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24226"/>
  <mc:AlternateContent xmlns:mc="http://schemas.openxmlformats.org/markup-compatibility/2006">
    <mc:Choice Requires="x15">
      <x15ac:absPath xmlns:x15ac="http://schemas.microsoft.com/office/spreadsheetml/2010/11/ac" url="C:\Users\AMMA AMMA\Desktop\2024 FINAL ACCOUNT\"/>
    </mc:Choice>
  </mc:AlternateContent>
  <xr:revisionPtr revIDLastSave="0" documentId="13_ncr:1_{6C501E26-F686-4DB0-B7A7-653830F5B729}" xr6:coauthVersionLast="47" xr6:coauthVersionMax="47" xr10:uidLastSave="{00000000-0000-0000-0000-000000000000}"/>
  <bookViews>
    <workbookView xWindow="-108" yWindow="-108" windowWidth="23256" windowHeight="12456" tabRatio="941" activeTab="3" xr2:uid="{00000000-000D-0000-FFFF-FFFF00000000}"/>
  </bookViews>
  <sheets>
    <sheet name="TABLE OF CONTENT" sheetId="46" r:id="rId1"/>
    <sheet name="ACCOUNTING POLICY" sheetId="552" r:id="rId2"/>
    <sheet name="TABLE OF CONTENT 2" sheetId="553" r:id="rId3"/>
    <sheet name="FP" sheetId="477" r:id="rId4"/>
    <sheet name="FPM" sheetId="478" r:id="rId5"/>
    <sheet name="SCE" sheetId="347" r:id="rId6"/>
    <sheet name="CASHFLOW (INDIRECT)" sheetId="472" r:id="rId7"/>
    <sheet name="REPA" sheetId="479" r:id="rId8"/>
    <sheet name="NOTES 2" sheetId="476" r:id="rId9"/>
    <sheet name="NOTES 3" sheetId="538" r:id="rId10"/>
    <sheet name="PAYABLE-RECEIVABLE SCHEDULE 1" sheetId="549" r:id="rId11"/>
    <sheet name="SCHD 2- INVENTORY" sheetId="501" r:id="rId12"/>
    <sheet name="SCHEDULE 3-PPE" sheetId="485" r:id="rId13"/>
    <sheet name="SCHEDULE 4 -WIP" sheetId="486" r:id="rId14"/>
    <sheet name=" SCHEDULE 5-GRANT SCHEDULE" sheetId="547" r:id="rId15"/>
    <sheet name=" SCHEDULE 6-IGF" sheetId="540" r:id="rId16"/>
    <sheet name="SCHEDULE 7 -EXP BY FUND SOURCE" sheetId="532" r:id="rId17"/>
    <sheet name=" SCHEDULE 8-INTEREST INCOME" sheetId="551" r:id="rId18"/>
    <sheet name="CASHFLOW DIRECT" sheetId="550" r:id="rId19"/>
    <sheet name="REPA CUMM" sheetId="546" r:id="rId20"/>
    <sheet name="FPM CUMM" sheetId="545" r:id="rId21"/>
    <sheet name="BUDGET INFO" sheetId="474" r:id="rId22"/>
    <sheet name="FPM-COFOG" sheetId="526" r:id="rId23"/>
    <sheet name="COMPO FP" sheetId="508" r:id="rId24"/>
    <sheet name="COMPO FPM" sheetId="509" r:id="rId25"/>
    <sheet name="COMPO FPM-COFOG" sheetId="528" r:id="rId26"/>
    <sheet name="COMPO CASHFLOW" sheetId="510" r:id="rId27"/>
    <sheet name="COMPO REPA" sheetId="511" r:id="rId28"/>
    <sheet name="COMPO SCE" sheetId="548" r:id="rId29"/>
    <sheet name="COMPO NOTES 1" sheetId="512" r:id="rId30"/>
    <sheet name="COMPO NOTES 2" sheetId="543" r:id="rId31"/>
    <sheet name="EXP BY COFOG" sheetId="542" r:id="rId32"/>
    <sheet name="GOG SCHEDULE" sheetId="537" r:id="rId33"/>
    <sheet name="APPRO. AGST EXPENDITURE" sheetId="531" r:id="rId34"/>
    <sheet name="INTANGIBLE ASSET" sheetId="522" r:id="rId35"/>
    <sheet name="PAYABLE" sheetId="520" r:id="rId36"/>
    <sheet name="COMMITMENT" sheetId="544" r:id="rId37"/>
    <sheet name="INVESTMENT PROPERTY" sheetId="495" r:id="rId38"/>
    <sheet name="BIOLOGICAL ASSETS" sheetId="496" r:id="rId39"/>
    <sheet name="INVESTMENT" sheetId="498" r:id="rId40"/>
    <sheet name="SERVICE CONCESSION" sheetId="499" r:id="rId41"/>
    <sheet name="NON-FIN. ASSETS HELD FOR SALE" sheetId="502" r:id="rId42"/>
    <sheet name="PREPAYMENT" sheetId="521" r:id="rId43"/>
    <sheet name="SCHD 18 TRUST MONIES" sheetId="523" r:id="rId44"/>
    <sheet name="DERIVATIVES" sheetId="524" r:id="rId45"/>
    <sheet name="POST EMP. BENEFITS" sheetId="525" r:id="rId46"/>
    <sheet name="POLICY" sheetId="469" state="hidden" r:id="rId47"/>
    <sheet name="2022 Judgement debt liabilities" sheetId="443" state="hidden" r:id="rId48"/>
  </sheets>
  <externalReferences>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s>
  <definedNames>
    <definedName name="\a" localSheetId="21">#REF!</definedName>
    <definedName name="\a" localSheetId="6">#REF!</definedName>
    <definedName name="\a" localSheetId="3">#REF!</definedName>
    <definedName name="\a" localSheetId="4">#REF!</definedName>
    <definedName name="\a" localSheetId="8">#REF!</definedName>
    <definedName name="\a" localSheetId="9">#REF!</definedName>
    <definedName name="\a" localSheetId="7">#REF!</definedName>
    <definedName name="\a">#REF!</definedName>
    <definedName name="\b" localSheetId="21">#REF!</definedName>
    <definedName name="\b" localSheetId="6">#REF!</definedName>
    <definedName name="\b" localSheetId="3">#REF!</definedName>
    <definedName name="\b" localSheetId="4">#REF!</definedName>
    <definedName name="\b" localSheetId="8">#REF!</definedName>
    <definedName name="\b" localSheetId="9">#REF!</definedName>
    <definedName name="\b" localSheetId="7">#REF!</definedName>
    <definedName name="\b">#REF!</definedName>
    <definedName name="____QT1">[1]Paramaters!$E$12</definedName>
    <definedName name="____QT2">[1]Paramaters!$E$13</definedName>
    <definedName name="____QT3">[1]Paramaters!$E$14</definedName>
    <definedName name="____QT4">[1]Paramaters!$E$15</definedName>
    <definedName name="____SH2" localSheetId="21">#REF!</definedName>
    <definedName name="____SH2" localSheetId="6">#REF!</definedName>
    <definedName name="____SH2" localSheetId="3">#REF!</definedName>
    <definedName name="____SH2" localSheetId="4">#REF!</definedName>
    <definedName name="____SH2" localSheetId="8">#REF!</definedName>
    <definedName name="____SH2" localSheetId="9">#REF!</definedName>
    <definedName name="____SH2" localSheetId="7">#REF!</definedName>
    <definedName name="____SH2" localSheetId="0">#REF!</definedName>
    <definedName name="____SH2">#REF!</definedName>
    <definedName name="___QT1">[1]Paramaters!$E$12</definedName>
    <definedName name="___QT2">[1]Paramaters!$E$13</definedName>
    <definedName name="___QT3">[1]Paramaters!$E$14</definedName>
    <definedName name="___QT4">[1]Paramaters!$E$15</definedName>
    <definedName name="___SH2" localSheetId="21">#REF!</definedName>
    <definedName name="___SH2" localSheetId="6">#REF!</definedName>
    <definedName name="___SH2" localSheetId="3">#REF!</definedName>
    <definedName name="___SH2" localSheetId="4">#REF!</definedName>
    <definedName name="___SH2" localSheetId="8">#REF!</definedName>
    <definedName name="___SH2" localSheetId="9">#REF!</definedName>
    <definedName name="___SH2" localSheetId="7">#REF!</definedName>
    <definedName name="___SH2" localSheetId="0">#REF!</definedName>
    <definedName name="___SH2">#REF!</definedName>
    <definedName name="__dir1" localSheetId="21">#REF!</definedName>
    <definedName name="__dir1" localSheetId="6">#REF!</definedName>
    <definedName name="__dir1" localSheetId="3">#REF!</definedName>
    <definedName name="__dir1" localSheetId="4">#REF!</definedName>
    <definedName name="__dir1" localSheetId="8">#REF!</definedName>
    <definedName name="__dir1" localSheetId="9">#REF!</definedName>
    <definedName name="__dir1" localSheetId="7">#REF!</definedName>
    <definedName name="__dir1">#REF!</definedName>
    <definedName name="__dir2" localSheetId="21">#REF!</definedName>
    <definedName name="__dir2" localSheetId="6">#REF!</definedName>
    <definedName name="__dir2" localSheetId="3">#REF!</definedName>
    <definedName name="__dir2" localSheetId="4">#REF!</definedName>
    <definedName name="__dir2" localSheetId="8">#REF!</definedName>
    <definedName name="__dir2" localSheetId="9">#REF!</definedName>
    <definedName name="__dir2" localSheetId="7">#REF!</definedName>
    <definedName name="__dir2">#REF!</definedName>
    <definedName name="__NEW" localSheetId="21">#REF!</definedName>
    <definedName name="__NEW" localSheetId="6">#REF!</definedName>
    <definedName name="__NEW" localSheetId="3">#REF!</definedName>
    <definedName name="__NEW" localSheetId="4">#REF!</definedName>
    <definedName name="__NEW" localSheetId="8">#REF!</definedName>
    <definedName name="__NEW" localSheetId="9">#REF!</definedName>
    <definedName name="__NEW" localSheetId="7">#REF!</definedName>
    <definedName name="__NEW">#REF!</definedName>
    <definedName name="__QT1">[1]Paramaters!$E$12</definedName>
    <definedName name="__QT2">[1]Paramaters!$E$13</definedName>
    <definedName name="__QT3">[1]Paramaters!$E$14</definedName>
    <definedName name="__QT4">[1]Paramaters!$E$15</definedName>
    <definedName name="__SH2" localSheetId="21">#REF!</definedName>
    <definedName name="__SH2" localSheetId="6">#REF!</definedName>
    <definedName name="__SH2" localSheetId="3">#REF!</definedName>
    <definedName name="__SH2" localSheetId="4">#REF!</definedName>
    <definedName name="__SH2" localSheetId="8">#REF!</definedName>
    <definedName name="__SH2" localSheetId="9">#REF!</definedName>
    <definedName name="__SH2" localSheetId="7">#REF!</definedName>
    <definedName name="__SH2" localSheetId="0">#REF!</definedName>
    <definedName name="__SH2">#REF!</definedName>
    <definedName name="__Validation_Location">[2]ValidationLists!$AR$2:$AR$137</definedName>
    <definedName name="_BQ4.1" localSheetId="21" hidden="1">#REF!</definedName>
    <definedName name="_BQ4.1" localSheetId="6" hidden="1">#REF!</definedName>
    <definedName name="_BQ4.1" localSheetId="3" hidden="1">#REF!</definedName>
    <definedName name="_BQ4.1" localSheetId="4" hidden="1">#REF!</definedName>
    <definedName name="_BQ4.1" localSheetId="8" hidden="1">#REF!</definedName>
    <definedName name="_BQ4.1" localSheetId="9" hidden="1">#REF!</definedName>
    <definedName name="_BQ4.1" localSheetId="7" hidden="1">#REF!</definedName>
    <definedName name="_BQ4.1" hidden="1">#REF!</definedName>
    <definedName name="_BQ4.10" localSheetId="21" hidden="1">#REF!</definedName>
    <definedName name="_BQ4.10" localSheetId="6" hidden="1">#REF!</definedName>
    <definedName name="_BQ4.10" localSheetId="3" hidden="1">#REF!</definedName>
    <definedName name="_BQ4.10" localSheetId="4" hidden="1">#REF!</definedName>
    <definedName name="_BQ4.10" localSheetId="8" hidden="1">#REF!</definedName>
    <definedName name="_BQ4.10" localSheetId="9" hidden="1">#REF!</definedName>
    <definedName name="_BQ4.10" localSheetId="7" hidden="1">#REF!</definedName>
    <definedName name="_BQ4.10" hidden="1">#REF!</definedName>
    <definedName name="_BQ4.11" localSheetId="21" hidden="1">#REF!</definedName>
    <definedName name="_BQ4.11" localSheetId="6" hidden="1">#REF!</definedName>
    <definedName name="_BQ4.11" localSheetId="3" hidden="1">#REF!</definedName>
    <definedName name="_BQ4.11" localSheetId="4" hidden="1">#REF!</definedName>
    <definedName name="_BQ4.11" localSheetId="8" hidden="1">#REF!</definedName>
    <definedName name="_BQ4.11" localSheetId="9" hidden="1">#REF!</definedName>
    <definedName name="_BQ4.11" localSheetId="7" hidden="1">#REF!</definedName>
    <definedName name="_BQ4.11" hidden="1">#REF!</definedName>
    <definedName name="_BQ4.12" localSheetId="21" hidden="1">#REF!</definedName>
    <definedName name="_BQ4.12" localSheetId="6" hidden="1">#REF!</definedName>
    <definedName name="_BQ4.12" localSheetId="3" hidden="1">#REF!</definedName>
    <definedName name="_BQ4.12" localSheetId="4" hidden="1">#REF!</definedName>
    <definedName name="_BQ4.12" localSheetId="8" hidden="1">#REF!</definedName>
    <definedName name="_BQ4.12" localSheetId="9" hidden="1">#REF!</definedName>
    <definedName name="_BQ4.12" localSheetId="7" hidden="1">#REF!</definedName>
    <definedName name="_BQ4.12" hidden="1">#REF!</definedName>
    <definedName name="_BQ4.13" localSheetId="21" hidden="1">#REF!</definedName>
    <definedName name="_BQ4.13" localSheetId="6" hidden="1">#REF!</definedName>
    <definedName name="_BQ4.13" localSheetId="3" hidden="1">#REF!</definedName>
    <definedName name="_BQ4.13" localSheetId="4" hidden="1">#REF!</definedName>
    <definedName name="_BQ4.13" localSheetId="8" hidden="1">#REF!</definedName>
    <definedName name="_BQ4.13" localSheetId="9" hidden="1">#REF!</definedName>
    <definedName name="_BQ4.13" localSheetId="7" hidden="1">#REF!</definedName>
    <definedName name="_BQ4.13" hidden="1">#REF!</definedName>
    <definedName name="_BQ4.14" localSheetId="21" hidden="1">#REF!</definedName>
    <definedName name="_BQ4.14" localSheetId="6" hidden="1">#REF!</definedName>
    <definedName name="_BQ4.14" localSheetId="3" hidden="1">#REF!</definedName>
    <definedName name="_BQ4.14" localSheetId="4" hidden="1">#REF!</definedName>
    <definedName name="_BQ4.14" localSheetId="8" hidden="1">#REF!</definedName>
    <definedName name="_BQ4.14" localSheetId="9" hidden="1">#REF!</definedName>
    <definedName name="_BQ4.14" localSheetId="7" hidden="1">#REF!</definedName>
    <definedName name="_BQ4.14" hidden="1">#REF!</definedName>
    <definedName name="_BQ4.15" localSheetId="21" hidden="1">#REF!</definedName>
    <definedName name="_BQ4.15" localSheetId="6" hidden="1">#REF!</definedName>
    <definedName name="_BQ4.15" localSheetId="3" hidden="1">#REF!</definedName>
    <definedName name="_BQ4.15" localSheetId="4" hidden="1">#REF!</definedName>
    <definedName name="_BQ4.15" localSheetId="8" hidden="1">#REF!</definedName>
    <definedName name="_BQ4.15" localSheetId="9" hidden="1">#REF!</definedName>
    <definedName name="_BQ4.15" localSheetId="7" hidden="1">#REF!</definedName>
    <definedName name="_BQ4.15" hidden="1">#REF!</definedName>
    <definedName name="_BQ4.16" localSheetId="21" hidden="1">#REF!</definedName>
    <definedName name="_BQ4.16" localSheetId="6" hidden="1">#REF!</definedName>
    <definedName name="_BQ4.16" localSheetId="3" hidden="1">#REF!</definedName>
    <definedName name="_BQ4.16" localSheetId="4" hidden="1">#REF!</definedName>
    <definedName name="_BQ4.16" localSheetId="8" hidden="1">#REF!</definedName>
    <definedName name="_BQ4.16" localSheetId="9" hidden="1">#REF!</definedName>
    <definedName name="_BQ4.16" localSheetId="7" hidden="1">#REF!</definedName>
    <definedName name="_BQ4.16" hidden="1">#REF!</definedName>
    <definedName name="_BQ4.17" localSheetId="21" hidden="1">#REF!</definedName>
    <definedName name="_BQ4.17" localSheetId="6" hidden="1">#REF!</definedName>
    <definedName name="_BQ4.17" localSheetId="3" hidden="1">#REF!</definedName>
    <definedName name="_BQ4.17" localSheetId="4" hidden="1">#REF!</definedName>
    <definedName name="_BQ4.17" localSheetId="8" hidden="1">#REF!</definedName>
    <definedName name="_BQ4.17" localSheetId="9" hidden="1">#REF!</definedName>
    <definedName name="_BQ4.17" localSheetId="7" hidden="1">#REF!</definedName>
    <definedName name="_BQ4.17" hidden="1">#REF!</definedName>
    <definedName name="_BQ4.18" localSheetId="21" hidden="1">#REF!</definedName>
    <definedName name="_BQ4.18" localSheetId="6" hidden="1">#REF!</definedName>
    <definedName name="_BQ4.18" localSheetId="3" hidden="1">#REF!</definedName>
    <definedName name="_BQ4.18" localSheetId="4" hidden="1">#REF!</definedName>
    <definedName name="_BQ4.18" localSheetId="8" hidden="1">#REF!</definedName>
    <definedName name="_BQ4.18" localSheetId="9" hidden="1">#REF!</definedName>
    <definedName name="_BQ4.18" localSheetId="7" hidden="1">#REF!</definedName>
    <definedName name="_BQ4.18" hidden="1">#REF!</definedName>
    <definedName name="_BQ4.19" localSheetId="21" hidden="1">#REF!</definedName>
    <definedName name="_BQ4.19" localSheetId="6" hidden="1">#REF!</definedName>
    <definedName name="_BQ4.19" localSheetId="3" hidden="1">#REF!</definedName>
    <definedName name="_BQ4.19" localSheetId="4" hidden="1">#REF!</definedName>
    <definedName name="_BQ4.19" localSheetId="8" hidden="1">#REF!</definedName>
    <definedName name="_BQ4.19" localSheetId="9" hidden="1">#REF!</definedName>
    <definedName name="_BQ4.19" localSheetId="7" hidden="1">#REF!</definedName>
    <definedName name="_BQ4.19" hidden="1">#REF!</definedName>
    <definedName name="_BQ4.2" localSheetId="21" hidden="1">#REF!</definedName>
    <definedName name="_BQ4.2" localSheetId="6" hidden="1">#REF!</definedName>
    <definedName name="_BQ4.2" localSheetId="3" hidden="1">#REF!</definedName>
    <definedName name="_BQ4.2" localSheetId="4" hidden="1">#REF!</definedName>
    <definedName name="_BQ4.2" localSheetId="8" hidden="1">#REF!</definedName>
    <definedName name="_BQ4.2" localSheetId="9" hidden="1">#REF!</definedName>
    <definedName name="_BQ4.2" localSheetId="7" hidden="1">#REF!</definedName>
    <definedName name="_BQ4.2" hidden="1">#REF!</definedName>
    <definedName name="_BQ4.20" localSheetId="21" hidden="1">#REF!</definedName>
    <definedName name="_BQ4.20" localSheetId="6" hidden="1">#REF!</definedName>
    <definedName name="_BQ4.20" localSheetId="3" hidden="1">#REF!</definedName>
    <definedName name="_BQ4.20" localSheetId="4" hidden="1">#REF!</definedName>
    <definedName name="_BQ4.20" localSheetId="8" hidden="1">#REF!</definedName>
    <definedName name="_BQ4.20" localSheetId="9" hidden="1">#REF!</definedName>
    <definedName name="_BQ4.20" localSheetId="7" hidden="1">#REF!</definedName>
    <definedName name="_BQ4.20" hidden="1">#REF!</definedName>
    <definedName name="_BQ4.21" localSheetId="21" hidden="1">#REF!</definedName>
    <definedName name="_BQ4.21" localSheetId="6" hidden="1">#REF!</definedName>
    <definedName name="_BQ4.21" localSheetId="3" hidden="1">#REF!</definedName>
    <definedName name="_BQ4.21" localSheetId="4" hidden="1">#REF!</definedName>
    <definedName name="_BQ4.21" localSheetId="8" hidden="1">#REF!</definedName>
    <definedName name="_BQ4.21" localSheetId="9" hidden="1">#REF!</definedName>
    <definedName name="_BQ4.21" localSheetId="7" hidden="1">#REF!</definedName>
    <definedName name="_BQ4.21" hidden="1">#REF!</definedName>
    <definedName name="_BQ4.22" localSheetId="21" hidden="1">#REF!</definedName>
    <definedName name="_BQ4.22" localSheetId="6" hidden="1">#REF!</definedName>
    <definedName name="_BQ4.22" localSheetId="3" hidden="1">#REF!</definedName>
    <definedName name="_BQ4.22" localSheetId="4" hidden="1">#REF!</definedName>
    <definedName name="_BQ4.22" localSheetId="8" hidden="1">#REF!</definedName>
    <definedName name="_BQ4.22" localSheetId="9" hidden="1">#REF!</definedName>
    <definedName name="_BQ4.22" localSheetId="7" hidden="1">#REF!</definedName>
    <definedName name="_BQ4.22" hidden="1">#REF!</definedName>
    <definedName name="_BQ4.23" localSheetId="21" hidden="1">#REF!</definedName>
    <definedName name="_BQ4.23" localSheetId="6" hidden="1">#REF!</definedName>
    <definedName name="_BQ4.23" localSheetId="3" hidden="1">#REF!</definedName>
    <definedName name="_BQ4.23" localSheetId="4" hidden="1">#REF!</definedName>
    <definedName name="_BQ4.23" localSheetId="8" hidden="1">#REF!</definedName>
    <definedName name="_BQ4.23" localSheetId="9" hidden="1">#REF!</definedName>
    <definedName name="_BQ4.23" localSheetId="7" hidden="1">#REF!</definedName>
    <definedName name="_BQ4.23" hidden="1">#REF!</definedName>
    <definedName name="_BQ4.24" localSheetId="21" hidden="1">#REF!</definedName>
    <definedName name="_BQ4.24" localSheetId="6" hidden="1">#REF!</definedName>
    <definedName name="_BQ4.24" localSheetId="3" hidden="1">#REF!</definedName>
    <definedName name="_BQ4.24" localSheetId="4" hidden="1">#REF!</definedName>
    <definedName name="_BQ4.24" localSheetId="8" hidden="1">#REF!</definedName>
    <definedName name="_BQ4.24" localSheetId="9" hidden="1">#REF!</definedName>
    <definedName name="_BQ4.24" localSheetId="7" hidden="1">#REF!</definedName>
    <definedName name="_BQ4.24" hidden="1">#REF!</definedName>
    <definedName name="_BQ4.26" localSheetId="21" hidden="1">#REF!</definedName>
    <definedName name="_BQ4.26" localSheetId="6" hidden="1">#REF!</definedName>
    <definedName name="_BQ4.26" localSheetId="3" hidden="1">#REF!</definedName>
    <definedName name="_BQ4.26" localSheetId="4" hidden="1">#REF!</definedName>
    <definedName name="_BQ4.26" localSheetId="8" hidden="1">#REF!</definedName>
    <definedName name="_BQ4.26" localSheetId="9" hidden="1">#REF!</definedName>
    <definedName name="_BQ4.26" localSheetId="7" hidden="1">#REF!</definedName>
    <definedName name="_BQ4.26" hidden="1">#REF!</definedName>
    <definedName name="_BQ4.27" localSheetId="21" hidden="1">#REF!</definedName>
    <definedName name="_BQ4.27" localSheetId="6" hidden="1">#REF!</definedName>
    <definedName name="_BQ4.27" localSheetId="3" hidden="1">#REF!</definedName>
    <definedName name="_BQ4.27" localSheetId="4" hidden="1">#REF!</definedName>
    <definedName name="_BQ4.27" localSheetId="8" hidden="1">#REF!</definedName>
    <definedName name="_BQ4.27" localSheetId="9" hidden="1">#REF!</definedName>
    <definedName name="_BQ4.27" localSheetId="7" hidden="1">#REF!</definedName>
    <definedName name="_BQ4.27" hidden="1">#REF!</definedName>
    <definedName name="_BQ4.28" localSheetId="21" hidden="1">#REF!</definedName>
    <definedName name="_BQ4.28" localSheetId="6" hidden="1">#REF!</definedName>
    <definedName name="_BQ4.28" localSheetId="3" hidden="1">#REF!</definedName>
    <definedName name="_BQ4.28" localSheetId="4" hidden="1">#REF!</definedName>
    <definedName name="_BQ4.28" localSheetId="8" hidden="1">#REF!</definedName>
    <definedName name="_BQ4.28" localSheetId="9" hidden="1">#REF!</definedName>
    <definedName name="_BQ4.28" localSheetId="7" hidden="1">#REF!</definedName>
    <definedName name="_BQ4.28" hidden="1">#REF!</definedName>
    <definedName name="_BQ4.29" localSheetId="21" hidden="1">#REF!</definedName>
    <definedName name="_BQ4.29" localSheetId="6" hidden="1">#REF!</definedName>
    <definedName name="_BQ4.29" localSheetId="3" hidden="1">#REF!</definedName>
    <definedName name="_BQ4.29" localSheetId="4" hidden="1">#REF!</definedName>
    <definedName name="_BQ4.29" localSheetId="8" hidden="1">#REF!</definedName>
    <definedName name="_BQ4.29" localSheetId="9" hidden="1">#REF!</definedName>
    <definedName name="_BQ4.29" localSheetId="7" hidden="1">#REF!</definedName>
    <definedName name="_BQ4.29" hidden="1">#REF!</definedName>
    <definedName name="_BQ4.3" localSheetId="21" hidden="1">#REF!</definedName>
    <definedName name="_BQ4.3" localSheetId="6" hidden="1">#REF!</definedName>
    <definedName name="_BQ4.3" localSheetId="3" hidden="1">#REF!</definedName>
    <definedName name="_BQ4.3" localSheetId="4" hidden="1">#REF!</definedName>
    <definedName name="_BQ4.3" localSheetId="8" hidden="1">#REF!</definedName>
    <definedName name="_BQ4.3" localSheetId="9" hidden="1">#REF!</definedName>
    <definedName name="_BQ4.3" localSheetId="7" hidden="1">#REF!</definedName>
    <definedName name="_BQ4.3" hidden="1">#REF!</definedName>
    <definedName name="_BQ4.4" localSheetId="21" hidden="1">#REF!</definedName>
    <definedName name="_BQ4.4" localSheetId="6" hidden="1">#REF!</definedName>
    <definedName name="_BQ4.4" localSheetId="3" hidden="1">#REF!</definedName>
    <definedName name="_BQ4.4" localSheetId="4" hidden="1">#REF!</definedName>
    <definedName name="_BQ4.4" localSheetId="8" hidden="1">#REF!</definedName>
    <definedName name="_BQ4.4" localSheetId="9" hidden="1">#REF!</definedName>
    <definedName name="_BQ4.4" localSheetId="7" hidden="1">#REF!</definedName>
    <definedName name="_BQ4.4" hidden="1">#REF!</definedName>
    <definedName name="_BQ4.5" localSheetId="21" hidden="1">#REF!</definedName>
    <definedName name="_BQ4.5" localSheetId="6" hidden="1">#REF!</definedName>
    <definedName name="_BQ4.5" localSheetId="3" hidden="1">#REF!</definedName>
    <definedName name="_BQ4.5" localSheetId="4" hidden="1">#REF!</definedName>
    <definedName name="_BQ4.5" localSheetId="8" hidden="1">#REF!</definedName>
    <definedName name="_BQ4.5" localSheetId="9" hidden="1">#REF!</definedName>
    <definedName name="_BQ4.5" localSheetId="7" hidden="1">#REF!</definedName>
    <definedName name="_BQ4.5" hidden="1">#REF!</definedName>
    <definedName name="_BQ4.6" localSheetId="21" hidden="1">#REF!</definedName>
    <definedName name="_BQ4.6" localSheetId="6" hidden="1">#REF!</definedName>
    <definedName name="_BQ4.6" localSheetId="3" hidden="1">#REF!</definedName>
    <definedName name="_BQ4.6" localSheetId="4" hidden="1">#REF!</definedName>
    <definedName name="_BQ4.6" localSheetId="8" hidden="1">#REF!</definedName>
    <definedName name="_BQ4.6" localSheetId="9" hidden="1">#REF!</definedName>
    <definedName name="_BQ4.6" localSheetId="7" hidden="1">#REF!</definedName>
    <definedName name="_BQ4.6" hidden="1">#REF!</definedName>
    <definedName name="_BQ4.7" localSheetId="21" hidden="1">#REF!</definedName>
    <definedName name="_BQ4.7" localSheetId="6" hidden="1">#REF!</definedName>
    <definedName name="_BQ4.7" localSheetId="3" hidden="1">#REF!</definedName>
    <definedName name="_BQ4.7" localSheetId="4" hidden="1">#REF!</definedName>
    <definedName name="_BQ4.7" localSheetId="8" hidden="1">#REF!</definedName>
    <definedName name="_BQ4.7" localSheetId="9" hidden="1">#REF!</definedName>
    <definedName name="_BQ4.7" localSheetId="7" hidden="1">#REF!</definedName>
    <definedName name="_BQ4.7" hidden="1">#REF!</definedName>
    <definedName name="_BQ4.8" localSheetId="21" hidden="1">#REF!</definedName>
    <definedName name="_BQ4.8" localSheetId="6" hidden="1">#REF!</definedName>
    <definedName name="_BQ4.8" localSheetId="3" hidden="1">#REF!</definedName>
    <definedName name="_BQ4.8" localSheetId="4" hidden="1">#REF!</definedName>
    <definedName name="_BQ4.8" localSheetId="8" hidden="1">#REF!</definedName>
    <definedName name="_BQ4.8" localSheetId="9" hidden="1">#REF!</definedName>
    <definedName name="_BQ4.8" localSheetId="7" hidden="1">#REF!</definedName>
    <definedName name="_BQ4.8" hidden="1">#REF!</definedName>
    <definedName name="_BQ4.9" localSheetId="21" hidden="1">#REF!</definedName>
    <definedName name="_BQ4.9" localSheetId="6" hidden="1">#REF!</definedName>
    <definedName name="_BQ4.9" localSheetId="3" hidden="1">#REF!</definedName>
    <definedName name="_BQ4.9" localSheetId="4" hidden="1">#REF!</definedName>
    <definedName name="_BQ4.9" localSheetId="8" hidden="1">#REF!</definedName>
    <definedName name="_BQ4.9" localSheetId="9" hidden="1">#REF!</definedName>
    <definedName name="_BQ4.9" localSheetId="7" hidden="1">#REF!</definedName>
    <definedName name="_BQ4.9" hidden="1">#REF!</definedName>
    <definedName name="_bq5.29" localSheetId="21" hidden="1">#REF!</definedName>
    <definedName name="_bq5.29" localSheetId="6" hidden="1">#REF!</definedName>
    <definedName name="_bq5.29" localSheetId="3" hidden="1">#REF!</definedName>
    <definedName name="_bq5.29" localSheetId="4" hidden="1">#REF!</definedName>
    <definedName name="_bq5.29" localSheetId="8" hidden="1">#REF!</definedName>
    <definedName name="_bq5.29" localSheetId="9" hidden="1">#REF!</definedName>
    <definedName name="_bq5.29" localSheetId="7" hidden="1">#REF!</definedName>
    <definedName name="_bq5.29" hidden="1">#REF!</definedName>
    <definedName name="_dir1" localSheetId="21">#REF!</definedName>
    <definedName name="_dir1" localSheetId="6">#REF!</definedName>
    <definedName name="_dir1" localSheetId="3">#REF!</definedName>
    <definedName name="_dir1" localSheetId="4">#REF!</definedName>
    <definedName name="_dir1" localSheetId="8">#REF!</definedName>
    <definedName name="_dir1" localSheetId="9">#REF!</definedName>
    <definedName name="_dir1" localSheetId="7">#REF!</definedName>
    <definedName name="_dir1">#REF!</definedName>
    <definedName name="_dir2" localSheetId="21">#REF!</definedName>
    <definedName name="_dir2" localSheetId="6">#REF!</definedName>
    <definedName name="_dir2" localSheetId="3">#REF!</definedName>
    <definedName name="_dir2" localSheetId="4">#REF!</definedName>
    <definedName name="_dir2" localSheetId="8">#REF!</definedName>
    <definedName name="_dir2" localSheetId="9">#REF!</definedName>
    <definedName name="_dir2" localSheetId="7">#REF!</definedName>
    <definedName name="_dir2">#REF!</definedName>
    <definedName name="_Fill" localSheetId="21" hidden="1">#REF!</definedName>
    <definedName name="_Fill" localSheetId="6" hidden="1">#REF!</definedName>
    <definedName name="_Fill" localSheetId="3" hidden="1">#REF!</definedName>
    <definedName name="_Fill" localSheetId="4" hidden="1">#REF!</definedName>
    <definedName name="_Fill" localSheetId="8" hidden="1">#REF!</definedName>
    <definedName name="_Fill" localSheetId="9" hidden="1">#REF!</definedName>
    <definedName name="_Fill" localSheetId="7" hidden="1">#REF!</definedName>
    <definedName name="_Fill" localSheetId="0" hidden="1">#REF!</definedName>
    <definedName name="_Fill" hidden="1">#REF!</definedName>
    <definedName name="_xlnm._FilterDatabase" localSheetId="47" hidden="1">'2022 Judgement debt liabilities'!$A$1:$E$19</definedName>
    <definedName name="_xlnm._FilterDatabase" localSheetId="21" hidden="1">'BUDGET INFO'!$A$2:$B$111</definedName>
    <definedName name="_xlnm._FilterDatabase" localSheetId="8" hidden="1">'NOTES 2'!$B$2:$E$522</definedName>
    <definedName name="_xlnm._FilterDatabase" localSheetId="9" hidden="1">'NOTES 3'!$B$2:$G$97</definedName>
    <definedName name="_Key1" localSheetId="21" hidden="1">#REF!</definedName>
    <definedName name="_Key1" localSheetId="6" hidden="1">#REF!</definedName>
    <definedName name="_Key1" localSheetId="3" hidden="1">#REF!</definedName>
    <definedName name="_Key1" localSheetId="4" hidden="1">#REF!</definedName>
    <definedName name="_Key1" localSheetId="8" hidden="1">#REF!</definedName>
    <definedName name="_Key1" localSheetId="9" hidden="1">#REF!</definedName>
    <definedName name="_Key1" localSheetId="7" hidden="1">#REF!</definedName>
    <definedName name="_Key1" localSheetId="0" hidden="1">#REF!</definedName>
    <definedName name="_Key1" hidden="1">#REF!</definedName>
    <definedName name="_Order1" hidden="1">255</definedName>
    <definedName name="_QT1">[1]Paramaters!$E$12</definedName>
    <definedName name="_QT2">[1]Paramaters!$E$13</definedName>
    <definedName name="_QT3">[1]Paramaters!$E$14</definedName>
    <definedName name="_QT4">[1]Paramaters!$E$15</definedName>
    <definedName name="_Regression_Out" localSheetId="21" hidden="1">#REF!</definedName>
    <definedName name="_Regression_Out" localSheetId="6" hidden="1">#REF!</definedName>
    <definedName name="_Regression_Out" localSheetId="3" hidden="1">#REF!</definedName>
    <definedName name="_Regression_Out" localSheetId="4" hidden="1">#REF!</definedName>
    <definedName name="_Regression_Out" localSheetId="8" hidden="1">#REF!</definedName>
    <definedName name="_Regression_Out" localSheetId="9" hidden="1">#REF!</definedName>
    <definedName name="_Regression_Out" localSheetId="7" hidden="1">#REF!</definedName>
    <definedName name="_Regression_Out" localSheetId="0" hidden="1">#REF!</definedName>
    <definedName name="_Regression_Out" hidden="1">#REF!</definedName>
    <definedName name="_Regression_X" localSheetId="21" hidden="1">#REF!</definedName>
    <definedName name="_Regression_X" localSheetId="6" hidden="1">#REF!</definedName>
    <definedName name="_Regression_X" localSheetId="3" hidden="1">#REF!</definedName>
    <definedName name="_Regression_X" localSheetId="4" hidden="1">#REF!</definedName>
    <definedName name="_Regression_X" localSheetId="8" hidden="1">#REF!</definedName>
    <definedName name="_Regression_X" localSheetId="9" hidden="1">#REF!</definedName>
    <definedName name="_Regression_X" localSheetId="7" hidden="1">#REF!</definedName>
    <definedName name="_Regression_X" localSheetId="0" hidden="1">#REF!</definedName>
    <definedName name="_Regression_X" hidden="1">#REF!</definedName>
    <definedName name="_Regression_Y" localSheetId="21" hidden="1">#REF!</definedName>
    <definedName name="_Regression_Y" localSheetId="6" hidden="1">#REF!</definedName>
    <definedName name="_Regression_Y" localSheetId="3" hidden="1">#REF!</definedName>
    <definedName name="_Regression_Y" localSheetId="4" hidden="1">#REF!</definedName>
    <definedName name="_Regression_Y" localSheetId="8" hidden="1">#REF!</definedName>
    <definedName name="_Regression_Y" localSheetId="9" hidden="1">#REF!</definedName>
    <definedName name="_Regression_Y" localSheetId="7" hidden="1">#REF!</definedName>
    <definedName name="_Regression_Y" localSheetId="0" hidden="1">#REF!</definedName>
    <definedName name="_Regression_Y" hidden="1">#REF!</definedName>
    <definedName name="_SH2" localSheetId="21">#REF!</definedName>
    <definedName name="_SH2" localSheetId="6">#REF!</definedName>
    <definedName name="_SH2" localSheetId="3">#REF!</definedName>
    <definedName name="_SH2" localSheetId="4">#REF!</definedName>
    <definedName name="_SH2" localSheetId="8">#REF!</definedName>
    <definedName name="_SH2" localSheetId="9">#REF!</definedName>
    <definedName name="_SH2" localSheetId="7">#REF!</definedName>
    <definedName name="_SH2" localSheetId="0">#REF!</definedName>
    <definedName name="_SH2">#REF!</definedName>
    <definedName name="_sh3" localSheetId="21">#REF!</definedName>
    <definedName name="_sh3" localSheetId="6">#REF!</definedName>
    <definedName name="_sh3" localSheetId="3">#REF!</definedName>
    <definedName name="_sh3" localSheetId="4">#REF!</definedName>
    <definedName name="_sh3" localSheetId="8">#REF!</definedName>
    <definedName name="_sh3" localSheetId="9">#REF!</definedName>
    <definedName name="_sh3" localSheetId="7">#REF!</definedName>
    <definedName name="_sh3" localSheetId="0">#REF!</definedName>
    <definedName name="_sh3">#REF!</definedName>
    <definedName name="_Sort" localSheetId="21" hidden="1">#REF!</definedName>
    <definedName name="_Sort" localSheetId="6" hidden="1">#REF!</definedName>
    <definedName name="_Sort" localSheetId="3" hidden="1">#REF!</definedName>
    <definedName name="_Sort" localSheetId="4" hidden="1">#REF!</definedName>
    <definedName name="_Sort" localSheetId="8" hidden="1">#REF!</definedName>
    <definedName name="_Sort" localSheetId="9" hidden="1">#REF!</definedName>
    <definedName name="_Sort" localSheetId="7" hidden="1">#REF!</definedName>
    <definedName name="_Sort" localSheetId="0" hidden="1">#REF!</definedName>
    <definedName name="_Sort" hidden="1">#REF!</definedName>
    <definedName name="_Toc134006196" localSheetId="2">'TABLE OF CONTENT 2'!$A$94</definedName>
    <definedName name="_Toc237553" localSheetId="1">'ACCOUNTING POLICY'!$A$4</definedName>
    <definedName name="_Toc237554" localSheetId="1">'ACCOUNTING POLICY'!$A$6</definedName>
    <definedName name="_Toc237555" localSheetId="1">'ACCOUNTING POLICY'!$A$8</definedName>
    <definedName name="_Toc237556" localSheetId="1">'ACCOUNTING POLICY'!$A$9</definedName>
    <definedName name="_Toc237557" localSheetId="1">'ACCOUNTING POLICY'!$A$23</definedName>
    <definedName name="_Toc237558" localSheetId="1">'ACCOUNTING POLICY'!$A$70</definedName>
    <definedName name="_Toc237559" localSheetId="1">'ACCOUNTING POLICY'!$A$72</definedName>
    <definedName name="_Toc237560" localSheetId="1">'ACCOUNTING POLICY'!$A$79</definedName>
    <definedName name="_Toc237561" localSheetId="1">'ACCOUNTING POLICY'!$A$82</definedName>
    <definedName name="_Toc237562" localSheetId="1">'ACCOUNTING POLICY'!$A$94</definedName>
    <definedName name="_Toc237563" localSheetId="1">'ACCOUNTING POLICY'!$A$95</definedName>
    <definedName name="_Toc237564" localSheetId="1">'ACCOUNTING POLICY'!$A$111</definedName>
    <definedName name="_Toc237565" localSheetId="1">'ACCOUNTING POLICY'!$A$125</definedName>
    <definedName name="_Toc237566" localSheetId="1">'ACCOUNTING POLICY'!$A$126</definedName>
    <definedName name="_Toc237567" localSheetId="1">'ACCOUNTING POLICY'!$A$129</definedName>
    <definedName name="_Toc237568" localSheetId="1">'ACCOUNTING POLICY'!$A$131</definedName>
    <definedName name="_Toc237569" localSheetId="1">'ACCOUNTING POLICY'!$A$133</definedName>
    <definedName name="_Toc237570" localSheetId="1">'ACCOUNTING POLICY'!$A$135</definedName>
    <definedName name="_Toc237571" localSheetId="1">'ACCOUNTING POLICY'!$A$137</definedName>
    <definedName name="_Toc237572" localSheetId="1">'ACCOUNTING POLICY'!$A$139</definedName>
    <definedName name="_Toc237573" localSheetId="1">'ACCOUNTING POLICY'!$A$140</definedName>
    <definedName name="_Toc237574" localSheetId="1">'ACCOUNTING POLICY'!$A$152</definedName>
    <definedName name="_Toc237575" localSheetId="1">'ACCOUNTING POLICY'!$A$277</definedName>
    <definedName name="_Toc237580" localSheetId="1">'ACCOUNTING POLICY'!$A$279</definedName>
    <definedName name="_Toc237581" localSheetId="1">'ACCOUNTING POLICY'!$A$280</definedName>
    <definedName name="_Toc237582" localSheetId="1">'ACCOUNTING POLICY'!$A$288</definedName>
    <definedName name="_Toc237588" localSheetId="1">'ACCOUNTING POLICY'!$A$297</definedName>
    <definedName name="_Toc237589" localSheetId="1">'ACCOUNTING POLICY'!$A$298</definedName>
    <definedName name="_Toc237590" localSheetId="1">'ACCOUNTING POLICY'!$A$303</definedName>
    <definedName name="_Toc237591" localSheetId="1">'ACCOUNTING POLICY'!$A$306</definedName>
    <definedName name="_Toc237604" localSheetId="1">'ACCOUNTING POLICY'!$A$309</definedName>
    <definedName name="_Toc237605" localSheetId="1">'ACCOUNTING POLICY'!$A$310</definedName>
    <definedName name="_Toc237618" localSheetId="1">'ACCOUNTING POLICY'!$A$313</definedName>
    <definedName name="_Toc237619" localSheetId="1">'ACCOUNTING POLICY'!$A$314</definedName>
    <definedName name="_Toc237620" localSheetId="1">'ACCOUNTING POLICY'!$A$316</definedName>
    <definedName name="_Toc237621" localSheetId="1">'ACCOUNTING POLICY'!$A$323</definedName>
    <definedName name="_Toc237622" localSheetId="1">'ACCOUNTING POLICY'!$A$324</definedName>
    <definedName name="_Toc237623" localSheetId="1">'ACCOUNTING POLICY'!$A$326</definedName>
    <definedName name="_Toc237624" localSheetId="1">'ACCOUNTING POLICY'!$A$333</definedName>
    <definedName name="_Toc237625" localSheetId="1">'ACCOUNTING POLICY'!$A$334</definedName>
    <definedName name="_Toc237626" localSheetId="1">'ACCOUNTING POLICY'!$A$336</definedName>
    <definedName name="_Toc237627" localSheetId="1">'ACCOUNTING POLICY'!$A$341</definedName>
    <definedName name="_Toc237628" localSheetId="1">'ACCOUNTING POLICY'!$A$342</definedName>
    <definedName name="_Toc237629" localSheetId="1">'ACCOUNTING POLICY'!$A$344</definedName>
    <definedName name="_Toc237630" localSheetId="1">'ACCOUNTING POLICY'!$A$354</definedName>
    <definedName name="_Toc237631" localSheetId="1">'ACCOUNTING POLICY'!$A$360</definedName>
    <definedName name="_Toc237632" localSheetId="1">'ACCOUNTING POLICY'!$A$361</definedName>
    <definedName name="_Toc237633" localSheetId="1">'ACCOUNTING POLICY'!$A$370</definedName>
    <definedName name="_Toc237634" localSheetId="1">'ACCOUNTING POLICY'!$A$373</definedName>
    <definedName name="_Toc237635" localSheetId="1">'ACCOUNTING POLICY'!$A$376</definedName>
    <definedName name="_Toc237636" localSheetId="1">'ACCOUNTING POLICY'!$A$390</definedName>
    <definedName name="_Toc237637" localSheetId="1">'ACCOUNTING POLICY'!$A$396</definedName>
    <definedName name="_Toc237638" localSheetId="1">'ACCOUNTING POLICY'!$A$398</definedName>
    <definedName name="_Toc237639" localSheetId="1">'ACCOUNTING POLICY'!$A$406</definedName>
    <definedName name="_Toc237640" localSheetId="1">'ACCOUNTING POLICY'!$A$424</definedName>
    <definedName name="_Toc237641" localSheetId="1">'ACCOUNTING POLICY'!$A$429</definedName>
    <definedName name="_Toc237663" localSheetId="1">'ACCOUNTING POLICY'!$A$442</definedName>
    <definedName name="_Toc237664" localSheetId="1">'ACCOUNTING POLICY'!$A$443</definedName>
    <definedName name="_Toc237665" localSheetId="1">'ACCOUNTING POLICY'!$A$450</definedName>
    <definedName name="_Toc237666" localSheetId="1">'ACCOUNTING POLICY'!$A$465</definedName>
    <definedName name="_Toc237667" localSheetId="1">'ACCOUNTING POLICY'!$A$478</definedName>
    <definedName name="_Toc237671" localSheetId="1">'ACCOUNTING POLICY'!$A$488</definedName>
    <definedName name="_Toc237672" localSheetId="1">'ACCOUNTING POLICY'!$A$489</definedName>
    <definedName name="_Toc237673" localSheetId="1">'ACCOUNTING POLICY'!$A$505</definedName>
    <definedName name="_Toc237674" localSheetId="1">'ACCOUNTING POLICY'!$A$542</definedName>
    <definedName name="_Toc237675" localSheetId="1">'ACCOUNTING POLICY'!$A$543</definedName>
    <definedName name="_Toc237676" localSheetId="1">'ACCOUNTING POLICY'!$A$549</definedName>
    <definedName name="_Toc237677" localSheetId="1">'ACCOUNTING POLICY'!$A$563</definedName>
    <definedName name="_Toc237678" localSheetId="1">'ACCOUNTING POLICY'!$A$584</definedName>
    <definedName name="_Toc237708" localSheetId="1">'ACCOUNTING POLICY'!$A$596</definedName>
    <definedName name="_Toc237709" localSheetId="1">'ACCOUNTING POLICY'!$A$597</definedName>
    <definedName name="_Toc237710" localSheetId="1">'ACCOUNTING POLICY'!$A$605</definedName>
    <definedName name="_Toc237711" localSheetId="1">'ACCOUNTING POLICY'!$A$610</definedName>
    <definedName name="_Toc237712" localSheetId="1">'ACCOUNTING POLICY'!$A$614</definedName>
    <definedName name="_Toc237713" localSheetId="1">'ACCOUNTING POLICY'!$A$618</definedName>
    <definedName name="_Toc237714" localSheetId="1">'ACCOUNTING POLICY'!$A$622</definedName>
    <definedName name="_Validation_Cost_Center">[2]ValidationLists!$AQ$2:$AQ$80</definedName>
    <definedName name="a" localSheetId="21">#REF!</definedName>
    <definedName name="a" localSheetId="6">#REF!</definedName>
    <definedName name="a" localSheetId="3">#REF!</definedName>
    <definedName name="a" localSheetId="4">#REF!</definedName>
    <definedName name="a" localSheetId="8">#REF!</definedName>
    <definedName name="a" localSheetId="9">#REF!</definedName>
    <definedName name="a" localSheetId="7">#REF!</definedName>
    <definedName name="a" localSheetId="0">#REF!</definedName>
    <definedName name="a">#REF!</definedName>
    <definedName name="aaaa" localSheetId="21">#REF!</definedName>
    <definedName name="aaaa" localSheetId="6">#REF!</definedName>
    <definedName name="aaaa" localSheetId="3">#REF!</definedName>
    <definedName name="aaaa" localSheetId="4">#REF!</definedName>
    <definedName name="aaaa" localSheetId="8">#REF!</definedName>
    <definedName name="aaaa" localSheetId="9">#REF!</definedName>
    <definedName name="aaaa" localSheetId="7">#REF!</definedName>
    <definedName name="aaaa" localSheetId="0">#REF!</definedName>
    <definedName name="aaaa">#REF!</definedName>
    <definedName name="aadfd" localSheetId="21">#REF!</definedName>
    <definedName name="aadfd" localSheetId="6">#REF!</definedName>
    <definedName name="aadfd" localSheetId="3">#REF!</definedName>
    <definedName name="aadfd" localSheetId="4">#REF!</definedName>
    <definedName name="aadfd" localSheetId="8">#REF!</definedName>
    <definedName name="aadfd" localSheetId="9">#REF!</definedName>
    <definedName name="aadfd" localSheetId="7">#REF!</definedName>
    <definedName name="aadfd" localSheetId="0">#REF!</definedName>
    <definedName name="aadfd">#REF!</definedName>
    <definedName name="AccDescription_List" localSheetId="21">#REF!</definedName>
    <definedName name="AccDescription_List" localSheetId="6">#REF!</definedName>
    <definedName name="AccDescription_List" localSheetId="3">#REF!</definedName>
    <definedName name="AccDescription_List" localSheetId="4">#REF!</definedName>
    <definedName name="AccDescription_List" localSheetId="8">#REF!</definedName>
    <definedName name="AccDescription_List" localSheetId="9">#REF!</definedName>
    <definedName name="AccDescription_List" localSheetId="7">#REF!</definedName>
    <definedName name="AccDescription_List">#REF!</definedName>
    <definedName name="AccDescriptionRef2_Table" localSheetId="21">#REF!</definedName>
    <definedName name="AccDescriptionRef2_Table" localSheetId="6">#REF!</definedName>
    <definedName name="AccDescriptionRef2_Table" localSheetId="3">#REF!</definedName>
    <definedName name="AccDescriptionRef2_Table" localSheetId="4">#REF!</definedName>
    <definedName name="AccDescriptionRef2_Table" localSheetId="8">#REF!</definedName>
    <definedName name="AccDescriptionRef2_Table" localSheetId="9">#REF!</definedName>
    <definedName name="AccDescriptionRef2_Table" localSheetId="7">#REF!</definedName>
    <definedName name="AccDescriptionRef2_Table">#REF!</definedName>
    <definedName name="Account_lookup_list" localSheetId="21">#REF!</definedName>
    <definedName name="Account_lookup_list" localSheetId="6">#REF!</definedName>
    <definedName name="Account_lookup_list" localSheetId="3">#REF!</definedName>
    <definedName name="Account_lookup_list" localSheetId="4">#REF!</definedName>
    <definedName name="Account_lookup_list" localSheetId="8">#REF!</definedName>
    <definedName name="Account_lookup_list" localSheetId="9">#REF!</definedName>
    <definedName name="Account_lookup_list" localSheetId="7">#REF!</definedName>
    <definedName name="Account_lookup_list">#REF!</definedName>
    <definedName name="Activation" localSheetId="21">#REF!</definedName>
    <definedName name="Activation" localSheetId="6">#REF!</definedName>
    <definedName name="Activation" localSheetId="3">#REF!</definedName>
    <definedName name="Activation" localSheetId="4">#REF!</definedName>
    <definedName name="Activation" localSheetId="8">#REF!</definedName>
    <definedName name="Activation" localSheetId="9">#REF!</definedName>
    <definedName name="Activation" localSheetId="7">#REF!</definedName>
    <definedName name="Activation">#REF!</definedName>
    <definedName name="ActualvsBudget" localSheetId="21">#REF!</definedName>
    <definedName name="ActualvsBudget" localSheetId="6">#REF!</definedName>
    <definedName name="ActualvsBudget" localSheetId="3">#REF!</definedName>
    <definedName name="ActualvsBudget" localSheetId="4">#REF!</definedName>
    <definedName name="ActualvsBudget" localSheetId="8">#REF!</definedName>
    <definedName name="ActualvsBudget" localSheetId="9">#REF!</definedName>
    <definedName name="ActualvsBudget" localSheetId="7">#REF!</definedName>
    <definedName name="ActualvsBudget">#REF!</definedName>
    <definedName name="adadf" localSheetId="21">#REF!</definedName>
    <definedName name="adadf" localSheetId="6">#REF!</definedName>
    <definedName name="adadf" localSheetId="3">#REF!</definedName>
    <definedName name="adadf" localSheetId="4">#REF!</definedName>
    <definedName name="adadf" localSheetId="8">#REF!</definedName>
    <definedName name="adadf" localSheetId="9">#REF!</definedName>
    <definedName name="adadf" localSheetId="7">#REF!</definedName>
    <definedName name="adadf" localSheetId="0">#REF!</definedName>
    <definedName name="adadf">#REF!</definedName>
    <definedName name="Address" localSheetId="21">#REF!</definedName>
    <definedName name="Address" localSheetId="6">#REF!</definedName>
    <definedName name="Address" localSheetId="3">#REF!</definedName>
    <definedName name="Address" localSheetId="4">#REF!</definedName>
    <definedName name="Address" localSheetId="8">#REF!</definedName>
    <definedName name="Address" localSheetId="9">#REF!</definedName>
    <definedName name="Address" localSheetId="7">#REF!</definedName>
    <definedName name="Address" localSheetId="0">#REF!</definedName>
    <definedName name="Address">#REF!</definedName>
    <definedName name="adfdsfaf" localSheetId="21" hidden="1">#REF!</definedName>
    <definedName name="adfdsfaf" localSheetId="6" hidden="1">#REF!</definedName>
    <definedName name="adfdsfaf" localSheetId="3" hidden="1">#REF!</definedName>
    <definedName name="adfdsfaf" localSheetId="4" hidden="1">#REF!</definedName>
    <definedName name="adfdsfaf" localSheetId="8" hidden="1">#REF!</definedName>
    <definedName name="adfdsfaf" localSheetId="9" hidden="1">#REF!</definedName>
    <definedName name="adfdsfaf" localSheetId="7" hidden="1">#REF!</definedName>
    <definedName name="adfdsfaf" localSheetId="0" hidden="1">#REF!</definedName>
    <definedName name="adfdsfaf" hidden="1">#REF!</definedName>
    <definedName name="APE_EXCH_RTE_AVE_Data_Ref" localSheetId="21">#REF!</definedName>
    <definedName name="APE_EXCH_RTE_AVE_Data_Ref" localSheetId="6">#REF!</definedName>
    <definedName name="APE_EXCH_RTE_AVE_Data_Ref" localSheetId="3">#REF!</definedName>
    <definedName name="APE_EXCH_RTE_AVE_Data_Ref" localSheetId="4">#REF!</definedName>
    <definedName name="APE_EXCH_RTE_AVE_Data_Ref" localSheetId="8">#REF!</definedName>
    <definedName name="APE_EXCH_RTE_AVE_Data_Ref" localSheetId="9">#REF!</definedName>
    <definedName name="APE_EXCH_RTE_AVE_Data_Ref" localSheetId="7">#REF!</definedName>
    <definedName name="APE_EXCH_RTE_AVE_Data_Ref">#REF!</definedName>
    <definedName name="APE_EXCH_RTE_SPOT_Data_Ref" localSheetId="21">#REF!</definedName>
    <definedName name="APE_EXCH_RTE_SPOT_Data_Ref" localSheetId="6">#REF!</definedName>
    <definedName name="APE_EXCH_RTE_SPOT_Data_Ref" localSheetId="3">#REF!</definedName>
    <definedName name="APE_EXCH_RTE_SPOT_Data_Ref" localSheetId="4">#REF!</definedName>
    <definedName name="APE_EXCH_RTE_SPOT_Data_Ref" localSheetId="8">#REF!</definedName>
    <definedName name="APE_EXCH_RTE_SPOT_Data_Ref" localSheetId="9">#REF!</definedName>
    <definedName name="APE_EXCH_RTE_SPOT_Data_Ref" localSheetId="7">#REF!</definedName>
    <definedName name="APE_EXCH_RTE_SPOT_Data_Ref">#REF!</definedName>
    <definedName name="Asset_ID_Buildings">[2]!Table48[Asset ID]</definedName>
    <definedName name="Asset_ID_Indoor">[2]!Table34[Asset ID]</definedName>
    <definedName name="Asset_ID_Infrastructure">[2]!Table31[Asset ID]</definedName>
    <definedName name="Asset_ID_Intangible">[2]!Table35[Asset ID]</definedName>
    <definedName name="Asset_ID_Land">[2]Land!$A$5:$A$66</definedName>
    <definedName name="Asset_ID_Outdoor">[2]!Table33[Asset ID]</definedName>
    <definedName name="Asset_ID_Transport">[2]!Table32[Asset ID]</definedName>
    <definedName name="Asset_ID_WIP">[2]!Table36[Asset ID]</definedName>
    <definedName name="Avg_Sub" localSheetId="21">#REF!</definedName>
    <definedName name="Avg_Sub" localSheetId="6">#REF!</definedName>
    <definedName name="Avg_Sub" localSheetId="3">#REF!</definedName>
    <definedName name="Avg_Sub" localSheetId="4">#REF!</definedName>
    <definedName name="Avg_Sub" localSheetId="8">#REF!</definedName>
    <definedName name="Avg_Sub" localSheetId="9">#REF!</definedName>
    <definedName name="Avg_Sub" localSheetId="7">#REF!</definedName>
    <definedName name="Avg_Sub">#REF!</definedName>
    <definedName name="b" localSheetId="21">#REF!</definedName>
    <definedName name="b" localSheetId="6">#REF!</definedName>
    <definedName name="b" localSheetId="3">#REF!</definedName>
    <definedName name="b" localSheetId="4">#REF!</definedName>
    <definedName name="b" localSheetId="8">#REF!</definedName>
    <definedName name="b" localSheetId="9">#REF!</definedName>
    <definedName name="b" localSheetId="7">#REF!</definedName>
    <definedName name="b" localSheetId="0">#REF!</definedName>
    <definedName name="b">#REF!</definedName>
    <definedName name="BSHEETALL" localSheetId="21">#REF!</definedName>
    <definedName name="BSHEETALL" localSheetId="6">#REF!</definedName>
    <definedName name="BSHEETALL" localSheetId="3">#REF!</definedName>
    <definedName name="BSHEETALL" localSheetId="4">#REF!</definedName>
    <definedName name="BSHEETALL" localSheetId="8">#REF!</definedName>
    <definedName name="BSHEETALL" localSheetId="9">#REF!</definedName>
    <definedName name="BSHEETALL" localSheetId="7">#REF!</definedName>
    <definedName name="BSHEETALL">#REF!</definedName>
    <definedName name="Budg_AccountLvl1_Key" localSheetId="21">#REF!</definedName>
    <definedName name="Budg_AccountLvl1_Key" localSheetId="6">#REF!</definedName>
    <definedName name="Budg_AccountLvl1_Key" localSheetId="3">#REF!</definedName>
    <definedName name="Budg_AccountLvl1_Key" localSheetId="4">#REF!</definedName>
    <definedName name="Budg_AccountLvl1_Key" localSheetId="8">#REF!</definedName>
    <definedName name="Budg_AccountLvl1_Key" localSheetId="9">#REF!</definedName>
    <definedName name="Budg_AccountLvl1_Key" localSheetId="7">#REF!</definedName>
    <definedName name="Budg_AccountLvl1_Key">#REF!</definedName>
    <definedName name="Budg_AccountLvl2_Key" localSheetId="21">#REF!</definedName>
    <definedName name="Budg_AccountLvl2_Key" localSheetId="6">#REF!</definedName>
    <definedName name="Budg_AccountLvl2_Key" localSheetId="3">#REF!</definedName>
    <definedName name="Budg_AccountLvl2_Key" localSheetId="4">#REF!</definedName>
    <definedName name="Budg_AccountLvl2_Key" localSheetId="8">#REF!</definedName>
    <definedName name="Budg_AccountLvl2_Key" localSheetId="9">#REF!</definedName>
    <definedName name="Budg_AccountLvl2_Key" localSheetId="7">#REF!</definedName>
    <definedName name="Budg_AccountLvl2_Key">#REF!</definedName>
    <definedName name="Budg_AccountLvl3_Key" localSheetId="21">#REF!</definedName>
    <definedName name="Budg_AccountLvl3_Key" localSheetId="6">#REF!</definedName>
    <definedName name="Budg_AccountLvl3_Key" localSheetId="3">#REF!</definedName>
    <definedName name="Budg_AccountLvl3_Key" localSheetId="4">#REF!</definedName>
    <definedName name="Budg_AccountLvl3_Key" localSheetId="8">#REF!</definedName>
    <definedName name="Budg_AccountLvl3_Key" localSheetId="9">#REF!</definedName>
    <definedName name="Budg_AccountLvl3_Key" localSheetId="7">#REF!</definedName>
    <definedName name="Budg_AccountLvl3_Key">#REF!</definedName>
    <definedName name="Budg_AccountLvl4_Key" localSheetId="21">#REF!</definedName>
    <definedName name="Budg_AccountLvl4_Key" localSheetId="6">#REF!</definedName>
    <definedName name="Budg_AccountLvl4_Key" localSheetId="3">#REF!</definedName>
    <definedName name="Budg_AccountLvl4_Key" localSheetId="4">#REF!</definedName>
    <definedName name="Budg_AccountLvl4_Key" localSheetId="8">#REF!</definedName>
    <definedName name="Budg_AccountLvl4_Key" localSheetId="9">#REF!</definedName>
    <definedName name="Budg_AccountLvl4_Key" localSheetId="7">#REF!</definedName>
    <definedName name="Budg_AccountLvl4_Key">#REF!</definedName>
    <definedName name="Budg_BusEntity_id2" localSheetId="21">#REF!</definedName>
    <definedName name="Budg_BusEntity_id2" localSheetId="6">#REF!</definedName>
    <definedName name="Budg_BusEntity_id2" localSheetId="3">#REF!</definedName>
    <definedName name="Budg_BusEntity_id2" localSheetId="4">#REF!</definedName>
    <definedName name="Budg_BusEntity_id2" localSheetId="8">#REF!</definedName>
    <definedName name="Budg_BusEntity_id2" localSheetId="9">#REF!</definedName>
    <definedName name="Budg_BusEntity_id2" localSheetId="7">#REF!</definedName>
    <definedName name="Budg_BusEntity_id2">#REF!</definedName>
    <definedName name="Budg_ReptCoy_ID" localSheetId="21">#REF!</definedName>
    <definedName name="Budg_ReptCoy_ID" localSheetId="6">#REF!</definedName>
    <definedName name="Budg_ReptCoy_ID" localSheetId="3">#REF!</definedName>
    <definedName name="Budg_ReptCoy_ID" localSheetId="4">#REF!</definedName>
    <definedName name="Budg_ReptCoy_ID" localSheetId="8">#REF!</definedName>
    <definedName name="Budg_ReptCoy_ID" localSheetId="9">#REF!</definedName>
    <definedName name="Budg_ReptCoy_ID" localSheetId="7">#REF!</definedName>
    <definedName name="Budg_ReptCoy_ID">#REF!</definedName>
    <definedName name="Budget_Account" localSheetId="21">#REF!</definedName>
    <definedName name="Budget_Account" localSheetId="6">#REF!</definedName>
    <definedName name="Budget_Account" localSheetId="3">#REF!</definedName>
    <definedName name="Budget_Account" localSheetId="4">#REF!</definedName>
    <definedName name="Budget_Account" localSheetId="8">#REF!</definedName>
    <definedName name="Budget_Account" localSheetId="9">#REF!</definedName>
    <definedName name="Budget_Account" localSheetId="7">#REF!</definedName>
    <definedName name="Budget_Account">#REF!</definedName>
    <definedName name="Budget_BusEntity_ID" localSheetId="21">#REF!</definedName>
    <definedName name="Budget_BusEntity_ID" localSheetId="6">#REF!</definedName>
    <definedName name="Budget_BusEntity_ID" localSheetId="3">#REF!</definedName>
    <definedName name="Budget_BusEntity_ID" localSheetId="4">#REF!</definedName>
    <definedName name="Budget_BusEntity_ID" localSheetId="8">#REF!</definedName>
    <definedName name="Budget_BusEntity_ID" localSheetId="9">#REF!</definedName>
    <definedName name="Budget_BusEntity_ID" localSheetId="7">#REF!</definedName>
    <definedName name="Budget_BusEntity_ID">#REF!</definedName>
    <definedName name="Budget_Dol_values" localSheetId="21">#REF!</definedName>
    <definedName name="Budget_Dol_values" localSheetId="6">#REF!</definedName>
    <definedName name="Budget_Dol_values" localSheetId="3">#REF!</definedName>
    <definedName name="Budget_Dol_values" localSheetId="4">#REF!</definedName>
    <definedName name="Budget_Dol_values" localSheetId="8">#REF!</definedName>
    <definedName name="Budget_Dol_values" localSheetId="9">#REF!</definedName>
    <definedName name="Budget_Dol_values" localSheetId="7">#REF!</definedName>
    <definedName name="Budget_Dol_values">#REF!</definedName>
    <definedName name="Budget_L_values" localSheetId="21">#REF!</definedName>
    <definedName name="Budget_L_values" localSheetId="6">#REF!</definedName>
    <definedName name="Budget_L_values" localSheetId="3">#REF!</definedName>
    <definedName name="Budget_L_values" localSheetId="4">#REF!</definedName>
    <definedName name="Budget_L_values" localSheetId="8">#REF!</definedName>
    <definedName name="Budget_L_values" localSheetId="9">#REF!</definedName>
    <definedName name="Budget_L_values" localSheetId="7">#REF!</definedName>
    <definedName name="Budget_L_values">#REF!</definedName>
    <definedName name="Budget_Month" localSheetId="21">#REF!</definedName>
    <definedName name="Budget_Month" localSheetId="6">#REF!</definedName>
    <definedName name="Budget_Month" localSheetId="3">#REF!</definedName>
    <definedName name="Budget_Month" localSheetId="4">#REF!</definedName>
    <definedName name="Budget_Month" localSheetId="8">#REF!</definedName>
    <definedName name="Budget_Month" localSheetId="9">#REF!</definedName>
    <definedName name="Budget_Month" localSheetId="7">#REF!</definedName>
    <definedName name="Budget_Month">#REF!</definedName>
    <definedName name="Budget_Options" localSheetId="21">#REF!</definedName>
    <definedName name="Budget_Options" localSheetId="6">#REF!</definedName>
    <definedName name="Budget_Options" localSheetId="3">#REF!</definedName>
    <definedName name="Budget_Options" localSheetId="4">#REF!</definedName>
    <definedName name="Budget_Options" localSheetId="8">#REF!</definedName>
    <definedName name="Budget_Options" localSheetId="9">#REF!</definedName>
    <definedName name="Budget_Options" localSheetId="7">#REF!</definedName>
    <definedName name="Budget_Options">#REF!</definedName>
    <definedName name="BudgetRef_Table">'[3] Budgets loaded'!$A$6:$P$366</definedName>
    <definedName name="BuildingMajorcolumn">[2]!Table7[[#All],[Building - Major]]</definedName>
    <definedName name="BuildingMajorlist">[2]!Table8[Building - Major]</definedName>
    <definedName name="BuildingMajorstart">[2]!Table7[[#Headers],[Building - Major]]</definedName>
    <definedName name="BuildingMinorcolumn">[2]!Table7[[#All],[Building - Minor]]</definedName>
    <definedName name="BusEntity_List" localSheetId="21">#REF!</definedName>
    <definedName name="BusEntity_List" localSheetId="6">#REF!</definedName>
    <definedName name="BusEntity_List" localSheetId="3">#REF!</definedName>
    <definedName name="BusEntity_List" localSheetId="4">#REF!</definedName>
    <definedName name="BusEntity_List" localSheetId="8">#REF!</definedName>
    <definedName name="BusEntity_List" localSheetId="9">#REF!</definedName>
    <definedName name="BusEntity_List" localSheetId="7">#REF!</definedName>
    <definedName name="BusEntity_List">#REF!</definedName>
    <definedName name="BusEntity_Table" localSheetId="21">#REF!</definedName>
    <definedName name="BusEntity_Table" localSheetId="6">#REF!</definedName>
    <definedName name="BusEntity_Table" localSheetId="3">#REF!</definedName>
    <definedName name="BusEntity_Table" localSheetId="4">#REF!</definedName>
    <definedName name="BusEntity_Table" localSheetId="8">#REF!</definedName>
    <definedName name="BusEntity_Table" localSheetId="9">#REF!</definedName>
    <definedName name="BusEntity_Table" localSheetId="7">#REF!</definedName>
    <definedName name="BusEntity_Table">#REF!</definedName>
    <definedName name="CAP">'[4]Investtot Capex type(Pvt)'!$A$10:$O$28</definedName>
    <definedName name="casf4" localSheetId="21">#REF!</definedName>
    <definedName name="casf4" localSheetId="6">#REF!</definedName>
    <definedName name="casf4" localSheetId="3">#REF!</definedName>
    <definedName name="casf4" localSheetId="4">#REF!</definedName>
    <definedName name="casf4" localSheetId="8">#REF!</definedName>
    <definedName name="casf4" localSheetId="9">#REF!</definedName>
    <definedName name="casf4" localSheetId="7">#REF!</definedName>
    <definedName name="casf4">#REF!</definedName>
    <definedName name="Cashflow" localSheetId="21" hidden="1">#REF!</definedName>
    <definedName name="Cashflow" localSheetId="6" hidden="1">#REF!</definedName>
    <definedName name="Cashflow" localSheetId="3" hidden="1">#REF!</definedName>
    <definedName name="Cashflow" localSheetId="4" hidden="1">#REF!</definedName>
    <definedName name="Cashflow" localSheetId="8" hidden="1">#REF!</definedName>
    <definedName name="Cashflow" localSheetId="9" hidden="1">#REF!</definedName>
    <definedName name="Cashflow" localSheetId="7" hidden="1">#REF!</definedName>
    <definedName name="Cashflow" hidden="1">#REF!</definedName>
    <definedName name="CASHFLOWALL" localSheetId="21">#REF!</definedName>
    <definedName name="CASHFLOWALL" localSheetId="6">#REF!</definedName>
    <definedName name="CASHFLOWALL" localSheetId="3">#REF!</definedName>
    <definedName name="CASHFLOWALL" localSheetId="4">#REF!</definedName>
    <definedName name="CASHFLOWALL" localSheetId="8">#REF!</definedName>
    <definedName name="CASHFLOWALL" localSheetId="9">#REF!</definedName>
    <definedName name="CASHFLOWALL" localSheetId="7">#REF!</definedName>
    <definedName name="CASHFLOWALL">#REF!</definedName>
    <definedName name="Churn" localSheetId="21">#REF!</definedName>
    <definedName name="Churn" localSheetId="6">#REF!</definedName>
    <definedName name="Churn" localSheetId="3">#REF!</definedName>
    <definedName name="Churn" localSheetId="4">#REF!</definedName>
    <definedName name="Churn" localSheetId="8">#REF!</definedName>
    <definedName name="Churn" localSheetId="9">#REF!</definedName>
    <definedName name="Churn" localSheetId="7">#REF!</definedName>
    <definedName name="Churn">#REF!</definedName>
    <definedName name="churn1" localSheetId="21">#REF!</definedName>
    <definedName name="churn1" localSheetId="6">#REF!</definedName>
    <definedName name="churn1" localSheetId="3">#REF!</definedName>
    <definedName name="churn1" localSheetId="4">#REF!</definedName>
    <definedName name="churn1" localSheetId="8">#REF!</definedName>
    <definedName name="churn1" localSheetId="9">#REF!</definedName>
    <definedName name="churn1" localSheetId="7">#REF!</definedName>
    <definedName name="churn1">#REF!</definedName>
    <definedName name="City" localSheetId="21">#REF!</definedName>
    <definedName name="City" localSheetId="6">#REF!</definedName>
    <definedName name="City" localSheetId="3">#REF!</definedName>
    <definedName name="City" localSheetId="4">#REF!</definedName>
    <definedName name="City" localSheetId="8">#REF!</definedName>
    <definedName name="City" localSheetId="9">#REF!</definedName>
    <definedName name="City" localSheetId="7">#REF!</definedName>
    <definedName name="City" localSheetId="0">#REF!</definedName>
    <definedName name="City">#REF!</definedName>
    <definedName name="CntryCode_List" localSheetId="21">#REF!</definedName>
    <definedName name="CntryCode_List" localSheetId="6">#REF!</definedName>
    <definedName name="CntryCode_List" localSheetId="3">#REF!</definedName>
    <definedName name="CntryCode_List" localSheetId="4">#REF!</definedName>
    <definedName name="CntryCode_List" localSheetId="8">#REF!</definedName>
    <definedName name="CntryCode_List" localSheetId="9">#REF!</definedName>
    <definedName name="CntryCode_List" localSheetId="7">#REF!</definedName>
    <definedName name="CntryCode_List">#REF!</definedName>
    <definedName name="CntryCode_Table" localSheetId="21">#REF!</definedName>
    <definedName name="CntryCode_Table" localSheetId="6">#REF!</definedName>
    <definedName name="CntryCode_Table" localSheetId="3">#REF!</definedName>
    <definedName name="CntryCode_Table" localSheetId="4">#REF!</definedName>
    <definedName name="CntryCode_Table" localSheetId="8">#REF!</definedName>
    <definedName name="CntryCode_Table" localSheetId="9">#REF!</definedName>
    <definedName name="CntryCode_Table" localSheetId="7">#REF!</definedName>
    <definedName name="CntryCode_Table">#REF!</definedName>
    <definedName name="Code" localSheetId="21" hidden="1">#REF!</definedName>
    <definedName name="Code" localSheetId="6" hidden="1">#REF!</definedName>
    <definedName name="Code" localSheetId="3" hidden="1">#REF!</definedName>
    <definedName name="Code" localSheetId="4" hidden="1">#REF!</definedName>
    <definedName name="Code" localSheetId="8" hidden="1">#REF!</definedName>
    <definedName name="Code" localSheetId="9" hidden="1">#REF!</definedName>
    <definedName name="Code" localSheetId="7" hidden="1">#REF!</definedName>
    <definedName name="Code" localSheetId="0" hidden="1">#REF!</definedName>
    <definedName name="Code" hidden="1">#REF!</definedName>
    <definedName name="Company" localSheetId="21">#REF!</definedName>
    <definedName name="Company" localSheetId="6">#REF!</definedName>
    <definedName name="Company" localSheetId="3">#REF!</definedName>
    <definedName name="Company" localSheetId="4">#REF!</definedName>
    <definedName name="Company" localSheetId="8">#REF!</definedName>
    <definedName name="Company" localSheetId="9">#REF!</definedName>
    <definedName name="Company" localSheetId="7">#REF!</definedName>
    <definedName name="Company" localSheetId="0">#REF!</definedName>
    <definedName name="Company">#REF!</definedName>
    <definedName name="con" localSheetId="21">#REF!</definedName>
    <definedName name="con" localSheetId="6">#REF!</definedName>
    <definedName name="con" localSheetId="3">#REF!</definedName>
    <definedName name="con" localSheetId="4">#REF!</definedName>
    <definedName name="con" localSheetId="8">#REF!</definedName>
    <definedName name="con" localSheetId="9">#REF!</definedName>
    <definedName name="con" localSheetId="7">#REF!</definedName>
    <definedName name="con">#REF!</definedName>
    <definedName name="Consumer_Credit" localSheetId="21">#REF!</definedName>
    <definedName name="Consumer_Credit" localSheetId="6">#REF!</definedName>
    <definedName name="Consumer_Credit" localSheetId="3">#REF!</definedName>
    <definedName name="Consumer_Credit" localSheetId="4">#REF!</definedName>
    <definedName name="Consumer_Credit" localSheetId="8">#REF!</definedName>
    <definedName name="Consumer_Credit" localSheetId="9">#REF!</definedName>
    <definedName name="Consumer_Credit" localSheetId="7">#REF!</definedName>
    <definedName name="Consumer_Credit">#REF!</definedName>
    <definedName name="cosec" localSheetId="21">#REF!</definedName>
    <definedName name="cosec" localSheetId="6">#REF!</definedName>
    <definedName name="cosec" localSheetId="3">#REF!</definedName>
    <definedName name="cosec" localSheetId="4">#REF!</definedName>
    <definedName name="cosec" localSheetId="8">#REF!</definedName>
    <definedName name="cosec" localSheetId="9">#REF!</definedName>
    <definedName name="cosec" localSheetId="7">#REF!</definedName>
    <definedName name="cosec">#REF!</definedName>
    <definedName name="Country" localSheetId="21">#REF!</definedName>
    <definedName name="Country" localSheetId="6">#REF!</definedName>
    <definedName name="Country" localSheetId="3">#REF!</definedName>
    <definedName name="Country" localSheetId="4">#REF!</definedName>
    <definedName name="Country" localSheetId="8">#REF!</definedName>
    <definedName name="Country" localSheetId="9">#REF!</definedName>
    <definedName name="Country" localSheetId="7">#REF!</definedName>
    <definedName name="Country" localSheetId="0">#REF!</definedName>
    <definedName name="Country">#REF!</definedName>
    <definedName name="Coy_Nme_Ref" localSheetId="21">#REF!</definedName>
    <definedName name="Coy_Nme_Ref" localSheetId="6">#REF!</definedName>
    <definedName name="Coy_Nme_Ref" localSheetId="3">#REF!</definedName>
    <definedName name="Coy_Nme_Ref" localSheetId="4">#REF!</definedName>
    <definedName name="Coy_Nme_Ref" localSheetId="8">#REF!</definedName>
    <definedName name="Coy_Nme_Ref" localSheetId="9">#REF!</definedName>
    <definedName name="Coy_Nme_Ref" localSheetId="7">#REF!</definedName>
    <definedName name="Coy_Nme_Ref">#REF!</definedName>
    <definedName name="currency">[5]TB!$F$8</definedName>
    <definedName name="CurrencyOption_List" localSheetId="21">#REF!</definedName>
    <definedName name="CurrencyOption_List" localSheetId="6">#REF!</definedName>
    <definedName name="CurrencyOption_List" localSheetId="3">#REF!</definedName>
    <definedName name="CurrencyOption_List" localSheetId="4">#REF!</definedName>
    <definedName name="CurrencyOption_List" localSheetId="8">#REF!</definedName>
    <definedName name="CurrencyOption_List" localSheetId="9">#REF!</definedName>
    <definedName name="CurrencyOption_List" localSheetId="7">#REF!</definedName>
    <definedName name="CurrencyOption_List">#REF!</definedName>
    <definedName name="DADA" localSheetId="21">#REF!</definedName>
    <definedName name="DADA" localSheetId="6">#REF!</definedName>
    <definedName name="DADA" localSheetId="3">#REF!</definedName>
    <definedName name="DADA" localSheetId="4">#REF!</definedName>
    <definedName name="DADA" localSheetId="8">#REF!</definedName>
    <definedName name="DADA" localSheetId="9">#REF!</definedName>
    <definedName name="DADA" localSheetId="7">#REF!</definedName>
    <definedName name="DADA" localSheetId="0">#REF!</definedName>
    <definedName name="DADA">#REF!</definedName>
    <definedName name="dafsd" localSheetId="21">#REF!</definedName>
    <definedName name="dafsd" localSheetId="6">#REF!</definedName>
    <definedName name="dafsd" localSheetId="3">#REF!</definedName>
    <definedName name="dafsd" localSheetId="4">#REF!</definedName>
    <definedName name="dafsd" localSheetId="8">#REF!</definedName>
    <definedName name="dafsd" localSheetId="9">#REF!</definedName>
    <definedName name="dafsd" localSheetId="7">#REF!</definedName>
    <definedName name="dafsd" localSheetId="0">#REF!</definedName>
    <definedName name="dafsd">#REF!</definedName>
    <definedName name="dafsf" localSheetId="21">#REF!</definedName>
    <definedName name="dafsf" localSheetId="6">#REF!</definedName>
    <definedName name="dafsf" localSheetId="3">#REF!</definedName>
    <definedName name="dafsf" localSheetId="4">#REF!</definedName>
    <definedName name="dafsf" localSheetId="8">#REF!</definedName>
    <definedName name="dafsf" localSheetId="9">#REF!</definedName>
    <definedName name="dafsf" localSheetId="7">#REF!</definedName>
    <definedName name="dafsf" localSheetId="0">#REF!</definedName>
    <definedName name="dafsf">#REF!</definedName>
    <definedName name="data1" localSheetId="21" hidden="1">#REF!</definedName>
    <definedName name="data1" localSheetId="6" hidden="1">#REF!</definedName>
    <definedName name="data1" localSheetId="3" hidden="1">#REF!</definedName>
    <definedName name="data1" localSheetId="4" hidden="1">#REF!</definedName>
    <definedName name="data1" localSheetId="8" hidden="1">#REF!</definedName>
    <definedName name="data1" localSheetId="9" hidden="1">#REF!</definedName>
    <definedName name="data1" localSheetId="7" hidden="1">#REF!</definedName>
    <definedName name="data1" localSheetId="0" hidden="1">#REF!</definedName>
    <definedName name="data1" hidden="1">#REF!</definedName>
    <definedName name="data2" localSheetId="21" hidden="1">#REF!</definedName>
    <definedName name="data2" localSheetId="6" hidden="1">#REF!</definedName>
    <definedName name="data2" localSheetId="3" hidden="1">#REF!</definedName>
    <definedName name="data2" localSheetId="4" hidden="1">#REF!</definedName>
    <definedName name="data2" localSheetId="8" hidden="1">#REF!</definedName>
    <definedName name="data2" localSheetId="9" hidden="1">#REF!</definedName>
    <definedName name="data2" localSheetId="7" hidden="1">#REF!</definedName>
    <definedName name="data2" localSheetId="0" hidden="1">#REF!</definedName>
    <definedName name="data2" hidden="1">#REF!</definedName>
    <definedName name="data3" localSheetId="21" hidden="1">#REF!</definedName>
    <definedName name="data3" localSheetId="6" hidden="1">#REF!</definedName>
    <definedName name="data3" localSheetId="3" hidden="1">#REF!</definedName>
    <definedName name="data3" localSheetId="4" hidden="1">#REF!</definedName>
    <definedName name="data3" localSheetId="8" hidden="1">#REF!</definedName>
    <definedName name="data3" localSheetId="9" hidden="1">#REF!</definedName>
    <definedName name="data3" localSheetId="7" hidden="1">#REF!</definedName>
    <definedName name="data3" localSheetId="0" hidden="1">#REF!</definedName>
    <definedName name="data3" hidden="1">#REF!</definedName>
    <definedName name="_xlnm.Database" localSheetId="21">'[6]Bilan 95'!#REF!</definedName>
    <definedName name="_xlnm.Database" localSheetId="6">'[6]Bilan 95'!#REF!</definedName>
    <definedName name="_xlnm.Database" localSheetId="3">'[6]Bilan 95'!#REF!</definedName>
    <definedName name="_xlnm.Database" localSheetId="4">'[6]Bilan 95'!#REF!</definedName>
    <definedName name="_xlnm.Database" localSheetId="8">'[6]Bilan 95'!#REF!</definedName>
    <definedName name="_xlnm.Database" localSheetId="9">'[6]Bilan 95'!#REF!</definedName>
    <definedName name="_xlnm.Database" localSheetId="7">'[6]Bilan 95'!#REF!</definedName>
    <definedName name="_xlnm.Database">'[6]Bilan 95'!#REF!</definedName>
    <definedName name="date" localSheetId="21">#REF!</definedName>
    <definedName name="date" localSheetId="6">#REF!</definedName>
    <definedName name="date" localSheetId="3">#REF!</definedName>
    <definedName name="date" localSheetId="4">#REF!</definedName>
    <definedName name="date" localSheetId="8">#REF!</definedName>
    <definedName name="date" localSheetId="9">#REF!</definedName>
    <definedName name="date" localSheetId="7">#REF!</definedName>
    <definedName name="date">#REF!</definedName>
    <definedName name="date1" localSheetId="21">#REF!</definedName>
    <definedName name="date1" localSheetId="6">#REF!</definedName>
    <definedName name="date1" localSheetId="3">#REF!</definedName>
    <definedName name="date1" localSheetId="4">#REF!</definedName>
    <definedName name="date1" localSheetId="8">#REF!</definedName>
    <definedName name="date1" localSheetId="9">#REF!</definedName>
    <definedName name="date1" localSheetId="7">#REF!</definedName>
    <definedName name="date1">#REF!</definedName>
    <definedName name="date2" localSheetId="21">#REF!</definedName>
    <definedName name="date2" localSheetId="6">#REF!</definedName>
    <definedName name="date2" localSheetId="3">#REF!</definedName>
    <definedName name="date2" localSheetId="4">#REF!</definedName>
    <definedName name="date2" localSheetId="8">#REF!</definedName>
    <definedName name="date2" localSheetId="9">#REF!</definedName>
    <definedName name="date2" localSheetId="7">#REF!</definedName>
    <definedName name="date2">#REF!</definedName>
    <definedName name="day" localSheetId="21">#REF!</definedName>
    <definedName name="day" localSheetId="6">#REF!</definedName>
    <definedName name="day" localSheetId="3">#REF!</definedName>
    <definedName name="day" localSheetId="4">#REF!</definedName>
    <definedName name="day" localSheetId="8">#REF!</definedName>
    <definedName name="day" localSheetId="9">#REF!</definedName>
    <definedName name="day" localSheetId="7">#REF!</definedName>
    <definedName name="day" localSheetId="0">#REF!</definedName>
    <definedName name="day">#REF!</definedName>
    <definedName name="DB_AccountLvl1_Key">'[7]TB-DataStore'!$R$2:$R$12096</definedName>
    <definedName name="DB_AccountLvl2_Key">'[7]TB-DataStore'!$S$2:$S$12096</definedName>
    <definedName name="DB_AccountLvl3_Key">'[7]TB-DataStore'!$T$2:$T$12096</definedName>
    <definedName name="DB_AccountLvl4_Key">'[7]TB-DataStore'!$U$2:$U$12096</definedName>
    <definedName name="DB_BusEntity_id">'[3]TB-DataStore'!$M$2:$M$27806</definedName>
    <definedName name="DB_dollar_Value">'[7]TB-DataStore'!$J$2:$J$12096</definedName>
    <definedName name="DB_Error_Chk">'[3]TB-DataStore'!$V$1:$V$27806</definedName>
    <definedName name="DB_legal_BusEntity_ID">'[7]TB-DataStore'!$E$2:$E$12096</definedName>
    <definedName name="DB_load_BusEntity">'[3]TB-DataStore'!$E$2:$E$27806</definedName>
    <definedName name="DB_local_value">'[3]TB-DataStore'!$I$2:$I$27806</definedName>
    <definedName name="DB_Month">'[7]TB-DataStore'!$F$2:$F$12096</definedName>
    <definedName name="DB_ProjEntity_ID">'[7]TB-DataStore'!$N$2:$N$12096</definedName>
    <definedName name="Db_Record_count">'[3]TB-DataStore'!$A$2:$A$27806</definedName>
    <definedName name="DB_ReptCoy_ID">'[3]TB-DataStore'!$Q$2:$Q$27806</definedName>
    <definedName name="deleete6" localSheetId="21">#REF!</definedName>
    <definedName name="deleete6" localSheetId="6">#REF!</definedName>
    <definedName name="deleete6" localSheetId="3">#REF!</definedName>
    <definedName name="deleete6" localSheetId="4">#REF!</definedName>
    <definedName name="deleete6" localSheetId="8">#REF!</definedName>
    <definedName name="deleete6" localSheetId="9">#REF!</definedName>
    <definedName name="deleete6" localSheetId="7">#REF!</definedName>
    <definedName name="deleete6" localSheetId="0">#REF!</definedName>
    <definedName name="deleete6">#REF!</definedName>
    <definedName name="delete" localSheetId="21">#REF!</definedName>
    <definedName name="delete" localSheetId="6">#REF!</definedName>
    <definedName name="delete" localSheetId="3">#REF!</definedName>
    <definedName name="delete" localSheetId="4">#REF!</definedName>
    <definedName name="delete" localSheetId="8">#REF!</definedName>
    <definedName name="delete" localSheetId="9">#REF!</definedName>
    <definedName name="delete" localSheetId="7">#REF!</definedName>
    <definedName name="delete" localSheetId="0">#REF!</definedName>
    <definedName name="delete">#REF!</definedName>
    <definedName name="delete10" localSheetId="21">#REF!</definedName>
    <definedName name="delete10" localSheetId="6">#REF!</definedName>
    <definedName name="delete10" localSheetId="3">#REF!</definedName>
    <definedName name="delete10" localSheetId="4">#REF!</definedName>
    <definedName name="delete10" localSheetId="8">#REF!</definedName>
    <definedName name="delete10" localSheetId="9">#REF!</definedName>
    <definedName name="delete10" localSheetId="7">#REF!</definedName>
    <definedName name="delete10" localSheetId="0">#REF!</definedName>
    <definedName name="delete10">#REF!</definedName>
    <definedName name="delete11" localSheetId="21" hidden="1">#REF!</definedName>
    <definedName name="delete11" localSheetId="6" hidden="1">#REF!</definedName>
    <definedName name="delete11" localSheetId="3" hidden="1">#REF!</definedName>
    <definedName name="delete11" localSheetId="4" hidden="1">#REF!</definedName>
    <definedName name="delete11" localSheetId="8" hidden="1">#REF!</definedName>
    <definedName name="delete11" localSheetId="9" hidden="1">#REF!</definedName>
    <definedName name="delete11" localSheetId="7" hidden="1">#REF!</definedName>
    <definedName name="delete11" localSheetId="0" hidden="1">#REF!</definedName>
    <definedName name="delete11" hidden="1">#REF!</definedName>
    <definedName name="delete2" localSheetId="21" hidden="1">#REF!</definedName>
    <definedName name="delete2" localSheetId="6" hidden="1">#REF!</definedName>
    <definedName name="delete2" localSheetId="3" hidden="1">#REF!</definedName>
    <definedName name="delete2" localSheetId="4" hidden="1">#REF!</definedName>
    <definedName name="delete2" localSheetId="8" hidden="1">#REF!</definedName>
    <definedName name="delete2" localSheetId="9" hidden="1">#REF!</definedName>
    <definedName name="delete2" localSheetId="7" hidden="1">#REF!</definedName>
    <definedName name="delete2" localSheetId="0" hidden="1">#REF!</definedName>
    <definedName name="delete2" hidden="1">#REF!</definedName>
    <definedName name="delete3" localSheetId="21">#REF!</definedName>
    <definedName name="delete3" localSheetId="6">#REF!</definedName>
    <definedName name="delete3" localSheetId="3">#REF!</definedName>
    <definedName name="delete3" localSheetId="4">#REF!</definedName>
    <definedName name="delete3" localSheetId="8">#REF!</definedName>
    <definedName name="delete3" localSheetId="9">#REF!</definedName>
    <definedName name="delete3" localSheetId="7">#REF!</definedName>
    <definedName name="delete3" localSheetId="0">#REF!</definedName>
    <definedName name="delete3">#REF!</definedName>
    <definedName name="delete4" localSheetId="21">#REF!</definedName>
    <definedName name="delete4" localSheetId="6">#REF!</definedName>
    <definedName name="delete4" localSheetId="3">#REF!</definedName>
    <definedName name="delete4" localSheetId="4">#REF!</definedName>
    <definedName name="delete4" localSheetId="8">#REF!</definedName>
    <definedName name="delete4" localSheetId="9">#REF!</definedName>
    <definedName name="delete4" localSheetId="7">#REF!</definedName>
    <definedName name="delete4" localSheetId="0">#REF!</definedName>
    <definedName name="delete4">#REF!</definedName>
    <definedName name="delete7" localSheetId="21">#REF!</definedName>
    <definedName name="delete7" localSheetId="6">#REF!</definedName>
    <definedName name="delete7" localSheetId="3">#REF!</definedName>
    <definedName name="delete7" localSheetId="4">#REF!</definedName>
    <definedName name="delete7" localSheetId="8">#REF!</definedName>
    <definedName name="delete7" localSheetId="9">#REF!</definedName>
    <definedName name="delete7" localSheetId="7">#REF!</definedName>
    <definedName name="delete7" localSheetId="0">#REF!</definedName>
    <definedName name="delete7">#REF!</definedName>
    <definedName name="delete9" localSheetId="21" hidden="1">#REF!</definedName>
    <definedName name="delete9" localSheetId="6" hidden="1">#REF!</definedName>
    <definedName name="delete9" localSheetId="3" hidden="1">#REF!</definedName>
    <definedName name="delete9" localSheetId="4" hidden="1">#REF!</definedName>
    <definedName name="delete9" localSheetId="8" hidden="1">#REF!</definedName>
    <definedName name="delete9" localSheetId="9" hidden="1">#REF!</definedName>
    <definedName name="delete9" localSheetId="7" hidden="1">#REF!</definedName>
    <definedName name="delete9" localSheetId="0" hidden="1">#REF!</definedName>
    <definedName name="delete9" hidden="1">#REF!</definedName>
    <definedName name="DEPOSIT" localSheetId="21">#REF!</definedName>
    <definedName name="DEPOSIT" localSheetId="6">#REF!</definedName>
    <definedName name="DEPOSIT" localSheetId="3">#REF!</definedName>
    <definedName name="DEPOSIT" localSheetId="4">#REF!</definedName>
    <definedName name="DEPOSIT" localSheetId="8">#REF!</definedName>
    <definedName name="DEPOSIT" localSheetId="9">#REF!</definedName>
    <definedName name="DEPOSIT" localSheetId="7">#REF!</definedName>
    <definedName name="DEPOSIT" localSheetId="0">#REF!</definedName>
    <definedName name="DEPOSIT">#REF!</definedName>
    <definedName name="DET" localSheetId="21">#REF!</definedName>
    <definedName name="DET" localSheetId="6">#REF!</definedName>
    <definedName name="DET" localSheetId="3">#REF!</definedName>
    <definedName name="DET" localSheetId="4">#REF!</definedName>
    <definedName name="DET" localSheetId="8">#REF!</definedName>
    <definedName name="DET" localSheetId="9">#REF!</definedName>
    <definedName name="DET" localSheetId="7">#REF!</definedName>
    <definedName name="DET" localSheetId="0">#REF!</definedName>
    <definedName name="DET">#REF!</definedName>
    <definedName name="DF" localSheetId="21">#REF!</definedName>
    <definedName name="DF" localSheetId="6">#REF!</definedName>
    <definedName name="DF" localSheetId="3">#REF!</definedName>
    <definedName name="DF" localSheetId="4">#REF!</definedName>
    <definedName name="DF" localSheetId="8">#REF!</definedName>
    <definedName name="DF" localSheetId="9">#REF!</definedName>
    <definedName name="DF" localSheetId="7">#REF!</definedName>
    <definedName name="DF">#REF!</definedName>
    <definedName name="Discount" localSheetId="21" hidden="1">#REF!</definedName>
    <definedName name="Discount" localSheetId="6" hidden="1">#REF!</definedName>
    <definedName name="Discount" localSheetId="3" hidden="1">#REF!</definedName>
    <definedName name="Discount" localSheetId="4" hidden="1">#REF!</definedName>
    <definedName name="Discount" localSheetId="8" hidden="1">#REF!</definedName>
    <definedName name="Discount" localSheetId="9" hidden="1">#REF!</definedName>
    <definedName name="Discount" localSheetId="7" hidden="1">#REF!</definedName>
    <definedName name="Discount" localSheetId="0" hidden="1">#REF!</definedName>
    <definedName name="Discount" hidden="1">#REF!</definedName>
    <definedName name="display_area_2" localSheetId="21" hidden="1">#REF!</definedName>
    <definedName name="display_area_2" localSheetId="6" hidden="1">#REF!</definedName>
    <definedName name="display_area_2" localSheetId="3" hidden="1">#REF!</definedName>
    <definedName name="display_area_2" localSheetId="4" hidden="1">#REF!</definedName>
    <definedName name="display_area_2" localSheetId="8" hidden="1">#REF!</definedName>
    <definedName name="display_area_2" localSheetId="9" hidden="1">#REF!</definedName>
    <definedName name="display_area_2" localSheetId="7" hidden="1">#REF!</definedName>
    <definedName name="display_area_2" localSheetId="0" hidden="1">#REF!</definedName>
    <definedName name="display_area_2" hidden="1">#REF!</definedName>
    <definedName name="e" localSheetId="21">#REF!</definedName>
    <definedName name="e" localSheetId="6">#REF!</definedName>
    <definedName name="e" localSheetId="3">#REF!</definedName>
    <definedName name="e" localSheetId="4">#REF!</definedName>
    <definedName name="e" localSheetId="8">#REF!</definedName>
    <definedName name="e" localSheetId="9">#REF!</definedName>
    <definedName name="e" localSheetId="7">#REF!</definedName>
    <definedName name="e">#REF!</definedName>
    <definedName name="eeeee" localSheetId="21">'[8]ProjOnAccTrans_1-1'!#REF!</definedName>
    <definedName name="eeeee" localSheetId="6">'[8]ProjOnAccTrans_1-1'!#REF!</definedName>
    <definedName name="eeeee" localSheetId="3">'[8]ProjOnAccTrans_1-1'!#REF!</definedName>
    <definedName name="eeeee" localSheetId="4">'[8]ProjOnAccTrans_1-1'!#REF!</definedName>
    <definedName name="eeeee" localSheetId="8">'[8]ProjOnAccTrans_1-1'!#REF!</definedName>
    <definedName name="eeeee" localSheetId="9">'[8]ProjOnAccTrans_1-1'!#REF!</definedName>
    <definedName name="eeeee" localSheetId="7">'[8]ProjOnAccTrans_1-1'!#REF!</definedName>
    <definedName name="eeeee">'[8]ProjOnAccTrans_1-1'!#REF!</definedName>
    <definedName name="Email" localSheetId="21">#REF!</definedName>
    <definedName name="Email" localSheetId="6">#REF!</definedName>
    <definedName name="Email" localSheetId="3">#REF!</definedName>
    <definedName name="Email" localSheetId="4">#REF!</definedName>
    <definedName name="Email" localSheetId="8">#REF!</definedName>
    <definedName name="Email" localSheetId="9">#REF!</definedName>
    <definedName name="Email" localSheetId="7">#REF!</definedName>
    <definedName name="Email" localSheetId="0">#REF!</definedName>
    <definedName name="Email">#REF!</definedName>
    <definedName name="EntityType_List" localSheetId="21">#REF!</definedName>
    <definedName name="EntityType_List" localSheetId="6">#REF!</definedName>
    <definedName name="EntityType_List" localSheetId="3">#REF!</definedName>
    <definedName name="EntityType_List" localSheetId="4">#REF!</definedName>
    <definedName name="EntityType_List" localSheetId="8">#REF!</definedName>
    <definedName name="EntityType_List" localSheetId="9">#REF!</definedName>
    <definedName name="EntityType_List" localSheetId="7">#REF!</definedName>
    <definedName name="EntityType_List">#REF!</definedName>
    <definedName name="Enum1162">'[9]#Lookup'!$C$2:$C$11</definedName>
    <definedName name="Enum4944" localSheetId="21">#REF!</definedName>
    <definedName name="Enum4944" localSheetId="6">#REF!</definedName>
    <definedName name="Enum4944" localSheetId="3">#REF!</definedName>
    <definedName name="Enum4944" localSheetId="4">#REF!</definedName>
    <definedName name="Enum4944" localSheetId="8">#REF!</definedName>
    <definedName name="Enum4944" localSheetId="9">#REF!</definedName>
    <definedName name="Enum4944" localSheetId="7">#REF!</definedName>
    <definedName name="Enum4944">#REF!</definedName>
    <definedName name="er" localSheetId="21">#REF!</definedName>
    <definedName name="er" localSheetId="6">#REF!</definedName>
    <definedName name="er" localSheetId="3">#REF!</definedName>
    <definedName name="er" localSheetId="4">#REF!</definedName>
    <definedName name="er" localSheetId="8">#REF!</definedName>
    <definedName name="er" localSheetId="9">#REF!</definedName>
    <definedName name="er" localSheetId="7">#REF!</definedName>
    <definedName name="er" localSheetId="0">#REF!</definedName>
    <definedName name="er">#REF!</definedName>
    <definedName name="erer" localSheetId="21">#REF!</definedName>
    <definedName name="erer" localSheetId="6">#REF!</definedName>
    <definedName name="erer" localSheetId="3">#REF!</definedName>
    <definedName name="erer" localSheetId="4">#REF!</definedName>
    <definedName name="erer" localSheetId="8">#REF!</definedName>
    <definedName name="erer" localSheetId="9">#REF!</definedName>
    <definedName name="erer" localSheetId="7">#REF!</definedName>
    <definedName name="erer" localSheetId="0">#REF!</definedName>
    <definedName name="erer">#REF!</definedName>
    <definedName name="ERGERG" localSheetId="21" hidden="1">[10]Cover!#REF!</definedName>
    <definedName name="ERGERG" localSheetId="6" hidden="1">[10]Cover!#REF!</definedName>
    <definedName name="ERGERG" localSheetId="3" hidden="1">[10]Cover!#REF!</definedName>
    <definedName name="ERGERG" localSheetId="4" hidden="1">[10]Cover!#REF!</definedName>
    <definedName name="ERGERG" localSheetId="8" hidden="1">[10]Cover!#REF!</definedName>
    <definedName name="ERGERG" localSheetId="9" hidden="1">[10]Cover!#REF!</definedName>
    <definedName name="ERGERG" localSheetId="7" hidden="1">[10]Cover!#REF!</definedName>
    <definedName name="ERGERG" hidden="1">[10]Cover!#REF!</definedName>
    <definedName name="ext" localSheetId="21">#REF!</definedName>
    <definedName name="ext" localSheetId="6">#REF!</definedName>
    <definedName name="ext" localSheetId="3">#REF!</definedName>
    <definedName name="ext" localSheetId="4">#REF!</definedName>
    <definedName name="ext" localSheetId="8">#REF!</definedName>
    <definedName name="ext" localSheetId="9">#REF!</definedName>
    <definedName name="ext" localSheetId="7">#REF!</definedName>
    <definedName name="ext" localSheetId="0">#REF!</definedName>
    <definedName name="ext">#REF!</definedName>
    <definedName name="Facilities_Material">'[11]Site info - invoicing'!$B$308:$B$314</definedName>
    <definedName name="Fax" localSheetId="21">#REF!</definedName>
    <definedName name="Fax" localSheetId="6">#REF!</definedName>
    <definedName name="Fax" localSheetId="3">#REF!</definedName>
    <definedName name="Fax" localSheetId="4">#REF!</definedName>
    <definedName name="Fax" localSheetId="8">#REF!</definedName>
    <definedName name="Fax" localSheetId="9">#REF!</definedName>
    <definedName name="Fax" localSheetId="7">#REF!</definedName>
    <definedName name="Fax" localSheetId="0">#REF!</definedName>
    <definedName name="Fax">#REF!</definedName>
    <definedName name="fc" localSheetId="21">#REF!</definedName>
    <definedName name="fc" localSheetId="6">#REF!</definedName>
    <definedName name="fc" localSheetId="3">#REF!</definedName>
    <definedName name="fc" localSheetId="4">#REF!</definedName>
    <definedName name="fc" localSheetId="8">#REF!</definedName>
    <definedName name="fc" localSheetId="9">#REF!</definedName>
    <definedName name="fc" localSheetId="7">#REF!</definedName>
    <definedName name="fc">#REF!</definedName>
    <definedName name="FC_BusEntity_id" localSheetId="21">#REF!</definedName>
    <definedName name="FC_BusEntity_id" localSheetId="6">#REF!</definedName>
    <definedName name="FC_BusEntity_id" localSheetId="3">#REF!</definedName>
    <definedName name="FC_BusEntity_id" localSheetId="4">#REF!</definedName>
    <definedName name="FC_BusEntity_id" localSheetId="8">#REF!</definedName>
    <definedName name="FC_BusEntity_id" localSheetId="9">#REF!</definedName>
    <definedName name="FC_BusEntity_id" localSheetId="7">#REF!</definedName>
    <definedName name="FC_BusEntity_id">#REF!</definedName>
    <definedName name="FC_Lvl1_Key" localSheetId="21">#REF!</definedName>
    <definedName name="FC_Lvl1_Key" localSheetId="6">#REF!</definedName>
    <definedName name="FC_Lvl1_Key" localSheetId="3">#REF!</definedName>
    <definedName name="FC_Lvl1_Key" localSheetId="4">#REF!</definedName>
    <definedName name="FC_Lvl1_Key" localSheetId="8">#REF!</definedName>
    <definedName name="FC_Lvl1_Key" localSheetId="9">#REF!</definedName>
    <definedName name="FC_Lvl1_Key" localSheetId="7">#REF!</definedName>
    <definedName name="FC_Lvl1_Key">#REF!</definedName>
    <definedName name="FC_Lvl2_Key" localSheetId="21">#REF!</definedName>
    <definedName name="FC_Lvl2_Key" localSheetId="6">#REF!</definedName>
    <definedName name="FC_Lvl2_Key" localSheetId="3">#REF!</definedName>
    <definedName name="FC_Lvl2_Key" localSheetId="4">#REF!</definedName>
    <definedName name="FC_Lvl2_Key" localSheetId="8">#REF!</definedName>
    <definedName name="FC_Lvl2_Key" localSheetId="9">#REF!</definedName>
    <definedName name="FC_Lvl2_Key" localSheetId="7">#REF!</definedName>
    <definedName name="FC_Lvl2_Key">#REF!</definedName>
    <definedName name="FC_Lvl3_Key" localSheetId="21">#REF!</definedName>
    <definedName name="FC_Lvl3_Key" localSheetId="6">#REF!</definedName>
    <definedName name="FC_Lvl3_Key" localSheetId="3">#REF!</definedName>
    <definedName name="FC_Lvl3_Key" localSheetId="4">#REF!</definedName>
    <definedName name="FC_Lvl3_Key" localSheetId="8">#REF!</definedName>
    <definedName name="FC_Lvl3_Key" localSheetId="9">#REF!</definedName>
    <definedName name="FC_Lvl3_Key" localSheetId="7">#REF!</definedName>
    <definedName name="FC_Lvl3_Key">#REF!</definedName>
    <definedName name="FC_Lvl4_Key" localSheetId="21">#REF!</definedName>
    <definedName name="FC_Lvl4_Key" localSheetId="6">#REF!</definedName>
    <definedName name="FC_Lvl4_Key" localSheetId="3">#REF!</definedName>
    <definedName name="FC_Lvl4_Key" localSheetId="4">#REF!</definedName>
    <definedName name="FC_Lvl4_Key" localSheetId="8">#REF!</definedName>
    <definedName name="FC_Lvl4_Key" localSheetId="9">#REF!</definedName>
    <definedName name="FC_Lvl4_Key" localSheetId="7">#REF!</definedName>
    <definedName name="FC_Lvl4_Key">#REF!</definedName>
    <definedName name="FC_value_Mth15" localSheetId="21">#REF!</definedName>
    <definedName name="FC_value_Mth15" localSheetId="6">#REF!</definedName>
    <definedName name="FC_value_Mth15" localSheetId="3">#REF!</definedName>
    <definedName name="FC_value_Mth15" localSheetId="4">#REF!</definedName>
    <definedName name="FC_value_Mth15" localSheetId="8">#REF!</definedName>
    <definedName name="FC_value_Mth15" localSheetId="9">#REF!</definedName>
    <definedName name="FC_value_Mth15" localSheetId="7">#REF!</definedName>
    <definedName name="FC_value_Mth15">#REF!</definedName>
    <definedName name="FCode" localSheetId="21" hidden="1">#REF!</definedName>
    <definedName name="FCode" localSheetId="6" hidden="1">#REF!</definedName>
    <definedName name="FCode" localSheetId="3" hidden="1">#REF!</definedName>
    <definedName name="FCode" localSheetId="4" hidden="1">#REF!</definedName>
    <definedName name="FCode" localSheetId="8" hidden="1">#REF!</definedName>
    <definedName name="FCode" localSheetId="9" hidden="1">#REF!</definedName>
    <definedName name="FCode" localSheetId="7" hidden="1">#REF!</definedName>
    <definedName name="FCode" localSheetId="0" hidden="1">#REF!</definedName>
    <definedName name="FCode" hidden="1">#REF!</definedName>
    <definedName name="Fee" localSheetId="21">#REF!</definedName>
    <definedName name="Fee" localSheetId="6">#REF!</definedName>
    <definedName name="Fee" localSheetId="3">#REF!</definedName>
    <definedName name="Fee" localSheetId="4">#REF!</definedName>
    <definedName name="Fee" localSheetId="8">#REF!</definedName>
    <definedName name="Fee" localSheetId="9">#REF!</definedName>
    <definedName name="Fee" localSheetId="7">#REF!</definedName>
    <definedName name="Fee">#REF!</definedName>
    <definedName name="FIFTYLARGE" localSheetId="21">#REF!</definedName>
    <definedName name="FIFTYLARGE" localSheetId="6">#REF!</definedName>
    <definedName name="FIFTYLARGE" localSheetId="3">#REF!</definedName>
    <definedName name="FIFTYLARGE" localSheetId="4">#REF!</definedName>
    <definedName name="FIFTYLARGE" localSheetId="8">#REF!</definedName>
    <definedName name="FIFTYLARGE" localSheetId="9">#REF!</definedName>
    <definedName name="FIFTYLARGE" localSheetId="7">#REF!</definedName>
    <definedName name="FIFTYLARGE" localSheetId="0">#REF!</definedName>
    <definedName name="FIFTYLARGE">#REF!</definedName>
    <definedName name="First_mth">'[3]Coy-Inc-Stmnt'!$AE$6</definedName>
    <definedName name="fr" localSheetId="21">#REF!</definedName>
    <definedName name="fr" localSheetId="6">#REF!</definedName>
    <definedName name="fr" localSheetId="3">#REF!</definedName>
    <definedName name="fr" localSheetId="4">#REF!</definedName>
    <definedName name="fr" localSheetId="8">#REF!</definedName>
    <definedName name="fr" localSheetId="9">#REF!</definedName>
    <definedName name="fr" localSheetId="7">#REF!</definedName>
    <definedName name="fr" localSheetId="0">#REF!</definedName>
    <definedName name="fr">#REF!</definedName>
    <definedName name="FSNAME" localSheetId="21">#REF!</definedName>
    <definedName name="FSNAME" localSheetId="6">#REF!</definedName>
    <definedName name="FSNAME" localSheetId="3">#REF!</definedName>
    <definedName name="FSNAME" localSheetId="4">#REF!</definedName>
    <definedName name="FSNAME" localSheetId="8">#REF!</definedName>
    <definedName name="FSNAME" localSheetId="9">#REF!</definedName>
    <definedName name="FSNAME" localSheetId="7">#REF!</definedName>
    <definedName name="FSNAME">#REF!</definedName>
    <definedName name="FSPERIOD" localSheetId="21">#REF!</definedName>
    <definedName name="FSPERIOD" localSheetId="6">#REF!</definedName>
    <definedName name="FSPERIOD" localSheetId="3">#REF!</definedName>
    <definedName name="FSPERIOD" localSheetId="4">#REF!</definedName>
    <definedName name="FSPERIOD" localSheetId="8">#REF!</definedName>
    <definedName name="FSPERIOD" localSheetId="9">#REF!</definedName>
    <definedName name="FSPERIOD" localSheetId="7">#REF!</definedName>
    <definedName name="FSPERIOD">#REF!</definedName>
    <definedName name="FurnitureMajorcolumn">[2]!Table11[[#All],[Furniture - Major]]</definedName>
    <definedName name="FurnitureMajorlist">[2]!Table13[Furniture - Major]</definedName>
    <definedName name="FurnitureMajorstart">[2]!Table11[[#Headers],[Furniture - Major]]</definedName>
    <definedName name="FurnitureMinorcolumn">[2]!Table11[[#All],[Furniture - Minor]]</definedName>
    <definedName name="FXRate" localSheetId="21">#REF!</definedName>
    <definedName name="FXRate" localSheetId="6">#REF!</definedName>
    <definedName name="FXRate" localSheetId="3">#REF!</definedName>
    <definedName name="FXRate" localSheetId="4">#REF!</definedName>
    <definedName name="FXRate" localSheetId="8">#REF!</definedName>
    <definedName name="FXRate" localSheetId="9">#REF!</definedName>
    <definedName name="FXRate" localSheetId="7">#REF!</definedName>
    <definedName name="FXRate">#REF!</definedName>
    <definedName name="g" localSheetId="21" hidden="1">#REF!</definedName>
    <definedName name="g" localSheetId="6" hidden="1">#REF!</definedName>
    <definedName name="g" localSheetId="3" hidden="1">#REF!</definedName>
    <definedName name="g" localSheetId="4" hidden="1">#REF!</definedName>
    <definedName name="g" localSheetId="8" hidden="1">#REF!</definedName>
    <definedName name="g" localSheetId="9" hidden="1">#REF!</definedName>
    <definedName name="g" localSheetId="7" hidden="1">#REF!</definedName>
    <definedName name="g" hidden="1">#REF!</definedName>
    <definedName name="gha" localSheetId="21">#REF!</definedName>
    <definedName name="gha" localSheetId="6">#REF!</definedName>
    <definedName name="gha" localSheetId="3">#REF!</definedName>
    <definedName name="gha" localSheetId="4">#REF!</definedName>
    <definedName name="gha" localSheetId="8">#REF!</definedName>
    <definedName name="gha" localSheetId="9">#REF!</definedName>
    <definedName name="gha" localSheetId="7">#REF!</definedName>
    <definedName name="gha">#REF!</definedName>
    <definedName name="ghana" localSheetId="21" hidden="1">#REF!</definedName>
    <definedName name="ghana" localSheetId="6" hidden="1">#REF!</definedName>
    <definedName name="ghana" localSheetId="3" hidden="1">#REF!</definedName>
    <definedName name="ghana" localSheetId="4" hidden="1">#REF!</definedName>
    <definedName name="ghana" localSheetId="8" hidden="1">#REF!</definedName>
    <definedName name="ghana" localSheetId="9" hidden="1">#REF!</definedName>
    <definedName name="ghana" localSheetId="7" hidden="1">#REF!</definedName>
    <definedName name="ghana" hidden="1">#REF!</definedName>
    <definedName name="ghghh" localSheetId="21">#REF!</definedName>
    <definedName name="ghghh" localSheetId="6">#REF!</definedName>
    <definedName name="ghghh" localSheetId="3">#REF!</definedName>
    <definedName name="ghghh" localSheetId="4">#REF!</definedName>
    <definedName name="ghghh" localSheetId="8">#REF!</definedName>
    <definedName name="ghghh" localSheetId="9">#REF!</definedName>
    <definedName name="ghghh" localSheetId="7">#REF!</definedName>
    <definedName name="ghghh">#REF!</definedName>
    <definedName name="ghjd" localSheetId="21">#REF!</definedName>
    <definedName name="ghjd" localSheetId="6">#REF!</definedName>
    <definedName name="ghjd" localSheetId="3">#REF!</definedName>
    <definedName name="ghjd" localSheetId="4">#REF!</definedName>
    <definedName name="ghjd" localSheetId="8">#REF!</definedName>
    <definedName name="ghjd" localSheetId="9">#REF!</definedName>
    <definedName name="ghjd" localSheetId="7">#REF!</definedName>
    <definedName name="ghjd">#REF!</definedName>
    <definedName name="GIT">[5]TB!$B$7</definedName>
    <definedName name="GO" localSheetId="21">#REF!</definedName>
    <definedName name="GO" localSheetId="6">#REF!</definedName>
    <definedName name="GO" localSheetId="3">#REF!</definedName>
    <definedName name="GO" localSheetId="4">#REF!</definedName>
    <definedName name="GO" localSheetId="8">#REF!</definedName>
    <definedName name="GO" localSheetId="9">#REF!</definedName>
    <definedName name="GO" localSheetId="7">#REF!</definedName>
    <definedName name="GO" localSheetId="0">#REF!</definedName>
    <definedName name="GO">#REF!</definedName>
    <definedName name="GrpCoy_List" localSheetId="21">#REF!</definedName>
    <definedName name="GrpCoy_List" localSheetId="6">#REF!</definedName>
    <definedName name="GrpCoy_List" localSheetId="3">#REF!</definedName>
    <definedName name="GrpCoy_List" localSheetId="4">#REF!</definedName>
    <definedName name="GrpCoy_List" localSheetId="8">#REF!</definedName>
    <definedName name="GrpCoy_List" localSheetId="9">#REF!</definedName>
    <definedName name="GrpCoy_List" localSheetId="7">#REF!</definedName>
    <definedName name="GrpCoy_List">#REF!</definedName>
    <definedName name="GrpCoy_Table" localSheetId="21">#REF!</definedName>
    <definedName name="GrpCoy_Table" localSheetId="6">#REF!</definedName>
    <definedName name="GrpCoy_Table" localSheetId="3">#REF!</definedName>
    <definedName name="GrpCoy_Table" localSheetId="4">#REF!</definedName>
    <definedName name="GrpCoy_Table" localSheetId="8">#REF!</definedName>
    <definedName name="GrpCoy_Table" localSheetId="9">#REF!</definedName>
    <definedName name="GrpCoy_Table" localSheetId="7">#REF!</definedName>
    <definedName name="GrpCoy_Table">#REF!</definedName>
    <definedName name="HDSUMNOA1" localSheetId="21">#REF!</definedName>
    <definedName name="HDSUMNOA1" localSheetId="6">#REF!</definedName>
    <definedName name="HDSUMNOA1" localSheetId="3">#REF!</definedName>
    <definedName name="HDSUMNOA1" localSheetId="4">#REF!</definedName>
    <definedName name="HDSUMNOA1" localSheetId="8">#REF!</definedName>
    <definedName name="HDSUMNOA1" localSheetId="9">#REF!</definedName>
    <definedName name="HDSUMNOA1" localSheetId="7">#REF!</definedName>
    <definedName name="HDSUMNOA1" localSheetId="0">#REF!</definedName>
    <definedName name="HDSUMNOA1">#REF!</definedName>
    <definedName name="HDSUMNoa11" localSheetId="21">#REF!</definedName>
    <definedName name="HDSUMNoa11" localSheetId="6">#REF!</definedName>
    <definedName name="HDSUMNoa11" localSheetId="3">#REF!</definedName>
    <definedName name="HDSUMNoa11" localSheetId="4">#REF!</definedName>
    <definedName name="HDSUMNoa11" localSheetId="8">#REF!</definedName>
    <definedName name="HDSUMNoa11" localSheetId="9">#REF!</definedName>
    <definedName name="HDSUMNoa11" localSheetId="7">#REF!</definedName>
    <definedName name="HDSUMNoa11" localSheetId="0">#REF!</definedName>
    <definedName name="HDSUMNoa11">#REF!</definedName>
    <definedName name="hi" localSheetId="21">#REF!</definedName>
    <definedName name="hi" localSheetId="6">#REF!</definedName>
    <definedName name="hi" localSheetId="3">#REF!</definedName>
    <definedName name="hi" localSheetId="4">#REF!</definedName>
    <definedName name="hi" localSheetId="8">#REF!</definedName>
    <definedName name="hi" localSheetId="9">#REF!</definedName>
    <definedName name="hi" localSheetId="7">#REF!</definedName>
    <definedName name="hi" localSheetId="0">#REF!</definedName>
    <definedName name="hi">#REF!</definedName>
    <definedName name="HiddenRows" localSheetId="21" hidden="1">#REF!</definedName>
    <definedName name="HiddenRows" localSheetId="6" hidden="1">#REF!</definedName>
    <definedName name="HiddenRows" localSheetId="3" hidden="1">#REF!</definedName>
    <definedName name="HiddenRows" localSheetId="4" hidden="1">#REF!</definedName>
    <definedName name="HiddenRows" localSheetId="8" hidden="1">#REF!</definedName>
    <definedName name="HiddenRows" localSheetId="9" hidden="1">#REF!</definedName>
    <definedName name="HiddenRows" localSheetId="7" hidden="1">#REF!</definedName>
    <definedName name="HiddenRows" localSheetId="0" hidden="1">#REF!</definedName>
    <definedName name="HiddenRows" hidden="1">#REF!</definedName>
    <definedName name="HoldCoy_List" localSheetId="21">#REF!</definedName>
    <definedName name="HoldCoy_List" localSheetId="6">#REF!</definedName>
    <definedName name="HoldCoy_List" localSheetId="3">#REF!</definedName>
    <definedName name="HoldCoy_List" localSheetId="4">#REF!</definedName>
    <definedName name="HoldCoy_List" localSheetId="8">#REF!</definedName>
    <definedName name="HoldCoy_List" localSheetId="9">#REF!</definedName>
    <definedName name="HoldCoy_List" localSheetId="7">#REF!</definedName>
    <definedName name="HoldCoy_List">#REF!</definedName>
    <definedName name="how" localSheetId="21">#REF!</definedName>
    <definedName name="how" localSheetId="6">#REF!</definedName>
    <definedName name="how" localSheetId="3">#REF!</definedName>
    <definedName name="how" localSheetId="4">#REF!</definedName>
    <definedName name="how" localSheetId="8">#REF!</definedName>
    <definedName name="how" localSheetId="9">#REF!</definedName>
    <definedName name="how" localSheetId="7">#REF!</definedName>
    <definedName name="how">#REF!</definedName>
    <definedName name="i" localSheetId="21">#REF!</definedName>
    <definedName name="i" localSheetId="6">#REF!</definedName>
    <definedName name="i" localSheetId="3">#REF!</definedName>
    <definedName name="i" localSheetId="4">#REF!</definedName>
    <definedName name="i" localSheetId="8">#REF!</definedName>
    <definedName name="i" localSheetId="9">#REF!</definedName>
    <definedName name="i" localSheetId="7">#REF!</definedName>
    <definedName name="i" localSheetId="0">#REF!</definedName>
    <definedName name="i">#REF!</definedName>
    <definedName name="INFO_EXE_SERVER_PATH" hidden="1">"C:\Program Files\Evolution\BICEVOLUTION.EXE"</definedName>
    <definedName name="INFO_INSTANCE_ID" hidden="1">"6641"</definedName>
    <definedName name="INFO_INSTANCE_NAME" hidden="1">"Management Pack D-2-3 (Ev3)_20050914_16_05_45_055.xls"</definedName>
    <definedName name="INFO_REPORT_CODE" hidden="1">"E3-GL01-2-5"</definedName>
    <definedName name="INFO_REPORT_ID" hidden="1">"2"</definedName>
    <definedName name="INFO_REPORT_NAME" hidden="1">"Management Pack D-2-5 (Ev3)"</definedName>
    <definedName name="INFO_RUN_USER" hidden="1">""</definedName>
    <definedName name="INFO_RUN_WORKSTATION" hidden="1">"PAULC"</definedName>
    <definedName name="InfrastructureMajorcolumn">[2]!Table23[[#All],[Infrastructure - Major]]</definedName>
    <definedName name="InfrastructureMajorlist">[2]!Table24[Infrastructure - Major]</definedName>
    <definedName name="InfrastructureMajorstart">[2]!Table23[[#Headers],[Infrastructure - Major]]</definedName>
    <definedName name="InfrastructureMinorcolumn">[2]!Table23[[#All],[Infrastructure - Minor]]</definedName>
    <definedName name="Input_AccDelimeter">'[3]Input-of-1TB'!$N$1</definedName>
    <definedName name="Input_AccDelimeter_Numofchars">'[3]Input-of-1TB'!$P$1</definedName>
    <definedName name="Input_BusEntity">'[3]Input-of-1TB'!$H$1</definedName>
    <definedName name="Input_monthselected">'[3]Input-of-1TB'!$E$1</definedName>
    <definedName name="IntangableMajorcolumn">[2]!Table27[[#All],[Intangable - Major]]</definedName>
    <definedName name="IntangableMajorlist">[2]!Table28[Intangable - Major]</definedName>
    <definedName name="IntangableMajorstart">[2]!Table27[[#Headers],[Intangable - Major]]</definedName>
    <definedName name="IntangableMinorcolumn">[2]!Table27[[#All],[Intangable - Minor]]</definedName>
    <definedName name="intFormat">[12]VarWrd!$H$1</definedName>
    <definedName name="Invoicing" comment="Selects all yellow cells in the invoicing range">'[13]Site info - invoicing'!$A$5:$F$510,'[13]Site info - invoicing'!$J$5:$M$510</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40764.4476851852</definedName>
    <definedName name="IQ_NTM" hidden="1">6000</definedName>
    <definedName name="IQ_OPENED55" hidden="1">1</definedName>
    <definedName name="IQ_TODAY" hidden="1">0</definedName>
    <definedName name="IQ_WEEK" hidden="1">50000</definedName>
    <definedName name="IQ_YTD" hidden="1">3000</definedName>
    <definedName name="IQ_YTDMONTH" hidden="1">130000</definedName>
    <definedName name="kddjdkdf" localSheetId="21">#REF!</definedName>
    <definedName name="kddjdkdf" localSheetId="6">#REF!</definedName>
    <definedName name="kddjdkdf" localSheetId="3">#REF!</definedName>
    <definedName name="kddjdkdf" localSheetId="4">#REF!</definedName>
    <definedName name="kddjdkdf" localSheetId="8">#REF!</definedName>
    <definedName name="kddjdkdf" localSheetId="9">#REF!</definedName>
    <definedName name="kddjdkdf" localSheetId="7">#REF!</definedName>
    <definedName name="kddjdkdf">#REF!</definedName>
    <definedName name="LandMajorcolumn">[2]!Table25[[#All],[Land - Major]]</definedName>
    <definedName name="LandMajorlist">[2]!Table26[Land - Major]</definedName>
    <definedName name="LandMajorstart">[2]!Table25[[#Headers],[Land - Major]]</definedName>
    <definedName name="LandMinorcolumn">[2]!Table25[[#All],[Land  - Minor]]</definedName>
    <definedName name="latest1998" localSheetId="21">#REF!</definedName>
    <definedName name="latest1998" localSheetId="6">#REF!</definedName>
    <definedName name="latest1998" localSheetId="3">#REF!</definedName>
    <definedName name="latest1998" localSheetId="4">#REF!</definedName>
    <definedName name="latest1998" localSheetId="8">#REF!</definedName>
    <definedName name="latest1998" localSheetId="9">#REF!</definedName>
    <definedName name="latest1998" localSheetId="7">#REF!</definedName>
    <definedName name="latest1998" localSheetId="0">#REF!</definedName>
    <definedName name="latest1998">#REF!</definedName>
    <definedName name="LCY_EUR" localSheetId="21">#REF!</definedName>
    <definedName name="LCY_EUR" localSheetId="6">#REF!</definedName>
    <definedName name="LCY_EUR" localSheetId="3">#REF!</definedName>
    <definedName name="LCY_EUR" localSheetId="4">#REF!</definedName>
    <definedName name="LCY_EUR" localSheetId="8">#REF!</definedName>
    <definedName name="LCY_EUR" localSheetId="9">#REF!</definedName>
    <definedName name="LCY_EUR" localSheetId="7">#REF!</definedName>
    <definedName name="LCY_EUR">#REF!</definedName>
    <definedName name="LCY_USD" localSheetId="21">#REF!</definedName>
    <definedName name="LCY_USD" localSheetId="6">#REF!</definedName>
    <definedName name="LCY_USD" localSheetId="3">#REF!</definedName>
    <definedName name="LCY_USD" localSheetId="4">#REF!</definedName>
    <definedName name="LCY_USD" localSheetId="8">#REF!</definedName>
    <definedName name="LCY_USD" localSheetId="9">#REF!</definedName>
    <definedName name="LCY_USD" localSheetId="7">#REF!</definedName>
    <definedName name="LCY_USD">#REF!</definedName>
    <definedName name="LegalConsol_list" localSheetId="21">#REF!</definedName>
    <definedName name="LegalConsol_list" localSheetId="6">#REF!</definedName>
    <definedName name="LegalConsol_list" localSheetId="3">#REF!</definedName>
    <definedName name="LegalConsol_list" localSheetId="4">#REF!</definedName>
    <definedName name="LegalConsol_list" localSheetId="8">#REF!</definedName>
    <definedName name="LegalConsol_list" localSheetId="9">#REF!</definedName>
    <definedName name="LegalConsol_list" localSheetId="7">#REF!</definedName>
    <definedName name="LegalConsol_list">#REF!</definedName>
    <definedName name="LegalConsolidation_to_options" localSheetId="21">#REF!</definedName>
    <definedName name="LegalConsolidation_to_options" localSheetId="6">#REF!</definedName>
    <definedName name="LegalConsolidation_to_options" localSheetId="3">#REF!</definedName>
    <definedName name="LegalConsolidation_to_options" localSheetId="4">#REF!</definedName>
    <definedName name="LegalConsolidation_to_options" localSheetId="8">#REF!</definedName>
    <definedName name="LegalConsolidation_to_options" localSheetId="9">#REF!</definedName>
    <definedName name="LegalConsolidation_to_options" localSheetId="7">#REF!</definedName>
    <definedName name="LegalConsolidation_to_options">#REF!</definedName>
    <definedName name="lkinjtnhusy" localSheetId="21" hidden="1">#REF!</definedName>
    <definedName name="lkinjtnhusy" localSheetId="6" hidden="1">#REF!</definedName>
    <definedName name="lkinjtnhusy" localSheetId="3" hidden="1">#REF!</definedName>
    <definedName name="lkinjtnhusy" localSheetId="4" hidden="1">#REF!</definedName>
    <definedName name="lkinjtnhusy" localSheetId="8" hidden="1">#REF!</definedName>
    <definedName name="lkinjtnhusy" localSheetId="9" hidden="1">#REF!</definedName>
    <definedName name="lkinjtnhusy" localSheetId="7" hidden="1">#REF!</definedName>
    <definedName name="lkinjtnhusy" hidden="1">#REF!</definedName>
    <definedName name="LOANS" localSheetId="21">#REF!</definedName>
    <definedName name="LOANS" localSheetId="6">#REF!</definedName>
    <definedName name="LOANS" localSheetId="3">#REF!</definedName>
    <definedName name="LOANS" localSheetId="4">#REF!</definedName>
    <definedName name="LOANS" localSheetId="8">#REF!</definedName>
    <definedName name="LOANS" localSheetId="9">#REF!</definedName>
    <definedName name="LOANS" localSheetId="7">#REF!</definedName>
    <definedName name="LOANS" localSheetId="0">#REF!</definedName>
    <definedName name="LOANS">#REF!</definedName>
    <definedName name="loca">[2]!Table2[Location Code]</definedName>
    <definedName name="Major_valid">INDEX([2]ValidationLists!$B:$B,MATCH('[2]Buildings and Other Structures'!$H$5,[2]ValidationLists!$A:$A,0)):INDEX([2]ValidationLists!$B:$B,MATCH('[2]Buildings and Other Structures'!$H$5,[2]ValidationLists!$A:$A,1))</definedName>
    <definedName name="mar" localSheetId="21">#REF!</definedName>
    <definedName name="mar" localSheetId="6">#REF!</definedName>
    <definedName name="mar" localSheetId="3">#REF!</definedName>
    <definedName name="mar" localSheetId="4">#REF!</definedName>
    <definedName name="mar" localSheetId="8">#REF!</definedName>
    <definedName name="mar" localSheetId="9">#REF!</definedName>
    <definedName name="mar" localSheetId="7">#REF!</definedName>
    <definedName name="mar" localSheetId="0">#REF!</definedName>
    <definedName name="mar">#REF!</definedName>
    <definedName name="MARKETING07" localSheetId="21">#REF!</definedName>
    <definedName name="MARKETING07" localSheetId="6">#REF!</definedName>
    <definedName name="MARKETING07" localSheetId="3">#REF!</definedName>
    <definedName name="MARKETING07" localSheetId="4">#REF!</definedName>
    <definedName name="MARKETING07" localSheetId="8">#REF!</definedName>
    <definedName name="MARKETING07" localSheetId="9">#REF!</definedName>
    <definedName name="MARKETING07" localSheetId="7">#REF!</definedName>
    <definedName name="MARKETING07">#REF!</definedName>
    <definedName name="MARKETING98" localSheetId="21">#REF!</definedName>
    <definedName name="MARKETING98" localSheetId="6">#REF!</definedName>
    <definedName name="MARKETING98" localSheetId="3">#REF!</definedName>
    <definedName name="MARKETING98" localSheetId="4">#REF!</definedName>
    <definedName name="MARKETING98" localSheetId="8">#REF!</definedName>
    <definedName name="MARKETING98" localSheetId="9">#REF!</definedName>
    <definedName name="MARKETING98" localSheetId="7">#REF!</definedName>
    <definedName name="MARKETING98">#REF!</definedName>
    <definedName name="MARKETINGALL" localSheetId="21">#REF!</definedName>
    <definedName name="MARKETINGALL" localSheetId="6">#REF!</definedName>
    <definedName name="MARKETINGALL" localSheetId="3">#REF!</definedName>
    <definedName name="MARKETINGALL" localSheetId="4">#REF!</definedName>
    <definedName name="MARKETINGALL" localSheetId="8">#REF!</definedName>
    <definedName name="MARKETINGALL" localSheetId="9">#REF!</definedName>
    <definedName name="MARKETINGALL" localSheetId="7">#REF!</definedName>
    <definedName name="MARKETINGALL">#REF!</definedName>
    <definedName name="mi" localSheetId="21" hidden="1">#REF!</definedName>
    <definedName name="mi" localSheetId="6" hidden="1">#REF!</definedName>
    <definedName name="mi" localSheetId="3" hidden="1">#REF!</definedName>
    <definedName name="mi" localSheetId="4" hidden="1">#REF!</definedName>
    <definedName name="mi" localSheetId="8" hidden="1">#REF!</definedName>
    <definedName name="mi" localSheetId="9" hidden="1">#REF!</definedName>
    <definedName name="mi" localSheetId="7" hidden="1">#REF!</definedName>
    <definedName name="mi" localSheetId="0" hidden="1">#REF!</definedName>
    <definedName name="mi" hidden="1">#REF!</definedName>
    <definedName name="MonthYr_Table_Ref">'[3]Table-MthYr'!$A$6:$C$44</definedName>
    <definedName name="MthYr_List">'[3]Table-MthYr'!$B$20:$B$44</definedName>
    <definedName name="n" localSheetId="21">#REF!</definedName>
    <definedName name="n" localSheetId="6">#REF!</definedName>
    <definedName name="n" localSheetId="3">#REF!</definedName>
    <definedName name="n" localSheetId="4">#REF!</definedName>
    <definedName name="n" localSheetId="8">#REF!</definedName>
    <definedName name="n" localSheetId="9">#REF!</definedName>
    <definedName name="n" localSheetId="7">#REF!</definedName>
    <definedName name="n" localSheetId="0">#REF!</definedName>
    <definedName name="n">#REF!</definedName>
    <definedName name="Name" localSheetId="21">#REF!</definedName>
    <definedName name="Name" localSheetId="6">#REF!</definedName>
    <definedName name="Name" localSheetId="3">#REF!</definedName>
    <definedName name="Name" localSheetId="4">#REF!</definedName>
    <definedName name="Name" localSheetId="8">#REF!</definedName>
    <definedName name="Name" localSheetId="9">#REF!</definedName>
    <definedName name="Name" localSheetId="7">#REF!</definedName>
    <definedName name="Name" localSheetId="0">#REF!</definedName>
    <definedName name="Name">#REF!</definedName>
    <definedName name="New">'[14]NIR of Banking System'!$AN$1</definedName>
    <definedName name="NoOfTowers" localSheetId="21">#REF!</definedName>
    <definedName name="NoOfTowers" localSheetId="6">#REF!</definedName>
    <definedName name="NoOfTowers" localSheetId="3">#REF!</definedName>
    <definedName name="NoOfTowers" localSheetId="4">#REF!</definedName>
    <definedName name="NoOfTowers" localSheetId="8">#REF!</definedName>
    <definedName name="NoOfTowers" localSheetId="9">#REF!</definedName>
    <definedName name="NoOfTowers" localSheetId="7">#REF!</definedName>
    <definedName name="NoOfTowers">#REF!</definedName>
    <definedName name="nprinc" localSheetId="21">#REF!</definedName>
    <definedName name="nprinc" localSheetId="6">#REF!</definedName>
    <definedName name="nprinc" localSheetId="3">#REF!</definedName>
    <definedName name="nprinc" localSheetId="4">#REF!</definedName>
    <definedName name="nprinc" localSheetId="8">#REF!</definedName>
    <definedName name="nprinc" localSheetId="9">#REF!</definedName>
    <definedName name="nprinc" localSheetId="7">#REF!</definedName>
    <definedName name="nprinc">#REF!</definedName>
    <definedName name="ollo" localSheetId="21">'[8]ProjOnAccTrans_1-1'!#REF!</definedName>
    <definedName name="ollo" localSheetId="6">'[8]ProjOnAccTrans_1-1'!#REF!</definedName>
    <definedName name="ollo" localSheetId="3">'[8]ProjOnAccTrans_1-1'!#REF!</definedName>
    <definedName name="ollo" localSheetId="4">'[8]ProjOnAccTrans_1-1'!#REF!</definedName>
    <definedName name="ollo" localSheetId="8">'[8]ProjOnAccTrans_1-1'!#REF!</definedName>
    <definedName name="ollo" localSheetId="9">'[8]ProjOnAccTrans_1-1'!#REF!</definedName>
    <definedName name="ollo" localSheetId="7">'[8]ProjOnAccTrans_1-1'!#REF!</definedName>
    <definedName name="ollo">'[8]ProjOnAccTrans_1-1'!#REF!</definedName>
    <definedName name="OrderTable" localSheetId="21" hidden="1">#REF!</definedName>
    <definedName name="OrderTable" localSheetId="6" hidden="1">#REF!</definedName>
    <definedName name="OrderTable" localSheetId="3" hidden="1">#REF!</definedName>
    <definedName name="OrderTable" localSheetId="4" hidden="1">#REF!</definedName>
    <definedName name="OrderTable" localSheetId="8" hidden="1">#REF!</definedName>
    <definedName name="OrderTable" localSheetId="9" hidden="1">#REF!</definedName>
    <definedName name="OrderTable" localSheetId="7" hidden="1">#REF!</definedName>
    <definedName name="OrderTable" localSheetId="0" hidden="1">#REF!</definedName>
    <definedName name="OrderTable" hidden="1">#REF!</definedName>
    <definedName name="Other_Payments_LC">'[13]Other Payments (LC)'!$I$11:$U$11,'[13]Other Payments (LC)'!$I$13:$U$15,'[13]Other Payments (LC)'!$I$20:$U$24,'[13]Other Payments (LC)'!$I$30:$U$32</definedName>
    <definedName name="OtherMachineryMajorcolumn">[2]!Table14[[#All],[OtherMachinery - Major]]</definedName>
    <definedName name="OtherMachineryMajorlist">[2]!Table15[OtherMachinery - Major]</definedName>
    <definedName name="OtherMachineryMajorstart">[2]!Table14[[#Headers],[OtherMachinery - Major]]</definedName>
    <definedName name="OtherMachineryMinorcolumn">[2]!Table14[[#All],[Domain Table - Asset Category and Account Info]]</definedName>
    <definedName name="OWNERSHIP" localSheetId="21">#REF!</definedName>
    <definedName name="OWNERSHIP" localSheetId="6">#REF!</definedName>
    <definedName name="OWNERSHIP" localSheetId="3">#REF!</definedName>
    <definedName name="OWNERSHIP" localSheetId="4">#REF!</definedName>
    <definedName name="OWNERSHIP" localSheetId="8">#REF!</definedName>
    <definedName name="OWNERSHIP" localSheetId="9">#REF!</definedName>
    <definedName name="OWNERSHIP" localSheetId="7">#REF!</definedName>
    <definedName name="OWNERSHIP" localSheetId="0">#REF!</definedName>
    <definedName name="OWNERSHIP">#REF!</definedName>
    <definedName name="pbal" localSheetId="21">#REF!</definedName>
    <definedName name="pbal" localSheetId="6">#REF!</definedName>
    <definedName name="pbal" localSheetId="3">#REF!</definedName>
    <definedName name="pbal" localSheetId="4">#REF!</definedName>
    <definedName name="pbal" localSheetId="8">#REF!</definedName>
    <definedName name="pbal" localSheetId="9">#REF!</definedName>
    <definedName name="pbal" localSheetId="7">#REF!</definedName>
    <definedName name="pbal">#REF!</definedName>
    <definedName name="pcap" localSheetId="21">#REF!</definedName>
    <definedName name="pcap" localSheetId="6">#REF!</definedName>
    <definedName name="pcap" localSheetId="3">#REF!</definedName>
    <definedName name="pcap" localSheetId="4">#REF!</definedName>
    <definedName name="pcap" localSheetId="8">#REF!</definedName>
    <definedName name="pcap" localSheetId="9">#REF!</definedName>
    <definedName name="pcap" localSheetId="7">#REF!</definedName>
    <definedName name="pcap">#REF!</definedName>
    <definedName name="period">[5]TB!$A$3</definedName>
    <definedName name="Personnel_Costs_LC">'[13]Personnel Costs (LC)'!$I$12:$U$25,'[13]Personnel Costs (LC)'!$I$30:$U$43</definedName>
    <definedName name="Phone" localSheetId="21">#REF!</definedName>
    <definedName name="Phone" localSheetId="6">#REF!</definedName>
    <definedName name="Phone" localSheetId="3">#REF!</definedName>
    <definedName name="Phone" localSheetId="4">#REF!</definedName>
    <definedName name="Phone" localSheetId="8">#REF!</definedName>
    <definedName name="Phone" localSheetId="9">#REF!</definedName>
    <definedName name="Phone" localSheetId="7">#REF!</definedName>
    <definedName name="Phone" localSheetId="0">#REF!</definedName>
    <definedName name="Phone">#REF!</definedName>
    <definedName name="pinc" localSheetId="21">#REF!</definedName>
    <definedName name="pinc" localSheetId="6">#REF!</definedName>
    <definedName name="pinc" localSheetId="3">#REF!</definedName>
    <definedName name="pinc" localSheetId="4">#REF!</definedName>
    <definedName name="pinc" localSheetId="8">#REF!</definedName>
    <definedName name="pinc" localSheetId="9">#REF!</definedName>
    <definedName name="pinc" localSheetId="7">#REF!</definedName>
    <definedName name="pinc">#REF!</definedName>
    <definedName name="pnot1" localSheetId="21">#REF!</definedName>
    <definedName name="pnot1" localSheetId="6">#REF!</definedName>
    <definedName name="pnot1" localSheetId="3">#REF!</definedName>
    <definedName name="pnot1" localSheetId="4">#REF!</definedName>
    <definedName name="pnot1" localSheetId="8">#REF!</definedName>
    <definedName name="pnot1" localSheetId="9">#REF!</definedName>
    <definedName name="pnot1" localSheetId="7">#REF!</definedName>
    <definedName name="pnot1">#REF!</definedName>
    <definedName name="pnot2" localSheetId="21">#REF!</definedName>
    <definedName name="pnot2" localSheetId="6">#REF!</definedName>
    <definedName name="pnot2" localSheetId="3">#REF!</definedName>
    <definedName name="pnot2" localSheetId="4">#REF!</definedName>
    <definedName name="pnot2" localSheetId="8">#REF!</definedName>
    <definedName name="pnot2" localSheetId="9">#REF!</definedName>
    <definedName name="pnot2" localSheetId="7">#REF!</definedName>
    <definedName name="pnot2">#REF!</definedName>
    <definedName name="polic" localSheetId="21">#REF!</definedName>
    <definedName name="polic" localSheetId="6">#REF!</definedName>
    <definedName name="polic" localSheetId="3">#REF!</definedName>
    <definedName name="polic" localSheetId="4">#REF!</definedName>
    <definedName name="polic" localSheetId="8">#REF!</definedName>
    <definedName name="polic" localSheetId="9">#REF!</definedName>
    <definedName name="polic" localSheetId="7">#REF!</definedName>
    <definedName name="polic">#REF!</definedName>
    <definedName name="print" localSheetId="21">#REF!</definedName>
    <definedName name="print" localSheetId="6">#REF!</definedName>
    <definedName name="print" localSheetId="3">#REF!</definedName>
    <definedName name="print" localSheetId="4">#REF!</definedName>
    <definedName name="print" localSheetId="8">#REF!</definedName>
    <definedName name="print" localSheetId="9">#REF!</definedName>
    <definedName name="print" localSheetId="7">#REF!</definedName>
    <definedName name="print" localSheetId="0">#REF!</definedName>
    <definedName name="print">#REF!</definedName>
    <definedName name="_xlnm.Print_Area" localSheetId="21">'BUDGET INFO'!$A$1:$G$84</definedName>
    <definedName name="_xlnm.Print_Area" localSheetId="6">'CASHFLOW (INDIRECT)'!$A$1:$C$53</definedName>
    <definedName name="_xlnm.Print_Area" localSheetId="3">FP!$A$1:$D$63</definedName>
    <definedName name="_xlnm.Print_Area" localSheetId="4">FPM!$A$1:$D$32</definedName>
    <definedName name="_xlnm.Print_Area" localSheetId="8">'NOTES 2'!$A$1:$F$534</definedName>
    <definedName name="_xlnm.Print_Area" localSheetId="9">'NOTES 3'!$A$2:$O$97</definedName>
    <definedName name="_xlnm.Print_Area" localSheetId="46">POLICY!$A$1:$M$321</definedName>
    <definedName name="_xlnm.Print_Area" localSheetId="7">REPA!$A$1:$D$41</definedName>
    <definedName name="_xlnm.Print_Area" localSheetId="5">SCE!$A$1:$C$37</definedName>
    <definedName name="_xlnm.Print_Area" localSheetId="12">'SCHEDULE 3-PPE'!$A$1:$R$178</definedName>
    <definedName name="_xlnm.Print_Area" localSheetId="13">'SCHEDULE 4 -WIP'!$A$1:$G$91</definedName>
    <definedName name="_xlnm.Print_Area" localSheetId="0">'TABLE OF CONTENT'!$A$1:$D$49</definedName>
    <definedName name="_xlnm.Print_Area">#REF!</definedName>
    <definedName name="PRINT_AREA_MI" localSheetId="21">#REF!</definedName>
    <definedName name="PRINT_AREA_MI" localSheetId="6">#REF!</definedName>
    <definedName name="PRINT_AREA_MI" localSheetId="3">#REF!</definedName>
    <definedName name="PRINT_AREA_MI" localSheetId="4">#REF!</definedName>
    <definedName name="PRINT_AREA_MI" localSheetId="8">#REF!</definedName>
    <definedName name="PRINT_AREA_MI" localSheetId="9">#REF!</definedName>
    <definedName name="PRINT_AREA_MI" localSheetId="7">#REF!</definedName>
    <definedName name="PRINT_AREA_MI" localSheetId="0">#REF!</definedName>
    <definedName name="PRINT_AREA_MI">#REF!</definedName>
    <definedName name="Print_Areaq56" localSheetId="21">#REF!</definedName>
    <definedName name="Print_Areaq56" localSheetId="6">#REF!</definedName>
    <definedName name="Print_Areaq56" localSheetId="3">#REF!</definedName>
    <definedName name="Print_Areaq56" localSheetId="4">#REF!</definedName>
    <definedName name="Print_Areaq56" localSheetId="8">#REF!</definedName>
    <definedName name="Print_Areaq56" localSheetId="9">#REF!</definedName>
    <definedName name="Print_Areaq56" localSheetId="7">#REF!</definedName>
    <definedName name="Print_Areaq56" localSheetId="0">#REF!</definedName>
    <definedName name="Print_Areaq56">#REF!</definedName>
    <definedName name="_xlnm.Print_Titles" localSheetId="14">' SCHEDULE 5-GRANT SCHEDULE'!$2:$6</definedName>
    <definedName name="_xlnm.Print_Titles" localSheetId="21">'BUDGET INFO'!$1:$5</definedName>
    <definedName name="_xlnm.Print_Titles" localSheetId="6">'CASHFLOW (INDIRECT)'!$1:$6</definedName>
    <definedName name="_xlnm.Print_Titles" localSheetId="26">'COMPO CASHFLOW'!$1:$5</definedName>
    <definedName name="_xlnm.Print_Titles" localSheetId="23">'COMPO FP'!$1:$5</definedName>
    <definedName name="_xlnm.Print_Titles" localSheetId="29">'COMPO NOTES 1'!$2:$5</definedName>
    <definedName name="_xlnm.Print_Titles" localSheetId="30">'COMPO NOTES 2'!$1:$2</definedName>
    <definedName name="_xlnm.Print_Titles" localSheetId="31">'EXP BY COFOG'!$1:$5</definedName>
    <definedName name="_xlnm.Print_Titles" localSheetId="3">FP!$1:$6</definedName>
    <definedName name="_xlnm.Print_Titles" localSheetId="4">FPM!$2:$6</definedName>
    <definedName name="_xlnm.Print_Titles" localSheetId="34">'INTANGIBLE ASSET'!$A:$A,'INTANGIBLE ASSET'!$1:$7</definedName>
    <definedName name="_xlnm.Print_Titles" localSheetId="8">'NOTES 2'!$2:$5</definedName>
    <definedName name="_xlnm.Print_Titles" localSheetId="9">'NOTES 3'!$2:$2</definedName>
    <definedName name="_xlnm.Print_Titles" localSheetId="46">POLICY!$1:$1</definedName>
    <definedName name="_xlnm.Print_Titles" localSheetId="7">REPA!$1:$6</definedName>
    <definedName name="_xlnm.Print_Titles" localSheetId="12">'SCHEDULE 3-PPE'!$A:$A,'SCHEDULE 3-PPE'!$1:$7</definedName>
    <definedName name="_xlnm.Print_Titles" localSheetId="13">'SCHEDULE 4 -WIP'!$2:$7</definedName>
    <definedName name="_xlnm.Print_Titles" localSheetId="16">'SCHEDULE 7 -EXP BY FUND SOURCE'!$1:$5</definedName>
    <definedName name="_xlnm.Print_Titles" localSheetId="0">'TABLE OF CONTENT'!$1:$2</definedName>
    <definedName name="_xlnm.Print_Titles">#REF!</definedName>
    <definedName name="PRINT_TITLES_MI" localSheetId="21">#REF!</definedName>
    <definedName name="PRINT_TITLES_MI" localSheetId="6">#REF!</definedName>
    <definedName name="PRINT_TITLES_MI" localSheetId="3">#REF!</definedName>
    <definedName name="PRINT_TITLES_MI" localSheetId="4">#REF!</definedName>
    <definedName name="PRINT_TITLES_MI" localSheetId="8">#REF!</definedName>
    <definedName name="PRINT_TITLES_MI" localSheetId="9">#REF!</definedName>
    <definedName name="PRINT_TITLES_MI" localSheetId="7">#REF!</definedName>
    <definedName name="PRINT_TITLES_MI" localSheetId="0">#REF!</definedName>
    <definedName name="PRINT_TITLES_MI">#REF!</definedName>
    <definedName name="PrintArea" localSheetId="21">#REF!</definedName>
    <definedName name="PrintArea" localSheetId="6">#REF!</definedName>
    <definedName name="PrintArea" localSheetId="3">#REF!</definedName>
    <definedName name="PrintArea" localSheetId="4">#REF!</definedName>
    <definedName name="PrintArea" localSheetId="8">#REF!</definedName>
    <definedName name="PrintArea" localSheetId="9">#REF!</definedName>
    <definedName name="PrintArea" localSheetId="7">#REF!</definedName>
    <definedName name="PrintArea" localSheetId="0">#REF!</definedName>
    <definedName name="PrintArea">#REF!</definedName>
    <definedName name="Printing" localSheetId="21">#REF!</definedName>
    <definedName name="Printing" localSheetId="6">#REF!</definedName>
    <definedName name="Printing" localSheetId="3">#REF!</definedName>
    <definedName name="Printing" localSheetId="4">#REF!</definedName>
    <definedName name="Printing" localSheetId="8">#REF!</definedName>
    <definedName name="Printing" localSheetId="9">#REF!</definedName>
    <definedName name="Printing" localSheetId="7">#REF!</definedName>
    <definedName name="Printing" localSheetId="0">#REF!</definedName>
    <definedName name="Printing">#REF!</definedName>
    <definedName name="ProdForm" localSheetId="21" hidden="1">#REF!</definedName>
    <definedName name="ProdForm" localSheetId="6" hidden="1">#REF!</definedName>
    <definedName name="ProdForm" localSheetId="3" hidden="1">#REF!</definedName>
    <definedName name="ProdForm" localSheetId="4" hidden="1">#REF!</definedName>
    <definedName name="ProdForm" localSheetId="8" hidden="1">#REF!</definedName>
    <definedName name="ProdForm" localSheetId="9" hidden="1">#REF!</definedName>
    <definedName name="ProdForm" localSheetId="7" hidden="1">#REF!</definedName>
    <definedName name="ProdForm" localSheetId="0" hidden="1">#REF!</definedName>
    <definedName name="ProdForm" hidden="1">#REF!</definedName>
    <definedName name="Product" localSheetId="21" hidden="1">#REF!</definedName>
    <definedName name="Product" localSheetId="6" hidden="1">#REF!</definedName>
    <definedName name="Product" localSheetId="3" hidden="1">#REF!</definedName>
    <definedName name="Product" localSheetId="4" hidden="1">#REF!</definedName>
    <definedName name="Product" localSheetId="8" hidden="1">#REF!</definedName>
    <definedName name="Product" localSheetId="9" hidden="1">#REF!</definedName>
    <definedName name="Product" localSheetId="7" hidden="1">#REF!</definedName>
    <definedName name="Product" localSheetId="0" hidden="1">#REF!</definedName>
    <definedName name="Product" hidden="1">#REF!</definedName>
    <definedName name="PROFITALL" localSheetId="21">#REF!</definedName>
    <definedName name="PROFITALL" localSheetId="6">#REF!</definedName>
    <definedName name="PROFITALL" localSheetId="3">#REF!</definedName>
    <definedName name="PROFITALL" localSheetId="4">#REF!</definedName>
    <definedName name="PROFITALL" localSheetId="8">#REF!</definedName>
    <definedName name="PROFITALL" localSheetId="9">#REF!</definedName>
    <definedName name="PROFITALL" localSheetId="7">#REF!</definedName>
    <definedName name="PROFITALL">#REF!</definedName>
    <definedName name="ProjectConsol_list" localSheetId="21">#REF!</definedName>
    <definedName name="ProjectConsol_list" localSheetId="6">#REF!</definedName>
    <definedName name="ProjectConsol_list" localSheetId="3">#REF!</definedName>
    <definedName name="ProjectConsol_list" localSheetId="4">#REF!</definedName>
    <definedName name="ProjectConsol_list" localSheetId="8">#REF!</definedName>
    <definedName name="ProjectConsol_list" localSheetId="9">#REF!</definedName>
    <definedName name="ProjectConsol_list" localSheetId="7">#REF!</definedName>
    <definedName name="ProjectConsol_list">#REF!</definedName>
    <definedName name="ProjectConsolidation_to_options" localSheetId="21">#REF!</definedName>
    <definedName name="ProjectConsolidation_to_options" localSheetId="6">#REF!</definedName>
    <definedName name="ProjectConsolidation_to_options" localSheetId="3">#REF!</definedName>
    <definedName name="ProjectConsolidation_to_options" localSheetId="4">#REF!</definedName>
    <definedName name="ProjectConsolidation_to_options" localSheetId="8">#REF!</definedName>
    <definedName name="ProjectConsolidation_to_options" localSheetId="9">#REF!</definedName>
    <definedName name="ProjectConsolidation_to_options" localSheetId="7">#REF!</definedName>
    <definedName name="ProjectConsolidation_to_options">#REF!</definedName>
    <definedName name="ProjHold_list" localSheetId="21">#REF!</definedName>
    <definedName name="ProjHold_list" localSheetId="6">#REF!</definedName>
    <definedName name="ProjHold_list" localSheetId="3">#REF!</definedName>
    <definedName name="ProjHold_list" localSheetId="4">#REF!</definedName>
    <definedName name="ProjHold_list" localSheetId="8">#REF!</definedName>
    <definedName name="ProjHold_list" localSheetId="9">#REF!</definedName>
    <definedName name="ProjHold_list" localSheetId="7">#REF!</definedName>
    <definedName name="ProjHold_list">#REF!</definedName>
    <definedName name="ProjHold_Table" localSheetId="21">#REF!</definedName>
    <definedName name="ProjHold_Table" localSheetId="6">#REF!</definedName>
    <definedName name="ProjHold_Table" localSheetId="3">#REF!</definedName>
    <definedName name="ProjHold_Table" localSheetId="4">#REF!</definedName>
    <definedName name="ProjHold_Table" localSheetId="8">#REF!</definedName>
    <definedName name="ProjHold_Table" localSheetId="9">#REF!</definedName>
    <definedName name="ProjHold_Table" localSheetId="7">#REF!</definedName>
    <definedName name="ProjHold_Table">#REF!</definedName>
    <definedName name="ProjHoldRef_Table">'[3]Tb-BusEntities'!$M$6:$O$8</definedName>
    <definedName name="ProjOnAccTrans_T_CurrencyId" localSheetId="21">'[15]ProjOnAccTrans_1-1'!#REF!</definedName>
    <definedName name="ProjOnAccTrans_T_CurrencyId" localSheetId="6">'[15]ProjOnAccTrans_1-1'!#REF!</definedName>
    <definedName name="ProjOnAccTrans_T_CurrencyId" localSheetId="3">'[15]ProjOnAccTrans_1-1'!#REF!</definedName>
    <definedName name="ProjOnAccTrans_T_CurrencyId" localSheetId="4">'[15]ProjOnAccTrans_1-1'!#REF!</definedName>
    <definedName name="ProjOnAccTrans_T_CurrencyId" localSheetId="8">'[15]ProjOnAccTrans_1-1'!#REF!</definedName>
    <definedName name="ProjOnAccTrans_T_CurrencyId" localSheetId="9">'[15]ProjOnAccTrans_1-1'!#REF!</definedName>
    <definedName name="ProjOnAccTrans_T_CurrencyId" localSheetId="7">'[15]ProjOnAccTrans_1-1'!#REF!</definedName>
    <definedName name="ProjOnAccTrans_T_CurrencyId">'[15]ProjOnAccTrans_1-1'!#REF!</definedName>
    <definedName name="ProjOnAccTrans_T_TaxGroupId" localSheetId="21">'[15]ProjOnAccTrans_1-1'!#REF!</definedName>
    <definedName name="ProjOnAccTrans_T_TaxGroupId" localSheetId="6">'[15]ProjOnAccTrans_1-1'!#REF!</definedName>
    <definedName name="ProjOnAccTrans_T_TaxGroupId" localSheetId="3">'[15]ProjOnAccTrans_1-1'!#REF!</definedName>
    <definedName name="ProjOnAccTrans_T_TaxGroupId" localSheetId="4">'[15]ProjOnAccTrans_1-1'!#REF!</definedName>
    <definedName name="ProjOnAccTrans_T_TaxGroupId" localSheetId="8">'[15]ProjOnAccTrans_1-1'!#REF!</definedName>
    <definedName name="ProjOnAccTrans_T_TaxGroupId" localSheetId="9">'[15]ProjOnAccTrans_1-1'!#REF!</definedName>
    <definedName name="ProjOnAccTrans_T_TaxGroupId" localSheetId="7">'[15]ProjOnAccTrans_1-1'!#REF!</definedName>
    <definedName name="ProjOnAccTrans_T_TaxGroupId">'[15]ProjOnAccTrans_1-1'!#REF!</definedName>
    <definedName name="ProjOnAccTrans_T_TaxItemGroupId" localSheetId="21">'[15]ProjOnAccTrans_1-1'!#REF!</definedName>
    <definedName name="ProjOnAccTrans_T_TaxItemGroupId" localSheetId="6">'[15]ProjOnAccTrans_1-1'!#REF!</definedName>
    <definedName name="ProjOnAccTrans_T_TaxItemGroupId" localSheetId="3">'[15]ProjOnAccTrans_1-1'!#REF!</definedName>
    <definedName name="ProjOnAccTrans_T_TaxItemGroupId" localSheetId="4">'[15]ProjOnAccTrans_1-1'!#REF!</definedName>
    <definedName name="ProjOnAccTrans_T_TaxItemGroupId" localSheetId="8">'[15]ProjOnAccTrans_1-1'!#REF!</definedName>
    <definedName name="ProjOnAccTrans_T_TaxItemGroupId" localSheetId="9">'[15]ProjOnAccTrans_1-1'!#REF!</definedName>
    <definedName name="ProjOnAccTrans_T_TaxItemGroupId" localSheetId="7">'[15]ProjOnAccTrans_1-1'!#REF!</definedName>
    <definedName name="ProjOnAccTrans_T_TaxItemGroupId">'[15]ProjOnAccTrans_1-1'!#REF!</definedName>
    <definedName name="ProjOnAccTrans_T_TransactionOrigin" localSheetId="21">'[15]ProjOnAccTrans_1-1'!#REF!</definedName>
    <definedName name="ProjOnAccTrans_T_TransactionOrigin" localSheetId="6">'[15]ProjOnAccTrans_1-1'!#REF!</definedName>
    <definedName name="ProjOnAccTrans_T_TransactionOrigin" localSheetId="3">'[15]ProjOnAccTrans_1-1'!#REF!</definedName>
    <definedName name="ProjOnAccTrans_T_TransactionOrigin" localSheetId="4">'[15]ProjOnAccTrans_1-1'!#REF!</definedName>
    <definedName name="ProjOnAccTrans_T_TransactionOrigin" localSheetId="8">'[15]ProjOnAccTrans_1-1'!#REF!</definedName>
    <definedName name="ProjOnAccTrans_T_TransactionOrigin" localSheetId="9">'[15]ProjOnAccTrans_1-1'!#REF!</definedName>
    <definedName name="ProjOnAccTrans_T_TransactionOrigin" localSheetId="7">'[15]ProjOnAccTrans_1-1'!#REF!</definedName>
    <definedName name="ProjOnAccTrans_T_TransactionOrigin">'[15]ProjOnAccTrans_1-1'!#REF!</definedName>
    <definedName name="ProjOnAccTrans_T_TransId" localSheetId="21">'[15]ProjOnAccTrans_1-1'!#REF!</definedName>
    <definedName name="ProjOnAccTrans_T_TransId" localSheetId="6">'[15]ProjOnAccTrans_1-1'!#REF!</definedName>
    <definedName name="ProjOnAccTrans_T_TransId" localSheetId="3">'[15]ProjOnAccTrans_1-1'!#REF!</definedName>
    <definedName name="ProjOnAccTrans_T_TransId" localSheetId="4">'[15]ProjOnAccTrans_1-1'!#REF!</definedName>
    <definedName name="ProjOnAccTrans_T_TransId" localSheetId="8">'[15]ProjOnAccTrans_1-1'!#REF!</definedName>
    <definedName name="ProjOnAccTrans_T_TransId" localSheetId="9">'[15]ProjOnAccTrans_1-1'!#REF!</definedName>
    <definedName name="ProjOnAccTrans_T_TransId" localSheetId="7">'[15]ProjOnAccTrans_1-1'!#REF!</definedName>
    <definedName name="ProjOnAccTrans_T_TransId">'[15]ProjOnAccTrans_1-1'!#REF!</definedName>
    <definedName name="ProjOnAccTrans_T_TransStatus" localSheetId="21">'[15]ProjOnAccTrans_1-1'!#REF!</definedName>
    <definedName name="ProjOnAccTrans_T_TransStatus" localSheetId="6">'[15]ProjOnAccTrans_1-1'!#REF!</definedName>
    <definedName name="ProjOnAccTrans_T_TransStatus" localSheetId="3">'[15]ProjOnAccTrans_1-1'!#REF!</definedName>
    <definedName name="ProjOnAccTrans_T_TransStatus" localSheetId="4">'[15]ProjOnAccTrans_1-1'!#REF!</definedName>
    <definedName name="ProjOnAccTrans_T_TransStatus" localSheetId="8">'[15]ProjOnAccTrans_1-1'!#REF!</definedName>
    <definedName name="ProjOnAccTrans_T_TransStatus" localSheetId="9">'[15]ProjOnAccTrans_1-1'!#REF!</definedName>
    <definedName name="ProjOnAccTrans_T_TransStatus" localSheetId="7">'[15]ProjOnAccTrans_1-1'!#REF!</definedName>
    <definedName name="ProjOnAccTrans_T_TransStatus">'[15]ProjOnAccTrans_1-1'!#REF!</definedName>
    <definedName name="ProjOnAccTrans_T_YPSDateFirstRec" localSheetId="21">'[15]ProjOnAccTrans_1-1'!#REF!</definedName>
    <definedName name="ProjOnAccTrans_T_YPSDateFirstRec" localSheetId="6">'[15]ProjOnAccTrans_1-1'!#REF!</definedName>
    <definedName name="ProjOnAccTrans_T_YPSDateFirstRec" localSheetId="3">'[15]ProjOnAccTrans_1-1'!#REF!</definedName>
    <definedName name="ProjOnAccTrans_T_YPSDateFirstRec" localSheetId="4">'[15]ProjOnAccTrans_1-1'!#REF!</definedName>
    <definedName name="ProjOnAccTrans_T_YPSDateFirstRec" localSheetId="8">'[15]ProjOnAccTrans_1-1'!#REF!</definedName>
    <definedName name="ProjOnAccTrans_T_YPSDateFirstRec" localSheetId="9">'[15]ProjOnAccTrans_1-1'!#REF!</definedName>
    <definedName name="ProjOnAccTrans_T_YPSDateFirstRec" localSheetId="7">'[15]ProjOnAccTrans_1-1'!#REF!</definedName>
    <definedName name="ProjOnAccTrans_T_YPSDateFirstRec">'[15]ProjOnAccTrans_1-1'!#REF!</definedName>
    <definedName name="ProjOnAccTrans_T_YPSDateLastRec" localSheetId="21">'[15]ProjOnAccTrans_1-1'!#REF!</definedName>
    <definedName name="ProjOnAccTrans_T_YPSDateLastRec" localSheetId="6">'[15]ProjOnAccTrans_1-1'!#REF!</definedName>
    <definedName name="ProjOnAccTrans_T_YPSDateLastRec" localSheetId="3">'[15]ProjOnAccTrans_1-1'!#REF!</definedName>
    <definedName name="ProjOnAccTrans_T_YPSDateLastRec" localSheetId="4">'[15]ProjOnAccTrans_1-1'!#REF!</definedName>
    <definedName name="ProjOnAccTrans_T_YPSDateLastRec" localSheetId="8">'[15]ProjOnAccTrans_1-1'!#REF!</definedName>
    <definedName name="ProjOnAccTrans_T_YPSDateLastRec" localSheetId="9">'[15]ProjOnAccTrans_1-1'!#REF!</definedName>
    <definedName name="ProjOnAccTrans_T_YPSDateLastRec" localSheetId="7">'[15]ProjOnAccTrans_1-1'!#REF!</definedName>
    <definedName name="ProjOnAccTrans_T_YPSDateLastRec">'[15]ProjOnAccTrans_1-1'!#REF!</definedName>
    <definedName name="ProjOnAccTrans_T_YPSNrMonthsRec" localSheetId="21">'[15]ProjOnAccTrans_1-1'!#REF!</definedName>
    <definedName name="ProjOnAccTrans_T_YPSNrMonthsRec" localSheetId="6">'[15]ProjOnAccTrans_1-1'!#REF!</definedName>
    <definedName name="ProjOnAccTrans_T_YPSNrMonthsRec" localSheetId="3">'[15]ProjOnAccTrans_1-1'!#REF!</definedName>
    <definedName name="ProjOnAccTrans_T_YPSNrMonthsRec" localSheetId="4">'[15]ProjOnAccTrans_1-1'!#REF!</definedName>
    <definedName name="ProjOnAccTrans_T_YPSNrMonthsRec" localSheetId="8">'[15]ProjOnAccTrans_1-1'!#REF!</definedName>
    <definedName name="ProjOnAccTrans_T_YPSNrMonthsRec" localSheetId="9">'[15]ProjOnAccTrans_1-1'!#REF!</definedName>
    <definedName name="ProjOnAccTrans_T_YPSNrMonthsRec" localSheetId="7">'[15]ProjOnAccTrans_1-1'!#REF!</definedName>
    <definedName name="ProjOnAccTrans_T_YPSNrMonthsRec">'[15]ProjOnAccTrans_1-1'!#REF!</definedName>
    <definedName name="ProjOnAccTrans_T_YPSRecAmount" localSheetId="21">'[15]ProjOnAccTrans_1-1'!#REF!</definedName>
    <definedName name="ProjOnAccTrans_T_YPSRecAmount" localSheetId="6">'[15]ProjOnAccTrans_1-1'!#REF!</definedName>
    <definedName name="ProjOnAccTrans_T_YPSRecAmount" localSheetId="3">'[15]ProjOnAccTrans_1-1'!#REF!</definedName>
    <definedName name="ProjOnAccTrans_T_YPSRecAmount" localSheetId="4">'[15]ProjOnAccTrans_1-1'!#REF!</definedName>
    <definedName name="ProjOnAccTrans_T_YPSRecAmount" localSheetId="8">'[15]ProjOnAccTrans_1-1'!#REF!</definedName>
    <definedName name="ProjOnAccTrans_T_YPSRecAmount" localSheetId="9">'[15]ProjOnAccTrans_1-1'!#REF!</definedName>
    <definedName name="ProjOnAccTrans_T_YPSRecAmount" localSheetId="7">'[15]ProjOnAccTrans_1-1'!#REF!</definedName>
    <definedName name="ProjOnAccTrans_T_YPSRecAmount">'[15]ProjOnAccTrans_1-1'!#REF!</definedName>
    <definedName name="psched" localSheetId="21">#REF!</definedName>
    <definedName name="psched" localSheetId="6">#REF!</definedName>
    <definedName name="psched" localSheetId="3">#REF!</definedName>
    <definedName name="psched" localSheetId="4">#REF!</definedName>
    <definedName name="psched" localSheetId="8">#REF!</definedName>
    <definedName name="psched" localSheetId="9">#REF!</definedName>
    <definedName name="psched" localSheetId="7">#REF!</definedName>
    <definedName name="psched">#REF!</definedName>
    <definedName name="psyn" localSheetId="21">#REF!</definedName>
    <definedName name="psyn" localSheetId="6">#REF!</definedName>
    <definedName name="psyn" localSheetId="3">#REF!</definedName>
    <definedName name="psyn" localSheetId="4">#REF!</definedName>
    <definedName name="psyn" localSheetId="8">#REF!</definedName>
    <definedName name="psyn" localSheetId="9">#REF!</definedName>
    <definedName name="psyn" localSheetId="7">#REF!</definedName>
    <definedName name="psyn">#REF!</definedName>
    <definedName name="QT00">[1]Paramaters!$E$11</definedName>
    <definedName name="RawData" localSheetId="21">#REF!</definedName>
    <definedName name="RawData" localSheetId="6">#REF!</definedName>
    <definedName name="RawData" localSheetId="3">#REF!</definedName>
    <definedName name="RawData" localSheetId="4">#REF!</definedName>
    <definedName name="RawData" localSheetId="8">#REF!</definedName>
    <definedName name="RawData" localSheetId="9">#REF!</definedName>
    <definedName name="RawData" localSheetId="7">#REF!</definedName>
    <definedName name="RawData">#REF!</definedName>
    <definedName name="RCArea" localSheetId="21" hidden="1">#REF!</definedName>
    <definedName name="RCArea" localSheetId="6" hidden="1">#REF!</definedName>
    <definedName name="RCArea" localSheetId="3" hidden="1">#REF!</definedName>
    <definedName name="RCArea" localSheetId="4" hidden="1">#REF!</definedName>
    <definedName name="RCArea" localSheetId="8" hidden="1">#REF!</definedName>
    <definedName name="RCArea" localSheetId="9" hidden="1">#REF!</definedName>
    <definedName name="RCArea" localSheetId="7" hidden="1">#REF!</definedName>
    <definedName name="RCArea" localSheetId="0" hidden="1">#REF!</definedName>
    <definedName name="RCArea" hidden="1">#REF!</definedName>
    <definedName name="RD" localSheetId="21">[16]BSD5!#REF!</definedName>
    <definedName name="RD" localSheetId="6">[16]BSD5!#REF!</definedName>
    <definedName name="RD" localSheetId="3">[16]BSD5!#REF!</definedName>
    <definedName name="RD" localSheetId="4">[16]BSD5!#REF!</definedName>
    <definedName name="RD" localSheetId="8">[16]BSD5!#REF!</definedName>
    <definedName name="RD" localSheetId="9">[16]BSD5!#REF!</definedName>
    <definedName name="RD" localSheetId="7">[16]BSD5!#REF!</definedName>
    <definedName name="RD" localSheetId="0">[16]BSD5!#REF!</definedName>
    <definedName name="RD">[16]BSD5!#REF!</definedName>
    <definedName name="Region_list" localSheetId="21">#REF!</definedName>
    <definedName name="Region_list" localSheetId="6">#REF!</definedName>
    <definedName name="Region_list" localSheetId="3">#REF!</definedName>
    <definedName name="Region_list" localSheetId="4">#REF!</definedName>
    <definedName name="Region_list" localSheetId="8">#REF!</definedName>
    <definedName name="Region_list" localSheetId="9">#REF!</definedName>
    <definedName name="Region_list" localSheetId="7">#REF!</definedName>
    <definedName name="Region_list">#REF!</definedName>
    <definedName name="Rejected">[17]dropdown!$A$2:$A$3</definedName>
    <definedName name="Rep1_Calcs_list" localSheetId="21">#REF!</definedName>
    <definedName name="Rep1_Calcs_list" localSheetId="6">#REF!</definedName>
    <definedName name="Rep1_Calcs_list" localSheetId="3">#REF!</definedName>
    <definedName name="Rep1_Calcs_list" localSheetId="4">#REF!</definedName>
    <definedName name="Rep1_Calcs_list" localSheetId="8">#REF!</definedName>
    <definedName name="Rep1_Calcs_list" localSheetId="9">#REF!</definedName>
    <definedName name="Rep1_Calcs_list" localSheetId="7">#REF!</definedName>
    <definedName name="Rep1_Calcs_list">#REF!</definedName>
    <definedName name="Report" localSheetId="21">#REF!</definedName>
    <definedName name="Report" localSheetId="6">#REF!</definedName>
    <definedName name="Report" localSheetId="3">#REF!</definedName>
    <definedName name="Report" localSheetId="4">#REF!</definedName>
    <definedName name="Report" localSheetId="8">#REF!</definedName>
    <definedName name="Report" localSheetId="9">#REF!</definedName>
    <definedName name="Report" localSheetId="7">#REF!</definedName>
    <definedName name="Report" localSheetId="0">#REF!</definedName>
    <definedName name="Report">#REF!</definedName>
    <definedName name="REV" localSheetId="21" hidden="1">#REF!</definedName>
    <definedName name="REV" localSheetId="6" hidden="1">#REF!</definedName>
    <definedName name="REV" localSheetId="3" hidden="1">#REF!</definedName>
    <definedName name="REV" localSheetId="4" hidden="1">#REF!</definedName>
    <definedName name="REV" localSheetId="8" hidden="1">#REF!</definedName>
    <definedName name="REV" localSheetId="9" hidden="1">#REF!</definedName>
    <definedName name="REV" localSheetId="7" hidden="1">#REF!</definedName>
    <definedName name="REV" hidden="1">#REF!</definedName>
    <definedName name="rfff" localSheetId="21">'[8]ProjOnAccTrans_1-1'!#REF!</definedName>
    <definedName name="rfff" localSheetId="6">'[8]ProjOnAccTrans_1-1'!#REF!</definedName>
    <definedName name="rfff" localSheetId="3">'[8]ProjOnAccTrans_1-1'!#REF!</definedName>
    <definedName name="rfff" localSheetId="4">'[8]ProjOnAccTrans_1-1'!#REF!</definedName>
    <definedName name="rfff" localSheetId="8">'[8]ProjOnAccTrans_1-1'!#REF!</definedName>
    <definedName name="rfff" localSheetId="9">'[8]ProjOnAccTrans_1-1'!#REF!</definedName>
    <definedName name="rfff" localSheetId="7">'[8]ProjOnAccTrans_1-1'!#REF!</definedName>
    <definedName name="rfff">'[8]ProjOnAccTrans_1-1'!#REF!</definedName>
    <definedName name="rt" localSheetId="21">#REF!</definedName>
    <definedName name="rt" localSheetId="6">#REF!</definedName>
    <definedName name="rt" localSheetId="3">#REF!</definedName>
    <definedName name="rt" localSheetId="4">#REF!</definedName>
    <definedName name="rt" localSheetId="8">#REF!</definedName>
    <definedName name="rt" localSheetId="9">#REF!</definedName>
    <definedName name="rt" localSheetId="7">#REF!</definedName>
    <definedName name="rt" localSheetId="0">#REF!</definedName>
    <definedName name="rt">#REF!</definedName>
    <definedName name="Run_Mth">'[3]Coy-Inc-Stmnt'!$AE$2</definedName>
    <definedName name="Run_Mth_Col">'[3]Coy-Inc-Stmnt'!$AE$5</definedName>
    <definedName name="s" localSheetId="21">#REF!</definedName>
    <definedName name="s" localSheetId="6">#REF!</definedName>
    <definedName name="s" localSheetId="3">#REF!</definedName>
    <definedName name="s" localSheetId="4">#REF!</definedName>
    <definedName name="s" localSheetId="8">#REF!</definedName>
    <definedName name="s" localSheetId="9">#REF!</definedName>
    <definedName name="s" localSheetId="7">#REF!</definedName>
    <definedName name="s">#REF!</definedName>
    <definedName name="SAD" localSheetId="21" hidden="1">#REF!</definedName>
    <definedName name="SAD" localSheetId="6" hidden="1">#REF!</definedName>
    <definedName name="SAD" localSheetId="3" hidden="1">#REF!</definedName>
    <definedName name="SAD" localSheetId="4" hidden="1">#REF!</definedName>
    <definedName name="SAD" localSheetId="8" hidden="1">#REF!</definedName>
    <definedName name="SAD" localSheetId="9" hidden="1">#REF!</definedName>
    <definedName name="SAD" localSheetId="7" hidden="1">#REF!</definedName>
    <definedName name="SAD" hidden="1">#REF!</definedName>
    <definedName name="sam" localSheetId="21">'[8]ProjOnAccTrans_1-1'!#REF!</definedName>
    <definedName name="sam" localSheetId="6">'[8]ProjOnAccTrans_1-1'!#REF!</definedName>
    <definedName name="sam" localSheetId="3">'[8]ProjOnAccTrans_1-1'!#REF!</definedName>
    <definedName name="sam" localSheetId="4">'[8]ProjOnAccTrans_1-1'!#REF!</definedName>
    <definedName name="sam" localSheetId="8">'[8]ProjOnAccTrans_1-1'!#REF!</definedName>
    <definedName name="sam" localSheetId="9">'[8]ProjOnAccTrans_1-1'!#REF!</definedName>
    <definedName name="sam" localSheetId="7">'[8]ProjOnAccTrans_1-1'!#REF!</definedName>
    <definedName name="sam">'[8]ProjOnAccTrans_1-1'!#REF!</definedName>
    <definedName name="sdfadsfsf" localSheetId="21" hidden="1">#REF!</definedName>
    <definedName name="sdfadsfsf" localSheetId="6" hidden="1">#REF!</definedName>
    <definedName name="sdfadsfsf" localSheetId="3" hidden="1">#REF!</definedName>
    <definedName name="sdfadsfsf" localSheetId="4" hidden="1">#REF!</definedName>
    <definedName name="sdfadsfsf" localSheetId="8" hidden="1">#REF!</definedName>
    <definedName name="sdfadsfsf" localSheetId="9" hidden="1">#REF!</definedName>
    <definedName name="sdfadsfsf" localSheetId="7" hidden="1">#REF!</definedName>
    <definedName name="sdfadsfsf" localSheetId="0" hidden="1">#REF!</definedName>
    <definedName name="sdfadsfsf" hidden="1">#REF!</definedName>
    <definedName name="sdfsdf" localSheetId="21">#REF!</definedName>
    <definedName name="sdfsdf" localSheetId="6">#REF!</definedName>
    <definedName name="sdfsdf" localSheetId="3">#REF!</definedName>
    <definedName name="sdfsdf" localSheetId="4">#REF!</definedName>
    <definedName name="sdfsdf" localSheetId="8">#REF!</definedName>
    <definedName name="sdfsdf" localSheetId="9">#REF!</definedName>
    <definedName name="sdfsdf" localSheetId="7">#REF!</definedName>
    <definedName name="sdfsdf" localSheetId="0">#REF!</definedName>
    <definedName name="sdfsdf">#REF!</definedName>
    <definedName name="Selection_list" localSheetId="21">#REF!</definedName>
    <definedName name="Selection_list" localSheetId="6">#REF!</definedName>
    <definedName name="Selection_list" localSheetId="3">#REF!</definedName>
    <definedName name="Selection_list" localSheetId="4">#REF!</definedName>
    <definedName name="Selection_list" localSheetId="8">#REF!</definedName>
    <definedName name="Selection_list" localSheetId="9">#REF!</definedName>
    <definedName name="Selection_list" localSheetId="7">#REF!</definedName>
    <definedName name="Selection_list">#REF!</definedName>
    <definedName name="Shareable">[17]dropdown!$B$2:$B$5</definedName>
    <definedName name="SHEET1" localSheetId="21">#REF!</definedName>
    <definedName name="SHEET1" localSheetId="6">#REF!</definedName>
    <definedName name="SHEET1" localSheetId="3">#REF!</definedName>
    <definedName name="SHEET1" localSheetId="4">#REF!</definedName>
    <definedName name="SHEET1" localSheetId="8">#REF!</definedName>
    <definedName name="SHEET1" localSheetId="9">#REF!</definedName>
    <definedName name="SHEET1" localSheetId="7">#REF!</definedName>
    <definedName name="SHEET1" localSheetId="0">#REF!</definedName>
    <definedName name="SHEET1">#REF!</definedName>
    <definedName name="SHEET2A" localSheetId="21">#REF!</definedName>
    <definedName name="SHEET2A" localSheetId="6">#REF!</definedName>
    <definedName name="SHEET2A" localSheetId="3">#REF!</definedName>
    <definedName name="SHEET2A" localSheetId="4">#REF!</definedName>
    <definedName name="SHEET2A" localSheetId="8">#REF!</definedName>
    <definedName name="SHEET2A" localSheetId="9">#REF!</definedName>
    <definedName name="SHEET2A" localSheetId="7">#REF!</definedName>
    <definedName name="SHEET2A" localSheetId="0">#REF!</definedName>
    <definedName name="SHEET2A">#REF!</definedName>
    <definedName name="SHEET2B" localSheetId="21">#REF!</definedName>
    <definedName name="SHEET2B" localSheetId="6">#REF!</definedName>
    <definedName name="SHEET2B" localSheetId="3">#REF!</definedName>
    <definedName name="SHEET2B" localSheetId="4">#REF!</definedName>
    <definedName name="SHEET2B" localSheetId="8">#REF!</definedName>
    <definedName name="SHEET2B" localSheetId="9">#REF!</definedName>
    <definedName name="SHEET2B" localSheetId="7">#REF!</definedName>
    <definedName name="SHEET2B" localSheetId="0">#REF!</definedName>
    <definedName name="SHEET2B">#REF!</definedName>
    <definedName name="SHEET3" localSheetId="21">#REF!</definedName>
    <definedName name="SHEET3" localSheetId="6">#REF!</definedName>
    <definedName name="SHEET3" localSheetId="3">#REF!</definedName>
    <definedName name="SHEET3" localSheetId="4">#REF!</definedName>
    <definedName name="SHEET3" localSheetId="8">#REF!</definedName>
    <definedName name="SHEET3" localSheetId="9">#REF!</definedName>
    <definedName name="SHEET3" localSheetId="7">#REF!</definedName>
    <definedName name="SHEET3" localSheetId="0">#REF!</definedName>
    <definedName name="SHEET3">#REF!</definedName>
    <definedName name="SHEET4" localSheetId="21">#REF!</definedName>
    <definedName name="SHEET4" localSheetId="6">#REF!</definedName>
    <definedName name="SHEET4" localSheetId="3">#REF!</definedName>
    <definedName name="SHEET4" localSheetId="4">#REF!</definedName>
    <definedName name="SHEET4" localSheetId="8">#REF!</definedName>
    <definedName name="SHEET4" localSheetId="9">#REF!</definedName>
    <definedName name="SHEET4" localSheetId="7">#REF!</definedName>
    <definedName name="SHEET4" localSheetId="0">#REF!</definedName>
    <definedName name="SHEET4">#REF!</definedName>
    <definedName name="SHEET5" localSheetId="21">#REF!</definedName>
    <definedName name="SHEET5" localSheetId="6">#REF!</definedName>
    <definedName name="SHEET5" localSheetId="3">#REF!</definedName>
    <definedName name="SHEET5" localSheetId="4">#REF!</definedName>
    <definedName name="SHEET5" localSheetId="8">#REF!</definedName>
    <definedName name="SHEET5" localSheetId="9">#REF!</definedName>
    <definedName name="SHEET5" localSheetId="7">#REF!</definedName>
    <definedName name="SHEET5" localSheetId="0">#REF!</definedName>
    <definedName name="SHEET5">#REF!</definedName>
    <definedName name="SHEET6" localSheetId="21">#REF!</definedName>
    <definedName name="SHEET6" localSheetId="6">#REF!</definedName>
    <definedName name="SHEET6" localSheetId="3">#REF!</definedName>
    <definedName name="SHEET6" localSheetId="4">#REF!</definedName>
    <definedName name="SHEET6" localSheetId="8">#REF!</definedName>
    <definedName name="SHEET6" localSheetId="9">#REF!</definedName>
    <definedName name="SHEET6" localSheetId="7">#REF!</definedName>
    <definedName name="SHEET6" localSheetId="0">#REF!</definedName>
    <definedName name="SHEET6">#REF!</definedName>
    <definedName name="SHEET7" localSheetId="21">#REF!</definedName>
    <definedName name="SHEET7" localSheetId="6">#REF!</definedName>
    <definedName name="SHEET7" localSheetId="3">#REF!</definedName>
    <definedName name="SHEET7" localSheetId="4">#REF!</definedName>
    <definedName name="SHEET7" localSheetId="8">#REF!</definedName>
    <definedName name="SHEET7" localSheetId="9">#REF!</definedName>
    <definedName name="SHEET7" localSheetId="7">#REF!</definedName>
    <definedName name="SHEET7" localSheetId="0">#REF!</definedName>
    <definedName name="SHEET7">#REF!</definedName>
    <definedName name="SHEET8" localSheetId="21">#REF!</definedName>
    <definedName name="SHEET8" localSheetId="6">#REF!</definedName>
    <definedName name="SHEET8" localSheetId="3">#REF!</definedName>
    <definedName name="SHEET8" localSheetId="4">#REF!</definedName>
    <definedName name="SHEET8" localSheetId="8">#REF!</definedName>
    <definedName name="SHEET8" localSheetId="9">#REF!</definedName>
    <definedName name="SHEET8" localSheetId="7">#REF!</definedName>
    <definedName name="SHEET8" localSheetId="0">#REF!</definedName>
    <definedName name="SHEET8">#REF!</definedName>
    <definedName name="SIXBBREAKDOWN" localSheetId="21">#REF!</definedName>
    <definedName name="SIXBBREAKDOWN" localSheetId="6">#REF!</definedName>
    <definedName name="SIXBBREAKDOWN" localSheetId="3">#REF!</definedName>
    <definedName name="SIXBBREAKDOWN" localSheetId="4">#REF!</definedName>
    <definedName name="SIXBBREAKDOWN" localSheetId="8">#REF!</definedName>
    <definedName name="SIXBBREAKDOWN" localSheetId="9">#REF!</definedName>
    <definedName name="SIXBBREAKDOWN" localSheetId="7">#REF!</definedName>
    <definedName name="SIXBBREAKDOWN" localSheetId="0">#REF!</definedName>
    <definedName name="SIXBBREAKDOWN">#REF!</definedName>
    <definedName name="Societe">[18]Marché!$C$1</definedName>
    <definedName name="SPEC" localSheetId="21">#REF!</definedName>
    <definedName name="SPEC" localSheetId="6">#REF!</definedName>
    <definedName name="SPEC" localSheetId="3">#REF!</definedName>
    <definedName name="SPEC" localSheetId="4">#REF!</definedName>
    <definedName name="SPEC" localSheetId="8">#REF!</definedName>
    <definedName name="SPEC" localSheetId="9">#REF!</definedName>
    <definedName name="SPEC" localSheetId="7">#REF!</definedName>
    <definedName name="SPEC" localSheetId="0">#REF!</definedName>
    <definedName name="SPEC">#REF!</definedName>
    <definedName name="SpecialPrice" localSheetId="21" hidden="1">#REF!</definedName>
    <definedName name="SpecialPrice" localSheetId="6" hidden="1">#REF!</definedName>
    <definedName name="SpecialPrice" localSheetId="3" hidden="1">#REF!</definedName>
    <definedName name="SpecialPrice" localSheetId="4" hidden="1">#REF!</definedName>
    <definedName name="SpecialPrice" localSheetId="8" hidden="1">#REF!</definedName>
    <definedName name="SpecialPrice" localSheetId="9" hidden="1">#REF!</definedName>
    <definedName name="SpecialPrice" localSheetId="7" hidden="1">#REF!</definedName>
    <definedName name="SpecialPrice" localSheetId="0" hidden="1">#REF!</definedName>
    <definedName name="SpecialPrice" hidden="1">#REF!</definedName>
    <definedName name="SpotExch_Local2USD_Table">'[3]Tb-Spot-ExchangeRates'!$B$6:$AD$40</definedName>
    <definedName name="staffing" localSheetId="21">#REF!</definedName>
    <definedName name="staffing" localSheetId="6">#REF!</definedName>
    <definedName name="staffing" localSheetId="3">#REF!</definedName>
    <definedName name="staffing" localSheetId="4">#REF!</definedName>
    <definedName name="staffing" localSheetId="8">#REF!</definedName>
    <definedName name="staffing" localSheetId="9">#REF!</definedName>
    <definedName name="staffing" localSheetId="7">#REF!</definedName>
    <definedName name="staffing">#REF!</definedName>
    <definedName name="stan" localSheetId="21">#REF!</definedName>
    <definedName name="stan" localSheetId="6">#REF!</definedName>
    <definedName name="stan" localSheetId="3">#REF!</definedName>
    <definedName name="stan" localSheetId="4">#REF!</definedName>
    <definedName name="stan" localSheetId="8">#REF!</definedName>
    <definedName name="stan" localSheetId="9">#REF!</definedName>
    <definedName name="stan" localSheetId="7">#REF!</definedName>
    <definedName name="stan" localSheetId="0">#REF!</definedName>
    <definedName name="stan">#REF!</definedName>
    <definedName name="State" localSheetId="21">#REF!</definedName>
    <definedName name="State" localSheetId="6">#REF!</definedName>
    <definedName name="State" localSheetId="3">#REF!</definedName>
    <definedName name="State" localSheetId="4">#REF!</definedName>
    <definedName name="State" localSheetId="8">#REF!</definedName>
    <definedName name="State" localSheetId="9">#REF!</definedName>
    <definedName name="State" localSheetId="7">#REF!</definedName>
    <definedName name="State" localSheetId="0">#REF!</definedName>
    <definedName name="State">#REF!</definedName>
    <definedName name="SubAccount_Table" localSheetId="21">#REF!</definedName>
    <definedName name="SubAccount_Table" localSheetId="6">#REF!</definedName>
    <definedName name="SubAccount_Table" localSheetId="3">#REF!</definedName>
    <definedName name="SubAccount_Table" localSheetId="4">#REF!</definedName>
    <definedName name="SubAccount_Table" localSheetId="8">#REF!</definedName>
    <definedName name="SubAccount_Table" localSheetId="9">#REF!</definedName>
    <definedName name="SubAccount_Table" localSheetId="7">#REF!</definedName>
    <definedName name="SubAccount_Table">#REF!</definedName>
    <definedName name="SV_AUTO_CONN_CATALOG" hidden="1">"Venture 2006"</definedName>
    <definedName name="SV_AUTO_CONN_SERVER" hidden="1">"pastel-srv"</definedName>
    <definedName name="SV_ENCPT_AUTO_CONN_PASSWORD" hidden="1">"083096084083070121098"</definedName>
    <definedName name="SV_ENCPT_AUTO_CONN_USER" hidden="1">"095094088070084121098"</definedName>
    <definedName name="SV_ENCPT_EVOCOMMON_PASSWORD" hidden="1">"083096084083070"</definedName>
    <definedName name="SV_ENCPT_EVOCOMMON_USER" hidden="1">"095094088070084121098"</definedName>
    <definedName name="SV_EVOCOMMON_CATALOG" hidden="1">"EvolutionCommon"</definedName>
    <definedName name="SV_EVOCOMMON_SERVER" hidden="1">"venture-dc-01"</definedName>
    <definedName name="SV_SOLUTION_ID" hidden="1">"2"</definedName>
    <definedName name="table" localSheetId="21">#REF!</definedName>
    <definedName name="table" localSheetId="6">#REF!</definedName>
    <definedName name="table" localSheetId="3">#REF!</definedName>
    <definedName name="table" localSheetId="4">#REF!</definedName>
    <definedName name="table" localSheetId="8">#REF!</definedName>
    <definedName name="table" localSheetId="9">#REF!</definedName>
    <definedName name="table" localSheetId="7">#REF!</definedName>
    <definedName name="table" localSheetId="0">#REF!</definedName>
    <definedName name="table">#REF!</definedName>
    <definedName name="Table431Field1" localSheetId="21">#REF!</definedName>
    <definedName name="Table431Field1" localSheetId="6">#REF!</definedName>
    <definedName name="Table431Field1" localSheetId="3">#REF!</definedName>
    <definedName name="Table431Field1" localSheetId="4">#REF!</definedName>
    <definedName name="Table431Field1" localSheetId="8">#REF!</definedName>
    <definedName name="Table431Field1" localSheetId="9">#REF!</definedName>
    <definedName name="Table431Field1" localSheetId="7">#REF!</definedName>
    <definedName name="Table431Field1">#REF!</definedName>
    <definedName name="Table47Field1">'[9]#Lookup'!$B$2:$B$8</definedName>
    <definedName name="Table608Field6">'[19]#Lookup'!$B$2:$B$48</definedName>
    <definedName name="Table624Field2">'[9]#Lookup'!$A$2:$A$2967</definedName>
    <definedName name="TB_Pastel_Accs" localSheetId="21">#REF!</definedName>
    <definedName name="TB_Pastel_Accs" localSheetId="6">#REF!</definedName>
    <definedName name="TB_Pastel_Accs" localSheetId="3">#REF!</definedName>
    <definedName name="TB_Pastel_Accs" localSheetId="4">#REF!</definedName>
    <definedName name="TB_Pastel_Accs" localSheetId="8">#REF!</definedName>
    <definedName name="TB_Pastel_Accs" localSheetId="9">#REF!</definedName>
    <definedName name="TB_Pastel_Accs" localSheetId="7">#REF!</definedName>
    <definedName name="TB_Pastel_Accs">#REF!</definedName>
    <definedName name="tbl_ProdInfo" localSheetId="21" hidden="1">#REF!</definedName>
    <definedName name="tbl_ProdInfo" localSheetId="6" hidden="1">#REF!</definedName>
    <definedName name="tbl_ProdInfo" localSheetId="3" hidden="1">#REF!</definedName>
    <definedName name="tbl_ProdInfo" localSheetId="4" hidden="1">#REF!</definedName>
    <definedName name="tbl_ProdInfo" localSheetId="8" hidden="1">#REF!</definedName>
    <definedName name="tbl_ProdInfo" localSheetId="9" hidden="1">#REF!</definedName>
    <definedName name="tbl_ProdInfo" localSheetId="7" hidden="1">#REF!</definedName>
    <definedName name="tbl_ProdInfo" localSheetId="0" hidden="1">#REF!</definedName>
    <definedName name="tbl_ProdInfo" hidden="1">#REF!</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owers" localSheetId="21">#REF!</definedName>
    <definedName name="Towers" localSheetId="6">#REF!</definedName>
    <definedName name="Towers" localSheetId="3">#REF!</definedName>
    <definedName name="Towers" localSheetId="4">#REF!</definedName>
    <definedName name="Towers" localSheetId="8">#REF!</definedName>
    <definedName name="Towers" localSheetId="9">#REF!</definedName>
    <definedName name="Towers" localSheetId="7">#REF!</definedName>
    <definedName name="Towers">#REF!</definedName>
    <definedName name="TransportMajorcolumn">[2]!Table9[[#All],[Transport- Major]]</definedName>
    <definedName name="TransportMajorlist">[2]!Table10[Transport- Major]</definedName>
    <definedName name="TransportMajorstart">[2]!Table9[[#Headers],[Transport- Major]]</definedName>
    <definedName name="TransportMinorcolumn">[2]!Table9[[#All],[Transport- Minor]]</definedName>
    <definedName name="ttbl" localSheetId="21">#REF!</definedName>
    <definedName name="ttbl" localSheetId="6">#REF!</definedName>
    <definedName name="ttbl" localSheetId="3">#REF!</definedName>
    <definedName name="ttbl" localSheetId="4">#REF!</definedName>
    <definedName name="ttbl" localSheetId="8">#REF!</definedName>
    <definedName name="ttbl" localSheetId="9">#REF!</definedName>
    <definedName name="ttbl" localSheetId="7">#REF!</definedName>
    <definedName name="ttbl" localSheetId="0">#REF!</definedName>
    <definedName name="ttbl">#REF!</definedName>
    <definedName name="TWENTYLARGEST" localSheetId="21">#REF!</definedName>
    <definedName name="TWENTYLARGEST" localSheetId="6">#REF!</definedName>
    <definedName name="TWENTYLARGEST" localSheetId="3">#REF!</definedName>
    <definedName name="TWENTYLARGEST" localSheetId="4">#REF!</definedName>
    <definedName name="TWENTYLARGEST" localSheetId="8">#REF!</definedName>
    <definedName name="TWENTYLARGEST" localSheetId="9">#REF!</definedName>
    <definedName name="TWENTYLARGEST" localSheetId="7">#REF!</definedName>
    <definedName name="TWENTYLARGEST" localSheetId="0">#REF!</definedName>
    <definedName name="TWENTYLARGEST">#REF!</definedName>
    <definedName name="US_rate">[20]FINANCE!$P$101</definedName>
    <definedName name="Val_up_code">[2]ValidationLists!$AR$2:OFFSET([2]ValidationLists!$AR$2,COUNTA([2]ValidationLists!$AR:$AR),0)</definedName>
    <definedName name="Value_options_list" localSheetId="21">#REF!</definedName>
    <definedName name="Value_options_list" localSheetId="6">#REF!</definedName>
    <definedName name="Value_options_list" localSheetId="3">#REF!</definedName>
    <definedName name="Value_options_list" localSheetId="4">#REF!</definedName>
    <definedName name="Value_options_list" localSheetId="8">#REF!</definedName>
    <definedName name="Value_options_list" localSheetId="9">#REF!</definedName>
    <definedName name="Value_options_list" localSheetId="7">#REF!</definedName>
    <definedName name="Value_options_list">#REF!</definedName>
    <definedName name="werqwer" localSheetId="21">#REF!</definedName>
    <definedName name="werqwer" localSheetId="6">#REF!</definedName>
    <definedName name="werqwer" localSheetId="3">#REF!</definedName>
    <definedName name="werqwer" localSheetId="4">#REF!</definedName>
    <definedName name="werqwer" localSheetId="8">#REF!</definedName>
    <definedName name="werqwer" localSheetId="9">#REF!</definedName>
    <definedName name="werqwer" localSheetId="7">#REF!</definedName>
    <definedName name="werqwer" localSheetId="0">#REF!</definedName>
    <definedName name="werqwer">#REF!</definedName>
    <definedName name="WIP"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ork" localSheetId="21" hidden="1">#REF!</definedName>
    <definedName name="work" localSheetId="6" hidden="1">#REF!</definedName>
    <definedName name="work" localSheetId="3" hidden="1">#REF!</definedName>
    <definedName name="work" localSheetId="4" hidden="1">#REF!</definedName>
    <definedName name="work" localSheetId="8" hidden="1">#REF!</definedName>
    <definedName name="work" localSheetId="9" hidden="1">#REF!</definedName>
    <definedName name="work" localSheetId="7" hidden="1">#REF!</definedName>
    <definedName name="work" localSheetId="0" hidden="1">#REF!</definedName>
    <definedName name="work" hidden="1">#REF!</definedName>
    <definedName name="WORKINGSALL" localSheetId="21">#REF!</definedName>
    <definedName name="WORKINGSALL" localSheetId="6">#REF!</definedName>
    <definedName name="WORKINGSALL" localSheetId="3">#REF!</definedName>
    <definedName name="WORKINGSALL" localSheetId="4">#REF!</definedName>
    <definedName name="WORKINGSALL" localSheetId="8">#REF!</definedName>
    <definedName name="WORKINGSALL" localSheetId="9">#REF!</definedName>
    <definedName name="WORKINGSALL" localSheetId="7">#REF!</definedName>
    <definedName name="WORKINGSALL">#REF!</definedName>
    <definedName name="wrn.accounts." hidden="1">{#N/A,#N/A,FALSE,"FSCOVER";#N/A,#N/A,FALSE,"CONTENTS";#N/A,#N/A,FALSE,"Officers";#N/A,#N/A,FALSE,"Directors1";#N/A,#N/A,FALSE,"Directors2";#N/A,#N/A,FALSE,"P &amp; L";#N/A,#N/A,FALSE,"FSBS";#N/A,#N/A,FALSE,"Notes";#N/A,#N/A,FALSE,"Notes (3)";#N/A,#N/A,FALSE,"Notes (2)";#N/A,#N/A,FALSE,"Sched"}</definedName>
    <definedName name="wrn.BILAN._.ANNUEL." hidden="1">{"BILAN ANNUEL",#N/A,FALSE,"BILCEG";"BILAN ANNUEL GRAPHIQUE",#N/A,FALSE,"BILCEG";#N/A,#N/A,FALSE,"TABFIN";#N/A,#N/A,FALSE,"FDRBFDR"}</definedName>
    <definedName name="wrn.cover." hidden="1">{#N/A,#N/A,FALSE,"Queries";#N/A,#N/A,FALSE,"Accounts index";#N/A,#N/A,FALSE,"Completion schedule"}</definedName>
    <definedName name="wrn.investments." hidden="1">{#N/A,#N/A,FALSE,"M1 ";#N/A,#N/A,FALSE,"Sched"}</definedName>
    <definedName name="wrn.leads." hidden="1">{#N/A,#N/A,FALSE,"TB";#N/A,#N/A,FALSE,"H ";#N/A,#N/A,FALSE,"I";#N/A,#N/A,FALSE," K  ";#N/A,#N/A,FALSE,"M ";#N/A,#N/A,FALSE,"M2 ";#N/A,#N/A,FALSE,"  N ";#N/A,#N/A,FALSE," O ";#N/A,#N/A,FALSE,"P ";#N/A,#N/A,FALSE,"Q";#N/A,#N/A,FALSE," S";#N/A,#N/A,FALSE,"B S"}</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XCFBDHRT" localSheetId="21">#REF!</definedName>
    <definedName name="XCFBDHRT" localSheetId="6">#REF!</definedName>
    <definedName name="XCFBDHRT" localSheetId="3">#REF!</definedName>
    <definedName name="XCFBDHRT" localSheetId="4">#REF!</definedName>
    <definedName name="XCFBDHRT" localSheetId="8">#REF!</definedName>
    <definedName name="XCFBDHRT" localSheetId="9">#REF!</definedName>
    <definedName name="XCFBDHRT" localSheetId="7">#REF!</definedName>
    <definedName name="XCFBDHRT">#REF!</definedName>
    <definedName name="year">[5]TB!$F$7</definedName>
    <definedName name="YesNo_Option_List" localSheetId="21">#REF!</definedName>
    <definedName name="YesNo_Option_List" localSheetId="6">#REF!</definedName>
    <definedName name="YesNo_Option_List" localSheetId="3">#REF!</definedName>
    <definedName name="YesNo_Option_List" localSheetId="4">#REF!</definedName>
    <definedName name="YesNo_Option_List" localSheetId="8">#REF!</definedName>
    <definedName name="YesNo_Option_List" localSheetId="9">#REF!</definedName>
    <definedName name="YesNo_Option_List" localSheetId="7">#REF!</definedName>
    <definedName name="YesNo_Option_List">#REF!</definedName>
    <definedName name="YesNo_Options" localSheetId="21">#REF!</definedName>
    <definedName name="YesNo_Options" localSheetId="6">#REF!</definedName>
    <definedName name="YesNo_Options" localSheetId="3">#REF!</definedName>
    <definedName name="YesNo_Options" localSheetId="4">#REF!</definedName>
    <definedName name="YesNo_Options" localSheetId="8">#REF!</definedName>
    <definedName name="YesNo_Options" localSheetId="9">#REF!</definedName>
    <definedName name="YesNo_Options" localSheetId="7">#REF!</definedName>
    <definedName name="YesNo_Options">#REF!</definedName>
    <definedName name="YTD_MTD_optionlist" localSheetId="21">#REF!</definedName>
    <definedName name="YTD_MTD_optionlist" localSheetId="6">#REF!</definedName>
    <definedName name="YTD_MTD_optionlist" localSheetId="3">#REF!</definedName>
    <definedName name="YTD_MTD_optionlist" localSheetId="4">#REF!</definedName>
    <definedName name="YTD_MTD_optionlist" localSheetId="8">#REF!</definedName>
    <definedName name="YTD_MTD_optionlist" localSheetId="9">#REF!</definedName>
    <definedName name="YTD_MTD_optionlist" localSheetId="7">#REF!</definedName>
    <definedName name="YTD_MTD_optionlist">#REF!</definedName>
    <definedName name="Zip" localSheetId="21">#REF!</definedName>
    <definedName name="Zip" localSheetId="6">#REF!</definedName>
    <definedName name="Zip" localSheetId="3">#REF!</definedName>
    <definedName name="Zip" localSheetId="4">#REF!</definedName>
    <definedName name="Zip" localSheetId="8">#REF!</definedName>
    <definedName name="Zip" localSheetId="9">#REF!</definedName>
    <definedName name="Zip" localSheetId="7">#REF!</definedName>
    <definedName name="Zip" localSheetId="0">#REF!</definedName>
    <definedName name="Zip">#REF!</definedName>
  </definedNames>
  <calcPr calcId="181029"/>
</workbook>
</file>

<file path=xl/calcChain.xml><?xml version="1.0" encoding="utf-8"?>
<calcChain xmlns="http://schemas.openxmlformats.org/spreadsheetml/2006/main">
  <c r="B8" i="347" l="1"/>
  <c r="C31" i="479" l="1"/>
  <c r="B34" i="347"/>
  <c r="B35" i="347"/>
  <c r="B40" i="472"/>
  <c r="B17" i="347" l="1"/>
  <c r="C25" i="477"/>
  <c r="C24" i="477"/>
  <c r="D53" i="477" l="1"/>
  <c r="D63" i="477"/>
  <c r="D55" i="477"/>
  <c r="E443" i="476" l="1"/>
  <c r="B14" i="472" l="1"/>
  <c r="O73" i="538"/>
  <c r="E73" i="538"/>
  <c r="F73" i="538"/>
  <c r="G73" i="538"/>
  <c r="H73" i="538"/>
  <c r="I73" i="538"/>
  <c r="J73" i="538"/>
  <c r="K73" i="538"/>
  <c r="L73" i="538"/>
  <c r="M73" i="538"/>
  <c r="N73" i="538"/>
  <c r="D73" i="538"/>
  <c r="M69" i="538"/>
  <c r="G69" i="538"/>
  <c r="F69" i="538"/>
  <c r="E69" i="538"/>
  <c r="D69" i="538"/>
  <c r="G38" i="486" l="1"/>
  <c r="G39" i="486" s="1"/>
  <c r="G14" i="486"/>
  <c r="D16" i="477"/>
  <c r="C15" i="479"/>
  <c r="B38" i="472"/>
  <c r="E39" i="486"/>
  <c r="B22" i="472"/>
  <c r="E306" i="476"/>
  <c r="E273" i="476"/>
  <c r="B16" i="347" l="1"/>
  <c r="C12" i="551" l="1"/>
  <c r="C16" i="551" l="1"/>
  <c r="E241" i="476" l="1"/>
  <c r="E374" i="476"/>
  <c r="C300" i="476"/>
  <c r="C294" i="476"/>
  <c r="C287" i="476"/>
  <c r="C282" i="476"/>
  <c r="C267" i="476"/>
  <c r="E14" i="486" l="1"/>
  <c r="D14" i="486"/>
  <c r="C14" i="486"/>
  <c r="H17" i="486" s="1"/>
  <c r="E18" i="485" l="1"/>
  <c r="F80" i="550" l="1"/>
  <c r="D33" i="532" l="1"/>
  <c r="D63" i="532" l="1"/>
  <c r="D80" i="532"/>
  <c r="B8" i="523" l="1"/>
  <c r="N70" i="538" l="1"/>
  <c r="K70" i="538"/>
  <c r="J70" i="538"/>
  <c r="H75" i="538" l="1"/>
  <c r="I75" i="538"/>
  <c r="J75" i="538"/>
  <c r="K75" i="538"/>
  <c r="L75" i="538"/>
  <c r="N75" i="538"/>
  <c r="C75" i="538"/>
  <c r="A520" i="476"/>
  <c r="A28" i="476"/>
  <c r="B10" i="477"/>
  <c r="B19" i="347"/>
  <c r="B56" i="485"/>
  <c r="F75" i="538" s="1"/>
  <c r="F162" i="485" l="1"/>
  <c r="F170" i="485" s="1"/>
  <c r="M65" i="538" s="1"/>
  <c r="D36" i="550" l="1"/>
  <c r="B28" i="550" l="1"/>
  <c r="D65" i="550"/>
  <c r="D49" i="550"/>
  <c r="C49" i="550"/>
  <c r="A1" i="550"/>
  <c r="D19" i="550" l="1"/>
  <c r="G44" i="549"/>
  <c r="G45" i="549"/>
  <c r="G46" i="549"/>
  <c r="G47" i="549"/>
  <c r="G42" i="549"/>
  <c r="G43" i="549"/>
  <c r="G51" i="549"/>
  <c r="G41" i="549"/>
  <c r="G48" i="549" l="1"/>
  <c r="G60" i="549" s="1"/>
  <c r="D38" i="550"/>
  <c r="D73" i="550" s="1"/>
  <c r="D77" i="550" s="1"/>
  <c r="C75" i="550" s="1"/>
  <c r="G20" i="549"/>
  <c r="G19" i="549"/>
  <c r="E18" i="549"/>
  <c r="G18" i="549" s="1"/>
  <c r="G17" i="549"/>
  <c r="G23" i="549" l="1"/>
  <c r="D75" i="538" l="1"/>
  <c r="D30" i="546"/>
  <c r="E376" i="476"/>
  <c r="E10" i="546" s="1"/>
  <c r="E19" i="547"/>
  <c r="K31" i="532"/>
  <c r="N31" i="532" s="1"/>
  <c r="H64" i="532"/>
  <c r="F65" i="532"/>
  <c r="D31" i="532"/>
  <c r="E14" i="540"/>
  <c r="F529" i="476"/>
  <c r="E209" i="476"/>
  <c r="E11" i="540"/>
  <c r="B12" i="531"/>
  <c r="C12" i="531" s="1"/>
  <c r="C8" i="531"/>
  <c r="C9" i="531"/>
  <c r="B6" i="531"/>
  <c r="C6" i="531" s="1"/>
  <c r="I9" i="538"/>
  <c r="I7" i="538"/>
  <c r="I6" i="538"/>
  <c r="I5" i="538"/>
  <c r="G11" i="538"/>
  <c r="G7" i="538"/>
  <c r="G10" i="538" s="1"/>
  <c r="N65" i="532"/>
  <c r="E476" i="476" s="1"/>
  <c r="D467" i="512" s="1"/>
  <c r="D9" i="486"/>
  <c r="G9" i="486" s="1"/>
  <c r="B8" i="537"/>
  <c r="E8" i="537" s="1"/>
  <c r="G10" i="537"/>
  <c r="F67" i="538"/>
  <c r="C67" i="538"/>
  <c r="C74" i="538" s="1"/>
  <c r="C83" i="474"/>
  <c r="B40" i="474"/>
  <c r="C40" i="474" s="1"/>
  <c r="C70" i="474"/>
  <c r="C69" i="474"/>
  <c r="E69" i="474" s="1"/>
  <c r="E79" i="474" s="1"/>
  <c r="E11" i="531" s="1"/>
  <c r="C67" i="474"/>
  <c r="C66" i="474"/>
  <c r="C59" i="474"/>
  <c r="C61" i="474" s="1"/>
  <c r="C41" i="474"/>
  <c r="C39" i="474"/>
  <c r="C34" i="474"/>
  <c r="C25" i="474"/>
  <c r="C24" i="474"/>
  <c r="E24" i="474" s="1"/>
  <c r="C23" i="474"/>
  <c r="C22" i="474"/>
  <c r="B11" i="474"/>
  <c r="E11" i="474" s="1"/>
  <c r="G11" i="474" s="1"/>
  <c r="B13" i="474"/>
  <c r="E13" i="474" s="1"/>
  <c r="E353" i="476"/>
  <c r="D346" i="512" s="1"/>
  <c r="L346" i="512" s="1"/>
  <c r="E352" i="476"/>
  <c r="D345" i="512" s="1"/>
  <c r="D15" i="540"/>
  <c r="D16" i="540"/>
  <c r="D17" i="540"/>
  <c r="D14" i="540"/>
  <c r="D10" i="540"/>
  <c r="D11" i="540"/>
  <c r="E9" i="540"/>
  <c r="F63" i="532"/>
  <c r="D28" i="532"/>
  <c r="D36" i="532"/>
  <c r="K27" i="532"/>
  <c r="K56" i="532"/>
  <c r="K33" i="532"/>
  <c r="F479" i="476"/>
  <c r="E470" i="512"/>
  <c r="M470" i="512" s="1"/>
  <c r="F478" i="476"/>
  <c r="E469" i="512" s="1"/>
  <c r="M469" i="512" s="1"/>
  <c r="F477" i="476"/>
  <c r="E468" i="512" s="1"/>
  <c r="M468" i="512" s="1"/>
  <c r="F476" i="476"/>
  <c r="E467" i="512" s="1"/>
  <c r="M467" i="512" s="1"/>
  <c r="F475" i="476"/>
  <c r="F474" i="476"/>
  <c r="F473" i="476"/>
  <c r="F472" i="476"/>
  <c r="F471" i="476"/>
  <c r="F470" i="476"/>
  <c r="E462" i="512"/>
  <c r="M462" i="512" s="1"/>
  <c r="F469" i="476"/>
  <c r="E461" i="512" s="1"/>
  <c r="M461" i="512" s="1"/>
  <c r="F99" i="476"/>
  <c r="F98" i="476"/>
  <c r="F92" i="476"/>
  <c r="F91" i="476"/>
  <c r="F93" i="476" s="1"/>
  <c r="D25" i="477" s="1"/>
  <c r="E215" i="476"/>
  <c r="E216" i="476"/>
  <c r="D212" i="512" s="1"/>
  <c r="E217" i="476"/>
  <c r="E218" i="476"/>
  <c r="D214" i="512" s="1"/>
  <c r="L214" i="512" s="1"/>
  <c r="E219" i="476"/>
  <c r="D215" i="512" s="1"/>
  <c r="L215" i="512" s="1"/>
  <c r="E220" i="476"/>
  <c r="E221" i="476"/>
  <c r="E222" i="476"/>
  <c r="E223" i="476"/>
  <c r="D219" i="512"/>
  <c r="L219" i="512"/>
  <c r="E224" i="476"/>
  <c r="D220" i="512" s="1"/>
  <c r="L220" i="512" s="1"/>
  <c r="E226" i="476"/>
  <c r="D221" i="512" s="1"/>
  <c r="L221" i="512" s="1"/>
  <c r="E227" i="476"/>
  <c r="D222" i="512" s="1"/>
  <c r="L222" i="512" s="1"/>
  <c r="E228" i="476"/>
  <c r="D223" i="512" s="1"/>
  <c r="L223" i="512" s="1"/>
  <c r="E229" i="476"/>
  <c r="D224" i="512" s="1"/>
  <c r="L224" i="512" s="1"/>
  <c r="K76" i="532"/>
  <c r="K11" i="532"/>
  <c r="B76" i="532"/>
  <c r="B11" i="532" s="1"/>
  <c r="C76" i="532"/>
  <c r="C11" i="532"/>
  <c r="D76" i="532"/>
  <c r="D11" i="532" s="1"/>
  <c r="E76" i="532"/>
  <c r="E11" i="532" s="1"/>
  <c r="G76" i="532"/>
  <c r="G11" i="532"/>
  <c r="I76" i="532"/>
  <c r="I11" i="532" s="1"/>
  <c r="J76" i="532"/>
  <c r="J11" i="532"/>
  <c r="L76" i="532"/>
  <c r="L11" i="532" s="1"/>
  <c r="M76" i="532"/>
  <c r="M11" i="532"/>
  <c r="B39" i="532"/>
  <c r="B7" i="532" s="1"/>
  <c r="C39" i="532"/>
  <c r="C7" i="532"/>
  <c r="D39" i="532"/>
  <c r="D7" i="532" s="1"/>
  <c r="E7" i="532"/>
  <c r="F39" i="532"/>
  <c r="F7" i="532" s="1"/>
  <c r="G39" i="532"/>
  <c r="G7" i="532" s="1"/>
  <c r="H39" i="532"/>
  <c r="H7" i="532"/>
  <c r="I39" i="532"/>
  <c r="I7" i="532" s="1"/>
  <c r="J39" i="532"/>
  <c r="J7" i="532" s="1"/>
  <c r="L39" i="532"/>
  <c r="L7" i="532"/>
  <c r="M39" i="532"/>
  <c r="M7" i="532" s="1"/>
  <c r="E201" i="476"/>
  <c r="E249" i="476" s="1"/>
  <c r="E205" i="476"/>
  <c r="D202" i="512" s="1"/>
  <c r="L202" i="512" s="1"/>
  <c r="E206" i="476"/>
  <c r="E207" i="476"/>
  <c r="E344" i="476" s="1"/>
  <c r="E208" i="476"/>
  <c r="E22" i="547"/>
  <c r="E51" i="547"/>
  <c r="E44" i="547"/>
  <c r="E36" i="547"/>
  <c r="E29" i="547"/>
  <c r="B6" i="532"/>
  <c r="C24" i="532"/>
  <c r="C6" i="532" s="1"/>
  <c r="C13" i="532" s="1"/>
  <c r="D24" i="532"/>
  <c r="D6" i="532" s="1"/>
  <c r="E24" i="532"/>
  <c r="E6" i="532" s="1"/>
  <c r="F24" i="532"/>
  <c r="F6" i="532"/>
  <c r="G24" i="532"/>
  <c r="G6" i="532" s="1"/>
  <c r="H24" i="532"/>
  <c r="H6" i="532" s="1"/>
  <c r="I24" i="532"/>
  <c r="I6" i="532" s="1"/>
  <c r="I13" i="532" s="1"/>
  <c r="J24" i="532"/>
  <c r="J6" i="532" s="1"/>
  <c r="K24" i="532"/>
  <c r="K6" i="532" s="1"/>
  <c r="L24" i="532"/>
  <c r="L6" i="532"/>
  <c r="M24" i="532"/>
  <c r="M6" i="532" s="1"/>
  <c r="B44" i="532"/>
  <c r="B8" i="532"/>
  <c r="C44" i="532"/>
  <c r="C8" i="532" s="1"/>
  <c r="D44" i="532"/>
  <c r="D8" i="532"/>
  <c r="E44" i="532"/>
  <c r="E8" i="532" s="1"/>
  <c r="F44" i="532"/>
  <c r="F8" i="532"/>
  <c r="G44" i="532"/>
  <c r="G8" i="532" s="1"/>
  <c r="H44" i="532"/>
  <c r="H8" i="532"/>
  <c r="I44" i="532"/>
  <c r="I8" i="532" s="1"/>
  <c r="J44" i="532"/>
  <c r="J8" i="532"/>
  <c r="K44" i="532"/>
  <c r="K8" i="532" s="1"/>
  <c r="L44" i="532"/>
  <c r="L8" i="532"/>
  <c r="M44" i="532"/>
  <c r="M8" i="532" s="1"/>
  <c r="M13" i="532" s="1"/>
  <c r="C51" i="532"/>
  <c r="C9" i="532" s="1"/>
  <c r="D51" i="532"/>
  <c r="D9" i="532"/>
  <c r="E51" i="532"/>
  <c r="E9" i="532" s="1"/>
  <c r="F51" i="532"/>
  <c r="F9" i="532"/>
  <c r="G51" i="532"/>
  <c r="H51" i="532"/>
  <c r="H9" i="532"/>
  <c r="I51" i="532"/>
  <c r="I9" i="532" s="1"/>
  <c r="J51" i="532"/>
  <c r="J9" i="532"/>
  <c r="K51" i="532"/>
  <c r="K9" i="532" s="1"/>
  <c r="L51" i="532"/>
  <c r="L9" i="532"/>
  <c r="M51" i="532"/>
  <c r="M9" i="532" s="1"/>
  <c r="B56" i="532"/>
  <c r="B10" i="532" s="1"/>
  <c r="C56" i="532"/>
  <c r="C10" i="532"/>
  <c r="D56" i="532"/>
  <c r="D10" i="532" s="1"/>
  <c r="E56" i="532"/>
  <c r="E10" i="532"/>
  <c r="F56" i="532"/>
  <c r="F10" i="532" s="1"/>
  <c r="G56" i="532"/>
  <c r="G10" i="532"/>
  <c r="H56" i="532"/>
  <c r="H10" i="532" s="1"/>
  <c r="I56" i="532"/>
  <c r="I10" i="532"/>
  <c r="J56" i="532"/>
  <c r="J10" i="532" s="1"/>
  <c r="K10" i="532"/>
  <c r="L56" i="532"/>
  <c r="L10" i="532" s="1"/>
  <c r="M56" i="532"/>
  <c r="M10" i="532" s="1"/>
  <c r="E22" i="545"/>
  <c r="F512" i="476"/>
  <c r="F20" i="476"/>
  <c r="E37" i="546" s="1"/>
  <c r="F490" i="476"/>
  <c r="F26" i="546" s="1"/>
  <c r="N59" i="532"/>
  <c r="E469" i="476"/>
  <c r="D461" i="512" s="1"/>
  <c r="N61" i="532"/>
  <c r="E472" i="476" s="1"/>
  <c r="N67" i="532"/>
  <c r="E478" i="476"/>
  <c r="D469" i="512" s="1"/>
  <c r="L469" i="512" s="1"/>
  <c r="N68" i="532"/>
  <c r="E479" i="476" s="1"/>
  <c r="D470" i="512" s="1"/>
  <c r="L470" i="512" s="1"/>
  <c r="F466" i="476"/>
  <c r="F24" i="546" s="1"/>
  <c r="N55" i="532"/>
  <c r="E463" i="476"/>
  <c r="D455" i="512" s="1"/>
  <c r="F445" i="476"/>
  <c r="F21" i="546" s="1"/>
  <c r="N79" i="532"/>
  <c r="N80" i="532"/>
  <c r="N81" i="532"/>
  <c r="G21" i="486" s="1"/>
  <c r="N82" i="532"/>
  <c r="N83" i="532"/>
  <c r="N84" i="532"/>
  <c r="N85" i="532"/>
  <c r="N86" i="532"/>
  <c r="N87" i="532"/>
  <c r="N88" i="532"/>
  <c r="N89" i="532"/>
  <c r="N90" i="532"/>
  <c r="F440" i="476"/>
  <c r="F20" i="546"/>
  <c r="N27" i="532"/>
  <c r="N32" i="532"/>
  <c r="E433" i="476"/>
  <c r="N28" i="532"/>
  <c r="E429" i="476" s="1"/>
  <c r="D421" i="512" s="1"/>
  <c r="L421" i="512" s="1"/>
  <c r="N29" i="532"/>
  <c r="E430" i="476"/>
  <c r="D422" i="512" s="1"/>
  <c r="L422" i="512" s="1"/>
  <c r="N30" i="532"/>
  <c r="E431" i="476" s="1"/>
  <c r="D423" i="512" s="1"/>
  <c r="N33" i="532"/>
  <c r="N34" i="532"/>
  <c r="E435" i="476"/>
  <c r="N35" i="532"/>
  <c r="E276" i="476" s="1"/>
  <c r="E436" i="476"/>
  <c r="D428" i="512" s="1"/>
  <c r="L428" i="512" s="1"/>
  <c r="N36" i="532"/>
  <c r="E437" i="476" s="1"/>
  <c r="D429" i="512" s="1"/>
  <c r="L429" i="512" s="1"/>
  <c r="N37" i="532"/>
  <c r="E438" i="476" s="1"/>
  <c r="D430" i="512" s="1"/>
  <c r="N38" i="532"/>
  <c r="E439" i="476"/>
  <c r="D431" i="512" s="1"/>
  <c r="L431" i="512" s="1"/>
  <c r="N17" i="532"/>
  <c r="E417" i="476" s="1"/>
  <c r="N18" i="532"/>
  <c r="E418" i="476"/>
  <c r="D410" i="512" s="1"/>
  <c r="L410" i="512" s="1"/>
  <c r="N19" i="532"/>
  <c r="E419" i="476" s="1"/>
  <c r="D411" i="512" s="1"/>
  <c r="L411" i="512" s="1"/>
  <c r="N20" i="532"/>
  <c r="E420" i="476"/>
  <c r="D412" i="512" s="1"/>
  <c r="L412" i="512" s="1"/>
  <c r="F424" i="476"/>
  <c r="F19" i="546" s="1"/>
  <c r="E351" i="476"/>
  <c r="D344" i="512"/>
  <c r="D379" i="512" s="1"/>
  <c r="E357" i="476"/>
  <c r="D350" i="512" s="1"/>
  <c r="L350" i="512" s="1"/>
  <c r="E350" i="476"/>
  <c r="D343" i="512" s="1"/>
  <c r="L343" i="512" s="1"/>
  <c r="E358" i="476"/>
  <c r="D351" i="512" s="1"/>
  <c r="L351" i="512" s="1"/>
  <c r="E359" i="476"/>
  <c r="D352" i="512" s="1"/>
  <c r="L352" i="512" s="1"/>
  <c r="E361" i="476"/>
  <c r="E363" i="476"/>
  <c r="E369" i="476"/>
  <c r="E343" i="476"/>
  <c r="D336" i="512" s="1"/>
  <c r="L336" i="512" s="1"/>
  <c r="E342" i="476"/>
  <c r="D335" i="512" s="1"/>
  <c r="F364" i="476"/>
  <c r="F369" i="476"/>
  <c r="F346" i="476"/>
  <c r="F8" i="546" s="1"/>
  <c r="B82" i="474"/>
  <c r="C82" i="474" s="1"/>
  <c r="C84" i="474" s="1"/>
  <c r="B84" i="474"/>
  <c r="B83" i="474"/>
  <c r="B73" i="474"/>
  <c r="E73" i="474" s="1"/>
  <c r="B64" i="474"/>
  <c r="C64" i="474" s="1"/>
  <c r="B68" i="474"/>
  <c r="C68" i="474" s="1"/>
  <c r="B61" i="474"/>
  <c r="B10" i="531" s="1"/>
  <c r="C10" i="531" s="1"/>
  <c r="B32" i="474"/>
  <c r="C32" i="474" s="1"/>
  <c r="B33" i="474"/>
  <c r="C33" i="474" s="1"/>
  <c r="B35" i="474"/>
  <c r="C35" i="474" s="1"/>
  <c r="E35" i="474" s="1"/>
  <c r="B36" i="474"/>
  <c r="B37" i="474"/>
  <c r="C37" i="474" s="1"/>
  <c r="B38" i="474"/>
  <c r="C38" i="474" s="1"/>
  <c r="B39" i="474"/>
  <c r="B41" i="474"/>
  <c r="B29" i="474"/>
  <c r="E69" i="476"/>
  <c r="E70" i="476" s="1"/>
  <c r="C19" i="477" s="1"/>
  <c r="E65" i="476"/>
  <c r="D8" i="498"/>
  <c r="G8" i="498" s="1"/>
  <c r="G10" i="498" s="1"/>
  <c r="D9" i="498"/>
  <c r="G9" i="498" s="1"/>
  <c r="D13" i="498"/>
  <c r="G13" i="498" s="1"/>
  <c r="D14" i="498"/>
  <c r="G14" i="498" s="1"/>
  <c r="G15" i="498" s="1"/>
  <c r="E74" i="476" s="1"/>
  <c r="D71" i="512" s="1"/>
  <c r="D7" i="495"/>
  <c r="G7" i="495" s="1"/>
  <c r="O7" i="495" s="1"/>
  <c r="M7" i="495"/>
  <c r="N7" i="495"/>
  <c r="D8" i="495"/>
  <c r="G8" i="495" s="1"/>
  <c r="M8" i="495"/>
  <c r="N8" i="495" s="1"/>
  <c r="N9" i="495" s="1"/>
  <c r="N16" i="495" s="1"/>
  <c r="D11" i="495"/>
  <c r="G11" i="495" s="1"/>
  <c r="O11" i="495" s="1"/>
  <c r="M11" i="495"/>
  <c r="N11" i="495"/>
  <c r="D12" i="495"/>
  <c r="G12" i="495" s="1"/>
  <c r="M12" i="495"/>
  <c r="N12" i="495"/>
  <c r="D13" i="495"/>
  <c r="G13" i="495"/>
  <c r="O13" i="495" s="1"/>
  <c r="M13" i="495"/>
  <c r="N13" i="495" s="1"/>
  <c r="C22" i="477"/>
  <c r="C23" i="477"/>
  <c r="D42" i="486"/>
  <c r="G42" i="486" s="1"/>
  <c r="G43" i="486" s="1"/>
  <c r="E90" i="476" s="1"/>
  <c r="D87" i="512" s="1"/>
  <c r="L87" i="512" s="1"/>
  <c r="D47" i="486"/>
  <c r="G47" i="486" s="1"/>
  <c r="D48" i="486"/>
  <c r="G48" i="486" s="1"/>
  <c r="D49" i="486"/>
  <c r="G49" i="486" s="1"/>
  <c r="D50" i="486"/>
  <c r="G50" i="486" s="1"/>
  <c r="D51" i="486"/>
  <c r="G51" i="486" s="1"/>
  <c r="D52" i="486"/>
  <c r="G52" i="486" s="1"/>
  <c r="D53" i="486"/>
  <c r="G53" i="486"/>
  <c r="D54" i="486"/>
  <c r="G54" i="486" s="1"/>
  <c r="C26" i="477"/>
  <c r="E25" i="476"/>
  <c r="E26" i="476" s="1"/>
  <c r="C10" i="477" s="1"/>
  <c r="E20" i="476"/>
  <c r="D5" i="521"/>
  <c r="E43" i="476"/>
  <c r="D6" i="521"/>
  <c r="E44" i="476" s="1"/>
  <c r="D41" i="512" s="1"/>
  <c r="L41" i="512" s="1"/>
  <c r="E6" i="502"/>
  <c r="E48" i="476" s="1"/>
  <c r="E7" i="502"/>
  <c r="E49" i="476" s="1"/>
  <c r="D46" i="512" s="1"/>
  <c r="E8" i="502"/>
  <c r="E50" i="476" s="1"/>
  <c r="E9" i="502"/>
  <c r="E51" i="476"/>
  <c r="E10" i="502"/>
  <c r="E52" i="476" s="1"/>
  <c r="D49" i="512" s="1"/>
  <c r="L49" i="512" s="1"/>
  <c r="E11" i="502"/>
  <c r="E53" i="476"/>
  <c r="D50" i="512" s="1"/>
  <c r="L50" i="512" s="1"/>
  <c r="E12" i="502"/>
  <c r="E54" i="476" s="1"/>
  <c r="D51" i="512" s="1"/>
  <c r="L51" i="512" s="1"/>
  <c r="E13" i="502"/>
  <c r="E55" i="476" s="1"/>
  <c r="D52" i="512" s="1"/>
  <c r="L52" i="512" s="1"/>
  <c r="E14" i="502"/>
  <c r="E56" i="476" s="1"/>
  <c r="D53" i="512"/>
  <c r="L53" i="512"/>
  <c r="E15" i="502"/>
  <c r="E57" i="476" s="1"/>
  <c r="E16" i="502"/>
  <c r="E58" i="476" s="1"/>
  <c r="D55" i="512" s="1"/>
  <c r="L55" i="512" s="1"/>
  <c r="C15" i="477"/>
  <c r="B9" i="523"/>
  <c r="E144" i="476"/>
  <c r="C46" i="477" s="1"/>
  <c r="E157" i="476"/>
  <c r="C47" i="477" s="1"/>
  <c r="E169" i="476"/>
  <c r="C48" i="477" s="1"/>
  <c r="E181" i="476"/>
  <c r="C49" i="477" s="1"/>
  <c r="E194" i="476"/>
  <c r="C50" i="477"/>
  <c r="E7" i="520"/>
  <c r="E99" i="476" s="1"/>
  <c r="E8" i="520"/>
  <c r="E104" i="476" s="1"/>
  <c r="E109" i="476" s="1"/>
  <c r="E9" i="520"/>
  <c r="E111" i="476"/>
  <c r="E11" i="520"/>
  <c r="E112" i="476" s="1"/>
  <c r="D109" i="512" s="1"/>
  <c r="E12" i="520"/>
  <c r="E113" i="476"/>
  <c r="D110" i="512" s="1"/>
  <c r="L110" i="512" s="1"/>
  <c r="E13" i="520"/>
  <c r="E114" i="476" s="1"/>
  <c r="D111" i="512" s="1"/>
  <c r="L111" i="512" s="1"/>
  <c r="E14" i="520"/>
  <c r="E115" i="476"/>
  <c r="D112" i="512" s="1"/>
  <c r="L112" i="512" s="1"/>
  <c r="E15" i="520"/>
  <c r="E116" i="476" s="1"/>
  <c r="D113" i="512" s="1"/>
  <c r="L113" i="512" s="1"/>
  <c r="E16" i="520"/>
  <c r="E117" i="476"/>
  <c r="E124" i="476"/>
  <c r="B8" i="524"/>
  <c r="B10" i="524" s="1"/>
  <c r="E133" i="476"/>
  <c r="C8" i="524"/>
  <c r="C10" i="524" s="1"/>
  <c r="E134" i="476" s="1"/>
  <c r="D8" i="524"/>
  <c r="D10" i="524" s="1"/>
  <c r="E135" i="476" s="1"/>
  <c r="E8" i="524"/>
  <c r="E10" i="524"/>
  <c r="E136" i="476"/>
  <c r="D133" i="512" s="1"/>
  <c r="L133" i="512" s="1"/>
  <c r="B9" i="525"/>
  <c r="B11" i="525" s="1"/>
  <c r="E148" i="476" s="1"/>
  <c r="B28" i="525"/>
  <c r="B30" i="525"/>
  <c r="B37" i="525"/>
  <c r="B39" i="525" s="1"/>
  <c r="E150" i="476" s="1"/>
  <c r="E164" i="476"/>
  <c r="C39" i="477" s="1"/>
  <c r="E175" i="476"/>
  <c r="C40" i="477"/>
  <c r="E188" i="476"/>
  <c r="C41" i="477" s="1"/>
  <c r="E259" i="476"/>
  <c r="E260" i="476"/>
  <c r="E261" i="476"/>
  <c r="F25" i="474" s="1"/>
  <c r="N21" i="532"/>
  <c r="E262" i="476"/>
  <c r="F26" i="474" s="1"/>
  <c r="N22" i="532"/>
  <c r="N24" i="532" s="1"/>
  <c r="N23" i="532"/>
  <c r="E264" i="476" s="1"/>
  <c r="E269" i="476"/>
  <c r="E270" i="476"/>
  <c r="F34" i="474" s="1"/>
  <c r="E271" i="476"/>
  <c r="D266" i="512" s="1"/>
  <c r="L266" i="512" s="1"/>
  <c r="D268" i="512"/>
  <c r="L268" i="512" s="1"/>
  <c r="E274" i="476"/>
  <c r="D269" i="512" s="1"/>
  <c r="E275" i="476"/>
  <c r="E277" i="476"/>
  <c r="E278" i="476"/>
  <c r="E279" i="476"/>
  <c r="D274" i="512" s="1"/>
  <c r="L274" i="512" s="1"/>
  <c r="N42" i="532"/>
  <c r="E283" i="476" s="1"/>
  <c r="E285" i="476" s="1"/>
  <c r="C17" i="478" s="1"/>
  <c r="N43" i="532"/>
  <c r="E284" i="476" s="1"/>
  <c r="N47" i="532"/>
  <c r="E288" i="476" s="1"/>
  <c r="D283" i="512" s="1"/>
  <c r="N48" i="532"/>
  <c r="E289" i="476" s="1"/>
  <c r="N49" i="532"/>
  <c r="E290" i="476" s="1"/>
  <c r="N50" i="532"/>
  <c r="E291" i="476" s="1"/>
  <c r="E295" i="476"/>
  <c r="F60" i="474" s="1"/>
  <c r="G60" i="474" s="1"/>
  <c r="N54" i="532"/>
  <c r="E296" i="476" s="1"/>
  <c r="E301" i="476"/>
  <c r="D296" i="512"/>
  <c r="L296" i="512" s="1"/>
  <c r="N60" i="532"/>
  <c r="E302" i="476" s="1"/>
  <c r="E304" i="476"/>
  <c r="D298" i="512"/>
  <c r="N62" i="532"/>
  <c r="E305" i="476" s="1"/>
  <c r="E473" i="476" s="1"/>
  <c r="D464" i="512" s="1"/>
  <c r="L464" i="512" s="1"/>
  <c r="E308" i="476"/>
  <c r="N66" i="532"/>
  <c r="E309" i="476"/>
  <c r="E310" i="476"/>
  <c r="E311" i="476"/>
  <c r="D305" i="512" s="1"/>
  <c r="N69" i="532"/>
  <c r="E312" i="476" s="1"/>
  <c r="F74" i="474" s="1"/>
  <c r="N70" i="532"/>
  <c r="E313" i="476" s="1"/>
  <c r="N71" i="532"/>
  <c r="E314" i="476"/>
  <c r="F76" i="474" s="1"/>
  <c r="G76" i="474" s="1"/>
  <c r="N72" i="532"/>
  <c r="E315" i="476" s="1"/>
  <c r="F77" i="474" s="1"/>
  <c r="N73" i="532"/>
  <c r="E316" i="476" s="1"/>
  <c r="N74" i="532"/>
  <c r="E317" i="476"/>
  <c r="D311" i="512" s="1"/>
  <c r="L311" i="512" s="1"/>
  <c r="N75" i="532"/>
  <c r="E318" i="476" s="1"/>
  <c r="D312" i="512" s="1"/>
  <c r="L312" i="512" s="1"/>
  <c r="E325" i="476"/>
  <c r="C21" i="478" s="1"/>
  <c r="E332" i="476"/>
  <c r="C22" i="478"/>
  <c r="E233" i="476"/>
  <c r="E243" i="476"/>
  <c r="C11" i="526" s="1"/>
  <c r="C9" i="528" s="1"/>
  <c r="K9" i="528" s="1"/>
  <c r="B47" i="472"/>
  <c r="C47" i="472"/>
  <c r="C41" i="472"/>
  <c r="F201" i="476"/>
  <c r="F211" i="476" s="1"/>
  <c r="F8" i="545" s="1"/>
  <c r="F230" i="476"/>
  <c r="F237" i="476" s="1"/>
  <c r="D9" i="478" s="1"/>
  <c r="D12" i="478" s="1"/>
  <c r="F235" i="476"/>
  <c r="F243" i="476"/>
  <c r="D10" i="478" s="1"/>
  <c r="D11" i="478"/>
  <c r="F265" i="476"/>
  <c r="D15" i="478"/>
  <c r="F280" i="476"/>
  <c r="F285" i="476"/>
  <c r="D17" i="478" s="1"/>
  <c r="F292" i="476"/>
  <c r="D18" i="478" s="1"/>
  <c r="F298" i="476"/>
  <c r="F319" i="476"/>
  <c r="F20" i="545" s="1"/>
  <c r="D20" i="478"/>
  <c r="F325" i="476"/>
  <c r="D21" i="478" s="1"/>
  <c r="F332" i="476"/>
  <c r="D22" i="478"/>
  <c r="F39" i="476"/>
  <c r="F40" i="476" s="1"/>
  <c r="F34" i="476"/>
  <c r="O69" i="538"/>
  <c r="D58" i="477"/>
  <c r="D57" i="508" s="1"/>
  <c r="L57" i="508" s="1"/>
  <c r="C34" i="347"/>
  <c r="C37" i="347" s="1"/>
  <c r="C36" i="548" s="1"/>
  <c r="C35" i="347"/>
  <c r="I11" i="538"/>
  <c r="F15" i="545"/>
  <c r="F23" i="545"/>
  <c r="C14" i="472" s="1"/>
  <c r="M20" i="510"/>
  <c r="M21" i="510"/>
  <c r="M22" i="510"/>
  <c r="M23" i="510"/>
  <c r="M24" i="510"/>
  <c r="M25" i="510"/>
  <c r="M26" i="510"/>
  <c r="M27" i="510"/>
  <c r="M28" i="510"/>
  <c r="M19" i="510"/>
  <c r="M11" i="510"/>
  <c r="M13" i="510"/>
  <c r="M14" i="510"/>
  <c r="M15" i="510"/>
  <c r="M16" i="510"/>
  <c r="M10" i="510"/>
  <c r="F210" i="476"/>
  <c r="D8" i="479" s="1"/>
  <c r="F11" i="545"/>
  <c r="E211" i="512"/>
  <c r="E212" i="512"/>
  <c r="E213" i="512"/>
  <c r="E214" i="512"/>
  <c r="M214" i="512"/>
  <c r="E215" i="512"/>
  <c r="M215" i="512" s="1"/>
  <c r="E216" i="512"/>
  <c r="M216" i="512" s="1"/>
  <c r="E217" i="512"/>
  <c r="E218" i="512"/>
  <c r="M218" i="512" s="1"/>
  <c r="E219" i="512"/>
  <c r="E220" i="512"/>
  <c r="E221" i="512"/>
  <c r="E222" i="512"/>
  <c r="M222" i="512"/>
  <c r="E223" i="512"/>
  <c r="E224" i="512"/>
  <c r="M224" i="512" s="1"/>
  <c r="E228" i="512"/>
  <c r="E229" i="512"/>
  <c r="D16" i="479"/>
  <c r="G9" i="537"/>
  <c r="F9" i="537" s="1"/>
  <c r="B22" i="547"/>
  <c r="B17" i="474" s="1"/>
  <c r="E17" i="474" s="1"/>
  <c r="E9" i="474"/>
  <c r="B10" i="474"/>
  <c r="C10" i="474" s="1"/>
  <c r="F10" i="474"/>
  <c r="E12" i="474"/>
  <c r="F10" i="537"/>
  <c r="G8" i="537"/>
  <c r="F8" i="537" s="1"/>
  <c r="B10" i="537"/>
  <c r="B9" i="537"/>
  <c r="B91" i="532"/>
  <c r="B12" i="532" s="1"/>
  <c r="C91" i="532"/>
  <c r="C12" i="532" s="1"/>
  <c r="D91" i="532"/>
  <c r="D12" i="532" s="1"/>
  <c r="E91" i="532"/>
  <c r="E12" i="532" s="1"/>
  <c r="F91" i="532"/>
  <c r="F12" i="532"/>
  <c r="G91" i="532"/>
  <c r="G12" i="532"/>
  <c r="H91" i="532"/>
  <c r="H12" i="532"/>
  <c r="I91" i="532"/>
  <c r="I12" i="532" s="1"/>
  <c r="J91" i="532"/>
  <c r="J12" i="532"/>
  <c r="K91" i="532"/>
  <c r="K12" i="532"/>
  <c r="L91" i="532"/>
  <c r="L12" i="532"/>
  <c r="M91" i="532"/>
  <c r="M12" i="532" s="1"/>
  <c r="D9" i="547"/>
  <c r="D10" i="547"/>
  <c r="D11" i="547"/>
  <c r="D12" i="547"/>
  <c r="D13" i="547"/>
  <c r="D14" i="547"/>
  <c r="D15" i="547"/>
  <c r="D16" i="547"/>
  <c r="D17" i="547"/>
  <c r="D18" i="547"/>
  <c r="D19" i="547"/>
  <c r="D20" i="547"/>
  <c r="D21" i="547"/>
  <c r="D8" i="547"/>
  <c r="B24" i="532"/>
  <c r="C136" i="543"/>
  <c r="C210" i="543" s="1"/>
  <c r="D136" i="543"/>
  <c r="D210" i="543" s="1"/>
  <c r="E136" i="543"/>
  <c r="E210" i="543" s="1"/>
  <c r="F136" i="543"/>
  <c r="F210" i="543" s="1"/>
  <c r="G136" i="543"/>
  <c r="G210" i="543" s="1"/>
  <c r="H136" i="543"/>
  <c r="H210" i="543" s="1"/>
  <c r="I136" i="543"/>
  <c r="I210" i="543" s="1"/>
  <c r="J136" i="543"/>
  <c r="J210" i="543" s="1"/>
  <c r="K136" i="543"/>
  <c r="K210" i="543" s="1"/>
  <c r="L136" i="543"/>
  <c r="L210" i="543" s="1"/>
  <c r="M136" i="543"/>
  <c r="N136" i="543"/>
  <c r="N210" i="543" s="1"/>
  <c r="D135" i="543"/>
  <c r="D209" i="543" s="1"/>
  <c r="E135" i="543"/>
  <c r="F135" i="543"/>
  <c r="F209" i="543" s="1"/>
  <c r="G135" i="543"/>
  <c r="G209" i="543" s="1"/>
  <c r="H135" i="543"/>
  <c r="I135" i="543"/>
  <c r="J135" i="543"/>
  <c r="K135" i="543"/>
  <c r="L135" i="543"/>
  <c r="L209" i="543" s="1"/>
  <c r="M135" i="543"/>
  <c r="M209" i="543" s="1"/>
  <c r="N135" i="543"/>
  <c r="N209" i="543"/>
  <c r="C135" i="543"/>
  <c r="E162" i="543"/>
  <c r="I162" i="543"/>
  <c r="M162" i="543"/>
  <c r="L162" i="543"/>
  <c r="J162" i="543"/>
  <c r="H162" i="543"/>
  <c r="F162" i="543"/>
  <c r="D162" i="543"/>
  <c r="E154" i="543"/>
  <c r="E155" i="543" s="1"/>
  <c r="F154" i="543"/>
  <c r="F155" i="543" s="1"/>
  <c r="I154" i="543"/>
  <c r="J154" i="543"/>
  <c r="N154" i="543"/>
  <c r="N162" i="543"/>
  <c r="E79" i="543"/>
  <c r="E109" i="543" s="1"/>
  <c r="E78" i="543"/>
  <c r="E108" i="543" s="1"/>
  <c r="E80" i="543"/>
  <c r="E110" i="543" s="1"/>
  <c r="E81" i="543"/>
  <c r="G79" i="543"/>
  <c r="G109" i="543" s="1"/>
  <c r="I79" i="543"/>
  <c r="G80" i="543"/>
  <c r="G110" i="543" s="1"/>
  <c r="I80" i="543"/>
  <c r="I110" i="543"/>
  <c r="G81" i="543"/>
  <c r="G111" i="543" s="1"/>
  <c r="I81" i="543"/>
  <c r="I111" i="543" s="1"/>
  <c r="I78" i="543"/>
  <c r="G78" i="543"/>
  <c r="G84" i="543" s="1"/>
  <c r="I102" i="543"/>
  <c r="F84" i="543"/>
  <c r="H84" i="543"/>
  <c r="J84" i="543"/>
  <c r="F82" i="543"/>
  <c r="H82" i="543"/>
  <c r="J82" i="543"/>
  <c r="F71" i="543"/>
  <c r="L71" i="543" s="1"/>
  <c r="E71" i="543"/>
  <c r="K71" i="543" s="1"/>
  <c r="F70" i="543"/>
  <c r="L70" i="543" s="1"/>
  <c r="E70" i="543"/>
  <c r="K70" i="543" s="1"/>
  <c r="F69" i="543"/>
  <c r="L69" i="543"/>
  <c r="E69" i="543"/>
  <c r="K69" i="543" s="1"/>
  <c r="F67" i="543"/>
  <c r="L67" i="543" s="1"/>
  <c r="E67" i="543"/>
  <c r="K67" i="543" s="1"/>
  <c r="F66" i="543"/>
  <c r="E66" i="543"/>
  <c r="F58" i="543"/>
  <c r="L58" i="543" s="1"/>
  <c r="E58" i="543"/>
  <c r="K58" i="543" s="1"/>
  <c r="F57" i="543"/>
  <c r="L57" i="543" s="1"/>
  <c r="E57" i="543"/>
  <c r="K57" i="543" s="1"/>
  <c r="F56" i="543"/>
  <c r="L56" i="543" s="1"/>
  <c r="E56" i="543"/>
  <c r="K56" i="543" s="1"/>
  <c r="F54" i="543"/>
  <c r="L54" i="543" s="1"/>
  <c r="F53" i="543"/>
  <c r="L53" i="543" s="1"/>
  <c r="E54" i="543"/>
  <c r="E53" i="543"/>
  <c r="K53" i="543" s="1"/>
  <c r="F231" i="543"/>
  <c r="G231" i="543"/>
  <c r="H231" i="543"/>
  <c r="I231" i="543"/>
  <c r="J231" i="543"/>
  <c r="E231" i="543"/>
  <c r="I221" i="543"/>
  <c r="I228" i="543"/>
  <c r="I229" i="543"/>
  <c r="J221" i="543"/>
  <c r="J228" i="543"/>
  <c r="E221" i="543"/>
  <c r="E228" i="543"/>
  <c r="E229" i="543" s="1"/>
  <c r="C25" i="508" s="1"/>
  <c r="K225" i="543"/>
  <c r="L225" i="543"/>
  <c r="L228" i="543" s="1"/>
  <c r="L229" i="543" s="1"/>
  <c r="K226" i="543"/>
  <c r="K228" i="543" s="1"/>
  <c r="L226" i="543"/>
  <c r="K227" i="543"/>
  <c r="L227" i="543"/>
  <c r="L224" i="543"/>
  <c r="K224" i="543"/>
  <c r="F228" i="543"/>
  <c r="G228" i="543"/>
  <c r="G221" i="543"/>
  <c r="G229" i="543" s="1"/>
  <c r="H228" i="543"/>
  <c r="F221" i="543"/>
  <c r="F229" i="543" s="1"/>
  <c r="H221" i="543"/>
  <c r="K218" i="543"/>
  <c r="K219" i="543"/>
  <c r="K220" i="543"/>
  <c r="L218" i="543"/>
  <c r="L219" i="543"/>
  <c r="L220" i="543"/>
  <c r="K162" i="543"/>
  <c r="G162" i="543"/>
  <c r="C162" i="543"/>
  <c r="D184" i="543"/>
  <c r="E184" i="543"/>
  <c r="F184" i="543"/>
  <c r="G184" i="543"/>
  <c r="H184" i="543"/>
  <c r="I184" i="543"/>
  <c r="J184" i="543"/>
  <c r="K184" i="543"/>
  <c r="L184" i="543"/>
  <c r="M184" i="543"/>
  <c r="N184" i="543"/>
  <c r="C184" i="543"/>
  <c r="K209" i="543"/>
  <c r="C196" i="543"/>
  <c r="D196" i="543"/>
  <c r="E196" i="543"/>
  <c r="F196" i="543"/>
  <c r="G196" i="543"/>
  <c r="H196" i="543"/>
  <c r="I196" i="543"/>
  <c r="J196" i="543"/>
  <c r="K196" i="543"/>
  <c r="L196" i="543"/>
  <c r="M196" i="543"/>
  <c r="N196" i="543"/>
  <c r="O161" i="543"/>
  <c r="O160" i="543"/>
  <c r="O183" i="543"/>
  <c r="O182" i="543"/>
  <c r="O184" i="543"/>
  <c r="O196" i="543"/>
  <c r="N179" i="543"/>
  <c r="M179" i="543"/>
  <c r="L179" i="543"/>
  <c r="K179" i="543"/>
  <c r="J179" i="543"/>
  <c r="I179" i="543"/>
  <c r="H179" i="543"/>
  <c r="G179" i="543"/>
  <c r="F179" i="543"/>
  <c r="E179" i="543"/>
  <c r="D179" i="543"/>
  <c r="C179" i="543"/>
  <c r="N176" i="543"/>
  <c r="M176" i="543"/>
  <c r="L176" i="543"/>
  <c r="K176" i="543"/>
  <c r="J176" i="543"/>
  <c r="J177" i="543" s="1"/>
  <c r="I176" i="543"/>
  <c r="H176" i="543"/>
  <c r="G176" i="543"/>
  <c r="F176" i="543"/>
  <c r="E176" i="543"/>
  <c r="D176" i="543"/>
  <c r="C176" i="543"/>
  <c r="O175" i="543"/>
  <c r="O174" i="543"/>
  <c r="O173" i="543"/>
  <c r="O172" i="543"/>
  <c r="O176" i="543" s="1"/>
  <c r="N170" i="543"/>
  <c r="N177" i="543"/>
  <c r="M170" i="543"/>
  <c r="M177" i="543"/>
  <c r="L170" i="543"/>
  <c r="L177" i="543" s="1"/>
  <c r="K170" i="543"/>
  <c r="K177" i="543" s="1"/>
  <c r="J170" i="543"/>
  <c r="I170" i="543"/>
  <c r="I177" i="543"/>
  <c r="H170" i="543"/>
  <c r="H177" i="543" s="1"/>
  <c r="G170" i="543"/>
  <c r="G177" i="543" s="1"/>
  <c r="F170" i="543"/>
  <c r="F177" i="543"/>
  <c r="E170" i="543"/>
  <c r="E177" i="543"/>
  <c r="D170" i="543"/>
  <c r="D177" i="543" s="1"/>
  <c r="C170" i="543"/>
  <c r="O169" i="543"/>
  <c r="O168" i="543"/>
  <c r="O167" i="543"/>
  <c r="O166" i="543"/>
  <c r="N157" i="543"/>
  <c r="M157" i="543"/>
  <c r="L157" i="543"/>
  <c r="K157" i="543"/>
  <c r="J157" i="543"/>
  <c r="I157" i="543"/>
  <c r="H157" i="543"/>
  <c r="G157" i="543"/>
  <c r="F157" i="543"/>
  <c r="E157" i="543"/>
  <c r="D157" i="543"/>
  <c r="C157" i="543"/>
  <c r="L154" i="543"/>
  <c r="K154" i="543"/>
  <c r="H154" i="543"/>
  <c r="H155" i="543" s="1"/>
  <c r="G154" i="543"/>
  <c r="D154" i="543"/>
  <c r="C154" i="543"/>
  <c r="O150" i="543"/>
  <c r="N148" i="543"/>
  <c r="M148" i="543"/>
  <c r="L148" i="543"/>
  <c r="L155" i="543" s="1"/>
  <c r="K148" i="543"/>
  <c r="K155" i="543" s="1"/>
  <c r="J148" i="543"/>
  <c r="I148" i="543"/>
  <c r="H148" i="543"/>
  <c r="G148" i="543"/>
  <c r="F148" i="543"/>
  <c r="E148" i="543"/>
  <c r="D148" i="543"/>
  <c r="D155" i="543" s="1"/>
  <c r="C148" i="543"/>
  <c r="C155" i="543" s="1"/>
  <c r="O147" i="543"/>
  <c r="O146" i="543"/>
  <c r="O145" i="543"/>
  <c r="O144" i="543"/>
  <c r="O122" i="543"/>
  <c r="J114" i="543"/>
  <c r="H114" i="543"/>
  <c r="F114" i="543"/>
  <c r="J112" i="543"/>
  <c r="H112" i="543"/>
  <c r="F112" i="543"/>
  <c r="J104" i="543"/>
  <c r="I104" i="543"/>
  <c r="H104" i="543"/>
  <c r="G104" i="543"/>
  <c r="F104" i="543"/>
  <c r="E104" i="543"/>
  <c r="J102" i="543"/>
  <c r="H102" i="543"/>
  <c r="G102" i="543"/>
  <c r="F102" i="543"/>
  <c r="E102" i="543"/>
  <c r="K101" i="543"/>
  <c r="K100" i="543"/>
  <c r="K102" i="543" s="1"/>
  <c r="K99" i="543"/>
  <c r="K98" i="543"/>
  <c r="K104" i="543"/>
  <c r="F94" i="543"/>
  <c r="G94" i="543"/>
  <c r="H94" i="543"/>
  <c r="I94" i="543"/>
  <c r="J94" i="543"/>
  <c r="K88" i="543"/>
  <c r="K94" i="543" s="1"/>
  <c r="E94" i="543"/>
  <c r="K89" i="543"/>
  <c r="K90" i="543"/>
  <c r="K91" i="543"/>
  <c r="K92" i="543" s="1"/>
  <c r="F92" i="543"/>
  <c r="G92" i="543"/>
  <c r="H92" i="543"/>
  <c r="I92" i="543"/>
  <c r="J92" i="543"/>
  <c r="E92" i="543"/>
  <c r="G55" i="543"/>
  <c r="G60" i="543"/>
  <c r="H55" i="543"/>
  <c r="H60" i="543" s="1"/>
  <c r="H68" i="543"/>
  <c r="H72" i="543"/>
  <c r="I68" i="543"/>
  <c r="I72" i="543" s="1"/>
  <c r="G59" i="543"/>
  <c r="H59" i="543"/>
  <c r="I55" i="543"/>
  <c r="J55" i="543"/>
  <c r="J59" i="543" s="1"/>
  <c r="G68" i="543"/>
  <c r="G72" i="543"/>
  <c r="I74" i="543"/>
  <c r="J68" i="543"/>
  <c r="H74" i="543"/>
  <c r="K66" i="543"/>
  <c r="L221" i="543"/>
  <c r="L231" i="543"/>
  <c r="J60" i="543"/>
  <c r="K231" i="543"/>
  <c r="G74" i="543"/>
  <c r="H229" i="543"/>
  <c r="J155" i="543"/>
  <c r="G155" i="543"/>
  <c r="O152" i="543"/>
  <c r="M154" i="543"/>
  <c r="N155" i="543"/>
  <c r="I155" i="543"/>
  <c r="M155" i="543"/>
  <c r="O153" i="543"/>
  <c r="O162" i="543"/>
  <c r="O151" i="543"/>
  <c r="O148" i="543"/>
  <c r="O157" i="543"/>
  <c r="E509" i="512"/>
  <c r="M509" i="512" s="1"/>
  <c r="D509" i="512"/>
  <c r="L509" i="512" s="1"/>
  <c r="E508" i="512"/>
  <c r="D508" i="512"/>
  <c r="E507" i="512"/>
  <c r="D507" i="512"/>
  <c r="E503" i="512"/>
  <c r="D503" i="512"/>
  <c r="E502" i="512"/>
  <c r="E501" i="512"/>
  <c r="E500" i="512"/>
  <c r="D500" i="512"/>
  <c r="L500" i="512"/>
  <c r="E496" i="512"/>
  <c r="M496" i="512" s="1"/>
  <c r="D496" i="512"/>
  <c r="D497" i="512" s="1"/>
  <c r="C28" i="511" s="1"/>
  <c r="K28" i="511" s="1"/>
  <c r="E495" i="512"/>
  <c r="D495" i="512"/>
  <c r="E491" i="512"/>
  <c r="M491" i="512" s="1"/>
  <c r="D491" i="512"/>
  <c r="E490" i="512"/>
  <c r="D490" i="512"/>
  <c r="E489" i="512"/>
  <c r="M489" i="512" s="1"/>
  <c r="D489" i="512"/>
  <c r="E485" i="512"/>
  <c r="E486" i="512" s="1"/>
  <c r="D26" i="511" s="1"/>
  <c r="L26" i="511" s="1"/>
  <c r="D485" i="512"/>
  <c r="L485" i="512" s="1"/>
  <c r="E484" i="512"/>
  <c r="D484" i="512"/>
  <c r="E480" i="512"/>
  <c r="D480" i="512"/>
  <c r="E479" i="512"/>
  <c r="M479" i="512" s="1"/>
  <c r="D479" i="512"/>
  <c r="D462" i="512"/>
  <c r="D463" i="512"/>
  <c r="L463" i="512" s="1"/>
  <c r="E463" i="512"/>
  <c r="M463" i="512" s="1"/>
  <c r="E464" i="512"/>
  <c r="M464" i="512" s="1"/>
  <c r="E465" i="512"/>
  <c r="M465" i="512" s="1"/>
  <c r="E466" i="512"/>
  <c r="D471" i="512"/>
  <c r="E471" i="512"/>
  <c r="D472" i="512"/>
  <c r="L472" i="512"/>
  <c r="E472" i="512"/>
  <c r="M472" i="512" s="1"/>
  <c r="D473" i="512"/>
  <c r="L473" i="512" s="1"/>
  <c r="E473" i="512"/>
  <c r="D474" i="512"/>
  <c r="E474" i="512"/>
  <c r="M474" i="512" s="1"/>
  <c r="D475" i="512"/>
  <c r="E475" i="512"/>
  <c r="M475" i="512" s="1"/>
  <c r="E456" i="512"/>
  <c r="M456" i="512" s="1"/>
  <c r="D457" i="512"/>
  <c r="L457" i="512"/>
  <c r="E457" i="512"/>
  <c r="E455" i="512"/>
  <c r="M455" i="512" s="1"/>
  <c r="D447" i="512"/>
  <c r="E447" i="512"/>
  <c r="M447" i="512" s="1"/>
  <c r="D448" i="512"/>
  <c r="L448" i="512" s="1"/>
  <c r="E448" i="512"/>
  <c r="M448" i="512"/>
  <c r="D449" i="512"/>
  <c r="L449" i="512" s="1"/>
  <c r="E449" i="512"/>
  <c r="E446" i="512"/>
  <c r="D446" i="512"/>
  <c r="E441" i="512"/>
  <c r="D441" i="512"/>
  <c r="L441" i="512"/>
  <c r="E440" i="512"/>
  <c r="M440" i="512" s="1"/>
  <c r="M442" i="512" s="1"/>
  <c r="D440" i="512"/>
  <c r="E436" i="512"/>
  <c r="D436" i="512"/>
  <c r="E435" i="512"/>
  <c r="E437" i="512" s="1"/>
  <c r="D20" i="511" s="1"/>
  <c r="E421" i="512"/>
  <c r="E422" i="512"/>
  <c r="M422" i="512" s="1"/>
  <c r="E423" i="512"/>
  <c r="E432" i="512" s="1"/>
  <c r="D19" i="511" s="1"/>
  <c r="L19" i="511" s="1"/>
  <c r="M423" i="512"/>
  <c r="E424" i="512"/>
  <c r="E425" i="512"/>
  <c r="E426" i="512"/>
  <c r="D427" i="512"/>
  <c r="L427" i="512" s="1"/>
  <c r="E427" i="512"/>
  <c r="E428" i="512"/>
  <c r="E429" i="512"/>
  <c r="M429" i="512" s="1"/>
  <c r="E430" i="512"/>
  <c r="M430" i="512" s="1"/>
  <c r="E431" i="512"/>
  <c r="E420" i="512"/>
  <c r="E410" i="512"/>
  <c r="E411" i="512"/>
  <c r="E412" i="512"/>
  <c r="D413" i="512"/>
  <c r="E413" i="512"/>
  <c r="D414" i="512"/>
  <c r="L414" i="512" s="1"/>
  <c r="E414" i="512"/>
  <c r="M414" i="512" s="1"/>
  <c r="D415" i="512"/>
  <c r="E415" i="512"/>
  <c r="E409" i="512"/>
  <c r="E405" i="512"/>
  <c r="D405" i="512"/>
  <c r="D406" i="512" s="1"/>
  <c r="C14" i="511" s="1"/>
  <c r="K14" i="511" s="1"/>
  <c r="L405" i="512"/>
  <c r="L406" i="512" s="1"/>
  <c r="E404" i="512"/>
  <c r="D404" i="512"/>
  <c r="E400" i="512"/>
  <c r="M400" i="512"/>
  <c r="D400" i="512"/>
  <c r="E399" i="512"/>
  <c r="D399" i="512"/>
  <c r="E395" i="512"/>
  <c r="M395" i="512" s="1"/>
  <c r="D395" i="512"/>
  <c r="L395" i="512" s="1"/>
  <c r="E394" i="512"/>
  <c r="M394" i="512"/>
  <c r="D394" i="512"/>
  <c r="E393" i="512"/>
  <c r="D393" i="512"/>
  <c r="E389" i="512"/>
  <c r="E390" i="512" s="1"/>
  <c r="D389" i="512"/>
  <c r="L389" i="512" s="1"/>
  <c r="L390" i="512" s="1"/>
  <c r="E384" i="512"/>
  <c r="M384" i="512" s="1"/>
  <c r="M385" i="512" s="1"/>
  <c r="D384" i="512"/>
  <c r="L384" i="512"/>
  <c r="E383" i="512"/>
  <c r="D383" i="512"/>
  <c r="E368" i="512"/>
  <c r="D368" i="512"/>
  <c r="E367" i="512"/>
  <c r="D367" i="512"/>
  <c r="L367" i="512" s="1"/>
  <c r="E361" i="512"/>
  <c r="D361" i="512"/>
  <c r="E360" i="512"/>
  <c r="D360" i="512"/>
  <c r="L360" i="512"/>
  <c r="E344" i="512"/>
  <c r="E345" i="512"/>
  <c r="M345" i="512" s="1"/>
  <c r="E346" i="512"/>
  <c r="D347" i="512"/>
  <c r="E347" i="512"/>
  <c r="D348" i="512"/>
  <c r="L348" i="512" s="1"/>
  <c r="E348" i="512"/>
  <c r="M348" i="512"/>
  <c r="D349" i="512"/>
  <c r="E349" i="512"/>
  <c r="E350" i="512"/>
  <c r="M350" i="512" s="1"/>
  <c r="E351" i="512"/>
  <c r="E352" i="512"/>
  <c r="M352" i="512"/>
  <c r="D353" i="512"/>
  <c r="E353" i="512"/>
  <c r="D354" i="512"/>
  <c r="L354" i="512" s="1"/>
  <c r="E354" i="512"/>
  <c r="M354" i="512" s="1"/>
  <c r="D355" i="512"/>
  <c r="L355" i="512"/>
  <c r="E355" i="512"/>
  <c r="D356" i="512"/>
  <c r="L356" i="512" s="1"/>
  <c r="E356" i="512"/>
  <c r="M356" i="512" s="1"/>
  <c r="E343" i="512"/>
  <c r="E335" i="512"/>
  <c r="E336" i="512"/>
  <c r="E337" i="512"/>
  <c r="E338" i="512"/>
  <c r="E334" i="512"/>
  <c r="E330" i="512"/>
  <c r="M330" i="512"/>
  <c r="D330" i="512"/>
  <c r="E329" i="512"/>
  <c r="D329" i="512"/>
  <c r="L329" i="512" s="1"/>
  <c r="D323" i="512"/>
  <c r="E323" i="512"/>
  <c r="D324" i="512"/>
  <c r="E324" i="512"/>
  <c r="E322" i="512"/>
  <c r="D322" i="512"/>
  <c r="D317" i="512"/>
  <c r="L317" i="512"/>
  <c r="E317" i="512"/>
  <c r="D318" i="512"/>
  <c r="L318" i="512" s="1"/>
  <c r="E318" i="512"/>
  <c r="E316" i="512"/>
  <c r="D316" i="512"/>
  <c r="E297" i="512"/>
  <c r="M297" i="512"/>
  <c r="E298" i="512"/>
  <c r="M298" i="512" s="1"/>
  <c r="E299" i="512"/>
  <c r="M299" i="512"/>
  <c r="E300" i="512"/>
  <c r="M300" i="512" s="1"/>
  <c r="E301" i="512"/>
  <c r="E302" i="512"/>
  <c r="E303" i="512"/>
  <c r="E304" i="512"/>
  <c r="M304" i="512" s="1"/>
  <c r="E305" i="512"/>
  <c r="M305" i="512"/>
  <c r="E306" i="512"/>
  <c r="M306" i="512" s="1"/>
  <c r="E307" i="512"/>
  <c r="M307" i="512" s="1"/>
  <c r="E308" i="512"/>
  <c r="M308" i="512" s="1"/>
  <c r="E309" i="512"/>
  <c r="M309" i="512"/>
  <c r="E310" i="512"/>
  <c r="E311" i="512"/>
  <c r="E312" i="512"/>
  <c r="M312" i="512" s="1"/>
  <c r="E296" i="512"/>
  <c r="M296" i="512" s="1"/>
  <c r="E291" i="512"/>
  <c r="M291" i="512"/>
  <c r="E292" i="512"/>
  <c r="M292" i="512"/>
  <c r="E290" i="512"/>
  <c r="E284" i="512"/>
  <c r="M284" i="512" s="1"/>
  <c r="M287" i="512" s="1"/>
  <c r="E285" i="512"/>
  <c r="M285" i="512" s="1"/>
  <c r="E286" i="512"/>
  <c r="E283" i="512"/>
  <c r="M283" i="512"/>
  <c r="E279" i="512"/>
  <c r="M279" i="512"/>
  <c r="E278" i="512"/>
  <c r="M278" i="512" s="1"/>
  <c r="M280" i="512" s="1"/>
  <c r="E264" i="512"/>
  <c r="M264" i="512" s="1"/>
  <c r="E265" i="512"/>
  <c r="M265" i="512" s="1"/>
  <c r="E266" i="512"/>
  <c r="E267" i="512"/>
  <c r="E268" i="512"/>
  <c r="M268" i="512"/>
  <c r="E269" i="512"/>
  <c r="M269" i="512"/>
  <c r="E270" i="512"/>
  <c r="M270" i="512" s="1"/>
  <c r="E271" i="512"/>
  <c r="E272" i="512"/>
  <c r="M272" i="512" s="1"/>
  <c r="E273" i="512"/>
  <c r="M273" i="512"/>
  <c r="E274" i="512"/>
  <c r="E263" i="512"/>
  <c r="E254" i="512"/>
  <c r="E255" i="512"/>
  <c r="E256" i="512"/>
  <c r="M256" i="512" s="1"/>
  <c r="E257" i="512"/>
  <c r="M257" i="512" s="1"/>
  <c r="E258" i="512"/>
  <c r="M258" i="512"/>
  <c r="E259" i="512"/>
  <c r="E253" i="512"/>
  <c r="E236" i="512"/>
  <c r="D236" i="512"/>
  <c r="E235" i="512"/>
  <c r="D235" i="512"/>
  <c r="D229" i="512"/>
  <c r="L229" i="512"/>
  <c r="E202" i="512"/>
  <c r="E203" i="512"/>
  <c r="M203" i="512" s="1"/>
  <c r="E204" i="512"/>
  <c r="E205" i="512"/>
  <c r="E201" i="512"/>
  <c r="M201" i="512"/>
  <c r="E197" i="512"/>
  <c r="M197" i="512" s="1"/>
  <c r="D197" i="512"/>
  <c r="L197" i="512"/>
  <c r="E196" i="512"/>
  <c r="D196" i="512"/>
  <c r="D190" i="512"/>
  <c r="L190" i="512" s="1"/>
  <c r="E190" i="512"/>
  <c r="D191" i="512"/>
  <c r="E191" i="512"/>
  <c r="E189" i="512"/>
  <c r="D189" i="512"/>
  <c r="D184" i="512"/>
  <c r="L184" i="512" s="1"/>
  <c r="E184" i="512"/>
  <c r="M184" i="512"/>
  <c r="D185" i="512"/>
  <c r="L185" i="512" s="1"/>
  <c r="E185" i="512"/>
  <c r="E183" i="512"/>
  <c r="D183" i="512"/>
  <c r="E177" i="512"/>
  <c r="M177" i="512" s="1"/>
  <c r="D177" i="512"/>
  <c r="L177" i="512" s="1"/>
  <c r="E176" i="512"/>
  <c r="D176" i="512"/>
  <c r="L176" i="512" s="1"/>
  <c r="L178" i="512" s="1"/>
  <c r="E171" i="512"/>
  <c r="D171" i="512"/>
  <c r="E170" i="512"/>
  <c r="D170" i="512"/>
  <c r="E165" i="512"/>
  <c r="M165" i="512" s="1"/>
  <c r="D165" i="512"/>
  <c r="L165" i="512"/>
  <c r="E164" i="512"/>
  <c r="D164" i="512"/>
  <c r="D159" i="512"/>
  <c r="L159" i="512" s="1"/>
  <c r="E159" i="512"/>
  <c r="D160" i="512"/>
  <c r="E160" i="512"/>
  <c r="E158" i="512"/>
  <c r="D158" i="512"/>
  <c r="D152" i="512"/>
  <c r="D154" i="512" s="1"/>
  <c r="C46" i="508" s="1"/>
  <c r="K46" i="508" s="1"/>
  <c r="E152" i="512"/>
  <c r="D153" i="512"/>
  <c r="L153" i="512" s="1"/>
  <c r="E153" i="512"/>
  <c r="E151" i="512"/>
  <c r="E154" i="512" s="1"/>
  <c r="D46" i="508" s="1"/>
  <c r="L46" i="508" s="1"/>
  <c r="D151" i="512"/>
  <c r="D138" i="512"/>
  <c r="L138" i="512" s="1"/>
  <c r="E138" i="512"/>
  <c r="D139" i="512"/>
  <c r="L139" i="512"/>
  <c r="E139" i="512"/>
  <c r="M139" i="512" s="1"/>
  <c r="D140" i="512"/>
  <c r="L140" i="512"/>
  <c r="E140" i="512"/>
  <c r="E137" i="512"/>
  <c r="D137" i="512"/>
  <c r="E125" i="512"/>
  <c r="M125" i="512" s="1"/>
  <c r="D125" i="512"/>
  <c r="L125" i="512" s="1"/>
  <c r="E120" i="512"/>
  <c r="D120" i="512"/>
  <c r="E107" i="512"/>
  <c r="D107" i="512"/>
  <c r="L107" i="512" s="1"/>
  <c r="D102" i="512"/>
  <c r="E102" i="512"/>
  <c r="M102" i="512" s="1"/>
  <c r="D103" i="512"/>
  <c r="L103" i="512"/>
  <c r="E103" i="512"/>
  <c r="M103" i="512"/>
  <c r="D104" i="512"/>
  <c r="L104" i="512" s="1"/>
  <c r="E104" i="512"/>
  <c r="M104" i="512" s="1"/>
  <c r="E100" i="512"/>
  <c r="D100" i="512"/>
  <c r="E93" i="512"/>
  <c r="D93" i="512"/>
  <c r="L93" i="512" s="1"/>
  <c r="E75" i="512"/>
  <c r="M75" i="512" s="1"/>
  <c r="D75" i="512"/>
  <c r="L75" i="512"/>
  <c r="E74" i="512"/>
  <c r="M74" i="512" s="1"/>
  <c r="D74" i="512"/>
  <c r="L74" i="512" s="1"/>
  <c r="D65" i="512"/>
  <c r="E65" i="512"/>
  <c r="E64" i="512"/>
  <c r="D64" i="512"/>
  <c r="D61" i="512"/>
  <c r="L61" i="512"/>
  <c r="E61" i="512"/>
  <c r="M61" i="512"/>
  <c r="E60" i="512"/>
  <c r="D60" i="512"/>
  <c r="D56" i="512"/>
  <c r="L56" i="512"/>
  <c r="E56" i="512"/>
  <c r="D34" i="512"/>
  <c r="E34" i="512"/>
  <c r="D35" i="512"/>
  <c r="L35" i="512" s="1"/>
  <c r="E35" i="512"/>
  <c r="M35" i="512" s="1"/>
  <c r="E33" i="512"/>
  <c r="D33" i="512"/>
  <c r="D28" i="512"/>
  <c r="L28" i="512"/>
  <c r="E28" i="512"/>
  <c r="D29" i="512"/>
  <c r="E29" i="512"/>
  <c r="D30" i="512"/>
  <c r="L30" i="512"/>
  <c r="E30" i="512"/>
  <c r="M30" i="512"/>
  <c r="E27" i="512"/>
  <c r="M27" i="512" s="1"/>
  <c r="D27" i="512"/>
  <c r="D21" i="512"/>
  <c r="L21" i="512"/>
  <c r="E21" i="512"/>
  <c r="E20" i="512"/>
  <c r="M20" i="512" s="1"/>
  <c r="D20" i="512"/>
  <c r="D9" i="512"/>
  <c r="E9" i="512"/>
  <c r="D10" i="512"/>
  <c r="L10" i="512" s="1"/>
  <c r="E10" i="512"/>
  <c r="M10" i="512" s="1"/>
  <c r="D11" i="512"/>
  <c r="L11" i="512" s="1"/>
  <c r="E11" i="512"/>
  <c r="D12" i="512"/>
  <c r="E12" i="512"/>
  <c r="D13" i="512"/>
  <c r="L13" i="512" s="1"/>
  <c r="E13" i="512"/>
  <c r="M13" i="512" s="1"/>
  <c r="D14" i="512"/>
  <c r="L14" i="512" s="1"/>
  <c r="E14" i="512"/>
  <c r="M14" i="512" s="1"/>
  <c r="D15" i="512"/>
  <c r="L15" i="512"/>
  <c r="E15" i="512"/>
  <c r="E17" i="512" s="1"/>
  <c r="E23" i="512" s="1"/>
  <c r="D16" i="512"/>
  <c r="L16" i="512" s="1"/>
  <c r="E16" i="512"/>
  <c r="E8" i="512"/>
  <c r="D8" i="512"/>
  <c r="B9" i="512"/>
  <c r="B10" i="512"/>
  <c r="B11" i="512"/>
  <c r="B12" i="512"/>
  <c r="B13" i="512"/>
  <c r="B14" i="512"/>
  <c r="B15" i="512"/>
  <c r="B16" i="512"/>
  <c r="B8" i="512"/>
  <c r="O154" i="543"/>
  <c r="O155" i="543"/>
  <c r="C23" i="548"/>
  <c r="K23" i="548" s="1"/>
  <c r="K29" i="548" s="1"/>
  <c r="B24" i="548"/>
  <c r="J24" i="548"/>
  <c r="C24" i="548"/>
  <c r="K24" i="548" s="1"/>
  <c r="B25" i="548"/>
  <c r="J25" i="548" s="1"/>
  <c r="C25" i="548"/>
  <c r="K25" i="548" s="1"/>
  <c r="B28" i="548"/>
  <c r="C28" i="548"/>
  <c r="K28" i="548" s="1"/>
  <c r="C22" i="548"/>
  <c r="K22" i="548"/>
  <c r="B22" i="548"/>
  <c r="J22" i="548" s="1"/>
  <c r="C17" i="548"/>
  <c r="C16" i="548"/>
  <c r="C18" i="548" s="1"/>
  <c r="B16" i="548"/>
  <c r="C9" i="548"/>
  <c r="B10" i="548"/>
  <c r="C10" i="548"/>
  <c r="K10" i="548"/>
  <c r="B11" i="548"/>
  <c r="J11" i="548" s="1"/>
  <c r="C11" i="548"/>
  <c r="K11" i="548" s="1"/>
  <c r="K14" i="548" s="1"/>
  <c r="K19" i="548" s="1"/>
  <c r="B12" i="548"/>
  <c r="C12" i="548"/>
  <c r="C8" i="548"/>
  <c r="B8" i="548"/>
  <c r="J8" i="548" s="1"/>
  <c r="L49" i="510"/>
  <c r="L43" i="510"/>
  <c r="L42" i="510"/>
  <c r="L45" i="510" s="1"/>
  <c r="L44" i="510"/>
  <c r="M43" i="510"/>
  <c r="M44" i="510"/>
  <c r="M45" i="510"/>
  <c r="L33" i="510"/>
  <c r="M33" i="510"/>
  <c r="M39" i="510" s="1"/>
  <c r="M34" i="510"/>
  <c r="M35" i="510"/>
  <c r="M36" i="510"/>
  <c r="M37" i="510"/>
  <c r="M38" i="510"/>
  <c r="L34" i="510"/>
  <c r="L35" i="510"/>
  <c r="L36" i="510"/>
  <c r="L37" i="510"/>
  <c r="L38" i="510"/>
  <c r="L32" i="510"/>
  <c r="L20" i="510"/>
  <c r="L21" i="510"/>
  <c r="L22" i="510"/>
  <c r="L23" i="510"/>
  <c r="L24" i="510"/>
  <c r="L25" i="510"/>
  <c r="L26" i="510"/>
  <c r="L27" i="510"/>
  <c r="L28" i="510"/>
  <c r="L19" i="510"/>
  <c r="C45" i="510"/>
  <c r="D45" i="510"/>
  <c r="D47" i="510" s="1"/>
  <c r="D51" i="510" s="1"/>
  <c r="E45" i="510"/>
  <c r="E47" i="510" s="1"/>
  <c r="E51" i="510" s="1"/>
  <c r="E39" i="510"/>
  <c r="E17" i="510"/>
  <c r="E29" i="510"/>
  <c r="F45" i="510"/>
  <c r="F47" i="510" s="1"/>
  <c r="F51" i="510" s="1"/>
  <c r="F39" i="510"/>
  <c r="F17" i="510"/>
  <c r="F29" i="510"/>
  <c r="G45" i="510"/>
  <c r="G39" i="510"/>
  <c r="G17" i="510"/>
  <c r="G29" i="510" s="1"/>
  <c r="H45" i="510"/>
  <c r="H39" i="510"/>
  <c r="H17" i="510"/>
  <c r="H29" i="510"/>
  <c r="H47" i="510"/>
  <c r="H51" i="510"/>
  <c r="I45" i="510"/>
  <c r="J45" i="510"/>
  <c r="K45" i="510"/>
  <c r="B45" i="510"/>
  <c r="C39" i="510"/>
  <c r="D39" i="510"/>
  <c r="I39" i="510"/>
  <c r="J39" i="510"/>
  <c r="K39" i="510"/>
  <c r="K17" i="510"/>
  <c r="K29" i="510" s="1"/>
  <c r="K47" i="510" s="1"/>
  <c r="K51" i="510" s="1"/>
  <c r="B39" i="510"/>
  <c r="D17" i="510"/>
  <c r="D29" i="510" s="1"/>
  <c r="I17" i="510"/>
  <c r="I29" i="510" s="1"/>
  <c r="J17" i="510"/>
  <c r="J29" i="510"/>
  <c r="J47" i="510"/>
  <c r="J51" i="510" s="1"/>
  <c r="D40" i="508"/>
  <c r="C40" i="508"/>
  <c r="D25" i="508"/>
  <c r="L128" i="543"/>
  <c r="L202" i="543" s="1"/>
  <c r="C128" i="543"/>
  <c r="C202" i="543" s="1"/>
  <c r="L127" i="543"/>
  <c r="L201" i="543" s="1"/>
  <c r="C127" i="543"/>
  <c r="C201" i="543" s="1"/>
  <c r="N126" i="543"/>
  <c r="N200" i="543" s="1"/>
  <c r="K126" i="543"/>
  <c r="K200" i="543" s="1"/>
  <c r="J126" i="543"/>
  <c r="J200" i="543" s="1"/>
  <c r="C126" i="543"/>
  <c r="C200" i="543" s="1"/>
  <c r="L125" i="543"/>
  <c r="L199" i="543" s="1"/>
  <c r="C125" i="543"/>
  <c r="C120" i="543"/>
  <c r="C194" i="543"/>
  <c r="H7" i="543"/>
  <c r="H40" i="543" s="1"/>
  <c r="F7" i="543"/>
  <c r="F40" i="543" s="1"/>
  <c r="B351" i="476"/>
  <c r="B344" i="512"/>
  <c r="B352" i="476"/>
  <c r="B345" i="512" s="1"/>
  <c r="B353" i="476"/>
  <c r="B346" i="512" s="1"/>
  <c r="B354" i="476"/>
  <c r="B347" i="512" s="1"/>
  <c r="B355" i="476"/>
  <c r="B348" i="512"/>
  <c r="B356" i="476"/>
  <c r="B349" i="512" s="1"/>
  <c r="B357" i="476"/>
  <c r="B350" i="512" s="1"/>
  <c r="B358" i="476"/>
  <c r="B351" i="512" s="1"/>
  <c r="B359" i="476"/>
  <c r="B352" i="512" s="1"/>
  <c r="B360" i="476"/>
  <c r="B353" i="512" s="1"/>
  <c r="B361" i="476"/>
  <c r="B354" i="512"/>
  <c r="B362" i="476"/>
  <c r="B355" i="512" s="1"/>
  <c r="B363" i="476"/>
  <c r="B356" i="512" s="1"/>
  <c r="B350" i="476"/>
  <c r="B343" i="512" s="1"/>
  <c r="B216" i="476"/>
  <c r="B212" i="512" s="1"/>
  <c r="B217" i="476"/>
  <c r="B213" i="512" s="1"/>
  <c r="B218" i="476"/>
  <c r="B214" i="512" s="1"/>
  <c r="B219" i="476"/>
  <c r="B215" i="512" s="1"/>
  <c r="B220" i="476"/>
  <c r="B216" i="512" s="1"/>
  <c r="B221" i="476"/>
  <c r="B217" i="512" s="1"/>
  <c r="B222" i="476"/>
  <c r="B218" i="512" s="1"/>
  <c r="B223" i="476"/>
  <c r="B219" i="512" s="1"/>
  <c r="B224" i="476"/>
  <c r="B220" i="512" s="1"/>
  <c r="B226" i="476"/>
  <c r="B221" i="512" s="1"/>
  <c r="B227" i="476"/>
  <c r="B222" i="512" s="1"/>
  <c r="B228" i="476"/>
  <c r="B223" i="512" s="1"/>
  <c r="B229" i="476"/>
  <c r="B224" i="512" s="1"/>
  <c r="B215" i="476"/>
  <c r="B211" i="512" s="1"/>
  <c r="D216" i="512"/>
  <c r="L216" i="512" s="1"/>
  <c r="D217" i="512"/>
  <c r="L217" i="512" s="1"/>
  <c r="D218" i="512"/>
  <c r="L218" i="512" s="1"/>
  <c r="F150" i="476"/>
  <c r="E147" i="512" s="1"/>
  <c r="M147" i="512" s="1"/>
  <c r="F149" i="476"/>
  <c r="E146" i="512" s="1"/>
  <c r="F148" i="476"/>
  <c r="F136" i="476"/>
  <c r="E133" i="512"/>
  <c r="M133" i="512" s="1"/>
  <c r="F135" i="476"/>
  <c r="E132" i="512" s="1"/>
  <c r="M132" i="512" s="1"/>
  <c r="F134" i="476"/>
  <c r="E131" i="512" s="1"/>
  <c r="F133" i="476"/>
  <c r="E130" i="512" s="1"/>
  <c r="E124" i="512"/>
  <c r="E119" i="512"/>
  <c r="F113" i="476"/>
  <c r="E110" i="512" s="1"/>
  <c r="M110" i="512" s="1"/>
  <c r="F114" i="476"/>
  <c r="E111" i="512"/>
  <c r="M111" i="512" s="1"/>
  <c r="F115" i="476"/>
  <c r="E112" i="512"/>
  <c r="M112" i="512" s="1"/>
  <c r="F116" i="476"/>
  <c r="E113" i="512"/>
  <c r="M113" i="512" s="1"/>
  <c r="F117" i="476"/>
  <c r="F112" i="476"/>
  <c r="E109" i="512" s="1"/>
  <c r="M109" i="512" s="1"/>
  <c r="F111" i="476"/>
  <c r="E108" i="512"/>
  <c r="D108" i="512"/>
  <c r="F104" i="476"/>
  <c r="E95" i="512"/>
  <c r="M95" i="512" s="1"/>
  <c r="E94" i="512"/>
  <c r="B14" i="495"/>
  <c r="F83" i="476"/>
  <c r="E80" i="512" s="1"/>
  <c r="M80" i="512" s="1"/>
  <c r="H16" i="495"/>
  <c r="I9" i="495"/>
  <c r="I16" i="495" s="1"/>
  <c r="I14" i="495"/>
  <c r="J9" i="495"/>
  <c r="J14" i="495"/>
  <c r="J16" i="495"/>
  <c r="B9" i="495"/>
  <c r="B16" i="495" s="1"/>
  <c r="K14" i="495"/>
  <c r="L14" i="495"/>
  <c r="E14" i="495"/>
  <c r="F14" i="495"/>
  <c r="C14" i="495"/>
  <c r="K9" i="495"/>
  <c r="K16" i="495"/>
  <c r="L9" i="495"/>
  <c r="L16" i="495"/>
  <c r="E9" i="495"/>
  <c r="E16" i="495"/>
  <c r="F9" i="495"/>
  <c r="F82" i="476"/>
  <c r="E79" i="512" s="1"/>
  <c r="E81" i="512" s="1"/>
  <c r="D20" i="508" s="1"/>
  <c r="L20" i="508" s="1"/>
  <c r="C9" i="495"/>
  <c r="D9" i="495"/>
  <c r="B10" i="498"/>
  <c r="B16" i="498" s="1"/>
  <c r="B15" i="498"/>
  <c r="E15" i="498"/>
  <c r="F15" i="498"/>
  <c r="F16" i="498" s="1"/>
  <c r="F74" i="476"/>
  <c r="E71" i="512" s="1"/>
  <c r="M71" i="512" s="1"/>
  <c r="C15" i="498"/>
  <c r="C10" i="498"/>
  <c r="C16" i="498" s="1"/>
  <c r="E10" i="498"/>
  <c r="E16" i="498" s="1"/>
  <c r="F10" i="498"/>
  <c r="F73" i="476"/>
  <c r="E70" i="512" s="1"/>
  <c r="F49" i="476"/>
  <c r="E46" i="512"/>
  <c r="F50" i="476"/>
  <c r="E47" i="512" s="1"/>
  <c r="M47" i="512" s="1"/>
  <c r="F51" i="476"/>
  <c r="E48" i="512" s="1"/>
  <c r="M48" i="512" s="1"/>
  <c r="F52" i="476"/>
  <c r="E49" i="512" s="1"/>
  <c r="F53" i="476"/>
  <c r="E50" i="512" s="1"/>
  <c r="M50" i="512" s="1"/>
  <c r="F54" i="476"/>
  <c r="E51" i="512" s="1"/>
  <c r="M51" i="512" s="1"/>
  <c r="F55" i="476"/>
  <c r="E52" i="512"/>
  <c r="M52" i="512" s="1"/>
  <c r="F56" i="476"/>
  <c r="E53" i="512" s="1"/>
  <c r="M53" i="512" s="1"/>
  <c r="F57" i="476"/>
  <c r="E54" i="512" s="1"/>
  <c r="F58" i="476"/>
  <c r="E55" i="512" s="1"/>
  <c r="M55" i="512" s="1"/>
  <c r="F48" i="476"/>
  <c r="F44" i="476"/>
  <c r="E41" i="512"/>
  <c r="M41" i="512" s="1"/>
  <c r="F43" i="476"/>
  <c r="F45" i="476" s="1"/>
  <c r="D12" i="477" s="1"/>
  <c r="B11" i="510"/>
  <c r="L11" i="510" s="1"/>
  <c r="C11" i="510"/>
  <c r="B13" i="510"/>
  <c r="L13" i="510" s="1"/>
  <c r="C13" i="510"/>
  <c r="B14" i="510"/>
  <c r="L14" i="510" s="1"/>
  <c r="C14" i="510"/>
  <c r="B15" i="510"/>
  <c r="L15" i="510" s="1"/>
  <c r="C15" i="510"/>
  <c r="B16" i="510"/>
  <c r="C16" i="510"/>
  <c r="C10" i="510"/>
  <c r="B10" i="510"/>
  <c r="L10" i="510" s="1"/>
  <c r="C14" i="528"/>
  <c r="K14" i="528"/>
  <c r="D14" i="528"/>
  <c r="C15" i="528"/>
  <c r="D15" i="528"/>
  <c r="C16" i="528"/>
  <c r="D16" i="528"/>
  <c r="C17" i="528"/>
  <c r="D17" i="528"/>
  <c r="C18" i="528"/>
  <c r="K18" i="528" s="1"/>
  <c r="D18" i="528"/>
  <c r="L18" i="528" s="1"/>
  <c r="C19" i="528"/>
  <c r="C24" i="528" s="1"/>
  <c r="D19" i="528"/>
  <c r="C20" i="528"/>
  <c r="D20" i="528"/>
  <c r="C21" i="528"/>
  <c r="D21" i="528"/>
  <c r="L21" i="528" s="1"/>
  <c r="C22" i="528"/>
  <c r="K22" i="528"/>
  <c r="D22" i="528"/>
  <c r="L22" i="528" s="1"/>
  <c r="C23" i="528"/>
  <c r="D23" i="528"/>
  <c r="D13" i="528"/>
  <c r="C13" i="528"/>
  <c r="D37" i="548"/>
  <c r="E37" i="548"/>
  <c r="F37" i="548"/>
  <c r="G37" i="548"/>
  <c r="H37" i="548"/>
  <c r="I37" i="548"/>
  <c r="J37" i="548"/>
  <c r="K37" i="548"/>
  <c r="D29" i="548"/>
  <c r="E29" i="548"/>
  <c r="F29" i="548"/>
  <c r="G29" i="548"/>
  <c r="H29" i="548"/>
  <c r="I29" i="548"/>
  <c r="J28" i="548"/>
  <c r="H14" i="548"/>
  <c r="H18" i="548"/>
  <c r="I14" i="548"/>
  <c r="I19" i="548" s="1"/>
  <c r="I18" i="548"/>
  <c r="D18" i="548"/>
  <c r="E18" i="548"/>
  <c r="E19" i="548" s="1"/>
  <c r="F18" i="548"/>
  <c r="G18" i="548"/>
  <c r="G19" i="548" s="1"/>
  <c r="J18" i="548"/>
  <c r="K18" i="548"/>
  <c r="D14" i="548"/>
  <c r="D19" i="548" s="1"/>
  <c r="E14" i="548"/>
  <c r="F14" i="548"/>
  <c r="F19" i="548"/>
  <c r="G14" i="548"/>
  <c r="K9" i="548"/>
  <c r="J12" i="548"/>
  <c r="K12" i="548"/>
  <c r="K8" i="548"/>
  <c r="G15" i="511"/>
  <c r="G31" i="511"/>
  <c r="H15" i="511"/>
  <c r="H33" i="511" s="1"/>
  <c r="H31" i="511"/>
  <c r="H37" i="511"/>
  <c r="I15" i="511"/>
  <c r="I31" i="511"/>
  <c r="J15" i="511"/>
  <c r="J33" i="511" s="1"/>
  <c r="J37" i="511" s="1"/>
  <c r="J31" i="511"/>
  <c r="E31" i="511"/>
  <c r="E33" i="511" s="1"/>
  <c r="E37" i="511" s="1"/>
  <c r="F31" i="511"/>
  <c r="E15" i="511"/>
  <c r="F15" i="511"/>
  <c r="L9" i="510"/>
  <c r="M9" i="510"/>
  <c r="L16" i="510"/>
  <c r="F10" i="528"/>
  <c r="F24" i="528"/>
  <c r="G10" i="528"/>
  <c r="G24" i="528"/>
  <c r="H10" i="528"/>
  <c r="H24" i="528"/>
  <c r="I10" i="528"/>
  <c r="I24" i="528"/>
  <c r="J10" i="528"/>
  <c r="J26" i="528" s="1"/>
  <c r="J24" i="528"/>
  <c r="J32" i="528"/>
  <c r="E24" i="528"/>
  <c r="K15" i="528"/>
  <c r="L15" i="528"/>
  <c r="K16" i="528"/>
  <c r="L16" i="528"/>
  <c r="K17" i="528"/>
  <c r="L17" i="528"/>
  <c r="K19" i="528"/>
  <c r="L19" i="528"/>
  <c r="L24" i="528" s="1"/>
  <c r="K20" i="528"/>
  <c r="L20" i="528"/>
  <c r="K21" i="528"/>
  <c r="K23" i="528"/>
  <c r="L23" i="528"/>
  <c r="L13" i="528"/>
  <c r="K13" i="528"/>
  <c r="K24" i="528" s="1"/>
  <c r="E10" i="528"/>
  <c r="E26" i="528" s="1"/>
  <c r="E32" i="528" s="1"/>
  <c r="I10" i="509"/>
  <c r="I22" i="509"/>
  <c r="I24" i="509"/>
  <c r="I30" i="509" s="1"/>
  <c r="J10" i="509"/>
  <c r="J24" i="509" s="1"/>
  <c r="J30" i="509" s="1"/>
  <c r="J22" i="509"/>
  <c r="E22" i="509"/>
  <c r="F22" i="509"/>
  <c r="G22" i="509"/>
  <c r="H22" i="509"/>
  <c r="E10" i="509"/>
  <c r="E24" i="509" s="1"/>
  <c r="E30" i="509" s="1"/>
  <c r="F10" i="509"/>
  <c r="F24" i="509" s="1"/>
  <c r="F30" i="509" s="1"/>
  <c r="G10" i="509"/>
  <c r="G24" i="509" s="1"/>
  <c r="G30" i="509" s="1"/>
  <c r="H10" i="509"/>
  <c r="H24" i="509"/>
  <c r="H30" i="509" s="1"/>
  <c r="B19" i="525"/>
  <c r="B21" i="525"/>
  <c r="D132" i="512"/>
  <c r="L132" i="512" s="1"/>
  <c r="D131" i="512"/>
  <c r="L131" i="512"/>
  <c r="C9" i="523"/>
  <c r="C11" i="523" s="1"/>
  <c r="D119" i="512"/>
  <c r="L119" i="512" s="1"/>
  <c r="D7" i="521"/>
  <c r="C7" i="521"/>
  <c r="B7" i="521"/>
  <c r="D27" i="501"/>
  <c r="H10" i="543"/>
  <c r="H43" i="543" s="1"/>
  <c r="C27" i="501"/>
  <c r="B27" i="501"/>
  <c r="H6" i="543"/>
  <c r="H39" i="543" s="1"/>
  <c r="E26" i="501"/>
  <c r="E27" i="501" s="1"/>
  <c r="E25" i="501"/>
  <c r="E24" i="501"/>
  <c r="D21" i="501"/>
  <c r="G10" i="543"/>
  <c r="G43" i="543" s="1"/>
  <c r="C21" i="501"/>
  <c r="C15" i="501"/>
  <c r="C9" i="501"/>
  <c r="B21" i="501"/>
  <c r="G6" i="543"/>
  <c r="G12" i="543" s="1"/>
  <c r="E20" i="501"/>
  <c r="E19" i="501"/>
  <c r="E21" i="501" s="1"/>
  <c r="D15" i="501"/>
  <c r="F10" i="543"/>
  <c r="F43" i="543" s="1"/>
  <c r="B15" i="501"/>
  <c r="F6" i="543"/>
  <c r="E14" i="501"/>
  <c r="E13" i="501"/>
  <c r="E12" i="501"/>
  <c r="E7" i="543"/>
  <c r="E40" i="543" s="1"/>
  <c r="D9" i="501"/>
  <c r="E10" i="543"/>
  <c r="E43" i="543" s="1"/>
  <c r="B9" i="501"/>
  <c r="E6" i="543"/>
  <c r="E7" i="501"/>
  <c r="E8" i="501"/>
  <c r="E6" i="501"/>
  <c r="C17" i="502"/>
  <c r="D17" i="502"/>
  <c r="B17" i="502"/>
  <c r="D47" i="512"/>
  <c r="D48" i="512"/>
  <c r="L48" i="512" s="1"/>
  <c r="D54" i="512"/>
  <c r="L54" i="512"/>
  <c r="E21" i="499"/>
  <c r="D21" i="499"/>
  <c r="C21" i="499"/>
  <c r="C15" i="499"/>
  <c r="C9" i="499"/>
  <c r="C22" i="499"/>
  <c r="B21" i="499"/>
  <c r="F20" i="499"/>
  <c r="F19" i="499"/>
  <c r="F18" i="499"/>
  <c r="E15" i="499"/>
  <c r="D15" i="499"/>
  <c r="B15" i="499"/>
  <c r="F14" i="499"/>
  <c r="F13" i="499"/>
  <c r="F12" i="499"/>
  <c r="F15" i="499"/>
  <c r="D9" i="499"/>
  <c r="E9" i="499"/>
  <c r="F6" i="499"/>
  <c r="F7" i="499"/>
  <c r="F8" i="499"/>
  <c r="F9" i="499"/>
  <c r="B9" i="499"/>
  <c r="D15" i="498"/>
  <c r="D16" i="498" s="1"/>
  <c r="F12" i="496"/>
  <c r="F19" i="496"/>
  <c r="F20" i="496"/>
  <c r="G12" i="496"/>
  <c r="G20" i="496" s="1"/>
  <c r="G19" i="496"/>
  <c r="B12" i="496"/>
  <c r="B19" i="496"/>
  <c r="E19" i="496"/>
  <c r="C19" i="496"/>
  <c r="E12" i="496"/>
  <c r="E20" i="496"/>
  <c r="C12" i="496"/>
  <c r="D8" i="496"/>
  <c r="D9" i="496"/>
  <c r="H9" i="496" s="1"/>
  <c r="D10" i="496"/>
  <c r="D11" i="496"/>
  <c r="D18" i="496"/>
  <c r="H18" i="496" s="1"/>
  <c r="H19" i="496" s="1"/>
  <c r="D17" i="496"/>
  <c r="H17" i="496"/>
  <c r="D16" i="496"/>
  <c r="H16" i="496" s="1"/>
  <c r="D15" i="496"/>
  <c r="H15" i="496"/>
  <c r="H10" i="496"/>
  <c r="H11" i="496"/>
  <c r="H8" i="496"/>
  <c r="H12" i="496" s="1"/>
  <c r="H20" i="496" s="1"/>
  <c r="M14" i="495"/>
  <c r="N14" i="495"/>
  <c r="M9" i="495"/>
  <c r="M16" i="495"/>
  <c r="G9" i="495"/>
  <c r="B11" i="544"/>
  <c r="C11" i="544"/>
  <c r="D11" i="544"/>
  <c r="E7" i="544"/>
  <c r="E8" i="544"/>
  <c r="E9" i="544"/>
  <c r="E10" i="544"/>
  <c r="E6" i="544"/>
  <c r="C17" i="520"/>
  <c r="D17" i="520"/>
  <c r="B17" i="520"/>
  <c r="E6" i="520"/>
  <c r="D101" i="512"/>
  <c r="L101" i="512" s="1"/>
  <c r="E10" i="520"/>
  <c r="E5" i="520"/>
  <c r="F15" i="486"/>
  <c r="F89" i="486"/>
  <c r="F85" i="486"/>
  <c r="F61" i="486"/>
  <c r="F55" i="486"/>
  <c r="F43" i="486"/>
  <c r="F39" i="486"/>
  <c r="F23" i="486"/>
  <c r="E89" i="486"/>
  <c r="B89" i="486"/>
  <c r="C89" i="486"/>
  <c r="D88" i="486"/>
  <c r="D89" i="486" s="1"/>
  <c r="G88" i="486"/>
  <c r="G89" i="486" s="1"/>
  <c r="E85" i="486"/>
  <c r="B85" i="486"/>
  <c r="C85" i="486"/>
  <c r="D65" i="486"/>
  <c r="G65" i="486" s="1"/>
  <c r="D66" i="486"/>
  <c r="G66" i="486" s="1"/>
  <c r="D67" i="486"/>
  <c r="G67" i="486"/>
  <c r="D68" i="486"/>
  <c r="G68" i="486" s="1"/>
  <c r="D69" i="486"/>
  <c r="G69" i="486" s="1"/>
  <c r="D70" i="486"/>
  <c r="G70" i="486"/>
  <c r="D71" i="486"/>
  <c r="G71" i="486" s="1"/>
  <c r="D72" i="486"/>
  <c r="G72" i="486"/>
  <c r="D73" i="486"/>
  <c r="G73" i="486" s="1"/>
  <c r="D74" i="486"/>
  <c r="G74" i="486"/>
  <c r="D75" i="486"/>
  <c r="G75" i="486" s="1"/>
  <c r="D76" i="486"/>
  <c r="G76" i="486"/>
  <c r="D77" i="486"/>
  <c r="G77" i="486" s="1"/>
  <c r="D78" i="486"/>
  <c r="G78" i="486" s="1"/>
  <c r="D79" i="486"/>
  <c r="G79" i="486"/>
  <c r="D80" i="486"/>
  <c r="G80" i="486" s="1"/>
  <c r="G81" i="486"/>
  <c r="D82" i="486"/>
  <c r="G82" i="486" s="1"/>
  <c r="D83" i="486"/>
  <c r="G83" i="486" s="1"/>
  <c r="D84" i="486"/>
  <c r="G84" i="486"/>
  <c r="D64" i="486"/>
  <c r="G64" i="486" s="1"/>
  <c r="E61" i="486"/>
  <c r="E15" i="486"/>
  <c r="E55" i="486"/>
  <c r="E43" i="486"/>
  <c r="E23" i="486"/>
  <c r="B61" i="486"/>
  <c r="B55" i="486"/>
  <c r="B43" i="486"/>
  <c r="B39" i="486"/>
  <c r="B23" i="486"/>
  <c r="B15" i="486"/>
  <c r="C61" i="486"/>
  <c r="D59" i="486"/>
  <c r="G59" i="486"/>
  <c r="D60" i="486"/>
  <c r="G60" i="486" s="1"/>
  <c r="D58" i="486"/>
  <c r="C55" i="486"/>
  <c r="C43" i="486"/>
  <c r="E87" i="512"/>
  <c r="M87" i="512" s="1"/>
  <c r="C39" i="486"/>
  <c r="D26" i="486"/>
  <c r="G26" i="486" s="1"/>
  <c r="D27" i="486"/>
  <c r="G27" i="486" s="1"/>
  <c r="D28" i="486"/>
  <c r="G28" i="486" s="1"/>
  <c r="D29" i="486"/>
  <c r="G29" i="486" s="1"/>
  <c r="D30" i="486"/>
  <c r="G30" i="486" s="1"/>
  <c r="D31" i="486"/>
  <c r="G31" i="486"/>
  <c r="D32" i="486"/>
  <c r="G32" i="486" s="1"/>
  <c r="D33" i="486"/>
  <c r="G33" i="486" s="1"/>
  <c r="D34" i="486"/>
  <c r="G34" i="486" s="1"/>
  <c r="D35" i="486"/>
  <c r="G35" i="486" s="1"/>
  <c r="D36" i="486"/>
  <c r="G36" i="486" s="1"/>
  <c r="D37" i="486"/>
  <c r="G37" i="486" s="1"/>
  <c r="D25" i="486"/>
  <c r="G25" i="486" s="1"/>
  <c r="C23" i="486"/>
  <c r="D22" i="486"/>
  <c r="G22" i="486"/>
  <c r="D20" i="486"/>
  <c r="G20" i="486" s="1"/>
  <c r="C15" i="486"/>
  <c r="D10" i="486"/>
  <c r="D11" i="486"/>
  <c r="D12" i="486"/>
  <c r="G11" i="486"/>
  <c r="G12" i="486"/>
  <c r="E84" i="512"/>
  <c r="G21" i="522"/>
  <c r="G13" i="522"/>
  <c r="G23" i="522" s="1"/>
  <c r="I23" i="522"/>
  <c r="M21" i="522"/>
  <c r="M13" i="522"/>
  <c r="M23" i="522"/>
  <c r="Q13" i="522"/>
  <c r="Q23" i="522" s="1"/>
  <c r="E21" i="522"/>
  <c r="E23" i="522" s="1"/>
  <c r="F21" i="522"/>
  <c r="B21" i="522"/>
  <c r="B13" i="522"/>
  <c r="B23" i="522"/>
  <c r="C21" i="522"/>
  <c r="D16" i="522"/>
  <c r="D21" i="522" s="1"/>
  <c r="D17" i="522"/>
  <c r="D18" i="522"/>
  <c r="H18" i="522" s="1"/>
  <c r="D19" i="522"/>
  <c r="H19" i="522" s="1"/>
  <c r="D20" i="522"/>
  <c r="L21" i="522"/>
  <c r="N21" i="522"/>
  <c r="N23" i="522" s="1"/>
  <c r="N13" i="522"/>
  <c r="H17" i="522"/>
  <c r="O17" i="522"/>
  <c r="O18" i="522"/>
  <c r="O19" i="522"/>
  <c r="H20" i="522"/>
  <c r="J20" i="522"/>
  <c r="K20" i="522" s="1"/>
  <c r="O20" i="522"/>
  <c r="O21" i="522" s="1"/>
  <c r="O16" i="522"/>
  <c r="L13" i="522"/>
  <c r="L23" i="522"/>
  <c r="O9" i="522"/>
  <c r="O10" i="522"/>
  <c r="O11" i="522"/>
  <c r="P11" i="522" s="1"/>
  <c r="O12" i="522"/>
  <c r="P12" i="522" s="1"/>
  <c r="R12" i="522" s="1"/>
  <c r="D12" i="522"/>
  <c r="H12" i="522"/>
  <c r="J12" i="522"/>
  <c r="K12" i="522"/>
  <c r="D10" i="522"/>
  <c r="H10" i="522"/>
  <c r="J10" i="522" s="1"/>
  <c r="D11" i="522"/>
  <c r="H11" i="522"/>
  <c r="J11" i="522"/>
  <c r="K11" i="522"/>
  <c r="D9" i="522"/>
  <c r="H9" i="522"/>
  <c r="C13" i="522"/>
  <c r="C23" i="522" s="1"/>
  <c r="E13" i="522"/>
  <c r="F13" i="522"/>
  <c r="L175" i="485"/>
  <c r="N125" i="543"/>
  <c r="N199" i="543" s="1"/>
  <c r="M175" i="485"/>
  <c r="N175" i="485"/>
  <c r="N128" i="543"/>
  <c r="N202" i="543" s="1"/>
  <c r="O173" i="485"/>
  <c r="O175" i="485" s="1"/>
  <c r="O174" i="485"/>
  <c r="P174" i="485"/>
  <c r="Q175" i="485"/>
  <c r="N127" i="543"/>
  <c r="N201" i="543" s="1"/>
  <c r="K174" i="485"/>
  <c r="K173" i="485"/>
  <c r="K175" i="485" s="1"/>
  <c r="L170" i="485"/>
  <c r="M125" i="543"/>
  <c r="M199" i="543" s="1"/>
  <c r="M170" i="485"/>
  <c r="N170" i="485"/>
  <c r="M128" i="543"/>
  <c r="M202" i="543" s="1"/>
  <c r="Q170" i="485"/>
  <c r="M127" i="543"/>
  <c r="M201" i="543" s="1"/>
  <c r="O147" i="485"/>
  <c r="O148" i="485"/>
  <c r="D149" i="485"/>
  <c r="H149" i="485" s="1"/>
  <c r="O149" i="485"/>
  <c r="O150" i="485"/>
  <c r="D151" i="485"/>
  <c r="H151" i="485" s="1"/>
  <c r="J151" i="485"/>
  <c r="O151" i="485"/>
  <c r="O152" i="485"/>
  <c r="D153" i="485"/>
  <c r="H153" i="485" s="1"/>
  <c r="J153" i="485" s="1"/>
  <c r="O153" i="485"/>
  <c r="O154" i="485"/>
  <c r="O155" i="485"/>
  <c r="O156" i="485"/>
  <c r="O157" i="485"/>
  <c r="D157" i="485"/>
  <c r="H157" i="485" s="1"/>
  <c r="O158" i="485"/>
  <c r="D158" i="485"/>
  <c r="H158" i="485"/>
  <c r="J158" i="485" s="1"/>
  <c r="P158" i="485" s="1"/>
  <c r="D159" i="485"/>
  <c r="H159" i="485" s="1"/>
  <c r="O159" i="485"/>
  <c r="O160" i="485"/>
  <c r="O161" i="485"/>
  <c r="O162" i="485"/>
  <c r="O163" i="485"/>
  <c r="O164" i="485"/>
  <c r="O165" i="485"/>
  <c r="D165" i="485"/>
  <c r="H165" i="485" s="1"/>
  <c r="O166" i="485"/>
  <c r="D167" i="485"/>
  <c r="H167" i="485"/>
  <c r="J167" i="485"/>
  <c r="O167" i="485"/>
  <c r="O168" i="485"/>
  <c r="O169" i="485"/>
  <c r="O146" i="485"/>
  <c r="L143" i="485"/>
  <c r="M143" i="485"/>
  <c r="N143" i="485"/>
  <c r="Q143" i="485"/>
  <c r="D114" i="485"/>
  <c r="H114" i="485" s="1"/>
  <c r="J114" i="485" s="1"/>
  <c r="K114" i="485" s="1"/>
  <c r="D113" i="485"/>
  <c r="H113" i="485" s="1"/>
  <c r="J113" i="485" s="1"/>
  <c r="D115" i="485"/>
  <c r="H115" i="485" s="1"/>
  <c r="J115" i="485" s="1"/>
  <c r="K115" i="485" s="1"/>
  <c r="D116" i="485"/>
  <c r="H116" i="485" s="1"/>
  <c r="J116" i="485" s="1"/>
  <c r="K116" i="485" s="1"/>
  <c r="D117" i="485"/>
  <c r="H117" i="485" s="1"/>
  <c r="J117" i="485" s="1"/>
  <c r="D118" i="485"/>
  <c r="H118" i="485" s="1"/>
  <c r="D119" i="485"/>
  <c r="H119" i="485" s="1"/>
  <c r="J119" i="485" s="1"/>
  <c r="D120" i="485"/>
  <c r="H120" i="485" s="1"/>
  <c r="J120" i="485" s="1"/>
  <c r="K120" i="485"/>
  <c r="D121" i="485"/>
  <c r="H121" i="485" s="1"/>
  <c r="J121" i="485" s="1"/>
  <c r="D122" i="485"/>
  <c r="H122" i="485" s="1"/>
  <c r="J122" i="485" s="1"/>
  <c r="K122" i="485"/>
  <c r="D123" i="485"/>
  <c r="H123" i="485" s="1"/>
  <c r="D124" i="485"/>
  <c r="H124" i="485" s="1"/>
  <c r="J124" i="485" s="1"/>
  <c r="K124" i="485"/>
  <c r="D125" i="485"/>
  <c r="H125" i="485" s="1"/>
  <c r="J125" i="485" s="1"/>
  <c r="D126" i="485"/>
  <c r="H126" i="485" s="1"/>
  <c r="D127" i="485"/>
  <c r="H127" i="485" s="1"/>
  <c r="J127" i="485" s="1"/>
  <c r="D128" i="485"/>
  <c r="H128" i="485" s="1"/>
  <c r="J128" i="485" s="1"/>
  <c r="D129" i="485"/>
  <c r="H129" i="485" s="1"/>
  <c r="D130" i="485"/>
  <c r="H130" i="485" s="1"/>
  <c r="D131" i="485"/>
  <c r="H131" i="485" s="1"/>
  <c r="J131" i="485" s="1"/>
  <c r="K131" i="485" s="1"/>
  <c r="D132" i="485"/>
  <c r="H132" i="485" s="1"/>
  <c r="J132" i="485" s="1"/>
  <c r="K132" i="485" s="1"/>
  <c r="D133" i="485"/>
  <c r="H133" i="485" s="1"/>
  <c r="D134" i="485"/>
  <c r="H134" i="485" s="1"/>
  <c r="D135" i="485"/>
  <c r="H135" i="485" s="1"/>
  <c r="J135" i="485" s="1"/>
  <c r="D136" i="485"/>
  <c r="H136" i="485" s="1"/>
  <c r="J136" i="485" s="1"/>
  <c r="K136" i="485" s="1"/>
  <c r="D137" i="485"/>
  <c r="H137" i="485" s="1"/>
  <c r="J137" i="485" s="1"/>
  <c r="K137" i="485" s="1"/>
  <c r="D138" i="485"/>
  <c r="H138" i="485" s="1"/>
  <c r="D139" i="485"/>
  <c r="H139" i="485" s="1"/>
  <c r="J139" i="485" s="1"/>
  <c r="K139" i="485" s="1"/>
  <c r="D140" i="485"/>
  <c r="H140" i="485" s="1"/>
  <c r="J140" i="485" s="1"/>
  <c r="K140" i="485"/>
  <c r="D141" i="485"/>
  <c r="H141" i="485" s="1"/>
  <c r="J141" i="485" s="1"/>
  <c r="K141" i="485" s="1"/>
  <c r="D142" i="485"/>
  <c r="H142" i="485" s="1"/>
  <c r="O114" i="485"/>
  <c r="O115" i="485"/>
  <c r="O116" i="485"/>
  <c r="O117" i="485"/>
  <c r="O118" i="485"/>
  <c r="O119" i="485"/>
  <c r="O120" i="485"/>
  <c r="O121" i="485"/>
  <c r="O122" i="485"/>
  <c r="O123" i="485"/>
  <c r="O124" i="485"/>
  <c r="O125" i="485"/>
  <c r="O126" i="485"/>
  <c r="O127" i="485"/>
  <c r="O128" i="485"/>
  <c r="O129" i="485"/>
  <c r="O130" i="485"/>
  <c r="O131" i="485"/>
  <c r="O132" i="485"/>
  <c r="O133" i="485"/>
  <c r="O134" i="485"/>
  <c r="O135" i="485"/>
  <c r="O136" i="485"/>
  <c r="O137" i="485"/>
  <c r="O138" i="485"/>
  <c r="O139" i="485"/>
  <c r="O140" i="485"/>
  <c r="O141" i="485"/>
  <c r="O142" i="485"/>
  <c r="O113" i="485"/>
  <c r="L110" i="485"/>
  <c r="K125" i="543"/>
  <c r="K199" i="543" s="1"/>
  <c r="M110" i="485"/>
  <c r="N110" i="485"/>
  <c r="K128" i="543"/>
  <c r="K202" i="543" s="1"/>
  <c r="O105" i="485"/>
  <c r="O106" i="485"/>
  <c r="P106" i="485" s="1"/>
  <c r="R106" i="485" s="1"/>
  <c r="O107" i="485"/>
  <c r="P107" i="485" s="1"/>
  <c r="O108" i="485"/>
  <c r="P108" i="485" s="1"/>
  <c r="O109" i="485"/>
  <c r="P109" i="485" s="1"/>
  <c r="Q110" i="485"/>
  <c r="K127" i="543"/>
  <c r="K201" i="543" s="1"/>
  <c r="K106" i="485"/>
  <c r="P105" i="485"/>
  <c r="K107" i="485"/>
  <c r="K108" i="485"/>
  <c r="D108" i="485"/>
  <c r="H108" i="485"/>
  <c r="K109" i="485"/>
  <c r="K105" i="485"/>
  <c r="L102" i="485"/>
  <c r="J125" i="543"/>
  <c r="J199" i="543" s="1"/>
  <c r="M102" i="485"/>
  <c r="N102" i="485"/>
  <c r="J128" i="543"/>
  <c r="J202" i="543" s="1"/>
  <c r="Q102" i="485"/>
  <c r="J127" i="543"/>
  <c r="J201" i="543" s="1"/>
  <c r="K101" i="485"/>
  <c r="K102" i="485" s="1"/>
  <c r="O101" i="485"/>
  <c r="O102" i="485" s="1"/>
  <c r="D101" i="485"/>
  <c r="O100" i="485"/>
  <c r="K100" i="485"/>
  <c r="L97" i="485"/>
  <c r="I125" i="543"/>
  <c r="I199" i="543" s="1"/>
  <c r="M97" i="485"/>
  <c r="N97" i="485"/>
  <c r="I128" i="543"/>
  <c r="I202" i="543" s="1"/>
  <c r="Q97" i="485"/>
  <c r="O89" i="485"/>
  <c r="O90" i="485"/>
  <c r="O91" i="485"/>
  <c r="D91" i="485"/>
  <c r="H91" i="485" s="1"/>
  <c r="J91" i="485" s="1"/>
  <c r="P91" i="485" s="1"/>
  <c r="O92" i="485"/>
  <c r="O93" i="485"/>
  <c r="D94" i="485"/>
  <c r="H94" i="485" s="1"/>
  <c r="O94" i="485"/>
  <c r="O95" i="485"/>
  <c r="D95" i="485"/>
  <c r="H95" i="485" s="1"/>
  <c r="K96" i="485"/>
  <c r="O96" i="485"/>
  <c r="P96" i="485"/>
  <c r="D96" i="485"/>
  <c r="H96" i="485" s="1"/>
  <c r="R96" i="485" s="1"/>
  <c r="O88" i="485"/>
  <c r="L85" i="485"/>
  <c r="H125" i="543"/>
  <c r="H199" i="543" s="1"/>
  <c r="M85" i="485"/>
  <c r="N85" i="485"/>
  <c r="H128" i="543"/>
  <c r="H202" i="543" s="1"/>
  <c r="O84" i="485"/>
  <c r="O85" i="485"/>
  <c r="Q85" i="485"/>
  <c r="H127" i="543"/>
  <c r="H201" i="543" s="1"/>
  <c r="L81" i="485"/>
  <c r="G125" i="543"/>
  <c r="G199" i="543" s="1"/>
  <c r="M81" i="485"/>
  <c r="N81" i="485"/>
  <c r="G128" i="543"/>
  <c r="G202" i="543" s="1"/>
  <c r="Q81" i="485"/>
  <c r="Q178" i="485" s="1"/>
  <c r="G127" i="543"/>
  <c r="G201" i="543" s="1"/>
  <c r="O60" i="485"/>
  <c r="O59" i="485"/>
  <c r="O61" i="485"/>
  <c r="O62" i="485"/>
  <c r="O63" i="485"/>
  <c r="O64" i="485"/>
  <c r="P64" i="485" s="1"/>
  <c r="R64" i="485" s="1"/>
  <c r="O65" i="485"/>
  <c r="O66" i="485"/>
  <c r="O67" i="485"/>
  <c r="O68" i="485"/>
  <c r="O69" i="485"/>
  <c r="O70" i="485"/>
  <c r="O71" i="485"/>
  <c r="O72" i="485"/>
  <c r="O73" i="485"/>
  <c r="O74" i="485"/>
  <c r="O75" i="485"/>
  <c r="O76" i="485"/>
  <c r="O77" i="485"/>
  <c r="O78" i="485"/>
  <c r="O79" i="485"/>
  <c r="O80" i="485"/>
  <c r="P80" i="485" s="1"/>
  <c r="R80" i="485" s="1"/>
  <c r="D61" i="485"/>
  <c r="H61" i="485" s="1"/>
  <c r="J61" i="485" s="1"/>
  <c r="D62" i="485"/>
  <c r="H62" i="485" s="1"/>
  <c r="J62" i="485" s="1"/>
  <c r="D63" i="485"/>
  <c r="H63" i="485" s="1"/>
  <c r="D65" i="485"/>
  <c r="H65" i="485" s="1"/>
  <c r="D66" i="485"/>
  <c r="H66" i="485" s="1"/>
  <c r="J66" i="485" s="1"/>
  <c r="K66" i="485"/>
  <c r="D69" i="485"/>
  <c r="H69" i="485" s="1"/>
  <c r="D70" i="485"/>
  <c r="H70" i="485" s="1"/>
  <c r="D71" i="485"/>
  <c r="H71" i="485" s="1"/>
  <c r="D73" i="485"/>
  <c r="H73" i="485" s="1"/>
  <c r="D74" i="485"/>
  <c r="H74" i="485"/>
  <c r="D77" i="485"/>
  <c r="H77" i="485" s="1"/>
  <c r="D78" i="485"/>
  <c r="H78" i="485"/>
  <c r="J78" i="485" s="1"/>
  <c r="D79" i="485"/>
  <c r="H79" i="485" s="1"/>
  <c r="J79" i="485" s="1"/>
  <c r="L56" i="485"/>
  <c r="F125" i="543"/>
  <c r="F199" i="543" s="1"/>
  <c r="M56" i="485"/>
  <c r="N56" i="485"/>
  <c r="F128" i="543"/>
  <c r="F202" i="543" s="1"/>
  <c r="Q56" i="485"/>
  <c r="F127" i="543"/>
  <c r="F201" i="543"/>
  <c r="O52" i="485"/>
  <c r="O53" i="485"/>
  <c r="O54" i="485"/>
  <c r="O55" i="485"/>
  <c r="O51" i="485"/>
  <c r="L48" i="485"/>
  <c r="E125" i="543"/>
  <c r="E199" i="543" s="1"/>
  <c r="M48" i="485"/>
  <c r="N48" i="485"/>
  <c r="E128" i="543"/>
  <c r="E202" i="543" s="1"/>
  <c r="Q48" i="485"/>
  <c r="E127" i="543"/>
  <c r="E201" i="543" s="1"/>
  <c r="O42" i="485"/>
  <c r="O43" i="485"/>
  <c r="O44" i="485"/>
  <c r="O45" i="485"/>
  <c r="O46" i="485"/>
  <c r="O47" i="485"/>
  <c r="O41" i="485"/>
  <c r="K8" i="485"/>
  <c r="I178" i="485"/>
  <c r="D150" i="485"/>
  <c r="H150" i="485" s="1"/>
  <c r="D166" i="485"/>
  <c r="H166" i="485" s="1"/>
  <c r="J166" i="485" s="1"/>
  <c r="D72" i="485"/>
  <c r="H72" i="485" s="1"/>
  <c r="J72" i="485" s="1"/>
  <c r="D80" i="485"/>
  <c r="H80" i="485"/>
  <c r="J80" i="485" s="1"/>
  <c r="K80" i="485" s="1"/>
  <c r="O8" i="485"/>
  <c r="D8" i="485"/>
  <c r="E175" i="485"/>
  <c r="N120" i="543"/>
  <c r="N194" i="543" s="1"/>
  <c r="F175" i="485"/>
  <c r="N65" i="538" s="1"/>
  <c r="N67" i="538" s="1"/>
  <c r="G175" i="485"/>
  <c r="D173" i="485"/>
  <c r="H173" i="485" s="1"/>
  <c r="D174" i="485"/>
  <c r="H174" i="485" s="1"/>
  <c r="H175" i="485" s="1"/>
  <c r="N121" i="543"/>
  <c r="N195" i="543" s="1"/>
  <c r="B175" i="485"/>
  <c r="C175" i="485"/>
  <c r="E170" i="485"/>
  <c r="G170" i="485"/>
  <c r="B170" i="485"/>
  <c r="C170" i="485"/>
  <c r="E143" i="485"/>
  <c r="F143" i="485"/>
  <c r="L65" i="538" s="1"/>
  <c r="G143" i="485"/>
  <c r="B143" i="485"/>
  <c r="C143" i="485"/>
  <c r="E110" i="485"/>
  <c r="F110" i="485"/>
  <c r="K65" i="538" s="1"/>
  <c r="K67" i="538" s="1"/>
  <c r="G110" i="485"/>
  <c r="B110" i="485"/>
  <c r="C110" i="485"/>
  <c r="B102" i="485"/>
  <c r="C102" i="485"/>
  <c r="E102" i="485"/>
  <c r="F102" i="485"/>
  <c r="J65" i="538" s="1"/>
  <c r="J67" i="538" s="1"/>
  <c r="G102" i="485"/>
  <c r="E97" i="485"/>
  <c r="F97" i="485"/>
  <c r="I65" i="538" s="1"/>
  <c r="I67" i="538" s="1"/>
  <c r="G97" i="485"/>
  <c r="B97" i="485"/>
  <c r="C97" i="485"/>
  <c r="B85" i="485"/>
  <c r="C85" i="485"/>
  <c r="E85" i="485"/>
  <c r="F85" i="485"/>
  <c r="H65" i="538" s="1"/>
  <c r="H67" i="538" s="1"/>
  <c r="G85" i="485"/>
  <c r="E81" i="485"/>
  <c r="F81" i="485"/>
  <c r="G65" i="538" s="1"/>
  <c r="G81" i="485"/>
  <c r="B81" i="485"/>
  <c r="G75" i="538" s="1"/>
  <c r="C81" i="485"/>
  <c r="E56" i="485"/>
  <c r="F120" i="543"/>
  <c r="F194" i="543" s="1"/>
  <c r="F56" i="485"/>
  <c r="G56" i="485"/>
  <c r="C56" i="485"/>
  <c r="E48" i="485"/>
  <c r="F48" i="485"/>
  <c r="E65" i="538" s="1"/>
  <c r="G48" i="485"/>
  <c r="B48" i="485"/>
  <c r="E119" i="543" s="1"/>
  <c r="C48" i="485"/>
  <c r="D152" i="485"/>
  <c r="H152" i="485" s="1"/>
  <c r="D154" i="485"/>
  <c r="H154" i="485"/>
  <c r="J154" i="485"/>
  <c r="P154" i="485" s="1"/>
  <c r="D155" i="485"/>
  <c r="H155" i="485" s="1"/>
  <c r="J155" i="485" s="1"/>
  <c r="D156" i="485"/>
  <c r="H156" i="485"/>
  <c r="D160" i="485"/>
  <c r="H160" i="485" s="1"/>
  <c r="J160" i="485" s="1"/>
  <c r="D161" i="485"/>
  <c r="H161" i="485"/>
  <c r="J161" i="485" s="1"/>
  <c r="D162" i="485"/>
  <c r="H162" i="485" s="1"/>
  <c r="J162" i="485" s="1"/>
  <c r="K162" i="485" s="1"/>
  <c r="D163" i="485"/>
  <c r="H163" i="485" s="1"/>
  <c r="J163" i="485" s="1"/>
  <c r="K163" i="485" s="1"/>
  <c r="D164" i="485"/>
  <c r="H164" i="485" s="1"/>
  <c r="J164" i="485" s="1"/>
  <c r="K164" i="485" s="1"/>
  <c r="D168" i="485"/>
  <c r="H168" i="485" s="1"/>
  <c r="D169" i="485"/>
  <c r="H169" i="485" s="1"/>
  <c r="J169" i="485" s="1"/>
  <c r="D147" i="485"/>
  <c r="H147" i="485"/>
  <c r="J147" i="485" s="1"/>
  <c r="D148" i="485"/>
  <c r="L119" i="543"/>
  <c r="L193" i="543" s="1"/>
  <c r="L206" i="543" s="1"/>
  <c r="D146" i="485"/>
  <c r="D106" i="485"/>
  <c r="H106" i="485"/>
  <c r="D107" i="485"/>
  <c r="H107" i="485"/>
  <c r="R107" i="485" s="1"/>
  <c r="D109" i="485"/>
  <c r="H109" i="485" s="1"/>
  <c r="R109" i="485" s="1"/>
  <c r="D105" i="485"/>
  <c r="D100" i="485"/>
  <c r="H100" i="485"/>
  <c r="D89" i="485"/>
  <c r="D90" i="485"/>
  <c r="H90" i="485"/>
  <c r="D92" i="485"/>
  <c r="H92" i="485" s="1"/>
  <c r="J92" i="485" s="1"/>
  <c r="K92" i="485" s="1"/>
  <c r="D93" i="485"/>
  <c r="H93" i="485" s="1"/>
  <c r="J93" i="485" s="1"/>
  <c r="K93" i="485" s="1"/>
  <c r="D88" i="485"/>
  <c r="D84" i="485"/>
  <c r="D85" i="485" s="1"/>
  <c r="H119" i="543"/>
  <c r="H193" i="543" s="1"/>
  <c r="H206" i="543" s="1"/>
  <c r="D60" i="485"/>
  <c r="H60" i="485"/>
  <c r="J60" i="485"/>
  <c r="K60" i="485" s="1"/>
  <c r="D64" i="485"/>
  <c r="H64" i="485"/>
  <c r="J64" i="485" s="1"/>
  <c r="P66" i="485"/>
  <c r="R66" i="485" s="1"/>
  <c r="D67" i="485"/>
  <c r="H67" i="485"/>
  <c r="J67" i="485" s="1"/>
  <c r="K67" i="485" s="1"/>
  <c r="D68" i="485"/>
  <c r="H68" i="485" s="1"/>
  <c r="D75" i="485"/>
  <c r="H75" i="485" s="1"/>
  <c r="D76" i="485"/>
  <c r="H76" i="485" s="1"/>
  <c r="J76" i="485" s="1"/>
  <c r="K76" i="485" s="1"/>
  <c r="H59" i="485"/>
  <c r="J59" i="485" s="1"/>
  <c r="D52" i="485"/>
  <c r="H52" i="485"/>
  <c r="J52" i="485" s="1"/>
  <c r="K52" i="485" s="1"/>
  <c r="D53" i="485"/>
  <c r="H53" i="485" s="1"/>
  <c r="J53" i="485" s="1"/>
  <c r="P53" i="485" s="1"/>
  <c r="D54" i="485"/>
  <c r="H54" i="485" s="1"/>
  <c r="J54" i="485" s="1"/>
  <c r="D55" i="485"/>
  <c r="H55" i="485" s="1"/>
  <c r="D51" i="485"/>
  <c r="D42" i="485"/>
  <c r="H42" i="485" s="1"/>
  <c r="J42" i="485" s="1"/>
  <c r="D43" i="485"/>
  <c r="H43" i="485" s="1"/>
  <c r="J43" i="485" s="1"/>
  <c r="D44" i="485"/>
  <c r="H44" i="485" s="1"/>
  <c r="J44" i="485" s="1"/>
  <c r="D45" i="485"/>
  <c r="H45" i="485" s="1"/>
  <c r="J45" i="485" s="1"/>
  <c r="K45" i="485" s="1"/>
  <c r="D46" i="485"/>
  <c r="H46" i="485" s="1"/>
  <c r="J46" i="485" s="1"/>
  <c r="D47" i="485"/>
  <c r="H47" i="485" s="1"/>
  <c r="J47" i="485" s="1"/>
  <c r="K47" i="485" s="1"/>
  <c r="D41" i="485"/>
  <c r="L38" i="485"/>
  <c r="M38" i="485"/>
  <c r="N38" i="485"/>
  <c r="Q38" i="485"/>
  <c r="D127" i="543"/>
  <c r="D201" i="543" s="1"/>
  <c r="K12" i="485"/>
  <c r="O12" i="485"/>
  <c r="K13" i="485"/>
  <c r="O13" i="485"/>
  <c r="P13" i="485" s="1"/>
  <c r="K14" i="485"/>
  <c r="O14" i="485"/>
  <c r="P14" i="485" s="1"/>
  <c r="K15" i="485"/>
  <c r="O15" i="485"/>
  <c r="P15" i="485"/>
  <c r="K16" i="485"/>
  <c r="O16" i="485"/>
  <c r="P16" i="485" s="1"/>
  <c r="K17" i="485"/>
  <c r="O17" i="485"/>
  <c r="P17" i="485" s="1"/>
  <c r="O18" i="485"/>
  <c r="K19" i="485"/>
  <c r="O19" i="485"/>
  <c r="P19" i="485"/>
  <c r="K20" i="485"/>
  <c r="O20" i="485"/>
  <c r="P20" i="485" s="1"/>
  <c r="K21" i="485"/>
  <c r="O21" i="485"/>
  <c r="P21" i="485"/>
  <c r="K22" i="485"/>
  <c r="O22" i="485"/>
  <c r="P22" i="485"/>
  <c r="K23" i="485"/>
  <c r="O23" i="485"/>
  <c r="P23" i="485"/>
  <c r="K24" i="485"/>
  <c r="O24" i="485"/>
  <c r="P24" i="485" s="1"/>
  <c r="K25" i="485"/>
  <c r="O25" i="485"/>
  <c r="P25" i="485"/>
  <c r="K26" i="485"/>
  <c r="O26" i="485"/>
  <c r="P26" i="485" s="1"/>
  <c r="K27" i="485"/>
  <c r="O27" i="485"/>
  <c r="P27" i="485"/>
  <c r="K28" i="485"/>
  <c r="O28" i="485"/>
  <c r="P28" i="485" s="1"/>
  <c r="K29" i="485"/>
  <c r="O29" i="485"/>
  <c r="P29" i="485"/>
  <c r="O30" i="485"/>
  <c r="O31" i="485"/>
  <c r="D31" i="485"/>
  <c r="H31" i="485" s="1"/>
  <c r="O32" i="485"/>
  <c r="K33" i="485"/>
  <c r="O33" i="485"/>
  <c r="P33" i="485"/>
  <c r="K34" i="485"/>
  <c r="O34" i="485"/>
  <c r="P34" i="485"/>
  <c r="O35" i="485"/>
  <c r="O36" i="485"/>
  <c r="O37" i="485"/>
  <c r="O11" i="485"/>
  <c r="P11" i="485"/>
  <c r="K11" i="485"/>
  <c r="D17" i="485"/>
  <c r="H17" i="485"/>
  <c r="D21" i="485"/>
  <c r="H21" i="485" s="1"/>
  <c r="R21" i="485"/>
  <c r="D23" i="485"/>
  <c r="H23" i="485" s="1"/>
  <c r="D25" i="485"/>
  <c r="H25" i="485"/>
  <c r="R25" i="485" s="1"/>
  <c r="D33" i="485"/>
  <c r="H33" i="485" s="1"/>
  <c r="R33" i="485" s="1"/>
  <c r="D37" i="485"/>
  <c r="H37" i="485" s="1"/>
  <c r="E38" i="485"/>
  <c r="D65" i="538" s="1"/>
  <c r="G38" i="485"/>
  <c r="B38" i="485"/>
  <c r="C38" i="485"/>
  <c r="D12" i="485"/>
  <c r="H12" i="485" s="1"/>
  <c r="D13" i="485"/>
  <c r="H13" i="485"/>
  <c r="D14" i="485"/>
  <c r="H14" i="485"/>
  <c r="D15" i="485"/>
  <c r="H15" i="485"/>
  <c r="R15" i="485" s="1"/>
  <c r="D16" i="485"/>
  <c r="H16" i="485" s="1"/>
  <c r="R16" i="485" s="1"/>
  <c r="D18" i="485"/>
  <c r="D19" i="485"/>
  <c r="H19" i="485" s="1"/>
  <c r="R19" i="485" s="1"/>
  <c r="D20" i="485"/>
  <c r="H20" i="485" s="1"/>
  <c r="R20" i="485" s="1"/>
  <c r="D22" i="485"/>
  <c r="H22" i="485" s="1"/>
  <c r="D24" i="485"/>
  <c r="H24" i="485" s="1"/>
  <c r="R24" i="485" s="1"/>
  <c r="D26" i="485"/>
  <c r="H26" i="485"/>
  <c r="D27" i="485"/>
  <c r="H27" i="485" s="1"/>
  <c r="R27" i="485" s="1"/>
  <c r="D28" i="485"/>
  <c r="H28" i="485"/>
  <c r="R28" i="485" s="1"/>
  <c r="D29" i="485"/>
  <c r="H29" i="485" s="1"/>
  <c r="R29" i="485" s="1"/>
  <c r="D30" i="485"/>
  <c r="H30" i="485" s="1"/>
  <c r="J30" i="485" s="1"/>
  <c r="D32" i="485"/>
  <c r="H32" i="485" s="1"/>
  <c r="D34" i="485"/>
  <c r="H34" i="485" s="1"/>
  <c r="D35" i="485"/>
  <c r="H35" i="485" s="1"/>
  <c r="J35" i="485" s="1"/>
  <c r="D36" i="485"/>
  <c r="H36" i="485" s="1"/>
  <c r="J36" i="485" s="1"/>
  <c r="D11" i="485"/>
  <c r="H11" i="485" s="1"/>
  <c r="D13" i="531"/>
  <c r="E8" i="531"/>
  <c r="E9" i="531"/>
  <c r="B51" i="547"/>
  <c r="D51" i="547"/>
  <c r="C47" i="547"/>
  <c r="F47" i="547"/>
  <c r="G47" i="547"/>
  <c r="C48" i="547"/>
  <c r="F48" i="547"/>
  <c r="G48" i="547"/>
  <c r="C49" i="547"/>
  <c r="C51" i="547" s="1"/>
  <c r="F49" i="547"/>
  <c r="G49" i="547"/>
  <c r="C50" i="547"/>
  <c r="F50" i="547" s="1"/>
  <c r="G50" i="547"/>
  <c r="G46" i="547"/>
  <c r="G51" i="547" s="1"/>
  <c r="C46" i="547"/>
  <c r="F46" i="547"/>
  <c r="F51" i="547" s="1"/>
  <c r="B44" i="547"/>
  <c r="D44" i="547"/>
  <c r="C41" i="547"/>
  <c r="F41" i="547"/>
  <c r="G41" i="547"/>
  <c r="C42" i="547"/>
  <c r="F42" i="547"/>
  <c r="G42" i="547"/>
  <c r="G44" i="547" s="1"/>
  <c r="C43" i="547"/>
  <c r="F43" i="547"/>
  <c r="G43" i="547"/>
  <c r="G40" i="547"/>
  <c r="C40" i="547"/>
  <c r="C44" i="547" s="1"/>
  <c r="B36" i="547"/>
  <c r="D36" i="547"/>
  <c r="C33" i="547"/>
  <c r="F33" i="547"/>
  <c r="G33" i="547"/>
  <c r="C34" i="547"/>
  <c r="F34" i="547"/>
  <c r="G34" i="547"/>
  <c r="C35" i="547"/>
  <c r="C36" i="547" s="1"/>
  <c r="F35" i="547"/>
  <c r="G35" i="547"/>
  <c r="G32" i="547"/>
  <c r="C32" i="547"/>
  <c r="F32" i="547"/>
  <c r="D29" i="547"/>
  <c r="C25" i="547"/>
  <c r="F25" i="547"/>
  <c r="C26" i="547"/>
  <c r="C27" i="547"/>
  <c r="F27" i="547" s="1"/>
  <c r="C28" i="547"/>
  <c r="F28" i="547"/>
  <c r="B29" i="547"/>
  <c r="G26" i="547"/>
  <c r="G29" i="547" s="1"/>
  <c r="G27" i="547"/>
  <c r="G28" i="547"/>
  <c r="G25" i="547"/>
  <c r="G10" i="547"/>
  <c r="G11" i="547"/>
  <c r="G12" i="547"/>
  <c r="G13" i="547"/>
  <c r="G14" i="547"/>
  <c r="G15" i="547"/>
  <c r="G16" i="547"/>
  <c r="G17" i="547"/>
  <c r="G18" i="547"/>
  <c r="G19" i="547"/>
  <c r="G20" i="547"/>
  <c r="G21" i="547"/>
  <c r="G9" i="547"/>
  <c r="G8" i="547"/>
  <c r="C21" i="547"/>
  <c r="F21" i="547"/>
  <c r="C9" i="547"/>
  <c r="F9" i="547" s="1"/>
  <c r="C10" i="547"/>
  <c r="C11" i="547"/>
  <c r="F11" i="547" s="1"/>
  <c r="C12" i="547"/>
  <c r="F12" i="547"/>
  <c r="C13" i="547"/>
  <c r="F13" i="547"/>
  <c r="C14" i="547"/>
  <c r="F14" i="547" s="1"/>
  <c r="C15" i="547"/>
  <c r="F15" i="547" s="1"/>
  <c r="C16" i="547"/>
  <c r="F16" i="547" s="1"/>
  <c r="C17" i="547"/>
  <c r="F17" i="547" s="1"/>
  <c r="C18" i="547"/>
  <c r="F18" i="547"/>
  <c r="C19" i="547"/>
  <c r="F19" i="547"/>
  <c r="C20" i="547"/>
  <c r="F20" i="547" s="1"/>
  <c r="C8" i="547"/>
  <c r="F8" i="547" s="1"/>
  <c r="P100" i="485"/>
  <c r="D13" i="522"/>
  <c r="D23" i="522"/>
  <c r="D14" i="495"/>
  <c r="D16" i="495" s="1"/>
  <c r="B28" i="501"/>
  <c r="D24" i="528"/>
  <c r="L14" i="528"/>
  <c r="G7" i="543"/>
  <c r="G40" i="543" s="1"/>
  <c r="K154" i="485"/>
  <c r="P163" i="485"/>
  <c r="B22" i="499"/>
  <c r="K64" i="485"/>
  <c r="P137" i="485"/>
  <c r="R137" i="485" s="1"/>
  <c r="E11" i="544"/>
  <c r="E22" i="499"/>
  <c r="G58" i="486"/>
  <c r="D85" i="512"/>
  <c r="L85" i="512"/>
  <c r="E17" i="502"/>
  <c r="E9" i="501"/>
  <c r="G36" i="547"/>
  <c r="D147" i="512"/>
  <c r="L147" i="512"/>
  <c r="H120" i="543"/>
  <c r="E85" i="512"/>
  <c r="C20" i="496"/>
  <c r="H105" i="485"/>
  <c r="K119" i="543"/>
  <c r="K193" i="543" s="1"/>
  <c r="K206" i="543" s="1"/>
  <c r="H148" i="485"/>
  <c r="J148" i="485" s="1"/>
  <c r="P141" i="485"/>
  <c r="R141" i="485" s="1"/>
  <c r="F23" i="522"/>
  <c r="D19" i="496"/>
  <c r="F16" i="495"/>
  <c r="R174" i="485"/>
  <c r="R11" i="522"/>
  <c r="E120" i="543"/>
  <c r="E194" i="543" s="1"/>
  <c r="P140" i="485"/>
  <c r="R140" i="485" s="1"/>
  <c r="P132" i="485"/>
  <c r="R132" i="485"/>
  <c r="P124" i="485"/>
  <c r="R124" i="485"/>
  <c r="D10" i="498"/>
  <c r="H8" i="485"/>
  <c r="C121" i="543"/>
  <c r="C195" i="543" s="1"/>
  <c r="C119" i="543"/>
  <c r="C132" i="543" s="1"/>
  <c r="M120" i="543"/>
  <c r="M194" i="543" s="1"/>
  <c r="P139" i="485"/>
  <c r="R139" i="485" s="1"/>
  <c r="P131" i="485"/>
  <c r="R131" i="485" s="1"/>
  <c r="P164" i="485"/>
  <c r="R164" i="485" s="1"/>
  <c r="E15" i="501"/>
  <c r="N178" i="485"/>
  <c r="G120" i="543"/>
  <c r="G194" i="543" s="1"/>
  <c r="I119" i="543"/>
  <c r="H88" i="485"/>
  <c r="J88" i="485" s="1"/>
  <c r="G121" i="543"/>
  <c r="G195" i="543" s="1"/>
  <c r="K121" i="543"/>
  <c r="K195" i="543" s="1"/>
  <c r="M119" i="543"/>
  <c r="H146" i="485"/>
  <c r="H51" i="485"/>
  <c r="F119" i="543"/>
  <c r="F132" i="543" s="1"/>
  <c r="E121" i="543"/>
  <c r="E195" i="543" s="1"/>
  <c r="J121" i="543"/>
  <c r="J195" i="543" s="1"/>
  <c r="P52" i="485"/>
  <c r="R52" i="485" s="1"/>
  <c r="D119" i="543"/>
  <c r="D132" i="543" s="1"/>
  <c r="P12" i="485"/>
  <c r="J119" i="543"/>
  <c r="J193" i="543" s="1"/>
  <c r="J206" i="543" s="1"/>
  <c r="D175" i="485"/>
  <c r="N119" i="543"/>
  <c r="R34" i="485"/>
  <c r="D121" i="543"/>
  <c r="D195" i="543" s="1"/>
  <c r="H84" i="485"/>
  <c r="H85" i="485" s="1"/>
  <c r="P59" i="485"/>
  <c r="P8" i="485"/>
  <c r="L93" i="532"/>
  <c r="M93" i="532"/>
  <c r="B51" i="532"/>
  <c r="D297" i="512"/>
  <c r="D306" i="512"/>
  <c r="L306" i="512" s="1"/>
  <c r="D307" i="512"/>
  <c r="L307" i="512" s="1"/>
  <c r="D309" i="512"/>
  <c r="L309" i="512" s="1"/>
  <c r="D310" i="512"/>
  <c r="L310" i="512"/>
  <c r="D292" i="512"/>
  <c r="L292" i="512" s="1"/>
  <c r="N56" i="532"/>
  <c r="D284" i="512"/>
  <c r="D285" i="512"/>
  <c r="L285" i="512" s="1"/>
  <c r="D279" i="512"/>
  <c r="L279" i="512" s="1"/>
  <c r="D265" i="512"/>
  <c r="L265" i="512" s="1"/>
  <c r="D270" i="512"/>
  <c r="L270" i="512" s="1"/>
  <c r="D254" i="512"/>
  <c r="L254" i="512" s="1"/>
  <c r="D255" i="512"/>
  <c r="L255" i="512"/>
  <c r="D256" i="512"/>
  <c r="L256" i="512" s="1"/>
  <c r="D257" i="512"/>
  <c r="L257" i="512" s="1"/>
  <c r="D259" i="512"/>
  <c r="D204" i="512"/>
  <c r="D203" i="512"/>
  <c r="L203" i="512" s="1"/>
  <c r="G17" i="540"/>
  <c r="C17" i="540"/>
  <c r="F17" i="540" s="1"/>
  <c r="G16" i="540"/>
  <c r="C16" i="540"/>
  <c r="G15" i="540"/>
  <c r="C15" i="540"/>
  <c r="F15" i="540" s="1"/>
  <c r="G14" i="540"/>
  <c r="C14" i="540"/>
  <c r="G10" i="540"/>
  <c r="G11" i="540"/>
  <c r="G8" i="540"/>
  <c r="C10" i="540"/>
  <c r="F10" i="540" s="1"/>
  <c r="C11" i="540"/>
  <c r="F11" i="540" s="1"/>
  <c r="C8" i="540"/>
  <c r="F8" i="540"/>
  <c r="D425" i="512"/>
  <c r="L425" i="512" s="1"/>
  <c r="D271" i="512"/>
  <c r="E86" i="512"/>
  <c r="J93" i="532"/>
  <c r="E93" i="532"/>
  <c r="I93" i="532"/>
  <c r="J132" i="543"/>
  <c r="N51" i="532"/>
  <c r="I121" i="543"/>
  <c r="I195" i="543" s="1"/>
  <c r="N44" i="532"/>
  <c r="D125" i="543"/>
  <c r="D199" i="543" s="1"/>
  <c r="D86" i="512"/>
  <c r="L86" i="512" s="1"/>
  <c r="L121" i="543"/>
  <c r="L195" i="543" s="1"/>
  <c r="D128" i="543"/>
  <c r="D202" i="543" s="1"/>
  <c r="C93" i="532"/>
  <c r="I127" i="543"/>
  <c r="I201" i="543" s="1"/>
  <c r="E89" i="512"/>
  <c r="M89" i="512" s="1"/>
  <c r="E88" i="512"/>
  <c r="M88" i="512" s="1"/>
  <c r="G14" i="495"/>
  <c r="G16" i="495"/>
  <c r="R100" i="485"/>
  <c r="M121" i="543"/>
  <c r="M195" i="543" s="1"/>
  <c r="J146" i="485"/>
  <c r="K59" i="485"/>
  <c r="F121" i="543"/>
  <c r="F195" i="543" s="1"/>
  <c r="H121" i="543"/>
  <c r="H195" i="543" s="1"/>
  <c r="L13" i="532"/>
  <c r="D11" i="537"/>
  <c r="E10" i="537"/>
  <c r="C10" i="537"/>
  <c r="H34" i="543"/>
  <c r="G34" i="543"/>
  <c r="F34" i="543"/>
  <c r="E34" i="543"/>
  <c r="G29" i="543"/>
  <c r="G32" i="543"/>
  <c r="H29" i="543"/>
  <c r="H32" i="543" s="1"/>
  <c r="F29" i="543"/>
  <c r="F32" i="543" s="1"/>
  <c r="E29" i="543"/>
  <c r="E32" i="543"/>
  <c r="I28" i="543"/>
  <c r="I27" i="543"/>
  <c r="I34" i="543"/>
  <c r="F23" i="543"/>
  <c r="G23" i="543"/>
  <c r="H23" i="543"/>
  <c r="E23" i="543"/>
  <c r="H18" i="543"/>
  <c r="H21" i="543" s="1"/>
  <c r="G18" i="543"/>
  <c r="G21" i="543"/>
  <c r="F18" i="543"/>
  <c r="F21" i="543"/>
  <c r="E18" i="543"/>
  <c r="E21" i="543"/>
  <c r="I17" i="543"/>
  <c r="I16" i="543"/>
  <c r="I23" i="543"/>
  <c r="B78" i="542"/>
  <c r="C78" i="542"/>
  <c r="D78" i="542"/>
  <c r="E78" i="542"/>
  <c r="B71" i="542"/>
  <c r="C71" i="542"/>
  <c r="D71" i="542"/>
  <c r="E71" i="542"/>
  <c r="B64" i="542"/>
  <c r="C64" i="542"/>
  <c r="D64" i="542"/>
  <c r="E64" i="542"/>
  <c r="B37" i="542"/>
  <c r="C37" i="542"/>
  <c r="D37" i="542"/>
  <c r="E37" i="542"/>
  <c r="F36" i="542"/>
  <c r="B123" i="542"/>
  <c r="C123" i="542"/>
  <c r="D123" i="542"/>
  <c r="E123" i="542"/>
  <c r="F122" i="542"/>
  <c r="F123" i="542" s="1"/>
  <c r="F114" i="542"/>
  <c r="F115" i="542"/>
  <c r="F116" i="542"/>
  <c r="F117" i="542"/>
  <c r="F118" i="542"/>
  <c r="F113" i="542"/>
  <c r="F100" i="542"/>
  <c r="F101" i="542"/>
  <c r="F102" i="542"/>
  <c r="F103" i="542"/>
  <c r="F104" i="542"/>
  <c r="F105" i="542"/>
  <c r="F106" i="542"/>
  <c r="F107" i="542"/>
  <c r="F108" i="542"/>
  <c r="F109" i="542"/>
  <c r="F99" i="542"/>
  <c r="F94" i="542"/>
  <c r="F95" i="542"/>
  <c r="F93" i="542"/>
  <c r="F82" i="542"/>
  <c r="F83" i="542"/>
  <c r="F84" i="542"/>
  <c r="F85" i="542"/>
  <c r="F86" i="542"/>
  <c r="F87" i="542"/>
  <c r="F88" i="542"/>
  <c r="F89" i="542"/>
  <c r="F81" i="542"/>
  <c r="F75" i="542"/>
  <c r="F74" i="542"/>
  <c r="F78" i="542" s="1"/>
  <c r="F76" i="542"/>
  <c r="F77" i="542"/>
  <c r="F68" i="542"/>
  <c r="F69" i="542"/>
  <c r="F70" i="542"/>
  <c r="F67" i="542"/>
  <c r="F71" i="542" s="1"/>
  <c r="F41" i="542"/>
  <c r="F42" i="542"/>
  <c r="F43" i="542"/>
  <c r="F44" i="542"/>
  <c r="F45" i="542"/>
  <c r="F46" i="542"/>
  <c r="F47" i="542"/>
  <c r="F40" i="542"/>
  <c r="F48" i="542"/>
  <c r="F49" i="542"/>
  <c r="F50" i="542"/>
  <c r="F51" i="542"/>
  <c r="F52" i="542"/>
  <c r="F53" i="542"/>
  <c r="F54" i="542"/>
  <c r="F55" i="542"/>
  <c r="F56" i="542"/>
  <c r="F57" i="542"/>
  <c r="F58" i="542"/>
  <c r="F59" i="542"/>
  <c r="F60" i="542"/>
  <c r="F61" i="542"/>
  <c r="F62" i="542"/>
  <c r="F63" i="542"/>
  <c r="F32" i="542"/>
  <c r="F33" i="542"/>
  <c r="F34" i="542"/>
  <c r="F35" i="542"/>
  <c r="F37" i="542" s="1"/>
  <c r="F31" i="542"/>
  <c r="B28" i="542"/>
  <c r="C28" i="542"/>
  <c r="D28" i="542"/>
  <c r="E28" i="542"/>
  <c r="B21" i="542"/>
  <c r="C21" i="542"/>
  <c r="D21" i="542"/>
  <c r="E21" i="542"/>
  <c r="F24" i="542"/>
  <c r="F28" i="542" s="1"/>
  <c r="F25" i="542"/>
  <c r="F26" i="542"/>
  <c r="F27" i="542"/>
  <c r="F8" i="542"/>
  <c r="F9" i="542"/>
  <c r="F10" i="542"/>
  <c r="F7" i="542"/>
  <c r="F11" i="542"/>
  <c r="F12" i="542"/>
  <c r="F13" i="542"/>
  <c r="F14" i="542"/>
  <c r="F15" i="542"/>
  <c r="F16" i="542"/>
  <c r="F17" i="542"/>
  <c r="F18" i="542"/>
  <c r="F19" i="542"/>
  <c r="F20" i="542"/>
  <c r="J206" i="512"/>
  <c r="J247" i="512"/>
  <c r="K206" i="512"/>
  <c r="K247" i="512"/>
  <c r="F386" i="476"/>
  <c r="E386" i="476"/>
  <c r="D510" i="512"/>
  <c r="C30" i="511"/>
  <c r="K30" i="511" s="1"/>
  <c r="F510" i="512"/>
  <c r="G510" i="512"/>
  <c r="H510" i="512"/>
  <c r="I510" i="512"/>
  <c r="J510" i="512"/>
  <c r="K510" i="512"/>
  <c r="L508" i="512"/>
  <c r="M508" i="512"/>
  <c r="M507" i="512"/>
  <c r="L507" i="512"/>
  <c r="L510" i="512" s="1"/>
  <c r="F504" i="512"/>
  <c r="G504" i="512"/>
  <c r="H504" i="512"/>
  <c r="I504" i="512"/>
  <c r="J504" i="512"/>
  <c r="K504" i="512"/>
  <c r="M501" i="512"/>
  <c r="M502" i="512"/>
  <c r="L503" i="512"/>
  <c r="M503" i="512"/>
  <c r="M500" i="512"/>
  <c r="E497" i="512"/>
  <c r="D28" i="511" s="1"/>
  <c r="L28" i="511" s="1"/>
  <c r="F497" i="512"/>
  <c r="G497" i="512"/>
  <c r="H497" i="512"/>
  <c r="I497" i="512"/>
  <c r="J497" i="512"/>
  <c r="K497" i="512"/>
  <c r="L496" i="512"/>
  <c r="M495" i="512"/>
  <c r="L495" i="512"/>
  <c r="D492" i="512"/>
  <c r="C27" i="511" s="1"/>
  <c r="K27" i="511"/>
  <c r="E492" i="512"/>
  <c r="D27" i="511"/>
  <c r="L27" i="511" s="1"/>
  <c r="F492" i="512"/>
  <c r="G492" i="512"/>
  <c r="H492" i="512"/>
  <c r="I492" i="512"/>
  <c r="J492" i="512"/>
  <c r="K492" i="512"/>
  <c r="L490" i="512"/>
  <c r="M490" i="512"/>
  <c r="L491" i="512"/>
  <c r="L489" i="512"/>
  <c r="F486" i="512"/>
  <c r="G486" i="512"/>
  <c r="H486" i="512"/>
  <c r="I486" i="512"/>
  <c r="J486" i="512"/>
  <c r="K486" i="512"/>
  <c r="M485" i="512"/>
  <c r="M484" i="512"/>
  <c r="F481" i="512"/>
  <c r="G481" i="512"/>
  <c r="H481" i="512"/>
  <c r="I481" i="512"/>
  <c r="J481" i="512"/>
  <c r="K481" i="512"/>
  <c r="L480" i="512"/>
  <c r="L479" i="512"/>
  <c r="F476" i="512"/>
  <c r="G476" i="512"/>
  <c r="H476" i="512"/>
  <c r="I476" i="512"/>
  <c r="J476" i="512"/>
  <c r="K476" i="512"/>
  <c r="L462" i="512"/>
  <c r="M466" i="512"/>
  <c r="L471" i="512"/>
  <c r="M471" i="512"/>
  <c r="M473" i="512"/>
  <c r="L474" i="512"/>
  <c r="L475" i="512"/>
  <c r="F458" i="512"/>
  <c r="G458" i="512"/>
  <c r="H458" i="512"/>
  <c r="I458" i="512"/>
  <c r="J458" i="512"/>
  <c r="K458" i="512"/>
  <c r="M457" i="512"/>
  <c r="F450" i="512"/>
  <c r="G450" i="512"/>
  <c r="H450" i="512"/>
  <c r="I450" i="512"/>
  <c r="J450" i="512"/>
  <c r="K450" i="512"/>
  <c r="M449" i="512"/>
  <c r="M446" i="512"/>
  <c r="L446" i="512"/>
  <c r="F442" i="512"/>
  <c r="G442" i="512"/>
  <c r="H442" i="512"/>
  <c r="I442" i="512"/>
  <c r="J442" i="512"/>
  <c r="K442" i="512"/>
  <c r="M441" i="512"/>
  <c r="F437" i="512"/>
  <c r="G437" i="512"/>
  <c r="H437" i="512"/>
  <c r="I437" i="512"/>
  <c r="J437" i="512"/>
  <c r="K437" i="512"/>
  <c r="L436" i="512"/>
  <c r="M435" i="512"/>
  <c r="F432" i="512"/>
  <c r="G432" i="512"/>
  <c r="H432" i="512"/>
  <c r="I432" i="512"/>
  <c r="J432" i="512"/>
  <c r="K432" i="512"/>
  <c r="M421" i="512"/>
  <c r="L423" i="512"/>
  <c r="M424" i="512"/>
  <c r="M425" i="512"/>
  <c r="M426" i="512"/>
  <c r="M427" i="512"/>
  <c r="M428" i="512"/>
  <c r="L430" i="512"/>
  <c r="M431" i="512"/>
  <c r="M420" i="512"/>
  <c r="F416" i="512"/>
  <c r="G416" i="512"/>
  <c r="H416" i="512"/>
  <c r="I416" i="512"/>
  <c r="J416" i="512"/>
  <c r="K416" i="512"/>
  <c r="M410" i="512"/>
  <c r="M411" i="512"/>
  <c r="M412" i="512"/>
  <c r="L413" i="512"/>
  <c r="M413" i="512"/>
  <c r="L415" i="512"/>
  <c r="M415" i="512"/>
  <c r="F406" i="512"/>
  <c r="G406" i="512"/>
  <c r="H406" i="512"/>
  <c r="I406" i="512"/>
  <c r="J406" i="512"/>
  <c r="K406" i="512"/>
  <c r="M405" i="512"/>
  <c r="L404" i="512"/>
  <c r="F401" i="512"/>
  <c r="G401" i="512"/>
  <c r="H401" i="512"/>
  <c r="I401" i="512"/>
  <c r="J401" i="512"/>
  <c r="K401" i="512"/>
  <c r="L400" i="512"/>
  <c r="M399" i="512"/>
  <c r="M401" i="512" s="1"/>
  <c r="F396" i="512"/>
  <c r="G396" i="512"/>
  <c r="H396" i="512"/>
  <c r="I396" i="512"/>
  <c r="J396" i="512"/>
  <c r="K396" i="512"/>
  <c r="M393" i="512"/>
  <c r="L393" i="512"/>
  <c r="D11" i="511"/>
  <c r="L11" i="511" s="1"/>
  <c r="F390" i="512"/>
  <c r="G390" i="512"/>
  <c r="H390" i="512"/>
  <c r="I390" i="512"/>
  <c r="J390" i="512"/>
  <c r="K390" i="512"/>
  <c r="M389" i="512"/>
  <c r="M390" i="512" s="1"/>
  <c r="D385" i="512"/>
  <c r="C10" i="511" s="1"/>
  <c r="K10" i="511" s="1"/>
  <c r="F385" i="512"/>
  <c r="G385" i="512"/>
  <c r="H385" i="512"/>
  <c r="I385" i="512"/>
  <c r="J385" i="512"/>
  <c r="K385" i="512"/>
  <c r="M383" i="512"/>
  <c r="L383" i="512"/>
  <c r="L385" i="512" s="1"/>
  <c r="E379" i="512"/>
  <c r="F379" i="512"/>
  <c r="G379" i="512"/>
  <c r="H379" i="512"/>
  <c r="I379" i="512"/>
  <c r="J379" i="512"/>
  <c r="K379" i="512"/>
  <c r="H369" i="512"/>
  <c r="H375" i="512" s="1"/>
  <c r="I369" i="512"/>
  <c r="I375" i="512" s="1"/>
  <c r="J369" i="512"/>
  <c r="J375" i="512"/>
  <c r="K369" i="512"/>
  <c r="K375" i="512" s="1"/>
  <c r="F331" i="512"/>
  <c r="F374" i="512" s="1"/>
  <c r="G331" i="512"/>
  <c r="G374" i="512" s="1"/>
  <c r="G380" i="512" s="1"/>
  <c r="F369" i="512"/>
  <c r="F375" i="512"/>
  <c r="G369" i="512"/>
  <c r="G375" i="512" s="1"/>
  <c r="L368" i="512"/>
  <c r="D362" i="512"/>
  <c r="E362" i="512"/>
  <c r="F362" i="512"/>
  <c r="G362" i="512"/>
  <c r="H362" i="512"/>
  <c r="I362" i="512"/>
  <c r="J362" i="512"/>
  <c r="K362" i="512"/>
  <c r="F357" i="512"/>
  <c r="F364" i="512" s="1"/>
  <c r="F377" i="512" s="1"/>
  <c r="F380" i="512" s="1"/>
  <c r="G357" i="512"/>
  <c r="G364" i="512"/>
  <c r="G377" i="512" s="1"/>
  <c r="H357" i="512"/>
  <c r="H364" i="512" s="1"/>
  <c r="H377" i="512" s="1"/>
  <c r="I357" i="512"/>
  <c r="I364" i="512" s="1"/>
  <c r="I377" i="512" s="1"/>
  <c r="J357" i="512"/>
  <c r="J364" i="512" s="1"/>
  <c r="J377" i="512"/>
  <c r="J380" i="512" s="1"/>
  <c r="K357" i="512"/>
  <c r="K364" i="512"/>
  <c r="K377" i="512" s="1"/>
  <c r="M361" i="512"/>
  <c r="L361" i="512"/>
  <c r="L362" i="512"/>
  <c r="M360" i="512"/>
  <c r="M344" i="512"/>
  <c r="M379" i="512" s="1"/>
  <c r="L347" i="512"/>
  <c r="M347" i="512"/>
  <c r="L349" i="512"/>
  <c r="M349" i="512"/>
  <c r="M351" i="512"/>
  <c r="L353" i="512"/>
  <c r="M353" i="512"/>
  <c r="M355" i="512"/>
  <c r="M343" i="512"/>
  <c r="F339" i="512"/>
  <c r="F378" i="512"/>
  <c r="G339" i="512"/>
  <c r="G378" i="512" s="1"/>
  <c r="H339" i="512"/>
  <c r="H378" i="512" s="1"/>
  <c r="I339" i="512"/>
  <c r="I378" i="512"/>
  <c r="J339" i="512"/>
  <c r="J378" i="512"/>
  <c r="K339" i="512"/>
  <c r="K378" i="512" s="1"/>
  <c r="M336" i="512"/>
  <c r="M337" i="512"/>
  <c r="M338" i="512"/>
  <c r="H331" i="512"/>
  <c r="H374" i="512" s="1"/>
  <c r="I331" i="512"/>
  <c r="I374" i="512" s="1"/>
  <c r="I380" i="512" s="1"/>
  <c r="J331" i="512"/>
  <c r="J374" i="512"/>
  <c r="K331" i="512"/>
  <c r="K374" i="512"/>
  <c r="F325" i="512"/>
  <c r="G325" i="512"/>
  <c r="H325" i="512"/>
  <c r="I325" i="512"/>
  <c r="J325" i="512"/>
  <c r="K325" i="512"/>
  <c r="L323" i="512"/>
  <c r="M323" i="512"/>
  <c r="L324" i="512"/>
  <c r="M324" i="512"/>
  <c r="F319" i="512"/>
  <c r="G319" i="512"/>
  <c r="H319" i="512"/>
  <c r="I319" i="512"/>
  <c r="J319" i="512"/>
  <c r="K319" i="512"/>
  <c r="M318" i="512"/>
  <c r="M316" i="512"/>
  <c r="M319" i="512" s="1"/>
  <c r="L316" i="512"/>
  <c r="F313" i="512"/>
  <c r="G313" i="512"/>
  <c r="H313" i="512"/>
  <c r="I313" i="512"/>
  <c r="J313" i="512"/>
  <c r="K313" i="512"/>
  <c r="L297" i="512"/>
  <c r="L298" i="512"/>
  <c r="M301" i="512"/>
  <c r="M302" i="512"/>
  <c r="M303" i="512"/>
  <c r="L305" i="512"/>
  <c r="M310" i="512"/>
  <c r="M311" i="512"/>
  <c r="F293" i="512"/>
  <c r="G293" i="512"/>
  <c r="H293" i="512"/>
  <c r="I293" i="512"/>
  <c r="J293" i="512"/>
  <c r="K293" i="512"/>
  <c r="F287" i="512"/>
  <c r="G287" i="512"/>
  <c r="H287" i="512"/>
  <c r="I287" i="512"/>
  <c r="J287" i="512"/>
  <c r="K287" i="512"/>
  <c r="L284" i="512"/>
  <c r="M286" i="512"/>
  <c r="F280" i="512"/>
  <c r="G280" i="512"/>
  <c r="H280" i="512"/>
  <c r="I280" i="512"/>
  <c r="J280" i="512"/>
  <c r="K280" i="512"/>
  <c r="F275" i="512"/>
  <c r="G275" i="512"/>
  <c r="H275" i="512"/>
  <c r="I275" i="512"/>
  <c r="J275" i="512"/>
  <c r="K275" i="512"/>
  <c r="M266" i="512"/>
  <c r="M267" i="512"/>
  <c r="L271" i="512"/>
  <c r="M271" i="512"/>
  <c r="M274" i="512"/>
  <c r="M263" i="512"/>
  <c r="F260" i="512"/>
  <c r="G260" i="512"/>
  <c r="H260" i="512"/>
  <c r="I260" i="512"/>
  <c r="J260" i="512"/>
  <c r="K260" i="512"/>
  <c r="M254" i="512"/>
  <c r="L259" i="512"/>
  <c r="M259" i="512"/>
  <c r="M253" i="512"/>
  <c r="E248" i="512"/>
  <c r="F248" i="512"/>
  <c r="G248" i="512"/>
  <c r="H248" i="512"/>
  <c r="I248" i="512"/>
  <c r="J248" i="512"/>
  <c r="K248" i="512"/>
  <c r="F237" i="512"/>
  <c r="F243" i="512"/>
  <c r="G237" i="512"/>
  <c r="G243" i="512"/>
  <c r="H237" i="512"/>
  <c r="H243" i="512" s="1"/>
  <c r="I237" i="512"/>
  <c r="I243" i="512"/>
  <c r="J237" i="512"/>
  <c r="J243" i="512"/>
  <c r="K237" i="512"/>
  <c r="K243" i="512"/>
  <c r="M236" i="512"/>
  <c r="L236" i="512"/>
  <c r="F230" i="512"/>
  <c r="F225" i="512"/>
  <c r="F232" i="512" s="1"/>
  <c r="F246" i="512"/>
  <c r="G230" i="512"/>
  <c r="G225" i="512"/>
  <c r="G232" i="512" s="1"/>
  <c r="G246" i="512" s="1"/>
  <c r="H230" i="512"/>
  <c r="I230" i="512"/>
  <c r="J230" i="512"/>
  <c r="K230" i="512"/>
  <c r="M229" i="512"/>
  <c r="H225" i="512"/>
  <c r="H232" i="512"/>
  <c r="H246" i="512" s="1"/>
  <c r="I225" i="512"/>
  <c r="I232" i="512"/>
  <c r="I246" i="512" s="1"/>
  <c r="J225" i="512"/>
  <c r="J232" i="512" s="1"/>
  <c r="J246" i="512"/>
  <c r="K225" i="512"/>
  <c r="K232" i="512" s="1"/>
  <c r="K246" i="512" s="1"/>
  <c r="M212" i="512"/>
  <c r="M248" i="512" s="1"/>
  <c r="M213" i="512"/>
  <c r="M217" i="512"/>
  <c r="M219" i="512"/>
  <c r="M220" i="512"/>
  <c r="M221" i="512"/>
  <c r="M223" i="512"/>
  <c r="M211" i="512"/>
  <c r="F206" i="512"/>
  <c r="F247" i="512" s="1"/>
  <c r="G206" i="512"/>
  <c r="G247" i="512" s="1"/>
  <c r="H206" i="512"/>
  <c r="H207" i="512" s="1"/>
  <c r="I206" i="512"/>
  <c r="I247" i="512"/>
  <c r="M205" i="512"/>
  <c r="F198" i="512"/>
  <c r="F207" i="512" s="1"/>
  <c r="G198" i="512"/>
  <c r="G207" i="512" s="1"/>
  <c r="H198" i="512"/>
  <c r="I198" i="512"/>
  <c r="I207" i="512" s="1"/>
  <c r="J198" i="512"/>
  <c r="J207" i="512" s="1"/>
  <c r="K198" i="512"/>
  <c r="K242" i="512" s="1"/>
  <c r="K249" i="512" s="1"/>
  <c r="K207" i="512"/>
  <c r="F192" i="512"/>
  <c r="G192" i="512"/>
  <c r="H192" i="512"/>
  <c r="I192" i="512"/>
  <c r="J192" i="512"/>
  <c r="K192" i="512"/>
  <c r="M190" i="512"/>
  <c r="L191" i="512"/>
  <c r="M191" i="512"/>
  <c r="M189" i="512"/>
  <c r="F186" i="512"/>
  <c r="G186" i="512"/>
  <c r="H186" i="512"/>
  <c r="I186" i="512"/>
  <c r="J186" i="512"/>
  <c r="K186" i="512"/>
  <c r="M185" i="512"/>
  <c r="M183" i="512"/>
  <c r="L183" i="512"/>
  <c r="F178" i="512"/>
  <c r="G178" i="512"/>
  <c r="H178" i="512"/>
  <c r="I178" i="512"/>
  <c r="J178" i="512"/>
  <c r="K178" i="512"/>
  <c r="D172" i="512"/>
  <c r="C39" i="508" s="1"/>
  <c r="K39" i="508" s="1"/>
  <c r="E172" i="512"/>
  <c r="D39" i="508" s="1"/>
  <c r="L39" i="508" s="1"/>
  <c r="F172" i="512"/>
  <c r="G172" i="512"/>
  <c r="H172" i="512"/>
  <c r="I172" i="512"/>
  <c r="J172" i="512"/>
  <c r="K172" i="512"/>
  <c r="M171" i="512"/>
  <c r="L171" i="512"/>
  <c r="M170" i="512"/>
  <c r="L170" i="512"/>
  <c r="F166" i="512"/>
  <c r="G166" i="512"/>
  <c r="H166" i="512"/>
  <c r="I166" i="512"/>
  <c r="J166" i="512"/>
  <c r="K166" i="512"/>
  <c r="F161" i="512"/>
  <c r="G161" i="512"/>
  <c r="H161" i="512"/>
  <c r="I161" i="512"/>
  <c r="J161" i="512"/>
  <c r="K161" i="512"/>
  <c r="M159" i="512"/>
  <c r="L160" i="512"/>
  <c r="M160" i="512"/>
  <c r="F154" i="512"/>
  <c r="G154" i="512"/>
  <c r="H154" i="512"/>
  <c r="I154" i="512"/>
  <c r="J154" i="512"/>
  <c r="K154" i="512"/>
  <c r="M153" i="512"/>
  <c r="M154" i="512" s="1"/>
  <c r="M151" i="512"/>
  <c r="L151" i="512"/>
  <c r="F148" i="512"/>
  <c r="G148" i="512"/>
  <c r="H148" i="512"/>
  <c r="I148" i="512"/>
  <c r="J148" i="512"/>
  <c r="K148" i="512"/>
  <c r="F141" i="512"/>
  <c r="G141" i="512"/>
  <c r="H141" i="512"/>
  <c r="I141" i="512"/>
  <c r="J141" i="512"/>
  <c r="K141" i="512"/>
  <c r="M140" i="512"/>
  <c r="M137" i="512"/>
  <c r="L137" i="512"/>
  <c r="F134" i="512"/>
  <c r="G134" i="512"/>
  <c r="H134" i="512"/>
  <c r="I134" i="512"/>
  <c r="J134" i="512"/>
  <c r="K134" i="512"/>
  <c r="M130" i="512"/>
  <c r="F126" i="512"/>
  <c r="G126" i="512"/>
  <c r="H126" i="512"/>
  <c r="I126" i="512"/>
  <c r="J126" i="512"/>
  <c r="K126" i="512"/>
  <c r="F121" i="512"/>
  <c r="G121" i="512"/>
  <c r="H121" i="512"/>
  <c r="I121" i="512"/>
  <c r="J121" i="512"/>
  <c r="K121" i="512"/>
  <c r="M120" i="512"/>
  <c r="F114" i="512"/>
  <c r="G114" i="512"/>
  <c r="H114" i="512"/>
  <c r="I114" i="512"/>
  <c r="J114" i="512"/>
  <c r="K114" i="512"/>
  <c r="L108" i="512"/>
  <c r="M108" i="512"/>
  <c r="M107" i="512"/>
  <c r="F105" i="512"/>
  <c r="F115" i="512" s="1"/>
  <c r="G105" i="512"/>
  <c r="H105" i="512"/>
  <c r="I105" i="512"/>
  <c r="I115" i="512"/>
  <c r="J105" i="512"/>
  <c r="J115" i="512"/>
  <c r="K105" i="512"/>
  <c r="K115" i="512" s="1"/>
  <c r="L102" i="512"/>
  <c r="M100" i="512"/>
  <c r="L100" i="512"/>
  <c r="F96" i="512"/>
  <c r="G96" i="512"/>
  <c r="H96" i="512"/>
  <c r="I96" i="512"/>
  <c r="J96" i="512"/>
  <c r="K96" i="512"/>
  <c r="M93" i="512"/>
  <c r="F90" i="512"/>
  <c r="G90" i="512"/>
  <c r="H90" i="512"/>
  <c r="I90" i="512"/>
  <c r="J90" i="512"/>
  <c r="K90" i="512"/>
  <c r="M85" i="512"/>
  <c r="M86" i="512"/>
  <c r="F81" i="512"/>
  <c r="G81" i="512"/>
  <c r="H81" i="512"/>
  <c r="I81" i="512"/>
  <c r="J81" i="512"/>
  <c r="K81" i="512"/>
  <c r="I72" i="512"/>
  <c r="I76" i="512" s="1"/>
  <c r="F72" i="512"/>
  <c r="F76" i="512" s="1"/>
  <c r="G72" i="512"/>
  <c r="G76" i="512"/>
  <c r="H72" i="512"/>
  <c r="H76" i="512" s="1"/>
  <c r="J72" i="512"/>
  <c r="J76" i="512" s="1"/>
  <c r="K72" i="512"/>
  <c r="K76" i="512" s="1"/>
  <c r="E66" i="512"/>
  <c r="F66" i="512"/>
  <c r="G66" i="512"/>
  <c r="H66" i="512"/>
  <c r="I66" i="512"/>
  <c r="J66" i="512"/>
  <c r="K66" i="512"/>
  <c r="D66" i="512"/>
  <c r="F62" i="512"/>
  <c r="F67" i="512"/>
  <c r="G62" i="512"/>
  <c r="G67" i="512" s="1"/>
  <c r="H62" i="512"/>
  <c r="H67" i="512" s="1"/>
  <c r="I62" i="512"/>
  <c r="I67" i="512" s="1"/>
  <c r="J62" i="512"/>
  <c r="J67" i="512" s="1"/>
  <c r="K62" i="512"/>
  <c r="K67" i="512" s="1"/>
  <c r="M64" i="512"/>
  <c r="L64" i="512"/>
  <c r="M65" i="512"/>
  <c r="L65" i="512"/>
  <c r="F57" i="512"/>
  <c r="G57" i="512"/>
  <c r="H57" i="512"/>
  <c r="I57" i="512"/>
  <c r="J57" i="512"/>
  <c r="K57" i="512"/>
  <c r="M46" i="512"/>
  <c r="L47" i="512"/>
  <c r="M49" i="512"/>
  <c r="M54" i="512"/>
  <c r="M56" i="512"/>
  <c r="L34" i="512"/>
  <c r="M34" i="512"/>
  <c r="L33" i="512"/>
  <c r="M28" i="512"/>
  <c r="L29" i="512"/>
  <c r="M29" i="512"/>
  <c r="M21" i="512"/>
  <c r="L20" i="512"/>
  <c r="L9" i="512"/>
  <c r="M9" i="512"/>
  <c r="M11" i="512"/>
  <c r="L12" i="512"/>
  <c r="M12" i="512"/>
  <c r="M15" i="512"/>
  <c r="M16" i="512"/>
  <c r="F42" i="512"/>
  <c r="G42" i="512"/>
  <c r="H42" i="512"/>
  <c r="I42" i="512"/>
  <c r="J42" i="512"/>
  <c r="K42" i="512"/>
  <c r="F36" i="512"/>
  <c r="F37" i="512" s="1"/>
  <c r="G36" i="512"/>
  <c r="H36" i="512"/>
  <c r="I36" i="512"/>
  <c r="J36" i="512"/>
  <c r="K36" i="512"/>
  <c r="F31" i="512"/>
  <c r="G31" i="512"/>
  <c r="G37" i="512" s="1"/>
  <c r="H31" i="512"/>
  <c r="H37" i="512"/>
  <c r="I31" i="512"/>
  <c r="I37" i="512"/>
  <c r="J31" i="512"/>
  <c r="J37" i="512"/>
  <c r="K31" i="512"/>
  <c r="K37" i="512" s="1"/>
  <c r="E22" i="512"/>
  <c r="F22" i="512"/>
  <c r="G22" i="512"/>
  <c r="H22" i="512"/>
  <c r="H23" i="512" s="1"/>
  <c r="I22" i="512"/>
  <c r="J22" i="512"/>
  <c r="K22" i="512"/>
  <c r="D22" i="512"/>
  <c r="F17" i="512"/>
  <c r="F23" i="512"/>
  <c r="G17" i="512"/>
  <c r="G23" i="512"/>
  <c r="H17" i="512"/>
  <c r="I17" i="512"/>
  <c r="I23" i="512" s="1"/>
  <c r="J17" i="512"/>
  <c r="J23" i="512"/>
  <c r="K17" i="512"/>
  <c r="K23" i="512"/>
  <c r="I242" i="512"/>
  <c r="I249" i="512" s="1"/>
  <c r="H242" i="512"/>
  <c r="F242" i="512"/>
  <c r="F249" i="512"/>
  <c r="J242" i="512"/>
  <c r="I18" i="543"/>
  <c r="I21" i="543" s="1"/>
  <c r="M492" i="512"/>
  <c r="L66" i="512"/>
  <c r="L22" i="512"/>
  <c r="I29" i="543"/>
  <c r="I32" i="543"/>
  <c r="E62" i="508"/>
  <c r="F62" i="508"/>
  <c r="G62" i="508"/>
  <c r="H62" i="508"/>
  <c r="I62" i="508"/>
  <c r="J62" i="508"/>
  <c r="F41" i="508"/>
  <c r="F50" i="508"/>
  <c r="F52" i="508" s="1"/>
  <c r="G41" i="508"/>
  <c r="G52" i="508" s="1"/>
  <c r="G50" i="508"/>
  <c r="H41" i="508"/>
  <c r="H52" i="508" s="1"/>
  <c r="H50" i="508"/>
  <c r="I41" i="508"/>
  <c r="I52" i="508" s="1"/>
  <c r="I54" i="508" s="1"/>
  <c r="I50" i="508"/>
  <c r="E50" i="508"/>
  <c r="J50" i="508"/>
  <c r="J52" i="508" s="1"/>
  <c r="J54" i="508" s="1"/>
  <c r="E41" i="508"/>
  <c r="J41" i="508"/>
  <c r="E15" i="508"/>
  <c r="E28" i="508" s="1"/>
  <c r="E26" i="508"/>
  <c r="F15" i="508"/>
  <c r="F28" i="508" s="1"/>
  <c r="F26" i="508"/>
  <c r="G15" i="508"/>
  <c r="G28" i="508" s="1"/>
  <c r="G54" i="508" s="1"/>
  <c r="G26" i="508"/>
  <c r="H26" i="508"/>
  <c r="H28" i="508" s="1"/>
  <c r="H54" i="508" s="1"/>
  <c r="I26" i="508"/>
  <c r="J26" i="508"/>
  <c r="H15" i="508"/>
  <c r="I15" i="508"/>
  <c r="I28" i="508"/>
  <c r="J15" i="508"/>
  <c r="J28" i="508" s="1"/>
  <c r="K40" i="508"/>
  <c r="L40" i="508"/>
  <c r="K25" i="508"/>
  <c r="L25" i="508"/>
  <c r="D26" i="526"/>
  <c r="C26" i="526"/>
  <c r="F65" i="474"/>
  <c r="G65" i="474" s="1"/>
  <c r="F66" i="474"/>
  <c r="E66" i="474"/>
  <c r="E72" i="474"/>
  <c r="F73" i="474"/>
  <c r="G73" i="474" s="1"/>
  <c r="E74" i="474"/>
  <c r="F75" i="474"/>
  <c r="E76" i="474"/>
  <c r="F78" i="474"/>
  <c r="G78" i="474" s="1"/>
  <c r="E78" i="474"/>
  <c r="F64" i="474"/>
  <c r="F53" i="474"/>
  <c r="F54" i="474"/>
  <c r="E52" i="474"/>
  <c r="F48" i="474"/>
  <c r="E48" i="474"/>
  <c r="E47" i="474"/>
  <c r="E49" i="474" s="1"/>
  <c r="E34" i="474"/>
  <c r="F35" i="474"/>
  <c r="F39" i="474"/>
  <c r="F40" i="474"/>
  <c r="E42" i="474"/>
  <c r="F43" i="474"/>
  <c r="G43" i="474" s="1"/>
  <c r="F23" i="474"/>
  <c r="F24" i="474"/>
  <c r="E26" i="474"/>
  <c r="F28" i="474"/>
  <c r="E28" i="474"/>
  <c r="G28" i="474" s="1"/>
  <c r="F12" i="474"/>
  <c r="G12" i="474" s="1"/>
  <c r="F13" i="474"/>
  <c r="E83" i="474"/>
  <c r="G83" i="474" s="1"/>
  <c r="E82" i="474"/>
  <c r="G82" i="474" s="1"/>
  <c r="E65" i="474"/>
  <c r="E67" i="474"/>
  <c r="E68" i="474"/>
  <c r="E70" i="474"/>
  <c r="E71" i="474"/>
  <c r="E75" i="474"/>
  <c r="E77" i="474"/>
  <c r="E64" i="474"/>
  <c r="E60" i="474"/>
  <c r="E59" i="474"/>
  <c r="E61" i="474"/>
  <c r="E10" i="531" s="1"/>
  <c r="E53" i="474"/>
  <c r="E54" i="474"/>
  <c r="E55" i="474"/>
  <c r="E37" i="474"/>
  <c r="E38" i="474"/>
  <c r="E39" i="474"/>
  <c r="E40" i="474"/>
  <c r="E41" i="474"/>
  <c r="E43" i="474"/>
  <c r="E23" i="474"/>
  <c r="E29" i="474" s="1"/>
  <c r="E6" i="531" s="1"/>
  <c r="E25" i="474"/>
  <c r="E27" i="474"/>
  <c r="E22" i="474"/>
  <c r="E18" i="474"/>
  <c r="G9" i="474"/>
  <c r="C34" i="548"/>
  <c r="C33" i="548"/>
  <c r="C32" i="548"/>
  <c r="B33" i="548"/>
  <c r="B34" i="548"/>
  <c r="C57" i="508"/>
  <c r="K57" i="508" s="1"/>
  <c r="D37" i="546"/>
  <c r="C16" i="546"/>
  <c r="C35" i="546" s="1"/>
  <c r="C39" i="546" s="1"/>
  <c r="C33" i="546"/>
  <c r="G39" i="474"/>
  <c r="C24" i="545"/>
  <c r="D24" i="545"/>
  <c r="C12" i="545"/>
  <c r="C26" i="545" s="1"/>
  <c r="C32" i="545" s="1"/>
  <c r="D12" i="545"/>
  <c r="D26" i="545"/>
  <c r="D32" i="545" s="1"/>
  <c r="C60" i="477"/>
  <c r="C59" i="508" s="1"/>
  <c r="K59" i="508" s="1"/>
  <c r="D59" i="508"/>
  <c r="C61" i="477"/>
  <c r="C60" i="508" s="1"/>
  <c r="K60" i="508" s="1"/>
  <c r="D61" i="477"/>
  <c r="D60" i="508" s="1"/>
  <c r="L60" i="508" s="1"/>
  <c r="D26" i="477"/>
  <c r="D23" i="477"/>
  <c r="D22" i="477"/>
  <c r="D15" i="477"/>
  <c r="D58" i="508"/>
  <c r="L58" i="508" s="1"/>
  <c r="F522" i="476"/>
  <c r="D34" i="479"/>
  <c r="E522" i="476"/>
  <c r="C34" i="479" s="1"/>
  <c r="F518" i="476"/>
  <c r="D32" i="479" s="1"/>
  <c r="E518" i="476"/>
  <c r="C32" i="479" s="1"/>
  <c r="F505" i="476"/>
  <c r="D30" i="479"/>
  <c r="E505" i="476"/>
  <c r="C30" i="479" s="1"/>
  <c r="F500" i="476"/>
  <c r="D29" i="479" s="1"/>
  <c r="E500" i="476"/>
  <c r="C29" i="479" s="1"/>
  <c r="F494" i="476"/>
  <c r="D28" i="479"/>
  <c r="E494" i="476"/>
  <c r="C28" i="479" s="1"/>
  <c r="E490" i="476"/>
  <c r="C27" i="479" s="1"/>
  <c r="D25" i="479"/>
  <c r="F458" i="476"/>
  <c r="D24" i="479"/>
  <c r="E458" i="476"/>
  <c r="C24" i="479"/>
  <c r="F450" i="476"/>
  <c r="D23" i="479"/>
  <c r="C23" i="479"/>
  <c r="D21" i="479"/>
  <c r="D20" i="479"/>
  <c r="F413" i="476"/>
  <c r="E413" i="476"/>
  <c r="F408" i="476"/>
  <c r="D14" i="479" s="1"/>
  <c r="E408" i="476"/>
  <c r="C14" i="479" s="1"/>
  <c r="F403" i="476"/>
  <c r="D13" i="479" s="1"/>
  <c r="E403" i="476"/>
  <c r="C13" i="479"/>
  <c r="F397" i="476"/>
  <c r="D12" i="479" s="1"/>
  <c r="E397" i="476"/>
  <c r="C12" i="479" s="1"/>
  <c r="F392" i="476"/>
  <c r="D11" i="479" s="1"/>
  <c r="E392" i="476"/>
  <c r="C11" i="479"/>
  <c r="F376" i="476"/>
  <c r="F382" i="476" s="1"/>
  <c r="F385" i="476"/>
  <c r="F338" i="476"/>
  <c r="F381" i="476" s="1"/>
  <c r="E338" i="476"/>
  <c r="E381" i="476" s="1"/>
  <c r="F194" i="476"/>
  <c r="D50" i="477"/>
  <c r="F188" i="476"/>
  <c r="D41" i="477" s="1"/>
  <c r="F181" i="476"/>
  <c r="D49" i="477" s="1"/>
  <c r="F175" i="476"/>
  <c r="D40" i="477" s="1"/>
  <c r="F169" i="476"/>
  <c r="D48" i="477"/>
  <c r="F164" i="476"/>
  <c r="D39" i="477" s="1"/>
  <c r="F157" i="476"/>
  <c r="D47" i="477" s="1"/>
  <c r="F144" i="476"/>
  <c r="D46" i="477" s="1"/>
  <c r="F129" i="476"/>
  <c r="D45" i="477"/>
  <c r="F124" i="476"/>
  <c r="D36" i="477" s="1"/>
  <c r="F84" i="476"/>
  <c r="F69" i="476"/>
  <c r="F70" i="476"/>
  <c r="D19" i="477" s="1"/>
  <c r="F65" i="476"/>
  <c r="D10" i="479"/>
  <c r="E250" i="476"/>
  <c r="F250" i="476"/>
  <c r="D11" i="526"/>
  <c r="D9" i="528"/>
  <c r="L9" i="528" s="1"/>
  <c r="E382" i="476"/>
  <c r="F249" i="476"/>
  <c r="E39" i="476"/>
  <c r="E34" i="476"/>
  <c r="F25" i="476"/>
  <c r="F26" i="476" s="1"/>
  <c r="D10" i="477" s="1"/>
  <c r="D10" i="526"/>
  <c r="D8" i="528" s="1"/>
  <c r="L8" i="528" s="1"/>
  <c r="F253" i="476"/>
  <c r="D9" i="526"/>
  <c r="A42" i="476"/>
  <c r="B1" i="476"/>
  <c r="A1" i="510" s="1"/>
  <c r="A1" i="508"/>
  <c r="A1" i="474"/>
  <c r="A1" i="472"/>
  <c r="C35" i="548"/>
  <c r="B1" i="543"/>
  <c r="A1" i="540"/>
  <c r="A1" i="511"/>
  <c r="A1" i="545"/>
  <c r="D61" i="508"/>
  <c r="L61" i="508" s="1"/>
  <c r="E20" i="443"/>
  <c r="A1" i="478"/>
  <c r="A1" i="546" s="1"/>
  <c r="B13" i="477"/>
  <c r="B22" i="477"/>
  <c r="B15" i="477"/>
  <c r="B23" i="477"/>
  <c r="B24" i="477"/>
  <c r="A6" i="512"/>
  <c r="B26" i="477"/>
  <c r="E15" i="546"/>
  <c r="E14" i="546"/>
  <c r="E13" i="546"/>
  <c r="E12" i="546"/>
  <c r="E11" i="546"/>
  <c r="E32" i="546"/>
  <c r="E31" i="546"/>
  <c r="J10" i="548"/>
  <c r="D62" i="512"/>
  <c r="D67" i="512" s="1"/>
  <c r="C18" i="508" s="1"/>
  <c r="K18" i="508" s="1"/>
  <c r="L60" i="512"/>
  <c r="L62" i="512" s="1"/>
  <c r="L67" i="512" s="1"/>
  <c r="L120" i="512"/>
  <c r="D166" i="512"/>
  <c r="C47" i="508" s="1"/>
  <c r="K47" i="508" s="1"/>
  <c r="L164" i="512"/>
  <c r="L166" i="512" s="1"/>
  <c r="D198" i="512"/>
  <c r="D242" i="512"/>
  <c r="L196" i="512"/>
  <c r="L198" i="512" s="1"/>
  <c r="L242" i="512" s="1"/>
  <c r="E357" i="512"/>
  <c r="E364" i="512" s="1"/>
  <c r="L440" i="512"/>
  <c r="L442" i="512"/>
  <c r="D442" i="512"/>
  <c r="C21" i="511" s="1"/>
  <c r="K21" i="511" s="1"/>
  <c r="M33" i="512"/>
  <c r="M36" i="512" s="1"/>
  <c r="E36" i="512"/>
  <c r="E62" i="512"/>
  <c r="E67" i="512" s="1"/>
  <c r="D18" i="508" s="1"/>
  <c r="L18" i="508" s="1"/>
  <c r="M60" i="512"/>
  <c r="M62" i="512"/>
  <c r="E178" i="512"/>
  <c r="D48" i="508"/>
  <c r="L48" i="508" s="1"/>
  <c r="M176" i="512"/>
  <c r="M178" i="512" s="1"/>
  <c r="M196" i="512"/>
  <c r="M198" i="512" s="1"/>
  <c r="E198" i="512"/>
  <c r="E242" i="512"/>
  <c r="D331" i="512"/>
  <c r="D374" i="512"/>
  <c r="L330" i="512"/>
  <c r="M138" i="512"/>
  <c r="E141" i="512"/>
  <c r="D45" i="508" s="1"/>
  <c r="L45" i="508" s="1"/>
  <c r="E31" i="512"/>
  <c r="E186" i="512"/>
  <c r="E60" i="476"/>
  <c r="C14" i="477" s="1"/>
  <c r="D45" i="512"/>
  <c r="L45" i="512" s="1"/>
  <c r="M202" i="512"/>
  <c r="L27" i="512"/>
  <c r="D31" i="512"/>
  <c r="E331" i="512"/>
  <c r="E374" i="512"/>
  <c r="M329" i="512"/>
  <c r="M331" i="512"/>
  <c r="M374" i="512" s="1"/>
  <c r="E477" i="476"/>
  <c r="D468" i="512" s="1"/>
  <c r="L468" i="512" s="1"/>
  <c r="D303" i="512"/>
  <c r="L303" i="512" s="1"/>
  <c r="F71" i="474"/>
  <c r="E166" i="512"/>
  <c r="D47" i="508"/>
  <c r="L47" i="508" s="1"/>
  <c r="M164" i="512"/>
  <c r="M166" i="512" s="1"/>
  <c r="D17" i="512"/>
  <c r="L8" i="512"/>
  <c r="L235" i="512"/>
  <c r="L237" i="512" s="1"/>
  <c r="L243" i="512" s="1"/>
  <c r="D237" i="512"/>
  <c r="D243" i="512" s="1"/>
  <c r="E325" i="512"/>
  <c r="D20" i="509" s="1"/>
  <c r="L20" i="509" s="1"/>
  <c r="F22" i="545" s="1"/>
  <c r="M322" i="512"/>
  <c r="M325" i="512" s="1"/>
  <c r="M409" i="512"/>
  <c r="M416" i="512" s="1"/>
  <c r="A1" i="509"/>
  <c r="A1" i="528"/>
  <c r="B1" i="512"/>
  <c r="A1" i="532" s="1"/>
  <c r="E280" i="512"/>
  <c r="D15" i="509" s="1"/>
  <c r="L15" i="509" s="1"/>
  <c r="F17" i="545" s="1"/>
  <c r="L109" i="512"/>
  <c r="E118" i="476"/>
  <c r="C35" i="477" s="1"/>
  <c r="D178" i="512"/>
  <c r="C48" i="508" s="1"/>
  <c r="K48" i="508" s="1"/>
  <c r="D401" i="512"/>
  <c r="C13" i="511" s="1"/>
  <c r="K13" i="511" s="1"/>
  <c r="L399" i="512"/>
  <c r="L401" i="512" s="1"/>
  <c r="L322" i="512"/>
  <c r="L325" i="512" s="1"/>
  <c r="D325" i="512"/>
  <c r="C20" i="509" s="1"/>
  <c r="K20" i="509" s="1"/>
  <c r="G99" i="476"/>
  <c r="G100" i="476" s="1"/>
  <c r="F100" i="476"/>
  <c r="D34" i="477" s="1"/>
  <c r="E34" i="477" s="1"/>
  <c r="L158" i="512"/>
  <c r="L161" i="512" s="1"/>
  <c r="D161" i="512"/>
  <c r="C38" i="508" s="1"/>
  <c r="K38" i="508" s="1"/>
  <c r="L189" i="512"/>
  <c r="D192" i="512"/>
  <c r="C49" i="508"/>
  <c r="K49" i="508" s="1"/>
  <c r="A1" i="537"/>
  <c r="M346" i="512"/>
  <c r="E137" i="476"/>
  <c r="C37" i="477" s="1"/>
  <c r="D130" i="512"/>
  <c r="L130" i="512" s="1"/>
  <c r="L134" i="512" s="1"/>
  <c r="M8" i="512"/>
  <c r="E260" i="512"/>
  <c r="D13" i="509"/>
  <c r="M486" i="512"/>
  <c r="L484" i="512"/>
  <c r="L486" i="512" s="1"/>
  <c r="D486" i="512"/>
  <c r="C26" i="511" s="1"/>
  <c r="K26" i="511" s="1"/>
  <c r="L141" i="512"/>
  <c r="M255" i="512"/>
  <c r="D273" i="512"/>
  <c r="L273" i="512" s="1"/>
  <c r="F42" i="474"/>
  <c r="G42" i="474" s="1"/>
  <c r="D145" i="512"/>
  <c r="L46" i="512"/>
  <c r="M79" i="512"/>
  <c r="M158" i="512"/>
  <c r="M161" i="512"/>
  <c r="E161" i="512"/>
  <c r="D38" i="508"/>
  <c r="L38" i="508" s="1"/>
  <c r="E237" i="512"/>
  <c r="E243" i="512" s="1"/>
  <c r="M235" i="512"/>
  <c r="M237" i="512"/>
  <c r="M243" i="512"/>
  <c r="E339" i="512"/>
  <c r="E378" i="512"/>
  <c r="M334" i="512"/>
  <c r="M339" i="512" s="1"/>
  <c r="M378" i="512" s="1"/>
  <c r="M186" i="512"/>
  <c r="E293" i="512"/>
  <c r="D17" i="509" s="1"/>
  <c r="L17" i="509"/>
  <c r="M290" i="512"/>
  <c r="M293" i="512" s="1"/>
  <c r="E319" i="512"/>
  <c r="D19" i="509" s="1"/>
  <c r="L19" i="509" s="1"/>
  <c r="F21" i="545" s="1"/>
  <c r="M317" i="512"/>
  <c r="D304" i="512"/>
  <c r="L304" i="512" s="1"/>
  <c r="F72" i="474"/>
  <c r="G72" i="474" s="1"/>
  <c r="F55" i="474"/>
  <c r="D286" i="512"/>
  <c r="L286" i="512"/>
  <c r="D272" i="512"/>
  <c r="L272" i="512" s="1"/>
  <c r="F41" i="474"/>
  <c r="G41" i="474" s="1"/>
  <c r="D264" i="512"/>
  <c r="L264" i="512" s="1"/>
  <c r="F33" i="474"/>
  <c r="D141" i="512"/>
  <c r="C45" i="508"/>
  <c r="K45" i="508" s="1"/>
  <c r="D186" i="512"/>
  <c r="L394" i="512"/>
  <c r="L396" i="512" s="1"/>
  <c r="D450" i="512"/>
  <c r="C22" i="511" s="1"/>
  <c r="K22" i="511" s="1"/>
  <c r="L447" i="512"/>
  <c r="F371" i="476"/>
  <c r="E345" i="476"/>
  <c r="D338" i="512" s="1"/>
  <c r="L338" i="512" s="1"/>
  <c r="D205" i="512"/>
  <c r="L205" i="512" s="1"/>
  <c r="M206" i="512"/>
  <c r="M247" i="512" s="1"/>
  <c r="D105" i="512"/>
  <c r="C34" i="508"/>
  <c r="K34" i="508" s="1"/>
  <c r="E230" i="512"/>
  <c r="M228" i="512"/>
  <c r="M230" i="512" s="1"/>
  <c r="E504" i="512"/>
  <c r="D29" i="511"/>
  <c r="L29" i="511" s="1"/>
  <c r="E45" i="476"/>
  <c r="C12" i="477"/>
  <c r="D40" i="512"/>
  <c r="E225" i="512"/>
  <c r="L154" i="512"/>
  <c r="E313" i="512"/>
  <c r="D18" i="509" s="1"/>
  <c r="L18" i="509" s="1"/>
  <c r="E450" i="512"/>
  <c r="D22" i="511" s="1"/>
  <c r="L22" i="511" s="1"/>
  <c r="E458" i="512"/>
  <c r="D23" i="511"/>
  <c r="L23" i="511" s="1"/>
  <c r="E510" i="512"/>
  <c r="D30" i="511" s="1"/>
  <c r="L30" i="511" s="1"/>
  <c r="E464" i="476"/>
  <c r="E466" i="476" s="1"/>
  <c r="D7" i="528"/>
  <c r="L7" i="528" s="1"/>
  <c r="M94" i="512"/>
  <c r="M458" i="512"/>
  <c r="D7" i="511"/>
  <c r="L7" i="511" s="1"/>
  <c r="L344" i="512"/>
  <c r="L379" i="512"/>
  <c r="E401" i="512"/>
  <c r="D13" i="511" s="1"/>
  <c r="L13" i="511"/>
  <c r="G71" i="474"/>
  <c r="D319" i="512"/>
  <c r="C19" i="509"/>
  <c r="K19" i="509" s="1"/>
  <c r="M368" i="512"/>
  <c r="L20" i="511"/>
  <c r="M436" i="512"/>
  <c r="M437" i="512"/>
  <c r="D22" i="479"/>
  <c r="M84" i="512"/>
  <c r="E17" i="520"/>
  <c r="E510" i="476"/>
  <c r="D502" i="512"/>
  <c r="L502" i="512" s="1"/>
  <c r="E98" i="476"/>
  <c r="D95" i="512" s="1"/>
  <c r="E509" i="476"/>
  <c r="E97" i="476"/>
  <c r="F14" i="540"/>
  <c r="B13" i="532"/>
  <c r="E258" i="476"/>
  <c r="F22" i="474" s="1"/>
  <c r="G22" i="474" s="1"/>
  <c r="D211" i="512"/>
  <c r="L211" i="512" s="1"/>
  <c r="D8" i="478"/>
  <c r="C14" i="548"/>
  <c r="L59" i="508"/>
  <c r="D299" i="512"/>
  <c r="L299" i="512" s="1"/>
  <c r="F67" i="474"/>
  <c r="G67" i="474" s="1"/>
  <c r="L467" i="512"/>
  <c r="D302" i="512"/>
  <c r="L302" i="512" s="1"/>
  <c r="F70" i="474"/>
  <c r="F84" i="474"/>
  <c r="B79" i="474"/>
  <c r="B11" i="531" s="1"/>
  <c r="C11" i="531" s="1"/>
  <c r="E56" i="474"/>
  <c r="G77" i="474"/>
  <c r="B44" i="474"/>
  <c r="B7" i="531" s="1"/>
  <c r="G26" i="474"/>
  <c r="G35" i="474"/>
  <c r="G25" i="474"/>
  <c r="L40" i="512"/>
  <c r="L145" i="512"/>
  <c r="L148" i="512" s="1"/>
  <c r="F9" i="546"/>
  <c r="F16" i="546" s="1"/>
  <c r="F384" i="476"/>
  <c r="L13" i="509"/>
  <c r="A1" i="531"/>
  <c r="A1" i="486" s="1"/>
  <c r="A1" i="520" s="1"/>
  <c r="A1" i="544" s="1"/>
  <c r="A1" i="495" s="1"/>
  <c r="A1" i="496" s="1"/>
  <c r="A1" i="498" s="1"/>
  <c r="A1" i="499" s="1"/>
  <c r="A1" i="502" s="1"/>
  <c r="A1" i="501" s="1"/>
  <c r="A1" i="521" s="1"/>
  <c r="A1" i="523" s="1"/>
  <c r="A1" i="524" s="1"/>
  <c r="A1" i="525" s="1"/>
  <c r="D134" i="512"/>
  <c r="C36" i="508" s="1"/>
  <c r="K36" i="508" s="1"/>
  <c r="C9" i="508"/>
  <c r="K9" i="508"/>
  <c r="D23" i="512"/>
  <c r="E37" i="512"/>
  <c r="D10" i="508" s="1"/>
  <c r="L10" i="508" s="1"/>
  <c r="D94" i="512"/>
  <c r="L94" i="512" s="1"/>
  <c r="E512" i="476"/>
  <c r="D501" i="512"/>
  <c r="L501" i="512" s="1"/>
  <c r="D253" i="512"/>
  <c r="L253" i="512" s="1"/>
  <c r="C29" i="548"/>
  <c r="E22" i="546"/>
  <c r="E23" i="546"/>
  <c r="E26" i="546"/>
  <c r="E27" i="546"/>
  <c r="E28" i="546"/>
  <c r="E29" i="546"/>
  <c r="C19" i="548" l="1"/>
  <c r="C37" i="548"/>
  <c r="P10" i="522"/>
  <c r="R10" i="522" s="1"/>
  <c r="K10" i="522"/>
  <c r="P30" i="485"/>
  <c r="R30" i="485" s="1"/>
  <c r="K30" i="485"/>
  <c r="P147" i="485"/>
  <c r="R147" i="485" s="1"/>
  <c r="K147" i="485"/>
  <c r="D17" i="479"/>
  <c r="D41" i="479" s="1"/>
  <c r="C39" i="479" s="1"/>
  <c r="O23" i="522"/>
  <c r="F387" i="476"/>
  <c r="D62" i="508"/>
  <c r="G23" i="474"/>
  <c r="F54" i="508"/>
  <c r="K167" i="485"/>
  <c r="P167" i="485"/>
  <c r="R167" i="485" s="1"/>
  <c r="J17" i="522"/>
  <c r="D28" i="501"/>
  <c r="E481" i="512"/>
  <c r="D25" i="511" s="1"/>
  <c r="L25" i="511" s="1"/>
  <c r="M480" i="512"/>
  <c r="M481" i="512" s="1"/>
  <c r="O14" i="495"/>
  <c r="E83" i="476" s="1"/>
  <c r="D80" i="512" s="1"/>
  <c r="L80" i="512" s="1"/>
  <c r="G9" i="532"/>
  <c r="G13" i="532" s="1"/>
  <c r="G93" i="532"/>
  <c r="D504" i="512"/>
  <c r="C29" i="511" s="1"/>
  <c r="K29" i="511" s="1"/>
  <c r="G70" i="474"/>
  <c r="D396" i="512"/>
  <c r="C12" i="511" s="1"/>
  <c r="K12" i="511" s="1"/>
  <c r="M141" i="512"/>
  <c r="F47" i="474"/>
  <c r="G47" i="474" s="1"/>
  <c r="J249" i="512"/>
  <c r="F21" i="542"/>
  <c r="B53" i="547"/>
  <c r="I120" i="543"/>
  <c r="I194" i="543" s="1"/>
  <c r="H101" i="485"/>
  <c r="D102" i="485"/>
  <c r="F91" i="486"/>
  <c r="F21" i="499"/>
  <c r="F22" i="499" s="1"/>
  <c r="D22" i="499"/>
  <c r="E28" i="501"/>
  <c r="I10" i="538" s="1"/>
  <c r="C13" i="477" s="1"/>
  <c r="H26" i="528"/>
  <c r="H32" i="528" s="1"/>
  <c r="E235" i="476"/>
  <c r="F18" i="474" s="1"/>
  <c r="G18" i="474" s="1"/>
  <c r="D228" i="512"/>
  <c r="D230" i="512" s="1"/>
  <c r="F59" i="474"/>
  <c r="D291" i="512"/>
  <c r="L291" i="512" s="1"/>
  <c r="L62" i="508"/>
  <c r="J118" i="485"/>
  <c r="H76" i="532"/>
  <c r="N64" i="532"/>
  <c r="R13" i="485"/>
  <c r="J123" i="485"/>
  <c r="B20" i="496"/>
  <c r="E369" i="512"/>
  <c r="M367" i="512"/>
  <c r="M369" i="512" s="1"/>
  <c r="M375" i="512" s="1"/>
  <c r="N10" i="532"/>
  <c r="E432" i="476"/>
  <c r="D424" i="512" s="1"/>
  <c r="L424" i="512" s="1"/>
  <c r="E272" i="476"/>
  <c r="E232" i="512"/>
  <c r="E246" i="512" s="1"/>
  <c r="E249" i="512" s="1"/>
  <c r="D9" i="509" s="1"/>
  <c r="L9" i="509" s="1"/>
  <c r="E385" i="512"/>
  <c r="D10" i="511" s="1"/>
  <c r="L10" i="511" s="1"/>
  <c r="G55" i="474"/>
  <c r="G40" i="474"/>
  <c r="G75" i="474"/>
  <c r="G242" i="512"/>
  <c r="G249" i="512" s="1"/>
  <c r="K54" i="485"/>
  <c r="P54" i="485"/>
  <c r="R54" i="485" s="1"/>
  <c r="K78" i="485"/>
  <c r="P78" i="485"/>
  <c r="O143" i="485"/>
  <c r="P114" i="485"/>
  <c r="R114" i="485" s="1"/>
  <c r="D12" i="496"/>
  <c r="D20" i="496" s="1"/>
  <c r="G47" i="510"/>
  <c r="G51" i="510" s="1"/>
  <c r="M12" i="510"/>
  <c r="C12" i="510"/>
  <c r="F19" i="545"/>
  <c r="F24" i="545" s="1"/>
  <c r="D19" i="478"/>
  <c r="E287" i="512"/>
  <c r="D16" i="509" s="1"/>
  <c r="L16" i="509" s="1"/>
  <c r="F18" i="545" s="1"/>
  <c r="M476" i="512"/>
  <c r="D290" i="512"/>
  <c r="L290" i="512" s="1"/>
  <c r="D308" i="512"/>
  <c r="L308" i="512" s="1"/>
  <c r="F252" i="476"/>
  <c r="F254" i="476" s="1"/>
  <c r="L31" i="512"/>
  <c r="E442" i="512"/>
  <c r="D21" i="511" s="1"/>
  <c r="L21" i="511" s="1"/>
  <c r="D390" i="512"/>
  <c r="C11" i="511" s="1"/>
  <c r="K11" i="511" s="1"/>
  <c r="A1" i="479"/>
  <c r="G54" i="474"/>
  <c r="H249" i="512"/>
  <c r="H115" i="512"/>
  <c r="H247" i="512"/>
  <c r="M504" i="512"/>
  <c r="K53" i="485"/>
  <c r="J19" i="522"/>
  <c r="L121" i="512"/>
  <c r="E40" i="512"/>
  <c r="C9" i="537"/>
  <c r="E9" i="537"/>
  <c r="I9" i="537" s="1"/>
  <c r="J13" i="532"/>
  <c r="K380" i="512"/>
  <c r="E298" i="476"/>
  <c r="C19" i="478" s="1"/>
  <c r="D51" i="477"/>
  <c r="M17" i="512"/>
  <c r="H380" i="512"/>
  <c r="F26" i="547"/>
  <c r="F29" i="547" s="1"/>
  <c r="C29" i="547"/>
  <c r="F485" i="476"/>
  <c r="A1" i="526"/>
  <c r="D12" i="526"/>
  <c r="D28" i="526" s="1"/>
  <c r="D34" i="526" s="1"/>
  <c r="E84" i="474"/>
  <c r="G53" i="474"/>
  <c r="E52" i="508"/>
  <c r="E54" i="508" s="1"/>
  <c r="G115" i="512"/>
  <c r="M172" i="512"/>
  <c r="M275" i="512"/>
  <c r="P20" i="522"/>
  <c r="R20" i="522" s="1"/>
  <c r="F36" i="547"/>
  <c r="H13" i="522"/>
  <c r="J9" i="522"/>
  <c r="O13" i="522"/>
  <c r="J18" i="522"/>
  <c r="M81" i="512"/>
  <c r="B41" i="525"/>
  <c r="E149" i="476"/>
  <c r="J90" i="485"/>
  <c r="J156" i="485"/>
  <c r="E406" i="512"/>
  <c r="D14" i="511" s="1"/>
  <c r="L14" i="511" s="1"/>
  <c r="M404" i="512"/>
  <c r="M406" i="512" s="1"/>
  <c r="E40" i="476"/>
  <c r="C11" i="477" s="1"/>
  <c r="G48" i="474"/>
  <c r="E73" i="476"/>
  <c r="G16" i="498"/>
  <c r="L504" i="512"/>
  <c r="B85" i="474"/>
  <c r="C7" i="531"/>
  <c r="C13" i="531" s="1"/>
  <c r="B13" i="531"/>
  <c r="E476" i="512"/>
  <c r="D24" i="511" s="1"/>
  <c r="L24" i="511" s="1"/>
  <c r="E396" i="512"/>
  <c r="D12" i="511" s="1"/>
  <c r="L12" i="511" s="1"/>
  <c r="L331" i="512"/>
  <c r="L374" i="512" s="1"/>
  <c r="G24" i="474"/>
  <c r="L17" i="512"/>
  <c r="L23" i="512" s="1"/>
  <c r="L186" i="512"/>
  <c r="F64" i="542"/>
  <c r="P146" i="485"/>
  <c r="R146" i="485" s="1"/>
  <c r="K146" i="485"/>
  <c r="P76" i="485"/>
  <c r="K161" i="485"/>
  <c r="P161" i="485"/>
  <c r="R161" i="485" s="1"/>
  <c r="C28" i="501"/>
  <c r="N8" i="532"/>
  <c r="L192" i="512"/>
  <c r="M225" i="512"/>
  <c r="M232" i="512" s="1"/>
  <c r="M246" i="512" s="1"/>
  <c r="M396" i="512"/>
  <c r="M432" i="512"/>
  <c r="P116" i="485"/>
  <c r="R116" i="485" s="1"/>
  <c r="R14" i="485"/>
  <c r="R17" i="485"/>
  <c r="R108" i="485"/>
  <c r="H16" i="522"/>
  <c r="D61" i="486"/>
  <c r="I26" i="528"/>
  <c r="I32" i="528" s="1"/>
  <c r="C16" i="495"/>
  <c r="M114" i="512"/>
  <c r="M497" i="512"/>
  <c r="C177" i="543"/>
  <c r="C36" i="474"/>
  <c r="E36" i="474"/>
  <c r="N39" i="532"/>
  <c r="E268" i="476"/>
  <c r="E428" i="476"/>
  <c r="D420" i="512" s="1"/>
  <c r="L420" i="512" s="1"/>
  <c r="N9" i="532"/>
  <c r="C29" i="474"/>
  <c r="G66" i="474"/>
  <c r="L172" i="512"/>
  <c r="M192" i="512"/>
  <c r="L450" i="512"/>
  <c r="R11" i="485"/>
  <c r="R22" i="485"/>
  <c r="G178" i="485"/>
  <c r="G61" i="486"/>
  <c r="F26" i="528"/>
  <c r="F32" i="528" s="1"/>
  <c r="I33" i="511"/>
  <c r="I37" i="511" s="1"/>
  <c r="F118" i="476"/>
  <c r="I59" i="543"/>
  <c r="I60" i="543"/>
  <c r="E10" i="474"/>
  <c r="K39" i="532"/>
  <c r="L492" i="512"/>
  <c r="F40" i="547"/>
  <c r="F44" i="547" s="1"/>
  <c r="R12" i="485"/>
  <c r="D110" i="485"/>
  <c r="L67" i="538"/>
  <c r="L120" i="543"/>
  <c r="L194" i="543" s="1"/>
  <c r="P101" i="485"/>
  <c r="P102" i="485" s="1"/>
  <c r="P128" i="485"/>
  <c r="R128" i="485" s="1"/>
  <c r="P122" i="485"/>
  <c r="H19" i="548"/>
  <c r="I47" i="510"/>
  <c r="I51" i="510" s="1"/>
  <c r="J72" i="543"/>
  <c r="J74" i="543"/>
  <c r="O170" i="543"/>
  <c r="O177" i="543" s="1"/>
  <c r="O179" i="543"/>
  <c r="K221" i="543"/>
  <c r="K229" i="543" s="1"/>
  <c r="L42" i="512"/>
  <c r="O8" i="495"/>
  <c r="O9" i="495" s="1"/>
  <c r="E32" i="474"/>
  <c r="C44" i="474"/>
  <c r="N6" i="532"/>
  <c r="F76" i="532"/>
  <c r="N63" i="532"/>
  <c r="E474" i="476" s="1"/>
  <c r="D465" i="512" s="1"/>
  <c r="L465" i="512" s="1"/>
  <c r="R23" i="485"/>
  <c r="D97" i="485"/>
  <c r="P110" i="485"/>
  <c r="E90" i="512"/>
  <c r="D24" i="508" s="1"/>
  <c r="L24" i="508" s="1"/>
  <c r="L39" i="510"/>
  <c r="E275" i="512"/>
  <c r="D14" i="509" s="1"/>
  <c r="L14" i="509" s="1"/>
  <c r="F16" i="545"/>
  <c r="D16" i="478"/>
  <c r="D24" i="478" s="1"/>
  <c r="D26" i="478" s="1"/>
  <c r="D32" i="478" s="1"/>
  <c r="L57" i="512"/>
  <c r="E12" i="540"/>
  <c r="D9" i="540"/>
  <c r="D12" i="540" s="1"/>
  <c r="D18" i="540" s="1"/>
  <c r="M260" i="512"/>
  <c r="L481" i="512"/>
  <c r="K110" i="485"/>
  <c r="G26" i="528"/>
  <c r="G32" i="528" s="1"/>
  <c r="F33" i="511"/>
  <c r="F37" i="511" s="1"/>
  <c r="F60" i="476"/>
  <c r="D14" i="477" s="1"/>
  <c r="E45" i="512"/>
  <c r="M45" i="512" s="1"/>
  <c r="J229" i="543"/>
  <c r="N12" i="532"/>
  <c r="G12" i="531" s="1"/>
  <c r="G74" i="474"/>
  <c r="O12" i="495"/>
  <c r="M66" i="512"/>
  <c r="M67" i="512" s="1"/>
  <c r="M96" i="512"/>
  <c r="F16" i="540"/>
  <c r="R105" i="485"/>
  <c r="R110" i="485" s="1"/>
  <c r="J120" i="543"/>
  <c r="K120" i="543"/>
  <c r="P120" i="485"/>
  <c r="R120" i="485" s="1"/>
  <c r="P113" i="485"/>
  <c r="R113" i="485" s="1"/>
  <c r="D39" i="486"/>
  <c r="G33" i="511"/>
  <c r="G37" i="511" s="1"/>
  <c r="E192" i="512"/>
  <c r="D49" i="508" s="1"/>
  <c r="L49" i="508" s="1"/>
  <c r="D481" i="512"/>
  <c r="C25" i="511" s="1"/>
  <c r="K25" i="511" s="1"/>
  <c r="C79" i="474"/>
  <c r="G10" i="474"/>
  <c r="L369" i="512"/>
  <c r="L375" i="512" s="1"/>
  <c r="B93" i="532"/>
  <c r="D55" i="486"/>
  <c r="L319" i="512"/>
  <c r="H137" i="543"/>
  <c r="G55" i="486"/>
  <c r="D357" i="512"/>
  <c r="M313" i="512"/>
  <c r="E33" i="474"/>
  <c r="G33" i="474" s="1"/>
  <c r="I10" i="537"/>
  <c r="E96" i="512"/>
  <c r="D33" i="508" s="1"/>
  <c r="L33" i="508" s="1"/>
  <c r="F151" i="476"/>
  <c r="D38" i="477" s="1"/>
  <c r="M22" i="512"/>
  <c r="E206" i="512"/>
  <c r="E247" i="512" s="1"/>
  <c r="E416" i="512"/>
  <c r="D18" i="511" s="1"/>
  <c r="L18" i="511" s="1"/>
  <c r="L31" i="511" s="1"/>
  <c r="H10" i="537"/>
  <c r="F10" i="547"/>
  <c r="L114" i="512"/>
  <c r="E53" i="547"/>
  <c r="E9" i="545" s="1"/>
  <c r="D369" i="512"/>
  <c r="D375" i="512" s="1"/>
  <c r="D248" i="512"/>
  <c r="L212" i="512"/>
  <c r="L248" i="512" s="1"/>
  <c r="E364" i="476"/>
  <c r="E371" i="476" s="1"/>
  <c r="C9" i="479" s="1"/>
  <c r="I8" i="537"/>
  <c r="I11" i="537" s="1"/>
  <c r="C10" i="478"/>
  <c r="C60" i="550"/>
  <c r="C65" i="550" s="1"/>
  <c r="E263" i="476"/>
  <c r="G6" i="531"/>
  <c r="F6" i="531" s="1"/>
  <c r="H6" i="531" s="1"/>
  <c r="E15" i="545"/>
  <c r="D15" i="486"/>
  <c r="M90" i="512"/>
  <c r="G10" i="486"/>
  <c r="G15" i="486"/>
  <c r="E87" i="476" s="1"/>
  <c r="D213" i="512"/>
  <c r="L213" i="512" s="1"/>
  <c r="E230" i="476"/>
  <c r="F17" i="474" s="1"/>
  <c r="G17" i="474" s="1"/>
  <c r="L345" i="512"/>
  <c r="L357" i="512" s="1"/>
  <c r="L364" i="512" s="1"/>
  <c r="L377" i="512" s="1"/>
  <c r="G11" i="537"/>
  <c r="O56" i="485"/>
  <c r="O48" i="485"/>
  <c r="D8" i="511"/>
  <c r="E377" i="512"/>
  <c r="E72" i="512"/>
  <c r="E76" i="512" s="1"/>
  <c r="D19" i="508" s="1"/>
  <c r="L19" i="508" s="1"/>
  <c r="M70" i="512"/>
  <c r="M72" i="512" s="1"/>
  <c r="M76" i="512" s="1"/>
  <c r="D8" i="509"/>
  <c r="L8" i="509" s="1"/>
  <c r="F9" i="545" s="1"/>
  <c r="F12" i="545" s="1"/>
  <c r="M131" i="512"/>
  <c r="M134" i="512" s="1"/>
  <c r="E134" i="512"/>
  <c r="D36" i="508" s="1"/>
  <c r="L36" i="508" s="1"/>
  <c r="M57" i="512"/>
  <c r="L10" i="528"/>
  <c r="L26" i="528" s="1"/>
  <c r="L32" i="528" s="1"/>
  <c r="M207" i="512"/>
  <c r="M242" i="512"/>
  <c r="M249" i="512" s="1"/>
  <c r="L95" i="512"/>
  <c r="L96" i="512" s="1"/>
  <c r="D96" i="512"/>
  <c r="C33" i="508" s="1"/>
  <c r="K33" i="508" s="1"/>
  <c r="D10" i="528"/>
  <c r="D26" i="528" s="1"/>
  <c r="D32" i="528" s="1"/>
  <c r="D114" i="512"/>
  <c r="D115" i="512" s="1"/>
  <c r="L225" i="512"/>
  <c r="D31" i="511"/>
  <c r="F75" i="476"/>
  <c r="F79" i="476" s="1"/>
  <c r="D20" i="477" s="1"/>
  <c r="L497" i="512"/>
  <c r="M510" i="512"/>
  <c r="M124" i="512"/>
  <c r="M126" i="512" s="1"/>
  <c r="E126" i="512"/>
  <c r="D44" i="508" s="1"/>
  <c r="E57" i="512"/>
  <c r="D13" i="508" s="1"/>
  <c r="L13" i="508" s="1"/>
  <c r="D9" i="508"/>
  <c r="L9" i="508" s="1"/>
  <c r="D121" i="512"/>
  <c r="C35" i="508" s="1"/>
  <c r="K35" i="508" s="1"/>
  <c r="E100" i="476"/>
  <c r="B23" i="472" s="1"/>
  <c r="D42" i="512"/>
  <c r="C11" i="508" s="1"/>
  <c r="K11" i="508" s="1"/>
  <c r="L71" i="512"/>
  <c r="L228" i="512"/>
  <c r="L230" i="512" s="1"/>
  <c r="L36" i="512"/>
  <c r="L37" i="512" s="1"/>
  <c r="M357" i="512"/>
  <c r="M362" i="512"/>
  <c r="L105" i="512"/>
  <c r="E114" i="512"/>
  <c r="D364" i="512"/>
  <c r="D377" i="512" s="1"/>
  <c r="F137" i="476"/>
  <c r="D37" i="477" s="1"/>
  <c r="E145" i="512"/>
  <c r="D57" i="512"/>
  <c r="C13" i="508" s="1"/>
  <c r="K13" i="508" s="1"/>
  <c r="E121" i="512"/>
  <c r="D35" i="508" s="1"/>
  <c r="L35" i="508" s="1"/>
  <c r="M119" i="512"/>
  <c r="M121" i="512" s="1"/>
  <c r="E101" i="512"/>
  <c r="F109" i="476"/>
  <c r="D35" i="477" s="1"/>
  <c r="M31" i="512"/>
  <c r="M37" i="512" s="1"/>
  <c r="M450" i="512"/>
  <c r="D36" i="512"/>
  <c r="D37" i="512" s="1"/>
  <c r="C10" i="508" s="1"/>
  <c r="K10" i="508" s="1"/>
  <c r="G13" i="474"/>
  <c r="D278" i="512"/>
  <c r="E424" i="476"/>
  <c r="O65" i="538"/>
  <c r="B41" i="472"/>
  <c r="D120" i="543"/>
  <c r="D194" i="543" s="1"/>
  <c r="G22" i="547"/>
  <c r="G53" i="547" s="1"/>
  <c r="C22" i="547"/>
  <c r="C8" i="537"/>
  <c r="C11" i="537" s="1"/>
  <c r="B11" i="537"/>
  <c r="F22" i="547"/>
  <c r="E434" i="476"/>
  <c r="D426" i="512" s="1"/>
  <c r="L426" i="512" s="1"/>
  <c r="L432" i="512" s="1"/>
  <c r="F38" i="474"/>
  <c r="G38" i="474" s="1"/>
  <c r="E280" i="476"/>
  <c r="C16" i="478" s="1"/>
  <c r="D93" i="532"/>
  <c r="N76" i="532"/>
  <c r="N91" i="532"/>
  <c r="D435" i="512" s="1"/>
  <c r="F12" i="531"/>
  <c r="H12" i="531" s="1"/>
  <c r="E13" i="532"/>
  <c r="F38" i="485"/>
  <c r="F178" i="485" s="1"/>
  <c r="F68" i="543"/>
  <c r="L68" i="543" s="1"/>
  <c r="L74" i="543" s="1"/>
  <c r="F137" i="543"/>
  <c r="C193" i="543"/>
  <c r="C206" i="543" s="1"/>
  <c r="L132" i="543"/>
  <c r="K132" i="543"/>
  <c r="H12" i="543"/>
  <c r="F8" i="543"/>
  <c r="F211" i="543"/>
  <c r="K137" i="543"/>
  <c r="L66" i="543"/>
  <c r="E137" i="543"/>
  <c r="K81" i="543"/>
  <c r="N74" i="538"/>
  <c r="K110" i="543"/>
  <c r="E209" i="543"/>
  <c r="E211" i="543" s="1"/>
  <c r="E68" i="543"/>
  <c r="K68" i="543" s="1"/>
  <c r="H209" i="543"/>
  <c r="H211" i="543" s="1"/>
  <c r="K211" i="543"/>
  <c r="H46" i="543"/>
  <c r="H41" i="543"/>
  <c r="H44" i="543" s="1"/>
  <c r="D211" i="543"/>
  <c r="G211" i="543"/>
  <c r="F11" i="543"/>
  <c r="N211" i="543"/>
  <c r="M137" i="543"/>
  <c r="G137" i="543"/>
  <c r="E111" i="543"/>
  <c r="K111" i="543" s="1"/>
  <c r="I137" i="543"/>
  <c r="H8" i="543"/>
  <c r="H11" i="543" s="1"/>
  <c r="F55" i="543"/>
  <c r="F60" i="543" s="1"/>
  <c r="M210" i="543"/>
  <c r="M211" i="543" s="1"/>
  <c r="G108" i="543"/>
  <c r="G82" i="543"/>
  <c r="L72" i="543"/>
  <c r="E55" i="543"/>
  <c r="E59" i="543" s="1"/>
  <c r="F12" i="543"/>
  <c r="H123" i="543"/>
  <c r="N137" i="543"/>
  <c r="O128" i="543"/>
  <c r="K123" i="543"/>
  <c r="E84" i="543"/>
  <c r="F74" i="543"/>
  <c r="E82" i="543"/>
  <c r="L211" i="543"/>
  <c r="I209" i="543"/>
  <c r="I211" i="543" s="1"/>
  <c r="K80" i="543"/>
  <c r="I7" i="543"/>
  <c r="F39" i="543"/>
  <c r="F72" i="543"/>
  <c r="E39" i="543"/>
  <c r="I6" i="543"/>
  <c r="E60" i="543"/>
  <c r="C209" i="543"/>
  <c r="C137" i="543"/>
  <c r="O135" i="543"/>
  <c r="O136" i="543"/>
  <c r="I109" i="543"/>
  <c r="K109" i="543" s="1"/>
  <c r="K79" i="543"/>
  <c r="K54" i="543"/>
  <c r="N132" i="543"/>
  <c r="N193" i="543"/>
  <c r="N123" i="543"/>
  <c r="O121" i="543"/>
  <c r="N203" i="543"/>
  <c r="I108" i="543"/>
  <c r="K78" i="543"/>
  <c r="I84" i="543"/>
  <c r="I82" i="543"/>
  <c r="J123" i="543"/>
  <c r="J194" i="543"/>
  <c r="J197" i="543" s="1"/>
  <c r="K194" i="543"/>
  <c r="K197" i="543" s="1"/>
  <c r="I40" i="543"/>
  <c r="L123" i="543"/>
  <c r="A25" i="512"/>
  <c r="B9" i="508"/>
  <c r="I123" i="543"/>
  <c r="L197" i="543"/>
  <c r="J209" i="543"/>
  <c r="J211" i="543" s="1"/>
  <c r="J137" i="543"/>
  <c r="E8" i="543"/>
  <c r="E11" i="543" s="1"/>
  <c r="O202" i="543"/>
  <c r="E114" i="543"/>
  <c r="E112" i="543"/>
  <c r="K108" i="543"/>
  <c r="D137" i="543"/>
  <c r="E12" i="543"/>
  <c r="O195" i="543"/>
  <c r="C129" i="543"/>
  <c r="C16" i="477"/>
  <c r="G8" i="543"/>
  <c r="G11" i="543" s="1"/>
  <c r="C123" i="543"/>
  <c r="O127" i="543"/>
  <c r="G39" i="543"/>
  <c r="I193" i="543"/>
  <c r="I206" i="543" s="1"/>
  <c r="H132" i="543"/>
  <c r="C199" i="543"/>
  <c r="L137" i="543"/>
  <c r="O125" i="543"/>
  <c r="D21" i="509" s="1"/>
  <c r="D27" i="477"/>
  <c r="I132" i="543"/>
  <c r="J129" i="543"/>
  <c r="I197" i="543"/>
  <c r="J74" i="538"/>
  <c r="C91" i="486"/>
  <c r="E92" i="476"/>
  <c r="D89" i="512" s="1"/>
  <c r="L89" i="512" s="1"/>
  <c r="E91" i="476"/>
  <c r="D88" i="512" s="1"/>
  <c r="L88" i="512" s="1"/>
  <c r="G85" i="486"/>
  <c r="D43" i="486"/>
  <c r="B91" i="486"/>
  <c r="E91" i="486"/>
  <c r="G23" i="486"/>
  <c r="D85" i="486"/>
  <c r="D84" i="512"/>
  <c r="L84" i="512" s="1"/>
  <c r="K129" i="543"/>
  <c r="K203" i="543"/>
  <c r="O201" i="543"/>
  <c r="J203" i="543"/>
  <c r="O170" i="485"/>
  <c r="M178" i="485"/>
  <c r="L178" i="485"/>
  <c r="R59" i="485"/>
  <c r="M75" i="538"/>
  <c r="M67" i="538"/>
  <c r="G119" i="543"/>
  <c r="G123" i="543" s="1"/>
  <c r="B178" i="485"/>
  <c r="G67" i="538"/>
  <c r="F123" i="543"/>
  <c r="F193" i="543"/>
  <c r="F197" i="543" s="1"/>
  <c r="E75" i="538"/>
  <c r="O75" i="538" s="1"/>
  <c r="E67" i="538"/>
  <c r="O64" i="538"/>
  <c r="A47" i="476"/>
  <c r="B12" i="477"/>
  <c r="B11" i="477"/>
  <c r="N129" i="543"/>
  <c r="K74" i="538"/>
  <c r="M123" i="543"/>
  <c r="H194" i="543"/>
  <c r="H197" i="543" s="1"/>
  <c r="E123" i="543"/>
  <c r="M193" i="543"/>
  <c r="M132" i="543"/>
  <c r="E132" i="543"/>
  <c r="E193" i="543"/>
  <c r="C26" i="550"/>
  <c r="C25" i="479"/>
  <c r="E24" i="546"/>
  <c r="D24" i="546" s="1"/>
  <c r="L461" i="512"/>
  <c r="F61" i="474"/>
  <c r="G61" i="474" s="1"/>
  <c r="G59" i="474"/>
  <c r="D287" i="512"/>
  <c r="C16" i="509" s="1"/>
  <c r="K16" i="509" s="1"/>
  <c r="L283" i="512"/>
  <c r="L287" i="512" s="1"/>
  <c r="C21" i="550"/>
  <c r="C20" i="479"/>
  <c r="E19" i="546"/>
  <c r="D19" i="546" s="1"/>
  <c r="G34" i="474"/>
  <c r="D458" i="512"/>
  <c r="C23" i="511" s="1"/>
  <c r="K23" i="511" s="1"/>
  <c r="L455" i="512"/>
  <c r="E292" i="476"/>
  <c r="C18" i="478" s="1"/>
  <c r="D456" i="512"/>
  <c r="L456" i="512" s="1"/>
  <c r="F37" i="474"/>
  <c r="G37" i="474" s="1"/>
  <c r="I6" i="531"/>
  <c r="F52" i="474"/>
  <c r="D409" i="512"/>
  <c r="G64" i="474"/>
  <c r="D337" i="512"/>
  <c r="D23" i="486"/>
  <c r="D13" i="532"/>
  <c r="L269" i="512"/>
  <c r="H9" i="537"/>
  <c r="F11" i="537"/>
  <c r="C8" i="511"/>
  <c r="E237" i="476"/>
  <c r="D22" i="547"/>
  <c r="D53" i="547" s="1"/>
  <c r="D193" i="543"/>
  <c r="J168" i="485"/>
  <c r="P35" i="485"/>
  <c r="R35" i="485" s="1"/>
  <c r="K35" i="485"/>
  <c r="P88" i="485"/>
  <c r="K88" i="485"/>
  <c r="P36" i="485"/>
  <c r="R36" i="485" s="1"/>
  <c r="K36" i="485"/>
  <c r="P72" i="485"/>
  <c r="R72" i="485" s="1"/>
  <c r="K72" i="485"/>
  <c r="J55" i="485"/>
  <c r="J32" i="485"/>
  <c r="J75" i="485"/>
  <c r="J37" i="485"/>
  <c r="K148" i="485"/>
  <c r="P148" i="485"/>
  <c r="R148" i="485" s="1"/>
  <c r="K62" i="485"/>
  <c r="P62" i="485"/>
  <c r="R62" i="485" s="1"/>
  <c r="J74" i="485"/>
  <c r="J69" i="485"/>
  <c r="J133" i="485"/>
  <c r="P117" i="485"/>
  <c r="R117" i="485" s="1"/>
  <c r="K117" i="485"/>
  <c r="J138" i="485"/>
  <c r="H56" i="485"/>
  <c r="J31" i="485"/>
  <c r="D143" i="485"/>
  <c r="R53" i="485"/>
  <c r="J73" i="485"/>
  <c r="J95" i="485"/>
  <c r="R91" i="485"/>
  <c r="K121" i="485"/>
  <c r="P121" i="485"/>
  <c r="R121" i="485" s="1"/>
  <c r="O38" i="485"/>
  <c r="D48" i="485"/>
  <c r="H41" i="485"/>
  <c r="R93" i="485"/>
  <c r="K91" i="485"/>
  <c r="J65" i="485"/>
  <c r="J142" i="485"/>
  <c r="J126" i="485"/>
  <c r="J157" i="485"/>
  <c r="H110" i="485"/>
  <c r="E178" i="485"/>
  <c r="J84" i="485"/>
  <c r="P93" i="485"/>
  <c r="K160" i="485"/>
  <c r="P160" i="485"/>
  <c r="R160" i="485" s="1"/>
  <c r="R154" i="485"/>
  <c r="K79" i="485"/>
  <c r="P79" i="485"/>
  <c r="R79" i="485" s="1"/>
  <c r="O97" i="485"/>
  <c r="P136" i="485"/>
  <c r="R136" i="485" s="1"/>
  <c r="P125" i="485"/>
  <c r="R125" i="485" s="1"/>
  <c r="K125" i="485"/>
  <c r="K113" i="485"/>
  <c r="H143" i="485"/>
  <c r="J71" i="485"/>
  <c r="J63" i="485"/>
  <c r="P135" i="485"/>
  <c r="R135" i="485" s="1"/>
  <c r="K135" i="485"/>
  <c r="J130" i="485"/>
  <c r="P119" i="485"/>
  <c r="R119" i="485" s="1"/>
  <c r="K119" i="485"/>
  <c r="J165" i="485"/>
  <c r="J159" i="485"/>
  <c r="K151" i="485"/>
  <c r="P151" i="485"/>
  <c r="R151" i="485" s="1"/>
  <c r="K166" i="485"/>
  <c r="P166" i="485"/>
  <c r="R166" i="485" s="1"/>
  <c r="P153" i="485"/>
  <c r="R153" i="485" s="1"/>
  <c r="K153" i="485"/>
  <c r="P45" i="485"/>
  <c r="R45" i="485" s="1"/>
  <c r="P47" i="485"/>
  <c r="R47" i="485" s="1"/>
  <c r="D170" i="485"/>
  <c r="P92" i="485"/>
  <c r="R92" i="485" s="1"/>
  <c r="P162" i="485"/>
  <c r="R162" i="485" s="1"/>
  <c r="R26" i="485"/>
  <c r="D38" i="485"/>
  <c r="H18" i="485"/>
  <c r="R163" i="485"/>
  <c r="J152" i="485"/>
  <c r="J94" i="485"/>
  <c r="R122" i="485"/>
  <c r="J129" i="485"/>
  <c r="P67" i="485"/>
  <c r="R67" i="485" s="1"/>
  <c r="P60" i="485"/>
  <c r="R60" i="485" s="1"/>
  <c r="K155" i="485"/>
  <c r="P155" i="485"/>
  <c r="R155" i="485" s="1"/>
  <c r="K127" i="485"/>
  <c r="P127" i="485"/>
  <c r="R127" i="485" s="1"/>
  <c r="P115" i="485"/>
  <c r="R76" i="485"/>
  <c r="R78" i="485"/>
  <c r="J68" i="485"/>
  <c r="H89" i="485"/>
  <c r="P169" i="485"/>
  <c r="R169" i="485" s="1"/>
  <c r="K169" i="485"/>
  <c r="J77" i="485"/>
  <c r="J70" i="485"/>
  <c r="O81" i="485"/>
  <c r="J134" i="485"/>
  <c r="K128" i="485"/>
  <c r="R158" i="485"/>
  <c r="K158" i="485"/>
  <c r="O110" i="485"/>
  <c r="P173" i="485"/>
  <c r="D81" i="485"/>
  <c r="D56" i="485"/>
  <c r="K44" i="485"/>
  <c r="P44" i="485"/>
  <c r="R44" i="485" s="1"/>
  <c r="K46" i="485"/>
  <c r="P46" i="485"/>
  <c r="R46" i="485" s="1"/>
  <c r="K43" i="485"/>
  <c r="P43" i="485"/>
  <c r="R43" i="485" s="1"/>
  <c r="K42" i="485"/>
  <c r="P42" i="485"/>
  <c r="R8" i="485"/>
  <c r="J149" i="485"/>
  <c r="J150" i="485"/>
  <c r="H170" i="485"/>
  <c r="K61" i="485"/>
  <c r="P61" i="485"/>
  <c r="H81" i="485"/>
  <c r="J51" i="485"/>
  <c r="G91" i="486" l="1"/>
  <c r="B23" i="548"/>
  <c r="J23" i="548" s="1"/>
  <c r="C27" i="347"/>
  <c r="C28" i="347" s="1"/>
  <c r="C27" i="548" s="1"/>
  <c r="K27" i="548" s="1"/>
  <c r="C9" i="472"/>
  <c r="O16" i="495"/>
  <c r="E82" i="476"/>
  <c r="F26" i="545"/>
  <c r="F32" i="545" s="1"/>
  <c r="K18" i="522"/>
  <c r="P18" i="522"/>
  <c r="R18" i="522" s="1"/>
  <c r="D42" i="477"/>
  <c r="D293" i="512"/>
  <c r="C17" i="509" s="1"/>
  <c r="K17" i="509" s="1"/>
  <c r="E204" i="476"/>
  <c r="E18" i="540"/>
  <c r="E341" i="476"/>
  <c r="K7" i="532"/>
  <c r="K93" i="532"/>
  <c r="K9" i="522"/>
  <c r="P9" i="522"/>
  <c r="J13" i="522"/>
  <c r="K13" i="522" s="1"/>
  <c r="M40" i="512"/>
  <c r="M42" i="512" s="1"/>
  <c r="E42" i="512"/>
  <c r="D11" i="508" s="1"/>
  <c r="L11" i="508" s="1"/>
  <c r="F53" i="547"/>
  <c r="F49" i="474"/>
  <c r="G49" i="474" s="1"/>
  <c r="M23" i="512"/>
  <c r="F36" i="474"/>
  <c r="G36" i="474" s="1"/>
  <c r="D267" i="512"/>
  <c r="L267" i="512" s="1"/>
  <c r="E18" i="545"/>
  <c r="G9" i="531"/>
  <c r="D70" i="512"/>
  <c r="E75" i="476"/>
  <c r="E79" i="476" s="1"/>
  <c r="C20" i="477" s="1"/>
  <c r="L293" i="512"/>
  <c r="D91" i="486"/>
  <c r="C9" i="511"/>
  <c r="K9" i="511" s="1"/>
  <c r="F11" i="532"/>
  <c r="F93" i="532"/>
  <c r="D263" i="512"/>
  <c r="F32" i="474"/>
  <c r="G32" i="474" s="1"/>
  <c r="D146" i="512"/>
  <c r="D148" i="512" s="1"/>
  <c r="C37" i="508" s="1"/>
  <c r="E151" i="476"/>
  <c r="C38" i="477" s="1"/>
  <c r="E12" i="531"/>
  <c r="I12" i="531" s="1"/>
  <c r="G84" i="474"/>
  <c r="A1" i="548"/>
  <c r="A1" i="347"/>
  <c r="E307" i="476"/>
  <c r="E475" i="476"/>
  <c r="K123" i="485"/>
  <c r="P123" i="485"/>
  <c r="R123" i="485" s="1"/>
  <c r="K19" i="522"/>
  <c r="P19" i="522"/>
  <c r="R19" i="522" s="1"/>
  <c r="G10" i="531"/>
  <c r="E19" i="545"/>
  <c r="H11" i="532"/>
  <c r="H13" i="532" s="1"/>
  <c r="H93" i="532"/>
  <c r="H102" i="485"/>
  <c r="R101" i="485"/>
  <c r="R102" i="485" s="1"/>
  <c r="E207" i="512"/>
  <c r="D7" i="509" s="1"/>
  <c r="L7" i="509" s="1"/>
  <c r="O120" i="543"/>
  <c r="K90" i="485"/>
  <c r="P90" i="485"/>
  <c r="R90" i="485" s="1"/>
  <c r="D432" i="512"/>
  <c r="C19" i="511" s="1"/>
  <c r="K19" i="511" s="1"/>
  <c r="C53" i="547"/>
  <c r="J16" i="522"/>
  <c r="H21" i="522"/>
  <c r="H23" i="522" s="1"/>
  <c r="P17" i="522"/>
  <c r="R17" i="522" s="1"/>
  <c r="K17" i="522"/>
  <c r="E11" i="537"/>
  <c r="L115" i="512"/>
  <c r="E44" i="474"/>
  <c r="E7" i="531" s="1"/>
  <c r="E13" i="531" s="1"/>
  <c r="E17" i="545"/>
  <c r="G8" i="531"/>
  <c r="K156" i="485"/>
  <c r="P156" i="485"/>
  <c r="R156" i="485" s="1"/>
  <c r="D26" i="479"/>
  <c r="D35" i="479" s="1"/>
  <c r="F25" i="546"/>
  <c r="F33" i="546" s="1"/>
  <c r="F35" i="546" s="1"/>
  <c r="F39" i="546" s="1"/>
  <c r="D9" i="511"/>
  <c r="L9" i="511" s="1"/>
  <c r="E375" i="512"/>
  <c r="E380" i="512" s="1"/>
  <c r="P118" i="485"/>
  <c r="R118" i="485" s="1"/>
  <c r="K118" i="485"/>
  <c r="B21" i="472"/>
  <c r="E13" i="477"/>
  <c r="H8" i="537"/>
  <c r="H11" i="537" s="1"/>
  <c r="C11" i="550"/>
  <c r="D225" i="512"/>
  <c r="D232" i="512" s="1"/>
  <c r="D258" i="512"/>
  <c r="E265" i="476"/>
  <c r="C15" i="478" s="1"/>
  <c r="E15" i="478" s="1"/>
  <c r="F27" i="474"/>
  <c r="J18" i="485"/>
  <c r="D70" i="538" s="1"/>
  <c r="E9" i="546"/>
  <c r="E384" i="476"/>
  <c r="D123" i="543"/>
  <c r="B13" i="347"/>
  <c r="B20" i="347" s="1"/>
  <c r="B36" i="347" s="1"/>
  <c r="B9" i="548"/>
  <c r="D67" i="538"/>
  <c r="O67" i="538" s="1"/>
  <c r="L232" i="512"/>
  <c r="L246" i="512" s="1"/>
  <c r="L44" i="508"/>
  <c r="L50" i="508" s="1"/>
  <c r="D50" i="508"/>
  <c r="C26" i="548"/>
  <c r="K26" i="548" s="1"/>
  <c r="E148" i="512"/>
  <c r="D37" i="508" s="1"/>
  <c r="L37" i="508" s="1"/>
  <c r="M145" i="512"/>
  <c r="M148" i="512" s="1"/>
  <c r="D10" i="509"/>
  <c r="M101" i="512"/>
  <c r="M105" i="512" s="1"/>
  <c r="M115" i="512" s="1"/>
  <c r="E105" i="512"/>
  <c r="D15" i="511"/>
  <c r="D33" i="511" s="1"/>
  <c r="D37" i="511" s="1"/>
  <c r="L8" i="511"/>
  <c r="L15" i="511" s="1"/>
  <c r="L33" i="511" s="1"/>
  <c r="L37" i="511" s="1"/>
  <c r="E440" i="476"/>
  <c r="C22" i="550" s="1"/>
  <c r="M364" i="512"/>
  <c r="M377" i="512" s="1"/>
  <c r="M380" i="512" s="1"/>
  <c r="D246" i="512"/>
  <c r="C8" i="509"/>
  <c r="K8" i="509" s="1"/>
  <c r="C19" i="472"/>
  <c r="C31" i="472" s="1"/>
  <c r="C49" i="472" s="1"/>
  <c r="C53" i="472" s="1"/>
  <c r="B51" i="472" s="1"/>
  <c r="C8" i="510"/>
  <c r="D280" i="512"/>
  <c r="C15" i="509" s="1"/>
  <c r="K15" i="509" s="1"/>
  <c r="L278" i="512"/>
  <c r="L280" i="512" s="1"/>
  <c r="L10" i="509"/>
  <c r="N93" i="532"/>
  <c r="E445" i="476"/>
  <c r="C22" i="479" s="1"/>
  <c r="D300" i="512"/>
  <c r="F68" i="474"/>
  <c r="G68" i="474" s="1"/>
  <c r="D437" i="512"/>
  <c r="C20" i="511" s="1"/>
  <c r="K20" i="511" s="1"/>
  <c r="L435" i="512"/>
  <c r="L437" i="512" s="1"/>
  <c r="C197" i="543"/>
  <c r="L55" i="543"/>
  <c r="L60" i="543" s="1"/>
  <c r="K204" i="543"/>
  <c r="K55" i="543"/>
  <c r="K60" i="543" s="1"/>
  <c r="E72" i="543"/>
  <c r="C21" i="508" s="1"/>
  <c r="K21" i="508" s="1"/>
  <c r="E74" i="543"/>
  <c r="D21" i="508" s="1"/>
  <c r="L21" i="508" s="1"/>
  <c r="D14" i="508"/>
  <c r="L14" i="508" s="1"/>
  <c r="K130" i="543"/>
  <c r="O210" i="543"/>
  <c r="J204" i="543"/>
  <c r="F206" i="543"/>
  <c r="F59" i="543"/>
  <c r="C14" i="508" s="1"/>
  <c r="K14" i="508" s="1"/>
  <c r="J130" i="543"/>
  <c r="D29" i="477"/>
  <c r="F41" i="543"/>
  <c r="F44" i="543" s="1"/>
  <c r="F46" i="543"/>
  <c r="O137" i="543"/>
  <c r="G114" i="543"/>
  <c r="G112" i="543"/>
  <c r="O194" i="543"/>
  <c r="C130" i="543"/>
  <c r="G46" i="543"/>
  <c r="G41" i="543"/>
  <c r="G44" i="543" s="1"/>
  <c r="L21" i="509"/>
  <c r="L22" i="509" s="1"/>
  <c r="D22" i="509"/>
  <c r="C211" i="543"/>
  <c r="O209" i="543"/>
  <c r="C203" i="543"/>
  <c r="C204" i="543" s="1"/>
  <c r="O199" i="543"/>
  <c r="K74" i="543"/>
  <c r="K72" i="543"/>
  <c r="N130" i="543"/>
  <c r="N206" i="543"/>
  <c r="N197" i="543"/>
  <c r="N204" i="543" s="1"/>
  <c r="L59" i="543"/>
  <c r="I114" i="543"/>
  <c r="I112" i="543"/>
  <c r="K112" i="543"/>
  <c r="K114" i="543"/>
  <c r="D12" i="508"/>
  <c r="I8" i="543"/>
  <c r="I11" i="543" s="1"/>
  <c r="C12" i="508" s="1"/>
  <c r="I12" i="543"/>
  <c r="A39" i="512"/>
  <c r="B10" i="508"/>
  <c r="K84" i="543"/>
  <c r="D22" i="508" s="1"/>
  <c r="L22" i="508" s="1"/>
  <c r="K82" i="543"/>
  <c r="C22" i="508" s="1"/>
  <c r="K22" i="508" s="1"/>
  <c r="K59" i="543"/>
  <c r="E41" i="543"/>
  <c r="E44" i="543" s="1"/>
  <c r="I39" i="543"/>
  <c r="E46" i="543"/>
  <c r="L90" i="512"/>
  <c r="E93" i="476"/>
  <c r="D90" i="512"/>
  <c r="C24" i="508" s="1"/>
  <c r="K24" i="508" s="1"/>
  <c r="O119" i="543"/>
  <c r="O123" i="543" s="1"/>
  <c r="G193" i="543"/>
  <c r="O193" i="543" s="1"/>
  <c r="G132" i="543"/>
  <c r="D178" i="485"/>
  <c r="H38" i="485"/>
  <c r="A62" i="476"/>
  <c r="B14" i="477"/>
  <c r="M197" i="543"/>
  <c r="M206" i="543"/>
  <c r="E206" i="543"/>
  <c r="E197" i="543"/>
  <c r="D416" i="512"/>
  <c r="C18" i="511" s="1"/>
  <c r="K18" i="511" s="1"/>
  <c r="L409" i="512"/>
  <c r="L416" i="512" s="1"/>
  <c r="F44" i="474"/>
  <c r="G44" i="474" s="1"/>
  <c r="E20" i="546"/>
  <c r="F56" i="474"/>
  <c r="G56" i="474" s="1"/>
  <c r="G52" i="474"/>
  <c r="L458" i="512"/>
  <c r="L337" i="512"/>
  <c r="C9" i="478"/>
  <c r="C10" i="526"/>
  <c r="E252" i="476"/>
  <c r="D9" i="546"/>
  <c r="K8" i="511"/>
  <c r="D197" i="543"/>
  <c r="D206" i="543"/>
  <c r="J89" i="485"/>
  <c r="H97" i="485"/>
  <c r="K32" i="485"/>
  <c r="P32" i="485"/>
  <c r="R32" i="485" s="1"/>
  <c r="R88" i="485"/>
  <c r="K70" i="485"/>
  <c r="P70" i="485"/>
  <c r="R70" i="485" s="1"/>
  <c r="P63" i="485"/>
  <c r="R63" i="485" s="1"/>
  <c r="K63" i="485"/>
  <c r="K95" i="485"/>
  <c r="P95" i="485"/>
  <c r="R95" i="485" s="1"/>
  <c r="K31" i="485"/>
  <c r="P31" i="485"/>
  <c r="P133" i="485"/>
  <c r="R133" i="485" s="1"/>
  <c r="K133" i="485"/>
  <c r="P55" i="485"/>
  <c r="R55" i="485" s="1"/>
  <c r="K55" i="485"/>
  <c r="P94" i="485"/>
  <c r="R94" i="485" s="1"/>
  <c r="K94" i="485"/>
  <c r="P175" i="485"/>
  <c r="R173" i="485"/>
  <c r="R175" i="485" s="1"/>
  <c r="K165" i="485"/>
  <c r="P165" i="485"/>
  <c r="R165" i="485" s="1"/>
  <c r="P142" i="485"/>
  <c r="R142" i="485" s="1"/>
  <c r="K142" i="485"/>
  <c r="H48" i="485"/>
  <c r="J41" i="485"/>
  <c r="K37" i="485"/>
  <c r="P37" i="485"/>
  <c r="R37" i="485" s="1"/>
  <c r="P126" i="485"/>
  <c r="R126" i="485" s="1"/>
  <c r="K126" i="485"/>
  <c r="K77" i="485"/>
  <c r="P77" i="485"/>
  <c r="R77" i="485" s="1"/>
  <c r="K152" i="485"/>
  <c r="P152" i="485"/>
  <c r="R152" i="485" s="1"/>
  <c r="K71" i="485"/>
  <c r="P71" i="485"/>
  <c r="R71" i="485" s="1"/>
  <c r="K84" i="485"/>
  <c r="K85" i="485" s="1"/>
  <c r="J85" i="485"/>
  <c r="P84" i="485"/>
  <c r="K69" i="485"/>
  <c r="P69" i="485"/>
  <c r="R69" i="485" s="1"/>
  <c r="K157" i="485"/>
  <c r="P157" i="485"/>
  <c r="R157" i="485" s="1"/>
  <c r="K159" i="485"/>
  <c r="P159" i="485"/>
  <c r="R159" i="485" s="1"/>
  <c r="K68" i="485"/>
  <c r="P68" i="485"/>
  <c r="R68" i="485" s="1"/>
  <c r="J81" i="485"/>
  <c r="G70" i="538" s="1"/>
  <c r="P129" i="485"/>
  <c r="R129" i="485" s="1"/>
  <c r="K129" i="485"/>
  <c r="R115" i="485"/>
  <c r="K130" i="485"/>
  <c r="P130" i="485"/>
  <c r="R130" i="485" s="1"/>
  <c r="P73" i="485"/>
  <c r="R73" i="485" s="1"/>
  <c r="K73" i="485"/>
  <c r="P138" i="485"/>
  <c r="R138" i="485" s="1"/>
  <c r="K138" i="485"/>
  <c r="P74" i="485"/>
  <c r="R74" i="485" s="1"/>
  <c r="K74" i="485"/>
  <c r="P134" i="485"/>
  <c r="R134" i="485" s="1"/>
  <c r="K134" i="485"/>
  <c r="J143" i="485"/>
  <c r="L70" i="538" s="1"/>
  <c r="P65" i="485"/>
  <c r="R65" i="485" s="1"/>
  <c r="K65" i="485"/>
  <c r="O178" i="485"/>
  <c r="K75" i="485"/>
  <c r="P75" i="485"/>
  <c r="R75" i="485" s="1"/>
  <c r="P168" i="485"/>
  <c r="R168" i="485" s="1"/>
  <c r="K168" i="485"/>
  <c r="R42" i="485"/>
  <c r="P149" i="485"/>
  <c r="R149" i="485" s="1"/>
  <c r="K149" i="485"/>
  <c r="P150" i="485"/>
  <c r="K150" i="485"/>
  <c r="J170" i="485"/>
  <c r="M70" i="538" s="1"/>
  <c r="R61" i="485"/>
  <c r="P51" i="485"/>
  <c r="K51" i="485"/>
  <c r="K56" i="485" s="1"/>
  <c r="J56" i="485"/>
  <c r="F70" i="538" s="1"/>
  <c r="B37" i="347" l="1"/>
  <c r="C62" i="477"/>
  <c r="J38" i="485"/>
  <c r="K18" i="485"/>
  <c r="P18" i="485"/>
  <c r="R18" i="485" s="1"/>
  <c r="D74" i="538" s="1"/>
  <c r="D301" i="512"/>
  <c r="L301" i="512" s="1"/>
  <c r="F69" i="474"/>
  <c r="G69" i="474" s="1"/>
  <c r="E319" i="476"/>
  <c r="C20" i="478" s="1"/>
  <c r="K13" i="532"/>
  <c r="N7" i="532"/>
  <c r="K37" i="508"/>
  <c r="K41" i="508" s="1"/>
  <c r="C41" i="508"/>
  <c r="F10" i="531"/>
  <c r="H10" i="531" s="1"/>
  <c r="I10" i="531"/>
  <c r="L70" i="512"/>
  <c r="L72" i="512" s="1"/>
  <c r="L76" i="512" s="1"/>
  <c r="D72" i="512"/>
  <c r="D76" i="512" s="1"/>
  <c r="C19" i="508" s="1"/>
  <c r="K19" i="508" s="1"/>
  <c r="C50" i="550"/>
  <c r="C54" i="550" s="1"/>
  <c r="C56" i="550" s="1"/>
  <c r="F8" i="531"/>
  <c r="H8" i="531" s="1"/>
  <c r="I8" i="531"/>
  <c r="I9" i="531"/>
  <c r="F9" i="531"/>
  <c r="H9" i="531" s="1"/>
  <c r="D466" i="512"/>
  <c r="E485" i="476"/>
  <c r="D334" i="512"/>
  <c r="E346" i="476"/>
  <c r="E85" i="474"/>
  <c r="N11" i="532"/>
  <c r="F13" i="532"/>
  <c r="B10" i="523" s="1"/>
  <c r="B11" i="523" s="1"/>
  <c r="D201" i="512"/>
  <c r="F8" i="474"/>
  <c r="F14" i="474" s="1"/>
  <c r="F19" i="474" s="1"/>
  <c r="E210" i="476"/>
  <c r="E211" i="476" s="1"/>
  <c r="E84" i="476"/>
  <c r="C21" i="477" s="1"/>
  <c r="D79" i="512"/>
  <c r="L74" i="538"/>
  <c r="L126" i="543"/>
  <c r="K81" i="485"/>
  <c r="K143" i="485"/>
  <c r="P16" i="522"/>
  <c r="J21" i="522"/>
  <c r="J23" i="522" s="1"/>
  <c r="K16" i="522"/>
  <c r="K21" i="522" s="1"/>
  <c r="K23" i="522" s="1"/>
  <c r="E9" i="478"/>
  <c r="P13" i="522"/>
  <c r="R9" i="522"/>
  <c r="R13" i="522" s="1"/>
  <c r="E21" i="546"/>
  <c r="D21" i="546" s="1"/>
  <c r="L263" i="512"/>
  <c r="L275" i="512" s="1"/>
  <c r="D275" i="512"/>
  <c r="C14" i="509" s="1"/>
  <c r="K14" i="509" s="1"/>
  <c r="G27" i="474"/>
  <c r="F29" i="474"/>
  <c r="G29" i="474" s="1"/>
  <c r="D260" i="512"/>
  <c r="C13" i="509" s="1"/>
  <c r="K13" i="509" s="1"/>
  <c r="L258" i="512"/>
  <c r="L260" i="512" s="1"/>
  <c r="J9" i="548"/>
  <c r="J14" i="548" s="1"/>
  <c r="J19" i="548" s="1"/>
  <c r="B14" i="548"/>
  <c r="D24" i="509"/>
  <c r="D30" i="509" s="1"/>
  <c r="L24" i="509"/>
  <c r="L30" i="509" s="1"/>
  <c r="C17" i="510"/>
  <c r="C29" i="510" s="1"/>
  <c r="C47" i="510" s="1"/>
  <c r="C51" i="510" s="1"/>
  <c r="M8" i="510"/>
  <c r="M17" i="510" s="1"/>
  <c r="M29" i="510" s="1"/>
  <c r="M47" i="510" s="1"/>
  <c r="M51" i="510" s="1"/>
  <c r="C21" i="479"/>
  <c r="D34" i="508"/>
  <c r="E115" i="512"/>
  <c r="F79" i="474"/>
  <c r="G79" i="474" s="1"/>
  <c r="L300" i="512"/>
  <c r="L313" i="512" s="1"/>
  <c r="D313" i="512"/>
  <c r="C18" i="509" s="1"/>
  <c r="K18" i="509" s="1"/>
  <c r="O211" i="543"/>
  <c r="B11" i="508"/>
  <c r="A44" i="512"/>
  <c r="I41" i="543"/>
  <c r="I44" i="543" s="1"/>
  <c r="I46" i="543"/>
  <c r="K12" i="508"/>
  <c r="K15" i="508" s="1"/>
  <c r="C15" i="508"/>
  <c r="L12" i="508"/>
  <c r="L15" i="508" s="1"/>
  <c r="D15" i="508"/>
  <c r="K38" i="485"/>
  <c r="O132" i="543"/>
  <c r="D23" i="508" s="1"/>
  <c r="D26" i="508" s="1"/>
  <c r="H178" i="485"/>
  <c r="G206" i="543"/>
  <c r="G197" i="543"/>
  <c r="A72" i="476"/>
  <c r="B19" i="477"/>
  <c r="D20" i="546"/>
  <c r="C8" i="528"/>
  <c r="O197" i="543"/>
  <c r="O206" i="543"/>
  <c r="R31" i="485"/>
  <c r="P85" i="485"/>
  <c r="R84" i="485"/>
  <c r="R85" i="485" s="1"/>
  <c r="R143" i="485"/>
  <c r="P81" i="485"/>
  <c r="G126" i="543" s="1"/>
  <c r="R81" i="485"/>
  <c r="G74" i="538" s="1"/>
  <c r="P143" i="485"/>
  <c r="P41" i="485"/>
  <c r="K41" i="485"/>
  <c r="K48" i="485" s="1"/>
  <c r="J48" i="485"/>
  <c r="E70" i="538" s="1"/>
  <c r="K89" i="485"/>
  <c r="K97" i="485" s="1"/>
  <c r="P89" i="485"/>
  <c r="J97" i="485"/>
  <c r="K170" i="485"/>
  <c r="P170" i="485"/>
  <c r="M126" i="543" s="1"/>
  <c r="R150" i="485"/>
  <c r="R170" i="485" s="1"/>
  <c r="M74" i="538" s="1"/>
  <c r="P56" i="485"/>
  <c r="R51" i="485"/>
  <c r="R56" i="485" s="1"/>
  <c r="F74" i="538" s="1"/>
  <c r="R38" i="485" l="1"/>
  <c r="P38" i="485"/>
  <c r="F85" i="474"/>
  <c r="F28" i="478"/>
  <c r="E16" i="478"/>
  <c r="P21" i="522"/>
  <c r="P23" i="522" s="1"/>
  <c r="R16" i="522"/>
  <c r="R21" i="522" s="1"/>
  <c r="R23" i="522" s="1"/>
  <c r="E8" i="546"/>
  <c r="C8" i="479"/>
  <c r="C17" i="479" s="1"/>
  <c r="C10" i="550"/>
  <c r="C19" i="550" s="1"/>
  <c r="E385" i="476"/>
  <c r="E387" i="476" s="1"/>
  <c r="E20" i="545"/>
  <c r="G11" i="531"/>
  <c r="C9" i="526"/>
  <c r="C8" i="478"/>
  <c r="E8" i="545"/>
  <c r="E12" i="545" s="1"/>
  <c r="E253" i="476"/>
  <c r="E254" i="476" s="1"/>
  <c r="L334" i="512"/>
  <c r="L339" i="512" s="1"/>
  <c r="L378" i="512" s="1"/>
  <c r="L380" i="512" s="1"/>
  <c r="D339" i="512"/>
  <c r="I70" i="538"/>
  <c r="H70" i="538"/>
  <c r="C26" i="479"/>
  <c r="E25" i="546"/>
  <c r="C27" i="550"/>
  <c r="C36" i="550" s="1"/>
  <c r="G7" i="531"/>
  <c r="E16" i="545"/>
  <c r="N13" i="532"/>
  <c r="L200" i="543"/>
  <c r="L203" i="543" s="1"/>
  <c r="L204" i="543" s="1"/>
  <c r="L129" i="543"/>
  <c r="L130" i="543" s="1"/>
  <c r="L201" i="512"/>
  <c r="L206" i="512" s="1"/>
  <c r="D206" i="512"/>
  <c r="L466" i="512"/>
  <c r="L476" i="512" s="1"/>
  <c r="D476" i="512"/>
  <c r="C24" i="511" s="1"/>
  <c r="D81" i="512"/>
  <c r="C20" i="508" s="1"/>
  <c r="K20" i="508" s="1"/>
  <c r="L79" i="512"/>
  <c r="L81" i="512" s="1"/>
  <c r="E127" i="476"/>
  <c r="C36" i="477"/>
  <c r="C42" i="477" s="1"/>
  <c r="D41" i="508"/>
  <c r="D52" i="508" s="1"/>
  <c r="L34" i="508"/>
  <c r="L41" i="508" s="1"/>
  <c r="L52" i="508" s="1"/>
  <c r="C35" i="479"/>
  <c r="D28" i="508"/>
  <c r="A59" i="512"/>
  <c r="B13" i="508"/>
  <c r="L23" i="508"/>
  <c r="L26" i="508" s="1"/>
  <c r="L28" i="508" s="1"/>
  <c r="L54" i="508" s="1"/>
  <c r="F126" i="543"/>
  <c r="D126" i="543"/>
  <c r="B20" i="477"/>
  <c r="A81" i="476"/>
  <c r="M129" i="543"/>
  <c r="M130" i="543" s="1"/>
  <c r="M200" i="543"/>
  <c r="M203" i="543" s="1"/>
  <c r="M204" i="543" s="1"/>
  <c r="G200" i="543"/>
  <c r="G129" i="543"/>
  <c r="G130" i="543" s="1"/>
  <c r="K8" i="528"/>
  <c r="J178" i="485"/>
  <c r="R89" i="485"/>
  <c r="R97" i="485" s="1"/>
  <c r="P97" i="485"/>
  <c r="R41" i="485"/>
  <c r="R48" i="485" s="1"/>
  <c r="P48" i="485"/>
  <c r="K178" i="485"/>
  <c r="C37" i="479" l="1"/>
  <c r="C41" i="479" s="1"/>
  <c r="C7" i="511"/>
  <c r="D378" i="512"/>
  <c r="D380" i="512" s="1"/>
  <c r="K24" i="511"/>
  <c r="K31" i="511" s="1"/>
  <c r="C31" i="511"/>
  <c r="C38" i="550"/>
  <c r="C73" i="550" s="1"/>
  <c r="C77" i="550" s="1"/>
  <c r="D8" i="546"/>
  <c r="D16" i="546" s="1"/>
  <c r="E16" i="546"/>
  <c r="D25" i="546"/>
  <c r="D33" i="546" s="1"/>
  <c r="E33" i="546"/>
  <c r="C7" i="528"/>
  <c r="C12" i="526"/>
  <c r="C28" i="526" s="1"/>
  <c r="C34" i="526" s="1"/>
  <c r="I7" i="531"/>
  <c r="F7" i="531"/>
  <c r="G13" i="531"/>
  <c r="L207" i="512"/>
  <c r="L247" i="512"/>
  <c r="L249" i="512" s="1"/>
  <c r="E8" i="478"/>
  <c r="C12" i="478"/>
  <c r="D54" i="508"/>
  <c r="D124" i="512"/>
  <c r="E129" i="476"/>
  <c r="C51" i="477" s="1"/>
  <c r="C53" i="477" s="1"/>
  <c r="H126" i="543"/>
  <c r="H74" i="538"/>
  <c r="O70" i="538"/>
  <c r="I11" i="531"/>
  <c r="F11" i="531"/>
  <c r="H11" i="531" s="1"/>
  <c r="D247" i="512"/>
  <c r="D249" i="512" s="1"/>
  <c r="C9" i="509" s="1"/>
  <c r="K9" i="509" s="1"/>
  <c r="D207" i="512"/>
  <c r="C7" i="509" s="1"/>
  <c r="R178" i="485"/>
  <c r="E74" i="538"/>
  <c r="I126" i="543"/>
  <c r="I74" i="538"/>
  <c r="A69" i="512"/>
  <c r="B18" i="508"/>
  <c r="P178" i="485"/>
  <c r="F200" i="543"/>
  <c r="F203" i="543" s="1"/>
  <c r="F204" i="543" s="1"/>
  <c r="F129" i="543"/>
  <c r="F130" i="543" s="1"/>
  <c r="E126" i="543"/>
  <c r="D200" i="543"/>
  <c r="D203" i="543" s="1"/>
  <c r="D204" i="543" s="1"/>
  <c r="D129" i="543"/>
  <c r="D130" i="543" s="1"/>
  <c r="B21" i="477"/>
  <c r="A86" i="476"/>
  <c r="G203" i="543"/>
  <c r="G204" i="543" s="1"/>
  <c r="E35" i="546" l="1"/>
  <c r="E39" i="546" s="1"/>
  <c r="D35" i="546"/>
  <c r="D39" i="546" s="1"/>
  <c r="H200" i="543"/>
  <c r="H203" i="543" s="1"/>
  <c r="H204" i="543" s="1"/>
  <c r="H129" i="543"/>
  <c r="H130" i="543" s="1"/>
  <c r="H7" i="531"/>
  <c r="H13" i="531" s="1"/>
  <c r="F13" i="531"/>
  <c r="D126" i="512"/>
  <c r="C44" i="508" s="1"/>
  <c r="L124" i="512"/>
  <c r="L126" i="512" s="1"/>
  <c r="O74" i="538"/>
  <c r="C10" i="509"/>
  <c r="K7" i="509"/>
  <c r="K10" i="509" s="1"/>
  <c r="I13" i="531"/>
  <c r="K7" i="528"/>
  <c r="K10" i="528" s="1"/>
  <c r="K26" i="528" s="1"/>
  <c r="K32" i="528" s="1"/>
  <c r="C10" i="528"/>
  <c r="C26" i="528" s="1"/>
  <c r="C32" i="528" s="1"/>
  <c r="I200" i="543"/>
  <c r="I203" i="543" s="1"/>
  <c r="I204" i="543" s="1"/>
  <c r="I129" i="543"/>
  <c r="I130" i="543" s="1"/>
  <c r="C27" i="477"/>
  <c r="C29" i="477" s="1"/>
  <c r="C55" i="477" s="1"/>
  <c r="K7" i="511"/>
  <c r="K15" i="511" s="1"/>
  <c r="K33" i="511" s="1"/>
  <c r="K37" i="511" s="1"/>
  <c r="C15" i="511"/>
  <c r="C33" i="511" s="1"/>
  <c r="C37" i="511" s="1"/>
  <c r="A78" i="512"/>
  <c r="B19" i="508"/>
  <c r="C23" i="478"/>
  <c r="C24" i="478" s="1"/>
  <c r="C26" i="478" s="1"/>
  <c r="C32" i="478" s="1"/>
  <c r="B27" i="347" s="1"/>
  <c r="E23" i="545"/>
  <c r="E24" i="545" s="1"/>
  <c r="E26" i="545" s="1"/>
  <c r="E32" i="545" s="1"/>
  <c r="E200" i="543"/>
  <c r="E203" i="543" s="1"/>
  <c r="E204" i="543" s="1"/>
  <c r="E129" i="543"/>
  <c r="E130" i="543" s="1"/>
  <c r="O126" i="543"/>
  <c r="A96" i="476"/>
  <c r="B25" i="477"/>
  <c r="K44" i="508" l="1"/>
  <c r="K50" i="508" s="1"/>
  <c r="K52" i="508" s="1"/>
  <c r="C50" i="508"/>
  <c r="C52" i="508" s="1"/>
  <c r="O200" i="543"/>
  <c r="O203" i="543" s="1"/>
  <c r="O204" i="543" s="1"/>
  <c r="B9" i="472"/>
  <c r="B20" i="508"/>
  <c r="A83" i="512"/>
  <c r="B12" i="510"/>
  <c r="L12" i="510" s="1"/>
  <c r="B26" i="548"/>
  <c r="O129" i="543"/>
  <c r="O130" i="543" s="1"/>
  <c r="C23" i="508" s="1"/>
  <c r="C21" i="509"/>
  <c r="B34" i="477"/>
  <c r="A102" i="476"/>
  <c r="B19" i="472" l="1"/>
  <c r="B31" i="472" s="1"/>
  <c r="B49" i="472" s="1"/>
  <c r="B53" i="472" s="1"/>
  <c r="B8" i="510"/>
  <c r="L8" i="510" s="1"/>
  <c r="L17" i="510" s="1"/>
  <c r="L29" i="510" s="1"/>
  <c r="L47" i="510" s="1"/>
  <c r="L51" i="510" s="1"/>
  <c r="B24" i="508"/>
  <c r="A92" i="512"/>
  <c r="B28" i="347"/>
  <c r="B32" i="347" s="1"/>
  <c r="K21" i="509"/>
  <c r="K22" i="509" s="1"/>
  <c r="K24" i="509" s="1"/>
  <c r="K30" i="509" s="1"/>
  <c r="C22" i="509"/>
  <c r="C24" i="509" s="1"/>
  <c r="C30" i="509" s="1"/>
  <c r="K23" i="508"/>
  <c r="K26" i="508" s="1"/>
  <c r="K28" i="508" s="1"/>
  <c r="K54" i="508" s="1"/>
  <c r="C26" i="508"/>
  <c r="C28" i="508" s="1"/>
  <c r="C54" i="508" s="1"/>
  <c r="A120" i="476"/>
  <c r="B35" i="477"/>
  <c r="J26" i="548"/>
  <c r="B17" i="510" l="1"/>
  <c r="B29" i="510" s="1"/>
  <c r="B47" i="510" s="1"/>
  <c r="B51" i="510" s="1"/>
  <c r="B27" i="548"/>
  <c r="J27" i="548" s="1"/>
  <c r="J29" i="548" s="1"/>
  <c r="A98" i="512"/>
  <c r="B33" i="508"/>
  <c r="A121" i="476"/>
  <c r="B36" i="477" s="1"/>
  <c r="A131" i="476"/>
  <c r="A126" i="476"/>
  <c r="B45" i="477" s="1"/>
  <c r="B17" i="548"/>
  <c r="B18" i="548" s="1"/>
  <c r="B19" i="548" s="1"/>
  <c r="B36" i="548" l="1"/>
  <c r="B29" i="548"/>
  <c r="C61" i="508"/>
  <c r="K61" i="508" s="1"/>
  <c r="B35" i="548"/>
  <c r="A117" i="512"/>
  <c r="B34" i="508"/>
  <c r="C59" i="477"/>
  <c r="A146" i="476"/>
  <c r="A139" i="476"/>
  <c r="B46" i="477" s="1"/>
  <c r="A132" i="476"/>
  <c r="B37" i="477" s="1"/>
  <c r="B32" i="548"/>
  <c r="B37" i="548" l="1"/>
  <c r="C63" i="477"/>
  <c r="C64" i="477" s="1"/>
  <c r="A123" i="512"/>
  <c r="B44" i="508" s="1"/>
  <c r="A128" i="512"/>
  <c r="A118" i="512"/>
  <c r="B35" i="508" s="1"/>
  <c r="C58" i="508"/>
  <c r="K58" i="508" s="1"/>
  <c r="K62" i="508" s="1"/>
  <c r="A147" i="476"/>
  <c r="B38" i="477" s="1"/>
  <c r="A153" i="476"/>
  <c r="B47" i="477" s="1"/>
  <c r="A159" i="476"/>
  <c r="A143" i="512" l="1"/>
  <c r="A136" i="512"/>
  <c r="B45" i="508" s="1"/>
  <c r="A129" i="512"/>
  <c r="B36" i="508" s="1"/>
  <c r="C62" i="508"/>
  <c r="A166" i="476"/>
  <c r="B48" i="477" s="1"/>
  <c r="A160" i="476"/>
  <c r="B39" i="477" s="1"/>
  <c r="A171" i="476"/>
  <c r="A144" i="512" l="1"/>
  <c r="B37" i="508" s="1"/>
  <c r="A156" i="512"/>
  <c r="A150" i="512"/>
  <c r="B46" i="508" s="1"/>
  <c r="A178" i="476"/>
  <c r="B49" i="477" s="1"/>
  <c r="A172" i="476"/>
  <c r="B40" i="477" s="1"/>
  <c r="A183" i="476"/>
  <c r="A163" i="512" l="1"/>
  <c r="B47" i="508" s="1"/>
  <c r="A168" i="512"/>
  <c r="A157" i="512"/>
  <c r="B38" i="508" s="1"/>
  <c r="A190" i="476"/>
  <c r="B50" i="477" s="1"/>
  <c r="A197" i="476"/>
  <c r="A184" i="476"/>
  <c r="B41" i="477" s="1"/>
  <c r="A181" i="512" l="1"/>
  <c r="A169" i="512"/>
  <c r="B39" i="508" s="1"/>
  <c r="A175" i="512"/>
  <c r="B48" i="508" s="1"/>
  <c r="B8" i="478"/>
  <c r="B8" i="545"/>
  <c r="B9" i="526"/>
  <c r="A213" i="476"/>
  <c r="A182" i="512" l="1"/>
  <c r="B40" i="508" s="1"/>
  <c r="A194" i="512"/>
  <c r="A188" i="512"/>
  <c r="B49" i="508" s="1"/>
  <c r="B10" i="526"/>
  <c r="A240" i="476"/>
  <c r="B9" i="545"/>
  <c r="B9" i="478"/>
  <c r="A209" i="512" l="1"/>
  <c r="B7" i="509"/>
  <c r="B11" i="526"/>
  <c r="A257" i="476"/>
  <c r="B10" i="478"/>
  <c r="B10" i="545"/>
  <c r="A234" i="512" l="1"/>
  <c r="B8" i="509"/>
  <c r="A267" i="476"/>
  <c r="B15" i="545"/>
  <c r="B15" i="478"/>
  <c r="A252" i="512" l="1"/>
  <c r="B9" i="509"/>
  <c r="B16" i="478"/>
  <c r="A282" i="476"/>
  <c r="B16" i="545"/>
  <c r="A262" i="512" l="1"/>
  <c r="B13" i="509"/>
  <c r="A287" i="476"/>
  <c r="B17" i="478"/>
  <c r="B17" i="545"/>
  <c r="A277" i="512" l="1"/>
  <c r="B14" i="509"/>
  <c r="B18" i="478"/>
  <c r="A294" i="476"/>
  <c r="B18" i="545"/>
  <c r="B15" i="509" l="1"/>
  <c r="A282" i="512"/>
  <c r="B19" i="478"/>
  <c r="A300" i="476"/>
  <c r="B19" i="545"/>
  <c r="A289" i="512" l="1"/>
  <c r="B16" i="509"/>
  <c r="A321" i="476"/>
  <c r="B20" i="478"/>
  <c r="B20" i="545"/>
  <c r="A295" i="512" l="1"/>
  <c r="B17" i="509"/>
  <c r="A328" i="476"/>
  <c r="B21" i="478"/>
  <c r="B21" i="545"/>
  <c r="A315" i="512" l="1"/>
  <c r="B18" i="509"/>
  <c r="B8" i="479"/>
  <c r="B22" i="478"/>
  <c r="A334" i="476"/>
  <c r="A348" i="476" s="1"/>
  <c r="B22" i="545"/>
  <c r="B8" i="546"/>
  <c r="B19" i="509" l="1"/>
  <c r="A321" i="512"/>
  <c r="A373" i="476"/>
  <c r="B9" i="546"/>
  <c r="B9" i="479"/>
  <c r="A327" i="512" l="1"/>
  <c r="B20" i="509"/>
  <c r="B10" i="546"/>
  <c r="B10" i="479"/>
  <c r="A389" i="476"/>
  <c r="A341" i="512" l="1"/>
  <c r="B7" i="511"/>
  <c r="A395" i="476"/>
  <c r="B11" i="546"/>
  <c r="B11" i="479"/>
  <c r="A366" i="512" l="1"/>
  <c r="B8" i="511"/>
  <c r="A399" i="476"/>
  <c r="B12" i="479"/>
  <c r="B12" i="546"/>
  <c r="B9" i="511" l="1"/>
  <c r="A382" i="512"/>
  <c r="B13" i="546"/>
  <c r="B13" i="479"/>
  <c r="A405" i="476"/>
  <c r="B10" i="511" l="1"/>
  <c r="A388" i="512"/>
  <c r="B14" i="546"/>
  <c r="B14" i="479"/>
  <c r="A410" i="476"/>
  <c r="A392" i="512" l="1"/>
  <c r="B11" i="511"/>
  <c r="B15" i="479"/>
  <c r="A416" i="476"/>
  <c r="B15" i="546"/>
  <c r="A398" i="512" l="1"/>
  <c r="B12" i="511"/>
  <c r="B19" i="546"/>
  <c r="B20" i="479"/>
  <c r="A427" i="476"/>
  <c r="B13" i="511" l="1"/>
  <c r="A403" i="512"/>
  <c r="B20" i="546"/>
  <c r="A442" i="476"/>
  <c r="B21" i="479"/>
  <c r="A408" i="512" l="1"/>
  <c r="B14" i="511"/>
  <c r="B22" i="479"/>
  <c r="A447" i="476"/>
  <c r="B21" i="546"/>
  <c r="A419" i="512" l="1"/>
  <c r="B18" i="511"/>
  <c r="B22" i="546"/>
  <c r="B23" i="479"/>
  <c r="A453" i="476"/>
  <c r="A434" i="512" l="1"/>
  <c r="B19" i="511"/>
  <c r="B24" i="479"/>
  <c r="B23" i="546"/>
  <c r="A462" i="476"/>
  <c r="A439" i="512" l="1"/>
  <c r="B20" i="511"/>
  <c r="A468" i="476"/>
  <c r="B24" i="546"/>
  <c r="B25" i="479"/>
  <c r="A445" i="512" l="1"/>
  <c r="B21" i="511"/>
  <c r="B26" i="479"/>
  <c r="A487" i="476"/>
  <c r="B25" i="546"/>
  <c r="A454" i="512" l="1"/>
  <c r="B22" i="511"/>
  <c r="B27" i="479"/>
  <c r="A491" i="476"/>
  <c r="B26" i="546"/>
  <c r="A460" i="512" l="1"/>
  <c r="B23" i="511"/>
  <c r="B28" i="479"/>
  <c r="A496" i="476"/>
  <c r="B27" i="546"/>
  <c r="A478" i="512" l="1"/>
  <c r="B24" i="511"/>
  <c r="B28" i="546"/>
  <c r="B29" i="479"/>
  <c r="A502" i="476"/>
  <c r="A483" i="512" l="1"/>
  <c r="B25" i="511"/>
  <c r="A507" i="476"/>
  <c r="B29" i="546"/>
  <c r="B30" i="479"/>
  <c r="A488" i="512" l="1"/>
  <c r="B26" i="511"/>
  <c r="B31" i="479"/>
  <c r="A514" i="476"/>
  <c r="B30" i="546"/>
  <c r="A494" i="512" l="1"/>
  <c r="B27" i="511"/>
  <c r="B32" i="479"/>
  <c r="A499" i="512" l="1"/>
  <c r="B28" i="511"/>
  <c r="B32" i="546"/>
  <c r="B33" i="479"/>
  <c r="A506" i="512" l="1"/>
  <c r="B29" i="511"/>
  <c r="B30" i="511" l="1"/>
  <c r="A3" i="543"/>
  <c r="A14" i="543" l="1"/>
  <c r="A37" i="543"/>
  <c r="A48" i="543"/>
  <c r="A4" i="543"/>
  <c r="A25" i="543"/>
  <c r="B12" i="508"/>
  <c r="A49" i="543" l="1"/>
  <c r="B14" i="508" s="1"/>
  <c r="A76" i="543"/>
  <c r="A62" i="543"/>
  <c r="B21" i="508" s="1"/>
  <c r="A87" i="543" l="1"/>
  <c r="A116" i="543"/>
  <c r="A77" i="543"/>
  <c r="B22" i="508"/>
  <c r="A107" i="543"/>
  <c r="A97" i="543"/>
  <c r="A117" i="543" l="1"/>
  <c r="B23" i="508"/>
  <c r="A191" i="543"/>
  <c r="A215" i="543"/>
  <c r="B25" i="508" s="1"/>
  <c r="A164" i="543"/>
  <c r="A142" i="543"/>
  <c r="G9" i="540"/>
  <c r="G12" i="540" s="1"/>
  <c r="G18" i="540" s="1"/>
  <c r="B12" i="540"/>
  <c r="B18" i="540" s="1"/>
  <c r="C9" i="540"/>
  <c r="C12" i="540" s="1"/>
  <c r="C18" i="540" s="1"/>
  <c r="B8" i="474"/>
  <c r="B14" i="474" s="1"/>
  <c r="B19" i="474" s="1"/>
  <c r="F9" i="540" l="1"/>
  <c r="F12" i="540" s="1"/>
  <c r="F18" i="540" s="1"/>
  <c r="C8" i="474"/>
  <c r="C14" i="474" s="1"/>
  <c r="C19" i="474" s="1"/>
  <c r="E8" i="474" l="1"/>
  <c r="E14" i="474" l="1"/>
  <c r="G8" i="474"/>
  <c r="E19" i="474" l="1"/>
  <c r="G19" i="474" s="1"/>
  <c r="G14" i="4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kwame osei-twerefour</author>
  </authors>
  <commentList>
    <comment ref="D11" authorId="0" shapeId="0" xr:uid="{00000000-0006-0000-0100-000001000000}">
      <text>
        <r>
          <rPr>
            <b/>
            <sz val="9"/>
            <color indexed="81"/>
            <rFont val="Tahoma"/>
            <charset val="1"/>
          </rPr>
          <t xml:space="preserve">Awudu Yakubu: 
the changes has been effected
</t>
        </r>
      </text>
    </comment>
    <comment ref="C24" authorId="0" shapeId="0" xr:uid="{00000000-0006-0000-0100-000002000000}">
      <text>
        <r>
          <rPr>
            <sz val="9"/>
            <color indexed="81"/>
            <rFont val="Tahoma"/>
            <charset val="1"/>
          </rPr>
          <t xml:space="preserve">Awudu Yakubu: 
the changes has been effected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kwame osei-twerefour</author>
  </authors>
  <commentList>
    <comment ref="C16" authorId="0" shapeId="0" xr:uid="{00000000-0006-0000-0200-000001000000}">
      <text>
        <r>
          <rPr>
            <b/>
            <sz val="9"/>
            <color indexed="81"/>
            <rFont val="Tahoma"/>
            <charset val="1"/>
          </rPr>
          <t xml:space="preserve">Awudu Yakubu: 
the changes has been effected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kwame osei-twerefour</author>
  </authors>
  <commentList>
    <comment ref="A14" authorId="0" shapeId="0" xr:uid="{00000000-0006-0000-0300-000001000000}">
      <text>
        <r>
          <rPr>
            <b/>
            <sz val="9"/>
            <color indexed="81"/>
            <rFont val="Tahoma"/>
            <charset val="1"/>
          </rPr>
          <t xml:space="preserve">Awudu Yakubu: 
the changes has been effected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kwame osei-twerefour</author>
  </authors>
  <commentList>
    <comment ref="A11" authorId="0" shapeId="0" xr:uid="{00000000-0006-0000-0400-000001000000}">
      <text>
        <r>
          <rPr>
            <b/>
            <sz val="9"/>
            <color indexed="81"/>
            <rFont val="Tahoma"/>
            <charset val="1"/>
          </rPr>
          <t xml:space="preserve">Awudu Yakubu: 
</t>
        </r>
        <r>
          <rPr>
            <sz val="9"/>
            <color indexed="81"/>
            <rFont val="Tahoma"/>
            <family val="2"/>
          </rPr>
          <t xml:space="preserve">the changes has been effected
</t>
        </r>
      </text>
    </comment>
    <comment ref="B22" authorId="0" shapeId="0" xr:uid="{00000000-0006-0000-0400-000002000000}">
      <text>
        <r>
          <rPr>
            <b/>
            <sz val="9"/>
            <color indexed="81"/>
            <rFont val="Tahoma"/>
            <charset val="1"/>
          </rPr>
          <t xml:space="preserve">Awudu Yakubu: 
</t>
        </r>
        <r>
          <rPr>
            <sz val="9"/>
            <color indexed="81"/>
            <rFont val="Tahoma"/>
            <family val="2"/>
          </rPr>
          <t xml:space="preserve">the changes has been effected
</t>
        </r>
      </text>
    </comment>
    <comment ref="B38" authorId="0" shapeId="0" xr:uid="{00000000-0006-0000-0400-000003000000}">
      <text>
        <r>
          <rPr>
            <b/>
            <sz val="9"/>
            <color indexed="81"/>
            <rFont val="Tahoma"/>
            <charset val="1"/>
          </rPr>
          <t>kwame osei-twerefour:</t>
        </r>
        <r>
          <rPr>
            <sz val="9"/>
            <color indexed="81"/>
            <rFont val="Tahoma"/>
            <charset val="1"/>
          </rPr>
          <t xml:space="preserve">
consider the DRIP
done</t>
        </r>
      </text>
    </comment>
    <comment ref="B40" authorId="0" shapeId="0" xr:uid="{00000000-0006-0000-0400-000004000000}">
      <text>
        <r>
          <rPr>
            <b/>
            <sz val="9"/>
            <color indexed="81"/>
            <rFont val="Tahoma"/>
            <charset val="1"/>
          </rPr>
          <t xml:space="preserve">Awudu Yakubu: 
</t>
        </r>
        <r>
          <rPr>
            <sz val="9"/>
            <color indexed="81"/>
            <rFont val="Tahoma"/>
            <family val="2"/>
          </rPr>
          <t>the changes has been effected</t>
        </r>
        <r>
          <rPr>
            <b/>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kwame osei-twerefour</author>
  </authors>
  <commentList>
    <comment ref="C15" authorId="0" shapeId="0" xr:uid="{00000000-0006-0000-0500-000001000000}">
      <text>
        <r>
          <rPr>
            <b/>
            <sz val="9"/>
            <color indexed="81"/>
            <rFont val="Tahoma"/>
            <charset val="1"/>
          </rPr>
          <t xml:space="preserve">Awudu Yakubu: 
</t>
        </r>
        <r>
          <rPr>
            <sz val="9"/>
            <color indexed="81"/>
            <rFont val="Tahoma"/>
            <family val="2"/>
          </rPr>
          <t xml:space="preserve">the changes has been effected
</t>
        </r>
      </text>
    </comment>
    <comment ref="C22" authorId="0" shapeId="0" xr:uid="{00000000-0006-0000-0500-000002000000}">
      <text>
        <r>
          <rPr>
            <b/>
            <sz val="9"/>
            <color indexed="81"/>
            <rFont val="Tahoma"/>
            <family val="2"/>
          </rPr>
          <t>Awudu Yakubu:</t>
        </r>
        <r>
          <rPr>
            <sz val="9"/>
            <color indexed="81"/>
            <rFont val="Tahoma"/>
            <charset val="1"/>
          </rPr>
          <t xml:space="preserve"> 
the changes has been effected
</t>
        </r>
      </text>
    </comment>
    <comment ref="C31" authorId="0" shapeId="0" xr:uid="{00000000-0006-0000-0500-000003000000}">
      <text>
        <r>
          <rPr>
            <sz val="9"/>
            <color indexed="81"/>
            <rFont val="Tahoma"/>
            <charset val="1"/>
          </rPr>
          <t xml:space="preserve">Awudu Yakubu: 
the changes has been effected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kwame osei-twerefour</author>
  </authors>
  <commentList>
    <comment ref="E443" authorId="0" shapeId="0" xr:uid="{00000000-0006-0000-0600-000001000000}">
      <text>
        <r>
          <rPr>
            <b/>
            <sz val="9"/>
            <color indexed="81"/>
            <rFont val="Tahoma"/>
            <charset val="1"/>
          </rPr>
          <t xml:space="preserve">Awudu Yakubu: 
</t>
        </r>
        <r>
          <rPr>
            <sz val="9"/>
            <color indexed="81"/>
            <rFont val="Tahoma"/>
            <family val="2"/>
          </rPr>
          <t>the changes has been effected</t>
        </r>
        <r>
          <rPr>
            <b/>
            <sz val="9"/>
            <color indexed="81"/>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kwame osei-twerefour</author>
  </authors>
  <commentList>
    <comment ref="B69" authorId="0" shapeId="0" xr:uid="{00000000-0006-0000-0700-000001000000}">
      <text>
        <r>
          <rPr>
            <b/>
            <sz val="9"/>
            <color indexed="81"/>
            <rFont val="Tahoma"/>
            <family val="2"/>
          </rPr>
          <t xml:space="preserve">Awudu Yakubu: </t>
        </r>
        <r>
          <rPr>
            <sz val="9"/>
            <color indexed="81"/>
            <rFont val="Tahoma"/>
            <charset val="1"/>
          </rPr>
          <t xml:space="preserve">
the changes has been effected
</t>
        </r>
      </text>
    </comment>
    <comment ref="B76" authorId="0" shapeId="0" xr:uid="{00000000-0006-0000-0700-000002000000}">
      <text>
        <r>
          <rPr>
            <b/>
            <sz val="9"/>
            <color indexed="81"/>
            <rFont val="Tahoma"/>
            <charset val="1"/>
          </rPr>
          <t xml:space="preserve">Awudu Yakubu: 
</t>
        </r>
        <r>
          <rPr>
            <sz val="9"/>
            <color indexed="81"/>
            <rFont val="Tahoma"/>
            <family val="2"/>
          </rPr>
          <t xml:space="preserve">the changes has been ffected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kwame osei-twerefour</author>
  </authors>
  <commentList>
    <comment ref="A16" authorId="0" shapeId="0" xr:uid="{00000000-0006-0000-0B00-000001000000}">
      <text>
        <r>
          <rPr>
            <b/>
            <sz val="9"/>
            <color indexed="81"/>
            <rFont val="Tahoma"/>
            <charset val="1"/>
          </rPr>
          <t>kwame osei-twerefour:</t>
        </r>
        <r>
          <rPr>
            <sz val="9"/>
            <color indexed="81"/>
            <rFont val="Tahoma"/>
            <charset val="1"/>
          </rPr>
          <t xml:space="preserve">
this should disclose as prior year adjustment in SCE and narration provided in the audit opinion</t>
        </r>
      </text>
    </comment>
  </commentList>
</comments>
</file>

<file path=xl/sharedStrings.xml><?xml version="1.0" encoding="utf-8"?>
<sst xmlns="http://schemas.openxmlformats.org/spreadsheetml/2006/main" count="5476" uniqueCount="2694">
  <si>
    <t>ASSETS</t>
  </si>
  <si>
    <t>CURRENT ASSETS</t>
  </si>
  <si>
    <t>NON CURRENT ASSETS</t>
  </si>
  <si>
    <t>LIABILITIES</t>
  </si>
  <si>
    <t>CURRENT LIABILITIES</t>
  </si>
  <si>
    <t>NON- CURRENT LIABILITIES</t>
  </si>
  <si>
    <t>RECEIPTS</t>
  </si>
  <si>
    <t>PAYMENTS</t>
  </si>
  <si>
    <t>REVENUE</t>
  </si>
  <si>
    <t>EXPENDITURE</t>
  </si>
  <si>
    <t>Cash and Cash Equivalents</t>
  </si>
  <si>
    <t>Prepayments</t>
  </si>
  <si>
    <t>TOTAL CURRENT ASSET</t>
  </si>
  <si>
    <t>Land</t>
  </si>
  <si>
    <t>Work In-Progress</t>
  </si>
  <si>
    <t>TOTAL NON-CURRENT ASSET</t>
  </si>
  <si>
    <t>TOTAL ASSET</t>
  </si>
  <si>
    <t>TOTAL CURRENT LIABILITIES</t>
  </si>
  <si>
    <t>TOTAL NON-CURRENT LIABILITIES</t>
  </si>
  <si>
    <t>TOTAL LIABILITIES</t>
  </si>
  <si>
    <t>Total Receipt</t>
  </si>
  <si>
    <t>Goods and Services</t>
  </si>
  <si>
    <t>Inventory</t>
  </si>
  <si>
    <t>NET CHANGE IN STOCK OF CASH</t>
  </si>
  <si>
    <t>CASH AND CASH EQUIVALENT AT BEGINNING</t>
  </si>
  <si>
    <t>CASH AND CASH EQUIVALENT AT CLOSE</t>
  </si>
  <si>
    <t>Total</t>
  </si>
  <si>
    <t>Miscellaneous</t>
  </si>
  <si>
    <t>Provisions</t>
  </si>
  <si>
    <t>Equity Investment</t>
  </si>
  <si>
    <t>Transport Equipment</t>
  </si>
  <si>
    <t>Infrastructure Assets</t>
  </si>
  <si>
    <t>Work - In - Progress</t>
  </si>
  <si>
    <t>Withholding</t>
  </si>
  <si>
    <t>Domestic Borrowing</t>
  </si>
  <si>
    <t>External Borrowing</t>
  </si>
  <si>
    <t>Gratuity</t>
  </si>
  <si>
    <t>Pension</t>
  </si>
  <si>
    <t>Insurance and compensation</t>
  </si>
  <si>
    <t>Professional fees</t>
  </si>
  <si>
    <t>Court Expenses</t>
  </si>
  <si>
    <t>Donations</t>
  </si>
  <si>
    <t>Refuse Lifting Expenses</t>
  </si>
  <si>
    <t>Salary Advances</t>
  </si>
  <si>
    <t>Special Advances</t>
  </si>
  <si>
    <t>GRANTS</t>
  </si>
  <si>
    <t>NON-TAX REVENUE</t>
  </si>
  <si>
    <t>TOTAL REVENUE</t>
  </si>
  <si>
    <t>COMPENSATION OF EMPLOYEES</t>
  </si>
  <si>
    <t>SOCIAL BENEFITS</t>
  </si>
  <si>
    <t>TOTAL EXPENDITURE</t>
  </si>
  <si>
    <t>VARIANCE</t>
  </si>
  <si>
    <t>LOANS RECEIVED</t>
  </si>
  <si>
    <t>TOTAL RECEIPTS</t>
  </si>
  <si>
    <t>NON-FINANCIAL ASSETS</t>
  </si>
  <si>
    <t>LOAN REPAYMENTS</t>
  </si>
  <si>
    <t>TOTAL PAYMENTS</t>
  </si>
  <si>
    <t>GRANT</t>
  </si>
  <si>
    <t>Property income</t>
  </si>
  <si>
    <t>Sales of goods and services</t>
  </si>
  <si>
    <t>Established Position</t>
  </si>
  <si>
    <t>Non Established Post</t>
  </si>
  <si>
    <t>Allowances</t>
  </si>
  <si>
    <t>Total Payments</t>
  </si>
  <si>
    <t>End of Service Benefit (ESB)</t>
  </si>
  <si>
    <t>Utilities</t>
  </si>
  <si>
    <t>General Cleaning</t>
  </si>
  <si>
    <t>Travel and Transport</t>
  </si>
  <si>
    <t>Repairs and Maintenance</t>
  </si>
  <si>
    <t>Consultancy Expenses</t>
  </si>
  <si>
    <t>Special Services</t>
  </si>
  <si>
    <t>Emergency Services</t>
  </si>
  <si>
    <t>Fixed asset</t>
  </si>
  <si>
    <t>Work In Progress</t>
  </si>
  <si>
    <t>Awards &amp; Rewards</t>
  </si>
  <si>
    <t>Special Operations</t>
  </si>
  <si>
    <t>Scholarship &amp; Bursaries</t>
  </si>
  <si>
    <t>GH¢</t>
  </si>
  <si>
    <t>TABLE OF CONTENTS</t>
  </si>
  <si>
    <t>PAGE</t>
  </si>
  <si>
    <t>Bank of Ghana</t>
  </si>
  <si>
    <t>MMDAs</t>
  </si>
  <si>
    <t>Social Security and National Insurance Trust</t>
  </si>
  <si>
    <t>NOTES</t>
  </si>
  <si>
    <t>CONSUMPTION OF FIXED ASSETS</t>
  </si>
  <si>
    <t>Non Residents</t>
  </si>
  <si>
    <t>Residents</t>
  </si>
  <si>
    <t>External Commercial Institution</t>
  </si>
  <si>
    <t>Domestic Commercial Institution</t>
  </si>
  <si>
    <t>GOVERNMENT SUBSIDIES</t>
  </si>
  <si>
    <t>Unpaid Subsidies</t>
  </si>
  <si>
    <t>FINANCIAL ASSETS</t>
  </si>
  <si>
    <t>SCHEDULES</t>
  </si>
  <si>
    <t>Materials and Office Consumables</t>
  </si>
  <si>
    <t xml:space="preserve">Current Receivables </t>
  </si>
  <si>
    <t>Non Current Receivables</t>
  </si>
  <si>
    <t>Multi-Lateral</t>
  </si>
  <si>
    <t>Bilateral</t>
  </si>
  <si>
    <t>Commercial</t>
  </si>
  <si>
    <t>Fines, penalties, and forfeiture</t>
  </si>
  <si>
    <t xml:space="preserve">Total Expenditure </t>
  </si>
  <si>
    <t>Total Expenditure</t>
  </si>
  <si>
    <t>Rent</t>
  </si>
  <si>
    <t xml:space="preserve">Social assistance benefits </t>
  </si>
  <si>
    <t>Civic Numbering/Street Naming</t>
  </si>
  <si>
    <t>Trust Monies</t>
  </si>
  <si>
    <t>Property, Plant &amp; Equipment</t>
  </si>
  <si>
    <t>Exchange Difference</t>
  </si>
  <si>
    <t>EXCHANGE DIFFERENCE</t>
  </si>
  <si>
    <t>Cash Balance</t>
  </si>
  <si>
    <t>ACQUISITION OF FINANCIAL ASSETS</t>
  </si>
  <si>
    <t>Total Cash Balance</t>
  </si>
  <si>
    <t>PAYE</t>
  </si>
  <si>
    <t>Insurance Premium</t>
  </si>
  <si>
    <t>Staff Advance</t>
  </si>
  <si>
    <t>Employer social benefits</t>
  </si>
  <si>
    <t>Schools Subsidy</t>
  </si>
  <si>
    <t>Grants to Employees/Households</t>
  </si>
  <si>
    <t>Council Tax/Tax Refund</t>
  </si>
  <si>
    <t>Petroleum</t>
  </si>
  <si>
    <t>Accessories</t>
  </si>
  <si>
    <t>TOTAL</t>
  </si>
  <si>
    <t>Add:</t>
  </si>
  <si>
    <t>Venture Capital Trust Fund</t>
  </si>
  <si>
    <t>PSC Tema Shipyard</t>
  </si>
  <si>
    <t>Electricity Company of Ghana</t>
  </si>
  <si>
    <t>Cocoa Processing Company</t>
  </si>
  <si>
    <t>Investment</t>
  </si>
  <si>
    <t>NET WORTH</t>
  </si>
  <si>
    <t>Utility</t>
  </si>
  <si>
    <t>Contributions</t>
  </si>
  <si>
    <t>Charges and Fees</t>
  </si>
  <si>
    <t>Stated Capital</t>
  </si>
  <si>
    <t>Bui Power Authority</t>
  </si>
  <si>
    <t>Consolidated Bank Ghana Limited</t>
  </si>
  <si>
    <t>Graphic Communications Group Limited</t>
  </si>
  <si>
    <t>Ghana Infrastructure Investment Fund</t>
  </si>
  <si>
    <t>Ghana Post Company Limited</t>
  </si>
  <si>
    <t>Metro Mass Transport Company</t>
  </si>
  <si>
    <t>SIC Life Company</t>
  </si>
  <si>
    <t>Social Investment Fund</t>
  </si>
  <si>
    <t>USE OF GOODS AND SERVICES</t>
  </si>
  <si>
    <t>Issue of Loans</t>
  </si>
  <si>
    <t>Issue of Advances</t>
  </si>
  <si>
    <t>Disposal of Non-Financial Asset</t>
  </si>
  <si>
    <t>Recovery of Loans</t>
  </si>
  <si>
    <t>Recovery of Advances</t>
  </si>
  <si>
    <t>Sale of Investment</t>
  </si>
  <si>
    <t>Acquisition of Non-Financial Asset</t>
  </si>
  <si>
    <t>Purchase of Investment</t>
  </si>
  <si>
    <t>Dividend Paid</t>
  </si>
  <si>
    <t>DISPOSAL OF NON-FINANCIAL ASSETS</t>
  </si>
  <si>
    <t>13% Employer SSF Contribution</t>
  </si>
  <si>
    <t>Accreditation</t>
  </si>
  <si>
    <t>Mobilization Advance</t>
  </si>
  <si>
    <t>Tier 2 Pension</t>
  </si>
  <si>
    <t>Dividend Received</t>
  </si>
  <si>
    <t>Training, Seminar and Conference</t>
  </si>
  <si>
    <t>Dividend</t>
  </si>
  <si>
    <t>DISPOSAL OF NON-FINANCIAL ASSET</t>
  </si>
  <si>
    <t>Fertilizer Subsidy</t>
  </si>
  <si>
    <t>Total Loan Repayment</t>
  </si>
  <si>
    <t>-</t>
  </si>
  <si>
    <t>AirtelTigo Ghana Limited</t>
  </si>
  <si>
    <t>Ghana Airports Company Limited</t>
  </si>
  <si>
    <t>Ghana Civil Aviation Authority</t>
  </si>
  <si>
    <t>Ghana Commodity Exchange Limited</t>
  </si>
  <si>
    <t>Ghana Exim Bank</t>
  </si>
  <si>
    <t>Ghana Grid Company</t>
  </si>
  <si>
    <t>Ghana National Gas Company Limited</t>
  </si>
  <si>
    <t>Ghana Water Company Limited</t>
  </si>
  <si>
    <t>Precious Minerals Marketing Company</t>
  </si>
  <si>
    <t>Tema Oil Refinery</t>
  </si>
  <si>
    <t>Volta Aluminium Company Limited</t>
  </si>
  <si>
    <t>Volta Lake Transport Company</t>
  </si>
  <si>
    <t>Ghana Ports and Harbours Authority</t>
  </si>
  <si>
    <t>National Homeownership Fund</t>
  </si>
  <si>
    <t>News Times Corporation</t>
  </si>
  <si>
    <t>TDC Development Company Limited</t>
  </si>
  <si>
    <t>Ghana Maritime Authority</t>
  </si>
  <si>
    <t>Northern Electricity Distribution Company</t>
  </si>
  <si>
    <t>Volta River Authority</t>
  </si>
  <si>
    <t>National Investment Bank</t>
  </si>
  <si>
    <t>Ghana National Petroleum Corporation</t>
  </si>
  <si>
    <t>Ghana Women's Fund Company Limited</t>
  </si>
  <si>
    <t>Benso Oil Palm Plantation</t>
  </si>
  <si>
    <t>Ghana Amalgamated Trust PLC</t>
  </si>
  <si>
    <t>Ghana Publishing Company Limited</t>
  </si>
  <si>
    <t>Kumasi Abattoir</t>
  </si>
  <si>
    <t>SIC Financial Services Ltd</t>
  </si>
  <si>
    <t>State Housing Company Limited</t>
  </si>
  <si>
    <t>E.S.L.A PLC</t>
  </si>
  <si>
    <t>Cocoa Marketing Company</t>
  </si>
  <si>
    <t>National Insurance Commission</t>
  </si>
  <si>
    <t>Ghana Broadcasting Corporation</t>
  </si>
  <si>
    <t>Depreciation</t>
  </si>
  <si>
    <t>Buildings</t>
  </si>
  <si>
    <t>Destitute Homes</t>
  </si>
  <si>
    <t>Palace</t>
  </si>
  <si>
    <t>Barracks</t>
  </si>
  <si>
    <t>Hospitals</t>
  </si>
  <si>
    <t>Clinics</t>
  </si>
  <si>
    <t>Day Care Centre</t>
  </si>
  <si>
    <t>Office Buildings</t>
  </si>
  <si>
    <t>School Buildings</t>
  </si>
  <si>
    <t>Slaughter House</t>
  </si>
  <si>
    <t>Health Centres</t>
  </si>
  <si>
    <t>Cemeteries</t>
  </si>
  <si>
    <t>Toilets</t>
  </si>
  <si>
    <t>Markets</t>
  </si>
  <si>
    <t>Bridges</t>
  </si>
  <si>
    <t>Road Signals</t>
  </si>
  <si>
    <t>Feeder Roads</t>
  </si>
  <si>
    <t>Urban Roads</t>
  </si>
  <si>
    <t>Highways</t>
  </si>
  <si>
    <t>Drainage</t>
  </si>
  <si>
    <t>Sports Stadium</t>
  </si>
  <si>
    <t>Workshop</t>
  </si>
  <si>
    <t>Motor Vehicle</t>
  </si>
  <si>
    <t>Airplanes</t>
  </si>
  <si>
    <t>Trains</t>
  </si>
  <si>
    <t>Ships and Vessels</t>
  </si>
  <si>
    <t>Agricultural Machinery</t>
  </si>
  <si>
    <t>Plant and Machinery</t>
  </si>
  <si>
    <t>Computers and Accessories</t>
  </si>
  <si>
    <t>Printer</t>
  </si>
  <si>
    <t>Office Equipment</t>
  </si>
  <si>
    <t>Air Condition</t>
  </si>
  <si>
    <t>Electrical Equipment</t>
  </si>
  <si>
    <t>Electrical Networks</t>
  </si>
  <si>
    <t>Sewers</t>
  </si>
  <si>
    <t>Utilities Networks</t>
  </si>
  <si>
    <t>Runways</t>
  </si>
  <si>
    <t>Irrigation Systems</t>
  </si>
  <si>
    <t>Water Systems</t>
  </si>
  <si>
    <t>Harbour and Landing Sites</t>
  </si>
  <si>
    <t>Computer Software</t>
  </si>
  <si>
    <t>Software</t>
  </si>
  <si>
    <t>Homes of Aged</t>
  </si>
  <si>
    <t>Motor Bike, bicycles</t>
  </si>
  <si>
    <t>Standard Chartered Bank</t>
  </si>
  <si>
    <t>Bulk Oil &amp; Storage Transportation Company</t>
  </si>
  <si>
    <t>Ghana Cylinder Manufacturing Company Limited</t>
  </si>
  <si>
    <t>Ghana Supply Company Limited</t>
  </si>
  <si>
    <t>National Food Buffer Stock Company Limited</t>
  </si>
  <si>
    <t>SSNIT (Tier 1)</t>
  </si>
  <si>
    <t>Architectural Engineering Services Limited</t>
  </si>
  <si>
    <t>Ghana Integrated Aluminium Development Corporation</t>
  </si>
  <si>
    <t>Ghana Integrated Iron and Steel Development Corporation</t>
  </si>
  <si>
    <t>Pensions</t>
  </si>
  <si>
    <t>Judgement Debt</t>
  </si>
  <si>
    <t>S/N</t>
  </si>
  <si>
    <t>DATE</t>
  </si>
  <si>
    <t>MDA's</t>
  </si>
  <si>
    <t>GARNISHEE PROCEEDING</t>
  </si>
  <si>
    <t>AMOUNT GHC</t>
  </si>
  <si>
    <t>16/12/2022</t>
  </si>
  <si>
    <t>BOG/MLGRD</t>
  </si>
  <si>
    <t>HIGH TRUST GHANA LTD VRS ACCRA METROPOLITAN ASSEMBLY</t>
  </si>
  <si>
    <t>23/08/2022</t>
  </si>
  <si>
    <t>BOG /MLNR</t>
  </si>
  <si>
    <t>DUNGU SKIN PER ITS OCCUPANT DUNGU-NA MAHAMADU NAGUSI DUNGU PALACE VRS THE ATTORNEY GENERAL LAND COMMISION  BANK OF GHANA</t>
  </si>
  <si>
    <t>21/07/2022</t>
  </si>
  <si>
    <t>BOG/NDDA</t>
  </si>
  <si>
    <t>RAVIDOM LTD VRS NORTH DAYI DISTRICT ASSEMBLY</t>
  </si>
  <si>
    <t>17/04/2022</t>
  </si>
  <si>
    <t>BOG/L-KMA</t>
  </si>
  <si>
    <t>EVELYN AMA ANKUMAH, ABRAHAM KWABENA ANKUMAH VRS LEDZOKUKU-KROWOR MUNICIPAL ASSEMBLE-TESHIE</t>
  </si>
  <si>
    <t>GJ/1145/2019</t>
  </si>
  <si>
    <t>GILBERT YAW ASAMANI BLK D13 VRS 37 MILITARY HOSPITAL &amp; ATTORNEY GENERAL</t>
  </si>
  <si>
    <t>CM/RPC/0465/2018</t>
  </si>
  <si>
    <t xml:space="preserve">ANTHONY LARTEY VRS LAND COMMISION </t>
  </si>
  <si>
    <t>BOG/GRA</t>
  </si>
  <si>
    <t>ANTHONY DOKU VRS THE COMMISSIONER GENERAL AND 2 ORS *2</t>
  </si>
  <si>
    <t>BOG/JS</t>
  </si>
  <si>
    <t>GHANA REVENUE AUTHORITY VRS JUDICIAL SERVICE OF GHANA</t>
  </si>
  <si>
    <t xml:space="preserve">ANTHONY DOKU VRS THE COMMISSIONER GENERAL AND 2 ORS </t>
  </si>
  <si>
    <t>BOG/MORH</t>
  </si>
  <si>
    <t>GHANA REVENUE AUTHORITY VRS MIN. OF ROAD &amp; HIGHWAYS</t>
  </si>
  <si>
    <t>BOG/MOE</t>
  </si>
  <si>
    <t>YWEH COMPANY LTD VRS TWIFI HEMAN SENIOR HIGH SCHOOL AND 34 ORS</t>
  </si>
  <si>
    <t>15/03/2022</t>
  </si>
  <si>
    <t>BOG/MOF</t>
  </si>
  <si>
    <t>CHINA JULIN INTERNATIONAL ECONOMIC AND TECHNICAL CORPORATION VRS THE ATTORNEY GENERAL MIN. OF ROADS AND TRANSPORT</t>
  </si>
  <si>
    <t>22/2/2022</t>
  </si>
  <si>
    <t>BENJAMIN KOMLA AFESI &amp; IOR VRS THE ATTORNEY GENERAL MIN. OF AGRICULTURE</t>
  </si>
  <si>
    <t>31/01/2022</t>
  </si>
  <si>
    <t>21/01/2022</t>
  </si>
  <si>
    <t>BOG/MOD</t>
  </si>
  <si>
    <t xml:space="preserve">DR. E.L.A CHINBUAH CAPT J.K NYAMEKYE VRS THE ATTORNEY GENERAL  </t>
  </si>
  <si>
    <t>17/12/2021</t>
  </si>
  <si>
    <t>BOG/DUR</t>
  </si>
  <si>
    <t>NORTH STAR EUROPE SA VRS LAMET  CONSTRUCTION CO LTD</t>
  </si>
  <si>
    <t>BOG /NITA</t>
  </si>
  <si>
    <t>IS INTERNET SOLUTION GHANA LTD VRS NATIONAL INFORMATION TECHNOLOGY AGENCY</t>
  </si>
  <si>
    <t>No</t>
  </si>
  <si>
    <t>IPSAS NAME</t>
  </si>
  <si>
    <t>Remarks</t>
  </si>
  <si>
    <t>IPSAS 1</t>
  </si>
  <si>
    <t>PRESENTATION OF FINANCIAL STATEMENTS</t>
  </si>
  <si>
    <t>Complied</t>
  </si>
  <si>
    <t>IPSAS 2</t>
  </si>
  <si>
    <t>CASH FLOW STATEMENTS</t>
  </si>
  <si>
    <t>IPSAS 3</t>
  </si>
  <si>
    <t>ACCOUNTING POLICIES, CHANGES IN ACCOUNTING ESTIMATES AND ERRORS</t>
  </si>
  <si>
    <t>IPSAS 4</t>
  </si>
  <si>
    <t>THE EFFECTS OF CHANGES IN FOREIGN EXCHANGE RATES</t>
  </si>
  <si>
    <t>IPSAS 5</t>
  </si>
  <si>
    <t>BORROWING COSTS</t>
  </si>
  <si>
    <t>IPSAS 6</t>
  </si>
  <si>
    <t>Not Applicable</t>
  </si>
  <si>
    <t>IPSAS 7</t>
  </si>
  <si>
    <t>IPSAS 8</t>
  </si>
  <si>
    <t>JOINT ARRANGEMENTS – REPLACED BY IPSAS 37</t>
  </si>
  <si>
    <t>IPSAS 9</t>
  </si>
  <si>
    <t>REVENUE FROM EXCHANGE TRANSACTIONS</t>
  </si>
  <si>
    <t>IPSAS 10</t>
  </si>
  <si>
    <t>FINANCIAL REPORTING IN HYPERINFLATIONARY ECONOMIES</t>
  </si>
  <si>
    <t>IPSAS 11</t>
  </si>
  <si>
    <t>CONSTRUCTION CONTRACTS</t>
  </si>
  <si>
    <t>IPSAS 12</t>
  </si>
  <si>
    <t>INVENTORIES</t>
  </si>
  <si>
    <t>IPSAS 13</t>
  </si>
  <si>
    <t>LEASES</t>
  </si>
  <si>
    <t>IPSAS 14</t>
  </si>
  <si>
    <t>EVENTS AFTER THE REPORTING DATE</t>
  </si>
  <si>
    <t>IPSAS 15</t>
  </si>
  <si>
    <t>IPSAS 16</t>
  </si>
  <si>
    <t>INVESTMENT PROPERTY</t>
  </si>
  <si>
    <t>IPSAS 17</t>
  </si>
  <si>
    <t>PROPERTY, PLANT AND EQUIPMENT</t>
  </si>
  <si>
    <t>IPSAS 18</t>
  </si>
  <si>
    <t>SEGMENT REPORTING</t>
  </si>
  <si>
    <t>IPSAS 19</t>
  </si>
  <si>
    <t>PROVISIONS, CONTINGENT LIABILITIES AND CONTINGENT ASSETS</t>
  </si>
  <si>
    <t>IPSAS 20</t>
  </si>
  <si>
    <t>RELATED PARTY DISCLOSURES</t>
  </si>
  <si>
    <t>Not Complied</t>
  </si>
  <si>
    <t>IPSAS 21</t>
  </si>
  <si>
    <t>IMPAIRMENT OF NON-CASH-GENERATING ASSETS</t>
  </si>
  <si>
    <t>IPSAS 22</t>
  </si>
  <si>
    <t>DISCLOSURE OF FINANCIAL INFORMATION ABOUT THE GENERAL GOVERNMENT SECTOR</t>
  </si>
  <si>
    <t>IPSAS 23</t>
  </si>
  <si>
    <t>REVENUE FROM NON-EXCHANGE TRANSACTIONS (TAXES AND TRANSFERS)</t>
  </si>
  <si>
    <t>IPSAS 24</t>
  </si>
  <si>
    <t>PRESENTATION OF BUDGET INFORMATION IN FINANCIAL STATEMENTS</t>
  </si>
  <si>
    <t>IPSAS 25</t>
  </si>
  <si>
    <t>EMPLOYEE BENEFITS – REPLACED BY IPSAS 39</t>
  </si>
  <si>
    <t>IPSAS 26</t>
  </si>
  <si>
    <t>IMPAIRMENT OF CASH-GENERATING ASSETS</t>
  </si>
  <si>
    <t>IPSAS 27</t>
  </si>
  <si>
    <t>AGRICULTURE</t>
  </si>
  <si>
    <t>IPSAS 28</t>
  </si>
  <si>
    <t>FINANCIAL INSTRUMENTS PRESENTATION</t>
  </si>
  <si>
    <t>IPSAS 29</t>
  </si>
  <si>
    <t>FINANCIAL INSTRUMENTS RECOGNITION AND MEASUREMENT</t>
  </si>
  <si>
    <t>IPSAS 30</t>
  </si>
  <si>
    <t>FINANCIAL INSTRUMENT DISCLOSURES</t>
  </si>
  <si>
    <t>IPSAS 31</t>
  </si>
  <si>
    <t>INTANGIBLE ASSETS</t>
  </si>
  <si>
    <t>IPSAS 32</t>
  </si>
  <si>
    <t>SERVICE CONCESSION ARRANGEMENTS: GRANTOR</t>
  </si>
  <si>
    <t>IPSAS 33</t>
  </si>
  <si>
    <t>FIRST-TIME ADOPTION OF ACCRUAL BASIS INTERNATIONAL PUBLIC SECTOR ACCOUNTING STANDARDS (IPSAS)</t>
  </si>
  <si>
    <t>IPSAS 34</t>
  </si>
  <si>
    <t>SEPARATE FINANCIAL STATEMENTS</t>
  </si>
  <si>
    <t>IPSAS 35</t>
  </si>
  <si>
    <t>CONSOLIDATED FINANCIAL STATEMENTS</t>
  </si>
  <si>
    <t>IPSAS 36</t>
  </si>
  <si>
    <t>INVESTMENTS IN ASSOCIATES AND JOINT VENTURES</t>
  </si>
  <si>
    <t>IPSAS 37</t>
  </si>
  <si>
    <t>JOINT ARRANGEMENTS</t>
  </si>
  <si>
    <t>IPSAS 38</t>
  </si>
  <si>
    <t>DISCLOSURE OF INTERESTS IN OTHER ENTITIES</t>
  </si>
  <si>
    <t>IPSAS 39</t>
  </si>
  <si>
    <t>EMPLOYEE BENEFITS</t>
  </si>
  <si>
    <t>IPSAS 40</t>
  </si>
  <si>
    <t>PUBLIC SECTOR COMBINATIONS</t>
  </si>
  <si>
    <t>IPSAS 41</t>
  </si>
  <si>
    <t>FINANCIAL INSTRUMENTS</t>
  </si>
  <si>
    <t>IPSAS 42</t>
  </si>
  <si>
    <t>RPG 1</t>
  </si>
  <si>
    <t>REPORTING ON THE LONG-TERM SUSTAINABILITY OF AN ENTITY'S FINANCES</t>
  </si>
  <si>
    <t>RPG 2</t>
  </si>
  <si>
    <t>FINANCIAL STATEMENT DISCUSSION AND ANALYSIS</t>
  </si>
  <si>
    <t>RPG 3</t>
  </si>
  <si>
    <t>REPORTING SERVICE PERFORMANCE INFORMATION</t>
  </si>
  <si>
    <t>Main Category</t>
  </si>
  <si>
    <t>Major Category</t>
  </si>
  <si>
    <t>Minor Category</t>
  </si>
  <si>
    <t>Useful Life</t>
  </si>
  <si>
    <t>Buildings      and      Other Structures</t>
  </si>
  <si>
    <t>Bungalows, Flats</t>
  </si>
  <si>
    <t>Bungalows</t>
  </si>
  <si>
    <t>Flats</t>
  </si>
  <si>
    <t>Garage/Hangar</t>
  </si>
  <si>
    <t>Museum</t>
  </si>
  <si>
    <t>Security Building/Gate</t>
  </si>
  <si>
    <t>Slaughter House/Abattoir</t>
  </si>
  <si>
    <t>Warehouse / Stores</t>
  </si>
  <si>
    <t>Agricultural Building</t>
  </si>
  <si>
    <t>Commercial Planes</t>
  </si>
  <si>
    <t>Helicopters</t>
  </si>
  <si>
    <t>Jet</t>
  </si>
  <si>
    <t>Multi-Engine Propeller</t>
  </si>
  <si>
    <t>Non-commercial Planes</t>
  </si>
  <si>
    <t>Single-Engine Propeller</t>
  </si>
  <si>
    <t>Motor Bike</t>
  </si>
  <si>
    <t>Tri-Cycle</t>
  </si>
  <si>
    <t>Ambulance</t>
  </si>
  <si>
    <t>Bus</t>
  </si>
  <si>
    <t>Pick Ups</t>
  </si>
  <si>
    <t>Saloon Cars</t>
  </si>
  <si>
    <t>Station Wagon(SUV)</t>
  </si>
  <si>
    <t>Tankers</t>
  </si>
  <si>
    <t>Towed Roadway Equipment</t>
  </si>
  <si>
    <t>Trucks</t>
  </si>
  <si>
    <t>Utility Vehicles</t>
  </si>
  <si>
    <t>Van</t>
  </si>
  <si>
    <t>Water Tanker</t>
  </si>
  <si>
    <t>Canoes/boats</t>
  </si>
  <si>
    <t>Ferries</t>
  </si>
  <si>
    <t>Pontoons</t>
  </si>
  <si>
    <t>Rowboats</t>
  </si>
  <si>
    <t>Ships</t>
  </si>
  <si>
    <t>Diesel Engines</t>
  </si>
  <si>
    <t>Petrol Engines</t>
  </si>
  <si>
    <t>Steam Engines</t>
  </si>
  <si>
    <t>Furniture    Fixtures    and Fittings</t>
  </si>
  <si>
    <t>Furniture Fixtures and Fittings</t>
  </si>
  <si>
    <t>Bed</t>
  </si>
  <si>
    <t>Bookshelves/Bookca se</t>
  </si>
  <si>
    <t>Chest of Drawers</t>
  </si>
  <si>
    <t>Cupboard/ Wardrobe</t>
  </si>
  <si>
    <t>Desk</t>
  </si>
  <si>
    <t>Room Divider</t>
  </si>
  <si>
    <t>Furniture       Fixtures and Fittings</t>
  </si>
  <si>
    <t>Side Board</t>
  </si>
  <si>
    <t>Sofa/Settee</t>
  </si>
  <si>
    <t>Stool</t>
  </si>
  <si>
    <t>Swivel Chair</t>
  </si>
  <si>
    <t>Table(Office, Conference, etc.)</t>
  </si>
  <si>
    <t>Wooden Settee</t>
  </si>
  <si>
    <t>Other     Machinery     and Equipment</t>
  </si>
  <si>
    <t>Communication Equipment</t>
  </si>
  <si>
    <t>Amplifier</t>
  </si>
  <si>
    <t>Camera (Video, Digital, Film)</t>
  </si>
  <si>
    <t>Multimedia Player</t>
  </si>
  <si>
    <t>Easel(Manual, Electronic)</t>
  </si>
  <si>
    <t>Facsimile/Fax Machine</t>
  </si>
  <si>
    <t>Loud Speaker/Sound Speaker</t>
  </si>
  <si>
    <t>Megaphone</t>
  </si>
  <si>
    <t>Projector</t>
  </si>
  <si>
    <t>Radio Battery Charger</t>
  </si>
  <si>
    <t>Radio Cassette Player</t>
  </si>
  <si>
    <t>Radio Receiver</t>
  </si>
  <si>
    <t>Radio Transmitter</t>
  </si>
  <si>
    <t>Slide Projector</t>
  </si>
  <si>
    <t>Switch Board</t>
  </si>
  <si>
    <t>Television</t>
  </si>
  <si>
    <t>Video Cassette Player (Deck)</t>
  </si>
  <si>
    <t>Video Cassette Recorder (Deck)</t>
  </si>
  <si>
    <t>Control Panel</t>
  </si>
  <si>
    <t>Generator Set</t>
  </si>
  <si>
    <t>Refrigerator/Freezer</t>
  </si>
  <si>
    <t>Water Filter</t>
  </si>
  <si>
    <t>Networking, ICT Equipment</t>
  </si>
  <si>
    <t>Cabling</t>
  </si>
  <si>
    <t>Data Storage</t>
  </si>
  <si>
    <t>Firewalls</t>
  </si>
  <si>
    <t>Routers</t>
  </si>
  <si>
    <t>Servers-Computing</t>
  </si>
  <si>
    <t>Switches</t>
  </si>
  <si>
    <t>Binding Machine</t>
  </si>
  <si>
    <t>Comb/Binding Machine</t>
  </si>
  <si>
    <t>Embossing Machine</t>
  </si>
  <si>
    <t>Filing Cabinet</t>
  </si>
  <si>
    <t>Hologram Machine</t>
  </si>
  <si>
    <t>Laminating Machine</t>
  </si>
  <si>
    <t>Metal Storage Cabinet</t>
  </si>
  <si>
    <t>Photocopier Machine</t>
  </si>
  <si>
    <t>Safe</t>
  </si>
  <si>
    <t>Scanner</t>
  </si>
  <si>
    <t>Shelves</t>
  </si>
  <si>
    <t>Stainless   Steel   Coat Rack</t>
  </si>
  <si>
    <t>Storage Cabinet</t>
  </si>
  <si>
    <t>Typewriters</t>
  </si>
  <si>
    <t>Other machinery and equipment</t>
  </si>
  <si>
    <t>Laboratory Equipment</t>
  </si>
  <si>
    <t>Oven/Stove/Range/ Microwave</t>
  </si>
  <si>
    <t>Apron     and     Ramp Areas</t>
  </si>
  <si>
    <t>Car, Lorry Park</t>
  </si>
  <si>
    <t>Cemeteries - Defence</t>
  </si>
  <si>
    <t>Cemeteries - Public</t>
  </si>
  <si>
    <t>Dam</t>
  </si>
  <si>
    <t>Drainage Facility</t>
  </si>
  <si>
    <t>Fibre Optic</t>
  </si>
  <si>
    <t>Fibre Optic Cable</t>
  </si>
  <si>
    <t>Fire Hydrants</t>
  </si>
  <si>
    <t>Gas (main and lines)</t>
  </si>
  <si>
    <t>Landscaping            and Gardening</t>
  </si>
  <si>
    <t>Landscaping         and Gardening</t>
  </si>
  <si>
    <t>Lighting    and    Traffic system</t>
  </si>
  <si>
    <t>Lighting and Traffic system</t>
  </si>
  <si>
    <t>Other - Infrastructure Assets</t>
  </si>
  <si>
    <t>(Oil Rig)</t>
  </si>
  <si>
    <t>Railway Line</t>
  </si>
  <si>
    <t>Sea Walls</t>
  </si>
  <si>
    <t>Sea Defence Walls</t>
  </si>
  <si>
    <t>Water Lines</t>
  </si>
  <si>
    <t>Intangible Assets</t>
  </si>
  <si>
    <t>NAME</t>
  </si>
  <si>
    <t>SHAREHOLDING</t>
  </si>
  <si>
    <t>Not Available</t>
  </si>
  <si>
    <t>ADB Bank Limited</t>
  </si>
  <si>
    <t>GCB Bank Limited</t>
  </si>
  <si>
    <t>Ghana Libya Arab Holding Company</t>
  </si>
  <si>
    <t>Ghana Oil (GOIL) Company Limited</t>
  </si>
  <si>
    <t>Ghana Rubber Estates Ltd</t>
  </si>
  <si>
    <t>Intercity STC Coaches Limited</t>
  </si>
  <si>
    <t>PBC Company Limited</t>
  </si>
  <si>
    <t>SIC Insurance Company</t>
  </si>
  <si>
    <r>
      <rPr>
        <b/>
        <sz val="14"/>
        <rFont val="Cambria"/>
        <family val="1"/>
        <scheme val="major"/>
      </rPr>
      <t xml:space="preserve">
1.0       ACCOUNTING POLICIES
1.1       General Statement
</t>
    </r>
    <r>
      <rPr>
        <sz val="14"/>
        <rFont val="Cambria"/>
        <family val="1"/>
        <scheme val="major"/>
      </rPr>
      <t>These general-purpose financial statements cover operations of the Government of Ghana (GoG), as economic reporting entity for the Public Sector of the Republic of Ghana.</t>
    </r>
  </si>
  <si>
    <r>
      <rPr>
        <b/>
        <sz val="14"/>
        <rFont val="Cambria"/>
        <family val="1"/>
        <scheme val="major"/>
      </rPr>
      <t xml:space="preserve">1.2.0    Public Sector Reporting
</t>
    </r>
    <r>
      <rPr>
        <sz val="14"/>
        <rFont val="Cambria"/>
        <family val="1"/>
        <scheme val="major"/>
      </rPr>
      <t>These financial statements have been prepared on Whole-of-Government basis taking cognizance of the Appropriation (No. 2) Act, 2021 (Act 1074), the resolutions approving the Composite Budget of the Metropolitan, Municipal and District Assemblies (MMDAs), pursuant to Article 179 (2) (a) of the 1992 Constitution of the Republic of Ghana and budget of State-Owned Enterprises (SOEs) and  Business  Entities  (GBEs)  as  approved  by their  governing  boards.  The  financial  statements include consolidated data of all Covered Entities subsisting on public funds (Consolidated fund, Statutory Funds, Internally Generated Fund and Donor Funds) utilized in the 2022 financial year, including Government Business Entities (GBEs) and State-Owned Enterprises (SOEs).</t>
    </r>
  </si>
  <si>
    <r>
      <rPr>
        <b/>
        <sz val="14"/>
        <rFont val="Cambria"/>
        <family val="1"/>
        <scheme val="major"/>
      </rPr>
      <t xml:space="preserve">1.3.0    Basis of preparation and authorization for issue
1.3.1    Basis of preparation
</t>
    </r>
    <r>
      <rPr>
        <sz val="14"/>
        <rFont val="Cambria"/>
        <family val="1"/>
        <scheme val="major"/>
      </rPr>
      <t>The financial statements have been prepared on a modified accrual basis in accordance with the Generally  Accepted  Accounting  Principles  (GAAP)  with  effort  towards  full  adoption  and compliance with the International Public Sector Accounting Standards (IPSAS). In preparing the financial  statements,  the  Controller  and  Accountant-General  takes  cognizance  of  the  1992 Constitution of the Republic of Ghana, the Public Financial Management Act 2016 (Act 921) and the Public Financial Management Regulations 2019 (LI 2378). These  financial statements  have been prepared on a going-concern basis and the accounting policies have been applied consistently in the preparation and presentation  of the financial statements. The financial statements  present fairly the assets, liabilities, revenue and expenses of the Whole-of-Government of the 
Republic of Ghana and consist of the following:
(a)        Statement of financial position (statement I);
(b)       Statement of financial performance (statement II);
(c)        Statement of receipts and payments (statement III)
(d)       Statement of changes in net assets (statement IV);
(e)        Statement of cash flows, using the direct method (statement V);
(f)        Notes to the financial statements comprising a summary of significant accounting policies and other explanatory notes;</t>
    </r>
  </si>
  <si>
    <r>
      <t xml:space="preserve">(g)       Comparative  information  in  respect  of  amounts  presented  in  the  financial  statements indicated in (a) to (e) above and, where relevant, comparative information for narrative and descriptive information are also presented in the notes.
</t>
    </r>
    <r>
      <rPr>
        <b/>
        <sz val="14"/>
        <rFont val="Cambria"/>
        <family val="1"/>
        <scheme val="major"/>
      </rPr>
      <t xml:space="preserve">1.3.2     IPSAS Compliance mapping:
</t>
    </r>
    <r>
      <rPr>
        <sz val="14"/>
        <rFont val="Cambria"/>
        <family val="1"/>
        <scheme val="major"/>
      </rPr>
      <t>The  adoption  of  IPSAS  in  Ghana  was  launched  by  the  then  Minister  of  Finance  and  a  formal declaration  was  made  in  the  2015  budget  and  economic  policy  presented  to  Parliament  in November, 2014.
An implementation plan for IPSAS (Accrual basis) was launched on 24th November, 2018 and a secretariat has since been established at Controller and Accountant-General’s Department (CAGD) Headquarters.  IPSAS  implementation  Committee  (IPIC)  has  been  constituted  to  spearhead  the implementation process. The CAGD has begun the process for the collection of legacy fixed assets across all MDAs and MMDAs for capitalization in the Annual Whole-of-Government Financial Statements for the financial year 2022.
The 2022 Whole-of-Government Financial Statements complied with 31 out of the 36 applicable International Public Sector Accounting Standards (IPSAS) and 1 out of 3 Recommended Practice Guidelines (RPGs) as presented in the table below. It should be noted that Six (6) out of the Forty-
one (41) IPSASs are not applicable to the Government of Ghana.</t>
    </r>
  </si>
  <si>
    <r>
      <rPr>
        <b/>
        <sz val="14"/>
        <rFont val="Cambria"/>
        <family val="1"/>
        <scheme val="major"/>
      </rPr>
      <t>IPSAS
CODE</t>
    </r>
  </si>
  <si>
    <r>
      <rPr>
        <sz val="14"/>
        <rFont val="Cambria"/>
        <family val="1"/>
        <scheme val="major"/>
      </rPr>
      <t>CONSOLIDATED FINANCIAL STATEMENTS – REPLACED BY IPSAS
35</t>
    </r>
  </si>
  <si>
    <r>
      <rPr>
        <sz val="14"/>
        <rFont val="Cambria"/>
        <family val="1"/>
        <scheme val="major"/>
      </rPr>
      <t>INVESTMENT IN ASSOCIATES AND JOINT VENTURES – REPLACED
BY IPSAS 36</t>
    </r>
  </si>
  <si>
    <r>
      <rPr>
        <sz val="14"/>
        <rFont val="Cambria"/>
        <family val="1"/>
        <scheme val="major"/>
      </rPr>
      <t>FINANCIAL INSTRUMENT PRESENTATION – REPLACED BY IPSAS
28</t>
    </r>
  </si>
  <si>
    <r>
      <rPr>
        <b/>
        <sz val="14"/>
        <rFont val="Cambria"/>
        <family val="1"/>
        <scheme val="major"/>
      </rPr>
      <t xml:space="preserve">1.3.3    Going concern
</t>
    </r>
    <r>
      <rPr>
        <sz val="14"/>
        <rFont val="Cambria"/>
        <family val="1"/>
        <scheme val="major"/>
      </rPr>
      <t xml:space="preserve">The going-concern assertion is based on the fact that Government of Ghana, as the reporting entity, is a sovereignty under the Constitution of the Republic of Ghana 1992, and her net assets position, stable historical trend of tax collection gives no indication that the Republic of Ghana will cease its operations.
</t>
    </r>
    <r>
      <rPr>
        <b/>
        <sz val="14"/>
        <rFont val="Cambria"/>
        <family val="1"/>
        <scheme val="major"/>
      </rPr>
      <t xml:space="preserve">1.3.4    Authorization for issue
</t>
    </r>
    <r>
      <rPr>
        <sz val="14"/>
        <rFont val="Cambria"/>
        <family val="1"/>
        <scheme val="major"/>
      </rPr>
      <t xml:space="preserve">These  financial  statements  are  certified  by the  Controller  and  Accountant-General  as  the  Chief Accounting Officer and advisor to the Government of Ghana on accounting matters. In compliance with Section 81 (1) of the Public Financial Management Act, 2016 (Act 921) and Regulation 217
(1)  of  the  Public  Financial  Management  Regulations,  2019  (L.I.  2378);  the  Controller  and Accountant-General  is  mandated  to, within three  months  after  the  end  of  each  financial  year, prepare   and   submit   to   the   Auditor-General, and copy the   Minister,   consolidated   financial statements of all covered entities on all public funds of Ghana.
</t>
    </r>
  </si>
  <si>
    <r>
      <rPr>
        <b/>
        <sz val="14"/>
        <color rgb="FF000000"/>
        <rFont val="Cambria"/>
        <family val="1"/>
        <scheme val="major"/>
      </rPr>
      <t>1.3.5    Measurement basis</t>
    </r>
    <r>
      <rPr>
        <sz val="14"/>
        <color rgb="FF000000"/>
        <rFont val="Cambria"/>
        <family val="1"/>
        <scheme val="major"/>
      </rPr>
      <t xml:space="preserve">
</t>
    </r>
    <r>
      <rPr>
        <sz val="14"/>
        <rFont val="Cambria"/>
        <family val="1"/>
        <scheme val="major"/>
      </rPr>
      <t xml:space="preserve">The financial statements are prepared using the historical-cost convention and financial assets are recorded at fair values.
</t>
    </r>
    <r>
      <rPr>
        <b/>
        <sz val="14"/>
        <rFont val="Cambria"/>
        <family val="1"/>
        <scheme val="major"/>
      </rPr>
      <t xml:space="preserve">1.3.6    Functional and Presentation Currency
</t>
    </r>
    <r>
      <rPr>
        <sz val="14"/>
        <rFont val="Cambria"/>
        <family val="1"/>
        <scheme val="major"/>
      </rPr>
      <t xml:space="preserve">The functional and presentation currency of the Republic of Ghana is the Ghana Cedi (GH¢). The financial statements are expressed in Ghana Cedi unless otherwise stated.
</t>
    </r>
    <r>
      <rPr>
        <b/>
        <sz val="14"/>
        <rFont val="Cambria"/>
        <family val="1"/>
        <scheme val="major"/>
      </rPr>
      <t xml:space="preserve">1.3.6.1 </t>
    </r>
    <r>
      <rPr>
        <sz val="14"/>
        <rFont val="Cambria"/>
        <family val="1"/>
        <scheme val="major"/>
      </rPr>
      <t>Transactions in currencies other than the functional currency (foreign currencies) are translated into Ghana Cedis at Bank of Ghana rates of exchange at the date of the transaction. The Bank of Ghana rates of exchange approximate the spot rates prevailing at the dates of the transactions. At year-end, monetary assets and liabilities denominated in foreign currencies are translated at the Bank of Ghana rates  of  exchange.  Non-monetary foreign  currency denominated  items  that  are measured  at  fair value are translated at the Bank of Ghana rate of exchange at the date on which the fair value was determined. Non-financial items measured at historical cost in a foreign currency are translated at rate prevailing at the date of measurement.</t>
    </r>
  </si>
  <si>
    <r>
      <rPr>
        <b/>
        <sz val="14"/>
        <rFont val="Cambria"/>
        <family val="1"/>
        <scheme val="major"/>
      </rPr>
      <t xml:space="preserve">1.3.6.2 </t>
    </r>
    <r>
      <rPr>
        <sz val="14"/>
        <rFont val="Cambria"/>
        <family val="1"/>
        <scheme val="major"/>
      </rPr>
      <t>Foreign exchange gains and losses resulting from the settlement of foreign currency transactions and from the translation of monetary assets and liabilities denominated in foreign currencies at year- end exchange rates are recognized in the statement of financial performance on a net basis.</t>
    </r>
  </si>
  <si>
    <r>
      <rPr>
        <b/>
        <sz val="14"/>
        <rFont val="Cambria"/>
        <family val="1"/>
        <scheme val="major"/>
      </rPr>
      <t xml:space="preserve">
1.4.0    Revenue
1.4.1    Revenue from Non-exchange Transactions
</t>
    </r>
    <r>
      <rPr>
        <sz val="14"/>
        <rFont val="Cambria"/>
        <family val="1"/>
        <scheme val="major"/>
      </rPr>
      <t xml:space="preserve">Revenues from non-exchange transactions, such as direct and indirect taxes are recognized when earned. Non-exchange transaction </t>
    </r>
    <r>
      <rPr>
        <sz val="14"/>
        <color rgb="FF1F2023"/>
        <rFont val="Cambria"/>
        <family val="1"/>
        <scheme val="major"/>
      </rPr>
      <t xml:space="preserve">is one in which the reporting entity receives something of value without directly giving value in exchange.
</t>
    </r>
    <r>
      <rPr>
        <b/>
        <sz val="14"/>
        <rFont val="Cambria"/>
        <family val="1"/>
        <scheme val="major"/>
      </rPr>
      <t xml:space="preserve">1.4.1.1 </t>
    </r>
    <r>
      <rPr>
        <sz val="14"/>
        <rFont val="Cambria"/>
        <family val="1"/>
        <scheme val="major"/>
      </rPr>
      <t xml:space="preserve">Direct tax revenues are revenues received from taxes paid by individuals and organizations directly to the Ghana Revenue Authority (GRA) or other legally mandated entities, including income tax, real property tax, personal property tax or taxes on assets.
</t>
    </r>
    <r>
      <rPr>
        <b/>
        <sz val="14"/>
        <rFont val="Cambria"/>
        <family val="1"/>
        <scheme val="major"/>
      </rPr>
      <t xml:space="preserve">1.4.1.2 </t>
    </r>
    <r>
      <rPr>
        <sz val="14"/>
        <rFont val="Cambria"/>
        <family val="1"/>
        <scheme val="major"/>
      </rPr>
      <t xml:space="preserve">Indirect tax revenues are revenues received from taxes paid by individuals and organizations to the GRA or other legally mandated entities for the consumption of goods or services.
</t>
    </r>
    <r>
      <rPr>
        <b/>
        <sz val="14"/>
        <rFont val="Cambria"/>
        <family val="1"/>
        <scheme val="major"/>
      </rPr>
      <t xml:space="preserve">1.4.1.3 </t>
    </r>
    <r>
      <rPr>
        <sz val="14"/>
        <rFont val="Cambria"/>
        <family val="1"/>
        <scheme val="major"/>
      </rPr>
      <t>Non-tax  revenues  of  a  non-exchange  nature  are  revenues  legally  enforceable  by  legislative instruments paid directly to the reporting entity; such as property rate, basic rate, local authority levies and building permits.</t>
    </r>
  </si>
  <si>
    <r>
      <rPr>
        <b/>
        <sz val="14"/>
        <rFont val="Cambria"/>
        <family val="1"/>
        <scheme val="major"/>
      </rPr>
      <t xml:space="preserve">1.4.2    Revenue from Exchange Transactions
</t>
    </r>
    <r>
      <rPr>
        <sz val="14"/>
        <rFont val="Cambria"/>
        <family val="1"/>
        <scheme val="major"/>
      </rPr>
      <t>Exchange  transactions  are  those  in  which  the  entities  sell  goods  or  services  in  exchange  for  a consideration. Revenue comprises the fair value of consideration received or receivable for the sale of goods or services. Central government and Local government entities recognize revenue when received except for entities with evidential certainty of receivables, such as the National Health Insurance Authority, Health and Educational Institutions and SOEs that recognized revenue when earned, can be reliably measured, when the inflow of future economic benefits is probable and when specific criteria have been met, as follows:
(a)        a sale occurs, and risks and rewards have been transferred and;
(b)       service is performed</t>
    </r>
  </si>
  <si>
    <r>
      <rPr>
        <b/>
        <sz val="14"/>
        <rFont val="Cambria"/>
        <family val="1"/>
        <scheme val="major"/>
      </rPr>
      <t xml:space="preserve">
1.5.0    Expenditures
1.5.1    </t>
    </r>
    <r>
      <rPr>
        <sz val="14"/>
        <rFont val="Cambria"/>
        <family val="1"/>
        <scheme val="major"/>
      </rPr>
      <t xml:space="preserve">The reported expenditure in the Statement of Financial Performance is recognized when incurred. Expenditures are decreases in economic benefits or service potential during the reporting year in the form of outflows or consumption of assets or incurrence of liabilities that result in decreases in net  assets,  and  are  recognized  on  an  accrual  basis  when  goods  are  delivered  and  services  are rendered, regardless of the terms of payment.
</t>
    </r>
    <r>
      <rPr>
        <b/>
        <sz val="14"/>
        <rFont val="Cambria"/>
        <family val="1"/>
        <scheme val="major"/>
      </rPr>
      <t xml:space="preserve">1.5.2    </t>
    </r>
    <r>
      <rPr>
        <sz val="14"/>
        <rFont val="Cambria"/>
        <family val="1"/>
        <scheme val="major"/>
      </rPr>
      <t xml:space="preserve">Compensation of employees include international, national and general temporary staff salaries of public  sector  employees.  The  allowances  and  benefits  include  other  staff  entitlements,  such  as pension contributions and payments and other salary related allowances.
</t>
    </r>
    <r>
      <rPr>
        <b/>
        <sz val="14"/>
        <rFont val="Cambria"/>
        <family val="1"/>
        <scheme val="major"/>
      </rPr>
      <t xml:space="preserve">1.5.3    </t>
    </r>
    <r>
      <rPr>
        <sz val="14"/>
        <rFont val="Cambria"/>
        <family val="1"/>
        <scheme val="major"/>
      </rPr>
      <t xml:space="preserve">Use of Goods and services comprise of recurrent expenses incurred as a result of goods received and services rendered to public entities.
</t>
    </r>
    <r>
      <rPr>
        <b/>
        <sz val="14"/>
        <rFont val="Cambria"/>
        <family val="1"/>
        <scheme val="major"/>
      </rPr>
      <t xml:space="preserve">1.5.4    </t>
    </r>
    <r>
      <rPr>
        <sz val="14"/>
        <rFont val="Cambria"/>
        <family val="1"/>
        <scheme val="major"/>
      </rPr>
      <t xml:space="preserve">Interest expenses are finance costs incurred on loans acquired on domestic and external debts for the period.
</t>
    </r>
    <r>
      <rPr>
        <b/>
        <sz val="14"/>
        <rFont val="Cambria"/>
        <family val="1"/>
        <scheme val="major"/>
      </rPr>
      <t xml:space="preserve">1.5.5    </t>
    </r>
    <r>
      <rPr>
        <sz val="14"/>
        <rFont val="Cambria"/>
        <family val="1"/>
        <scheme val="major"/>
      </rPr>
      <t xml:space="preserve">Social benefits are expenses incurred as a result of social interventions carried out to benefit certain persons, communities and class of people in the society.
</t>
    </r>
    <r>
      <rPr>
        <b/>
        <sz val="14"/>
        <rFont val="Cambria"/>
        <family val="1"/>
        <scheme val="major"/>
      </rPr>
      <t xml:space="preserve">1.5.6    </t>
    </r>
    <r>
      <rPr>
        <sz val="14"/>
        <rFont val="Cambria"/>
        <family val="1"/>
        <scheme val="major"/>
      </rPr>
      <t xml:space="preserve">Other expenditure include contributions, professional fees, donations, court expenses, scholarships, bursaries, awards and rewards.
</t>
    </r>
    <r>
      <rPr>
        <b/>
        <sz val="14"/>
        <rFont val="Cambria"/>
        <family val="1"/>
        <scheme val="major"/>
      </rPr>
      <t xml:space="preserve">1.5.6    </t>
    </r>
    <r>
      <rPr>
        <sz val="14"/>
        <rFont val="Cambria"/>
        <family val="1"/>
        <scheme val="major"/>
      </rPr>
      <t>Foreign financed investments are project related expenses financed by foreign loans and grants.</t>
    </r>
  </si>
  <si>
    <r>
      <rPr>
        <b/>
        <sz val="14"/>
        <rFont val="Cambria"/>
        <family val="1"/>
        <scheme val="major"/>
      </rPr>
      <t xml:space="preserve">1.6.0    Property, Plant and Equipment
1.6.1    </t>
    </r>
    <r>
      <rPr>
        <sz val="14"/>
        <rFont val="Cambria"/>
        <family val="1"/>
        <scheme val="major"/>
      </rPr>
      <t>Property,  plant  and  equipment  are  classified  into  different  categories  based  on  their  nature, functions, useful lives and valuation methodologies, such as buildings, transport equipment, other machinery and equipment, other structures and infrastructural assets. Recognition of property, plant and equipment is as follows:
(a)        All property, plant and equipment are stated at historical cost, less accumulated depreciation. Historical cost comprises the purchase price, any costs directly attributable to bringing the asset to its location and operational condition and the initial estimate of dismantling and site restoration costs;
(b)       With regard to property,  plant and  equipment acquired at nil or nominal  cost,  including donated assets, the fair value at the date of acquisition is deemed to be the cost to acquire equivalent assets.</t>
    </r>
  </si>
  <si>
    <r>
      <rPr>
        <sz val="14"/>
        <rFont val="Cambria"/>
        <family val="1"/>
        <scheme val="major"/>
      </rPr>
      <t xml:space="preserve">(c)        the cost of an asset acquired through a non-exchange transaction is determined at its fair value as at the date of acquisition.
</t>
    </r>
    <r>
      <rPr>
        <b/>
        <sz val="14"/>
        <rFont val="Cambria"/>
        <family val="1"/>
        <scheme val="major"/>
      </rPr>
      <t xml:space="preserve">1.6.2    </t>
    </r>
    <r>
      <rPr>
        <sz val="14"/>
        <rFont val="Cambria"/>
        <family val="1"/>
        <scheme val="major"/>
      </rPr>
      <t>Property, plant and equipment are depreciated over their estimated useful lives using the straight- line  method  up to  their residual  value,  except  for land,  and  assets  under  construction  (Work  in Progress) which are not subject to depreciation. Given that not all components of a building have the  same  useful  lives  or  the  same  maintenance,  upgrade  or  replacement  schedules,  significant components of owned buildings are depreciated using the component approach. Depreciation is charged in the year that the asset is acquired, the entity gains control over the asset, and put in use for its  intended  purpose.  Depreciation  is  not  charged  in  the  year  of  retirement  or  disposal.  The
estimated useful lives of property, plant and equipment classes are as follows:</t>
    </r>
  </si>
  <si>
    <r>
      <rPr>
        <sz val="14"/>
        <rFont val="Cambria"/>
        <family val="1"/>
        <scheme val="major"/>
      </rPr>
      <t>Vacuum Cleaner/Carpet
Hoover</t>
    </r>
  </si>
  <si>
    <r>
      <rPr>
        <sz val="14"/>
        <rFont val="Cambria"/>
        <family val="1"/>
        <scheme val="major"/>
      </rPr>
      <t>Video Phone/Security
Detector</t>
    </r>
  </si>
  <si>
    <r>
      <rPr>
        <sz val="14"/>
        <rFont val="Cambria"/>
        <family val="1"/>
        <scheme val="major"/>
      </rPr>
      <t>Stabilizer,
Transformer(Off),UP S</t>
    </r>
  </si>
  <si>
    <r>
      <rPr>
        <sz val="14"/>
        <rFont val="Cambria"/>
        <family val="1"/>
        <scheme val="major"/>
      </rPr>
      <t>APRON    and    RAMP
Areas</t>
    </r>
  </si>
  <si>
    <r>
      <rPr>
        <b/>
        <sz val="14"/>
        <rFont val="Cambria"/>
        <family val="1"/>
        <scheme val="major"/>
      </rPr>
      <t xml:space="preserve">1.6.3    </t>
    </r>
    <r>
      <rPr>
        <sz val="14"/>
        <rFont val="Cambria"/>
        <family val="1"/>
        <scheme val="major"/>
      </rPr>
      <t>Disposal  gain  or  loss  arising  from  the  derecognition  of  an  item  of  property,  plant  and equipment is included in surplus or deficit when the item is derecognized; such a gain or loss  is  determined  as  the  difference  between  the  net  disposal  proceeds,  if  any,  and  the carrying amount of the item.</t>
    </r>
  </si>
  <si>
    <r>
      <rPr>
        <b/>
        <sz val="14"/>
        <rFont val="Cambria"/>
        <family val="1"/>
        <scheme val="major"/>
      </rPr>
      <t xml:space="preserve">1.7.0    Heritage assets
1.7.1    </t>
    </r>
    <r>
      <rPr>
        <sz val="14"/>
        <rFont val="Cambria"/>
        <family val="1"/>
        <scheme val="major"/>
      </rPr>
      <t xml:space="preserve">Heritage assets are recognized in the financial statements, but significant heritage asset transactions are disclosed in the notes thereto.  Assets are categorized as heritage assets because of their cultural, educational, religious or historical significance. The Government of  Ghana  heritage  assets  comprise  but  not  limited  to  works  of  art,  culture,  historical monuments, books and a statue. They were acquired over many years by various means, including purchase, donation and bequest. The heritage assets are not used in the delivery of services relating to the Government of Ghana’s institutes or programmes; in accordance with the accounting policy of government, heritage assets are recognized and presented separately on the statement of financial position.
</t>
    </r>
    <r>
      <rPr>
        <b/>
        <sz val="14"/>
        <rFont val="Cambria"/>
        <family val="1"/>
        <scheme val="major"/>
      </rPr>
      <t xml:space="preserve">1.7.2    </t>
    </r>
    <r>
      <rPr>
        <sz val="14"/>
        <rFont val="Cambria"/>
        <family val="1"/>
        <scheme val="major"/>
      </rPr>
      <t xml:space="preserve">A gain or loss resulting from the disposal or transfer of heritage assets arises when proceeds from  disposal  or  transfer  differ  from  its  carrying  amount.  Those  gains  or  losses  are recognized  in  the  statement  of  financial  performance  within  other  revenue  or  other expenses.
</t>
    </r>
    <r>
      <rPr>
        <b/>
        <sz val="14"/>
        <rFont val="Cambria"/>
        <family val="1"/>
        <scheme val="major"/>
      </rPr>
      <t xml:space="preserve">1.7.3    </t>
    </r>
    <r>
      <rPr>
        <sz val="14"/>
        <rFont val="Cambria"/>
        <family val="1"/>
        <scheme val="major"/>
      </rPr>
      <t>Impairment  assessments  are  conducted  at  the  covered  entities’  during  annual  physical verification procedures and when events or changes in circumstance indicate that carrying amounts may not be recoverable.</t>
    </r>
  </si>
  <si>
    <r>
      <rPr>
        <b/>
        <sz val="14"/>
        <rFont val="Cambria"/>
        <family val="1"/>
        <scheme val="major"/>
      </rPr>
      <t xml:space="preserve">
1.8.0    Inventories
1.8.1    </t>
    </r>
    <r>
      <rPr>
        <sz val="14"/>
        <rFont val="Cambria"/>
        <family val="1"/>
        <scheme val="major"/>
      </rPr>
      <t>Inventory balances are recognized as current assets in the Statement of Financial Position.</t>
    </r>
  </si>
  <si>
    <r>
      <rPr>
        <b/>
        <sz val="14"/>
        <rFont val="Cambria"/>
        <family val="1"/>
        <scheme val="major"/>
      </rPr>
      <t xml:space="preserve">
1.8.2    </t>
    </r>
    <r>
      <rPr>
        <sz val="14"/>
        <rFont val="Cambria"/>
        <family val="1"/>
        <scheme val="major"/>
      </rPr>
      <t xml:space="preserve">The cost of inventory in stock is determined using the average price cost basis. The cost of inventories includes the cost of purchase, plus other costs incurred in bringing the items to the   destination   and   condition   for   use.   Inventory   acquired   through   non-exchange transactions, that is, donated goods, is measured at fair value at the date of acquisition. Inventories held for sale are valued at the lower of cost and net realizable value.
</t>
    </r>
    <r>
      <rPr>
        <b/>
        <sz val="14"/>
        <rFont val="Cambria"/>
        <family val="1"/>
        <scheme val="major"/>
      </rPr>
      <t xml:space="preserve">1.8.3    </t>
    </r>
    <r>
      <rPr>
        <sz val="14"/>
        <rFont val="Cambria"/>
        <family val="1"/>
        <scheme val="major"/>
      </rPr>
      <t xml:space="preserve">Inventories  held  for  distribution  at  no  or  nominal  charge  or  for  consumption  in  the production of goods or services are valued at the lower of cost and current replacement cost.
</t>
    </r>
    <r>
      <rPr>
        <b/>
        <sz val="14"/>
        <rFont val="Cambria"/>
        <family val="1"/>
        <scheme val="major"/>
      </rPr>
      <t xml:space="preserve">1.8.4    </t>
    </r>
    <r>
      <rPr>
        <sz val="14"/>
        <rFont val="Cambria"/>
        <family val="1"/>
        <scheme val="major"/>
      </rPr>
      <t xml:space="preserve">The carrying amounts of inventories are expensed when inventories are sold, exchanged, distributed externally or consumed by the respective covered entity. Net realizable value is the net amount that is expected to be realized from the sale of inventories in the ordinary course of operations. Current replacement cost is the estimated cost that would be incurred to acquire the asset.
</t>
    </r>
    <r>
      <rPr>
        <b/>
        <sz val="14"/>
        <rFont val="Cambria"/>
        <family val="1"/>
        <scheme val="major"/>
      </rPr>
      <t xml:space="preserve">1.8.5    </t>
    </r>
    <r>
      <rPr>
        <sz val="14"/>
        <rFont val="Cambria"/>
        <family val="1"/>
        <scheme val="major"/>
      </rPr>
      <t>Inventories  are  subject  to  physical  verification  based  on  value  and  risk  as  assessed  by principal  spending  officers.  Valuations  are  net  of  write-downs  from  cost  to  current replacement cost/net realizable value, which are recognized in the statement of financial performance.</t>
    </r>
  </si>
  <si>
    <r>
      <rPr>
        <b/>
        <sz val="14"/>
        <rFont val="Cambria"/>
        <family val="1"/>
        <scheme val="major"/>
      </rPr>
      <t xml:space="preserve">1.9.0    Intangible assets
1.9.1    </t>
    </r>
    <r>
      <rPr>
        <sz val="14"/>
        <rFont val="Cambria"/>
        <family val="1"/>
        <scheme val="major"/>
      </rPr>
      <t xml:space="preserve">Intangible  assets  are  carried  at  cost,  less  accumulated  amortization  and  accumulated impairment loss. For intangible assets acquired at nil or nominal cost, including donated assets, the fair value at the date of acquisition is deemed to be the cost to acquire the assets.
</t>
    </r>
    <r>
      <rPr>
        <b/>
        <sz val="14"/>
        <rFont val="Cambria"/>
        <family val="1"/>
        <scheme val="major"/>
      </rPr>
      <t xml:space="preserve">1.9.2    </t>
    </r>
    <r>
      <rPr>
        <sz val="14"/>
        <rFont val="Cambria"/>
        <family val="1"/>
        <scheme val="major"/>
      </rPr>
      <t>Acquired  computer  software  licenses  are  capitalized  on  the  basis  of  costs  incurred  to acquire  and  bring  into  use  the  specific  software.  Development  costs  that  are  directly associated with the development of software for use by the covered entities are capitalized as an intangible asset. Directly associated costs include software development employee costs, costs for consultants and other applicable overhead costs. Intangible assets with finite useful lives are amortized on a straight-line method and amortization charged in the year acquisition or in the year when they become operational. The useful lives of major classes of intangible assets have been estimated as shown below.</t>
    </r>
  </si>
  <si>
    <r>
      <rPr>
        <b/>
        <sz val="14"/>
        <rFont val="Cambria"/>
        <family val="1"/>
        <scheme val="major"/>
      </rPr>
      <t xml:space="preserve">1.9.3    Class                                                               Range of estimated useful life
</t>
    </r>
    <r>
      <rPr>
        <sz val="14"/>
        <rFont val="Cambria"/>
        <family val="1"/>
        <scheme val="major"/>
      </rPr>
      <t>Software acquired externally                                          7 years
Software developed internally                                         7 years
Software under development                                          Not amortized</t>
    </r>
  </si>
  <si>
    <r>
      <rPr>
        <b/>
        <sz val="14"/>
        <rFont val="Cambria"/>
        <family val="1"/>
        <scheme val="major"/>
      </rPr>
      <t xml:space="preserve">1.9.4    </t>
    </r>
    <r>
      <rPr>
        <sz val="14"/>
        <rFont val="Cambria"/>
        <family val="1"/>
        <scheme val="major"/>
      </rPr>
      <t>Annual  impairment  reviews  of  intangible  assets  are  conducted  where  assets  are  under development  or  have  an  indefinite  useful  life.  Other  intangible  assets  are  subject  to impairment review only when indicators of impairment are identified.</t>
    </r>
  </si>
  <si>
    <r>
      <rPr>
        <b/>
        <sz val="14"/>
        <rFont val="Cambria"/>
        <family val="1"/>
        <scheme val="major"/>
      </rPr>
      <t xml:space="preserve">1.10.0  Cash and Cash equivalents.
1.10.1  </t>
    </r>
    <r>
      <rPr>
        <sz val="14"/>
        <rFont val="Cambria"/>
        <family val="1"/>
        <scheme val="major"/>
      </rPr>
      <t>Cash  and  cash  equivalents  are  reported  based  on  cash  in  hand  and  balances  on  bank accounts.</t>
    </r>
  </si>
  <si>
    <r>
      <rPr>
        <b/>
        <sz val="14"/>
        <rFont val="Cambria"/>
        <family val="1"/>
        <scheme val="major"/>
      </rPr>
      <t xml:space="preserve">1.11.0  Financial assets classification
1.11.1  </t>
    </r>
    <r>
      <rPr>
        <sz val="14"/>
        <rFont val="Cambria"/>
        <family val="1"/>
        <scheme val="major"/>
      </rPr>
      <t>The  classification  of  financial  assets  depends  primarily  on  the  purpose  for  which  the financial assets are acquired. The Republic of Ghana classifies its financial assets in one of the categories shown below; at initial recognition and re-evaluates the classification at each reporting date.</t>
    </r>
  </si>
  <si>
    <r>
      <rPr>
        <i/>
        <sz val="14"/>
        <rFont val="Cambria"/>
        <family val="1"/>
        <scheme val="major"/>
      </rPr>
      <t xml:space="preserve">
</t>
    </r>
    <r>
      <rPr>
        <b/>
        <i/>
        <sz val="14"/>
        <rFont val="Cambria"/>
        <family val="1"/>
        <scheme val="major"/>
      </rPr>
      <t>Classification                                                  Financial assets</t>
    </r>
    <r>
      <rPr>
        <i/>
        <sz val="14"/>
        <rFont val="Cambria"/>
        <family val="1"/>
        <scheme val="major"/>
      </rPr>
      <t xml:space="preserve">
</t>
    </r>
    <r>
      <rPr>
        <sz val="14"/>
        <rFont val="Cambria"/>
        <family val="1"/>
        <scheme val="major"/>
      </rPr>
      <t>Fair value through surplus or deficit          Equity Investments in controlled entities, cash pools
                                                             and the Endowment Fund
Loans and receivables                              Cash and cash equivalents, Loans, Advances and receivables</t>
    </r>
  </si>
  <si>
    <r>
      <rPr>
        <b/>
        <sz val="14"/>
        <rFont val="Cambria"/>
        <family val="1"/>
        <scheme val="major"/>
      </rPr>
      <t xml:space="preserve">1.11.2  </t>
    </r>
    <r>
      <rPr>
        <sz val="14"/>
        <rFont val="Cambria"/>
        <family val="1"/>
        <scheme val="major"/>
      </rPr>
      <t>All financial assets are initially measured at fair value. The Republic of Ghana initially recognizes financial assets classified as loans and receivables on the date on which they originated. All other financial assets are recognized initially on the trade date, which is the date the entity becomes party to the contractual provisions of the instrument.</t>
    </r>
  </si>
  <si>
    <r>
      <rPr>
        <b/>
        <sz val="14"/>
        <rFont val="Cambria"/>
        <family val="1"/>
        <scheme val="major"/>
      </rPr>
      <t xml:space="preserve">1.11.3  </t>
    </r>
    <r>
      <rPr>
        <sz val="14"/>
        <rFont val="Cambria"/>
        <family val="1"/>
        <scheme val="major"/>
      </rPr>
      <t>Financial assets with maturities in excess of 12 months at the reporting date are categorized as non-current assets in the financial statements. Assets denominated in foreign currencies are translated into Ghana Cedis at the Bank of Ghana rates of exchange prevailing at the reporting date, with net gains or losses recognized in surplus or deficit in the statement of financial performance.</t>
    </r>
  </si>
  <si>
    <r>
      <rPr>
        <b/>
        <sz val="14"/>
        <rFont val="Cambria"/>
        <family val="1"/>
        <scheme val="major"/>
      </rPr>
      <t xml:space="preserve">1.11.4  </t>
    </r>
    <r>
      <rPr>
        <sz val="14"/>
        <rFont val="Cambria"/>
        <family val="1"/>
        <scheme val="major"/>
      </rPr>
      <t>Loans  and  receivables  are  non-derivative  financial  assets  with  fixed  or  determinable payments that are not quoted in an active market. They are initially recorded at fair value and are subsequently reported at amortized cost calculated using the effective interest rate method.  Interest  revenue  is  recognized  on  a  time  proportion  basis  using  the  effective interest rate method on the respective financial asset.</t>
    </r>
  </si>
  <si>
    <r>
      <rPr>
        <b/>
        <sz val="14"/>
        <rFont val="Cambria"/>
        <family val="1"/>
        <scheme val="major"/>
      </rPr>
      <t xml:space="preserve">1.11.5  </t>
    </r>
    <r>
      <rPr>
        <sz val="14"/>
        <rFont val="Cambria"/>
        <family val="1"/>
        <scheme val="major"/>
      </rPr>
      <t>Financial assets are assessed at each reporting date to determine whether there is objective evidence of impairment. Evidence of impairment includes default or delinquency of the counterparty  or  permanent  reduction  in  the  value  of  the  asset.  Impairment  losses  are recognized in the statement of financial performance in the year in which they arise.</t>
    </r>
  </si>
  <si>
    <r>
      <rPr>
        <b/>
        <sz val="14"/>
        <rFont val="Cambria"/>
        <family val="1"/>
        <scheme val="major"/>
      </rPr>
      <t xml:space="preserve">1.11.6  </t>
    </r>
    <r>
      <rPr>
        <sz val="14"/>
        <rFont val="Cambria"/>
        <family val="1"/>
        <scheme val="major"/>
      </rPr>
      <t>Financial assets are derecognized when the rights to receive cash flows have expired or have been transferred, and the economic entity has transferred substantially all risks and rewards of the financial asset. Financial assets and liabilities are offset, and the net amount is reported in the statement of financial position when there is a legally enforceable right to offset the recognized amounts and there is an intention to settle on a net basis or realize the asset and settle the liability simultaneously.</t>
    </r>
  </si>
  <si>
    <r>
      <rPr>
        <b/>
        <sz val="14"/>
        <rFont val="Cambria"/>
        <family val="1"/>
        <scheme val="major"/>
      </rPr>
      <t xml:space="preserve">1.11.7  </t>
    </r>
    <r>
      <rPr>
        <sz val="14"/>
        <rFont val="Cambria"/>
        <family val="1"/>
        <scheme val="major"/>
      </rPr>
      <t>Investments  of  the  Central  government  are  mainly  equity  investments  in  State  Owned Enterprises,  Government  Business  Entities  and  other  companies  recognized  on  the Statement of financial position at their initial cost, and subsequently measured at fair value at year end.</t>
    </r>
  </si>
  <si>
    <r>
      <rPr>
        <b/>
        <sz val="14"/>
        <rFont val="Cambria"/>
        <family val="1"/>
        <scheme val="major"/>
      </rPr>
      <t xml:space="preserve">1.12.0  Financial liabilities classification
1.12.1  </t>
    </r>
    <r>
      <rPr>
        <sz val="14"/>
        <rFont val="Cambria"/>
        <family val="1"/>
        <scheme val="major"/>
      </rPr>
      <t xml:space="preserve">Financial liabilities are classified into short term (less than one year), medium term (more than one year but less or equal to four years) and long term (more than four years) according to the date of maturity or repayment under current and non-current liabilities.
</t>
    </r>
    <r>
      <rPr>
        <b/>
        <sz val="14"/>
        <rFont val="Cambria"/>
        <family val="1"/>
        <scheme val="major"/>
      </rPr>
      <t xml:space="preserve">1.12.2  </t>
    </r>
    <r>
      <rPr>
        <sz val="14"/>
        <rFont val="Cambria"/>
        <family val="1"/>
        <scheme val="major"/>
      </rPr>
      <t xml:space="preserve">They  include  accounts  payable,  trust  monies,  domestic  loans  and  external  loans  to  the economic reporting entities. Financial liabilities classified as domestic loans and external loans are initially recognized at fair value and subsequently measured at amortized cost. Financial liabilities are recognized at their nominal value.
</t>
    </r>
    <r>
      <rPr>
        <b/>
        <sz val="14"/>
        <rFont val="Cambria"/>
        <family val="1"/>
        <scheme val="major"/>
      </rPr>
      <t xml:space="preserve">1.12.3  </t>
    </r>
    <r>
      <rPr>
        <sz val="14"/>
        <rFont val="Cambria"/>
        <family val="1"/>
        <scheme val="major"/>
      </rPr>
      <t xml:space="preserve">Financial liabilities with a duration of less than 12 months are recognized under current liabilities and those with more than 12 months duration are recognized under non-current liabilities.
</t>
    </r>
    <r>
      <rPr>
        <b/>
        <sz val="14"/>
        <rFont val="Cambria"/>
        <family val="1"/>
        <scheme val="major"/>
      </rPr>
      <t xml:space="preserve">1.12.4  </t>
    </r>
    <r>
      <rPr>
        <sz val="14"/>
        <rFont val="Cambria"/>
        <family val="1"/>
        <scheme val="major"/>
      </rPr>
      <t xml:space="preserve">The reporting entity re-evaluates the classification of financial liabilities at each reporting date and derecognizes financial liabilities when its contractual obligations are discharged, waived, cancelled, or expired.
</t>
    </r>
    <r>
      <rPr>
        <b/>
        <sz val="14"/>
        <rFont val="Cambria"/>
        <family val="1"/>
        <scheme val="major"/>
      </rPr>
      <t xml:space="preserve">1.12.5  </t>
    </r>
    <r>
      <rPr>
        <sz val="14"/>
        <rFont val="Cambria"/>
        <family val="1"/>
        <scheme val="major"/>
      </rPr>
      <t>Accounts payable and accrued liabilities arise from the purchase of goods and services that have  been  received  but  not  paid  for at  the  reporting date.  Payables  are  recognized  and subsequently measured at their nominal value because they are generally due within 12 months.</t>
    </r>
  </si>
  <si>
    <r>
      <rPr>
        <b/>
        <sz val="14"/>
        <rFont val="Cambria"/>
        <family val="1"/>
        <scheme val="major"/>
      </rPr>
      <t xml:space="preserve">1.13.0  Advance receipts and other liabilities
1.13.1  </t>
    </r>
    <r>
      <rPr>
        <sz val="14"/>
        <rFont val="Cambria"/>
        <family val="1"/>
        <scheme val="major"/>
      </rPr>
      <t>Advance receipts and other liabilities consist of payments received in advance relating to exchange transactions, liabilities for conditional funding arrangements and other deferred revenue.</t>
    </r>
  </si>
  <si>
    <r>
      <rPr>
        <b/>
        <sz val="14"/>
        <rFont val="Cambria"/>
        <family val="1"/>
        <scheme val="major"/>
      </rPr>
      <t xml:space="preserve">1.14.0  Leases
1.14.1  </t>
    </r>
    <r>
      <rPr>
        <sz val="14"/>
        <rFont val="Cambria"/>
        <family val="1"/>
        <scheme val="major"/>
      </rPr>
      <t xml:space="preserve">The Government of Ghana as “lessee”
</t>
    </r>
    <r>
      <rPr>
        <b/>
        <sz val="14"/>
        <rFont val="Cambria"/>
        <family val="1"/>
        <scheme val="major"/>
      </rPr>
      <t xml:space="preserve">1.14.2  </t>
    </r>
    <r>
      <rPr>
        <sz val="14"/>
        <rFont val="Cambria"/>
        <family val="1"/>
        <scheme val="major"/>
      </rPr>
      <t xml:space="preserve">Leases of property, plant, and equipment where the Government of Ghana has substantially all the risks and rewards of ownership are classified as finance leases. Finance leases are capitalized at the start of the lease at the lower of fair value or the present value of the minimum lease payments. The rental obligation, net of finance charges, is reported as a liability in the statement of financial position. Assets acquired under finance leases are depreciated  in  accordance  with  property,  plant,  and  equipment  policies.  The  interest element of the lease payment is charged to the statement of financial performance as an expense over the lease term on the basis of the effective interest rate method.
</t>
    </r>
    <r>
      <rPr>
        <b/>
        <sz val="14"/>
        <rFont val="Cambria"/>
        <family val="1"/>
        <scheme val="major"/>
      </rPr>
      <t xml:space="preserve">1.14.3  </t>
    </r>
    <r>
      <rPr>
        <sz val="14"/>
        <rFont val="Cambria"/>
        <family val="1"/>
        <scheme val="major"/>
      </rPr>
      <t>Leases where all of the risks and rewards of ownership are not substantially transferred to the  Government  of  Ghana  are  classified  as  operating  leases.  Payments  made  under operating leases are charged to the statement of financial performance as an expense on a straight-line basis over the term of the lease.</t>
    </r>
  </si>
  <si>
    <r>
      <rPr>
        <b/>
        <sz val="14"/>
        <rFont val="Cambria"/>
        <family val="1"/>
        <scheme val="major"/>
      </rPr>
      <t xml:space="preserve">1.15.0  Donated right to use
1.15.1  </t>
    </r>
    <r>
      <rPr>
        <sz val="14"/>
        <rFont val="Cambria"/>
        <family val="1"/>
        <scheme val="major"/>
      </rPr>
      <t xml:space="preserve">Land, buildings, infrastructure assets, machinery and equipment are frequently granted to the Government of Ghana, primarily by individuals and corporate entities at nil or nominal cost, through donated right-to-use arrangements. These arrangements are accounted for as operating leases or finance leases depending on whether an assessment of the agreement indicates that control over the underlying asset is transferred to the Government of Ghana.
</t>
    </r>
    <r>
      <rPr>
        <b/>
        <sz val="14"/>
        <rFont val="Cambria"/>
        <family val="1"/>
        <scheme val="major"/>
      </rPr>
      <t xml:space="preserve">1.15.2  </t>
    </r>
    <r>
      <rPr>
        <sz val="14"/>
        <rFont val="Cambria"/>
        <family val="1"/>
        <scheme val="major"/>
      </rPr>
      <t>Where a donated right-to-use arrangement is treated as an operating lease, an expense and corresponding revenue equal to the annual rental value of the asset or similar property are recognized  in  the  financial  statements.  Where  a  donated  right  -to-  use  arrangement  is treated as a finance lease (principally with a lease term of over 35 years for premises), the fair market value of the property is capitalized and depreciated over the shorter of the useful life of the property and the term of the arrangement. In addition, a liability for the same amount is recognized, which is progressively recognized as revenue over the lease term. Donated right-to-use land arrangements are accounted for as operating leases where the Government of Ghana does not have exclusive control over the land and/or title to the land is transferred under restricted deeds.</t>
    </r>
  </si>
  <si>
    <r>
      <rPr>
        <b/>
        <sz val="14"/>
        <rFont val="Cambria"/>
        <family val="1"/>
        <scheme val="major"/>
      </rPr>
      <t xml:space="preserve">1.15.3  </t>
    </r>
    <r>
      <rPr>
        <sz val="14"/>
        <rFont val="Cambria"/>
        <family val="1"/>
        <scheme val="major"/>
      </rPr>
      <t>Where title to land is transferred to the Government of Ghana without restrictions, the land is accounted for as donated property, plant and equipment and recognized at fair value at the acquisition date.</t>
    </r>
  </si>
  <si>
    <r>
      <rPr>
        <b/>
        <sz val="14"/>
        <rFont val="Cambria"/>
        <family val="1"/>
        <scheme val="major"/>
      </rPr>
      <t xml:space="preserve">1.16.0  Commitments
1.16.1  </t>
    </r>
    <r>
      <rPr>
        <sz val="14"/>
        <rFont val="Cambria"/>
        <family val="1"/>
        <scheme val="major"/>
      </rPr>
      <t>Commitments are future expenses to be incurred by the Government of Ghana with respect to open contracts which the Government of Ghana has minimal, if any, discretion to avoid in  the  ordinary  course  of  operations.  Commitments  include  capital  commitments  (the amount of contracts for capital expenses that are not paid or accrued by the reporting date), contracts  for  the  supply  of  goods  and  services  that  are  not  delivered  at  the  end  of  the reporting  period,  non-cancellable  minimum  lease  payments  and  other  non-cancellable commitments.</t>
    </r>
  </si>
  <si>
    <r>
      <rPr>
        <b/>
        <sz val="14"/>
        <rFont val="Cambria"/>
        <family val="1"/>
        <scheme val="major"/>
      </rPr>
      <t xml:space="preserve">1.17.0  Consolidation of economic, controlled and controlling entities’ Financial Statements
1.17.1  </t>
    </r>
    <r>
      <rPr>
        <sz val="14"/>
        <rFont val="Cambria"/>
        <family val="1"/>
        <scheme val="major"/>
      </rPr>
      <t xml:space="preserve">These  financial  statements  have  been  prepared  to  include  the  three  (3)  levels  of government,  namely;  the  Central  government,  Local  government  authorities  and  State- Owned Enterprises / Government Business Entities.
</t>
    </r>
    <r>
      <rPr>
        <b/>
        <sz val="14"/>
        <rFont val="Cambria"/>
        <family val="1"/>
        <scheme val="major"/>
      </rPr>
      <t xml:space="preserve">1.17.2  </t>
    </r>
    <r>
      <rPr>
        <sz val="14"/>
        <rFont val="Cambria"/>
        <family val="1"/>
        <scheme val="major"/>
      </rPr>
      <t xml:space="preserve">a) SOEs/GBEs in which economic entity holds 50% or more shares were consolidated on line-by-line basis. The Financial Statements reflect economic reporting entity’s share of the results of operations of these SOEs.
</t>
    </r>
    <r>
      <rPr>
        <b/>
        <sz val="14"/>
        <rFont val="Cambria"/>
        <family val="1"/>
        <scheme val="major"/>
      </rPr>
      <t xml:space="preserve">1.17.3  </t>
    </r>
    <r>
      <rPr>
        <sz val="14"/>
        <rFont val="Cambria"/>
        <family val="1"/>
        <scheme val="major"/>
      </rPr>
      <t>b) SOEs/GBEs in which the economic entity holds less than 50 % interest are reported using the IPSAS equity method whereby the investments are initially recorded at cost and adjusted thereafter for the post acquisition change in the economic entity’s share of net assets/equities  and  surplus/deficit  on  the  Statement  of  financial  performances  of  the respective SOEs/ GBEs.</t>
    </r>
  </si>
  <si>
    <r>
      <rPr>
        <b/>
        <sz val="14"/>
        <rFont val="Cambria"/>
        <family val="1"/>
        <scheme val="major"/>
      </rPr>
      <t xml:space="preserve">1.18.0  Provisions and contingent liabilities
1.18.1  </t>
    </r>
    <r>
      <rPr>
        <sz val="14"/>
        <rFont val="Cambria"/>
        <family val="1"/>
        <scheme val="major"/>
      </rPr>
      <t>Provisions are recognized as liabilities when the economic entity has a present legal or constructive obligation as a result of past events, it is more likely than not that an outflow of  resources  will  be  required  to  settle  that  obligation  and  the  amount  can  be  reliably estimated. The amount of the provision is the best estimate of the expenses required to settle the present obligation at the reporting date. The estimate is discounted where the effect  of  the  time  value  of  money  is  material.  Contingent  liabilities  are  disclosed  for pending claims when the probability of outcome cannot be determined and the amount of loss cannot be reasonably estimated.  As at 31 December 2022 an amount of GHC407,196,019.22 was recognised as liability due to judgement debts secured against government. An amount of GHC 4,400,657.76 Judgement debts have been secured against government after the reporting date in 2023 and a number of judgement debt for which their amounts cannot be ascertained.</t>
    </r>
  </si>
  <si>
    <r>
      <rPr>
        <b/>
        <sz val="14"/>
        <rFont val="Cambria"/>
        <family val="1"/>
        <scheme val="major"/>
      </rPr>
      <t xml:space="preserve">1.18.2  </t>
    </r>
    <r>
      <rPr>
        <sz val="14"/>
        <rFont val="Cambria"/>
        <family val="1"/>
        <scheme val="major"/>
      </rPr>
      <t>Specific  provisions  for  bad  and  doubtful  debts  are  made  for  loans  receivable  and investments  as  and  when  their  non-recoverability is  determined  and  where a  request  is made to Parliament for a write off.</t>
    </r>
  </si>
  <si>
    <r>
      <rPr>
        <b/>
        <sz val="14"/>
        <rFont val="Cambria"/>
        <family val="1"/>
        <scheme val="major"/>
      </rPr>
      <t xml:space="preserve">1.19.0  Contingent liabilities
1.19.1  </t>
    </r>
    <r>
      <rPr>
        <sz val="14"/>
        <rFont val="Cambria"/>
        <family val="1"/>
        <scheme val="major"/>
      </rPr>
      <t xml:space="preserve">Any possible obligations that arise from past events and whose existence will be confirmed only by the occurrence or non-occurrence of one or more uncertain future events not wholly within  the  control  of  the  Government  of  Ghana  are  disclosed  as  contingent  liabilities. Contingent  liabilities  are  also  disclosed  where  present  obligations  that  arise  from  past events  cannot  be  recognized  because  it  is  not  probable  that  an  outflow  of  resources embodying economic benefits or service potential will be required to settle the obligations, or the amount of the obligations cannot be reliably measured.
</t>
    </r>
    <r>
      <rPr>
        <b/>
        <sz val="14"/>
        <rFont val="Cambria"/>
        <family val="1"/>
        <scheme val="major"/>
      </rPr>
      <t xml:space="preserve">1.19.2  </t>
    </r>
    <r>
      <rPr>
        <sz val="14"/>
        <rFont val="Cambria"/>
        <family val="1"/>
        <scheme val="major"/>
      </rPr>
      <t>Provisions  and  contingent  liabilities  are  assessed  continually  to  determine  whether  an outflow of resources embodying economic benefits or service potential has become more or  less  probable.  If  it  becomes  more probable  that  such  an  outflow  will  be  required,  a provision  is  recognized  in  the  financial  statements  of  the  year  in  which  the  change  of probability occurs. Similarly, where it becomes less probable that such an outflow will be required, a contingent liability is disclosed in the notes to the financial statements.</t>
    </r>
  </si>
  <si>
    <r>
      <rPr>
        <b/>
        <sz val="14"/>
        <rFont val="Cambria"/>
        <family val="1"/>
        <scheme val="major"/>
      </rPr>
      <t xml:space="preserve">1.20.0`Contingent assets
1.20.1  </t>
    </r>
    <r>
      <rPr>
        <sz val="14"/>
        <rFont val="Cambria"/>
        <family val="1"/>
        <scheme val="major"/>
      </rPr>
      <t>Contingent assets are possible assets that arise from past events and whose existence will be confirmed only by the occurrence or non-occurrence of one or more uncertain future events not wholly within the effective control of the Government of Ghana. Contingent assets are disclosed in the notes when it is more likely than not that economic benefits will flow to the Government of Ghana.</t>
    </r>
  </si>
  <si>
    <r>
      <rPr>
        <b/>
        <sz val="14"/>
        <rFont val="Cambria"/>
        <family val="1"/>
        <scheme val="major"/>
      </rPr>
      <t xml:space="preserve">1.21.0  Events after the reporting date
1.21.1  </t>
    </r>
    <r>
      <rPr>
        <sz val="14"/>
        <rFont val="Cambria"/>
        <family val="1"/>
        <scheme val="major"/>
      </rPr>
      <t>There have been no material events, favourable or unfavourable, that occurred between the date of the financial statements and the date when the financial statements were authorized for issue that would have had a material impact on these statements.</t>
    </r>
  </si>
  <si>
    <r>
      <rPr>
        <b/>
        <sz val="14"/>
        <rFont val="Cambria"/>
        <family val="1"/>
        <scheme val="major"/>
      </rPr>
      <t xml:space="preserve">1.22.0  Materiality and use of judgment and estimation
1.22.1  </t>
    </r>
    <r>
      <rPr>
        <sz val="14"/>
        <rFont val="Cambria"/>
        <family val="1"/>
        <scheme val="major"/>
      </rPr>
      <t>Materiality is central to the preparation and presentation of the economic entity’s financial statements  and  its  materiality  framework  provides  a  systematic  method  in  guiding accounting  decisions  relating  to  presentation,  disclosure,  aggregation,  offsetting  and retrospective versus prospective application of changes in accounting policies. In general,</t>
    </r>
  </si>
  <si>
    <r>
      <t xml:space="preserve">an item is considered material if its omission or its aggregation would have an impact on the conclusions or decisions of the users of the financial statements.
</t>
    </r>
    <r>
      <rPr>
        <b/>
        <sz val="14"/>
        <rFont val="Cambria"/>
        <family val="1"/>
        <scheme val="major"/>
      </rPr>
      <t xml:space="preserve">1.22.2  </t>
    </r>
    <r>
      <rPr>
        <sz val="14"/>
        <rFont val="Cambria"/>
        <family val="1"/>
        <scheme val="major"/>
      </rPr>
      <t xml:space="preserve">Preparing  financial  statements  in  accordance   with   Generally  Accepted  Accounting Principles requires the use of estimates, judgments and assumptions in the selection and application of accounting policies and in the reported amounts of certain assets, liabilities, revenues and expenses.
</t>
    </r>
    <r>
      <rPr>
        <b/>
        <sz val="14"/>
        <rFont val="Cambria"/>
        <family val="1"/>
        <scheme val="major"/>
      </rPr>
      <t xml:space="preserve">1.22.3  </t>
    </r>
    <r>
      <rPr>
        <sz val="14"/>
        <rFont val="Cambria"/>
        <family val="1"/>
        <scheme val="major"/>
      </rPr>
      <t>Accounting estimates and underlying assumptions are reviewed on an ongoing basis and revisions to estimates are recognized in the year in which the estimates are revised and in any future year affected. Significant estimates and assumptions that may result in material adjustments in future years include: actuarial measurement of employee benefits; selection of   useful   lives   and   the   depreciation/amortization   methods   for  property,   plant   and equipment/intangible assets; impairment of assets; classification of financial instruments; valuation of inventory; inflation and discount rates used in the calculation of the present value of provisions; and classification of contingent assets/liabilities.</t>
    </r>
  </si>
  <si>
    <r>
      <rPr>
        <b/>
        <sz val="14"/>
        <rFont val="Cambria"/>
        <family val="1"/>
        <scheme val="major"/>
      </rPr>
      <t xml:space="preserve">1.23.0  Comparison to budget
1.23.1  </t>
    </r>
    <r>
      <rPr>
        <sz val="14"/>
        <rFont val="Cambria"/>
        <family val="1"/>
        <scheme val="major"/>
      </rPr>
      <t xml:space="preserve">Comparison of budget and actual amounts on a comparable basis presents the difference on the statement of financial performance between budget amounts which are prepared on a cash basis and actual revenues and expenditures prepared on modified accrual basis.
</t>
    </r>
    <r>
      <rPr>
        <b/>
        <sz val="14"/>
        <rFont val="Cambria"/>
        <family val="1"/>
        <scheme val="major"/>
      </rPr>
      <t xml:space="preserve">1.23.2  </t>
    </r>
    <r>
      <rPr>
        <sz val="14"/>
        <rFont val="Cambria"/>
        <family val="1"/>
        <scheme val="major"/>
      </rPr>
      <t xml:space="preserve">Approved  budgets  are  those  that  permit  expenses  to  be  incurred  and  are  approved  by Parliament  of  Ghana  and  Boards  of  State-Owned  Enterprises.  For  IPSAS  reporting purposes, approved budgets are the appropriations authorized for each budget area under Parliament   of   Ghana   and   Boards   of   State-Owned   Enterprises   proceedings.   The presentation  of  activities  and  associated  expenditures  in  the  statement  of  financial performance compare budget and actual amounts to reflect the cost classification categories approved by the Parliament:
(a)        Compensation of Employees;
(b)       Use of Goods and Services;
(c)        Capital Expenditure.
</t>
    </r>
    <r>
      <rPr>
        <b/>
        <sz val="14"/>
        <rFont val="Cambria"/>
        <family val="1"/>
        <scheme val="major"/>
      </rPr>
      <t xml:space="preserve">1.23.3  </t>
    </r>
    <r>
      <rPr>
        <sz val="14"/>
        <rFont val="Cambria"/>
        <family val="1"/>
        <scheme val="major"/>
      </rPr>
      <t>The original budget amounts are the 2022 portions of the appropriations approved by the Parliament of Ghana for the fiscal year January 1st – December 31st 2022. Differences between original and final budget amounts are due to revised appropriations as approved by the Parliament of Ghana and increased authorized spending for specific programme activities that the Minister for Finance has been authorized by the Parliament of Ghana and the  Public  Financial  Management  Act  (2016)  921  and  its  accompanying  regulations  to accept and utilize.</t>
    </r>
  </si>
  <si>
    <r>
      <rPr>
        <b/>
        <sz val="14"/>
        <rFont val="Cambria"/>
        <family val="1"/>
        <scheme val="major"/>
      </rPr>
      <t xml:space="preserve">1.23.4  </t>
    </r>
    <r>
      <rPr>
        <sz val="14"/>
        <rFont val="Cambria"/>
        <family val="1"/>
        <scheme val="major"/>
      </rPr>
      <t>Basis differences capture the differences resulting from preparing the budget on a cash basis against the preparation of the financial statements on modified accrual basis towards full IPSAS Accruals. In order to reconcile the budgetary results to the statement of cash flows,  the  non-cash  elements  such  as  consumption  of  fixed  assets  and  amortization  of intangible assets.</t>
    </r>
  </si>
  <si>
    <r>
      <rPr>
        <b/>
        <sz val="14"/>
        <rFont val="Cambria"/>
        <family val="1"/>
        <scheme val="major"/>
      </rPr>
      <t xml:space="preserve">1.24.0  Consolidated Financial Statements
1.24.1  </t>
    </r>
    <r>
      <rPr>
        <sz val="14"/>
        <rFont val="Cambria"/>
        <family val="1"/>
        <scheme val="major"/>
      </rPr>
      <t>Central Government as a controlling entity consolidates all the activities of all controlled entities, investment in associates and joint ventures. Controlled entities consolidated in the consolidated  financial  statements  comprise  of  all  Ministries  Departments  and  Agencies (MDAs),   Metropolitan   Municipal   and   District   Assemblies   (MMDAs),   Internally Generated Fund (IGF) Institutions, Statutory Fund Institutions, State-Owned Enterprises (SOEs),  Government  Business  Entities  (GBEs)  and  Joint  Venture  Companies  (JVCs) substituting of all public funds.
Below  are the  State-Owned  Enterprises,  Government  Business  Entities, Associates  and Joint Venture Companies included in the Consolidated Financial Statements.</t>
    </r>
  </si>
  <si>
    <r>
      <rPr>
        <b/>
        <sz val="14"/>
        <color rgb="FFE7E6E6"/>
        <rFont val="Cambria"/>
        <family val="1"/>
        <scheme val="major"/>
      </rPr>
      <t>COMMERCIAL STATE-OWNED ENTERPRISES (SOEs)</t>
    </r>
  </si>
  <si>
    <r>
      <rPr>
        <b/>
        <sz val="14"/>
        <rFont val="Cambria"/>
        <family val="1"/>
        <scheme val="major"/>
      </rPr>
      <t xml:space="preserve">1.25.0  Separate Financial Statements
1.25.1  </t>
    </r>
    <r>
      <rPr>
        <sz val="14"/>
        <rFont val="Cambria"/>
        <family val="1"/>
        <scheme val="major"/>
      </rPr>
      <t xml:space="preserve">Investments  in  controlled  entities,  associates  and  joint  ventures  are  presented  in  the separate  (Central  Government)  financial  statements  using  the  equity  method.  Separate financial  statements  are  those  presented  in  addition  to  the  consolidated  (Whole-of- Government)  financial  statements.  Investments  in  associates  and  joint  ventures  are measured at their fair values using the equity method and presented in the statement of financial position in line with IPSAS 36.
</t>
    </r>
    <r>
      <rPr>
        <b/>
        <sz val="14"/>
        <rFont val="Cambria"/>
        <family val="1"/>
        <scheme val="major"/>
      </rPr>
      <t xml:space="preserve">1.25.2  </t>
    </r>
    <r>
      <rPr>
        <sz val="14"/>
        <rFont val="Cambria"/>
        <family val="1"/>
        <scheme val="major"/>
      </rPr>
      <t>In addition to the composite Whole-of-Government Financial Statements, the following general purpose financial statements are included as separate financial statements:
Annex I – Whole-of-Government Financial Statements comparative figures Annex II – Consolidated Central Government Financial Statements
Annex III – Consolidated Local Government Financial Statements
Annex IV – Consolidated State-Owned Enterprises Financial Statements</t>
    </r>
  </si>
  <si>
    <r>
      <rPr>
        <b/>
        <sz val="14"/>
        <rFont val="Cambria"/>
        <family val="1"/>
        <scheme val="major"/>
      </rPr>
      <t xml:space="preserve">1.26.0 Employee benefits
1.26.1  </t>
    </r>
    <r>
      <rPr>
        <sz val="14"/>
        <rFont val="Cambria"/>
        <family val="1"/>
        <scheme val="major"/>
      </rPr>
      <t xml:space="preserve">Employees  comprise  staff  members  within  the  public  sector,  whose  employment  and contractual  relationship  with  the  Government  of  Ghana  are  defined  by  a  letter  of appointment  subject  to  regulations,  legal  and  financial  frameworks  promulgated  by the Parliament  of  Ghana  and  Public  Services  Commission.  Employees  also  include  certain individual  contractors  and  National  Builder  Corpse  employed  by  the  Government  of Ghana. Employee benefits are classified into short-term benefits, long-term benefits, post- employment benefits and termination benefits.
</t>
    </r>
    <r>
      <rPr>
        <b/>
        <sz val="14"/>
        <rFont val="Cambria"/>
        <family val="1"/>
        <scheme val="major"/>
      </rPr>
      <t xml:space="preserve">1.26.2  </t>
    </r>
    <r>
      <rPr>
        <sz val="14"/>
        <rFont val="Cambria"/>
        <family val="1"/>
        <scheme val="major"/>
      </rPr>
      <t xml:space="preserve">Short-term employee benefits are employee benefits (other than termination benefits) that are payable within 12 months after the end of the year in which the employee renders the related  services.  Short-term  employee  benefits  comprise  first-  time  employee  benefits (assignment   grants),   regular   daily/weekly/monthly   benefits   (wages,   salaries   and allowances), compensated absences (paid sick leave, maternity/paternity leave) and other short-term benefits (death grant, education grant, reimbursement of taxes and home leave travel) provided to current employees on the basis of services rendered. All such benefits that are accrued but not paid at the reporting date are recognized as current liabilities under payables within the statement of financial position.
</t>
    </r>
    <r>
      <rPr>
        <b/>
        <sz val="14"/>
        <rFont val="Cambria"/>
        <family val="1"/>
        <scheme val="major"/>
      </rPr>
      <t xml:space="preserve">1.26.3  </t>
    </r>
    <r>
      <rPr>
        <sz val="14"/>
        <rFont val="Cambria"/>
        <family val="1"/>
        <scheme val="major"/>
      </rPr>
      <t>Medium-to-Long-term  employee  benefits</t>
    </r>
    <r>
      <rPr>
        <b/>
        <sz val="14"/>
        <rFont val="Cambria"/>
        <family val="1"/>
        <scheme val="major"/>
      </rPr>
      <t xml:space="preserve">:  </t>
    </r>
    <r>
      <rPr>
        <sz val="14"/>
        <rFont val="Cambria"/>
        <family val="1"/>
        <scheme val="major"/>
      </rPr>
      <t>Medium-to-Long-term  plan  pension  liability present future outflows to pensioners that, for the purpose of this financial statements, will occur after 1 year to 20 years.</t>
    </r>
  </si>
  <si>
    <r>
      <rPr>
        <b/>
        <sz val="14"/>
        <rFont val="Cambria"/>
        <family val="1"/>
        <scheme val="major"/>
      </rPr>
      <t xml:space="preserve">1.26.9  </t>
    </r>
    <r>
      <rPr>
        <sz val="14"/>
        <rFont val="Cambria"/>
        <family val="1"/>
        <scheme val="major"/>
      </rPr>
      <t xml:space="preserve">The plan exposes the Government of Ghana to actuarial risks associated with the current and former employees of these specialized agencies and those participating in the common system of salaries, allowances and other conditions of service stipulated in the Constitution of  the  Republic  of  Ghana  participating  in  the  Scheme,  with  the  result  that  there  is  no consistent and reliable basis for allocating the obligation, plan assets and costs to individual specialized agencies participating in the scheme.
</t>
    </r>
    <r>
      <rPr>
        <b/>
        <sz val="14"/>
        <rFont val="Cambria"/>
        <family val="1"/>
        <scheme val="major"/>
      </rPr>
      <t xml:space="preserve">1.26.10 </t>
    </r>
    <r>
      <rPr>
        <sz val="14"/>
        <rFont val="Cambria"/>
        <family val="1"/>
        <scheme val="major"/>
      </rPr>
      <t xml:space="preserve">The Government of Ghana and the scheme, as with the other participating specialized agencies in the scheme, have recognized the annual pension payment in the statement of financial  performance  and  measured  the  accrued  liability or  obligations  on  the  present value basis of future outflows to pensions considering a discount factor for a period of 20 years.
</t>
    </r>
    <r>
      <rPr>
        <b/>
        <sz val="14"/>
        <rFont val="Cambria"/>
        <family val="1"/>
        <scheme val="major"/>
      </rPr>
      <t>1.26.11</t>
    </r>
    <r>
      <rPr>
        <sz val="14"/>
        <rFont val="Cambria"/>
        <family val="1"/>
        <scheme val="major"/>
      </rPr>
      <t xml:space="preserve"> CAGD has established a Employees' Benefit Obligations of GHC10.3billion in respect of pensions and gratuity payments for Government employees on the CAP 30 Pension Scheme for the next 20 years of which GHC1.7billion will be due in the 2023 financial year. The Employees' Benefits Obligations will be recognised subsequently in the financial statements after completion of consultation with key stakeholders.</t>
    </r>
  </si>
  <si>
    <r>
      <rPr>
        <b/>
        <sz val="14"/>
        <rFont val="Cambria"/>
        <family val="1"/>
        <scheme val="major"/>
      </rPr>
      <t xml:space="preserve">
1.27.0  Prior-year adjustments
1.27.1  </t>
    </r>
    <r>
      <rPr>
        <sz val="14"/>
        <rFont val="Cambria"/>
        <family val="1"/>
        <scheme val="major"/>
      </rPr>
      <t>Prior-year  adjustments  consist  of  understatements  and  overstatements  arising  from  the consolidation of financial statement and other emerging issues across government which have been adjusted in the accumulated surplus balance brought forward presented in the Statement of Changes in Net Assets and detailed in note 40.</t>
    </r>
  </si>
  <si>
    <r>
      <rPr>
        <b/>
        <sz val="14"/>
        <rFont val="Cambria"/>
        <family val="1"/>
        <scheme val="major"/>
      </rPr>
      <t xml:space="preserve">1.28.0  Borrowing Costs
1.28.1  </t>
    </r>
    <r>
      <rPr>
        <sz val="14"/>
        <rFont val="Cambria"/>
        <family val="1"/>
        <scheme val="major"/>
      </rPr>
      <t xml:space="preserve">Borrowing costs are recognized as an expense in the period in which they are incurred. Borrowing Costs that are directly attributable to the acquisition, construction, or production of a qualifying asset are capitalized as part of the cost of that asset.
</t>
    </r>
    <r>
      <rPr>
        <b/>
        <sz val="14"/>
        <rFont val="Cambria"/>
        <family val="1"/>
        <scheme val="major"/>
      </rPr>
      <t xml:space="preserve">1.28.2  </t>
    </r>
    <r>
      <rPr>
        <sz val="14"/>
        <rFont val="Cambria"/>
        <family val="1"/>
        <scheme val="major"/>
      </rPr>
      <t>Funds specifically borrowed for the purpose of obtaining a particular asset, the borrowing costs that directly relate to that qualifying asset can be readily identified and capitalized as part of the cost of the qualifying asset.</t>
    </r>
  </si>
  <si>
    <t>FINANCED BY</t>
  </si>
  <si>
    <r>
      <rPr>
        <b/>
        <sz val="14"/>
        <rFont val="Cambria"/>
        <family val="1"/>
        <scheme val="major"/>
      </rPr>
      <t xml:space="preserve">1.26.4  </t>
    </r>
    <r>
      <rPr>
        <sz val="14"/>
        <rFont val="Cambria"/>
        <family val="1"/>
        <scheme val="major"/>
      </rPr>
      <t xml:space="preserve">Post-employment  benefits  comprise  end  of  service  benefits,  gratuities,  ex-gratia,  after- service  health  insurance,  end-of-service  repatriation  benefits  and  a  pension  through  the CAP-30 Pension Scheme.
</t>
    </r>
    <r>
      <rPr>
        <b/>
        <sz val="14"/>
        <rFont val="Cambria"/>
        <family val="1"/>
        <scheme val="major"/>
      </rPr>
      <t xml:space="preserve">1.26.5  </t>
    </r>
    <r>
      <rPr>
        <sz val="14"/>
        <rFont val="Cambria"/>
        <family val="1"/>
        <scheme val="major"/>
      </rPr>
      <t xml:space="preserve">The  following  benefits  are  accounted  for  as  defined-benefit  plans:  ex-gratia,  CAP-30 pension, after-service health insurance, repatriation benefits (post-employment benefits) and accumulated annual leave that is commuted to cash upon separation from the Employer (other  long-term  benefits).  Defined-benefit  plans  are  those  where  the  Government  of Ghana’s obligation is to provide agreed benefits and therefore the Government of Ghana bears the actuarial risks. The liability for defined-benefit plans is measured at the present value of the defined- benefit obligation. Changes in the liability for defined-benefit plans, excluding  actuarial  gains  and  losses,  are  recognized  in  the  statement  of  financial performance in the year in which they occur. The Government of Ghana has chosen to recognize changes in the liability for defined-benefit plans from actuarial gains and losses directly through the statement of changes in net assets. At the end of the reporting year, the Government of Ghana held no plan assets as defined by IPSAS 36: Employee benefits.
</t>
    </r>
    <r>
      <rPr>
        <b/>
        <sz val="14"/>
        <rFont val="Cambria"/>
        <family val="1"/>
        <scheme val="major"/>
      </rPr>
      <t xml:space="preserve">1.26.6  </t>
    </r>
    <r>
      <rPr>
        <sz val="14"/>
        <rFont val="Cambria"/>
        <family val="1"/>
        <scheme val="major"/>
      </rPr>
      <t xml:space="preserve">The  defined-benefit  obligations  are  calculated  using  the  projected  credit  method.  The present value of the defined-benefit obligation is determined by discounting the estimated future cash outflows using treasury bills interest rates with maturity dates approximating those of the individual plans.
</t>
    </r>
    <r>
      <rPr>
        <b/>
        <sz val="14"/>
        <rFont val="Cambria"/>
        <family val="1"/>
        <scheme val="major"/>
      </rPr>
      <t xml:space="preserve">1.26.7  </t>
    </r>
    <r>
      <rPr>
        <sz val="14"/>
        <rFont val="Cambria"/>
        <family val="1"/>
        <scheme val="major"/>
      </rPr>
      <t xml:space="preserve">After-service  health  insurance.  Worldwide  coverage  for  medical  expenses  of  eligible former  staff  members  and  their  dependants  is  provided  through  after-service  health insurance for certain institutions within the Government of Ghana. Upon end of service, staff members and  their  dependants may elect to  participate in a defined-benefit health insurance plan of such institutions, provided they have met certain eligibility requirements. The after-service health insurance liability represents the present value of the share of the Government of Ghana’s medical insurance costs for retirees and the post-retirement benefit accrued to date by active staff. A factor in the after-service health insurance valuation is to consider  contributions  from  all  plan  participants  in  determining  the  Government  of Ghana’s residual liability.
</t>
    </r>
    <r>
      <rPr>
        <b/>
        <sz val="14"/>
        <rFont val="Cambria"/>
        <family val="1"/>
        <scheme val="major"/>
      </rPr>
      <t xml:space="preserve">1.26.8 </t>
    </r>
    <r>
      <rPr>
        <sz val="14"/>
        <rFont val="Cambria"/>
        <family val="1"/>
        <scheme val="major"/>
      </rPr>
      <t>The CAP-30 Staff Pension Scheme: The  Government of  Ghana runs a pension scheme (CAP-30  Pension)  for  staff  that  fall  under  the  services  umbrella  of  the  Public  Service institutions, which was established by the Parliament of Ghana to provide retirement, death, disability and related benefits to employees within that umbrella. The CAP 30 Pension is a funded employer defined benefit plan. Membership in the CAP-30 Pension Scheme is open to the staff of specialized service agencies recognized under the scheme, intergovernmental organization which participates in the common system of salaries, allowances and other conditions of service of  the Government of Ghana stipulated in the Constitution of the Republic of Ghana and the specialized agencies. No plan pension assets were recognized in the financial statements as a result of the Government of Ghana not running a fund for
the CAP-30 Pension scheme.</t>
    </r>
  </si>
  <si>
    <t xml:space="preserve"> STATEMENT OF FINANCIAL PERFORMANCE</t>
  </si>
  <si>
    <t xml:space="preserve"> STATEMENT OF FINANCIAL POSITION</t>
  </si>
  <si>
    <t xml:space="preserve"> STATEMENT OF RECEIPTS AND PAYMENTS </t>
  </si>
  <si>
    <t xml:space="preserve"> STATEMENT OF CASH FLOW </t>
  </si>
  <si>
    <t xml:space="preserve"> STATEMENT OF CHANGES IN NET ASSET/LIABILITY</t>
  </si>
  <si>
    <t>PROPERTY PLANT AND EQUIPMENT</t>
  </si>
  <si>
    <t>WORK IN PROGRESS</t>
  </si>
  <si>
    <r>
      <rPr>
        <b/>
        <sz val="14"/>
        <rFont val="Cambria"/>
        <family val="1"/>
        <scheme val="major"/>
      </rPr>
      <t>ACCOUNTING POLICIES TO THE FINANCIAL STATEMENTS OF THE REPUBLIC OF GHANA FOR THE YEAR ENDED 31</t>
    </r>
    <r>
      <rPr>
        <b/>
        <vertAlign val="superscript"/>
        <sz val="14"/>
        <rFont val="Cambria"/>
        <family val="1"/>
        <scheme val="major"/>
      </rPr>
      <t xml:space="preserve">ST  </t>
    </r>
    <r>
      <rPr>
        <b/>
        <sz val="14"/>
        <rFont val="Cambria"/>
        <family val="1"/>
        <scheme val="major"/>
      </rPr>
      <t>DECEMBER 2022</t>
    </r>
  </si>
  <si>
    <t>TOTAL FINANCED BY</t>
  </si>
  <si>
    <t>Short Term Investments</t>
  </si>
  <si>
    <t>Domestic</t>
  </si>
  <si>
    <t>External</t>
  </si>
  <si>
    <t>Short Term Vehicle Advances</t>
  </si>
  <si>
    <t>Total Staff Advance</t>
  </si>
  <si>
    <t>Total Current Receivables</t>
  </si>
  <si>
    <t>Short-Term Receivables</t>
  </si>
  <si>
    <t>Prepaid Expenses</t>
  </si>
  <si>
    <t>Accrued Income</t>
  </si>
  <si>
    <t>Exchange Transaction</t>
  </si>
  <si>
    <t>Non-Exchange Transactions</t>
  </si>
  <si>
    <t>Other Income</t>
  </si>
  <si>
    <t>Additions</t>
  </si>
  <si>
    <t>Consumption</t>
  </si>
  <si>
    <t>Non-financial Assets Held for Sale</t>
  </si>
  <si>
    <t>Derivatives</t>
  </si>
  <si>
    <t>Long-Term Receivables</t>
  </si>
  <si>
    <t>Investment Property</t>
  </si>
  <si>
    <t>Intangible Asset</t>
  </si>
  <si>
    <t>Government Loans to Private Entities</t>
  </si>
  <si>
    <t>Government On-lend Loans to Entities</t>
  </si>
  <si>
    <t>Long Term Vehicle Advances</t>
  </si>
  <si>
    <t>Long Term Housing Advance</t>
  </si>
  <si>
    <t>Short Term Housing Advance</t>
  </si>
  <si>
    <t>Investments</t>
  </si>
  <si>
    <t>Non-Equity Investment</t>
  </si>
  <si>
    <t>Buildings and Structures</t>
  </si>
  <si>
    <t>Office Equipment, Furniture and Fittings</t>
  </si>
  <si>
    <t>ICT Equipment</t>
  </si>
  <si>
    <t>Oil Rigs</t>
  </si>
  <si>
    <t>Military Asset, Weapons Systems</t>
  </si>
  <si>
    <t>Library Books</t>
  </si>
  <si>
    <t>Heritage and Cultural Asset</t>
  </si>
  <si>
    <t>Opening Bal.</t>
  </si>
  <si>
    <t>Disposals/Transfers</t>
  </si>
  <si>
    <t>Cost</t>
  </si>
  <si>
    <t>Accu Dep B/F</t>
  </si>
  <si>
    <t>Depreciation on Disposal</t>
  </si>
  <si>
    <t>Impairment</t>
  </si>
  <si>
    <t>Acquisition costs</t>
  </si>
  <si>
    <t>Disposals</t>
  </si>
  <si>
    <t>Depreciation and amortization</t>
  </si>
  <si>
    <t>Impairments</t>
  </si>
  <si>
    <t>Internally Generated Asset</t>
  </si>
  <si>
    <t>Acquired Intangible Asset</t>
  </si>
  <si>
    <t>Service Concession Arrangement</t>
  </si>
  <si>
    <t>Transport Infrastructure and Equipment</t>
  </si>
  <si>
    <t>ICT Infrastructure and Equipment</t>
  </si>
  <si>
    <t>Service Concession Arrangements</t>
  </si>
  <si>
    <t>Trade Payables</t>
  </si>
  <si>
    <t>Capex</t>
  </si>
  <si>
    <t>Other Payables</t>
  </si>
  <si>
    <t>Compensation</t>
  </si>
  <si>
    <t xml:space="preserve">Compensation Arrears          </t>
  </si>
  <si>
    <t>Unpaid Specialised Expenses</t>
  </si>
  <si>
    <t>SPECIALISED EXPENSES</t>
  </si>
  <si>
    <t>Service Concession Liability</t>
  </si>
  <si>
    <t>Deferred Income</t>
  </si>
  <si>
    <t>Refund of Taxes, Fees and Fines</t>
  </si>
  <si>
    <t>Private Entities and Individuals</t>
  </si>
  <si>
    <t>Public Entities</t>
  </si>
  <si>
    <t>Short-Term Loans and Financing</t>
  </si>
  <si>
    <t>Long-Term Loans and Financing</t>
  </si>
  <si>
    <t>Overdraft</t>
  </si>
  <si>
    <t>Short Term Post Employment Benefits Obligation</t>
  </si>
  <si>
    <t>Short Term Trust Monies</t>
  </si>
  <si>
    <t>Long-Term Post Employment Benefits Obligation</t>
  </si>
  <si>
    <t>Long-Term Trust Monies</t>
  </si>
  <si>
    <t>NET ASSET/(LIABILITIES)</t>
  </si>
  <si>
    <t>Summary Revenue</t>
  </si>
  <si>
    <t>Exchange Transactions</t>
  </si>
  <si>
    <t>Non-Exchange</t>
  </si>
  <si>
    <t>FINANCE COST</t>
  </si>
  <si>
    <t>FINANCE INCOME</t>
  </si>
  <si>
    <t>Interest Income</t>
  </si>
  <si>
    <t>Income from other investing activities</t>
  </si>
  <si>
    <t>Non-cash Generating Assets</t>
  </si>
  <si>
    <t>Cash Generating Assets</t>
  </si>
  <si>
    <t>Rentals and leases</t>
  </si>
  <si>
    <t>Grant in Cash</t>
  </si>
  <si>
    <t>Grant in Kind</t>
  </si>
  <si>
    <t>Opening Bal</t>
  </si>
  <si>
    <t>Government Interest</t>
  </si>
  <si>
    <t>Acumulated Surplus</t>
  </si>
  <si>
    <t>Add: Adjs</t>
  </si>
  <si>
    <t>Change in Acct Policy</t>
  </si>
  <si>
    <t>Error</t>
  </si>
  <si>
    <t>Restated Acc Surplus</t>
  </si>
  <si>
    <t>Changes (Movement)</t>
  </si>
  <si>
    <t>Surplus for the year</t>
  </si>
  <si>
    <t>Closing Bal</t>
  </si>
  <si>
    <t>GOODS AND SERVICES (EXPENDITURE)</t>
  </si>
  <si>
    <t>Total Payment</t>
  </si>
  <si>
    <t>SPECIALISED EXPENSES (EXPENDITURE)</t>
  </si>
  <si>
    <t>COMPENSATION OF EMPLOYEES (EXPENDITURE)</t>
  </si>
  <si>
    <t>GOVERNMENT SUBSIDIES (EXPENDITURE)</t>
  </si>
  <si>
    <t>SOCIAL BENEFITS (EXPENDITURE)</t>
  </si>
  <si>
    <t>SPECIALISED EXPENSES (PAYMENTS)</t>
  </si>
  <si>
    <t>GOODS AND SERVICES (PAYMENTS)</t>
  </si>
  <si>
    <t>COMPENSATION OF EMPLOYEES (PAYMENTS)</t>
  </si>
  <si>
    <t>GOVERNMENT SUBSIDIES (PAYMENTS)</t>
  </si>
  <si>
    <t>SOCIAL BENEFITS (PAYMENTS)</t>
  </si>
  <si>
    <t>PAYMENTS FOR NON-FINANCIAL ASSETS</t>
  </si>
  <si>
    <t>NON-TAX RECEIPTS</t>
  </si>
  <si>
    <t>Summary Receipts</t>
  </si>
  <si>
    <t>Non-cash fair value adjustments</t>
  </si>
  <si>
    <t>Other non-cash transactions</t>
  </si>
  <si>
    <t>Net cash flow from financing activities</t>
  </si>
  <si>
    <t>Net cash flow from investing activities</t>
  </si>
  <si>
    <t>Net Cash Flow from Operating Activities</t>
  </si>
  <si>
    <t>CASH FLOW FROM FINANCING ACTIVITIES</t>
  </si>
  <si>
    <t>Movement in Working Capital</t>
  </si>
  <si>
    <t>Add non-cash items:</t>
  </si>
  <si>
    <t>Adjusted Surplus / Deficit</t>
  </si>
  <si>
    <t>(Increase)/Decrease in Inventory</t>
  </si>
  <si>
    <t>(Increase)/Decrease in Receivables</t>
  </si>
  <si>
    <t>Increase/(Decrease) in Payables</t>
  </si>
  <si>
    <t>Increase/(Decrease) in provisions</t>
  </si>
  <si>
    <t>Surplus/(Deficit) for the year</t>
  </si>
  <si>
    <t>(Increase)/Decrease in Non-Financial Assets Held for Sale</t>
  </si>
  <si>
    <t>(Increase)/Decrease in Current Biological Assets</t>
  </si>
  <si>
    <t>(Increase)/Decrease in Prepayment</t>
  </si>
  <si>
    <t>STATEMENT OF COMPARISON OF BUDGET AND ACTUAL AMOUNTS</t>
  </si>
  <si>
    <t>ACTUAL</t>
  </si>
  <si>
    <t>Total Receipts</t>
  </si>
  <si>
    <t xml:space="preserve">Total </t>
  </si>
  <si>
    <t xml:space="preserve">COMPENSATION OF EMPLOYEES </t>
  </si>
  <si>
    <t xml:space="preserve">GOODS AND SERVICES </t>
  </si>
  <si>
    <t xml:space="preserve">GOVERNMENT SUBSIDIES </t>
  </si>
  <si>
    <t xml:space="preserve">SPECIALISED EXPENSES </t>
  </si>
  <si>
    <t>CAPITAL EXPENDITURE</t>
  </si>
  <si>
    <t>ORIGINAL BUDGET</t>
  </si>
  <si>
    <t>SUPPLEMENTARY BUDGET</t>
  </si>
  <si>
    <t>REALLOCATION</t>
  </si>
  <si>
    <t>FINAL BUDGET</t>
  </si>
  <si>
    <t>Unpaid Finance Cost</t>
  </si>
  <si>
    <t>Increase/(Decrease) in Other Payables</t>
  </si>
  <si>
    <t>Depreciation and Amortization</t>
  </si>
  <si>
    <t>Profit/Loss from disposals</t>
  </si>
  <si>
    <t>Gain/Losses on Revaluation</t>
  </si>
  <si>
    <t>PREPAYMENT FOR CURRENT PERIOD</t>
  </si>
  <si>
    <t>Payment of 3rd Party Deductions</t>
  </si>
  <si>
    <t>TRUST MONEY RECEIPTS</t>
  </si>
  <si>
    <t>TRUST MONEY PAYMENTS</t>
  </si>
  <si>
    <t>TRUST MONIES</t>
  </si>
  <si>
    <t>SALE/RECOVERY OF FINANCIAL ASSET</t>
  </si>
  <si>
    <t>CASH/BANK BALANCE AT END</t>
  </si>
  <si>
    <t>TRADE</t>
  </si>
  <si>
    <t>PRODUCTION MATERIALS</t>
  </si>
  <si>
    <t>PRINTED MATERIALS</t>
  </si>
  <si>
    <t>LOOSE TOOLS AND ACCESSORIES</t>
  </si>
  <si>
    <t>OPENING BAL</t>
  </si>
  <si>
    <t>ADDITIONS</t>
  </si>
  <si>
    <t>CONSUMPTION</t>
  </si>
  <si>
    <t>INVENTORY</t>
  </si>
  <si>
    <t>Closing Bal (Previous Period)</t>
  </si>
  <si>
    <t>Closing Bal (Current Period)</t>
  </si>
  <si>
    <t>Total Cash and Cash Equivalent Balance</t>
  </si>
  <si>
    <t>Total Short Term Investments</t>
  </si>
  <si>
    <t>FINANCE COST (EXPENDITURE)</t>
  </si>
  <si>
    <t>FINANCE COST (PAYMENTS)</t>
  </si>
  <si>
    <t>Total Non-Tax Revenue</t>
  </si>
  <si>
    <t>Net Book Value XX/XX/XXXX(end)</t>
  </si>
  <si>
    <t>Net Book Value XX/XX/XXXX(beginning)</t>
  </si>
  <si>
    <t>CASH FLOW FROM OPERATING ACTIVITIES</t>
  </si>
  <si>
    <t>CASH FLOW FROM INVESTING ACTIVITIES</t>
  </si>
  <si>
    <t>NET CHANGES IN CASH FLOW</t>
  </si>
  <si>
    <t>Sale of goods and services</t>
  </si>
  <si>
    <t>School Subsidy</t>
  </si>
  <si>
    <t>Building and Structures</t>
  </si>
  <si>
    <t>Other Machinery and Equipment</t>
  </si>
  <si>
    <t>Adjustment</t>
  </si>
  <si>
    <t>GRAND TOTAL</t>
  </si>
  <si>
    <t>Adjustments</t>
  </si>
  <si>
    <t>Sub-Total</t>
  </si>
  <si>
    <t>SUB-TOTAL</t>
  </si>
  <si>
    <t>COST</t>
  </si>
  <si>
    <t>PRIOR</t>
  </si>
  <si>
    <t xml:space="preserve">COST </t>
  </si>
  <si>
    <t>COMPLETED</t>
  </si>
  <si>
    <t>ACQUISITIONS</t>
  </si>
  <si>
    <t>DISPOSALS</t>
  </si>
  <si>
    <t>USEFUL LIFE</t>
  </si>
  <si>
    <t xml:space="preserve">Current Year </t>
  </si>
  <si>
    <t>Current Quarter</t>
  </si>
  <si>
    <t>Acc. Dep</t>
  </si>
  <si>
    <t>ADJ ACC DEP</t>
  </si>
  <si>
    <t>Total Dep</t>
  </si>
  <si>
    <t>NET BOOK</t>
  </si>
  <si>
    <t>AS AT</t>
  </si>
  <si>
    <t>YEAR</t>
  </si>
  <si>
    <t xml:space="preserve">IN THE </t>
  </si>
  <si>
    <t>WIP</t>
  </si>
  <si>
    <t>IN THE</t>
  </si>
  <si>
    <t xml:space="preserve">Depreciation </t>
  </si>
  <si>
    <t>As At</t>
  </si>
  <si>
    <t>On</t>
  </si>
  <si>
    <t>ADJUSTMENT</t>
  </si>
  <si>
    <t xml:space="preserve"> Expense</t>
  </si>
  <si>
    <t>Expense</t>
  </si>
  <si>
    <t>Disposal</t>
  </si>
  <si>
    <t>i</t>
  </si>
  <si>
    <t>ii</t>
  </si>
  <si>
    <t>A=(i+ii)</t>
  </si>
  <si>
    <t>B</t>
  </si>
  <si>
    <t>C=(A+B)</t>
  </si>
  <si>
    <t>E</t>
  </si>
  <si>
    <t>F</t>
  </si>
  <si>
    <t>G</t>
  </si>
  <si>
    <t>H=F+G</t>
  </si>
  <si>
    <t>I=(E+H)</t>
  </si>
  <si>
    <t>J=C-I</t>
  </si>
  <si>
    <t xml:space="preserve">TRANSPORT EQUIPMENT </t>
  </si>
  <si>
    <t>Photographic Equipment</t>
  </si>
  <si>
    <t>Sports Equipment</t>
  </si>
  <si>
    <t>INFRASTRUCTURE ASSETS</t>
  </si>
  <si>
    <t>Fuel Tanks</t>
  </si>
  <si>
    <t>Water Tanks</t>
  </si>
  <si>
    <t>INTANGIBLE FIXED ASSETS</t>
  </si>
  <si>
    <t>ADJUSTMENTS</t>
  </si>
  <si>
    <t xml:space="preserve">COST  </t>
  </si>
  <si>
    <t>MADE</t>
  </si>
  <si>
    <t xml:space="preserve">FOR THE </t>
  </si>
  <si>
    <t>QUARTER</t>
  </si>
  <si>
    <t>TOTAL GRAND TOTAL</t>
  </si>
  <si>
    <t xml:space="preserve">RE-STATED </t>
  </si>
  <si>
    <t>BALANCE</t>
  </si>
  <si>
    <t>Grand Total</t>
  </si>
  <si>
    <t>BUILDINGS AND STRUCTURES</t>
  </si>
  <si>
    <t>OFFICE EQUIPMENT, FURNITURE AND FITTINGS</t>
  </si>
  <si>
    <t>Domestic &amp; Hostel Furniture</t>
  </si>
  <si>
    <t>Office Furniture</t>
  </si>
  <si>
    <t>Advertising Boards</t>
  </si>
  <si>
    <t>Air conditioners</t>
  </si>
  <si>
    <t>Cuttlery &amp; Crockery</t>
  </si>
  <si>
    <t>Fabrics &amp; Soft Furnishing</t>
  </si>
  <si>
    <t>Sculptures, Paintings &amp; Ornaments</t>
  </si>
  <si>
    <t>ICT EQUIPMENT</t>
  </si>
  <si>
    <t>Computers</t>
  </si>
  <si>
    <t>Printers</t>
  </si>
  <si>
    <t>Telephones</t>
  </si>
  <si>
    <t>External Storage Device</t>
  </si>
  <si>
    <t>Internet Connectivity Equipment</t>
  </si>
  <si>
    <t>OTHER MACHINERY AND EQUIPMENT</t>
  </si>
  <si>
    <t>Domestic Equipment</t>
  </si>
  <si>
    <t>Electric Wire &amp; Power Distribution Equipment</t>
  </si>
  <si>
    <t>Electricity Meters</t>
  </si>
  <si>
    <t>Elevator Systems</t>
  </si>
  <si>
    <t>Farm/Agricultural Equipment</t>
  </si>
  <si>
    <t>Fire Fighting Equipment</t>
  </si>
  <si>
    <t>Gardening Equipment</t>
  </si>
  <si>
    <t>Generators</t>
  </si>
  <si>
    <t>Green Houses</t>
  </si>
  <si>
    <t>Irrigation Equipment</t>
  </si>
  <si>
    <t>Kitchen Appliances</t>
  </si>
  <si>
    <t>Machines for Mining &amp; Quary</t>
  </si>
  <si>
    <t>Machines for Textiles Production</t>
  </si>
  <si>
    <t>Medical/Health Equipment</t>
  </si>
  <si>
    <t>Music Equipment</t>
  </si>
  <si>
    <t>Water Pumps</t>
  </si>
  <si>
    <t>OIL RIGS</t>
  </si>
  <si>
    <t>Oil Rigs &amp; Structures</t>
  </si>
  <si>
    <t>MILITARY ASSET, WEAPONS SYSTEMS</t>
  </si>
  <si>
    <t>Military Vehicles</t>
  </si>
  <si>
    <t>Submarines</t>
  </si>
  <si>
    <t>War Ships</t>
  </si>
  <si>
    <t>Military Aircraft</t>
  </si>
  <si>
    <t>Military Equipment - Tanks</t>
  </si>
  <si>
    <t>Military Equipment - Missile Carriers</t>
  </si>
  <si>
    <t>Military Equipment - Launchers</t>
  </si>
  <si>
    <t>Military Equipment - Ballistic Missiles</t>
  </si>
  <si>
    <t>Weapons</t>
  </si>
  <si>
    <t>LIBRARY BOOKS</t>
  </si>
  <si>
    <t>Learning and Training Support</t>
  </si>
  <si>
    <t>Library Materials (Curriculum Equipment)</t>
  </si>
  <si>
    <t>HERITAGE AND CULTURAL ASSET</t>
  </si>
  <si>
    <t>National Parks</t>
  </si>
  <si>
    <t>Museums</t>
  </si>
  <si>
    <t>Works of Art</t>
  </si>
  <si>
    <t>Cultural collections</t>
  </si>
  <si>
    <t>National Monuments</t>
  </si>
  <si>
    <t>Electricity Generation and Supply</t>
  </si>
  <si>
    <t>Water Distribution</t>
  </si>
  <si>
    <t>Water Meters</t>
  </si>
  <si>
    <t>Water Pumping Machines</t>
  </si>
  <si>
    <t>Water Purification Plant</t>
  </si>
  <si>
    <t>Metalwork - Steel Chairs</t>
  </si>
  <si>
    <t>Metalwork- Ladders</t>
  </si>
  <si>
    <t>Metalwork- Handrails</t>
  </si>
  <si>
    <t>Metalwork- Weirs</t>
  </si>
  <si>
    <t>Metalwork- Pump stations</t>
  </si>
  <si>
    <t>Asphalt Layer (Tarmac)</t>
  </si>
  <si>
    <t>Concrete Layer</t>
  </si>
  <si>
    <t>Gravel Surface</t>
  </si>
  <si>
    <t>Pavements</t>
  </si>
  <si>
    <t>Street Lights</t>
  </si>
  <si>
    <t>Traffic Lights</t>
  </si>
  <si>
    <t>Traffic Signs</t>
  </si>
  <si>
    <t>Bridges - Concrete</t>
  </si>
  <si>
    <t>Bridges - Steel</t>
  </si>
  <si>
    <t>Bridges - Timber</t>
  </si>
  <si>
    <t>Weighbridge</t>
  </si>
  <si>
    <t>Railways</t>
  </si>
  <si>
    <t>Drains</t>
  </si>
  <si>
    <t>Sewerage</t>
  </si>
  <si>
    <t>Solid Waste Disposal</t>
  </si>
  <si>
    <t>Airports</t>
  </si>
  <si>
    <t>ICT Infrastructure</t>
  </si>
  <si>
    <t>Aircraft Hull (Body)</t>
  </si>
  <si>
    <t>Aircraft Engines</t>
  </si>
  <si>
    <t>Bicycle</t>
  </si>
  <si>
    <t xml:space="preserve">Buses </t>
  </si>
  <si>
    <t>Station Wagon (SUV)</t>
  </si>
  <si>
    <t>Tipper Trucks</t>
  </si>
  <si>
    <t>Towing Trucks</t>
  </si>
  <si>
    <t>Fire Tender</t>
  </si>
  <si>
    <t xml:space="preserve">Trailers </t>
  </si>
  <si>
    <t>Earth Moving Machines</t>
  </si>
  <si>
    <t>Agricultural Equipment</t>
  </si>
  <si>
    <t>LAND</t>
  </si>
  <si>
    <t>BUILDING</t>
  </si>
  <si>
    <t>WIP - Administration Building</t>
  </si>
  <si>
    <t>WIP - Industrial Building</t>
  </si>
  <si>
    <t>WIP - Warehouse / Stores</t>
  </si>
  <si>
    <t>WIP - Workshop</t>
  </si>
  <si>
    <t>WIP - Agricultural Building</t>
  </si>
  <si>
    <t>WIP - Others</t>
  </si>
  <si>
    <t>WIP - Domestic &amp; Hostel Furniture</t>
  </si>
  <si>
    <t>WIP - Office Furniture</t>
  </si>
  <si>
    <t>WIP - Advertising Boards</t>
  </si>
  <si>
    <t>WIP - Communication Equipment</t>
  </si>
  <si>
    <t>WIP - Electric Wire &amp; Power Distribution Equipment</t>
  </si>
  <si>
    <t>WIP - Electricity Meters</t>
  </si>
  <si>
    <t>WIP - Elevator Systems</t>
  </si>
  <si>
    <t>WIP - Fire Fighting Equipment</t>
  </si>
  <si>
    <t>WIP - Fuel Tanks</t>
  </si>
  <si>
    <t>WIP - Irrigation Equipment</t>
  </si>
  <si>
    <t>WIP - Machines for Mining &amp; Quary</t>
  </si>
  <si>
    <t>WIP - Machines for Textiles Production</t>
  </si>
  <si>
    <t>WIP - Medical/Health Equipment</t>
  </si>
  <si>
    <t>WIP - Sports Equipment</t>
  </si>
  <si>
    <t>WIP - Water Pumps</t>
  </si>
  <si>
    <t>WIP - Water Tanks</t>
  </si>
  <si>
    <t>WIP - Oil Rigs &amp; Structures</t>
  </si>
  <si>
    <t>WIP - Submarines</t>
  </si>
  <si>
    <t>WIP - War Ships</t>
  </si>
  <si>
    <t>WIP - Military Aircraft</t>
  </si>
  <si>
    <t>WIP - Military Equipment - Tanks</t>
  </si>
  <si>
    <t>WIP - Military Equipment - Missile Carriers</t>
  </si>
  <si>
    <t>WIP - Military Equipment - Launchers</t>
  </si>
  <si>
    <t>WIP - Military Equipment - Ballistic Missiles</t>
  </si>
  <si>
    <t>WIP - Weapons</t>
  </si>
  <si>
    <t>WIP - National Parks</t>
  </si>
  <si>
    <t>WIP - Museums</t>
  </si>
  <si>
    <t>WIP - National Monuments</t>
  </si>
  <si>
    <t>WIP - Electricity Generation and Supply</t>
  </si>
  <si>
    <t>WIP - Water Distribution</t>
  </si>
  <si>
    <t>WIP - Water Meters</t>
  </si>
  <si>
    <t>WIP - Water Pumping Machines</t>
  </si>
  <si>
    <t>WIP - Water Purification Plant</t>
  </si>
  <si>
    <t>WIP - Metalwork- Pump stations</t>
  </si>
  <si>
    <t>WIP - Street Lights</t>
  </si>
  <si>
    <t>WIP - Traffic Lights</t>
  </si>
  <si>
    <t>WIP - Traffic Signs</t>
  </si>
  <si>
    <t>WIP - Bridges - Concrete</t>
  </si>
  <si>
    <t>WIP - Bridges - Steel</t>
  </si>
  <si>
    <t>WIP - Bridges - Timber</t>
  </si>
  <si>
    <t>WIP - Weighbridge</t>
  </si>
  <si>
    <t>WIP - Feeder Roads</t>
  </si>
  <si>
    <t>WIP - Highways</t>
  </si>
  <si>
    <t>WIP - Urban Roads</t>
  </si>
  <si>
    <t>WIP - Railways</t>
  </si>
  <si>
    <t>WIP - Drains</t>
  </si>
  <si>
    <t>WIP - Sewerage</t>
  </si>
  <si>
    <t>WIP - Airports</t>
  </si>
  <si>
    <t>WIP - ICT Infrastructure</t>
  </si>
  <si>
    <t>WIP - Acquired Intangible Asset</t>
  </si>
  <si>
    <t xml:space="preserve">NON FINANCIAL ASSETS </t>
  </si>
  <si>
    <t>Work-In-Progress</t>
  </si>
  <si>
    <t>PRIOR YEAR</t>
  </si>
  <si>
    <t>IN THE YEAR</t>
  </si>
  <si>
    <t>USEFUL 
LIFE</t>
  </si>
  <si>
    <t>DISPOSALS/
TRANSFER TO PPE</t>
  </si>
  <si>
    <t>ANIMAL</t>
  </si>
  <si>
    <t>PLANT</t>
  </si>
  <si>
    <t>BIOLOGICAL ASSETS</t>
  </si>
  <si>
    <t>INVESTMENTS</t>
  </si>
  <si>
    <t>COST AS AT</t>
  </si>
  <si>
    <t>DISPOSAL</t>
  </si>
  <si>
    <t>TRANSPORT INFRASTRUCTURE AND EQUIPMENT</t>
  </si>
  <si>
    <t>BUILDING INFRASTRUCTURE ASSETS</t>
  </si>
  <si>
    <t>ICT INFRASTRUCTURE AND EQUIPMENT</t>
  </si>
  <si>
    <t>TRUST FUND</t>
  </si>
  <si>
    <t>BALANCE AS AT</t>
  </si>
  <si>
    <t>BAL B/F</t>
  </si>
  <si>
    <t>BAL C/D</t>
  </si>
  <si>
    <t>NON-FINANCIAL ASSETS HELD FOR SALE</t>
  </si>
  <si>
    <t>Goods and
 Services</t>
  </si>
  <si>
    <t>CAPEX</t>
  </si>
  <si>
    <t xml:space="preserve">Compensation 
Arrears          </t>
  </si>
  <si>
    <t>PAYABLES</t>
  </si>
  <si>
    <t>ELIMINATION</t>
  </si>
  <si>
    <t>20X2</t>
  </si>
  <si>
    <t>20X1</t>
  </si>
  <si>
    <t>Biological Assets</t>
  </si>
  <si>
    <t xml:space="preserve">Animals </t>
  </si>
  <si>
    <t>Plant</t>
  </si>
  <si>
    <t>Bal b/f</t>
  </si>
  <si>
    <t>Bal c/d</t>
  </si>
  <si>
    <t>Post-Employment Benefits Obligation</t>
  </si>
  <si>
    <t>Biological Assets (Non-Agricultural Activities)</t>
  </si>
  <si>
    <t>Current Biological Assets (Agricultural Activities)</t>
  </si>
  <si>
    <t>Non-Current Biological Assets (Agricultural Activities)</t>
  </si>
  <si>
    <t>IMPAIRMENT</t>
  </si>
  <si>
    <t>FV/COST AS AT</t>
  </si>
  <si>
    <t>Cost As At</t>
  </si>
  <si>
    <t>Prior Year Adjustment</t>
  </si>
  <si>
    <t>Fv/Cost As At</t>
  </si>
  <si>
    <t>BIOLOGICAL ASSETS (NON-AGRICULTURAL ACTIVITIES)</t>
  </si>
  <si>
    <t>Other Reserves</t>
  </si>
  <si>
    <t>Revaluation Reserves</t>
  </si>
  <si>
    <t>Capital Reserves</t>
  </si>
  <si>
    <t>Foreign Currency Translation Reserves</t>
  </si>
  <si>
    <t>EQUITY INVESTMENT</t>
  </si>
  <si>
    <t>Service Concession 1</t>
  </si>
  <si>
    <t>Service Concession 2</t>
  </si>
  <si>
    <t>Service Concession 3</t>
  </si>
  <si>
    <t>MDA 1</t>
  </si>
  <si>
    <t>MDA 2</t>
  </si>
  <si>
    <t>MDA 3</t>
  </si>
  <si>
    <t>Building Infrastructure
 Assets</t>
  </si>
  <si>
    <t>Non-Tax</t>
  </si>
  <si>
    <t>Grants</t>
  </si>
  <si>
    <t>Tax</t>
  </si>
  <si>
    <t xml:space="preserve">Non-Tax </t>
  </si>
  <si>
    <t xml:space="preserve">Finance Income </t>
  </si>
  <si>
    <t>GRANT (Non-Exchange)</t>
  </si>
  <si>
    <t xml:space="preserve">NON-EXCHANGE TRANSACTION </t>
  </si>
  <si>
    <t xml:space="preserve">EXCHANGE TRANSACTION </t>
  </si>
  <si>
    <t>EXCHANGE TRANSACTION</t>
  </si>
  <si>
    <t>NON-EXCHANGE TRANSACTION</t>
  </si>
  <si>
    <t>Finance Income</t>
  </si>
  <si>
    <t>Derivatives (Current Liabilities)</t>
  </si>
  <si>
    <t>Loan Receivable</t>
  </si>
  <si>
    <t>Provisions (Current)</t>
  </si>
  <si>
    <t>Provisions (Non-Current)</t>
  </si>
  <si>
    <t>PREVIOUS</t>
  </si>
  <si>
    <t>Animal 1</t>
  </si>
  <si>
    <t>Animal 2</t>
  </si>
  <si>
    <t>Animal 3</t>
  </si>
  <si>
    <t>Animal 4</t>
  </si>
  <si>
    <t>Plant 1</t>
  </si>
  <si>
    <t>Plant 2</t>
  </si>
  <si>
    <t>Plant 3</t>
  </si>
  <si>
    <t>Plant 4</t>
  </si>
  <si>
    <t>Additions for the Year</t>
  </si>
  <si>
    <t>Payments for the Year</t>
  </si>
  <si>
    <t>Social Benefits</t>
  </si>
  <si>
    <t>Subsidies</t>
  </si>
  <si>
    <t>Specialised Expenses</t>
  </si>
  <si>
    <t>Finance Cost</t>
  </si>
  <si>
    <t>Derivatives (Non-Current Liabilities)</t>
  </si>
  <si>
    <t>End-of-Service Benefits</t>
  </si>
  <si>
    <t>PREPAYMENT</t>
  </si>
  <si>
    <t>Mobilisations</t>
  </si>
  <si>
    <t>Acc. Amor</t>
  </si>
  <si>
    <t>AMORTISATION</t>
  </si>
  <si>
    <t>ADJ ACC AMOR</t>
  </si>
  <si>
    <t>Total Amor</t>
  </si>
  <si>
    <t>Amortisation</t>
  </si>
  <si>
    <t xml:space="preserve">Amortisation </t>
  </si>
  <si>
    <t>NON FINANCIAL ASSETS</t>
  </si>
  <si>
    <t>INTERNALLY GENERATED</t>
  </si>
  <si>
    <t>Patents</t>
  </si>
  <si>
    <t>Trademarks</t>
  </si>
  <si>
    <t>Copyrights</t>
  </si>
  <si>
    <t>ACQUIRED INTANGIBLE</t>
  </si>
  <si>
    <t>Goodwill</t>
  </si>
  <si>
    <t>Franchises</t>
  </si>
  <si>
    <t>Addition</t>
  </si>
  <si>
    <t>LONG-TERM</t>
  </si>
  <si>
    <t>SHORT-TERM</t>
  </si>
  <si>
    <t>DERIVATIVES</t>
  </si>
  <si>
    <t>FORWARDS</t>
  </si>
  <si>
    <t>FUTURES</t>
  </si>
  <si>
    <t>OPTIONS</t>
  </si>
  <si>
    <t>SWAPS</t>
  </si>
  <si>
    <t>CHANGES IN PRESENT VALUE OF DEFINED BENEFITS OBLIGATION</t>
  </si>
  <si>
    <t>Interest</t>
  </si>
  <si>
    <t>Current Service Cost</t>
  </si>
  <si>
    <t>Benefits Paid</t>
  </si>
  <si>
    <t>Loss on Remeasurement (Diff)</t>
  </si>
  <si>
    <t>Present Value of Obligation as at XX/XX/XXXX</t>
  </si>
  <si>
    <t>CHANGES IN FAIR VALUE OF PLAN ASSET</t>
  </si>
  <si>
    <t>Fair Value of Plan Asset as at XX/XX/XXXX</t>
  </si>
  <si>
    <t>Contribution Paid to the Scheme</t>
  </si>
  <si>
    <t>Gain on Remeasurement (Diff)</t>
  </si>
  <si>
    <t>POST-EMPLOYMENT BENEFITS</t>
  </si>
  <si>
    <t>PENSIONS</t>
  </si>
  <si>
    <t>GRATUITY</t>
  </si>
  <si>
    <t>Payments</t>
  </si>
  <si>
    <t>END-OF-SERVICE BENEFITS</t>
  </si>
  <si>
    <t>TOTAL POST EMPLOYMENT BENEFITS</t>
  </si>
  <si>
    <t>DEFENCE</t>
  </si>
  <si>
    <t>ECONOMIC AFFAIRS</t>
  </si>
  <si>
    <t>EDUCATION</t>
  </si>
  <si>
    <t>ENVIRONMENTAL PROTECTION</t>
  </si>
  <si>
    <t>HEALTH</t>
  </si>
  <si>
    <t>SOCIAL PROTECTION</t>
  </si>
  <si>
    <t>DEPRECIATION EXPENDITURE</t>
  </si>
  <si>
    <t>GENERAL PUBLIC SERVICES</t>
  </si>
  <si>
    <t>PUBLIC ORDER AND SAFETY</t>
  </si>
  <si>
    <t>HOUSING AND COMMUNITY AMENITIES</t>
  </si>
  <si>
    <t>RECREATION, CULTURE AND RELIGION</t>
  </si>
  <si>
    <t xml:space="preserve">STATEMENT OF FINANCIAL POSITION </t>
  </si>
  <si>
    <t xml:space="preserve">CURRENT </t>
  </si>
  <si>
    <t>GoG Subvention</t>
  </si>
  <si>
    <t>Other Grants</t>
  </si>
  <si>
    <t>BY CLASSIFICATION OF FUNCTIONS OF GOVERNMENT</t>
  </si>
  <si>
    <t xml:space="preserve"> STATEMENT OF CASH FLOW</t>
  </si>
  <si>
    <t xml:space="preserve"> STATEMENT OF RECIPTS AND PAYMENTS</t>
  </si>
  <si>
    <t>STATEMENT OF CHANGES IN NET ASSETS</t>
  </si>
  <si>
    <t>NOTES TO THE ACCOUNTS</t>
  </si>
  <si>
    <t>PRIOR-PERIOD LIABILITY PAYMENTS</t>
  </si>
  <si>
    <t>PRIOR-PERIOD RECEIVABLE RECEIPTS</t>
  </si>
  <si>
    <t>Accumulated Amortization</t>
  </si>
  <si>
    <t>Goods &amp; Services</t>
  </si>
  <si>
    <t>PRIOR PERIOD RECEIVABLE RECEIPTS</t>
  </si>
  <si>
    <t>GoG Subventions</t>
  </si>
  <si>
    <t>Building 1</t>
  </si>
  <si>
    <t>Building 2</t>
  </si>
  <si>
    <t>Building 3</t>
  </si>
  <si>
    <t>ANNUAL</t>
  </si>
  <si>
    <t xml:space="preserve"> BUDGET</t>
  </si>
  <si>
    <t>REALLOCATED</t>
  </si>
  <si>
    <t>REVISED</t>
  </si>
  <si>
    <t xml:space="preserve"> RELEASE</t>
  </si>
  <si>
    <t>YTD</t>
  </si>
  <si>
    <t>VARIANCES</t>
  </si>
  <si>
    <t>BUDGET</t>
  </si>
  <si>
    <t xml:space="preserve"> BALANCE</t>
  </si>
  <si>
    <t>Compensation Of Employees</t>
  </si>
  <si>
    <t>Goods And Services</t>
  </si>
  <si>
    <t>Government Subsidy</t>
  </si>
  <si>
    <t>Non Financial Asset</t>
  </si>
  <si>
    <t>APPROPRIATION</t>
  </si>
  <si>
    <t>QUARTERLY</t>
  </si>
  <si>
    <t xml:space="preserve">YTD </t>
  </si>
  <si>
    <t xml:space="preserve">REVISED </t>
  </si>
  <si>
    <t>SUPPLEMENTARY</t>
  </si>
  <si>
    <t>Civil Defence</t>
  </si>
  <si>
    <t>Defence N.E.C</t>
  </si>
  <si>
    <t>Foreign Military Aid</t>
  </si>
  <si>
    <t>Military Defence</t>
  </si>
  <si>
    <t>Agriculture</t>
  </si>
  <si>
    <t>Air Transport</t>
  </si>
  <si>
    <t>Communication</t>
  </si>
  <si>
    <t>Construction</t>
  </si>
  <si>
    <t>Distributive trades, storage and warehousing</t>
  </si>
  <si>
    <t>Economic Affairs N.E.C</t>
  </si>
  <si>
    <t>Electricity</t>
  </si>
  <si>
    <t>Fishing and Hunting</t>
  </si>
  <si>
    <t>Forestry</t>
  </si>
  <si>
    <t>General Economic and  Commercial</t>
  </si>
  <si>
    <t>General Labor Affairs</t>
  </si>
  <si>
    <t>Manufacturing</t>
  </si>
  <si>
    <t>Mining of Mineral Resources other than mineral fuels</t>
  </si>
  <si>
    <t>Multipurpose Development projects</t>
  </si>
  <si>
    <t>Nuclear fuels</t>
  </si>
  <si>
    <t>Other Fuels</t>
  </si>
  <si>
    <t>Petroleum and Natural Gas</t>
  </si>
  <si>
    <t>R&amp;D Agriculture, Forestry, Fishing and hunting</t>
  </si>
  <si>
    <t>R&amp;D Mining Manufacturing and construction</t>
  </si>
  <si>
    <t>R&amp;D Other Industries</t>
  </si>
  <si>
    <t>Railway Transport</t>
  </si>
  <si>
    <t>Road Transport</t>
  </si>
  <si>
    <t>Tourism</t>
  </si>
  <si>
    <t>Water Transport</t>
  </si>
  <si>
    <t>Education N.E.C</t>
  </si>
  <si>
    <t>Education not definable by Level</t>
  </si>
  <si>
    <t>First Stage of Tertiary Education</t>
  </si>
  <si>
    <t>Lower-Secondary Education</t>
  </si>
  <si>
    <t>Post-Secondary Nontertiary Education</t>
  </si>
  <si>
    <t>Pre-primary Education</t>
  </si>
  <si>
    <t>Primary Education</t>
  </si>
  <si>
    <t>Second Stage of Tertiary Education</t>
  </si>
  <si>
    <t>Subsidiary services to Education</t>
  </si>
  <si>
    <t>Tertiary Education - University of Ghana Legon</t>
  </si>
  <si>
    <t>Upper-Secondary Education</t>
  </si>
  <si>
    <t>Environmental Protection N.E.C</t>
  </si>
  <si>
    <t>Protection of Biodiversity and Landscape</t>
  </si>
  <si>
    <t>Waste management</t>
  </si>
  <si>
    <t>Waste Water Management</t>
  </si>
  <si>
    <t>GENERAL PUBLIC  SERVICES</t>
  </si>
  <si>
    <t>Basic Research</t>
  </si>
  <si>
    <t>Economic Aid routed through International Agencies</t>
  </si>
  <si>
    <t>Economic Aid to Develop Countries and Countries in Transition</t>
  </si>
  <si>
    <t>Executive and Legislative Organs</t>
  </si>
  <si>
    <t>External affairs</t>
  </si>
  <si>
    <t>Financial and fiscal Affairs</t>
  </si>
  <si>
    <t>General Personnel Services</t>
  </si>
  <si>
    <t>General Public Services N.E.C.</t>
  </si>
  <si>
    <t>Other General Services</t>
  </si>
  <si>
    <t>Overall Planning and Statistical Services</t>
  </si>
  <si>
    <t>Public Debt Transaction-External</t>
  </si>
  <si>
    <t>Public Debt Transactions</t>
  </si>
  <si>
    <t>R &amp; D General Public Services</t>
  </si>
  <si>
    <t>Transfers of a General Character between different levels of Governments</t>
  </si>
  <si>
    <t>General Hospital Services</t>
  </si>
  <si>
    <t>General Medical Services</t>
  </si>
  <si>
    <t>Health N.E.C</t>
  </si>
  <si>
    <t>Paramedical Services</t>
  </si>
  <si>
    <t>Pharmaceutical Products</t>
  </si>
  <si>
    <t>Public health Services</t>
  </si>
  <si>
    <t>R &amp; D Health</t>
  </si>
  <si>
    <t>Specialised Hospital Services</t>
  </si>
  <si>
    <t>Specialised Medical Services</t>
  </si>
  <si>
    <t>HOUSING &amp; COMMUNITY AMENITIES</t>
  </si>
  <si>
    <t>Community Development</t>
  </si>
  <si>
    <t>Housing and Development</t>
  </si>
  <si>
    <t>R&amp;D Housing and Community Amenities</t>
  </si>
  <si>
    <t>Water Supply</t>
  </si>
  <si>
    <t>PUBLIC ORDER &amp; SAFETY</t>
  </si>
  <si>
    <t>Fire Protection Services</t>
  </si>
  <si>
    <t>Law Courts</t>
  </si>
  <si>
    <t>Prisons</t>
  </si>
  <si>
    <t>Public Order and Safety N. E. C</t>
  </si>
  <si>
    <t>Public order and safety n.e.c (CS)</t>
  </si>
  <si>
    <t>Public Services</t>
  </si>
  <si>
    <t>RECREATION, CULTURE, AND RELIGION</t>
  </si>
  <si>
    <t>Broadcasting and Publishing Services</t>
  </si>
  <si>
    <t>Cultural Services</t>
  </si>
  <si>
    <t>Recreational and Sporting Services</t>
  </si>
  <si>
    <t>Disability</t>
  </si>
  <si>
    <t>Family and Children</t>
  </si>
  <si>
    <t>R&amp;D Social Protection</t>
  </si>
  <si>
    <t>Social Exclusion N.E.C.</t>
  </si>
  <si>
    <t>Social Protection N.E.C.</t>
  </si>
  <si>
    <t>Unemployment</t>
  </si>
  <si>
    <t>Disposals in The Year</t>
  </si>
  <si>
    <t>SERVICE CONCESSION ARRANGEMENT</t>
  </si>
  <si>
    <t>Freehold</t>
  </si>
  <si>
    <t>Leasehold</t>
  </si>
  <si>
    <t>Total AMOR.</t>
  </si>
  <si>
    <t>LIQUIDATION</t>
  </si>
  <si>
    <t>NON-EQUITY INVESTMENT</t>
  </si>
  <si>
    <t>OPENING</t>
  </si>
  <si>
    <t>CLOSING</t>
  </si>
  <si>
    <t>(Increase)/Decrease in Advances</t>
  </si>
  <si>
    <t>(Increase)/Decrease in Investment</t>
  </si>
  <si>
    <t>(Increase)/Decrease in Loans Receivables</t>
  </si>
  <si>
    <t>Increase/(Decrease) in Domestic Borrowing</t>
  </si>
  <si>
    <t>Increase/(Decrease) in External Borrowing</t>
  </si>
  <si>
    <t>Redemption</t>
  </si>
  <si>
    <t xml:space="preserve">ANNUAL </t>
  </si>
  <si>
    <t>COLLECTION</t>
  </si>
  <si>
    <t>YTD ACTUAL</t>
  </si>
  <si>
    <t>ANNUAL BUDGET</t>
  </si>
  <si>
    <t>TRANSFER OF UNRETAINED IGF</t>
  </si>
  <si>
    <t>Unretained IGF to Consolidated Fund</t>
  </si>
  <si>
    <t>Transfer of Unretained IGF</t>
  </si>
  <si>
    <t>INSTITUTIONS</t>
  </si>
  <si>
    <t>BEGINNING</t>
  </si>
  <si>
    <t>COMMITMENT</t>
  </si>
  <si>
    <t xml:space="preserve"> FROM COMMITMENT</t>
  </si>
  <si>
    <t>SCHEDULE OF COMMITMENT FOR THE PERIOD</t>
  </si>
  <si>
    <t xml:space="preserve"> STATEMENT OF YEAR-TO-DATE FINANCIAL PERFORMANCE</t>
  </si>
  <si>
    <t>PREVIOUS QTR</t>
  </si>
  <si>
    <t>CURRENT QTR</t>
  </si>
  <si>
    <t>PREVIOUS YTD</t>
  </si>
  <si>
    <t xml:space="preserve"> STATEMENT OF YEAR-TO-DATE RECIPTS AND PAYMENTS</t>
  </si>
  <si>
    <t>NAME OF MMDA</t>
  </si>
  <si>
    <t>Decentralised Transfers</t>
  </si>
  <si>
    <t>District Assembly Common Fund (DACF)</t>
  </si>
  <si>
    <t>Urban Development Grant (UDG)</t>
  </si>
  <si>
    <t>Modernized Agriculture in Ghana (MAG)</t>
  </si>
  <si>
    <t>Ghana Secondary City Support Program (GSOP)</t>
  </si>
  <si>
    <t>Persons With Disability (PWD)</t>
  </si>
  <si>
    <t>District Development Facility (DDF/DPAT)</t>
  </si>
  <si>
    <t>MP Common Fund</t>
  </si>
  <si>
    <t>Savanah Investment Program (SIP)</t>
  </si>
  <si>
    <t>Multi Sectoral HIV/AIDS Project (M-SHAP)</t>
  </si>
  <si>
    <t>GoG Subventions-Payroll</t>
  </si>
  <si>
    <t>GoG Subventions-Decentralised Goods &amp; Services</t>
  </si>
  <si>
    <t>District Development Facility (DDF/RSD)</t>
  </si>
  <si>
    <t xml:space="preserve">Other Central Government Transfers </t>
  </si>
  <si>
    <t>HEAD OFFICE/MAIN ASSEMBLY</t>
  </si>
  <si>
    <t>WHOLE ASSEMBLY</t>
  </si>
  <si>
    <t>INVENTORY - HEAD OFFICE/MAIN ASSEMBLY</t>
  </si>
  <si>
    <t>PROPERTY, PLANT AND EQUIPMENT - HEAD OFFICE/MAIN ASSEMBLY</t>
  </si>
  <si>
    <t>INVENTORY - WHOLE ASSEMBLY</t>
  </si>
  <si>
    <t>PROPERTY, PLANT AND EQUIPMENT - WHOLE ASSEMBLY</t>
  </si>
  <si>
    <t>Rates</t>
  </si>
  <si>
    <t>Rents of Land, Buildings, Houses and Investment Incomes</t>
  </si>
  <si>
    <t>Licences</t>
  </si>
  <si>
    <t>Fees</t>
  </si>
  <si>
    <t>Fines, penalties, and forfeits</t>
  </si>
  <si>
    <t>Miscellaneous Non tax revenue</t>
  </si>
  <si>
    <t>Lands and Royalties</t>
  </si>
  <si>
    <t>GoG Subventions-
Decentralised Goods &amp; Services</t>
  </si>
  <si>
    <t>District Assembly 
Common Fund (DACF)</t>
  </si>
  <si>
    <t>District Development 
Facility (DDF/DPAT)</t>
  </si>
  <si>
    <t>GoG Subventions
-Payroll</t>
  </si>
  <si>
    <t>Modernized Agriculture
 in Ghana (MAG)</t>
  </si>
  <si>
    <t>MP Common 
Fund</t>
  </si>
  <si>
    <t>Multi Sectoral HIV/AIDS
 Project (M-SHAP)</t>
  </si>
  <si>
    <t>Persons With 
Disability (PWD)</t>
  </si>
  <si>
    <t>Domestic Donors</t>
  </si>
  <si>
    <t>Donor 1</t>
  </si>
  <si>
    <t>Donor 2</t>
  </si>
  <si>
    <t>Donor 3</t>
  </si>
  <si>
    <t>Donor 4</t>
  </si>
  <si>
    <t>External Donors</t>
  </si>
  <si>
    <t>GRANT IN CASH</t>
  </si>
  <si>
    <t>GRANT IN KIND</t>
  </si>
  <si>
    <t>TOTAL GRANTS</t>
  </si>
  <si>
    <t>DONOR</t>
  </si>
  <si>
    <t>EXPENDITURE BREAKDOWN</t>
  </si>
  <si>
    <t xml:space="preserve"> STATEMENT OF FINANCIAL PERFORMANCE CUMMULATIVE</t>
  </si>
  <si>
    <t xml:space="preserve"> STATEMENT OF RECEIPTS AND PAYMENTS CUMMULATIVE</t>
  </si>
  <si>
    <t>STATEMENT OF FINANCIAL PERFORMANCE BY COFOG</t>
  </si>
  <si>
    <t xml:space="preserve"> STATEMENT OF FINANCIAL PERFORMANCE BY COFOG</t>
  </si>
  <si>
    <t>EXPENDITURE BY COFOG</t>
  </si>
  <si>
    <t>GOG SCHEDULE OF SUBVENTION RECEIVED AGAINST APPROPRIATION</t>
  </si>
  <si>
    <t>IGF SCHEDULE</t>
  </si>
  <si>
    <t>EXPENDITURE BY FUND SOURCE</t>
  </si>
  <si>
    <t>SCHEDULE OF EXPENDITURE AND ASSET AGAINST APPROPRIATION</t>
  </si>
  <si>
    <t>INTANGIBLE ASSET</t>
  </si>
  <si>
    <t>PAYABLE</t>
  </si>
  <si>
    <t xml:space="preserve">INVESTMENT  </t>
  </si>
  <si>
    <t>SERVICE CONCESSION</t>
  </si>
  <si>
    <t>NON-FINANCIAL ASSET HELD FOR SALE</t>
  </si>
  <si>
    <t>POST EMPLOYMENT BENEFITS</t>
  </si>
  <si>
    <t>ADDITIONAL INFORMATION (INDEX 1)</t>
  </si>
  <si>
    <t>ADDITIONAL STATEMENTS  (INDEX 2)</t>
  </si>
  <si>
    <t>Impairment Loss</t>
  </si>
  <si>
    <t>SUB METRO</t>
  </si>
  <si>
    <t>ZONAL OFFICES</t>
  </si>
  <si>
    <t>INVENTORY - SUB METRO</t>
  </si>
  <si>
    <t>INVENTORY - ZONAL OFFICES</t>
  </si>
  <si>
    <t>PROPERTY, PLANT AND EQUIPMENT -ZONAL OFFICES</t>
  </si>
  <si>
    <t>PROPERTY, PLANT AND EQUIPMENT - SUB METRO</t>
  </si>
  <si>
    <t>COMPOSITE - NOTES TO THE ACCOUNTS</t>
  </si>
  <si>
    <t>CONSOLIDATED COMPOSITE STATEMENT OF CHANGES IN NET ASSETS</t>
  </si>
  <si>
    <t xml:space="preserve"> NOTES TO THE ACCOUNTS 1</t>
  </si>
  <si>
    <t xml:space="preserve"> NOTES TO THE ACCOUNTS 2</t>
  </si>
  <si>
    <t>CONSOLIDATED COMPOSITE FINANCIAL STATEMENTS</t>
  </si>
  <si>
    <t>MMDA ENTITY LEVEL FINANCIAL STATEMENTS</t>
  </si>
  <si>
    <t>SURPLUS/(DEFICIT) BEFORE EXCEPTIONAL ITEMS</t>
  </si>
  <si>
    <t>EXCEPTIONAL ITEMS</t>
  </si>
  <si>
    <t>Gain/(Loss) On Financial Asset Through Fair Value</t>
  </si>
  <si>
    <t>Gain/(loss) on disposal of Financial Assets</t>
  </si>
  <si>
    <t>SURPLUS/(DEFICIT) AFTER EXCEPTIONAL ITEMS</t>
  </si>
  <si>
    <t>Increase/(Decrease) in Derivatives</t>
  </si>
  <si>
    <t>SUB-STRUCTURE</t>
  </si>
  <si>
    <t>SUB-STRUCTURE 2</t>
  </si>
  <si>
    <t xml:space="preserve">SUB-STRUCTURE 3 </t>
  </si>
  <si>
    <t>NOTES/
SCHEDULES</t>
  </si>
  <si>
    <t>Foreign Grants</t>
  </si>
  <si>
    <t>International Organisations</t>
  </si>
  <si>
    <t>General Government</t>
  </si>
  <si>
    <t xml:space="preserve">GRANT </t>
  </si>
  <si>
    <t>International Grants</t>
  </si>
  <si>
    <t xml:space="preserve">Impairment </t>
  </si>
  <si>
    <t>Provision</t>
  </si>
  <si>
    <t>Forwards Contracts</t>
  </si>
  <si>
    <t>Options Contracts</t>
  </si>
  <si>
    <t>Swaps</t>
  </si>
  <si>
    <t>Futures Contracts</t>
  </si>
  <si>
    <t>Social security benefits</t>
  </si>
  <si>
    <t xml:space="preserve">Social security benefits </t>
  </si>
  <si>
    <t>WIP - Buildings and Structures</t>
  </si>
  <si>
    <t>WIP - Infrastructure Assets</t>
  </si>
  <si>
    <t>WIP - Transport Equipment</t>
  </si>
  <si>
    <t>WIP - Oil Rigs</t>
  </si>
  <si>
    <t>WIP - Military Asset, Weapons Systems</t>
  </si>
  <si>
    <t>WIP - Heritage and Cultural Asset</t>
  </si>
  <si>
    <t>Compensation of Employees</t>
  </si>
  <si>
    <t>Social Benefits (Current Liability)</t>
  </si>
  <si>
    <t>Employer Social Benefits</t>
  </si>
  <si>
    <t>Social Security Benefits</t>
  </si>
  <si>
    <t>Social Assistance Benefits</t>
  </si>
  <si>
    <t>Social Benefits (Non-Current Liability)</t>
  </si>
  <si>
    <t>CURRENT</t>
  </si>
  <si>
    <t>54/55</t>
  </si>
  <si>
    <t>Increase in Social Benefit Liabilities</t>
  </si>
  <si>
    <t>Interest Paid</t>
  </si>
  <si>
    <t>Accummulated Surplus</t>
  </si>
  <si>
    <t>GRANT (EXPENDITURE)</t>
  </si>
  <si>
    <t>GRANT PAYMENTS (PAYMENTS)</t>
  </si>
  <si>
    <t>106/107</t>
  </si>
  <si>
    <t>GRANT (PAYMENTS)</t>
  </si>
  <si>
    <t>Depreciation for the year</t>
  </si>
  <si>
    <t>Gain</t>
  </si>
  <si>
    <t>Less Impairment (Loss)</t>
  </si>
  <si>
    <t>Foreign Mission Residences</t>
  </si>
  <si>
    <t xml:space="preserve">Embassies
</t>
  </si>
  <si>
    <t xml:space="preserve">Hostels
</t>
  </si>
  <si>
    <t>Military Personnel Residences</t>
  </si>
  <si>
    <t>Presidential Residences</t>
  </si>
  <si>
    <t>Personnel Residences</t>
  </si>
  <si>
    <t>Prisons and Rehabilitation Facilities</t>
  </si>
  <si>
    <t>Border and Customs Control Points</t>
  </si>
  <si>
    <t>Bus Terminals</t>
  </si>
  <si>
    <t>Theatre Halls</t>
  </si>
  <si>
    <t>Clinics and Community Health Facilities</t>
  </si>
  <si>
    <t>Community Centres and Social Halls</t>
  </si>
  <si>
    <t>Driver and Vehicle Testing Centres</t>
  </si>
  <si>
    <t>Fire Stations</t>
  </si>
  <si>
    <t>Hospitals and Ambulance Stations</t>
  </si>
  <si>
    <t>Laboratories</t>
  </si>
  <si>
    <t>Mortuaries</t>
  </si>
  <si>
    <t xml:space="preserve">Public Parking </t>
  </si>
  <si>
    <t>Police Stations</t>
  </si>
  <si>
    <t xml:space="preserve">Research Facilities </t>
  </si>
  <si>
    <t>Taxi Ranks</t>
  </si>
  <si>
    <t>Universities</t>
  </si>
  <si>
    <t>Colleges</t>
  </si>
  <si>
    <t xml:space="preserve">Schools </t>
  </si>
  <si>
    <t>Warehouses and Storage Facilities</t>
  </si>
  <si>
    <t>Other industrial structures</t>
  </si>
  <si>
    <t xml:space="preserve">ADJUSTED </t>
  </si>
  <si>
    <t>DEP</t>
  </si>
  <si>
    <t>Loss</t>
  </si>
  <si>
    <t>Reversal of</t>
  </si>
  <si>
    <t xml:space="preserve"> Imp. Loss</t>
  </si>
  <si>
    <t xml:space="preserve"> VALUE As At</t>
  </si>
  <si>
    <t>AMOR</t>
  </si>
  <si>
    <t>ADJUSTED 
AMOR.</t>
  </si>
  <si>
    <t>ADJ ACC
 AMOR.</t>
  </si>
  <si>
    <t xml:space="preserve"> VALUE As At </t>
  </si>
  <si>
    <t>Non-Financial Assets Held for Sale</t>
  </si>
  <si>
    <t>Established Post</t>
  </si>
  <si>
    <t>PREVIOUS QTRs</t>
  </si>
  <si>
    <t>Total Non Current Receivables</t>
  </si>
  <si>
    <t>Total Property Income</t>
  </si>
  <si>
    <t>TOTAL EQUITY</t>
  </si>
  <si>
    <t>End Service Benefits</t>
  </si>
  <si>
    <t>XX/XX/2023</t>
  </si>
  <si>
    <t>Cost As At 2023</t>
  </si>
  <si>
    <t>As of 01.01.2023</t>
  </si>
  <si>
    <t>As of 31.12.2023</t>
  </si>
  <si>
    <t>12/31/2023</t>
  </si>
  <si>
    <t>YEAR 2023</t>
  </si>
  <si>
    <t>3/31/2023</t>
  </si>
  <si>
    <t>03/31/2023</t>
  </si>
  <si>
    <t>COST AS AT
2023</t>
  </si>
  <si>
    <t>BAL AS AT
2023</t>
  </si>
  <si>
    <t>ASOKORE MAMPONG MUNICIPAL ASSEMBLY</t>
  </si>
  <si>
    <t xml:space="preserve">CLASSIFICATION OF EXPENDITURE FOR ASOKORE MAMPONG MUNICIPAL ASSEMBLY </t>
  </si>
  <si>
    <t>NAME OF MMDA: ASOKORE MAMPONG MUNICIPAL ASSEMBLY</t>
  </si>
  <si>
    <t>NAME OF MMDA; ASOKORE MAMPONG MUNIC[PAL ASSEMBLY</t>
  </si>
  <si>
    <t xml:space="preserve">Bank of Ghana Sub-CF </t>
  </si>
  <si>
    <t>NIB DACF-AMMA</t>
  </si>
  <si>
    <t>NIB MP Asawase CF</t>
  </si>
  <si>
    <t>Bank of Africa - PWD</t>
  </si>
  <si>
    <t>Prudential Bank - HIV/AIDS</t>
  </si>
  <si>
    <t>GCB Bank - IGF</t>
  </si>
  <si>
    <t>Prudential Bank - IGF</t>
  </si>
  <si>
    <t>0081800280032</t>
  </si>
  <si>
    <t>0081800280010</t>
  </si>
  <si>
    <t>0191000030014</t>
  </si>
  <si>
    <t>0081800280065</t>
  </si>
  <si>
    <t>0081800280076</t>
  </si>
  <si>
    <t>1120000029801</t>
  </si>
  <si>
    <t>Asokore Mampong Rural Bank IGF</t>
  </si>
  <si>
    <t>0</t>
  </si>
  <si>
    <t>GKMA/UNICEF</t>
  </si>
  <si>
    <t>IGF</t>
  </si>
  <si>
    <t>TRADE INVENTORY</t>
  </si>
  <si>
    <t>PRODUCTION MATERIALS INVENTORY</t>
  </si>
  <si>
    <t>PRINTED MATERIALS INVENTORY</t>
  </si>
  <si>
    <t>0.00</t>
  </si>
  <si>
    <t>51a</t>
  </si>
  <si>
    <t>51b</t>
  </si>
  <si>
    <t>ANIMAL (AA)</t>
  </si>
  <si>
    <t>PLANT (AA)</t>
  </si>
  <si>
    <t>Office Equipment Furniture and Fittings</t>
  </si>
  <si>
    <t xml:space="preserve">Transport Equipment </t>
  </si>
  <si>
    <t>IMPAIRMNET</t>
  </si>
  <si>
    <t>Current Period</t>
  </si>
  <si>
    <t>Internally Generated Intangible</t>
  </si>
  <si>
    <t>Acquired Intangible</t>
  </si>
  <si>
    <t>Carrying amount as of 31.12.2023  (Current Period)</t>
  </si>
  <si>
    <t>Carrying amount as of 31.12.2022  (Previous Period)</t>
  </si>
  <si>
    <t xml:space="preserve">   </t>
  </si>
  <si>
    <t>.</t>
  </si>
  <si>
    <t>Health</t>
  </si>
  <si>
    <t>Unreceived IGF</t>
  </si>
  <si>
    <t>AS AT 31ST DECEMBER, 2024</t>
  </si>
  <si>
    <t xml:space="preserve"> FOR THE YEAR/QUARTER 2024</t>
  </si>
  <si>
    <t>CONSOLIDATED COMPOSITE STATEMENT OF FINANCIAL POSITION AS AT 31/12/2024</t>
  </si>
  <si>
    <t>CONSOLIDATED COMPOSITE STATEMENT OF FINANCIAL PERFORMANCE FOR THE YEAR/QUARTER 31/12/2024</t>
  </si>
  <si>
    <t>CONSOLIDATED COMPOSITE STATEMENT OF FINANCIAL PERFORMANCE BY COFOG FOR THE YEAR/QUARTER 2024</t>
  </si>
  <si>
    <t>CONSOLIDATED COMPOSITE STATEMENT OF RECEIPTS AND PAYMENT FOR THE YEAR/QUARTER 2024</t>
  </si>
  <si>
    <t>Cost As At 2024</t>
  </si>
  <si>
    <t>As of 01.01.2024</t>
  </si>
  <si>
    <t>As of 31.12.2024</t>
  </si>
  <si>
    <t>Carrying amount as of 31.12.2024  (Current Period)</t>
  </si>
  <si>
    <t>Carrying amount as of 31.12.2024  (Previous Period)</t>
  </si>
  <si>
    <t>FOR THE YEAR 2024  BY FUNCTION OF GOVERNMENT</t>
  </si>
  <si>
    <t>YEAR 2024</t>
  </si>
  <si>
    <t>3/31/2024</t>
  </si>
  <si>
    <t>Net Book Value 31/12/2024(current)</t>
  </si>
  <si>
    <t>Net Book Value 31/12/2023(previous)</t>
  </si>
  <si>
    <t xml:space="preserve">  </t>
  </si>
  <si>
    <t>WIP - 2022 wrongly capitalised</t>
  </si>
  <si>
    <t>2021 Surplus understated</t>
  </si>
  <si>
    <t>31/12/2024</t>
  </si>
  <si>
    <t>Net Book Value 31/12/2024 (end)</t>
  </si>
  <si>
    <t>Net Book Value 01/01/2024 (beginning)</t>
  </si>
  <si>
    <t>TOTAL NON-EQUITY</t>
  </si>
  <si>
    <t xml:space="preserve">DEP </t>
  </si>
  <si>
    <t>CONSOLIDATED COMPOSITE STATEMENT OF CASHFLOW FOR THE YEAR 2024</t>
  </si>
  <si>
    <t>SCHEDULE OF  INTERNALLY GENERATED FUND RECEIVED AGAINST APPROPRIATION FOR THE 2024</t>
  </si>
  <si>
    <t>SCHEDULE OF  MMDAs SUBVENTION RECEIVED AGAINST APPROPRIATION FOR THE 2024</t>
  </si>
  <si>
    <t>SCHEDULE OF  EXPENDITURE AND ASSET BY FUND SOURCE FOR THE 2024</t>
  </si>
  <si>
    <t>SCHEDULE OF EXPENDITURE AND ASSET AGAINST APPROPRIATION FOR THE 2024</t>
  </si>
  <si>
    <t>NON FINANCIAL ASSETS , 2024</t>
  </si>
  <si>
    <t>NAME OF ENTITY: ASOKORE MAMPONG MUNICIPAL ASSEMBLY</t>
  </si>
  <si>
    <t>S/NO.</t>
  </si>
  <si>
    <t>Name of Supplier/Service Provider</t>
  </si>
  <si>
    <t xml:space="preserve">Description </t>
  </si>
  <si>
    <t xml:space="preserve">Original Amount </t>
  </si>
  <si>
    <t>Amount Paid</t>
  </si>
  <si>
    <t xml:space="preserve">Amount </t>
  </si>
  <si>
    <t>Invoice/</t>
  </si>
  <si>
    <t>Ghc</t>
  </si>
  <si>
    <t>Outstanding</t>
  </si>
  <si>
    <t>Due Date</t>
  </si>
  <si>
    <t>((A)</t>
  </si>
  <si>
    <t>(B)</t>
  </si>
  <si>
    <t>FRABON MOTORS</t>
  </si>
  <si>
    <t>Repairs of office vehicle</t>
  </si>
  <si>
    <t xml:space="preserve">(C) </t>
  </si>
  <si>
    <t>CAPITAL EXPENDITURE (ASSETS)</t>
  </si>
  <si>
    <t>GYASBAFF CO. LTD</t>
  </si>
  <si>
    <t>School Building</t>
  </si>
  <si>
    <t>HOUSE LORD</t>
  </si>
  <si>
    <t>Building of Bundgalow</t>
  </si>
  <si>
    <t>(D)</t>
  </si>
  <si>
    <t>OTHER PAYABLES</t>
  </si>
  <si>
    <t>GRANT RECEIVABLES</t>
  </si>
  <si>
    <t>STAFF ADVANCE</t>
  </si>
  <si>
    <t>OTHER RECEIVABLES</t>
  </si>
  <si>
    <t>ECG</t>
  </si>
  <si>
    <t>HIV/AIDS</t>
  </si>
  <si>
    <t>Third quarrter, 2024</t>
  </si>
  <si>
    <t>BOP</t>
  </si>
  <si>
    <t>Kriatecync</t>
  </si>
  <si>
    <t>Advertisement</t>
  </si>
  <si>
    <t>Global Outdoor</t>
  </si>
  <si>
    <t>Hammer Production</t>
  </si>
  <si>
    <t>Dote Car Rental</t>
  </si>
  <si>
    <t>DonkorHamond</t>
  </si>
  <si>
    <t>Rental</t>
  </si>
  <si>
    <t>Sampson Ammanee</t>
  </si>
  <si>
    <t>CASH RECECIPT FROM OPERETING ACTIVITIRS</t>
  </si>
  <si>
    <t>DISPOSAL OF NON FINANCIAL ASSET</t>
  </si>
  <si>
    <t>TOTAL RECEIPT</t>
  </si>
  <si>
    <t>CASH PAYMENT FROM OPERETING ACTIVITIRS</t>
  </si>
  <si>
    <t>TOTAL PAYMENT</t>
  </si>
  <si>
    <t>NET CASH  FROM OPERETING ACTIVITIRS</t>
  </si>
  <si>
    <t>FOR THE YEAR ENDED 31ST DEECEMBER,  2024</t>
  </si>
  <si>
    <t>Sales of Investment</t>
  </si>
  <si>
    <t>Cash payment for investing activities</t>
  </si>
  <si>
    <t>Acquisition of Non Finance Asset</t>
  </si>
  <si>
    <t>Puchase of Investment</t>
  </si>
  <si>
    <t>NET CASHFLOW FROM INVESTING ACTIVITIES</t>
  </si>
  <si>
    <t>CASHFLOW FROM FINANCING ACTIVITIES</t>
  </si>
  <si>
    <t>Cash Receip[ from Financial Activities</t>
  </si>
  <si>
    <t>Proceeds of External Borrowing</t>
  </si>
  <si>
    <t>Proceeds of Domesticl Borrowing</t>
  </si>
  <si>
    <t>Cash Payment for financing activities</t>
  </si>
  <si>
    <t>Repayment of Domesticl Borrowing</t>
  </si>
  <si>
    <t>Repayment of External Borrowing</t>
  </si>
  <si>
    <t>NET CASHFLOW FROM FINANCING ACTIVITIES</t>
  </si>
  <si>
    <t xml:space="preserve">   NON TAX REVENUE</t>
  </si>
  <si>
    <t>FOR THE YEAR ENDED 31 DECEMBER, 2024</t>
  </si>
  <si>
    <t>SCHEDULE 9</t>
  </si>
  <si>
    <t>3a</t>
  </si>
  <si>
    <t>2a</t>
  </si>
  <si>
    <t>4a</t>
  </si>
  <si>
    <t>1a</t>
  </si>
  <si>
    <t>A ) RECIEVABLES SCHEDULE AS AT 31/12/2024</t>
  </si>
  <si>
    <t>B) PAYABLES /CREDITORS SCHEDULE FOR YEAR ENDED 31/12/2024</t>
  </si>
  <si>
    <t>SCHEDULE 1</t>
  </si>
  <si>
    <t xml:space="preserve"> RECEIVABLES-IGF</t>
  </si>
  <si>
    <t>MDA 1 (Value Books = GCR- 74 Pcs, Mkt Tolls 550 Pcs )</t>
  </si>
  <si>
    <t>SCHEDULE 2- INVENTORY</t>
  </si>
  <si>
    <r>
      <t xml:space="preserve">NOTE: The Closing Balance of  PPE  in 2023 was wrongly stated as </t>
    </r>
    <r>
      <rPr>
        <b/>
        <sz val="11"/>
        <color theme="1"/>
        <rFont val="Cambria"/>
        <family val="1"/>
        <scheme val="major"/>
      </rPr>
      <t xml:space="preserve">GHS 30,915,842.73  </t>
    </r>
    <r>
      <rPr>
        <sz val="11"/>
        <color theme="1"/>
        <rFont val="Cambria"/>
        <family val="1"/>
        <scheme val="major"/>
      </rPr>
      <t xml:space="preserve">instead of </t>
    </r>
    <r>
      <rPr>
        <b/>
        <sz val="11"/>
        <color theme="1"/>
        <rFont val="Cambria"/>
        <family val="1"/>
        <scheme val="major"/>
      </rPr>
      <t xml:space="preserve">GHS 30,934,507.75 </t>
    </r>
    <r>
      <rPr>
        <sz val="11"/>
        <color theme="1"/>
        <rFont val="Cambria"/>
        <family val="1"/>
        <scheme val="major"/>
      </rPr>
      <t xml:space="preserve">resulting in an understatement of </t>
    </r>
    <r>
      <rPr>
        <b/>
        <sz val="11"/>
        <color theme="1"/>
        <rFont val="Cambria"/>
        <family val="1"/>
        <scheme val="major"/>
      </rPr>
      <t>GHS 18,665.02</t>
    </r>
    <r>
      <rPr>
        <sz val="11"/>
        <color theme="1"/>
        <rFont val="Cambria"/>
        <family val="1"/>
        <scheme val="major"/>
      </rPr>
      <t xml:space="preserve"> as found in schedule 3</t>
    </r>
  </si>
  <si>
    <t>SCHEDULE 3</t>
  </si>
  <si>
    <t>SCHEDULE 4</t>
  </si>
  <si>
    <t>1b</t>
  </si>
  <si>
    <t>SCHEDULE 18</t>
  </si>
  <si>
    <t>Dividend/Interest Received</t>
  </si>
  <si>
    <t>Unreceived HIV Grant</t>
  </si>
  <si>
    <t>NOTE: 2024 Opening Work in Progress Balance (WIP) was adjusted from GHS1,961,819.63 to GHS 3,717,669.19 due to error of omission GHS 1,081,936.92 (Ref. DDF Contract Reg. Folio No. 2&amp;3) and GHS 673,913.06 (Ref. F.A.R  summary sheet).</t>
  </si>
  <si>
    <t>Other Grants (UNICEF)</t>
  </si>
  <si>
    <t>SCHEDULE 6</t>
  </si>
  <si>
    <t>Add: Adjustments</t>
  </si>
  <si>
    <t>JANAURY</t>
  </si>
  <si>
    <t>FEBRUARY</t>
  </si>
  <si>
    <t>MARCH</t>
  </si>
  <si>
    <t>APRIL</t>
  </si>
  <si>
    <t>MAY</t>
  </si>
  <si>
    <t>JUNE</t>
  </si>
  <si>
    <t>JULY</t>
  </si>
  <si>
    <t>AUGUST</t>
  </si>
  <si>
    <t>OCTOBER</t>
  </si>
  <si>
    <t>NOVEMBER</t>
  </si>
  <si>
    <t>DECEMBER</t>
  </si>
  <si>
    <t>MONTH</t>
  </si>
  <si>
    <t>GHC</t>
  </si>
  <si>
    <t>SEPTEMBER</t>
  </si>
  <si>
    <t>SCHEDULE 7</t>
  </si>
  <si>
    <t>SCHEDULE 8</t>
  </si>
  <si>
    <t>SCHEDULE OF  GRANTS AND DONATIONS RECEIVED 2024-</t>
  </si>
  <si>
    <t>SCHEDULE 5</t>
  </si>
  <si>
    <t>INTEREST INCOME- REF; BANK STATEMENTS</t>
  </si>
  <si>
    <t>Prior year receivable receipt</t>
  </si>
  <si>
    <t xml:space="preserve">Prior Year Adjustment </t>
  </si>
  <si>
    <t xml:space="preserve">WIP - DRIP </t>
  </si>
  <si>
    <t>REVESED Cheque</t>
  </si>
  <si>
    <t xml:space="preserve">ACCOUNTING POLICIES </t>
  </si>
  <si>
    <t xml:space="preserve">1.1.0 General Statement </t>
  </si>
  <si>
    <r>
      <t xml:space="preserve">These general-purpose financial statements cover operations of </t>
    </r>
    <r>
      <rPr>
        <sz val="12"/>
        <rFont val="Cambria"/>
        <family val="1"/>
      </rPr>
      <t>Asokore Mampong Municipal Assembly</t>
    </r>
    <r>
      <rPr>
        <sz val="12"/>
        <color rgb="FF000000"/>
        <rFont val="Cambria"/>
        <family val="1"/>
      </rPr>
      <t xml:space="preserve"> as an economic reporting entity in the Public Sector of Ghana. General purpose financial statements are financial statements intended to meet the needs of a wide range of users who are not in a position to demand reports tailored to meet their particular information needs.  </t>
    </r>
  </si>
  <si>
    <t xml:space="preserve">1.2.0 Public Sector Reporting Mandate and Scope </t>
  </si>
  <si>
    <r>
      <t xml:space="preserve">These financial statements have been prepared on </t>
    </r>
    <r>
      <rPr>
        <sz val="12"/>
        <rFont val="Cambria"/>
        <family val="1"/>
      </rPr>
      <t>Entity</t>
    </r>
    <r>
      <rPr>
        <sz val="12"/>
        <color rgb="FFFF0000"/>
        <rFont val="Cambria"/>
        <family val="1"/>
      </rPr>
      <t xml:space="preserve"> </t>
    </r>
    <r>
      <rPr>
        <sz val="12"/>
        <color rgb="FF000000"/>
        <rFont val="Cambria"/>
        <family val="1"/>
      </rPr>
      <t xml:space="preserve">basis taking cognizance of the Appropriation Act/the resolutions approving the Composite Budget of the Metropolitan, Municipal and District Assemblies, pursuant to Article 179 (2) (a) of the 1992 Constitution of the Republic of Ghana. The financial statements include consolidated data of all public funds (Consolidated fund, Statutory Funds, Internally Generated Fund and Donor Funds) utilized in </t>
    </r>
    <r>
      <rPr>
        <sz val="12"/>
        <rFont val="Cambria"/>
        <family val="1"/>
      </rPr>
      <t>Asokore Mampong</t>
    </r>
    <r>
      <rPr>
        <sz val="12"/>
        <color rgb="FF000000"/>
        <rFont val="Cambria"/>
        <family val="1"/>
      </rPr>
      <t xml:space="preserve"> </t>
    </r>
    <r>
      <rPr>
        <sz val="12"/>
        <rFont val="Cambria"/>
        <family val="1"/>
      </rPr>
      <t>Municipal Assembly for the year ending 31</t>
    </r>
    <r>
      <rPr>
        <vertAlign val="superscript"/>
        <sz val="12"/>
        <rFont val="Cambria"/>
        <family val="1"/>
      </rPr>
      <t>st</t>
    </r>
    <r>
      <rPr>
        <sz val="12"/>
        <rFont val="Cambria"/>
        <family val="1"/>
      </rPr>
      <t xml:space="preserve"> December, 2024.  </t>
    </r>
  </si>
  <si>
    <t xml:space="preserve">1.3.0 Basis of Preparation and Authorization for Issue –IPSAS 1 </t>
  </si>
  <si>
    <t xml:space="preserve">1.3.1 Basis of Preparation </t>
  </si>
  <si>
    <r>
      <t xml:space="preserve">The financial statements have been prepared on accrual basis in accordance with the Generally Accepted Accounting Principles (GAAP) and the International Public Sector Accounting Standards (IPSAS). In preparing the financial statements, </t>
    </r>
    <r>
      <rPr>
        <sz val="12"/>
        <rFont val="Cambria"/>
        <family val="1"/>
      </rPr>
      <t>Asokore Mampong Municipal Assembly</t>
    </r>
    <r>
      <rPr>
        <sz val="12"/>
        <color rgb="FF000000"/>
        <rFont val="Cambria"/>
        <family val="1"/>
      </rPr>
      <t xml:space="preserve"> takes cognizance of the 1992 Constitution of the Republic of Ghana, the Public Financial Management Act, 2016 (Act 921), and the Public Financial Management Regulations, 2019 (LI 2378) and the Local Governance Act, 2016 (Act 936). These financial statements have been prepared on a going-concern basis and the accounting policies have been applied consistently in the preparation and presentation of the financial statements. The financial statements present fairly the assets, liabilities, revenues, and expenses of the </t>
    </r>
    <r>
      <rPr>
        <sz val="12"/>
        <rFont val="Cambria"/>
        <family val="1"/>
      </rPr>
      <t xml:space="preserve">Asokore Mampong Municipal Assembly </t>
    </r>
    <r>
      <rPr>
        <sz val="12"/>
        <color rgb="FF000000"/>
        <rFont val="Cambria"/>
        <family val="1"/>
      </rPr>
      <t xml:space="preserve">and consist of the following: </t>
    </r>
  </si>
  <si>
    <r>
      <t>(a)</t>
    </r>
    <r>
      <rPr>
        <sz val="7"/>
        <color rgb="FF000000"/>
        <rFont val="Times New Roman"/>
        <family val="1"/>
      </rPr>
      <t xml:space="preserve">            </t>
    </r>
    <r>
      <rPr>
        <sz val="12"/>
        <color rgb="FF000000"/>
        <rFont val="Cambria"/>
        <family val="1"/>
      </rPr>
      <t xml:space="preserve">Statement of Financial Position, </t>
    </r>
  </si>
  <si>
    <r>
      <t>(b)</t>
    </r>
    <r>
      <rPr>
        <sz val="7"/>
        <color rgb="FF000000"/>
        <rFont val="Times New Roman"/>
        <family val="1"/>
      </rPr>
      <t xml:space="preserve">            </t>
    </r>
    <r>
      <rPr>
        <sz val="12"/>
        <color rgb="FF000000"/>
        <rFont val="Cambria"/>
        <family val="1"/>
      </rPr>
      <t xml:space="preserve">Statement of Financial Performance, </t>
    </r>
  </si>
  <si>
    <r>
      <t>(c)</t>
    </r>
    <r>
      <rPr>
        <sz val="7"/>
        <color rgb="FF000000"/>
        <rFont val="Times New Roman"/>
        <family val="1"/>
      </rPr>
      <t xml:space="preserve">            </t>
    </r>
    <r>
      <rPr>
        <sz val="12"/>
        <color rgb="FF000000"/>
        <rFont val="Cambria"/>
        <family val="1"/>
      </rPr>
      <t xml:space="preserve">Statement of Cash Flows, </t>
    </r>
  </si>
  <si>
    <r>
      <t>(d)</t>
    </r>
    <r>
      <rPr>
        <sz val="7"/>
        <color rgb="FF000000"/>
        <rFont val="Times New Roman"/>
        <family val="1"/>
      </rPr>
      <t xml:space="preserve">            </t>
    </r>
    <r>
      <rPr>
        <sz val="12"/>
        <color rgb="FF000000"/>
        <rFont val="Cambria"/>
        <family val="1"/>
      </rPr>
      <t xml:space="preserve">Statement of Changes in Net Assets/Equity, </t>
    </r>
  </si>
  <si>
    <r>
      <t>(e)</t>
    </r>
    <r>
      <rPr>
        <sz val="7"/>
        <color rgb="FF000000"/>
        <rFont val="Times New Roman"/>
        <family val="1"/>
      </rPr>
      <t xml:space="preserve">            </t>
    </r>
    <r>
      <rPr>
        <sz val="12"/>
        <color rgb="FF000000"/>
        <rFont val="Cambria"/>
        <family val="1"/>
      </rPr>
      <t xml:space="preserve">Statement of Receipts and Payments, </t>
    </r>
  </si>
  <si>
    <r>
      <t>(f)</t>
    </r>
    <r>
      <rPr>
        <sz val="7"/>
        <color rgb="FF000000"/>
        <rFont val="Times New Roman"/>
        <family val="1"/>
      </rPr>
      <t xml:space="preserve">             </t>
    </r>
    <r>
      <rPr>
        <sz val="12"/>
        <color rgb="FF000000"/>
        <rFont val="Cambria"/>
        <family val="1"/>
      </rPr>
      <t xml:space="preserve">Statement of Comparison of Budget and Actual Amounts, </t>
    </r>
  </si>
  <si>
    <r>
      <t>(g)</t>
    </r>
    <r>
      <rPr>
        <sz val="7"/>
        <color rgb="FF000000"/>
        <rFont val="Times New Roman"/>
        <family val="1"/>
      </rPr>
      <t xml:space="preserve">            </t>
    </r>
    <r>
      <rPr>
        <sz val="12"/>
        <color rgb="FF000000"/>
        <rFont val="Cambria"/>
        <family val="1"/>
      </rPr>
      <t xml:space="preserve">Notes to the financial statements comprising a summary of significant accounting policies and other explanatory notes, </t>
    </r>
  </si>
  <si>
    <r>
      <t>(h)</t>
    </r>
    <r>
      <rPr>
        <sz val="7"/>
        <color rgb="FF000000"/>
        <rFont val="Times New Roman"/>
        <family val="1"/>
      </rPr>
      <t xml:space="preserve">            </t>
    </r>
    <r>
      <rPr>
        <sz val="12"/>
        <color rgb="FF000000"/>
        <rFont val="Cambria"/>
        <family val="1"/>
      </rPr>
      <t xml:space="preserve">Comparative information in respect of amounts presented in the financial statements indicated in (a) to (f) above and, where relevant, comparative information for narrative and descriptive information are also presented in the notes. </t>
    </r>
  </si>
  <si>
    <r>
      <t>(i)</t>
    </r>
    <r>
      <rPr>
        <sz val="7"/>
        <color rgb="FF000000"/>
        <rFont val="Times New Roman"/>
        <family val="1"/>
      </rPr>
      <t xml:space="preserve">             </t>
    </r>
    <r>
      <rPr>
        <sz val="12"/>
        <color rgb="FF000000"/>
        <rFont val="Cambria"/>
        <family val="1"/>
      </rPr>
      <t xml:space="preserve">Included in the financial statements are other special reports that the </t>
    </r>
    <r>
      <rPr>
        <sz val="12"/>
        <rFont val="Cambria"/>
        <family val="1"/>
      </rPr>
      <t xml:space="preserve">Asokore Mampong Municipal Assembly </t>
    </r>
    <r>
      <rPr>
        <sz val="12"/>
        <color rgb="FF000000"/>
        <rFont val="Cambria"/>
        <family val="1"/>
      </rPr>
      <t xml:space="preserve">finds appropriate to better serve the interest of users as listed below: </t>
    </r>
  </si>
  <si>
    <t xml:space="preserve"> </t>
  </si>
  <si>
    <t xml:space="preserve">1.3.2 IPSAS Compliance Status </t>
  </si>
  <si>
    <r>
      <t xml:space="preserve"> 2024 </t>
    </r>
    <r>
      <rPr>
        <sz val="12"/>
        <color rgb="FF000000"/>
        <rFont val="Cambria"/>
        <family val="1"/>
      </rPr>
      <t xml:space="preserve">Financial Statements complied with </t>
    </r>
    <r>
      <rPr>
        <sz val="12"/>
        <rFont val="Cambria"/>
        <family val="1"/>
      </rPr>
      <t>14</t>
    </r>
    <r>
      <rPr>
        <sz val="12"/>
        <color rgb="FFFF0000"/>
        <rFont val="Cambria"/>
        <family val="1"/>
      </rPr>
      <t xml:space="preserve"> </t>
    </r>
    <r>
      <rPr>
        <sz val="12"/>
        <color rgb="FF000000"/>
        <rFont val="Cambria"/>
        <family val="1"/>
      </rPr>
      <t xml:space="preserve">out of the 36 applicable International Public Sector Accounting Standards (IPSAS) as presented in the table below. </t>
    </r>
  </si>
  <si>
    <t xml:space="preserve">No </t>
  </si>
  <si>
    <t xml:space="preserve">IPSAS CODE </t>
  </si>
  <si>
    <t xml:space="preserve">IPSAS NAME </t>
  </si>
  <si>
    <t xml:space="preserve">STATUS </t>
  </si>
  <si>
    <t xml:space="preserve">(Complied/Not </t>
  </si>
  <si>
    <t xml:space="preserve">Complied/Not </t>
  </si>
  <si>
    <t xml:space="preserve">Applicable) </t>
  </si>
  <si>
    <t xml:space="preserve">IPSAS 1 </t>
  </si>
  <si>
    <t xml:space="preserve">PRESENTATION OF FINANCIAL STATEMENTS </t>
  </si>
  <si>
    <t xml:space="preserve"> Complied</t>
  </si>
  <si>
    <t xml:space="preserve">IPSAS 2 </t>
  </si>
  <si>
    <t xml:space="preserve">CASH FLOW STATEMENTS </t>
  </si>
  <si>
    <t xml:space="preserve">IPSAS 3 </t>
  </si>
  <si>
    <t xml:space="preserve">ACCOUNTING POLICIES, CHANGES IN ACCOUNTING ESTIMATES AND ERRORS </t>
  </si>
  <si>
    <t xml:space="preserve">IPSAS 4 </t>
  </si>
  <si>
    <t xml:space="preserve">THE EFFECTS OF CHANGES IN FOREIGN EXCHANGE RATES </t>
  </si>
  <si>
    <t xml:space="preserve">IPSAS 5 </t>
  </si>
  <si>
    <t xml:space="preserve">BORROWING COSTS </t>
  </si>
  <si>
    <t xml:space="preserve"> N/A</t>
  </si>
  <si>
    <t xml:space="preserve">IPSAS 9 </t>
  </si>
  <si>
    <t xml:space="preserve">REVENUE FROM EXCHANGE TRANSACTIONS </t>
  </si>
  <si>
    <t xml:space="preserve">IPSAS 10 </t>
  </si>
  <si>
    <t xml:space="preserve">FINANCIAL REPORTING IN HYPERINFLATIONARY ECONOMIES </t>
  </si>
  <si>
    <t xml:space="preserve">IPSAS 11 </t>
  </si>
  <si>
    <t xml:space="preserve">CONSTRUCTION CONTRACTS </t>
  </si>
  <si>
    <t xml:space="preserve">IPSAS 12 </t>
  </si>
  <si>
    <t xml:space="preserve">INVENTORIES </t>
  </si>
  <si>
    <t xml:space="preserve">IPSAS 13 </t>
  </si>
  <si>
    <t xml:space="preserve">LEASES </t>
  </si>
  <si>
    <t xml:space="preserve">IPSAS 14 </t>
  </si>
  <si>
    <t xml:space="preserve">EVENTS AFTER THE REPORTING DATE </t>
  </si>
  <si>
    <t xml:space="preserve">IPSAS 16 </t>
  </si>
  <si>
    <t xml:space="preserve">INVESTMENT PROPERTY </t>
  </si>
  <si>
    <t xml:space="preserve">IPSAS 17 </t>
  </si>
  <si>
    <t xml:space="preserve">PROPERTY, PLANT AND EQUIPMENT </t>
  </si>
  <si>
    <t xml:space="preserve">IPSAS 18 </t>
  </si>
  <si>
    <t xml:space="preserve">SEGMENT REPORTING </t>
  </si>
  <si>
    <t xml:space="preserve">IPSAS 19 </t>
  </si>
  <si>
    <t xml:space="preserve">PROVISIONS, CONTINGENT LIABILITIES AND CONTINGENT ASSETS </t>
  </si>
  <si>
    <t xml:space="preserve">IPSAS 20 </t>
  </si>
  <si>
    <t xml:space="preserve">RELATED PARTY DISCLOSURES </t>
  </si>
  <si>
    <t xml:space="preserve">IPSAS 21 </t>
  </si>
  <si>
    <t xml:space="preserve">IMPAIRMENT OF NON-CASH-GENERATING ASSETS </t>
  </si>
  <si>
    <t xml:space="preserve">IPSAS 22 </t>
  </si>
  <si>
    <t xml:space="preserve">DISCLOSURE OF FINANCIAL INFORMATION ABOUT THE GENERAL GOVERNMENT SECTOR </t>
  </si>
  <si>
    <t xml:space="preserve">IPSAS 23 </t>
  </si>
  <si>
    <t xml:space="preserve">REVENUE FROM NON-EXCHANGE TRANSACTIONS (TAXES AND TRANSFERS) </t>
  </si>
  <si>
    <t xml:space="preserve">IPSAS 24 </t>
  </si>
  <si>
    <t xml:space="preserve">PRESENTATION OF BUDGET INFORMATION IN FINANCIAL STATEMENTS </t>
  </si>
  <si>
    <t xml:space="preserve">IPSAS 26 </t>
  </si>
  <si>
    <t xml:space="preserve">IMPAIRMENT OF CASH-GENERATING ASSETS </t>
  </si>
  <si>
    <t xml:space="preserve">IPSAS 27 </t>
  </si>
  <si>
    <t xml:space="preserve">AGRICULTURE </t>
  </si>
  <si>
    <t xml:space="preserve">IPSAS 28 </t>
  </si>
  <si>
    <t xml:space="preserve">FINANCIAL INSTRUMENTS PRESENTATION </t>
  </si>
  <si>
    <t xml:space="preserve">IPSAS 30 </t>
  </si>
  <si>
    <t xml:space="preserve">FINANCIAL INSTRUMENT DISCLOSURES </t>
  </si>
  <si>
    <t xml:space="preserve">IPSAS 31 </t>
  </si>
  <si>
    <t xml:space="preserve">INTANGIBLE ASSETS </t>
  </si>
  <si>
    <t xml:space="preserve">IPSAS 32 </t>
  </si>
  <si>
    <t xml:space="preserve">SERVICE CONCESSION ARRANGEMENTS: GRANTOR </t>
  </si>
  <si>
    <t xml:space="preserve">IPSAS 33 </t>
  </si>
  <si>
    <t xml:space="preserve">FIRST-TIME ADOPTION OF ACCRUAL BASIS </t>
  </si>
  <si>
    <t xml:space="preserve">INTERNATIONAL PUBLIC SECTOR ACCOUNTING STANDARDS (IPSAS) </t>
  </si>
  <si>
    <t xml:space="preserve">IPSAS 34 </t>
  </si>
  <si>
    <t xml:space="preserve">SEPARATE FINANCIAL STATEMENTS </t>
  </si>
  <si>
    <t xml:space="preserve">IPSAS 35 </t>
  </si>
  <si>
    <t xml:space="preserve">CONSOLIDATED FINANCIAL STATEMENTS </t>
  </si>
  <si>
    <t xml:space="preserve">IPSAS 36 </t>
  </si>
  <si>
    <t xml:space="preserve">INVESTMENTS IN ASSOCIATES AND JOINT VENTURES </t>
  </si>
  <si>
    <t xml:space="preserve">IPSAS 37 </t>
  </si>
  <si>
    <t xml:space="preserve">JOINT ARRANGEMENTS </t>
  </si>
  <si>
    <t xml:space="preserve">IPSAS 38 </t>
  </si>
  <si>
    <t xml:space="preserve">DISCLOSURE OF INTERESTS IN OTHER ENTITIES </t>
  </si>
  <si>
    <t xml:space="preserve">IPSAS 39 </t>
  </si>
  <si>
    <t xml:space="preserve">EMPLOYEE BENEFITS </t>
  </si>
  <si>
    <t xml:space="preserve">IPSAS 40 </t>
  </si>
  <si>
    <t xml:space="preserve">PUBLIC SECTOR COMBINATIONS </t>
  </si>
  <si>
    <t xml:space="preserve">IPSAS 41 </t>
  </si>
  <si>
    <t xml:space="preserve">FINANCIAL INSTRUMENTS </t>
  </si>
  <si>
    <t xml:space="preserve">IPSAS 42 </t>
  </si>
  <si>
    <t xml:space="preserve">SOCIAL BENEFITS </t>
  </si>
  <si>
    <t xml:space="preserve">RPG 1 </t>
  </si>
  <si>
    <t xml:space="preserve">REPORTING ON THE LONG-TERM SUSTAINABILITY OF AN ENTITY'S FINANCES </t>
  </si>
  <si>
    <t xml:space="preserve">RPG 2 </t>
  </si>
  <si>
    <t xml:space="preserve">FINANCIAL STATEMENT DISCUSSION AND ANALYSIS </t>
  </si>
  <si>
    <t xml:space="preserve">RPG 3 </t>
  </si>
  <si>
    <t xml:space="preserve">REPORTING SERVICE PERFORMANCE INFORMATION </t>
  </si>
  <si>
    <t xml:space="preserve">1.3.3 Going concern (IPSAS 1) </t>
  </si>
  <si>
    <r>
      <t xml:space="preserve">The going-concern assertion is based on the fact that, </t>
    </r>
    <r>
      <rPr>
        <sz val="12"/>
        <rFont val="Cambria"/>
        <family val="1"/>
      </rPr>
      <t xml:space="preserve">Asokore Mampong Municipal Assembly </t>
    </r>
    <r>
      <rPr>
        <sz val="12"/>
        <color rgb="FF000000"/>
        <rFont val="Cambria"/>
        <family val="1"/>
      </rPr>
      <t xml:space="preserve">as the reporting entity, is established under </t>
    </r>
    <r>
      <rPr>
        <sz val="12"/>
        <rFont val="Cambria"/>
        <family val="1"/>
      </rPr>
      <t xml:space="preserve">L.I 1871 </t>
    </r>
    <r>
      <rPr>
        <sz val="12"/>
        <color rgb="FF000000"/>
        <rFont val="Cambria"/>
        <family val="1"/>
      </rPr>
      <t xml:space="preserve">of the Republic of Ghana, and her net assets position, stable historical trend of revenue collection gives no indication that the </t>
    </r>
    <r>
      <rPr>
        <sz val="12"/>
        <rFont val="Cambria"/>
        <family val="1"/>
      </rPr>
      <t xml:space="preserve">Asokore Mampong Municipal Assembly </t>
    </r>
    <r>
      <rPr>
        <sz val="12"/>
        <color rgb="FF000000"/>
        <rFont val="Cambria"/>
        <family val="1"/>
      </rPr>
      <t xml:space="preserve">will cease its operations. </t>
    </r>
  </si>
  <si>
    <t xml:space="preserve">1.3.4 Authorization for issue </t>
  </si>
  <si>
    <r>
      <t xml:space="preserve">These financial statements are certified by the </t>
    </r>
    <r>
      <rPr>
        <sz val="12"/>
        <rFont val="Cambria"/>
        <family val="1"/>
      </rPr>
      <t xml:space="preserve">Municipal Coordinating Director </t>
    </r>
    <r>
      <rPr>
        <sz val="12"/>
        <color rgb="FF000000"/>
        <rFont val="Cambria"/>
        <family val="1"/>
      </rPr>
      <t xml:space="preserve">of the </t>
    </r>
    <r>
      <rPr>
        <sz val="12"/>
        <rFont val="Cambria"/>
        <family val="1"/>
      </rPr>
      <t xml:space="preserve">Asokore Mampong Municipal Assembly </t>
    </r>
    <r>
      <rPr>
        <sz val="12"/>
        <color rgb="FF000000"/>
        <rFont val="Cambria"/>
        <family val="1"/>
      </rPr>
      <t xml:space="preserve">in compliance with the Public Financial Management Act, 2016 (Act 921) and the Public Financial Management Regulations, 2019 (L.I. 2378).  </t>
    </r>
  </si>
  <si>
    <t xml:space="preserve">Annual accounts: </t>
  </si>
  <si>
    <t xml:space="preserve">1.3.4.3 For entity (including State-Owned Enterprises) </t>
  </si>
  <si>
    <t xml:space="preserve">Section 80 (1) of the Public Financial Management Act, 2016 states that a Principal Spending Officer of a covered entity shall, within two months after the end of each financial year, prepare and submit to the Auditor-General and Controller and Accountant-General, the accounts and information set out in the Schedule. </t>
  </si>
  <si>
    <t xml:space="preserve">1.3.5 Measurement Basis (IPSAS 1) </t>
  </si>
  <si>
    <t xml:space="preserve">The financial statements are prepared using the historical-cost convention and financial assets are recorded at fair values. </t>
  </si>
  <si>
    <t xml:space="preserve">1.3.6 Functional and Presentation Currency (IPSAS 4) </t>
  </si>
  <si>
    <t xml:space="preserve">The functional and presentation currency of the Republic of Ghana is the Ghana Cedi (GH¢). The financial statements are expressed in Ghana Cedi unless otherwise stated. </t>
  </si>
  <si>
    <r>
      <t>1.3.6.1</t>
    </r>
    <r>
      <rPr>
        <sz val="12"/>
        <color rgb="FF000000"/>
        <rFont val="Cambria"/>
        <family val="1"/>
      </rPr>
      <t xml:space="preserve"> Except in the case where a contract specifies the applicable rate, transactions in currencies other than the functional currency are translated into Ghana Cedi as follows: </t>
    </r>
  </si>
  <si>
    <r>
      <t>•</t>
    </r>
    <r>
      <rPr>
        <sz val="7"/>
        <color rgb="FF000000"/>
        <rFont val="Times New Roman"/>
        <family val="1"/>
      </rPr>
      <t xml:space="preserve">        </t>
    </r>
    <r>
      <rPr>
        <sz val="12"/>
        <color rgb="FF000000"/>
        <rFont val="Cambria"/>
        <family val="1"/>
      </rPr>
      <t xml:space="preserve">For revenue, at Bank of Ghana buying rates of exchange at the date of the transaction. </t>
    </r>
  </si>
  <si>
    <r>
      <t>•</t>
    </r>
    <r>
      <rPr>
        <sz val="7"/>
        <color rgb="FF000000"/>
        <rFont val="Times New Roman"/>
        <family val="1"/>
      </rPr>
      <t xml:space="preserve">        </t>
    </r>
    <r>
      <rPr>
        <sz val="12"/>
        <color rgb="FF000000"/>
        <rFont val="Cambria"/>
        <family val="1"/>
      </rPr>
      <t xml:space="preserve">For expenditure, at Bank of Ghana selling rates of exchange at the date of the transaction.   </t>
    </r>
  </si>
  <si>
    <r>
      <t xml:space="preserve">1.3.6.2 </t>
    </r>
    <r>
      <rPr>
        <sz val="12"/>
        <color rgb="FF000000"/>
        <rFont val="Cambria"/>
        <family val="1"/>
      </rPr>
      <t xml:space="preserve">At the end of the reporting period, monetary assets and liabilities not denominated in the functional currency are translated at the prevailing Bank of Ghana mid-rate of exchange, except in the case where a contract specifies the applicable rate.  </t>
    </r>
  </si>
  <si>
    <r>
      <t xml:space="preserve">1.3.6.3 </t>
    </r>
    <r>
      <rPr>
        <sz val="12"/>
        <color rgb="FF000000"/>
        <rFont val="Cambria"/>
        <family val="1"/>
      </rPr>
      <t xml:space="preserve">non-monetary items denominated in currencies other than the functional currency measured at fair value are translated at the prevailing Bank of Ghana mid-rate of exchange at the date on which the fair value was determined.  </t>
    </r>
  </si>
  <si>
    <r>
      <t xml:space="preserve">1.3.6.4 </t>
    </r>
    <r>
      <rPr>
        <sz val="12"/>
        <color rgb="FF000000"/>
        <rFont val="Cambria"/>
        <family val="1"/>
      </rPr>
      <t xml:space="preserve">non-financial items measured at historical cost in a non-functional currency are translated at the Bank of Ghana mid-rate prevailing at the date of measurement. </t>
    </r>
  </si>
  <si>
    <r>
      <t>1.3.6.5</t>
    </r>
    <r>
      <rPr>
        <sz val="12"/>
        <color rgb="FF000000"/>
        <rFont val="Cambria"/>
        <family val="1"/>
      </rPr>
      <t xml:space="preserve"> Significant foreign operations of Government in other jurisdictions with different functional currencies are translated into the presentation currency and foreign exchange gains and losses on such translations are reported on net basis through the Statement of Changes in Net Assets/Equity under foreign currency reserve. </t>
    </r>
  </si>
  <si>
    <r>
      <t>1.3.6.6</t>
    </r>
    <r>
      <rPr>
        <sz val="12"/>
        <color rgb="FF000000"/>
        <rFont val="Cambria"/>
        <family val="1"/>
      </rPr>
      <t xml:space="preserve"> Foreign exchange gains and losses resulting from the settlement of foreign currency transactions are recognised in the statement of financial performance on a net basis. </t>
    </r>
  </si>
  <si>
    <r>
      <t>1.3.6.7</t>
    </r>
    <r>
      <rPr>
        <sz val="12"/>
        <color rgb="FF000000"/>
        <rFont val="Cambria"/>
        <family val="1"/>
      </rPr>
      <t xml:space="preserve"> Foreign exchange gains and losses resulting from the translation of monetary assets and liabilities denominated in foreign currencies at period-end exchange rates are recognised on net basis through the Statement of Changes in Net Assets/Equity. </t>
    </r>
  </si>
  <si>
    <t xml:space="preserve">1.4.0 Revenue – IPSAS 9 &amp; 23 </t>
  </si>
  <si>
    <t xml:space="preserve">1.4.1 Revenue from Non-Exchange Transactions (IPSAS 23)  </t>
  </si>
  <si>
    <t xml:space="preserve">Revenues from Non-Exchange Transactions, such as direct and indirect taxes are recognised when earned. Non-Exchange Transaction is a transaction in which the reporting entity receives something of value without directly giving value in exchange. </t>
  </si>
  <si>
    <r>
      <t>1.4.1.1</t>
    </r>
    <r>
      <rPr>
        <sz val="12"/>
        <color rgb="FF000000"/>
        <rFont val="Cambria"/>
        <family val="1"/>
      </rPr>
      <t xml:space="preserve"> </t>
    </r>
    <r>
      <rPr>
        <b/>
        <sz val="12"/>
        <color rgb="FF000000"/>
        <rFont val="Cambria"/>
        <family val="1"/>
      </rPr>
      <t>Direct tax revenues</t>
    </r>
    <r>
      <rPr>
        <sz val="12"/>
        <color rgb="FF000000"/>
        <rFont val="Cambria"/>
        <family val="1"/>
      </rPr>
      <t xml:space="preserve"> are revenues earned from individuals and organisations, payable directly to the Ghana Revenue Authority (GRA), or other legally mandated entities. Direct tax includes income tax, Capital Gains tax, Gift tax, property tax or taxes on assets.  </t>
    </r>
  </si>
  <si>
    <t xml:space="preserve">Direct tax is recognised when the taxable event occurs or as prescribed by law </t>
  </si>
  <si>
    <r>
      <t>1.4.1.2</t>
    </r>
    <r>
      <rPr>
        <sz val="12"/>
        <color rgb="FF000000"/>
        <rFont val="Cambria"/>
        <family val="1"/>
      </rPr>
      <t xml:space="preserve"> </t>
    </r>
    <r>
      <rPr>
        <b/>
        <sz val="12"/>
        <color rgb="FF000000"/>
        <rFont val="Cambria"/>
        <family val="1"/>
      </rPr>
      <t>Indirect taxes</t>
    </r>
    <r>
      <rPr>
        <sz val="12"/>
        <color rgb="FF000000"/>
        <rFont val="Cambria"/>
        <family val="1"/>
      </rPr>
      <t xml:space="preserve"> are revenues accruing to GRA from taxes paid by individuals and organizations, or other legally mandated entities for the consumption of goods or services. Indirect tax is recognised when the taxable event occurs or as prescribed by law</t>
    </r>
    <r>
      <rPr>
        <b/>
        <sz val="12"/>
        <color rgb="FF000000"/>
        <rFont val="Cambria"/>
        <family val="1"/>
      </rPr>
      <t xml:space="preserve">. </t>
    </r>
  </si>
  <si>
    <r>
      <t>1.4.1.3</t>
    </r>
    <r>
      <rPr>
        <sz val="12"/>
        <color rgb="FF000000"/>
        <rFont val="Cambria"/>
        <family val="1"/>
      </rPr>
      <t xml:space="preserve"> </t>
    </r>
    <r>
      <rPr>
        <b/>
        <sz val="12"/>
        <color rgb="FF000000"/>
        <rFont val="Cambria"/>
        <family val="1"/>
      </rPr>
      <t>non-tax revenues</t>
    </r>
    <r>
      <rPr>
        <sz val="12"/>
        <color rgb="FF000000"/>
        <rFont val="Cambria"/>
        <family val="1"/>
      </rPr>
      <t xml:space="preserve"> of a non-exchange nature are revenues legally enforceable by legislative instruments paid directly to the reporting entity; such as fees, fines, license and royalties. </t>
    </r>
  </si>
  <si>
    <r>
      <t>1.4.1.4 Grant revenues</t>
    </r>
    <r>
      <rPr>
        <sz val="12"/>
        <color rgb="FF000000"/>
        <rFont val="Cambria"/>
        <family val="1"/>
      </rPr>
      <t xml:space="preserve"> are inflows of economic benefits received in either cash or kind from entities or individuals other than those within the reporting entity for which no service or good is given in exchange by the reporting entity.  </t>
    </r>
  </si>
  <si>
    <t xml:space="preserve">Condition and Restriction for the use of Grant and other Inflows: </t>
  </si>
  <si>
    <r>
      <t>a.</t>
    </r>
    <r>
      <rPr>
        <b/>
        <sz val="7"/>
        <color rgb="FF000000"/>
        <rFont val="Times New Roman"/>
        <family val="1"/>
      </rPr>
      <t xml:space="preserve">     </t>
    </r>
    <r>
      <rPr>
        <b/>
        <sz val="12"/>
        <color rgb="FF000000"/>
        <rFont val="Cambria"/>
        <family val="1"/>
      </rPr>
      <t xml:space="preserve">Condition for Use - </t>
    </r>
    <r>
      <rPr>
        <sz val="12"/>
        <rFont val="Cambria"/>
        <family val="1"/>
      </rPr>
      <t>Asokore Mampong</t>
    </r>
    <r>
      <rPr>
        <sz val="12"/>
        <color rgb="FF000000"/>
        <rFont val="Cambria"/>
        <family val="1"/>
      </rPr>
      <t xml:space="preserve"> Municipal Assembly initially recognises grant and other inflows as liability (unearned revenue) with the associated asset (cash), when there are conditions precedent to the use of the specific inflows, in which case the inflows are refundable to the grantor, if </t>
    </r>
    <r>
      <rPr>
        <sz val="12"/>
        <rFont val="Cambria"/>
        <family val="1"/>
      </rPr>
      <t xml:space="preserve">Asokore Mampong Municipal Assembly </t>
    </r>
    <r>
      <rPr>
        <sz val="12"/>
        <color rgb="FF000000"/>
        <rFont val="Cambria"/>
        <family val="1"/>
      </rPr>
      <t>is unable to fulfil the conditions</t>
    </r>
    <r>
      <rPr>
        <b/>
        <sz val="12"/>
        <color rgb="FF000000"/>
        <rFont val="Cambria"/>
        <family val="1"/>
      </rPr>
      <t xml:space="preserve">. </t>
    </r>
    <r>
      <rPr>
        <sz val="12"/>
        <color rgb="FF000000"/>
        <rFont val="Cambria"/>
        <family val="1"/>
      </rPr>
      <t xml:space="preserve"> </t>
    </r>
  </si>
  <si>
    <r>
      <t>Upon fulfilment of the conditions, the qualifying amount is subsequently recognised as revenue in the Statement of Financial Performance, where the initially recognised liability is reduced up to the tune of the qualifying amount</t>
    </r>
    <r>
      <rPr>
        <b/>
        <sz val="12"/>
        <color rgb="FF000000"/>
        <rFont val="Cambria"/>
        <family val="1"/>
      </rPr>
      <t>.</t>
    </r>
    <r>
      <rPr>
        <sz val="12"/>
        <color rgb="FF000000"/>
        <rFont val="Cambria"/>
        <family val="1"/>
      </rPr>
      <t xml:space="preserve"> </t>
    </r>
  </si>
  <si>
    <r>
      <t>b.</t>
    </r>
    <r>
      <rPr>
        <b/>
        <sz val="7"/>
        <color rgb="FF000000"/>
        <rFont val="Times New Roman"/>
        <family val="1"/>
      </rPr>
      <t xml:space="preserve">     </t>
    </r>
    <r>
      <rPr>
        <b/>
        <sz val="12"/>
        <color rgb="FF000000"/>
        <rFont val="Cambria"/>
        <family val="1"/>
      </rPr>
      <t xml:space="preserve">Restrictions for Use – </t>
    </r>
    <r>
      <rPr>
        <sz val="12"/>
        <color rgb="FF000000"/>
        <rFont val="Cambria"/>
        <family val="1"/>
      </rPr>
      <t xml:space="preserve">when restrictions apply to </t>
    </r>
    <r>
      <rPr>
        <sz val="12"/>
        <rFont val="Cambria"/>
        <family val="1"/>
      </rPr>
      <t xml:space="preserve">Asokore Mampong Municipal Assembly </t>
    </r>
    <r>
      <rPr>
        <sz val="12"/>
        <color rgb="FF000000"/>
        <rFont val="Cambria"/>
        <family val="1"/>
      </rPr>
      <t xml:space="preserve">in the use of grant or other inflows (e.g. MPs Common fund, garnisheed account balance, etc.), the amount is recognised as revenue with the associated asset (cash), including appropriate disclosures.  </t>
    </r>
  </si>
  <si>
    <t xml:space="preserve">Trust Moneys – Money received in trust are recognised as liability and additional disclosure provided on the related asset (under Cash and Cash Equivalent). </t>
  </si>
  <si>
    <r>
      <t xml:space="preserve">Disclosure - </t>
    </r>
    <r>
      <rPr>
        <sz val="12"/>
        <color rgb="FF000000"/>
        <rFont val="Cambria"/>
        <family val="1"/>
      </rPr>
      <t xml:space="preserve">Any unutilised portion of asset (cash) resulting from grant and other inflows which are subject to qualifying conditions or restrictions, the amounts are disclosed in the Notes to the accounts (under Cash and Cash Equivalent), stating the </t>
    </r>
    <r>
      <rPr>
        <b/>
        <i/>
        <sz val="12"/>
        <color rgb="FF000000"/>
        <rFont val="Cambria"/>
        <family val="1"/>
      </rPr>
      <t xml:space="preserve">name of the accounts, the amount and nature of the restrictions (IPSAS 2-Cash and Cash Equivalent). </t>
    </r>
  </si>
  <si>
    <r>
      <t xml:space="preserve">1.4.1.5 </t>
    </r>
    <r>
      <rPr>
        <sz val="12"/>
        <rFont val="Cambria"/>
        <family val="1"/>
      </rPr>
      <t xml:space="preserve">Asokore Mampong Municipal Assembly </t>
    </r>
    <r>
      <rPr>
        <sz val="12"/>
        <color rgb="FF000000"/>
        <rFont val="Cambria"/>
        <family val="1"/>
      </rPr>
      <t xml:space="preserve">recognises revenues (such as Government subventions) when there is probable commitment towards release of funding from the government/grantor. </t>
    </r>
  </si>
  <si>
    <t xml:space="preserve">1.4.2 Revenue from Exchange Transactions (IPSAS 9) </t>
  </si>
  <si>
    <r>
      <t xml:space="preserve">1.4.2.1 </t>
    </r>
    <r>
      <rPr>
        <sz val="12"/>
        <color rgb="FF000000"/>
        <rFont val="Cambria"/>
        <family val="1"/>
      </rPr>
      <t xml:space="preserve">Exchange transactions are transactions in which one entity receives assets or services, or has liabilities extinguished, and directly gives approximately equal value (primarily in the form of cash, goods, services, or use of assets) to another entity in exchange. </t>
    </r>
  </si>
  <si>
    <r>
      <t xml:space="preserve">1.4.2.2 </t>
    </r>
    <r>
      <rPr>
        <sz val="12"/>
        <color rgb="FF000000"/>
        <rFont val="Cambria"/>
        <family val="1"/>
      </rPr>
      <t xml:space="preserve">Central government and Local government entities recognise revenue when received except for entities with evidential certainty of receivables, such as the National Health Insurance Authority (NHIA), Health and Educational Institutions and SOEs that recognised revenue when earned on the basis that one or more of the following criteria are met: </t>
    </r>
  </si>
  <si>
    <t xml:space="preserve">(a) </t>
  </si>
  <si>
    <t xml:space="preserve">For sale of goods </t>
  </si>
  <si>
    <r>
      <t>(i)</t>
    </r>
    <r>
      <rPr>
        <sz val="7"/>
        <color rgb="FF000000"/>
        <rFont val="Times New Roman"/>
        <family val="1"/>
      </rPr>
      <t xml:space="preserve">             </t>
    </r>
    <r>
      <rPr>
        <sz val="12"/>
        <color rgb="FF000000"/>
        <rFont val="Cambria"/>
        <family val="1"/>
      </rPr>
      <t xml:space="preserve">The entity has transferred to the purchaser the significant risks and rewards of ownership of the goods  </t>
    </r>
  </si>
  <si>
    <r>
      <t>(ii)</t>
    </r>
    <r>
      <rPr>
        <sz val="7"/>
        <color rgb="FF000000"/>
        <rFont val="Times New Roman"/>
        <family val="1"/>
      </rPr>
      <t xml:space="preserve">           </t>
    </r>
    <r>
      <rPr>
        <sz val="12"/>
        <color rgb="FF000000"/>
        <rFont val="Cambria"/>
        <family val="1"/>
      </rPr>
      <t xml:space="preserve">The entity retains neither continuing managerial involvement to the degree usually associated with ownership nor effective control over the goods sold  </t>
    </r>
  </si>
  <si>
    <r>
      <t>(iii)</t>
    </r>
    <r>
      <rPr>
        <sz val="7"/>
        <color rgb="FF000000"/>
        <rFont val="Times New Roman"/>
        <family val="1"/>
      </rPr>
      <t xml:space="preserve">          </t>
    </r>
    <r>
      <rPr>
        <sz val="12"/>
        <color rgb="FF000000"/>
        <rFont val="Cambria"/>
        <family val="1"/>
      </rPr>
      <t xml:space="preserve">The amount of revenue can be measured reliably  </t>
    </r>
  </si>
  <si>
    <r>
      <t>(iv)</t>
    </r>
    <r>
      <rPr>
        <sz val="7"/>
        <color rgb="FF000000"/>
        <rFont val="Times New Roman"/>
        <family val="1"/>
      </rPr>
      <t xml:space="preserve">          </t>
    </r>
    <r>
      <rPr>
        <sz val="12"/>
        <color rgb="FF000000"/>
        <rFont val="Cambria"/>
        <family val="1"/>
      </rPr>
      <t xml:space="preserve">It is probable that the economic benefits or service potential associated with the transaction will flow to the entity and  </t>
    </r>
  </si>
  <si>
    <r>
      <t>(v)</t>
    </r>
    <r>
      <rPr>
        <sz val="7"/>
        <color rgb="FF000000"/>
        <rFont val="Times New Roman"/>
        <family val="1"/>
      </rPr>
      <t xml:space="preserve">            </t>
    </r>
    <r>
      <rPr>
        <sz val="12"/>
        <color rgb="FF000000"/>
        <rFont val="Cambria"/>
        <family val="1"/>
      </rPr>
      <t xml:space="preserve">The costs incurred or to be incurred in respect of the transaction can be measured reliably. </t>
    </r>
  </si>
  <si>
    <t xml:space="preserve">(b) </t>
  </si>
  <si>
    <t xml:space="preserve">For services </t>
  </si>
  <si>
    <r>
      <t>(i)</t>
    </r>
    <r>
      <rPr>
        <sz val="7"/>
        <color rgb="FF000000"/>
        <rFont val="Times New Roman"/>
        <family val="1"/>
      </rPr>
      <t xml:space="preserve">   </t>
    </r>
    <r>
      <rPr>
        <sz val="12"/>
        <color rgb="FF000000"/>
        <rFont val="Cambria"/>
        <family val="1"/>
      </rPr>
      <t>The amount of revenue can be measured reliably,</t>
    </r>
    <r>
      <rPr>
        <b/>
        <sz val="12"/>
        <color rgb="FF000000"/>
        <rFont val="Cambria"/>
        <family val="1"/>
      </rPr>
      <t xml:space="preserve"> </t>
    </r>
  </si>
  <si>
    <r>
      <t>(ii)</t>
    </r>
    <r>
      <rPr>
        <sz val="7"/>
        <color rgb="FF000000"/>
        <rFont val="Times New Roman"/>
        <family val="1"/>
      </rPr>
      <t xml:space="preserve"> </t>
    </r>
    <r>
      <rPr>
        <sz val="12"/>
        <color rgb="FF000000"/>
        <rFont val="Cambria"/>
        <family val="1"/>
      </rPr>
      <t xml:space="preserve">It is probable that the economic benefits or service potential associated with the transaction will   flow to the entity, </t>
    </r>
    <r>
      <rPr>
        <b/>
        <sz val="12"/>
        <color rgb="FF000000"/>
        <rFont val="Cambria"/>
        <family val="1"/>
      </rPr>
      <t xml:space="preserve"> </t>
    </r>
  </si>
  <si>
    <r>
      <t>(iii)</t>
    </r>
    <r>
      <rPr>
        <sz val="7"/>
        <color rgb="FF000000"/>
        <rFont val="Times New Roman"/>
        <family val="1"/>
      </rPr>
      <t xml:space="preserve">          </t>
    </r>
    <r>
      <rPr>
        <sz val="12"/>
        <color rgb="FF000000"/>
        <rFont val="Cambria"/>
        <family val="1"/>
      </rPr>
      <t>The stage of completion of the transaction at the reporting date can be measured reliably, and</t>
    </r>
    <r>
      <rPr>
        <b/>
        <sz val="12"/>
        <color rgb="FF000000"/>
        <rFont val="Cambria"/>
        <family val="1"/>
      </rPr>
      <t xml:space="preserve"> </t>
    </r>
  </si>
  <si>
    <r>
      <t>(iv)</t>
    </r>
    <r>
      <rPr>
        <sz val="7"/>
        <color rgb="FF000000"/>
        <rFont val="Times New Roman"/>
        <family val="1"/>
      </rPr>
      <t xml:space="preserve">          </t>
    </r>
    <r>
      <rPr>
        <sz val="12"/>
        <color rgb="FF000000"/>
        <rFont val="Cambria"/>
        <family val="1"/>
      </rPr>
      <t>The costs incurred for the transaction and the costs to complete the transaction can be measured reliably.</t>
    </r>
    <r>
      <rPr>
        <b/>
        <sz val="12"/>
        <color rgb="FF000000"/>
        <rFont val="Cambria"/>
        <family val="1"/>
      </rPr>
      <t xml:space="preserve"> </t>
    </r>
  </si>
  <si>
    <t xml:space="preserve">1.5.0 Expenditure </t>
  </si>
  <si>
    <t xml:space="preserve">1.5.1 Expenditure Recognition </t>
  </si>
  <si>
    <t xml:space="preserve">The reported expenditure in the Statement of Financial Performance is recognised when incurred. Expenditure is a decrease in economic benefit or service potential during the reporting period in the form of outflows or consumption of assets; or incurrence of liabilities that result in decreases in net assets, and are recognised on an accrual basis when goods are delivered and services are rendered, regardless of the terms of payment.  </t>
  </si>
  <si>
    <t xml:space="preserve">Expenditure is measured at cost unless otherwise stated. </t>
  </si>
  <si>
    <t xml:space="preserve">1.5.2 Compensation of Employees  </t>
  </si>
  <si>
    <r>
      <t>This refers to wages, salaries, allowances, pensions and other benefits (cash or kind) accruing to the employees of government working in the covered entity within and outside the country or on pension.</t>
    </r>
    <r>
      <rPr>
        <b/>
        <sz val="12"/>
        <color rgb="FF000000"/>
        <rFont val="Cambria"/>
        <family val="1"/>
      </rPr>
      <t xml:space="preserve"> </t>
    </r>
    <r>
      <rPr>
        <sz val="12"/>
        <color rgb="FF000000"/>
        <rFont val="Cambria"/>
        <family val="1"/>
      </rPr>
      <t xml:space="preserve"> </t>
    </r>
  </si>
  <si>
    <t xml:space="preserve">1.5.3 Use of Goods and Services  </t>
  </si>
  <si>
    <t xml:space="preserve">These comprise of recurrent expenses incurred as a result of goods received and services rendered to public entities.  </t>
  </si>
  <si>
    <t xml:space="preserve">1.5.4 Interest Expenses </t>
  </si>
  <si>
    <t xml:space="preserve"> Interest expenses are finance costs incurred on loans acquired on domestic and external debts for the period.  </t>
  </si>
  <si>
    <t xml:space="preserve">1.5.5 Social Benefits </t>
  </si>
  <si>
    <t xml:space="preserve">Social benefits are expenses incurred as a result of social interventions carried out to benefit certain persons, communities or class of people in the society. </t>
  </si>
  <si>
    <t xml:space="preserve">1.5.6 Specialised Expenditure  </t>
  </si>
  <si>
    <t xml:space="preserve">Specialised expenditure includes contributions, professional fees, donations, court expenses, scholarships, bursaries, awards and rewards. </t>
  </si>
  <si>
    <t xml:space="preserve">1.6.0 Property, Plant and Equipment (IPSAS 17) </t>
  </si>
  <si>
    <t xml:space="preserve">1.6.1 Classification of PPE </t>
  </si>
  <si>
    <t xml:space="preserve">Property, Plant and Equipment are classified into different categories based on their nature, functions, useful lives and valuation methodologies. The classifications include Land, Buildings and Structures, Office Equipment, Furniture and Fittings, ICT Equipment, Other Machinery and Equipment, Oil Rigs, Military Assets and Weapons, Library Books, Heritage and Cultural Assets.  </t>
  </si>
  <si>
    <t xml:space="preserve">Recognition of property, plant and equipment is as follows: </t>
  </si>
  <si>
    <r>
      <t>(a)</t>
    </r>
    <r>
      <rPr>
        <sz val="12"/>
        <color rgb="FF000000"/>
        <rFont val="Arial"/>
        <family val="2"/>
      </rPr>
      <t xml:space="preserve"> </t>
    </r>
    <r>
      <rPr>
        <sz val="12"/>
        <color rgb="FF000000"/>
        <rFont val="Cambria"/>
        <family val="1"/>
      </rPr>
      <t xml:space="preserve">All property, plant and equipment are stated at historical cost, less accumulated depreciation. Historical cost comprises:  </t>
    </r>
  </si>
  <si>
    <r>
      <t>i.</t>
    </r>
    <r>
      <rPr>
        <sz val="7"/>
        <color rgb="FF000000"/>
        <rFont val="Times New Roman"/>
        <family val="1"/>
      </rPr>
      <t xml:space="preserve">         </t>
    </r>
    <r>
      <rPr>
        <sz val="12"/>
        <color rgb="FF000000"/>
        <rFont val="Cambria"/>
        <family val="1"/>
      </rPr>
      <t xml:space="preserve">its purchase price, including import duties and non-refundable purchase taxes, after deducting trade discounts and rebates </t>
    </r>
  </si>
  <si>
    <r>
      <t>ii.</t>
    </r>
    <r>
      <rPr>
        <sz val="7"/>
        <color rgb="FF000000"/>
        <rFont val="Times New Roman"/>
        <family val="1"/>
      </rPr>
      <t xml:space="preserve">       </t>
    </r>
    <r>
      <rPr>
        <sz val="12"/>
        <color rgb="FF000000"/>
        <rFont val="Cambria"/>
        <family val="1"/>
      </rPr>
      <t xml:space="preserve">Any costs directly attributable to bringing the asset to the location and condition necessary for it to be capable of operating in the manner intended by management.  </t>
    </r>
  </si>
  <si>
    <r>
      <t>iii.</t>
    </r>
    <r>
      <rPr>
        <sz val="7"/>
        <color rgb="FF000000"/>
        <rFont val="Times New Roman"/>
        <family val="1"/>
      </rPr>
      <t xml:space="preserve">     </t>
    </r>
    <r>
      <rPr>
        <sz val="12"/>
        <color rgb="FF000000"/>
        <rFont val="Cambria"/>
        <family val="1"/>
      </rPr>
      <t xml:space="preserve">The initial estimate of the costs of dismantling and removing the item and restoring the site on which it is located, the obligation for which an entity incurs either when the item is acquired, or as a consequence of having used the item during a particular period for purposes other than to produce inventories during that period  (b) </t>
    </r>
  </si>
  <si>
    <t xml:space="preserve">With regard to property, plant and equipment acquired at nil or nominal cost, including donated assets, the fair value at the date of acquisition is deemed to be the cost to acquire equivalent assets. </t>
  </si>
  <si>
    <r>
      <t>(c)</t>
    </r>
    <r>
      <rPr>
        <sz val="7"/>
        <color rgb="FF000000"/>
        <rFont val="Times New Roman"/>
        <family val="1"/>
      </rPr>
      <t xml:space="preserve">  </t>
    </r>
    <r>
      <rPr>
        <sz val="12"/>
        <color rgb="FF000000"/>
        <rFont val="Cambria"/>
        <family val="1"/>
      </rPr>
      <t xml:space="preserve">The cost of an asset acquired through a non-exchange transaction is determined at its fair value as at the date of acquisition. </t>
    </r>
  </si>
  <si>
    <r>
      <t>(d)</t>
    </r>
    <r>
      <rPr>
        <sz val="7"/>
        <color rgb="FF000000"/>
        <rFont val="Times New Roman"/>
        <family val="1"/>
      </rPr>
      <t xml:space="preserve">  </t>
    </r>
    <r>
      <rPr>
        <sz val="12"/>
        <color rgb="FF000000"/>
        <rFont val="Cambria"/>
        <family val="1"/>
      </rPr>
      <t xml:space="preserve">Assets acquired by Exchange of other assets are measured at fair value unless; </t>
    </r>
  </si>
  <si>
    <r>
      <t>i.</t>
    </r>
    <r>
      <rPr>
        <sz val="7"/>
        <color rgb="FF000000"/>
        <rFont val="Times New Roman"/>
        <family val="1"/>
      </rPr>
      <t xml:space="preserve">            </t>
    </r>
    <r>
      <rPr>
        <sz val="12"/>
        <color rgb="FF000000"/>
        <rFont val="Cambria"/>
        <family val="1"/>
      </rPr>
      <t xml:space="preserve">The exchange transaction lacks commercial substance </t>
    </r>
  </si>
  <si>
    <r>
      <t>ii.</t>
    </r>
    <r>
      <rPr>
        <sz val="7"/>
        <color rgb="FF000000"/>
        <rFont val="Times New Roman"/>
        <family val="1"/>
      </rPr>
      <t xml:space="preserve">          </t>
    </r>
    <r>
      <rPr>
        <sz val="12"/>
        <color rgb="FF000000"/>
        <rFont val="Cambria"/>
        <family val="1"/>
      </rPr>
      <t xml:space="preserve">The fair value of neither the asset received, or the asset given up is reliably measured.  </t>
    </r>
  </si>
  <si>
    <t xml:space="preserve">If the acquired item is not measured at fair value, its cost is measured at the carrying amount of the asset given up.  </t>
  </si>
  <si>
    <t xml:space="preserve">1.6.2 Depreciation of PPE </t>
  </si>
  <si>
    <r>
      <t xml:space="preserve">Asokore Mampong Municipal Assembly </t>
    </r>
    <r>
      <rPr>
        <sz val="12"/>
        <color rgb="FF000000"/>
        <rFont val="Cambria"/>
        <family val="1"/>
      </rPr>
      <t xml:space="preserve">depreciates its Property, Plant and Equipment over their estimated useful lives using the straight-line method up to their residual value, except for land, and assets under construction (Work in Progress) which are not subject to depreciation.  </t>
    </r>
  </si>
  <si>
    <t xml:space="preserve">Given that not all components of a building have the same useful lives or the same maintenance, upgrade or replacement schedules, significant components of owned buildings are depreciated using the component approach.  </t>
  </si>
  <si>
    <t xml:space="preserve">Full year depreciation is charged in the year that the asset is acquired, the entity gains control over the asset, and put in use for its intended purpose. Depreciation is not charged in the year of retirement or disposal. The estimated useful lives of property, plant and equipment classes are as follows: </t>
  </si>
  <si>
    <t xml:space="preserve">Main Category </t>
  </si>
  <si>
    <t xml:space="preserve">Major Category </t>
  </si>
  <si>
    <t xml:space="preserve">Minor Category </t>
  </si>
  <si>
    <t xml:space="preserve">Useful Life </t>
  </si>
  <si>
    <t xml:space="preserve">Buildings  and </t>
  </si>
  <si>
    <t xml:space="preserve">Structures </t>
  </si>
  <si>
    <t xml:space="preserve">Other </t>
  </si>
  <si>
    <t xml:space="preserve">Bungalows, Flats </t>
  </si>
  <si>
    <t xml:space="preserve">Bungalows </t>
  </si>
  <si>
    <t xml:space="preserve">Flats </t>
  </si>
  <si>
    <t xml:space="preserve">Clinics </t>
  </si>
  <si>
    <r>
      <t>Main Category</t>
    </r>
    <r>
      <rPr>
        <sz val="12"/>
        <color rgb="FF000000"/>
        <rFont val="Cambria"/>
        <family val="1"/>
      </rPr>
      <t xml:space="preserve"> </t>
    </r>
  </si>
  <si>
    <r>
      <t>Major Category</t>
    </r>
    <r>
      <rPr>
        <sz val="12"/>
        <color rgb="FF000000"/>
        <rFont val="Cambria"/>
        <family val="1"/>
      </rPr>
      <t xml:space="preserve"> </t>
    </r>
  </si>
  <si>
    <r>
      <t>Minor Category</t>
    </r>
    <r>
      <rPr>
        <sz val="12"/>
        <color rgb="FF000000"/>
        <rFont val="Cambria"/>
        <family val="1"/>
      </rPr>
      <t xml:space="preserve"> </t>
    </r>
  </si>
  <si>
    <t xml:space="preserve">Useful </t>
  </si>
  <si>
    <r>
      <t>Life</t>
    </r>
    <r>
      <rPr>
        <sz val="12"/>
        <color rgb="FF000000"/>
        <rFont val="Cambria"/>
        <family val="1"/>
      </rPr>
      <t xml:space="preserve"> </t>
    </r>
  </si>
  <si>
    <t xml:space="preserve">Buildings Structures </t>
  </si>
  <si>
    <t xml:space="preserve">and </t>
  </si>
  <si>
    <t xml:space="preserve">Day Care Centre </t>
  </si>
  <si>
    <t xml:space="preserve">Health Centres </t>
  </si>
  <si>
    <t xml:space="preserve">Hospitals </t>
  </si>
  <si>
    <t xml:space="preserve">Markets </t>
  </si>
  <si>
    <t xml:space="preserve">Office Buildings </t>
  </si>
  <si>
    <t xml:space="preserve">Palace </t>
  </si>
  <si>
    <t xml:space="preserve">School Buildings </t>
  </si>
  <si>
    <t xml:space="preserve">Security Building/Gate </t>
  </si>
  <si>
    <t xml:space="preserve">Security </t>
  </si>
  <si>
    <t xml:space="preserve">Building/Gate </t>
  </si>
  <si>
    <t xml:space="preserve">Slaughter House </t>
  </si>
  <si>
    <t xml:space="preserve">Slaughter </t>
  </si>
  <si>
    <t xml:space="preserve">House/Abattoir </t>
  </si>
  <si>
    <t xml:space="preserve">Warehouse / Stores </t>
  </si>
  <si>
    <t xml:space="preserve">Furniture </t>
  </si>
  <si>
    <t xml:space="preserve">Fittings </t>
  </si>
  <si>
    <t xml:space="preserve">Fixtures and </t>
  </si>
  <si>
    <t xml:space="preserve">Furniture Fixtures and </t>
  </si>
  <si>
    <t xml:space="preserve">Bed </t>
  </si>
  <si>
    <t xml:space="preserve">Bookshelves/Bookcase </t>
  </si>
  <si>
    <t xml:space="preserve">Chest of Drawers </t>
  </si>
  <si>
    <t xml:space="preserve">Furniture Fittings </t>
  </si>
  <si>
    <t xml:space="preserve">Fixtures  and </t>
  </si>
  <si>
    <t>Furniture Fixtures and</t>
  </si>
  <si>
    <r>
      <t xml:space="preserve"> </t>
    </r>
    <r>
      <rPr>
        <sz val="12"/>
        <color rgb="FF000000"/>
        <rFont val="Cambria"/>
        <family val="1"/>
      </rPr>
      <t xml:space="preserve">Cupboard/ Wardrobe </t>
    </r>
  </si>
  <si>
    <t xml:space="preserve">Desk </t>
  </si>
  <si>
    <t xml:space="preserve">Furniture  Fixtures  and </t>
  </si>
  <si>
    <t xml:space="preserve">Sofa/Settee </t>
  </si>
  <si>
    <t xml:space="preserve">Swivel Chair </t>
  </si>
  <si>
    <r>
      <t>Useful Life</t>
    </r>
    <r>
      <rPr>
        <sz val="12"/>
        <color rgb="FF000000"/>
        <rFont val="Cambria"/>
        <family val="1"/>
      </rPr>
      <t xml:space="preserve"> </t>
    </r>
  </si>
  <si>
    <t xml:space="preserve">Furniture  Fixtures </t>
  </si>
  <si>
    <r>
      <t xml:space="preserve"> </t>
    </r>
    <r>
      <rPr>
        <sz val="12"/>
        <color rgb="FF000000"/>
        <rFont val="Cambria"/>
        <family val="1"/>
      </rPr>
      <t xml:space="preserve">Table  (Office, Conference, etc.) </t>
    </r>
  </si>
  <si>
    <t xml:space="preserve">Wooden Settee </t>
  </si>
  <si>
    <t xml:space="preserve">Other  Machinery Equipment </t>
  </si>
  <si>
    <t xml:space="preserve">Accessories </t>
  </si>
  <si>
    <t xml:space="preserve">Agricultural Machinery </t>
  </si>
  <si>
    <t xml:space="preserve">Air Condition </t>
  </si>
  <si>
    <t xml:space="preserve">Communication Equipment </t>
  </si>
  <si>
    <t xml:space="preserve">Amplifier </t>
  </si>
  <si>
    <t xml:space="preserve">Loud Speaker/Sound Speaker </t>
  </si>
  <si>
    <t xml:space="preserve">Projector </t>
  </si>
  <si>
    <t xml:space="preserve">Radio Receiver </t>
  </si>
  <si>
    <t xml:space="preserve">Radio Transmitter </t>
  </si>
  <si>
    <t xml:space="preserve">Television </t>
  </si>
  <si>
    <t xml:space="preserve">Computers and Accessories </t>
  </si>
  <si>
    <t xml:space="preserve">Electrical Equipment </t>
  </si>
  <si>
    <t xml:space="preserve">Refrigerator/Freezer </t>
  </si>
  <si>
    <t xml:space="preserve">Stabilizer, </t>
  </si>
  <si>
    <t xml:space="preserve">Transformer(Off),UP </t>
  </si>
  <si>
    <t xml:space="preserve">S </t>
  </si>
  <si>
    <t xml:space="preserve">Networking, ICT Equipment </t>
  </si>
  <si>
    <t xml:space="preserve">Routers </t>
  </si>
  <si>
    <t xml:space="preserve">Office Equipment </t>
  </si>
  <si>
    <t xml:space="preserve">Comb/Binding Machine </t>
  </si>
  <si>
    <t xml:space="preserve">Filing Cabinet </t>
  </si>
  <si>
    <t xml:space="preserve">Hologram Machine </t>
  </si>
  <si>
    <t xml:space="preserve">Metal Storage Cabinet </t>
  </si>
  <si>
    <t xml:space="preserve">Photocopier Machine </t>
  </si>
  <si>
    <t xml:space="preserve">Printer </t>
  </si>
  <si>
    <t xml:space="preserve">Safe </t>
  </si>
  <si>
    <t xml:space="preserve">Scanner </t>
  </si>
  <si>
    <t xml:space="preserve">Shelves </t>
  </si>
  <si>
    <t xml:space="preserve">Storage Cabinet </t>
  </si>
  <si>
    <t xml:space="preserve">Other machinery and equipment </t>
  </si>
  <si>
    <t xml:space="preserve">Plant and Machinery </t>
  </si>
  <si>
    <t xml:space="preserve">Infrastructure Assets </t>
  </si>
  <si>
    <t xml:space="preserve">Bridges </t>
  </si>
  <si>
    <t xml:space="preserve">Car, Lorry Park </t>
  </si>
  <si>
    <t xml:space="preserve">Dam </t>
  </si>
  <si>
    <t xml:space="preserve">Drainage </t>
  </si>
  <si>
    <t xml:space="preserve">Electrical Networks </t>
  </si>
  <si>
    <t xml:space="preserve">Feeder Roads </t>
  </si>
  <si>
    <t xml:space="preserve">Fire Hydrants </t>
  </si>
  <si>
    <t xml:space="preserve">Lighting  and  Traffic system </t>
  </si>
  <si>
    <t xml:space="preserve">Lighting and Traffic system </t>
  </si>
  <si>
    <t xml:space="preserve">Toilets </t>
  </si>
  <si>
    <t xml:space="preserve">Urban Roads </t>
  </si>
  <si>
    <t xml:space="preserve">Water Systems </t>
  </si>
  <si>
    <t xml:space="preserve">Land </t>
  </si>
  <si>
    <t xml:space="preserve">- </t>
  </si>
  <si>
    <t xml:space="preserve">Intangible Assets </t>
  </si>
  <si>
    <t xml:space="preserve">Computer Software </t>
  </si>
  <si>
    <t xml:space="preserve">Software </t>
  </si>
  <si>
    <t xml:space="preserve">1.6.3 Disposal of PPE </t>
  </si>
  <si>
    <t xml:space="preserve">Disposal gain or loss arising from the derecognition of an item of Property, Plant and Equipment is included in the Statement of Financial Performance when the item is derecognized; such a gain or loss is determined as the difference between the net disposal proceeds, if any, and the carrying amount of the item. </t>
  </si>
  <si>
    <t xml:space="preserve">1.8.0 Inventories – IPSAS 12 </t>
  </si>
  <si>
    <t xml:space="preserve">1.8.1 Definition </t>
  </si>
  <si>
    <r>
      <t xml:space="preserve">1.8.1.1 </t>
    </r>
    <r>
      <rPr>
        <sz val="12"/>
        <color rgb="FF000000"/>
        <rFont val="Cambria"/>
        <family val="1"/>
      </rPr>
      <t xml:space="preserve">Assets are considered as inventories when they are; </t>
    </r>
  </si>
  <si>
    <r>
      <t>i.</t>
    </r>
    <r>
      <rPr>
        <sz val="7"/>
        <color rgb="FF000000"/>
        <rFont val="Times New Roman"/>
        <family val="1"/>
      </rPr>
      <t xml:space="preserve">            </t>
    </r>
    <r>
      <rPr>
        <sz val="12"/>
        <color rgb="FF000000"/>
        <rFont val="Cambria"/>
        <family val="1"/>
      </rPr>
      <t xml:space="preserve">In the form of materials or supplies to be consumed in the production process. </t>
    </r>
  </si>
  <si>
    <r>
      <t>ii.</t>
    </r>
    <r>
      <rPr>
        <sz val="7"/>
        <color rgb="FF000000"/>
        <rFont val="Times New Roman"/>
        <family val="1"/>
      </rPr>
      <t xml:space="preserve">          </t>
    </r>
    <r>
      <rPr>
        <sz val="12"/>
        <color rgb="FF000000"/>
        <rFont val="Cambria"/>
        <family val="1"/>
      </rPr>
      <t xml:space="preserve">In the form of materials or supplies to be consumed or distributed in the rendering of service. </t>
    </r>
  </si>
  <si>
    <r>
      <t>iii.</t>
    </r>
    <r>
      <rPr>
        <sz val="7"/>
        <color rgb="FF000000"/>
        <rFont val="Times New Roman"/>
        <family val="1"/>
      </rPr>
      <t xml:space="preserve">        </t>
    </r>
    <r>
      <rPr>
        <sz val="12"/>
        <color rgb="FF000000"/>
        <rFont val="Cambria"/>
        <family val="1"/>
      </rPr>
      <t>Held for sale or distribution in the ordinary course of operations. iv.</t>
    </r>
    <r>
      <rPr>
        <sz val="12"/>
        <color rgb="FF000000"/>
        <rFont val="Arial"/>
        <family val="2"/>
      </rPr>
      <t xml:space="preserve"> </t>
    </r>
  </si>
  <si>
    <t xml:space="preserve">In the process of production for sale or distribution. </t>
  </si>
  <si>
    <r>
      <t xml:space="preserve">1.8.1.2 </t>
    </r>
    <r>
      <rPr>
        <sz val="12"/>
        <color rgb="FF000000"/>
        <rFont val="Cambria"/>
        <family val="1"/>
      </rPr>
      <t xml:space="preserve">Government of Ghana inventory includes; value books, military inventories, consumables, maintenance materials, spare parts for PPEs, stock of unissued currencies, postal service supplies, educational or training course materials, land or property held for sale, etc. </t>
    </r>
  </si>
  <si>
    <t xml:space="preserve">Inventory balances are recognised as current assets in the Statement of Financial Position. </t>
  </si>
  <si>
    <t xml:space="preserve">1.8.2. Inventory Valuation </t>
  </si>
  <si>
    <r>
      <t xml:space="preserve">1.8.2.1 </t>
    </r>
    <r>
      <rPr>
        <sz val="12"/>
        <color rgb="FF000000"/>
        <rFont val="Cambria"/>
        <family val="1"/>
      </rPr>
      <t xml:space="preserve">The inventory valuation method of Government of Ghana is the </t>
    </r>
    <r>
      <rPr>
        <i/>
        <sz val="12"/>
        <color rgb="FF000000"/>
        <rFont val="Cambria"/>
        <family val="1"/>
      </rPr>
      <t>Weighted Average Cost</t>
    </r>
    <r>
      <rPr>
        <sz val="12"/>
        <color rgb="FF000000"/>
        <rFont val="Cambria"/>
        <family val="1"/>
      </rPr>
      <t xml:space="preserve"> (WAC) method. The cost of inventory in stock is determined using the average price cost basis. The cost of inventories includes the cost of purchase, plus other costs incurred in bringing the items to the destination and condition for use. Inventories acquired through non-exchange transactions (i.e., donated goods) are measured at fair value at the date of acquisition. Inventories held for sale are valued at the lower of cost and net realizable value.  </t>
    </r>
  </si>
  <si>
    <t xml:space="preserve">Net realizable value is the net amount that is expected to be realized from the sale of inventories in the ordinary course of operations. </t>
  </si>
  <si>
    <r>
      <t>1.8.2.2</t>
    </r>
    <r>
      <rPr>
        <sz val="12"/>
        <color rgb="FF000000"/>
        <rFont val="Cambria"/>
        <family val="1"/>
      </rPr>
      <t xml:space="preserve"> Inventories held for distribution at no or nominal charge or for consumption in the production of goods or services are valued at the lower of cost and current replacement cost. Current replacement cost is the estimated cost that would be incurred to acquire the asset. </t>
    </r>
  </si>
  <si>
    <r>
      <t>1.8.2.3</t>
    </r>
    <r>
      <rPr>
        <sz val="12"/>
        <color rgb="FF000000"/>
        <rFont val="Cambria"/>
        <family val="1"/>
      </rPr>
      <t xml:space="preserve"> The carrying amounts of inventories are expensed when inventories are sold, exchanged, distributed externally or consumed by the respective covered entity.  </t>
    </r>
  </si>
  <si>
    <r>
      <t>1.8.2.4</t>
    </r>
    <r>
      <rPr>
        <sz val="12"/>
        <color rgb="FF000000"/>
        <rFont val="Cambria"/>
        <family val="1"/>
      </rPr>
      <t xml:space="preserve"> Inventories are subject to physical verification based on value and risk as assessed by Principal Spending Officers. Valuations of inventories, are the net of write-downs, from cost to current replacement cost or net realizable value, which are recognised in the Statement of Financial Performance.  </t>
    </r>
  </si>
  <si>
    <r>
      <t xml:space="preserve">1.8.2.5 </t>
    </r>
    <r>
      <rPr>
        <sz val="12"/>
        <color rgb="FF000000"/>
        <rFont val="Cambria"/>
        <family val="1"/>
      </rPr>
      <t xml:space="preserve">Government of Ghana uses periodic inventory count approach where covered entities undertake inventory count on quarterly and annual basis. </t>
    </r>
  </si>
  <si>
    <t xml:space="preserve">1.10.0 Cash Flow Statement –IPSAS 2 </t>
  </si>
  <si>
    <t xml:space="preserve">1.10.1 Definition </t>
  </si>
  <si>
    <r>
      <t>Cash and Cash Equivalent</t>
    </r>
    <r>
      <rPr>
        <sz val="12"/>
        <color rgb="FF000000"/>
        <rFont val="Cambria"/>
        <family val="1"/>
      </rPr>
      <t xml:space="preserve"> – Cash and cash equivalents consist of cash on hand, cash at bank, short-term and highly liquid investments that are readily convertible into known amount of cash which are subject to an insignificant risk of changes in value. </t>
    </r>
  </si>
  <si>
    <r>
      <t xml:space="preserve">Financing Activities </t>
    </r>
    <r>
      <rPr>
        <sz val="12"/>
        <color rgb="FF000000"/>
        <rFont val="Cambria"/>
        <family val="1"/>
      </rPr>
      <t xml:space="preserve">- Financing activities are activities that result in changes in the size and composition of the contributed capital and borrowings of the entity. </t>
    </r>
  </si>
  <si>
    <r>
      <t xml:space="preserve">Investing Activities </t>
    </r>
    <r>
      <rPr>
        <sz val="12"/>
        <color rgb="FF000000"/>
        <rFont val="Cambria"/>
        <family val="1"/>
      </rPr>
      <t xml:space="preserve">- Investing activities are the acquisition and disposal of long-term assets and other investments not included in cash equivalents. </t>
    </r>
  </si>
  <si>
    <r>
      <t xml:space="preserve">Operating Activities </t>
    </r>
    <r>
      <rPr>
        <sz val="12"/>
        <color rgb="FF000000"/>
        <rFont val="Cambria"/>
        <family val="1"/>
      </rPr>
      <t xml:space="preserve">- Operating activities are the activities of the entity that are not investing or financing activities. </t>
    </r>
  </si>
  <si>
    <t xml:space="preserve">1.10.2 Presentation </t>
  </si>
  <si>
    <r>
      <t xml:space="preserve">Asokore Mampong Municipal Assembly </t>
    </r>
    <r>
      <rPr>
        <sz val="12"/>
        <color rgb="FF000000"/>
        <rFont val="Cambria"/>
        <family val="1"/>
      </rPr>
      <t xml:space="preserve">uses the indirect method to report cash flows from operating activities, whereby surplus or deficit is adjusted for the effects of transactions of a non-cash nature, any deferrals or accruals of past or future operating cash receipts or payments, and items of revenue or expense associated with investing or financing cash flows. </t>
    </r>
  </si>
  <si>
    <t xml:space="preserve">Cash flows from Investing and Financing activities can be reported separately for major classes of gross receipts and gross payments that takes place during the period. </t>
  </si>
  <si>
    <t xml:space="preserve">1.10.3 Disclosure </t>
  </si>
  <si>
    <r>
      <t xml:space="preserve">              </t>
    </r>
    <r>
      <rPr>
        <sz val="12"/>
        <rFont val="Cambria"/>
        <family val="1"/>
      </rPr>
      <t xml:space="preserve">Asokore Mampong Municipal Assembly </t>
    </r>
    <r>
      <rPr>
        <sz val="12"/>
        <color rgb="FF000000"/>
        <rFont val="Cambria"/>
        <family val="1"/>
      </rPr>
      <t xml:space="preserve">discloses, together with a commentary by management in the notes to the financial statements, the amount of significant cash and cash equivalent balances held that are not available for use by the economic entity. </t>
    </r>
  </si>
  <si>
    <t xml:space="preserve">1.12.0 Advance receipts and other liabilities </t>
  </si>
  <si>
    <t xml:space="preserve">1.12.1 Classification </t>
  </si>
  <si>
    <t xml:space="preserve">Advance receipts and other liabilities consist of payments received in advance relating to exchange transactions, liabilities for conditional funding arrangements and other deferred revenue. </t>
  </si>
  <si>
    <t xml:space="preserve">1.16.0 Provisions, Contingent Liabilities and Contingent Assets – IPSAS 19 </t>
  </si>
  <si>
    <t xml:space="preserve">1.16.1 Definition </t>
  </si>
  <si>
    <t xml:space="preserve">Provision is a liability of uncertain timing or amount. </t>
  </si>
  <si>
    <t xml:space="preserve">1.16.2 Recognition  </t>
  </si>
  <si>
    <r>
      <t>1.16.2.1</t>
    </r>
    <r>
      <rPr>
        <sz val="12"/>
        <color rgb="FF000000"/>
        <rFont val="Cambria"/>
        <family val="1"/>
      </rPr>
      <t xml:space="preserve"> Provisions are recognised as liabilities when: </t>
    </r>
  </si>
  <si>
    <r>
      <t>•</t>
    </r>
    <r>
      <rPr>
        <sz val="7"/>
        <color rgb="FF000000"/>
        <rFont val="Times New Roman"/>
        <family val="1"/>
      </rPr>
      <t xml:space="preserve">        </t>
    </r>
    <r>
      <rPr>
        <sz val="12"/>
        <color rgb="FF000000"/>
        <rFont val="Cambria"/>
        <family val="1"/>
      </rPr>
      <t xml:space="preserve">The economic entity has a present legal or constructive obligation as a result of past events, </t>
    </r>
  </si>
  <si>
    <r>
      <t>•</t>
    </r>
    <r>
      <rPr>
        <sz val="7"/>
        <color rgb="FF000000"/>
        <rFont val="Times New Roman"/>
        <family val="1"/>
      </rPr>
      <t xml:space="preserve">        </t>
    </r>
    <r>
      <rPr>
        <sz val="12"/>
        <color rgb="FF000000"/>
        <rFont val="Cambria"/>
        <family val="1"/>
      </rPr>
      <t xml:space="preserve">It is more likely than not that an outflow of resources will be required to settle that obligation and </t>
    </r>
  </si>
  <si>
    <r>
      <t>•</t>
    </r>
    <r>
      <rPr>
        <sz val="7"/>
        <color rgb="FF000000"/>
        <rFont val="Times New Roman"/>
        <family val="1"/>
      </rPr>
      <t xml:space="preserve">        </t>
    </r>
    <r>
      <rPr>
        <sz val="12"/>
        <color rgb="FF000000"/>
        <rFont val="Cambria"/>
        <family val="1"/>
      </rPr>
      <t xml:space="preserve">The amount can be reliably estimated.  </t>
    </r>
  </si>
  <si>
    <r>
      <t>1.16.2.2</t>
    </r>
    <r>
      <rPr>
        <sz val="12"/>
        <color rgb="FF000000"/>
        <rFont val="Cambria"/>
        <family val="1"/>
      </rPr>
      <t xml:space="preserve"> Specific provisions for bad and doubtful debts are made for loans, receivables and investments as and when their non-recoverability is determined and where a request is made to Parliament for a write off.   </t>
    </r>
  </si>
  <si>
    <t xml:space="preserve">1.17.0 Contingent liabilities </t>
  </si>
  <si>
    <t xml:space="preserve">1.17.1 Definition </t>
  </si>
  <si>
    <t xml:space="preserve">A contingent liability is a possible obligation that arises from past events, and whose existence will be confirmed only by the occurrence or non-occurrence of one or more uncertain future events not wholly within the control of the entity.  </t>
  </si>
  <si>
    <t xml:space="preserve">1.17.2 Recognition and Disclosure </t>
  </si>
  <si>
    <r>
      <t>1.17.2.1</t>
    </r>
    <r>
      <rPr>
        <sz val="12"/>
        <color rgb="FF000000"/>
        <rFont val="Cambria"/>
        <family val="1"/>
      </rPr>
      <t xml:space="preserve"> It is the policy of</t>
    </r>
    <r>
      <rPr>
        <sz val="12"/>
        <rFont val="Cambria"/>
        <family val="1"/>
      </rPr>
      <t xml:space="preserve"> Asokore Mampong Municipal Assembly </t>
    </r>
    <r>
      <rPr>
        <sz val="12"/>
        <color rgb="FF000000"/>
        <rFont val="Cambria"/>
        <family val="1"/>
      </rPr>
      <t>not to recognize Contingent Liability but rather disclose in the notes to the Financial Statements, a brief description of the nature of the Contingent Liability and where applicable:</t>
    </r>
    <r>
      <rPr>
        <b/>
        <sz val="12"/>
        <color rgb="FF000000"/>
        <rFont val="Cambria"/>
        <family val="1"/>
      </rPr>
      <t xml:space="preserve">  </t>
    </r>
  </si>
  <si>
    <r>
      <t>a)</t>
    </r>
    <r>
      <rPr>
        <sz val="7"/>
        <color rgb="FF000000"/>
        <rFont val="Times New Roman"/>
        <family val="1"/>
      </rPr>
      <t xml:space="preserve">     </t>
    </r>
    <r>
      <rPr>
        <sz val="12"/>
        <color rgb="FF000000"/>
        <rFont val="Cambria"/>
        <family val="1"/>
      </rPr>
      <t xml:space="preserve">An estimate of its financial effect, </t>
    </r>
  </si>
  <si>
    <r>
      <t>b)</t>
    </r>
    <r>
      <rPr>
        <sz val="7"/>
        <color rgb="FF000000"/>
        <rFont val="Times New Roman"/>
        <family val="1"/>
      </rPr>
      <t xml:space="preserve">    </t>
    </r>
    <r>
      <rPr>
        <sz val="12"/>
        <color rgb="FF000000"/>
        <rFont val="Cambria"/>
        <family val="1"/>
      </rPr>
      <t xml:space="preserve">An indication of the uncertainties relating to the amount or timing of any outlay; and </t>
    </r>
  </si>
  <si>
    <r>
      <t>c)</t>
    </r>
    <r>
      <rPr>
        <sz val="7"/>
        <color rgb="FF000000"/>
        <rFont val="Times New Roman"/>
        <family val="1"/>
      </rPr>
      <t xml:space="preserve">     </t>
    </r>
    <r>
      <rPr>
        <sz val="12"/>
        <color rgb="FF000000"/>
        <rFont val="Cambria"/>
        <family val="1"/>
      </rPr>
      <t xml:space="preserve">The possibility of any reimbursement. </t>
    </r>
  </si>
  <si>
    <r>
      <t>1.17.2.2</t>
    </r>
    <r>
      <rPr>
        <sz val="12"/>
        <color rgb="FF000000"/>
        <rFont val="Cambria"/>
        <family val="1"/>
      </rPr>
      <t xml:space="preserve"> </t>
    </r>
    <r>
      <rPr>
        <sz val="12"/>
        <rFont val="Cambria"/>
        <family val="1"/>
      </rPr>
      <t xml:space="preserve">Asokore Mampong Municipal Assembly </t>
    </r>
    <r>
      <rPr>
        <sz val="12"/>
        <color rgb="FF000000"/>
        <rFont val="Cambria"/>
        <family val="1"/>
      </rPr>
      <t xml:space="preserve">periodically assesses Contingent Liabilities to determine whether an outflow of resources embodying economic benefits or service potential has become more or less probable. If it becomes more probable that such an outflow will be required, a provision is recognized in the financial statements of the period in which the change of probability occurs.  </t>
    </r>
  </si>
  <si>
    <t xml:space="preserve">1.18.0 Contingent assets </t>
  </si>
  <si>
    <t xml:space="preserve">1.18.1 Definition </t>
  </si>
  <si>
    <r>
      <t xml:space="preserve">Contingent assets are possible assets that arise from past events and whose existence will be confirmed only by the occurrence or non-occurrence of one or more uncertain future events not wholly within the effective control of the </t>
    </r>
    <r>
      <rPr>
        <sz val="12"/>
        <rFont val="Cambria"/>
        <family val="1"/>
      </rPr>
      <t>Asokore Mampong Municipal Assembly.</t>
    </r>
  </si>
  <si>
    <t xml:space="preserve">1.18.2 Disclosure  </t>
  </si>
  <si>
    <r>
      <t>1.18.2.1</t>
    </r>
    <r>
      <rPr>
        <sz val="12"/>
        <color rgb="FF000000"/>
        <rFont val="Cambria"/>
        <family val="1"/>
      </rPr>
      <t xml:space="preserve"> Contingent assets are disclosed in the notes when it is more likely than not, that economic benefits or service potential will flow to </t>
    </r>
    <r>
      <rPr>
        <sz val="12"/>
        <rFont val="Cambria"/>
        <family val="1"/>
      </rPr>
      <t>Asokore Mampong Municipal Assembly</t>
    </r>
    <r>
      <rPr>
        <sz val="12"/>
        <color rgb="FFFF0000"/>
        <rFont val="Cambria"/>
        <family val="1"/>
      </rPr>
      <t>.</t>
    </r>
    <r>
      <rPr>
        <sz val="12"/>
        <color rgb="FF000000"/>
        <rFont val="Cambria"/>
        <family val="1"/>
      </rPr>
      <t xml:space="preserve"> </t>
    </r>
  </si>
  <si>
    <r>
      <t>1.18.2.2</t>
    </r>
    <r>
      <rPr>
        <sz val="12"/>
        <color rgb="FF000000"/>
        <rFont val="Cambria"/>
        <family val="1"/>
      </rPr>
      <t xml:space="preserve"> Where </t>
    </r>
    <r>
      <rPr>
        <sz val="12"/>
        <rFont val="Cambria"/>
        <family val="1"/>
      </rPr>
      <t xml:space="preserve">Asokore Mampong Municipal Assembly </t>
    </r>
    <r>
      <rPr>
        <sz val="12"/>
        <color rgb="FF000000"/>
        <rFont val="Cambria"/>
        <family val="1"/>
      </rPr>
      <t xml:space="preserve">has an onerous contract, the present obligation under the contract shall be recognized and measured as a provision for Contingent Asset under onerous contract. </t>
    </r>
  </si>
  <si>
    <t xml:space="preserve">1.19.0 Events after the Reporting Date – IPSAS 14 </t>
  </si>
  <si>
    <t xml:space="preserve">1.19.1 Definition </t>
  </si>
  <si>
    <t xml:space="preserve">Events after Reporting Date are those events, both favorable and unfavorable, that occur between the reporting date for the financial statements and the date when the financial statements are authorized for issue and have a material impact on these financial statements. </t>
  </si>
  <si>
    <t xml:space="preserve">1.19.2 Reporting Dates </t>
  </si>
  <si>
    <t xml:space="preserve">In line with the Public Financial Management Act, 2016 (Act 921) the financial reporting and authorization dates of Government are as follows: </t>
  </si>
  <si>
    <t xml:space="preserve">Reporting Date </t>
  </si>
  <si>
    <t xml:space="preserve">Authorization for Issue Date </t>
  </si>
  <si>
    <t xml:space="preserve">Covered Entities </t>
  </si>
  <si>
    <t xml:space="preserve">Quarter 1 </t>
  </si>
  <si>
    <r>
      <t>31</t>
    </r>
    <r>
      <rPr>
        <vertAlign val="superscript"/>
        <sz val="12"/>
        <color rgb="FF000000"/>
        <rFont val="Cambria"/>
        <family val="1"/>
      </rPr>
      <t>st</t>
    </r>
    <r>
      <rPr>
        <sz val="12"/>
        <color rgb="FF000000"/>
        <rFont val="Cambria"/>
        <family val="1"/>
      </rPr>
      <t xml:space="preserve"> March 2024</t>
    </r>
  </si>
  <si>
    <r>
      <t>15</t>
    </r>
    <r>
      <rPr>
        <vertAlign val="superscript"/>
        <sz val="12"/>
        <color rgb="FF000000"/>
        <rFont val="Cambria"/>
        <family val="1"/>
      </rPr>
      <t>th</t>
    </r>
    <r>
      <rPr>
        <sz val="12"/>
        <color rgb="FF000000"/>
        <rFont val="Cambria"/>
        <family val="1"/>
      </rPr>
      <t xml:space="preserve"> April 2024</t>
    </r>
  </si>
  <si>
    <t xml:space="preserve">Quarter 2 </t>
  </si>
  <si>
    <r>
      <t>30</t>
    </r>
    <r>
      <rPr>
        <vertAlign val="superscript"/>
        <sz val="12"/>
        <color rgb="FF000000"/>
        <rFont val="Cambria"/>
        <family val="1"/>
      </rPr>
      <t>th</t>
    </r>
    <r>
      <rPr>
        <sz val="12"/>
        <color rgb="FF000000"/>
        <rFont val="Cambria"/>
        <family val="1"/>
      </rPr>
      <t xml:space="preserve"> June 2024</t>
    </r>
  </si>
  <si>
    <r>
      <t>15</t>
    </r>
    <r>
      <rPr>
        <vertAlign val="superscript"/>
        <sz val="12"/>
        <color rgb="FF000000"/>
        <rFont val="Cambria"/>
        <family val="1"/>
      </rPr>
      <t>th</t>
    </r>
    <r>
      <rPr>
        <sz val="12"/>
        <color rgb="FF000000"/>
        <rFont val="Cambria"/>
        <family val="1"/>
      </rPr>
      <t xml:space="preserve"> July 2024</t>
    </r>
  </si>
  <si>
    <t xml:space="preserve">Quarter 3 </t>
  </si>
  <si>
    <r>
      <t>30</t>
    </r>
    <r>
      <rPr>
        <vertAlign val="superscript"/>
        <sz val="12"/>
        <color rgb="FF000000"/>
        <rFont val="Cambria"/>
        <family val="1"/>
      </rPr>
      <t>th</t>
    </r>
    <r>
      <rPr>
        <sz val="12"/>
        <color rgb="FF000000"/>
        <rFont val="Cambria"/>
        <family val="1"/>
      </rPr>
      <t xml:space="preserve"> September 2024</t>
    </r>
  </si>
  <si>
    <r>
      <t>15</t>
    </r>
    <r>
      <rPr>
        <vertAlign val="superscript"/>
        <sz val="12"/>
        <color rgb="FF000000"/>
        <rFont val="Cambria"/>
        <family val="1"/>
      </rPr>
      <t>th</t>
    </r>
    <r>
      <rPr>
        <sz val="12"/>
        <color rgb="FF000000"/>
        <rFont val="Cambria"/>
        <family val="1"/>
      </rPr>
      <t xml:space="preserve"> October 2024</t>
    </r>
  </si>
  <si>
    <t xml:space="preserve">Quarter 4 </t>
  </si>
  <si>
    <r>
      <t>31</t>
    </r>
    <r>
      <rPr>
        <vertAlign val="superscript"/>
        <sz val="12"/>
        <color rgb="FF000000"/>
        <rFont val="Cambria"/>
        <family val="1"/>
      </rPr>
      <t>st</t>
    </r>
    <r>
      <rPr>
        <sz val="12"/>
        <color rgb="FF000000"/>
        <rFont val="Cambria"/>
        <family val="1"/>
      </rPr>
      <t xml:space="preserve"> December 2024</t>
    </r>
  </si>
  <si>
    <r>
      <t>15</t>
    </r>
    <r>
      <rPr>
        <vertAlign val="superscript"/>
        <sz val="12"/>
        <color rgb="FF000000"/>
        <rFont val="Cambria"/>
        <family val="1"/>
      </rPr>
      <t>th</t>
    </r>
    <r>
      <rPr>
        <sz val="12"/>
        <color rgb="FF000000"/>
        <rFont val="Cambria"/>
        <family val="1"/>
      </rPr>
      <t xml:space="preserve"> January 2025</t>
    </r>
  </si>
  <si>
    <t xml:space="preserve">Annual </t>
  </si>
  <si>
    <r>
      <t>28</t>
    </r>
    <r>
      <rPr>
        <vertAlign val="superscript"/>
        <sz val="12"/>
        <color rgb="FF000000"/>
        <rFont val="Cambria"/>
        <family val="1"/>
      </rPr>
      <t>th</t>
    </r>
    <r>
      <rPr>
        <sz val="12"/>
        <color rgb="FF000000"/>
        <rFont val="Cambria"/>
        <family val="1"/>
      </rPr>
      <t xml:space="preserve"> February 2025</t>
    </r>
  </si>
  <si>
    <t xml:space="preserve">1.19.3 Adjusting Events &amp; Non-Adjusting Events </t>
  </si>
  <si>
    <r>
      <t>1.19.3.1 Adjusting Event -</t>
    </r>
    <r>
      <rPr>
        <sz val="12"/>
        <color rgb="FF000000"/>
        <rFont val="Cambria"/>
        <family val="1"/>
      </rPr>
      <t xml:space="preserve">When an event after the reporting date occurs, and it is material, which provides evidence of condition that existed at the reporting date, the accounts are adjusted accordingly </t>
    </r>
  </si>
  <si>
    <r>
      <t>1.19.3.2</t>
    </r>
    <r>
      <rPr>
        <sz val="12"/>
        <color rgb="FF000000"/>
        <rFont val="Cambria"/>
        <family val="1"/>
      </rPr>
      <t xml:space="preserve"> </t>
    </r>
    <r>
      <rPr>
        <b/>
        <sz val="12"/>
        <color rgb="FF000000"/>
        <rFont val="Cambria"/>
        <family val="1"/>
      </rPr>
      <t xml:space="preserve">Non-Adjusting Event - </t>
    </r>
    <r>
      <rPr>
        <sz val="12"/>
        <color rgb="FF000000"/>
        <rFont val="Cambria"/>
        <family val="1"/>
      </rPr>
      <t xml:space="preserve">When an event after the reporting date occurs and is material which provides indicative conditions that arose after the reporting date, necessary disclosures are provided in the Notes to the Financial Statements indicating the following: </t>
    </r>
  </si>
  <si>
    <r>
      <t>a)</t>
    </r>
    <r>
      <rPr>
        <sz val="7"/>
        <color rgb="FF000000"/>
        <rFont val="Times New Roman"/>
        <family val="1"/>
      </rPr>
      <t xml:space="preserve">     </t>
    </r>
    <r>
      <rPr>
        <sz val="12"/>
        <color rgb="FF000000"/>
        <rFont val="Cambria"/>
        <family val="1"/>
      </rPr>
      <t xml:space="preserve">The nature of the event </t>
    </r>
  </si>
  <si>
    <r>
      <t>b)</t>
    </r>
    <r>
      <rPr>
        <sz val="7"/>
        <color rgb="FF000000"/>
        <rFont val="Times New Roman"/>
        <family val="1"/>
      </rPr>
      <t xml:space="preserve">    </t>
    </r>
    <r>
      <rPr>
        <sz val="12"/>
        <color rgb="FF000000"/>
        <rFont val="Cambria"/>
        <family val="1"/>
      </rPr>
      <t xml:space="preserve">An estimate of its financial effect, or a statement that such an estimate cannot be made. </t>
    </r>
  </si>
  <si>
    <t xml:space="preserve">1.20.0 Accounting Policies, Estimates and Errors – IPSAS 3 </t>
  </si>
  <si>
    <t xml:space="preserve">1.20.1 Change in Accounting Policy </t>
  </si>
  <si>
    <t xml:space="preserve">1.20.1.1 Definition </t>
  </si>
  <si>
    <r>
      <t xml:space="preserve">Accounting policies are the specific principles, bases, conventions, rules and practices applied by </t>
    </r>
    <r>
      <rPr>
        <sz val="12"/>
        <rFont val="Cambria"/>
        <family val="1"/>
      </rPr>
      <t xml:space="preserve">Asokore Mampong Municipal Assembly </t>
    </r>
    <r>
      <rPr>
        <sz val="12"/>
        <color rgb="FF000000"/>
        <rFont val="Cambria"/>
        <family val="1"/>
      </rPr>
      <t xml:space="preserve">in preparing and presenting financial statements. </t>
    </r>
  </si>
  <si>
    <r>
      <t>1.20.1.2</t>
    </r>
    <r>
      <rPr>
        <sz val="12"/>
        <color rgb="FF000000"/>
        <rFont val="Cambria"/>
        <family val="1"/>
      </rPr>
      <t xml:space="preserve"> </t>
    </r>
    <r>
      <rPr>
        <sz val="12"/>
        <rFont val="Cambria"/>
        <family val="1"/>
      </rPr>
      <t xml:space="preserve">Asokore Mampong Municipal Assembly </t>
    </r>
    <r>
      <rPr>
        <sz val="12"/>
        <color rgb="FF000000"/>
        <rFont val="Cambria"/>
        <family val="1"/>
      </rPr>
      <t xml:space="preserve">change in accounting policy is when there   is: </t>
    </r>
  </si>
  <si>
    <r>
      <t>a)</t>
    </r>
    <r>
      <rPr>
        <sz val="7"/>
        <color rgb="FF000000"/>
        <rFont val="Times New Roman"/>
        <family val="1"/>
      </rPr>
      <t xml:space="preserve">     </t>
    </r>
    <r>
      <rPr>
        <sz val="12"/>
        <color rgb="FF000000"/>
        <rFont val="Cambria"/>
        <family val="1"/>
      </rPr>
      <t xml:space="preserve">A change from one basis of accounting to another basis of accounting </t>
    </r>
  </si>
  <si>
    <r>
      <t>b)</t>
    </r>
    <r>
      <rPr>
        <sz val="7"/>
        <color rgb="FF000000"/>
        <rFont val="Times New Roman"/>
        <family val="1"/>
      </rPr>
      <t xml:space="preserve">    </t>
    </r>
    <r>
      <rPr>
        <sz val="12"/>
        <color rgb="FF000000"/>
        <rFont val="Cambria"/>
        <family val="1"/>
      </rPr>
      <t xml:space="preserve">A change in the accounting treatment, recognition, or measurement of a transaction, event, or condition within a basis of accounting. </t>
    </r>
  </si>
  <si>
    <r>
      <t>1.20.1.3</t>
    </r>
    <r>
      <rPr>
        <sz val="12"/>
        <color rgb="FF000000"/>
        <rFont val="Cambria"/>
        <family val="1"/>
      </rPr>
      <t xml:space="preserve"> </t>
    </r>
    <r>
      <rPr>
        <sz val="12"/>
        <rFont val="Cambria"/>
        <family val="1"/>
      </rPr>
      <t xml:space="preserve">Asokore Mampong Municipal Assembly </t>
    </r>
    <r>
      <rPr>
        <sz val="12"/>
        <color rgb="FF000000"/>
        <rFont val="Cambria"/>
        <family val="1"/>
      </rPr>
      <t xml:space="preserve">changes its accounting policy only when: </t>
    </r>
  </si>
  <si>
    <r>
      <t>a)</t>
    </r>
    <r>
      <rPr>
        <sz val="7"/>
        <color rgb="FF000000"/>
        <rFont val="Times New Roman"/>
        <family val="1"/>
      </rPr>
      <t xml:space="preserve">     </t>
    </r>
    <r>
      <rPr>
        <sz val="12"/>
        <color rgb="FF000000"/>
        <rFont val="Cambria"/>
        <family val="1"/>
      </rPr>
      <t xml:space="preserve">It is required by IPSAS; or </t>
    </r>
  </si>
  <si>
    <r>
      <t>b)</t>
    </r>
    <r>
      <rPr>
        <sz val="7"/>
        <color rgb="FF000000"/>
        <rFont val="Times New Roman"/>
        <family val="1"/>
      </rPr>
      <t xml:space="preserve">    </t>
    </r>
    <r>
      <rPr>
        <sz val="12"/>
        <color rgb="FF000000"/>
        <rFont val="Cambria"/>
        <family val="1"/>
      </rPr>
      <t xml:space="preserve">It results in the financial statements providing faithful representation and more relevant information about the effects of transactions, other events, and conditions on the entity’s financial position, financial performance, or cash flow. </t>
    </r>
  </si>
  <si>
    <t xml:space="preserve">1.20.2 Retrospective Application </t>
  </si>
  <si>
    <r>
      <t xml:space="preserve">When there is a change in accounting policy </t>
    </r>
    <r>
      <rPr>
        <sz val="12"/>
        <rFont val="Cambria"/>
        <family val="1"/>
      </rPr>
      <t xml:space="preserve">Asokore Mampong Municipal Assembly </t>
    </r>
    <r>
      <rPr>
        <sz val="12"/>
        <color rgb="FF000000"/>
        <rFont val="Cambria"/>
        <family val="1"/>
      </rPr>
      <t xml:space="preserve">does retrospective application to adjust the opening balance of each affected component of net asset/equity (i.e., items affected in the statement of financial position) for the earliest period presented, and the other comparative amounts disclosed for each prior period presented as if the new accounting policy had always been applied. </t>
    </r>
  </si>
  <si>
    <t xml:space="preserve">1.20.3 Consistency in Application of Accounting Policy  </t>
  </si>
  <si>
    <r>
      <t xml:space="preserve">Asokore Mampong Municipal Assembly selects </t>
    </r>
    <r>
      <rPr>
        <sz val="12"/>
        <color rgb="FF000000"/>
        <rFont val="Cambria"/>
        <family val="1"/>
      </rPr>
      <t xml:space="preserve">and applies its accounting policies consistently for similar transactions, other events, and conditions, unless it is specifically required or permitted by IPSAS or a legislation for categorization of items for which different policies may be appropriate. </t>
    </r>
  </si>
  <si>
    <t xml:space="preserve">1.20.4 Changes in Accounting Estimates </t>
  </si>
  <si>
    <r>
      <t>1.20.4.1</t>
    </r>
    <r>
      <rPr>
        <sz val="12"/>
        <color rgb="FF000000"/>
        <rFont val="Cambria"/>
        <family val="1"/>
      </rPr>
      <t xml:space="preserve"> </t>
    </r>
    <r>
      <rPr>
        <b/>
        <sz val="12"/>
        <color rgb="FF000000"/>
        <rFont val="Cambria"/>
        <family val="1"/>
      </rPr>
      <t xml:space="preserve">Definition </t>
    </r>
  </si>
  <si>
    <r>
      <t>A Change in Accounting Estimates</t>
    </r>
    <r>
      <rPr>
        <sz val="12"/>
        <color rgb="FF000000"/>
        <rFont val="Cambria"/>
        <family val="1"/>
      </rPr>
      <t xml:space="preserve"> is an adjustment of the carrying amount of an asset or a liability, or the amount of the periodic consumption of an asset that results from the assessment of the present status of, and expected future benefits and obligations associated with, assets and liabilities. They result from new information or new developments and accordingly, are not correction of errors. </t>
    </r>
  </si>
  <si>
    <r>
      <t>1.20.4.2</t>
    </r>
    <r>
      <rPr>
        <sz val="12"/>
        <color rgb="FF000000"/>
        <rFont val="Cambria"/>
        <family val="1"/>
      </rPr>
      <t xml:space="preserve"> As a result of the uncertainties inherent in the operations of </t>
    </r>
    <r>
      <rPr>
        <sz val="12"/>
        <rFont val="Cambria"/>
        <family val="1"/>
      </rPr>
      <t>Asokore Mampong Municipal Assembly</t>
    </r>
    <r>
      <rPr>
        <sz val="12"/>
        <color rgb="FF000000"/>
        <rFont val="Cambria"/>
        <family val="1"/>
      </rPr>
      <t xml:space="preserve">, many items in financial statements cannot be measured with precision but can only be estimated. Estimation involves judgments based on the latest available reliable information. For example, estimates may be required of: </t>
    </r>
  </si>
  <si>
    <r>
      <t>a)</t>
    </r>
    <r>
      <rPr>
        <sz val="7"/>
        <color rgb="FF000000"/>
        <rFont val="Times New Roman"/>
        <family val="1"/>
      </rPr>
      <t xml:space="preserve">     </t>
    </r>
    <r>
      <rPr>
        <sz val="12"/>
        <color rgb="FF000000"/>
        <rFont val="Cambria"/>
        <family val="1"/>
      </rPr>
      <t xml:space="preserve">Tax revenue due to government; </t>
    </r>
  </si>
  <si>
    <r>
      <t>b)</t>
    </r>
    <r>
      <rPr>
        <sz val="7"/>
        <color rgb="FF000000"/>
        <rFont val="Times New Roman"/>
        <family val="1"/>
      </rPr>
      <t xml:space="preserve">    </t>
    </r>
    <r>
      <rPr>
        <sz val="12"/>
        <color rgb="FF000000"/>
        <rFont val="Cambria"/>
        <family val="1"/>
      </rPr>
      <t xml:space="preserve">Bad debts arising from uncollected taxes; </t>
    </r>
  </si>
  <si>
    <r>
      <t>c)</t>
    </r>
    <r>
      <rPr>
        <sz val="7"/>
        <color rgb="FF000000"/>
        <rFont val="Times New Roman"/>
        <family val="1"/>
      </rPr>
      <t xml:space="preserve">     </t>
    </r>
    <r>
      <rPr>
        <sz val="12"/>
        <color rgb="FF000000"/>
        <rFont val="Cambria"/>
        <family val="1"/>
      </rPr>
      <t xml:space="preserve">Inventory obsolescence; </t>
    </r>
  </si>
  <si>
    <r>
      <t>d)</t>
    </r>
    <r>
      <rPr>
        <sz val="7"/>
        <color rgb="FF000000"/>
        <rFont val="Times New Roman"/>
        <family val="1"/>
      </rPr>
      <t xml:space="preserve">    </t>
    </r>
    <r>
      <rPr>
        <sz val="12"/>
        <color rgb="FF000000"/>
        <rFont val="Cambria"/>
        <family val="1"/>
      </rPr>
      <t xml:space="preserve">The fair value of financial assets or financial liabilities; </t>
    </r>
  </si>
  <si>
    <r>
      <t>e)</t>
    </r>
    <r>
      <rPr>
        <sz val="7"/>
        <color rgb="FF000000"/>
        <rFont val="Times New Roman"/>
        <family val="1"/>
      </rPr>
      <t xml:space="preserve">     </t>
    </r>
    <r>
      <rPr>
        <sz val="12"/>
        <color rgb="FF000000"/>
        <rFont val="Cambria"/>
        <family val="1"/>
      </rPr>
      <t xml:space="preserve">The useful lives of, or expected pattern of consumption of future economic benefits or service potential embodied in, depreciable assets, or the percentage completion of road construction; and </t>
    </r>
  </si>
  <si>
    <r>
      <t>f)</t>
    </r>
    <r>
      <rPr>
        <sz val="7"/>
        <color rgb="FF000000"/>
        <rFont val="Times New Roman"/>
        <family val="1"/>
      </rPr>
      <t xml:space="preserve">      </t>
    </r>
    <r>
      <rPr>
        <sz val="12"/>
        <color rgb="FF000000"/>
        <rFont val="Cambria"/>
        <family val="1"/>
      </rPr>
      <t xml:space="preserve">Warranty obligations. </t>
    </r>
  </si>
  <si>
    <r>
      <t>1.20.4.3</t>
    </r>
    <r>
      <rPr>
        <sz val="12"/>
        <color rgb="FF000000"/>
        <rFont val="Cambria"/>
        <family val="1"/>
      </rPr>
      <t xml:space="preserve"> The use of reasonable estimates is an essential part of the preparation of financial statements of the </t>
    </r>
    <r>
      <rPr>
        <sz val="12"/>
        <rFont val="Cambria"/>
        <family val="1"/>
      </rPr>
      <t>Asokore Mampong Municipal Assembly</t>
    </r>
    <r>
      <rPr>
        <sz val="12"/>
        <color rgb="FF000000"/>
        <rFont val="Cambria"/>
        <family val="1"/>
      </rPr>
      <t xml:space="preserve">. An estimate may need revision if changes occur in the circumstances on which the estimate was based or as a result of new information or more experience. By its nature, the revision of an estimate does not relate to prior periods and is not the correction of an error. </t>
    </r>
  </si>
  <si>
    <r>
      <t>1.20.4.4</t>
    </r>
    <r>
      <rPr>
        <sz val="12"/>
        <color rgb="FF000000"/>
        <rFont val="Cambria"/>
        <family val="1"/>
      </rPr>
      <t xml:space="preserve"> A change in the measurement basis applied, </t>
    </r>
    <r>
      <rPr>
        <sz val="12"/>
        <rFont val="Cambria"/>
        <family val="1"/>
      </rPr>
      <t>(in paragraph 1.20.4</t>
    </r>
    <r>
      <rPr>
        <sz val="12"/>
        <color rgb="FF000000"/>
        <rFont val="Cambria"/>
        <family val="1"/>
      </rPr>
      <t xml:space="preserve">) is a change in an accounting policy, and not a change in an accounting estimate. When it is difficult to distinguish a change in an accounting policy from a change in an accounting estimate, the </t>
    </r>
    <r>
      <rPr>
        <sz val="12"/>
        <rFont val="Cambria"/>
        <family val="1"/>
      </rPr>
      <t xml:space="preserve">Asokore Mampong Municipal </t>
    </r>
    <r>
      <rPr>
        <sz val="12"/>
        <color rgb="FF000000"/>
        <rFont val="Cambria"/>
        <family val="1"/>
      </rPr>
      <t xml:space="preserve">treats the change as a change in an accounting estimate. </t>
    </r>
  </si>
  <si>
    <t xml:space="preserve">1.20.5 Recognition of Change in Accounting Estimates </t>
  </si>
  <si>
    <r>
      <t>1.20.5.1</t>
    </r>
    <r>
      <rPr>
        <sz val="12"/>
        <color rgb="FF000000"/>
        <rFont val="Cambria"/>
        <family val="1"/>
      </rPr>
      <t xml:space="preserve"> To the extent that a change in an accounting estimate gives rise to changes in assets and liabilities, or relates to an item of net assets/equity, it is recognised by adjusting the carrying amount of the related asset, liability, or net assets/equity item in the period of change. </t>
    </r>
  </si>
  <si>
    <r>
      <t>1.20.5.2</t>
    </r>
    <r>
      <rPr>
        <sz val="12"/>
        <color rgb="FF000000"/>
        <rFont val="Cambria"/>
        <family val="1"/>
      </rPr>
      <t xml:space="preserve"> The effect of a change in an accounting estimate, other than a change indicated in paragraph </t>
    </r>
    <r>
      <rPr>
        <sz val="12"/>
        <color rgb="FFFF0000"/>
        <rFont val="Cambria"/>
        <family val="1"/>
      </rPr>
      <t>1.20.5.1</t>
    </r>
    <r>
      <rPr>
        <sz val="12"/>
        <color rgb="FF000000"/>
        <rFont val="Cambria"/>
        <family val="1"/>
      </rPr>
      <t xml:space="preserve"> above, is recognised prospectively by including it in surplus or deficit in: </t>
    </r>
  </si>
  <si>
    <r>
      <t>a)</t>
    </r>
    <r>
      <rPr>
        <sz val="7"/>
        <color rgb="FF000000"/>
        <rFont val="Times New Roman"/>
        <family val="1"/>
      </rPr>
      <t xml:space="preserve">     </t>
    </r>
    <r>
      <rPr>
        <sz val="12"/>
        <color rgb="FF000000"/>
        <rFont val="Cambria"/>
        <family val="1"/>
      </rPr>
      <t xml:space="preserve">The period of the change, if the change affects the period only; or </t>
    </r>
  </si>
  <si>
    <r>
      <t>b)</t>
    </r>
    <r>
      <rPr>
        <sz val="7"/>
        <color rgb="FF000000"/>
        <rFont val="Times New Roman"/>
        <family val="1"/>
      </rPr>
      <t xml:space="preserve">    </t>
    </r>
    <r>
      <rPr>
        <sz val="12"/>
        <color rgb="FF000000"/>
        <rFont val="Cambria"/>
        <family val="1"/>
      </rPr>
      <t xml:space="preserve">The period of the change and future periods, if the change affects both. </t>
    </r>
  </si>
  <si>
    <t xml:space="preserve">1.20.6 Materiality </t>
  </si>
  <si>
    <r>
      <t xml:space="preserve">An item is considered material if its omission or its misstatement would have an impact on the conclusions or decisions of the users of the financial statements. </t>
    </r>
    <r>
      <rPr>
        <sz val="12"/>
        <rFont val="Cambria"/>
        <family val="1"/>
      </rPr>
      <t xml:space="preserve">Asokore Mampong Municipal Assembly </t>
    </r>
    <r>
      <rPr>
        <sz val="12"/>
        <color rgb="FF000000"/>
        <rFont val="Cambria"/>
        <family val="1"/>
      </rPr>
      <t xml:space="preserve">uses materiality concept to guide accounting decisions relating to presentation, disclosure, aggregation, offsetting and retrospective versus prospective application of changes in accounting policies.  </t>
    </r>
  </si>
  <si>
    <t xml:space="preserve">1.20.6 Use of Judgement </t>
  </si>
  <si>
    <r>
      <t>1.20.6.1</t>
    </r>
    <r>
      <rPr>
        <sz val="12"/>
        <color rgb="FF000000"/>
        <rFont val="Cambria"/>
        <family val="1"/>
      </rPr>
      <t xml:space="preserve"> In the absence of an IPSAS that specifically applies to a transaction, other event, or condition, management of </t>
    </r>
    <r>
      <rPr>
        <sz val="12"/>
        <rFont val="Cambria"/>
        <family val="1"/>
      </rPr>
      <t xml:space="preserve">Asokore Mampong Municipal Assembly </t>
    </r>
    <r>
      <rPr>
        <sz val="12"/>
        <color rgb="FF000000"/>
        <rFont val="Cambria"/>
        <family val="1"/>
      </rPr>
      <t xml:space="preserve">uses its judgement in developing and applying an accounting policy that results in information that is relevant to the accountability and decision-making needs of users, faithfully represents the financial performance, cash flows of the entity, meets the qualitative characteristics of understandability, timeliness, comparability, and verifiability and takes account of the constraints on information included in general purpose financial reports and the balance between the qualitative characteristics. </t>
    </r>
  </si>
  <si>
    <r>
      <t>1.20.6.2</t>
    </r>
    <r>
      <rPr>
        <sz val="12"/>
        <color rgb="FF000000"/>
        <rFont val="Cambria"/>
        <family val="1"/>
      </rPr>
      <t xml:space="preserve"> In making accounting judgement, management refers to, and considers the applicability of the following sources in the following order: </t>
    </r>
  </si>
  <si>
    <r>
      <t>a)</t>
    </r>
    <r>
      <rPr>
        <sz val="7"/>
        <color rgb="FF000000"/>
        <rFont val="Times New Roman"/>
        <family val="1"/>
      </rPr>
      <t xml:space="preserve">     </t>
    </r>
    <r>
      <rPr>
        <sz val="12"/>
        <color rgb="FF000000"/>
        <rFont val="Cambria"/>
        <family val="1"/>
      </rPr>
      <t xml:space="preserve">The requirements in IPSAS dealing with similar and related issues; and  </t>
    </r>
  </si>
  <si>
    <r>
      <t>b)</t>
    </r>
    <r>
      <rPr>
        <sz val="7"/>
        <color rgb="FF000000"/>
        <rFont val="Times New Roman"/>
        <family val="1"/>
      </rPr>
      <t xml:space="preserve">    </t>
    </r>
    <r>
      <rPr>
        <sz val="12"/>
        <color rgb="FF000000"/>
        <rFont val="Cambria"/>
        <family val="1"/>
      </rPr>
      <t xml:space="preserve">The definitions, recognition and measurement criteria for assets, liabilities, revenue and expenses. </t>
    </r>
  </si>
  <si>
    <r>
      <t>1.20.6.3</t>
    </r>
    <r>
      <rPr>
        <sz val="12"/>
        <color rgb="FF000000"/>
        <rFont val="Cambria"/>
        <family val="1"/>
      </rPr>
      <t xml:space="preserve"> Management also considers the most recent pronouncements of other standard setting bodies; and accepted public or private sector practices, but only to the extent that these do not conflict with the sources in (a) and (b) above. </t>
    </r>
  </si>
  <si>
    <t xml:space="preserve">1.20.7 Prior Period Errors </t>
  </si>
  <si>
    <t xml:space="preserve">Definition </t>
  </si>
  <si>
    <r>
      <t>1.20.7.1</t>
    </r>
    <r>
      <rPr>
        <sz val="11"/>
        <color rgb="FF000000"/>
        <rFont val="Calibri"/>
        <family val="2"/>
      </rPr>
      <t xml:space="preserve"> </t>
    </r>
    <r>
      <rPr>
        <sz val="12"/>
        <color rgb="FF000000"/>
        <rFont val="Cambria"/>
        <family val="1"/>
      </rPr>
      <t xml:space="preserve">Prior period errors are omissions from, and misstatements in, the entity’s financial statement for one or more prior periods arising from a failure to use or misuse of, faithfully representative information that: </t>
    </r>
  </si>
  <si>
    <r>
      <t>a)</t>
    </r>
    <r>
      <rPr>
        <sz val="7"/>
        <color rgb="FF000000"/>
        <rFont val="Times New Roman"/>
        <family val="1"/>
      </rPr>
      <t xml:space="preserve">     </t>
    </r>
    <r>
      <rPr>
        <sz val="12"/>
        <color rgb="FF000000"/>
        <rFont val="Cambria"/>
        <family val="1"/>
      </rPr>
      <t xml:space="preserve">was available when the financial statements for those periods were authorized for issue; and </t>
    </r>
  </si>
  <si>
    <r>
      <t>b)</t>
    </r>
    <r>
      <rPr>
        <sz val="7"/>
        <color rgb="FF000000"/>
        <rFont val="Times New Roman"/>
        <family val="1"/>
      </rPr>
      <t xml:space="preserve">    </t>
    </r>
    <r>
      <rPr>
        <sz val="12"/>
        <color rgb="FF000000"/>
        <rFont val="Cambria"/>
        <family val="1"/>
      </rPr>
      <t xml:space="preserve">could reasonably be expected to have been obtained and taken into account in the preparation and presentation of those financial statements.  </t>
    </r>
  </si>
  <si>
    <r>
      <t>1.20.7.2</t>
    </r>
    <r>
      <rPr>
        <sz val="12"/>
        <color rgb="FF000000"/>
        <rFont val="Cambria"/>
        <family val="1"/>
      </rPr>
      <t xml:space="preserve"> All material prior period errors and effects of change in accounting policies are corrected retrospectively after their discovery in the most recent set of financial statements authorized for issue, by;  </t>
    </r>
  </si>
  <si>
    <r>
      <t>a)</t>
    </r>
    <r>
      <rPr>
        <sz val="7"/>
        <color rgb="FF000000"/>
        <rFont val="Times New Roman"/>
        <family val="1"/>
      </rPr>
      <t xml:space="preserve">     </t>
    </r>
    <r>
      <rPr>
        <sz val="12"/>
        <color rgb="FF000000"/>
        <rFont val="Cambria"/>
        <family val="1"/>
      </rPr>
      <t xml:space="preserve">Restating comparative prior period amounts, or  </t>
    </r>
  </si>
  <si>
    <r>
      <t>b)</t>
    </r>
    <r>
      <rPr>
        <sz val="7"/>
        <color rgb="FF000000"/>
        <rFont val="Times New Roman"/>
        <family val="1"/>
      </rPr>
      <t xml:space="preserve">    </t>
    </r>
    <r>
      <rPr>
        <sz val="12"/>
        <color rgb="FF000000"/>
        <rFont val="Cambria"/>
        <family val="1"/>
      </rPr>
      <t xml:space="preserve">If the error occurred before the earliest prior period presented, by restating the opening statement of financial position.  </t>
    </r>
  </si>
  <si>
    <r>
      <t>1.20.7.3</t>
    </r>
    <r>
      <rPr>
        <sz val="12"/>
        <color rgb="FF000000"/>
        <rFont val="Cambria"/>
        <family val="1"/>
      </rPr>
      <t xml:space="preserve"> A prior period error is corrected by retrospective restatement, except to the extent that it is impracticable to determine either the period specific effects or the cumulative effect of the error.  </t>
    </r>
  </si>
  <si>
    <r>
      <t>1.20.7.4</t>
    </r>
    <r>
      <rPr>
        <sz val="12"/>
        <color rgb="FF000000"/>
        <rFont val="Cambria"/>
        <family val="1"/>
      </rPr>
      <t xml:space="preserve"> When it is impracticable to determine the period-specific effects of an error on comparative information for one or more prior periods presented, it is restated by correcting the opening balances of assets, liabilities, and net assets/equity for the earliest period for which retrospective restatement is practicable (which may be the current period). </t>
    </r>
  </si>
  <si>
    <r>
      <t>1.20.7.5</t>
    </r>
    <r>
      <rPr>
        <sz val="12"/>
        <color rgb="FF000000"/>
        <rFont val="Cambria"/>
        <family val="1"/>
      </rPr>
      <t xml:space="preserve"> When it is impracticable to determine the cumulative effect at the beginning of the current period, of an error on all prior periods, the comparative information to correct the error prospectively from the earliest date practicable is restated. </t>
    </r>
  </si>
  <si>
    <r>
      <t>1.20.7.6</t>
    </r>
    <r>
      <rPr>
        <sz val="12"/>
        <color rgb="FF000000"/>
        <rFont val="Cambria"/>
        <family val="1"/>
      </rPr>
      <t xml:space="preserve"> In disclosing the prior period, the </t>
    </r>
    <r>
      <rPr>
        <sz val="12"/>
        <rFont val="Cambria"/>
        <family val="1"/>
      </rPr>
      <t xml:space="preserve">Asokore Mampong Municipal Assembly </t>
    </r>
    <r>
      <rPr>
        <sz val="12"/>
        <color rgb="FF000000"/>
        <rFont val="Cambria"/>
        <family val="1"/>
      </rPr>
      <t xml:space="preserve">presents the following; </t>
    </r>
  </si>
  <si>
    <r>
      <t>a)</t>
    </r>
    <r>
      <rPr>
        <sz val="7"/>
        <color rgb="FF000000"/>
        <rFont val="Times New Roman"/>
        <family val="1"/>
      </rPr>
      <t xml:space="preserve">     </t>
    </r>
    <r>
      <rPr>
        <sz val="12"/>
        <color rgb="FF000000"/>
        <rFont val="Cambria"/>
        <family val="1"/>
      </rPr>
      <t xml:space="preserve">The nature of the prior period error; </t>
    </r>
  </si>
  <si>
    <r>
      <t>b)</t>
    </r>
    <r>
      <rPr>
        <sz val="7"/>
        <color rgb="FF000000"/>
        <rFont val="Times New Roman"/>
        <family val="1"/>
      </rPr>
      <t xml:space="preserve">    </t>
    </r>
    <r>
      <rPr>
        <sz val="12"/>
        <color rgb="FF000000"/>
        <rFont val="Cambria"/>
        <family val="1"/>
      </rPr>
      <t xml:space="preserve">For each period presented, to the extent practicable, the amount of the correction for each financial statement line item affected; </t>
    </r>
  </si>
  <si>
    <r>
      <t>c)</t>
    </r>
    <r>
      <rPr>
        <sz val="7"/>
        <color rgb="FF000000"/>
        <rFont val="Times New Roman"/>
        <family val="1"/>
      </rPr>
      <t xml:space="preserve">     </t>
    </r>
    <r>
      <rPr>
        <sz val="12"/>
        <color rgb="FF000000"/>
        <rFont val="Cambria"/>
        <family val="1"/>
      </rPr>
      <t xml:space="preserve">The amount of the correction at the beginning of the earliest prior period presented;  </t>
    </r>
  </si>
  <si>
    <r>
      <t>d)</t>
    </r>
    <r>
      <rPr>
        <sz val="7"/>
        <color rgb="FF000000"/>
        <rFont val="Times New Roman"/>
        <family val="1"/>
      </rPr>
      <t xml:space="preserve">    </t>
    </r>
    <r>
      <rPr>
        <sz val="12"/>
        <color rgb="FF000000"/>
        <rFont val="Cambria"/>
        <family val="1"/>
      </rPr>
      <t xml:space="preserve">If retrospective treatment is impracticable for a particular prior period, the circumstance that led to the existence of that condition and a description of how and from when the error has been corrected. </t>
    </r>
  </si>
  <si>
    <r>
      <t>e)</t>
    </r>
    <r>
      <rPr>
        <sz val="7"/>
        <color rgb="FF000000"/>
        <rFont val="Times New Roman"/>
        <family val="1"/>
      </rPr>
      <t xml:space="preserve">     </t>
    </r>
    <r>
      <rPr>
        <sz val="12"/>
        <color rgb="FF000000"/>
        <rFont val="Cambria"/>
        <family val="1"/>
      </rPr>
      <t xml:space="preserve">Financial statements of subsequent periods need not reflect these disclosure requirements.  </t>
    </r>
  </si>
  <si>
    <t xml:space="preserve">1.21.0  Presentation of Budget Information in Financial Statements – IPSAS 24 </t>
  </si>
  <si>
    <r>
      <t xml:space="preserve">1.21.1.1 </t>
    </r>
    <r>
      <rPr>
        <sz val="12"/>
        <color rgb="FF000000"/>
        <rFont val="Cambria"/>
        <family val="1"/>
      </rPr>
      <t xml:space="preserve">Comparison of budget and actual amounts on a comparable basis presents the difference on the financial performance between amounts which are both prepared on cash basis, presented in the statement of comparison of budget and actual amounts.  </t>
    </r>
  </si>
  <si>
    <r>
      <t>1.21.1.2</t>
    </r>
    <r>
      <rPr>
        <sz val="12"/>
        <color rgb="FF000000"/>
        <rFont val="Cambria"/>
        <family val="1"/>
      </rPr>
      <t xml:space="preserve"> IPSAS 24 requires public sector entities to present a comparison of budget amounts and the actual amounts arising from execution of the budget to be included in the financial statements of entities that are required to, or elect to, make publicly available their approved budget(s), and for which they are, therefore, held publicly accountable. The Standard also requires disclosure of an explanation of the reasons for material differences between the budget and actual amounts. </t>
    </r>
  </si>
  <si>
    <r>
      <t xml:space="preserve">1.21.1.3 </t>
    </r>
    <r>
      <rPr>
        <sz val="12"/>
        <color rgb="FF000000"/>
        <rFont val="Cambria"/>
        <family val="1"/>
      </rPr>
      <t xml:space="preserve">This is to ensure that public sector entities discharge their accountability obligations and enhance the transparency of their financial statements by demonstrating (a) compliance with the approved budgets for which they are held publicly accountable and (b) where the budget(s) and the financial statements are prepared on the same basis, their financial performance in achieving the budgeted results. </t>
    </r>
  </si>
  <si>
    <t xml:space="preserve">1.21.2 Presentation of a Comparison of Budget and Actual Amounts </t>
  </si>
  <si>
    <r>
      <t>1.21.2.1</t>
    </r>
    <r>
      <rPr>
        <sz val="12"/>
        <color rgb="FF000000"/>
        <rFont val="Cambria"/>
        <family val="1"/>
      </rPr>
      <t xml:space="preserve"> The standard requires that, an entity shall present a comparison of the budget amounts for which it is held publicly accountable and actual amounts, either: </t>
    </r>
  </si>
  <si>
    <r>
      <t>a)</t>
    </r>
    <r>
      <rPr>
        <sz val="7"/>
        <color rgb="FF000000"/>
        <rFont val="Times New Roman"/>
        <family val="1"/>
      </rPr>
      <t xml:space="preserve">     </t>
    </r>
    <r>
      <rPr>
        <sz val="12"/>
        <color rgb="FF000000"/>
        <rFont val="Cambria"/>
        <family val="1"/>
      </rPr>
      <t xml:space="preserve">As a separate additional financial statement, or </t>
    </r>
  </si>
  <si>
    <r>
      <t>b)</t>
    </r>
    <r>
      <rPr>
        <sz val="7"/>
        <color rgb="FF000000"/>
        <rFont val="Times New Roman"/>
        <family val="1"/>
      </rPr>
      <t xml:space="preserve">    </t>
    </r>
    <r>
      <rPr>
        <sz val="12"/>
        <color rgb="FF000000"/>
        <rFont val="Cambria"/>
        <family val="1"/>
      </rPr>
      <t xml:space="preserve">As additional budget columns in the primary financial statements (statement of financial performance). </t>
    </r>
  </si>
  <si>
    <r>
      <t>1.21.2.2</t>
    </r>
    <r>
      <rPr>
        <sz val="12"/>
        <color rgb="FF000000"/>
        <rFont val="Cambria"/>
        <family val="1"/>
      </rPr>
      <t xml:space="preserve"> Since the budget of </t>
    </r>
    <r>
      <rPr>
        <sz val="12"/>
        <rFont val="Cambria"/>
        <family val="1"/>
      </rPr>
      <t xml:space="preserve">Asokore Mampong Municipal Assembly </t>
    </r>
    <r>
      <rPr>
        <sz val="12"/>
        <color rgb="FF000000"/>
        <rFont val="Cambria"/>
        <family val="1"/>
      </rPr>
      <t xml:space="preserve">is prepared on Cash Basis, whilst the financial statements are prepared on accrual accounting basis, </t>
    </r>
    <r>
      <rPr>
        <sz val="12"/>
        <rFont val="Cambria"/>
        <family val="1"/>
      </rPr>
      <t xml:space="preserve">Asokore Mampong Municipal Assembly </t>
    </r>
    <r>
      <rPr>
        <sz val="12"/>
        <color rgb="FF000000"/>
        <rFont val="Cambria"/>
        <family val="1"/>
      </rPr>
      <t xml:space="preserve">has elected to present its comparison of budget amount as a separate additional financial statement showing the following: </t>
    </r>
  </si>
  <si>
    <r>
      <t>a)</t>
    </r>
    <r>
      <rPr>
        <sz val="7"/>
        <color rgb="FF000000"/>
        <rFont val="Times New Roman"/>
        <family val="1"/>
      </rPr>
      <t xml:space="preserve">     </t>
    </r>
    <r>
      <rPr>
        <sz val="12"/>
        <color rgb="FF000000"/>
        <rFont val="Cambria"/>
        <family val="1"/>
      </rPr>
      <t xml:space="preserve">Original Budget Amount </t>
    </r>
  </si>
  <si>
    <r>
      <t>b)</t>
    </r>
    <r>
      <rPr>
        <sz val="7"/>
        <color rgb="FF000000"/>
        <rFont val="Times New Roman"/>
        <family val="1"/>
      </rPr>
      <t xml:space="preserve">    </t>
    </r>
    <r>
      <rPr>
        <sz val="12"/>
        <color rgb="FF000000"/>
        <rFont val="Cambria"/>
        <family val="1"/>
      </rPr>
      <t xml:space="preserve">Supplementary Budget Amount </t>
    </r>
  </si>
  <si>
    <r>
      <t>c)</t>
    </r>
    <r>
      <rPr>
        <sz val="7"/>
        <color rgb="FF000000"/>
        <rFont val="Times New Roman"/>
        <family val="1"/>
      </rPr>
      <t xml:space="preserve">     </t>
    </r>
    <r>
      <rPr>
        <sz val="12"/>
        <color rgb="FF000000"/>
        <rFont val="Cambria"/>
        <family val="1"/>
      </rPr>
      <t xml:space="preserve">Budget Reallocation Amount </t>
    </r>
  </si>
  <si>
    <r>
      <t>d)</t>
    </r>
    <r>
      <rPr>
        <sz val="7"/>
        <color rgb="FF000000"/>
        <rFont val="Times New Roman"/>
        <family val="1"/>
      </rPr>
      <t xml:space="preserve">    </t>
    </r>
    <r>
      <rPr>
        <sz val="12"/>
        <color rgb="FF000000"/>
        <rFont val="Cambria"/>
        <family val="1"/>
      </rPr>
      <t xml:space="preserve">Final Budget amount </t>
    </r>
  </si>
  <si>
    <r>
      <t>e)</t>
    </r>
    <r>
      <rPr>
        <sz val="7"/>
        <color rgb="FF000000"/>
        <rFont val="Times New Roman"/>
        <family val="1"/>
      </rPr>
      <t xml:space="preserve">     </t>
    </r>
    <r>
      <rPr>
        <sz val="12"/>
        <color rgb="FF000000"/>
        <rFont val="Cambria"/>
        <family val="1"/>
      </rPr>
      <t xml:space="preserve">Actual Amount </t>
    </r>
  </si>
  <si>
    <r>
      <t>f)</t>
    </r>
    <r>
      <rPr>
        <sz val="7"/>
        <color rgb="FF000000"/>
        <rFont val="Times New Roman"/>
        <family val="1"/>
      </rPr>
      <t xml:space="preserve">      </t>
    </r>
    <r>
      <rPr>
        <sz val="12"/>
        <color rgb="FF000000"/>
        <rFont val="Cambria"/>
        <family val="1"/>
      </rPr>
      <t xml:space="preserve">Variance Amount (With explanatory notes to material differences) </t>
    </r>
  </si>
  <si>
    <t xml:space="preserve">1.28.0 Related Party Disclosures – IPSAS 20 </t>
  </si>
  <si>
    <t xml:space="preserve">1.28.1 Definition </t>
  </si>
  <si>
    <r>
      <t>1.28.1.1</t>
    </r>
    <r>
      <rPr>
        <sz val="12"/>
        <color rgb="FF000000"/>
        <rFont val="Cambria"/>
        <family val="1"/>
      </rPr>
      <t xml:space="preserve"> </t>
    </r>
    <r>
      <rPr>
        <b/>
        <sz val="12"/>
        <color rgb="FF000000"/>
        <rFont val="Cambria"/>
        <family val="1"/>
      </rPr>
      <t>Related Parties</t>
    </r>
    <r>
      <rPr>
        <sz val="12"/>
        <color rgb="FF000000"/>
        <rFont val="Cambria"/>
        <family val="1"/>
      </rPr>
      <t xml:space="preserve"> are considered to be related if one party has the ability to: </t>
    </r>
  </si>
  <si>
    <r>
      <t>a)</t>
    </r>
    <r>
      <rPr>
        <sz val="7"/>
        <color rgb="FF000000"/>
        <rFont val="Times New Roman"/>
        <family val="1"/>
      </rPr>
      <t xml:space="preserve">     </t>
    </r>
    <r>
      <rPr>
        <sz val="12"/>
        <color rgb="FF000000"/>
        <rFont val="Cambria"/>
        <family val="1"/>
      </rPr>
      <t xml:space="preserve">Control the other party, or </t>
    </r>
  </si>
  <si>
    <r>
      <t>b)</t>
    </r>
    <r>
      <rPr>
        <sz val="7"/>
        <color rgb="FF000000"/>
        <rFont val="Times New Roman"/>
        <family val="1"/>
      </rPr>
      <t xml:space="preserve">    </t>
    </r>
    <r>
      <rPr>
        <sz val="12"/>
        <color rgb="FF000000"/>
        <rFont val="Cambria"/>
        <family val="1"/>
      </rPr>
      <t xml:space="preserve">Exercise significant influence over the other party in making financial and operating decisions, or if the related party entity and another entity are subject to common control.  </t>
    </r>
  </si>
  <si>
    <r>
      <t>1.28.1.2</t>
    </r>
    <r>
      <rPr>
        <sz val="12"/>
        <color rgb="FF000000"/>
        <rFont val="Cambria"/>
        <family val="1"/>
      </rPr>
      <t xml:space="preserve"> </t>
    </r>
    <r>
      <rPr>
        <b/>
        <sz val="12"/>
        <color rgb="FF000000"/>
        <rFont val="Cambria"/>
        <family val="1"/>
      </rPr>
      <t>Related party transaction</t>
    </r>
    <r>
      <rPr>
        <sz val="12"/>
        <color rgb="FF000000"/>
        <rFont val="Cambria"/>
        <family val="1"/>
      </rPr>
      <t xml:space="preserve"> is a transfer of resources or obligations between related parties, regardless of whether a price is charged. Related party transactions exclude transactions with any other entity that is a related party solely because of its economic dependence on the reporting entity or the government of which it forms part. </t>
    </r>
  </si>
  <si>
    <r>
      <t>1.28.1.3 Significant influence</t>
    </r>
    <r>
      <rPr>
        <sz val="12"/>
        <color rgb="FF000000"/>
        <rFont val="Cambria"/>
        <family val="1"/>
      </rPr>
      <t xml:space="preserve"> is the power to participate in the financial and operating policy decisions of an entity, but not control those policies. </t>
    </r>
  </si>
  <si>
    <t xml:space="preserve">1.28.2 The Need for Related Party Disclosures </t>
  </si>
  <si>
    <r>
      <t>1.28.2.1</t>
    </r>
    <r>
      <rPr>
        <sz val="12"/>
        <color rgb="FF000000"/>
        <rFont val="Cambria"/>
        <family val="1"/>
      </rPr>
      <t xml:space="preserve"> In related party disclosures, there is the need for disclosure of the existence of related   party relationships where control exists, and the disclosure of information about transactions between the entity and its related parties in certain circumstances. This is required for accountability purposes, and to facilitate a better understanding of the financial position and performance of the reporting entity.  </t>
    </r>
  </si>
  <si>
    <r>
      <t>1.28.2.2</t>
    </r>
    <r>
      <rPr>
        <sz val="12"/>
        <color rgb="FF000000"/>
        <rFont val="Cambria"/>
        <family val="1"/>
      </rPr>
      <t xml:space="preserve"> The key consideration in the related party disclosures are:   </t>
    </r>
  </si>
  <si>
    <r>
      <t>a)</t>
    </r>
    <r>
      <rPr>
        <sz val="7"/>
        <color rgb="FF000000"/>
        <rFont val="Times New Roman"/>
        <family val="1"/>
      </rPr>
      <t xml:space="preserve">     </t>
    </r>
    <r>
      <rPr>
        <sz val="12"/>
        <color rgb="FF000000"/>
        <rFont val="Cambria"/>
        <family val="1"/>
      </rPr>
      <t xml:space="preserve">Identification of which parties’ control or significantly influence the reporting entity,  </t>
    </r>
  </si>
  <si>
    <r>
      <t>b)</t>
    </r>
    <r>
      <rPr>
        <sz val="7"/>
        <color rgb="FF000000"/>
        <rFont val="Times New Roman"/>
        <family val="1"/>
      </rPr>
      <t xml:space="preserve">    </t>
    </r>
    <r>
      <rPr>
        <sz val="12"/>
        <color rgb="FF000000"/>
        <rFont val="Cambria"/>
        <family val="1"/>
      </rPr>
      <t xml:space="preserve">Determination of what information should be disclosed about transactions with those parties. </t>
    </r>
  </si>
  <si>
    <r>
      <t>1.28.2.3</t>
    </r>
    <r>
      <rPr>
        <sz val="12"/>
        <color rgb="FF000000"/>
        <rFont val="Cambria"/>
        <family val="1"/>
      </rPr>
      <t xml:space="preserve"> Examples of situations that may lead to related party disclosures by </t>
    </r>
    <r>
      <rPr>
        <sz val="12"/>
        <rFont val="Cambria"/>
        <family val="1"/>
      </rPr>
      <t xml:space="preserve">Asokore Mampong Municipal Assembly </t>
    </r>
    <r>
      <rPr>
        <sz val="12"/>
        <color rgb="FF000000"/>
        <rFont val="Cambria"/>
        <family val="1"/>
      </rPr>
      <t xml:space="preserve">are as follows: </t>
    </r>
  </si>
  <si>
    <r>
      <t>a)</t>
    </r>
    <r>
      <rPr>
        <sz val="7"/>
        <color rgb="FF000000"/>
        <rFont val="Times New Roman"/>
        <family val="1"/>
      </rPr>
      <t xml:space="preserve">     </t>
    </r>
    <r>
      <rPr>
        <sz val="12"/>
        <color rgb="FF000000"/>
        <rFont val="Cambria"/>
        <family val="1"/>
      </rPr>
      <t xml:space="preserve">Rendering or receiving of services; </t>
    </r>
  </si>
  <si>
    <r>
      <t>b)</t>
    </r>
    <r>
      <rPr>
        <sz val="7"/>
        <color rgb="FF000000"/>
        <rFont val="Times New Roman"/>
        <family val="1"/>
      </rPr>
      <t xml:space="preserve">    </t>
    </r>
    <r>
      <rPr>
        <sz val="12"/>
        <color rgb="FF000000"/>
        <rFont val="Cambria"/>
        <family val="1"/>
      </rPr>
      <t xml:space="preserve">Purchases or transfers/sales of goods (finished or unfinished); </t>
    </r>
  </si>
  <si>
    <r>
      <t>c)</t>
    </r>
    <r>
      <rPr>
        <sz val="7"/>
        <color rgb="FF000000"/>
        <rFont val="Times New Roman"/>
        <family val="1"/>
      </rPr>
      <t xml:space="preserve">     </t>
    </r>
    <r>
      <rPr>
        <sz val="12"/>
        <color rgb="FF000000"/>
        <rFont val="Cambria"/>
        <family val="1"/>
      </rPr>
      <t xml:space="preserve">Purchases or transfers/sales of property and other assets; </t>
    </r>
  </si>
  <si>
    <r>
      <t>d)</t>
    </r>
    <r>
      <rPr>
        <sz val="7"/>
        <color rgb="FF000000"/>
        <rFont val="Times New Roman"/>
        <family val="1"/>
      </rPr>
      <t xml:space="preserve">    </t>
    </r>
    <r>
      <rPr>
        <sz val="12"/>
        <color rgb="FF000000"/>
        <rFont val="Cambria"/>
        <family val="1"/>
      </rPr>
      <t xml:space="preserve">Agency arrangements; </t>
    </r>
  </si>
  <si>
    <r>
      <t>e)</t>
    </r>
    <r>
      <rPr>
        <sz val="7"/>
        <color rgb="FF000000"/>
        <rFont val="Times New Roman"/>
        <family val="1"/>
      </rPr>
      <t xml:space="preserve">     </t>
    </r>
    <r>
      <rPr>
        <sz val="12"/>
        <color rgb="FF000000"/>
        <rFont val="Cambria"/>
        <family val="1"/>
      </rPr>
      <t xml:space="preserve">Leasing arrangements; </t>
    </r>
  </si>
  <si>
    <r>
      <t>f)</t>
    </r>
    <r>
      <rPr>
        <sz val="7"/>
        <color rgb="FF000000"/>
        <rFont val="Times New Roman"/>
        <family val="1"/>
      </rPr>
      <t xml:space="preserve">      </t>
    </r>
    <r>
      <rPr>
        <sz val="12"/>
        <color rgb="FF000000"/>
        <rFont val="Cambria"/>
        <family val="1"/>
      </rPr>
      <t xml:space="preserve">Transfer of research and development; </t>
    </r>
  </si>
  <si>
    <r>
      <t>g)</t>
    </r>
    <r>
      <rPr>
        <sz val="7"/>
        <color rgb="FF000000"/>
        <rFont val="Times New Roman"/>
        <family val="1"/>
      </rPr>
      <t xml:space="preserve">    </t>
    </r>
    <r>
      <rPr>
        <sz val="12"/>
        <color rgb="FF000000"/>
        <rFont val="Cambria"/>
        <family val="1"/>
      </rPr>
      <t xml:space="preserve">License agreements; </t>
    </r>
  </si>
  <si>
    <r>
      <t>h)</t>
    </r>
    <r>
      <rPr>
        <sz val="7"/>
        <color rgb="FF000000"/>
        <rFont val="Times New Roman"/>
        <family val="1"/>
      </rPr>
      <t xml:space="preserve">    </t>
    </r>
    <r>
      <rPr>
        <sz val="12"/>
        <color rgb="FF000000"/>
        <rFont val="Cambria"/>
        <family val="1"/>
      </rPr>
      <t xml:space="preserve">Finance (including loans, capital contributions, grants whether in cash or in kind, and other financial support, including cost-sharing arrangements); and </t>
    </r>
  </si>
  <si>
    <r>
      <t>i)</t>
    </r>
    <r>
      <rPr>
        <sz val="7"/>
        <color rgb="FF000000"/>
        <rFont val="Times New Roman"/>
        <family val="1"/>
      </rPr>
      <t xml:space="preserve">      </t>
    </r>
    <r>
      <rPr>
        <sz val="12"/>
        <color rgb="FF000000"/>
        <rFont val="Cambria"/>
        <family val="1"/>
      </rPr>
      <t xml:space="preserve">Guarantees and collaterals. </t>
    </r>
  </si>
  <si>
    <t xml:space="preserve">1.28.3 Types of related parties </t>
  </si>
  <si>
    <r>
      <t>1.28.3.1</t>
    </r>
    <r>
      <rPr>
        <sz val="12"/>
        <color rgb="FF000000"/>
        <rFont val="Cambria"/>
        <family val="1"/>
      </rPr>
      <t xml:space="preserve"> </t>
    </r>
    <r>
      <rPr>
        <b/>
        <sz val="12"/>
        <color rgb="FF000000"/>
        <rFont val="Cambria"/>
        <family val="1"/>
      </rPr>
      <t>Related party include</t>
    </r>
    <r>
      <rPr>
        <sz val="12"/>
        <color rgb="FF000000"/>
        <rFont val="Cambria"/>
        <family val="1"/>
      </rPr>
      <t xml:space="preserve">: </t>
    </r>
  </si>
  <si>
    <r>
      <t>a)</t>
    </r>
    <r>
      <rPr>
        <sz val="7"/>
        <color rgb="FF000000"/>
        <rFont val="Times New Roman"/>
        <family val="1"/>
      </rPr>
      <t xml:space="preserve">     </t>
    </r>
    <r>
      <rPr>
        <sz val="12"/>
        <color rgb="FF000000"/>
        <rFont val="Cambria"/>
        <family val="1"/>
      </rPr>
      <t xml:space="preserve">Entities that directly, or indirectly through one or more intermediaries, control, or are controlled by, the reporting entity; </t>
    </r>
  </si>
  <si>
    <r>
      <t>b)</t>
    </r>
    <r>
      <rPr>
        <sz val="7"/>
        <color rgb="FF000000"/>
        <rFont val="Times New Roman"/>
        <family val="1"/>
      </rPr>
      <t xml:space="preserve">    </t>
    </r>
    <r>
      <rPr>
        <sz val="12"/>
        <color rgb="FF000000"/>
        <rFont val="Cambria"/>
        <family val="1"/>
      </rPr>
      <t xml:space="preserve">Associates; </t>
    </r>
  </si>
  <si>
    <r>
      <t>c)</t>
    </r>
    <r>
      <rPr>
        <sz val="7"/>
        <color rgb="FF000000"/>
        <rFont val="Times New Roman"/>
        <family val="1"/>
      </rPr>
      <t xml:space="preserve">     </t>
    </r>
    <r>
      <rPr>
        <sz val="12"/>
        <color rgb="FF000000"/>
        <rFont val="Cambria"/>
        <family val="1"/>
      </rPr>
      <t xml:space="preserve">Individuals owning, directly or indirectly, an interest in the reporting entity that gives them significant influence over the Entity, and close members of the family of any such individual; </t>
    </r>
  </si>
  <si>
    <r>
      <t>d)</t>
    </r>
    <r>
      <rPr>
        <sz val="7"/>
        <color rgb="FF000000"/>
        <rFont val="Times New Roman"/>
        <family val="1"/>
      </rPr>
      <t xml:space="preserve">    </t>
    </r>
    <r>
      <rPr>
        <sz val="12"/>
        <color rgb="FF000000"/>
        <rFont val="Cambria"/>
        <family val="1"/>
      </rPr>
      <t xml:space="preserve">Key management personnel, and close members of the family of key management personnel; and </t>
    </r>
  </si>
  <si>
    <r>
      <t>e)</t>
    </r>
    <r>
      <rPr>
        <sz val="7"/>
        <color rgb="FF000000"/>
        <rFont val="Times New Roman"/>
        <family val="1"/>
      </rPr>
      <t xml:space="preserve">     </t>
    </r>
    <r>
      <rPr>
        <sz val="12"/>
        <color rgb="FF000000"/>
        <rFont val="Cambria"/>
        <family val="1"/>
      </rPr>
      <t xml:space="preserve">Entities in which a substantial ownership interest is held, directly or indirectly, by any person described above or over which such a person is able to exercise significant influence. </t>
    </r>
  </si>
  <si>
    <r>
      <t>1.28.3.2</t>
    </r>
    <r>
      <rPr>
        <sz val="12"/>
        <color rgb="FF000000"/>
        <rFont val="Cambria"/>
        <family val="1"/>
      </rPr>
      <t xml:space="preserve"> For the purpose of this policy, the following are not deemed to be related parties: </t>
    </r>
  </si>
  <si>
    <r>
      <t>a)</t>
    </r>
    <r>
      <rPr>
        <sz val="7"/>
        <color rgb="FF000000"/>
        <rFont val="Times New Roman"/>
        <family val="1"/>
      </rPr>
      <t xml:space="preserve">  </t>
    </r>
    <r>
      <rPr>
        <sz val="12"/>
        <color rgb="FF000000"/>
        <rFont val="Cambria"/>
        <family val="1"/>
      </rPr>
      <t xml:space="preserve">(i) Providers of finance in the course of their business in that regard     </t>
    </r>
  </si>
  <si>
    <t xml:space="preserve">    (ii) Trade unions </t>
  </si>
  <si>
    <r>
      <t>b)</t>
    </r>
    <r>
      <rPr>
        <sz val="7"/>
        <color rgb="FF000000"/>
        <rFont val="Times New Roman"/>
        <family val="1"/>
      </rPr>
      <t xml:space="preserve">  </t>
    </r>
    <r>
      <rPr>
        <sz val="12"/>
        <color rgb="FF000000"/>
        <rFont val="Cambria"/>
        <family val="1"/>
      </rPr>
      <t xml:space="preserve">An entity with which the relationship is solely that of an agency. </t>
    </r>
  </si>
  <si>
    <t xml:space="preserve">1.28.4 Key management personnel are: </t>
  </si>
  <si>
    <r>
      <t>a)</t>
    </r>
    <r>
      <rPr>
        <sz val="7"/>
        <color rgb="FF000000"/>
        <rFont val="Times New Roman"/>
        <family val="1"/>
      </rPr>
      <t xml:space="preserve">     </t>
    </r>
    <r>
      <rPr>
        <sz val="12"/>
        <color rgb="FF000000"/>
        <rFont val="Cambria"/>
        <family val="1"/>
      </rPr>
      <t xml:space="preserve">All directors or members of the governing body of the entity e.g., President, Vice-President, Article 71 holders, Ministers, Chief Directors and other key public officers; and </t>
    </r>
  </si>
  <si>
    <r>
      <t>b)</t>
    </r>
    <r>
      <rPr>
        <sz val="7"/>
        <color rgb="FF000000"/>
        <rFont val="Times New Roman"/>
        <family val="1"/>
      </rPr>
      <t xml:space="preserve">    </t>
    </r>
    <r>
      <rPr>
        <sz val="12"/>
        <color rgb="FF000000"/>
        <rFont val="Cambria"/>
        <family val="1"/>
      </rPr>
      <t xml:space="preserve">Other persons having the authority and responsibility for the planning, directing, controlling the activities of the reporting entity. These include: </t>
    </r>
  </si>
  <si>
    <r>
      <t>i.</t>
    </r>
    <r>
      <rPr>
        <sz val="7"/>
        <color rgb="FF000000"/>
        <rFont val="Times New Roman"/>
        <family val="1"/>
      </rPr>
      <t xml:space="preserve">              </t>
    </r>
    <r>
      <rPr>
        <sz val="12"/>
        <color rgb="FF000000"/>
        <rFont val="Cambria"/>
        <family val="1"/>
      </rPr>
      <t xml:space="preserve">Members of the governing board of the entity who have the authority and responsibilities for planning, directing, and controlling the activities of the reporting entity </t>
    </r>
  </si>
  <si>
    <r>
      <t>ii.</t>
    </r>
    <r>
      <rPr>
        <sz val="7"/>
        <color rgb="FF000000"/>
        <rFont val="Times New Roman"/>
        <family val="1"/>
      </rPr>
      <t xml:space="preserve">            </t>
    </r>
    <r>
      <rPr>
        <sz val="12"/>
        <color rgb="FF000000"/>
        <rFont val="Cambria"/>
        <family val="1"/>
      </rPr>
      <t xml:space="preserve">Any key advisors of such members </t>
    </r>
  </si>
  <si>
    <r>
      <t>iii.</t>
    </r>
    <r>
      <rPr>
        <sz val="7"/>
        <color rgb="FF000000"/>
        <rFont val="Times New Roman"/>
        <family val="1"/>
      </rPr>
      <t xml:space="preserve">          </t>
    </r>
    <r>
      <rPr>
        <sz val="12"/>
        <color rgb="FF000000"/>
        <rFont val="Cambria"/>
        <family val="1"/>
      </rPr>
      <t xml:space="preserve">Senior management group of the reporting entity, including the chief executive or permanent head of the reporting entity. </t>
    </r>
  </si>
  <si>
    <t xml:space="preserve">1.29.0 Impairment of Non-Cash Generating Assets – IPSAS 21 </t>
  </si>
  <si>
    <t xml:space="preserve">1.29.1 Definition </t>
  </si>
  <si>
    <r>
      <t>Non-Cash Generating Assets</t>
    </r>
    <r>
      <rPr>
        <sz val="12"/>
        <color rgb="FF000000"/>
        <rFont val="Cambria"/>
        <family val="1"/>
      </rPr>
      <t xml:space="preserve"> are assets other than cash-generating assets. </t>
    </r>
  </si>
  <si>
    <r>
      <t>Cash-Generating Assets</t>
    </r>
    <r>
      <rPr>
        <sz val="12"/>
        <color rgb="FF000000"/>
        <rFont val="Cambria"/>
        <family val="1"/>
      </rPr>
      <t xml:space="preserve"> are assets held with the primary objective of generating a commercial return. </t>
    </r>
  </si>
  <si>
    <r>
      <t>An Impairment</t>
    </r>
    <r>
      <rPr>
        <sz val="12"/>
        <color rgb="FF000000"/>
        <rFont val="Cambria"/>
        <family val="1"/>
      </rPr>
      <t xml:space="preserve"> is a loss in the future economic benefits or service potential of an asset, over and above the systematic recognition of the loss of the asset’s future economic benefits or service potential through depreciation.  </t>
    </r>
  </si>
  <si>
    <r>
      <t>Recoverable Service Amount</t>
    </r>
    <r>
      <rPr>
        <sz val="12"/>
        <color rgb="FF000000"/>
        <rFont val="Cambria"/>
        <family val="1"/>
      </rPr>
      <t xml:space="preserve"> is the higher of a non-cash-generating asset's fair value less costs to sell and its value in use. </t>
    </r>
  </si>
  <si>
    <r>
      <t>Useful Life Is Either</t>
    </r>
    <r>
      <rPr>
        <sz val="12"/>
        <color rgb="FF000000"/>
        <rFont val="Cambria"/>
        <family val="1"/>
      </rPr>
      <t xml:space="preserve">: </t>
    </r>
  </si>
  <si>
    <t xml:space="preserve">(a) The period of time over which an asset is expected to be used by the entity; or (b) The number of production or similar units expected to be obtained from the asset by the entity. </t>
  </si>
  <si>
    <r>
      <t>Value in use</t>
    </r>
    <r>
      <rPr>
        <sz val="12"/>
        <color rgb="FF000000"/>
        <rFont val="Cambria"/>
        <family val="1"/>
      </rPr>
      <t xml:space="preserve"> of a non-cash generating asset is the present value of the asset's remaining service potential. </t>
    </r>
  </si>
  <si>
    <r>
      <t>An impairment loss of a non-cash generating assets</t>
    </r>
    <r>
      <rPr>
        <sz val="12"/>
        <color rgb="FF000000"/>
        <rFont val="Cambria"/>
        <family val="1"/>
      </rPr>
      <t xml:space="preserve"> is the amount by which the carrying amount of an asset exceeds its recoverable service amount. An impairment loss is recognised immediately in the statement of financial performance (surplus or deficit). </t>
    </r>
  </si>
  <si>
    <t xml:space="preserve">1.29.2 Recognition and Measurement </t>
  </si>
  <si>
    <r>
      <t>1.29.2.1</t>
    </r>
    <r>
      <rPr>
        <sz val="12"/>
        <color rgb="FF000000"/>
        <rFont val="Cambria"/>
        <family val="1"/>
      </rPr>
      <t xml:space="preserve"> </t>
    </r>
    <r>
      <rPr>
        <sz val="12"/>
        <rFont val="Cambria"/>
        <family val="1"/>
      </rPr>
      <t xml:space="preserve">Asokore Mampong Municipal Assembly </t>
    </r>
    <r>
      <rPr>
        <sz val="12"/>
        <color rgb="FF000000"/>
        <rFont val="Cambria"/>
        <family val="1"/>
      </rPr>
      <t xml:space="preserve">recognises an impairment loss: </t>
    </r>
  </si>
  <si>
    <r>
      <t>a)</t>
    </r>
    <r>
      <rPr>
        <sz val="7"/>
        <color rgb="FF000000"/>
        <rFont val="Times New Roman"/>
        <family val="1"/>
      </rPr>
      <t xml:space="preserve">     </t>
    </r>
    <r>
      <rPr>
        <sz val="12"/>
        <color rgb="FF000000"/>
        <rFont val="Cambria"/>
        <family val="1"/>
      </rPr>
      <t xml:space="preserve">If the recoverable service amount of an asset is less than its carrying amount; the carrying amount of the asset is reduced to its recoverable service amount. That reduction is the impairment loss. </t>
    </r>
  </si>
  <si>
    <r>
      <t>b)</t>
    </r>
    <r>
      <rPr>
        <sz val="7"/>
        <color rgb="FF000000"/>
        <rFont val="Times New Roman"/>
        <family val="1"/>
      </rPr>
      <t xml:space="preserve">    </t>
    </r>
    <r>
      <rPr>
        <sz val="12"/>
        <color rgb="FF000000"/>
        <rFont val="Cambria"/>
        <family val="1"/>
      </rPr>
      <t xml:space="preserve">Impairment test is performed at any time during the reporting period, provided it is performed at the same time every year. Different intangible assets may be tested for impairment at different times. However, if such an intangible asset was initially recognised during the current reporting period, that intangible asset is tested for impairment before the end of the current reporting period. </t>
    </r>
  </si>
  <si>
    <r>
      <t>c)</t>
    </r>
    <r>
      <rPr>
        <sz val="7"/>
        <color rgb="FF000000"/>
        <rFont val="Times New Roman"/>
        <family val="1"/>
      </rPr>
      <t xml:space="preserve">     </t>
    </r>
    <r>
      <rPr>
        <sz val="12"/>
        <color rgb="FF000000"/>
        <rFont val="Cambria"/>
        <family val="1"/>
      </rPr>
      <t xml:space="preserve">An impairment loss is recognised immediately in surplus or deficit, unless the asset is carried at revalued amount in accordance with another Standard, such as the revaluation model in IPSAS 17 and IPSAS 31. </t>
    </r>
  </si>
  <si>
    <r>
      <t>d)</t>
    </r>
    <r>
      <rPr>
        <sz val="7"/>
        <color rgb="FF000000"/>
        <rFont val="Times New Roman"/>
        <family val="1"/>
      </rPr>
      <t xml:space="preserve">    </t>
    </r>
    <r>
      <rPr>
        <sz val="12"/>
        <color rgb="FF000000"/>
        <rFont val="Cambria"/>
        <family val="1"/>
      </rPr>
      <t xml:space="preserve">An impairment loss on a non-revalued asset is recognised in surplus or deficit. However, an impairment loss on a revalued asset is recognised in revaluation surplus to the extent that the impairment loss does not exceed the amount in the revaluation surplus for that individual asset in accordance with IPSAS 31 or class of assets in accordance with IPSAS 17. </t>
    </r>
  </si>
  <si>
    <r>
      <t>e)</t>
    </r>
    <r>
      <rPr>
        <sz val="7"/>
        <color rgb="FF000000"/>
        <rFont val="Times New Roman"/>
        <family val="1"/>
      </rPr>
      <t xml:space="preserve">     </t>
    </r>
    <r>
      <rPr>
        <sz val="12"/>
        <color rgb="FF000000"/>
        <rFont val="Cambria"/>
        <family val="1"/>
      </rPr>
      <t xml:space="preserve">When the amount estimated for an impairment loss is greater than the carrying amount of the asset to which it relates, the entity does not recognise a liability, unless it is required by another standard. </t>
    </r>
  </si>
  <si>
    <r>
      <t>1.29.2.2</t>
    </r>
    <r>
      <rPr>
        <sz val="12"/>
        <color rgb="FF000000"/>
        <rFont val="Cambria"/>
        <family val="1"/>
      </rPr>
      <t xml:space="preserve"> </t>
    </r>
    <r>
      <rPr>
        <b/>
        <sz val="12"/>
        <color rgb="FF000000"/>
        <rFont val="Cambria"/>
        <family val="1"/>
      </rPr>
      <t xml:space="preserve">Indications of Impairment </t>
    </r>
  </si>
  <si>
    <t xml:space="preserve">In assessing whether there is any indication that an asset is impaired, the entity considers, as a minimum, the following factors from the internal and external sources:  </t>
  </si>
  <si>
    <r>
      <t>1.</t>
    </r>
    <r>
      <rPr>
        <b/>
        <sz val="12"/>
        <color rgb="FF000000"/>
        <rFont val="Arial"/>
        <family val="2"/>
      </rPr>
      <t xml:space="preserve"> </t>
    </r>
    <r>
      <rPr>
        <b/>
        <sz val="12"/>
        <color rgb="FF000000"/>
        <rFont val="Cambria"/>
        <family val="1"/>
      </rPr>
      <t xml:space="preserve">Internal sources of information </t>
    </r>
  </si>
  <si>
    <r>
      <t>a)</t>
    </r>
    <r>
      <rPr>
        <sz val="7"/>
        <color rgb="FF000000"/>
        <rFont val="Times New Roman"/>
        <family val="1"/>
      </rPr>
      <t xml:space="preserve">     </t>
    </r>
    <r>
      <rPr>
        <sz val="12"/>
        <color rgb="FF000000"/>
        <rFont val="Cambria"/>
        <family val="1"/>
      </rPr>
      <t xml:space="preserve">Evidence is available of obsolescence or physical damage of an asset </t>
    </r>
  </si>
  <si>
    <r>
      <t>b)</t>
    </r>
    <r>
      <rPr>
        <sz val="7"/>
        <color rgb="FF000000"/>
        <rFont val="Times New Roman"/>
        <family val="1"/>
      </rPr>
      <t xml:space="preserve">    </t>
    </r>
    <r>
      <rPr>
        <sz val="12"/>
        <color rgb="FF000000"/>
        <rFont val="Cambria"/>
        <family val="1"/>
      </rPr>
      <t xml:space="preserve">Significant changes with an adverse effect on the entity have taken place during the period, or are expected to take place in the near future, such as the following: </t>
    </r>
  </si>
  <si>
    <r>
      <t>•</t>
    </r>
    <r>
      <rPr>
        <sz val="7"/>
        <color rgb="FF000000"/>
        <rFont val="Times New Roman"/>
        <family val="1"/>
      </rPr>
      <t xml:space="preserve">        </t>
    </r>
    <r>
      <rPr>
        <sz val="12"/>
        <color rgb="FF000000"/>
        <rFont val="Cambria"/>
        <family val="1"/>
      </rPr>
      <t xml:space="preserve">the asset becoming idle,  </t>
    </r>
  </si>
  <si>
    <r>
      <t>•</t>
    </r>
    <r>
      <rPr>
        <sz val="7"/>
        <color rgb="FF000000"/>
        <rFont val="Times New Roman"/>
        <family val="1"/>
      </rPr>
      <t xml:space="preserve">        </t>
    </r>
    <r>
      <rPr>
        <sz val="12"/>
        <color rgb="FF000000"/>
        <rFont val="Cambria"/>
        <family val="1"/>
      </rPr>
      <t xml:space="preserve">plans to discontinue or restructure the operation to which an asset belongs,  </t>
    </r>
  </si>
  <si>
    <r>
      <t>•</t>
    </r>
    <r>
      <rPr>
        <sz val="7"/>
        <color rgb="FF000000"/>
        <rFont val="Times New Roman"/>
        <family val="1"/>
      </rPr>
      <t xml:space="preserve">        </t>
    </r>
    <r>
      <rPr>
        <sz val="12"/>
        <color rgb="FF000000"/>
        <rFont val="Cambria"/>
        <family val="1"/>
      </rPr>
      <t xml:space="preserve">plans to dispose of an asset before the previously expected date, and  </t>
    </r>
  </si>
  <si>
    <r>
      <t>•</t>
    </r>
    <r>
      <rPr>
        <sz val="7"/>
        <color rgb="FF000000"/>
        <rFont val="Times New Roman"/>
        <family val="1"/>
      </rPr>
      <t xml:space="preserve">        </t>
    </r>
    <r>
      <rPr>
        <sz val="12"/>
        <color rgb="FF000000"/>
        <rFont val="Cambria"/>
        <family val="1"/>
      </rPr>
      <t xml:space="preserve">reassessing the useful life of an asset as finite rather than indefinite; </t>
    </r>
  </si>
  <si>
    <r>
      <t>c)</t>
    </r>
    <r>
      <rPr>
        <sz val="7"/>
        <color rgb="FF000000"/>
        <rFont val="Times New Roman"/>
        <family val="1"/>
      </rPr>
      <t xml:space="preserve">     </t>
    </r>
    <r>
      <rPr>
        <sz val="12"/>
        <color rgb="FF000000"/>
        <rFont val="Cambria"/>
        <family val="1"/>
      </rPr>
      <t xml:space="preserve">A decision to halt the construction of the asset before it is completed or in a usable condition; </t>
    </r>
  </si>
  <si>
    <r>
      <t>d)</t>
    </r>
    <r>
      <rPr>
        <sz val="7"/>
        <color rgb="FF000000"/>
        <rFont val="Times New Roman"/>
        <family val="1"/>
      </rPr>
      <t xml:space="preserve">    </t>
    </r>
    <r>
      <rPr>
        <sz val="12"/>
        <color rgb="FF000000"/>
        <rFont val="Cambria"/>
        <family val="1"/>
      </rPr>
      <t xml:space="preserve">Evidence is available from internal reporting that indicates that the economic performance of an asset is, or will be, worse than expected </t>
    </r>
  </si>
  <si>
    <r>
      <t>2.</t>
    </r>
    <r>
      <rPr>
        <b/>
        <sz val="12"/>
        <color rgb="FF000000"/>
        <rFont val="Arial"/>
        <family val="2"/>
      </rPr>
      <t xml:space="preserve"> </t>
    </r>
    <r>
      <rPr>
        <b/>
        <sz val="12"/>
        <color rgb="FF000000"/>
        <rFont val="Cambria"/>
        <family val="1"/>
      </rPr>
      <t xml:space="preserve">External sources of information </t>
    </r>
  </si>
  <si>
    <r>
      <t>a)</t>
    </r>
    <r>
      <rPr>
        <sz val="7"/>
        <color rgb="FF000000"/>
        <rFont val="Times New Roman"/>
        <family val="1"/>
      </rPr>
      <t xml:space="preserve">     </t>
    </r>
    <r>
      <rPr>
        <sz val="12"/>
        <color rgb="FF000000"/>
        <rFont val="Cambria"/>
        <family val="1"/>
      </rPr>
      <t xml:space="preserve">During the period, an asset’s market value has declined significantly more than would be expected as a result of the passage of time or normal use; </t>
    </r>
  </si>
  <si>
    <r>
      <t>b)</t>
    </r>
    <r>
      <rPr>
        <sz val="7"/>
        <color rgb="FF000000"/>
        <rFont val="Times New Roman"/>
        <family val="1"/>
      </rPr>
      <t xml:space="preserve">    </t>
    </r>
    <r>
      <rPr>
        <sz val="12"/>
        <color rgb="FF000000"/>
        <rFont val="Cambria"/>
        <family val="1"/>
      </rPr>
      <t xml:space="preserve">Significant changes with an adverse effect on the entity have taken place during the period, or will take place in the near future, in the technological, market, economic, legal or political environment in which the entity operates, or in the market to which an asset is dedicated; </t>
    </r>
  </si>
  <si>
    <r>
      <t>c)</t>
    </r>
    <r>
      <rPr>
        <sz val="7"/>
        <color rgb="FF000000"/>
        <rFont val="Times New Roman"/>
        <family val="1"/>
      </rPr>
      <t xml:space="preserve">     </t>
    </r>
    <r>
      <rPr>
        <sz val="12"/>
        <color rgb="FF000000"/>
        <rFont val="Cambria"/>
        <family val="1"/>
      </rPr>
      <t xml:space="preserve">Market interest rates or other market rates of return on investments have increased during the period, and those increases are likely to affect the discount rate used in calculating an asset’s value in use and decrease the asset’s recoverable amount materially. </t>
    </r>
  </si>
  <si>
    <r>
      <t>1.29.2.2</t>
    </r>
    <r>
      <rPr>
        <sz val="12"/>
        <color rgb="FF000000"/>
        <rFont val="Cambria"/>
        <family val="1"/>
      </rPr>
      <t xml:space="preserve"> </t>
    </r>
    <r>
      <rPr>
        <b/>
        <sz val="12"/>
        <color rgb="FF000000"/>
        <rFont val="Cambria"/>
        <family val="1"/>
      </rPr>
      <t xml:space="preserve">Reversal of Impairment Loss </t>
    </r>
  </si>
  <si>
    <r>
      <t xml:space="preserve">Asokore Mampong Municipal Assembly </t>
    </r>
    <r>
      <rPr>
        <sz val="12"/>
        <color rgb="FF000000"/>
        <rFont val="Cambria"/>
        <family val="1"/>
      </rPr>
      <t xml:space="preserve">assesses at each reporting date whether there is any indication that an impairment loss recognised in prior periods for an asset no longer exist or has decreased. If any such indication exists the recoverable service amount of that asset is estimated. </t>
    </r>
  </si>
  <si>
    <r>
      <t>1.29.2.2</t>
    </r>
    <r>
      <rPr>
        <sz val="12"/>
        <color rgb="FF000000"/>
        <rFont val="Cambria"/>
        <family val="1"/>
      </rPr>
      <t xml:space="preserve"> </t>
    </r>
    <r>
      <rPr>
        <b/>
        <sz val="12"/>
        <color rgb="FF000000"/>
        <rFont val="Cambria"/>
        <family val="1"/>
      </rPr>
      <t>Investments in Controlled entities, Associates and Joint ventures</t>
    </r>
    <r>
      <rPr>
        <sz val="12"/>
        <color rgb="FF000000"/>
        <rFont val="Cambria"/>
        <family val="1"/>
      </rPr>
      <t xml:space="preserve"> are financial assets that are excluded from impairments tests unless they are classified as non cash generating assets.  </t>
    </r>
  </si>
  <si>
    <t xml:space="preserve">1.30.0 IMPAIRMENT OF CASH GENERATING ASSETS – IPSAS 26 </t>
  </si>
  <si>
    <t xml:space="preserve">1.30.1 Definition </t>
  </si>
  <si>
    <r>
      <t xml:space="preserve"> </t>
    </r>
    <r>
      <rPr>
        <b/>
        <sz val="12"/>
        <color rgb="FF000000"/>
        <rFont val="Cambria"/>
        <family val="1"/>
      </rPr>
      <t>Cash Generating</t>
    </r>
    <r>
      <rPr>
        <sz val="12"/>
        <color rgb="FF000000"/>
        <rFont val="Cambria"/>
        <family val="1"/>
      </rPr>
      <t xml:space="preserve"> unit is the smallest identifiable group of assets held with the primary objective of generating a commercial return that generates cash inflows from continuing use that are largely independent of the cash inflows from other assets or groups of assets. </t>
    </r>
  </si>
  <si>
    <r>
      <t>Recoverable Amount</t>
    </r>
    <r>
      <rPr>
        <sz val="12"/>
        <color rgb="FF000000"/>
        <rFont val="Cambria"/>
        <family val="1"/>
      </rPr>
      <t xml:space="preserve"> is the higher of an asset's or a cash-generating unit's fair value less costs to sell and its value in use. </t>
    </r>
  </si>
  <si>
    <r>
      <t>Value in Use</t>
    </r>
    <r>
      <rPr>
        <sz val="12"/>
        <color rgb="FF000000"/>
        <rFont val="Cambria"/>
        <family val="1"/>
      </rPr>
      <t xml:space="preserve"> of a cash generating asset is the present value of the estimated future cash flows expected to be derived from the continuing use of an asset and from its disposal at the end of its useful life. </t>
    </r>
  </si>
  <si>
    <r>
      <t>Impairment</t>
    </r>
    <r>
      <rPr>
        <sz val="12"/>
        <color rgb="FF000000"/>
        <rFont val="Cambria"/>
        <family val="1"/>
      </rPr>
      <t xml:space="preserve"> is a loss in the future economic benefits or service potential of an asset, over and above the systematic recognition of the loss of the asset’s future economic benefits or service potential through depreciation.  </t>
    </r>
  </si>
  <si>
    <t xml:space="preserve">1.30.2 Recognition and Measurement of Cash Generating Assets </t>
  </si>
  <si>
    <r>
      <t xml:space="preserve">Asokore Mampong Municipal Assembly </t>
    </r>
    <r>
      <rPr>
        <sz val="12"/>
        <color rgb="FF000000"/>
        <rFont val="Cambria"/>
        <family val="1"/>
      </rPr>
      <t xml:space="preserve">recognises an impairment loss as follows: </t>
    </r>
  </si>
  <si>
    <r>
      <t>a)</t>
    </r>
    <r>
      <rPr>
        <sz val="7"/>
        <color rgb="FF000000"/>
        <rFont val="Times New Roman"/>
        <family val="1"/>
      </rPr>
      <t xml:space="preserve">     </t>
    </r>
    <r>
      <rPr>
        <sz val="12"/>
        <color rgb="FF000000"/>
        <rFont val="Cambria"/>
        <family val="1"/>
      </rPr>
      <t xml:space="preserve">When the recoverable service amount of an asset is less than its carrying amount, the carrying amount of the asset is reduced to its recoverable service amount. That reduction is the impairment loss. </t>
    </r>
  </si>
  <si>
    <r>
      <t>b)</t>
    </r>
    <r>
      <rPr>
        <sz val="7"/>
        <color rgb="FF000000"/>
        <rFont val="Times New Roman"/>
        <family val="1"/>
      </rPr>
      <t xml:space="preserve">    </t>
    </r>
    <r>
      <rPr>
        <sz val="12"/>
        <color rgb="FF000000"/>
        <rFont val="Cambria"/>
        <family val="1"/>
      </rPr>
      <t xml:space="preserve">An impairment loss is recognised immediately in surplus or deficit, unless the asset is carried at revalued amount in accordance with another Standard, such as the revaluation model in IPSAS 17 and IPSAS 31. </t>
    </r>
  </si>
  <si>
    <r>
      <t>c)</t>
    </r>
    <r>
      <rPr>
        <sz val="7"/>
        <color rgb="FF000000"/>
        <rFont val="Times New Roman"/>
        <family val="1"/>
      </rPr>
      <t xml:space="preserve">     </t>
    </r>
    <r>
      <rPr>
        <sz val="12"/>
        <color rgb="FF000000"/>
        <rFont val="Cambria"/>
        <family val="1"/>
      </rPr>
      <t xml:space="preserve">An impairment loss on a non-revalued asset is recognised in surplus or deficit. However, an impairment loss on a revalued asset is recognised in revaluation surplus to the extent that the impairment loss does not exceed the amount in the revaluation surplus for that individual asset in accordance with IPSAS 31 or class of assets in accordance with IPSAS 17. </t>
    </r>
  </si>
  <si>
    <r>
      <t>d)</t>
    </r>
    <r>
      <rPr>
        <sz val="7"/>
        <color rgb="FF000000"/>
        <rFont val="Times New Roman"/>
        <family val="1"/>
      </rPr>
      <t xml:space="preserve">    </t>
    </r>
    <r>
      <rPr>
        <sz val="12"/>
        <color rgb="FF000000"/>
        <rFont val="Cambria"/>
        <family val="1"/>
      </rPr>
      <t xml:space="preserve">When the amount estimated for an impairment loss is greater than the carrying amount of the asset to which it relates, the entity does not recognise a liability, unless it is required by another standard. </t>
    </r>
  </si>
  <si>
    <r>
      <t>e)</t>
    </r>
    <r>
      <rPr>
        <sz val="7"/>
        <color rgb="FF000000"/>
        <rFont val="Times New Roman"/>
        <family val="1"/>
      </rPr>
      <t xml:space="preserve">     </t>
    </r>
    <r>
      <rPr>
        <sz val="12"/>
        <color rgb="FF000000"/>
        <rFont val="Cambria"/>
        <family val="1"/>
      </rPr>
      <t xml:space="preserve">After </t>
    </r>
  </si>
  <si>
    <t xml:space="preserve">the </t>
  </si>
  <si>
    <t xml:space="preserve">recognition </t>
  </si>
  <si>
    <t xml:space="preserve">of </t>
  </si>
  <si>
    <t xml:space="preserve">an </t>
  </si>
  <si>
    <t xml:space="preserve">impairment </t>
  </si>
  <si>
    <t xml:space="preserve">loss, </t>
  </si>
  <si>
    <t xml:space="preserve">depreciation </t>
  </si>
  <si>
    <t xml:space="preserve">(amortization) charge for the asset is adjusted in future periods to allocate the asset's revised carrying amount, less its residual value (if any), on a systematic basis over its remaining useful life </t>
  </si>
  <si>
    <t xml:space="preserve">1.30.3 Impairment Loss for a Cash-Generating Unit </t>
  </si>
  <si>
    <r>
      <t>1.30.3.1</t>
    </r>
    <r>
      <rPr>
        <sz val="12"/>
        <color rgb="FF000000"/>
        <rFont val="Cambria"/>
        <family val="1"/>
      </rPr>
      <t xml:space="preserve"> An impairment loss is recognized for a cash-generating unit (i.e., the smallest group of cash-generating units to which goodwill has been allocated) if the recoverable amount of the unit (group of units) is less than the carrying amount of the unit (group of units). The impairment loss is allocated to reduce the carrying amount of the cash generating assets of the unit (group of units) in the following order: </t>
    </r>
  </si>
  <si>
    <r>
      <t>(a)</t>
    </r>
    <r>
      <rPr>
        <sz val="7"/>
        <color rgb="FF000000"/>
        <rFont val="Times New Roman"/>
        <family val="1"/>
      </rPr>
      <t xml:space="preserve">            </t>
    </r>
    <r>
      <rPr>
        <sz val="12"/>
        <color rgb="FF000000"/>
        <rFont val="Cambria"/>
        <family val="1"/>
      </rPr>
      <t xml:space="preserve">First, to reduce the carrying amount of any goodwill allocated to the cash generating unit (group of units); and </t>
    </r>
  </si>
  <si>
    <r>
      <t>(b)</t>
    </r>
    <r>
      <rPr>
        <sz val="7"/>
        <color rgb="FF000000"/>
        <rFont val="Times New Roman"/>
        <family val="1"/>
      </rPr>
      <t xml:space="preserve">            </t>
    </r>
    <r>
      <rPr>
        <sz val="12"/>
        <color rgb="FF000000"/>
        <rFont val="Cambria"/>
        <family val="1"/>
      </rPr>
      <t xml:space="preserve">Then, to the other assets of the unit (group of units) on a pro rata basis, based on the carrying amount of each asset in the unit. </t>
    </r>
  </si>
  <si>
    <r>
      <t>1.30.3.2</t>
    </r>
    <r>
      <rPr>
        <sz val="12"/>
        <color rgb="FF000000"/>
        <rFont val="Cambria"/>
        <family val="1"/>
      </rPr>
      <t xml:space="preserve"> These reductions in carrying amounts shall be treated as impairment losses on individual assets and recognized. </t>
    </r>
  </si>
  <si>
    <r>
      <t>1.30.3.3</t>
    </r>
    <r>
      <rPr>
        <sz val="12"/>
        <color rgb="FF000000"/>
        <rFont val="Cambria"/>
        <family val="1"/>
      </rPr>
      <t xml:space="preserve"> In allocating an impairment loss, </t>
    </r>
    <r>
      <rPr>
        <sz val="12"/>
        <rFont val="Cambria"/>
        <family val="1"/>
      </rPr>
      <t xml:space="preserve">Asokore Mampong Municipal Assembly </t>
    </r>
    <r>
      <rPr>
        <sz val="12"/>
        <color rgb="FF000000"/>
        <rFont val="Cambria"/>
        <family val="1"/>
      </rPr>
      <t xml:space="preserve">does not reduce the carrying amount of an asset below the highest of: </t>
    </r>
  </si>
  <si>
    <t xml:space="preserve">(a) Its fair value less costs to sell (if determinable); (b) Its value in use (if determinable); and (c) Zero. </t>
  </si>
  <si>
    <r>
      <t>1.30.3.4</t>
    </r>
    <r>
      <rPr>
        <sz val="12"/>
        <color rgb="FF000000"/>
        <rFont val="Cambria"/>
        <family val="1"/>
      </rPr>
      <t xml:space="preserve"> The amount of the impairment loss that would otherwise have been allocated to the asset is allocated pro rata to the other cash -generating assets of the unit (group of units). </t>
    </r>
  </si>
  <si>
    <r>
      <t>1.30.3.5</t>
    </r>
    <r>
      <rPr>
        <sz val="12"/>
        <color rgb="FF000000"/>
        <rFont val="Cambria"/>
        <family val="1"/>
      </rPr>
      <t xml:space="preserve"> Where a non-cash-generating asset contributes to a cash-generating unit, a proportion of the carrying amount of that non-cash generating asset is allocated to the carrying amount of the cash-generating unit prior to estimation of the recoverable amount of the cash-generating unit. The carrying amount of the non-cash-generating asset reflects any impairment losses at the reporting date that have been determined under the requirements of IPSAS 21. </t>
    </r>
  </si>
  <si>
    <r>
      <t>1.30.3.6 Investments in Controlled entities, Associates and Joint ventures</t>
    </r>
    <r>
      <rPr>
        <sz val="12"/>
        <color rgb="FF000000"/>
        <rFont val="Cambria"/>
        <family val="1"/>
      </rPr>
      <t xml:space="preserve"> are financial assets that are excluded from impairments tests unless they are classified as cash generating assets.  </t>
    </r>
  </si>
  <si>
    <r>
      <t>1.30.3.7</t>
    </r>
    <r>
      <rPr>
        <sz val="12"/>
        <color rgb="FF000000"/>
        <rFont val="Cambria"/>
        <family val="1"/>
      </rPr>
      <t xml:space="preserve"> An impairment loss of a cash generating assets is the amount by which the carrying amount of an asset exceeds its recoverable service amount. An impairment loss is recognised immediately in the statement of financial performance (surplus or deficit).  </t>
    </r>
  </si>
  <si>
    <r>
      <t xml:space="preserve">1.30.3.3 </t>
    </r>
    <r>
      <rPr>
        <sz val="12"/>
        <color rgb="FF000000"/>
        <rFont val="Cambria"/>
        <family val="1"/>
      </rPr>
      <t xml:space="preserve">Impairment test is performed at any time during the reporting period, provided it is performed at the same time every year. Different intangible assets are tested for impairment at different times. However, if such an intangible asset was initially recognised during the current reporting period, that intangible asset is tested for impairment before the end of the current reporting period. </t>
    </r>
  </si>
  <si>
    <t xml:space="preserve">1.30.4 Indications of Impairment </t>
  </si>
  <si>
    <t xml:space="preserve">Internal sources of information </t>
  </si>
  <si>
    <r>
      <t>e)</t>
    </r>
    <r>
      <rPr>
        <sz val="7"/>
        <color rgb="FF000000"/>
        <rFont val="Times New Roman"/>
        <family val="1"/>
      </rPr>
      <t xml:space="preserve">     </t>
    </r>
    <r>
      <rPr>
        <sz val="12"/>
        <color rgb="FF000000"/>
        <rFont val="Cambria"/>
        <family val="1"/>
      </rPr>
      <t xml:space="preserve">Evidence is available of obsolescence or physical damage of an asset </t>
    </r>
  </si>
  <si>
    <r>
      <t>f)</t>
    </r>
    <r>
      <rPr>
        <sz val="7"/>
        <color rgb="FF000000"/>
        <rFont val="Times New Roman"/>
        <family val="1"/>
      </rPr>
      <t xml:space="preserve">      </t>
    </r>
    <r>
      <rPr>
        <sz val="12"/>
        <color rgb="FF000000"/>
        <rFont val="Cambria"/>
        <family val="1"/>
      </rPr>
      <t xml:space="preserve">Significant changes with an adverse effect on the entity have taken place during the period, or are expected to take place in the near future, such as the following: </t>
    </r>
  </si>
  <si>
    <r>
      <t>g)</t>
    </r>
    <r>
      <rPr>
        <sz val="7"/>
        <color rgb="FF000000"/>
        <rFont val="Times New Roman"/>
        <family val="1"/>
      </rPr>
      <t xml:space="preserve">    </t>
    </r>
    <r>
      <rPr>
        <sz val="12"/>
        <color rgb="FF000000"/>
        <rFont val="Cambria"/>
        <family val="1"/>
      </rPr>
      <t xml:space="preserve">A decision to halt the construction of the asset before it is completed or in a usable condition; </t>
    </r>
  </si>
  <si>
    <r>
      <t>h)</t>
    </r>
    <r>
      <rPr>
        <sz val="7"/>
        <color rgb="FF000000"/>
        <rFont val="Times New Roman"/>
        <family val="1"/>
      </rPr>
      <t xml:space="preserve">    </t>
    </r>
    <r>
      <rPr>
        <sz val="12"/>
        <color rgb="FF000000"/>
        <rFont val="Cambria"/>
        <family val="1"/>
      </rPr>
      <t xml:space="preserve">Evidence is available from internal reporting that indicates that the economic performance of an asset is, or will be, worse than expected </t>
    </r>
  </si>
  <si>
    <t xml:space="preserve">1.38.0 INVESTMENT PROPERTY </t>
  </si>
  <si>
    <t xml:space="preserve">1.38.1 Definition </t>
  </si>
  <si>
    <r>
      <t xml:space="preserve"> </t>
    </r>
    <r>
      <rPr>
        <b/>
        <sz val="12"/>
        <color rgb="FF000000"/>
        <rFont val="Cambria"/>
        <family val="1"/>
      </rPr>
      <t>Carrying amount</t>
    </r>
    <r>
      <rPr>
        <sz val="12"/>
        <color rgb="FF000000"/>
        <rFont val="Cambria"/>
        <family val="1"/>
      </rPr>
      <t xml:space="preserve"> is the amount at which an asset is recognized in the statement of financial position. </t>
    </r>
  </si>
  <si>
    <r>
      <t>Cost</t>
    </r>
    <r>
      <rPr>
        <sz val="12"/>
        <color rgb="FF000000"/>
        <rFont val="Cambria"/>
        <family val="1"/>
      </rPr>
      <t xml:space="preserve"> is the amount of cash or cash equivalents paid or the fair value of other consideration given to acquire an asset at the time of its acquisition or construction.  </t>
    </r>
  </si>
  <si>
    <r>
      <t>Investment property is property</t>
    </r>
    <r>
      <rPr>
        <sz val="12"/>
        <color rgb="FF000000"/>
        <rFont val="Cambria"/>
        <family val="1"/>
      </rPr>
      <t xml:space="preserve"> (land or a building - or part of a building - or both) held to earn rentals or for capital appreciation, or both, rather than for: </t>
    </r>
  </si>
  <si>
    <r>
      <t>a)</t>
    </r>
    <r>
      <rPr>
        <sz val="7"/>
        <color rgb="FF000000"/>
        <rFont val="Times New Roman"/>
        <family val="1"/>
      </rPr>
      <t xml:space="preserve">     </t>
    </r>
    <r>
      <rPr>
        <sz val="12"/>
        <color rgb="FF000000"/>
        <rFont val="Cambria"/>
        <family val="1"/>
      </rPr>
      <t xml:space="preserve">Use in the production or supply of goods or services, or for administrative purposes; or </t>
    </r>
  </si>
  <si>
    <r>
      <t>b)</t>
    </r>
    <r>
      <rPr>
        <sz val="7"/>
        <color rgb="FF000000"/>
        <rFont val="Times New Roman"/>
        <family val="1"/>
      </rPr>
      <t xml:space="preserve">    </t>
    </r>
    <r>
      <rPr>
        <sz val="12"/>
        <color rgb="FF000000"/>
        <rFont val="Cambria"/>
        <family val="1"/>
      </rPr>
      <t xml:space="preserve">Sale in the ordinary course of operations. </t>
    </r>
  </si>
  <si>
    <r>
      <t>Owner-occupied property</t>
    </r>
    <r>
      <rPr>
        <sz val="12"/>
        <color rgb="FF000000"/>
        <rFont val="Cambria"/>
        <family val="1"/>
      </rPr>
      <t xml:space="preserve"> is property held by the owner or by the lessee under a finance lease) for use in the production or supply of goods or services, or for administrative purposes. </t>
    </r>
  </si>
  <si>
    <t xml:space="preserve">1.38.2 Recognition </t>
  </si>
  <si>
    <t xml:space="preserve">Investment property shall be recognized as an asset when, and only when: </t>
  </si>
  <si>
    <r>
      <t>a)</t>
    </r>
    <r>
      <rPr>
        <sz val="7"/>
        <color rgb="FF000000"/>
        <rFont val="Times New Roman"/>
        <family val="1"/>
      </rPr>
      <t xml:space="preserve">     </t>
    </r>
    <r>
      <rPr>
        <sz val="12"/>
        <color rgb="FF000000"/>
        <rFont val="Cambria"/>
        <family val="1"/>
      </rPr>
      <t xml:space="preserve">It is probable that the future economic benefits or service potential that are associated with the investment property will flow to the entity; and </t>
    </r>
  </si>
  <si>
    <r>
      <t>b)</t>
    </r>
    <r>
      <rPr>
        <sz val="7"/>
        <color rgb="FF000000"/>
        <rFont val="Times New Roman"/>
        <family val="1"/>
      </rPr>
      <t xml:space="preserve">    </t>
    </r>
    <r>
      <rPr>
        <sz val="12"/>
        <color rgb="FF000000"/>
        <rFont val="Cambria"/>
        <family val="1"/>
      </rPr>
      <t xml:space="preserve">The cost or fair value of the investment property can be measured reliably. </t>
    </r>
  </si>
  <si>
    <t xml:space="preserve">1.38.3 Measurement at Recognition </t>
  </si>
  <si>
    <t xml:space="preserve">Investment property shall be measured initially at its cost (transaction costs shall be included in this initial measurement). </t>
  </si>
  <si>
    <t xml:space="preserve">Where an investment property is acquired through a non-exchange transaction, its cost shall be measured at its fair value as at the date of acquisition. </t>
  </si>
  <si>
    <t xml:space="preserve">1.38.4 Measurement after Recognition </t>
  </si>
  <si>
    <r>
      <t xml:space="preserve"> Investment property shall be measured after initial recognition at either; a)</t>
    </r>
    <r>
      <rPr>
        <sz val="12"/>
        <color rgb="FF000000"/>
        <rFont val="Arial"/>
        <family val="2"/>
      </rPr>
      <t xml:space="preserve"> </t>
    </r>
    <r>
      <rPr>
        <sz val="12"/>
        <color rgb="FF000000"/>
        <rFont val="Cambria"/>
        <family val="1"/>
      </rPr>
      <t xml:space="preserve">Fair value </t>
    </r>
  </si>
  <si>
    <r>
      <t>b)</t>
    </r>
    <r>
      <rPr>
        <sz val="12"/>
        <color rgb="FF000000"/>
        <rFont val="Arial"/>
        <family val="2"/>
      </rPr>
      <t xml:space="preserve"> </t>
    </r>
    <r>
      <rPr>
        <sz val="12"/>
        <color rgb="FF000000"/>
        <rFont val="Cambria"/>
        <family val="1"/>
      </rPr>
      <t xml:space="preserve">Cost model (i.e., at cost less any accumulated depreciation and any accumulated impairment losses) </t>
    </r>
  </si>
  <si>
    <t xml:space="preserve">1.38.5 Disposal </t>
  </si>
  <si>
    <t xml:space="preserve">Investment property assets are derecognized on disposal or when the investment property is permanently withdrawn from use and no future economic benefits or service potential are expected from its disposal. </t>
  </si>
  <si>
    <t xml:space="preserve">Gains or losses arising from the disposal of investment property shall be determined as the difference between the net disposal proceeds and the carrying amount of the asset, and shall be recognized in surplus or deficit in the period of the disposal. </t>
  </si>
  <si>
    <t xml:space="preserve">1.38.6 Disclosure </t>
  </si>
  <si>
    <r>
      <t xml:space="preserve">Asokore Mampong Municipal Assembly </t>
    </r>
    <r>
      <rPr>
        <sz val="12"/>
        <color rgb="FF000000"/>
        <rFont val="Cambria"/>
        <family val="1"/>
      </rPr>
      <t xml:space="preserve">has elected to use the fair value for subsequent measurement of its investment property. </t>
    </r>
  </si>
  <si>
    <t xml:space="preserve">Other disclosures includes; </t>
  </si>
  <si>
    <r>
      <t>a)</t>
    </r>
    <r>
      <rPr>
        <sz val="7"/>
        <color rgb="FF000000"/>
        <rFont val="Times New Roman"/>
        <family val="1"/>
      </rPr>
      <t xml:space="preserve">     </t>
    </r>
    <r>
      <rPr>
        <sz val="12"/>
        <color rgb="FF000000"/>
        <rFont val="Cambria"/>
        <family val="1"/>
      </rPr>
      <t xml:space="preserve">Where fair value model is applied, disclosures are made on whether, and in what circumstances, property interests held under operating leases are classified and accounted for as investment property; </t>
    </r>
  </si>
  <si>
    <r>
      <t>b)</t>
    </r>
    <r>
      <rPr>
        <sz val="7"/>
        <color rgb="FF000000"/>
        <rFont val="Times New Roman"/>
        <family val="1"/>
      </rPr>
      <t xml:space="preserve">    </t>
    </r>
    <r>
      <rPr>
        <sz val="12"/>
        <color rgb="FF000000"/>
        <rFont val="Cambria"/>
        <family val="1"/>
      </rPr>
      <t xml:space="preserve">The methods and significant assumptions applied in determining the fair value of investment property, including a statement whether the determination of fair value was supported by market evidence, or was more heavily based on other factors because of the nature of the property and lack of comparable market data; </t>
    </r>
  </si>
  <si>
    <r>
      <t>c)</t>
    </r>
    <r>
      <rPr>
        <sz val="7"/>
        <color rgb="FF000000"/>
        <rFont val="Times New Roman"/>
        <family val="1"/>
      </rPr>
      <t xml:space="preserve">     </t>
    </r>
    <r>
      <rPr>
        <sz val="12"/>
        <color rgb="FF000000"/>
        <rFont val="Cambria"/>
        <family val="1"/>
      </rPr>
      <t xml:space="preserve">The extent to which the fair value of investment property (as measured or disclosed in the financial statements) is based on a valuation by an independent valuer who holds a recognized and relevant professional qualification and has recent experience in the location and category of the investment property being valued. If there has been no such valuation, that fact shall be disclosed; </t>
    </r>
  </si>
  <si>
    <r>
      <t>d)</t>
    </r>
    <r>
      <rPr>
        <sz val="7"/>
        <color rgb="FF000000"/>
        <rFont val="Times New Roman"/>
        <family val="1"/>
      </rPr>
      <t xml:space="preserve">    </t>
    </r>
    <r>
      <rPr>
        <sz val="12"/>
        <color rgb="FF000000"/>
        <rFont val="Cambria"/>
        <family val="1"/>
      </rPr>
      <t xml:space="preserve">The amounts recognized in surplus or deficit for: </t>
    </r>
  </si>
  <si>
    <r>
      <t>Ø</t>
    </r>
    <r>
      <rPr>
        <sz val="7"/>
        <color rgb="FF000000"/>
        <rFont val="Times New Roman"/>
        <family val="1"/>
      </rPr>
      <t xml:space="preserve">  </t>
    </r>
    <r>
      <rPr>
        <sz val="12"/>
        <color rgb="FF000000"/>
        <rFont val="Cambria"/>
        <family val="1"/>
      </rPr>
      <t xml:space="preserve">Rental revenue from investment property; </t>
    </r>
  </si>
  <si>
    <r>
      <t>Ø</t>
    </r>
    <r>
      <rPr>
        <sz val="7"/>
        <color rgb="FF000000"/>
        <rFont val="Times New Roman"/>
        <family val="1"/>
      </rPr>
      <t xml:space="preserve">  </t>
    </r>
    <r>
      <rPr>
        <sz val="12"/>
        <color rgb="FF000000"/>
        <rFont val="Cambria"/>
        <family val="1"/>
      </rPr>
      <t xml:space="preserve">Direct operating expenses (including repairs and maintenance) arising from investment property that generated rental revenue during the period; and </t>
    </r>
  </si>
  <si>
    <r>
      <t>Ø</t>
    </r>
    <r>
      <rPr>
        <sz val="7"/>
        <color rgb="FF000000"/>
        <rFont val="Times New Roman"/>
        <family val="1"/>
      </rPr>
      <t xml:space="preserve">  </t>
    </r>
    <r>
      <rPr>
        <sz val="12"/>
        <color rgb="FF000000"/>
        <rFont val="Cambria"/>
        <family val="1"/>
      </rPr>
      <t xml:space="preserve">Direct operating expenses (including repairs and maintenance) arising from investment property that did not generate rental revenue during the period. </t>
    </r>
  </si>
  <si>
    <r>
      <t>e)</t>
    </r>
    <r>
      <rPr>
        <sz val="7"/>
        <color rgb="FF000000"/>
        <rFont val="Times New Roman"/>
        <family val="1"/>
      </rPr>
      <t xml:space="preserve">     </t>
    </r>
    <r>
      <rPr>
        <sz val="12"/>
        <color rgb="FF000000"/>
        <rFont val="Cambria"/>
        <family val="1"/>
      </rPr>
      <t xml:space="preserve">The existence and amounts of restrictions on the realisability of investment property or the remittance of revenue and proceeds of disposal; and </t>
    </r>
  </si>
  <si>
    <r>
      <t>f)</t>
    </r>
    <r>
      <rPr>
        <sz val="7"/>
        <color rgb="FF000000"/>
        <rFont val="Times New Roman"/>
        <family val="1"/>
      </rPr>
      <t xml:space="preserve">      </t>
    </r>
    <r>
      <rPr>
        <sz val="12"/>
        <color rgb="FF000000"/>
        <rFont val="Cambria"/>
        <family val="1"/>
      </rPr>
      <t xml:space="preserve">Contractual obligations to purchase, construct, or develop investment property or for repairs, maintenance, or enhancements. </t>
    </r>
  </si>
  <si>
    <r>
      <t>g)</t>
    </r>
    <r>
      <rPr>
        <sz val="7"/>
        <color rgb="FF000000"/>
        <rFont val="Times New Roman"/>
        <family val="1"/>
      </rPr>
      <t xml:space="preserve">    </t>
    </r>
    <r>
      <rPr>
        <sz val="12"/>
        <color rgb="FF000000"/>
        <rFont val="Cambria"/>
        <family val="1"/>
      </rPr>
      <t xml:space="preserve">A reconciliation between the carrying amounts of investment property at the beginning and end of the period. </t>
    </r>
  </si>
  <si>
    <r>
      <t>GLOSSARY OF TERMS</t>
    </r>
    <r>
      <rPr>
        <sz val="15.5"/>
        <color rgb="FF000000"/>
        <rFont val="Times New Roman"/>
        <family val="1"/>
      </rPr>
      <t xml:space="preserve"> </t>
    </r>
  </si>
  <si>
    <r>
      <t>TERM</t>
    </r>
    <r>
      <rPr>
        <sz val="12"/>
        <color rgb="FF000000"/>
        <rFont val="Times New Roman"/>
        <family val="1"/>
      </rPr>
      <t xml:space="preserve"> </t>
    </r>
  </si>
  <si>
    <r>
      <t>DEFINITION</t>
    </r>
    <r>
      <rPr>
        <sz val="12"/>
        <color rgb="FF000000"/>
        <rFont val="Times New Roman"/>
        <family val="1"/>
      </rPr>
      <t xml:space="preserve"> </t>
    </r>
  </si>
  <si>
    <r>
      <t>Accounting Basis</t>
    </r>
    <r>
      <rPr>
        <sz val="8.5"/>
        <color rgb="FF000000"/>
        <rFont val="Times New Roman"/>
        <family val="1"/>
      </rPr>
      <t xml:space="preserve"> </t>
    </r>
  </si>
  <si>
    <t xml:space="preserve">The accrual or cash basis of accounting as defined in the accrual basis International Public Sector Accounting Standards and the Cash Basis International Public Sector Accounting Standard. </t>
  </si>
  <si>
    <r>
      <t>Accounting Policies</t>
    </r>
    <r>
      <rPr>
        <sz val="8.5"/>
        <color rgb="FF000000"/>
        <rFont val="Times New Roman"/>
        <family val="1"/>
      </rPr>
      <t xml:space="preserve"> </t>
    </r>
  </si>
  <si>
    <t xml:space="preserve">The specific principles, bases, conventions, rules and practices applied by an entity in preparing and presenting financial statements. </t>
  </si>
  <si>
    <r>
      <t>Accrual Basis</t>
    </r>
    <r>
      <rPr>
        <sz val="8.5"/>
        <color rgb="FF000000"/>
        <rFont val="Times New Roman"/>
        <family val="1"/>
      </rPr>
      <t xml:space="preserve"> </t>
    </r>
  </si>
  <si>
    <t xml:space="preserve">A basis of accounting under which transactions and other events are recognized when they occur (and not only when cash or its equivalent is received or paid). Therefore, the transactions and events are recorded in the accounting records and recognized in the financial statements of the periods to which they relate. The elements recognized under accrual accounting are assets, liabilities, net assets/equity, revenue and expenses. </t>
  </si>
  <si>
    <r>
      <t>Active Market</t>
    </r>
    <r>
      <rPr>
        <sz val="8.5"/>
        <color rgb="FF000000"/>
        <rFont val="Times New Roman"/>
        <family val="1"/>
      </rPr>
      <t xml:space="preserve"> </t>
    </r>
  </si>
  <si>
    <t xml:space="preserve">A market in which all the following conditions exist: </t>
  </si>
  <si>
    <r>
      <t xml:space="preserve">( </t>
    </r>
    <r>
      <rPr>
        <sz val="8.5"/>
        <color rgb="FF000000"/>
        <rFont val="Times New Roman"/>
        <family val="1"/>
      </rPr>
      <t xml:space="preserve">a) The items traded within the market are homogeneous; </t>
    </r>
  </si>
  <si>
    <t xml:space="preserve">(b)  Willing buyers and sellers can normally be found at any time; and (c)  Prices are available to the public. </t>
  </si>
  <si>
    <r>
      <t>Annual Budget</t>
    </r>
    <r>
      <rPr>
        <sz val="8.5"/>
        <color rgb="FF000000"/>
        <rFont val="Times New Roman"/>
        <family val="1"/>
      </rPr>
      <t xml:space="preserve"> </t>
    </r>
  </si>
  <si>
    <t xml:space="preserve">An approved budget for one year. It does not include published forward estimates or projections for periods beyond the budget period. </t>
  </si>
  <si>
    <r>
      <t>Appropriation</t>
    </r>
    <r>
      <rPr>
        <sz val="8.5"/>
        <color rgb="FF000000"/>
        <rFont val="Times New Roman"/>
        <family val="1"/>
      </rPr>
      <t xml:space="preserve"> </t>
    </r>
  </si>
  <si>
    <t xml:space="preserve">An authorization granted by Parliament to allocate funds for purposes specified by the legislature or similar authority </t>
  </si>
  <si>
    <r>
      <t>Approved Budget</t>
    </r>
    <r>
      <rPr>
        <sz val="8.5"/>
        <color rgb="FF000000"/>
        <rFont val="Times New Roman"/>
        <family val="1"/>
      </rPr>
      <t xml:space="preserve"> </t>
    </r>
  </si>
  <si>
    <t xml:space="preserve">The expenditure authority derived from laws, appropriation bills, government ordinances and other decisions related to the anticipated revenue or receipts for the budgetary period. </t>
  </si>
  <si>
    <r>
      <t>Assets</t>
    </r>
    <r>
      <rPr>
        <sz val="8.5"/>
        <color rgb="FF000000"/>
        <rFont val="Times New Roman"/>
        <family val="1"/>
      </rPr>
      <t xml:space="preserve"> </t>
    </r>
  </si>
  <si>
    <t xml:space="preserve">Resources controlled by an entity as a result of past events and from which future economic benefits or service potential are expected to flow to the entity. </t>
  </si>
  <si>
    <r>
      <t>Associate</t>
    </r>
    <r>
      <rPr>
        <sz val="8.5"/>
        <color rgb="FF000000"/>
        <rFont val="Times New Roman"/>
        <family val="1"/>
      </rPr>
      <t xml:space="preserve"> </t>
    </r>
  </si>
  <si>
    <t xml:space="preserve">An entity, including an unincorporated entity such as a partnership, over which the investor has significant influence and that is neither a controlled entity nor an interest in a joint venture. </t>
  </si>
  <si>
    <r>
      <t>Borrowing Costs</t>
    </r>
    <r>
      <rPr>
        <sz val="8.5"/>
        <color rgb="FF000000"/>
        <rFont val="Times New Roman"/>
        <family val="1"/>
      </rPr>
      <t xml:space="preserve"> </t>
    </r>
  </si>
  <si>
    <t xml:space="preserve">Interest and other expenses incurred by an entity in connection with the borrowing of funds. </t>
  </si>
  <si>
    <r>
      <t>Budgetary Basis</t>
    </r>
    <r>
      <rPr>
        <sz val="8.5"/>
        <color rgb="FF000000"/>
        <rFont val="Times New Roman"/>
        <family val="1"/>
      </rPr>
      <t xml:space="preserve"> </t>
    </r>
  </si>
  <si>
    <t xml:space="preserve">The accrual, cash or other basis of accounting adopted in the budget that has been approved by the legislative body. </t>
  </si>
  <si>
    <r>
      <t>Carrying Amount (of Investment Property)</t>
    </r>
    <r>
      <rPr>
        <sz val="8.5"/>
        <color rgb="FF000000"/>
        <rFont val="Times New Roman"/>
        <family val="1"/>
      </rPr>
      <t xml:space="preserve"> </t>
    </r>
  </si>
  <si>
    <t xml:space="preserve">The amount at which an asset is recognized in the statement of financial position. </t>
  </si>
  <si>
    <r>
      <t>Carrying Amount (of Property, Plant and</t>
    </r>
    <r>
      <rPr>
        <sz val="8.5"/>
        <color rgb="FF000000"/>
        <rFont val="Times New Roman"/>
        <family val="1"/>
      </rPr>
      <t xml:space="preserve"> </t>
    </r>
  </si>
  <si>
    <t xml:space="preserve">The amount at which an asset is recognized after deducting any accumulated depreciation and accumulated impairment losses. </t>
  </si>
  <si>
    <r>
      <t>Carrying Amount of an Asset</t>
    </r>
    <r>
      <rPr>
        <sz val="8.5"/>
        <color rgb="FF000000"/>
        <rFont val="Times New Roman"/>
        <family val="1"/>
      </rPr>
      <t xml:space="preserve"> The amount at which an asset is recognized in the statement of financial position after deducting </t>
    </r>
  </si>
  <si>
    <t xml:space="preserve">any accumulated depreciation and accumulated impairment losses thereon. </t>
  </si>
  <si>
    <r>
      <t>Carrying Amount of a</t>
    </r>
    <r>
      <rPr>
        <sz val="8.5"/>
        <color rgb="FF000000"/>
        <rFont val="Times New Roman"/>
        <family val="1"/>
      </rPr>
      <t xml:space="preserve"> </t>
    </r>
  </si>
  <si>
    <t xml:space="preserve">The amount at which a liability is recognized in the statement of financial position. </t>
  </si>
  <si>
    <r>
      <t>Cash</t>
    </r>
    <r>
      <rPr>
        <sz val="8.5"/>
        <color rgb="FF000000"/>
        <rFont val="Times New Roman"/>
        <family val="1"/>
      </rPr>
      <t xml:space="preserve"> </t>
    </r>
  </si>
  <si>
    <t xml:space="preserve">Comprises cash on hand and demand deposits. </t>
  </si>
  <si>
    <r>
      <t>Cash Equivalents</t>
    </r>
    <r>
      <rPr>
        <sz val="8.5"/>
        <color rgb="FF000000"/>
        <rFont val="Times New Roman"/>
        <family val="1"/>
      </rPr>
      <t xml:space="preserve"> </t>
    </r>
  </si>
  <si>
    <t xml:space="preserve">Short-term, highly liquid investments that are readily convertible to known amounts of cash and which are subject to an insignificant risk of changes in value. </t>
  </si>
  <si>
    <r>
      <t>Cash Flows</t>
    </r>
    <r>
      <rPr>
        <sz val="8.5"/>
        <color rgb="FF000000"/>
        <rFont val="Times New Roman"/>
        <family val="1"/>
      </rPr>
      <t xml:space="preserve"> </t>
    </r>
  </si>
  <si>
    <t xml:space="preserve">Inflows and outflows of cash and cash equivalents. </t>
  </si>
  <si>
    <r>
      <t>Cash-Generating  Assets</t>
    </r>
    <r>
      <rPr>
        <sz val="8.5"/>
        <color rgb="FF000000"/>
        <rFont val="Times New Roman"/>
        <family val="1"/>
      </rPr>
      <t xml:space="preserve"> </t>
    </r>
  </si>
  <si>
    <t xml:space="preserve">Assets held to generate a commercial return. </t>
  </si>
  <si>
    <t xml:space="preserve">Class of Property, Plant and </t>
  </si>
  <si>
    <r>
      <t>Equipment</t>
    </r>
    <r>
      <rPr>
        <sz val="8.5"/>
        <color rgb="FF000000"/>
        <rFont val="Times New Roman"/>
        <family val="1"/>
      </rPr>
      <t xml:space="preserve"> </t>
    </r>
  </si>
  <si>
    <t xml:space="preserve">A grouping of assets of a similar nature or function in an entity’s operations that is shown as a single item for the purpose of disclosure in the financial statements. </t>
  </si>
  <si>
    <r>
      <t>Close Members of The Family of an Individual</t>
    </r>
    <r>
      <rPr>
        <sz val="8.5"/>
        <color rgb="FF000000"/>
        <rFont val="Times New Roman"/>
        <family val="1"/>
      </rPr>
      <t xml:space="preserve"> </t>
    </r>
  </si>
  <si>
    <t xml:space="preserve">Close relatives of the individual or members of the individual’s immediate family who can be expected to influence, or be influenced by, that individual in their dealings with the entity. </t>
  </si>
  <si>
    <r>
      <t>Closing Rate</t>
    </r>
    <r>
      <rPr>
        <sz val="8.5"/>
        <color rgb="FF000000"/>
        <rFont val="Times New Roman"/>
        <family val="1"/>
      </rPr>
      <t xml:space="preserve"> </t>
    </r>
  </si>
  <si>
    <t xml:space="preserve">The spot exchange rate at the reporting date. </t>
  </si>
  <si>
    <r>
      <t>Commencement of the Lease Term</t>
    </r>
    <r>
      <rPr>
        <sz val="8.5"/>
        <color rgb="FF000000"/>
        <rFont val="Times New Roman"/>
        <family val="1"/>
      </rPr>
      <t xml:space="preserve"> </t>
    </r>
  </si>
  <si>
    <t xml:space="preserve">The date from which the lessee is entitled to exercise its right to use the leased asset. It is the date of initial recognition of the lease (i.e. the recognition of the assets, liabilities, revenue or expenses resulting from the lease, as appropriate). </t>
  </si>
  <si>
    <r>
      <t>Comparable Basis</t>
    </r>
    <r>
      <rPr>
        <sz val="8.5"/>
        <color rgb="FF000000"/>
        <rFont val="Times New Roman"/>
        <family val="1"/>
      </rPr>
      <t xml:space="preserve"> </t>
    </r>
  </si>
  <si>
    <t xml:space="preserve">The actual amounts presented on the same accounting basis, same classification basis, for the same entities and for the same period as the approved budget. </t>
  </si>
  <si>
    <r>
      <t>Conditions on Transferred Assets</t>
    </r>
    <r>
      <rPr>
        <sz val="8.5"/>
        <color rgb="FF000000"/>
        <rFont val="Times New Roman"/>
        <family val="1"/>
      </rPr>
      <t xml:space="preserve"> </t>
    </r>
  </si>
  <si>
    <t xml:space="preserve">Stipulations that specify that the future economic benefits or service potential embodied in the asset is required to be consumed by the recipient as specified or future economic benefits or service potential must be returned to the transferor. </t>
  </si>
  <si>
    <r>
      <t>Consolidated  Financial</t>
    </r>
    <r>
      <rPr>
        <sz val="8.5"/>
        <color rgb="FF000000"/>
        <rFont val="Times New Roman"/>
        <family val="1"/>
      </rPr>
      <t xml:space="preserve"> </t>
    </r>
  </si>
  <si>
    <t xml:space="preserve">The financial statements of an economic entity presented as those of a single entity. </t>
  </si>
  <si>
    <r>
      <t>Construction  Contract</t>
    </r>
    <r>
      <rPr>
        <sz val="8.5"/>
        <color rgb="FF000000"/>
        <rFont val="Times New Roman"/>
        <family val="1"/>
      </rPr>
      <t xml:space="preserve"> </t>
    </r>
  </si>
  <si>
    <t xml:space="preserve">A contract, or a similar binding arrangement, specifically negotiated for the construction of an asset or a combination of assets that are closely interrelated or interdependent in terms of their design, technology and function or their ultimate purpose or use. </t>
  </si>
  <si>
    <r>
      <t>Constructive  Obligation</t>
    </r>
    <r>
      <rPr>
        <sz val="8.5"/>
        <color rgb="FF000000"/>
        <rFont val="Times New Roman"/>
        <family val="1"/>
      </rPr>
      <t xml:space="preserve"> </t>
    </r>
  </si>
  <si>
    <t xml:space="preserve">An obligation that derives from an entity’s actions where: </t>
  </si>
  <si>
    <r>
      <t>(a)</t>
    </r>
    <r>
      <rPr>
        <sz val="7"/>
        <color rgb="FF000000"/>
        <rFont val="Times New Roman"/>
        <family val="1"/>
      </rPr>
      <t xml:space="preserve">               </t>
    </r>
    <r>
      <rPr>
        <sz val="8.5"/>
        <color rgb="FF000000"/>
        <rFont val="Times New Roman"/>
        <family val="1"/>
      </rPr>
      <t xml:space="preserve">by  an  established  pattern  of  past practice, published policies or a sufficiently specific current statement, the entity has indicated to other parties that it will accept certain responsibilities; and </t>
    </r>
  </si>
  <si>
    <r>
      <t>(b)</t>
    </r>
    <r>
      <rPr>
        <sz val="7"/>
        <color rgb="FF000000"/>
        <rFont val="Times New Roman"/>
        <family val="1"/>
      </rPr>
      <t xml:space="preserve">               </t>
    </r>
    <r>
      <rPr>
        <sz val="8.5"/>
        <color rgb="FF000000"/>
        <rFont val="Times New Roman"/>
        <family val="1"/>
      </rPr>
      <t xml:space="preserve">as a result, the entity has created a valid expectation on the part of those other parties that it will discharge those responsibilities. </t>
    </r>
  </si>
  <si>
    <r>
      <t>Contingent Asset</t>
    </r>
    <r>
      <rPr>
        <sz val="8.5"/>
        <color rgb="FF000000"/>
        <rFont val="Times New Roman"/>
        <family val="1"/>
      </rPr>
      <t xml:space="preserve"> </t>
    </r>
  </si>
  <si>
    <t xml:space="preserve">A possible asset that arises from past events and whose existence will be confirmed only by the occurrence or non- occurrence of one or more uncertain future events not wholly within the control of the entity. </t>
  </si>
  <si>
    <r>
      <t>Contingent  Liability</t>
    </r>
    <r>
      <rPr>
        <sz val="8.5"/>
        <color rgb="FF000000"/>
        <rFont val="Times New Roman"/>
        <family val="1"/>
      </rPr>
      <t xml:space="preserve"> </t>
    </r>
  </si>
  <si>
    <r>
      <t>(a)</t>
    </r>
    <r>
      <rPr>
        <sz val="7"/>
        <color rgb="FF000000"/>
        <rFont val="Times New Roman"/>
        <family val="1"/>
      </rPr>
      <t xml:space="preserve">               </t>
    </r>
    <r>
      <rPr>
        <sz val="8.5"/>
        <color rgb="FF000000"/>
        <rFont val="Times New Roman"/>
        <family val="1"/>
      </rPr>
      <t xml:space="preserve">a possible obligation that arises from past events and whose existence will be confirmed only by the occurrence or non-occurrence of one or more uncertain future events not wholly within the control of the entity; or </t>
    </r>
  </si>
  <si>
    <r>
      <t>(b)</t>
    </r>
    <r>
      <rPr>
        <sz val="7"/>
        <color rgb="FF000000"/>
        <rFont val="Times New Roman"/>
        <family val="1"/>
      </rPr>
      <t xml:space="preserve">               </t>
    </r>
    <r>
      <rPr>
        <sz val="8.5"/>
        <color rgb="FF000000"/>
        <rFont val="Times New Roman"/>
        <family val="1"/>
      </rPr>
      <t xml:space="preserve">a present obligation that arises from past events but is not recognized because: </t>
    </r>
  </si>
  <si>
    <r>
      <t>(i)</t>
    </r>
    <r>
      <rPr>
        <sz val="7"/>
        <color rgb="FF000000"/>
        <rFont val="Times New Roman"/>
        <family val="1"/>
      </rPr>
      <t xml:space="preserve">                </t>
    </r>
    <r>
      <rPr>
        <sz val="8.5"/>
        <color rgb="FF000000"/>
        <rFont val="Times New Roman"/>
        <family val="1"/>
      </rPr>
      <t xml:space="preserve">it is not probable that an outflow of resources embodying economic benefits or service potential will be required to settle the obligation; or </t>
    </r>
  </si>
  <si>
    <r>
      <t>(ii)</t>
    </r>
    <r>
      <rPr>
        <sz val="7"/>
        <color rgb="FF000000"/>
        <rFont val="Times New Roman"/>
        <family val="1"/>
      </rPr>
      <t xml:space="preserve">               </t>
    </r>
    <r>
      <rPr>
        <sz val="8.5"/>
        <color rgb="FF000000"/>
        <rFont val="Times New Roman"/>
        <family val="1"/>
      </rPr>
      <t xml:space="preserve">the amount of the obligation cannot be measured with sufficient reliability. </t>
    </r>
  </si>
  <si>
    <r>
      <t>Contingent Rent</t>
    </r>
    <r>
      <rPr>
        <sz val="8.5"/>
        <color rgb="FF000000"/>
        <rFont val="Times New Roman"/>
        <family val="1"/>
      </rPr>
      <t xml:space="preserve"> </t>
    </r>
  </si>
  <si>
    <t xml:space="preserve">That portion of the lease payments that is not fixed in amount but is based on the future amount of a factor that changes other than with the passage of time (e.g., percentage of future sales, amount of future usage, future price indices, future market rates of interest). </t>
  </si>
  <si>
    <r>
      <t>Contractor</t>
    </r>
    <r>
      <rPr>
        <sz val="8.5"/>
        <color rgb="FF000000"/>
        <rFont val="Times New Roman"/>
        <family val="1"/>
      </rPr>
      <t xml:space="preserve"> </t>
    </r>
  </si>
  <si>
    <t xml:space="preserve">An entity that performs construction work pursuant to a construction contract. </t>
  </si>
  <si>
    <r>
      <t>Contributions from Owners</t>
    </r>
    <r>
      <rPr>
        <sz val="8.5"/>
        <color rgb="FF000000"/>
        <rFont val="Times New Roman"/>
        <family val="1"/>
      </rPr>
      <t xml:space="preserve"> </t>
    </r>
  </si>
  <si>
    <t xml:space="preserve">Future economic benefits or service potential that has been contributed to the entity by parties external to the entity, other than those that result in liabilities of the entity, that establish a financial interest in the net assets/equity of the entity, which: </t>
  </si>
  <si>
    <r>
      <t>(a)</t>
    </r>
    <r>
      <rPr>
        <sz val="7"/>
        <color rgb="FF000000"/>
        <rFont val="Times New Roman"/>
        <family val="1"/>
      </rPr>
      <t xml:space="preserve">               </t>
    </r>
    <r>
      <rPr>
        <sz val="8.5"/>
        <color rgb="FF000000"/>
        <rFont val="Times New Roman"/>
        <family val="1"/>
      </rPr>
      <t xml:space="preserve">conveys entitlement both to distributions of future economic benefits or service potential by the entity during its life, such distributions being at the discretion of the owners or their representatives, and to distributions of any excess of assets over liabilities in the event of the entity being wound up; and/or </t>
    </r>
  </si>
  <si>
    <r>
      <t>(b)</t>
    </r>
    <r>
      <rPr>
        <sz val="7"/>
        <color rgb="FF000000"/>
        <rFont val="Times New Roman"/>
        <family val="1"/>
      </rPr>
      <t xml:space="preserve">               </t>
    </r>
    <r>
      <rPr>
        <sz val="8.5"/>
        <color rgb="FF000000"/>
        <rFont val="Times New Roman"/>
        <family val="1"/>
      </rPr>
      <t xml:space="preserve">can be sold, exchanged, transferred or redeemed. </t>
    </r>
  </si>
  <si>
    <r>
      <t>Control</t>
    </r>
    <r>
      <rPr>
        <sz val="8.5"/>
        <color rgb="FF000000"/>
        <rFont val="Times New Roman"/>
        <family val="1"/>
      </rPr>
      <t xml:space="preserve"> </t>
    </r>
  </si>
  <si>
    <t xml:space="preserve">The power to govern the financial and operating policies of another entity so as to benefit from its activities. </t>
  </si>
  <si>
    <r>
      <t>Control of an Asset</t>
    </r>
    <r>
      <rPr>
        <sz val="8.5"/>
        <color rgb="FF000000"/>
        <rFont val="Times New Roman"/>
        <family val="1"/>
      </rPr>
      <t xml:space="preserve"> </t>
    </r>
  </si>
  <si>
    <t xml:space="preserve">Arises when the entity can use or otherwise benefit from the asset in pursuit of its objectives and can exclude or otherwise regulate the access of others to that benefit. </t>
  </si>
  <si>
    <r>
      <t>Controlled Entity</t>
    </r>
    <r>
      <rPr>
        <sz val="8.5"/>
        <color rgb="FF000000"/>
        <rFont val="Times New Roman"/>
        <family val="1"/>
      </rPr>
      <t xml:space="preserve"> </t>
    </r>
  </si>
  <si>
    <t xml:space="preserve">An entity, including an unincorporated entity such as a partnership, that is under the control of another entity (known as the controlling entity). </t>
  </si>
  <si>
    <r>
      <t>Controlling Entity</t>
    </r>
    <r>
      <rPr>
        <sz val="8.5"/>
        <color rgb="FF000000"/>
        <rFont val="Times New Roman"/>
        <family val="1"/>
      </rPr>
      <t xml:space="preserve"> </t>
    </r>
  </si>
  <si>
    <t xml:space="preserve">An entity that has one or more controlled entities. </t>
  </si>
  <si>
    <r>
      <t>Cost</t>
    </r>
    <r>
      <rPr>
        <sz val="8.5"/>
        <color rgb="FF000000"/>
        <rFont val="Times New Roman"/>
        <family val="1"/>
      </rPr>
      <t xml:space="preserve"> </t>
    </r>
  </si>
  <si>
    <t xml:space="preserve">The amount of cash or cash equivalents paid or the fair value of the other consideration given to acquire an asset at the time of its acquisition or construction. </t>
  </si>
  <si>
    <r>
      <t>Cost Method</t>
    </r>
    <r>
      <rPr>
        <sz val="8.5"/>
        <color rgb="FF000000"/>
        <rFont val="Times New Roman"/>
        <family val="1"/>
      </rPr>
      <t xml:space="preserve"> </t>
    </r>
  </si>
  <si>
    <t xml:space="preserve">A method of accounting for an investment whereby the investment is recognized at cost. The investor recognizes revenue from the investment only to the extent that the investor is entitled to receive distributions from accumulated surpluses of the investee arising after the date of acquisition. Entitlements due or received in excess of such surpluses are regarded as a recovery of investment and are recognized as a reduction of the cost of the investment. </t>
  </si>
  <si>
    <r>
      <t>Cost Plus or Cost Based Contract</t>
    </r>
    <r>
      <rPr>
        <sz val="8.5"/>
        <color rgb="FF000000"/>
        <rFont val="Times New Roman"/>
        <family val="1"/>
      </rPr>
      <t xml:space="preserve"> </t>
    </r>
  </si>
  <si>
    <t xml:space="preserve">A construction contract in which the contractor is reimbursed for allowable or otherwise defined costs and, in the case of a commercially-based contract, an additional percentage of these costs or a fixed fee, if any. </t>
  </si>
  <si>
    <r>
      <t>Costs of Disposal</t>
    </r>
    <r>
      <rPr>
        <sz val="8.5"/>
        <color rgb="FF000000"/>
        <rFont val="Times New Roman"/>
        <family val="1"/>
      </rPr>
      <t xml:space="preserve"> </t>
    </r>
  </si>
  <si>
    <t xml:space="preserve">Incremental costs directly attributable to the disposal of an asset, excluding finance costs and income tax expense. </t>
  </si>
  <si>
    <r>
      <t>Covered Entity</t>
    </r>
    <r>
      <rPr>
        <sz val="8.5"/>
        <color rgb="FF000000"/>
        <rFont val="Times New Roman"/>
        <family val="1"/>
      </rPr>
      <t xml:space="preserve"> </t>
    </r>
  </si>
  <si>
    <t xml:space="preserve">The covered entities as stated in the Act include the Executive, Legislature and Judiciary; constitutional bodies; ministries, departments, agencies, and local government authorities; the public service; autonomous agencies and statutory bodies </t>
  </si>
  <si>
    <r>
      <t>Current Replacement Cost</t>
    </r>
    <r>
      <rPr>
        <sz val="8.5"/>
        <color rgb="FF000000"/>
        <rFont val="Times New Roman"/>
        <family val="1"/>
      </rPr>
      <t xml:space="preserve"> </t>
    </r>
  </si>
  <si>
    <t xml:space="preserve">The cost the entity would incur to acquire the asset on the reporting date. </t>
  </si>
  <si>
    <r>
      <t>Depreciable  Amount</t>
    </r>
    <r>
      <rPr>
        <sz val="8.5"/>
        <color rgb="FF000000"/>
        <rFont val="Times New Roman"/>
        <family val="1"/>
      </rPr>
      <t xml:space="preserve"> </t>
    </r>
  </si>
  <si>
    <t xml:space="preserve">The cost of an asset, or other amount substituted for cost, less its residual value. </t>
  </si>
  <si>
    <r>
      <t>Depreciation  (Amortization)</t>
    </r>
    <r>
      <rPr>
        <sz val="8.5"/>
        <color rgb="FF000000"/>
        <rFont val="Times New Roman"/>
        <family val="1"/>
      </rPr>
      <t xml:space="preserve"> </t>
    </r>
  </si>
  <si>
    <t xml:space="preserve">The systematic allocation of the depreciable amount of an asset over its useful life. </t>
  </si>
  <si>
    <r>
      <t>Distribution to Owners</t>
    </r>
    <r>
      <rPr>
        <sz val="8.5"/>
        <color rgb="FF000000"/>
        <rFont val="Times New Roman"/>
        <family val="1"/>
      </rPr>
      <t xml:space="preserve"> </t>
    </r>
  </si>
  <si>
    <t xml:space="preserve">Future economic benefits or service potential distributed by the entity to all or some of its owners, either as a return on investment or as a return of investment. </t>
  </si>
  <si>
    <r>
      <t>Economic Entity</t>
    </r>
    <r>
      <rPr>
        <sz val="8.5"/>
        <color rgb="FF000000"/>
        <rFont val="Times New Roman"/>
        <family val="1"/>
      </rPr>
      <t xml:space="preserve"> </t>
    </r>
  </si>
  <si>
    <t xml:space="preserve">A group of entities comprising a controlling entity and one or more controlled entities. </t>
  </si>
  <si>
    <r>
      <t>Economic Life</t>
    </r>
    <r>
      <rPr>
        <sz val="8.5"/>
        <color rgb="FF000000"/>
        <rFont val="Times New Roman"/>
        <family val="1"/>
      </rPr>
      <t xml:space="preserve"> </t>
    </r>
  </si>
  <si>
    <t xml:space="preserve">Either: </t>
  </si>
  <si>
    <r>
      <t>(a)</t>
    </r>
    <r>
      <rPr>
        <sz val="7"/>
        <color rgb="FF000000"/>
        <rFont val="Times New Roman"/>
        <family val="1"/>
      </rPr>
      <t xml:space="preserve">               </t>
    </r>
    <r>
      <rPr>
        <sz val="8.5"/>
        <color rgb="FF000000"/>
        <rFont val="Times New Roman"/>
        <family val="1"/>
      </rPr>
      <t xml:space="preserve">the period over which an asset is expected to yield economic benefits or service potential to one or more users; or </t>
    </r>
  </si>
  <si>
    <r>
      <t>(b)</t>
    </r>
    <r>
      <rPr>
        <sz val="7"/>
        <color rgb="FF000000"/>
        <rFont val="Times New Roman"/>
        <family val="1"/>
      </rPr>
      <t xml:space="preserve">               </t>
    </r>
    <r>
      <rPr>
        <sz val="8.5"/>
        <color rgb="FF000000"/>
        <rFont val="Times New Roman"/>
        <family val="1"/>
      </rPr>
      <t xml:space="preserve">the number of production or similar units expected to be obtained from the asset by one or more users. </t>
    </r>
  </si>
  <si>
    <r>
      <t>Entity Specific Value</t>
    </r>
    <r>
      <rPr>
        <sz val="8.5"/>
        <color rgb="FF000000"/>
        <rFont val="Times New Roman"/>
        <family val="1"/>
      </rPr>
      <t xml:space="preserve"> </t>
    </r>
  </si>
  <si>
    <t xml:space="preserve">The present value of the cash flows an entity expects to arise from the continuing use of an asset and from its disposal at the end of its useful life or expects to incur when settling a liability. </t>
  </si>
  <si>
    <r>
      <t>Equity Instrument</t>
    </r>
    <r>
      <rPr>
        <sz val="8.5"/>
        <color rgb="FF000000"/>
        <rFont val="Times New Roman"/>
        <family val="1"/>
      </rPr>
      <t xml:space="preserve"> </t>
    </r>
  </si>
  <si>
    <t xml:space="preserve">Any contract that evidences a residual interest in the assets of an entity after deducting all of its liabilities. </t>
  </si>
  <si>
    <r>
      <t>Equity Method</t>
    </r>
    <r>
      <rPr>
        <sz val="8.5"/>
        <color rgb="FF000000"/>
        <rFont val="Times New Roman"/>
        <family val="1"/>
      </rPr>
      <t xml:space="preserve"> </t>
    </r>
  </si>
  <si>
    <t xml:space="preserve">A method of accounting whereby the investment is initially recognized at cost and adjusted thereafter for the post- acquisition change in the investor’s share of net assets/equity of the investee. The surplus or deficit of the investor includes the investor’s share of the surplus or deficit of the investee. </t>
  </si>
  <si>
    <t xml:space="preserve">A method of accounting whereby an interest in a jointly controlled entity is initially recorded at cost and adjusted thereafter for the post-acquisition change in the venturer’s share of net assets/equity of the jointly controlled entity. The surplus or deficit of the venturer includes the venturer’s share of the surplus or deficit of the jointly controlled entity. </t>
  </si>
  <si>
    <r>
      <t>Events after the Reporting Date</t>
    </r>
    <r>
      <rPr>
        <sz val="8.5"/>
        <color rgb="FF000000"/>
        <rFont val="Times New Roman"/>
        <family val="1"/>
      </rPr>
      <t xml:space="preserve"> </t>
    </r>
  </si>
  <si>
    <t xml:space="preserve">Those events, both favorable and unfavorable, that occur between the reporting date and the date when the financial statements are authorized for issue. Two types of events can be identified: </t>
  </si>
  <si>
    <r>
      <t>(a)</t>
    </r>
    <r>
      <rPr>
        <sz val="7"/>
        <color rgb="FF000000"/>
        <rFont val="Times New Roman"/>
        <family val="1"/>
      </rPr>
      <t xml:space="preserve">               </t>
    </r>
    <r>
      <rPr>
        <sz val="8.5"/>
        <color rgb="FF000000"/>
        <rFont val="Times New Roman"/>
        <family val="1"/>
      </rPr>
      <t>those that provide evidence of conditions that existed at the reporting date (</t>
    </r>
    <r>
      <rPr>
        <u/>
        <sz val="8.5"/>
        <color rgb="FF000000"/>
        <rFont val="Times New Roman"/>
        <family val="1"/>
      </rPr>
      <t>a</t>
    </r>
    <r>
      <rPr>
        <sz val="8.5"/>
        <color rgb="FF000000"/>
        <rFont val="Times New Roman"/>
        <family val="1"/>
      </rPr>
      <t>d</t>
    </r>
    <r>
      <rPr>
        <u/>
        <sz val="8.5"/>
        <color rgb="FF000000"/>
        <rFont val="Times New Roman"/>
        <family val="1"/>
      </rPr>
      <t xml:space="preserve">justing events  </t>
    </r>
    <r>
      <rPr>
        <sz val="8.5"/>
        <color rgb="FF000000"/>
        <rFont val="Times New Roman"/>
        <family val="1"/>
      </rPr>
      <t xml:space="preserve">  </t>
    </r>
    <r>
      <rPr>
        <u/>
        <sz val="8.5"/>
        <color rgb="FF000000"/>
        <rFont val="Times New Roman"/>
        <family val="1"/>
      </rPr>
      <t>after the reporting date</t>
    </r>
    <r>
      <rPr>
        <sz val="8.5"/>
        <color rgb="FF000000"/>
        <rFont val="Times New Roman"/>
        <family val="1"/>
      </rPr>
      <t xml:space="preserve">); and </t>
    </r>
  </si>
  <si>
    <r>
      <t>(b)</t>
    </r>
    <r>
      <rPr>
        <sz val="7"/>
        <color rgb="FF000000"/>
        <rFont val="Times New Roman"/>
        <family val="1"/>
      </rPr>
      <t xml:space="preserve">               </t>
    </r>
    <r>
      <rPr>
        <sz val="8.5"/>
        <color rgb="FF000000"/>
        <rFont val="Times New Roman"/>
        <family val="1"/>
      </rPr>
      <t>those that are indicative of conditions that arose after the reporting date (</t>
    </r>
    <r>
      <rPr>
        <u/>
        <sz val="8.5"/>
        <color rgb="FF000000"/>
        <rFont val="Times New Roman"/>
        <family val="1"/>
      </rPr>
      <t>n</t>
    </r>
    <r>
      <rPr>
        <sz val="8.5"/>
        <color rgb="FF000000"/>
        <rFont val="Times New Roman"/>
        <family val="1"/>
      </rPr>
      <t>on-adjust</t>
    </r>
    <r>
      <rPr>
        <u/>
        <sz val="8.5"/>
        <color rgb="FF000000"/>
        <rFont val="Times New Roman"/>
        <family val="1"/>
      </rPr>
      <t xml:space="preserve">ing events  </t>
    </r>
    <r>
      <rPr>
        <sz val="8.5"/>
        <color rgb="FF000000"/>
        <rFont val="Times New Roman"/>
        <family val="1"/>
      </rPr>
      <t xml:space="preserve">  </t>
    </r>
    <r>
      <rPr>
        <u/>
        <sz val="8.5"/>
        <color rgb="FF000000"/>
        <rFont val="Times New Roman"/>
        <family val="1"/>
      </rPr>
      <t>after the reporting date</t>
    </r>
    <r>
      <rPr>
        <sz val="8.5"/>
        <color rgb="FF000000"/>
        <rFont val="Times New Roman"/>
        <family val="1"/>
      </rPr>
      <t xml:space="preserve">). </t>
    </r>
  </si>
  <si>
    <r>
      <t>Exchange  Difference</t>
    </r>
    <r>
      <rPr>
        <sz val="8.5"/>
        <color rgb="FF000000"/>
        <rFont val="Times New Roman"/>
        <family val="1"/>
      </rPr>
      <t xml:space="preserve"> </t>
    </r>
  </si>
  <si>
    <t xml:space="preserve">The difference resulting from reporting the same number of units of a foreign currency in the reporting currency at different exchange rates. </t>
  </si>
  <si>
    <r>
      <t>Exchange Rate</t>
    </r>
    <r>
      <rPr>
        <sz val="8.5"/>
        <color rgb="FF000000"/>
        <rFont val="Times New Roman"/>
        <family val="1"/>
      </rPr>
      <t xml:space="preserve"> </t>
    </r>
  </si>
  <si>
    <t xml:space="preserve">The ratio for exchange of two currencies. </t>
  </si>
  <si>
    <r>
      <t>Exchange  Transactions</t>
    </r>
    <r>
      <rPr>
        <sz val="8.5"/>
        <color rgb="FF000000"/>
        <rFont val="Times New Roman"/>
        <family val="1"/>
      </rPr>
      <t xml:space="preserve"> </t>
    </r>
  </si>
  <si>
    <t xml:space="preserve">Transactions in which one entity receives assets or services, or has liabilities extinguished, and directly gives approximately equal value (primarily in the form of cash, goods, services, or use of assets) to another entity in exchange. </t>
  </si>
  <si>
    <r>
      <t>Executory  Contracts</t>
    </r>
    <r>
      <rPr>
        <sz val="8.5"/>
        <color rgb="FF000000"/>
        <rFont val="Times New Roman"/>
        <family val="1"/>
      </rPr>
      <t xml:space="preserve"> </t>
    </r>
  </si>
  <si>
    <t xml:space="preserve">Contracts under which neither party has performed any of its obligations or both parties have partially performed their obligations to an equal extent. </t>
  </si>
  <si>
    <r>
      <t>Expenses</t>
    </r>
    <r>
      <rPr>
        <sz val="8.5"/>
        <color rgb="FF000000"/>
        <rFont val="Times New Roman"/>
        <family val="1"/>
      </rPr>
      <t xml:space="preserve"> </t>
    </r>
  </si>
  <si>
    <t xml:space="preserve">Decreases in economic benefits or service potential during the reporting period in the form of outflows or consumption of assets or incurrences of liabilities that result in decreases in net assets/equity, other than those relating to distributions to owners. </t>
  </si>
  <si>
    <r>
      <t>Expenses Paid Through the</t>
    </r>
    <r>
      <rPr>
        <sz val="8.5"/>
        <color rgb="FF000000"/>
        <rFont val="Times New Roman"/>
        <family val="1"/>
      </rPr>
      <t xml:space="preserve"> </t>
    </r>
  </si>
  <si>
    <t xml:space="preserve">Amounts that are available to beneficiaries regardless of whether or not they pay taxes. </t>
  </si>
  <si>
    <r>
      <t>Fair Value</t>
    </r>
    <r>
      <rPr>
        <sz val="8.5"/>
        <color rgb="FF000000"/>
        <rFont val="Times New Roman"/>
        <family val="1"/>
      </rPr>
      <t xml:space="preserve"> </t>
    </r>
  </si>
  <si>
    <t xml:space="preserve">The amount for which an asset could be exchanged, or a liability settled, between knowledgeable, willing parties in an arm’s length transaction. </t>
  </si>
  <si>
    <r>
      <t>Fair Value Less Costs to Sell</t>
    </r>
    <r>
      <rPr>
        <sz val="8.5"/>
        <color rgb="FF000000"/>
        <rFont val="Times New Roman"/>
        <family val="1"/>
      </rPr>
      <t xml:space="preserve"> </t>
    </r>
  </si>
  <si>
    <t xml:space="preserve">The amount obtainable from the sale of an asset in an arm’s length transaction between knowledgeable, willing parties, less the costs of disposal. (of an asset) </t>
  </si>
  <si>
    <r>
      <t>Final Budget</t>
    </r>
    <r>
      <rPr>
        <sz val="8.5"/>
        <color rgb="FF000000"/>
        <rFont val="Times New Roman"/>
        <family val="1"/>
      </rPr>
      <t xml:space="preserve"> </t>
    </r>
  </si>
  <si>
    <t xml:space="preserve">The original budget adjusted for all reserves, carry over amounts, transfers, allocations, supplemental appropriations, and other authorized legislative , or similar authority, changes applicable to the budget period </t>
  </si>
  <si>
    <r>
      <t>Finance Lease</t>
    </r>
    <r>
      <rPr>
        <sz val="8.5"/>
        <color rgb="FF000000"/>
        <rFont val="Times New Roman"/>
        <family val="1"/>
      </rPr>
      <t xml:space="preserve"> </t>
    </r>
  </si>
  <si>
    <t xml:space="preserve">A lease that transfers substantially all the risks and rewards incident to ownership of an asset. Title may or may not eventually be transferred. </t>
  </si>
  <si>
    <r>
      <t>Financial Asset</t>
    </r>
    <r>
      <rPr>
        <sz val="8.5"/>
        <color rgb="FF000000"/>
        <rFont val="Times New Roman"/>
        <family val="1"/>
      </rPr>
      <t xml:space="preserve"> </t>
    </r>
  </si>
  <si>
    <t xml:space="preserve">Any asset that is: </t>
  </si>
  <si>
    <r>
      <t>(a)</t>
    </r>
    <r>
      <rPr>
        <sz val="7"/>
        <color rgb="FF000000"/>
        <rFont val="Times New Roman"/>
        <family val="1"/>
      </rPr>
      <t xml:space="preserve">               </t>
    </r>
    <r>
      <rPr>
        <sz val="8.5"/>
        <color rgb="FF000000"/>
        <rFont val="Times New Roman"/>
        <family val="1"/>
      </rPr>
      <t xml:space="preserve">cash; </t>
    </r>
  </si>
  <si>
    <r>
      <t>(b)</t>
    </r>
    <r>
      <rPr>
        <sz val="7"/>
        <color rgb="FF000000"/>
        <rFont val="Times New Roman"/>
        <family val="1"/>
      </rPr>
      <t xml:space="preserve">               </t>
    </r>
    <r>
      <rPr>
        <sz val="8.5"/>
        <color rgb="FF000000"/>
        <rFont val="Times New Roman"/>
        <family val="1"/>
      </rPr>
      <t xml:space="preserve">a contractual right to receive cash or another financial asset from another entity; </t>
    </r>
  </si>
  <si>
    <r>
      <t>(c)</t>
    </r>
    <r>
      <rPr>
        <sz val="7"/>
        <color rgb="FF000000"/>
        <rFont val="Times New Roman"/>
        <family val="1"/>
      </rPr>
      <t xml:space="preserve">               </t>
    </r>
    <r>
      <rPr>
        <sz val="8.5"/>
        <color rgb="FF000000"/>
        <rFont val="Times New Roman"/>
        <family val="1"/>
      </rPr>
      <t xml:space="preserve">a contractual right to exchange financial instruments with another entity under conditions that are potentially favorable; or </t>
    </r>
  </si>
  <si>
    <r>
      <t>(d)</t>
    </r>
    <r>
      <rPr>
        <sz val="7"/>
        <color rgb="FF000000"/>
        <rFont val="Times New Roman"/>
        <family val="1"/>
      </rPr>
      <t xml:space="preserve">               </t>
    </r>
    <r>
      <rPr>
        <sz val="8.5"/>
        <color rgb="FF000000"/>
        <rFont val="Times New Roman"/>
        <family val="1"/>
      </rPr>
      <t xml:space="preserve">an equity instrument of another entity. </t>
    </r>
  </si>
  <si>
    <r>
      <t>Financial  Instrument</t>
    </r>
    <r>
      <rPr>
        <sz val="8.5"/>
        <color rgb="FF000000"/>
        <rFont val="Times New Roman"/>
        <family val="1"/>
      </rPr>
      <t xml:space="preserve"> </t>
    </r>
  </si>
  <si>
    <t xml:space="preserve">Any contract that gives rise to both a financial asset of one entity and a financial liability or equity instrument of another entity. </t>
  </si>
  <si>
    <t xml:space="preserve">Commodity-based contracts that give either party the right to settle in cash or some other financial instrument should be accounted for as if they were financial instruments, with the exception of commodity contracts that (a) were entered into and continue to meet the entity’s expected purchase, sale, or usage requirements, (b) were designated for that purpose at their inception, and (c) are expected to be settled by delivery. </t>
  </si>
  <si>
    <r>
      <t>Financial Liability</t>
    </r>
    <r>
      <rPr>
        <sz val="8.5"/>
        <color rgb="FF000000"/>
        <rFont val="Times New Roman"/>
        <family val="1"/>
      </rPr>
      <t xml:space="preserve"> </t>
    </r>
  </si>
  <si>
    <t xml:space="preserve">Any liability that is a contractual obligation: </t>
  </si>
  <si>
    <r>
      <t>(a)</t>
    </r>
    <r>
      <rPr>
        <sz val="7"/>
        <color rgb="FF000000"/>
        <rFont val="Times New Roman"/>
        <family val="1"/>
      </rPr>
      <t xml:space="preserve">               </t>
    </r>
    <r>
      <rPr>
        <sz val="8.5"/>
        <color rgb="FF000000"/>
        <rFont val="Times New Roman"/>
        <family val="1"/>
      </rPr>
      <t xml:space="preserve">to deliver cash or another financial asset to another entity; or </t>
    </r>
  </si>
  <si>
    <r>
      <t>(b)</t>
    </r>
    <r>
      <rPr>
        <sz val="7"/>
        <color rgb="FF000000"/>
        <rFont val="Times New Roman"/>
        <family val="1"/>
      </rPr>
      <t xml:space="preserve">               </t>
    </r>
    <r>
      <rPr>
        <sz val="8.5"/>
        <color rgb="FF000000"/>
        <rFont val="Times New Roman"/>
        <family val="1"/>
      </rPr>
      <t xml:space="preserve">to exchange financial instruments with another entity under conditions that are potentially unfavorable. </t>
    </r>
  </si>
  <si>
    <t xml:space="preserve">An entity may have a contractual obligation that it can settle either by payment of financial assets or by payment in the form of its own equity securities. In such a case, if the number of equity securities required to settle the obligation varies with changes in their fair value so that the total fair value of the equity securities paid always equals the amount of the contractual obligation, the holder of the obligation is not exposed to gain or loss from fluctuations in the price of its equity securities. Such an obligation should be accounted for as a financial liability of the entity. </t>
  </si>
  <si>
    <r>
      <t>Financing Activities</t>
    </r>
    <r>
      <rPr>
        <sz val="8.5"/>
        <color rgb="FF000000"/>
        <rFont val="Times New Roman"/>
        <family val="1"/>
      </rPr>
      <t xml:space="preserve"> </t>
    </r>
  </si>
  <si>
    <t xml:space="preserve">Activities that result in changes in the size and composition of the contributed capital and borrowings of the entity. </t>
  </si>
  <si>
    <r>
      <t>Fines</t>
    </r>
    <r>
      <rPr>
        <sz val="8.5"/>
        <color rgb="FF000000"/>
        <rFont val="Times New Roman"/>
        <family val="1"/>
      </rPr>
      <t xml:space="preserve"> </t>
    </r>
  </si>
  <si>
    <t xml:space="preserve">Economic benefits or service potential received or receivable by public sector entities, as determined by a court or other law enforcement body, as a consequence of the breach of laws or regulations. </t>
  </si>
  <si>
    <r>
      <t>Fixed Price Contract</t>
    </r>
    <r>
      <rPr>
        <sz val="8.5"/>
        <color rgb="FF000000"/>
        <rFont val="Times New Roman"/>
        <family val="1"/>
      </rPr>
      <t xml:space="preserve"> </t>
    </r>
  </si>
  <si>
    <t xml:space="preserve">A construction contract in which the contractor agrees to a fixed contract price, or a fixed rate per unit of output, which in some cases is subject to cost escalation clauses. </t>
  </si>
  <si>
    <r>
      <t>Foreign Currency</t>
    </r>
    <r>
      <rPr>
        <sz val="8.5"/>
        <color rgb="FF000000"/>
        <rFont val="Times New Roman"/>
        <family val="1"/>
      </rPr>
      <t xml:space="preserve"> </t>
    </r>
  </si>
  <si>
    <t xml:space="preserve">A  currency  other  than  the  functional currency of the entity. </t>
  </si>
  <si>
    <r>
      <t>Foreign Operation</t>
    </r>
    <r>
      <rPr>
        <sz val="8.5"/>
        <color rgb="FF000000"/>
        <rFont val="Times New Roman"/>
        <family val="1"/>
      </rPr>
      <t xml:space="preserve"> </t>
    </r>
  </si>
  <si>
    <t xml:space="preserve">An entity that is a controlled entity, associate, joint venture or branch of a reporting entity, the activities of which are based or conducted in a country or currency other than those of the reporting entity. </t>
  </si>
  <si>
    <r>
      <t>Functional  Currency</t>
    </r>
    <r>
      <rPr>
        <sz val="8.5"/>
        <color rgb="FF000000"/>
        <rFont val="Times New Roman"/>
        <family val="1"/>
      </rPr>
      <t xml:space="preserve"> </t>
    </r>
  </si>
  <si>
    <t xml:space="preserve">The currency of the primary economic environment in which the entity operates. </t>
  </si>
  <si>
    <r>
      <t>GBEs</t>
    </r>
    <r>
      <rPr>
        <sz val="8.5"/>
        <color rgb="FF000000"/>
        <rFont val="Times New Roman"/>
        <family val="1"/>
      </rPr>
      <t xml:space="preserve"> </t>
    </r>
  </si>
  <si>
    <t xml:space="preserve">Government Business Entities </t>
  </si>
  <si>
    <r>
      <t>General Government Sector</t>
    </r>
    <r>
      <rPr>
        <sz val="8.5"/>
        <color rgb="FF000000"/>
        <rFont val="Times New Roman"/>
        <family val="1"/>
      </rPr>
      <t xml:space="preserve"> </t>
    </r>
  </si>
  <si>
    <t xml:space="preserve">Comprises all organizational entities of the general government as defined in statistical bases of financial reporting </t>
  </si>
  <si>
    <r>
      <t>Government  Business Enterprise</t>
    </r>
    <r>
      <rPr>
        <sz val="8.5"/>
        <color rgb="FF000000"/>
        <rFont val="Times New Roman"/>
        <family val="1"/>
      </rPr>
      <t xml:space="preserve"> </t>
    </r>
  </si>
  <si>
    <t xml:space="preserve">An  entity  that  has  all  the  following characteristics: </t>
  </si>
  <si>
    <r>
      <t>(a)</t>
    </r>
    <r>
      <rPr>
        <sz val="7"/>
        <color rgb="FF000000"/>
        <rFont val="Times New Roman"/>
        <family val="1"/>
      </rPr>
      <t xml:space="preserve">               </t>
    </r>
    <r>
      <rPr>
        <sz val="8.5"/>
        <color rgb="FF000000"/>
        <rFont val="Times New Roman"/>
        <family val="1"/>
      </rPr>
      <t xml:space="preserve">is an entity with the power to contract in its own name; </t>
    </r>
  </si>
  <si>
    <r>
      <t>(b)</t>
    </r>
    <r>
      <rPr>
        <sz val="7"/>
        <color rgb="FF000000"/>
        <rFont val="Times New Roman"/>
        <family val="1"/>
      </rPr>
      <t xml:space="preserve">               </t>
    </r>
    <r>
      <rPr>
        <sz val="8.5"/>
        <color rgb="FF000000"/>
        <rFont val="Times New Roman"/>
        <family val="1"/>
      </rPr>
      <t xml:space="preserve">has been assigned the financial and operational authority to carry on a business; </t>
    </r>
  </si>
  <si>
    <r>
      <t>(c)</t>
    </r>
    <r>
      <rPr>
        <sz val="7"/>
        <color rgb="FF000000"/>
        <rFont val="Times New Roman"/>
        <family val="1"/>
      </rPr>
      <t xml:space="preserve">               </t>
    </r>
    <r>
      <rPr>
        <sz val="8.5"/>
        <color rgb="FF000000"/>
        <rFont val="Times New Roman"/>
        <family val="1"/>
      </rPr>
      <t xml:space="preserve">sells goods and services, in the normal course of its business, to other entities at a profit or full cost recovery; </t>
    </r>
  </si>
  <si>
    <r>
      <t>(d)</t>
    </r>
    <r>
      <rPr>
        <sz val="7"/>
        <color rgb="FF000000"/>
        <rFont val="Times New Roman"/>
        <family val="1"/>
      </rPr>
      <t xml:space="preserve">               </t>
    </r>
    <r>
      <rPr>
        <sz val="8.5"/>
        <color rgb="FF000000"/>
        <rFont val="Times New Roman"/>
        <family val="1"/>
      </rPr>
      <t xml:space="preserve">is not reliant on continuing government funding to be a going concern (other than purchases of outputs at arm’s length); and </t>
    </r>
  </si>
  <si>
    <r>
      <t>(e)</t>
    </r>
    <r>
      <rPr>
        <sz val="7"/>
        <color rgb="FF000000"/>
        <rFont val="Times New Roman"/>
        <family val="1"/>
      </rPr>
      <t xml:space="preserve">               </t>
    </r>
    <r>
      <rPr>
        <sz val="8.5"/>
        <color rgb="FF000000"/>
        <rFont val="Times New Roman"/>
        <family val="1"/>
      </rPr>
      <t xml:space="preserve">is controlled by a public sector entity. </t>
    </r>
  </si>
  <si>
    <r>
      <t>Gross Investment in The Lease</t>
    </r>
    <r>
      <rPr>
        <sz val="8.5"/>
        <color rgb="FF000000"/>
        <rFont val="Times New Roman"/>
        <family val="1"/>
      </rPr>
      <t xml:space="preserve"> </t>
    </r>
  </si>
  <si>
    <t xml:space="preserve">The aggregate of: </t>
  </si>
  <si>
    <t xml:space="preserve">(a)  The minimum lease payments receivable by the lessor under a finance lease; and (b)  Any unguaranteed residual value accruing to the lessor. </t>
  </si>
  <si>
    <r>
      <t>Guaranteed Residual Value</t>
    </r>
    <r>
      <rPr>
        <sz val="8.5"/>
        <color rgb="FF000000"/>
        <rFont val="Times New Roman"/>
        <family val="1"/>
      </rPr>
      <t xml:space="preserve"> </t>
    </r>
  </si>
  <si>
    <t xml:space="preserve">(a)  for a lessee, that part of the residual value that is guaranteed by the lessee or by a party related to the lessee (the amount of the guarantee being the maximum amount that could, in any event, become payable); and </t>
  </si>
  <si>
    <t xml:space="preserve">(b) for a lessor, that part of the residual value that is guaranteed by the lessee or by a third party unrelated to the lessor that is financially capable of discharging the obligations under the guarantee. </t>
  </si>
  <si>
    <r>
      <t>Impairment</t>
    </r>
    <r>
      <rPr>
        <sz val="8.5"/>
        <color rgb="FF000000"/>
        <rFont val="Times New Roman"/>
        <family val="1"/>
      </rPr>
      <t xml:space="preserve"> </t>
    </r>
  </si>
  <si>
    <t xml:space="preserve">A loss in the future economic benefits or service potential of an asset, over and above the systematic recognition of the loss of the asset’s future economic benefits or service potential through depreciation. </t>
  </si>
  <si>
    <r>
      <t>Impairment Loss of a Non- Cash- Generating Asset</t>
    </r>
    <r>
      <rPr>
        <sz val="8.5"/>
        <color rgb="FF000000"/>
        <rFont val="Times New Roman"/>
        <family val="1"/>
      </rPr>
      <t xml:space="preserve"> </t>
    </r>
  </si>
  <si>
    <t xml:space="preserve">The amount by which the carrying amount of an asset exceeds its recoverable service amount. </t>
  </si>
  <si>
    <r>
      <t>Impracticable</t>
    </r>
    <r>
      <rPr>
        <sz val="8.5"/>
        <color rgb="FF000000"/>
        <rFont val="Times New Roman"/>
        <family val="1"/>
      </rPr>
      <t xml:space="preserve"> </t>
    </r>
  </si>
  <si>
    <t xml:space="preserve">Applying a requirement is impracticable when the entity cannot apply it after making every reasonable effort to do so. </t>
  </si>
  <si>
    <r>
      <t>Inception of the Lease</t>
    </r>
    <r>
      <rPr>
        <sz val="8.5"/>
        <color rgb="FF000000"/>
        <rFont val="Times New Roman"/>
        <family val="1"/>
      </rPr>
      <t xml:space="preserve"> </t>
    </r>
  </si>
  <si>
    <t xml:space="preserve">The inception of the lease is the earlier of the date of the lease agreement and the date of commitment by the parties to the principal provisions of the lease. As at this date: (a)  A lease is classified as either an operating or a finance lease; and </t>
  </si>
  <si>
    <t xml:space="preserve">(b)  In the case of a finance lease, the amounts to be recognized at the commencement of the lease term are determined. </t>
  </si>
  <si>
    <r>
      <t>Initial Direct Costs</t>
    </r>
    <r>
      <rPr>
        <sz val="8.5"/>
        <color rgb="FF000000"/>
        <rFont val="Times New Roman"/>
        <family val="1"/>
      </rPr>
      <t xml:space="preserve"> </t>
    </r>
  </si>
  <si>
    <t xml:space="preserve">Initial direct costs are incremental costs that are directly attributable to negotiating and arranging a lease, except for such costs incurred by manufacturer or trader lessors. </t>
  </si>
  <si>
    <r>
      <t>Insurance Contract</t>
    </r>
    <r>
      <rPr>
        <sz val="8.5"/>
        <color rgb="FF000000"/>
        <rFont val="Times New Roman"/>
        <family val="1"/>
      </rPr>
      <t xml:space="preserve"> </t>
    </r>
  </si>
  <si>
    <t xml:space="preserve">A contract that exposes the insurer to identified risks of loss from events or circumstances occurring or discovered within a specified period, including death (in the case of an annuity, the survival of the annuitant), sickness, disability, property damage, injury to others and interruption of operations. </t>
  </si>
  <si>
    <r>
      <t>Interest Rate Implicit in the Lease</t>
    </r>
    <r>
      <rPr>
        <sz val="8.5"/>
        <color rgb="FF000000"/>
        <rFont val="Times New Roman"/>
        <family val="1"/>
      </rPr>
      <t xml:space="preserve"> </t>
    </r>
  </si>
  <si>
    <t xml:space="preserve">The discount rate that, at the inception of the lease, causes the aggregate present value of: </t>
  </si>
  <si>
    <r>
      <t>(a)</t>
    </r>
    <r>
      <rPr>
        <sz val="7"/>
        <color rgb="FF000000"/>
        <rFont val="Times New Roman"/>
        <family val="1"/>
      </rPr>
      <t xml:space="preserve">               </t>
    </r>
    <r>
      <rPr>
        <sz val="8.5"/>
        <color rgb="FF000000"/>
        <rFont val="Times New Roman"/>
        <family val="1"/>
      </rPr>
      <t xml:space="preserve">the minimum lease payments; and </t>
    </r>
  </si>
  <si>
    <r>
      <t>(b)</t>
    </r>
    <r>
      <rPr>
        <sz val="7"/>
        <color rgb="FF000000"/>
        <rFont val="Times New Roman"/>
        <family val="1"/>
      </rPr>
      <t xml:space="preserve">               </t>
    </r>
    <r>
      <rPr>
        <sz val="8.5"/>
        <color rgb="FF000000"/>
        <rFont val="Times New Roman"/>
        <family val="1"/>
      </rPr>
      <t xml:space="preserve">the unguaranteed residual value to be equal to the sum of (i)   fair value of the leased asset and (ii)  any initial direct costs. </t>
    </r>
  </si>
  <si>
    <r>
      <t>Inventories</t>
    </r>
    <r>
      <rPr>
        <sz val="8.5"/>
        <color rgb="FF000000"/>
        <rFont val="Times New Roman"/>
        <family val="1"/>
      </rPr>
      <t xml:space="preserve"> </t>
    </r>
  </si>
  <si>
    <t xml:space="preserve">Assets: </t>
  </si>
  <si>
    <r>
      <t>(a)</t>
    </r>
    <r>
      <rPr>
        <sz val="7"/>
        <color rgb="FF000000"/>
        <rFont val="Times New Roman"/>
        <family val="1"/>
      </rPr>
      <t xml:space="preserve">               </t>
    </r>
    <r>
      <rPr>
        <sz val="8.5"/>
        <color rgb="FF000000"/>
        <rFont val="Times New Roman"/>
        <family val="1"/>
      </rPr>
      <t xml:space="preserve">in the form of materials or supplies to be consumed in the production process; </t>
    </r>
  </si>
  <si>
    <r>
      <t>(b)</t>
    </r>
    <r>
      <rPr>
        <sz val="7"/>
        <color rgb="FF000000"/>
        <rFont val="Times New Roman"/>
        <family val="1"/>
      </rPr>
      <t xml:space="preserve">               </t>
    </r>
    <r>
      <rPr>
        <sz val="8.5"/>
        <color rgb="FF000000"/>
        <rFont val="Times New Roman"/>
        <family val="1"/>
      </rPr>
      <t xml:space="preserve">in the form of materials or supplies to be consumed or distributed in the rendering of services; </t>
    </r>
  </si>
  <si>
    <r>
      <t>(c)</t>
    </r>
    <r>
      <rPr>
        <sz val="7"/>
        <color rgb="FF000000"/>
        <rFont val="Times New Roman"/>
        <family val="1"/>
      </rPr>
      <t xml:space="preserve">               </t>
    </r>
    <r>
      <rPr>
        <sz val="8.5"/>
        <color rgb="FF000000"/>
        <rFont val="Times New Roman"/>
        <family val="1"/>
      </rPr>
      <t xml:space="preserve">held for sale or distribution in the ordinary course of operations; or </t>
    </r>
  </si>
  <si>
    <r>
      <t>(d)</t>
    </r>
    <r>
      <rPr>
        <sz val="7"/>
        <color rgb="FF000000"/>
        <rFont val="Times New Roman"/>
        <family val="1"/>
      </rPr>
      <t xml:space="preserve">               </t>
    </r>
    <r>
      <rPr>
        <sz val="8.5"/>
        <color rgb="FF000000"/>
        <rFont val="Times New Roman"/>
        <family val="1"/>
      </rPr>
      <t xml:space="preserve">in the process of production for sale or distribution. </t>
    </r>
  </si>
  <si>
    <r>
      <t>Investing Activities</t>
    </r>
    <r>
      <rPr>
        <sz val="8.5"/>
        <color rgb="FF000000"/>
        <rFont val="Times New Roman"/>
        <family val="1"/>
      </rPr>
      <t xml:space="preserve"> </t>
    </r>
  </si>
  <si>
    <t xml:space="preserve">The acquisition and disposal of long-term assets and other investments not included in cash equivalents. </t>
  </si>
  <si>
    <r>
      <t>Investment Property</t>
    </r>
    <r>
      <rPr>
        <sz val="8.5"/>
        <color rgb="FF000000"/>
        <rFont val="Times New Roman"/>
        <family val="1"/>
      </rPr>
      <t xml:space="preserve"> </t>
    </r>
  </si>
  <si>
    <t xml:space="preserve">Property (land or a building – or part of a building – or both) held to earn rentals or for capital appreciation or both, rather than for: </t>
  </si>
  <si>
    <r>
      <t>(a)</t>
    </r>
    <r>
      <rPr>
        <sz val="7"/>
        <color rgb="FF000000"/>
        <rFont val="Times New Roman"/>
        <family val="1"/>
      </rPr>
      <t xml:space="preserve">    </t>
    </r>
    <r>
      <rPr>
        <sz val="8.5"/>
        <color rgb="FF000000"/>
        <rFont val="Times New Roman"/>
        <family val="1"/>
      </rPr>
      <t xml:space="preserve">use in the production or supply of goods or services or for administrative purposes; or </t>
    </r>
  </si>
  <si>
    <r>
      <t>(b)</t>
    </r>
    <r>
      <rPr>
        <sz val="7"/>
        <color rgb="FF000000"/>
        <rFont val="Times New Roman"/>
        <family val="1"/>
      </rPr>
      <t xml:space="preserve">   </t>
    </r>
    <r>
      <rPr>
        <sz val="8.5"/>
        <color rgb="FF000000"/>
        <rFont val="Times New Roman"/>
        <family val="1"/>
      </rPr>
      <t xml:space="preserve">sale in the ordinary course of operations. </t>
    </r>
  </si>
  <si>
    <r>
      <t>Investor in a Joint Venture</t>
    </r>
    <r>
      <rPr>
        <sz val="8.5"/>
        <color rgb="FF000000"/>
        <rFont val="Times New Roman"/>
        <family val="1"/>
      </rPr>
      <t xml:space="preserve"> </t>
    </r>
  </si>
  <si>
    <t xml:space="preserve">Is a party to a joint venture and does not have joint control over that joint venture. </t>
  </si>
  <si>
    <r>
      <t>Joint Control</t>
    </r>
    <r>
      <rPr>
        <sz val="8.5"/>
        <color rgb="FF000000"/>
        <rFont val="Times New Roman"/>
        <family val="1"/>
      </rPr>
      <t xml:space="preserve"> </t>
    </r>
  </si>
  <si>
    <t xml:space="preserve">The agreed sharing of control over an activity by a binding arrangement. </t>
  </si>
  <si>
    <r>
      <t>Joint Venture</t>
    </r>
    <r>
      <rPr>
        <sz val="8.5"/>
        <color rgb="FF000000"/>
        <rFont val="Times New Roman"/>
        <family val="1"/>
      </rPr>
      <t xml:space="preserve"> </t>
    </r>
  </si>
  <si>
    <t xml:space="preserve">A binding arrangement whereby two or more parties are committed to undertake an activity that is subject to joint control. </t>
  </si>
  <si>
    <r>
      <t>Key Management Personnel</t>
    </r>
    <r>
      <rPr>
        <sz val="8.5"/>
        <color rgb="FF000000"/>
        <rFont val="Times New Roman"/>
        <family val="1"/>
      </rPr>
      <t xml:space="preserve"> </t>
    </r>
  </si>
  <si>
    <t xml:space="preserve">(a)  all directors or members of the governing body of the entity; and </t>
  </si>
  <si>
    <t xml:space="preserve">(b)  other persons having the authority and responsibility for planning, directing and controlling the activities of the reporting entity. Where they meet this requirement key management personnel include: </t>
  </si>
  <si>
    <r>
      <t>(i)</t>
    </r>
    <r>
      <rPr>
        <sz val="7"/>
        <color rgb="FF000000"/>
        <rFont val="Times New Roman"/>
        <family val="1"/>
      </rPr>
      <t xml:space="preserve">    </t>
    </r>
    <r>
      <rPr>
        <sz val="8.5"/>
        <color rgb="FF000000"/>
        <rFont val="Times New Roman"/>
        <family val="1"/>
      </rPr>
      <t xml:space="preserve">where there is a member of the governing body of a whole-of- government entity who has the authority and responsibility for planning, directing and controlling the activities of the reporting entity, that member; </t>
    </r>
  </si>
  <si>
    <r>
      <t>(ii)</t>
    </r>
    <r>
      <rPr>
        <sz val="7"/>
        <color rgb="FF000000"/>
        <rFont val="Times New Roman"/>
        <family val="1"/>
      </rPr>
      <t xml:space="preserve">   </t>
    </r>
    <r>
      <rPr>
        <sz val="8.5"/>
        <color rgb="FF000000"/>
        <rFont val="Times New Roman"/>
        <family val="1"/>
      </rPr>
      <t xml:space="preserve">any key advisors of that member; and </t>
    </r>
  </si>
  <si>
    <t xml:space="preserve">(iii) unless already included in (a), the senior management group of the reporting entity, including the chief executive or permanent head of the reporting entity. </t>
  </si>
  <si>
    <r>
      <t>Lease</t>
    </r>
    <r>
      <rPr>
        <sz val="8.5"/>
        <color rgb="FF000000"/>
        <rFont val="Times New Roman"/>
        <family val="1"/>
      </rPr>
      <t xml:space="preserve"> </t>
    </r>
  </si>
  <si>
    <t xml:space="preserve">An agreement whereby the lessor conveys to the lessee in return for a payment or series of payments the right to use an asset for an agreed period of time. </t>
  </si>
  <si>
    <r>
      <t>Lease Term</t>
    </r>
    <r>
      <rPr>
        <sz val="8.5"/>
        <color rgb="FF000000"/>
        <rFont val="Times New Roman"/>
        <family val="1"/>
      </rPr>
      <t xml:space="preserve"> </t>
    </r>
  </si>
  <si>
    <t xml:space="preserve">The non-cancelable period for which the lessee has contracted to lease the asset together with any further terms for which the lessee has the option to continue to lease the asset, with or without further payment, which option at the inception of the lease it is reasonably certain that the lessee will exercise. </t>
  </si>
  <si>
    <r>
      <t>Legal Obligation</t>
    </r>
    <r>
      <rPr>
        <sz val="8.5"/>
        <color rgb="FF000000"/>
        <rFont val="Times New Roman"/>
        <family val="1"/>
      </rPr>
      <t xml:space="preserve"> </t>
    </r>
  </si>
  <si>
    <t xml:space="preserve">An obligation that derives from: </t>
  </si>
  <si>
    <r>
      <t>(a)</t>
    </r>
    <r>
      <rPr>
        <sz val="7"/>
        <color rgb="FF000000"/>
        <rFont val="Times New Roman"/>
        <family val="1"/>
      </rPr>
      <t xml:space="preserve">    </t>
    </r>
    <r>
      <rPr>
        <sz val="8.5"/>
        <color rgb="FF000000"/>
        <rFont val="Times New Roman"/>
        <family val="1"/>
      </rPr>
      <t xml:space="preserve">a contract (through its explicit or implicit terms); </t>
    </r>
  </si>
  <si>
    <r>
      <t>(b)</t>
    </r>
    <r>
      <rPr>
        <sz val="7"/>
        <color rgb="FF000000"/>
        <rFont val="Times New Roman"/>
        <family val="1"/>
      </rPr>
      <t xml:space="preserve">    </t>
    </r>
    <r>
      <rPr>
        <sz val="8.5"/>
        <color rgb="FF000000"/>
        <rFont val="Times New Roman"/>
        <family val="1"/>
      </rPr>
      <t xml:space="preserve">legislation; or </t>
    </r>
  </si>
  <si>
    <r>
      <t>(c)</t>
    </r>
    <r>
      <rPr>
        <sz val="7"/>
        <color rgb="FF000000"/>
        <rFont val="Times New Roman"/>
        <family val="1"/>
      </rPr>
      <t xml:space="preserve">    </t>
    </r>
    <r>
      <rPr>
        <sz val="8.5"/>
        <color rgb="FF000000"/>
        <rFont val="Times New Roman"/>
        <family val="1"/>
      </rPr>
      <t xml:space="preserve">other operation of law. </t>
    </r>
  </si>
  <si>
    <t xml:space="preserve">Lessee’s Incremental </t>
  </si>
  <si>
    <r>
      <t>Borrowing Rate of Interest</t>
    </r>
    <r>
      <rPr>
        <sz val="8.5"/>
        <color rgb="FF000000"/>
        <rFont val="Times New Roman"/>
        <family val="1"/>
      </rPr>
      <t xml:space="preserve"> </t>
    </r>
  </si>
  <si>
    <t xml:space="preserve">The rate of interest the lessee would have to pay on a similar lease or, if that is not determinable, the rate that, at the inception of the lease, the lessee would incur to borrow over a similar term, and with a similar security, the funds necessary to purchase the asset. </t>
  </si>
  <si>
    <r>
      <t>Liabilities</t>
    </r>
    <r>
      <rPr>
        <sz val="8.5"/>
        <color rgb="FF000000"/>
        <rFont val="Times New Roman"/>
        <family val="1"/>
      </rPr>
      <t xml:space="preserve"> </t>
    </r>
  </si>
  <si>
    <t xml:space="preserve">Present obligations of the entity arising from past events, the settlement of which is expected to result in an outflow from the entity of resources embodying economic benefits or service potential. </t>
  </si>
  <si>
    <r>
      <t>Market Value</t>
    </r>
    <r>
      <rPr>
        <sz val="8.5"/>
        <color rgb="FF000000"/>
        <rFont val="Times New Roman"/>
        <family val="1"/>
      </rPr>
      <t xml:space="preserve"> </t>
    </r>
  </si>
  <si>
    <t xml:space="preserve">The amount obtainable from the sale, or payable on the acquisition, of a financial instrument in an active market. </t>
  </si>
  <si>
    <r>
      <t>Material</t>
    </r>
    <r>
      <rPr>
        <sz val="8.5"/>
        <color rgb="FF000000"/>
        <rFont val="Times New Roman"/>
        <family val="1"/>
      </rPr>
      <t xml:space="preserve"> </t>
    </r>
  </si>
  <si>
    <t xml:space="preserve">Omissions or misstatements of items are material if they could, individually or collectively, influence the decisions or assessments of users made on the basis of the financial statements. Materiality depends on the nature and size of the omission or misstatement judged in the surrounding circumstances. The nature or size of the item, or a combination of both, could be the determining factor. </t>
  </si>
  <si>
    <r>
      <t>MDAs</t>
    </r>
    <r>
      <rPr>
        <sz val="8.5"/>
        <color rgb="FF000000"/>
        <rFont val="Times New Roman"/>
        <family val="1"/>
      </rPr>
      <t xml:space="preserve"> </t>
    </r>
  </si>
  <si>
    <t xml:space="preserve">Ministries, Departments and Agencies </t>
  </si>
  <si>
    <r>
      <t>Minimum Lease Payments</t>
    </r>
    <r>
      <rPr>
        <sz val="8.5"/>
        <color rgb="FF000000"/>
        <rFont val="Times New Roman"/>
        <family val="1"/>
      </rPr>
      <t xml:space="preserve"> </t>
    </r>
  </si>
  <si>
    <t xml:space="preserve">The payments over the lease term that the lessee is, or can be, required to make, excluding contingent rent, costs for services and, where appropriate, taxes to be paid by and reimbursed to the lessor, together with: </t>
  </si>
  <si>
    <r>
      <t>(a)</t>
    </r>
    <r>
      <rPr>
        <sz val="7"/>
        <color rgb="FF000000"/>
        <rFont val="Times New Roman"/>
        <family val="1"/>
      </rPr>
      <t xml:space="preserve">    </t>
    </r>
    <r>
      <rPr>
        <sz val="8.5"/>
        <color rgb="FF000000"/>
        <rFont val="Times New Roman"/>
        <family val="1"/>
      </rPr>
      <t xml:space="preserve">for a lessee, any amounts guaranteed by the lessee or by a party related to the lessee; or </t>
    </r>
  </si>
  <si>
    <r>
      <t>(b)</t>
    </r>
    <r>
      <rPr>
        <sz val="7"/>
        <color rgb="FF000000"/>
        <rFont val="Times New Roman"/>
        <family val="1"/>
      </rPr>
      <t xml:space="preserve">    </t>
    </r>
    <r>
      <rPr>
        <sz val="8.5"/>
        <color rgb="FF000000"/>
        <rFont val="Times New Roman"/>
        <family val="1"/>
      </rPr>
      <t xml:space="preserve">for a lessor,  any  residual  value guaranteed to the lessor by either: </t>
    </r>
  </si>
  <si>
    <r>
      <t>(i)</t>
    </r>
    <r>
      <rPr>
        <sz val="7"/>
        <color rgb="FF000000"/>
        <rFont val="Times New Roman"/>
        <family val="1"/>
      </rPr>
      <t xml:space="preserve">                </t>
    </r>
    <r>
      <rPr>
        <sz val="8.5"/>
        <color rgb="FF000000"/>
        <rFont val="Times New Roman"/>
        <family val="1"/>
      </rPr>
      <t xml:space="preserve">the lessee; </t>
    </r>
  </si>
  <si>
    <r>
      <t>(ii)</t>
    </r>
    <r>
      <rPr>
        <sz val="7"/>
        <color rgb="FF000000"/>
        <rFont val="Times New Roman"/>
        <family val="1"/>
      </rPr>
      <t xml:space="preserve">               </t>
    </r>
    <r>
      <rPr>
        <sz val="8.5"/>
        <color rgb="FF000000"/>
        <rFont val="Times New Roman"/>
        <family val="1"/>
      </rPr>
      <t xml:space="preserve">a party related to the lessee; or </t>
    </r>
  </si>
  <si>
    <r>
      <t>(iii)</t>
    </r>
    <r>
      <rPr>
        <sz val="7"/>
        <color rgb="FF000000"/>
        <rFont val="Times New Roman"/>
        <family val="1"/>
      </rPr>
      <t xml:space="preserve">             </t>
    </r>
    <r>
      <rPr>
        <sz val="8.5"/>
        <color rgb="FF000000"/>
        <rFont val="Times New Roman"/>
        <family val="1"/>
      </rPr>
      <t xml:space="preserve">an independent third party unrelated to the lessor that is financially capable of discharging the obligations under the guarantee. </t>
    </r>
  </si>
  <si>
    <t xml:space="preserve">However, if the lessee has an option to purchase the asset at a price that is expected to be sufficiently lower than the fair value at the date the option becomes exercisable, for it to be reasonably certain at the inception of the lease, that the option will be exercised, the minimum lease payments comprise the minimum payments payable over the lease term to the expected date of exercise of this purchase option and the payment required to exercise it. </t>
  </si>
  <si>
    <r>
      <t>Minority Interest</t>
    </r>
    <r>
      <rPr>
        <sz val="8.5"/>
        <color rgb="FF000000"/>
        <rFont val="Times New Roman"/>
        <family val="1"/>
      </rPr>
      <t xml:space="preserve"> </t>
    </r>
  </si>
  <si>
    <t xml:space="preserve">That portion of the net surplus or deficit and of net assets/equity of a controlled entity attributable to net assets/equity interests that are not owned, directly or indirectly through controlled entities, by the controlling entity. </t>
  </si>
  <si>
    <r>
      <t>MMDAs</t>
    </r>
    <r>
      <rPr>
        <sz val="8.5"/>
        <color rgb="FF000000"/>
        <rFont val="Times New Roman"/>
        <family val="1"/>
      </rPr>
      <t xml:space="preserve"> </t>
    </r>
  </si>
  <si>
    <t xml:space="preserve">Metropolitan, Municipal and District Assemblies </t>
  </si>
  <si>
    <r>
      <t>Monetary Items</t>
    </r>
    <r>
      <rPr>
        <sz val="8.5"/>
        <color rgb="FF000000"/>
        <rFont val="Times New Roman"/>
        <family val="1"/>
      </rPr>
      <t xml:space="preserve"> </t>
    </r>
  </si>
  <si>
    <t xml:space="preserve">Units of currency held and assets and liabilities to be received or paid in fixed or determinable number of units of currency. </t>
  </si>
  <si>
    <t xml:space="preserve">Monetary Financial Assets </t>
  </si>
  <si>
    <t xml:space="preserve">And Financial Liabilities </t>
  </si>
  <si>
    <t xml:space="preserve">(also Referred to As Monetary Financial </t>
  </si>
  <si>
    <r>
      <t>Instruments.)</t>
    </r>
    <r>
      <rPr>
        <sz val="8.5"/>
        <color rgb="FF000000"/>
        <rFont val="Times New Roman"/>
        <family val="1"/>
      </rPr>
      <t xml:space="preserve"> </t>
    </r>
  </si>
  <si>
    <t xml:space="preserve">Financial assets and financial liabilities to be received or paid in fixed or determinable amounts of money. </t>
  </si>
  <si>
    <r>
      <t>Multi-Year Budget</t>
    </r>
    <r>
      <rPr>
        <sz val="8.5"/>
        <color rgb="FF000000"/>
        <rFont val="Times New Roman"/>
        <family val="1"/>
      </rPr>
      <t xml:space="preserve"> </t>
    </r>
  </si>
  <si>
    <t xml:space="preserve">An approved budget for more than one year. It does not include published forward estimates or projections for periods beyond the budget period. </t>
  </si>
  <si>
    <r>
      <t>Net Assets/ Equity</t>
    </r>
    <r>
      <rPr>
        <sz val="8.5"/>
        <color rgb="FF000000"/>
        <rFont val="Times New Roman"/>
        <family val="1"/>
      </rPr>
      <t xml:space="preserve"> </t>
    </r>
  </si>
  <si>
    <t xml:space="preserve">The residual interest in the assets of the entity after deducting all its liabilities. </t>
  </si>
  <si>
    <r>
      <t>Net Investment in a Foreign Operation</t>
    </r>
    <r>
      <rPr>
        <sz val="8.5"/>
        <color rgb="FF000000"/>
        <rFont val="Times New Roman"/>
        <family val="1"/>
      </rPr>
      <t xml:space="preserve"> </t>
    </r>
  </si>
  <si>
    <t>The amount of the reporting entity’s interest in the net assets/equity of that operation.</t>
  </si>
  <si>
    <r>
      <t>Net Investment in the Lease</t>
    </r>
    <r>
      <rPr>
        <sz val="8.5"/>
        <color rgb="FF000000"/>
        <rFont val="Times New Roman"/>
        <family val="1"/>
      </rPr>
      <t xml:space="preserve"> </t>
    </r>
  </si>
  <si>
    <t xml:space="preserve">The gross investment in the lease discounted at the interest rate implicit in the lease. </t>
  </si>
  <si>
    <r>
      <t>Net Realizable Value</t>
    </r>
    <r>
      <rPr>
        <sz val="8.5"/>
        <color rgb="FF000000"/>
        <rFont val="Times New Roman"/>
        <family val="1"/>
      </rPr>
      <t xml:space="preserve"> </t>
    </r>
  </si>
  <si>
    <t xml:space="preserve">The estimated selling price in the ordinary course of operations less the estimated costs of completion and the estimated costs necessary to make the sale, exchange or distribution. </t>
  </si>
  <si>
    <r>
      <t>Non-Cancelable Lease</t>
    </r>
    <r>
      <rPr>
        <sz val="8.5"/>
        <color rgb="FF000000"/>
        <rFont val="Times New Roman"/>
        <family val="1"/>
      </rPr>
      <t xml:space="preserve"> </t>
    </r>
  </si>
  <si>
    <t xml:space="preserve">A lease that is cancelable only: </t>
  </si>
  <si>
    <r>
      <t>(a)</t>
    </r>
    <r>
      <rPr>
        <sz val="7"/>
        <color rgb="FF000000"/>
        <rFont val="Times New Roman"/>
        <family val="1"/>
      </rPr>
      <t xml:space="preserve">               </t>
    </r>
    <r>
      <rPr>
        <sz val="8.5"/>
        <color rgb="FF000000"/>
        <rFont val="Times New Roman"/>
        <family val="1"/>
      </rPr>
      <t xml:space="preserve">upon the occurrence of some remote contingency; </t>
    </r>
  </si>
  <si>
    <r>
      <t>(b)</t>
    </r>
    <r>
      <rPr>
        <sz val="7"/>
        <color rgb="FF000000"/>
        <rFont val="Times New Roman"/>
        <family val="1"/>
      </rPr>
      <t xml:space="preserve">               </t>
    </r>
    <r>
      <rPr>
        <sz val="8.5"/>
        <color rgb="FF000000"/>
        <rFont val="Times New Roman"/>
        <family val="1"/>
      </rPr>
      <t xml:space="preserve">with the permission of the lessor; </t>
    </r>
  </si>
  <si>
    <r>
      <t>(c)</t>
    </r>
    <r>
      <rPr>
        <sz val="7"/>
        <color rgb="FF000000"/>
        <rFont val="Times New Roman"/>
        <family val="1"/>
      </rPr>
      <t xml:space="preserve">               </t>
    </r>
    <r>
      <rPr>
        <sz val="8.5"/>
        <color rgb="FF000000"/>
        <rFont val="Times New Roman"/>
        <family val="1"/>
      </rPr>
      <t xml:space="preserve">if the lessee enters into a new lease for the same or an equivalent asset with the same lessor; or </t>
    </r>
  </si>
  <si>
    <r>
      <t>(d)</t>
    </r>
    <r>
      <rPr>
        <sz val="7"/>
        <color rgb="FF000000"/>
        <rFont val="Times New Roman"/>
        <family val="1"/>
      </rPr>
      <t xml:space="preserve">               </t>
    </r>
    <r>
      <rPr>
        <sz val="8.5"/>
        <color rgb="FF000000"/>
        <rFont val="Times New Roman"/>
        <family val="1"/>
      </rPr>
      <t xml:space="preserve">upon payment by the lessee of an additional amount such that, at inception, continuation of the lease is reasonably certain. </t>
    </r>
  </si>
  <si>
    <r>
      <t>Non-Cash- Generating Assets</t>
    </r>
    <r>
      <rPr>
        <sz val="8.5"/>
        <color rgb="FF000000"/>
        <rFont val="Times New Roman"/>
        <family val="1"/>
      </rPr>
      <t xml:space="preserve"> Assets other than cash-generating assets. </t>
    </r>
  </si>
  <si>
    <r>
      <t>Non-Exchange Transactions</t>
    </r>
    <r>
      <rPr>
        <sz val="8.5"/>
        <color rgb="FF000000"/>
        <rFont val="Times New Roman"/>
        <family val="1"/>
      </rPr>
      <t xml:space="preserve"> </t>
    </r>
  </si>
  <si>
    <t xml:space="preserve">Transactions that are not exchange transactions. In a non-exchange transaction, an entity either receives value from another entity without directly giving approximately equal value in exchange, or gives value to another entity without directly receiving approximately equal value in exchange. </t>
  </si>
  <si>
    <r>
      <t>Non-Monetary Items</t>
    </r>
    <r>
      <rPr>
        <sz val="8.5"/>
        <color rgb="FF000000"/>
        <rFont val="Times New Roman"/>
        <family val="1"/>
      </rPr>
      <t xml:space="preserve"> </t>
    </r>
  </si>
  <si>
    <t xml:space="preserve">Items that are not monetary items. </t>
  </si>
  <si>
    <r>
      <t>Notes</t>
    </r>
    <r>
      <rPr>
        <sz val="8.5"/>
        <color rgb="FF000000"/>
        <rFont val="Times New Roman"/>
        <family val="1"/>
      </rPr>
      <t xml:space="preserve"> </t>
    </r>
  </si>
  <si>
    <t xml:space="preserve">Contain information in addition to that presented in the statement of financial position, statement of financial performance, statement of changes in net assets/equity and cash flow statement. Notes provide narrative descriptions or disaggregations of items disclosed in those statements and information about items that do not qualify for recognition in those statements. </t>
  </si>
  <si>
    <r>
      <t>Obligating Event</t>
    </r>
    <r>
      <rPr>
        <sz val="8.5"/>
        <color rgb="FF000000"/>
        <rFont val="Times New Roman"/>
        <family val="1"/>
      </rPr>
      <t xml:space="preserve"> </t>
    </r>
  </si>
  <si>
    <t xml:space="preserve">An event that creates a legal or constructive obligation that results in an entity having no realistic alternative to settling that obligation. </t>
  </si>
  <si>
    <r>
      <t>Onerous Contract</t>
    </r>
    <r>
      <rPr>
        <sz val="8.5"/>
        <color rgb="FF000000"/>
        <rFont val="Times New Roman"/>
        <family val="1"/>
      </rPr>
      <t xml:space="preserve"> </t>
    </r>
  </si>
  <si>
    <t xml:space="preserve">A contract for the exchange of assets or services in which the unavoidable costs of meeting the obligations under the contract exceed the economic benefits or service potential expected to be received under it. </t>
  </si>
  <si>
    <r>
      <t>Operating Activities</t>
    </r>
    <r>
      <rPr>
        <sz val="8.5"/>
        <color rgb="FF000000"/>
        <rFont val="Times New Roman"/>
        <family val="1"/>
      </rPr>
      <t xml:space="preserve"> </t>
    </r>
  </si>
  <si>
    <t xml:space="preserve">The activities of the entity that are not investing or financing activities. </t>
  </si>
  <si>
    <r>
      <t>Operating Lease</t>
    </r>
    <r>
      <rPr>
        <sz val="8.5"/>
        <color rgb="FF000000"/>
        <rFont val="Times New Roman"/>
        <family val="1"/>
      </rPr>
      <t xml:space="preserve"> </t>
    </r>
  </si>
  <si>
    <t xml:space="preserve">A lease other than a finance lease. </t>
  </si>
  <si>
    <r>
      <t>Original Budget</t>
    </r>
    <r>
      <rPr>
        <sz val="8.5"/>
        <color rgb="FF000000"/>
        <rFont val="Times New Roman"/>
        <family val="1"/>
      </rPr>
      <t xml:space="preserve"> </t>
    </r>
  </si>
  <si>
    <t xml:space="preserve">The initial approved budget for the budget period. </t>
  </si>
  <si>
    <r>
      <t>Oversight</t>
    </r>
    <r>
      <rPr>
        <sz val="8.5"/>
        <color rgb="FF000000"/>
        <rFont val="Times New Roman"/>
        <family val="1"/>
      </rPr>
      <t xml:space="preserve"> </t>
    </r>
  </si>
  <si>
    <t xml:space="preserve">The supervision of the activities of an entity, with the authority and responsibility to control, or exercise significant influence over, the financial and operating decisions of the entity. </t>
  </si>
  <si>
    <r>
      <t>Owner-Occupied Property</t>
    </r>
    <r>
      <rPr>
        <sz val="8.5"/>
        <color rgb="FF000000"/>
        <rFont val="Times New Roman"/>
        <family val="1"/>
      </rPr>
      <t xml:space="preserve"> </t>
    </r>
  </si>
  <si>
    <t xml:space="preserve">Property held (by the owner or by the lessee under a finance lease) for use in the production or supply of goods or services or for administrative purposes. </t>
  </si>
  <si>
    <r>
      <t>Presentation Currency</t>
    </r>
    <r>
      <rPr>
        <sz val="8.5"/>
        <color rgb="FF000000"/>
        <rFont val="Times New Roman"/>
        <family val="1"/>
      </rPr>
      <t xml:space="preserve"> </t>
    </r>
  </si>
  <si>
    <t xml:space="preserve">The currency in which the financial statements are presented. </t>
  </si>
  <si>
    <r>
      <t>Prior Period Errors</t>
    </r>
    <r>
      <rPr>
        <sz val="8.5"/>
        <color rgb="FF000000"/>
        <rFont val="Times New Roman"/>
        <family val="1"/>
      </rPr>
      <t xml:space="preserve"> </t>
    </r>
  </si>
  <si>
    <t xml:space="preserve">Omissions from, and misstatements in, the entity’s financial statements for one or more prior periods arising from a failure to use, or misuse of, reliable information that: </t>
  </si>
  <si>
    <r>
      <t>(a)</t>
    </r>
    <r>
      <rPr>
        <sz val="7"/>
        <color rgb="FF000000"/>
        <rFont val="Times New Roman"/>
        <family val="1"/>
      </rPr>
      <t xml:space="preserve">               </t>
    </r>
    <r>
      <rPr>
        <sz val="8.5"/>
        <color rgb="FF000000"/>
        <rFont val="Times New Roman"/>
        <family val="1"/>
      </rPr>
      <t xml:space="preserve">was available when financial statements for those periods were authorized for issue; and </t>
    </r>
  </si>
  <si>
    <r>
      <t>(b)</t>
    </r>
    <r>
      <rPr>
        <sz val="7"/>
        <color rgb="FF000000"/>
        <rFont val="Times New Roman"/>
        <family val="1"/>
      </rPr>
      <t xml:space="preserve">               </t>
    </r>
    <r>
      <rPr>
        <sz val="8.5"/>
        <color rgb="FF000000"/>
        <rFont val="Times New Roman"/>
        <family val="1"/>
      </rPr>
      <t xml:space="preserve">could reasonably be expected to have been obtained and taken into account in the preparation and presentation of those financial statements. </t>
    </r>
  </si>
  <si>
    <t xml:space="preserve">Such errors include the effects of mathematical mistakes, mistakes in applying accounting policies, oversights or misinterpretations of facts, and fraud. </t>
  </si>
  <si>
    <r>
      <t>Property, Plant and Equipment</t>
    </r>
    <r>
      <rPr>
        <sz val="8.5"/>
        <color rgb="FF000000"/>
        <rFont val="Times New Roman"/>
        <family val="1"/>
      </rPr>
      <t xml:space="preserve"> </t>
    </r>
  </si>
  <si>
    <t xml:space="preserve">Tangible items that: </t>
  </si>
  <si>
    <r>
      <t>(a)</t>
    </r>
    <r>
      <rPr>
        <sz val="7"/>
        <color rgb="FF000000"/>
        <rFont val="Times New Roman"/>
        <family val="1"/>
      </rPr>
      <t xml:space="preserve">               </t>
    </r>
    <r>
      <rPr>
        <sz val="8.5"/>
        <color rgb="FF000000"/>
        <rFont val="Times New Roman"/>
        <family val="1"/>
      </rPr>
      <t xml:space="preserve">are held for use in the production or supply of goods or services, for rental to others, or for administrative purposes; and </t>
    </r>
  </si>
  <si>
    <r>
      <t>(b)</t>
    </r>
    <r>
      <rPr>
        <sz val="7"/>
        <color rgb="FF000000"/>
        <rFont val="Times New Roman"/>
        <family val="1"/>
      </rPr>
      <t xml:space="preserve">               </t>
    </r>
    <r>
      <rPr>
        <sz val="8.5"/>
        <color rgb="FF000000"/>
        <rFont val="Times New Roman"/>
        <family val="1"/>
      </rPr>
      <t xml:space="preserve">are expected to be used during more than one reporting period. </t>
    </r>
  </si>
  <si>
    <r>
      <t>Proportionate Consolidation</t>
    </r>
    <r>
      <rPr>
        <sz val="8.5"/>
        <color rgb="FF000000"/>
        <rFont val="Times New Roman"/>
        <family val="1"/>
      </rPr>
      <t xml:space="preserve"> </t>
    </r>
  </si>
  <si>
    <t>A method of accounting whereby a venturer’s share of each of the assets, liabilities, revenue and expenses of a jointly controlled entity is combined on a line-by-line basis with similar items in the venturer’s financial statements or reported as separate line items in the venturer’s financial statements.</t>
  </si>
  <si>
    <r>
      <t>Prospective Application</t>
    </r>
    <r>
      <rPr>
        <sz val="8.5"/>
        <color rgb="FF000000"/>
        <rFont val="Times New Roman"/>
        <family val="1"/>
      </rPr>
      <t xml:space="preserve">  Prospective application of a change in accounting policy and of recognizing the effect of a change in an accounting estimate, respectively, are: </t>
    </r>
  </si>
  <si>
    <r>
      <t>(a)</t>
    </r>
    <r>
      <rPr>
        <sz val="7"/>
        <color rgb="FF000000"/>
        <rFont val="Times New Roman"/>
        <family val="1"/>
      </rPr>
      <t xml:space="preserve">            </t>
    </r>
    <r>
      <rPr>
        <sz val="8.5"/>
        <color rgb="FF000000"/>
        <rFont val="Times New Roman"/>
        <family val="1"/>
      </rPr>
      <t xml:space="preserve">applying the new accounting policy to transactions, other events and conditions occurring after the date as at which the policy is changed; and </t>
    </r>
  </si>
  <si>
    <r>
      <t>(b)</t>
    </r>
    <r>
      <rPr>
        <sz val="7"/>
        <color rgb="FF000000"/>
        <rFont val="Times New Roman"/>
        <family val="1"/>
      </rPr>
      <t xml:space="preserve">           </t>
    </r>
    <r>
      <rPr>
        <sz val="8.5"/>
        <color rgb="FF000000"/>
        <rFont val="Times New Roman"/>
        <family val="1"/>
      </rPr>
      <t xml:space="preserve">recognizing the effect of the change in the accounting estimate in the current and future periods affected by the change </t>
    </r>
  </si>
  <si>
    <r>
      <t>Provision</t>
    </r>
    <r>
      <rPr>
        <sz val="8.5"/>
        <color rgb="FF000000"/>
        <rFont val="Times New Roman"/>
        <family val="1"/>
      </rPr>
      <t xml:space="preserve">  A liability of uncertain timing or amount. </t>
    </r>
  </si>
  <si>
    <r>
      <t>Qualifying Asset</t>
    </r>
    <r>
      <rPr>
        <sz val="8.5"/>
        <color rgb="FF000000"/>
        <rFont val="Times New Roman"/>
        <family val="1"/>
      </rPr>
      <t xml:space="preserve">  An asset that necessarily takes a substantial period of time to get ready for its intended use or sale. </t>
    </r>
  </si>
  <si>
    <r>
      <t>Recoverable Amount</t>
    </r>
    <r>
      <rPr>
        <sz val="8.5"/>
        <color rgb="FF000000"/>
        <rFont val="Times New Roman"/>
        <family val="1"/>
      </rPr>
      <t xml:space="preserve">  The higher of a non-cash-generating asset’s fair value less costs to sell and its value in use. </t>
    </r>
    <r>
      <rPr>
        <b/>
        <sz val="8.5"/>
        <color rgb="FF000000"/>
        <rFont val="Times New Roman"/>
        <family val="1"/>
      </rPr>
      <t>Recoverable Service Amount</t>
    </r>
    <r>
      <rPr>
        <sz val="8.5"/>
        <color rgb="FF000000"/>
        <rFont val="Times New Roman"/>
        <family val="1"/>
      </rPr>
      <t xml:space="preserve"> The higher of a non-cash-generating asset’s fair value less costs to sell and its value in use. </t>
    </r>
  </si>
  <si>
    <r>
      <t>Related Party</t>
    </r>
    <r>
      <rPr>
        <sz val="8.5"/>
        <color rgb="FF000000"/>
        <rFont val="Times New Roman"/>
        <family val="1"/>
      </rPr>
      <t xml:space="preserve"> </t>
    </r>
  </si>
  <si>
    <t xml:space="preserve">Parties are considered to be related if one party has the ability to control the other party or exercise significant influence over the other party in making financial and operating decisions or if the related party entity and another entity are subject to common control. Related parties include: </t>
  </si>
  <si>
    <r>
      <t>(a)</t>
    </r>
    <r>
      <rPr>
        <sz val="7"/>
        <color rgb="FF000000"/>
        <rFont val="Times New Roman"/>
        <family val="1"/>
      </rPr>
      <t xml:space="preserve">               </t>
    </r>
    <r>
      <rPr>
        <sz val="8.5"/>
        <color rgb="FF000000"/>
        <rFont val="Times New Roman"/>
        <family val="1"/>
      </rPr>
      <t xml:space="preserve">entities that directly, or indirectly through one or more intermediaries, control, or are controlled by the reporting entity; </t>
    </r>
  </si>
  <si>
    <r>
      <t>(b)</t>
    </r>
    <r>
      <rPr>
        <sz val="7"/>
        <color rgb="FF000000"/>
        <rFont val="Times New Roman"/>
        <family val="1"/>
      </rPr>
      <t xml:space="preserve">               </t>
    </r>
    <r>
      <rPr>
        <sz val="8.5"/>
        <color rgb="FF000000"/>
        <rFont val="Times New Roman"/>
        <family val="1"/>
      </rPr>
      <t xml:space="preserve">associates (see International Public Sector Accounting Standard IPSAS 7 Accounting for Investments in Associates); </t>
    </r>
  </si>
  <si>
    <r>
      <t>(c)</t>
    </r>
    <r>
      <rPr>
        <sz val="7"/>
        <color rgb="FF000000"/>
        <rFont val="Times New Roman"/>
        <family val="1"/>
      </rPr>
      <t xml:space="preserve">               </t>
    </r>
    <r>
      <rPr>
        <sz val="8.5"/>
        <color rgb="FF000000"/>
        <rFont val="Times New Roman"/>
        <family val="1"/>
      </rPr>
      <t xml:space="preserve">individuals owning, directly or indirectly, an interest in the reporting entity that gives them significant influence over the entity, and close members of the family of any such individual; </t>
    </r>
  </si>
  <si>
    <r>
      <t>(d)</t>
    </r>
    <r>
      <rPr>
        <sz val="7"/>
        <color rgb="FF000000"/>
        <rFont val="Times New Roman"/>
        <family val="1"/>
      </rPr>
      <t xml:space="preserve">               </t>
    </r>
    <r>
      <rPr>
        <sz val="8.5"/>
        <color rgb="FF000000"/>
        <rFont val="Times New Roman"/>
        <family val="1"/>
      </rPr>
      <t xml:space="preserve">key management personnel, and close members of the family of key management personnel; and </t>
    </r>
  </si>
  <si>
    <r>
      <t>(e)</t>
    </r>
    <r>
      <rPr>
        <sz val="7"/>
        <color rgb="FF000000"/>
        <rFont val="Times New Roman"/>
        <family val="1"/>
      </rPr>
      <t xml:space="preserve">               </t>
    </r>
    <r>
      <rPr>
        <sz val="8.5"/>
        <color rgb="FF000000"/>
        <rFont val="Times New Roman"/>
        <family val="1"/>
      </rPr>
      <t xml:space="preserve">entities in which a substantial ownership interest is held, directly or indirectly, by any person described in </t>
    </r>
  </si>
  <si>
    <t xml:space="preserve">(c) or (d), or over which such a person is able to exercise significant influence. </t>
  </si>
  <si>
    <r>
      <t>Related Party Transaction</t>
    </r>
    <r>
      <rPr>
        <sz val="8.5"/>
        <color rgb="FF000000"/>
        <rFont val="Times New Roman"/>
        <family val="1"/>
      </rPr>
      <t xml:space="preserve"> </t>
    </r>
  </si>
  <si>
    <t xml:space="preserve">A transfer of resources or obligations between related parties, regardless of whether a price is charged. Related party transactions exclude transactions with any other entity that is a related party solely because of its economic dependence on the reporting entity or the government of which it forms part. </t>
  </si>
  <si>
    <r>
      <t>Remuneration of Key Management Personnel</t>
    </r>
    <r>
      <rPr>
        <sz val="8.5"/>
        <color rgb="FF000000"/>
        <rFont val="Times New Roman"/>
        <family val="1"/>
      </rPr>
      <t xml:space="preserve"> </t>
    </r>
  </si>
  <si>
    <t xml:space="preserve">Any consideration or benefit derived directly or indirectly by key management personnel from the reporting entity for services provided in their capacity as members of the governing body or otherwise as employees of the reporting entity. </t>
  </si>
  <si>
    <r>
      <t>Reporting Date</t>
    </r>
    <r>
      <rPr>
        <sz val="8.5"/>
        <color rgb="FF000000"/>
        <rFont val="Times New Roman"/>
        <family val="1"/>
      </rPr>
      <t xml:space="preserve"> </t>
    </r>
  </si>
  <si>
    <t xml:space="preserve">The date of the last day of the reporting period to which the financial statements relate. </t>
  </si>
  <si>
    <r>
      <t>Residual Value</t>
    </r>
    <r>
      <rPr>
        <sz val="8.5"/>
        <color rgb="FF000000"/>
        <rFont val="Times New Roman"/>
        <family val="1"/>
      </rPr>
      <t xml:space="preserve"> </t>
    </r>
  </si>
  <si>
    <t xml:space="preserve">The estimated amount that an entity would currently obtain from disposal of the asset, after deducting the estimated costs of disposal, if the asset were already of the age and in the condition expected at the end of its useful life. </t>
  </si>
  <si>
    <r>
      <t>Restrictions on Transferred Assets</t>
    </r>
    <r>
      <rPr>
        <sz val="8.5"/>
        <color rgb="FF000000"/>
        <rFont val="Times New Roman"/>
        <family val="1"/>
      </rPr>
      <t xml:space="preserve"> </t>
    </r>
  </si>
  <si>
    <t xml:space="preserve">Stipulations that limit or direct the purposes for which a transferred asset may be used, but do not specify that future economic benefits or service potential is required to be returned to the transferor if not deployed as specified. </t>
  </si>
  <si>
    <r>
      <t>Restructuring</t>
    </r>
    <r>
      <rPr>
        <sz val="8.5"/>
        <color rgb="FF000000"/>
        <rFont val="Times New Roman"/>
        <family val="1"/>
      </rPr>
      <t xml:space="preserve"> </t>
    </r>
  </si>
  <si>
    <t xml:space="preserve">A program that is planned and controlled by management, and materially changes either: </t>
  </si>
  <si>
    <r>
      <t>(a)</t>
    </r>
    <r>
      <rPr>
        <sz val="7"/>
        <color rgb="FF000000"/>
        <rFont val="Times New Roman"/>
        <family val="1"/>
      </rPr>
      <t xml:space="preserve">     </t>
    </r>
    <r>
      <rPr>
        <sz val="8.5"/>
        <color rgb="FF000000"/>
        <rFont val="Times New Roman"/>
        <family val="1"/>
      </rPr>
      <t xml:space="preserve">the scope of an entity’s activities; or </t>
    </r>
  </si>
  <si>
    <r>
      <t>(b)</t>
    </r>
    <r>
      <rPr>
        <sz val="7"/>
        <color rgb="FF000000"/>
        <rFont val="Times New Roman"/>
        <family val="1"/>
      </rPr>
      <t xml:space="preserve">     </t>
    </r>
    <r>
      <rPr>
        <sz val="8.5"/>
        <color rgb="FF000000"/>
        <rFont val="Times New Roman"/>
        <family val="1"/>
      </rPr>
      <t xml:space="preserve">the manner in which those activities are carried out. </t>
    </r>
  </si>
  <si>
    <r>
      <t>Retrospective Application</t>
    </r>
    <r>
      <rPr>
        <sz val="8.5"/>
        <color rgb="FF000000"/>
        <rFont val="Times New Roman"/>
        <family val="1"/>
      </rPr>
      <t xml:space="preserve"> </t>
    </r>
  </si>
  <si>
    <t xml:space="preserve">Applying a new accounting policy to transactions, other events and conditions as if that policy had always been applied. </t>
  </si>
  <si>
    <r>
      <t>Retrospective Restatement</t>
    </r>
    <r>
      <rPr>
        <sz val="8.5"/>
        <color rgb="FF000000"/>
        <rFont val="Times New Roman"/>
        <family val="1"/>
      </rPr>
      <t xml:space="preserve"> </t>
    </r>
  </si>
  <si>
    <t xml:space="preserve">Correcting the recognition, measurement and disclosure of amounts of elements of financial statements as if a prior period error had never occurred. </t>
  </si>
  <si>
    <r>
      <t>Revenue</t>
    </r>
    <r>
      <rPr>
        <sz val="8.5"/>
        <color rgb="FF000000"/>
        <rFont val="Times New Roman"/>
        <family val="1"/>
      </rPr>
      <t xml:space="preserve"> </t>
    </r>
  </si>
  <si>
    <t xml:space="preserve">The gross inflow of economic benefits or service potential during the reporting period when those inflows result in an increase in net assets/equity, other than increases relating to contributions from owners. </t>
  </si>
  <si>
    <r>
      <t>Segment</t>
    </r>
    <r>
      <rPr>
        <sz val="8.5"/>
        <color rgb="FF000000"/>
        <rFont val="Times New Roman"/>
        <family val="1"/>
      </rPr>
      <t xml:space="preserve"> </t>
    </r>
  </si>
  <si>
    <t xml:space="preserve">Distinguishable activity or group of activities of an entity for which it is appropriate to separately report financial information for the purpose of evaluating the entity’s past performance in achieving its objectives and for making decisions about the future allocation of resources. </t>
  </si>
  <si>
    <r>
      <t>Segment Accounting Policies</t>
    </r>
    <r>
      <rPr>
        <sz val="8.5"/>
        <color rgb="FF000000"/>
        <rFont val="Times New Roman"/>
        <family val="1"/>
      </rPr>
      <t xml:space="preserve"> Accounting policies adopted for preparing and presenting the financial statements of the consolidated group or entity as well as those accounting policies that relate specifically to segment reporting. </t>
    </r>
  </si>
  <si>
    <r>
      <t>Segment Assets</t>
    </r>
    <r>
      <rPr>
        <sz val="8.5"/>
        <color rgb="FF000000"/>
        <rFont val="Times New Roman"/>
        <family val="1"/>
      </rPr>
      <t xml:space="preserve"> </t>
    </r>
  </si>
  <si>
    <t xml:space="preserve">Operating assets that are employed by a segment in its operating activities and that either are directly attributable to the segment or can be allocated to the segment on a reasonable basis. </t>
  </si>
  <si>
    <t xml:space="preserve">Segment assets include: </t>
  </si>
  <si>
    <r>
      <t>•</t>
    </r>
    <r>
      <rPr>
        <sz val="7"/>
        <color rgb="FF000000"/>
        <rFont val="Times New Roman"/>
        <family val="1"/>
      </rPr>
      <t xml:space="preserve">  </t>
    </r>
    <r>
      <rPr>
        <sz val="8.5"/>
        <color rgb="FF000000"/>
        <rFont val="Times New Roman"/>
        <family val="1"/>
      </rPr>
      <t xml:space="preserve">receivables, loans, investments or other revenue-producing assets that relate to a segment’s segment revenue which includes interest or dividend revenue; </t>
    </r>
  </si>
  <si>
    <r>
      <t>•</t>
    </r>
    <r>
      <rPr>
        <sz val="7"/>
        <color rgb="FF000000"/>
        <rFont val="Times New Roman"/>
        <family val="1"/>
      </rPr>
      <t xml:space="preserve">  </t>
    </r>
    <r>
      <rPr>
        <sz val="8.5"/>
        <color rgb="FF000000"/>
        <rFont val="Times New Roman"/>
        <family val="1"/>
      </rPr>
      <t xml:space="preserve">investments accounted for under the equity method only if the net surplus (deficit) from such investments is included in segment revenue; and </t>
    </r>
  </si>
  <si>
    <r>
      <t>•</t>
    </r>
    <r>
      <rPr>
        <sz val="7"/>
        <color rgb="FF000000"/>
        <rFont val="Times New Roman"/>
        <family val="1"/>
      </rPr>
      <t xml:space="preserve">  </t>
    </r>
    <r>
      <rPr>
        <sz val="8.5"/>
        <color rgb="FF000000"/>
        <rFont val="Times New Roman"/>
        <family val="1"/>
      </rPr>
      <t xml:space="preserve">joint venturer’s share of the operating assets of a jointly controlled entity that is accounted for by proportionate consolidation in accordance with IPSAS 8 “Interests in Joint Ventures.” </t>
    </r>
  </si>
  <si>
    <t xml:space="preserve">Segment assets do not include income tax or income tax equivalent assets that are recognised in accordance with accounting standards dealing with tax effect accounting. </t>
  </si>
  <si>
    <r>
      <t>Segment Expense</t>
    </r>
    <r>
      <rPr>
        <sz val="8.5"/>
        <color rgb="FF000000"/>
        <rFont val="Times New Roman"/>
        <family val="1"/>
      </rPr>
      <t xml:space="preserve"> Expense resulting from the operating activities of a segment that is directly attributable to the segment and the relevant portion of an expense that can be allocated on a reasonable basis to the segment, including expenses relating to the provision of goods and services to external parties and expenses relating to transactions with other segments of the same entity. Segment expense does not include: </t>
    </r>
  </si>
  <si>
    <r>
      <t>(a)</t>
    </r>
    <r>
      <rPr>
        <sz val="7"/>
        <color rgb="FF000000"/>
        <rFont val="Times New Roman"/>
        <family val="1"/>
      </rPr>
      <t xml:space="preserve">   </t>
    </r>
    <r>
      <rPr>
        <sz val="8.5"/>
        <color rgb="FF000000"/>
        <rFont val="Times New Roman"/>
        <family val="1"/>
      </rPr>
      <t xml:space="preserve">extraordinary items; </t>
    </r>
  </si>
  <si>
    <r>
      <t>(b)</t>
    </r>
    <r>
      <rPr>
        <sz val="7"/>
        <color rgb="FF000000"/>
        <rFont val="Times New Roman"/>
        <family val="1"/>
      </rPr>
      <t xml:space="preserve">   </t>
    </r>
    <r>
      <rPr>
        <sz val="8.5"/>
        <color rgb="FF000000"/>
        <rFont val="Times New Roman"/>
        <family val="1"/>
      </rPr>
      <t xml:space="preserve">interest, including interest incurred on advances or loans from other segments, unless the segment’s operations are primarily of a financial nature; </t>
    </r>
  </si>
  <si>
    <r>
      <t>(c)</t>
    </r>
    <r>
      <rPr>
        <sz val="7"/>
        <color rgb="FF000000"/>
        <rFont val="Times New Roman"/>
        <family val="1"/>
      </rPr>
      <t xml:space="preserve">   </t>
    </r>
    <r>
      <rPr>
        <sz val="8.5"/>
        <color rgb="FF000000"/>
        <rFont val="Times New Roman"/>
        <family val="1"/>
      </rPr>
      <t xml:space="preserve">losses on sales of investments or losses on extinguishment of debt unless the segment’s operations are primarily of a financial nature; </t>
    </r>
  </si>
  <si>
    <r>
      <t>(d)</t>
    </r>
    <r>
      <rPr>
        <sz val="7"/>
        <color rgb="FF000000"/>
        <rFont val="Times New Roman"/>
        <family val="1"/>
      </rPr>
      <t xml:space="preserve">   </t>
    </r>
    <r>
      <rPr>
        <sz val="8.5"/>
        <color rgb="FF000000"/>
        <rFont val="Times New Roman"/>
        <family val="1"/>
      </rPr>
      <t xml:space="preserve">an entity’s share of net deficit or losses of associates, joint ventures, or other investments accounted for under the equity method; </t>
    </r>
  </si>
  <si>
    <r>
      <t>(e)</t>
    </r>
    <r>
      <rPr>
        <sz val="7"/>
        <color rgb="FF000000"/>
        <rFont val="Times New Roman"/>
        <family val="1"/>
      </rPr>
      <t xml:space="preserve">   </t>
    </r>
    <r>
      <rPr>
        <sz val="8.5"/>
        <color rgb="FF000000"/>
        <rFont val="Times New Roman"/>
        <family val="1"/>
      </rPr>
      <t xml:space="preserve">income tax or income-tax equivalent expense that is recognised in accordance with accounting standards dealing with tax effect accounting; or </t>
    </r>
  </si>
  <si>
    <r>
      <t>(f)</t>
    </r>
    <r>
      <rPr>
        <sz val="7"/>
        <color rgb="FF000000"/>
        <rFont val="Times New Roman"/>
        <family val="1"/>
      </rPr>
      <t xml:space="preserve">    </t>
    </r>
    <r>
      <rPr>
        <sz val="8.5"/>
        <color rgb="FF000000"/>
        <rFont val="Times New Roman"/>
        <family val="1"/>
      </rPr>
      <t xml:space="preserve">general administrative expenses, head office expenses, and other expenses that arise at the entity level and relate to the entity as a whole. However, costs are sometimes incurred at the entity level on behalf of a segment. Such costs are segment expenses if they relate to the segment’s operating activities and they can be directly attributed or allocated to the segment on a reasonable basis. </t>
    </r>
  </si>
  <si>
    <t xml:space="preserve">Segment expenses includes joint venturer’s share of the expenses of a jointly controlled entity that is accounted for by proportionate consolidation in accordance with IPSAS 8 “Interests in </t>
  </si>
  <si>
    <t xml:space="preserve">Joint Ventures.” </t>
  </si>
  <si>
    <r>
      <t>Segment Liabilities</t>
    </r>
    <r>
      <rPr>
        <sz val="8.5"/>
        <color rgb="FF000000"/>
        <rFont val="Times New Roman"/>
        <family val="1"/>
      </rPr>
      <t xml:space="preserve"> </t>
    </r>
  </si>
  <si>
    <t xml:space="preserve">Operating liabilities that result from the operating activities of a segment and that either are directly attributable to the segment or can be allocated to the segment on a reasonable basis. </t>
  </si>
  <si>
    <t xml:space="preserve">Segment liabilities include: </t>
  </si>
  <si>
    <r>
      <t>•</t>
    </r>
    <r>
      <rPr>
        <sz val="7"/>
        <color rgb="FF000000"/>
        <rFont val="Times New Roman"/>
        <family val="1"/>
      </rPr>
      <t xml:space="preserve">  </t>
    </r>
    <r>
      <rPr>
        <sz val="8.5"/>
        <color rgb="FF000000"/>
        <rFont val="Times New Roman"/>
        <family val="1"/>
      </rPr>
      <t xml:space="preserve">a joint venturer’s share of the liabilities of a jointly controlled entity that is accounted for by proportionate consolidation in accordance with IPSAS 8 “Interests in Joint Ventures;” and </t>
    </r>
  </si>
  <si>
    <r>
      <t>•</t>
    </r>
    <r>
      <rPr>
        <sz val="7"/>
        <color rgb="FF000000"/>
        <rFont val="Times New Roman"/>
        <family val="1"/>
      </rPr>
      <t xml:space="preserve">  </t>
    </r>
    <r>
      <rPr>
        <sz val="8.5"/>
        <color rgb="FF000000"/>
        <rFont val="Times New Roman"/>
        <family val="1"/>
      </rPr>
      <t xml:space="preserve">related interest-bearing liabilities if a segment’s segment expense includes interest expense. </t>
    </r>
  </si>
  <si>
    <t xml:space="preserve">Segment liabilities do not include income tax or income tax equivalent liabilities that are recognised in accordance with accounting standards dealing with tax effect accounting. </t>
  </si>
  <si>
    <r>
      <t>Segment Revenue</t>
    </r>
    <r>
      <rPr>
        <sz val="8.5"/>
        <color rgb="FF000000"/>
        <rFont val="Times New Roman"/>
        <family val="1"/>
      </rPr>
      <t xml:space="preserve"> Revenue reported in the entity’s statement of financial performance that is directly attributable to a segment and the relevant portion of entity revenue that can be allocated on a reasonable basis to a segment, whether from budget appropriations or similar, grants, transfers, fines, fees or sales to external customers or from transactions with other segments of the same entity. Segment revenue does not include: (a) extraordinary items; </t>
    </r>
  </si>
  <si>
    <r>
      <t>(b)</t>
    </r>
    <r>
      <rPr>
        <sz val="7"/>
        <color rgb="FF000000"/>
        <rFont val="Times New Roman"/>
        <family val="1"/>
      </rPr>
      <t xml:space="preserve">               </t>
    </r>
    <r>
      <rPr>
        <sz val="8.5"/>
        <color rgb="FF000000"/>
        <rFont val="Times New Roman"/>
        <family val="1"/>
      </rPr>
      <t xml:space="preserve">interest or dividend revenue, including interest earned on advances or loans to other segments, unless the segment’s operations are primarily of a financial nature; or </t>
    </r>
  </si>
  <si>
    <r>
      <t>(c)</t>
    </r>
    <r>
      <rPr>
        <sz val="7"/>
        <color rgb="FF000000"/>
        <rFont val="Times New Roman"/>
        <family val="1"/>
      </rPr>
      <t xml:space="preserve">               </t>
    </r>
    <r>
      <rPr>
        <sz val="8.5"/>
        <color rgb="FF000000"/>
        <rFont val="Times New Roman"/>
        <family val="1"/>
      </rPr>
      <t xml:space="preserve">gains on sales of investments or gains on extinguishment of debt unless the segment’s operations are primarily of a financial nature. </t>
    </r>
  </si>
  <si>
    <t xml:space="preserve">Segment revenue includes: an entity’s share of net surplus (deficit) of associates, joint ventures, or other investments accounted for under the equity method only if those items are included in consolidated or total entity revenue; and a joint venturer’s share of the revenue of a jointly controlled entity that is accounted for by proportionate consolidation in accordance with IPSAS 8 “Interests in Joint Ventures.” </t>
  </si>
  <si>
    <r>
      <t>Separate Financial Statements</t>
    </r>
    <r>
      <rPr>
        <sz val="8.5"/>
        <color rgb="FF000000"/>
        <rFont val="Times New Roman"/>
        <family val="1"/>
      </rPr>
      <t xml:space="preserve"> </t>
    </r>
  </si>
  <si>
    <t xml:space="preserve">Financial statements presented by a controlling entity, an investor in an associate or a venturer in a jointly controlled entity, in which the investments are accounted for on the basis of the direct net assets/equity interest rather than on the basis of the reported results and net assets of the investees. </t>
  </si>
  <si>
    <r>
      <t>Significant Influence</t>
    </r>
    <r>
      <rPr>
        <sz val="8.5"/>
        <color rgb="FF000000"/>
        <rFont val="Times New Roman"/>
        <family val="1"/>
      </rPr>
      <t xml:space="preserve"> </t>
    </r>
  </si>
  <si>
    <t xml:space="preserve">The power to participate in the financial and operating policy decisions of an activity but is not control or joint control over those policies. </t>
  </si>
  <si>
    <r>
      <t>Spot Exchange Rate</t>
    </r>
    <r>
      <rPr>
        <sz val="8.5"/>
        <color rgb="FF000000"/>
        <rFont val="Times New Roman"/>
        <family val="1"/>
      </rPr>
      <t xml:space="preserve"> </t>
    </r>
  </si>
  <si>
    <t xml:space="preserve">The exchange rate for immediate delivery. </t>
  </si>
  <si>
    <r>
      <t>SOEs</t>
    </r>
    <r>
      <rPr>
        <sz val="8.5"/>
        <color rgb="FF000000"/>
        <rFont val="Times New Roman"/>
        <family val="1"/>
      </rPr>
      <t xml:space="preserve"> </t>
    </r>
  </si>
  <si>
    <t xml:space="preserve">State Owned Enterprises </t>
  </si>
  <si>
    <r>
      <t>Stipulations on Transferred Assets</t>
    </r>
    <r>
      <rPr>
        <sz val="8.5"/>
        <color rgb="FF000000"/>
        <rFont val="Times New Roman"/>
        <family val="1"/>
      </rPr>
      <t xml:space="preserve"> </t>
    </r>
  </si>
  <si>
    <t xml:space="preserve">Terms in laws or regulation, or a binding arrangement, imposed upon the use of a transferred asset by entities external to the reporting entity. </t>
  </si>
  <si>
    <r>
      <t>Tax Expenditures</t>
    </r>
    <r>
      <rPr>
        <sz val="8.5"/>
        <color rgb="FF000000"/>
        <rFont val="Times New Roman"/>
        <family val="1"/>
      </rPr>
      <t xml:space="preserve"> </t>
    </r>
  </si>
  <si>
    <t xml:space="preserve">Preferential provisions of the tax law that provide certain taxpayers with concessions that are not available to others. </t>
  </si>
  <si>
    <r>
      <t>Taxable Event</t>
    </r>
    <r>
      <rPr>
        <sz val="8.5"/>
        <color rgb="FF000000"/>
        <rFont val="Times New Roman"/>
        <family val="1"/>
      </rPr>
      <t xml:space="preserve"> </t>
    </r>
  </si>
  <si>
    <t xml:space="preserve">The event that the government, legislature or other authority has determined will be subject to taxation. </t>
  </si>
  <si>
    <r>
      <t>Taxes</t>
    </r>
    <r>
      <rPr>
        <sz val="8.5"/>
        <color rgb="FF000000"/>
        <rFont val="Times New Roman"/>
        <family val="1"/>
      </rPr>
      <t xml:space="preserve"> </t>
    </r>
  </si>
  <si>
    <t xml:space="preserve">Economic benefits or service potential compulsorily paid or payable to public sector entities, in accordance with laws and or regulations, established to provide revenue to the government. Taxes do not include fines or other penalties imposed for breaches of the law </t>
  </si>
  <si>
    <r>
      <t>Transfers</t>
    </r>
    <r>
      <rPr>
        <sz val="8.5"/>
        <color rgb="FF000000"/>
        <rFont val="Times New Roman"/>
        <family val="1"/>
      </rPr>
      <t xml:space="preserve"> </t>
    </r>
  </si>
  <si>
    <t xml:space="preserve">Inflows of future economic benefits or service potential from non-exchange transactions, other than taxes. </t>
  </si>
  <si>
    <r>
      <t>Unearned Finance Revenue</t>
    </r>
    <r>
      <rPr>
        <sz val="8.5"/>
        <color rgb="FF000000"/>
        <rFont val="Times New Roman"/>
        <family val="1"/>
      </rPr>
      <t xml:space="preserve"> </t>
    </r>
  </si>
  <si>
    <t xml:space="preserve">The difference between: </t>
  </si>
  <si>
    <t>(a)   the gross investment in the lease; and</t>
  </si>
  <si>
    <t xml:space="preserve"> (b) the net investment in the lease. </t>
  </si>
  <si>
    <r>
      <t>Unguaranteed Residual Value</t>
    </r>
    <r>
      <rPr>
        <sz val="8.5"/>
        <color rgb="FF000000"/>
        <rFont val="Times New Roman"/>
        <family val="1"/>
      </rPr>
      <t xml:space="preserve"> </t>
    </r>
  </si>
  <si>
    <t xml:space="preserve">That portion of the residual value of the leased asset, the realization of which by the lessor is not assured or is guaranteed solely by a party related to the lessor. </t>
  </si>
  <si>
    <r>
      <t>Useful Life (of A Lease)</t>
    </r>
    <r>
      <rPr>
        <sz val="8.5"/>
        <color rgb="FF000000"/>
        <rFont val="Times New Roman"/>
        <family val="1"/>
      </rPr>
      <t xml:space="preserve"> </t>
    </r>
  </si>
  <si>
    <t xml:space="preserve">The estimated remaining period, from the beginning of the lease term, without limitation by the lease term, over which the economic benefits or service potential embodied in the asset are expected to be consumed by the entity. </t>
  </si>
  <si>
    <r>
      <t>Useful Life (of Property, Plant And Equipment)</t>
    </r>
    <r>
      <rPr>
        <sz val="8.5"/>
        <color rgb="FF000000"/>
        <rFont val="Times New Roman"/>
        <family val="1"/>
      </rPr>
      <t xml:space="preserve"> </t>
    </r>
  </si>
  <si>
    <t>(a)   the period over which an asset is expected to be available for use by an entity; or</t>
  </si>
  <si>
    <t xml:space="preserve"> (b)   the number of production or similar units expected to be obtained from the asset by an entity. </t>
  </si>
  <si>
    <r>
      <t>Value In Use of a Non-Cash- Generating Asset</t>
    </r>
    <r>
      <rPr>
        <sz val="8.5"/>
        <color rgb="FF000000"/>
        <rFont val="Times New Roman"/>
        <family val="1"/>
      </rPr>
      <t xml:space="preserve"> </t>
    </r>
  </si>
  <si>
    <t xml:space="preserve">The present value of the asset’s remaining service potential. </t>
  </si>
  <si>
    <r>
      <t>Venturer</t>
    </r>
    <r>
      <rPr>
        <sz val="8.5"/>
        <color rgb="FF000000"/>
        <rFont val="Times New Roman"/>
        <family val="1"/>
      </rPr>
      <t xml:space="preserve"> </t>
    </r>
  </si>
  <si>
    <t xml:space="preserve">A party to a joint venture and has joint control over that joint venture. </t>
  </si>
  <si>
    <t xml:space="preserve">ASOKORE MAMPONG MUNICIPAL ASSEMBLY </t>
  </si>
  <si>
    <t xml:space="preserve">AUDITED FINANCIAL STATEMENTS FOR THE YEAR ENDED </t>
  </si>
  <si>
    <t>TABLE OF CONTENT</t>
  </si>
  <si>
    <t>DETAILS</t>
  </si>
  <si>
    <t>PAGE NO.</t>
  </si>
  <si>
    <t>General Information</t>
  </si>
  <si>
    <t>III</t>
  </si>
  <si>
    <t>Statement of Management Responsibility</t>
  </si>
  <si>
    <t>V</t>
  </si>
  <si>
    <t>Audit Opinion</t>
  </si>
  <si>
    <t>VI</t>
  </si>
  <si>
    <t>Financial Highlights</t>
  </si>
  <si>
    <t>VII</t>
  </si>
  <si>
    <t>Financial Statement</t>
  </si>
  <si>
    <r>
      <t>A.</t>
    </r>
    <r>
      <rPr>
        <sz val="7"/>
        <color theme="1"/>
        <rFont val="Times New Roman"/>
        <family val="1"/>
      </rPr>
      <t xml:space="preserve">     </t>
    </r>
    <r>
      <rPr>
        <sz val="11"/>
        <color theme="1"/>
        <rFont val="Calibri"/>
        <family val="2"/>
        <scheme val="minor"/>
      </rPr>
      <t>Statement of Financial Position</t>
    </r>
  </si>
  <si>
    <r>
      <t>B.</t>
    </r>
    <r>
      <rPr>
        <sz val="7"/>
        <color theme="1"/>
        <rFont val="Times New Roman"/>
        <family val="1"/>
      </rPr>
      <t xml:space="preserve">     </t>
    </r>
    <r>
      <rPr>
        <sz val="11"/>
        <color rgb="FF000000"/>
        <rFont val="Calibri"/>
        <family val="2"/>
        <scheme val="minor"/>
      </rPr>
      <t>Statement of Financial Performance</t>
    </r>
  </si>
  <si>
    <r>
      <t>C.</t>
    </r>
    <r>
      <rPr>
        <sz val="7"/>
        <color theme="1"/>
        <rFont val="Times New Roman"/>
        <family val="1"/>
      </rPr>
      <t xml:space="preserve">      </t>
    </r>
    <r>
      <rPr>
        <sz val="11"/>
        <color theme="1"/>
        <rFont val="Calibri"/>
        <family val="2"/>
        <scheme val="minor"/>
      </rPr>
      <t xml:space="preserve">Statement of Cash Flow </t>
    </r>
  </si>
  <si>
    <r>
      <t>D.</t>
    </r>
    <r>
      <rPr>
        <sz val="7"/>
        <color theme="1"/>
        <rFont val="Times New Roman"/>
        <family val="1"/>
      </rPr>
      <t xml:space="preserve">     </t>
    </r>
    <r>
      <rPr>
        <sz val="11"/>
        <color rgb="FF000000"/>
        <rFont val="Calibri"/>
        <family val="2"/>
        <scheme val="minor"/>
      </rPr>
      <t>Statement of Receipt and Payment</t>
    </r>
  </si>
  <si>
    <r>
      <t>E.</t>
    </r>
    <r>
      <rPr>
        <sz val="7"/>
        <color theme="1"/>
        <rFont val="Times New Roman"/>
        <family val="1"/>
      </rPr>
      <t xml:space="preserve">      </t>
    </r>
    <r>
      <rPr>
        <sz val="11"/>
        <color theme="1"/>
        <rFont val="Calibri"/>
        <family val="2"/>
        <scheme val="minor"/>
      </rPr>
      <t>Statement of Changes in Net Assets/Equity</t>
    </r>
  </si>
  <si>
    <r>
      <t>F.</t>
    </r>
    <r>
      <rPr>
        <sz val="7"/>
        <color theme="1"/>
        <rFont val="Times New Roman"/>
        <family val="1"/>
      </rPr>
      <t xml:space="preserve">      </t>
    </r>
    <r>
      <rPr>
        <sz val="11"/>
        <color rgb="FF000000"/>
        <rFont val="Calibri"/>
        <family val="2"/>
        <scheme val="minor"/>
      </rPr>
      <t>Statement of Comparison of Budget and Actual</t>
    </r>
  </si>
  <si>
    <t>Notes to the Financial Statements and Schedules</t>
  </si>
  <si>
    <t>GENERAL INFORMATION</t>
  </si>
  <si>
    <t xml:space="preserve">MUNICIPAL CHIEF EXECUTIVE </t>
  </si>
  <si>
    <t>Hon. Kennedy Kwasi Kankam</t>
  </si>
  <si>
    <t xml:space="preserve">MANAGEMENT </t>
  </si>
  <si>
    <t>Mr. Isaac Kwame Ellimah</t>
  </si>
  <si>
    <t>Municipal Coordinating Director</t>
  </si>
  <si>
    <t xml:space="preserve">Mr. Awudu Yakubu,         </t>
  </si>
  <si>
    <t>Municipal Finance Officer</t>
  </si>
  <si>
    <t xml:space="preserve">Mr. Rutherford Osei  </t>
  </si>
  <si>
    <t>Municipal Development Planning Officer</t>
  </si>
  <si>
    <t>Mr. Evans Bonsu</t>
  </si>
  <si>
    <t>Municipal Budget Officer</t>
  </si>
  <si>
    <t xml:space="preserve">Mr. Ebo Inkoom       </t>
  </si>
  <si>
    <t>Human Resource Manager</t>
  </si>
  <si>
    <t>Mr. Andrews Kwame Asamoah</t>
  </si>
  <si>
    <t>Procurement Officer</t>
  </si>
  <si>
    <t xml:space="preserve">Ing. Joseph Adu-Menash,   </t>
  </si>
  <si>
    <t>Head of Works</t>
  </si>
  <si>
    <t xml:space="preserve">Mr. David Kobla Awumee,      </t>
  </si>
  <si>
    <t>Internal Auditor</t>
  </si>
  <si>
    <t>BRIEF PROFILE OF ASOKORE MAMPONG</t>
  </si>
  <si>
    <t>MUNICIPAL ASSEMBLY</t>
  </si>
  <si>
    <r>
      <t>The Asokore Mampong Municipal Assembly was carved out of Kumasi Metropolitan Assembly on 29</t>
    </r>
    <r>
      <rPr>
        <vertAlign val="superscript"/>
        <sz val="12"/>
        <color rgb="FF262626"/>
        <rFont val="Bookman Old Style"/>
        <family val="1"/>
      </rPr>
      <t>th</t>
    </r>
    <r>
      <rPr>
        <sz val="12"/>
        <color rgb="FF262626"/>
        <rFont val="Bookman Old Style"/>
        <family val="1"/>
      </rPr>
      <t xml:space="preserve"> June, 2012 by (L.1) 2112.The Municipality covers a total land area of 29.17km</t>
    </r>
    <r>
      <rPr>
        <vertAlign val="superscript"/>
        <sz val="12"/>
        <color rgb="FF262626"/>
        <rFont val="Bookman Old Style"/>
        <family val="1"/>
      </rPr>
      <t xml:space="preserve">2 </t>
    </r>
    <r>
      <rPr>
        <sz val="12"/>
        <color rgb="FF262626"/>
        <rFont val="Bookman Old Style"/>
        <family val="1"/>
      </rPr>
      <t>and it is located to the North Eastern part of the Kumasi Metropolis</t>
    </r>
    <r>
      <rPr>
        <sz val="12"/>
        <color rgb="FF262626"/>
        <rFont val="Calibri"/>
        <family val="2"/>
      </rPr>
      <t>’</t>
    </r>
    <r>
      <rPr>
        <sz val="12"/>
        <color rgb="FF262626"/>
        <rFont val="Bookman Old Style"/>
        <family val="1"/>
      </rPr>
      <t xml:space="preserve">s. The Assembly shares boundaries with Kumasi Metropolitan Assembly (KMA) to the East, south and West, Kwabre East Municipal to the North </t>
    </r>
    <r>
      <rPr>
        <sz val="12"/>
        <color rgb="FF262626"/>
        <rFont val="Calibri"/>
        <family val="2"/>
      </rPr>
      <t>–</t>
    </r>
    <r>
      <rPr>
        <sz val="12"/>
        <color rgb="FF262626"/>
        <rFont val="Bookman Old Style"/>
        <family val="1"/>
      </rPr>
      <t xml:space="preserve"> West and Ejisu </t>
    </r>
    <r>
      <rPr>
        <sz val="12"/>
        <color rgb="FF262626"/>
        <rFont val="Calibri"/>
        <family val="2"/>
      </rPr>
      <t>–</t>
    </r>
    <r>
      <rPr>
        <sz val="12"/>
        <color rgb="FF262626"/>
        <rFont val="Bookman Old Style"/>
        <family val="1"/>
      </rPr>
      <t xml:space="preserve"> Juaben Municipal Assembly to the south East Oforikrom Municipal.</t>
    </r>
  </si>
  <si>
    <t xml:space="preserve">The economic activities include; wholesale, retail, manufacturing remains the large component of the local economy and constitutes over 70% of the population. The total population 191,402 with 93,506 (48.85%) being male and 97,896(51.15%) being female. </t>
  </si>
  <si>
    <t>Zonal Councils</t>
  </si>
  <si>
    <t xml:space="preserve">The AMMA have an oversight responsibilities on the Three (3) Zonal Councils as follows: Asawase, Aboabo and Adukrom </t>
  </si>
  <si>
    <t xml:space="preserve">ADDRESS </t>
  </si>
  <si>
    <t>Asokore Mampong Municipal Assembly</t>
  </si>
  <si>
    <t>P.O. Box CN24</t>
  </si>
  <si>
    <t xml:space="preserve">Aboabo-Kumasi </t>
  </si>
  <si>
    <t>Ashanti Region, Ghana.</t>
  </si>
  <si>
    <t>AUDITORS</t>
  </si>
  <si>
    <t>Ghana Audit Service</t>
  </si>
  <si>
    <t>BANKERS</t>
  </si>
  <si>
    <t>Bank of Africa</t>
  </si>
  <si>
    <t>GCB Bank Ltd</t>
  </si>
  <si>
    <t>Prudential Bank</t>
  </si>
  <si>
    <t xml:space="preserve">Asokore Mampong Rural Bank </t>
  </si>
  <si>
    <t>STATEMENT OF MANAGEMENT RESPONSIBILITIES</t>
  </si>
  <si>
    <t>The Financial Report of Asokore Mampong Municipal Assembly (AMMA) provides the financial information on a transparent and accessible basis as well as an important element in the overall framework of accountability and financial integrity of AMMA.</t>
  </si>
  <si>
    <t xml:space="preserve">The financial statements and associated disclosures have been drawn up in accordance with, the Public Financial Management Act, 2016 Act 921, the Public Financial Management Regulations, 2019 L.I. 2378, the Local Governance Act, 2016 Act 936, as amended by Act 940, the International Public Sector Accounting Standards (IPSAS) and the relevant resolutions adopted by AMMA. Contributions from governments and other sources have been used solely for the purposes for which these were specifically designated. All transactions have been properly documented. </t>
  </si>
  <si>
    <t>The system of internal control relating to financial reporting is designed to provide reasonable assurance regarding the reliability of financial reporting and the preparation of financial statements for external purposes in accordance with the public financial management legal frameworks. This system includes relevant policies and procedures that:</t>
  </si>
  <si>
    <t xml:space="preserve">(i) pertain to the maintenance of records that, in reasonable detail, accurately and fairly reflect the transaction; </t>
  </si>
  <si>
    <t xml:space="preserve">(ii) provide reasonable assurance that transactions are recorded as necessary to permit preparation of the financial statements and that receipts and expenditures are executed in accordance with authorisations of management in compliance with the public financial management legal frameworks; and </t>
  </si>
  <si>
    <t xml:space="preserve">(iii) provide reasonable assurance regarding the prevention or timely detection of unauthorised acquisition, use or disposition of AMMA’s assets. </t>
  </si>
  <si>
    <t xml:space="preserve">To the best of our knowledge, the financial statements fairly present AMMA’s financial position at 31 December 2024. During the external audit process, Management provided the Audit Service with all relevant information and access as agreed in the terms of the audit engagement. </t>
  </si>
  <si>
    <t xml:space="preserve">              </t>
  </si>
  <si>
    <t>HON. KENNEDY KWASI KANKAM</t>
  </si>
  <si>
    <t>MUNICIPAL CHIEF EXECUTIVE</t>
  </si>
  <si>
    <t xml:space="preserve">      ISAAC KWAME ELLIMAH</t>
  </si>
  <si>
    <t>AWUDU YAKUBU</t>
  </si>
  <si>
    <t xml:space="preserve">MUNICIPAL COORDINATING DIRECTOR   </t>
  </si>
  <si>
    <t>MUNICIPAL FINANCE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</si>
</sst>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quot;£&quot;#,##0;\-&quot;£&quot;#,##0"/>
    <numFmt numFmtId="170" formatCode="0.00_)"/>
    <numFmt numFmtId="171" formatCode="mm/dd/yy;@"/>
    <numFmt numFmtId="172" formatCode="#,##0.0000"/>
    <numFmt numFmtId="173" formatCode="_(* #,##0_);_(* \(#,##0\);_(* &quot;-&quot;??_);_(@_)"/>
    <numFmt numFmtId="174" formatCode="_(* #,##0.0000_);_(* \(#,##0.0000\);_(* &quot;-&quot;??_);_(@_)"/>
    <numFmt numFmtId="175" formatCode="_([$€-2]* #,##0.00_);_([$€-2]* \(#,##0.00\);_([$€-2]* &quot;-&quot;??_)"/>
    <numFmt numFmtId="176" formatCode="#,##0.0\ ;\(#,##0.0\)"/>
    <numFmt numFmtId="177" formatCode="yyyy\-mm\-dd;@"/>
    <numFmt numFmtId="178" formatCode="0.0"/>
    <numFmt numFmtId="179" formatCode="#,##0;[Red]#,##0"/>
    <numFmt numFmtId="180" formatCode="_-[$€-2]* #,##0.00_-;\-[$€-2]* #,##0.00_-;_-[$€-2]* &quot;-&quot;??_-"/>
    <numFmt numFmtId="181" formatCode="0.0_)"/>
    <numFmt numFmtId="182" formatCode="#,##0_ ;\-#,##0\ "/>
  </numFmts>
  <fonts count="20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sz val="12"/>
      <name val="±¼¸²Ã¼"/>
      <charset val="129"/>
    </font>
    <font>
      <b/>
      <sz val="11"/>
      <color indexed="52"/>
      <name val="Calibri"/>
      <family val="2"/>
    </font>
    <font>
      <b/>
      <sz val="11"/>
      <color indexed="9"/>
      <name val="Calibri"/>
      <family val="2"/>
    </font>
    <font>
      <b/>
      <sz val="14.05"/>
      <color indexed="8"/>
      <name val="Times New Roman"/>
      <family val="1"/>
    </font>
    <font>
      <sz val="12"/>
      <name val="Arial"/>
      <family val="2"/>
    </font>
    <font>
      <sz val="10"/>
      <color indexed="8"/>
      <name val="Arial"/>
      <family val="2"/>
    </font>
    <font>
      <b/>
      <i/>
      <strike/>
      <u/>
      <sz val="10"/>
      <color indexed="8"/>
      <name val="Arial"/>
      <family val="2"/>
    </font>
    <font>
      <b/>
      <sz val="18"/>
      <color indexed="8"/>
      <name val="Times New Roman"/>
      <family val="1"/>
    </font>
    <font>
      <b/>
      <sz val="14"/>
      <color indexed="8"/>
      <name val="Times New Roman"/>
      <family val="1"/>
    </font>
    <font>
      <b/>
      <sz val="13.9"/>
      <color indexed="8"/>
      <name val="Times New Roman"/>
      <family val="1"/>
    </font>
    <font>
      <sz val="12"/>
      <name val="Times New Roman"/>
      <family val="1"/>
    </font>
    <font>
      <sz val="14"/>
      <name val="Helv"/>
    </font>
    <font>
      <i/>
      <sz val="11"/>
      <color indexed="23"/>
      <name val="Calibri"/>
      <family val="2"/>
    </font>
    <font>
      <sz val="11"/>
      <color indexed="17"/>
      <name val="Calibri"/>
      <family val="2"/>
    </font>
    <font>
      <sz val="8"/>
      <name val="Arial"/>
      <family val="2"/>
    </font>
    <font>
      <b/>
      <sz val="12"/>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i/>
      <sz val="16"/>
      <name val="Helv"/>
    </font>
    <font>
      <sz val="10"/>
      <color indexed="8"/>
      <name val="MS Sans Serif"/>
      <family val="2"/>
    </font>
    <font>
      <sz val="10"/>
      <color theme="1"/>
      <name val="Calibri"/>
      <family val="2"/>
      <scheme val="minor"/>
    </font>
    <font>
      <sz val="11"/>
      <color indexed="8"/>
      <name val="Corbel"/>
      <family val="2"/>
    </font>
    <font>
      <sz val="11"/>
      <color theme="1"/>
      <name val="Corbe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theme="1"/>
      <name val="Calibri"/>
      <family val="2"/>
      <scheme val="minor"/>
    </font>
    <font>
      <sz val="10"/>
      <color indexed="8"/>
      <name val="MS Shell Dlg 2"/>
      <charset val="1"/>
    </font>
    <font>
      <sz val="10"/>
      <name val="Calibri"/>
      <family val="2"/>
      <scheme val="minor"/>
    </font>
    <font>
      <sz val="12"/>
      <name val="Helv"/>
    </font>
    <font>
      <sz val="11"/>
      <color rgb="FF000000"/>
      <name val="Calibri"/>
      <family val="2"/>
      <scheme val="minor"/>
    </font>
    <font>
      <sz val="12"/>
      <name val="Cambria"/>
      <family val="1"/>
      <scheme val="major"/>
    </font>
    <font>
      <b/>
      <sz val="10"/>
      <name val="Cambria"/>
      <family val="1"/>
      <scheme val="major"/>
    </font>
    <font>
      <sz val="10"/>
      <name val="Cambria"/>
      <family val="1"/>
      <scheme val="major"/>
    </font>
    <font>
      <b/>
      <sz val="11"/>
      <name val="Cambria"/>
      <family val="1"/>
      <scheme val="major"/>
    </font>
    <font>
      <b/>
      <sz val="18"/>
      <name val="Cambria"/>
      <family val="1"/>
      <scheme val="major"/>
    </font>
    <font>
      <sz val="12"/>
      <color theme="1"/>
      <name val="Cambria"/>
      <family val="1"/>
      <scheme val="major"/>
    </font>
    <font>
      <b/>
      <sz val="14"/>
      <color theme="1"/>
      <name val="Cambria"/>
      <family val="1"/>
      <scheme val="major"/>
    </font>
    <font>
      <b/>
      <sz val="9"/>
      <name val="Cambria"/>
      <family val="1"/>
      <scheme val="major"/>
    </font>
    <font>
      <sz val="9"/>
      <name val="Cambria"/>
      <family val="1"/>
      <scheme val="major"/>
    </font>
    <font>
      <sz val="11"/>
      <name val="Cambria"/>
      <family val="1"/>
      <scheme val="major"/>
    </font>
    <font>
      <sz val="11"/>
      <name val="Calibri"/>
      <family val="2"/>
      <scheme val="minor"/>
    </font>
    <font>
      <sz val="11"/>
      <color theme="1"/>
      <name val="Arial"/>
      <family val="2"/>
    </font>
    <font>
      <b/>
      <sz val="12"/>
      <name val="Cambria"/>
      <family val="1"/>
      <scheme val="major"/>
    </font>
    <font>
      <b/>
      <sz val="14"/>
      <name val="Cambria"/>
      <family val="1"/>
      <scheme val="major"/>
    </font>
    <font>
      <b/>
      <sz val="8"/>
      <name val="Cambria"/>
      <family val="1"/>
      <scheme val="major"/>
    </font>
    <font>
      <sz val="8"/>
      <name val="Cambria"/>
      <family val="1"/>
      <scheme val="major"/>
    </font>
    <font>
      <b/>
      <u/>
      <sz val="16"/>
      <name val="Cambria"/>
      <family val="1"/>
      <scheme val="major"/>
    </font>
    <font>
      <b/>
      <sz val="11"/>
      <color rgb="FF002060"/>
      <name val="Cambria"/>
      <family val="1"/>
      <scheme val="major"/>
    </font>
    <font>
      <sz val="11"/>
      <color rgb="FF002060"/>
      <name val="Cambria"/>
      <family val="1"/>
      <scheme val="major"/>
    </font>
    <font>
      <b/>
      <sz val="10"/>
      <color rgb="FF002060"/>
      <name val="Cambria"/>
      <family val="1"/>
      <scheme val="major"/>
    </font>
    <font>
      <sz val="10"/>
      <color rgb="FF002060"/>
      <name val="Cambria"/>
      <family val="1"/>
      <scheme val="major"/>
    </font>
    <font>
      <b/>
      <sz val="18"/>
      <color rgb="FF002060"/>
      <name val="Cambria"/>
      <family val="1"/>
      <scheme val="major"/>
    </font>
    <font>
      <b/>
      <sz val="9"/>
      <color rgb="FF002060"/>
      <name val="Cambria"/>
      <family val="1"/>
      <scheme val="major"/>
    </font>
    <font>
      <b/>
      <sz val="12"/>
      <color rgb="FF002060"/>
      <name val="Cambria"/>
      <family val="1"/>
      <scheme val="major"/>
    </font>
    <font>
      <b/>
      <sz val="14"/>
      <color rgb="FF002060"/>
      <name val="Cambria"/>
      <family val="1"/>
      <scheme val="major"/>
    </font>
    <font>
      <b/>
      <sz val="8"/>
      <color rgb="FF002060"/>
      <name val="Cambria"/>
      <family val="1"/>
      <scheme val="major"/>
    </font>
    <font>
      <b/>
      <u/>
      <sz val="11"/>
      <name val="Cambria"/>
      <family val="1"/>
      <scheme val="major"/>
    </font>
    <font>
      <sz val="12"/>
      <color rgb="FF002060"/>
      <name val="Cambria"/>
      <family val="1"/>
      <scheme val="major"/>
    </font>
    <font>
      <u/>
      <sz val="11"/>
      <color theme="10"/>
      <name val="Calibri"/>
      <family val="2"/>
      <scheme val="minor"/>
    </font>
    <font>
      <sz val="11"/>
      <color rgb="FF000000"/>
      <name val="Cambria"/>
      <family val="1"/>
      <scheme val="major"/>
    </font>
    <font>
      <sz val="14"/>
      <name val="Cambria"/>
      <family val="1"/>
      <scheme val="major"/>
    </font>
    <font>
      <sz val="12"/>
      <color indexed="8"/>
      <name val="Cambria"/>
      <family val="1"/>
      <scheme val="major"/>
    </font>
    <font>
      <b/>
      <sz val="20"/>
      <color theme="1"/>
      <name val="Times New Roman"/>
      <family val="1"/>
    </font>
    <font>
      <sz val="18"/>
      <color theme="1"/>
      <name val="Times New Roman"/>
      <family val="1"/>
    </font>
    <font>
      <sz val="10"/>
      <color rgb="FF000000"/>
      <name val="Times New Roman"/>
      <family val="1"/>
    </font>
    <font>
      <sz val="14"/>
      <color rgb="FF000000"/>
      <name val="Cambria"/>
      <family val="1"/>
      <scheme val="major"/>
    </font>
    <font>
      <b/>
      <vertAlign val="superscript"/>
      <sz val="14"/>
      <name val="Cambria"/>
      <family val="1"/>
      <scheme val="major"/>
    </font>
    <font>
      <sz val="10"/>
      <color rgb="FF000000"/>
      <name val="Cambria"/>
      <family val="1"/>
      <scheme val="major"/>
    </font>
    <font>
      <b/>
      <sz val="14"/>
      <color rgb="FF000000"/>
      <name val="Cambria"/>
      <family val="1"/>
      <scheme val="major"/>
    </font>
    <font>
      <sz val="14"/>
      <color rgb="FF1F2023"/>
      <name val="Cambria"/>
      <family val="1"/>
      <scheme val="major"/>
    </font>
    <font>
      <sz val="12"/>
      <color rgb="FF000000"/>
      <name val="Cambria"/>
      <family val="1"/>
      <scheme val="major"/>
    </font>
    <font>
      <i/>
      <sz val="14"/>
      <name val="Cambria"/>
      <family val="1"/>
      <scheme val="major"/>
    </font>
    <font>
      <b/>
      <i/>
      <sz val="14"/>
      <name val="Cambria"/>
      <family val="1"/>
      <scheme val="major"/>
    </font>
    <font>
      <b/>
      <sz val="14"/>
      <color rgb="FFE7E6E6"/>
      <name val="Cambria"/>
      <family val="1"/>
      <scheme val="major"/>
    </font>
    <font>
      <sz val="14"/>
      <color theme="1"/>
      <name val="Cambria"/>
      <family val="1"/>
      <scheme val="major"/>
    </font>
    <font>
      <i/>
      <sz val="12"/>
      <color theme="1"/>
      <name val="Cambria"/>
      <family val="1"/>
      <scheme val="major"/>
    </font>
    <font>
      <b/>
      <sz val="11"/>
      <color theme="1"/>
      <name val="Times New Roman"/>
      <family val="1"/>
    </font>
    <font>
      <b/>
      <sz val="12"/>
      <color theme="1"/>
      <name val="Cambria"/>
      <family val="1"/>
      <scheme val="major"/>
    </font>
    <font>
      <sz val="11"/>
      <color theme="1"/>
      <name val="Cambria"/>
      <family val="1"/>
      <scheme val="major"/>
    </font>
    <font>
      <b/>
      <sz val="11"/>
      <color theme="1"/>
      <name val="Cambria"/>
      <family val="1"/>
      <scheme val="major"/>
    </font>
    <font>
      <b/>
      <sz val="11"/>
      <color rgb="FF231F20"/>
      <name val="Cambria"/>
      <family val="1"/>
      <scheme val="major"/>
    </font>
    <font>
      <sz val="11"/>
      <color rgb="FF231F20"/>
      <name val="Cambria"/>
      <family val="1"/>
      <scheme val="major"/>
    </font>
    <font>
      <b/>
      <sz val="16"/>
      <color rgb="FF002060"/>
      <name val="Cambria"/>
      <family val="1"/>
      <scheme val="major"/>
    </font>
    <font>
      <sz val="16"/>
      <name val="Cambria"/>
      <family val="1"/>
      <scheme val="major"/>
    </font>
    <font>
      <b/>
      <u/>
      <sz val="12"/>
      <name val="Cambria"/>
      <family val="1"/>
      <scheme val="major"/>
    </font>
    <font>
      <sz val="12"/>
      <color theme="1"/>
      <name val="Cambria"/>
      <family val="1"/>
    </font>
    <font>
      <sz val="12"/>
      <name val="Cambria"/>
      <family val="1"/>
    </font>
    <font>
      <b/>
      <sz val="12"/>
      <color rgb="FF002060"/>
      <name val="Cambria"/>
      <family val="1"/>
    </font>
    <font>
      <sz val="12"/>
      <color rgb="FF002060"/>
      <name val="Cambria"/>
      <family val="1"/>
    </font>
    <font>
      <b/>
      <sz val="12"/>
      <name val="Cambria"/>
      <family val="1"/>
    </font>
    <font>
      <b/>
      <sz val="12"/>
      <color theme="1"/>
      <name val="Cambria"/>
      <family val="1"/>
    </font>
    <font>
      <b/>
      <sz val="11"/>
      <color rgb="FF002060"/>
      <name val="Cambria"/>
      <family val="1"/>
    </font>
    <font>
      <sz val="11"/>
      <color rgb="FF002060"/>
      <name val="Cambria"/>
      <family val="1"/>
    </font>
    <font>
      <sz val="11"/>
      <name val="Cambria"/>
      <family val="1"/>
    </font>
    <font>
      <b/>
      <sz val="11"/>
      <name val="Cambria"/>
      <family val="1"/>
    </font>
    <font>
      <b/>
      <sz val="11"/>
      <color theme="1"/>
      <name val="Cambria"/>
      <family val="1"/>
    </font>
    <font>
      <sz val="11"/>
      <color theme="1"/>
      <name val="Cambria"/>
      <family val="1"/>
    </font>
    <font>
      <b/>
      <sz val="16"/>
      <color rgb="FF002060"/>
      <name val="Cambria"/>
      <family val="1"/>
    </font>
    <font>
      <b/>
      <sz val="14"/>
      <color rgb="FF002060"/>
      <name val="Cambria"/>
      <family val="1"/>
    </font>
    <font>
      <sz val="9"/>
      <color theme="1"/>
      <name val="Cambria"/>
      <family val="1"/>
      <scheme val="major"/>
    </font>
    <font>
      <sz val="16"/>
      <color theme="1"/>
      <name val="Cambria"/>
      <family val="1"/>
    </font>
    <font>
      <b/>
      <u/>
      <sz val="12"/>
      <color rgb="FF002060"/>
      <name val="Cambria"/>
      <family val="1"/>
      <scheme val="major"/>
    </font>
    <font>
      <b/>
      <sz val="10"/>
      <name val="Cambria"/>
      <family val="1"/>
    </font>
    <font>
      <sz val="14"/>
      <color rgb="FF000000"/>
      <name val="Cambria"/>
      <family val="1"/>
    </font>
    <font>
      <b/>
      <sz val="10"/>
      <color rgb="FF002060"/>
      <name val="Cambria"/>
      <family val="1"/>
    </font>
    <font>
      <b/>
      <sz val="18"/>
      <color rgb="FF002060"/>
      <name val="Cambria"/>
      <family val="1"/>
    </font>
    <font>
      <sz val="18"/>
      <color rgb="FF002060"/>
      <name val="Cambria"/>
      <family val="1"/>
    </font>
    <font>
      <b/>
      <sz val="14"/>
      <color rgb="FF000000"/>
      <name val="Cambria"/>
      <family val="1"/>
    </font>
    <font>
      <i/>
      <sz val="12"/>
      <color theme="1"/>
      <name val="Cambria"/>
      <family val="1"/>
    </font>
    <font>
      <b/>
      <sz val="11"/>
      <name val="Calibri"/>
      <family val="2"/>
      <scheme val="minor"/>
    </font>
    <font>
      <b/>
      <sz val="12"/>
      <color rgb="FF002060"/>
      <name val="Calibri"/>
      <family val="2"/>
      <scheme val="minor"/>
    </font>
    <font>
      <b/>
      <sz val="13"/>
      <color rgb="FF231F20"/>
      <name val="Cambria"/>
      <family val="1"/>
      <scheme val="major"/>
    </font>
    <font>
      <b/>
      <sz val="13"/>
      <color rgb="FF002060"/>
      <name val="Cambria"/>
      <family val="1"/>
      <scheme val="major"/>
    </font>
    <font>
      <b/>
      <sz val="13"/>
      <color theme="1"/>
      <name val="Cambria"/>
      <family val="1"/>
      <scheme val="major"/>
    </font>
    <font>
      <sz val="13"/>
      <color rgb="FF231F20"/>
      <name val="Cambria"/>
      <family val="1"/>
      <scheme val="major"/>
    </font>
    <font>
      <sz val="13"/>
      <color theme="1"/>
      <name val="Cambria"/>
      <family val="1"/>
      <scheme val="major"/>
    </font>
    <font>
      <b/>
      <sz val="13"/>
      <name val="Cambria"/>
      <family val="1"/>
      <scheme val="major"/>
    </font>
    <font>
      <sz val="13"/>
      <name val="Cambria"/>
      <family val="1"/>
      <scheme val="major"/>
    </font>
    <font>
      <sz val="10"/>
      <color theme="1"/>
      <name val="Cambria"/>
      <family val="1"/>
      <scheme val="major"/>
    </font>
    <font>
      <b/>
      <sz val="12"/>
      <color theme="1"/>
      <name val="Calibri"/>
      <family val="2"/>
      <scheme val="minor"/>
    </font>
    <font>
      <sz val="14"/>
      <color rgb="FF002060"/>
      <name val="Cambria"/>
      <family val="1"/>
      <scheme val="major"/>
    </font>
    <font>
      <b/>
      <u/>
      <sz val="14"/>
      <name val="Cambria"/>
      <family val="1"/>
      <scheme val="major"/>
    </font>
    <font>
      <b/>
      <sz val="26"/>
      <color theme="1"/>
      <name val="Times New Roman"/>
      <family val="1"/>
    </font>
    <font>
      <b/>
      <sz val="20"/>
      <color rgb="FF002060"/>
      <name val="Cambria"/>
      <family val="1"/>
      <scheme val="major"/>
    </font>
    <font>
      <b/>
      <sz val="20"/>
      <color rgb="FF002060"/>
      <name val="Cambria"/>
      <family val="1"/>
    </font>
    <font>
      <b/>
      <sz val="22"/>
      <color rgb="FF002060"/>
      <name val="Cambria"/>
      <family val="1"/>
    </font>
    <font>
      <b/>
      <sz val="24"/>
      <color rgb="FF002060"/>
      <name val="Cambria"/>
      <family val="1"/>
    </font>
    <font>
      <sz val="16"/>
      <color theme="1"/>
      <name val="Calibri"/>
      <family val="2"/>
      <scheme val="minor"/>
    </font>
    <font>
      <b/>
      <sz val="20"/>
      <color theme="1"/>
      <name val="Calibri"/>
      <family val="2"/>
      <scheme val="minor"/>
    </font>
    <font>
      <b/>
      <sz val="18"/>
      <color theme="1"/>
      <name val="Calibri"/>
      <family val="2"/>
      <scheme val="minor"/>
    </font>
    <font>
      <b/>
      <sz val="16"/>
      <color theme="1"/>
      <name val="Calibri"/>
      <family val="2"/>
      <scheme val="minor"/>
    </font>
    <font>
      <b/>
      <sz val="26"/>
      <color theme="1"/>
      <name val="Cambria"/>
      <family val="1"/>
      <scheme val="major"/>
    </font>
    <font>
      <sz val="9"/>
      <color indexed="81"/>
      <name val="Tahoma"/>
      <charset val="1"/>
    </font>
    <font>
      <b/>
      <sz val="9"/>
      <color indexed="81"/>
      <name val="Tahoma"/>
      <charset val="1"/>
    </font>
    <font>
      <sz val="12"/>
      <color rgb="FF000000"/>
      <name val="Cambria"/>
      <family val="1"/>
    </font>
    <font>
      <b/>
      <sz val="12"/>
      <color rgb="FF385623"/>
      <name val="Cambria"/>
      <family val="1"/>
    </font>
    <font>
      <b/>
      <sz val="12"/>
      <color rgb="FF0070C0"/>
      <name val="Cambria"/>
      <family val="1"/>
    </font>
    <font>
      <sz val="12"/>
      <color rgb="FFFF0000"/>
      <name val="Cambria"/>
      <family val="1"/>
    </font>
    <font>
      <vertAlign val="superscript"/>
      <sz val="12"/>
      <name val="Cambria"/>
      <family val="1"/>
    </font>
    <font>
      <sz val="7"/>
      <color rgb="FF000000"/>
      <name val="Times New Roman"/>
      <family val="1"/>
    </font>
    <font>
      <b/>
      <sz val="12"/>
      <color rgb="FF000000"/>
      <name val="Cambria"/>
      <family val="1"/>
    </font>
    <font>
      <sz val="12"/>
      <color rgb="FF000000"/>
      <name val="Arial"/>
      <family val="2"/>
    </font>
    <font>
      <b/>
      <sz val="7"/>
      <color rgb="FF000000"/>
      <name val="Times New Roman"/>
      <family val="1"/>
    </font>
    <font>
      <b/>
      <i/>
      <sz val="12"/>
      <color rgb="FF000000"/>
      <name val="Cambria"/>
      <family val="1"/>
    </font>
    <font>
      <sz val="11"/>
      <color rgb="FF000000"/>
      <name val="Calibri"/>
      <family val="2"/>
    </font>
    <font>
      <vertAlign val="superscript"/>
      <sz val="12"/>
      <color rgb="FF000000"/>
      <name val="Cambria"/>
      <family val="1"/>
    </font>
    <font>
      <vertAlign val="superscript"/>
      <sz val="18.5"/>
      <color rgb="FF000000"/>
      <name val="Cambria"/>
      <family val="1"/>
    </font>
    <font>
      <i/>
      <sz val="12"/>
      <color rgb="FF000000"/>
      <name val="Cambria"/>
      <family val="1"/>
    </font>
    <font>
      <b/>
      <sz val="11"/>
      <color rgb="FF000000"/>
      <name val="Calibri"/>
      <family val="2"/>
    </font>
    <font>
      <b/>
      <sz val="12"/>
      <color rgb="FF000000"/>
      <name val="Arial"/>
      <family val="2"/>
    </font>
    <font>
      <sz val="12"/>
      <color rgb="FF000000"/>
      <name val="Wingdings"/>
      <charset val="2"/>
    </font>
    <font>
      <sz val="3.5"/>
      <color rgb="FF000000"/>
      <name val="Times New Roman"/>
      <family val="1"/>
    </font>
    <font>
      <b/>
      <sz val="15.5"/>
      <color rgb="FF000000"/>
      <name val="Times New Roman"/>
      <family val="1"/>
    </font>
    <font>
      <sz val="15.5"/>
      <color rgb="FF000000"/>
      <name val="Times New Roman"/>
      <family val="1"/>
    </font>
    <font>
      <b/>
      <sz val="12"/>
      <color rgb="FF000000"/>
      <name val="Times New Roman"/>
      <family val="1"/>
    </font>
    <font>
      <sz val="12"/>
      <color rgb="FF000000"/>
      <name val="Times New Roman"/>
      <family val="1"/>
    </font>
    <font>
      <b/>
      <sz val="8.5"/>
      <color rgb="FF000000"/>
      <name val="Times New Roman"/>
      <family val="1"/>
    </font>
    <font>
      <sz val="8.5"/>
      <color rgb="FF000000"/>
      <name val="Times New Roman"/>
      <family val="1"/>
    </font>
    <font>
      <i/>
      <sz val="8.5"/>
      <color rgb="FF000000"/>
      <name val="Times New Roman"/>
      <family val="1"/>
    </font>
    <font>
      <u/>
      <sz val="8.5"/>
      <color rgb="FF000000"/>
      <name val="Times New Roman"/>
      <family val="1"/>
    </font>
    <font>
      <sz val="8.5"/>
      <color rgb="FF000000"/>
      <name val="Microsoft Sans Serif"/>
      <family val="2"/>
    </font>
    <font>
      <sz val="11"/>
      <color rgb="FF000000"/>
      <name val="Times New Roman"/>
      <family val="1"/>
    </font>
    <font>
      <b/>
      <sz val="26"/>
      <color theme="1"/>
      <name val="Bookman Old Style"/>
      <family val="1"/>
    </font>
    <font>
      <b/>
      <sz val="25"/>
      <color theme="1"/>
      <name val="Bookman Old Style"/>
      <family val="1"/>
    </font>
    <font>
      <b/>
      <sz val="11"/>
      <color rgb="FF000000"/>
      <name val="Calibri"/>
      <family val="2"/>
      <scheme val="minor"/>
    </font>
    <font>
      <sz val="7"/>
      <color theme="1"/>
      <name val="Times New Roman"/>
      <family val="1"/>
    </font>
    <font>
      <b/>
      <sz val="20"/>
      <color rgb="FF000000"/>
      <name val="Bookman Old Style"/>
      <family val="1"/>
    </font>
    <font>
      <b/>
      <sz val="12"/>
      <color theme="1"/>
      <name val="Bookman Old Style"/>
      <family val="1"/>
    </font>
    <font>
      <sz val="12"/>
      <color theme="1"/>
      <name val="Bookman Old Style"/>
      <family val="1"/>
    </font>
    <font>
      <sz val="12"/>
      <color rgb="FF262626"/>
      <name val="Bookman Old Style"/>
      <family val="1"/>
    </font>
    <font>
      <vertAlign val="superscript"/>
      <sz val="12"/>
      <color rgb="FF262626"/>
      <name val="Bookman Old Style"/>
      <family val="1"/>
    </font>
    <font>
      <sz val="12"/>
      <color rgb="FF262626"/>
      <name val="Calibri"/>
      <family val="2"/>
    </font>
    <font>
      <b/>
      <sz val="11"/>
      <color theme="1"/>
      <name val="Book Antiqua"/>
      <family val="1"/>
    </font>
    <font>
      <b/>
      <sz val="12"/>
      <color rgb="FFFFFFFF"/>
      <name val="Bookman Old Style"/>
      <family val="1"/>
    </font>
    <font>
      <sz val="11"/>
      <color theme="1"/>
      <name val="Bookman Old Style"/>
      <family val="1"/>
    </font>
    <font>
      <b/>
      <sz val="9"/>
      <color indexed="81"/>
      <name val="Tahoma"/>
      <family val="2"/>
    </font>
    <font>
      <sz val="9"/>
      <color indexed="81"/>
      <name val="Tahoma"/>
      <family val="2"/>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43"/>
      </patternFill>
    </fill>
    <fill>
      <patternFill patternType="solid">
        <fgColor indexed="36"/>
      </patternFill>
    </fill>
    <fill>
      <patternFill patternType="solid">
        <fgColor indexed="22"/>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0F0F0"/>
      </patternFill>
    </fill>
    <fill>
      <patternFill patternType="solid">
        <fgColor rgb="FF006FC0"/>
      </patternFill>
    </fill>
    <fill>
      <patternFill patternType="solid">
        <fgColor theme="8" tint="0.59999389629810485"/>
        <bgColor indexed="64"/>
      </patternFill>
    </fill>
    <fill>
      <patternFill patternType="solid">
        <fgColor rgb="FFFFFFFF"/>
        <bgColor indexed="64"/>
      </patternFill>
    </fill>
    <fill>
      <patternFill patternType="solid">
        <fgColor theme="0" tint="-0.14999847407452621"/>
        <bgColor theme="4" tint="0.79998168889431442"/>
      </patternFill>
    </fill>
    <fill>
      <patternFill patternType="solid">
        <fgColor rgb="FFFFFF00"/>
        <bgColor indexed="64"/>
      </patternFill>
    </fill>
    <fill>
      <patternFill patternType="solid">
        <fgColor rgb="FFF1F1F1"/>
        <bgColor indexed="64"/>
      </patternFill>
    </fill>
    <fill>
      <patternFill patternType="solid">
        <fgColor rgb="FFF2F2F2"/>
        <bgColor indexed="64"/>
      </patternFill>
    </fill>
  </fills>
  <borders count="1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1F5F"/>
      </top>
      <bottom style="thin">
        <color rgb="FF001F5F"/>
      </bottom>
      <diagonal/>
    </border>
    <border>
      <left/>
      <right/>
      <top style="thin">
        <color rgb="FF001F5F"/>
      </top>
      <bottom style="thin">
        <color rgb="FF001F5F"/>
      </bottom>
      <diagonal/>
    </border>
    <border>
      <left/>
      <right style="thin">
        <color rgb="FF001F5F"/>
      </right>
      <top style="thin">
        <color rgb="FF001F5F"/>
      </top>
      <bottom style="thin">
        <color rgb="FF001F5F"/>
      </bottom>
      <diagonal/>
    </border>
    <border>
      <left style="thin">
        <color rgb="FF000000"/>
      </left>
      <right/>
      <top style="thin">
        <color rgb="FF001F5F"/>
      </top>
      <bottom style="thin">
        <color rgb="FF000000"/>
      </bottom>
      <diagonal/>
    </border>
    <border>
      <left/>
      <right/>
      <top style="thin">
        <color rgb="FF001F5F"/>
      </top>
      <bottom style="thin">
        <color rgb="FF000000"/>
      </bottom>
      <diagonal/>
    </border>
    <border>
      <left/>
      <right style="thin">
        <color rgb="FF000000"/>
      </right>
      <top style="thin">
        <color rgb="FF001F5F"/>
      </top>
      <bottom style="thin">
        <color rgb="FF000000"/>
      </bottom>
      <diagonal/>
    </border>
    <border>
      <left style="thin">
        <color rgb="FF000000"/>
      </left>
      <right/>
      <top style="thin">
        <color rgb="FF000000"/>
      </top>
      <bottom style="thin">
        <color rgb="FF001F5F"/>
      </bottom>
      <diagonal/>
    </border>
    <border>
      <left/>
      <right/>
      <top style="thin">
        <color rgb="FF000000"/>
      </top>
      <bottom style="thin">
        <color rgb="FF001F5F"/>
      </bottom>
      <diagonal/>
    </border>
    <border>
      <left/>
      <right style="thin">
        <color rgb="FF001F5F"/>
      </right>
      <top style="thin">
        <color rgb="FF000000"/>
      </top>
      <bottom style="thin">
        <color rgb="FF001F5F"/>
      </bottom>
      <diagonal/>
    </border>
    <border>
      <left/>
      <right style="thin">
        <color rgb="FF001F5F"/>
      </right>
      <top style="thin">
        <color rgb="FF001F5F"/>
      </top>
      <bottom style="thin">
        <color rgb="FF000000"/>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right/>
      <top style="medium">
        <color rgb="FF000000"/>
      </top>
      <bottom/>
      <diagonal/>
    </border>
    <border>
      <left/>
      <right/>
      <top/>
      <bottom style="medium">
        <color rgb="FF000000"/>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s>
  <cellStyleXfs count="44870">
    <xf numFmtId="0" fontId="0" fillId="0" borderId="0"/>
    <xf numFmtId="168"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0" fontId="18" fillId="0" borderId="0"/>
    <xf numFmtId="0" fontId="18" fillId="0" borderId="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1"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8"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46"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8" fillId="0" borderId="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2" fillId="0" borderId="0"/>
    <xf numFmtId="0" fontId="23" fillId="47" borderId="11" applyNumberFormat="0" applyAlignment="0" applyProtection="0"/>
    <xf numFmtId="0" fontId="23" fillId="54" borderId="11" applyNumberFormat="0" applyAlignment="0" applyProtection="0"/>
    <xf numFmtId="0" fontId="23" fillId="54" borderId="11" applyNumberFormat="0" applyAlignment="0" applyProtection="0"/>
    <xf numFmtId="0" fontId="23" fillId="54" borderId="11" applyNumberFormat="0" applyAlignment="0" applyProtection="0"/>
    <xf numFmtId="0" fontId="23" fillId="47" borderId="11" applyNumberFormat="0" applyAlignment="0" applyProtection="0"/>
    <xf numFmtId="0" fontId="24" fillId="55" borderId="12" applyNumberFormat="0" applyAlignment="0" applyProtection="0"/>
    <xf numFmtId="0" fontId="24" fillId="55" borderId="12" applyNumberFormat="0" applyAlignment="0" applyProtection="0"/>
    <xf numFmtId="0" fontId="24" fillId="55" borderId="12" applyNumberFormat="0" applyAlignment="0" applyProtection="0"/>
    <xf numFmtId="0" fontId="24" fillId="55" borderId="12" applyNumberFormat="0" applyAlignment="0" applyProtection="0"/>
    <xf numFmtId="168" fontId="25" fillId="0" borderId="0" applyFont="0" applyFill="0" applyBorder="0" applyAlignment="0" applyProtection="0"/>
    <xf numFmtId="43" fontId="18" fillId="0" borderId="0" applyFont="0" applyFill="0" applyBorder="0" applyAlignment="0" applyProtection="0"/>
    <xf numFmtId="168" fontId="25" fillId="0" borderId="0" applyFont="0" applyFill="0" applyBorder="0" applyAlignment="0" applyProtection="0"/>
    <xf numFmtId="170" fontId="18" fillId="0" borderId="0" applyFont="0" applyFill="0" applyBorder="0" applyAlignment="0" applyProtection="0"/>
    <xf numFmtId="168" fontId="25" fillId="0" borderId="0" applyFont="0" applyFill="0" applyBorder="0" applyAlignment="0" applyProtection="0"/>
    <xf numFmtId="170" fontId="18"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1"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25" fillId="0" borderId="0" applyFont="0" applyFill="0" applyBorder="0" applyAlignment="0" applyProtection="0"/>
    <xf numFmtId="164" fontId="26" fillId="0" borderId="0" applyFont="0" applyFill="0" applyBorder="0" applyAlignment="0" applyProtection="0"/>
    <xf numFmtId="168" fontId="25" fillId="0" borderId="0" applyFont="0" applyFill="0" applyBorder="0" applyAlignment="0" applyProtection="0"/>
    <xf numFmtId="164" fontId="26"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43" fontId="26"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72" fontId="18"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43" fontId="25" fillId="0" borderId="0" applyFont="0" applyFill="0" applyBorder="0" applyAlignment="0" applyProtection="0"/>
    <xf numFmtId="172"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2"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8" fillId="0" borderId="0" applyFont="0" applyFill="0" applyBorder="0" applyAlignment="0" applyProtection="0"/>
    <xf numFmtId="172"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73" fontId="1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27"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2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9"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168" fontId="29"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30" fillId="0" borderId="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6"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77"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7"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77"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7"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5"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0" fontId="19" fillId="0" borderId="0" applyNumberFormat="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77" fontId="26"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31" fillId="0" borderId="0" applyFont="0" applyFill="0" applyBorder="0" applyAlignment="0" applyProtection="0"/>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31" fillId="0" borderId="0" applyFont="0" applyFill="0" applyBorder="0" applyAlignment="0" applyProtection="0"/>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0" fontId="19" fillId="0" borderId="0" applyNumberFormat="0" applyFont="0" applyFill="0" applyBorder="0" applyAlignment="0" applyProtection="0"/>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7" fillId="0" borderId="0" applyFont="0" applyFill="0" applyBorder="0" applyAlignment="0" applyProtection="0">
      <alignment vertical="top"/>
    </xf>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alignment vertical="top"/>
    </xf>
    <xf numFmtId="168" fontId="1" fillId="0" borderId="0" applyFont="0" applyFill="0" applyBorder="0" applyAlignment="0" applyProtection="0"/>
    <xf numFmtId="168" fontId="27" fillId="0" borderId="0" applyFont="0" applyFill="0" applyBorder="0" applyAlignment="0" applyProtection="0">
      <alignment vertical="top"/>
    </xf>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1"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1"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1"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17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43" fontId="18" fillId="0" borderId="0" applyFont="0" applyFill="0" applyBorder="0" applyAlignment="0" applyProtection="0"/>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9" fontId="25"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25" fillId="0" borderId="0" applyFont="0" applyFill="0" applyBorder="0" applyAlignment="0" applyProtection="0"/>
    <xf numFmtId="0" fontId="18" fillId="0" borderId="0" applyFont="0" applyFill="0" applyBorder="0" applyAlignment="0" applyProtection="0"/>
    <xf numFmtId="0" fontId="19" fillId="0" borderId="0" applyNumberFormat="0" applyFont="0" applyFill="0" applyBorder="0" applyAlignment="0" applyProtection="0"/>
    <xf numFmtId="0"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3" fontId="18" fillId="0" borderId="0" applyFill="0" applyBorder="0" applyAlignment="0" applyProtection="0"/>
    <xf numFmtId="0" fontId="19" fillId="0" borderId="0" applyNumberFormat="0" applyFont="0" applyFill="0" applyBorder="0" applyAlignment="0" applyProtection="0"/>
    <xf numFmtId="167" fontId="1" fillId="0" borderId="0" applyFont="0" applyFill="0" applyBorder="0" applyAlignment="0" applyProtection="0"/>
    <xf numFmtId="170" fontId="19" fillId="0" borderId="0" applyFont="0" applyFill="0" applyBorder="0" applyAlignment="0" applyProtection="0"/>
    <xf numFmtId="169" fontId="32" fillId="0" borderId="0" applyFill="0" applyBorder="0" applyAlignment="0" applyProtection="0"/>
    <xf numFmtId="0" fontId="19" fillId="0" borderId="0" applyNumberFormat="0" applyFont="0" applyFill="0" applyBorder="0" applyAlignment="0" applyProtection="0"/>
    <xf numFmtId="0" fontId="32" fillId="0" borderId="0" applyNumberFormat="0" applyFill="0" applyBorder="0" applyAlignment="0" applyProtection="0"/>
    <xf numFmtId="0" fontId="19" fillId="0" borderId="0" applyNumberFormat="0" applyFont="0" applyFill="0" applyBorder="0" applyAlignment="0" applyProtection="0"/>
    <xf numFmtId="37" fontId="33" fillId="0" borderId="0"/>
    <xf numFmtId="0" fontId="19" fillId="0" borderId="0" applyNumberFormat="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180" fontId="18" fillId="0" borderId="0" applyFont="0" applyFill="0" applyBorder="0" applyAlignment="0" applyProtection="0"/>
    <xf numFmtId="175" fontId="18" fillId="0" borderId="0" applyFont="0" applyFill="0" applyBorder="0" applyAlignment="0" applyProtection="0"/>
    <xf numFmtId="0" fontId="34" fillId="0" borderId="0" applyNumberFormat="0" applyFill="0" applyBorder="0" applyAlignment="0" applyProtection="0"/>
    <xf numFmtId="0" fontId="19" fillId="0" borderId="0" applyNumberFormat="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2" fontId="32" fillId="0" borderId="0" applyFill="0" applyBorder="0" applyAlignment="0" applyProtection="0"/>
    <xf numFmtId="0" fontId="19" fillId="0" borderId="0" applyNumberFormat="0" applyFont="0" applyFill="0" applyBorder="0" applyAlignment="0" applyProtection="0"/>
    <xf numFmtId="0" fontId="35" fillId="35" borderId="0" applyNumberFormat="0" applyBorder="0" applyAlignment="0" applyProtection="0"/>
    <xf numFmtId="0" fontId="19" fillId="0" borderId="0" applyNumberFormat="0" applyFont="0" applyFill="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38" fontId="36" fillId="56" borderId="0" applyNumberFormat="0" applyBorder="0" applyAlignment="0" applyProtection="0"/>
    <xf numFmtId="0" fontId="19" fillId="0" borderId="0" applyNumberFormat="0" applyFont="0" applyFill="0" applyBorder="0" applyAlignment="0" applyProtection="0"/>
    <xf numFmtId="0" fontId="37" fillId="0" borderId="13" applyNumberFormat="0" applyAlignment="0" applyProtection="0">
      <alignment horizontal="left" vertical="center"/>
    </xf>
    <xf numFmtId="0" fontId="19" fillId="0" borderId="0" applyNumberFormat="0" applyFont="0" applyFill="0" applyBorder="0" applyAlignment="0" applyProtection="0"/>
    <xf numFmtId="0" fontId="37" fillId="0" borderId="14">
      <alignment horizontal="left" vertical="center"/>
    </xf>
    <xf numFmtId="0" fontId="19" fillId="0" borderId="0" applyNumberFormat="0" applyFont="0" applyFill="0" applyBorder="0" applyAlignment="0" applyProtection="0"/>
    <xf numFmtId="0" fontId="38" fillId="0" borderId="15" applyNumberFormat="0" applyFill="0" applyAlignment="0" applyProtection="0"/>
    <xf numFmtId="0" fontId="19" fillId="0" borderId="0" applyNumberFormat="0" applyFont="0" applyFill="0" applyBorder="0" applyAlignment="0" applyProtection="0"/>
    <xf numFmtId="0" fontId="39" fillId="0" borderId="16" applyNumberFormat="0" applyFill="0" applyAlignment="0" applyProtection="0"/>
    <xf numFmtId="0" fontId="38" fillId="0" borderId="15" applyNumberFormat="0" applyFill="0" applyAlignment="0" applyProtection="0"/>
    <xf numFmtId="0" fontId="40" fillId="0" borderId="17" applyNumberFormat="0" applyFill="0" applyAlignment="0" applyProtection="0"/>
    <xf numFmtId="0" fontId="19" fillId="0" borderId="0" applyNumberFormat="0" applyFont="0" applyFill="0" applyBorder="0" applyAlignment="0" applyProtection="0"/>
    <xf numFmtId="0" fontId="41" fillId="0" borderId="17" applyNumberFormat="0" applyFill="0" applyAlignment="0" applyProtection="0"/>
    <xf numFmtId="0" fontId="40" fillId="0" borderId="17" applyNumberFormat="0" applyFill="0" applyAlignment="0" applyProtection="0"/>
    <xf numFmtId="0" fontId="42" fillId="0" borderId="18" applyNumberFormat="0" applyFill="0" applyAlignment="0" applyProtection="0"/>
    <xf numFmtId="0" fontId="19" fillId="0" borderId="0" applyNumberFormat="0" applyFont="0" applyFill="0" applyBorder="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19" fillId="0" borderId="0" applyNumberFormat="0" applyFon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10" fontId="36" fillId="57" borderId="20" applyNumberFormat="0" applyBorder="0" applyAlignment="0" applyProtection="0"/>
    <xf numFmtId="0" fontId="19" fillId="0" borderId="0" applyNumberFormat="0" applyFont="0" applyFill="0" applyBorder="0" applyAlignment="0" applyProtection="0"/>
    <xf numFmtId="0" fontId="44" fillId="38" borderId="11" applyNumberFormat="0" applyAlignment="0" applyProtection="0"/>
    <xf numFmtId="0" fontId="19" fillId="0" borderId="0" applyNumberFormat="0" applyFont="0" applyFill="0" applyBorder="0" applyAlignment="0" applyProtection="0"/>
    <xf numFmtId="0" fontId="44" fillId="45" borderId="11" applyNumberFormat="0" applyAlignment="0" applyProtection="0"/>
    <xf numFmtId="0" fontId="44" fillId="45" borderId="11" applyNumberFormat="0" applyAlignment="0" applyProtection="0"/>
    <xf numFmtId="0" fontId="44" fillId="38" borderId="11" applyNumberFormat="0" applyAlignment="0" applyProtection="0"/>
    <xf numFmtId="0" fontId="45" fillId="0" borderId="21" applyNumberFormat="0" applyFill="0" applyAlignment="0" applyProtection="0"/>
    <xf numFmtId="0" fontId="19" fillId="0" borderId="0" applyNumberFormat="0" applyFont="0" applyFill="0" applyBorder="0" applyAlignment="0" applyProtection="0"/>
    <xf numFmtId="0" fontId="45" fillId="0" borderId="21"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46" fillId="45" borderId="0" applyNumberFormat="0" applyBorder="0" applyAlignment="0" applyProtection="0"/>
    <xf numFmtId="0" fontId="19" fillId="0" borderId="0" applyNumberFormat="0" applyFont="0" applyFill="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170" fontId="47"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top"/>
    </xf>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26"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27" fillId="0" borderId="0">
      <alignment vertical="top"/>
    </xf>
    <xf numFmtId="0" fontId="27" fillId="0" borderId="0">
      <alignment vertical="top"/>
    </xf>
    <xf numFmtId="0" fontId="1" fillId="0" borderId="0"/>
    <xf numFmtId="0" fontId="18"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9"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applyNumberFormat="0" applyFill="0" applyBorder="0" applyAlignment="0" applyProtection="0"/>
    <xf numFmtId="0" fontId="48" fillId="0" borderId="0"/>
    <xf numFmtId="0" fontId="18" fillId="0" borderId="0"/>
    <xf numFmtId="0" fontId="1" fillId="0" borderId="0"/>
    <xf numFmtId="0" fontId="1" fillId="0" borderId="0"/>
    <xf numFmtId="0" fontId="1" fillId="0" borderId="0"/>
    <xf numFmtId="0" fontId="18" fillId="0" borderId="0"/>
    <xf numFmtId="0" fontId="48" fillId="0" borderId="0"/>
    <xf numFmtId="0" fontId="48" fillId="0" borderId="0"/>
    <xf numFmtId="0" fontId="18" fillId="0" borderId="0"/>
    <xf numFmtId="0" fontId="27" fillId="0" borderId="0">
      <alignment vertical="top"/>
    </xf>
    <xf numFmtId="0" fontId="1"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top"/>
    </xf>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5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lignment vertical="top"/>
    </xf>
    <xf numFmtId="0" fontId="18" fillId="58" borderId="22" applyNumberFormat="0" applyFon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6" fillId="58" borderId="22" applyNumberFormat="0" applyFont="0" applyAlignment="0" applyProtection="0"/>
    <xf numFmtId="0" fontId="52" fillId="47" borderId="23" applyNumberForma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2" fillId="47" borderId="23"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53"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3" fillId="0" borderId="0" applyNumberFormat="0" applyFill="0" applyBorder="0" applyAlignment="0" applyProtection="0"/>
    <xf numFmtId="0" fontId="54" fillId="0" borderId="24" applyNumberFormat="0" applyFill="0" applyAlignment="0" applyProtection="0"/>
    <xf numFmtId="0" fontId="54" fillId="0" borderId="24"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4" fillId="0" borderId="24"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4" fillId="0" borderId="24"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4" fillId="0" borderId="24"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4" fillId="0" borderId="24" applyNumberFormat="0" applyFill="0" applyAlignment="0" applyProtection="0"/>
    <xf numFmtId="0" fontId="54" fillId="0" borderId="24" applyNumberFormat="0" applyFill="0" applyAlignment="0" applyProtection="0"/>
    <xf numFmtId="0" fontId="54" fillId="0" borderId="24" applyNumberFormat="0" applyFill="0" applyAlignment="0" applyProtection="0"/>
    <xf numFmtId="0" fontId="1" fillId="0" borderId="0" applyNumberFormat="0" applyFill="0" applyBorder="0" applyAlignment="0" applyProtection="0"/>
    <xf numFmtId="0" fontId="54" fillId="0" borderId="24" applyNumberFormat="0" applyFill="0" applyAlignment="0" applyProtection="0"/>
    <xf numFmtId="0" fontId="55"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5" fillId="0" borderId="0" applyNumberFormat="0" applyFill="0" applyBorder="0" applyAlignment="0" applyProtection="0"/>
    <xf numFmtId="0" fontId="18" fillId="0" borderId="0"/>
    <xf numFmtId="43" fontId="18" fillId="0" borderId="0" applyFont="0" applyFill="0" applyBorder="0" applyAlignment="0" applyProtection="0"/>
    <xf numFmtId="43" fontId="1" fillId="0" borderId="0" applyFont="0" applyFill="0" applyBorder="0" applyAlignment="0" applyProtection="0"/>
    <xf numFmtId="0" fontId="56" fillId="0" borderId="0"/>
    <xf numFmtId="43" fontId="56" fillId="0" borderId="0" applyFont="0" applyFill="0" applyBorder="0" applyAlignment="0" applyProtection="0"/>
    <xf numFmtId="0" fontId="18" fillId="0" borderId="0"/>
    <xf numFmtId="43" fontId="1" fillId="0" borderId="0" applyFont="0" applyFill="0" applyBorder="0" applyAlignment="0" applyProtection="0"/>
    <xf numFmtId="0" fontId="57" fillId="0" borderId="0"/>
    <xf numFmtId="165" fontId="57" fillId="0" borderId="0"/>
    <xf numFmtId="0" fontId="56" fillId="0" borderId="0"/>
    <xf numFmtId="181" fontId="59" fillId="0" borderId="0"/>
    <xf numFmtId="0" fontId="27" fillId="0" borderId="0"/>
    <xf numFmtId="0" fontId="60" fillId="0" borderId="0"/>
    <xf numFmtId="43" fontId="60" fillId="0" borderId="0" applyFont="0" applyFill="0" applyBorder="0" applyAlignment="0" applyProtection="0"/>
    <xf numFmtId="168" fontId="60" fillId="0" borderId="0" applyFont="0" applyFill="0" applyBorder="0" applyAlignment="0" applyProtection="0"/>
    <xf numFmtId="0" fontId="58" fillId="0" borderId="0"/>
    <xf numFmtId="0" fontId="58" fillId="0" borderId="0"/>
    <xf numFmtId="168" fontId="60" fillId="0" borderId="0" applyFont="0" applyFill="0" applyBorder="0" applyAlignment="0" applyProtection="0"/>
    <xf numFmtId="0" fontId="28"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43" fontId="72"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0" fontId="89" fillId="0" borderId="0" applyNumberFormat="0" applyFill="0" applyBorder="0" applyAlignment="0" applyProtection="0"/>
    <xf numFmtId="0" fontId="95" fillId="0" borderId="0"/>
  </cellStyleXfs>
  <cellXfs count="1425">
    <xf numFmtId="0" fontId="0" fillId="0" borderId="0" xfId="0"/>
    <xf numFmtId="0" fontId="66" fillId="0" borderId="0" xfId="0" applyFont="1"/>
    <xf numFmtId="0" fontId="61" fillId="0" borderId="0" xfId="0" applyFont="1"/>
    <xf numFmtId="0" fontId="71" fillId="0" borderId="0" xfId="0" applyFont="1"/>
    <xf numFmtId="0" fontId="70" fillId="0" borderId="0" xfId="0" applyFont="1"/>
    <xf numFmtId="0" fontId="64" fillId="0" borderId="0" xfId="0" applyFont="1"/>
    <xf numFmtId="182" fontId="70" fillId="0" borderId="0" xfId="0" applyNumberFormat="1" applyFont="1"/>
    <xf numFmtId="168" fontId="70" fillId="0" borderId="0" xfId="1" applyFont="1" applyFill="1"/>
    <xf numFmtId="182" fontId="70" fillId="0" borderId="0" xfId="1" applyNumberFormat="1" applyFont="1" applyFill="1" applyBorder="1"/>
    <xf numFmtId="168" fontId="70" fillId="0" borderId="0" xfId="1" applyFont="1" applyFill="1" applyBorder="1"/>
    <xf numFmtId="0" fontId="64" fillId="0" borderId="0" xfId="0" applyFont="1" applyAlignment="1">
      <alignment horizontal="center"/>
    </xf>
    <xf numFmtId="182" fontId="64" fillId="0" borderId="0" xfId="1" applyNumberFormat="1" applyFont="1" applyFill="1" applyBorder="1"/>
    <xf numFmtId="43" fontId="70" fillId="0" borderId="0" xfId="0" applyNumberFormat="1" applyFont="1"/>
    <xf numFmtId="37" fontId="70" fillId="0" borderId="0" xfId="1" applyNumberFormat="1" applyFont="1" applyFill="1" applyBorder="1"/>
    <xf numFmtId="168" fontId="64" fillId="0" borderId="0" xfId="1" applyFont="1" applyFill="1" applyBorder="1"/>
    <xf numFmtId="0" fontId="77" fillId="0" borderId="27" xfId="0" applyFont="1" applyBorder="1" applyAlignment="1">
      <alignment vertical="center"/>
    </xf>
    <xf numFmtId="39" fontId="70" fillId="0" borderId="0" xfId="0" applyNumberFormat="1" applyFont="1"/>
    <xf numFmtId="0" fontId="79" fillId="0" borderId="0" xfId="0" applyFont="1" applyAlignment="1">
      <alignment horizontal="centerContinuous"/>
    </xf>
    <xf numFmtId="0" fontId="82" fillId="0" borderId="0" xfId="0" applyFont="1" applyAlignment="1">
      <alignment horizontal="centerContinuous" vertical="center"/>
    </xf>
    <xf numFmtId="0" fontId="70" fillId="0" borderId="27" xfId="0" applyFont="1" applyBorder="1" applyAlignment="1">
      <alignment vertical="center"/>
    </xf>
    <xf numFmtId="0" fontId="64" fillId="0" borderId="27" xfId="0" applyFont="1" applyBorder="1" applyAlignment="1">
      <alignment vertical="center"/>
    </xf>
    <xf numFmtId="0" fontId="78" fillId="59" borderId="37" xfId="0" applyFont="1" applyFill="1" applyBorder="1" applyAlignment="1">
      <alignment vertical="center"/>
    </xf>
    <xf numFmtId="0" fontId="84" fillId="59" borderId="37" xfId="0" applyFont="1" applyFill="1" applyBorder="1" applyAlignment="1">
      <alignment vertical="center"/>
    </xf>
    <xf numFmtId="0" fontId="84" fillId="59" borderId="34" xfId="0" applyFont="1" applyFill="1" applyBorder="1" applyAlignment="1">
      <alignment horizontal="center" vertical="center"/>
    </xf>
    <xf numFmtId="0" fontId="75" fillId="0" borderId="0" xfId="0" applyFont="1" applyAlignment="1">
      <alignment horizontal="center"/>
    </xf>
    <xf numFmtId="0" fontId="73" fillId="0" borderId="0" xfId="0" applyFont="1" applyAlignment="1">
      <alignment horizontal="justify" vertical="center"/>
    </xf>
    <xf numFmtId="37" fontId="64" fillId="0" borderId="0" xfId="1" applyNumberFormat="1" applyFont="1" applyFill="1" applyBorder="1"/>
    <xf numFmtId="37" fontId="70" fillId="59" borderId="29" xfId="1" applyNumberFormat="1" applyFont="1" applyFill="1" applyBorder="1"/>
    <xf numFmtId="0" fontId="78" fillId="0" borderId="35" xfId="0" applyFont="1" applyBorder="1" applyAlignment="1">
      <alignment vertical="center"/>
    </xf>
    <xf numFmtId="0" fontId="78" fillId="0" borderId="28" xfId="0" applyFont="1" applyBorder="1" applyAlignment="1">
      <alignment horizontal="center" vertical="center"/>
    </xf>
    <xf numFmtId="0" fontId="86" fillId="0" borderId="0" xfId="0" applyFont="1" applyAlignment="1">
      <alignment horizontal="centerContinuous"/>
    </xf>
    <xf numFmtId="0" fontId="70" fillId="0" borderId="27" xfId="0" applyFont="1" applyBorder="1" applyAlignment="1">
      <alignment horizontal="left" indent="1"/>
    </xf>
    <xf numFmtId="0" fontId="64" fillId="59" borderId="29" xfId="0" applyFont="1" applyFill="1" applyBorder="1"/>
    <xf numFmtId="0" fontId="63" fillId="0" borderId="27" xfId="0" applyFont="1" applyBorder="1" applyAlignment="1">
      <alignment vertical="center"/>
    </xf>
    <xf numFmtId="0" fontId="83" fillId="0" borderId="34" xfId="0" applyFont="1" applyBorder="1" applyAlignment="1">
      <alignment horizontal="center"/>
    </xf>
    <xf numFmtId="0" fontId="70" fillId="0" borderId="27" xfId="0" applyFont="1" applyBorder="1" applyAlignment="1">
      <alignment horizontal="left"/>
    </xf>
    <xf numFmtId="0" fontId="68" fillId="0" borderId="28" xfId="0" applyFont="1" applyBorder="1" applyAlignment="1">
      <alignment horizontal="center"/>
    </xf>
    <xf numFmtId="182" fontId="78" fillId="0" borderId="0" xfId="1" applyNumberFormat="1" applyFont="1" applyBorder="1" applyAlignment="1">
      <alignment horizontal="centerContinuous"/>
    </xf>
    <xf numFmtId="168" fontId="68" fillId="0" borderId="0" xfId="1" applyFont="1" applyFill="1" applyBorder="1" applyAlignment="1">
      <alignment horizontal="center"/>
    </xf>
    <xf numFmtId="0" fontId="64" fillId="0" borderId="28" xfId="0" applyFont="1" applyBorder="1"/>
    <xf numFmtId="0" fontId="64" fillId="0" borderId="34" xfId="0" applyFont="1" applyBorder="1"/>
    <xf numFmtId="0" fontId="68" fillId="0" borderId="34" xfId="0" applyFont="1" applyBorder="1" applyAlignment="1">
      <alignment horizontal="center"/>
    </xf>
    <xf numFmtId="0" fontId="78" fillId="0" borderId="0" xfId="0" applyFont="1"/>
    <xf numFmtId="0" fontId="61" fillId="0" borderId="0" xfId="32937" applyFont="1"/>
    <xf numFmtId="0" fontId="92" fillId="0" borderId="0" xfId="32937" applyFont="1"/>
    <xf numFmtId="0" fontId="74" fillId="0" borderId="0" xfId="32937" applyFont="1"/>
    <xf numFmtId="0" fontId="74" fillId="0" borderId="0" xfId="44868" applyFont="1"/>
    <xf numFmtId="168" fontId="89" fillId="0" borderId="0" xfId="44868" applyNumberFormat="1" applyFill="1" applyBorder="1"/>
    <xf numFmtId="0" fontId="93" fillId="0" borderId="20" xfId="0" applyFont="1" applyBorder="1" applyAlignment="1">
      <alignment horizontal="center"/>
    </xf>
    <xf numFmtId="0" fontId="93" fillId="0" borderId="20" xfId="0" applyFont="1" applyBorder="1" applyAlignment="1">
      <alignment wrapText="1"/>
    </xf>
    <xf numFmtId="168" fontId="93" fillId="0" borderId="20" xfId="1" applyFont="1" applyBorder="1" applyAlignment="1">
      <alignment horizontal="center"/>
    </xf>
    <xf numFmtId="0" fontId="94" fillId="0" borderId="20" xfId="0" applyFont="1" applyBorder="1" applyAlignment="1">
      <alignment horizontal="center"/>
    </xf>
    <xf numFmtId="0" fontId="94" fillId="0" borderId="20" xfId="0" applyFont="1" applyBorder="1" applyAlignment="1">
      <alignment wrapText="1"/>
    </xf>
    <xf numFmtId="168" fontId="94" fillId="0" borderId="20" xfId="1" applyFont="1" applyBorder="1" applyAlignment="1">
      <alignment horizontal="center"/>
    </xf>
    <xf numFmtId="14" fontId="94" fillId="0" borderId="20" xfId="0" applyNumberFormat="1" applyFont="1" applyBorder="1" applyAlignment="1">
      <alignment horizontal="center"/>
    </xf>
    <xf numFmtId="0" fontId="0" fillId="0" borderId="20" xfId="0" applyBorder="1"/>
    <xf numFmtId="0" fontId="0" fillId="0" borderId="20" xfId="0" applyBorder="1" applyAlignment="1">
      <alignment wrapText="1"/>
    </xf>
    <xf numFmtId="0" fontId="0" fillId="0" borderId="0" xfId="0" applyAlignment="1">
      <alignment wrapText="1"/>
    </xf>
    <xf numFmtId="0" fontId="75" fillId="0" borderId="30" xfId="0" applyFont="1" applyBorder="1" applyAlignment="1">
      <alignment horizontal="center" vertical="center"/>
    </xf>
    <xf numFmtId="2" fontId="98" fillId="0" borderId="0" xfId="44869" applyNumberFormat="1" applyFont="1" applyAlignment="1">
      <alignment horizontal="centerContinuous" vertical="top" wrapText="1"/>
    </xf>
    <xf numFmtId="0" fontId="98" fillId="0" borderId="0" xfId="44869" applyFont="1" applyAlignment="1">
      <alignment horizontal="left" vertical="top"/>
    </xf>
    <xf numFmtId="0" fontId="96" fillId="0" borderId="0" xfId="44869" applyFont="1" applyAlignment="1">
      <alignment horizontal="left" vertical="top" wrapText="1"/>
    </xf>
    <xf numFmtId="0" fontId="98" fillId="0" borderId="0" xfId="44869" applyFont="1" applyAlignment="1">
      <alignment horizontal="left" vertical="top" wrapText="1"/>
    </xf>
    <xf numFmtId="0" fontId="74" fillId="0" borderId="42" xfId="44869" applyFont="1" applyBorder="1" applyAlignment="1">
      <alignment horizontal="left" vertical="center" wrapText="1"/>
    </xf>
    <xf numFmtId="0" fontId="96" fillId="0" borderId="0" xfId="44869" applyFont="1" applyAlignment="1">
      <alignment horizontal="left" vertical="top"/>
    </xf>
    <xf numFmtId="1" fontId="96" fillId="0" borderId="47" xfId="44869" applyNumberFormat="1" applyFont="1" applyBorder="1" applyAlignment="1">
      <alignment horizontal="left" vertical="top" shrinkToFit="1"/>
    </xf>
    <xf numFmtId="1" fontId="96" fillId="0" borderId="52" xfId="44869" applyNumberFormat="1" applyFont="1" applyBorder="1" applyAlignment="1">
      <alignment horizontal="left" vertical="top" shrinkToFit="1"/>
    </xf>
    <xf numFmtId="1" fontId="96" fillId="0" borderId="57" xfId="44869" applyNumberFormat="1" applyFont="1" applyBorder="1" applyAlignment="1">
      <alignment horizontal="left" vertical="top" shrinkToFit="1"/>
    </xf>
    <xf numFmtId="1" fontId="90" fillId="0" borderId="0" xfId="44869" applyNumberFormat="1" applyFont="1" applyAlignment="1">
      <alignment horizontal="left" vertical="top" shrinkToFit="1"/>
    </xf>
    <xf numFmtId="0" fontId="70" fillId="0" borderId="0" xfId="44869" applyFont="1" applyAlignment="1">
      <alignment horizontal="left" vertical="top" wrapText="1"/>
    </xf>
    <xf numFmtId="0" fontId="70" fillId="0" borderId="0" xfId="44869" applyFont="1" applyAlignment="1">
      <alignment horizontal="left" vertical="top" wrapText="1" indent="1"/>
    </xf>
    <xf numFmtId="0" fontId="74" fillId="61" borderId="63" xfId="44869" applyFont="1" applyFill="1" applyBorder="1" applyAlignment="1">
      <alignment horizontal="left" vertical="center" wrapText="1"/>
    </xf>
    <xf numFmtId="0" fontId="91" fillId="0" borderId="20" xfId="44869" applyFont="1" applyBorder="1" applyAlignment="1">
      <alignment horizontal="left" vertical="top" wrapText="1"/>
    </xf>
    <xf numFmtId="0" fontId="91" fillId="0" borderId="20" xfId="44869" applyFont="1" applyBorder="1" applyAlignment="1">
      <alignment horizontal="left" vertical="center" wrapText="1"/>
    </xf>
    <xf numFmtId="0" fontId="96" fillId="0" borderId="20" xfId="44869" applyFont="1" applyBorder="1" applyAlignment="1">
      <alignment horizontal="left" vertical="top" wrapText="1"/>
    </xf>
    <xf numFmtId="0" fontId="91" fillId="0" borderId="68" xfId="44869" applyFont="1" applyBorder="1" applyAlignment="1">
      <alignment horizontal="left" vertical="top" wrapText="1"/>
    </xf>
    <xf numFmtId="0" fontId="61" fillId="0" borderId="0" xfId="44869" applyFont="1" applyAlignment="1">
      <alignment horizontal="left" vertical="top" wrapText="1"/>
    </xf>
    <xf numFmtId="1" fontId="101" fillId="0" borderId="0" xfId="44869" applyNumberFormat="1" applyFont="1" applyAlignment="1">
      <alignment horizontal="left" vertical="top" shrinkToFit="1"/>
    </xf>
    <xf numFmtId="1" fontId="101" fillId="0" borderId="0" xfId="44869" applyNumberFormat="1" applyFont="1" applyAlignment="1">
      <alignment horizontal="center" vertical="top" shrinkToFit="1"/>
    </xf>
    <xf numFmtId="10" fontId="101" fillId="0" borderId="0" xfId="44869" applyNumberFormat="1" applyFont="1" applyAlignment="1">
      <alignment horizontal="center" vertical="top" shrinkToFit="1"/>
    </xf>
    <xf numFmtId="0" fontId="66" fillId="0" borderId="0" xfId="0" applyFont="1" applyAlignment="1">
      <alignment horizontal="centerContinuous"/>
    </xf>
    <xf numFmtId="0" fontId="61" fillId="0" borderId="0" xfId="32939" applyFont="1"/>
    <xf numFmtId="0" fontId="61" fillId="0" borderId="0" xfId="44868" applyFont="1"/>
    <xf numFmtId="0" fontId="85" fillId="0" borderId="0" xfId="32939" applyFont="1" applyAlignment="1">
      <alignment horizontal="centerContinuous"/>
    </xf>
    <xf numFmtId="0" fontId="105" fillId="0" borderId="0" xfId="0" applyFont="1"/>
    <xf numFmtId="0" fontId="91" fillId="0" borderId="0" xfId="32939" applyFont="1"/>
    <xf numFmtId="0" fontId="74" fillId="0" borderId="0" xfId="32939" applyFont="1"/>
    <xf numFmtId="0" fontId="91" fillId="0" borderId="0" xfId="32939" applyFont="1" applyAlignment="1">
      <alignment horizontal="center"/>
    </xf>
    <xf numFmtId="49" fontId="91" fillId="0" borderId="0" xfId="32939" applyNumberFormat="1" applyFont="1" applyAlignment="1">
      <alignment horizontal="center"/>
    </xf>
    <xf numFmtId="0" fontId="67" fillId="0" borderId="0" xfId="0" applyFont="1"/>
    <xf numFmtId="0" fontId="106" fillId="0" borderId="0" xfId="0" applyFont="1" applyAlignment="1">
      <alignment horizontal="left" indent="5"/>
    </xf>
    <xf numFmtId="2" fontId="74" fillId="0" borderId="0" xfId="44869" applyNumberFormat="1" applyFont="1" applyAlignment="1">
      <alignment horizontal="centerContinuous" vertical="top" wrapText="1"/>
    </xf>
    <xf numFmtId="0" fontId="105" fillId="0" borderId="0" xfId="0" applyFont="1" applyAlignment="1">
      <alignment horizontal="center"/>
    </xf>
    <xf numFmtId="49" fontId="74" fillId="0" borderId="0" xfId="32939" applyNumberFormat="1" applyFont="1" applyAlignment="1">
      <alignment horizontal="center"/>
    </xf>
    <xf numFmtId="0" fontId="83" fillId="0" borderId="0" xfId="0" applyFont="1" applyAlignment="1">
      <alignment horizontal="center"/>
    </xf>
    <xf numFmtId="0" fontId="62" fillId="0" borderId="0" xfId="0" applyFont="1" applyAlignment="1">
      <alignment horizontal="center" vertical="center"/>
    </xf>
    <xf numFmtId="0" fontId="68" fillId="0" borderId="0" xfId="0" applyFont="1" applyAlignment="1">
      <alignment horizontal="center"/>
    </xf>
    <xf numFmtId="0" fontId="64" fillId="0" borderId="0" xfId="0" applyFont="1" applyAlignment="1">
      <alignment horizontal="center" vertical="center"/>
    </xf>
    <xf numFmtId="0" fontId="70" fillId="0" borderId="0" xfId="0" applyFont="1" applyAlignment="1">
      <alignment horizontal="center"/>
    </xf>
    <xf numFmtId="37" fontId="70" fillId="0" borderId="0" xfId="0" applyNumberFormat="1" applyFont="1"/>
    <xf numFmtId="0" fontId="70" fillId="0" borderId="0" xfId="0" applyFont="1" applyAlignment="1">
      <alignment horizontal="left" indent="1"/>
    </xf>
    <xf numFmtId="0" fontId="64" fillId="0" borderId="27" xfId="0" applyFont="1" applyBorder="1" applyAlignment="1">
      <alignment horizontal="left"/>
    </xf>
    <xf numFmtId="0" fontId="87" fillId="0" borderId="27" xfId="0" applyFont="1" applyBorder="1" applyAlignment="1">
      <alignment horizontal="left"/>
    </xf>
    <xf numFmtId="0" fontId="75" fillId="0" borderId="0" xfId="0" applyFont="1" applyAlignment="1">
      <alignment horizontal="center" vertical="center"/>
    </xf>
    <xf numFmtId="0" fontId="109" fillId="0" borderId="0" xfId="0" applyFont="1"/>
    <xf numFmtId="0" fontId="109" fillId="0" borderId="0" xfId="0" applyFont="1" applyAlignment="1">
      <alignment vertical="center" wrapText="1"/>
    </xf>
    <xf numFmtId="0" fontId="62" fillId="0" borderId="0" xfId="0" applyFont="1" applyAlignment="1">
      <alignment horizontal="center"/>
    </xf>
    <xf numFmtId="0" fontId="109" fillId="0" borderId="0" xfId="0" applyFont="1" applyAlignment="1">
      <alignment horizontal="center" vertical="center"/>
    </xf>
    <xf numFmtId="0" fontId="109" fillId="0" borderId="34" xfId="0" applyFont="1" applyBorder="1"/>
    <xf numFmtId="0" fontId="112" fillId="0" borderId="0" xfId="0" applyFont="1" applyAlignment="1">
      <alignment horizontal="left" vertical="center" wrapText="1"/>
    </xf>
    <xf numFmtId="0" fontId="112" fillId="0" borderId="0" xfId="0" applyFont="1" applyAlignment="1">
      <alignment horizontal="right" vertical="center" wrapText="1"/>
    </xf>
    <xf numFmtId="0" fontId="109" fillId="0" borderId="28" xfId="0" applyFont="1" applyBorder="1"/>
    <xf numFmtId="0" fontId="109" fillId="0" borderId="14" xfId="0" applyFont="1" applyBorder="1"/>
    <xf numFmtId="168" fontId="68" fillId="0" borderId="34" xfId="1" applyFont="1" applyFill="1" applyBorder="1" applyAlignment="1">
      <alignment horizontal="center"/>
    </xf>
    <xf numFmtId="0" fontId="68" fillId="0" borderId="14" xfId="0" applyFont="1" applyBorder="1" applyAlignment="1">
      <alignment horizontal="center"/>
    </xf>
    <xf numFmtId="37" fontId="68" fillId="0" borderId="0" xfId="0" applyNumberFormat="1" applyFont="1" applyAlignment="1">
      <alignment horizontal="center"/>
    </xf>
    <xf numFmtId="37" fontId="83" fillId="0" borderId="34" xfId="0" applyNumberFormat="1" applyFont="1" applyBorder="1" applyAlignment="1">
      <alignment horizontal="center"/>
    </xf>
    <xf numFmtId="37" fontId="83" fillId="0" borderId="0" xfId="0" applyNumberFormat="1" applyFont="1" applyAlignment="1">
      <alignment horizontal="center"/>
    </xf>
    <xf numFmtId="182" fontId="68" fillId="0" borderId="0" xfId="0" applyNumberFormat="1" applyFont="1" applyAlignment="1">
      <alignment horizontal="center"/>
    </xf>
    <xf numFmtId="182" fontId="70" fillId="0" borderId="0" xfId="0" applyNumberFormat="1" applyFont="1" applyAlignment="1">
      <alignment horizontal="center" wrapText="1"/>
    </xf>
    <xf numFmtId="4" fontId="68" fillId="0" borderId="0" xfId="0" applyNumberFormat="1" applyFont="1" applyAlignment="1">
      <alignment horizontal="center"/>
    </xf>
    <xf numFmtId="182" fontId="68" fillId="0" borderId="34" xfId="0" applyNumberFormat="1" applyFont="1" applyBorder="1" applyAlignment="1">
      <alignment horizontal="center"/>
    </xf>
    <xf numFmtId="0" fontId="68" fillId="0" borderId="34" xfId="0" applyFont="1" applyBorder="1" applyAlignment="1">
      <alignment horizontal="left"/>
    </xf>
    <xf numFmtId="0" fontId="69" fillId="0" borderId="0" xfId="0" applyFont="1" applyAlignment="1">
      <alignment horizontal="center"/>
    </xf>
    <xf numFmtId="0" fontId="65" fillId="0" borderId="0" xfId="31787" applyFont="1" applyAlignment="1">
      <alignment horizontal="centerContinuous"/>
    </xf>
    <xf numFmtId="0" fontId="89" fillId="0" borderId="0" xfId="44868" applyBorder="1" applyAlignment="1">
      <alignment horizontal="centerContinuous"/>
    </xf>
    <xf numFmtId="0" fontId="70" fillId="0" borderId="0" xfId="0" applyFont="1" applyAlignment="1">
      <alignment horizontal="centerContinuous"/>
    </xf>
    <xf numFmtId="0" fontId="73" fillId="0" borderId="0" xfId="0" applyFont="1"/>
    <xf numFmtId="0" fontId="62" fillId="0" borderId="0" xfId="0" applyFont="1"/>
    <xf numFmtId="0" fontId="114" fillId="0" borderId="0" xfId="0" applyFont="1"/>
    <xf numFmtId="0" fontId="113" fillId="0" borderId="0" xfId="0" applyFont="1" applyAlignment="1">
      <alignment horizontal="centerContinuous" vertical="center"/>
    </xf>
    <xf numFmtId="0" fontId="113" fillId="0" borderId="0" xfId="0" applyFont="1" applyAlignment="1">
      <alignment horizontal="centerContinuous"/>
    </xf>
    <xf numFmtId="0" fontId="84" fillId="0" borderId="0" xfId="0" applyFont="1" applyAlignment="1">
      <alignment horizontal="centerContinuous"/>
    </xf>
    <xf numFmtId="0" fontId="88" fillId="0" borderId="0" xfId="0" applyFont="1" applyAlignment="1">
      <alignment horizontal="centerContinuous"/>
    </xf>
    <xf numFmtId="0" fontId="61" fillId="0" borderId="0" xfId="0" applyFont="1" applyAlignment="1">
      <alignment horizontal="centerContinuous"/>
    </xf>
    <xf numFmtId="0" fontId="91" fillId="0" borderId="0" xfId="0" applyFont="1"/>
    <xf numFmtId="0" fontId="69" fillId="0" borderId="0" xfId="0" applyFont="1" applyAlignment="1">
      <alignment vertical="center"/>
    </xf>
    <xf numFmtId="0" fontId="64" fillId="63" borderId="0" xfId="0" applyFont="1" applyFill="1" applyAlignment="1">
      <alignment vertical="center"/>
    </xf>
    <xf numFmtId="0" fontId="81" fillId="63" borderId="32" xfId="0" applyFont="1" applyFill="1" applyBorder="1" applyAlignment="1">
      <alignment vertical="center"/>
    </xf>
    <xf numFmtId="0" fontId="78" fillId="63" borderId="30" xfId="0" applyFont="1" applyFill="1" applyBorder="1" applyAlignment="1">
      <alignment horizontal="center"/>
    </xf>
    <xf numFmtId="0" fontId="81" fillId="63" borderId="27" xfId="0" applyFont="1" applyFill="1" applyBorder="1" applyAlignment="1">
      <alignment vertical="center"/>
    </xf>
    <xf numFmtId="0" fontId="81" fillId="63" borderId="25" xfId="0" applyFont="1" applyFill="1" applyBorder="1" applyAlignment="1">
      <alignment vertical="center"/>
    </xf>
    <xf numFmtId="0" fontId="78" fillId="63" borderId="26" xfId="0" applyFont="1" applyFill="1" applyBorder="1" applyAlignment="1">
      <alignment horizontal="center"/>
    </xf>
    <xf numFmtId="0" fontId="112" fillId="0" borderId="28" xfId="0" applyFont="1" applyBorder="1" applyAlignment="1">
      <alignment horizontal="left" vertical="center" wrapText="1"/>
    </xf>
    <xf numFmtId="0" fontId="112" fillId="0" borderId="28" xfId="0" applyFont="1" applyBorder="1" applyAlignment="1">
      <alignment horizontal="right" vertical="center" wrapText="1"/>
    </xf>
    <xf numFmtId="0" fontId="65" fillId="63" borderId="32" xfId="0" applyFont="1" applyFill="1" applyBorder="1" applyAlignment="1">
      <alignment horizontal="left" vertical="center"/>
    </xf>
    <xf numFmtId="0" fontId="70" fillId="63" borderId="27" xfId="0" applyFont="1" applyFill="1" applyBorder="1"/>
    <xf numFmtId="0" fontId="62" fillId="0" borderId="27" xfId="0" applyFont="1" applyBorder="1" applyAlignment="1">
      <alignment vertical="center"/>
    </xf>
    <xf numFmtId="0" fontId="62" fillId="0" borderId="35" xfId="0" applyFont="1" applyBorder="1" applyAlignment="1">
      <alignment vertical="center"/>
    </xf>
    <xf numFmtId="0" fontId="84" fillId="0" borderId="37" xfId="0" applyFont="1" applyBorder="1" applyAlignment="1">
      <alignment vertical="center"/>
    </xf>
    <xf numFmtId="0" fontId="73" fillId="0" borderId="27" xfId="0" applyFont="1" applyBorder="1" applyAlignment="1">
      <alignment vertical="center"/>
    </xf>
    <xf numFmtId="0" fontId="80" fillId="0" borderId="35" xfId="0" applyFont="1" applyBorder="1"/>
    <xf numFmtId="0" fontId="63" fillId="0" borderId="27" xfId="0" applyFont="1" applyBorder="1"/>
    <xf numFmtId="0" fontId="80" fillId="0" borderId="37" xfId="0" applyFont="1" applyBorder="1"/>
    <xf numFmtId="0" fontId="64" fillId="0" borderId="27" xfId="0" applyFont="1" applyBorder="1"/>
    <xf numFmtId="0" fontId="62" fillId="0" borderId="27" xfId="0" applyFont="1" applyBorder="1"/>
    <xf numFmtId="0" fontId="63" fillId="0" borderId="27" xfId="0" applyFont="1" applyBorder="1" applyAlignment="1">
      <alignment horizontal="left" indent="1"/>
    </xf>
    <xf numFmtId="0" fontId="63" fillId="0" borderId="0" xfId="0" applyFont="1"/>
    <xf numFmtId="0" fontId="79" fillId="63" borderId="32" xfId="0" applyFont="1" applyFill="1" applyBorder="1" applyAlignment="1">
      <alignment vertical="center"/>
    </xf>
    <xf numFmtId="0" fontId="80" fillId="63" borderId="33" xfId="0" applyFont="1" applyFill="1" applyBorder="1" applyAlignment="1">
      <alignment horizontal="center" vertical="center"/>
    </xf>
    <xf numFmtId="0" fontId="79" fillId="63" borderId="27" xfId="0" applyFont="1" applyFill="1" applyBorder="1" applyAlignment="1">
      <alignment vertical="center"/>
    </xf>
    <xf numFmtId="0" fontId="80" fillId="63" borderId="29" xfId="0" applyFont="1" applyFill="1" applyBorder="1" applyAlignment="1">
      <alignment horizontal="center" vertical="center"/>
    </xf>
    <xf numFmtId="37" fontId="78" fillId="63" borderId="31" xfId="1" applyNumberFormat="1" applyFont="1" applyFill="1" applyBorder="1" applyAlignment="1">
      <alignment horizontal="center"/>
    </xf>
    <xf numFmtId="37" fontId="78" fillId="63" borderId="26" xfId="1" applyNumberFormat="1" applyFont="1" applyFill="1" applyBorder="1" applyAlignment="1">
      <alignment horizontal="center"/>
    </xf>
    <xf numFmtId="0" fontId="87" fillId="0" borderId="32" xfId="0" applyFont="1" applyBorder="1" applyAlignment="1">
      <alignment vertical="center"/>
    </xf>
    <xf numFmtId="39" fontId="64" fillId="0" borderId="30" xfId="0" applyNumberFormat="1" applyFont="1" applyBorder="1"/>
    <xf numFmtId="0" fontId="64" fillId="59" borderId="33" xfId="0" applyFont="1" applyFill="1" applyBorder="1"/>
    <xf numFmtId="39" fontId="64" fillId="0" borderId="0" xfId="0" applyNumberFormat="1" applyFont="1"/>
    <xf numFmtId="0" fontId="64" fillId="0" borderId="29" xfId="0" applyFont="1" applyBorder="1"/>
    <xf numFmtId="0" fontId="70" fillId="0" borderId="29" xfId="0" applyFont="1" applyBorder="1"/>
    <xf numFmtId="0" fontId="115" fillId="0" borderId="27" xfId="0" applyFont="1" applyBorder="1" applyAlignment="1">
      <alignment vertical="center"/>
    </xf>
    <xf numFmtId="0" fontId="73" fillId="0" borderId="0" xfId="0" applyFont="1" applyAlignment="1">
      <alignment horizontal="center"/>
    </xf>
    <xf numFmtId="0" fontId="78" fillId="0" borderId="37" xfId="0" applyFont="1" applyBorder="1" applyAlignment="1">
      <alignment vertical="center"/>
    </xf>
    <xf numFmtId="0" fontId="87" fillId="0" borderId="27" xfId="0" applyFont="1" applyBorder="1" applyAlignment="1">
      <alignment vertical="center"/>
    </xf>
    <xf numFmtId="0" fontId="78" fillId="63" borderId="29" xfId="0" applyFont="1" applyFill="1" applyBorder="1" applyAlignment="1">
      <alignment horizontal="center" vertical="center"/>
    </xf>
    <xf numFmtId="0" fontId="73" fillId="59" borderId="29" xfId="0" applyFont="1" applyFill="1" applyBorder="1"/>
    <xf numFmtId="0" fontId="70" fillId="59" borderId="29" xfId="0" applyFont="1" applyFill="1" applyBorder="1"/>
    <xf numFmtId="168" fontId="63" fillId="0" borderId="0" xfId="1" applyFont="1" applyFill="1" applyBorder="1"/>
    <xf numFmtId="0" fontId="70" fillId="63" borderId="32" xfId="0" applyFont="1" applyFill="1" applyBorder="1"/>
    <xf numFmtId="0" fontId="69" fillId="63" borderId="27" xfId="0" applyFont="1" applyFill="1" applyBorder="1" applyAlignment="1">
      <alignment vertical="center"/>
    </xf>
    <xf numFmtId="0" fontId="69" fillId="63" borderId="25" xfId="0" applyFont="1" applyFill="1" applyBorder="1" applyAlignment="1">
      <alignment vertical="center"/>
    </xf>
    <xf numFmtId="0" fontId="74" fillId="0" borderId="0" xfId="31787" applyFont="1" applyAlignment="1">
      <alignment horizontal="centerContinuous"/>
    </xf>
    <xf numFmtId="0" fontId="64" fillId="63" borderId="31" xfId="0" applyFont="1" applyFill="1" applyBorder="1" applyAlignment="1">
      <alignment vertical="center"/>
    </xf>
    <xf numFmtId="0" fontId="109" fillId="0" borderId="29" xfId="0" applyFont="1" applyBorder="1"/>
    <xf numFmtId="0" fontId="110" fillId="0" borderId="0" xfId="0" applyFont="1" applyAlignment="1">
      <alignment vertical="center" wrapText="1"/>
    </xf>
    <xf numFmtId="0" fontId="110" fillId="0" borderId="29" xfId="0" applyFont="1" applyBorder="1" applyAlignment="1">
      <alignment vertical="center" wrapText="1"/>
    </xf>
    <xf numFmtId="0" fontId="109" fillId="0" borderId="36" xfId="0" applyFont="1" applyBorder="1"/>
    <xf numFmtId="0" fontId="109" fillId="0" borderId="83" xfId="0" applyFont="1" applyBorder="1"/>
    <xf numFmtId="0" fontId="109" fillId="0" borderId="38" xfId="0" applyFont="1" applyBorder="1"/>
    <xf numFmtId="0" fontId="83" fillId="0" borderId="38" xfId="0" applyFont="1" applyBorder="1" applyAlignment="1">
      <alignment horizontal="center"/>
    </xf>
    <xf numFmtId="0" fontId="68" fillId="0" borderId="29" xfId="0" applyFont="1" applyBorder="1" applyAlignment="1">
      <alignment horizontal="center"/>
    </xf>
    <xf numFmtId="0" fontId="109" fillId="0" borderId="27" xfId="0" applyFont="1" applyBorder="1"/>
    <xf numFmtId="0" fontId="112" fillId="0" borderId="36" xfId="0" applyFont="1" applyBorder="1" applyAlignment="1">
      <alignment horizontal="right" vertical="center" wrapText="1"/>
    </xf>
    <xf numFmtId="0" fontId="112" fillId="0" borderId="29" xfId="0" applyFont="1" applyBorder="1" applyAlignment="1">
      <alignment horizontal="right" vertical="center" wrapText="1"/>
    </xf>
    <xf numFmtId="0" fontId="112" fillId="0" borderId="29" xfId="0" applyFont="1" applyBorder="1" applyAlignment="1">
      <alignment horizontal="left" vertical="center" wrapText="1"/>
    </xf>
    <xf numFmtId="168" fontId="68" fillId="0" borderId="38" xfId="1" applyFont="1" applyFill="1" applyBorder="1" applyAlignment="1">
      <alignment horizontal="center"/>
    </xf>
    <xf numFmtId="168" fontId="70" fillId="0" borderId="29" xfId="1" applyFont="1" applyFill="1" applyBorder="1"/>
    <xf numFmtId="43" fontId="64" fillId="0" borderId="29" xfId="0" applyNumberFormat="1" applyFont="1" applyBorder="1"/>
    <xf numFmtId="0" fontId="85" fillId="0" borderId="0" xfId="31787" applyFont="1" applyAlignment="1">
      <alignment horizontal="centerContinuous"/>
    </xf>
    <xf numFmtId="0" fontId="83" fillId="63" borderId="0" xfId="0" applyFont="1" applyFill="1" applyAlignment="1">
      <alignment horizontal="center" vertical="center" wrapText="1"/>
    </xf>
    <xf numFmtId="0" fontId="83" fillId="63" borderId="29" xfId="0" applyFont="1" applyFill="1" applyBorder="1" applyAlignment="1">
      <alignment horizontal="center" vertical="center"/>
    </xf>
    <xf numFmtId="0" fontId="83" fillId="63" borderId="31" xfId="0" applyFont="1" applyFill="1" applyBorder="1" applyAlignment="1">
      <alignment horizontal="center" vertical="center"/>
    </xf>
    <xf numFmtId="0" fontId="83" fillId="63" borderId="26" xfId="0" applyFont="1" applyFill="1" applyBorder="1" applyAlignment="1">
      <alignment horizontal="center" vertical="center"/>
    </xf>
    <xf numFmtId="182" fontId="83" fillId="63" borderId="0" xfId="1" applyNumberFormat="1" applyFont="1" applyFill="1" applyBorder="1" applyAlignment="1">
      <alignment horizontal="center" vertical="center" wrapText="1"/>
    </xf>
    <xf numFmtId="37" fontId="117" fillId="60" borderId="27" xfId="39108" applyNumberFormat="1" applyFont="1" applyFill="1" applyBorder="1" applyAlignment="1">
      <alignment horizontal="left" indent="1"/>
    </xf>
    <xf numFmtId="0" fontId="118" fillId="59" borderId="37" xfId="0" applyFont="1" applyFill="1" applyBorder="1"/>
    <xf numFmtId="37" fontId="118" fillId="59" borderId="34" xfId="1" applyNumberFormat="1" applyFont="1" applyFill="1" applyBorder="1"/>
    <xf numFmtId="0" fontId="117" fillId="0" borderId="0" xfId="0" applyFont="1"/>
    <xf numFmtId="168" fontId="116" fillId="0" borderId="0" xfId="1" applyFont="1"/>
    <xf numFmtId="0" fontId="116" fillId="0" borderId="0" xfId="0" applyFont="1"/>
    <xf numFmtId="0" fontId="119" fillId="0" borderId="0" xfId="0" applyFont="1"/>
    <xf numFmtId="37" fontId="117" fillId="0" borderId="0" xfId="1" applyNumberFormat="1" applyFont="1" applyFill="1" applyBorder="1"/>
    <xf numFmtId="168" fontId="116" fillId="0" borderId="0" xfId="0" applyNumberFormat="1" applyFont="1"/>
    <xf numFmtId="0" fontId="121" fillId="0" borderId="0" xfId="0" applyFont="1"/>
    <xf numFmtId="0" fontId="127" fillId="0" borderId="27" xfId="0" applyFont="1" applyBorder="1" applyAlignment="1">
      <alignment horizontal="left" indent="1"/>
    </xf>
    <xf numFmtId="0" fontId="127" fillId="0" borderId="0" xfId="0" applyFont="1"/>
    <xf numFmtId="0" fontId="127" fillId="0" borderId="28" xfId="0" applyFont="1" applyBorder="1"/>
    <xf numFmtId="37" fontId="127" fillId="0" borderId="0" xfId="0" applyNumberFormat="1" applyFont="1"/>
    <xf numFmtId="37" fontId="127" fillId="59" borderId="29" xfId="0" applyNumberFormat="1" applyFont="1" applyFill="1" applyBorder="1"/>
    <xf numFmtId="168" fontId="118" fillId="63" borderId="30" xfId="1" applyFont="1" applyFill="1" applyBorder="1" applyAlignment="1">
      <alignment horizontal="center"/>
    </xf>
    <xf numFmtId="168" fontId="118" fillId="63" borderId="0" xfId="1" applyFont="1" applyFill="1" applyBorder="1" applyAlignment="1">
      <alignment horizontal="center"/>
    </xf>
    <xf numFmtId="168" fontId="118" fillId="63" borderId="29" xfId="1" applyFont="1" applyFill="1" applyBorder="1" applyAlignment="1">
      <alignment horizontal="center"/>
    </xf>
    <xf numFmtId="168" fontId="118" fillId="63" borderId="31" xfId="1" applyFont="1" applyFill="1" applyBorder="1" applyAlignment="1">
      <alignment horizontal="center"/>
    </xf>
    <xf numFmtId="168" fontId="118" fillId="63" borderId="26" xfId="1" applyFont="1" applyFill="1" applyBorder="1" applyAlignment="1">
      <alignment horizontal="center"/>
    </xf>
    <xf numFmtId="168" fontId="116" fillId="0" borderId="0" xfId="1" applyFont="1" applyFill="1" applyBorder="1"/>
    <xf numFmtId="0" fontId="116" fillId="0" borderId="0" xfId="0" applyFont="1" applyAlignment="1">
      <alignment horizontal="center"/>
    </xf>
    <xf numFmtId="0" fontId="118" fillId="0" borderId="0" xfId="0" applyFont="1"/>
    <xf numFmtId="168" fontId="119" fillId="0" borderId="0" xfId="1" applyFont="1" applyFill="1" applyBorder="1"/>
    <xf numFmtId="37" fontId="117" fillId="0" borderId="0" xfId="1" applyNumberFormat="1" applyFont="1" applyFill="1" applyBorder="1" applyAlignment="1">
      <alignment horizontal="center"/>
    </xf>
    <xf numFmtId="37" fontId="117" fillId="0" borderId="27" xfId="1" applyNumberFormat="1" applyFont="1" applyFill="1" applyBorder="1" applyAlignment="1">
      <alignment horizontal="left" indent="1"/>
    </xf>
    <xf numFmtId="37" fontId="120" fillId="0" borderId="35" xfId="1" applyNumberFormat="1" applyFont="1" applyFill="1" applyBorder="1"/>
    <xf numFmtId="37" fontId="120" fillId="0" borderId="28" xfId="1" applyNumberFormat="1" applyFont="1" applyFill="1" applyBorder="1"/>
    <xf numFmtId="37" fontId="120" fillId="0" borderId="27" xfId="1" applyNumberFormat="1" applyFont="1" applyFill="1" applyBorder="1"/>
    <xf numFmtId="37" fontId="120" fillId="0" borderId="0" xfId="1" applyNumberFormat="1" applyFont="1" applyFill="1" applyBorder="1"/>
    <xf numFmtId="37" fontId="120" fillId="0" borderId="29" xfId="1" applyNumberFormat="1" applyFont="1" applyFill="1" applyBorder="1"/>
    <xf numFmtId="37" fontId="120" fillId="0" borderId="28" xfId="1" applyNumberFormat="1" applyFont="1" applyFill="1" applyBorder="1" applyAlignment="1">
      <alignment horizontal="center"/>
    </xf>
    <xf numFmtId="37" fontId="120" fillId="0" borderId="0" xfId="1" applyNumberFormat="1" applyFont="1" applyFill="1" applyBorder="1" applyAlignment="1">
      <alignment horizontal="center"/>
    </xf>
    <xf numFmtId="37" fontId="117" fillId="0" borderId="27" xfId="1" applyNumberFormat="1" applyFont="1" applyFill="1" applyBorder="1"/>
    <xf numFmtId="37" fontId="117" fillId="0" borderId="28" xfId="1" applyNumberFormat="1" applyFont="1" applyFill="1" applyBorder="1"/>
    <xf numFmtId="0" fontId="116" fillId="0" borderId="27" xfId="0" applyFont="1" applyBorder="1"/>
    <xf numFmtId="37" fontId="118" fillId="59" borderId="34" xfId="0" applyNumberFormat="1" applyFont="1" applyFill="1" applyBorder="1"/>
    <xf numFmtId="0" fontId="118" fillId="0" borderId="0" xfId="24251" applyFont="1"/>
    <xf numFmtId="0" fontId="118" fillId="0" borderId="0" xfId="24251" applyFont="1" applyAlignment="1">
      <alignment horizontal="centerContinuous"/>
    </xf>
    <xf numFmtId="166" fontId="120" fillId="0" borderId="27" xfId="1" applyNumberFormat="1" applyFont="1" applyFill="1" applyBorder="1"/>
    <xf numFmtId="166" fontId="120" fillId="0" borderId="0" xfId="1" applyNumberFormat="1" applyFont="1" applyFill="1" applyBorder="1"/>
    <xf numFmtId="166" fontId="120" fillId="59" borderId="29" xfId="1" applyNumberFormat="1" applyFont="1" applyFill="1" applyBorder="1"/>
    <xf numFmtId="166" fontId="117" fillId="0" borderId="27" xfId="1" applyNumberFormat="1" applyFont="1" applyFill="1" applyBorder="1" applyAlignment="1">
      <alignment horizontal="left" indent="1"/>
    </xf>
    <xf numFmtId="166" fontId="116" fillId="0" borderId="27" xfId="0" applyNumberFormat="1" applyFont="1" applyBorder="1" applyAlignment="1">
      <alignment horizontal="left" indent="1"/>
    </xf>
    <xf numFmtId="166" fontId="120" fillId="0" borderId="35" xfId="1" applyNumberFormat="1" applyFont="1" applyFill="1" applyBorder="1"/>
    <xf numFmtId="166" fontId="117" fillId="0" borderId="27" xfId="1" applyNumberFormat="1" applyFont="1" applyFill="1" applyBorder="1"/>
    <xf numFmtId="166" fontId="118" fillId="59" borderId="37" xfId="1" applyNumberFormat="1" applyFont="1" applyFill="1" applyBorder="1"/>
    <xf numFmtId="166" fontId="116" fillId="0" borderId="0" xfId="0" applyNumberFormat="1" applyFont="1"/>
    <xf numFmtId="37" fontId="117" fillId="0" borderId="27" xfId="1" applyNumberFormat="1" applyFont="1" applyFill="1" applyBorder="1" applyAlignment="1">
      <alignment horizontal="center"/>
    </xf>
    <xf numFmtId="37" fontId="117" fillId="0" borderId="28" xfId="1" applyNumberFormat="1" applyFont="1" applyFill="1" applyBorder="1" applyAlignment="1">
      <alignment horizontal="center"/>
    </xf>
    <xf numFmtId="0" fontId="119" fillId="63" borderId="32" xfId="0" applyFont="1" applyFill="1" applyBorder="1"/>
    <xf numFmtId="0" fontId="118" fillId="63" borderId="30" xfId="0" applyFont="1" applyFill="1" applyBorder="1" applyAlignment="1">
      <alignment horizontal="center"/>
    </xf>
    <xf numFmtId="0" fontId="118" fillId="63" borderId="33" xfId="0" applyFont="1" applyFill="1" applyBorder="1" applyAlignment="1">
      <alignment horizontal="center"/>
    </xf>
    <xf numFmtId="0" fontId="119" fillId="63" borderId="27" xfId="0" applyFont="1" applyFill="1" applyBorder="1"/>
    <xf numFmtId="0" fontId="118" fillId="63" borderId="0" xfId="0" applyFont="1" applyFill="1" applyAlignment="1">
      <alignment horizontal="center"/>
    </xf>
    <xf numFmtId="0" fontId="118" fillId="63" borderId="29" xfId="0" applyFont="1" applyFill="1" applyBorder="1" applyAlignment="1">
      <alignment horizontal="center"/>
    </xf>
    <xf numFmtId="14" fontId="118" fillId="63" borderId="0" xfId="0" applyNumberFormat="1" applyFont="1" applyFill="1" applyAlignment="1">
      <alignment horizontal="center"/>
    </xf>
    <xf numFmtId="14" fontId="118" fillId="63" borderId="29" xfId="0" applyNumberFormat="1" applyFont="1" applyFill="1" applyBorder="1" applyAlignment="1">
      <alignment horizontal="center"/>
    </xf>
    <xf numFmtId="14" fontId="118" fillId="63" borderId="0" xfId="0" quotePrefix="1" applyNumberFormat="1" applyFont="1" applyFill="1" applyAlignment="1">
      <alignment horizontal="center"/>
    </xf>
    <xf numFmtId="0" fontId="119" fillId="63" borderId="25" xfId="0" applyFont="1" applyFill="1" applyBorder="1"/>
    <xf numFmtId="14" fontId="118" fillId="63" borderId="31" xfId="0" applyNumberFormat="1" applyFont="1" applyFill="1" applyBorder="1" applyAlignment="1">
      <alignment horizontal="center"/>
    </xf>
    <xf numFmtId="14" fontId="118" fillId="63" borderId="26" xfId="0" applyNumberFormat="1" applyFont="1" applyFill="1" applyBorder="1" applyAlignment="1">
      <alignment horizontal="center"/>
    </xf>
    <xf numFmtId="168" fontId="118" fillId="63" borderId="33" xfId="1" applyFont="1" applyFill="1" applyBorder="1" applyAlignment="1">
      <alignment horizontal="center"/>
    </xf>
    <xf numFmtId="14" fontId="118" fillId="63" borderId="0" xfId="1" applyNumberFormat="1" applyFont="1" applyFill="1" applyBorder="1" applyAlignment="1">
      <alignment horizontal="center"/>
    </xf>
    <xf numFmtId="0" fontId="78" fillId="63" borderId="30" xfId="0" applyFont="1" applyFill="1" applyBorder="1" applyAlignment="1">
      <alignment vertical="center"/>
    </xf>
    <xf numFmtId="0" fontId="78" fillId="63" borderId="30" xfId="0" applyFont="1" applyFill="1" applyBorder="1" applyAlignment="1">
      <alignment horizontal="center" vertical="center"/>
    </xf>
    <xf numFmtId="0" fontId="78" fillId="63" borderId="0" xfId="0" applyFont="1" applyFill="1" applyAlignment="1">
      <alignment horizontal="center" vertical="center"/>
    </xf>
    <xf numFmtId="0" fontId="78" fillId="63" borderId="31" xfId="0" applyFont="1" applyFill="1" applyBorder="1" applyAlignment="1">
      <alignment horizontal="center" vertical="center"/>
    </xf>
    <xf numFmtId="0" fontId="0" fillId="0" borderId="29" xfId="0" applyBorder="1"/>
    <xf numFmtId="0" fontId="78" fillId="63" borderId="10" xfId="0" applyFont="1" applyFill="1" applyBorder="1" applyAlignment="1">
      <alignment vertical="center" wrapText="1"/>
    </xf>
    <xf numFmtId="0" fontId="78" fillId="63" borderId="10" xfId="0" applyFont="1" applyFill="1" applyBorder="1" applyAlignment="1">
      <alignment horizontal="center" vertical="center" wrapText="1"/>
    </xf>
    <xf numFmtId="0" fontId="78" fillId="0" borderId="0" xfId="0" applyFont="1" applyAlignment="1">
      <alignment vertical="center" wrapText="1"/>
    </xf>
    <xf numFmtId="37" fontId="117" fillId="0" borderId="27" xfId="1" applyNumberFormat="1" applyFont="1" applyFill="1" applyBorder="1" applyAlignment="1">
      <alignment horizontal="left"/>
    </xf>
    <xf numFmtId="37" fontId="120" fillId="0" borderId="27" xfId="1" applyNumberFormat="1" applyFont="1" applyFill="1" applyBorder="1" applyAlignment="1">
      <alignment horizontal="left"/>
    </xf>
    <xf numFmtId="0" fontId="0" fillId="0" borderId="0" xfId="0" applyAlignment="1">
      <alignment vertical="center"/>
    </xf>
    <xf numFmtId="0" fontId="118" fillId="63" borderId="84" xfId="0" applyFont="1" applyFill="1" applyBorder="1" applyAlignment="1">
      <alignment horizontal="center" vertical="center" wrapText="1"/>
    </xf>
    <xf numFmtId="0" fontId="118" fillId="63" borderId="85" xfId="0" applyFont="1" applyFill="1" applyBorder="1" applyAlignment="1">
      <alignment horizontal="center" vertical="center" wrapText="1"/>
    </xf>
    <xf numFmtId="14" fontId="118" fillId="63" borderId="87" xfId="0" applyNumberFormat="1" applyFont="1" applyFill="1" applyBorder="1" applyAlignment="1">
      <alignment horizontal="center" vertical="center"/>
    </xf>
    <xf numFmtId="14" fontId="118" fillId="63" borderId="88" xfId="0" applyNumberFormat="1" applyFont="1" applyFill="1" applyBorder="1" applyAlignment="1">
      <alignment horizontal="center" vertical="center"/>
    </xf>
    <xf numFmtId="0" fontId="118" fillId="63" borderId="84" xfId="0" applyFont="1" applyFill="1" applyBorder="1" applyAlignment="1">
      <alignment horizontal="center" vertical="center"/>
    </xf>
    <xf numFmtId="14" fontId="118" fillId="63" borderId="87" xfId="0" quotePrefix="1" applyNumberFormat="1" applyFont="1" applyFill="1" applyBorder="1" applyAlignment="1">
      <alignment horizontal="center" vertical="center"/>
    </xf>
    <xf numFmtId="0" fontId="118" fillId="63" borderId="85" xfId="0" applyFont="1" applyFill="1" applyBorder="1" applyAlignment="1">
      <alignment horizontal="center" vertical="center"/>
    </xf>
    <xf numFmtId="0" fontId="118" fillId="0" borderId="0" xfId="0" applyFont="1" applyAlignment="1">
      <alignment textRotation="90"/>
    </xf>
    <xf numFmtId="0" fontId="85" fillId="59" borderId="37" xfId="0" applyFont="1" applyFill="1" applyBorder="1"/>
    <xf numFmtId="0" fontId="88" fillId="0" borderId="0" xfId="0" applyFont="1"/>
    <xf numFmtId="168" fontId="88" fillId="0" borderId="0" xfId="1" applyFont="1" applyFill="1" applyBorder="1"/>
    <xf numFmtId="0" fontId="78" fillId="63" borderId="90" xfId="0" applyFont="1" applyFill="1" applyBorder="1" applyAlignment="1">
      <alignment vertical="center"/>
    </xf>
    <xf numFmtId="14" fontId="84" fillId="63" borderId="86" xfId="0" applyNumberFormat="1" applyFont="1" applyFill="1" applyBorder="1" applyAlignment="1">
      <alignment horizontal="center" vertical="center"/>
    </xf>
    <xf numFmtId="0" fontId="113" fillId="0" borderId="0" xfId="0" applyFont="1"/>
    <xf numFmtId="14" fontId="84" fillId="63" borderId="26" xfId="0" applyNumberFormat="1" applyFont="1" applyFill="1" applyBorder="1" applyAlignment="1">
      <alignment horizontal="center" vertical="center"/>
    </xf>
    <xf numFmtId="0" fontId="109" fillId="59" borderId="34" xfId="0" applyFont="1" applyFill="1" applyBorder="1"/>
    <xf numFmtId="0" fontId="109" fillId="59" borderId="38" xfId="0" applyFont="1" applyFill="1" applyBorder="1"/>
    <xf numFmtId="0" fontId="85" fillId="63" borderId="80" xfId="0" applyFont="1" applyFill="1" applyBorder="1" applyAlignment="1">
      <alignment horizontal="center" vertical="center"/>
    </xf>
    <xf numFmtId="0" fontId="78" fillId="63" borderId="90" xfId="0" applyFont="1" applyFill="1" applyBorder="1" applyAlignment="1">
      <alignment horizontal="center" vertical="center"/>
    </xf>
    <xf numFmtId="0" fontId="88" fillId="63" borderId="89" xfId="0" applyFont="1" applyFill="1" applyBorder="1" applyAlignment="1">
      <alignment horizontal="center" vertical="center"/>
    </xf>
    <xf numFmtId="0" fontId="130" fillId="0" borderId="27" xfId="0" applyFont="1" applyBorder="1"/>
    <xf numFmtId="0" fontId="63" fillId="0" borderId="27" xfId="24251" applyFont="1" applyBorder="1" applyAlignment="1">
      <alignment horizontal="left"/>
    </xf>
    <xf numFmtId="0" fontId="110" fillId="0" borderId="27" xfId="0" applyFont="1" applyBorder="1" applyAlignment="1">
      <alignment horizontal="left"/>
    </xf>
    <xf numFmtId="0" fontId="62" fillId="0" borderId="27" xfId="24251" applyFont="1" applyBorder="1" applyAlignment="1">
      <alignment horizontal="left"/>
    </xf>
    <xf numFmtId="0" fontId="78" fillId="59" borderId="37" xfId="0" applyFont="1" applyFill="1" applyBorder="1" applyAlignment="1">
      <alignment horizontal="left"/>
    </xf>
    <xf numFmtId="0" fontId="79" fillId="59" borderId="34" xfId="0" applyFont="1" applyFill="1" applyBorder="1"/>
    <xf numFmtId="0" fontId="109" fillId="59" borderId="29" xfId="0" applyFont="1" applyFill="1" applyBorder="1"/>
    <xf numFmtId="0" fontId="109" fillId="59" borderId="36" xfId="0" applyFont="1" applyFill="1" applyBorder="1"/>
    <xf numFmtId="0" fontId="83" fillId="63" borderId="89" xfId="24251" applyFont="1" applyFill="1" applyBorder="1" applyAlignment="1">
      <alignment horizontal="center" vertical="center"/>
    </xf>
    <xf numFmtId="0" fontId="79" fillId="0" borderId="0" xfId="0" applyFont="1" applyAlignment="1">
      <alignment horizontal="center" vertical="center"/>
    </xf>
    <xf numFmtId="0" fontId="83" fillId="63" borderId="80" xfId="24251" applyFont="1" applyFill="1" applyBorder="1" applyAlignment="1">
      <alignment horizontal="center" vertical="center"/>
    </xf>
    <xf numFmtId="14" fontId="83" fillId="63" borderId="80" xfId="24251" applyNumberFormat="1" applyFont="1" applyFill="1" applyBorder="1" applyAlignment="1">
      <alignment horizontal="center" vertical="center"/>
    </xf>
    <xf numFmtId="0" fontId="83" fillId="63" borderId="90" xfId="24251" applyFont="1" applyFill="1" applyBorder="1" applyAlignment="1">
      <alignment horizontal="center" vertical="center"/>
    </xf>
    <xf numFmtId="37" fontId="63" fillId="0" borderId="27" xfId="440" applyNumberFormat="1" applyFont="1" applyFill="1" applyBorder="1" applyAlignment="1">
      <alignment horizontal="left"/>
    </xf>
    <xf numFmtId="0" fontId="109" fillId="0" borderId="27" xfId="0" applyFont="1" applyBorder="1" applyAlignment="1">
      <alignment horizontal="left" indent="1"/>
    </xf>
    <xf numFmtId="0" fontId="78" fillId="63" borderId="32" xfId="0" applyFont="1" applyFill="1" applyBorder="1" applyAlignment="1">
      <alignment horizontal="center" vertical="center"/>
    </xf>
    <xf numFmtId="0" fontId="78" fillId="63" borderId="33" xfId="0" applyFont="1" applyFill="1" applyBorder="1" applyAlignment="1">
      <alignment horizontal="center" vertical="center"/>
    </xf>
    <xf numFmtId="0" fontId="78" fillId="63" borderId="27" xfId="0" applyFont="1" applyFill="1" applyBorder="1" applyAlignment="1">
      <alignment horizontal="center" vertical="center"/>
    </xf>
    <xf numFmtId="0" fontId="78" fillId="63" borderId="25" xfId="0" applyFont="1" applyFill="1" applyBorder="1" applyAlignment="1">
      <alignment horizontal="center" vertical="center"/>
    </xf>
    <xf numFmtId="0" fontId="78" fillId="63" borderId="26" xfId="0" applyFont="1" applyFill="1" applyBorder="1" applyAlignment="1">
      <alignment horizontal="center" vertical="center"/>
    </xf>
    <xf numFmtId="0" fontId="78" fillId="63" borderId="33" xfId="0" applyFont="1" applyFill="1" applyBorder="1" applyAlignment="1">
      <alignment horizontal="center" vertical="center" wrapText="1"/>
    </xf>
    <xf numFmtId="0" fontId="78" fillId="63" borderId="31" xfId="0" applyFont="1" applyFill="1" applyBorder="1" applyAlignment="1">
      <alignment horizontal="center" vertical="center" wrapText="1"/>
    </xf>
    <xf numFmtId="0" fontId="78" fillId="63" borderId="30" xfId="0" applyFont="1" applyFill="1" applyBorder="1" applyAlignment="1">
      <alignment horizontal="center" vertical="center" wrapText="1"/>
    </xf>
    <xf numFmtId="0" fontId="126" fillId="0" borderId="0" xfId="0" applyFont="1"/>
    <xf numFmtId="0" fontId="118" fillId="63" borderId="32" xfId="0" applyFont="1" applyFill="1" applyBorder="1"/>
    <xf numFmtId="0" fontId="129" fillId="63" borderId="27" xfId="0" applyFont="1" applyFill="1" applyBorder="1" applyAlignment="1">
      <alignment vertical="center"/>
    </xf>
    <xf numFmtId="0" fontId="127" fillId="0" borderId="29" xfId="0" applyFont="1" applyBorder="1"/>
    <xf numFmtId="0" fontId="128" fillId="0" borderId="0" xfId="0" applyFont="1"/>
    <xf numFmtId="0" fontId="131" fillId="0" borderId="0" xfId="0" applyFont="1"/>
    <xf numFmtId="0" fontId="109" fillId="0" borderId="29" xfId="0" applyFont="1" applyBorder="1" applyAlignment="1">
      <alignment horizontal="center" vertical="center"/>
    </xf>
    <xf numFmtId="0" fontId="109" fillId="0" borderId="28" xfId="0" applyFont="1" applyBorder="1" applyAlignment="1">
      <alignment horizontal="center" vertical="center"/>
    </xf>
    <xf numFmtId="0" fontId="109" fillId="59" borderId="34" xfId="0" applyFont="1" applyFill="1" applyBorder="1" applyAlignment="1">
      <alignment horizontal="center" vertical="center"/>
    </xf>
    <xf numFmtId="0" fontId="85" fillId="0" borderId="0" xfId="0" applyFont="1"/>
    <xf numFmtId="0" fontId="129" fillId="63" borderId="25" xfId="0" applyFont="1" applyFill="1" applyBorder="1" applyAlignment="1">
      <alignment vertical="center"/>
    </xf>
    <xf numFmtId="0" fontId="126" fillId="63" borderId="30" xfId="0" applyFont="1" applyFill="1" applyBorder="1"/>
    <xf numFmtId="0" fontId="122" fillId="63" borderId="0" xfId="0" applyFont="1" applyFill="1" applyAlignment="1">
      <alignment horizontal="center"/>
    </xf>
    <xf numFmtId="0" fontId="122" fillId="63" borderId="29" xfId="0" applyFont="1" applyFill="1" applyBorder="1" applyAlignment="1">
      <alignment horizontal="center"/>
    </xf>
    <xf numFmtId="0" fontId="127" fillId="63" borderId="31" xfId="0" applyFont="1" applyFill="1" applyBorder="1"/>
    <xf numFmtId="0" fontId="70" fillId="0" borderId="33" xfId="0" applyFont="1" applyBorder="1"/>
    <xf numFmtId="0" fontId="131" fillId="0" borderId="29" xfId="0" applyFont="1" applyBorder="1"/>
    <xf numFmtId="0" fontId="85" fillId="63" borderId="89" xfId="0" applyFont="1" applyFill="1" applyBorder="1" applyAlignment="1">
      <alignment vertical="center"/>
    </xf>
    <xf numFmtId="0" fontId="84" fillId="63" borderId="91" xfId="0" applyFont="1" applyFill="1" applyBorder="1" applyAlignment="1">
      <alignment horizontal="center" vertical="center" wrapText="1"/>
    </xf>
    <xf numFmtId="0" fontId="84" fillId="63" borderId="92" xfId="0" applyFont="1" applyFill="1" applyBorder="1" applyAlignment="1">
      <alignment horizontal="center" vertical="center" wrapText="1"/>
    </xf>
    <xf numFmtId="0" fontId="84" fillId="63" borderId="93" xfId="0" applyFont="1" applyFill="1" applyBorder="1" applyAlignment="1">
      <alignment horizontal="center" vertical="center" wrapText="1"/>
    </xf>
    <xf numFmtId="0" fontId="85" fillId="63" borderId="32" xfId="0" applyFont="1" applyFill="1" applyBorder="1" applyAlignment="1">
      <alignment horizontal="left" vertical="center"/>
    </xf>
    <xf numFmtId="0" fontId="78" fillId="0" borderId="32" xfId="0" applyFont="1" applyBorder="1" applyAlignment="1">
      <alignment vertical="center"/>
    </xf>
    <xf numFmtId="0" fontId="122" fillId="63" borderId="30" xfId="0" applyFont="1" applyFill="1" applyBorder="1" applyAlignment="1">
      <alignment horizontal="center"/>
    </xf>
    <xf numFmtId="0" fontId="122" fillId="63" borderId="33" xfId="0" applyFont="1" applyFill="1" applyBorder="1" applyAlignment="1">
      <alignment horizontal="center"/>
    </xf>
    <xf numFmtId="0" fontId="126" fillId="63" borderId="30" xfId="0" applyFont="1" applyFill="1" applyBorder="1" applyAlignment="1">
      <alignment horizontal="center"/>
    </xf>
    <xf numFmtId="0" fontId="127" fillId="63" borderId="31" xfId="0" applyFont="1" applyFill="1" applyBorder="1" applyAlignment="1">
      <alignment horizontal="center"/>
    </xf>
    <xf numFmtId="0" fontId="126" fillId="63" borderId="33" xfId="0" applyFont="1" applyFill="1" applyBorder="1"/>
    <xf numFmtId="0" fontId="127" fillId="63" borderId="26" xfId="0" applyFont="1" applyFill="1" applyBorder="1"/>
    <xf numFmtId="0" fontId="118" fillId="63" borderId="27" xfId="0" applyFont="1" applyFill="1" applyBorder="1"/>
    <xf numFmtId="0" fontId="125" fillId="0" borderId="27" xfId="0" applyFont="1" applyBorder="1" applyAlignment="1">
      <alignment horizontal="left" vertical="center" wrapText="1"/>
    </xf>
    <xf numFmtId="0" fontId="124" fillId="0" borderId="27" xfId="0" applyFont="1" applyBorder="1" applyAlignment="1">
      <alignment horizontal="left" indent="1"/>
    </xf>
    <xf numFmtId="0" fontId="127" fillId="0" borderId="36" xfId="0" applyFont="1" applyBorder="1"/>
    <xf numFmtId="0" fontId="124" fillId="0" borderId="27" xfId="0" applyFont="1" applyBorder="1" applyAlignment="1">
      <alignment vertical="center" wrapText="1"/>
    </xf>
    <xf numFmtId="37" fontId="120" fillId="0" borderId="27" xfId="39108" applyNumberFormat="1" applyFont="1" applyBorder="1" applyAlignment="1">
      <alignment horizontal="left"/>
    </xf>
    <xf numFmtId="0" fontId="122" fillId="59" borderId="37" xfId="0" applyFont="1" applyFill="1" applyBorder="1"/>
    <xf numFmtId="0" fontId="122" fillId="59" borderId="34" xfId="0" applyFont="1" applyFill="1" applyBorder="1"/>
    <xf numFmtId="0" fontId="80" fillId="63" borderId="0" xfId="0" applyFont="1" applyFill="1" applyAlignment="1">
      <alignment vertical="center"/>
    </xf>
    <xf numFmtId="0" fontId="77" fillId="0" borderId="0" xfId="0" applyFont="1" applyAlignment="1">
      <alignment vertical="center"/>
    </xf>
    <xf numFmtId="0" fontId="109" fillId="0" borderId="0" xfId="0" applyFont="1" applyAlignment="1">
      <alignment horizontal="center"/>
    </xf>
    <xf numFmtId="0" fontId="73" fillId="63" borderId="0" xfId="0" applyFont="1" applyFill="1" applyAlignment="1">
      <alignment vertical="center"/>
    </xf>
    <xf numFmtId="0" fontId="73" fillId="63" borderId="31" xfId="0" applyFont="1" applyFill="1" applyBorder="1" applyAlignment="1">
      <alignment vertical="center"/>
    </xf>
    <xf numFmtId="0" fontId="78" fillId="63" borderId="39" xfId="0" applyFont="1" applyFill="1" applyBorder="1" applyAlignment="1">
      <alignment horizontal="left" vertical="center"/>
    </xf>
    <xf numFmtId="0" fontId="78" fillId="63" borderId="13" xfId="0" applyFont="1" applyFill="1" applyBorder="1" applyAlignment="1">
      <alignment vertical="center"/>
    </xf>
    <xf numFmtId="0" fontId="78" fillId="63" borderId="81" xfId="0" applyFont="1" applyFill="1" applyBorder="1" applyAlignment="1">
      <alignment vertical="center"/>
    </xf>
    <xf numFmtId="0" fontId="78" fillId="0" borderId="0" xfId="0" applyFont="1" applyAlignment="1">
      <alignment vertical="center"/>
    </xf>
    <xf numFmtId="0" fontId="84" fillId="63" borderId="20" xfId="0" applyFont="1" applyFill="1" applyBorder="1" applyAlignment="1">
      <alignment horizontal="center" vertical="center" wrapText="1"/>
    </xf>
    <xf numFmtId="182" fontId="84" fillId="63" borderId="20" xfId="1" applyNumberFormat="1" applyFont="1" applyFill="1" applyBorder="1" applyAlignment="1">
      <alignment horizontal="center" vertical="center" wrapText="1"/>
    </xf>
    <xf numFmtId="182" fontId="84" fillId="63" borderId="66" xfId="1" applyNumberFormat="1" applyFont="1" applyFill="1" applyBorder="1" applyAlignment="1">
      <alignment horizontal="center" vertical="center" wrapText="1"/>
    </xf>
    <xf numFmtId="0" fontId="84" fillId="63" borderId="68" xfId="0" applyFont="1" applyFill="1" applyBorder="1" applyAlignment="1">
      <alignment horizontal="center" vertical="center"/>
    </xf>
    <xf numFmtId="0" fontId="84" fillId="63" borderId="69" xfId="0" applyFont="1" applyFill="1" applyBorder="1" applyAlignment="1">
      <alignment horizontal="center" vertical="center"/>
    </xf>
    <xf numFmtId="0" fontId="118" fillId="63" borderId="31" xfId="0" applyFont="1" applyFill="1" applyBorder="1" applyAlignment="1">
      <alignment horizontal="center"/>
    </xf>
    <xf numFmtId="0" fontId="118" fillId="63" borderId="26" xfId="0" applyFont="1" applyFill="1" applyBorder="1" applyAlignment="1">
      <alignment horizontal="center"/>
    </xf>
    <xf numFmtId="0" fontId="78" fillId="63" borderId="20" xfId="0" applyFont="1" applyFill="1" applyBorder="1" applyAlignment="1">
      <alignment horizontal="center" vertical="center"/>
    </xf>
    <xf numFmtId="0" fontId="78" fillId="63" borderId="66" xfId="0" applyFont="1" applyFill="1" applyBorder="1" applyAlignment="1">
      <alignment horizontal="center" vertical="center"/>
    </xf>
    <xf numFmtId="37" fontId="78" fillId="63" borderId="68" xfId="1" applyNumberFormat="1" applyFont="1" applyFill="1" applyBorder="1" applyAlignment="1">
      <alignment horizontal="center"/>
    </xf>
    <xf numFmtId="37" fontId="78" fillId="63" borderId="69" xfId="1" applyNumberFormat="1" applyFont="1" applyFill="1" applyBorder="1" applyAlignment="1">
      <alignment horizontal="center"/>
    </xf>
    <xf numFmtId="37" fontId="70" fillId="0" borderId="0" xfId="1" applyNumberFormat="1" applyFont="1" applyFill="1" applyBorder="1" applyAlignment="1">
      <alignment horizontal="center"/>
    </xf>
    <xf numFmtId="0" fontId="64" fillId="0" borderId="35" xfId="0" applyFont="1" applyBorder="1" applyAlignment="1">
      <alignment horizontal="left"/>
    </xf>
    <xf numFmtId="37" fontId="63" fillId="0" borderId="0" xfId="1" applyNumberFormat="1" applyFont="1" applyFill="1" applyBorder="1" applyAlignment="1">
      <alignment horizontal="center"/>
    </xf>
    <xf numFmtId="0" fontId="63" fillId="0" borderId="0" xfId="0" applyFont="1" applyAlignment="1">
      <alignment horizontal="center"/>
    </xf>
    <xf numFmtId="0" fontId="81" fillId="0" borderId="28" xfId="0" applyFont="1" applyBorder="1" applyAlignment="1">
      <alignment horizontal="center"/>
    </xf>
    <xf numFmtId="0" fontId="81" fillId="0" borderId="34" xfId="0" applyFont="1" applyBorder="1" applyAlignment="1">
      <alignment horizontal="center"/>
    </xf>
    <xf numFmtId="37" fontId="63" fillId="0" borderId="0" xfId="0" applyNumberFormat="1" applyFont="1" applyAlignment="1">
      <alignment horizontal="right"/>
    </xf>
    <xf numFmtId="168" fontId="62" fillId="0" borderId="0" xfId="1" applyFont="1" applyFill="1" applyBorder="1"/>
    <xf numFmtId="0" fontId="62" fillId="0" borderId="35" xfId="0" applyFont="1" applyBorder="1"/>
    <xf numFmtId="37" fontId="63" fillId="59" borderId="29" xfId="0" applyNumberFormat="1" applyFont="1" applyFill="1" applyBorder="1" applyAlignment="1">
      <alignment horizontal="right"/>
    </xf>
    <xf numFmtId="0" fontId="63" fillId="0" borderId="27" xfId="0" applyFont="1" applyBorder="1" applyAlignment="1">
      <alignment horizontal="left" vertical="center" indent="1"/>
    </xf>
    <xf numFmtId="0" fontId="69" fillId="0" borderId="29" xfId="0" applyFont="1" applyBorder="1" applyAlignment="1">
      <alignment horizontal="center"/>
    </xf>
    <xf numFmtId="0" fontId="83" fillId="0" borderId="28" xfId="0" applyFont="1" applyBorder="1" applyAlignment="1">
      <alignment horizontal="center"/>
    </xf>
    <xf numFmtId="37" fontId="120" fillId="60" borderId="35" xfId="39108" applyNumberFormat="1" applyFont="1" applyFill="1" applyBorder="1" applyAlignment="1">
      <alignment horizontal="left"/>
    </xf>
    <xf numFmtId="0" fontId="125" fillId="0" borderId="35" xfId="0" applyFont="1" applyBorder="1" applyAlignment="1">
      <alignment vertical="center"/>
    </xf>
    <xf numFmtId="0" fontId="78" fillId="0" borderId="27" xfId="0" applyFont="1" applyBorder="1" applyAlignment="1">
      <alignment horizontal="left" vertical="center"/>
    </xf>
    <xf numFmtId="0" fontId="83" fillId="0" borderId="0" xfId="24251" applyFont="1" applyAlignment="1">
      <alignment horizontal="center" vertical="center"/>
    </xf>
    <xf numFmtId="0" fontId="83" fillId="59" borderId="29" xfId="24251" applyFont="1" applyFill="1" applyBorder="1" applyAlignment="1">
      <alignment horizontal="center" vertical="center"/>
    </xf>
    <xf numFmtId="0" fontId="110" fillId="0" borderId="28" xfId="0" applyFont="1" applyBorder="1"/>
    <xf numFmtId="0" fontId="16" fillId="0" borderId="0" xfId="0" applyFont="1"/>
    <xf numFmtId="37" fontId="118" fillId="60" borderId="27" xfId="39108" applyNumberFormat="1" applyFont="1" applyFill="1" applyBorder="1"/>
    <xf numFmtId="0" fontId="85" fillId="63" borderId="25" xfId="0" applyFont="1" applyFill="1" applyBorder="1"/>
    <xf numFmtId="0" fontId="85" fillId="0" borderId="0" xfId="0" applyFont="1" applyAlignment="1">
      <alignment horizontal="centerContinuous" vertical="center"/>
    </xf>
    <xf numFmtId="0" fontId="68" fillId="0" borderId="30" xfId="0" applyFont="1" applyBorder="1" applyAlignment="1">
      <alignment horizontal="center"/>
    </xf>
    <xf numFmtId="0" fontId="68" fillId="0" borderId="40" xfId="0" applyFont="1" applyBorder="1" applyAlignment="1">
      <alignment horizontal="center"/>
    </xf>
    <xf numFmtId="0" fontId="70" fillId="0" borderId="34" xfId="0" applyFont="1" applyBorder="1"/>
    <xf numFmtId="0" fontId="70" fillId="0" borderId="38" xfId="0" applyFont="1" applyBorder="1"/>
    <xf numFmtId="0" fontId="78" fillId="0" borderId="27" xfId="0" applyFont="1" applyBorder="1"/>
    <xf numFmtId="0" fontId="70" fillId="0" borderId="27" xfId="0" applyFont="1" applyBorder="1"/>
    <xf numFmtId="0" fontId="110" fillId="0" borderId="27" xfId="0" applyFont="1" applyBorder="1"/>
    <xf numFmtId="0" fontId="109" fillId="0" borderId="27" xfId="0" applyFont="1" applyBorder="1" applyAlignment="1">
      <alignment vertical="center" wrapText="1"/>
    </xf>
    <xf numFmtId="0" fontId="109" fillId="0" borderId="35" xfId="0" applyFont="1" applyBorder="1"/>
    <xf numFmtId="0" fontId="109" fillId="0" borderId="94" xfId="0" applyFont="1" applyBorder="1"/>
    <xf numFmtId="0" fontId="109" fillId="0" borderId="37" xfId="0" applyFont="1" applyBorder="1"/>
    <xf numFmtId="0" fontId="64" fillId="0" borderId="37" xfId="0" applyFont="1" applyBorder="1"/>
    <xf numFmtId="0" fontId="107" fillId="0" borderId="27" xfId="0" applyFont="1" applyBorder="1"/>
    <xf numFmtId="0" fontId="124" fillId="0" borderId="27" xfId="0" applyFont="1" applyBorder="1" applyAlignment="1">
      <alignment horizontal="left" vertical="center" wrapText="1"/>
    </xf>
    <xf numFmtId="0" fontId="124" fillId="0" borderId="27" xfId="0" applyFont="1" applyBorder="1" applyAlignment="1">
      <alignment horizontal="left"/>
    </xf>
    <xf numFmtId="0" fontId="124" fillId="0" borderId="27" xfId="0" applyFont="1" applyBorder="1" applyAlignment="1">
      <alignment vertical="center"/>
    </xf>
    <xf numFmtId="0" fontId="109" fillId="0" borderId="27" xfId="0" applyFont="1" applyBorder="1" applyAlignment="1">
      <alignment wrapText="1"/>
    </xf>
    <xf numFmtId="0" fontId="110" fillId="0" borderId="35" xfId="0" applyFont="1" applyBorder="1" applyAlignment="1">
      <alignment horizontal="left"/>
    </xf>
    <xf numFmtId="0" fontId="110" fillId="0" borderId="35" xfId="0" applyFont="1" applyBorder="1"/>
    <xf numFmtId="0" fontId="110" fillId="0" borderId="94" xfId="0" applyFont="1" applyBorder="1"/>
    <xf numFmtId="0" fontId="110" fillId="0" borderId="37" xfId="0" applyFont="1" applyBorder="1"/>
    <xf numFmtId="0" fontId="111" fillId="0" borderId="27" xfId="0" applyFont="1" applyBorder="1" applyAlignment="1">
      <alignment horizontal="left" vertical="center" wrapText="1"/>
    </xf>
    <xf numFmtId="0" fontId="112" fillId="0" borderId="27" xfId="0" applyFont="1" applyBorder="1" applyAlignment="1">
      <alignment horizontal="left" vertical="center" wrapText="1" indent="1"/>
    </xf>
    <xf numFmtId="0" fontId="111" fillId="0" borderId="35" xfId="0" applyFont="1" applyBorder="1" applyAlignment="1">
      <alignment horizontal="left" vertical="center" wrapText="1"/>
    </xf>
    <xf numFmtId="0" fontId="112" fillId="0" borderId="27" xfId="0" applyFont="1" applyBorder="1" applyAlignment="1">
      <alignment horizontal="left" vertical="center" wrapText="1"/>
    </xf>
    <xf numFmtId="0" fontId="70" fillId="0" borderId="27" xfId="0" applyFont="1" applyBorder="1" applyAlignment="1">
      <alignment horizontal="left" vertical="center" indent="1"/>
    </xf>
    <xf numFmtId="182" fontId="62" fillId="0" borderId="0" xfId="1" applyNumberFormat="1" applyFont="1" applyFill="1" applyBorder="1"/>
    <xf numFmtId="0" fontId="70" fillId="0" borderId="28" xfId="0" applyFont="1" applyBorder="1"/>
    <xf numFmtId="0" fontId="84" fillId="63" borderId="32" xfId="0" applyFont="1" applyFill="1" applyBorder="1"/>
    <xf numFmtId="168" fontId="84" fillId="63" borderId="30" xfId="1" applyFont="1" applyFill="1" applyBorder="1" applyAlignment="1">
      <alignment horizontal="center"/>
    </xf>
    <xf numFmtId="168" fontId="84" fillId="63" borderId="33" xfId="1" applyFont="1" applyFill="1" applyBorder="1" applyAlignment="1">
      <alignment horizontal="center"/>
    </xf>
    <xf numFmtId="168" fontId="84" fillId="63" borderId="0" xfId="1" applyFont="1" applyFill="1" applyBorder="1" applyAlignment="1">
      <alignment horizontal="center"/>
    </xf>
    <xf numFmtId="0" fontId="84" fillId="63" borderId="25" xfId="0" applyFont="1" applyFill="1" applyBorder="1"/>
    <xf numFmtId="168" fontId="84" fillId="63" borderId="31" xfId="1" applyFont="1" applyFill="1" applyBorder="1" applyAlignment="1">
      <alignment horizontal="center"/>
    </xf>
    <xf numFmtId="168" fontId="84" fillId="63" borderId="26" xfId="1" applyFont="1" applyFill="1" applyBorder="1" applyAlignment="1">
      <alignment horizontal="center"/>
    </xf>
    <xf numFmtId="0" fontId="66" fillId="59" borderId="29" xfId="0" applyFont="1" applyFill="1" applyBorder="1"/>
    <xf numFmtId="0" fontId="66" fillId="0" borderId="27" xfId="0" applyFont="1" applyBorder="1" applyAlignment="1">
      <alignment horizontal="left" indent="1"/>
    </xf>
    <xf numFmtId="0" fontId="84" fillId="59" borderId="25" xfId="0" applyFont="1" applyFill="1" applyBorder="1"/>
    <xf numFmtId="0" fontId="84" fillId="59" borderId="31" xfId="0" applyFont="1" applyFill="1" applyBorder="1"/>
    <xf numFmtId="0" fontId="84" fillId="0" borderId="0" xfId="0" applyFont="1"/>
    <xf numFmtId="0" fontId="129" fillId="63" borderId="27" xfId="0" applyFont="1" applyFill="1" applyBorder="1"/>
    <xf numFmtId="0" fontId="88" fillId="64" borderId="0" xfId="0" applyFont="1" applyFill="1"/>
    <xf numFmtId="0" fontId="88" fillId="63" borderId="32" xfId="0" applyFont="1" applyFill="1" applyBorder="1"/>
    <xf numFmtId="0" fontId="84" fillId="63" borderId="30" xfId="0" applyFont="1" applyFill="1" applyBorder="1" applyAlignment="1">
      <alignment horizontal="center"/>
    </xf>
    <xf numFmtId="0" fontId="84" fillId="63" borderId="33" xfId="0" applyFont="1" applyFill="1" applyBorder="1" applyAlignment="1">
      <alignment horizontal="center"/>
    </xf>
    <xf numFmtId="0" fontId="88" fillId="63" borderId="27" xfId="0" applyFont="1" applyFill="1" applyBorder="1"/>
    <xf numFmtId="0" fontId="84" fillId="63" borderId="29" xfId="0" applyFont="1" applyFill="1" applyBorder="1" applyAlignment="1">
      <alignment horizontal="center"/>
    </xf>
    <xf numFmtId="14" fontId="84" fillId="63" borderId="29" xfId="0" applyNumberFormat="1" applyFont="1" applyFill="1" applyBorder="1" applyAlignment="1">
      <alignment horizontal="center"/>
    </xf>
    <xf numFmtId="14" fontId="84" fillId="63" borderId="31" xfId="0" applyNumberFormat="1" applyFont="1" applyFill="1" applyBorder="1" applyAlignment="1">
      <alignment horizontal="center"/>
    </xf>
    <xf numFmtId="14" fontId="84" fillId="63" borderId="26" xfId="0" applyNumberFormat="1" applyFont="1" applyFill="1" applyBorder="1" applyAlignment="1">
      <alignment horizontal="center"/>
    </xf>
    <xf numFmtId="0" fontId="84" fillId="63" borderId="0" xfId="0" applyFont="1" applyFill="1" applyAlignment="1">
      <alignment horizontal="center"/>
    </xf>
    <xf numFmtId="14" fontId="84" fillId="63" borderId="0" xfId="0" applyNumberFormat="1" applyFont="1" applyFill="1" applyAlignment="1">
      <alignment horizontal="center"/>
    </xf>
    <xf numFmtId="14" fontId="84" fillId="63" borderId="0" xfId="0" quotePrefix="1" applyNumberFormat="1" applyFont="1" applyFill="1" applyAlignment="1">
      <alignment horizontal="center"/>
    </xf>
    <xf numFmtId="0" fontId="84" fillId="59" borderId="37" xfId="0" applyFont="1" applyFill="1" applyBorder="1" applyAlignment="1">
      <alignment horizontal="left"/>
    </xf>
    <xf numFmtId="0" fontId="109" fillId="0" borderId="33" xfId="0" applyFont="1" applyBorder="1"/>
    <xf numFmtId="0" fontId="109" fillId="0" borderId="30" xfId="0" applyFont="1" applyBorder="1"/>
    <xf numFmtId="168" fontId="84" fillId="63" borderId="30" xfId="1" applyFont="1" applyFill="1" applyBorder="1" applyAlignment="1">
      <alignment horizontal="center" vertical="center"/>
    </xf>
    <xf numFmtId="168" fontId="84" fillId="63" borderId="30" xfId="1" applyFont="1" applyFill="1" applyBorder="1" applyAlignment="1">
      <alignment horizontal="center" wrapText="1"/>
    </xf>
    <xf numFmtId="0" fontId="110" fillId="0" borderId="37" xfId="0" applyFont="1" applyBorder="1" applyAlignment="1">
      <alignment horizontal="left" indent="1"/>
    </xf>
    <xf numFmtId="0" fontId="84" fillId="0" borderId="27" xfId="0" applyFont="1" applyBorder="1"/>
    <xf numFmtId="168" fontId="84" fillId="59" borderId="29" xfId="1" applyFont="1" applyFill="1" applyBorder="1" applyAlignment="1">
      <alignment horizontal="center"/>
    </xf>
    <xf numFmtId="0" fontId="61" fillId="0" borderId="27" xfId="0" applyFont="1" applyBorder="1"/>
    <xf numFmtId="168" fontId="88" fillId="59" borderId="29" xfId="1" applyFont="1" applyFill="1" applyBorder="1" applyAlignment="1">
      <alignment horizontal="center"/>
    </xf>
    <xf numFmtId="0" fontId="61" fillId="0" borderId="95" xfId="0" applyFont="1" applyBorder="1"/>
    <xf numFmtId="168" fontId="88" fillId="59" borderId="82" xfId="1" applyFont="1" applyFill="1" applyBorder="1" applyAlignment="1">
      <alignment horizontal="center"/>
    </xf>
    <xf numFmtId="0" fontId="61" fillId="0" borderId="37" xfId="0" applyFont="1" applyBorder="1"/>
    <xf numFmtId="168" fontId="88" fillId="59" borderId="38" xfId="1" applyFont="1" applyFill="1" applyBorder="1" applyAlignment="1">
      <alignment horizontal="center"/>
    </xf>
    <xf numFmtId="0" fontId="78" fillId="59" borderId="37" xfId="0" applyFont="1" applyFill="1" applyBorder="1"/>
    <xf numFmtId="0" fontId="70" fillId="0" borderId="29" xfId="0" applyFont="1" applyBorder="1" applyAlignment="1">
      <alignment horizontal="center"/>
    </xf>
    <xf numFmtId="0" fontId="80" fillId="59" borderId="37" xfId="0" applyFont="1" applyFill="1" applyBorder="1"/>
    <xf numFmtId="0" fontId="132" fillId="0" borderId="27" xfId="0" applyFont="1" applyBorder="1"/>
    <xf numFmtId="0" fontId="78" fillId="63" borderId="0" xfId="0" applyFont="1" applyFill="1" applyAlignment="1">
      <alignment vertical="center"/>
    </xf>
    <xf numFmtId="0" fontId="78" fillId="63" borderId="31" xfId="0" applyFont="1" applyFill="1" applyBorder="1" applyAlignment="1">
      <alignment vertical="center"/>
    </xf>
    <xf numFmtId="0" fontId="79" fillId="0" borderId="0" xfId="0" applyFont="1"/>
    <xf numFmtId="0" fontId="68" fillId="0" borderId="0" xfId="0" applyFont="1" applyAlignment="1">
      <alignment horizontal="centerContinuous"/>
    </xf>
    <xf numFmtId="0" fontId="82" fillId="0" borderId="0" xfId="31787" applyFont="1" applyAlignment="1">
      <alignment horizontal="centerContinuous"/>
    </xf>
    <xf numFmtId="0" fontId="129" fillId="63" borderId="32" xfId="0" applyFont="1" applyFill="1" applyBorder="1" applyAlignment="1">
      <alignment vertical="center"/>
    </xf>
    <xf numFmtId="0" fontId="80" fillId="0" borderId="0" xfId="31787" applyFont="1" applyAlignment="1">
      <alignment horizontal="centerContinuous"/>
    </xf>
    <xf numFmtId="0" fontId="110" fillId="0" borderId="0" xfId="0" applyFont="1" applyAlignment="1">
      <alignment horizontal="center" vertical="center" wrapText="1"/>
    </xf>
    <xf numFmtId="0" fontId="81" fillId="63" borderId="30" xfId="0" applyFont="1" applyFill="1" applyBorder="1" applyAlignment="1">
      <alignment vertical="center"/>
    </xf>
    <xf numFmtId="0" fontId="63" fillId="0" borderId="0" xfId="0" applyFont="1" applyAlignment="1">
      <alignment horizontal="left" indent="1"/>
    </xf>
    <xf numFmtId="0" fontId="80" fillId="0" borderId="28" xfId="0" applyFont="1" applyBorder="1"/>
    <xf numFmtId="0" fontId="62" fillId="0" borderId="0" xfId="31787" applyFont="1" applyAlignment="1">
      <alignment horizontal="center" vertical="center"/>
    </xf>
    <xf numFmtId="0" fontId="64" fillId="0" borderId="25" xfId="0" applyFont="1" applyBorder="1" applyAlignment="1">
      <alignment horizontal="left" vertical="center" wrapText="1"/>
    </xf>
    <xf numFmtId="37" fontId="117" fillId="60" borderId="27" xfId="39108" applyNumberFormat="1" applyFont="1" applyFill="1" applyBorder="1" applyAlignment="1">
      <alignment horizontal="left"/>
    </xf>
    <xf numFmtId="37" fontId="120" fillId="60" borderId="27" xfId="39108" applyNumberFormat="1" applyFont="1" applyFill="1" applyBorder="1" applyAlignment="1">
      <alignment horizontal="left"/>
    </xf>
    <xf numFmtId="37" fontId="120" fillId="0" borderId="37" xfId="1" applyNumberFormat="1" applyFont="1" applyFill="1" applyBorder="1"/>
    <xf numFmtId="0" fontId="0" fillId="0" borderId="34" xfId="0" applyBorder="1"/>
    <xf numFmtId="0" fontId="118" fillId="63" borderId="32" xfId="0" applyFont="1" applyFill="1" applyBorder="1" applyAlignment="1">
      <alignment horizontal="center"/>
    </xf>
    <xf numFmtId="0" fontId="118" fillId="63" borderId="32" xfId="0" applyFont="1" applyFill="1" applyBorder="1" applyAlignment="1">
      <alignment horizontal="center" vertical="center"/>
    </xf>
    <xf numFmtId="0" fontId="118" fillId="63" borderId="30" xfId="0" applyFont="1" applyFill="1" applyBorder="1" applyAlignment="1">
      <alignment horizontal="center" vertical="center"/>
    </xf>
    <xf numFmtId="0" fontId="118" fillId="63" borderId="33" xfId="0" applyFont="1" applyFill="1" applyBorder="1" applyAlignment="1">
      <alignment horizontal="center" vertical="center"/>
    </xf>
    <xf numFmtId="0" fontId="118" fillId="63" borderId="25" xfId="0" applyFont="1" applyFill="1" applyBorder="1" applyAlignment="1">
      <alignment horizontal="center" vertical="center"/>
    </xf>
    <xf numFmtId="0" fontId="118" fillId="63" borderId="31" xfId="0" applyFont="1" applyFill="1" applyBorder="1" applyAlignment="1">
      <alignment horizontal="center" vertical="center"/>
    </xf>
    <xf numFmtId="0" fontId="134" fillId="0" borderId="27" xfId="0" applyFont="1" applyBorder="1" applyAlignment="1">
      <alignment horizontal="left"/>
    </xf>
    <xf numFmtId="0" fontId="121" fillId="59" borderId="37" xfId="0" applyFont="1" applyFill="1" applyBorder="1" applyAlignment="1">
      <alignment horizontal="left"/>
    </xf>
    <xf numFmtId="0" fontId="129" fillId="0" borderId="0" xfId="0" applyFont="1" applyAlignment="1">
      <alignment horizontal="left"/>
    </xf>
    <xf numFmtId="0" fontId="123" fillId="0" borderId="0" xfId="0" applyFont="1"/>
    <xf numFmtId="0" fontId="118" fillId="63" borderId="27" xfId="0" applyFont="1" applyFill="1" applyBorder="1" applyAlignment="1">
      <alignment horizontal="center"/>
    </xf>
    <xf numFmtId="0" fontId="116" fillId="0" borderId="27" xfId="0" applyFont="1" applyBorder="1" applyAlignment="1">
      <alignment horizontal="left"/>
    </xf>
    <xf numFmtId="0" fontId="118" fillId="59" borderId="37" xfId="0" applyFont="1" applyFill="1" applyBorder="1" applyAlignment="1">
      <alignment horizontal="left"/>
    </xf>
    <xf numFmtId="0" fontId="16" fillId="0" borderId="27" xfId="0" applyFont="1" applyBorder="1" applyAlignment="1">
      <alignment horizontal="left"/>
    </xf>
    <xf numFmtId="168" fontId="16" fillId="0" borderId="0" xfId="0" applyNumberFormat="1" applyFont="1"/>
    <xf numFmtId="0" fontId="0" fillId="59" borderId="29" xfId="0" applyFill="1" applyBorder="1"/>
    <xf numFmtId="0" fontId="126" fillId="0" borderId="35" xfId="0" applyFont="1" applyBorder="1" applyAlignment="1">
      <alignment horizontal="left"/>
    </xf>
    <xf numFmtId="37" fontId="126" fillId="0" borderId="28" xfId="0" applyNumberFormat="1" applyFont="1" applyBorder="1"/>
    <xf numFmtId="37" fontId="126" fillId="59" borderId="36" xfId="0" applyNumberFormat="1" applyFont="1" applyFill="1" applyBorder="1"/>
    <xf numFmtId="0" fontId="126" fillId="0" borderId="27" xfId="0" applyFont="1" applyBorder="1" applyAlignment="1">
      <alignment horizontal="left"/>
    </xf>
    <xf numFmtId="37" fontId="126" fillId="0" borderId="0" xfId="0" applyNumberFormat="1" applyFont="1"/>
    <xf numFmtId="37" fontId="126" fillId="59" borderId="29" xfId="0" applyNumberFormat="1" applyFont="1" applyFill="1" applyBorder="1"/>
    <xf numFmtId="37" fontId="16" fillId="0" borderId="0" xfId="0" applyNumberFormat="1" applyFont="1"/>
    <xf numFmtId="37" fontId="0" fillId="0" borderId="0" xfId="0" applyNumberFormat="1"/>
    <xf numFmtId="37" fontId="0" fillId="59" borderId="29" xfId="0" applyNumberFormat="1" applyFill="1" applyBorder="1"/>
    <xf numFmtId="0" fontId="0" fillId="0" borderId="27" xfId="0" applyBorder="1" applyAlignment="1">
      <alignment horizontal="left" indent="1"/>
    </xf>
    <xf numFmtId="37" fontId="135" fillId="63" borderId="32" xfId="0" applyNumberFormat="1" applyFont="1" applyFill="1" applyBorder="1" applyAlignment="1">
      <alignment horizontal="center"/>
    </xf>
    <xf numFmtId="37" fontId="135" fillId="63" borderId="30" xfId="2504" applyNumberFormat="1" applyFont="1" applyFill="1" applyBorder="1" applyAlignment="1">
      <alignment horizontal="center"/>
    </xf>
    <xf numFmtId="37" fontId="135" fillId="63" borderId="33" xfId="2504" applyNumberFormat="1" applyFont="1" applyFill="1" applyBorder="1" applyAlignment="1">
      <alignment horizontal="center"/>
    </xf>
    <xf numFmtId="37" fontId="135" fillId="63" borderId="27" xfId="0" applyNumberFormat="1" applyFont="1" applyFill="1" applyBorder="1" applyAlignment="1">
      <alignment horizontal="center"/>
    </xf>
    <xf numFmtId="37" fontId="135" fillId="63" borderId="29" xfId="2504" applyNumberFormat="1" applyFont="1" applyFill="1" applyBorder="1" applyAlignment="1">
      <alignment horizontal="center"/>
    </xf>
    <xf numFmtId="37" fontId="118" fillId="63" borderId="25" xfId="0" applyNumberFormat="1" applyFont="1" applyFill="1" applyBorder="1" applyAlignment="1">
      <alignment horizontal="left"/>
    </xf>
    <xf numFmtId="37" fontId="118" fillId="63" borderId="31" xfId="2504" applyNumberFormat="1" applyFont="1" applyFill="1" applyBorder="1" applyAlignment="1">
      <alignment horizontal="center"/>
    </xf>
    <xf numFmtId="37" fontId="118" fillId="63" borderId="26" xfId="2504" applyNumberFormat="1" applyFont="1" applyFill="1" applyBorder="1" applyAlignment="1">
      <alignment horizontal="center"/>
    </xf>
    <xf numFmtId="37" fontId="135" fillId="63" borderId="0" xfId="0" applyNumberFormat="1" applyFont="1" applyFill="1" applyAlignment="1">
      <alignment horizontal="center"/>
    </xf>
    <xf numFmtId="37" fontId="136" fillId="0" borderId="0" xfId="2504" applyNumberFormat="1" applyFont="1" applyFill="1" applyBorder="1" applyAlignment="1">
      <alignment horizontal="centerContinuous"/>
    </xf>
    <xf numFmtId="37" fontId="137" fillId="0" borderId="0" xfId="2504" applyNumberFormat="1" applyFont="1" applyFill="1" applyBorder="1" applyAlignment="1">
      <alignment horizontal="centerContinuous"/>
    </xf>
    <xf numFmtId="37" fontId="136" fillId="0" borderId="0" xfId="0" applyNumberFormat="1" applyFont="1" applyAlignment="1">
      <alignment horizontal="centerContinuous"/>
    </xf>
    <xf numFmtId="0" fontId="122" fillId="65" borderId="37" xfId="0" applyFont="1" applyFill="1" applyBorder="1" applyAlignment="1">
      <alignment horizontal="left"/>
    </xf>
    <xf numFmtId="37" fontId="126" fillId="59" borderId="34" xfId="0" applyNumberFormat="1" applyFont="1" applyFill="1" applyBorder="1"/>
    <xf numFmtId="37" fontId="126" fillId="59" borderId="38" xfId="0" applyNumberFormat="1" applyFont="1" applyFill="1" applyBorder="1"/>
    <xf numFmtId="0" fontId="84" fillId="63" borderId="30" xfId="0" applyFont="1" applyFill="1" applyBorder="1"/>
    <xf numFmtId="0" fontId="78" fillId="63" borderId="30" xfId="0" applyFont="1" applyFill="1" applyBorder="1" applyAlignment="1">
      <alignment vertical="center" wrapText="1"/>
    </xf>
    <xf numFmtId="0" fontId="108" fillId="63" borderId="30" xfId="0" applyFont="1" applyFill="1" applyBorder="1"/>
    <xf numFmtId="0" fontId="108" fillId="63" borderId="33" xfId="0" applyFont="1" applyFill="1" applyBorder="1"/>
    <xf numFmtId="0" fontId="109" fillId="59" borderId="37" xfId="0" applyFont="1" applyFill="1" applyBorder="1"/>
    <xf numFmtId="0" fontId="118" fillId="63" borderId="27" xfId="0" applyFont="1" applyFill="1" applyBorder="1" applyAlignment="1">
      <alignment horizontal="center" vertical="center"/>
    </xf>
    <xf numFmtId="0" fontId="118" fillId="63" borderId="0" xfId="0" applyFont="1" applyFill="1" applyAlignment="1">
      <alignment horizontal="center" vertical="center"/>
    </xf>
    <xf numFmtId="0" fontId="118" fillId="63" borderId="29" xfId="0" applyFont="1" applyFill="1" applyBorder="1" applyAlignment="1">
      <alignment horizontal="center" vertical="center"/>
    </xf>
    <xf numFmtId="0" fontId="126" fillId="63" borderId="0" xfId="0" applyFont="1" applyFill="1"/>
    <xf numFmtId="0" fontId="126" fillId="63" borderId="0" xfId="0" applyFont="1" applyFill="1" applyAlignment="1">
      <alignment horizontal="center"/>
    </xf>
    <xf numFmtId="0" fontId="126" fillId="63" borderId="29" xfId="0" applyFont="1" applyFill="1" applyBorder="1"/>
    <xf numFmtId="0" fontId="122" fillId="63" borderId="20" xfId="0" applyFont="1" applyFill="1" applyBorder="1" applyAlignment="1">
      <alignment horizontal="center"/>
    </xf>
    <xf numFmtId="168" fontId="118" fillId="63" borderId="68" xfId="1" applyFont="1" applyFill="1" applyBorder="1" applyAlignment="1">
      <alignment horizontal="center"/>
    </xf>
    <xf numFmtId="0" fontId="78" fillId="63" borderId="26" xfId="0" applyFont="1" applyFill="1" applyBorder="1" applyAlignment="1">
      <alignment horizontal="center" vertical="center" wrapText="1"/>
    </xf>
    <xf numFmtId="0" fontId="78" fillId="63" borderId="25" xfId="0" applyFont="1" applyFill="1" applyBorder="1" applyAlignment="1">
      <alignment horizontal="center" vertical="center" wrapText="1"/>
    </xf>
    <xf numFmtId="0" fontId="78" fillId="63" borderId="32" xfId="0" applyFont="1" applyFill="1" applyBorder="1" applyAlignment="1">
      <alignment horizontal="left" vertical="center" wrapText="1"/>
    </xf>
    <xf numFmtId="0" fontId="109" fillId="0" borderId="0" xfId="0" applyFont="1" applyAlignment="1">
      <alignment vertical="center"/>
    </xf>
    <xf numFmtId="0" fontId="78" fillId="63" borderId="68" xfId="0" applyFont="1" applyFill="1" applyBorder="1" applyAlignment="1">
      <alignment horizontal="center" vertical="center" wrapText="1"/>
    </xf>
    <xf numFmtId="37" fontId="80" fillId="0" borderId="27" xfId="24251" applyNumberFormat="1" applyFont="1" applyBorder="1" applyAlignment="1">
      <alignment horizontal="left"/>
    </xf>
    <xf numFmtId="0" fontId="70" fillId="0" borderId="32" xfId="0" applyFont="1" applyBorder="1"/>
    <xf numFmtId="0" fontId="84" fillId="63" borderId="32" xfId="0" applyFont="1" applyFill="1" applyBorder="1" applyAlignment="1">
      <alignment horizontal="left"/>
    </xf>
    <xf numFmtId="0" fontId="84" fillId="63" borderId="27" xfId="0" applyFont="1" applyFill="1" applyBorder="1" applyAlignment="1">
      <alignment horizontal="center"/>
    </xf>
    <xf numFmtId="0" fontId="88" fillId="63" borderId="25" xfId="0" applyFont="1" applyFill="1" applyBorder="1"/>
    <xf numFmtId="0" fontId="84" fillId="63" borderId="31" xfId="0" applyFont="1" applyFill="1" applyBorder="1" applyAlignment="1">
      <alignment horizontal="center"/>
    </xf>
    <xf numFmtId="0" fontId="66" fillId="0" borderId="0" xfId="0" applyFont="1" applyAlignment="1">
      <alignment horizontal="center"/>
    </xf>
    <xf numFmtId="0" fontId="108" fillId="59" borderId="37" xfId="0" applyFont="1" applyFill="1" applyBorder="1" applyAlignment="1">
      <alignment horizontal="left"/>
    </xf>
    <xf numFmtId="0" fontId="108" fillId="59" borderId="34" xfId="0" applyFont="1" applyFill="1" applyBorder="1" applyAlignment="1">
      <alignment horizontal="center"/>
    </xf>
    <xf numFmtId="37" fontId="70" fillId="0" borderId="0" xfId="0" applyNumberFormat="1" applyFont="1" applyAlignment="1">
      <alignment horizontal="center"/>
    </xf>
    <xf numFmtId="0" fontId="85" fillId="0" borderId="0" xfId="0" applyFont="1" applyAlignment="1">
      <alignment horizontal="left"/>
    </xf>
    <xf numFmtId="0" fontId="138" fillId="0" borderId="27" xfId="0" applyFont="1" applyBorder="1" applyAlignment="1">
      <alignment horizontal="left"/>
    </xf>
    <xf numFmtId="0" fontId="134" fillId="0" borderId="27" xfId="0" applyFont="1" applyBorder="1" applyAlignment="1">
      <alignment horizontal="left" indent="2"/>
    </xf>
    <xf numFmtId="0" fontId="118" fillId="63" borderId="26" xfId="0" applyFont="1" applyFill="1" applyBorder="1" applyAlignment="1">
      <alignment horizontal="center" vertical="center"/>
    </xf>
    <xf numFmtId="0" fontId="116" fillId="0" borderId="29" xfId="0" applyFont="1" applyBorder="1" applyAlignment="1">
      <alignment horizontal="center"/>
    </xf>
    <xf numFmtId="0" fontId="78" fillId="63" borderId="25" xfId="0" applyFont="1" applyFill="1" applyBorder="1"/>
    <xf numFmtId="0" fontId="118" fillId="63" borderId="25" xfId="0" applyFont="1" applyFill="1" applyBorder="1"/>
    <xf numFmtId="0" fontId="118" fillId="63" borderId="32" xfId="0" applyFont="1" applyFill="1" applyBorder="1" applyAlignment="1">
      <alignment vertical="center"/>
    </xf>
    <xf numFmtId="0" fontId="70" fillId="0" borderId="0" xfId="0" applyFont="1" applyAlignment="1">
      <alignment horizontal="left" vertical="center"/>
    </xf>
    <xf numFmtId="0" fontId="123" fillId="0" borderId="0" xfId="0" applyFont="1" applyAlignment="1">
      <alignment horizontal="center"/>
    </xf>
    <xf numFmtId="0" fontId="122" fillId="0" borderId="0" xfId="0" applyFont="1" applyAlignment="1">
      <alignment horizontal="center"/>
    </xf>
    <xf numFmtId="0" fontId="0" fillId="0" borderId="0" xfId="0" applyAlignment="1">
      <alignment horizontal="center"/>
    </xf>
    <xf numFmtId="0" fontId="110" fillId="59" borderId="37" xfId="0" applyFont="1" applyFill="1" applyBorder="1"/>
    <xf numFmtId="0" fontId="78" fillId="63" borderId="27" xfId="0" applyFont="1" applyFill="1" applyBorder="1"/>
    <xf numFmtId="0" fontId="64" fillId="0" borderId="35" xfId="0" applyFont="1" applyBorder="1" applyAlignment="1">
      <alignment horizontal="left" indent="1"/>
    </xf>
    <xf numFmtId="0" fontId="69" fillId="0" borderId="28" xfId="0" applyFont="1" applyBorder="1" applyAlignment="1">
      <alignment horizontal="center"/>
    </xf>
    <xf numFmtId="0" fontId="70" fillId="0" borderId="36" xfId="0" applyFont="1" applyBorder="1"/>
    <xf numFmtId="0" fontId="118" fillId="0" borderId="27" xfId="0" applyFont="1" applyBorder="1" applyAlignment="1">
      <alignment horizontal="left"/>
    </xf>
    <xf numFmtId="0" fontId="121" fillId="0" borderId="35" xfId="0" applyFont="1" applyBorder="1" applyAlignment="1">
      <alignment horizontal="left"/>
    </xf>
    <xf numFmtId="0" fontId="121" fillId="0" borderId="27" xfId="0" applyFont="1" applyBorder="1" applyAlignment="1">
      <alignment horizontal="left"/>
    </xf>
    <xf numFmtId="0" fontId="67" fillId="0" borderId="27" xfId="0" applyFont="1" applyBorder="1"/>
    <xf numFmtId="0" fontId="71" fillId="0" borderId="29" xfId="0" applyFont="1" applyBorder="1"/>
    <xf numFmtId="0" fontId="66" fillId="0" borderId="27" xfId="0" applyFont="1" applyBorder="1" applyAlignment="1">
      <alignment horizontal="left" indent="2"/>
    </xf>
    <xf numFmtId="0" fontId="108" fillId="0" borderId="27" xfId="0" applyFont="1" applyBorder="1" applyAlignment="1">
      <alignment horizontal="left"/>
    </xf>
    <xf numFmtId="0" fontId="66" fillId="0" borderId="27" xfId="0" applyFont="1" applyBorder="1"/>
    <xf numFmtId="0" fontId="108" fillId="0" borderId="25" xfId="0" applyFont="1" applyBorder="1" applyAlignment="1">
      <alignment horizontal="left"/>
    </xf>
    <xf numFmtId="0" fontId="81" fillId="63" borderId="31" xfId="0" applyFont="1" applyFill="1" applyBorder="1" applyAlignment="1">
      <alignment vertical="center"/>
    </xf>
    <xf numFmtId="0" fontId="62" fillId="0" borderId="29" xfId="0" applyFont="1" applyBorder="1" applyAlignment="1">
      <alignment horizontal="center" vertical="center"/>
    </xf>
    <xf numFmtId="16" fontId="64" fillId="0" borderId="0" xfId="0" quotePrefix="1" applyNumberFormat="1" applyFont="1" applyAlignment="1">
      <alignment horizontal="center"/>
    </xf>
    <xf numFmtId="0" fontId="81" fillId="59" borderId="34" xfId="0" applyFont="1" applyFill="1" applyBorder="1" applyAlignment="1">
      <alignment horizontal="center"/>
    </xf>
    <xf numFmtId="0" fontId="71" fillId="66" borderId="0" xfId="0" applyFont="1" applyFill="1"/>
    <xf numFmtId="37" fontId="70" fillId="0" borderId="29" xfId="1" applyNumberFormat="1" applyFont="1" applyFill="1" applyBorder="1"/>
    <xf numFmtId="37" fontId="70" fillId="0" borderId="0" xfId="0" applyNumberFormat="1" applyFont="1" applyAlignment="1">
      <alignment horizontal="center" vertical="center"/>
    </xf>
    <xf numFmtId="37" fontId="70" fillId="59" borderId="29" xfId="1" applyNumberFormat="1" applyFont="1" applyFill="1" applyBorder="1" applyAlignment="1">
      <alignment horizontal="center" vertical="center"/>
    </xf>
    <xf numFmtId="37" fontId="70" fillId="0" borderId="0" xfId="1" applyNumberFormat="1" applyFont="1" applyFill="1" applyBorder="1" applyAlignment="1">
      <alignment horizontal="center" vertical="center"/>
    </xf>
    <xf numFmtId="16" fontId="64" fillId="0" borderId="0" xfId="0" quotePrefix="1" applyNumberFormat="1" applyFont="1" applyAlignment="1">
      <alignment horizontal="center" vertical="center"/>
    </xf>
    <xf numFmtId="37" fontId="64" fillId="0" borderId="0" xfId="1" applyNumberFormat="1" applyFont="1" applyFill="1" applyBorder="1" applyAlignment="1">
      <alignment horizontal="center" vertical="center"/>
    </xf>
    <xf numFmtId="0" fontId="70" fillId="0" borderId="0" xfId="0" applyFont="1" applyAlignment="1">
      <alignment vertical="center"/>
    </xf>
    <xf numFmtId="0" fontId="70" fillId="0" borderId="27" xfId="0" applyFont="1" applyBorder="1" applyAlignment="1">
      <alignment horizontal="left" vertical="center"/>
    </xf>
    <xf numFmtId="0" fontId="64" fillId="0" borderId="0" xfId="0" applyFont="1" applyAlignment="1">
      <alignment vertical="center"/>
    </xf>
    <xf numFmtId="0" fontId="73" fillId="0" borderId="0" xfId="0" applyFont="1" applyAlignment="1">
      <alignment horizontal="center" vertical="center"/>
    </xf>
    <xf numFmtId="0" fontId="73" fillId="0" borderId="0" xfId="0" applyFont="1" applyAlignment="1">
      <alignment vertical="center"/>
    </xf>
    <xf numFmtId="0" fontId="73" fillId="59" borderId="29" xfId="0" applyFont="1" applyFill="1" applyBorder="1" applyAlignment="1">
      <alignment vertical="center"/>
    </xf>
    <xf numFmtId="0" fontId="75" fillId="0" borderId="28" xfId="0" applyFont="1" applyBorder="1" applyAlignment="1">
      <alignment horizontal="center" vertical="center"/>
    </xf>
    <xf numFmtId="0" fontId="86" fillId="0" borderId="34" xfId="0" applyFont="1" applyBorder="1" applyAlignment="1">
      <alignment horizontal="center" vertical="center"/>
    </xf>
    <xf numFmtId="0" fontId="66" fillId="0" borderId="27" xfId="0" applyFont="1" applyBorder="1" applyAlignment="1">
      <alignment horizontal="left" vertical="center"/>
    </xf>
    <xf numFmtId="37" fontId="64" fillId="0" borderId="0" xfId="0" applyNumberFormat="1" applyFont="1" applyAlignment="1">
      <alignment horizontal="center" vertical="center"/>
    </xf>
    <xf numFmtId="37" fontId="64" fillId="59" borderId="29" xfId="0" applyNumberFormat="1" applyFont="1" applyFill="1" applyBorder="1" applyAlignment="1">
      <alignment horizontal="center" vertical="center"/>
    </xf>
    <xf numFmtId="37" fontId="70" fillId="59" borderId="29" xfId="0" applyNumberFormat="1" applyFont="1" applyFill="1" applyBorder="1" applyAlignment="1">
      <alignment horizontal="center" vertical="center"/>
    </xf>
    <xf numFmtId="37" fontId="70" fillId="0" borderId="40" xfId="0" applyNumberFormat="1" applyFont="1" applyBorder="1" applyAlignment="1">
      <alignment horizontal="center" vertical="center"/>
    </xf>
    <xf numFmtId="37" fontId="70" fillId="59" borderId="82" xfId="0" applyNumberFormat="1" applyFont="1" applyFill="1" applyBorder="1" applyAlignment="1">
      <alignment horizontal="center" vertical="center"/>
    </xf>
    <xf numFmtId="37" fontId="63" fillId="59" borderId="29" xfId="0" applyNumberFormat="1" applyFont="1" applyFill="1" applyBorder="1" applyAlignment="1">
      <alignment horizontal="center"/>
    </xf>
    <xf numFmtId="37" fontId="63" fillId="0" borderId="0" xfId="1" applyNumberFormat="1" applyFont="1" applyFill="1" applyBorder="1" applyAlignment="1">
      <alignment vertical="center"/>
    </xf>
    <xf numFmtId="37" fontId="63" fillId="59" borderId="29" xfId="0" applyNumberFormat="1" applyFont="1" applyFill="1" applyBorder="1" applyAlignment="1">
      <alignment vertical="center"/>
    </xf>
    <xf numFmtId="37" fontId="62" fillId="59" borderId="29" xfId="0" applyNumberFormat="1" applyFont="1" applyFill="1" applyBorder="1" applyAlignment="1">
      <alignment horizontal="center"/>
    </xf>
    <xf numFmtId="0" fontId="78" fillId="63" borderId="31" xfId="0" applyFont="1" applyFill="1" applyBorder="1" applyAlignment="1">
      <alignment horizontal="center"/>
    </xf>
    <xf numFmtId="37" fontId="63" fillId="0" borderId="0" xfId="0" applyNumberFormat="1" applyFont="1" applyAlignment="1">
      <alignment horizontal="center"/>
    </xf>
    <xf numFmtId="37" fontId="109" fillId="0" borderId="0" xfId="0" applyNumberFormat="1" applyFont="1" applyAlignment="1">
      <alignment horizontal="center"/>
    </xf>
    <xf numFmtId="37" fontId="109" fillId="59" borderId="29" xfId="0" applyNumberFormat="1" applyFont="1" applyFill="1" applyBorder="1" applyAlignment="1">
      <alignment horizontal="center"/>
    </xf>
    <xf numFmtId="37" fontId="62" fillId="0" borderId="0" xfId="0" applyNumberFormat="1" applyFont="1" applyAlignment="1">
      <alignment horizontal="center"/>
    </xf>
    <xf numFmtId="37" fontId="62" fillId="0" borderId="29" xfId="0" applyNumberFormat="1" applyFont="1" applyBorder="1" applyAlignment="1">
      <alignment horizontal="center"/>
    </xf>
    <xf numFmtId="37" fontId="109" fillId="0" borderId="28" xfId="0" applyNumberFormat="1" applyFont="1" applyBorder="1" applyAlignment="1">
      <alignment horizontal="center"/>
    </xf>
    <xf numFmtId="37" fontId="64" fillId="59" borderId="29" xfId="0" applyNumberFormat="1" applyFont="1" applyFill="1" applyBorder="1"/>
    <xf numFmtId="37" fontId="70" fillId="0" borderId="40" xfId="0" applyNumberFormat="1" applyFont="1" applyBorder="1"/>
    <xf numFmtId="37" fontId="64" fillId="0" borderId="0" xfId="0" applyNumberFormat="1" applyFont="1" applyAlignment="1">
      <alignment horizontal="center"/>
    </xf>
    <xf numFmtId="0" fontId="64" fillId="0" borderId="35" xfId="0" applyFont="1" applyBorder="1" applyAlignment="1">
      <alignment vertical="center"/>
    </xf>
    <xf numFmtId="37" fontId="78" fillId="0" borderId="34" xfId="0" applyNumberFormat="1" applyFont="1" applyBorder="1" applyAlignment="1">
      <alignment horizontal="center"/>
    </xf>
    <xf numFmtId="37" fontId="78" fillId="59" borderId="34" xfId="0" applyNumberFormat="1" applyFont="1" applyFill="1" applyBorder="1" applyAlignment="1">
      <alignment horizontal="center"/>
    </xf>
    <xf numFmtId="0" fontId="70" fillId="0" borderId="28" xfId="0" applyFont="1" applyBorder="1" applyAlignment="1">
      <alignment horizontal="center"/>
    </xf>
    <xf numFmtId="0" fontId="79" fillId="0" borderId="34" xfId="0" applyFont="1" applyBorder="1" applyAlignment="1">
      <alignment horizontal="center"/>
    </xf>
    <xf numFmtId="0" fontId="79" fillId="59" borderId="34" xfId="0" applyFont="1" applyFill="1" applyBorder="1" applyAlignment="1">
      <alignment horizontal="center"/>
    </xf>
    <xf numFmtId="37" fontId="64" fillId="59" borderId="82" xfId="0" applyNumberFormat="1" applyFont="1" applyFill="1" applyBorder="1"/>
    <xf numFmtId="37" fontId="64" fillId="59" borderId="29" xfId="0" applyNumberFormat="1" applyFont="1" applyFill="1" applyBorder="1" applyAlignment="1">
      <alignment horizontal="center"/>
    </xf>
    <xf numFmtId="37" fontId="64" fillId="59" borderId="36" xfId="0" applyNumberFormat="1" applyFont="1" applyFill="1" applyBorder="1" applyAlignment="1">
      <alignment horizontal="center"/>
    </xf>
    <xf numFmtId="0" fontId="109" fillId="0" borderId="29" xfId="0" applyFont="1" applyBorder="1" applyAlignment="1">
      <alignment horizontal="center"/>
    </xf>
    <xf numFmtId="37" fontId="109" fillId="0" borderId="29" xfId="0" applyNumberFormat="1" applyFont="1" applyBorder="1" applyAlignment="1">
      <alignment horizontal="center"/>
    </xf>
    <xf numFmtId="37" fontId="109" fillId="0" borderId="36" xfId="0" applyNumberFormat="1" applyFont="1" applyBorder="1" applyAlignment="1">
      <alignment horizontal="center"/>
    </xf>
    <xf numFmtId="0" fontId="122" fillId="63" borderId="102" xfId="0" applyFont="1" applyFill="1" applyBorder="1" applyAlignment="1">
      <alignment horizontal="center"/>
    </xf>
    <xf numFmtId="168" fontId="118" fillId="63" borderId="103" xfId="1" applyFont="1" applyFill="1" applyBorder="1" applyAlignment="1">
      <alignment horizontal="center"/>
    </xf>
    <xf numFmtId="37" fontId="109" fillId="0" borderId="14" xfId="0" applyNumberFormat="1" applyFont="1" applyBorder="1" applyAlignment="1">
      <alignment horizontal="center"/>
    </xf>
    <xf numFmtId="37" fontId="109" fillId="0" borderId="34" xfId="0" applyNumberFormat="1" applyFont="1" applyBorder="1" applyAlignment="1">
      <alignment horizontal="center"/>
    </xf>
    <xf numFmtId="0" fontId="62" fillId="0" borderId="29" xfId="0" applyFont="1" applyBorder="1" applyAlignment="1">
      <alignment horizontal="center" vertical="center" wrapText="1"/>
    </xf>
    <xf numFmtId="0" fontId="133" fillId="0" borderId="29" xfId="0" applyFont="1" applyBorder="1" applyAlignment="1">
      <alignment vertical="center"/>
    </xf>
    <xf numFmtId="0" fontId="62" fillId="0" borderId="29" xfId="0" applyFont="1" applyBorder="1" applyAlignment="1">
      <alignment vertical="center"/>
    </xf>
    <xf numFmtId="37" fontId="64" fillId="59" borderId="38" xfId="0" applyNumberFormat="1" applyFont="1" applyFill="1" applyBorder="1" applyAlignment="1">
      <alignment horizontal="center"/>
    </xf>
    <xf numFmtId="37" fontId="70" fillId="59" borderId="29" xfId="0" applyNumberFormat="1" applyFont="1" applyFill="1" applyBorder="1" applyAlignment="1">
      <alignment horizontal="center"/>
    </xf>
    <xf numFmtId="37" fontId="64" fillId="0" borderId="28" xfId="0" applyNumberFormat="1" applyFont="1" applyBorder="1" applyAlignment="1">
      <alignment horizontal="center"/>
    </xf>
    <xf numFmtId="0" fontId="66" fillId="0" borderId="27" xfId="0" applyFont="1" applyBorder="1" applyAlignment="1">
      <alignment horizontal="left" vertical="center" indent="1"/>
    </xf>
    <xf numFmtId="37" fontId="64" fillId="59" borderId="29" xfId="1" applyNumberFormat="1" applyFont="1" applyFill="1" applyBorder="1" applyAlignment="1">
      <alignment horizontal="center" vertical="center"/>
    </xf>
    <xf numFmtId="182" fontId="70" fillId="59" borderId="29" xfId="1" applyNumberFormat="1" applyFont="1" applyFill="1" applyBorder="1"/>
    <xf numFmtId="37" fontId="64" fillId="59" borderId="29" xfId="1" applyNumberFormat="1" applyFont="1" applyFill="1" applyBorder="1" applyAlignment="1">
      <alignment horizontal="center"/>
    </xf>
    <xf numFmtId="37" fontId="64" fillId="59" borderId="36" xfId="1" applyNumberFormat="1" applyFont="1" applyFill="1" applyBorder="1" applyAlignment="1">
      <alignment horizontal="center"/>
    </xf>
    <xf numFmtId="37" fontId="64" fillId="59" borderId="34" xfId="0" applyNumberFormat="1" applyFont="1" applyFill="1" applyBorder="1" applyAlignment="1">
      <alignment horizontal="center"/>
    </xf>
    <xf numFmtId="37" fontId="64" fillId="0" borderId="28" xfId="1" applyNumberFormat="1" applyFont="1" applyFill="1" applyBorder="1" applyAlignment="1">
      <alignment horizontal="center"/>
    </xf>
    <xf numFmtId="168" fontId="116" fillId="0" borderId="0" xfId="1" applyFont="1" applyFill="1"/>
    <xf numFmtId="0" fontId="66" fillId="0" borderId="0" xfId="0" applyFont="1" applyAlignment="1">
      <alignment horizontal="left" vertical="center" indent="1"/>
    </xf>
    <xf numFmtId="0" fontId="111" fillId="0" borderId="37" xfId="0" applyFont="1" applyBorder="1" applyAlignment="1">
      <alignment horizontal="left" vertical="center"/>
    </xf>
    <xf numFmtId="0" fontId="111" fillId="0" borderId="35" xfId="0" applyFont="1" applyBorder="1" applyAlignment="1">
      <alignment horizontal="left" vertical="center"/>
    </xf>
    <xf numFmtId="0" fontId="70" fillId="0" borderId="28" xfId="0" applyFont="1" applyBorder="1" applyAlignment="1">
      <alignment horizontal="left" indent="1"/>
    </xf>
    <xf numFmtId="0" fontId="77" fillId="0" borderId="32" xfId="0" applyFont="1" applyBorder="1" applyAlignment="1">
      <alignment vertical="center"/>
    </xf>
    <xf numFmtId="0" fontId="64" fillId="0" borderId="30" xfId="0" applyFont="1" applyBorder="1" applyAlignment="1">
      <alignment horizontal="center" vertical="center"/>
    </xf>
    <xf numFmtId="37" fontId="70" fillId="0" borderId="30" xfId="0" applyNumberFormat="1" applyFont="1" applyBorder="1"/>
    <xf numFmtId="37" fontId="70" fillId="0" borderId="33" xfId="1" applyNumberFormat="1" applyFont="1" applyFill="1" applyBorder="1"/>
    <xf numFmtId="0" fontId="64" fillId="0" borderId="30" xfId="0" applyFont="1" applyBorder="1" applyAlignment="1">
      <alignment horizontal="center"/>
    </xf>
    <xf numFmtId="168" fontId="70" fillId="0" borderId="30" xfId="1" applyFont="1" applyFill="1" applyBorder="1"/>
    <xf numFmtId="0" fontId="70" fillId="59" borderId="33" xfId="0" applyFont="1" applyFill="1" applyBorder="1"/>
    <xf numFmtId="0" fontId="70" fillId="0" borderId="30" xfId="0" applyFont="1" applyBorder="1"/>
    <xf numFmtId="37" fontId="70" fillId="59" borderId="33" xfId="1" applyNumberFormat="1" applyFont="1" applyFill="1" applyBorder="1"/>
    <xf numFmtId="37" fontId="139" fillId="0" borderId="27" xfId="1" applyNumberFormat="1" applyFont="1" applyFill="1" applyBorder="1" applyAlignment="1">
      <alignment horizontal="left" indent="2"/>
    </xf>
    <xf numFmtId="0" fontId="109" fillId="0" borderId="30" xfId="0" applyFont="1" applyBorder="1" applyAlignment="1">
      <alignment horizontal="center" vertical="center"/>
    </xf>
    <xf numFmtId="0" fontId="109" fillId="0" borderId="33" xfId="0" applyFont="1" applyBorder="1" applyAlignment="1">
      <alignment horizontal="center" vertical="center"/>
    </xf>
    <xf numFmtId="37" fontId="117" fillId="60" borderId="35" xfId="39108" applyNumberFormat="1" applyFont="1" applyFill="1" applyBorder="1" applyAlignment="1">
      <alignment horizontal="left" indent="1"/>
    </xf>
    <xf numFmtId="0" fontId="78" fillId="0" borderId="27" xfId="0" applyFont="1" applyBorder="1" applyAlignment="1">
      <alignment vertical="center"/>
    </xf>
    <xf numFmtId="0" fontId="63" fillId="0" borderId="0" xfId="0" applyFont="1" applyAlignment="1">
      <alignment horizontal="center" vertical="center"/>
    </xf>
    <xf numFmtId="0" fontId="70" fillId="63" borderId="25" xfId="0" applyFont="1" applyFill="1" applyBorder="1"/>
    <xf numFmtId="0" fontId="87" fillId="0" borderId="27" xfId="0" applyFont="1" applyBorder="1"/>
    <xf numFmtId="0" fontId="70" fillId="0" borderId="27" xfId="0" applyFont="1" applyBorder="1" applyAlignment="1">
      <alignment horizontal="left" indent="2"/>
    </xf>
    <xf numFmtId="0" fontId="64" fillId="0" borderId="35" xfId="0" applyFont="1" applyBorder="1"/>
    <xf numFmtId="0" fontId="78" fillId="0" borderId="37" xfId="0" applyFont="1" applyBorder="1"/>
    <xf numFmtId="0" fontId="64" fillId="0" borderId="27" xfId="0" applyFont="1" applyBorder="1" applyAlignment="1">
      <alignment horizontal="left" indent="1"/>
    </xf>
    <xf numFmtId="0" fontId="64" fillId="0" borderId="94" xfId="0" applyFont="1" applyBorder="1"/>
    <xf numFmtId="0" fontId="64" fillId="0" borderId="37" xfId="0" applyFont="1" applyBorder="1" applyAlignment="1">
      <alignment horizontal="left"/>
    </xf>
    <xf numFmtId="0" fontId="70" fillId="0" borderId="95" xfId="0" applyFont="1" applyBorder="1" applyAlignment="1">
      <alignment horizontal="left" indent="1"/>
    </xf>
    <xf numFmtId="0" fontId="61" fillId="63" borderId="27" xfId="0" applyFont="1" applyFill="1" applyBorder="1"/>
    <xf numFmtId="0" fontId="61" fillId="63" borderId="25" xfId="0" applyFont="1" applyFill="1" applyBorder="1"/>
    <xf numFmtId="0" fontId="64" fillId="0" borderId="37" xfId="0" applyFont="1" applyBorder="1" applyAlignment="1">
      <alignment horizontal="left" indent="1"/>
    </xf>
    <xf numFmtId="0" fontId="70" fillId="0" borderId="35" xfId="0" applyFont="1" applyBorder="1"/>
    <xf numFmtId="0" fontId="56" fillId="0" borderId="0" xfId="0" applyFont="1"/>
    <xf numFmtId="0" fontId="56" fillId="0" borderId="0" xfId="0" applyFont="1" applyAlignment="1">
      <alignment horizontal="center"/>
    </xf>
    <xf numFmtId="0" fontId="118" fillId="59" borderId="96" xfId="0" applyFont="1" applyFill="1" applyBorder="1"/>
    <xf numFmtId="0" fontId="116" fillId="59" borderId="97" xfId="0" applyFont="1" applyFill="1" applyBorder="1"/>
    <xf numFmtId="0" fontId="116" fillId="59" borderId="98" xfId="0" applyFont="1" applyFill="1" applyBorder="1"/>
    <xf numFmtId="0" fontId="116" fillId="0" borderId="29" xfId="0" applyFont="1" applyBorder="1"/>
    <xf numFmtId="0" fontId="61" fillId="0" borderId="27" xfId="0" applyFont="1" applyBorder="1" applyAlignment="1">
      <alignment horizontal="left" indent="1"/>
    </xf>
    <xf numFmtId="0" fontId="61" fillId="0" borderId="27" xfId="0" applyFont="1" applyBorder="1" applyAlignment="1">
      <alignment horizontal="left" vertical="center" indent="1"/>
    </xf>
    <xf numFmtId="0" fontId="116" fillId="0" borderId="0" xfId="0" applyFont="1" applyAlignment="1">
      <alignment horizontal="left" indent="1"/>
    </xf>
    <xf numFmtId="0" fontId="61" fillId="0" borderId="27" xfId="0" applyFont="1" applyBorder="1" applyAlignment="1">
      <alignment horizontal="left" vertical="center" wrapText="1" indent="1"/>
    </xf>
    <xf numFmtId="0" fontId="118" fillId="63" borderId="92" xfId="0" applyFont="1" applyFill="1" applyBorder="1" applyAlignment="1">
      <alignment horizontal="center" vertical="center" wrapText="1"/>
    </xf>
    <xf numFmtId="0" fontId="118" fillId="63" borderId="93" xfId="0" applyFont="1" applyFill="1" applyBorder="1" applyAlignment="1">
      <alignment horizontal="center" vertical="center" wrapText="1"/>
    </xf>
    <xf numFmtId="0" fontId="118" fillId="63" borderId="92" xfId="0" applyFont="1" applyFill="1" applyBorder="1" applyAlignment="1">
      <alignment horizontal="center" vertical="center"/>
    </xf>
    <xf numFmtId="0" fontId="118" fillId="63" borderId="93" xfId="0" applyFont="1" applyFill="1" applyBorder="1" applyAlignment="1">
      <alignment horizontal="center" vertical="center"/>
    </xf>
    <xf numFmtId="0" fontId="122" fillId="63" borderId="25" xfId="0" applyFont="1" applyFill="1" applyBorder="1" applyAlignment="1">
      <alignment vertical="center"/>
    </xf>
    <xf numFmtId="1" fontId="68" fillId="0" borderId="0" xfId="0" applyNumberFormat="1" applyFont="1" applyAlignment="1">
      <alignment horizontal="center"/>
    </xf>
    <xf numFmtId="37" fontId="70" fillId="59" borderId="0" xfId="0" applyNumberFormat="1" applyFont="1" applyFill="1" applyAlignment="1">
      <alignment horizontal="center" vertical="center"/>
    </xf>
    <xf numFmtId="0" fontId="80" fillId="63" borderId="30" xfId="0" applyFont="1" applyFill="1" applyBorder="1" applyAlignment="1">
      <alignment horizontal="center" vertical="center"/>
    </xf>
    <xf numFmtId="0" fontId="80" fillId="63" borderId="0" xfId="0" applyFont="1" applyFill="1" applyAlignment="1">
      <alignment horizontal="center" vertical="center"/>
    </xf>
    <xf numFmtId="0" fontId="108" fillId="0" borderId="27" xfId="0" applyFont="1" applyBorder="1" applyAlignment="1">
      <alignment horizontal="left" indent="2"/>
    </xf>
    <xf numFmtId="0" fontId="108" fillId="0" borderId="27" xfId="0" applyFont="1" applyBorder="1"/>
    <xf numFmtId="0" fontId="108" fillId="0" borderId="95" xfId="0" applyFont="1" applyBorder="1" applyAlignment="1">
      <alignment horizontal="left"/>
    </xf>
    <xf numFmtId="0" fontId="66" fillId="0" borderId="95" xfId="0" applyFont="1" applyBorder="1" applyAlignment="1">
      <alignment horizontal="left" indent="2"/>
    </xf>
    <xf numFmtId="0" fontId="108" fillId="0" borderId="37" xfId="0" applyFont="1" applyBorder="1" applyAlignment="1">
      <alignment horizontal="left"/>
    </xf>
    <xf numFmtId="37" fontId="70" fillId="59" borderId="0" xfId="0" applyNumberFormat="1" applyFont="1" applyFill="1" applyAlignment="1">
      <alignment horizontal="center"/>
    </xf>
    <xf numFmtId="37" fontId="64" fillId="59" borderId="28" xfId="0" applyNumberFormat="1" applyFont="1" applyFill="1" applyBorder="1" applyAlignment="1">
      <alignment horizontal="center"/>
    </xf>
    <xf numFmtId="37" fontId="64" fillId="59" borderId="0" xfId="0" applyNumberFormat="1" applyFont="1" applyFill="1" applyAlignment="1">
      <alignment horizontal="center"/>
    </xf>
    <xf numFmtId="0" fontId="138" fillId="0" borderId="35" xfId="0" applyFont="1" applyBorder="1" applyAlignment="1">
      <alignment horizontal="left" indent="2"/>
    </xf>
    <xf numFmtId="0" fontId="122" fillId="63" borderId="30" xfId="0" applyFont="1" applyFill="1" applyBorder="1" applyAlignment="1">
      <alignment horizontal="center" vertical="center"/>
    </xf>
    <xf numFmtId="0" fontId="122" fillId="63" borderId="33" xfId="0" applyFont="1" applyFill="1" applyBorder="1" applyAlignment="1">
      <alignment horizontal="center" vertical="center"/>
    </xf>
    <xf numFmtId="0" fontId="122" fillId="63" borderId="0" xfId="0" applyFont="1" applyFill="1" applyAlignment="1">
      <alignment horizontal="center" vertical="center"/>
    </xf>
    <xf numFmtId="0" fontId="122" fillId="63" borderId="29" xfId="0" applyFont="1" applyFill="1" applyBorder="1" applyAlignment="1">
      <alignment horizontal="center" vertical="center"/>
    </xf>
    <xf numFmtId="0" fontId="109" fillId="0" borderId="95" xfId="0" applyFont="1" applyBorder="1" applyAlignment="1">
      <alignment horizontal="left" indent="1"/>
    </xf>
    <xf numFmtId="43" fontId="109" fillId="59" borderId="38" xfId="0" applyNumberFormat="1" applyFont="1" applyFill="1" applyBorder="1"/>
    <xf numFmtId="0" fontId="68" fillId="0" borderId="0" xfId="1" applyNumberFormat="1" applyFont="1" applyFill="1" applyBorder="1" applyAlignment="1">
      <alignment horizontal="center"/>
    </xf>
    <xf numFmtId="168" fontId="70" fillId="59" borderId="0" xfId="1" applyFont="1" applyFill="1" applyBorder="1"/>
    <xf numFmtId="37" fontId="120" fillId="60" borderId="27" xfId="39108" applyNumberFormat="1" applyFont="1" applyFill="1" applyBorder="1" applyAlignment="1">
      <alignment horizontal="left" indent="1"/>
    </xf>
    <xf numFmtId="0" fontId="16" fillId="0" borderId="29" xfId="0" applyFont="1" applyBorder="1"/>
    <xf numFmtId="0" fontId="0" fillId="0" borderId="40" xfId="0" applyBorder="1"/>
    <xf numFmtId="0" fontId="0" fillId="0" borderId="82" xfId="0" applyBorder="1"/>
    <xf numFmtId="37" fontId="117" fillId="60" borderId="95" xfId="39108" applyNumberFormat="1" applyFont="1" applyFill="1" applyBorder="1" applyAlignment="1">
      <alignment horizontal="left" indent="1"/>
    </xf>
    <xf numFmtId="37" fontId="117" fillId="60" borderId="95" xfId="39108" applyNumberFormat="1" applyFont="1" applyFill="1" applyBorder="1" applyAlignment="1">
      <alignment horizontal="left"/>
    </xf>
    <xf numFmtId="1" fontId="68" fillId="0" borderId="0" xfId="1" applyNumberFormat="1" applyFont="1" applyFill="1" applyBorder="1" applyAlignment="1">
      <alignment horizontal="center"/>
    </xf>
    <xf numFmtId="168" fontId="69" fillId="0" borderId="0" xfId="1" applyFont="1" applyBorder="1" applyAlignment="1">
      <alignment horizontal="center"/>
    </xf>
    <xf numFmtId="168" fontId="69" fillId="0" borderId="29" xfId="1" applyFont="1" applyBorder="1" applyAlignment="1">
      <alignment horizontal="center"/>
    </xf>
    <xf numFmtId="168" fontId="68" fillId="0" borderId="28" xfId="1" applyFont="1" applyBorder="1" applyAlignment="1">
      <alignment horizontal="center"/>
    </xf>
    <xf numFmtId="49" fontId="68" fillId="0" borderId="0" xfId="0" applyNumberFormat="1" applyFont="1" applyAlignment="1">
      <alignment horizontal="center"/>
    </xf>
    <xf numFmtId="168" fontId="68" fillId="0" borderId="34" xfId="1" applyFont="1" applyBorder="1" applyAlignment="1">
      <alignment horizontal="center"/>
    </xf>
    <xf numFmtId="168" fontId="68" fillId="0" borderId="0" xfId="1" applyFont="1" applyBorder="1" applyAlignment="1">
      <alignment horizontal="center"/>
    </xf>
    <xf numFmtId="168" fontId="70" fillId="0" borderId="29" xfId="1" applyFont="1" applyBorder="1" applyAlignment="1">
      <alignment horizontal="center"/>
    </xf>
    <xf numFmtId="168" fontId="83" fillId="0" borderId="34" xfId="1" applyFont="1" applyBorder="1" applyAlignment="1">
      <alignment horizontal="center"/>
    </xf>
    <xf numFmtId="168" fontId="64" fillId="0" borderId="29" xfId="1" applyFont="1" applyBorder="1"/>
    <xf numFmtId="168" fontId="83" fillId="0" borderId="0" xfId="1" applyFont="1" applyFill="1" applyBorder="1" applyAlignment="1">
      <alignment horizontal="center"/>
    </xf>
    <xf numFmtId="168" fontId="70" fillId="0" borderId="29" xfId="1" applyFont="1" applyBorder="1"/>
    <xf numFmtId="168" fontId="81" fillId="0" borderId="0" xfId="1" applyFont="1" applyFill="1" applyBorder="1" applyAlignment="1">
      <alignment horizontal="center"/>
    </xf>
    <xf numFmtId="168" fontId="63" fillId="0" borderId="29" xfId="1" applyFont="1" applyBorder="1" applyAlignment="1">
      <alignment horizontal="center"/>
    </xf>
    <xf numFmtId="168" fontId="68" fillId="0" borderId="14" xfId="1" applyFont="1" applyBorder="1" applyAlignment="1">
      <alignment horizontal="center"/>
    </xf>
    <xf numFmtId="168" fontId="68" fillId="0" borderId="28" xfId="1" applyFont="1" applyFill="1" applyBorder="1" applyAlignment="1">
      <alignment horizontal="center"/>
    </xf>
    <xf numFmtId="168" fontId="83" fillId="0" borderId="34" xfId="1" applyFont="1" applyFill="1" applyBorder="1" applyAlignment="1">
      <alignment horizontal="center"/>
    </xf>
    <xf numFmtId="168" fontId="68" fillId="0" borderId="29" xfId="1" applyFont="1" applyFill="1" applyBorder="1" applyAlignment="1">
      <alignment horizontal="center"/>
    </xf>
    <xf numFmtId="168" fontId="64" fillId="0" borderId="29" xfId="1" applyFont="1" applyFill="1" applyBorder="1"/>
    <xf numFmtId="168" fontId="70" fillId="0" borderId="0" xfId="1" applyFont="1" applyFill="1" applyBorder="1" applyAlignment="1">
      <alignment horizontal="center" wrapText="1"/>
    </xf>
    <xf numFmtId="168" fontId="69" fillId="0" borderId="0" xfId="1" applyFont="1" applyFill="1" applyBorder="1" applyAlignment="1">
      <alignment horizontal="center"/>
    </xf>
    <xf numFmtId="168" fontId="68" fillId="0" borderId="30" xfId="1" applyFont="1" applyBorder="1" applyAlignment="1">
      <alignment horizontal="center"/>
    </xf>
    <xf numFmtId="168" fontId="70" fillId="0" borderId="33" xfId="1" applyFont="1" applyBorder="1"/>
    <xf numFmtId="168" fontId="70" fillId="0" borderId="0" xfId="1" applyFont="1" applyBorder="1"/>
    <xf numFmtId="168" fontId="70" fillId="0" borderId="0" xfId="1" applyFont="1" applyFill="1" applyBorder="1" applyAlignment="1">
      <alignment horizontal="center"/>
    </xf>
    <xf numFmtId="168" fontId="70" fillId="59" borderId="0" xfId="1" applyFont="1" applyFill="1" applyBorder="1" applyAlignment="1">
      <alignment horizontal="center"/>
    </xf>
    <xf numFmtId="168" fontId="110" fillId="0" borderId="28" xfId="1" applyFont="1" applyBorder="1" applyAlignment="1">
      <alignment horizontal="center"/>
    </xf>
    <xf numFmtId="168" fontId="110" fillId="59" borderId="36" xfId="1" applyFont="1" applyFill="1" applyBorder="1" applyAlignment="1">
      <alignment horizontal="center"/>
    </xf>
    <xf numFmtId="168" fontId="109" fillId="0" borderId="0" xfId="1" applyFont="1" applyBorder="1" applyAlignment="1">
      <alignment horizontal="center"/>
    </xf>
    <xf numFmtId="168" fontId="109" fillId="59" borderId="29" xfId="1" applyFont="1" applyFill="1" applyBorder="1" applyAlignment="1">
      <alignment horizontal="center"/>
    </xf>
    <xf numFmtId="168" fontId="110" fillId="59" borderId="28" xfId="1" applyFont="1" applyFill="1" applyBorder="1" applyAlignment="1">
      <alignment horizontal="center"/>
    </xf>
    <xf numFmtId="168" fontId="84" fillId="59" borderId="34" xfId="1" applyFont="1" applyFill="1" applyBorder="1" applyAlignment="1">
      <alignment horizontal="center"/>
    </xf>
    <xf numFmtId="168" fontId="70" fillId="0" borderId="0" xfId="1" applyFont="1" applyBorder="1" applyAlignment="1">
      <alignment horizontal="center"/>
    </xf>
    <xf numFmtId="168" fontId="64" fillId="0" borderId="0" xfId="1" applyFont="1" applyBorder="1" applyAlignment="1">
      <alignment horizontal="center"/>
    </xf>
    <xf numFmtId="168" fontId="64" fillId="0" borderId="29" xfId="1" applyFont="1" applyBorder="1" applyAlignment="1">
      <alignment horizontal="center"/>
    </xf>
    <xf numFmtId="168" fontId="71" fillId="0" borderId="0" xfId="1" applyFont="1" applyBorder="1"/>
    <xf numFmtId="168" fontId="71" fillId="0" borderId="29" xfId="1" applyFont="1" applyFill="1" applyBorder="1"/>
    <xf numFmtId="168" fontId="71" fillId="0" borderId="40" xfId="1" applyFont="1" applyBorder="1"/>
    <xf numFmtId="168" fontId="140" fillId="0" borderId="0" xfId="1" applyFont="1" applyBorder="1"/>
    <xf numFmtId="168" fontId="140" fillId="0" borderId="34" xfId="1" applyFont="1" applyBorder="1"/>
    <xf numFmtId="168" fontId="63" fillId="0" borderId="0" xfId="1" applyFont="1" applyFill="1" applyBorder="1" applyAlignment="1">
      <alignment horizontal="center"/>
    </xf>
    <xf numFmtId="168" fontId="63" fillId="0" borderId="0" xfId="1" applyFont="1" applyFill="1" applyBorder="1" applyAlignment="1">
      <alignment horizontal="center" vertical="center"/>
    </xf>
    <xf numFmtId="168" fontId="63" fillId="59" borderId="29" xfId="1" applyFont="1" applyFill="1" applyBorder="1" applyAlignment="1">
      <alignment horizontal="center" vertical="center"/>
    </xf>
    <xf numFmtId="168" fontId="62" fillId="0" borderId="28" xfId="1" applyFont="1" applyFill="1" applyBorder="1" applyAlignment="1">
      <alignment horizontal="center"/>
    </xf>
    <xf numFmtId="168" fontId="62" fillId="59" borderId="28" xfId="1" applyFont="1" applyFill="1" applyBorder="1" applyAlignment="1">
      <alignment horizontal="center"/>
    </xf>
    <xf numFmtId="168" fontId="63" fillId="59" borderId="29" xfId="1" applyFont="1" applyFill="1" applyBorder="1" applyAlignment="1">
      <alignment horizontal="center"/>
    </xf>
    <xf numFmtId="168" fontId="63" fillId="0" borderId="34" xfId="1" applyFont="1" applyFill="1" applyBorder="1" applyAlignment="1">
      <alignment horizontal="center"/>
    </xf>
    <xf numFmtId="168" fontId="63" fillId="59" borderId="34" xfId="1" applyFont="1" applyFill="1" applyBorder="1" applyAlignment="1">
      <alignment horizontal="center"/>
    </xf>
    <xf numFmtId="168" fontId="62" fillId="59" borderId="29" xfId="1" applyFont="1" applyFill="1" applyBorder="1" applyAlignment="1">
      <alignment horizontal="center"/>
    </xf>
    <xf numFmtId="168" fontId="62" fillId="59" borderId="34" xfId="1" applyFont="1" applyFill="1" applyBorder="1" applyAlignment="1">
      <alignment horizontal="center"/>
    </xf>
    <xf numFmtId="168" fontId="63" fillId="59" borderId="0" xfId="1" applyFont="1" applyFill="1" applyBorder="1" applyAlignment="1">
      <alignment horizontal="center" vertical="center"/>
    </xf>
    <xf numFmtId="168" fontId="62" fillId="0" borderId="28" xfId="1" applyFont="1" applyFill="1" applyBorder="1" applyAlignment="1">
      <alignment horizontal="center" vertical="center"/>
    </xf>
    <xf numFmtId="168" fontId="62" fillId="59" borderId="36" xfId="1" applyFont="1" applyFill="1" applyBorder="1" applyAlignment="1">
      <alignment horizontal="center" vertical="center"/>
    </xf>
    <xf numFmtId="168" fontId="62" fillId="59" borderId="28" xfId="1" applyFont="1" applyFill="1" applyBorder="1" applyAlignment="1">
      <alignment horizontal="center" vertical="center"/>
    </xf>
    <xf numFmtId="168" fontId="63" fillId="0" borderId="28" xfId="1" applyFont="1" applyFill="1" applyBorder="1" applyAlignment="1">
      <alignment horizontal="center" vertical="center"/>
    </xf>
    <xf numFmtId="168" fontId="63" fillId="59" borderId="28" xfId="1" applyFont="1" applyFill="1" applyBorder="1" applyAlignment="1">
      <alignment horizontal="center" vertical="center"/>
    </xf>
    <xf numFmtId="168" fontId="63" fillId="0" borderId="0" xfId="1" applyFont="1" applyFill="1" applyBorder="1" applyAlignment="1">
      <alignment vertical="center"/>
    </xf>
    <xf numFmtId="168" fontId="62" fillId="59" borderId="29" xfId="1" applyFont="1" applyFill="1" applyBorder="1" applyAlignment="1">
      <alignment vertical="center"/>
    </xf>
    <xf numFmtId="168" fontId="63" fillId="59" borderId="0" xfId="1" applyFont="1" applyFill="1" applyBorder="1" applyAlignment="1">
      <alignment horizontal="center"/>
    </xf>
    <xf numFmtId="168" fontId="63" fillId="0" borderId="28" xfId="1" applyFont="1" applyFill="1" applyBorder="1" applyAlignment="1">
      <alignment horizontal="center"/>
    </xf>
    <xf numFmtId="168" fontId="63" fillId="59" borderId="28" xfId="1" applyFont="1" applyFill="1" applyBorder="1" applyAlignment="1">
      <alignment horizontal="center"/>
    </xf>
    <xf numFmtId="168" fontId="70" fillId="59" borderId="29" xfId="1" applyFont="1" applyFill="1" applyBorder="1"/>
    <xf numFmtId="168" fontId="64" fillId="59" borderId="29" xfId="1" applyFont="1" applyFill="1" applyBorder="1"/>
    <xf numFmtId="168" fontId="81" fillId="59" borderId="34" xfId="1" applyFont="1" applyFill="1" applyBorder="1" applyAlignment="1">
      <alignment horizontal="center"/>
    </xf>
    <xf numFmtId="168" fontId="81" fillId="59" borderId="38" xfId="1" applyFont="1" applyFill="1" applyBorder="1" applyAlignment="1">
      <alignment horizontal="center"/>
    </xf>
    <xf numFmtId="168" fontId="70" fillId="0" borderId="0" xfId="1" applyFont="1"/>
    <xf numFmtId="168" fontId="62" fillId="0" borderId="0" xfId="1" applyFont="1" applyBorder="1" applyAlignment="1">
      <alignment horizontal="center" vertical="center"/>
    </xf>
    <xf numFmtId="168" fontId="70" fillId="0" borderId="0" xfId="1" applyFont="1" applyFill="1" applyBorder="1" applyAlignment="1">
      <alignment horizontal="center" vertical="center"/>
    </xf>
    <xf numFmtId="168" fontId="70" fillId="59" borderId="29" xfId="1" applyFont="1" applyFill="1" applyBorder="1" applyAlignment="1">
      <alignment horizontal="center" vertical="center"/>
    </xf>
    <xf numFmtId="168" fontId="78" fillId="0" borderId="28" xfId="1" applyFont="1" applyFill="1" applyBorder="1" applyAlignment="1">
      <alignment horizontal="center" vertical="center"/>
    </xf>
    <xf numFmtId="168" fontId="78" fillId="59" borderId="28" xfId="1" applyFont="1" applyFill="1" applyBorder="1" applyAlignment="1">
      <alignment horizontal="center" vertical="center"/>
    </xf>
    <xf numFmtId="168" fontId="64" fillId="0" borderId="0" xfId="1" applyFont="1" applyBorder="1" applyAlignment="1">
      <alignment horizontal="center" vertical="center"/>
    </xf>
    <xf numFmtId="168" fontId="64" fillId="0" borderId="0" xfId="1" quotePrefix="1" applyFont="1" applyFill="1" applyBorder="1" applyAlignment="1">
      <alignment horizontal="center" vertical="center"/>
    </xf>
    <xf numFmtId="168" fontId="84" fillId="59" borderId="34" xfId="1" applyFont="1" applyFill="1" applyBorder="1" applyAlignment="1">
      <alignment horizontal="center" vertical="center"/>
    </xf>
    <xf numFmtId="168" fontId="64" fillId="0" borderId="29" xfId="1" applyFont="1" applyFill="1" applyBorder="1" applyAlignment="1">
      <alignment horizontal="center" vertical="center"/>
    </xf>
    <xf numFmtId="168" fontId="78" fillId="0" borderId="28" xfId="1" applyFont="1" applyFill="1" applyBorder="1"/>
    <xf numFmtId="168" fontId="78" fillId="0" borderId="36" xfId="1" applyFont="1" applyFill="1" applyBorder="1"/>
    <xf numFmtId="168" fontId="76" fillId="0" borderId="0" xfId="1" applyFont="1" applyBorder="1" applyAlignment="1">
      <alignment horizontal="center" vertical="center"/>
    </xf>
    <xf numFmtId="168" fontId="76" fillId="59" borderId="0" xfId="1" applyFont="1" applyFill="1" applyBorder="1" applyAlignment="1">
      <alignment horizontal="center" vertical="center"/>
    </xf>
    <xf numFmtId="168" fontId="76" fillId="59" borderId="29" xfId="1" applyFont="1" applyFill="1" applyBorder="1" applyAlignment="1">
      <alignment horizontal="center" vertical="center"/>
    </xf>
    <xf numFmtId="168" fontId="70" fillId="0" borderId="28" xfId="1" applyFont="1" applyBorder="1" applyAlignment="1">
      <alignment horizontal="center" vertical="center"/>
    </xf>
    <xf numFmtId="168" fontId="70" fillId="59" borderId="36" xfId="1" applyFont="1" applyFill="1" applyBorder="1" applyAlignment="1">
      <alignment horizontal="center" vertical="center"/>
    </xf>
    <xf numFmtId="168" fontId="70" fillId="0" borderId="0" xfId="1" applyFont="1" applyBorder="1" applyAlignment="1">
      <alignment horizontal="center" vertical="center"/>
    </xf>
    <xf numFmtId="168" fontId="64" fillId="59" borderId="29" xfId="1" applyFont="1" applyFill="1" applyBorder="1" applyAlignment="1">
      <alignment horizontal="center" vertical="center"/>
    </xf>
    <xf numFmtId="168" fontId="70" fillId="0" borderId="34" xfId="1" applyFont="1" applyBorder="1" applyAlignment="1">
      <alignment horizontal="center" vertical="center"/>
    </xf>
    <xf numFmtId="168" fontId="70" fillId="59" borderId="34" xfId="1" applyFont="1" applyFill="1" applyBorder="1" applyAlignment="1">
      <alignment horizontal="center" vertical="center"/>
    </xf>
    <xf numFmtId="168" fontId="76" fillId="0" borderId="0" xfId="1" applyFont="1" applyFill="1" applyBorder="1" applyAlignment="1">
      <alignment horizontal="center" vertical="center"/>
    </xf>
    <xf numFmtId="168" fontId="70" fillId="59" borderId="28" xfId="1" applyFont="1" applyFill="1" applyBorder="1" applyAlignment="1">
      <alignment horizontal="center" vertical="center"/>
    </xf>
    <xf numFmtId="168" fontId="70" fillId="59" borderId="0" xfId="1" applyFont="1" applyFill="1" applyBorder="1" applyAlignment="1">
      <alignment horizontal="center" vertical="center"/>
    </xf>
    <xf numFmtId="168" fontId="61" fillId="59" borderId="34" xfId="1" applyFont="1" applyFill="1" applyBorder="1" applyAlignment="1">
      <alignment horizontal="center" vertical="center"/>
    </xf>
    <xf numFmtId="168" fontId="61" fillId="59" borderId="38" xfId="1" applyFont="1" applyFill="1" applyBorder="1" applyAlignment="1">
      <alignment horizontal="center" vertical="center"/>
    </xf>
    <xf numFmtId="168" fontId="109" fillId="0" borderId="0" xfId="1" applyFont="1" applyBorder="1"/>
    <xf numFmtId="168" fontId="109" fillId="0" borderId="29" xfId="1" applyFont="1" applyBorder="1"/>
    <xf numFmtId="168" fontId="109" fillId="0" borderId="28" xfId="1" applyFont="1" applyBorder="1"/>
    <xf numFmtId="168" fontId="109" fillId="0" borderId="36" xfId="1" applyFont="1" applyBorder="1"/>
    <xf numFmtId="168" fontId="116" fillId="0" borderId="0" xfId="1" applyFont="1" applyBorder="1" applyAlignment="1">
      <alignment horizontal="center"/>
    </xf>
    <xf numFmtId="168" fontId="121" fillId="0" borderId="29" xfId="1" applyFont="1" applyBorder="1" applyAlignment="1">
      <alignment horizontal="center"/>
    </xf>
    <xf numFmtId="168" fontId="118" fillId="59" borderId="34" xfId="1" applyFont="1" applyFill="1" applyBorder="1" applyAlignment="1">
      <alignment horizontal="center"/>
    </xf>
    <xf numFmtId="168" fontId="118" fillId="59" borderId="38" xfId="1" applyFont="1" applyFill="1" applyBorder="1" applyAlignment="1">
      <alignment horizontal="center"/>
    </xf>
    <xf numFmtId="168" fontId="121" fillId="59" borderId="34" xfId="1" applyFont="1" applyFill="1" applyBorder="1" applyAlignment="1">
      <alignment horizontal="center"/>
    </xf>
    <xf numFmtId="168" fontId="116" fillId="0" borderId="29" xfId="1" applyFont="1" applyBorder="1" applyAlignment="1">
      <alignment horizontal="center"/>
    </xf>
    <xf numFmtId="168" fontId="121" fillId="0" borderId="28" xfId="1" applyFont="1" applyBorder="1" applyAlignment="1">
      <alignment horizontal="center"/>
    </xf>
    <xf numFmtId="168" fontId="116" fillId="60" borderId="0" xfId="1" applyFont="1" applyFill="1" applyBorder="1" applyAlignment="1">
      <alignment horizontal="center"/>
    </xf>
    <xf numFmtId="168" fontId="56" fillId="0" borderId="29" xfId="1" applyFont="1" applyBorder="1" applyAlignment="1">
      <alignment horizontal="center"/>
    </xf>
    <xf numFmtId="168" fontId="141" fillId="59" borderId="38" xfId="1" applyFont="1" applyFill="1" applyBorder="1" applyAlignment="1">
      <alignment horizontal="center"/>
    </xf>
    <xf numFmtId="168" fontId="116" fillId="0" borderId="0" xfId="1" applyFont="1" applyBorder="1"/>
    <xf numFmtId="168" fontId="116" fillId="0" borderId="28" xfId="1" applyFont="1" applyBorder="1"/>
    <xf numFmtId="168" fontId="116" fillId="0" borderId="29" xfId="1" applyFont="1" applyBorder="1"/>
    <xf numFmtId="168" fontId="118" fillId="59" borderId="34" xfId="1" applyFont="1" applyFill="1" applyBorder="1"/>
    <xf numFmtId="168" fontId="0" fillId="0" borderId="0" xfId="1" applyFont="1" applyAlignment="1">
      <alignment horizontal="center"/>
    </xf>
    <xf numFmtId="168" fontId="83" fillId="0" borderId="0" xfId="1" applyFont="1" applyBorder="1" applyAlignment="1">
      <alignment horizontal="center"/>
    </xf>
    <xf numFmtId="168" fontId="64" fillId="0" borderId="0" xfId="1" applyFont="1" applyBorder="1"/>
    <xf numFmtId="168" fontId="70" fillId="0" borderId="33" xfId="1" applyFont="1" applyFill="1" applyBorder="1"/>
    <xf numFmtId="168" fontId="68" fillId="0" borderId="14" xfId="1" applyFont="1" applyFill="1" applyBorder="1" applyAlignment="1">
      <alignment horizontal="center"/>
    </xf>
    <xf numFmtId="168" fontId="83" fillId="0" borderId="38" xfId="1" applyFont="1" applyFill="1" applyBorder="1" applyAlignment="1">
      <alignment horizontal="center"/>
    </xf>
    <xf numFmtId="168" fontId="83" fillId="0" borderId="30" xfId="1" applyFont="1" applyFill="1" applyBorder="1" applyAlignment="1">
      <alignment horizontal="center"/>
    </xf>
    <xf numFmtId="168" fontId="68" fillId="0" borderId="36" xfId="1" applyFont="1" applyFill="1" applyBorder="1" applyAlignment="1">
      <alignment horizontal="center"/>
    </xf>
    <xf numFmtId="168" fontId="64" fillId="0" borderId="34" xfId="1" applyFont="1" applyBorder="1"/>
    <xf numFmtId="168" fontId="64" fillId="0" borderId="38" xfId="1" applyFont="1" applyBorder="1"/>
    <xf numFmtId="168" fontId="64" fillId="0" borderId="28" xfId="1" applyFont="1" applyBorder="1"/>
    <xf numFmtId="168" fontId="64" fillId="0" borderId="36" xfId="1" applyFont="1" applyBorder="1"/>
    <xf numFmtId="168" fontId="70" fillId="0" borderId="28" xfId="1" applyFont="1" applyBorder="1"/>
    <xf numFmtId="168" fontId="70" fillId="0" borderId="36" xfId="1" applyFont="1" applyBorder="1"/>
    <xf numFmtId="168" fontId="70" fillId="0" borderId="34" xfId="1" applyFont="1" applyBorder="1"/>
    <xf numFmtId="168" fontId="70" fillId="0" borderId="38" xfId="1" applyFont="1" applyBorder="1"/>
    <xf numFmtId="168" fontId="70" fillId="0" borderId="28" xfId="1" applyFont="1" applyFill="1" applyBorder="1"/>
    <xf numFmtId="168" fontId="70" fillId="0" borderId="36" xfId="1" applyFont="1" applyFill="1" applyBorder="1"/>
    <xf numFmtId="168" fontId="64" fillId="0" borderId="28" xfId="1" applyFont="1" applyBorder="1" applyAlignment="1">
      <alignment horizontal="center"/>
    </xf>
    <xf numFmtId="168" fontId="78" fillId="59" borderId="36" xfId="1" applyFont="1" applyFill="1" applyBorder="1" applyAlignment="1">
      <alignment horizontal="center" vertical="center"/>
    </xf>
    <xf numFmtId="168" fontId="64" fillId="0" borderId="0" xfId="1" applyFont="1" applyFill="1" applyBorder="1" applyAlignment="1">
      <alignment horizontal="center" vertical="center"/>
    </xf>
    <xf numFmtId="168" fontId="78" fillId="59" borderId="36" xfId="1" applyFont="1" applyFill="1" applyBorder="1" applyAlignment="1">
      <alignment horizontal="center"/>
    </xf>
    <xf numFmtId="168" fontId="78" fillId="59" borderId="34" xfId="1" applyFont="1" applyFill="1" applyBorder="1" applyAlignment="1">
      <alignment horizontal="center" vertical="center"/>
    </xf>
    <xf numFmtId="168" fontId="109" fillId="59" borderId="36" xfId="1" applyFont="1" applyFill="1" applyBorder="1"/>
    <xf numFmtId="168" fontId="109" fillId="59" borderId="29" xfId="1" applyFont="1" applyFill="1" applyBorder="1"/>
    <xf numFmtId="168" fontId="62" fillId="0" borderId="0" xfId="1" applyFont="1" applyFill="1" applyBorder="1" applyAlignment="1">
      <alignment horizontal="center" vertical="center"/>
    </xf>
    <xf numFmtId="168" fontId="64" fillId="0" borderId="0" xfId="1" applyFont="1" applyFill="1" applyBorder="1" applyAlignment="1">
      <alignment horizontal="center"/>
    </xf>
    <xf numFmtId="168" fontId="75" fillId="0" borderId="0" xfId="1" applyFont="1" applyBorder="1" applyAlignment="1">
      <alignment horizontal="center" vertical="center"/>
    </xf>
    <xf numFmtId="168" fontId="75" fillId="59" borderId="0" xfId="1" applyFont="1" applyFill="1" applyBorder="1" applyAlignment="1">
      <alignment horizontal="center" vertical="center"/>
    </xf>
    <xf numFmtId="168" fontId="64" fillId="0" borderId="0" xfId="1" applyFont="1"/>
    <xf numFmtId="168" fontId="86" fillId="59" borderId="34" xfId="1" applyFont="1" applyFill="1" applyBorder="1" applyAlignment="1">
      <alignment horizontal="center" vertical="center"/>
    </xf>
    <xf numFmtId="168" fontId="64" fillId="0" borderId="28" xfId="1" applyFont="1" applyFill="1" applyBorder="1" applyAlignment="1">
      <alignment horizontal="center"/>
    </xf>
    <xf numFmtId="168" fontId="64" fillId="59" borderId="36" xfId="1" applyFont="1" applyFill="1" applyBorder="1" applyAlignment="1">
      <alignment horizontal="center"/>
    </xf>
    <xf numFmtId="168" fontId="64" fillId="59" borderId="29" xfId="1" applyFont="1" applyFill="1" applyBorder="1" applyAlignment="1">
      <alignment horizontal="center"/>
    </xf>
    <xf numFmtId="168" fontId="64" fillId="59" borderId="28" xfId="1" applyFont="1" applyFill="1" applyBorder="1" applyAlignment="1">
      <alignment horizontal="center"/>
    </xf>
    <xf numFmtId="168" fontId="64" fillId="59" borderId="34" xfId="1" applyFont="1" applyFill="1" applyBorder="1" applyAlignment="1">
      <alignment horizontal="center"/>
    </xf>
    <xf numFmtId="168" fontId="71" fillId="0" borderId="29" xfId="1" applyFont="1" applyBorder="1"/>
    <xf numFmtId="168" fontId="71" fillId="0" borderId="31" xfId="1" applyFont="1" applyBorder="1"/>
    <xf numFmtId="168" fontId="64" fillId="0" borderId="34" xfId="1" applyFont="1" applyFill="1" applyBorder="1"/>
    <xf numFmtId="168" fontId="64" fillId="0" borderId="38" xfId="1" applyFont="1" applyFill="1" applyBorder="1"/>
    <xf numFmtId="168" fontId="63" fillId="59" borderId="82" xfId="1" applyFont="1" applyFill="1" applyBorder="1" applyAlignment="1">
      <alignment horizontal="center"/>
    </xf>
    <xf numFmtId="168" fontId="81" fillId="0" borderId="28" xfId="1" applyFont="1" applyFill="1" applyBorder="1" applyAlignment="1">
      <alignment horizontal="center"/>
    </xf>
    <xf numFmtId="168" fontId="80" fillId="0" borderId="28" xfId="1" applyFont="1" applyFill="1" applyBorder="1" applyAlignment="1">
      <alignment horizontal="center"/>
    </xf>
    <xf numFmtId="168" fontId="80" fillId="59" borderId="36" xfId="1" applyFont="1" applyFill="1" applyBorder="1" applyAlignment="1">
      <alignment horizontal="center"/>
    </xf>
    <xf numFmtId="168" fontId="62" fillId="59" borderId="36" xfId="1" applyFont="1" applyFill="1" applyBorder="1" applyAlignment="1">
      <alignment horizontal="center"/>
    </xf>
    <xf numFmtId="168" fontId="81" fillId="0" borderId="34" xfId="1" applyFont="1" applyFill="1" applyBorder="1" applyAlignment="1">
      <alignment horizontal="center"/>
    </xf>
    <xf numFmtId="168" fontId="80" fillId="0" borderId="34" xfId="1" applyFont="1" applyFill="1" applyBorder="1" applyAlignment="1">
      <alignment horizontal="center"/>
    </xf>
    <xf numFmtId="168" fontId="63" fillId="0" borderId="0" xfId="1" applyFont="1" applyBorder="1" applyAlignment="1">
      <alignment horizontal="center" vertical="center"/>
    </xf>
    <xf numFmtId="168" fontId="68" fillId="0" borderId="0" xfId="1" applyFont="1" applyBorder="1" applyAlignment="1">
      <alignment horizontal="centerContinuous"/>
    </xf>
    <xf numFmtId="168" fontId="70" fillId="0" borderId="0" xfId="1" applyFont="1" applyBorder="1" applyAlignment="1">
      <alignment horizontal="centerContinuous"/>
    </xf>
    <xf numFmtId="0" fontId="108" fillId="63" borderId="27" xfId="0" applyFont="1" applyFill="1" applyBorder="1"/>
    <xf numFmtId="168" fontId="108" fillId="63" borderId="0" xfId="1" applyFont="1" applyFill="1" applyBorder="1" applyAlignment="1"/>
    <xf numFmtId="0" fontId="108" fillId="63" borderId="0" xfId="0" applyFont="1" applyFill="1"/>
    <xf numFmtId="0" fontId="108" fillId="63" borderId="29" xfId="0" applyFont="1" applyFill="1" applyBorder="1"/>
    <xf numFmtId="168" fontId="110" fillId="0" borderId="0" xfId="1" applyFont="1" applyBorder="1" applyAlignment="1">
      <alignment vertical="center" wrapText="1"/>
    </xf>
    <xf numFmtId="168" fontId="109" fillId="0" borderId="0" xfId="1" applyFont="1" applyAlignment="1">
      <alignment vertical="center" wrapText="1"/>
    </xf>
    <xf numFmtId="168" fontId="109" fillId="0" borderId="0" xfId="1" applyFont="1" applyBorder="1" applyAlignment="1">
      <alignment horizontal="right"/>
    </xf>
    <xf numFmtId="168" fontId="109" fillId="0" borderId="28" xfId="1" applyFont="1" applyBorder="1" applyAlignment="1">
      <alignment horizontal="right"/>
    </xf>
    <xf numFmtId="168" fontId="109" fillId="0" borderId="14" xfId="1" applyFont="1" applyBorder="1"/>
    <xf numFmtId="168" fontId="109" fillId="0" borderId="14" xfId="1" applyFont="1" applyBorder="1" applyAlignment="1">
      <alignment horizontal="right"/>
    </xf>
    <xf numFmtId="168" fontId="109" fillId="0" borderId="34" xfId="1" applyFont="1" applyBorder="1"/>
    <xf numFmtId="168" fontId="109" fillId="0" borderId="34" xfId="1" applyFont="1" applyBorder="1" applyAlignment="1">
      <alignment horizontal="right"/>
    </xf>
    <xf numFmtId="168" fontId="131" fillId="0" borderId="0" xfId="1" applyFont="1" applyBorder="1"/>
    <xf numFmtId="168" fontId="126" fillId="63" borderId="30" xfId="1" applyFont="1" applyFill="1" applyBorder="1"/>
    <xf numFmtId="168" fontId="122" fillId="63" borderId="30" xfId="1" applyFont="1" applyFill="1" applyBorder="1" applyAlignment="1">
      <alignment horizontal="center"/>
    </xf>
    <xf numFmtId="168" fontId="126" fillId="63" borderId="0" xfId="1" applyFont="1" applyFill="1" applyBorder="1"/>
    <xf numFmtId="168" fontId="122" fillId="63" borderId="0" xfId="1" applyFont="1" applyFill="1" applyBorder="1" applyAlignment="1">
      <alignment horizontal="center"/>
    </xf>
    <xf numFmtId="168" fontId="127" fillId="63" borderId="31" xfId="1" applyFont="1" applyFill="1" applyBorder="1"/>
    <xf numFmtId="168" fontId="127" fillId="0" borderId="0" xfId="1" applyFont="1" applyBorder="1"/>
    <xf numFmtId="168" fontId="127" fillId="0" borderId="0" xfId="1" applyFont="1" applyBorder="1" applyAlignment="1">
      <alignment horizontal="right"/>
    </xf>
    <xf numFmtId="168" fontId="83" fillId="0" borderId="34" xfId="1" applyFont="1" applyFill="1" applyBorder="1" applyAlignment="1">
      <alignment horizontal="right"/>
    </xf>
    <xf numFmtId="168" fontId="78" fillId="63" borderId="13" xfId="1" applyFont="1" applyFill="1" applyBorder="1" applyAlignment="1">
      <alignment vertical="center"/>
    </xf>
    <xf numFmtId="168" fontId="70" fillId="0" borderId="0" xfId="1" applyFont="1" applyFill="1" applyBorder="1" applyAlignment="1">
      <alignment horizontal="left" indent="1"/>
    </xf>
    <xf numFmtId="168" fontId="70" fillId="0" borderId="28" xfId="1" applyFont="1" applyFill="1" applyBorder="1" applyAlignment="1">
      <alignment horizontal="left" indent="1"/>
    </xf>
    <xf numFmtId="168" fontId="70" fillId="0" borderId="34" xfId="1" applyFont="1" applyFill="1" applyBorder="1" applyAlignment="1">
      <alignment horizontal="left" indent="1"/>
    </xf>
    <xf numFmtId="0" fontId="70" fillId="0" borderId="34" xfId="0" applyFont="1" applyBorder="1" applyAlignment="1">
      <alignment horizontal="left" indent="1"/>
    </xf>
    <xf numFmtId="168" fontId="70" fillId="0" borderId="34" xfId="1" applyFont="1" applyFill="1" applyBorder="1"/>
    <xf numFmtId="168" fontId="78" fillId="63" borderId="10" xfId="1" applyFont="1" applyFill="1" applyBorder="1" applyAlignment="1">
      <alignment horizontal="center" vertical="center" wrapText="1"/>
    </xf>
    <xf numFmtId="0" fontId="109" fillId="0" borderId="27" xfId="0" applyFont="1" applyBorder="1" applyAlignment="1">
      <alignment horizontal="left"/>
    </xf>
    <xf numFmtId="0" fontId="109" fillId="0" borderId="95" xfId="0" applyFont="1" applyBorder="1" applyAlignment="1">
      <alignment horizontal="left"/>
    </xf>
    <xf numFmtId="168" fontId="109" fillId="0" borderId="40" xfId="1" applyFont="1" applyBorder="1"/>
    <xf numFmtId="168" fontId="109" fillId="0" borderId="82" xfId="1" applyFont="1" applyBorder="1"/>
    <xf numFmtId="168" fontId="62" fillId="0" borderId="29" xfId="1" applyFont="1" applyBorder="1" applyAlignment="1">
      <alignment horizontal="center" vertical="center"/>
    </xf>
    <xf numFmtId="168" fontId="109" fillId="0" borderId="0" xfId="1" applyFont="1"/>
    <xf numFmtId="0" fontId="78" fillId="63" borderId="32" xfId="0" applyFont="1" applyFill="1" applyBorder="1"/>
    <xf numFmtId="168" fontId="83" fillId="63" borderId="30" xfId="1" applyFont="1" applyFill="1" applyBorder="1" applyAlignment="1">
      <alignment horizontal="center"/>
    </xf>
    <xf numFmtId="0" fontId="83" fillId="63" borderId="30" xfId="0" applyFont="1" applyFill="1" applyBorder="1" applyAlignment="1">
      <alignment horizontal="center"/>
    </xf>
    <xf numFmtId="168" fontId="78" fillId="63" borderId="13" xfId="1" applyFont="1" applyFill="1" applyBorder="1" applyAlignment="1">
      <alignment horizontal="left" vertical="top"/>
    </xf>
    <xf numFmtId="168" fontId="70" fillId="63" borderId="30" xfId="1" applyFont="1" applyFill="1" applyBorder="1"/>
    <xf numFmtId="0" fontId="70" fillId="63" borderId="30" xfId="0" applyFont="1" applyFill="1" applyBorder="1"/>
    <xf numFmtId="0" fontId="70" fillId="63" borderId="33" xfId="0" applyFont="1" applyFill="1" applyBorder="1"/>
    <xf numFmtId="0" fontId="142" fillId="63" borderId="39" xfId="0" applyFont="1" applyFill="1" applyBorder="1" applyAlignment="1">
      <alignment vertical="center" wrapText="1"/>
    </xf>
    <xf numFmtId="168" fontId="142" fillId="63" borderId="13" xfId="1" applyFont="1" applyFill="1" applyBorder="1" applyAlignment="1">
      <alignment vertical="center" wrapText="1"/>
    </xf>
    <xf numFmtId="0" fontId="142" fillId="63" borderId="13" xfId="0" applyFont="1" applyFill="1" applyBorder="1" applyAlignment="1">
      <alignment vertical="center" wrapText="1"/>
    </xf>
    <xf numFmtId="0" fontId="143" fillId="63" borderId="104" xfId="0" applyFont="1" applyFill="1" applyBorder="1" applyAlignment="1">
      <alignment horizontal="center" vertical="center" wrapText="1"/>
    </xf>
    <xf numFmtId="168" fontId="143" fillId="63" borderId="13" xfId="1" applyFont="1" applyFill="1" applyBorder="1" applyAlignment="1">
      <alignment horizontal="left" vertical="top" wrapText="1"/>
    </xf>
    <xf numFmtId="0" fontId="143" fillId="63" borderId="13" xfId="0" applyFont="1" applyFill="1" applyBorder="1" applyAlignment="1">
      <alignment horizontal="center" vertical="center" wrapText="1"/>
    </xf>
    <xf numFmtId="0" fontId="144" fillId="63" borderId="13" xfId="0" applyFont="1" applyFill="1" applyBorder="1" applyAlignment="1">
      <alignment horizontal="center" vertical="center" wrapText="1"/>
    </xf>
    <xf numFmtId="0" fontId="142" fillId="63" borderId="13" xfId="0" applyFont="1" applyFill="1" applyBorder="1" applyAlignment="1">
      <alignment horizontal="center" vertical="center" wrapText="1"/>
    </xf>
    <xf numFmtId="168" fontId="144" fillId="63" borderId="13" xfId="1" applyFont="1" applyFill="1" applyBorder="1" applyAlignment="1">
      <alignment horizontal="center" vertical="center" wrapText="1"/>
    </xf>
    <xf numFmtId="0" fontId="144" fillId="63" borderId="81" xfId="0" applyFont="1" applyFill="1" applyBorder="1" applyAlignment="1">
      <alignment horizontal="center" vertical="center" wrapText="1"/>
    </xf>
    <xf numFmtId="0" fontId="142" fillId="0" borderId="27" xfId="0" applyFont="1" applyBorder="1" applyAlignment="1">
      <alignment horizontal="left" vertical="center" wrapText="1"/>
    </xf>
    <xf numFmtId="168" fontId="145" fillId="0" borderId="0" xfId="1" applyFont="1" applyBorder="1" applyAlignment="1">
      <alignment horizontal="left" vertical="center" wrapText="1"/>
    </xf>
    <xf numFmtId="0" fontId="145" fillId="0" borderId="0" xfId="0" applyFont="1" applyAlignment="1">
      <alignment horizontal="left" vertical="center" wrapText="1"/>
    </xf>
    <xf numFmtId="168" fontId="145" fillId="0" borderId="0" xfId="1" applyFont="1" applyBorder="1" applyAlignment="1">
      <alignment horizontal="left" vertical="top" wrapText="1"/>
    </xf>
    <xf numFmtId="0" fontId="146" fillId="0" borderId="0" xfId="0" applyFont="1"/>
    <xf numFmtId="168" fontId="146" fillId="0" borderId="0" xfId="1" applyFont="1" applyBorder="1"/>
    <xf numFmtId="0" fontId="146" fillId="0" borderId="29" xfId="0" applyFont="1" applyBorder="1"/>
    <xf numFmtId="0" fontId="145" fillId="0" borderId="27" xfId="0" applyFont="1" applyBorder="1" applyAlignment="1">
      <alignment horizontal="left" vertical="center" wrapText="1" indent="1"/>
    </xf>
    <xf numFmtId="168" fontId="145" fillId="0" borderId="0" xfId="1" applyFont="1" applyBorder="1" applyAlignment="1">
      <alignment horizontal="right" vertical="center" wrapText="1"/>
    </xf>
    <xf numFmtId="0" fontId="145" fillId="0" borderId="0" xfId="0" applyFont="1" applyAlignment="1">
      <alignment horizontal="right" vertical="center" wrapText="1"/>
    </xf>
    <xf numFmtId="0" fontId="142" fillId="0" borderId="35" xfId="0" applyFont="1" applyBorder="1" applyAlignment="1">
      <alignment horizontal="left" vertical="center" wrapText="1"/>
    </xf>
    <xf numFmtId="168" fontId="145" fillId="0" borderId="28" xfId="1" applyFont="1" applyBorder="1" applyAlignment="1">
      <alignment horizontal="left" vertical="center" wrapText="1"/>
    </xf>
    <xf numFmtId="0" fontId="145" fillId="0" borderId="28" xfId="0" applyFont="1" applyBorder="1" applyAlignment="1">
      <alignment horizontal="left" vertical="center" wrapText="1"/>
    </xf>
    <xf numFmtId="168" fontId="145" fillId="0" borderId="28" xfId="0" applyNumberFormat="1" applyFont="1" applyBorder="1" applyAlignment="1">
      <alignment horizontal="left" vertical="center" wrapText="1"/>
    </xf>
    <xf numFmtId="168" fontId="145" fillId="0" borderId="28" xfId="1" applyFont="1" applyBorder="1" applyAlignment="1">
      <alignment horizontal="left" vertical="top" wrapText="1"/>
    </xf>
    <xf numFmtId="0" fontId="145" fillId="0" borderId="28" xfId="0" applyFont="1" applyBorder="1" applyAlignment="1">
      <alignment horizontal="right" vertical="center" wrapText="1"/>
    </xf>
    <xf numFmtId="168" fontId="145" fillId="0" borderId="28" xfId="1" applyFont="1" applyBorder="1" applyAlignment="1">
      <alignment horizontal="right" vertical="center" wrapText="1"/>
    </xf>
    <xf numFmtId="0" fontId="145" fillId="0" borderId="36" xfId="0" applyFont="1" applyBorder="1" applyAlignment="1">
      <alignment horizontal="right" vertical="center" wrapText="1"/>
    </xf>
    <xf numFmtId="0" fontId="145" fillId="0" borderId="27" xfId="0" applyFont="1" applyBorder="1" applyAlignment="1">
      <alignment horizontal="left" vertical="center" wrapText="1"/>
    </xf>
    <xf numFmtId="0" fontId="145" fillId="0" borderId="29" xfId="0" applyFont="1" applyBorder="1" applyAlignment="1">
      <alignment horizontal="right" vertical="center" wrapText="1"/>
    </xf>
    <xf numFmtId="0" fontId="145" fillId="0" borderId="29" xfId="0" applyFont="1" applyBorder="1" applyAlignment="1">
      <alignment horizontal="left" vertical="center" wrapText="1"/>
    </xf>
    <xf numFmtId="0" fontId="142" fillId="0" borderId="35" xfId="0" applyFont="1" applyBorder="1" applyAlignment="1">
      <alignment horizontal="left" vertical="center"/>
    </xf>
    <xf numFmtId="0" fontId="142" fillId="0" borderId="37" xfId="0" applyFont="1" applyBorder="1" applyAlignment="1">
      <alignment horizontal="left" vertical="center"/>
    </xf>
    <xf numFmtId="168" fontId="147" fillId="0" borderId="34" xfId="1" applyFont="1" applyBorder="1" applyAlignment="1">
      <alignment horizontal="center"/>
    </xf>
    <xf numFmtId="0" fontId="147" fillId="0" borderId="34" xfId="0" applyFont="1" applyBorder="1" applyAlignment="1">
      <alignment horizontal="center"/>
    </xf>
    <xf numFmtId="168" fontId="147" fillId="0" borderId="34" xfId="1" applyFont="1" applyBorder="1" applyAlignment="1">
      <alignment horizontal="left"/>
    </xf>
    <xf numFmtId="0" fontId="148" fillId="0" borderId="34" xfId="0" applyFont="1" applyBorder="1"/>
    <xf numFmtId="168" fontId="148" fillId="0" borderId="34" xfId="1" applyFont="1" applyBorder="1"/>
    <xf numFmtId="0" fontId="148" fillId="0" borderId="38" xfId="0" applyFont="1" applyBorder="1"/>
    <xf numFmtId="168" fontId="70" fillId="0" borderId="0" xfId="0" applyNumberFormat="1" applyFont="1"/>
    <xf numFmtId="43" fontId="68" fillId="0" borderId="34" xfId="1" applyNumberFormat="1" applyFont="1" applyFill="1" applyBorder="1" applyAlignment="1">
      <alignment horizontal="center"/>
    </xf>
    <xf numFmtId="168" fontId="68" fillId="60" borderId="0" xfId="1" applyFont="1" applyFill="1" applyBorder="1" applyAlignment="1">
      <alignment horizontal="center"/>
    </xf>
    <xf numFmtId="168" fontId="69" fillId="59" borderId="0" xfId="1" applyFont="1" applyFill="1" applyBorder="1" applyAlignment="1">
      <alignment horizontal="center" vertical="center"/>
    </xf>
    <xf numFmtId="168" fontId="69" fillId="0" borderId="0" xfId="1" applyFont="1" applyBorder="1" applyAlignment="1">
      <alignment horizontal="center" vertical="center"/>
    </xf>
    <xf numFmtId="168" fontId="149" fillId="0" borderId="0" xfId="1" applyFont="1" applyFill="1" applyBorder="1" applyAlignment="1">
      <alignment horizontal="center"/>
    </xf>
    <xf numFmtId="168" fontId="149" fillId="59" borderId="29" xfId="1" applyFont="1" applyFill="1" applyBorder="1" applyAlignment="1">
      <alignment horizontal="center"/>
    </xf>
    <xf numFmtId="168" fontId="62" fillId="59" borderId="38" xfId="1" applyFont="1" applyFill="1" applyBorder="1" applyAlignment="1">
      <alignment horizontal="center" vertical="center"/>
    </xf>
    <xf numFmtId="168" fontId="117" fillId="0" borderId="0" xfId="1" applyFont="1" applyFill="1" applyBorder="1"/>
    <xf numFmtId="168" fontId="117" fillId="59" borderId="29" xfId="1" applyFont="1" applyFill="1" applyBorder="1"/>
    <xf numFmtId="168" fontId="120" fillId="0" borderId="28" xfId="1" applyFont="1" applyFill="1" applyBorder="1"/>
    <xf numFmtId="168" fontId="120" fillId="0" borderId="0" xfId="1" applyFont="1" applyFill="1" applyBorder="1"/>
    <xf numFmtId="168" fontId="120" fillId="59" borderId="29" xfId="1" applyFont="1" applyFill="1" applyBorder="1"/>
    <xf numFmtId="4" fontId="70" fillId="0" borderId="0" xfId="0" applyNumberFormat="1" applyFont="1" applyAlignment="1">
      <alignment vertical="center"/>
    </xf>
    <xf numFmtId="4" fontId="64" fillId="0" borderId="0" xfId="0" applyNumberFormat="1" applyFont="1" applyAlignment="1">
      <alignment vertical="center"/>
    </xf>
    <xf numFmtId="4" fontId="63" fillId="0" borderId="0" xfId="0" applyNumberFormat="1" applyFont="1"/>
    <xf numFmtId="43" fontId="63" fillId="0" borderId="0" xfId="0" applyNumberFormat="1" applyFont="1"/>
    <xf numFmtId="43" fontId="62" fillId="0" borderId="0" xfId="0" applyNumberFormat="1" applyFont="1"/>
    <xf numFmtId="0" fontId="14" fillId="66" borderId="0" xfId="0" applyFont="1" applyFill="1"/>
    <xf numFmtId="14" fontId="118" fillId="63" borderId="29" xfId="1" applyNumberFormat="1" applyFont="1" applyFill="1" applyBorder="1" applyAlignment="1">
      <alignment horizontal="center"/>
    </xf>
    <xf numFmtId="168" fontId="140" fillId="0" borderId="0" xfId="1" applyFont="1"/>
    <xf numFmtId="168" fontId="140" fillId="0" borderId="40" xfId="1" applyFont="1" applyBorder="1"/>
    <xf numFmtId="168" fontId="109" fillId="59" borderId="82" xfId="1" applyFont="1" applyFill="1" applyBorder="1"/>
    <xf numFmtId="168" fontId="110" fillId="0" borderId="31" xfId="1" applyFont="1" applyBorder="1"/>
    <xf numFmtId="168" fontId="0" fillId="0" borderId="0" xfId="1" applyFont="1"/>
    <xf numFmtId="168" fontId="71" fillId="0" borderId="0" xfId="1" applyFont="1"/>
    <xf numFmtId="168" fontId="68" fillId="0" borderId="0" xfId="1" applyFont="1" applyAlignment="1">
      <alignment horizontal="center"/>
    </xf>
    <xf numFmtId="168" fontId="117" fillId="0" borderId="28" xfId="1" applyFont="1" applyFill="1" applyBorder="1"/>
    <xf numFmtId="168" fontId="117" fillId="59" borderId="36" xfId="1" applyFont="1" applyFill="1" applyBorder="1"/>
    <xf numFmtId="168" fontId="120" fillId="59" borderId="36" xfId="1" applyFont="1" applyFill="1" applyBorder="1"/>
    <xf numFmtId="168" fontId="120" fillId="0" borderId="0" xfId="1" applyFont="1" applyFill="1" applyBorder="1" applyAlignment="1"/>
    <xf numFmtId="168" fontId="110" fillId="0" borderId="0" xfId="1" applyFont="1" applyAlignment="1">
      <alignment vertical="center" wrapText="1"/>
    </xf>
    <xf numFmtId="168" fontId="110" fillId="0" borderId="0" xfId="1" applyFont="1" applyAlignment="1">
      <alignment horizontal="center" vertical="center" wrapText="1"/>
    </xf>
    <xf numFmtId="168" fontId="78" fillId="63" borderId="30" xfId="1" applyFont="1" applyFill="1" applyBorder="1" applyAlignment="1">
      <alignment horizontal="center" vertical="center" wrapText="1"/>
    </xf>
    <xf numFmtId="168" fontId="78" fillId="63" borderId="30" xfId="1" applyFont="1" applyFill="1" applyBorder="1" applyAlignment="1">
      <alignment vertical="center" wrapText="1"/>
    </xf>
    <xf numFmtId="168" fontId="127" fillId="0" borderId="0" xfId="1" applyFont="1"/>
    <xf numFmtId="168" fontId="127" fillId="0" borderId="28" xfId="1" applyFont="1" applyBorder="1"/>
    <xf numFmtId="168" fontId="70" fillId="0" borderId="0" xfId="1" applyFont="1" applyAlignment="1">
      <alignment horizontal="left" indent="1"/>
    </xf>
    <xf numFmtId="168" fontId="110" fillId="0" borderId="27" xfId="1" applyFont="1" applyBorder="1"/>
    <xf numFmtId="168" fontId="109" fillId="0" borderId="0" xfId="1" applyFont="1" applyAlignment="1">
      <alignment horizontal="center"/>
    </xf>
    <xf numFmtId="168" fontId="109" fillId="0" borderId="29" xfId="1" applyFont="1" applyBorder="1" applyAlignment="1">
      <alignment horizontal="center"/>
    </xf>
    <xf numFmtId="168" fontId="109" fillId="0" borderId="27" xfId="1" applyFont="1" applyBorder="1" applyAlignment="1">
      <alignment horizontal="left" indent="1"/>
    </xf>
    <xf numFmtId="168" fontId="110" fillId="0" borderId="35" xfId="1" applyFont="1" applyBorder="1"/>
    <xf numFmtId="168" fontId="109" fillId="0" borderId="28" xfId="1" applyFont="1" applyBorder="1" applyAlignment="1">
      <alignment horizontal="center"/>
    </xf>
    <xf numFmtId="168" fontId="109" fillId="0" borderId="36" xfId="1" applyFont="1" applyBorder="1" applyAlignment="1">
      <alignment horizontal="center"/>
    </xf>
    <xf numFmtId="168" fontId="110" fillId="0" borderId="94" xfId="1" applyFont="1" applyBorder="1"/>
    <xf numFmtId="168" fontId="109" fillId="0" borderId="14" xfId="1" applyFont="1" applyBorder="1" applyAlignment="1">
      <alignment horizontal="center"/>
    </xf>
    <xf numFmtId="168" fontId="109" fillId="0" borderId="27" xfId="1" applyFont="1" applyBorder="1"/>
    <xf numFmtId="168" fontId="110" fillId="0" borderId="37" xfId="1" applyFont="1" applyBorder="1"/>
    <xf numFmtId="168" fontId="109" fillId="0" borderId="34" xfId="1" applyFont="1" applyBorder="1" applyAlignment="1">
      <alignment horizontal="center"/>
    </xf>
    <xf numFmtId="168" fontId="112" fillId="0" borderId="0" xfId="1" applyFont="1" applyAlignment="1">
      <alignment horizontal="center" vertical="center" wrapText="1"/>
    </xf>
    <xf numFmtId="168" fontId="112" fillId="0" borderId="28" xfId="1" applyFont="1" applyBorder="1" applyAlignment="1">
      <alignment horizontal="center" vertical="center" wrapText="1"/>
    </xf>
    <xf numFmtId="168" fontId="73" fillId="59" borderId="34" xfId="1" applyFont="1" applyFill="1" applyBorder="1" applyAlignment="1">
      <alignment horizontal="center" vertical="center"/>
    </xf>
    <xf numFmtId="168" fontId="120" fillId="0" borderId="29" xfId="1" applyFont="1" applyFill="1" applyBorder="1"/>
    <xf numFmtId="168" fontId="117" fillId="0" borderId="29" xfId="1" applyFont="1" applyFill="1" applyBorder="1"/>
    <xf numFmtId="168" fontId="120" fillId="0" borderId="36" xfId="1" applyFont="1" applyFill="1" applyBorder="1"/>
    <xf numFmtId="0" fontId="150" fillId="0" borderId="0" xfId="0" applyFont="1"/>
    <xf numFmtId="0" fontId="56" fillId="0" borderId="0" xfId="0" quotePrefix="1" applyFont="1"/>
    <xf numFmtId="0" fontId="151" fillId="63" borderId="32" xfId="0" applyFont="1" applyFill="1" applyBorder="1" applyAlignment="1">
      <alignment vertical="center"/>
    </xf>
    <xf numFmtId="0" fontId="85" fillId="63" borderId="30" xfId="0" applyFont="1" applyFill="1" applyBorder="1" applyAlignment="1">
      <alignment horizontal="center" vertical="center"/>
    </xf>
    <xf numFmtId="0" fontId="85" fillId="63" borderId="33" xfId="0" applyFont="1" applyFill="1" applyBorder="1" applyAlignment="1">
      <alignment horizontal="center" vertical="center"/>
    </xf>
    <xf numFmtId="0" fontId="151" fillId="63" borderId="27" xfId="0" applyFont="1" applyFill="1" applyBorder="1" applyAlignment="1">
      <alignment vertical="center"/>
    </xf>
    <xf numFmtId="0" fontId="85" fillId="63" borderId="0" xfId="0" applyFont="1" applyFill="1" applyAlignment="1">
      <alignment horizontal="center" vertical="center"/>
    </xf>
    <xf numFmtId="0" fontId="85" fillId="63" borderId="29" xfId="0" applyFont="1" applyFill="1" applyBorder="1" applyAlignment="1">
      <alignment horizontal="center" vertical="center"/>
    </xf>
    <xf numFmtId="0" fontId="151" fillId="63" borderId="25" xfId="0" applyFont="1" applyFill="1" applyBorder="1" applyAlignment="1">
      <alignment vertical="center"/>
    </xf>
    <xf numFmtId="37" fontId="85" fillId="63" borderId="31" xfId="1" applyNumberFormat="1" applyFont="1" applyFill="1" applyBorder="1" applyAlignment="1">
      <alignment horizontal="center"/>
    </xf>
    <xf numFmtId="37" fontId="85" fillId="63" borderId="26" xfId="1" applyNumberFormat="1" applyFont="1" applyFill="1" applyBorder="1" applyAlignment="1">
      <alignment horizontal="center"/>
    </xf>
    <xf numFmtId="0" fontId="152" fillId="0" borderId="32" xfId="0" applyFont="1" applyBorder="1" applyAlignment="1">
      <alignment vertical="center"/>
    </xf>
    <xf numFmtId="39" fontId="74" fillId="0" borderId="30" xfId="0" applyNumberFormat="1" applyFont="1" applyBorder="1"/>
    <xf numFmtId="0" fontId="74" fillId="59" borderId="33" xfId="0" applyFont="1" applyFill="1" applyBorder="1"/>
    <xf numFmtId="0" fontId="74" fillId="0" borderId="27" xfId="0" applyFont="1" applyBorder="1" applyAlignment="1">
      <alignment vertical="center"/>
    </xf>
    <xf numFmtId="39" fontId="74" fillId="0" borderId="0" xfId="0" applyNumberFormat="1" applyFont="1"/>
    <xf numFmtId="0" fontId="74" fillId="59" borderId="29" xfId="0" applyFont="1" applyFill="1" applyBorder="1"/>
    <xf numFmtId="0" fontId="74" fillId="0" borderId="27" xfId="0" applyFont="1" applyBorder="1" applyAlignment="1">
      <alignment horizontal="left"/>
    </xf>
    <xf numFmtId="168" fontId="91" fillId="0" borderId="0" xfId="1" applyFont="1" applyFill="1" applyBorder="1" applyAlignment="1">
      <alignment horizontal="center"/>
    </xf>
    <xf numFmtId="168" fontId="91" fillId="59" borderId="0" xfId="1" applyFont="1" applyFill="1" applyBorder="1" applyAlignment="1">
      <alignment horizontal="center"/>
    </xf>
    <xf numFmtId="0" fontId="91" fillId="0" borderId="27" xfId="0" applyFont="1" applyBorder="1" applyAlignment="1">
      <alignment horizontal="left"/>
    </xf>
    <xf numFmtId="168" fontId="91" fillId="59" borderId="29" xfId="1" applyFont="1" applyFill="1" applyBorder="1" applyAlignment="1">
      <alignment horizontal="center"/>
    </xf>
    <xf numFmtId="0" fontId="91" fillId="0" borderId="27" xfId="0" applyFont="1" applyBorder="1" applyAlignment="1">
      <alignment horizontal="left" indent="1"/>
    </xf>
    <xf numFmtId="0" fontId="74" fillId="0" borderId="35" xfId="0" applyFont="1" applyBorder="1" applyAlignment="1">
      <alignment horizontal="left"/>
    </xf>
    <xf numFmtId="168" fontId="91" fillId="0" borderId="28" xfId="1" applyFont="1" applyFill="1" applyBorder="1" applyAlignment="1">
      <alignment horizontal="center"/>
    </xf>
    <xf numFmtId="168" fontId="91" fillId="59" borderId="28" xfId="1" applyFont="1" applyFill="1" applyBorder="1" applyAlignment="1">
      <alignment horizontal="center"/>
    </xf>
    <xf numFmtId="168" fontId="91" fillId="0" borderId="0" xfId="1" applyFont="1" applyFill="1" applyBorder="1"/>
    <xf numFmtId="168" fontId="91" fillId="59" borderId="29" xfId="1" applyFont="1" applyFill="1" applyBorder="1"/>
    <xf numFmtId="168" fontId="74" fillId="0" borderId="0" xfId="1" applyFont="1" applyFill="1" applyBorder="1"/>
    <xf numFmtId="168" fontId="74" fillId="59" borderId="29" xfId="1" applyFont="1" applyFill="1" applyBorder="1"/>
    <xf numFmtId="0" fontId="152" fillId="0" borderId="27" xfId="0" applyFont="1" applyBorder="1" applyAlignment="1">
      <alignment horizontal="left"/>
    </xf>
    <xf numFmtId="168" fontId="105" fillId="0" borderId="0" xfId="1" applyFont="1" applyFill="1" applyBorder="1" applyAlignment="1">
      <alignment horizontal="center"/>
    </xf>
    <xf numFmtId="168" fontId="105" fillId="59" borderId="29" xfId="1" applyFont="1" applyFill="1" applyBorder="1" applyAlignment="1">
      <alignment horizontal="center"/>
    </xf>
    <xf numFmtId="39" fontId="91" fillId="0" borderId="0" xfId="0" applyNumberFormat="1" applyFont="1"/>
    <xf numFmtId="0" fontId="85" fillId="59" borderId="37" xfId="0" applyFont="1" applyFill="1" applyBorder="1" applyAlignment="1">
      <alignment vertical="center"/>
    </xf>
    <xf numFmtId="168" fontId="151" fillId="59" borderId="34" xfId="1" applyFont="1" applyFill="1" applyBorder="1" applyAlignment="1">
      <alignment horizontal="center"/>
    </xf>
    <xf numFmtId="0" fontId="151" fillId="63" borderId="30" xfId="0" applyFont="1" applyFill="1" applyBorder="1" applyAlignment="1">
      <alignment vertical="center"/>
    </xf>
    <xf numFmtId="0" fontId="151" fillId="63" borderId="31" xfId="0" applyFont="1" applyFill="1" applyBorder="1" applyAlignment="1">
      <alignment vertical="center"/>
    </xf>
    <xf numFmtId="0" fontId="152" fillId="0" borderId="30" xfId="0" applyFont="1" applyBorder="1" applyAlignment="1">
      <alignment vertical="center"/>
    </xf>
    <xf numFmtId="0" fontId="74" fillId="0" borderId="0" xfId="0" applyFont="1" applyAlignment="1">
      <alignment vertical="center"/>
    </xf>
    <xf numFmtId="0" fontId="74" fillId="0" borderId="0" xfId="0" applyFont="1" applyAlignment="1">
      <alignment horizontal="left"/>
    </xf>
    <xf numFmtId="0" fontId="91" fillId="0" borderId="0" xfId="0" applyFont="1" applyAlignment="1">
      <alignment horizontal="left" indent="1"/>
    </xf>
    <xf numFmtId="0" fontId="74" fillId="0" borderId="28" xfId="0" applyFont="1" applyBorder="1" applyAlignment="1">
      <alignment horizontal="left"/>
    </xf>
    <xf numFmtId="0" fontId="91" fillId="0" borderId="0" xfId="0" applyFont="1" applyAlignment="1">
      <alignment vertical="center"/>
    </xf>
    <xf numFmtId="0" fontId="152" fillId="0" borderId="0" xfId="0" applyFont="1" applyAlignment="1">
      <alignment horizontal="left"/>
    </xf>
    <xf numFmtId="0" fontId="85" fillId="59" borderId="34" xfId="0" applyFont="1" applyFill="1" applyBorder="1" applyAlignment="1">
      <alignment vertical="center"/>
    </xf>
    <xf numFmtId="0" fontId="85" fillId="63" borderId="0" xfId="0" applyFont="1" applyFill="1" applyAlignment="1">
      <alignment vertical="center"/>
    </xf>
    <xf numFmtId="0" fontId="74" fillId="0" borderId="27" xfId="0" applyFont="1" applyBorder="1" applyAlignment="1">
      <alignment horizontal="left" indent="1"/>
    </xf>
    <xf numFmtId="168" fontId="74" fillId="59" borderId="28" xfId="1" applyFont="1" applyFill="1" applyBorder="1" applyAlignment="1">
      <alignment horizontal="center"/>
    </xf>
    <xf numFmtId="168" fontId="74" fillId="59" borderId="0" xfId="1" applyFont="1" applyFill="1" applyBorder="1" applyAlignment="1">
      <alignment horizontal="center"/>
    </xf>
    <xf numFmtId="168" fontId="91" fillId="59" borderId="0" xfId="1" applyFont="1" applyFill="1" applyBorder="1"/>
    <xf numFmtId="168" fontId="85" fillId="59" borderId="38" xfId="1" applyFont="1" applyFill="1" applyBorder="1" applyAlignment="1">
      <alignment horizontal="center"/>
    </xf>
    <xf numFmtId="0" fontId="91" fillId="0" borderId="27" xfId="0" applyFont="1" applyBorder="1" applyAlignment="1">
      <alignment vertical="center"/>
    </xf>
    <xf numFmtId="168" fontId="74" fillId="0" borderId="28" xfId="1" applyFont="1" applyFill="1" applyBorder="1" applyAlignment="1">
      <alignment horizontal="center"/>
    </xf>
    <xf numFmtId="168" fontId="74" fillId="0" borderId="0" xfId="1" applyFont="1" applyFill="1" applyBorder="1" applyAlignment="1">
      <alignment horizontal="center"/>
    </xf>
    <xf numFmtId="0" fontId="91" fillId="0" borderId="0" xfId="0" applyFont="1" applyAlignment="1">
      <alignment horizontal="center"/>
    </xf>
    <xf numFmtId="0" fontId="74" fillId="0" borderId="0" xfId="0" applyFont="1" applyAlignment="1">
      <alignment horizontal="center"/>
    </xf>
    <xf numFmtId="168" fontId="110" fillId="0" borderId="28" xfId="1" applyFont="1" applyBorder="1"/>
    <xf numFmtId="168" fontId="110" fillId="59" borderId="34" xfId="1" applyFont="1" applyFill="1" applyBorder="1"/>
    <xf numFmtId="0" fontId="153" fillId="0" borderId="0" xfId="0" applyFont="1"/>
    <xf numFmtId="168" fontId="109" fillId="0" borderId="29" xfId="1" applyFont="1" applyBorder="1" applyAlignment="1">
      <alignment horizontal="center" vertical="center"/>
    </xf>
    <xf numFmtId="168" fontId="109" fillId="0" borderId="28" xfId="1" applyFont="1" applyBorder="1" applyAlignment="1">
      <alignment horizontal="center" vertical="center"/>
    </xf>
    <xf numFmtId="168" fontId="109" fillId="59" borderId="34" xfId="1" applyFont="1" applyFill="1" applyBorder="1" applyAlignment="1">
      <alignment horizontal="center" vertical="center"/>
    </xf>
    <xf numFmtId="0" fontId="154" fillId="0" borderId="0" xfId="0" applyFont="1"/>
    <xf numFmtId="0" fontId="155" fillId="0" borderId="0" xfId="0" applyFont="1"/>
    <xf numFmtId="0" fontId="128" fillId="0" borderId="0" xfId="24251" applyFont="1"/>
    <xf numFmtId="168" fontId="109" fillId="59" borderId="34" xfId="1" applyFont="1" applyFill="1" applyBorder="1"/>
    <xf numFmtId="168" fontId="63" fillId="66" borderId="0" xfId="1" applyFont="1" applyFill="1" applyBorder="1" applyAlignment="1">
      <alignment horizontal="center"/>
    </xf>
    <xf numFmtId="168" fontId="91" fillId="60" borderId="0" xfId="1" applyFont="1" applyFill="1" applyBorder="1" applyAlignment="1">
      <alignment horizontal="center"/>
    </xf>
    <xf numFmtId="168" fontId="63" fillId="60" borderId="0" xfId="1" applyFont="1" applyFill="1" applyBorder="1" applyAlignment="1">
      <alignment horizontal="center"/>
    </xf>
    <xf numFmtId="0" fontId="156" fillId="0" borderId="0" xfId="0" applyFont="1" applyAlignment="1">
      <alignment horizontal="left"/>
    </xf>
    <xf numFmtId="0" fontId="157" fillId="0" borderId="0" xfId="0" applyFont="1" applyAlignment="1">
      <alignment horizontal="left"/>
    </xf>
    <xf numFmtId="0" fontId="158" fillId="0" borderId="0" xfId="0" applyFont="1"/>
    <xf numFmtId="0" fontId="161" fillId="0" borderId="0" xfId="0" applyFont="1"/>
    <xf numFmtId="168" fontId="56" fillId="0" borderId="0" xfId="1" applyFont="1" applyBorder="1"/>
    <xf numFmtId="14" fontId="56" fillId="0" borderId="0" xfId="0" applyNumberFormat="1" applyFont="1"/>
    <xf numFmtId="0" fontId="158" fillId="0" borderId="20" xfId="0" applyFont="1" applyBorder="1"/>
    <xf numFmtId="0" fontId="161" fillId="0" borderId="105" xfId="0" applyFont="1" applyBorder="1"/>
    <xf numFmtId="0" fontId="161" fillId="0" borderId="106" xfId="0" applyFont="1" applyBorder="1"/>
    <xf numFmtId="0" fontId="161" fillId="0" borderId="107" xfId="0" applyFont="1" applyBorder="1"/>
    <xf numFmtId="0" fontId="161" fillId="0" borderId="108" xfId="0" applyFont="1" applyBorder="1"/>
    <xf numFmtId="0" fontId="158" fillId="0" borderId="108" xfId="0" applyFont="1" applyBorder="1"/>
    <xf numFmtId="168" fontId="158" fillId="0" borderId="108" xfId="1" applyFont="1" applyBorder="1"/>
    <xf numFmtId="168" fontId="158" fillId="0" borderId="20" xfId="1" applyFont="1" applyBorder="1"/>
    <xf numFmtId="14" fontId="158" fillId="0" borderId="20" xfId="0" applyNumberFormat="1" applyFont="1" applyBorder="1"/>
    <xf numFmtId="168" fontId="161" fillId="0" borderId="20" xfId="1" applyFont="1" applyBorder="1"/>
    <xf numFmtId="43" fontId="158" fillId="0" borderId="0" xfId="0" applyNumberFormat="1" applyFont="1"/>
    <xf numFmtId="0" fontId="158" fillId="0" borderId="105" xfId="0" applyFont="1" applyBorder="1"/>
    <xf numFmtId="0" fontId="158" fillId="0" borderId="106" xfId="0" applyFont="1" applyBorder="1"/>
    <xf numFmtId="0" fontId="158" fillId="0" borderId="107" xfId="0" applyFont="1" applyBorder="1"/>
    <xf numFmtId="0" fontId="161" fillId="0" borderId="20" xfId="0" applyFont="1" applyBorder="1"/>
    <xf numFmtId="0" fontId="158" fillId="0" borderId="108" xfId="0" applyFont="1" applyBorder="1" applyAlignment="1">
      <alignment wrapText="1"/>
    </xf>
    <xf numFmtId="0" fontId="158" fillId="0" borderId="20" xfId="0" applyFont="1" applyBorder="1" applyAlignment="1">
      <alignment wrapText="1"/>
    </xf>
    <xf numFmtId="0" fontId="161" fillId="0" borderId="106" xfId="0" applyFont="1" applyBorder="1" applyAlignment="1">
      <alignment wrapText="1"/>
    </xf>
    <xf numFmtId="37" fontId="120" fillId="60" borderId="27" xfId="39108" applyNumberFormat="1" applyFont="1" applyFill="1" applyBorder="1" applyAlignment="1">
      <alignment horizontal="center" wrapText="1"/>
    </xf>
    <xf numFmtId="0" fontId="162" fillId="0" borderId="0" xfId="0" applyFont="1"/>
    <xf numFmtId="0" fontId="160" fillId="0" borderId="20" xfId="0" applyFont="1" applyBorder="1"/>
    <xf numFmtId="43" fontId="70" fillId="0" borderId="0" xfId="0" applyNumberFormat="1" applyFont="1" applyAlignment="1">
      <alignment vertical="center"/>
    </xf>
    <xf numFmtId="168" fontId="63" fillId="66" borderId="0" xfId="1" applyFont="1" applyFill="1" applyBorder="1" applyAlignment="1">
      <alignment horizontal="center" vertical="center"/>
    </xf>
    <xf numFmtId="168" fontId="70" fillId="66" borderId="0" xfId="1" applyFont="1" applyFill="1" applyBorder="1" applyAlignment="1">
      <alignment horizontal="center"/>
    </xf>
    <xf numFmtId="0" fontId="110" fillId="66" borderId="27" xfId="0" applyFont="1" applyFill="1" applyBorder="1"/>
    <xf numFmtId="0" fontId="108" fillId="66" borderId="27" xfId="0" applyFont="1" applyFill="1" applyBorder="1" applyAlignment="1">
      <alignment horizontal="left"/>
    </xf>
    <xf numFmtId="0" fontId="124" fillId="66" borderId="27" xfId="0" applyFont="1" applyFill="1" applyBorder="1" applyAlignment="1">
      <alignment horizontal="left"/>
    </xf>
    <xf numFmtId="0" fontId="63" fillId="66" borderId="27" xfId="0" applyFont="1" applyFill="1" applyBorder="1" applyAlignment="1">
      <alignment horizontal="left" indent="1"/>
    </xf>
    <xf numFmtId="0" fontId="63" fillId="66" borderId="0" xfId="0" applyFont="1" applyFill="1" applyAlignment="1">
      <alignment horizontal="center"/>
    </xf>
    <xf numFmtId="43" fontId="121" fillId="0" borderId="0" xfId="0" applyNumberFormat="1" applyFont="1"/>
    <xf numFmtId="0" fontId="70" fillId="66" borderId="27" xfId="0" applyFont="1" applyFill="1" applyBorder="1" applyAlignment="1">
      <alignment horizontal="left" indent="1"/>
    </xf>
    <xf numFmtId="0" fontId="68" fillId="66" borderId="0" xfId="0" applyFont="1" applyFill="1" applyAlignment="1">
      <alignment horizontal="center"/>
    </xf>
    <xf numFmtId="168" fontId="69" fillId="66" borderId="0" xfId="1" applyFont="1" applyFill="1" applyBorder="1" applyAlignment="1">
      <alignment horizontal="center"/>
    </xf>
    <xf numFmtId="0" fontId="109" fillId="66" borderId="27" xfId="0" applyFont="1" applyFill="1" applyBorder="1"/>
    <xf numFmtId="168" fontId="109" fillId="66" borderId="0" xfId="1" applyFont="1" applyFill="1" applyBorder="1"/>
    <xf numFmtId="0" fontId="109" fillId="66" borderId="0" xfId="0" applyFont="1" applyFill="1"/>
    <xf numFmtId="168" fontId="117" fillId="59" borderId="0" xfId="1" applyFont="1" applyFill="1" applyBorder="1"/>
    <xf numFmtId="0" fontId="165" fillId="0" borderId="0" xfId="0" applyFont="1" applyAlignment="1">
      <alignment horizontal="left" vertical="center"/>
    </xf>
    <xf numFmtId="0" fontId="165" fillId="0" borderId="0" xfId="0" applyFont="1" applyAlignment="1">
      <alignment horizontal="justify" vertical="center"/>
    </xf>
    <xf numFmtId="0" fontId="167" fillId="0" borderId="0" xfId="0" applyFont="1" applyAlignment="1">
      <alignment vertical="center"/>
    </xf>
    <xf numFmtId="0" fontId="166" fillId="0" borderId="0" xfId="0" applyFont="1" applyAlignment="1">
      <alignment vertical="center"/>
    </xf>
    <xf numFmtId="0" fontId="165" fillId="0" borderId="0" xfId="0" applyFont="1" applyAlignment="1">
      <alignment horizontal="left" vertical="center" indent="15"/>
    </xf>
    <xf numFmtId="0" fontId="117" fillId="0" borderId="0" xfId="0" applyFont="1" applyAlignment="1">
      <alignment horizontal="justify" vertical="center"/>
    </xf>
    <xf numFmtId="0" fontId="171" fillId="0" borderId="114" xfId="0" applyFont="1" applyBorder="1" applyAlignment="1">
      <alignment horizontal="left" vertical="center" wrapText="1"/>
    </xf>
    <xf numFmtId="0" fontId="171" fillId="0" borderId="115" xfId="0" applyFont="1" applyBorder="1" applyAlignment="1">
      <alignment horizontal="justify" vertical="center" wrapText="1"/>
    </xf>
    <xf numFmtId="0" fontId="171" fillId="0" borderId="115" xfId="0" applyFont="1" applyBorder="1" applyAlignment="1">
      <alignment horizontal="left" vertical="center" wrapText="1"/>
    </xf>
    <xf numFmtId="0" fontId="171" fillId="0" borderId="116" xfId="0" applyFont="1" applyBorder="1" applyAlignment="1">
      <alignment horizontal="left" vertical="center" wrapText="1"/>
    </xf>
    <xf numFmtId="0" fontId="165" fillId="0" borderId="112" xfId="0" applyFont="1" applyBorder="1" applyAlignment="1">
      <alignment horizontal="left" vertical="center" wrapText="1"/>
    </xf>
    <xf numFmtId="0" fontId="165" fillId="0" borderId="116" xfId="0" applyFont="1" applyBorder="1" applyAlignment="1">
      <alignment horizontal="left" vertical="center" wrapText="1"/>
    </xf>
    <xf numFmtId="0" fontId="165" fillId="0" borderId="0" xfId="0" applyFont="1" applyAlignment="1">
      <alignment horizontal="left" vertical="center" wrapText="1"/>
    </xf>
    <xf numFmtId="0" fontId="165" fillId="0" borderId="115" xfId="0" applyFont="1" applyBorder="1" applyAlignment="1">
      <alignment horizontal="left" vertical="center" wrapText="1"/>
    </xf>
    <xf numFmtId="0" fontId="171" fillId="0" borderId="112" xfId="0" applyFont="1" applyBorder="1" applyAlignment="1">
      <alignment horizontal="left" vertical="center" wrapText="1"/>
    </xf>
    <xf numFmtId="0" fontId="165" fillId="0" borderId="0" xfId="0" applyFont="1" applyAlignment="1">
      <alignment horizontal="left" vertical="center" indent="5"/>
    </xf>
    <xf numFmtId="0" fontId="171" fillId="0" borderId="0" xfId="0" applyFont="1" applyAlignment="1">
      <alignment horizontal="left" vertical="center" indent="5"/>
    </xf>
    <xf numFmtId="0" fontId="171" fillId="0" borderId="0" xfId="0" applyFont="1" applyAlignment="1">
      <alignment vertical="center"/>
    </xf>
    <xf numFmtId="0" fontId="171" fillId="0" borderId="0" xfId="0" applyFont="1" applyAlignment="1">
      <alignment horizontal="left" vertical="center"/>
    </xf>
    <xf numFmtId="0" fontId="171" fillId="0" borderId="0" xfId="0" applyFont="1" applyAlignment="1">
      <alignment horizontal="justify" vertical="center"/>
    </xf>
    <xf numFmtId="0" fontId="172" fillId="0" borderId="0" xfId="0" applyFont="1" applyAlignment="1">
      <alignment horizontal="justify" vertical="center"/>
    </xf>
    <xf numFmtId="0" fontId="165" fillId="0" borderId="0" xfId="0" applyFont="1" applyAlignment="1">
      <alignment horizontal="center" vertical="center"/>
    </xf>
    <xf numFmtId="0" fontId="165" fillId="0" borderId="0" xfId="0" applyFont="1" applyAlignment="1">
      <alignment horizontal="left" vertical="center" indent="2"/>
    </xf>
    <xf numFmtId="0" fontId="165" fillId="67" borderId="118" xfId="0" applyFont="1" applyFill="1" applyBorder="1" applyAlignment="1">
      <alignment horizontal="left" vertical="center" wrapText="1"/>
    </xf>
    <xf numFmtId="0" fontId="171" fillId="67" borderId="119" xfId="0" applyFont="1" applyFill="1" applyBorder="1" applyAlignment="1">
      <alignment horizontal="left" vertical="center" wrapText="1"/>
    </xf>
    <xf numFmtId="0" fontId="165" fillId="67" borderId="114" xfId="0" applyFont="1" applyFill="1" applyBorder="1" applyAlignment="1">
      <alignment horizontal="left" vertical="center" wrapText="1"/>
    </xf>
    <xf numFmtId="0" fontId="171" fillId="67" borderId="116" xfId="0" applyFont="1" applyFill="1" applyBorder="1" applyAlignment="1">
      <alignment horizontal="left" vertical="center" wrapText="1"/>
    </xf>
    <xf numFmtId="0" fontId="165" fillId="0" borderId="119" xfId="0" applyFont="1" applyBorder="1" applyAlignment="1">
      <alignment horizontal="left" vertical="center" wrapText="1"/>
    </xf>
    <xf numFmtId="0" fontId="165" fillId="0" borderId="116" xfId="0" applyFont="1" applyBorder="1" applyAlignment="1">
      <alignment horizontal="justify" vertical="center" wrapText="1"/>
    </xf>
    <xf numFmtId="0" fontId="165" fillId="0" borderId="120" xfId="0" applyFont="1" applyBorder="1" applyAlignment="1">
      <alignment horizontal="left" vertical="center" wrapText="1"/>
    </xf>
    <xf numFmtId="0" fontId="165" fillId="0" borderId="0" xfId="0" applyFont="1" applyAlignment="1">
      <alignment horizontal="justify" vertical="center" wrapText="1"/>
    </xf>
    <xf numFmtId="0" fontId="165" fillId="68" borderId="118" xfId="0" applyFont="1" applyFill="1" applyBorder="1" applyAlignment="1">
      <alignment horizontal="left" vertical="center" wrapText="1"/>
    </xf>
    <xf numFmtId="0" fontId="171" fillId="68" borderId="119" xfId="0" applyFont="1" applyFill="1" applyBorder="1" applyAlignment="1">
      <alignment horizontal="left" vertical="center" wrapText="1"/>
    </xf>
    <xf numFmtId="0" fontId="165" fillId="68" borderId="114" xfId="0" applyFont="1" applyFill="1" applyBorder="1" applyAlignment="1">
      <alignment horizontal="left" vertical="center" wrapText="1"/>
    </xf>
    <xf numFmtId="0" fontId="171" fillId="68" borderId="116" xfId="0" applyFont="1" applyFill="1" applyBorder="1" applyAlignment="1">
      <alignment horizontal="left" vertical="center" wrapText="1"/>
    </xf>
    <xf numFmtId="0" fontId="171" fillId="68" borderId="114" xfId="0" applyFont="1" applyFill="1" applyBorder="1" applyAlignment="1">
      <alignment horizontal="left" vertical="center" wrapText="1"/>
    </xf>
    <xf numFmtId="0" fontId="165" fillId="0" borderId="122" xfId="0" applyFont="1" applyBorder="1" applyAlignment="1">
      <alignment horizontal="left" vertical="center" wrapText="1"/>
    </xf>
    <xf numFmtId="0" fontId="0" fillId="0" borderId="116" xfId="0" applyBorder="1" applyAlignment="1">
      <alignment wrapText="1"/>
    </xf>
    <xf numFmtId="0" fontId="165" fillId="0" borderId="116" xfId="0" applyFont="1" applyBorder="1" applyAlignment="1">
      <alignment horizontal="left" vertical="center" wrapText="1" indent="1"/>
    </xf>
    <xf numFmtId="0" fontId="0" fillId="0" borderId="116" xfId="0" applyBorder="1" applyAlignment="1">
      <alignment vertical="top" wrapText="1"/>
    </xf>
    <xf numFmtId="0" fontId="165" fillId="68" borderId="115" xfId="0" applyFont="1" applyFill="1" applyBorder="1" applyAlignment="1">
      <alignment horizontal="left" vertical="center" wrapText="1"/>
    </xf>
    <xf numFmtId="0" fontId="175" fillId="0" borderId="0" xfId="0" applyFont="1" applyAlignment="1">
      <alignment horizontal="left" vertical="center"/>
    </xf>
    <xf numFmtId="0" fontId="167" fillId="0" borderId="109" xfId="0" applyFont="1" applyBorder="1" applyAlignment="1">
      <alignment horizontal="left" vertical="center" wrapText="1"/>
    </xf>
    <xf numFmtId="0" fontId="167" fillId="0" borderId="113" xfId="0" applyFont="1" applyBorder="1" applyAlignment="1">
      <alignment horizontal="left" vertical="center" wrapText="1"/>
    </xf>
    <xf numFmtId="0" fontId="166" fillId="0" borderId="0" xfId="0" applyFont="1" applyAlignment="1">
      <alignment horizontal="left" vertical="center" indent="4"/>
    </xf>
    <xf numFmtId="0" fontId="171" fillId="0" borderId="0" xfId="0" applyFont="1" applyAlignment="1">
      <alignment horizontal="left" vertical="center" indent="4"/>
    </xf>
    <xf numFmtId="0" fontId="179" fillId="0" borderId="0" xfId="0" applyFont="1" applyAlignment="1">
      <alignment horizontal="justify" vertical="center"/>
    </xf>
    <xf numFmtId="0" fontId="165" fillId="0" borderId="0" xfId="0" applyFont="1" applyAlignment="1">
      <alignment horizontal="left" vertical="center" indent="12"/>
    </xf>
    <xf numFmtId="0" fontId="165" fillId="0" borderId="0" xfId="0" applyFont="1" applyAlignment="1">
      <alignment horizontal="left" vertical="center" indent="10"/>
    </xf>
    <xf numFmtId="0" fontId="166" fillId="0" borderId="0" xfId="0" applyFont="1" applyAlignment="1">
      <alignment horizontal="left" vertical="center"/>
    </xf>
    <xf numFmtId="0" fontId="167" fillId="0" borderId="0" xfId="0" applyFont="1" applyAlignment="1">
      <alignment horizontal="left" vertical="center"/>
    </xf>
    <xf numFmtId="0" fontId="181" fillId="0" borderId="0" xfId="0" applyFont="1" applyAlignment="1">
      <alignment horizontal="justify" vertical="center"/>
    </xf>
    <xf numFmtId="0" fontId="182" fillId="0" borderId="0" xfId="0" applyFont="1" applyAlignment="1">
      <alignment horizontal="left" vertical="center"/>
    </xf>
    <xf numFmtId="0" fontId="183" fillId="0" borderId="0" xfId="0" applyFont="1" applyAlignment="1">
      <alignment horizontal="center" vertical="center"/>
    </xf>
    <xf numFmtId="0" fontId="185" fillId="0" borderId="0" xfId="0" applyFont="1" applyAlignment="1">
      <alignment horizontal="left" vertical="center" wrapText="1"/>
    </xf>
    <xf numFmtId="0" fontId="187" fillId="0" borderId="0" xfId="0" applyFont="1" applyAlignment="1">
      <alignment horizontal="left" vertical="center" wrapText="1"/>
    </xf>
    <xf numFmtId="0" fontId="188" fillId="0" borderId="0" xfId="0" applyFont="1" applyAlignment="1">
      <alignment horizontal="justify" vertical="center" wrapText="1"/>
    </xf>
    <xf numFmtId="0" fontId="188" fillId="0" borderId="0" xfId="0" applyFont="1" applyAlignment="1">
      <alignment horizontal="left" vertical="center" wrapText="1"/>
    </xf>
    <xf numFmtId="0" fontId="189" fillId="0" borderId="0" xfId="0" applyFont="1" applyAlignment="1">
      <alignment horizontal="left" vertical="center" wrapText="1"/>
    </xf>
    <xf numFmtId="0" fontId="187" fillId="0" borderId="0" xfId="0" applyFont="1" applyAlignment="1">
      <alignment horizontal="justify" vertical="center" wrapText="1"/>
    </xf>
    <xf numFmtId="0" fontId="187" fillId="0" borderId="0" xfId="0" applyFont="1" applyAlignment="1">
      <alignment horizontal="right" vertical="center"/>
    </xf>
    <xf numFmtId="0" fontId="188" fillId="0" borderId="0" xfId="0" applyFont="1" applyAlignment="1">
      <alignment horizontal="left" vertical="center" wrapText="1" indent="2"/>
    </xf>
    <xf numFmtId="0" fontId="188" fillId="0" borderId="0" xfId="0" applyFont="1" applyAlignment="1">
      <alignment horizontal="left" vertical="center" indent="15"/>
    </xf>
    <xf numFmtId="0" fontId="188" fillId="0" borderId="0" xfId="0" applyFont="1" applyAlignment="1">
      <alignment horizontal="justify" vertical="center"/>
    </xf>
    <xf numFmtId="0" fontId="187" fillId="0" borderId="0" xfId="0" applyFont="1" applyAlignment="1">
      <alignment horizontal="justify" vertical="center"/>
    </xf>
    <xf numFmtId="0" fontId="191" fillId="0" borderId="0" xfId="0" applyFont="1" applyAlignment="1">
      <alignment horizontal="justify" vertical="center"/>
    </xf>
    <xf numFmtId="0" fontId="188" fillId="0" borderId="0" xfId="0" applyFont="1" applyAlignment="1">
      <alignment horizontal="right" vertical="center"/>
    </xf>
    <xf numFmtId="0" fontId="192" fillId="0" borderId="0" xfId="0" applyFont="1" applyAlignment="1">
      <alignment horizontal="left" vertical="center"/>
    </xf>
    <xf numFmtId="0" fontId="93" fillId="0" borderId="0" xfId="0" applyFont="1" applyAlignment="1">
      <alignment vertical="center"/>
    </xf>
    <xf numFmtId="0" fontId="193" fillId="0" borderId="0" xfId="0" applyFont="1" applyAlignment="1">
      <alignment horizontal="center" vertical="center"/>
    </xf>
    <xf numFmtId="0" fontId="194" fillId="0" borderId="0" xfId="0" applyFont="1" applyAlignment="1">
      <alignment horizontal="center" vertical="center"/>
    </xf>
    <xf numFmtId="15" fontId="194" fillId="0" borderId="0" xfId="0" applyNumberFormat="1" applyFont="1" applyAlignment="1">
      <alignment horizontal="center" vertical="center"/>
    </xf>
    <xf numFmtId="0" fontId="16" fillId="0" borderId="123" xfId="0" applyFont="1" applyBorder="1" applyAlignment="1">
      <alignment vertical="center" wrapText="1"/>
    </xf>
    <xf numFmtId="0" fontId="16" fillId="0" borderId="124" xfId="0" applyFont="1" applyBorder="1" applyAlignment="1">
      <alignment vertical="center" wrapText="1"/>
    </xf>
    <xf numFmtId="0" fontId="195" fillId="68" borderId="125" xfId="0" applyFont="1" applyFill="1" applyBorder="1" applyAlignment="1">
      <alignment vertical="center" wrapText="1"/>
    </xf>
    <xf numFmtId="0" fontId="0" fillId="68" borderId="126" xfId="0" applyFill="1" applyBorder="1" applyAlignment="1">
      <alignment vertical="center" wrapText="1"/>
    </xf>
    <xf numFmtId="0" fontId="60" fillId="68" borderId="126" xfId="0" applyFont="1" applyFill="1" applyBorder="1" applyAlignment="1">
      <alignment vertical="center" wrapText="1"/>
    </xf>
    <xf numFmtId="0" fontId="16" fillId="0" borderId="125" xfId="0" applyFont="1" applyBorder="1" applyAlignment="1">
      <alignment vertical="center" wrapText="1"/>
    </xf>
    <xf numFmtId="0" fontId="0" fillId="0" borderId="126" xfId="0" applyBorder="1" applyAlignment="1">
      <alignment vertical="center" wrapText="1"/>
    </xf>
    <xf numFmtId="0" fontId="0" fillId="0" borderId="126" xfId="0" applyBorder="1" applyAlignment="1">
      <alignment horizontal="left" vertical="center" wrapText="1" indent="5"/>
    </xf>
    <xf numFmtId="0" fontId="16" fillId="68" borderId="125" xfId="0" applyFont="1" applyFill="1" applyBorder="1" applyAlignment="1">
      <alignment vertical="center" wrapText="1"/>
    </xf>
    <xf numFmtId="0" fontId="0" fillId="68" borderId="126" xfId="0" applyFill="1" applyBorder="1" applyAlignment="1">
      <alignment horizontal="left" vertical="center" wrapText="1" indent="5"/>
    </xf>
    <xf numFmtId="0" fontId="197" fillId="0" borderId="0" xfId="0" applyFont="1" applyAlignment="1">
      <alignment vertical="center"/>
    </xf>
    <xf numFmtId="0" fontId="0" fillId="0" borderId="0" xfId="0" applyAlignment="1">
      <alignment vertical="center" wrapText="1"/>
    </xf>
    <xf numFmtId="0" fontId="198" fillId="0" borderId="0" xfId="0" applyFont="1" applyAlignment="1">
      <alignment vertical="center" wrapText="1"/>
    </xf>
    <xf numFmtId="0" fontId="199" fillId="0" borderId="0" xfId="0" applyFont="1" applyAlignment="1">
      <alignment horizontal="justify" vertical="center" wrapText="1"/>
    </xf>
    <xf numFmtId="0" fontId="199" fillId="0" borderId="0" xfId="0" applyFont="1" applyAlignment="1">
      <alignment vertical="center" wrapText="1"/>
    </xf>
    <xf numFmtId="0" fontId="203" fillId="0" borderId="0" xfId="0" applyFont="1" applyAlignment="1">
      <alignment horizontal="justify" vertical="center"/>
    </xf>
    <xf numFmtId="0" fontId="204" fillId="0" borderId="0" xfId="0" applyFont="1" applyAlignment="1">
      <alignment vertical="center"/>
    </xf>
    <xf numFmtId="0" fontId="198" fillId="0" borderId="0" xfId="0" applyFont="1" applyAlignment="1">
      <alignment horizontal="center" vertical="center"/>
    </xf>
    <xf numFmtId="0" fontId="199" fillId="0" borderId="0" xfId="0" applyFont="1" applyAlignment="1">
      <alignment horizontal="justify" vertical="center"/>
    </xf>
    <xf numFmtId="0" fontId="199" fillId="0" borderId="0" xfId="0" applyFont="1" applyAlignment="1">
      <alignment horizontal="center" vertical="center" wrapText="1"/>
    </xf>
    <xf numFmtId="0" fontId="199" fillId="0" borderId="0" xfId="0" applyFont="1" applyAlignment="1">
      <alignment horizontal="left" vertical="center" wrapText="1" indent="1"/>
    </xf>
    <xf numFmtId="0" fontId="205" fillId="0" borderId="0" xfId="0" applyFont="1" applyAlignment="1">
      <alignment vertical="center"/>
    </xf>
    <xf numFmtId="0" fontId="165" fillId="0" borderId="0" xfId="0" applyFont="1" applyAlignment="1">
      <alignment horizontal="left" vertical="center" wrapText="1" indent="5"/>
    </xf>
    <xf numFmtId="0" fontId="171" fillId="0" borderId="0" xfId="0" applyFont="1" applyAlignment="1">
      <alignment horizontal="left" vertical="center" wrapText="1" indent="5"/>
    </xf>
    <xf numFmtId="0" fontId="187" fillId="0" borderId="0" xfId="0" applyFont="1" applyAlignment="1">
      <alignment horizontal="left" vertical="center" wrapText="1"/>
    </xf>
    <xf numFmtId="0" fontId="165" fillId="0" borderId="0" xfId="0" applyFont="1" applyAlignment="1">
      <alignment horizontal="left" vertical="center" wrapText="1"/>
    </xf>
    <xf numFmtId="0" fontId="187" fillId="0" borderId="0" xfId="0" applyFont="1" applyAlignment="1">
      <alignment horizontal="justify" vertical="center" wrapText="1"/>
    </xf>
    <xf numFmtId="0" fontId="187" fillId="0" borderId="0" xfId="0" applyFont="1" applyAlignment="1">
      <alignment horizontal="left" vertical="center" wrapText="1" indent="15"/>
    </xf>
    <xf numFmtId="0" fontId="188" fillId="0" borderId="0" xfId="0" applyFont="1" applyAlignment="1">
      <alignment horizontal="left" vertical="center" wrapText="1" indent="15"/>
    </xf>
    <xf numFmtId="0" fontId="188" fillId="0" borderId="0" xfId="0" applyFont="1" applyAlignment="1">
      <alignment horizontal="justify" vertical="center" wrapText="1"/>
    </xf>
    <xf numFmtId="0" fontId="188" fillId="0" borderId="0" xfId="0" applyFont="1" applyAlignment="1">
      <alignment horizontal="left" vertical="center" wrapText="1"/>
    </xf>
    <xf numFmtId="0" fontId="165" fillId="0" borderId="0" xfId="0" applyFont="1" applyAlignment="1">
      <alignment horizontal="justify" vertical="center" wrapText="1"/>
    </xf>
    <xf numFmtId="0" fontId="188" fillId="0" borderId="0" xfId="0" applyFont="1" applyAlignment="1">
      <alignment horizontal="left" vertical="center" wrapText="1" indent="2"/>
    </xf>
    <xf numFmtId="0" fontId="165" fillId="0" borderId="117" xfId="0" applyFont="1" applyBorder="1" applyAlignment="1">
      <alignment horizontal="left" vertical="center" wrapText="1"/>
    </xf>
    <xf numFmtId="0" fontId="165" fillId="0" borderId="113" xfId="0" applyFont="1" applyBorder="1" applyAlignment="1">
      <alignment horizontal="left" vertical="center" wrapText="1"/>
    </xf>
    <xf numFmtId="0" fontId="171" fillId="68" borderId="119" xfId="0" applyFont="1" applyFill="1" applyBorder="1" applyAlignment="1">
      <alignment horizontal="left" vertical="center" wrapText="1"/>
    </xf>
    <xf numFmtId="0" fontId="171" fillId="68" borderId="116" xfId="0" applyFont="1" applyFill="1" applyBorder="1" applyAlignment="1">
      <alignment horizontal="left" vertical="center" wrapText="1"/>
    </xf>
    <xf numFmtId="0" fontId="171" fillId="68" borderId="110" xfId="0" applyFont="1" applyFill="1" applyBorder="1" applyAlignment="1">
      <alignment horizontal="left" vertical="center" wrapText="1"/>
    </xf>
    <xf numFmtId="0" fontId="171" fillId="68" borderId="112" xfId="0" applyFont="1" applyFill="1" applyBorder="1" applyAlignment="1">
      <alignment horizontal="left" vertical="center" wrapText="1"/>
    </xf>
    <xf numFmtId="0" fontId="165" fillId="0" borderId="118" xfId="0" applyFont="1" applyBorder="1" applyAlignment="1">
      <alignment horizontal="left" vertical="center" wrapText="1"/>
    </xf>
    <xf numFmtId="0" fontId="165" fillId="0" borderId="120" xfId="0" applyFont="1" applyBorder="1" applyAlignment="1">
      <alignment horizontal="left" vertical="center" wrapText="1"/>
    </xf>
    <xf numFmtId="0" fontId="165" fillId="0" borderId="119" xfId="0" applyFont="1" applyBorder="1" applyAlignment="1">
      <alignment horizontal="left" vertical="center" wrapText="1"/>
    </xf>
    <xf numFmtId="0" fontId="165" fillId="0" borderId="114" xfId="0" applyFont="1" applyBorder="1" applyAlignment="1">
      <alignment horizontal="justify" vertical="center" wrapText="1"/>
    </xf>
    <xf numFmtId="0" fontId="165" fillId="0" borderId="115" xfId="0" applyFont="1" applyBorder="1" applyAlignment="1">
      <alignment horizontal="justify" vertical="center" wrapText="1"/>
    </xf>
    <xf numFmtId="0" fontId="165" fillId="0" borderId="116" xfId="0" applyFont="1" applyBorder="1" applyAlignment="1">
      <alignment horizontal="justify" vertical="center" wrapText="1"/>
    </xf>
    <xf numFmtId="0" fontId="165" fillId="68" borderId="114" xfId="0" applyFont="1" applyFill="1" applyBorder="1" applyAlignment="1">
      <alignment horizontal="left" vertical="center" wrapText="1"/>
    </xf>
    <xf numFmtId="0" fontId="165" fillId="68" borderId="116" xfId="0" applyFont="1" applyFill="1" applyBorder="1" applyAlignment="1">
      <alignment horizontal="left" vertical="center" wrapText="1"/>
    </xf>
    <xf numFmtId="0" fontId="165" fillId="68" borderId="118" xfId="0" applyFont="1" applyFill="1" applyBorder="1" applyAlignment="1">
      <alignment horizontal="left" vertical="center" wrapText="1"/>
    </xf>
    <xf numFmtId="0" fontId="177" fillId="0" borderId="110" xfId="0" applyFont="1" applyBorder="1" applyAlignment="1">
      <alignment horizontal="left" vertical="center" wrapText="1"/>
    </xf>
    <xf numFmtId="0" fontId="177" fillId="0" borderId="112" xfId="0" applyFont="1" applyBorder="1" applyAlignment="1">
      <alignment horizontal="left" vertical="center" wrapText="1"/>
    </xf>
    <xf numFmtId="0" fontId="165" fillId="0" borderId="114" xfId="0" applyFont="1" applyBorder="1" applyAlignment="1">
      <alignment horizontal="left" vertical="center" wrapText="1"/>
    </xf>
    <xf numFmtId="0" fontId="165" fillId="0" borderId="116" xfId="0" applyFont="1" applyBorder="1" applyAlignment="1">
      <alignment horizontal="left" vertical="center" wrapText="1"/>
    </xf>
    <xf numFmtId="0" fontId="165" fillId="0" borderId="115" xfId="0" applyFont="1" applyBorder="1" applyAlignment="1">
      <alignment horizontal="left" vertical="center" wrapText="1"/>
    </xf>
    <xf numFmtId="0" fontId="165" fillId="0" borderId="110" xfId="0" applyFont="1" applyBorder="1" applyAlignment="1">
      <alignment horizontal="left" vertical="center" wrapText="1"/>
    </xf>
    <xf numFmtId="0" fontId="165" fillId="0" borderId="111" xfId="0" applyFont="1" applyBorder="1" applyAlignment="1">
      <alignment horizontal="left" vertical="center" wrapText="1"/>
    </xf>
    <xf numFmtId="0" fontId="165" fillId="0" borderId="112" xfId="0" applyFont="1" applyBorder="1" applyAlignment="1">
      <alignment horizontal="left" vertical="center" wrapText="1"/>
    </xf>
    <xf numFmtId="0" fontId="165" fillId="0" borderId="110" xfId="0" applyFont="1" applyBorder="1" applyAlignment="1">
      <alignment horizontal="justify" vertical="center" wrapText="1"/>
    </xf>
    <xf numFmtId="0" fontId="165" fillId="0" borderId="111" xfId="0" applyFont="1" applyBorder="1" applyAlignment="1">
      <alignment horizontal="justify" vertical="center" wrapText="1"/>
    </xf>
    <xf numFmtId="0" fontId="165" fillId="0" borderId="112" xfId="0" applyFont="1" applyBorder="1" applyAlignment="1">
      <alignment horizontal="justify" vertical="center" wrapText="1"/>
    </xf>
    <xf numFmtId="0" fontId="165" fillId="0" borderId="121" xfId="0" applyFont="1" applyBorder="1" applyAlignment="1">
      <alignment horizontal="left" vertical="center" wrapText="1"/>
    </xf>
    <xf numFmtId="0" fontId="165" fillId="0" borderId="122" xfId="0" applyFont="1" applyBorder="1" applyAlignment="1">
      <alignment horizontal="left" vertical="center" wrapText="1"/>
    </xf>
    <xf numFmtId="0" fontId="165" fillId="68" borderId="121" xfId="0" applyFont="1" applyFill="1" applyBorder="1" applyAlignment="1">
      <alignment horizontal="left" vertical="center" wrapText="1"/>
    </xf>
    <xf numFmtId="0" fontId="171" fillId="68" borderId="122" xfId="0" applyFont="1" applyFill="1" applyBorder="1" applyAlignment="1">
      <alignment horizontal="left" vertical="center" wrapText="1"/>
    </xf>
    <xf numFmtId="0" fontId="165" fillId="67" borderId="114" xfId="0" applyFont="1" applyFill="1" applyBorder="1" applyAlignment="1">
      <alignment horizontal="left" vertical="center" wrapText="1"/>
    </xf>
    <xf numFmtId="0" fontId="165" fillId="67" borderId="116" xfId="0" applyFont="1" applyFill="1" applyBorder="1" applyAlignment="1">
      <alignment horizontal="left" vertical="center" wrapText="1"/>
    </xf>
    <xf numFmtId="0" fontId="171" fillId="67" borderId="110" xfId="0" applyFont="1" applyFill="1" applyBorder="1" applyAlignment="1">
      <alignment horizontal="left" vertical="center" wrapText="1"/>
    </xf>
    <xf numFmtId="0" fontId="171" fillId="67" borderId="112" xfId="0" applyFont="1" applyFill="1" applyBorder="1" applyAlignment="1">
      <alignment horizontal="left" vertical="center" wrapText="1"/>
    </xf>
    <xf numFmtId="0" fontId="171" fillId="0" borderId="110" xfId="0" applyFont="1" applyBorder="1" applyAlignment="1">
      <alignment horizontal="justify" vertical="center" wrapText="1"/>
    </xf>
    <xf numFmtId="0" fontId="171" fillId="0" borderId="111" xfId="0" applyFont="1" applyBorder="1" applyAlignment="1">
      <alignment horizontal="justify" vertical="center" wrapText="1"/>
    </xf>
    <xf numFmtId="0" fontId="171" fillId="0" borderId="112" xfId="0" applyFont="1" applyBorder="1" applyAlignment="1">
      <alignment horizontal="justify" vertical="center" wrapText="1"/>
    </xf>
    <xf numFmtId="0" fontId="171" fillId="0" borderId="110" xfId="0" applyFont="1" applyBorder="1" applyAlignment="1">
      <alignment horizontal="left" vertical="center" wrapText="1"/>
    </xf>
    <xf numFmtId="0" fontId="171" fillId="0" borderId="111" xfId="0" applyFont="1" applyBorder="1" applyAlignment="1">
      <alignment horizontal="left" vertical="center" wrapText="1"/>
    </xf>
    <xf numFmtId="0" fontId="171" fillId="0" borderId="112" xfId="0" applyFont="1" applyBorder="1" applyAlignment="1">
      <alignment horizontal="left" vertical="center" wrapText="1"/>
    </xf>
    <xf numFmtId="0" fontId="199" fillId="0" borderId="0" xfId="0" applyFont="1" applyAlignment="1">
      <alignment horizontal="justify" vertical="center" wrapText="1"/>
    </xf>
    <xf numFmtId="0" fontId="199" fillId="0" borderId="0" xfId="0" applyFont="1" applyAlignment="1">
      <alignment horizontal="center" vertical="center" wrapText="1"/>
    </xf>
    <xf numFmtId="0" fontId="199" fillId="0" borderId="0" xfId="0" applyFont="1" applyAlignment="1">
      <alignment horizontal="left" vertical="center" wrapText="1" indent="1"/>
    </xf>
    <xf numFmtId="0" fontId="199" fillId="0" borderId="0" xfId="0" applyFont="1" applyAlignment="1">
      <alignment vertical="center" wrapText="1"/>
    </xf>
    <xf numFmtId="0" fontId="198" fillId="0" borderId="0" xfId="0" applyFont="1" applyAlignment="1">
      <alignment vertical="center" wrapText="1"/>
    </xf>
    <xf numFmtId="0" fontId="200" fillId="0" borderId="0" xfId="0" applyFont="1" applyAlignment="1">
      <alignment horizontal="justify" vertical="center" wrapText="1"/>
    </xf>
    <xf numFmtId="0" fontId="113" fillId="0" borderId="0" xfId="0" applyFont="1" applyAlignment="1">
      <alignment horizontal="center" vertical="center"/>
    </xf>
    <xf numFmtId="0" fontId="82" fillId="0" borderId="0" xfId="0" applyFont="1" applyAlignment="1">
      <alignment horizontal="center" vertical="center"/>
    </xf>
    <xf numFmtId="0" fontId="80" fillId="63" borderId="30" xfId="0" applyFont="1" applyFill="1" applyBorder="1" applyAlignment="1">
      <alignment horizontal="center" vertical="center"/>
    </xf>
    <xf numFmtId="0" fontId="80" fillId="63" borderId="0" xfId="0" applyFont="1" applyFill="1" applyAlignment="1">
      <alignment horizontal="center" vertical="center"/>
    </xf>
    <xf numFmtId="0" fontId="80" fillId="63" borderId="31" xfId="0" applyFont="1" applyFill="1" applyBorder="1" applyAlignment="1">
      <alignment horizontal="center" vertical="center"/>
    </xf>
    <xf numFmtId="0" fontId="70" fillId="0" borderId="34" xfId="0" applyFont="1" applyBorder="1" applyAlignment="1">
      <alignment horizontal="center"/>
    </xf>
    <xf numFmtId="0" fontId="78" fillId="63" borderId="92" xfId="0" applyFont="1" applyFill="1" applyBorder="1" applyAlignment="1">
      <alignment horizontal="center" vertical="center"/>
    </xf>
    <xf numFmtId="0" fontId="122" fillId="63" borderId="63" xfId="0" applyFont="1" applyFill="1" applyBorder="1" applyAlignment="1">
      <alignment horizontal="center"/>
    </xf>
    <xf numFmtId="0" fontId="70" fillId="0" borderId="28" xfId="0" applyFont="1" applyBorder="1" applyAlignment="1">
      <alignment horizontal="center"/>
    </xf>
    <xf numFmtId="0" fontId="110" fillId="0" borderId="27" xfId="0" applyFont="1" applyBorder="1" applyAlignment="1">
      <alignment horizontal="left"/>
    </xf>
    <xf numFmtId="0" fontId="110" fillId="0" borderId="0" xfId="0" applyFont="1" applyAlignment="1">
      <alignment horizontal="left"/>
    </xf>
    <xf numFmtId="0" fontId="110" fillId="0" borderId="29" xfId="0" applyFont="1" applyBorder="1" applyAlignment="1">
      <alignment horizontal="left"/>
    </xf>
    <xf numFmtId="0" fontId="78" fillId="63" borderId="13" xfId="0" applyFont="1" applyFill="1" applyBorder="1" applyAlignment="1">
      <alignment horizontal="center" vertical="center" wrapText="1"/>
    </xf>
    <xf numFmtId="0" fontId="161" fillId="0" borderId="105" xfId="0" applyFont="1" applyBorder="1" applyAlignment="1">
      <alignment horizontal="center" wrapText="1"/>
    </xf>
    <xf numFmtId="0" fontId="161" fillId="0" borderId="107" xfId="0" applyFont="1" applyBorder="1" applyAlignment="1">
      <alignment horizontal="center" wrapText="1"/>
    </xf>
    <xf numFmtId="0" fontId="158" fillId="0" borderId="105" xfId="0" applyFont="1" applyBorder="1" applyAlignment="1">
      <alignment horizontal="center"/>
    </xf>
    <xf numFmtId="0" fontId="158" fillId="0" borderId="107" xfId="0" applyFont="1" applyBorder="1" applyAlignment="1">
      <alignment horizontal="center"/>
    </xf>
    <xf numFmtId="0" fontId="150" fillId="0" borderId="0" xfId="0" applyFont="1" applyAlignment="1">
      <alignment horizontal="center"/>
    </xf>
    <xf numFmtId="0" fontId="118" fillId="63" borderId="30" xfId="0" applyFont="1" applyFill="1" applyBorder="1" applyAlignment="1">
      <alignment horizontal="center" textRotation="90"/>
    </xf>
    <xf numFmtId="0" fontId="118" fillId="63" borderId="0" xfId="0" applyFont="1" applyFill="1" applyAlignment="1">
      <alignment horizontal="center" textRotation="90"/>
    </xf>
    <xf numFmtId="0" fontId="118" fillId="63" borderId="32" xfId="24251" applyFont="1" applyFill="1" applyBorder="1" applyAlignment="1">
      <alignment horizontal="left" vertical="top"/>
    </xf>
    <xf numFmtId="0" fontId="118" fillId="63" borderId="27" xfId="24251" applyFont="1" applyFill="1" applyBorder="1" applyAlignment="1">
      <alignment horizontal="left" vertical="top"/>
    </xf>
    <xf numFmtId="0" fontId="118" fillId="63" borderId="25" xfId="24251" applyFont="1" applyFill="1" applyBorder="1" applyAlignment="1">
      <alignment horizontal="left" vertical="top"/>
    </xf>
    <xf numFmtId="166" fontId="120" fillId="66" borderId="27" xfId="1" applyNumberFormat="1" applyFont="1" applyFill="1" applyBorder="1" applyAlignment="1">
      <alignment horizontal="center" wrapText="1"/>
    </xf>
    <xf numFmtId="166" fontId="120" fillId="66" borderId="0" xfId="1" applyNumberFormat="1" applyFont="1" applyFill="1" applyBorder="1" applyAlignment="1">
      <alignment horizontal="center" wrapText="1"/>
    </xf>
    <xf numFmtId="0" fontId="78" fillId="0" borderId="31" xfId="0" applyFont="1" applyBorder="1" applyAlignment="1">
      <alignment horizontal="center"/>
    </xf>
    <xf numFmtId="0" fontId="129" fillId="0" borderId="0" xfId="0" applyFont="1" applyAlignment="1">
      <alignment horizontal="left"/>
    </xf>
    <xf numFmtId="0" fontId="159" fillId="0" borderId="0" xfId="0" applyFont="1" applyAlignment="1">
      <alignment horizontal="center"/>
    </xf>
    <xf numFmtId="0" fontId="113" fillId="0" borderId="31" xfId="0" applyFont="1" applyBorder="1" applyAlignment="1">
      <alignment horizontal="center" vertical="center"/>
    </xf>
    <xf numFmtId="0" fontId="78" fillId="63" borderId="30" xfId="0" applyFont="1" applyFill="1" applyBorder="1" applyAlignment="1">
      <alignment horizontal="center" vertical="center" wrapText="1"/>
    </xf>
    <xf numFmtId="0" fontId="78" fillId="63" borderId="0" xfId="0" applyFont="1" applyFill="1" applyAlignment="1">
      <alignment horizontal="center" vertical="center"/>
    </xf>
    <xf numFmtId="0" fontId="78" fillId="63" borderId="31" xfId="0" applyFont="1" applyFill="1" applyBorder="1" applyAlignment="1">
      <alignment horizontal="center" vertical="center"/>
    </xf>
    <xf numFmtId="0" fontId="78" fillId="63" borderId="63" xfId="0" applyFont="1" applyFill="1" applyBorder="1" applyAlignment="1">
      <alignment horizontal="center" vertical="center"/>
    </xf>
    <xf numFmtId="0" fontId="80" fillId="63" borderId="63" xfId="0" applyFont="1" applyFill="1" applyBorder="1" applyAlignment="1">
      <alignment horizontal="center" vertical="center"/>
    </xf>
    <xf numFmtId="0" fontId="80" fillId="63" borderId="64" xfId="0" applyFont="1" applyFill="1" applyBorder="1" applyAlignment="1">
      <alignment horizontal="center" vertical="center"/>
    </xf>
    <xf numFmtId="0" fontId="78" fillId="63" borderId="30" xfId="0" applyFont="1" applyFill="1" applyBorder="1" applyAlignment="1">
      <alignment horizontal="center" vertical="center"/>
    </xf>
    <xf numFmtId="0" fontId="78" fillId="63" borderId="99" xfId="0" applyFont="1" applyFill="1" applyBorder="1" applyAlignment="1">
      <alignment horizontal="center" vertical="center"/>
    </xf>
    <xf numFmtId="0" fontId="78" fillId="63" borderId="100" xfId="0" applyFont="1" applyFill="1" applyBorder="1" applyAlignment="1">
      <alignment horizontal="center" vertical="center"/>
    </xf>
    <xf numFmtId="0" fontId="80" fillId="63" borderId="99" xfId="0" applyFont="1" applyFill="1" applyBorder="1" applyAlignment="1">
      <alignment horizontal="center" vertical="center"/>
    </xf>
    <xf numFmtId="0" fontId="80" fillId="63" borderId="100" xfId="0" applyFont="1" applyFill="1" applyBorder="1" applyAlignment="1">
      <alignment horizontal="center" vertical="center"/>
    </xf>
    <xf numFmtId="0" fontId="80" fillId="63" borderId="98" xfId="0" applyFont="1" applyFill="1" applyBorder="1" applyAlignment="1">
      <alignment horizontal="center" vertical="center"/>
    </xf>
    <xf numFmtId="0" fontId="80" fillId="63" borderId="101" xfId="0" applyFont="1" applyFill="1" applyBorder="1" applyAlignment="1">
      <alignment horizontal="center" vertical="center"/>
    </xf>
    <xf numFmtId="0" fontId="84" fillId="63" borderId="30" xfId="0" applyFont="1" applyFill="1" applyBorder="1" applyAlignment="1">
      <alignment horizontal="center" textRotation="90"/>
    </xf>
    <xf numFmtId="0" fontId="84" fillId="63" borderId="0" xfId="0" applyFont="1" applyFill="1" applyAlignment="1">
      <alignment horizontal="center" textRotation="90"/>
    </xf>
    <xf numFmtId="0" fontId="85" fillId="0" borderId="0" xfId="0" applyFont="1" applyAlignment="1">
      <alignment horizontal="left"/>
    </xf>
    <xf numFmtId="0" fontId="118" fillId="63" borderId="91" xfId="0" applyFont="1" applyFill="1" applyBorder="1" applyAlignment="1">
      <alignment horizontal="center" vertical="center" textRotation="90" wrapText="1"/>
    </xf>
    <xf numFmtId="0" fontId="118" fillId="63" borderId="41" xfId="0" applyFont="1" applyFill="1" applyBorder="1" applyAlignment="1">
      <alignment horizontal="center" vertical="center" textRotation="90"/>
    </xf>
    <xf numFmtId="0" fontId="118" fillId="63" borderId="86" xfId="0" applyFont="1" applyFill="1" applyBorder="1" applyAlignment="1">
      <alignment horizontal="center" vertical="center" textRotation="90"/>
    </xf>
    <xf numFmtId="0" fontId="83" fillId="63" borderId="89" xfId="24251" applyFont="1" applyFill="1" applyBorder="1" applyAlignment="1">
      <alignment horizontal="center" vertical="center"/>
    </xf>
    <xf numFmtId="0" fontId="83" fillId="63" borderId="80" xfId="24251" applyFont="1" applyFill="1" applyBorder="1" applyAlignment="1">
      <alignment horizontal="center" vertical="center"/>
    </xf>
    <xf numFmtId="0" fontId="91" fillId="0" borderId="48" xfId="44869" applyFont="1" applyBorder="1" applyAlignment="1">
      <alignment horizontal="left" vertical="top" wrapText="1"/>
    </xf>
    <xf numFmtId="0" fontId="91" fillId="0" borderId="49" xfId="44869" applyFont="1" applyBorder="1" applyAlignment="1">
      <alignment horizontal="left" vertical="top" wrapText="1"/>
    </xf>
    <xf numFmtId="0" fontId="91" fillId="0" borderId="50" xfId="44869" applyFont="1" applyBorder="1" applyAlignment="1">
      <alignment horizontal="left" vertical="top" wrapText="1"/>
    </xf>
    <xf numFmtId="0" fontId="91" fillId="0" borderId="48" xfId="44869" applyFont="1" applyBorder="1" applyAlignment="1">
      <alignment vertical="top" wrapText="1"/>
    </xf>
    <xf numFmtId="0" fontId="91" fillId="0" borderId="50" xfId="44869" applyFont="1" applyBorder="1" applyAlignment="1">
      <alignment vertical="top" wrapText="1"/>
    </xf>
    <xf numFmtId="0" fontId="91" fillId="0" borderId="51" xfId="44869" applyFont="1" applyBorder="1" applyAlignment="1">
      <alignment vertical="top" wrapText="1"/>
    </xf>
    <xf numFmtId="0" fontId="91" fillId="0" borderId="0" xfId="44869" applyFont="1" applyAlignment="1">
      <alignment horizontal="left" vertical="top" wrapText="1"/>
    </xf>
    <xf numFmtId="0" fontId="96" fillId="0" borderId="0" xfId="44869" applyFont="1" applyAlignment="1">
      <alignment horizontal="left" vertical="top" wrapText="1"/>
    </xf>
    <xf numFmtId="0" fontId="96" fillId="0" borderId="43" xfId="44869" applyFont="1" applyBorder="1" applyAlignment="1">
      <alignment horizontal="left" vertical="top" wrapText="1"/>
    </xf>
    <xf numFmtId="0" fontId="96" fillId="0" borderId="44" xfId="44869" applyFont="1" applyBorder="1" applyAlignment="1">
      <alignment horizontal="left" vertical="top" wrapText="1"/>
    </xf>
    <xf numFmtId="0" fontId="74" fillId="0" borderId="43" xfId="44869" applyFont="1" applyBorder="1" applyAlignment="1">
      <alignment horizontal="left" vertical="center" wrapText="1"/>
    </xf>
    <xf numFmtId="0" fontId="74" fillId="0" borderId="45" xfId="44869" applyFont="1" applyBorder="1" applyAlignment="1">
      <alignment horizontal="left" vertical="center" wrapText="1"/>
    </xf>
    <xf numFmtId="0" fontId="74" fillId="0" borderId="44" xfId="44869" applyFont="1" applyBorder="1" applyAlignment="1">
      <alignment horizontal="left" vertical="center" wrapText="1"/>
    </xf>
    <xf numFmtId="0" fontId="74" fillId="0" borderId="46" xfId="44869" applyFont="1" applyBorder="1" applyAlignment="1">
      <alignment horizontal="left" vertical="center" wrapText="1"/>
    </xf>
    <xf numFmtId="0" fontId="96" fillId="0" borderId="48" xfId="44869" applyFont="1" applyBorder="1" applyAlignment="1">
      <alignment horizontal="left" vertical="top" wrapText="1"/>
    </xf>
    <xf numFmtId="0" fontId="96" fillId="0" borderId="50" xfId="44869" applyFont="1" applyBorder="1" applyAlignment="1">
      <alignment horizontal="left" vertical="top" wrapText="1"/>
    </xf>
    <xf numFmtId="0" fontId="96" fillId="0" borderId="49" xfId="44869" applyFont="1" applyBorder="1" applyAlignment="1">
      <alignment horizontal="left" vertical="top" wrapText="1"/>
    </xf>
    <xf numFmtId="0" fontId="91" fillId="0" borderId="48" xfId="44869" applyFont="1" applyBorder="1" applyAlignment="1">
      <alignment vertical="center" wrapText="1"/>
    </xf>
    <xf numFmtId="0" fontId="91" fillId="0" borderId="50" xfId="44869" applyFont="1" applyBorder="1" applyAlignment="1">
      <alignment vertical="center" wrapText="1"/>
    </xf>
    <xf numFmtId="0" fontId="91" fillId="0" borderId="51" xfId="44869" applyFont="1" applyBorder="1" applyAlignment="1">
      <alignment vertical="center" wrapText="1"/>
    </xf>
    <xf numFmtId="0" fontId="91" fillId="0" borderId="53" xfId="44869" applyFont="1" applyBorder="1" applyAlignment="1">
      <alignment horizontal="left" vertical="top" wrapText="1"/>
    </xf>
    <xf numFmtId="0" fontId="91" fillId="0" borderId="54" xfId="44869" applyFont="1" applyBorder="1" applyAlignment="1">
      <alignment horizontal="left" vertical="top" wrapText="1"/>
    </xf>
    <xf numFmtId="0" fontId="91" fillId="0" borderId="55" xfId="44869" applyFont="1" applyBorder="1" applyAlignment="1">
      <alignment horizontal="left" vertical="top" wrapText="1"/>
    </xf>
    <xf numFmtId="0" fontId="91" fillId="0" borderId="53" xfId="44869" applyFont="1" applyBorder="1" applyAlignment="1">
      <alignment vertical="center" wrapText="1"/>
    </xf>
    <xf numFmtId="0" fontId="91" fillId="0" borderId="55" xfId="44869" applyFont="1" applyBorder="1" applyAlignment="1">
      <alignment vertical="center" wrapText="1"/>
    </xf>
    <xf numFmtId="0" fontId="91" fillId="0" borderId="56" xfId="44869" applyFont="1" applyBorder="1" applyAlignment="1">
      <alignment vertical="center" wrapText="1"/>
    </xf>
    <xf numFmtId="0" fontId="91" fillId="0" borderId="58" xfId="44869" applyFont="1" applyBorder="1" applyAlignment="1">
      <alignment horizontal="left" vertical="top" wrapText="1"/>
    </xf>
    <xf numFmtId="0" fontId="91" fillId="0" borderId="59" xfId="44869" applyFont="1" applyBorder="1" applyAlignment="1">
      <alignment horizontal="left" vertical="top" wrapText="1"/>
    </xf>
    <xf numFmtId="0" fontId="91" fillId="0" borderId="60" xfId="44869" applyFont="1" applyBorder="1" applyAlignment="1">
      <alignment horizontal="left" vertical="top" wrapText="1"/>
    </xf>
    <xf numFmtId="0" fontId="91" fillId="0" borderId="58" xfId="44869" applyFont="1" applyBorder="1" applyAlignment="1">
      <alignment vertical="top" wrapText="1"/>
    </xf>
    <xf numFmtId="0" fontId="91" fillId="0" borderId="60" xfId="44869" applyFont="1" applyBorder="1" applyAlignment="1">
      <alignment vertical="top" wrapText="1"/>
    </xf>
    <xf numFmtId="0" fontId="91" fillId="0" borderId="61" xfId="44869" applyFont="1" applyBorder="1" applyAlignment="1">
      <alignment vertical="top" wrapText="1"/>
    </xf>
    <xf numFmtId="0" fontId="91" fillId="0" borderId="65" xfId="44869" applyFont="1" applyBorder="1" applyAlignment="1">
      <alignment horizontal="left" vertical="top" wrapText="1"/>
    </xf>
    <xf numFmtId="0" fontId="91" fillId="0" borderId="20" xfId="44869" applyFont="1" applyBorder="1" applyAlignment="1">
      <alignment horizontal="left" vertical="top" wrapText="1"/>
    </xf>
    <xf numFmtId="1" fontId="96" fillId="0" borderId="20" xfId="44869" applyNumberFormat="1" applyFont="1" applyBorder="1" applyAlignment="1">
      <alignment horizontal="left" vertical="top" shrinkToFit="1"/>
    </xf>
    <xf numFmtId="1" fontId="96" fillId="0" borderId="66" xfId="44869" applyNumberFormat="1" applyFont="1" applyBorder="1" applyAlignment="1">
      <alignment horizontal="left" vertical="top" shrinkToFit="1"/>
    </xf>
    <xf numFmtId="0" fontId="74" fillId="61" borderId="62" xfId="44869" applyFont="1" applyFill="1" applyBorder="1" applyAlignment="1">
      <alignment horizontal="left" vertical="center" wrapText="1"/>
    </xf>
    <xf numFmtId="0" fontId="74" fillId="61" borderId="63" xfId="44869" applyFont="1" applyFill="1" applyBorder="1" applyAlignment="1">
      <alignment horizontal="left" vertical="center" wrapText="1"/>
    </xf>
    <xf numFmtId="0" fontId="74" fillId="61" borderId="63" xfId="44869" applyFont="1" applyFill="1" applyBorder="1" applyAlignment="1">
      <alignment horizontal="left" vertical="top" wrapText="1"/>
    </xf>
    <xf numFmtId="0" fontId="74" fillId="61" borderId="64" xfId="44869" applyFont="1" applyFill="1" applyBorder="1" applyAlignment="1">
      <alignment horizontal="left" vertical="top" wrapText="1"/>
    </xf>
    <xf numFmtId="0" fontId="91" fillId="0" borderId="20" xfId="44869" applyFont="1" applyBorder="1" applyAlignment="1">
      <alignment horizontal="left" vertical="center" wrapText="1"/>
    </xf>
    <xf numFmtId="1" fontId="96" fillId="0" borderId="20" xfId="44869" applyNumberFormat="1" applyFont="1" applyBorder="1" applyAlignment="1">
      <alignment horizontal="left" vertical="center" shrinkToFit="1"/>
    </xf>
    <xf numFmtId="1" fontId="96" fillId="0" borderId="66" xfId="44869" applyNumberFormat="1" applyFont="1" applyBorder="1" applyAlignment="1">
      <alignment horizontal="left" vertical="center" shrinkToFit="1"/>
    </xf>
    <xf numFmtId="0" fontId="91" fillId="0" borderId="20" xfId="44869" applyFont="1" applyBorder="1" applyAlignment="1">
      <alignment horizontal="left" vertical="top" wrapText="1" indent="1"/>
    </xf>
    <xf numFmtId="0" fontId="96" fillId="0" borderId="20" xfId="44869" applyFont="1" applyBorder="1" applyAlignment="1">
      <alignment horizontal="left" vertical="top" wrapText="1"/>
    </xf>
    <xf numFmtId="0" fontId="91" fillId="0" borderId="67" xfId="44869" applyFont="1" applyBorder="1" applyAlignment="1">
      <alignment horizontal="left" vertical="top" wrapText="1"/>
    </xf>
    <xf numFmtId="0" fontId="91" fillId="0" borderId="68" xfId="44869" applyFont="1" applyBorder="1" applyAlignment="1">
      <alignment horizontal="left" vertical="top" wrapText="1"/>
    </xf>
    <xf numFmtId="1" fontId="96" fillId="0" borderId="68" xfId="44869" applyNumberFormat="1" applyFont="1" applyBorder="1" applyAlignment="1">
      <alignment horizontal="left" vertical="top" shrinkToFit="1"/>
    </xf>
    <xf numFmtId="1" fontId="96" fillId="0" borderId="69" xfId="44869" applyNumberFormat="1" applyFont="1" applyBorder="1" applyAlignment="1">
      <alignment horizontal="left" vertical="top" shrinkToFit="1"/>
    </xf>
    <xf numFmtId="0" fontId="91" fillId="0" borderId="66" xfId="44869" applyFont="1" applyBorder="1" applyAlignment="1">
      <alignment horizontal="left" vertical="top" wrapText="1" indent="1"/>
    </xf>
    <xf numFmtId="0" fontId="98" fillId="0" borderId="0" xfId="44869" applyFont="1" applyAlignment="1">
      <alignment horizontal="left" vertical="top" wrapText="1"/>
    </xf>
    <xf numFmtId="0" fontId="91" fillId="0" borderId="0" xfId="44869" applyFont="1" applyAlignment="1">
      <alignment horizontal="left" vertical="top" wrapText="1" indent="5"/>
    </xf>
    <xf numFmtId="0" fontId="96" fillId="0" borderId="0" xfId="44869" applyFont="1" applyAlignment="1">
      <alignment horizontal="left" vertical="top" wrapText="1" indent="5"/>
    </xf>
    <xf numFmtId="0" fontId="61" fillId="0" borderId="0" xfId="44869" applyFont="1" applyAlignment="1">
      <alignment horizontal="left" vertical="top" wrapText="1" indent="5"/>
    </xf>
    <xf numFmtId="0" fontId="74" fillId="0" borderId="48" xfId="44869" applyFont="1" applyBorder="1" applyAlignment="1">
      <alignment horizontal="center" vertical="top" wrapText="1"/>
    </xf>
    <xf numFmtId="0" fontId="74" fillId="0" borderId="49" xfId="44869" applyFont="1" applyBorder="1" applyAlignment="1">
      <alignment horizontal="center" vertical="top" wrapText="1"/>
    </xf>
    <xf numFmtId="0" fontId="74" fillId="0" borderId="50" xfId="44869" applyFont="1" applyBorder="1" applyAlignment="1">
      <alignment horizontal="center" vertical="top" wrapText="1"/>
    </xf>
    <xf numFmtId="0" fontId="74" fillId="0" borderId="70" xfId="44869" applyFont="1" applyBorder="1" applyAlignment="1">
      <alignment horizontal="center" vertical="top" wrapText="1"/>
    </xf>
    <xf numFmtId="0" fontId="74" fillId="0" borderId="71" xfId="44869" applyFont="1" applyBorder="1" applyAlignment="1">
      <alignment horizontal="center" vertical="top" wrapText="1"/>
    </xf>
    <xf numFmtId="0" fontId="74" fillId="0" borderId="72" xfId="44869" applyFont="1" applyBorder="1" applyAlignment="1">
      <alignment horizontal="center" vertical="top" wrapText="1"/>
    </xf>
    <xf numFmtId="1" fontId="96" fillId="0" borderId="48" xfId="44869" applyNumberFormat="1" applyFont="1" applyBorder="1" applyAlignment="1">
      <alignment horizontal="center" vertical="top" shrinkToFit="1"/>
    </xf>
    <xf numFmtId="1" fontId="96" fillId="0" borderId="49" xfId="44869" applyNumberFormat="1" applyFont="1" applyBorder="1" applyAlignment="1">
      <alignment horizontal="center" vertical="top" shrinkToFit="1"/>
    </xf>
    <xf numFmtId="9" fontId="96" fillId="0" borderId="48" xfId="44869" applyNumberFormat="1" applyFont="1" applyBorder="1" applyAlignment="1">
      <alignment horizontal="center" vertical="top" shrinkToFit="1"/>
    </xf>
    <xf numFmtId="9" fontId="96" fillId="0" borderId="50" xfId="44869" applyNumberFormat="1" applyFont="1" applyBorder="1" applyAlignment="1">
      <alignment horizontal="center" vertical="top" shrinkToFit="1"/>
    </xf>
    <xf numFmtId="9" fontId="96" fillId="0" borderId="49" xfId="44869" applyNumberFormat="1" applyFont="1" applyBorder="1" applyAlignment="1">
      <alignment horizontal="center" vertical="top" shrinkToFit="1"/>
    </xf>
    <xf numFmtId="0" fontId="74" fillId="62" borderId="73" xfId="44869" applyFont="1" applyFill="1" applyBorder="1" applyAlignment="1">
      <alignment horizontal="center" vertical="top" wrapText="1"/>
    </xf>
    <xf numFmtId="0" fontId="74" fillId="62" borderId="74" xfId="44869" applyFont="1" applyFill="1" applyBorder="1" applyAlignment="1">
      <alignment horizontal="center" vertical="top" wrapText="1"/>
    </xf>
    <xf numFmtId="0" fontId="74" fillId="62" borderId="75" xfId="44869" applyFont="1" applyFill="1" applyBorder="1" applyAlignment="1">
      <alignment horizontal="center" vertical="top" wrapText="1"/>
    </xf>
    <xf numFmtId="10" fontId="96" fillId="0" borderId="48" xfId="44869" applyNumberFormat="1" applyFont="1" applyBorder="1" applyAlignment="1">
      <alignment horizontal="center" vertical="top" shrinkToFit="1"/>
    </xf>
    <xf numFmtId="10" fontId="96" fillId="0" borderId="50" xfId="44869" applyNumberFormat="1" applyFont="1" applyBorder="1" applyAlignment="1">
      <alignment horizontal="center" vertical="top" shrinkToFit="1"/>
    </xf>
    <xf numFmtId="10" fontId="96" fillId="0" borderId="49" xfId="44869" applyNumberFormat="1" applyFont="1" applyBorder="1" applyAlignment="1">
      <alignment horizontal="center" vertical="top" shrinkToFit="1"/>
    </xf>
    <xf numFmtId="1" fontId="96" fillId="0" borderId="53" xfId="44869" applyNumberFormat="1" applyFont="1" applyBorder="1" applyAlignment="1">
      <alignment horizontal="center" vertical="top" shrinkToFit="1"/>
    </xf>
    <xf numFmtId="1" fontId="96" fillId="0" borderId="54" xfId="44869" applyNumberFormat="1" applyFont="1" applyBorder="1" applyAlignment="1">
      <alignment horizontal="center" vertical="top" shrinkToFit="1"/>
    </xf>
    <xf numFmtId="9" fontId="96" fillId="0" borderId="53" xfId="44869" applyNumberFormat="1" applyFont="1" applyBorder="1" applyAlignment="1">
      <alignment horizontal="center" vertical="top" shrinkToFit="1"/>
    </xf>
    <xf numFmtId="9" fontId="96" fillId="0" borderId="55" xfId="44869" applyNumberFormat="1" applyFont="1" applyBorder="1" applyAlignment="1">
      <alignment horizontal="center" vertical="top" shrinkToFit="1"/>
    </xf>
    <xf numFmtId="9" fontId="96" fillId="0" borderId="54" xfId="44869" applyNumberFormat="1" applyFont="1" applyBorder="1" applyAlignment="1">
      <alignment horizontal="center" vertical="top" shrinkToFit="1"/>
    </xf>
    <xf numFmtId="9" fontId="96" fillId="0" borderId="70" xfId="44869" applyNumberFormat="1" applyFont="1" applyBorder="1" applyAlignment="1">
      <alignment horizontal="center" vertical="top" shrinkToFit="1"/>
    </xf>
    <xf numFmtId="9" fontId="96" fillId="0" borderId="71" xfId="44869" applyNumberFormat="1" applyFont="1" applyBorder="1" applyAlignment="1">
      <alignment horizontal="center" vertical="top" shrinkToFit="1"/>
    </xf>
    <xf numFmtId="9" fontId="96" fillId="0" borderId="72" xfId="44869" applyNumberFormat="1" applyFont="1" applyBorder="1" applyAlignment="1">
      <alignment horizontal="center" vertical="top" shrinkToFit="1"/>
    </xf>
    <xf numFmtId="9" fontId="96" fillId="0" borderId="73" xfId="44869" applyNumberFormat="1" applyFont="1" applyBorder="1" applyAlignment="1">
      <alignment horizontal="center" vertical="top" shrinkToFit="1"/>
    </xf>
    <xf numFmtId="9" fontId="96" fillId="0" borderId="74" xfId="44869" applyNumberFormat="1" applyFont="1" applyBorder="1" applyAlignment="1">
      <alignment horizontal="center" vertical="top" shrinkToFit="1"/>
    </xf>
    <xf numFmtId="9" fontId="96" fillId="0" borderId="79" xfId="44869" applyNumberFormat="1" applyFont="1" applyBorder="1" applyAlignment="1">
      <alignment horizontal="center" vertical="top" shrinkToFit="1"/>
    </xf>
    <xf numFmtId="9" fontId="96" fillId="0" borderId="76" xfId="44869" applyNumberFormat="1" applyFont="1" applyBorder="1" applyAlignment="1">
      <alignment horizontal="center" vertical="top" shrinkToFit="1"/>
    </xf>
    <xf numFmtId="9" fontId="96" fillId="0" borderId="77" xfId="44869" applyNumberFormat="1" applyFont="1" applyBorder="1" applyAlignment="1">
      <alignment horizontal="center" vertical="top" shrinkToFit="1"/>
    </xf>
    <xf numFmtId="9" fontId="96" fillId="0" borderId="78" xfId="44869" applyNumberFormat="1" applyFont="1" applyBorder="1" applyAlignment="1">
      <alignment horizontal="center" vertical="top" shrinkToFit="1"/>
    </xf>
    <xf numFmtId="0" fontId="91" fillId="0" borderId="48" xfId="44869" applyFont="1" applyBorder="1" applyAlignment="1">
      <alignment horizontal="center" vertical="top" wrapText="1"/>
    </xf>
    <xf numFmtId="0" fontId="91" fillId="0" borderId="50" xfId="44869" applyFont="1" applyBorder="1" applyAlignment="1">
      <alignment horizontal="center" vertical="top" wrapText="1"/>
    </xf>
    <xf numFmtId="0" fontId="91" fillId="0" borderId="49" xfId="44869" applyFont="1" applyBorder="1" applyAlignment="1">
      <alignment horizontal="center" vertical="top" wrapText="1"/>
    </xf>
  </cellXfs>
  <cellStyles count="44870">
    <cellStyle name=" Writer Import]_x000d__x000a_Display Dialog=No_x000d__x000a__x000d__x000a_[Horizontal Arrange]_x000d__x000a_Dimensions Interlocking=Yes_x000d__x000a_Sum Hierarchy=Yes_x000d__x000a_Generate" xfId="44" xr:uid="{00000000-0005-0000-0000-000000000000}"/>
    <cellStyle name=" Writer Import]_x000d__x000a_Display Dialog=No_x000d__x000a__x000d__x000a_[Horizontal Arrange]_x000d__x000a_Dimensions Interlocking=Yes_x000d__x000a_Sum Hierarchy=Yes_x000d__x000a_Generate 2" xfId="45" xr:uid="{00000000-0005-0000-0000-000001000000}"/>
    <cellStyle name=" Writer Import]_x000d__x000a_Display Dialog=No_x000d__x000a__x000d__x000a_[Horizontal Arrange]_x000d__x000a_Dimensions Interlocking=Yes_x000d__x000a_Sum Hierarchy=Yes_x000d__x000a_Generate 3" xfId="46" xr:uid="{00000000-0005-0000-0000-000002000000}"/>
    <cellStyle name="20% - Accent1" xfId="20" builtinId="30" customBuiltin="1"/>
    <cellStyle name="20% - Accent1 2" xfId="47" xr:uid="{00000000-0005-0000-0000-000004000000}"/>
    <cellStyle name="20% - Accent1 2 2" xfId="48" xr:uid="{00000000-0005-0000-0000-000005000000}"/>
    <cellStyle name="20% - Accent1 2 2 2" xfId="49" xr:uid="{00000000-0005-0000-0000-000006000000}"/>
    <cellStyle name="20% - Accent1 2 2 3" xfId="50" xr:uid="{00000000-0005-0000-0000-000007000000}"/>
    <cellStyle name="20% - Accent1 2 2 4" xfId="51" xr:uid="{00000000-0005-0000-0000-000008000000}"/>
    <cellStyle name="20% - Accent1 2 2 5" xfId="52" xr:uid="{00000000-0005-0000-0000-000009000000}"/>
    <cellStyle name="20% - Accent1 2 3" xfId="53" xr:uid="{00000000-0005-0000-0000-00000A000000}"/>
    <cellStyle name="20% - Accent1 2 3 2" xfId="54" xr:uid="{00000000-0005-0000-0000-00000B000000}"/>
    <cellStyle name="20% - Accent1 2 3 3" xfId="55" xr:uid="{00000000-0005-0000-0000-00000C000000}"/>
    <cellStyle name="20% - Accent1 2 3 4" xfId="56" xr:uid="{00000000-0005-0000-0000-00000D000000}"/>
    <cellStyle name="20% - Accent1 2 3 5" xfId="57" xr:uid="{00000000-0005-0000-0000-00000E000000}"/>
    <cellStyle name="20% - Accent1 2 4" xfId="58" xr:uid="{00000000-0005-0000-0000-00000F000000}"/>
    <cellStyle name="20% - Accent1 2 4 2" xfId="59" xr:uid="{00000000-0005-0000-0000-000010000000}"/>
    <cellStyle name="20% - Accent1 2 4 3" xfId="60" xr:uid="{00000000-0005-0000-0000-000011000000}"/>
    <cellStyle name="20% - Accent1 2 4 4" xfId="61" xr:uid="{00000000-0005-0000-0000-000012000000}"/>
    <cellStyle name="20% - Accent1 2 4 5" xfId="62" xr:uid="{00000000-0005-0000-0000-000013000000}"/>
    <cellStyle name="20% - Accent1 2 5" xfId="63" xr:uid="{00000000-0005-0000-0000-000014000000}"/>
    <cellStyle name="20% - Accent1 2 5 2" xfId="64" xr:uid="{00000000-0005-0000-0000-000015000000}"/>
    <cellStyle name="20% - Accent1 2 5 3" xfId="65" xr:uid="{00000000-0005-0000-0000-000016000000}"/>
    <cellStyle name="20% - Accent1 2 5 4" xfId="66" xr:uid="{00000000-0005-0000-0000-000017000000}"/>
    <cellStyle name="20% - Accent1 2 5 5" xfId="67" xr:uid="{00000000-0005-0000-0000-000018000000}"/>
    <cellStyle name="20% - Accent1 2 6" xfId="68" xr:uid="{00000000-0005-0000-0000-000019000000}"/>
    <cellStyle name="20% - Accent1 2 7" xfId="69" xr:uid="{00000000-0005-0000-0000-00001A000000}"/>
    <cellStyle name="20% - Accent1 2 8" xfId="70" xr:uid="{00000000-0005-0000-0000-00001B000000}"/>
    <cellStyle name="20% - Accent1 2 9" xfId="71" xr:uid="{00000000-0005-0000-0000-00001C000000}"/>
    <cellStyle name="20% - Accent1 3" xfId="72" xr:uid="{00000000-0005-0000-0000-00001D000000}"/>
    <cellStyle name="20% - Accent2" xfId="24" builtinId="34" customBuiltin="1"/>
    <cellStyle name="20% - Accent2 2" xfId="73" xr:uid="{00000000-0005-0000-0000-00001F000000}"/>
    <cellStyle name="20% - Accent2 2 2" xfId="74" xr:uid="{00000000-0005-0000-0000-000020000000}"/>
    <cellStyle name="20% - Accent2 2 2 2" xfId="75" xr:uid="{00000000-0005-0000-0000-000021000000}"/>
    <cellStyle name="20% - Accent2 2 2 3" xfId="76" xr:uid="{00000000-0005-0000-0000-000022000000}"/>
    <cellStyle name="20% - Accent2 2 2 4" xfId="77" xr:uid="{00000000-0005-0000-0000-000023000000}"/>
    <cellStyle name="20% - Accent2 2 2 5" xfId="78" xr:uid="{00000000-0005-0000-0000-000024000000}"/>
    <cellStyle name="20% - Accent2 2 3" xfId="79" xr:uid="{00000000-0005-0000-0000-000025000000}"/>
    <cellStyle name="20% - Accent2 2 3 2" xfId="80" xr:uid="{00000000-0005-0000-0000-000026000000}"/>
    <cellStyle name="20% - Accent2 2 3 3" xfId="81" xr:uid="{00000000-0005-0000-0000-000027000000}"/>
    <cellStyle name="20% - Accent2 2 3 4" xfId="82" xr:uid="{00000000-0005-0000-0000-000028000000}"/>
    <cellStyle name="20% - Accent2 2 3 5" xfId="83" xr:uid="{00000000-0005-0000-0000-000029000000}"/>
    <cellStyle name="20% - Accent2 2 4" xfId="84" xr:uid="{00000000-0005-0000-0000-00002A000000}"/>
    <cellStyle name="20% - Accent2 2 4 2" xfId="85" xr:uid="{00000000-0005-0000-0000-00002B000000}"/>
    <cellStyle name="20% - Accent2 2 4 3" xfId="86" xr:uid="{00000000-0005-0000-0000-00002C000000}"/>
    <cellStyle name="20% - Accent2 2 4 4" xfId="87" xr:uid="{00000000-0005-0000-0000-00002D000000}"/>
    <cellStyle name="20% - Accent2 2 4 5" xfId="88" xr:uid="{00000000-0005-0000-0000-00002E000000}"/>
    <cellStyle name="20% - Accent2 2 5" xfId="89" xr:uid="{00000000-0005-0000-0000-00002F000000}"/>
    <cellStyle name="20% - Accent2 2 5 2" xfId="90" xr:uid="{00000000-0005-0000-0000-000030000000}"/>
    <cellStyle name="20% - Accent2 2 5 3" xfId="91" xr:uid="{00000000-0005-0000-0000-000031000000}"/>
    <cellStyle name="20% - Accent2 2 5 4" xfId="92" xr:uid="{00000000-0005-0000-0000-000032000000}"/>
    <cellStyle name="20% - Accent2 2 5 5" xfId="93" xr:uid="{00000000-0005-0000-0000-000033000000}"/>
    <cellStyle name="20% - Accent2 2 6" xfId="94" xr:uid="{00000000-0005-0000-0000-000034000000}"/>
    <cellStyle name="20% - Accent2 2 7" xfId="95" xr:uid="{00000000-0005-0000-0000-000035000000}"/>
    <cellStyle name="20% - Accent2 2 8" xfId="96" xr:uid="{00000000-0005-0000-0000-000036000000}"/>
    <cellStyle name="20% - Accent2 2 9" xfId="97" xr:uid="{00000000-0005-0000-0000-000037000000}"/>
    <cellStyle name="20% - Accent2 3" xfId="98" xr:uid="{00000000-0005-0000-0000-000038000000}"/>
    <cellStyle name="20% - Accent3" xfId="28" builtinId="38" customBuiltin="1"/>
    <cellStyle name="20% - Accent3 2" xfId="99" xr:uid="{00000000-0005-0000-0000-00003A000000}"/>
    <cellStyle name="20% - Accent3 2 2" xfId="100" xr:uid="{00000000-0005-0000-0000-00003B000000}"/>
    <cellStyle name="20% - Accent3 2 2 2" xfId="101" xr:uid="{00000000-0005-0000-0000-00003C000000}"/>
    <cellStyle name="20% - Accent3 2 2 3" xfId="102" xr:uid="{00000000-0005-0000-0000-00003D000000}"/>
    <cellStyle name="20% - Accent3 2 2 4" xfId="103" xr:uid="{00000000-0005-0000-0000-00003E000000}"/>
    <cellStyle name="20% - Accent3 2 2 5" xfId="104" xr:uid="{00000000-0005-0000-0000-00003F000000}"/>
    <cellStyle name="20% - Accent3 2 3" xfId="105" xr:uid="{00000000-0005-0000-0000-000040000000}"/>
    <cellStyle name="20% - Accent3 2 3 2" xfId="106" xr:uid="{00000000-0005-0000-0000-000041000000}"/>
    <cellStyle name="20% - Accent3 2 3 3" xfId="107" xr:uid="{00000000-0005-0000-0000-000042000000}"/>
    <cellStyle name="20% - Accent3 2 3 4" xfId="108" xr:uid="{00000000-0005-0000-0000-000043000000}"/>
    <cellStyle name="20% - Accent3 2 3 5" xfId="109" xr:uid="{00000000-0005-0000-0000-000044000000}"/>
    <cellStyle name="20% - Accent3 2 4" xfId="110" xr:uid="{00000000-0005-0000-0000-000045000000}"/>
    <cellStyle name="20% - Accent3 2 4 2" xfId="111" xr:uid="{00000000-0005-0000-0000-000046000000}"/>
    <cellStyle name="20% - Accent3 2 4 3" xfId="112" xr:uid="{00000000-0005-0000-0000-000047000000}"/>
    <cellStyle name="20% - Accent3 2 4 4" xfId="113" xr:uid="{00000000-0005-0000-0000-000048000000}"/>
    <cellStyle name="20% - Accent3 2 4 5" xfId="114" xr:uid="{00000000-0005-0000-0000-000049000000}"/>
    <cellStyle name="20% - Accent3 2 5" xfId="115" xr:uid="{00000000-0005-0000-0000-00004A000000}"/>
    <cellStyle name="20% - Accent3 2 5 2" xfId="116" xr:uid="{00000000-0005-0000-0000-00004B000000}"/>
    <cellStyle name="20% - Accent3 2 5 3" xfId="117" xr:uid="{00000000-0005-0000-0000-00004C000000}"/>
    <cellStyle name="20% - Accent3 2 5 4" xfId="118" xr:uid="{00000000-0005-0000-0000-00004D000000}"/>
    <cellStyle name="20% - Accent3 2 5 5" xfId="119" xr:uid="{00000000-0005-0000-0000-00004E000000}"/>
    <cellStyle name="20% - Accent3 2 6" xfId="120" xr:uid="{00000000-0005-0000-0000-00004F000000}"/>
    <cellStyle name="20% - Accent3 2 7" xfId="121" xr:uid="{00000000-0005-0000-0000-000050000000}"/>
    <cellStyle name="20% - Accent3 2 8" xfId="122" xr:uid="{00000000-0005-0000-0000-000051000000}"/>
    <cellStyle name="20% - Accent3 2 9" xfId="123" xr:uid="{00000000-0005-0000-0000-000052000000}"/>
    <cellStyle name="20% - Accent3 3" xfId="124" xr:uid="{00000000-0005-0000-0000-000053000000}"/>
    <cellStyle name="20% - Accent4" xfId="32" builtinId="42" customBuiltin="1"/>
    <cellStyle name="20% - Accent4 2" xfId="125" xr:uid="{00000000-0005-0000-0000-000055000000}"/>
    <cellStyle name="20% - Accent4 2 2" xfId="126" xr:uid="{00000000-0005-0000-0000-000056000000}"/>
    <cellStyle name="20% - Accent4 2 2 2" xfId="127" xr:uid="{00000000-0005-0000-0000-000057000000}"/>
    <cellStyle name="20% - Accent4 2 2 3" xfId="128" xr:uid="{00000000-0005-0000-0000-000058000000}"/>
    <cellStyle name="20% - Accent4 2 2 4" xfId="129" xr:uid="{00000000-0005-0000-0000-000059000000}"/>
    <cellStyle name="20% - Accent4 2 2 5" xfId="130" xr:uid="{00000000-0005-0000-0000-00005A000000}"/>
    <cellStyle name="20% - Accent4 2 3" xfId="131" xr:uid="{00000000-0005-0000-0000-00005B000000}"/>
    <cellStyle name="20% - Accent4 2 3 2" xfId="132" xr:uid="{00000000-0005-0000-0000-00005C000000}"/>
    <cellStyle name="20% - Accent4 2 3 3" xfId="133" xr:uid="{00000000-0005-0000-0000-00005D000000}"/>
    <cellStyle name="20% - Accent4 2 3 4" xfId="134" xr:uid="{00000000-0005-0000-0000-00005E000000}"/>
    <cellStyle name="20% - Accent4 2 3 5" xfId="135" xr:uid="{00000000-0005-0000-0000-00005F000000}"/>
    <cellStyle name="20% - Accent4 2 4" xfId="136" xr:uid="{00000000-0005-0000-0000-000060000000}"/>
    <cellStyle name="20% - Accent4 2 4 2" xfId="137" xr:uid="{00000000-0005-0000-0000-000061000000}"/>
    <cellStyle name="20% - Accent4 2 4 3" xfId="138" xr:uid="{00000000-0005-0000-0000-000062000000}"/>
    <cellStyle name="20% - Accent4 2 4 4" xfId="139" xr:uid="{00000000-0005-0000-0000-000063000000}"/>
    <cellStyle name="20% - Accent4 2 4 5" xfId="140" xr:uid="{00000000-0005-0000-0000-000064000000}"/>
    <cellStyle name="20% - Accent4 2 5" xfId="141" xr:uid="{00000000-0005-0000-0000-000065000000}"/>
    <cellStyle name="20% - Accent4 2 5 2" xfId="142" xr:uid="{00000000-0005-0000-0000-000066000000}"/>
    <cellStyle name="20% - Accent4 2 5 3" xfId="143" xr:uid="{00000000-0005-0000-0000-000067000000}"/>
    <cellStyle name="20% - Accent4 2 5 4" xfId="144" xr:uid="{00000000-0005-0000-0000-000068000000}"/>
    <cellStyle name="20% - Accent4 2 5 5" xfId="145" xr:uid="{00000000-0005-0000-0000-000069000000}"/>
    <cellStyle name="20% - Accent4 2 6" xfId="146" xr:uid="{00000000-0005-0000-0000-00006A000000}"/>
    <cellStyle name="20% - Accent4 2 7" xfId="147" xr:uid="{00000000-0005-0000-0000-00006B000000}"/>
    <cellStyle name="20% - Accent4 2 8" xfId="148" xr:uid="{00000000-0005-0000-0000-00006C000000}"/>
    <cellStyle name="20% - Accent4 2 9" xfId="149" xr:uid="{00000000-0005-0000-0000-00006D000000}"/>
    <cellStyle name="20% - Accent4 3" xfId="150" xr:uid="{00000000-0005-0000-0000-00006E000000}"/>
    <cellStyle name="20% - Accent5" xfId="36" builtinId="46" customBuiltin="1"/>
    <cellStyle name="20% - Accent5 2" xfId="151" xr:uid="{00000000-0005-0000-0000-000070000000}"/>
    <cellStyle name="20% - Accent5 2 2" xfId="152" xr:uid="{00000000-0005-0000-0000-000071000000}"/>
    <cellStyle name="20% - Accent5 2 2 2" xfId="153" xr:uid="{00000000-0005-0000-0000-000072000000}"/>
    <cellStyle name="20% - Accent5 2 2 3" xfId="154" xr:uid="{00000000-0005-0000-0000-000073000000}"/>
    <cellStyle name="20% - Accent5 2 2 4" xfId="155" xr:uid="{00000000-0005-0000-0000-000074000000}"/>
    <cellStyle name="20% - Accent5 2 2 5" xfId="156" xr:uid="{00000000-0005-0000-0000-000075000000}"/>
    <cellStyle name="20% - Accent5 2 3" xfId="157" xr:uid="{00000000-0005-0000-0000-000076000000}"/>
    <cellStyle name="20% - Accent5 2 3 2" xfId="158" xr:uid="{00000000-0005-0000-0000-000077000000}"/>
    <cellStyle name="20% - Accent5 2 3 3" xfId="159" xr:uid="{00000000-0005-0000-0000-000078000000}"/>
    <cellStyle name="20% - Accent5 2 3 4" xfId="160" xr:uid="{00000000-0005-0000-0000-000079000000}"/>
    <cellStyle name="20% - Accent5 2 3 5" xfId="161" xr:uid="{00000000-0005-0000-0000-00007A000000}"/>
    <cellStyle name="20% - Accent5 2 4" xfId="162" xr:uid="{00000000-0005-0000-0000-00007B000000}"/>
    <cellStyle name="20% - Accent5 2 4 2" xfId="163" xr:uid="{00000000-0005-0000-0000-00007C000000}"/>
    <cellStyle name="20% - Accent5 2 4 3" xfId="164" xr:uid="{00000000-0005-0000-0000-00007D000000}"/>
    <cellStyle name="20% - Accent5 2 4 4" xfId="165" xr:uid="{00000000-0005-0000-0000-00007E000000}"/>
    <cellStyle name="20% - Accent5 2 4 5" xfId="166" xr:uid="{00000000-0005-0000-0000-00007F000000}"/>
    <cellStyle name="20% - Accent5 2 5" xfId="167" xr:uid="{00000000-0005-0000-0000-000080000000}"/>
    <cellStyle name="20% - Accent5 2 5 2" xfId="168" xr:uid="{00000000-0005-0000-0000-000081000000}"/>
    <cellStyle name="20% - Accent5 2 5 3" xfId="169" xr:uid="{00000000-0005-0000-0000-000082000000}"/>
    <cellStyle name="20% - Accent5 2 5 4" xfId="170" xr:uid="{00000000-0005-0000-0000-000083000000}"/>
    <cellStyle name="20% - Accent5 2 5 5" xfId="171" xr:uid="{00000000-0005-0000-0000-000084000000}"/>
    <cellStyle name="20% - Accent5 2 6" xfId="172" xr:uid="{00000000-0005-0000-0000-000085000000}"/>
    <cellStyle name="20% - Accent5 2 7" xfId="173" xr:uid="{00000000-0005-0000-0000-000086000000}"/>
    <cellStyle name="20% - Accent5 2 8" xfId="174" xr:uid="{00000000-0005-0000-0000-000087000000}"/>
    <cellStyle name="20% - Accent5 2 9" xfId="175" xr:uid="{00000000-0005-0000-0000-000088000000}"/>
    <cellStyle name="20% - Accent5 3" xfId="176" xr:uid="{00000000-0005-0000-0000-000089000000}"/>
    <cellStyle name="20% - Accent6" xfId="40" builtinId="50" customBuiltin="1"/>
    <cellStyle name="20% - Accent6 2" xfId="177" xr:uid="{00000000-0005-0000-0000-00008B000000}"/>
    <cellStyle name="20% - Accent6 2 2" xfId="178" xr:uid="{00000000-0005-0000-0000-00008C000000}"/>
    <cellStyle name="20% - Accent6 2 2 2" xfId="179" xr:uid="{00000000-0005-0000-0000-00008D000000}"/>
    <cellStyle name="20% - Accent6 2 2 3" xfId="180" xr:uid="{00000000-0005-0000-0000-00008E000000}"/>
    <cellStyle name="20% - Accent6 2 2 4" xfId="181" xr:uid="{00000000-0005-0000-0000-00008F000000}"/>
    <cellStyle name="20% - Accent6 2 2 5" xfId="182" xr:uid="{00000000-0005-0000-0000-000090000000}"/>
    <cellStyle name="20% - Accent6 2 3" xfId="183" xr:uid="{00000000-0005-0000-0000-000091000000}"/>
    <cellStyle name="20% - Accent6 2 3 2" xfId="184" xr:uid="{00000000-0005-0000-0000-000092000000}"/>
    <cellStyle name="20% - Accent6 2 3 3" xfId="185" xr:uid="{00000000-0005-0000-0000-000093000000}"/>
    <cellStyle name="20% - Accent6 2 3 4" xfId="186" xr:uid="{00000000-0005-0000-0000-000094000000}"/>
    <cellStyle name="20% - Accent6 2 3 5" xfId="187" xr:uid="{00000000-0005-0000-0000-000095000000}"/>
    <cellStyle name="20% - Accent6 2 4" xfId="188" xr:uid="{00000000-0005-0000-0000-000096000000}"/>
    <cellStyle name="20% - Accent6 2 4 2" xfId="189" xr:uid="{00000000-0005-0000-0000-000097000000}"/>
    <cellStyle name="20% - Accent6 2 4 3" xfId="190" xr:uid="{00000000-0005-0000-0000-000098000000}"/>
    <cellStyle name="20% - Accent6 2 4 4" xfId="191" xr:uid="{00000000-0005-0000-0000-000099000000}"/>
    <cellStyle name="20% - Accent6 2 4 5" xfId="192" xr:uid="{00000000-0005-0000-0000-00009A000000}"/>
    <cellStyle name="20% - Accent6 2 5" xfId="193" xr:uid="{00000000-0005-0000-0000-00009B000000}"/>
    <cellStyle name="20% - Accent6 2 5 2" xfId="194" xr:uid="{00000000-0005-0000-0000-00009C000000}"/>
    <cellStyle name="20% - Accent6 2 5 3" xfId="195" xr:uid="{00000000-0005-0000-0000-00009D000000}"/>
    <cellStyle name="20% - Accent6 2 5 4" xfId="196" xr:uid="{00000000-0005-0000-0000-00009E000000}"/>
    <cellStyle name="20% - Accent6 2 5 5" xfId="197" xr:uid="{00000000-0005-0000-0000-00009F000000}"/>
    <cellStyle name="20% - Accent6 2 6" xfId="198" xr:uid="{00000000-0005-0000-0000-0000A0000000}"/>
    <cellStyle name="20% - Accent6 2 7" xfId="199" xr:uid="{00000000-0005-0000-0000-0000A1000000}"/>
    <cellStyle name="20% - Accent6 2 8" xfId="200" xr:uid="{00000000-0005-0000-0000-0000A2000000}"/>
    <cellStyle name="20% - Accent6 2 9" xfId="201" xr:uid="{00000000-0005-0000-0000-0000A3000000}"/>
    <cellStyle name="20% - Accent6 3" xfId="202" xr:uid="{00000000-0005-0000-0000-0000A4000000}"/>
    <cellStyle name="40% - Accent1" xfId="21" builtinId="31" customBuiltin="1"/>
    <cellStyle name="40% - Accent1 2" xfId="203" xr:uid="{00000000-0005-0000-0000-0000A6000000}"/>
    <cellStyle name="40% - Accent1 2 2" xfId="204" xr:uid="{00000000-0005-0000-0000-0000A7000000}"/>
    <cellStyle name="40% - Accent1 2 2 2" xfId="205" xr:uid="{00000000-0005-0000-0000-0000A8000000}"/>
    <cellStyle name="40% - Accent1 2 2 3" xfId="206" xr:uid="{00000000-0005-0000-0000-0000A9000000}"/>
    <cellStyle name="40% - Accent1 2 2 4" xfId="207" xr:uid="{00000000-0005-0000-0000-0000AA000000}"/>
    <cellStyle name="40% - Accent1 2 2 5" xfId="208" xr:uid="{00000000-0005-0000-0000-0000AB000000}"/>
    <cellStyle name="40% - Accent1 2 3" xfId="209" xr:uid="{00000000-0005-0000-0000-0000AC000000}"/>
    <cellStyle name="40% - Accent1 2 3 2" xfId="210" xr:uid="{00000000-0005-0000-0000-0000AD000000}"/>
    <cellStyle name="40% - Accent1 2 3 3" xfId="211" xr:uid="{00000000-0005-0000-0000-0000AE000000}"/>
    <cellStyle name="40% - Accent1 2 3 4" xfId="212" xr:uid="{00000000-0005-0000-0000-0000AF000000}"/>
    <cellStyle name="40% - Accent1 2 3 5" xfId="213" xr:uid="{00000000-0005-0000-0000-0000B0000000}"/>
    <cellStyle name="40% - Accent1 2 4" xfId="214" xr:uid="{00000000-0005-0000-0000-0000B1000000}"/>
    <cellStyle name="40% - Accent1 2 4 2" xfId="215" xr:uid="{00000000-0005-0000-0000-0000B2000000}"/>
    <cellStyle name="40% - Accent1 2 4 3" xfId="216" xr:uid="{00000000-0005-0000-0000-0000B3000000}"/>
    <cellStyle name="40% - Accent1 2 4 4" xfId="217" xr:uid="{00000000-0005-0000-0000-0000B4000000}"/>
    <cellStyle name="40% - Accent1 2 4 5" xfId="218" xr:uid="{00000000-0005-0000-0000-0000B5000000}"/>
    <cellStyle name="40% - Accent1 2 5" xfId="219" xr:uid="{00000000-0005-0000-0000-0000B6000000}"/>
    <cellStyle name="40% - Accent1 2 5 2" xfId="220" xr:uid="{00000000-0005-0000-0000-0000B7000000}"/>
    <cellStyle name="40% - Accent1 2 5 3" xfId="221" xr:uid="{00000000-0005-0000-0000-0000B8000000}"/>
    <cellStyle name="40% - Accent1 2 5 4" xfId="222" xr:uid="{00000000-0005-0000-0000-0000B9000000}"/>
    <cellStyle name="40% - Accent1 2 5 5" xfId="223" xr:uid="{00000000-0005-0000-0000-0000BA000000}"/>
    <cellStyle name="40% - Accent1 2 6" xfId="224" xr:uid="{00000000-0005-0000-0000-0000BB000000}"/>
    <cellStyle name="40% - Accent1 2 7" xfId="225" xr:uid="{00000000-0005-0000-0000-0000BC000000}"/>
    <cellStyle name="40% - Accent1 2 8" xfId="226" xr:uid="{00000000-0005-0000-0000-0000BD000000}"/>
    <cellStyle name="40% - Accent1 2 9" xfId="227" xr:uid="{00000000-0005-0000-0000-0000BE000000}"/>
    <cellStyle name="40% - Accent1 3" xfId="228" xr:uid="{00000000-0005-0000-0000-0000BF000000}"/>
    <cellStyle name="40% - Accent2" xfId="25" builtinId="35" customBuiltin="1"/>
    <cellStyle name="40% - Accent2 2" xfId="229" xr:uid="{00000000-0005-0000-0000-0000C1000000}"/>
    <cellStyle name="40% - Accent2 2 2" xfId="230" xr:uid="{00000000-0005-0000-0000-0000C2000000}"/>
    <cellStyle name="40% - Accent2 2 2 2" xfId="231" xr:uid="{00000000-0005-0000-0000-0000C3000000}"/>
    <cellStyle name="40% - Accent2 2 2 3" xfId="232" xr:uid="{00000000-0005-0000-0000-0000C4000000}"/>
    <cellStyle name="40% - Accent2 2 2 4" xfId="233" xr:uid="{00000000-0005-0000-0000-0000C5000000}"/>
    <cellStyle name="40% - Accent2 2 2 5" xfId="234" xr:uid="{00000000-0005-0000-0000-0000C6000000}"/>
    <cellStyle name="40% - Accent2 2 3" xfId="235" xr:uid="{00000000-0005-0000-0000-0000C7000000}"/>
    <cellStyle name="40% - Accent2 2 3 2" xfId="236" xr:uid="{00000000-0005-0000-0000-0000C8000000}"/>
    <cellStyle name="40% - Accent2 2 3 3" xfId="237" xr:uid="{00000000-0005-0000-0000-0000C9000000}"/>
    <cellStyle name="40% - Accent2 2 3 4" xfId="238" xr:uid="{00000000-0005-0000-0000-0000CA000000}"/>
    <cellStyle name="40% - Accent2 2 3 5" xfId="239" xr:uid="{00000000-0005-0000-0000-0000CB000000}"/>
    <cellStyle name="40% - Accent2 2 4" xfId="240" xr:uid="{00000000-0005-0000-0000-0000CC000000}"/>
    <cellStyle name="40% - Accent2 2 4 2" xfId="241" xr:uid="{00000000-0005-0000-0000-0000CD000000}"/>
    <cellStyle name="40% - Accent2 2 4 3" xfId="242" xr:uid="{00000000-0005-0000-0000-0000CE000000}"/>
    <cellStyle name="40% - Accent2 2 4 4" xfId="243" xr:uid="{00000000-0005-0000-0000-0000CF000000}"/>
    <cellStyle name="40% - Accent2 2 4 5" xfId="244" xr:uid="{00000000-0005-0000-0000-0000D0000000}"/>
    <cellStyle name="40% - Accent2 2 5" xfId="245" xr:uid="{00000000-0005-0000-0000-0000D1000000}"/>
    <cellStyle name="40% - Accent2 2 5 2" xfId="246" xr:uid="{00000000-0005-0000-0000-0000D2000000}"/>
    <cellStyle name="40% - Accent2 2 5 3" xfId="247" xr:uid="{00000000-0005-0000-0000-0000D3000000}"/>
    <cellStyle name="40% - Accent2 2 5 4" xfId="248" xr:uid="{00000000-0005-0000-0000-0000D4000000}"/>
    <cellStyle name="40% - Accent2 2 5 5" xfId="249" xr:uid="{00000000-0005-0000-0000-0000D5000000}"/>
    <cellStyle name="40% - Accent2 2 6" xfId="250" xr:uid="{00000000-0005-0000-0000-0000D6000000}"/>
    <cellStyle name="40% - Accent2 2 7" xfId="251" xr:uid="{00000000-0005-0000-0000-0000D7000000}"/>
    <cellStyle name="40% - Accent2 2 8" xfId="252" xr:uid="{00000000-0005-0000-0000-0000D8000000}"/>
    <cellStyle name="40% - Accent2 2 9" xfId="253" xr:uid="{00000000-0005-0000-0000-0000D9000000}"/>
    <cellStyle name="40% - Accent2 3" xfId="254" xr:uid="{00000000-0005-0000-0000-0000DA000000}"/>
    <cellStyle name="40% - Accent3" xfId="29" builtinId="39" customBuiltin="1"/>
    <cellStyle name="40% - Accent3 2" xfId="255" xr:uid="{00000000-0005-0000-0000-0000DC000000}"/>
    <cellStyle name="40% - Accent3 2 2" xfId="256" xr:uid="{00000000-0005-0000-0000-0000DD000000}"/>
    <cellStyle name="40% - Accent3 2 2 2" xfId="257" xr:uid="{00000000-0005-0000-0000-0000DE000000}"/>
    <cellStyle name="40% - Accent3 2 2 3" xfId="258" xr:uid="{00000000-0005-0000-0000-0000DF000000}"/>
    <cellStyle name="40% - Accent3 2 2 4" xfId="259" xr:uid="{00000000-0005-0000-0000-0000E0000000}"/>
    <cellStyle name="40% - Accent3 2 2 5" xfId="260" xr:uid="{00000000-0005-0000-0000-0000E1000000}"/>
    <cellStyle name="40% - Accent3 2 3" xfId="261" xr:uid="{00000000-0005-0000-0000-0000E2000000}"/>
    <cellStyle name="40% - Accent3 2 3 2" xfId="262" xr:uid="{00000000-0005-0000-0000-0000E3000000}"/>
    <cellStyle name="40% - Accent3 2 3 3" xfId="263" xr:uid="{00000000-0005-0000-0000-0000E4000000}"/>
    <cellStyle name="40% - Accent3 2 3 4" xfId="264" xr:uid="{00000000-0005-0000-0000-0000E5000000}"/>
    <cellStyle name="40% - Accent3 2 3 5" xfId="265" xr:uid="{00000000-0005-0000-0000-0000E6000000}"/>
    <cellStyle name="40% - Accent3 2 4" xfId="266" xr:uid="{00000000-0005-0000-0000-0000E7000000}"/>
    <cellStyle name="40% - Accent3 2 4 2" xfId="267" xr:uid="{00000000-0005-0000-0000-0000E8000000}"/>
    <cellStyle name="40% - Accent3 2 4 3" xfId="268" xr:uid="{00000000-0005-0000-0000-0000E9000000}"/>
    <cellStyle name="40% - Accent3 2 4 4" xfId="269" xr:uid="{00000000-0005-0000-0000-0000EA000000}"/>
    <cellStyle name="40% - Accent3 2 4 5" xfId="270" xr:uid="{00000000-0005-0000-0000-0000EB000000}"/>
    <cellStyle name="40% - Accent3 2 5" xfId="271" xr:uid="{00000000-0005-0000-0000-0000EC000000}"/>
    <cellStyle name="40% - Accent3 2 5 2" xfId="272" xr:uid="{00000000-0005-0000-0000-0000ED000000}"/>
    <cellStyle name="40% - Accent3 2 5 3" xfId="273" xr:uid="{00000000-0005-0000-0000-0000EE000000}"/>
    <cellStyle name="40% - Accent3 2 5 4" xfId="274" xr:uid="{00000000-0005-0000-0000-0000EF000000}"/>
    <cellStyle name="40% - Accent3 2 5 5" xfId="275" xr:uid="{00000000-0005-0000-0000-0000F0000000}"/>
    <cellStyle name="40% - Accent3 2 6" xfId="276" xr:uid="{00000000-0005-0000-0000-0000F1000000}"/>
    <cellStyle name="40% - Accent3 2 7" xfId="277" xr:uid="{00000000-0005-0000-0000-0000F2000000}"/>
    <cellStyle name="40% - Accent3 2 8" xfId="278" xr:uid="{00000000-0005-0000-0000-0000F3000000}"/>
    <cellStyle name="40% - Accent3 2 9" xfId="279" xr:uid="{00000000-0005-0000-0000-0000F4000000}"/>
    <cellStyle name="40% - Accent3 3" xfId="280" xr:uid="{00000000-0005-0000-0000-0000F5000000}"/>
    <cellStyle name="40% - Accent4" xfId="33" builtinId="43" customBuiltin="1"/>
    <cellStyle name="40% - Accent4 2" xfId="281" xr:uid="{00000000-0005-0000-0000-0000F7000000}"/>
    <cellStyle name="40% - Accent4 2 2" xfId="282" xr:uid="{00000000-0005-0000-0000-0000F8000000}"/>
    <cellStyle name="40% - Accent4 2 2 2" xfId="283" xr:uid="{00000000-0005-0000-0000-0000F9000000}"/>
    <cellStyle name="40% - Accent4 2 2 3" xfId="284" xr:uid="{00000000-0005-0000-0000-0000FA000000}"/>
    <cellStyle name="40% - Accent4 2 2 4" xfId="285" xr:uid="{00000000-0005-0000-0000-0000FB000000}"/>
    <cellStyle name="40% - Accent4 2 2 5" xfId="286" xr:uid="{00000000-0005-0000-0000-0000FC000000}"/>
    <cellStyle name="40% - Accent4 2 3" xfId="287" xr:uid="{00000000-0005-0000-0000-0000FD000000}"/>
    <cellStyle name="40% - Accent4 2 3 2" xfId="288" xr:uid="{00000000-0005-0000-0000-0000FE000000}"/>
    <cellStyle name="40% - Accent4 2 3 3" xfId="289" xr:uid="{00000000-0005-0000-0000-0000FF000000}"/>
    <cellStyle name="40% - Accent4 2 3 4" xfId="290" xr:uid="{00000000-0005-0000-0000-000000010000}"/>
    <cellStyle name="40% - Accent4 2 3 5" xfId="291" xr:uid="{00000000-0005-0000-0000-000001010000}"/>
    <cellStyle name="40% - Accent4 2 4" xfId="292" xr:uid="{00000000-0005-0000-0000-000002010000}"/>
    <cellStyle name="40% - Accent4 2 4 2" xfId="293" xr:uid="{00000000-0005-0000-0000-000003010000}"/>
    <cellStyle name="40% - Accent4 2 4 3" xfId="294" xr:uid="{00000000-0005-0000-0000-000004010000}"/>
    <cellStyle name="40% - Accent4 2 4 4" xfId="295" xr:uid="{00000000-0005-0000-0000-000005010000}"/>
    <cellStyle name="40% - Accent4 2 4 5" xfId="296" xr:uid="{00000000-0005-0000-0000-000006010000}"/>
    <cellStyle name="40% - Accent4 2 5" xfId="297" xr:uid="{00000000-0005-0000-0000-000007010000}"/>
    <cellStyle name="40% - Accent4 2 5 2" xfId="298" xr:uid="{00000000-0005-0000-0000-000008010000}"/>
    <cellStyle name="40% - Accent4 2 5 3" xfId="299" xr:uid="{00000000-0005-0000-0000-000009010000}"/>
    <cellStyle name="40% - Accent4 2 5 4" xfId="300" xr:uid="{00000000-0005-0000-0000-00000A010000}"/>
    <cellStyle name="40% - Accent4 2 5 5" xfId="301" xr:uid="{00000000-0005-0000-0000-00000B010000}"/>
    <cellStyle name="40% - Accent4 2 6" xfId="302" xr:uid="{00000000-0005-0000-0000-00000C010000}"/>
    <cellStyle name="40% - Accent4 2 7" xfId="303" xr:uid="{00000000-0005-0000-0000-00000D010000}"/>
    <cellStyle name="40% - Accent4 2 8" xfId="304" xr:uid="{00000000-0005-0000-0000-00000E010000}"/>
    <cellStyle name="40% - Accent4 2 9" xfId="305" xr:uid="{00000000-0005-0000-0000-00000F010000}"/>
    <cellStyle name="40% - Accent4 3" xfId="306" xr:uid="{00000000-0005-0000-0000-000010010000}"/>
    <cellStyle name="40% - Accent5" xfId="37" builtinId="47" customBuiltin="1"/>
    <cellStyle name="40% - Accent5 2" xfId="307" xr:uid="{00000000-0005-0000-0000-000012010000}"/>
    <cellStyle name="40% - Accent5 2 2" xfId="308" xr:uid="{00000000-0005-0000-0000-000013010000}"/>
    <cellStyle name="40% - Accent5 2 2 2" xfId="309" xr:uid="{00000000-0005-0000-0000-000014010000}"/>
    <cellStyle name="40% - Accent5 2 2 3" xfId="310" xr:uid="{00000000-0005-0000-0000-000015010000}"/>
    <cellStyle name="40% - Accent5 2 2 4" xfId="311" xr:uid="{00000000-0005-0000-0000-000016010000}"/>
    <cellStyle name="40% - Accent5 2 2 5" xfId="312" xr:uid="{00000000-0005-0000-0000-000017010000}"/>
    <cellStyle name="40% - Accent5 2 3" xfId="313" xr:uid="{00000000-0005-0000-0000-000018010000}"/>
    <cellStyle name="40% - Accent5 2 3 2" xfId="314" xr:uid="{00000000-0005-0000-0000-000019010000}"/>
    <cellStyle name="40% - Accent5 2 3 3" xfId="315" xr:uid="{00000000-0005-0000-0000-00001A010000}"/>
    <cellStyle name="40% - Accent5 2 3 4" xfId="316" xr:uid="{00000000-0005-0000-0000-00001B010000}"/>
    <cellStyle name="40% - Accent5 2 3 5" xfId="317" xr:uid="{00000000-0005-0000-0000-00001C010000}"/>
    <cellStyle name="40% - Accent5 2 4" xfId="318" xr:uid="{00000000-0005-0000-0000-00001D010000}"/>
    <cellStyle name="40% - Accent5 2 4 2" xfId="319" xr:uid="{00000000-0005-0000-0000-00001E010000}"/>
    <cellStyle name="40% - Accent5 2 4 3" xfId="320" xr:uid="{00000000-0005-0000-0000-00001F010000}"/>
    <cellStyle name="40% - Accent5 2 4 4" xfId="321" xr:uid="{00000000-0005-0000-0000-000020010000}"/>
    <cellStyle name="40% - Accent5 2 4 5" xfId="322" xr:uid="{00000000-0005-0000-0000-000021010000}"/>
    <cellStyle name="40% - Accent5 2 5" xfId="323" xr:uid="{00000000-0005-0000-0000-000022010000}"/>
    <cellStyle name="40% - Accent5 2 5 2" xfId="324" xr:uid="{00000000-0005-0000-0000-000023010000}"/>
    <cellStyle name="40% - Accent5 2 5 3" xfId="325" xr:uid="{00000000-0005-0000-0000-000024010000}"/>
    <cellStyle name="40% - Accent5 2 5 4" xfId="326" xr:uid="{00000000-0005-0000-0000-000025010000}"/>
    <cellStyle name="40% - Accent5 2 5 5" xfId="327" xr:uid="{00000000-0005-0000-0000-000026010000}"/>
    <cellStyle name="40% - Accent5 2 6" xfId="328" xr:uid="{00000000-0005-0000-0000-000027010000}"/>
    <cellStyle name="40% - Accent5 2 7" xfId="329" xr:uid="{00000000-0005-0000-0000-000028010000}"/>
    <cellStyle name="40% - Accent5 2 8" xfId="330" xr:uid="{00000000-0005-0000-0000-000029010000}"/>
    <cellStyle name="40% - Accent5 2 9" xfId="331" xr:uid="{00000000-0005-0000-0000-00002A010000}"/>
    <cellStyle name="40% - Accent5 3" xfId="332" xr:uid="{00000000-0005-0000-0000-00002B010000}"/>
    <cellStyle name="40% - Accent6" xfId="41" builtinId="51" customBuiltin="1"/>
    <cellStyle name="40% - Accent6 2" xfId="333" xr:uid="{00000000-0005-0000-0000-00002D010000}"/>
    <cellStyle name="40% - Accent6 2 2" xfId="334" xr:uid="{00000000-0005-0000-0000-00002E010000}"/>
    <cellStyle name="40% - Accent6 2 2 2" xfId="335" xr:uid="{00000000-0005-0000-0000-00002F010000}"/>
    <cellStyle name="40% - Accent6 2 2 3" xfId="336" xr:uid="{00000000-0005-0000-0000-000030010000}"/>
    <cellStyle name="40% - Accent6 2 2 4" xfId="337" xr:uid="{00000000-0005-0000-0000-000031010000}"/>
    <cellStyle name="40% - Accent6 2 2 5" xfId="338" xr:uid="{00000000-0005-0000-0000-000032010000}"/>
    <cellStyle name="40% - Accent6 2 3" xfId="339" xr:uid="{00000000-0005-0000-0000-000033010000}"/>
    <cellStyle name="40% - Accent6 2 3 2" xfId="340" xr:uid="{00000000-0005-0000-0000-000034010000}"/>
    <cellStyle name="40% - Accent6 2 3 3" xfId="341" xr:uid="{00000000-0005-0000-0000-000035010000}"/>
    <cellStyle name="40% - Accent6 2 3 4" xfId="342" xr:uid="{00000000-0005-0000-0000-000036010000}"/>
    <cellStyle name="40% - Accent6 2 3 5" xfId="343" xr:uid="{00000000-0005-0000-0000-000037010000}"/>
    <cellStyle name="40% - Accent6 2 4" xfId="344" xr:uid="{00000000-0005-0000-0000-000038010000}"/>
    <cellStyle name="40% - Accent6 2 4 2" xfId="345" xr:uid="{00000000-0005-0000-0000-000039010000}"/>
    <cellStyle name="40% - Accent6 2 4 3" xfId="346" xr:uid="{00000000-0005-0000-0000-00003A010000}"/>
    <cellStyle name="40% - Accent6 2 4 4" xfId="347" xr:uid="{00000000-0005-0000-0000-00003B010000}"/>
    <cellStyle name="40% - Accent6 2 4 5" xfId="348" xr:uid="{00000000-0005-0000-0000-00003C010000}"/>
    <cellStyle name="40% - Accent6 2 5" xfId="349" xr:uid="{00000000-0005-0000-0000-00003D010000}"/>
    <cellStyle name="40% - Accent6 2 5 2" xfId="350" xr:uid="{00000000-0005-0000-0000-00003E010000}"/>
    <cellStyle name="40% - Accent6 2 5 3" xfId="351" xr:uid="{00000000-0005-0000-0000-00003F010000}"/>
    <cellStyle name="40% - Accent6 2 5 4" xfId="352" xr:uid="{00000000-0005-0000-0000-000040010000}"/>
    <cellStyle name="40% - Accent6 2 5 5" xfId="353" xr:uid="{00000000-0005-0000-0000-000041010000}"/>
    <cellStyle name="40% - Accent6 2 6" xfId="354" xr:uid="{00000000-0005-0000-0000-000042010000}"/>
    <cellStyle name="40% - Accent6 2 7" xfId="355" xr:uid="{00000000-0005-0000-0000-000043010000}"/>
    <cellStyle name="40% - Accent6 2 8" xfId="356" xr:uid="{00000000-0005-0000-0000-000044010000}"/>
    <cellStyle name="40% - Accent6 2 9" xfId="357" xr:uid="{00000000-0005-0000-0000-000045010000}"/>
    <cellStyle name="40% - Accent6 3" xfId="358" xr:uid="{00000000-0005-0000-0000-000046010000}"/>
    <cellStyle name="60% - Accent1" xfId="22" builtinId="32" customBuiltin="1"/>
    <cellStyle name="60% - Accent1 2" xfId="359" xr:uid="{00000000-0005-0000-0000-000048010000}"/>
    <cellStyle name="60% - Accent1 2 2" xfId="360" xr:uid="{00000000-0005-0000-0000-000049010000}"/>
    <cellStyle name="60% - Accent1 2 3" xfId="361" xr:uid="{00000000-0005-0000-0000-00004A010000}"/>
    <cellStyle name="60% - Accent1 2 4" xfId="362" xr:uid="{00000000-0005-0000-0000-00004B010000}"/>
    <cellStyle name="60% - Accent1 3" xfId="363" xr:uid="{00000000-0005-0000-0000-00004C010000}"/>
    <cellStyle name="60% - Accent2" xfId="26" builtinId="36" customBuiltin="1"/>
    <cellStyle name="60% - Accent2 2" xfId="364" xr:uid="{00000000-0005-0000-0000-00004E010000}"/>
    <cellStyle name="60% - Accent2 2 2" xfId="365" xr:uid="{00000000-0005-0000-0000-00004F010000}"/>
    <cellStyle name="60% - Accent2 2 3" xfId="366" xr:uid="{00000000-0005-0000-0000-000050010000}"/>
    <cellStyle name="60% - Accent2 3" xfId="367" xr:uid="{00000000-0005-0000-0000-000051010000}"/>
    <cellStyle name="60% - Accent3" xfId="30" builtinId="40" customBuiltin="1"/>
    <cellStyle name="60% - Accent3 2" xfId="368" xr:uid="{00000000-0005-0000-0000-000053010000}"/>
    <cellStyle name="60% - Accent3 2 2" xfId="369" xr:uid="{00000000-0005-0000-0000-000054010000}"/>
    <cellStyle name="60% - Accent3 2 3" xfId="370" xr:uid="{00000000-0005-0000-0000-000055010000}"/>
    <cellStyle name="60% - Accent3 2 4" xfId="371" xr:uid="{00000000-0005-0000-0000-000056010000}"/>
    <cellStyle name="60% - Accent3 3" xfId="372" xr:uid="{00000000-0005-0000-0000-000057010000}"/>
    <cellStyle name="60% - Accent4" xfId="34" builtinId="44" customBuiltin="1"/>
    <cellStyle name="60% - Accent4 2" xfId="373" xr:uid="{00000000-0005-0000-0000-000059010000}"/>
    <cellStyle name="60% - Accent4 2 2" xfId="374" xr:uid="{00000000-0005-0000-0000-00005A010000}"/>
    <cellStyle name="60% - Accent4 2 3" xfId="375" xr:uid="{00000000-0005-0000-0000-00005B010000}"/>
    <cellStyle name="60% - Accent4 2 4" xfId="376" xr:uid="{00000000-0005-0000-0000-00005C010000}"/>
    <cellStyle name="60% - Accent4 3" xfId="377" xr:uid="{00000000-0005-0000-0000-00005D010000}"/>
    <cellStyle name="60% - Accent5" xfId="38" builtinId="48" customBuiltin="1"/>
    <cellStyle name="60% - Accent5 2" xfId="378" xr:uid="{00000000-0005-0000-0000-00005F010000}"/>
    <cellStyle name="60% - Accent5 2 2" xfId="379" xr:uid="{00000000-0005-0000-0000-000060010000}"/>
    <cellStyle name="60% - Accent5 2 3" xfId="380" xr:uid="{00000000-0005-0000-0000-000061010000}"/>
    <cellStyle name="60% - Accent5 3" xfId="381" xr:uid="{00000000-0005-0000-0000-000062010000}"/>
    <cellStyle name="60% - Accent6" xfId="42" builtinId="52" customBuiltin="1"/>
    <cellStyle name="60% - Accent6 2" xfId="382" xr:uid="{00000000-0005-0000-0000-000064010000}"/>
    <cellStyle name="60% - Accent6 2 2" xfId="383" xr:uid="{00000000-0005-0000-0000-000065010000}"/>
    <cellStyle name="60% - Accent6 2 3" xfId="384" xr:uid="{00000000-0005-0000-0000-000066010000}"/>
    <cellStyle name="60% - Accent6 2 4" xfId="385" xr:uid="{00000000-0005-0000-0000-000067010000}"/>
    <cellStyle name="60% - Accent6 3" xfId="386" xr:uid="{00000000-0005-0000-0000-000068010000}"/>
    <cellStyle name="Accent1" xfId="19" builtinId="29" customBuiltin="1"/>
    <cellStyle name="Accent1 2" xfId="387" xr:uid="{00000000-0005-0000-0000-00006A010000}"/>
    <cellStyle name="Accent1 2 2" xfId="388" xr:uid="{00000000-0005-0000-0000-00006B010000}"/>
    <cellStyle name="Accent1 2 3" xfId="389" xr:uid="{00000000-0005-0000-0000-00006C010000}"/>
    <cellStyle name="Accent1 2 4" xfId="390" xr:uid="{00000000-0005-0000-0000-00006D010000}"/>
    <cellStyle name="Accent1 3" xfId="391" xr:uid="{00000000-0005-0000-0000-00006E010000}"/>
    <cellStyle name="Accent2" xfId="23" builtinId="33" customBuiltin="1"/>
    <cellStyle name="Accent2 2" xfId="392" xr:uid="{00000000-0005-0000-0000-000070010000}"/>
    <cellStyle name="Accent2 2 2" xfId="393" xr:uid="{00000000-0005-0000-0000-000071010000}"/>
    <cellStyle name="Accent2 2 3" xfId="394" xr:uid="{00000000-0005-0000-0000-000072010000}"/>
    <cellStyle name="Accent2 3" xfId="395" xr:uid="{00000000-0005-0000-0000-000073010000}"/>
    <cellStyle name="Accent3" xfId="27" builtinId="37" customBuiltin="1"/>
    <cellStyle name="Accent3 2" xfId="396" xr:uid="{00000000-0005-0000-0000-000075010000}"/>
    <cellStyle name="Accent3 2 2" xfId="397" xr:uid="{00000000-0005-0000-0000-000076010000}"/>
    <cellStyle name="Accent3 2 3" xfId="398" xr:uid="{00000000-0005-0000-0000-000077010000}"/>
    <cellStyle name="Accent3 3" xfId="399" xr:uid="{00000000-0005-0000-0000-000078010000}"/>
    <cellStyle name="Accent4" xfId="31" builtinId="41" customBuiltin="1"/>
    <cellStyle name="Accent4 2" xfId="400" xr:uid="{00000000-0005-0000-0000-00007A010000}"/>
    <cellStyle name="Accent4 2 2" xfId="401" xr:uid="{00000000-0005-0000-0000-00007B010000}"/>
    <cellStyle name="Accent4 2 3" xfId="402" xr:uid="{00000000-0005-0000-0000-00007C010000}"/>
    <cellStyle name="Accent4 2 4" xfId="403" xr:uid="{00000000-0005-0000-0000-00007D010000}"/>
    <cellStyle name="Accent4 3" xfId="404" xr:uid="{00000000-0005-0000-0000-00007E010000}"/>
    <cellStyle name="Accent5" xfId="35" builtinId="45" customBuiltin="1"/>
    <cellStyle name="Accent5 2" xfId="405" xr:uid="{00000000-0005-0000-0000-000080010000}"/>
    <cellStyle name="Accent5 2 2" xfId="406" xr:uid="{00000000-0005-0000-0000-000081010000}"/>
    <cellStyle name="Accent5 2 3" xfId="407" xr:uid="{00000000-0005-0000-0000-000082010000}"/>
    <cellStyle name="Accent5 3" xfId="408" xr:uid="{00000000-0005-0000-0000-000083010000}"/>
    <cellStyle name="Accent6" xfId="39" builtinId="49" customBuiltin="1"/>
    <cellStyle name="Accent6 2" xfId="409" xr:uid="{00000000-0005-0000-0000-000085010000}"/>
    <cellStyle name="Accent6 2 2" xfId="410" xr:uid="{00000000-0005-0000-0000-000086010000}"/>
    <cellStyle name="Accent6 2 3" xfId="411" xr:uid="{00000000-0005-0000-0000-000087010000}"/>
    <cellStyle name="Accent6 3" xfId="412" xr:uid="{00000000-0005-0000-0000-000088010000}"/>
    <cellStyle name="AutoFormat Options" xfId="413" xr:uid="{00000000-0005-0000-0000-000089010000}"/>
    <cellStyle name="Bad" xfId="8" builtinId="27" customBuiltin="1"/>
    <cellStyle name="Bad 2" xfId="414" xr:uid="{00000000-0005-0000-0000-00008B010000}"/>
    <cellStyle name="Bad 2 2" xfId="415" xr:uid="{00000000-0005-0000-0000-00008C010000}"/>
    <cellStyle name="Bad 2 3" xfId="416" xr:uid="{00000000-0005-0000-0000-00008D010000}"/>
    <cellStyle name="Bad 3" xfId="417" xr:uid="{00000000-0005-0000-0000-00008E010000}"/>
    <cellStyle name="Ç¥ÁØ_¿ù°£¿ä¾àº¸°í" xfId="418" xr:uid="{00000000-0005-0000-0000-00008F010000}"/>
    <cellStyle name="Calculation" xfId="12" builtinId="22" customBuiltin="1"/>
    <cellStyle name="Calculation 2" xfId="419" xr:uid="{00000000-0005-0000-0000-000091010000}"/>
    <cellStyle name="Calculation 2 2" xfId="420" xr:uid="{00000000-0005-0000-0000-000092010000}"/>
    <cellStyle name="Calculation 2 3" xfId="421" xr:uid="{00000000-0005-0000-0000-000093010000}"/>
    <cellStyle name="Calculation 2 4" xfId="422" xr:uid="{00000000-0005-0000-0000-000094010000}"/>
    <cellStyle name="Calculation 3" xfId="423" xr:uid="{00000000-0005-0000-0000-000095010000}"/>
    <cellStyle name="Check Cell" xfId="14" builtinId="23" customBuiltin="1"/>
    <cellStyle name="Check Cell 2" xfId="424" xr:uid="{00000000-0005-0000-0000-000097010000}"/>
    <cellStyle name="Check Cell 2 2" xfId="425" xr:uid="{00000000-0005-0000-0000-000098010000}"/>
    <cellStyle name="Check Cell 2 3" xfId="426" xr:uid="{00000000-0005-0000-0000-000099010000}"/>
    <cellStyle name="Check Cell 3" xfId="427" xr:uid="{00000000-0005-0000-0000-00009A010000}"/>
    <cellStyle name="Comma" xfId="1" builtinId="3"/>
    <cellStyle name="Comma 10" xfId="428" xr:uid="{00000000-0005-0000-0000-00009C010000}"/>
    <cellStyle name="Comma 10 10" xfId="429" xr:uid="{00000000-0005-0000-0000-00009D010000}"/>
    <cellStyle name="Comma 10 2" xfId="430" xr:uid="{00000000-0005-0000-0000-00009E010000}"/>
    <cellStyle name="Comma 10 2 2" xfId="431" xr:uid="{00000000-0005-0000-0000-00009F010000}"/>
    <cellStyle name="Comma 10 3" xfId="432" xr:uid="{00000000-0005-0000-0000-0000A0010000}"/>
    <cellStyle name="Comma 10 3 2" xfId="433" xr:uid="{00000000-0005-0000-0000-0000A1010000}"/>
    <cellStyle name="Comma 10 4" xfId="434" xr:uid="{00000000-0005-0000-0000-0000A2010000}"/>
    <cellStyle name="Comma 10 5" xfId="435" xr:uid="{00000000-0005-0000-0000-0000A3010000}"/>
    <cellStyle name="Comma 10 6" xfId="436" xr:uid="{00000000-0005-0000-0000-0000A4010000}"/>
    <cellStyle name="Comma 10 7" xfId="437" xr:uid="{00000000-0005-0000-0000-0000A5010000}"/>
    <cellStyle name="Comma 10 8" xfId="438" xr:uid="{00000000-0005-0000-0000-0000A6010000}"/>
    <cellStyle name="Comma 10 9" xfId="439" xr:uid="{00000000-0005-0000-0000-0000A7010000}"/>
    <cellStyle name="Comma 11" xfId="440" xr:uid="{00000000-0005-0000-0000-0000A8010000}"/>
    <cellStyle name="Comma 11 10" xfId="441" xr:uid="{00000000-0005-0000-0000-0000A9010000}"/>
    <cellStyle name="Comma 11 100" xfId="442" xr:uid="{00000000-0005-0000-0000-0000AA010000}"/>
    <cellStyle name="Comma 11 101" xfId="443" xr:uid="{00000000-0005-0000-0000-0000AB010000}"/>
    <cellStyle name="Comma 11 102" xfId="444" xr:uid="{00000000-0005-0000-0000-0000AC010000}"/>
    <cellStyle name="Comma 11 103" xfId="445" xr:uid="{00000000-0005-0000-0000-0000AD010000}"/>
    <cellStyle name="Comma 11 104" xfId="446" xr:uid="{00000000-0005-0000-0000-0000AE010000}"/>
    <cellStyle name="Comma 11 105" xfId="447" xr:uid="{00000000-0005-0000-0000-0000AF010000}"/>
    <cellStyle name="Comma 11 106" xfId="448" xr:uid="{00000000-0005-0000-0000-0000B0010000}"/>
    <cellStyle name="Comma 11 107" xfId="449" xr:uid="{00000000-0005-0000-0000-0000B1010000}"/>
    <cellStyle name="Comma 11 108" xfId="450" xr:uid="{00000000-0005-0000-0000-0000B2010000}"/>
    <cellStyle name="Comma 11 109" xfId="451" xr:uid="{00000000-0005-0000-0000-0000B3010000}"/>
    <cellStyle name="Comma 11 11" xfId="452" xr:uid="{00000000-0005-0000-0000-0000B4010000}"/>
    <cellStyle name="Comma 11 110" xfId="453" xr:uid="{00000000-0005-0000-0000-0000B5010000}"/>
    <cellStyle name="Comma 11 111" xfId="454" xr:uid="{00000000-0005-0000-0000-0000B6010000}"/>
    <cellStyle name="Comma 11 112" xfId="455" xr:uid="{00000000-0005-0000-0000-0000B7010000}"/>
    <cellStyle name="Comma 11 113" xfId="456" xr:uid="{00000000-0005-0000-0000-0000B8010000}"/>
    <cellStyle name="Comma 11 114" xfId="457" xr:uid="{00000000-0005-0000-0000-0000B9010000}"/>
    <cellStyle name="Comma 11 115" xfId="458" xr:uid="{00000000-0005-0000-0000-0000BA010000}"/>
    <cellStyle name="Comma 11 116" xfId="459" xr:uid="{00000000-0005-0000-0000-0000BB010000}"/>
    <cellStyle name="Comma 11 117" xfId="460" xr:uid="{00000000-0005-0000-0000-0000BC010000}"/>
    <cellStyle name="Comma 11 118" xfId="461" xr:uid="{00000000-0005-0000-0000-0000BD010000}"/>
    <cellStyle name="Comma 11 119" xfId="462" xr:uid="{00000000-0005-0000-0000-0000BE010000}"/>
    <cellStyle name="Comma 11 12" xfId="463" xr:uid="{00000000-0005-0000-0000-0000BF010000}"/>
    <cellStyle name="Comma 11 120" xfId="464" xr:uid="{00000000-0005-0000-0000-0000C0010000}"/>
    <cellStyle name="Comma 11 121" xfId="465" xr:uid="{00000000-0005-0000-0000-0000C1010000}"/>
    <cellStyle name="Comma 11 122" xfId="466" xr:uid="{00000000-0005-0000-0000-0000C2010000}"/>
    <cellStyle name="Comma 11 123" xfId="467" xr:uid="{00000000-0005-0000-0000-0000C3010000}"/>
    <cellStyle name="Comma 11 124" xfId="468" xr:uid="{00000000-0005-0000-0000-0000C4010000}"/>
    <cellStyle name="Comma 11 125" xfId="469" xr:uid="{00000000-0005-0000-0000-0000C5010000}"/>
    <cellStyle name="Comma 11 126" xfId="470" xr:uid="{00000000-0005-0000-0000-0000C6010000}"/>
    <cellStyle name="Comma 11 127" xfId="471" xr:uid="{00000000-0005-0000-0000-0000C7010000}"/>
    <cellStyle name="Comma 11 128" xfId="472" xr:uid="{00000000-0005-0000-0000-0000C8010000}"/>
    <cellStyle name="Comma 11 129" xfId="473" xr:uid="{00000000-0005-0000-0000-0000C9010000}"/>
    <cellStyle name="Comma 11 13" xfId="474" xr:uid="{00000000-0005-0000-0000-0000CA010000}"/>
    <cellStyle name="Comma 11 130" xfId="475" xr:uid="{00000000-0005-0000-0000-0000CB010000}"/>
    <cellStyle name="Comma 11 131" xfId="476" xr:uid="{00000000-0005-0000-0000-0000CC010000}"/>
    <cellStyle name="Comma 11 132" xfId="477" xr:uid="{00000000-0005-0000-0000-0000CD010000}"/>
    <cellStyle name="Comma 11 133" xfId="478" xr:uid="{00000000-0005-0000-0000-0000CE010000}"/>
    <cellStyle name="Comma 11 134" xfId="479" xr:uid="{00000000-0005-0000-0000-0000CF010000}"/>
    <cellStyle name="Comma 11 135" xfId="480" xr:uid="{00000000-0005-0000-0000-0000D0010000}"/>
    <cellStyle name="Comma 11 136" xfId="481" xr:uid="{00000000-0005-0000-0000-0000D1010000}"/>
    <cellStyle name="Comma 11 137" xfId="482" xr:uid="{00000000-0005-0000-0000-0000D2010000}"/>
    <cellStyle name="Comma 11 138" xfId="483" xr:uid="{00000000-0005-0000-0000-0000D3010000}"/>
    <cellStyle name="Comma 11 139" xfId="484" xr:uid="{00000000-0005-0000-0000-0000D4010000}"/>
    <cellStyle name="Comma 11 14" xfId="485" xr:uid="{00000000-0005-0000-0000-0000D5010000}"/>
    <cellStyle name="Comma 11 140" xfId="486" xr:uid="{00000000-0005-0000-0000-0000D6010000}"/>
    <cellStyle name="Comma 11 141" xfId="487" xr:uid="{00000000-0005-0000-0000-0000D7010000}"/>
    <cellStyle name="Comma 11 142" xfId="488" xr:uid="{00000000-0005-0000-0000-0000D8010000}"/>
    <cellStyle name="Comma 11 143" xfId="489" xr:uid="{00000000-0005-0000-0000-0000D9010000}"/>
    <cellStyle name="Comma 11 144" xfId="490" xr:uid="{00000000-0005-0000-0000-0000DA010000}"/>
    <cellStyle name="Comma 11 145" xfId="491" xr:uid="{00000000-0005-0000-0000-0000DB010000}"/>
    <cellStyle name="Comma 11 146" xfId="492" xr:uid="{00000000-0005-0000-0000-0000DC010000}"/>
    <cellStyle name="Comma 11 147" xfId="493" xr:uid="{00000000-0005-0000-0000-0000DD010000}"/>
    <cellStyle name="Comma 11 148" xfId="494" xr:uid="{00000000-0005-0000-0000-0000DE010000}"/>
    <cellStyle name="Comma 11 149" xfId="495" xr:uid="{00000000-0005-0000-0000-0000DF010000}"/>
    <cellStyle name="Comma 11 15" xfId="496" xr:uid="{00000000-0005-0000-0000-0000E0010000}"/>
    <cellStyle name="Comma 11 150" xfId="497" xr:uid="{00000000-0005-0000-0000-0000E1010000}"/>
    <cellStyle name="Comma 11 151" xfId="498" xr:uid="{00000000-0005-0000-0000-0000E2010000}"/>
    <cellStyle name="Comma 11 152" xfId="499" xr:uid="{00000000-0005-0000-0000-0000E3010000}"/>
    <cellStyle name="Comma 11 153" xfId="500" xr:uid="{00000000-0005-0000-0000-0000E4010000}"/>
    <cellStyle name="Comma 11 154" xfId="501" xr:uid="{00000000-0005-0000-0000-0000E5010000}"/>
    <cellStyle name="Comma 11 155" xfId="502" xr:uid="{00000000-0005-0000-0000-0000E6010000}"/>
    <cellStyle name="Comma 11 156" xfId="503" xr:uid="{00000000-0005-0000-0000-0000E7010000}"/>
    <cellStyle name="Comma 11 157" xfId="504" xr:uid="{00000000-0005-0000-0000-0000E8010000}"/>
    <cellStyle name="Comma 11 158" xfId="505" xr:uid="{00000000-0005-0000-0000-0000E9010000}"/>
    <cellStyle name="Comma 11 159" xfId="506" xr:uid="{00000000-0005-0000-0000-0000EA010000}"/>
    <cellStyle name="Comma 11 16" xfId="507" xr:uid="{00000000-0005-0000-0000-0000EB010000}"/>
    <cellStyle name="Comma 11 160" xfId="508" xr:uid="{00000000-0005-0000-0000-0000EC010000}"/>
    <cellStyle name="Comma 11 161" xfId="509" xr:uid="{00000000-0005-0000-0000-0000ED010000}"/>
    <cellStyle name="Comma 11 162" xfId="510" xr:uid="{00000000-0005-0000-0000-0000EE010000}"/>
    <cellStyle name="Comma 11 163" xfId="511" xr:uid="{00000000-0005-0000-0000-0000EF010000}"/>
    <cellStyle name="Comma 11 164" xfId="512" xr:uid="{00000000-0005-0000-0000-0000F0010000}"/>
    <cellStyle name="Comma 11 165" xfId="513" xr:uid="{00000000-0005-0000-0000-0000F1010000}"/>
    <cellStyle name="Comma 11 166" xfId="514" xr:uid="{00000000-0005-0000-0000-0000F2010000}"/>
    <cellStyle name="Comma 11 167" xfId="515" xr:uid="{00000000-0005-0000-0000-0000F3010000}"/>
    <cellStyle name="Comma 11 168" xfId="44857" xr:uid="{00000000-0005-0000-0000-0000F4010000}"/>
    <cellStyle name="Comma 11 17" xfId="516" xr:uid="{00000000-0005-0000-0000-0000F5010000}"/>
    <cellStyle name="Comma 11 18" xfId="517" xr:uid="{00000000-0005-0000-0000-0000F6010000}"/>
    <cellStyle name="Comma 11 19" xfId="518" xr:uid="{00000000-0005-0000-0000-0000F7010000}"/>
    <cellStyle name="Comma 11 2" xfId="519" xr:uid="{00000000-0005-0000-0000-0000F8010000}"/>
    <cellStyle name="Comma 11 2 10" xfId="520" xr:uid="{00000000-0005-0000-0000-0000F9010000}"/>
    <cellStyle name="Comma 11 2 100" xfId="521" xr:uid="{00000000-0005-0000-0000-0000FA010000}"/>
    <cellStyle name="Comma 11 2 101" xfId="522" xr:uid="{00000000-0005-0000-0000-0000FB010000}"/>
    <cellStyle name="Comma 11 2 102" xfId="523" xr:uid="{00000000-0005-0000-0000-0000FC010000}"/>
    <cellStyle name="Comma 11 2 103" xfId="524" xr:uid="{00000000-0005-0000-0000-0000FD010000}"/>
    <cellStyle name="Comma 11 2 104" xfId="525" xr:uid="{00000000-0005-0000-0000-0000FE010000}"/>
    <cellStyle name="Comma 11 2 105" xfId="526" xr:uid="{00000000-0005-0000-0000-0000FF010000}"/>
    <cellStyle name="Comma 11 2 106" xfId="527" xr:uid="{00000000-0005-0000-0000-000000020000}"/>
    <cellStyle name="Comma 11 2 107" xfId="528" xr:uid="{00000000-0005-0000-0000-000001020000}"/>
    <cellStyle name="Comma 11 2 108" xfId="529" xr:uid="{00000000-0005-0000-0000-000002020000}"/>
    <cellStyle name="Comma 11 2 109" xfId="530" xr:uid="{00000000-0005-0000-0000-000003020000}"/>
    <cellStyle name="Comma 11 2 11" xfId="531" xr:uid="{00000000-0005-0000-0000-000004020000}"/>
    <cellStyle name="Comma 11 2 110" xfId="532" xr:uid="{00000000-0005-0000-0000-000005020000}"/>
    <cellStyle name="Comma 11 2 111" xfId="533" xr:uid="{00000000-0005-0000-0000-000006020000}"/>
    <cellStyle name="Comma 11 2 112" xfId="534" xr:uid="{00000000-0005-0000-0000-000007020000}"/>
    <cellStyle name="Comma 11 2 113" xfId="535" xr:uid="{00000000-0005-0000-0000-000008020000}"/>
    <cellStyle name="Comma 11 2 114" xfId="536" xr:uid="{00000000-0005-0000-0000-000009020000}"/>
    <cellStyle name="Comma 11 2 115" xfId="537" xr:uid="{00000000-0005-0000-0000-00000A020000}"/>
    <cellStyle name="Comma 11 2 116" xfId="538" xr:uid="{00000000-0005-0000-0000-00000B020000}"/>
    <cellStyle name="Comma 11 2 117" xfId="539" xr:uid="{00000000-0005-0000-0000-00000C020000}"/>
    <cellStyle name="Comma 11 2 118" xfId="540" xr:uid="{00000000-0005-0000-0000-00000D020000}"/>
    <cellStyle name="Comma 11 2 119" xfId="541" xr:uid="{00000000-0005-0000-0000-00000E020000}"/>
    <cellStyle name="Comma 11 2 12" xfId="542" xr:uid="{00000000-0005-0000-0000-00000F020000}"/>
    <cellStyle name="Comma 11 2 120" xfId="543" xr:uid="{00000000-0005-0000-0000-000010020000}"/>
    <cellStyle name="Comma 11 2 121" xfId="544" xr:uid="{00000000-0005-0000-0000-000011020000}"/>
    <cellStyle name="Comma 11 2 122" xfId="545" xr:uid="{00000000-0005-0000-0000-000012020000}"/>
    <cellStyle name="Comma 11 2 123" xfId="546" xr:uid="{00000000-0005-0000-0000-000013020000}"/>
    <cellStyle name="Comma 11 2 124" xfId="547" xr:uid="{00000000-0005-0000-0000-000014020000}"/>
    <cellStyle name="Comma 11 2 125" xfId="548" xr:uid="{00000000-0005-0000-0000-000015020000}"/>
    <cellStyle name="Comma 11 2 126" xfId="549" xr:uid="{00000000-0005-0000-0000-000016020000}"/>
    <cellStyle name="Comma 11 2 127" xfId="550" xr:uid="{00000000-0005-0000-0000-000017020000}"/>
    <cellStyle name="Comma 11 2 128" xfId="551" xr:uid="{00000000-0005-0000-0000-000018020000}"/>
    <cellStyle name="Comma 11 2 129" xfId="552" xr:uid="{00000000-0005-0000-0000-000019020000}"/>
    <cellStyle name="Comma 11 2 13" xfId="553" xr:uid="{00000000-0005-0000-0000-00001A020000}"/>
    <cellStyle name="Comma 11 2 130" xfId="554" xr:uid="{00000000-0005-0000-0000-00001B020000}"/>
    <cellStyle name="Comma 11 2 131" xfId="555" xr:uid="{00000000-0005-0000-0000-00001C020000}"/>
    <cellStyle name="Comma 11 2 132" xfId="556" xr:uid="{00000000-0005-0000-0000-00001D020000}"/>
    <cellStyle name="Comma 11 2 133" xfId="557" xr:uid="{00000000-0005-0000-0000-00001E020000}"/>
    <cellStyle name="Comma 11 2 134" xfId="558" xr:uid="{00000000-0005-0000-0000-00001F020000}"/>
    <cellStyle name="Comma 11 2 135" xfId="559" xr:uid="{00000000-0005-0000-0000-000020020000}"/>
    <cellStyle name="Comma 11 2 136" xfId="560" xr:uid="{00000000-0005-0000-0000-000021020000}"/>
    <cellStyle name="Comma 11 2 137" xfId="561" xr:uid="{00000000-0005-0000-0000-000022020000}"/>
    <cellStyle name="Comma 11 2 138" xfId="562" xr:uid="{00000000-0005-0000-0000-000023020000}"/>
    <cellStyle name="Comma 11 2 139" xfId="563" xr:uid="{00000000-0005-0000-0000-000024020000}"/>
    <cellStyle name="Comma 11 2 14" xfId="564" xr:uid="{00000000-0005-0000-0000-000025020000}"/>
    <cellStyle name="Comma 11 2 140" xfId="565" xr:uid="{00000000-0005-0000-0000-000026020000}"/>
    <cellStyle name="Comma 11 2 141" xfId="566" xr:uid="{00000000-0005-0000-0000-000027020000}"/>
    <cellStyle name="Comma 11 2 142" xfId="567" xr:uid="{00000000-0005-0000-0000-000028020000}"/>
    <cellStyle name="Comma 11 2 143" xfId="568" xr:uid="{00000000-0005-0000-0000-000029020000}"/>
    <cellStyle name="Comma 11 2 144" xfId="569" xr:uid="{00000000-0005-0000-0000-00002A020000}"/>
    <cellStyle name="Comma 11 2 145" xfId="570" xr:uid="{00000000-0005-0000-0000-00002B020000}"/>
    <cellStyle name="Comma 11 2 146" xfId="571" xr:uid="{00000000-0005-0000-0000-00002C020000}"/>
    <cellStyle name="Comma 11 2 147" xfId="572" xr:uid="{00000000-0005-0000-0000-00002D020000}"/>
    <cellStyle name="Comma 11 2 148" xfId="573" xr:uid="{00000000-0005-0000-0000-00002E020000}"/>
    <cellStyle name="Comma 11 2 149" xfId="574" xr:uid="{00000000-0005-0000-0000-00002F020000}"/>
    <cellStyle name="Comma 11 2 15" xfId="575" xr:uid="{00000000-0005-0000-0000-000030020000}"/>
    <cellStyle name="Comma 11 2 150" xfId="576" xr:uid="{00000000-0005-0000-0000-000031020000}"/>
    <cellStyle name="Comma 11 2 151" xfId="577" xr:uid="{00000000-0005-0000-0000-000032020000}"/>
    <cellStyle name="Comma 11 2 152" xfId="578" xr:uid="{00000000-0005-0000-0000-000033020000}"/>
    <cellStyle name="Comma 11 2 153" xfId="579" xr:uid="{00000000-0005-0000-0000-000034020000}"/>
    <cellStyle name="Comma 11 2 154" xfId="580" xr:uid="{00000000-0005-0000-0000-000035020000}"/>
    <cellStyle name="Comma 11 2 155" xfId="581" xr:uid="{00000000-0005-0000-0000-000036020000}"/>
    <cellStyle name="Comma 11 2 156" xfId="582" xr:uid="{00000000-0005-0000-0000-000037020000}"/>
    <cellStyle name="Comma 11 2 157" xfId="583" xr:uid="{00000000-0005-0000-0000-000038020000}"/>
    <cellStyle name="Comma 11 2 158" xfId="584" xr:uid="{00000000-0005-0000-0000-000039020000}"/>
    <cellStyle name="Comma 11 2 159" xfId="585" xr:uid="{00000000-0005-0000-0000-00003A020000}"/>
    <cellStyle name="Comma 11 2 16" xfId="586" xr:uid="{00000000-0005-0000-0000-00003B020000}"/>
    <cellStyle name="Comma 11 2 17" xfId="587" xr:uid="{00000000-0005-0000-0000-00003C020000}"/>
    <cellStyle name="Comma 11 2 18" xfId="588" xr:uid="{00000000-0005-0000-0000-00003D020000}"/>
    <cellStyle name="Comma 11 2 19" xfId="589" xr:uid="{00000000-0005-0000-0000-00003E020000}"/>
    <cellStyle name="Comma 11 2 2" xfId="590" xr:uid="{00000000-0005-0000-0000-00003F020000}"/>
    <cellStyle name="Comma 11 2 20" xfId="591" xr:uid="{00000000-0005-0000-0000-000040020000}"/>
    <cellStyle name="Comma 11 2 21" xfId="592" xr:uid="{00000000-0005-0000-0000-000041020000}"/>
    <cellStyle name="Comma 11 2 22" xfId="593" xr:uid="{00000000-0005-0000-0000-000042020000}"/>
    <cellStyle name="Comma 11 2 23" xfId="594" xr:uid="{00000000-0005-0000-0000-000043020000}"/>
    <cellStyle name="Comma 11 2 24" xfId="595" xr:uid="{00000000-0005-0000-0000-000044020000}"/>
    <cellStyle name="Comma 11 2 25" xfId="596" xr:uid="{00000000-0005-0000-0000-000045020000}"/>
    <cellStyle name="Comma 11 2 26" xfId="597" xr:uid="{00000000-0005-0000-0000-000046020000}"/>
    <cellStyle name="Comma 11 2 27" xfId="598" xr:uid="{00000000-0005-0000-0000-000047020000}"/>
    <cellStyle name="Comma 11 2 28" xfId="599" xr:uid="{00000000-0005-0000-0000-000048020000}"/>
    <cellStyle name="Comma 11 2 29" xfId="600" xr:uid="{00000000-0005-0000-0000-000049020000}"/>
    <cellStyle name="Comma 11 2 3" xfId="601" xr:uid="{00000000-0005-0000-0000-00004A020000}"/>
    <cellStyle name="Comma 11 2 30" xfId="602" xr:uid="{00000000-0005-0000-0000-00004B020000}"/>
    <cellStyle name="Comma 11 2 31" xfId="603" xr:uid="{00000000-0005-0000-0000-00004C020000}"/>
    <cellStyle name="Comma 11 2 32" xfId="604" xr:uid="{00000000-0005-0000-0000-00004D020000}"/>
    <cellStyle name="Comma 11 2 33" xfId="605" xr:uid="{00000000-0005-0000-0000-00004E020000}"/>
    <cellStyle name="Comma 11 2 34" xfId="606" xr:uid="{00000000-0005-0000-0000-00004F020000}"/>
    <cellStyle name="Comma 11 2 35" xfId="607" xr:uid="{00000000-0005-0000-0000-000050020000}"/>
    <cellStyle name="Comma 11 2 36" xfId="608" xr:uid="{00000000-0005-0000-0000-000051020000}"/>
    <cellStyle name="Comma 11 2 37" xfId="609" xr:uid="{00000000-0005-0000-0000-000052020000}"/>
    <cellStyle name="Comma 11 2 38" xfId="610" xr:uid="{00000000-0005-0000-0000-000053020000}"/>
    <cellStyle name="Comma 11 2 39" xfId="611" xr:uid="{00000000-0005-0000-0000-000054020000}"/>
    <cellStyle name="Comma 11 2 4" xfId="612" xr:uid="{00000000-0005-0000-0000-000055020000}"/>
    <cellStyle name="Comma 11 2 40" xfId="613" xr:uid="{00000000-0005-0000-0000-000056020000}"/>
    <cellStyle name="Comma 11 2 41" xfId="614" xr:uid="{00000000-0005-0000-0000-000057020000}"/>
    <cellStyle name="Comma 11 2 42" xfId="615" xr:uid="{00000000-0005-0000-0000-000058020000}"/>
    <cellStyle name="Comma 11 2 43" xfId="616" xr:uid="{00000000-0005-0000-0000-000059020000}"/>
    <cellStyle name="Comma 11 2 44" xfId="617" xr:uid="{00000000-0005-0000-0000-00005A020000}"/>
    <cellStyle name="Comma 11 2 45" xfId="618" xr:uid="{00000000-0005-0000-0000-00005B020000}"/>
    <cellStyle name="Comma 11 2 46" xfId="619" xr:uid="{00000000-0005-0000-0000-00005C020000}"/>
    <cellStyle name="Comma 11 2 47" xfId="620" xr:uid="{00000000-0005-0000-0000-00005D020000}"/>
    <cellStyle name="Comma 11 2 48" xfId="621" xr:uid="{00000000-0005-0000-0000-00005E020000}"/>
    <cellStyle name="Comma 11 2 49" xfId="622" xr:uid="{00000000-0005-0000-0000-00005F020000}"/>
    <cellStyle name="Comma 11 2 5" xfId="623" xr:uid="{00000000-0005-0000-0000-000060020000}"/>
    <cellStyle name="Comma 11 2 50" xfId="624" xr:uid="{00000000-0005-0000-0000-000061020000}"/>
    <cellStyle name="Comma 11 2 51" xfId="625" xr:uid="{00000000-0005-0000-0000-000062020000}"/>
    <cellStyle name="Comma 11 2 52" xfId="626" xr:uid="{00000000-0005-0000-0000-000063020000}"/>
    <cellStyle name="Comma 11 2 53" xfId="627" xr:uid="{00000000-0005-0000-0000-000064020000}"/>
    <cellStyle name="Comma 11 2 54" xfId="628" xr:uid="{00000000-0005-0000-0000-000065020000}"/>
    <cellStyle name="Comma 11 2 55" xfId="629" xr:uid="{00000000-0005-0000-0000-000066020000}"/>
    <cellStyle name="Comma 11 2 56" xfId="630" xr:uid="{00000000-0005-0000-0000-000067020000}"/>
    <cellStyle name="Comma 11 2 57" xfId="631" xr:uid="{00000000-0005-0000-0000-000068020000}"/>
    <cellStyle name="Comma 11 2 58" xfId="632" xr:uid="{00000000-0005-0000-0000-000069020000}"/>
    <cellStyle name="Comma 11 2 59" xfId="633" xr:uid="{00000000-0005-0000-0000-00006A020000}"/>
    <cellStyle name="Comma 11 2 6" xfId="634" xr:uid="{00000000-0005-0000-0000-00006B020000}"/>
    <cellStyle name="Comma 11 2 60" xfId="635" xr:uid="{00000000-0005-0000-0000-00006C020000}"/>
    <cellStyle name="Comma 11 2 61" xfId="636" xr:uid="{00000000-0005-0000-0000-00006D020000}"/>
    <cellStyle name="Comma 11 2 62" xfId="637" xr:uid="{00000000-0005-0000-0000-00006E020000}"/>
    <cellStyle name="Comma 11 2 63" xfId="638" xr:uid="{00000000-0005-0000-0000-00006F020000}"/>
    <cellStyle name="Comma 11 2 64" xfId="639" xr:uid="{00000000-0005-0000-0000-000070020000}"/>
    <cellStyle name="Comma 11 2 65" xfId="640" xr:uid="{00000000-0005-0000-0000-000071020000}"/>
    <cellStyle name="Comma 11 2 66" xfId="641" xr:uid="{00000000-0005-0000-0000-000072020000}"/>
    <cellStyle name="Comma 11 2 67" xfId="642" xr:uid="{00000000-0005-0000-0000-000073020000}"/>
    <cellStyle name="Comma 11 2 68" xfId="643" xr:uid="{00000000-0005-0000-0000-000074020000}"/>
    <cellStyle name="Comma 11 2 69" xfId="644" xr:uid="{00000000-0005-0000-0000-000075020000}"/>
    <cellStyle name="Comma 11 2 7" xfId="645" xr:uid="{00000000-0005-0000-0000-000076020000}"/>
    <cellStyle name="Comma 11 2 70" xfId="646" xr:uid="{00000000-0005-0000-0000-000077020000}"/>
    <cellStyle name="Comma 11 2 71" xfId="647" xr:uid="{00000000-0005-0000-0000-000078020000}"/>
    <cellStyle name="Comma 11 2 72" xfId="648" xr:uid="{00000000-0005-0000-0000-000079020000}"/>
    <cellStyle name="Comma 11 2 73" xfId="649" xr:uid="{00000000-0005-0000-0000-00007A020000}"/>
    <cellStyle name="Comma 11 2 74" xfId="650" xr:uid="{00000000-0005-0000-0000-00007B020000}"/>
    <cellStyle name="Comma 11 2 75" xfId="651" xr:uid="{00000000-0005-0000-0000-00007C020000}"/>
    <cellStyle name="Comma 11 2 76" xfId="652" xr:uid="{00000000-0005-0000-0000-00007D020000}"/>
    <cellStyle name="Comma 11 2 77" xfId="653" xr:uid="{00000000-0005-0000-0000-00007E020000}"/>
    <cellStyle name="Comma 11 2 78" xfId="654" xr:uid="{00000000-0005-0000-0000-00007F020000}"/>
    <cellStyle name="Comma 11 2 79" xfId="655" xr:uid="{00000000-0005-0000-0000-000080020000}"/>
    <cellStyle name="Comma 11 2 8" xfId="656" xr:uid="{00000000-0005-0000-0000-000081020000}"/>
    <cellStyle name="Comma 11 2 80" xfId="657" xr:uid="{00000000-0005-0000-0000-000082020000}"/>
    <cellStyle name="Comma 11 2 81" xfId="658" xr:uid="{00000000-0005-0000-0000-000083020000}"/>
    <cellStyle name="Comma 11 2 82" xfId="659" xr:uid="{00000000-0005-0000-0000-000084020000}"/>
    <cellStyle name="Comma 11 2 83" xfId="660" xr:uid="{00000000-0005-0000-0000-000085020000}"/>
    <cellStyle name="Comma 11 2 84" xfId="661" xr:uid="{00000000-0005-0000-0000-000086020000}"/>
    <cellStyle name="Comma 11 2 85" xfId="662" xr:uid="{00000000-0005-0000-0000-000087020000}"/>
    <cellStyle name="Comma 11 2 86" xfId="663" xr:uid="{00000000-0005-0000-0000-000088020000}"/>
    <cellStyle name="Comma 11 2 87" xfId="664" xr:uid="{00000000-0005-0000-0000-000089020000}"/>
    <cellStyle name="Comma 11 2 88" xfId="665" xr:uid="{00000000-0005-0000-0000-00008A020000}"/>
    <cellStyle name="Comma 11 2 89" xfId="666" xr:uid="{00000000-0005-0000-0000-00008B020000}"/>
    <cellStyle name="Comma 11 2 9" xfId="667" xr:uid="{00000000-0005-0000-0000-00008C020000}"/>
    <cellStyle name="Comma 11 2 90" xfId="668" xr:uid="{00000000-0005-0000-0000-00008D020000}"/>
    <cellStyle name="Comma 11 2 91" xfId="669" xr:uid="{00000000-0005-0000-0000-00008E020000}"/>
    <cellStyle name="Comma 11 2 92" xfId="670" xr:uid="{00000000-0005-0000-0000-00008F020000}"/>
    <cellStyle name="Comma 11 2 93" xfId="671" xr:uid="{00000000-0005-0000-0000-000090020000}"/>
    <cellStyle name="Comma 11 2 94" xfId="672" xr:uid="{00000000-0005-0000-0000-000091020000}"/>
    <cellStyle name="Comma 11 2 95" xfId="673" xr:uid="{00000000-0005-0000-0000-000092020000}"/>
    <cellStyle name="Comma 11 2 96" xfId="674" xr:uid="{00000000-0005-0000-0000-000093020000}"/>
    <cellStyle name="Comma 11 2 97" xfId="675" xr:uid="{00000000-0005-0000-0000-000094020000}"/>
    <cellStyle name="Comma 11 2 98" xfId="676" xr:uid="{00000000-0005-0000-0000-000095020000}"/>
    <cellStyle name="Comma 11 2 99" xfId="677" xr:uid="{00000000-0005-0000-0000-000096020000}"/>
    <cellStyle name="Comma 11 20" xfId="678" xr:uid="{00000000-0005-0000-0000-000097020000}"/>
    <cellStyle name="Comma 11 21" xfId="679" xr:uid="{00000000-0005-0000-0000-000098020000}"/>
    <cellStyle name="Comma 11 22" xfId="680" xr:uid="{00000000-0005-0000-0000-000099020000}"/>
    <cellStyle name="Comma 11 23" xfId="681" xr:uid="{00000000-0005-0000-0000-00009A020000}"/>
    <cellStyle name="Comma 11 24" xfId="682" xr:uid="{00000000-0005-0000-0000-00009B020000}"/>
    <cellStyle name="Comma 11 25" xfId="683" xr:uid="{00000000-0005-0000-0000-00009C020000}"/>
    <cellStyle name="Comma 11 26" xfId="684" xr:uid="{00000000-0005-0000-0000-00009D020000}"/>
    <cellStyle name="Comma 11 27" xfId="685" xr:uid="{00000000-0005-0000-0000-00009E020000}"/>
    <cellStyle name="Comma 11 28" xfId="686" xr:uid="{00000000-0005-0000-0000-00009F020000}"/>
    <cellStyle name="Comma 11 29" xfId="687" xr:uid="{00000000-0005-0000-0000-0000A0020000}"/>
    <cellStyle name="Comma 11 3" xfId="688" xr:uid="{00000000-0005-0000-0000-0000A1020000}"/>
    <cellStyle name="Comma 11 3 10" xfId="689" xr:uid="{00000000-0005-0000-0000-0000A2020000}"/>
    <cellStyle name="Comma 11 3 100" xfId="690" xr:uid="{00000000-0005-0000-0000-0000A3020000}"/>
    <cellStyle name="Comma 11 3 101" xfId="691" xr:uid="{00000000-0005-0000-0000-0000A4020000}"/>
    <cellStyle name="Comma 11 3 102" xfId="692" xr:uid="{00000000-0005-0000-0000-0000A5020000}"/>
    <cellStyle name="Comma 11 3 103" xfId="693" xr:uid="{00000000-0005-0000-0000-0000A6020000}"/>
    <cellStyle name="Comma 11 3 104" xfId="694" xr:uid="{00000000-0005-0000-0000-0000A7020000}"/>
    <cellStyle name="Comma 11 3 105" xfId="695" xr:uid="{00000000-0005-0000-0000-0000A8020000}"/>
    <cellStyle name="Comma 11 3 106" xfId="696" xr:uid="{00000000-0005-0000-0000-0000A9020000}"/>
    <cellStyle name="Comma 11 3 107" xfId="697" xr:uid="{00000000-0005-0000-0000-0000AA020000}"/>
    <cellStyle name="Comma 11 3 108" xfId="698" xr:uid="{00000000-0005-0000-0000-0000AB020000}"/>
    <cellStyle name="Comma 11 3 109" xfId="699" xr:uid="{00000000-0005-0000-0000-0000AC020000}"/>
    <cellStyle name="Comma 11 3 11" xfId="700" xr:uid="{00000000-0005-0000-0000-0000AD020000}"/>
    <cellStyle name="Comma 11 3 110" xfId="701" xr:uid="{00000000-0005-0000-0000-0000AE020000}"/>
    <cellStyle name="Comma 11 3 111" xfId="702" xr:uid="{00000000-0005-0000-0000-0000AF020000}"/>
    <cellStyle name="Comma 11 3 112" xfId="703" xr:uid="{00000000-0005-0000-0000-0000B0020000}"/>
    <cellStyle name="Comma 11 3 113" xfId="704" xr:uid="{00000000-0005-0000-0000-0000B1020000}"/>
    <cellStyle name="Comma 11 3 114" xfId="705" xr:uid="{00000000-0005-0000-0000-0000B2020000}"/>
    <cellStyle name="Comma 11 3 115" xfId="706" xr:uid="{00000000-0005-0000-0000-0000B3020000}"/>
    <cellStyle name="Comma 11 3 116" xfId="707" xr:uid="{00000000-0005-0000-0000-0000B4020000}"/>
    <cellStyle name="Comma 11 3 117" xfId="708" xr:uid="{00000000-0005-0000-0000-0000B5020000}"/>
    <cellStyle name="Comma 11 3 118" xfId="709" xr:uid="{00000000-0005-0000-0000-0000B6020000}"/>
    <cellStyle name="Comma 11 3 119" xfId="710" xr:uid="{00000000-0005-0000-0000-0000B7020000}"/>
    <cellStyle name="Comma 11 3 12" xfId="711" xr:uid="{00000000-0005-0000-0000-0000B8020000}"/>
    <cellStyle name="Comma 11 3 120" xfId="712" xr:uid="{00000000-0005-0000-0000-0000B9020000}"/>
    <cellStyle name="Comma 11 3 121" xfId="713" xr:uid="{00000000-0005-0000-0000-0000BA020000}"/>
    <cellStyle name="Comma 11 3 122" xfId="714" xr:uid="{00000000-0005-0000-0000-0000BB020000}"/>
    <cellStyle name="Comma 11 3 123" xfId="715" xr:uid="{00000000-0005-0000-0000-0000BC020000}"/>
    <cellStyle name="Comma 11 3 124" xfId="716" xr:uid="{00000000-0005-0000-0000-0000BD020000}"/>
    <cellStyle name="Comma 11 3 125" xfId="717" xr:uid="{00000000-0005-0000-0000-0000BE020000}"/>
    <cellStyle name="Comma 11 3 126" xfId="718" xr:uid="{00000000-0005-0000-0000-0000BF020000}"/>
    <cellStyle name="Comma 11 3 127" xfId="719" xr:uid="{00000000-0005-0000-0000-0000C0020000}"/>
    <cellStyle name="Comma 11 3 128" xfId="720" xr:uid="{00000000-0005-0000-0000-0000C1020000}"/>
    <cellStyle name="Comma 11 3 129" xfId="721" xr:uid="{00000000-0005-0000-0000-0000C2020000}"/>
    <cellStyle name="Comma 11 3 13" xfId="722" xr:uid="{00000000-0005-0000-0000-0000C3020000}"/>
    <cellStyle name="Comma 11 3 130" xfId="723" xr:uid="{00000000-0005-0000-0000-0000C4020000}"/>
    <cellStyle name="Comma 11 3 131" xfId="724" xr:uid="{00000000-0005-0000-0000-0000C5020000}"/>
    <cellStyle name="Comma 11 3 132" xfId="725" xr:uid="{00000000-0005-0000-0000-0000C6020000}"/>
    <cellStyle name="Comma 11 3 133" xfId="726" xr:uid="{00000000-0005-0000-0000-0000C7020000}"/>
    <cellStyle name="Comma 11 3 134" xfId="727" xr:uid="{00000000-0005-0000-0000-0000C8020000}"/>
    <cellStyle name="Comma 11 3 135" xfId="728" xr:uid="{00000000-0005-0000-0000-0000C9020000}"/>
    <cellStyle name="Comma 11 3 136" xfId="729" xr:uid="{00000000-0005-0000-0000-0000CA020000}"/>
    <cellStyle name="Comma 11 3 137" xfId="730" xr:uid="{00000000-0005-0000-0000-0000CB020000}"/>
    <cellStyle name="Comma 11 3 138" xfId="731" xr:uid="{00000000-0005-0000-0000-0000CC020000}"/>
    <cellStyle name="Comma 11 3 139" xfId="732" xr:uid="{00000000-0005-0000-0000-0000CD020000}"/>
    <cellStyle name="Comma 11 3 14" xfId="733" xr:uid="{00000000-0005-0000-0000-0000CE020000}"/>
    <cellStyle name="Comma 11 3 140" xfId="734" xr:uid="{00000000-0005-0000-0000-0000CF020000}"/>
    <cellStyle name="Comma 11 3 141" xfId="735" xr:uid="{00000000-0005-0000-0000-0000D0020000}"/>
    <cellStyle name="Comma 11 3 142" xfId="736" xr:uid="{00000000-0005-0000-0000-0000D1020000}"/>
    <cellStyle name="Comma 11 3 143" xfId="737" xr:uid="{00000000-0005-0000-0000-0000D2020000}"/>
    <cellStyle name="Comma 11 3 144" xfId="738" xr:uid="{00000000-0005-0000-0000-0000D3020000}"/>
    <cellStyle name="Comma 11 3 145" xfId="739" xr:uid="{00000000-0005-0000-0000-0000D4020000}"/>
    <cellStyle name="Comma 11 3 146" xfId="740" xr:uid="{00000000-0005-0000-0000-0000D5020000}"/>
    <cellStyle name="Comma 11 3 147" xfId="741" xr:uid="{00000000-0005-0000-0000-0000D6020000}"/>
    <cellStyle name="Comma 11 3 148" xfId="742" xr:uid="{00000000-0005-0000-0000-0000D7020000}"/>
    <cellStyle name="Comma 11 3 149" xfId="743" xr:uid="{00000000-0005-0000-0000-0000D8020000}"/>
    <cellStyle name="Comma 11 3 15" xfId="744" xr:uid="{00000000-0005-0000-0000-0000D9020000}"/>
    <cellStyle name="Comma 11 3 150" xfId="745" xr:uid="{00000000-0005-0000-0000-0000DA020000}"/>
    <cellStyle name="Comma 11 3 151" xfId="746" xr:uid="{00000000-0005-0000-0000-0000DB020000}"/>
    <cellStyle name="Comma 11 3 152" xfId="747" xr:uid="{00000000-0005-0000-0000-0000DC020000}"/>
    <cellStyle name="Comma 11 3 153" xfId="748" xr:uid="{00000000-0005-0000-0000-0000DD020000}"/>
    <cellStyle name="Comma 11 3 154" xfId="749" xr:uid="{00000000-0005-0000-0000-0000DE020000}"/>
    <cellStyle name="Comma 11 3 155" xfId="750" xr:uid="{00000000-0005-0000-0000-0000DF020000}"/>
    <cellStyle name="Comma 11 3 156" xfId="751" xr:uid="{00000000-0005-0000-0000-0000E0020000}"/>
    <cellStyle name="Comma 11 3 157" xfId="752" xr:uid="{00000000-0005-0000-0000-0000E1020000}"/>
    <cellStyle name="Comma 11 3 158" xfId="753" xr:uid="{00000000-0005-0000-0000-0000E2020000}"/>
    <cellStyle name="Comma 11 3 159" xfId="754" xr:uid="{00000000-0005-0000-0000-0000E3020000}"/>
    <cellStyle name="Comma 11 3 16" xfId="755" xr:uid="{00000000-0005-0000-0000-0000E4020000}"/>
    <cellStyle name="Comma 11 3 17" xfId="756" xr:uid="{00000000-0005-0000-0000-0000E5020000}"/>
    <cellStyle name="Comma 11 3 18" xfId="757" xr:uid="{00000000-0005-0000-0000-0000E6020000}"/>
    <cellStyle name="Comma 11 3 19" xfId="758" xr:uid="{00000000-0005-0000-0000-0000E7020000}"/>
    <cellStyle name="Comma 11 3 2" xfId="759" xr:uid="{00000000-0005-0000-0000-0000E8020000}"/>
    <cellStyle name="Comma 11 3 20" xfId="760" xr:uid="{00000000-0005-0000-0000-0000E9020000}"/>
    <cellStyle name="Comma 11 3 21" xfId="761" xr:uid="{00000000-0005-0000-0000-0000EA020000}"/>
    <cellStyle name="Comma 11 3 22" xfId="762" xr:uid="{00000000-0005-0000-0000-0000EB020000}"/>
    <cellStyle name="Comma 11 3 23" xfId="763" xr:uid="{00000000-0005-0000-0000-0000EC020000}"/>
    <cellStyle name="Comma 11 3 24" xfId="764" xr:uid="{00000000-0005-0000-0000-0000ED020000}"/>
    <cellStyle name="Comma 11 3 25" xfId="765" xr:uid="{00000000-0005-0000-0000-0000EE020000}"/>
    <cellStyle name="Comma 11 3 26" xfId="766" xr:uid="{00000000-0005-0000-0000-0000EF020000}"/>
    <cellStyle name="Comma 11 3 27" xfId="767" xr:uid="{00000000-0005-0000-0000-0000F0020000}"/>
    <cellStyle name="Comma 11 3 28" xfId="768" xr:uid="{00000000-0005-0000-0000-0000F1020000}"/>
    <cellStyle name="Comma 11 3 29" xfId="769" xr:uid="{00000000-0005-0000-0000-0000F2020000}"/>
    <cellStyle name="Comma 11 3 3" xfId="770" xr:uid="{00000000-0005-0000-0000-0000F3020000}"/>
    <cellStyle name="Comma 11 3 30" xfId="771" xr:uid="{00000000-0005-0000-0000-0000F4020000}"/>
    <cellStyle name="Comma 11 3 31" xfId="772" xr:uid="{00000000-0005-0000-0000-0000F5020000}"/>
    <cellStyle name="Comma 11 3 32" xfId="773" xr:uid="{00000000-0005-0000-0000-0000F6020000}"/>
    <cellStyle name="Comma 11 3 33" xfId="774" xr:uid="{00000000-0005-0000-0000-0000F7020000}"/>
    <cellStyle name="Comma 11 3 34" xfId="775" xr:uid="{00000000-0005-0000-0000-0000F8020000}"/>
    <cellStyle name="Comma 11 3 35" xfId="776" xr:uid="{00000000-0005-0000-0000-0000F9020000}"/>
    <cellStyle name="Comma 11 3 36" xfId="777" xr:uid="{00000000-0005-0000-0000-0000FA020000}"/>
    <cellStyle name="Comma 11 3 37" xfId="778" xr:uid="{00000000-0005-0000-0000-0000FB020000}"/>
    <cellStyle name="Comma 11 3 38" xfId="779" xr:uid="{00000000-0005-0000-0000-0000FC020000}"/>
    <cellStyle name="Comma 11 3 39" xfId="780" xr:uid="{00000000-0005-0000-0000-0000FD020000}"/>
    <cellStyle name="Comma 11 3 4" xfId="781" xr:uid="{00000000-0005-0000-0000-0000FE020000}"/>
    <cellStyle name="Comma 11 3 40" xfId="782" xr:uid="{00000000-0005-0000-0000-0000FF020000}"/>
    <cellStyle name="Comma 11 3 41" xfId="783" xr:uid="{00000000-0005-0000-0000-000000030000}"/>
    <cellStyle name="Comma 11 3 42" xfId="784" xr:uid="{00000000-0005-0000-0000-000001030000}"/>
    <cellStyle name="Comma 11 3 43" xfId="785" xr:uid="{00000000-0005-0000-0000-000002030000}"/>
    <cellStyle name="Comma 11 3 44" xfId="786" xr:uid="{00000000-0005-0000-0000-000003030000}"/>
    <cellStyle name="Comma 11 3 45" xfId="787" xr:uid="{00000000-0005-0000-0000-000004030000}"/>
    <cellStyle name="Comma 11 3 46" xfId="788" xr:uid="{00000000-0005-0000-0000-000005030000}"/>
    <cellStyle name="Comma 11 3 47" xfId="789" xr:uid="{00000000-0005-0000-0000-000006030000}"/>
    <cellStyle name="Comma 11 3 48" xfId="790" xr:uid="{00000000-0005-0000-0000-000007030000}"/>
    <cellStyle name="Comma 11 3 49" xfId="791" xr:uid="{00000000-0005-0000-0000-000008030000}"/>
    <cellStyle name="Comma 11 3 5" xfId="792" xr:uid="{00000000-0005-0000-0000-000009030000}"/>
    <cellStyle name="Comma 11 3 50" xfId="793" xr:uid="{00000000-0005-0000-0000-00000A030000}"/>
    <cellStyle name="Comma 11 3 51" xfId="794" xr:uid="{00000000-0005-0000-0000-00000B030000}"/>
    <cellStyle name="Comma 11 3 52" xfId="795" xr:uid="{00000000-0005-0000-0000-00000C030000}"/>
    <cellStyle name="Comma 11 3 53" xfId="796" xr:uid="{00000000-0005-0000-0000-00000D030000}"/>
    <cellStyle name="Comma 11 3 54" xfId="797" xr:uid="{00000000-0005-0000-0000-00000E030000}"/>
    <cellStyle name="Comma 11 3 55" xfId="798" xr:uid="{00000000-0005-0000-0000-00000F030000}"/>
    <cellStyle name="Comma 11 3 56" xfId="799" xr:uid="{00000000-0005-0000-0000-000010030000}"/>
    <cellStyle name="Comma 11 3 57" xfId="800" xr:uid="{00000000-0005-0000-0000-000011030000}"/>
    <cellStyle name="Comma 11 3 58" xfId="801" xr:uid="{00000000-0005-0000-0000-000012030000}"/>
    <cellStyle name="Comma 11 3 59" xfId="802" xr:uid="{00000000-0005-0000-0000-000013030000}"/>
    <cellStyle name="Comma 11 3 6" xfId="803" xr:uid="{00000000-0005-0000-0000-000014030000}"/>
    <cellStyle name="Comma 11 3 60" xfId="804" xr:uid="{00000000-0005-0000-0000-000015030000}"/>
    <cellStyle name="Comma 11 3 61" xfId="805" xr:uid="{00000000-0005-0000-0000-000016030000}"/>
    <cellStyle name="Comma 11 3 62" xfId="806" xr:uid="{00000000-0005-0000-0000-000017030000}"/>
    <cellStyle name="Comma 11 3 63" xfId="807" xr:uid="{00000000-0005-0000-0000-000018030000}"/>
    <cellStyle name="Comma 11 3 64" xfId="808" xr:uid="{00000000-0005-0000-0000-000019030000}"/>
    <cellStyle name="Comma 11 3 65" xfId="809" xr:uid="{00000000-0005-0000-0000-00001A030000}"/>
    <cellStyle name="Comma 11 3 66" xfId="810" xr:uid="{00000000-0005-0000-0000-00001B030000}"/>
    <cellStyle name="Comma 11 3 67" xfId="811" xr:uid="{00000000-0005-0000-0000-00001C030000}"/>
    <cellStyle name="Comma 11 3 68" xfId="812" xr:uid="{00000000-0005-0000-0000-00001D030000}"/>
    <cellStyle name="Comma 11 3 69" xfId="813" xr:uid="{00000000-0005-0000-0000-00001E030000}"/>
    <cellStyle name="Comma 11 3 7" xfId="814" xr:uid="{00000000-0005-0000-0000-00001F030000}"/>
    <cellStyle name="Comma 11 3 70" xfId="815" xr:uid="{00000000-0005-0000-0000-000020030000}"/>
    <cellStyle name="Comma 11 3 71" xfId="816" xr:uid="{00000000-0005-0000-0000-000021030000}"/>
    <cellStyle name="Comma 11 3 72" xfId="817" xr:uid="{00000000-0005-0000-0000-000022030000}"/>
    <cellStyle name="Comma 11 3 73" xfId="818" xr:uid="{00000000-0005-0000-0000-000023030000}"/>
    <cellStyle name="Comma 11 3 74" xfId="819" xr:uid="{00000000-0005-0000-0000-000024030000}"/>
    <cellStyle name="Comma 11 3 75" xfId="820" xr:uid="{00000000-0005-0000-0000-000025030000}"/>
    <cellStyle name="Comma 11 3 76" xfId="821" xr:uid="{00000000-0005-0000-0000-000026030000}"/>
    <cellStyle name="Comma 11 3 77" xfId="822" xr:uid="{00000000-0005-0000-0000-000027030000}"/>
    <cellStyle name="Comma 11 3 78" xfId="823" xr:uid="{00000000-0005-0000-0000-000028030000}"/>
    <cellStyle name="Comma 11 3 79" xfId="824" xr:uid="{00000000-0005-0000-0000-000029030000}"/>
    <cellStyle name="Comma 11 3 8" xfId="825" xr:uid="{00000000-0005-0000-0000-00002A030000}"/>
    <cellStyle name="Comma 11 3 80" xfId="826" xr:uid="{00000000-0005-0000-0000-00002B030000}"/>
    <cellStyle name="Comma 11 3 81" xfId="827" xr:uid="{00000000-0005-0000-0000-00002C030000}"/>
    <cellStyle name="Comma 11 3 82" xfId="828" xr:uid="{00000000-0005-0000-0000-00002D030000}"/>
    <cellStyle name="Comma 11 3 83" xfId="829" xr:uid="{00000000-0005-0000-0000-00002E030000}"/>
    <cellStyle name="Comma 11 3 84" xfId="830" xr:uid="{00000000-0005-0000-0000-00002F030000}"/>
    <cellStyle name="Comma 11 3 85" xfId="831" xr:uid="{00000000-0005-0000-0000-000030030000}"/>
    <cellStyle name="Comma 11 3 86" xfId="832" xr:uid="{00000000-0005-0000-0000-000031030000}"/>
    <cellStyle name="Comma 11 3 87" xfId="833" xr:uid="{00000000-0005-0000-0000-000032030000}"/>
    <cellStyle name="Comma 11 3 88" xfId="834" xr:uid="{00000000-0005-0000-0000-000033030000}"/>
    <cellStyle name="Comma 11 3 89" xfId="835" xr:uid="{00000000-0005-0000-0000-000034030000}"/>
    <cellStyle name="Comma 11 3 9" xfId="836" xr:uid="{00000000-0005-0000-0000-000035030000}"/>
    <cellStyle name="Comma 11 3 90" xfId="837" xr:uid="{00000000-0005-0000-0000-000036030000}"/>
    <cellStyle name="Comma 11 3 91" xfId="838" xr:uid="{00000000-0005-0000-0000-000037030000}"/>
    <cellStyle name="Comma 11 3 92" xfId="839" xr:uid="{00000000-0005-0000-0000-000038030000}"/>
    <cellStyle name="Comma 11 3 93" xfId="840" xr:uid="{00000000-0005-0000-0000-000039030000}"/>
    <cellStyle name="Comma 11 3 94" xfId="841" xr:uid="{00000000-0005-0000-0000-00003A030000}"/>
    <cellStyle name="Comma 11 3 95" xfId="842" xr:uid="{00000000-0005-0000-0000-00003B030000}"/>
    <cellStyle name="Comma 11 3 96" xfId="843" xr:uid="{00000000-0005-0000-0000-00003C030000}"/>
    <cellStyle name="Comma 11 3 97" xfId="844" xr:uid="{00000000-0005-0000-0000-00003D030000}"/>
    <cellStyle name="Comma 11 3 98" xfId="845" xr:uid="{00000000-0005-0000-0000-00003E030000}"/>
    <cellStyle name="Comma 11 3 99" xfId="846" xr:uid="{00000000-0005-0000-0000-00003F030000}"/>
    <cellStyle name="Comma 11 30" xfId="847" xr:uid="{00000000-0005-0000-0000-000040030000}"/>
    <cellStyle name="Comma 11 31" xfId="848" xr:uid="{00000000-0005-0000-0000-000041030000}"/>
    <cellStyle name="Comma 11 32" xfId="849" xr:uid="{00000000-0005-0000-0000-000042030000}"/>
    <cellStyle name="Comma 11 33" xfId="850" xr:uid="{00000000-0005-0000-0000-000043030000}"/>
    <cellStyle name="Comma 11 34" xfId="851" xr:uid="{00000000-0005-0000-0000-000044030000}"/>
    <cellStyle name="Comma 11 35" xfId="852" xr:uid="{00000000-0005-0000-0000-000045030000}"/>
    <cellStyle name="Comma 11 36" xfId="853" xr:uid="{00000000-0005-0000-0000-000046030000}"/>
    <cellStyle name="Comma 11 37" xfId="854" xr:uid="{00000000-0005-0000-0000-000047030000}"/>
    <cellStyle name="Comma 11 38" xfId="855" xr:uid="{00000000-0005-0000-0000-000048030000}"/>
    <cellStyle name="Comma 11 39" xfId="856" xr:uid="{00000000-0005-0000-0000-000049030000}"/>
    <cellStyle name="Comma 11 4" xfId="857" xr:uid="{00000000-0005-0000-0000-00004A030000}"/>
    <cellStyle name="Comma 11 4 10" xfId="858" xr:uid="{00000000-0005-0000-0000-00004B030000}"/>
    <cellStyle name="Comma 11 4 100" xfId="859" xr:uid="{00000000-0005-0000-0000-00004C030000}"/>
    <cellStyle name="Comma 11 4 101" xfId="860" xr:uid="{00000000-0005-0000-0000-00004D030000}"/>
    <cellStyle name="Comma 11 4 102" xfId="861" xr:uid="{00000000-0005-0000-0000-00004E030000}"/>
    <cellStyle name="Comma 11 4 103" xfId="862" xr:uid="{00000000-0005-0000-0000-00004F030000}"/>
    <cellStyle name="Comma 11 4 104" xfId="863" xr:uid="{00000000-0005-0000-0000-000050030000}"/>
    <cellStyle name="Comma 11 4 105" xfId="864" xr:uid="{00000000-0005-0000-0000-000051030000}"/>
    <cellStyle name="Comma 11 4 106" xfId="865" xr:uid="{00000000-0005-0000-0000-000052030000}"/>
    <cellStyle name="Comma 11 4 107" xfId="866" xr:uid="{00000000-0005-0000-0000-000053030000}"/>
    <cellStyle name="Comma 11 4 108" xfId="867" xr:uid="{00000000-0005-0000-0000-000054030000}"/>
    <cellStyle name="Comma 11 4 109" xfId="868" xr:uid="{00000000-0005-0000-0000-000055030000}"/>
    <cellStyle name="Comma 11 4 11" xfId="869" xr:uid="{00000000-0005-0000-0000-000056030000}"/>
    <cellStyle name="Comma 11 4 110" xfId="870" xr:uid="{00000000-0005-0000-0000-000057030000}"/>
    <cellStyle name="Comma 11 4 111" xfId="871" xr:uid="{00000000-0005-0000-0000-000058030000}"/>
    <cellStyle name="Comma 11 4 112" xfId="872" xr:uid="{00000000-0005-0000-0000-000059030000}"/>
    <cellStyle name="Comma 11 4 113" xfId="873" xr:uid="{00000000-0005-0000-0000-00005A030000}"/>
    <cellStyle name="Comma 11 4 114" xfId="874" xr:uid="{00000000-0005-0000-0000-00005B030000}"/>
    <cellStyle name="Comma 11 4 115" xfId="875" xr:uid="{00000000-0005-0000-0000-00005C030000}"/>
    <cellStyle name="Comma 11 4 116" xfId="876" xr:uid="{00000000-0005-0000-0000-00005D030000}"/>
    <cellStyle name="Comma 11 4 117" xfId="877" xr:uid="{00000000-0005-0000-0000-00005E030000}"/>
    <cellStyle name="Comma 11 4 118" xfId="878" xr:uid="{00000000-0005-0000-0000-00005F030000}"/>
    <cellStyle name="Comma 11 4 119" xfId="879" xr:uid="{00000000-0005-0000-0000-000060030000}"/>
    <cellStyle name="Comma 11 4 12" xfId="880" xr:uid="{00000000-0005-0000-0000-000061030000}"/>
    <cellStyle name="Comma 11 4 120" xfId="881" xr:uid="{00000000-0005-0000-0000-000062030000}"/>
    <cellStyle name="Comma 11 4 121" xfId="882" xr:uid="{00000000-0005-0000-0000-000063030000}"/>
    <cellStyle name="Comma 11 4 122" xfId="883" xr:uid="{00000000-0005-0000-0000-000064030000}"/>
    <cellStyle name="Comma 11 4 123" xfId="884" xr:uid="{00000000-0005-0000-0000-000065030000}"/>
    <cellStyle name="Comma 11 4 124" xfId="885" xr:uid="{00000000-0005-0000-0000-000066030000}"/>
    <cellStyle name="Comma 11 4 125" xfId="886" xr:uid="{00000000-0005-0000-0000-000067030000}"/>
    <cellStyle name="Comma 11 4 126" xfId="887" xr:uid="{00000000-0005-0000-0000-000068030000}"/>
    <cellStyle name="Comma 11 4 127" xfId="888" xr:uid="{00000000-0005-0000-0000-000069030000}"/>
    <cellStyle name="Comma 11 4 128" xfId="889" xr:uid="{00000000-0005-0000-0000-00006A030000}"/>
    <cellStyle name="Comma 11 4 129" xfId="890" xr:uid="{00000000-0005-0000-0000-00006B030000}"/>
    <cellStyle name="Comma 11 4 13" xfId="891" xr:uid="{00000000-0005-0000-0000-00006C030000}"/>
    <cellStyle name="Comma 11 4 130" xfId="892" xr:uid="{00000000-0005-0000-0000-00006D030000}"/>
    <cellStyle name="Comma 11 4 131" xfId="893" xr:uid="{00000000-0005-0000-0000-00006E030000}"/>
    <cellStyle name="Comma 11 4 132" xfId="894" xr:uid="{00000000-0005-0000-0000-00006F030000}"/>
    <cellStyle name="Comma 11 4 133" xfId="895" xr:uid="{00000000-0005-0000-0000-000070030000}"/>
    <cellStyle name="Comma 11 4 134" xfId="896" xr:uid="{00000000-0005-0000-0000-000071030000}"/>
    <cellStyle name="Comma 11 4 135" xfId="897" xr:uid="{00000000-0005-0000-0000-000072030000}"/>
    <cellStyle name="Comma 11 4 136" xfId="898" xr:uid="{00000000-0005-0000-0000-000073030000}"/>
    <cellStyle name="Comma 11 4 137" xfId="899" xr:uid="{00000000-0005-0000-0000-000074030000}"/>
    <cellStyle name="Comma 11 4 138" xfId="900" xr:uid="{00000000-0005-0000-0000-000075030000}"/>
    <cellStyle name="Comma 11 4 139" xfId="901" xr:uid="{00000000-0005-0000-0000-000076030000}"/>
    <cellStyle name="Comma 11 4 14" xfId="902" xr:uid="{00000000-0005-0000-0000-000077030000}"/>
    <cellStyle name="Comma 11 4 140" xfId="903" xr:uid="{00000000-0005-0000-0000-000078030000}"/>
    <cellStyle name="Comma 11 4 141" xfId="904" xr:uid="{00000000-0005-0000-0000-000079030000}"/>
    <cellStyle name="Comma 11 4 142" xfId="905" xr:uid="{00000000-0005-0000-0000-00007A030000}"/>
    <cellStyle name="Comma 11 4 143" xfId="906" xr:uid="{00000000-0005-0000-0000-00007B030000}"/>
    <cellStyle name="Comma 11 4 144" xfId="907" xr:uid="{00000000-0005-0000-0000-00007C030000}"/>
    <cellStyle name="Comma 11 4 145" xfId="908" xr:uid="{00000000-0005-0000-0000-00007D030000}"/>
    <cellStyle name="Comma 11 4 146" xfId="909" xr:uid="{00000000-0005-0000-0000-00007E030000}"/>
    <cellStyle name="Comma 11 4 147" xfId="910" xr:uid="{00000000-0005-0000-0000-00007F030000}"/>
    <cellStyle name="Comma 11 4 148" xfId="911" xr:uid="{00000000-0005-0000-0000-000080030000}"/>
    <cellStyle name="Comma 11 4 149" xfId="912" xr:uid="{00000000-0005-0000-0000-000081030000}"/>
    <cellStyle name="Comma 11 4 15" xfId="913" xr:uid="{00000000-0005-0000-0000-000082030000}"/>
    <cellStyle name="Comma 11 4 150" xfId="914" xr:uid="{00000000-0005-0000-0000-000083030000}"/>
    <cellStyle name="Comma 11 4 151" xfId="915" xr:uid="{00000000-0005-0000-0000-000084030000}"/>
    <cellStyle name="Comma 11 4 152" xfId="916" xr:uid="{00000000-0005-0000-0000-000085030000}"/>
    <cellStyle name="Comma 11 4 153" xfId="917" xr:uid="{00000000-0005-0000-0000-000086030000}"/>
    <cellStyle name="Comma 11 4 154" xfId="918" xr:uid="{00000000-0005-0000-0000-000087030000}"/>
    <cellStyle name="Comma 11 4 155" xfId="919" xr:uid="{00000000-0005-0000-0000-000088030000}"/>
    <cellStyle name="Comma 11 4 156" xfId="920" xr:uid="{00000000-0005-0000-0000-000089030000}"/>
    <cellStyle name="Comma 11 4 157" xfId="921" xr:uid="{00000000-0005-0000-0000-00008A030000}"/>
    <cellStyle name="Comma 11 4 158" xfId="922" xr:uid="{00000000-0005-0000-0000-00008B030000}"/>
    <cellStyle name="Comma 11 4 159" xfId="923" xr:uid="{00000000-0005-0000-0000-00008C030000}"/>
    <cellStyle name="Comma 11 4 16" xfId="924" xr:uid="{00000000-0005-0000-0000-00008D030000}"/>
    <cellStyle name="Comma 11 4 17" xfId="925" xr:uid="{00000000-0005-0000-0000-00008E030000}"/>
    <cellStyle name="Comma 11 4 18" xfId="926" xr:uid="{00000000-0005-0000-0000-00008F030000}"/>
    <cellStyle name="Comma 11 4 19" xfId="927" xr:uid="{00000000-0005-0000-0000-000090030000}"/>
    <cellStyle name="Comma 11 4 2" xfId="928" xr:uid="{00000000-0005-0000-0000-000091030000}"/>
    <cellStyle name="Comma 11 4 20" xfId="929" xr:uid="{00000000-0005-0000-0000-000092030000}"/>
    <cellStyle name="Comma 11 4 21" xfId="930" xr:uid="{00000000-0005-0000-0000-000093030000}"/>
    <cellStyle name="Comma 11 4 22" xfId="931" xr:uid="{00000000-0005-0000-0000-000094030000}"/>
    <cellStyle name="Comma 11 4 23" xfId="932" xr:uid="{00000000-0005-0000-0000-000095030000}"/>
    <cellStyle name="Comma 11 4 24" xfId="933" xr:uid="{00000000-0005-0000-0000-000096030000}"/>
    <cellStyle name="Comma 11 4 25" xfId="934" xr:uid="{00000000-0005-0000-0000-000097030000}"/>
    <cellStyle name="Comma 11 4 26" xfId="935" xr:uid="{00000000-0005-0000-0000-000098030000}"/>
    <cellStyle name="Comma 11 4 27" xfId="936" xr:uid="{00000000-0005-0000-0000-000099030000}"/>
    <cellStyle name="Comma 11 4 28" xfId="937" xr:uid="{00000000-0005-0000-0000-00009A030000}"/>
    <cellStyle name="Comma 11 4 29" xfId="938" xr:uid="{00000000-0005-0000-0000-00009B030000}"/>
    <cellStyle name="Comma 11 4 3" xfId="939" xr:uid="{00000000-0005-0000-0000-00009C030000}"/>
    <cellStyle name="Comma 11 4 30" xfId="940" xr:uid="{00000000-0005-0000-0000-00009D030000}"/>
    <cellStyle name="Comma 11 4 31" xfId="941" xr:uid="{00000000-0005-0000-0000-00009E030000}"/>
    <cellStyle name="Comma 11 4 32" xfId="942" xr:uid="{00000000-0005-0000-0000-00009F030000}"/>
    <cellStyle name="Comma 11 4 33" xfId="943" xr:uid="{00000000-0005-0000-0000-0000A0030000}"/>
    <cellStyle name="Comma 11 4 34" xfId="944" xr:uid="{00000000-0005-0000-0000-0000A1030000}"/>
    <cellStyle name="Comma 11 4 35" xfId="945" xr:uid="{00000000-0005-0000-0000-0000A2030000}"/>
    <cellStyle name="Comma 11 4 36" xfId="946" xr:uid="{00000000-0005-0000-0000-0000A3030000}"/>
    <cellStyle name="Comma 11 4 37" xfId="947" xr:uid="{00000000-0005-0000-0000-0000A4030000}"/>
    <cellStyle name="Comma 11 4 38" xfId="948" xr:uid="{00000000-0005-0000-0000-0000A5030000}"/>
    <cellStyle name="Comma 11 4 39" xfId="949" xr:uid="{00000000-0005-0000-0000-0000A6030000}"/>
    <cellStyle name="Comma 11 4 4" xfId="950" xr:uid="{00000000-0005-0000-0000-0000A7030000}"/>
    <cellStyle name="Comma 11 4 40" xfId="951" xr:uid="{00000000-0005-0000-0000-0000A8030000}"/>
    <cellStyle name="Comma 11 4 41" xfId="952" xr:uid="{00000000-0005-0000-0000-0000A9030000}"/>
    <cellStyle name="Comma 11 4 42" xfId="953" xr:uid="{00000000-0005-0000-0000-0000AA030000}"/>
    <cellStyle name="Comma 11 4 43" xfId="954" xr:uid="{00000000-0005-0000-0000-0000AB030000}"/>
    <cellStyle name="Comma 11 4 44" xfId="955" xr:uid="{00000000-0005-0000-0000-0000AC030000}"/>
    <cellStyle name="Comma 11 4 45" xfId="956" xr:uid="{00000000-0005-0000-0000-0000AD030000}"/>
    <cellStyle name="Comma 11 4 46" xfId="957" xr:uid="{00000000-0005-0000-0000-0000AE030000}"/>
    <cellStyle name="Comma 11 4 47" xfId="958" xr:uid="{00000000-0005-0000-0000-0000AF030000}"/>
    <cellStyle name="Comma 11 4 48" xfId="959" xr:uid="{00000000-0005-0000-0000-0000B0030000}"/>
    <cellStyle name="Comma 11 4 49" xfId="960" xr:uid="{00000000-0005-0000-0000-0000B1030000}"/>
    <cellStyle name="Comma 11 4 5" xfId="961" xr:uid="{00000000-0005-0000-0000-0000B2030000}"/>
    <cellStyle name="Comma 11 4 50" xfId="962" xr:uid="{00000000-0005-0000-0000-0000B3030000}"/>
    <cellStyle name="Comma 11 4 51" xfId="963" xr:uid="{00000000-0005-0000-0000-0000B4030000}"/>
    <cellStyle name="Comma 11 4 52" xfId="964" xr:uid="{00000000-0005-0000-0000-0000B5030000}"/>
    <cellStyle name="Comma 11 4 53" xfId="965" xr:uid="{00000000-0005-0000-0000-0000B6030000}"/>
    <cellStyle name="Comma 11 4 54" xfId="966" xr:uid="{00000000-0005-0000-0000-0000B7030000}"/>
    <cellStyle name="Comma 11 4 55" xfId="967" xr:uid="{00000000-0005-0000-0000-0000B8030000}"/>
    <cellStyle name="Comma 11 4 56" xfId="968" xr:uid="{00000000-0005-0000-0000-0000B9030000}"/>
    <cellStyle name="Comma 11 4 57" xfId="969" xr:uid="{00000000-0005-0000-0000-0000BA030000}"/>
    <cellStyle name="Comma 11 4 58" xfId="970" xr:uid="{00000000-0005-0000-0000-0000BB030000}"/>
    <cellStyle name="Comma 11 4 59" xfId="971" xr:uid="{00000000-0005-0000-0000-0000BC030000}"/>
    <cellStyle name="Comma 11 4 6" xfId="972" xr:uid="{00000000-0005-0000-0000-0000BD030000}"/>
    <cellStyle name="Comma 11 4 60" xfId="973" xr:uid="{00000000-0005-0000-0000-0000BE030000}"/>
    <cellStyle name="Comma 11 4 61" xfId="974" xr:uid="{00000000-0005-0000-0000-0000BF030000}"/>
    <cellStyle name="Comma 11 4 62" xfId="975" xr:uid="{00000000-0005-0000-0000-0000C0030000}"/>
    <cellStyle name="Comma 11 4 63" xfId="976" xr:uid="{00000000-0005-0000-0000-0000C1030000}"/>
    <cellStyle name="Comma 11 4 64" xfId="977" xr:uid="{00000000-0005-0000-0000-0000C2030000}"/>
    <cellStyle name="Comma 11 4 65" xfId="978" xr:uid="{00000000-0005-0000-0000-0000C3030000}"/>
    <cellStyle name="Comma 11 4 66" xfId="979" xr:uid="{00000000-0005-0000-0000-0000C4030000}"/>
    <cellStyle name="Comma 11 4 67" xfId="980" xr:uid="{00000000-0005-0000-0000-0000C5030000}"/>
    <cellStyle name="Comma 11 4 68" xfId="981" xr:uid="{00000000-0005-0000-0000-0000C6030000}"/>
    <cellStyle name="Comma 11 4 69" xfId="982" xr:uid="{00000000-0005-0000-0000-0000C7030000}"/>
    <cellStyle name="Comma 11 4 7" xfId="983" xr:uid="{00000000-0005-0000-0000-0000C8030000}"/>
    <cellStyle name="Comma 11 4 70" xfId="984" xr:uid="{00000000-0005-0000-0000-0000C9030000}"/>
    <cellStyle name="Comma 11 4 71" xfId="985" xr:uid="{00000000-0005-0000-0000-0000CA030000}"/>
    <cellStyle name="Comma 11 4 72" xfId="986" xr:uid="{00000000-0005-0000-0000-0000CB030000}"/>
    <cellStyle name="Comma 11 4 73" xfId="987" xr:uid="{00000000-0005-0000-0000-0000CC030000}"/>
    <cellStyle name="Comma 11 4 74" xfId="988" xr:uid="{00000000-0005-0000-0000-0000CD030000}"/>
    <cellStyle name="Comma 11 4 75" xfId="989" xr:uid="{00000000-0005-0000-0000-0000CE030000}"/>
    <cellStyle name="Comma 11 4 76" xfId="990" xr:uid="{00000000-0005-0000-0000-0000CF030000}"/>
    <cellStyle name="Comma 11 4 77" xfId="991" xr:uid="{00000000-0005-0000-0000-0000D0030000}"/>
    <cellStyle name="Comma 11 4 78" xfId="992" xr:uid="{00000000-0005-0000-0000-0000D1030000}"/>
    <cellStyle name="Comma 11 4 79" xfId="993" xr:uid="{00000000-0005-0000-0000-0000D2030000}"/>
    <cellStyle name="Comma 11 4 8" xfId="994" xr:uid="{00000000-0005-0000-0000-0000D3030000}"/>
    <cellStyle name="Comma 11 4 80" xfId="995" xr:uid="{00000000-0005-0000-0000-0000D4030000}"/>
    <cellStyle name="Comma 11 4 81" xfId="996" xr:uid="{00000000-0005-0000-0000-0000D5030000}"/>
    <cellStyle name="Comma 11 4 82" xfId="997" xr:uid="{00000000-0005-0000-0000-0000D6030000}"/>
    <cellStyle name="Comma 11 4 83" xfId="998" xr:uid="{00000000-0005-0000-0000-0000D7030000}"/>
    <cellStyle name="Comma 11 4 84" xfId="999" xr:uid="{00000000-0005-0000-0000-0000D8030000}"/>
    <cellStyle name="Comma 11 4 85" xfId="1000" xr:uid="{00000000-0005-0000-0000-0000D9030000}"/>
    <cellStyle name="Comma 11 4 86" xfId="1001" xr:uid="{00000000-0005-0000-0000-0000DA030000}"/>
    <cellStyle name="Comma 11 4 87" xfId="1002" xr:uid="{00000000-0005-0000-0000-0000DB030000}"/>
    <cellStyle name="Comma 11 4 88" xfId="1003" xr:uid="{00000000-0005-0000-0000-0000DC030000}"/>
    <cellStyle name="Comma 11 4 89" xfId="1004" xr:uid="{00000000-0005-0000-0000-0000DD030000}"/>
    <cellStyle name="Comma 11 4 9" xfId="1005" xr:uid="{00000000-0005-0000-0000-0000DE030000}"/>
    <cellStyle name="Comma 11 4 90" xfId="1006" xr:uid="{00000000-0005-0000-0000-0000DF030000}"/>
    <cellStyle name="Comma 11 4 91" xfId="1007" xr:uid="{00000000-0005-0000-0000-0000E0030000}"/>
    <cellStyle name="Comma 11 4 92" xfId="1008" xr:uid="{00000000-0005-0000-0000-0000E1030000}"/>
    <cellStyle name="Comma 11 4 93" xfId="1009" xr:uid="{00000000-0005-0000-0000-0000E2030000}"/>
    <cellStyle name="Comma 11 4 94" xfId="1010" xr:uid="{00000000-0005-0000-0000-0000E3030000}"/>
    <cellStyle name="Comma 11 4 95" xfId="1011" xr:uid="{00000000-0005-0000-0000-0000E4030000}"/>
    <cellStyle name="Comma 11 4 96" xfId="1012" xr:uid="{00000000-0005-0000-0000-0000E5030000}"/>
    <cellStyle name="Comma 11 4 97" xfId="1013" xr:uid="{00000000-0005-0000-0000-0000E6030000}"/>
    <cellStyle name="Comma 11 4 98" xfId="1014" xr:uid="{00000000-0005-0000-0000-0000E7030000}"/>
    <cellStyle name="Comma 11 4 99" xfId="1015" xr:uid="{00000000-0005-0000-0000-0000E8030000}"/>
    <cellStyle name="Comma 11 40" xfId="1016" xr:uid="{00000000-0005-0000-0000-0000E9030000}"/>
    <cellStyle name="Comma 11 41" xfId="1017" xr:uid="{00000000-0005-0000-0000-0000EA030000}"/>
    <cellStyle name="Comma 11 42" xfId="1018" xr:uid="{00000000-0005-0000-0000-0000EB030000}"/>
    <cellStyle name="Comma 11 43" xfId="1019" xr:uid="{00000000-0005-0000-0000-0000EC030000}"/>
    <cellStyle name="Comma 11 44" xfId="1020" xr:uid="{00000000-0005-0000-0000-0000ED030000}"/>
    <cellStyle name="Comma 11 45" xfId="1021" xr:uid="{00000000-0005-0000-0000-0000EE030000}"/>
    <cellStyle name="Comma 11 46" xfId="1022" xr:uid="{00000000-0005-0000-0000-0000EF030000}"/>
    <cellStyle name="Comma 11 47" xfId="1023" xr:uid="{00000000-0005-0000-0000-0000F0030000}"/>
    <cellStyle name="Comma 11 48" xfId="1024" xr:uid="{00000000-0005-0000-0000-0000F1030000}"/>
    <cellStyle name="Comma 11 49" xfId="1025" xr:uid="{00000000-0005-0000-0000-0000F2030000}"/>
    <cellStyle name="Comma 11 5" xfId="1026" xr:uid="{00000000-0005-0000-0000-0000F3030000}"/>
    <cellStyle name="Comma 11 5 10" xfId="1027" xr:uid="{00000000-0005-0000-0000-0000F4030000}"/>
    <cellStyle name="Comma 11 5 100" xfId="1028" xr:uid="{00000000-0005-0000-0000-0000F5030000}"/>
    <cellStyle name="Comma 11 5 101" xfId="1029" xr:uid="{00000000-0005-0000-0000-0000F6030000}"/>
    <cellStyle name="Comma 11 5 102" xfId="1030" xr:uid="{00000000-0005-0000-0000-0000F7030000}"/>
    <cellStyle name="Comma 11 5 103" xfId="1031" xr:uid="{00000000-0005-0000-0000-0000F8030000}"/>
    <cellStyle name="Comma 11 5 104" xfId="1032" xr:uid="{00000000-0005-0000-0000-0000F9030000}"/>
    <cellStyle name="Comma 11 5 105" xfId="1033" xr:uid="{00000000-0005-0000-0000-0000FA030000}"/>
    <cellStyle name="Comma 11 5 106" xfId="1034" xr:uid="{00000000-0005-0000-0000-0000FB030000}"/>
    <cellStyle name="Comma 11 5 107" xfId="1035" xr:uid="{00000000-0005-0000-0000-0000FC030000}"/>
    <cellStyle name="Comma 11 5 108" xfId="1036" xr:uid="{00000000-0005-0000-0000-0000FD030000}"/>
    <cellStyle name="Comma 11 5 109" xfId="1037" xr:uid="{00000000-0005-0000-0000-0000FE030000}"/>
    <cellStyle name="Comma 11 5 11" xfId="1038" xr:uid="{00000000-0005-0000-0000-0000FF030000}"/>
    <cellStyle name="Comma 11 5 110" xfId="1039" xr:uid="{00000000-0005-0000-0000-000000040000}"/>
    <cellStyle name="Comma 11 5 111" xfId="1040" xr:uid="{00000000-0005-0000-0000-000001040000}"/>
    <cellStyle name="Comma 11 5 112" xfId="1041" xr:uid="{00000000-0005-0000-0000-000002040000}"/>
    <cellStyle name="Comma 11 5 113" xfId="1042" xr:uid="{00000000-0005-0000-0000-000003040000}"/>
    <cellStyle name="Comma 11 5 114" xfId="1043" xr:uid="{00000000-0005-0000-0000-000004040000}"/>
    <cellStyle name="Comma 11 5 115" xfId="1044" xr:uid="{00000000-0005-0000-0000-000005040000}"/>
    <cellStyle name="Comma 11 5 116" xfId="1045" xr:uid="{00000000-0005-0000-0000-000006040000}"/>
    <cellStyle name="Comma 11 5 117" xfId="1046" xr:uid="{00000000-0005-0000-0000-000007040000}"/>
    <cellStyle name="Comma 11 5 118" xfId="1047" xr:uid="{00000000-0005-0000-0000-000008040000}"/>
    <cellStyle name="Comma 11 5 119" xfId="1048" xr:uid="{00000000-0005-0000-0000-000009040000}"/>
    <cellStyle name="Comma 11 5 12" xfId="1049" xr:uid="{00000000-0005-0000-0000-00000A040000}"/>
    <cellStyle name="Comma 11 5 120" xfId="1050" xr:uid="{00000000-0005-0000-0000-00000B040000}"/>
    <cellStyle name="Comma 11 5 121" xfId="1051" xr:uid="{00000000-0005-0000-0000-00000C040000}"/>
    <cellStyle name="Comma 11 5 122" xfId="1052" xr:uid="{00000000-0005-0000-0000-00000D040000}"/>
    <cellStyle name="Comma 11 5 123" xfId="1053" xr:uid="{00000000-0005-0000-0000-00000E040000}"/>
    <cellStyle name="Comma 11 5 124" xfId="1054" xr:uid="{00000000-0005-0000-0000-00000F040000}"/>
    <cellStyle name="Comma 11 5 125" xfId="1055" xr:uid="{00000000-0005-0000-0000-000010040000}"/>
    <cellStyle name="Comma 11 5 126" xfId="1056" xr:uid="{00000000-0005-0000-0000-000011040000}"/>
    <cellStyle name="Comma 11 5 127" xfId="1057" xr:uid="{00000000-0005-0000-0000-000012040000}"/>
    <cellStyle name="Comma 11 5 128" xfId="1058" xr:uid="{00000000-0005-0000-0000-000013040000}"/>
    <cellStyle name="Comma 11 5 129" xfId="1059" xr:uid="{00000000-0005-0000-0000-000014040000}"/>
    <cellStyle name="Comma 11 5 13" xfId="1060" xr:uid="{00000000-0005-0000-0000-000015040000}"/>
    <cellStyle name="Comma 11 5 130" xfId="1061" xr:uid="{00000000-0005-0000-0000-000016040000}"/>
    <cellStyle name="Comma 11 5 131" xfId="1062" xr:uid="{00000000-0005-0000-0000-000017040000}"/>
    <cellStyle name="Comma 11 5 132" xfId="1063" xr:uid="{00000000-0005-0000-0000-000018040000}"/>
    <cellStyle name="Comma 11 5 133" xfId="1064" xr:uid="{00000000-0005-0000-0000-000019040000}"/>
    <cellStyle name="Comma 11 5 134" xfId="1065" xr:uid="{00000000-0005-0000-0000-00001A040000}"/>
    <cellStyle name="Comma 11 5 135" xfId="1066" xr:uid="{00000000-0005-0000-0000-00001B040000}"/>
    <cellStyle name="Comma 11 5 136" xfId="1067" xr:uid="{00000000-0005-0000-0000-00001C040000}"/>
    <cellStyle name="Comma 11 5 137" xfId="1068" xr:uid="{00000000-0005-0000-0000-00001D040000}"/>
    <cellStyle name="Comma 11 5 138" xfId="1069" xr:uid="{00000000-0005-0000-0000-00001E040000}"/>
    <cellStyle name="Comma 11 5 139" xfId="1070" xr:uid="{00000000-0005-0000-0000-00001F040000}"/>
    <cellStyle name="Comma 11 5 14" xfId="1071" xr:uid="{00000000-0005-0000-0000-000020040000}"/>
    <cellStyle name="Comma 11 5 140" xfId="1072" xr:uid="{00000000-0005-0000-0000-000021040000}"/>
    <cellStyle name="Comma 11 5 141" xfId="1073" xr:uid="{00000000-0005-0000-0000-000022040000}"/>
    <cellStyle name="Comma 11 5 142" xfId="1074" xr:uid="{00000000-0005-0000-0000-000023040000}"/>
    <cellStyle name="Comma 11 5 143" xfId="1075" xr:uid="{00000000-0005-0000-0000-000024040000}"/>
    <cellStyle name="Comma 11 5 144" xfId="1076" xr:uid="{00000000-0005-0000-0000-000025040000}"/>
    <cellStyle name="Comma 11 5 145" xfId="1077" xr:uid="{00000000-0005-0000-0000-000026040000}"/>
    <cellStyle name="Comma 11 5 146" xfId="1078" xr:uid="{00000000-0005-0000-0000-000027040000}"/>
    <cellStyle name="Comma 11 5 147" xfId="1079" xr:uid="{00000000-0005-0000-0000-000028040000}"/>
    <cellStyle name="Comma 11 5 148" xfId="1080" xr:uid="{00000000-0005-0000-0000-000029040000}"/>
    <cellStyle name="Comma 11 5 149" xfId="1081" xr:uid="{00000000-0005-0000-0000-00002A040000}"/>
    <cellStyle name="Comma 11 5 15" xfId="1082" xr:uid="{00000000-0005-0000-0000-00002B040000}"/>
    <cellStyle name="Comma 11 5 150" xfId="1083" xr:uid="{00000000-0005-0000-0000-00002C040000}"/>
    <cellStyle name="Comma 11 5 151" xfId="1084" xr:uid="{00000000-0005-0000-0000-00002D040000}"/>
    <cellStyle name="Comma 11 5 152" xfId="1085" xr:uid="{00000000-0005-0000-0000-00002E040000}"/>
    <cellStyle name="Comma 11 5 153" xfId="1086" xr:uid="{00000000-0005-0000-0000-00002F040000}"/>
    <cellStyle name="Comma 11 5 154" xfId="1087" xr:uid="{00000000-0005-0000-0000-000030040000}"/>
    <cellStyle name="Comma 11 5 155" xfId="1088" xr:uid="{00000000-0005-0000-0000-000031040000}"/>
    <cellStyle name="Comma 11 5 156" xfId="1089" xr:uid="{00000000-0005-0000-0000-000032040000}"/>
    <cellStyle name="Comma 11 5 157" xfId="1090" xr:uid="{00000000-0005-0000-0000-000033040000}"/>
    <cellStyle name="Comma 11 5 158" xfId="1091" xr:uid="{00000000-0005-0000-0000-000034040000}"/>
    <cellStyle name="Comma 11 5 159" xfId="1092" xr:uid="{00000000-0005-0000-0000-000035040000}"/>
    <cellStyle name="Comma 11 5 16" xfId="1093" xr:uid="{00000000-0005-0000-0000-000036040000}"/>
    <cellStyle name="Comma 11 5 17" xfId="1094" xr:uid="{00000000-0005-0000-0000-000037040000}"/>
    <cellStyle name="Comma 11 5 18" xfId="1095" xr:uid="{00000000-0005-0000-0000-000038040000}"/>
    <cellStyle name="Comma 11 5 19" xfId="1096" xr:uid="{00000000-0005-0000-0000-000039040000}"/>
    <cellStyle name="Comma 11 5 2" xfId="1097" xr:uid="{00000000-0005-0000-0000-00003A040000}"/>
    <cellStyle name="Comma 11 5 20" xfId="1098" xr:uid="{00000000-0005-0000-0000-00003B040000}"/>
    <cellStyle name="Comma 11 5 21" xfId="1099" xr:uid="{00000000-0005-0000-0000-00003C040000}"/>
    <cellStyle name="Comma 11 5 22" xfId="1100" xr:uid="{00000000-0005-0000-0000-00003D040000}"/>
    <cellStyle name="Comma 11 5 23" xfId="1101" xr:uid="{00000000-0005-0000-0000-00003E040000}"/>
    <cellStyle name="Comma 11 5 24" xfId="1102" xr:uid="{00000000-0005-0000-0000-00003F040000}"/>
    <cellStyle name="Comma 11 5 25" xfId="1103" xr:uid="{00000000-0005-0000-0000-000040040000}"/>
    <cellStyle name="Comma 11 5 26" xfId="1104" xr:uid="{00000000-0005-0000-0000-000041040000}"/>
    <cellStyle name="Comma 11 5 27" xfId="1105" xr:uid="{00000000-0005-0000-0000-000042040000}"/>
    <cellStyle name="Comma 11 5 28" xfId="1106" xr:uid="{00000000-0005-0000-0000-000043040000}"/>
    <cellStyle name="Comma 11 5 29" xfId="1107" xr:uid="{00000000-0005-0000-0000-000044040000}"/>
    <cellStyle name="Comma 11 5 3" xfId="1108" xr:uid="{00000000-0005-0000-0000-000045040000}"/>
    <cellStyle name="Comma 11 5 30" xfId="1109" xr:uid="{00000000-0005-0000-0000-000046040000}"/>
    <cellStyle name="Comma 11 5 31" xfId="1110" xr:uid="{00000000-0005-0000-0000-000047040000}"/>
    <cellStyle name="Comma 11 5 32" xfId="1111" xr:uid="{00000000-0005-0000-0000-000048040000}"/>
    <cellStyle name="Comma 11 5 33" xfId="1112" xr:uid="{00000000-0005-0000-0000-000049040000}"/>
    <cellStyle name="Comma 11 5 34" xfId="1113" xr:uid="{00000000-0005-0000-0000-00004A040000}"/>
    <cellStyle name="Comma 11 5 35" xfId="1114" xr:uid="{00000000-0005-0000-0000-00004B040000}"/>
    <cellStyle name="Comma 11 5 36" xfId="1115" xr:uid="{00000000-0005-0000-0000-00004C040000}"/>
    <cellStyle name="Comma 11 5 37" xfId="1116" xr:uid="{00000000-0005-0000-0000-00004D040000}"/>
    <cellStyle name="Comma 11 5 38" xfId="1117" xr:uid="{00000000-0005-0000-0000-00004E040000}"/>
    <cellStyle name="Comma 11 5 39" xfId="1118" xr:uid="{00000000-0005-0000-0000-00004F040000}"/>
    <cellStyle name="Comma 11 5 4" xfId="1119" xr:uid="{00000000-0005-0000-0000-000050040000}"/>
    <cellStyle name="Comma 11 5 40" xfId="1120" xr:uid="{00000000-0005-0000-0000-000051040000}"/>
    <cellStyle name="Comma 11 5 41" xfId="1121" xr:uid="{00000000-0005-0000-0000-000052040000}"/>
    <cellStyle name="Comma 11 5 42" xfId="1122" xr:uid="{00000000-0005-0000-0000-000053040000}"/>
    <cellStyle name="Comma 11 5 43" xfId="1123" xr:uid="{00000000-0005-0000-0000-000054040000}"/>
    <cellStyle name="Comma 11 5 44" xfId="1124" xr:uid="{00000000-0005-0000-0000-000055040000}"/>
    <cellStyle name="Comma 11 5 45" xfId="1125" xr:uid="{00000000-0005-0000-0000-000056040000}"/>
    <cellStyle name="Comma 11 5 46" xfId="1126" xr:uid="{00000000-0005-0000-0000-000057040000}"/>
    <cellStyle name="Comma 11 5 47" xfId="1127" xr:uid="{00000000-0005-0000-0000-000058040000}"/>
    <cellStyle name="Comma 11 5 48" xfId="1128" xr:uid="{00000000-0005-0000-0000-000059040000}"/>
    <cellStyle name="Comma 11 5 49" xfId="1129" xr:uid="{00000000-0005-0000-0000-00005A040000}"/>
    <cellStyle name="Comma 11 5 5" xfId="1130" xr:uid="{00000000-0005-0000-0000-00005B040000}"/>
    <cellStyle name="Comma 11 5 50" xfId="1131" xr:uid="{00000000-0005-0000-0000-00005C040000}"/>
    <cellStyle name="Comma 11 5 51" xfId="1132" xr:uid="{00000000-0005-0000-0000-00005D040000}"/>
    <cellStyle name="Comma 11 5 52" xfId="1133" xr:uid="{00000000-0005-0000-0000-00005E040000}"/>
    <cellStyle name="Comma 11 5 53" xfId="1134" xr:uid="{00000000-0005-0000-0000-00005F040000}"/>
    <cellStyle name="Comma 11 5 54" xfId="1135" xr:uid="{00000000-0005-0000-0000-000060040000}"/>
    <cellStyle name="Comma 11 5 55" xfId="1136" xr:uid="{00000000-0005-0000-0000-000061040000}"/>
    <cellStyle name="Comma 11 5 56" xfId="1137" xr:uid="{00000000-0005-0000-0000-000062040000}"/>
    <cellStyle name="Comma 11 5 57" xfId="1138" xr:uid="{00000000-0005-0000-0000-000063040000}"/>
    <cellStyle name="Comma 11 5 58" xfId="1139" xr:uid="{00000000-0005-0000-0000-000064040000}"/>
    <cellStyle name="Comma 11 5 59" xfId="1140" xr:uid="{00000000-0005-0000-0000-000065040000}"/>
    <cellStyle name="Comma 11 5 6" xfId="1141" xr:uid="{00000000-0005-0000-0000-000066040000}"/>
    <cellStyle name="Comma 11 5 60" xfId="1142" xr:uid="{00000000-0005-0000-0000-000067040000}"/>
    <cellStyle name="Comma 11 5 61" xfId="1143" xr:uid="{00000000-0005-0000-0000-000068040000}"/>
    <cellStyle name="Comma 11 5 62" xfId="1144" xr:uid="{00000000-0005-0000-0000-000069040000}"/>
    <cellStyle name="Comma 11 5 63" xfId="1145" xr:uid="{00000000-0005-0000-0000-00006A040000}"/>
    <cellStyle name="Comma 11 5 64" xfId="1146" xr:uid="{00000000-0005-0000-0000-00006B040000}"/>
    <cellStyle name="Comma 11 5 65" xfId="1147" xr:uid="{00000000-0005-0000-0000-00006C040000}"/>
    <cellStyle name="Comma 11 5 66" xfId="1148" xr:uid="{00000000-0005-0000-0000-00006D040000}"/>
    <cellStyle name="Comma 11 5 67" xfId="1149" xr:uid="{00000000-0005-0000-0000-00006E040000}"/>
    <cellStyle name="Comma 11 5 68" xfId="1150" xr:uid="{00000000-0005-0000-0000-00006F040000}"/>
    <cellStyle name="Comma 11 5 69" xfId="1151" xr:uid="{00000000-0005-0000-0000-000070040000}"/>
    <cellStyle name="Comma 11 5 7" xfId="1152" xr:uid="{00000000-0005-0000-0000-000071040000}"/>
    <cellStyle name="Comma 11 5 70" xfId="1153" xr:uid="{00000000-0005-0000-0000-000072040000}"/>
    <cellStyle name="Comma 11 5 71" xfId="1154" xr:uid="{00000000-0005-0000-0000-000073040000}"/>
    <cellStyle name="Comma 11 5 72" xfId="1155" xr:uid="{00000000-0005-0000-0000-000074040000}"/>
    <cellStyle name="Comma 11 5 73" xfId="1156" xr:uid="{00000000-0005-0000-0000-000075040000}"/>
    <cellStyle name="Comma 11 5 74" xfId="1157" xr:uid="{00000000-0005-0000-0000-000076040000}"/>
    <cellStyle name="Comma 11 5 75" xfId="1158" xr:uid="{00000000-0005-0000-0000-000077040000}"/>
    <cellStyle name="Comma 11 5 76" xfId="1159" xr:uid="{00000000-0005-0000-0000-000078040000}"/>
    <cellStyle name="Comma 11 5 77" xfId="1160" xr:uid="{00000000-0005-0000-0000-000079040000}"/>
    <cellStyle name="Comma 11 5 78" xfId="1161" xr:uid="{00000000-0005-0000-0000-00007A040000}"/>
    <cellStyle name="Comma 11 5 79" xfId="1162" xr:uid="{00000000-0005-0000-0000-00007B040000}"/>
    <cellStyle name="Comma 11 5 8" xfId="1163" xr:uid="{00000000-0005-0000-0000-00007C040000}"/>
    <cellStyle name="Comma 11 5 80" xfId="1164" xr:uid="{00000000-0005-0000-0000-00007D040000}"/>
    <cellStyle name="Comma 11 5 81" xfId="1165" xr:uid="{00000000-0005-0000-0000-00007E040000}"/>
    <cellStyle name="Comma 11 5 82" xfId="1166" xr:uid="{00000000-0005-0000-0000-00007F040000}"/>
    <cellStyle name="Comma 11 5 83" xfId="1167" xr:uid="{00000000-0005-0000-0000-000080040000}"/>
    <cellStyle name="Comma 11 5 84" xfId="1168" xr:uid="{00000000-0005-0000-0000-000081040000}"/>
    <cellStyle name="Comma 11 5 85" xfId="1169" xr:uid="{00000000-0005-0000-0000-000082040000}"/>
    <cellStyle name="Comma 11 5 86" xfId="1170" xr:uid="{00000000-0005-0000-0000-000083040000}"/>
    <cellStyle name="Comma 11 5 87" xfId="1171" xr:uid="{00000000-0005-0000-0000-000084040000}"/>
    <cellStyle name="Comma 11 5 88" xfId="1172" xr:uid="{00000000-0005-0000-0000-000085040000}"/>
    <cellStyle name="Comma 11 5 89" xfId="1173" xr:uid="{00000000-0005-0000-0000-000086040000}"/>
    <cellStyle name="Comma 11 5 9" xfId="1174" xr:uid="{00000000-0005-0000-0000-000087040000}"/>
    <cellStyle name="Comma 11 5 90" xfId="1175" xr:uid="{00000000-0005-0000-0000-000088040000}"/>
    <cellStyle name="Comma 11 5 91" xfId="1176" xr:uid="{00000000-0005-0000-0000-000089040000}"/>
    <cellStyle name="Comma 11 5 92" xfId="1177" xr:uid="{00000000-0005-0000-0000-00008A040000}"/>
    <cellStyle name="Comma 11 5 93" xfId="1178" xr:uid="{00000000-0005-0000-0000-00008B040000}"/>
    <cellStyle name="Comma 11 5 94" xfId="1179" xr:uid="{00000000-0005-0000-0000-00008C040000}"/>
    <cellStyle name="Comma 11 5 95" xfId="1180" xr:uid="{00000000-0005-0000-0000-00008D040000}"/>
    <cellStyle name="Comma 11 5 96" xfId="1181" xr:uid="{00000000-0005-0000-0000-00008E040000}"/>
    <cellStyle name="Comma 11 5 97" xfId="1182" xr:uid="{00000000-0005-0000-0000-00008F040000}"/>
    <cellStyle name="Comma 11 5 98" xfId="1183" xr:uid="{00000000-0005-0000-0000-000090040000}"/>
    <cellStyle name="Comma 11 5 99" xfId="1184" xr:uid="{00000000-0005-0000-0000-000091040000}"/>
    <cellStyle name="Comma 11 50" xfId="1185" xr:uid="{00000000-0005-0000-0000-000092040000}"/>
    <cellStyle name="Comma 11 51" xfId="1186" xr:uid="{00000000-0005-0000-0000-000093040000}"/>
    <cellStyle name="Comma 11 52" xfId="1187" xr:uid="{00000000-0005-0000-0000-000094040000}"/>
    <cellStyle name="Comma 11 53" xfId="1188" xr:uid="{00000000-0005-0000-0000-000095040000}"/>
    <cellStyle name="Comma 11 54" xfId="1189" xr:uid="{00000000-0005-0000-0000-000096040000}"/>
    <cellStyle name="Comma 11 55" xfId="1190" xr:uid="{00000000-0005-0000-0000-000097040000}"/>
    <cellStyle name="Comma 11 56" xfId="1191" xr:uid="{00000000-0005-0000-0000-000098040000}"/>
    <cellStyle name="Comma 11 57" xfId="1192" xr:uid="{00000000-0005-0000-0000-000099040000}"/>
    <cellStyle name="Comma 11 58" xfId="1193" xr:uid="{00000000-0005-0000-0000-00009A040000}"/>
    <cellStyle name="Comma 11 59" xfId="1194" xr:uid="{00000000-0005-0000-0000-00009B040000}"/>
    <cellStyle name="Comma 11 6" xfId="1195" xr:uid="{00000000-0005-0000-0000-00009C040000}"/>
    <cellStyle name="Comma 11 6 10" xfId="1196" xr:uid="{00000000-0005-0000-0000-00009D040000}"/>
    <cellStyle name="Comma 11 6 100" xfId="1197" xr:uid="{00000000-0005-0000-0000-00009E040000}"/>
    <cellStyle name="Comma 11 6 101" xfId="1198" xr:uid="{00000000-0005-0000-0000-00009F040000}"/>
    <cellStyle name="Comma 11 6 102" xfId="1199" xr:uid="{00000000-0005-0000-0000-0000A0040000}"/>
    <cellStyle name="Comma 11 6 103" xfId="1200" xr:uid="{00000000-0005-0000-0000-0000A1040000}"/>
    <cellStyle name="Comma 11 6 104" xfId="1201" xr:uid="{00000000-0005-0000-0000-0000A2040000}"/>
    <cellStyle name="Comma 11 6 105" xfId="1202" xr:uid="{00000000-0005-0000-0000-0000A3040000}"/>
    <cellStyle name="Comma 11 6 106" xfId="1203" xr:uid="{00000000-0005-0000-0000-0000A4040000}"/>
    <cellStyle name="Comma 11 6 107" xfId="1204" xr:uid="{00000000-0005-0000-0000-0000A5040000}"/>
    <cellStyle name="Comma 11 6 108" xfId="1205" xr:uid="{00000000-0005-0000-0000-0000A6040000}"/>
    <cellStyle name="Comma 11 6 109" xfId="1206" xr:uid="{00000000-0005-0000-0000-0000A7040000}"/>
    <cellStyle name="Comma 11 6 11" xfId="1207" xr:uid="{00000000-0005-0000-0000-0000A8040000}"/>
    <cellStyle name="Comma 11 6 110" xfId="1208" xr:uid="{00000000-0005-0000-0000-0000A9040000}"/>
    <cellStyle name="Comma 11 6 111" xfId="1209" xr:uid="{00000000-0005-0000-0000-0000AA040000}"/>
    <cellStyle name="Comma 11 6 112" xfId="1210" xr:uid="{00000000-0005-0000-0000-0000AB040000}"/>
    <cellStyle name="Comma 11 6 113" xfId="1211" xr:uid="{00000000-0005-0000-0000-0000AC040000}"/>
    <cellStyle name="Comma 11 6 114" xfId="1212" xr:uid="{00000000-0005-0000-0000-0000AD040000}"/>
    <cellStyle name="Comma 11 6 115" xfId="1213" xr:uid="{00000000-0005-0000-0000-0000AE040000}"/>
    <cellStyle name="Comma 11 6 116" xfId="1214" xr:uid="{00000000-0005-0000-0000-0000AF040000}"/>
    <cellStyle name="Comma 11 6 117" xfId="1215" xr:uid="{00000000-0005-0000-0000-0000B0040000}"/>
    <cellStyle name="Comma 11 6 118" xfId="1216" xr:uid="{00000000-0005-0000-0000-0000B1040000}"/>
    <cellStyle name="Comma 11 6 119" xfId="1217" xr:uid="{00000000-0005-0000-0000-0000B2040000}"/>
    <cellStyle name="Comma 11 6 12" xfId="1218" xr:uid="{00000000-0005-0000-0000-0000B3040000}"/>
    <cellStyle name="Comma 11 6 120" xfId="1219" xr:uid="{00000000-0005-0000-0000-0000B4040000}"/>
    <cellStyle name="Comma 11 6 121" xfId="1220" xr:uid="{00000000-0005-0000-0000-0000B5040000}"/>
    <cellStyle name="Comma 11 6 122" xfId="1221" xr:uid="{00000000-0005-0000-0000-0000B6040000}"/>
    <cellStyle name="Comma 11 6 123" xfId="1222" xr:uid="{00000000-0005-0000-0000-0000B7040000}"/>
    <cellStyle name="Comma 11 6 124" xfId="1223" xr:uid="{00000000-0005-0000-0000-0000B8040000}"/>
    <cellStyle name="Comma 11 6 125" xfId="1224" xr:uid="{00000000-0005-0000-0000-0000B9040000}"/>
    <cellStyle name="Comma 11 6 126" xfId="1225" xr:uid="{00000000-0005-0000-0000-0000BA040000}"/>
    <cellStyle name="Comma 11 6 127" xfId="1226" xr:uid="{00000000-0005-0000-0000-0000BB040000}"/>
    <cellStyle name="Comma 11 6 128" xfId="1227" xr:uid="{00000000-0005-0000-0000-0000BC040000}"/>
    <cellStyle name="Comma 11 6 129" xfId="1228" xr:uid="{00000000-0005-0000-0000-0000BD040000}"/>
    <cellStyle name="Comma 11 6 13" xfId="1229" xr:uid="{00000000-0005-0000-0000-0000BE040000}"/>
    <cellStyle name="Comma 11 6 130" xfId="1230" xr:uid="{00000000-0005-0000-0000-0000BF040000}"/>
    <cellStyle name="Comma 11 6 131" xfId="1231" xr:uid="{00000000-0005-0000-0000-0000C0040000}"/>
    <cellStyle name="Comma 11 6 132" xfId="1232" xr:uid="{00000000-0005-0000-0000-0000C1040000}"/>
    <cellStyle name="Comma 11 6 133" xfId="1233" xr:uid="{00000000-0005-0000-0000-0000C2040000}"/>
    <cellStyle name="Comma 11 6 134" xfId="1234" xr:uid="{00000000-0005-0000-0000-0000C3040000}"/>
    <cellStyle name="Comma 11 6 135" xfId="1235" xr:uid="{00000000-0005-0000-0000-0000C4040000}"/>
    <cellStyle name="Comma 11 6 136" xfId="1236" xr:uid="{00000000-0005-0000-0000-0000C5040000}"/>
    <cellStyle name="Comma 11 6 137" xfId="1237" xr:uid="{00000000-0005-0000-0000-0000C6040000}"/>
    <cellStyle name="Comma 11 6 138" xfId="1238" xr:uid="{00000000-0005-0000-0000-0000C7040000}"/>
    <cellStyle name="Comma 11 6 139" xfId="1239" xr:uid="{00000000-0005-0000-0000-0000C8040000}"/>
    <cellStyle name="Comma 11 6 14" xfId="1240" xr:uid="{00000000-0005-0000-0000-0000C9040000}"/>
    <cellStyle name="Comma 11 6 140" xfId="1241" xr:uid="{00000000-0005-0000-0000-0000CA040000}"/>
    <cellStyle name="Comma 11 6 141" xfId="1242" xr:uid="{00000000-0005-0000-0000-0000CB040000}"/>
    <cellStyle name="Comma 11 6 142" xfId="1243" xr:uid="{00000000-0005-0000-0000-0000CC040000}"/>
    <cellStyle name="Comma 11 6 143" xfId="1244" xr:uid="{00000000-0005-0000-0000-0000CD040000}"/>
    <cellStyle name="Comma 11 6 144" xfId="1245" xr:uid="{00000000-0005-0000-0000-0000CE040000}"/>
    <cellStyle name="Comma 11 6 145" xfId="1246" xr:uid="{00000000-0005-0000-0000-0000CF040000}"/>
    <cellStyle name="Comma 11 6 146" xfId="1247" xr:uid="{00000000-0005-0000-0000-0000D0040000}"/>
    <cellStyle name="Comma 11 6 147" xfId="1248" xr:uid="{00000000-0005-0000-0000-0000D1040000}"/>
    <cellStyle name="Comma 11 6 148" xfId="1249" xr:uid="{00000000-0005-0000-0000-0000D2040000}"/>
    <cellStyle name="Comma 11 6 149" xfId="1250" xr:uid="{00000000-0005-0000-0000-0000D3040000}"/>
    <cellStyle name="Comma 11 6 15" xfId="1251" xr:uid="{00000000-0005-0000-0000-0000D4040000}"/>
    <cellStyle name="Comma 11 6 150" xfId="1252" xr:uid="{00000000-0005-0000-0000-0000D5040000}"/>
    <cellStyle name="Comma 11 6 151" xfId="1253" xr:uid="{00000000-0005-0000-0000-0000D6040000}"/>
    <cellStyle name="Comma 11 6 152" xfId="1254" xr:uid="{00000000-0005-0000-0000-0000D7040000}"/>
    <cellStyle name="Comma 11 6 153" xfId="1255" xr:uid="{00000000-0005-0000-0000-0000D8040000}"/>
    <cellStyle name="Comma 11 6 154" xfId="1256" xr:uid="{00000000-0005-0000-0000-0000D9040000}"/>
    <cellStyle name="Comma 11 6 155" xfId="1257" xr:uid="{00000000-0005-0000-0000-0000DA040000}"/>
    <cellStyle name="Comma 11 6 156" xfId="1258" xr:uid="{00000000-0005-0000-0000-0000DB040000}"/>
    <cellStyle name="Comma 11 6 157" xfId="1259" xr:uid="{00000000-0005-0000-0000-0000DC040000}"/>
    <cellStyle name="Comma 11 6 158" xfId="1260" xr:uid="{00000000-0005-0000-0000-0000DD040000}"/>
    <cellStyle name="Comma 11 6 159" xfId="1261" xr:uid="{00000000-0005-0000-0000-0000DE040000}"/>
    <cellStyle name="Comma 11 6 16" xfId="1262" xr:uid="{00000000-0005-0000-0000-0000DF040000}"/>
    <cellStyle name="Comma 11 6 17" xfId="1263" xr:uid="{00000000-0005-0000-0000-0000E0040000}"/>
    <cellStyle name="Comma 11 6 18" xfId="1264" xr:uid="{00000000-0005-0000-0000-0000E1040000}"/>
    <cellStyle name="Comma 11 6 19" xfId="1265" xr:uid="{00000000-0005-0000-0000-0000E2040000}"/>
    <cellStyle name="Comma 11 6 2" xfId="1266" xr:uid="{00000000-0005-0000-0000-0000E3040000}"/>
    <cellStyle name="Comma 11 6 20" xfId="1267" xr:uid="{00000000-0005-0000-0000-0000E4040000}"/>
    <cellStyle name="Comma 11 6 21" xfId="1268" xr:uid="{00000000-0005-0000-0000-0000E5040000}"/>
    <cellStyle name="Comma 11 6 22" xfId="1269" xr:uid="{00000000-0005-0000-0000-0000E6040000}"/>
    <cellStyle name="Comma 11 6 23" xfId="1270" xr:uid="{00000000-0005-0000-0000-0000E7040000}"/>
    <cellStyle name="Comma 11 6 24" xfId="1271" xr:uid="{00000000-0005-0000-0000-0000E8040000}"/>
    <cellStyle name="Comma 11 6 25" xfId="1272" xr:uid="{00000000-0005-0000-0000-0000E9040000}"/>
    <cellStyle name="Comma 11 6 26" xfId="1273" xr:uid="{00000000-0005-0000-0000-0000EA040000}"/>
    <cellStyle name="Comma 11 6 27" xfId="1274" xr:uid="{00000000-0005-0000-0000-0000EB040000}"/>
    <cellStyle name="Comma 11 6 28" xfId="1275" xr:uid="{00000000-0005-0000-0000-0000EC040000}"/>
    <cellStyle name="Comma 11 6 29" xfId="1276" xr:uid="{00000000-0005-0000-0000-0000ED040000}"/>
    <cellStyle name="Comma 11 6 3" xfId="1277" xr:uid="{00000000-0005-0000-0000-0000EE040000}"/>
    <cellStyle name="Comma 11 6 30" xfId="1278" xr:uid="{00000000-0005-0000-0000-0000EF040000}"/>
    <cellStyle name="Comma 11 6 31" xfId="1279" xr:uid="{00000000-0005-0000-0000-0000F0040000}"/>
    <cellStyle name="Comma 11 6 32" xfId="1280" xr:uid="{00000000-0005-0000-0000-0000F1040000}"/>
    <cellStyle name="Comma 11 6 33" xfId="1281" xr:uid="{00000000-0005-0000-0000-0000F2040000}"/>
    <cellStyle name="Comma 11 6 34" xfId="1282" xr:uid="{00000000-0005-0000-0000-0000F3040000}"/>
    <cellStyle name="Comma 11 6 35" xfId="1283" xr:uid="{00000000-0005-0000-0000-0000F4040000}"/>
    <cellStyle name="Comma 11 6 36" xfId="1284" xr:uid="{00000000-0005-0000-0000-0000F5040000}"/>
    <cellStyle name="Comma 11 6 37" xfId="1285" xr:uid="{00000000-0005-0000-0000-0000F6040000}"/>
    <cellStyle name="Comma 11 6 38" xfId="1286" xr:uid="{00000000-0005-0000-0000-0000F7040000}"/>
    <cellStyle name="Comma 11 6 39" xfId="1287" xr:uid="{00000000-0005-0000-0000-0000F8040000}"/>
    <cellStyle name="Comma 11 6 4" xfId="1288" xr:uid="{00000000-0005-0000-0000-0000F9040000}"/>
    <cellStyle name="Comma 11 6 40" xfId="1289" xr:uid="{00000000-0005-0000-0000-0000FA040000}"/>
    <cellStyle name="Comma 11 6 41" xfId="1290" xr:uid="{00000000-0005-0000-0000-0000FB040000}"/>
    <cellStyle name="Comma 11 6 42" xfId="1291" xr:uid="{00000000-0005-0000-0000-0000FC040000}"/>
    <cellStyle name="Comma 11 6 43" xfId="1292" xr:uid="{00000000-0005-0000-0000-0000FD040000}"/>
    <cellStyle name="Comma 11 6 44" xfId="1293" xr:uid="{00000000-0005-0000-0000-0000FE040000}"/>
    <cellStyle name="Comma 11 6 45" xfId="1294" xr:uid="{00000000-0005-0000-0000-0000FF040000}"/>
    <cellStyle name="Comma 11 6 46" xfId="1295" xr:uid="{00000000-0005-0000-0000-000000050000}"/>
    <cellStyle name="Comma 11 6 47" xfId="1296" xr:uid="{00000000-0005-0000-0000-000001050000}"/>
    <cellStyle name="Comma 11 6 48" xfId="1297" xr:uid="{00000000-0005-0000-0000-000002050000}"/>
    <cellStyle name="Comma 11 6 49" xfId="1298" xr:uid="{00000000-0005-0000-0000-000003050000}"/>
    <cellStyle name="Comma 11 6 5" xfId="1299" xr:uid="{00000000-0005-0000-0000-000004050000}"/>
    <cellStyle name="Comma 11 6 50" xfId="1300" xr:uid="{00000000-0005-0000-0000-000005050000}"/>
    <cellStyle name="Comma 11 6 51" xfId="1301" xr:uid="{00000000-0005-0000-0000-000006050000}"/>
    <cellStyle name="Comma 11 6 52" xfId="1302" xr:uid="{00000000-0005-0000-0000-000007050000}"/>
    <cellStyle name="Comma 11 6 53" xfId="1303" xr:uid="{00000000-0005-0000-0000-000008050000}"/>
    <cellStyle name="Comma 11 6 54" xfId="1304" xr:uid="{00000000-0005-0000-0000-000009050000}"/>
    <cellStyle name="Comma 11 6 55" xfId="1305" xr:uid="{00000000-0005-0000-0000-00000A050000}"/>
    <cellStyle name="Comma 11 6 56" xfId="1306" xr:uid="{00000000-0005-0000-0000-00000B050000}"/>
    <cellStyle name="Comma 11 6 57" xfId="1307" xr:uid="{00000000-0005-0000-0000-00000C050000}"/>
    <cellStyle name="Comma 11 6 58" xfId="1308" xr:uid="{00000000-0005-0000-0000-00000D050000}"/>
    <cellStyle name="Comma 11 6 59" xfId="1309" xr:uid="{00000000-0005-0000-0000-00000E050000}"/>
    <cellStyle name="Comma 11 6 6" xfId="1310" xr:uid="{00000000-0005-0000-0000-00000F050000}"/>
    <cellStyle name="Comma 11 6 60" xfId="1311" xr:uid="{00000000-0005-0000-0000-000010050000}"/>
    <cellStyle name="Comma 11 6 61" xfId="1312" xr:uid="{00000000-0005-0000-0000-000011050000}"/>
    <cellStyle name="Comma 11 6 62" xfId="1313" xr:uid="{00000000-0005-0000-0000-000012050000}"/>
    <cellStyle name="Comma 11 6 63" xfId="1314" xr:uid="{00000000-0005-0000-0000-000013050000}"/>
    <cellStyle name="Comma 11 6 64" xfId="1315" xr:uid="{00000000-0005-0000-0000-000014050000}"/>
    <cellStyle name="Comma 11 6 65" xfId="1316" xr:uid="{00000000-0005-0000-0000-000015050000}"/>
    <cellStyle name="Comma 11 6 66" xfId="1317" xr:uid="{00000000-0005-0000-0000-000016050000}"/>
    <cellStyle name="Comma 11 6 67" xfId="1318" xr:uid="{00000000-0005-0000-0000-000017050000}"/>
    <cellStyle name="Comma 11 6 68" xfId="1319" xr:uid="{00000000-0005-0000-0000-000018050000}"/>
    <cellStyle name="Comma 11 6 69" xfId="1320" xr:uid="{00000000-0005-0000-0000-000019050000}"/>
    <cellStyle name="Comma 11 6 7" xfId="1321" xr:uid="{00000000-0005-0000-0000-00001A050000}"/>
    <cellStyle name="Comma 11 6 70" xfId="1322" xr:uid="{00000000-0005-0000-0000-00001B050000}"/>
    <cellStyle name="Comma 11 6 71" xfId="1323" xr:uid="{00000000-0005-0000-0000-00001C050000}"/>
    <cellStyle name="Comma 11 6 72" xfId="1324" xr:uid="{00000000-0005-0000-0000-00001D050000}"/>
    <cellStyle name="Comma 11 6 73" xfId="1325" xr:uid="{00000000-0005-0000-0000-00001E050000}"/>
    <cellStyle name="Comma 11 6 74" xfId="1326" xr:uid="{00000000-0005-0000-0000-00001F050000}"/>
    <cellStyle name="Comma 11 6 75" xfId="1327" xr:uid="{00000000-0005-0000-0000-000020050000}"/>
    <cellStyle name="Comma 11 6 76" xfId="1328" xr:uid="{00000000-0005-0000-0000-000021050000}"/>
    <cellStyle name="Comma 11 6 77" xfId="1329" xr:uid="{00000000-0005-0000-0000-000022050000}"/>
    <cellStyle name="Comma 11 6 78" xfId="1330" xr:uid="{00000000-0005-0000-0000-000023050000}"/>
    <cellStyle name="Comma 11 6 79" xfId="1331" xr:uid="{00000000-0005-0000-0000-000024050000}"/>
    <cellStyle name="Comma 11 6 8" xfId="1332" xr:uid="{00000000-0005-0000-0000-000025050000}"/>
    <cellStyle name="Comma 11 6 80" xfId="1333" xr:uid="{00000000-0005-0000-0000-000026050000}"/>
    <cellStyle name="Comma 11 6 81" xfId="1334" xr:uid="{00000000-0005-0000-0000-000027050000}"/>
    <cellStyle name="Comma 11 6 82" xfId="1335" xr:uid="{00000000-0005-0000-0000-000028050000}"/>
    <cellStyle name="Comma 11 6 83" xfId="1336" xr:uid="{00000000-0005-0000-0000-000029050000}"/>
    <cellStyle name="Comma 11 6 84" xfId="1337" xr:uid="{00000000-0005-0000-0000-00002A050000}"/>
    <cellStyle name="Comma 11 6 85" xfId="1338" xr:uid="{00000000-0005-0000-0000-00002B050000}"/>
    <cellStyle name="Comma 11 6 86" xfId="1339" xr:uid="{00000000-0005-0000-0000-00002C050000}"/>
    <cellStyle name="Comma 11 6 87" xfId="1340" xr:uid="{00000000-0005-0000-0000-00002D050000}"/>
    <cellStyle name="Comma 11 6 88" xfId="1341" xr:uid="{00000000-0005-0000-0000-00002E050000}"/>
    <cellStyle name="Comma 11 6 89" xfId="1342" xr:uid="{00000000-0005-0000-0000-00002F050000}"/>
    <cellStyle name="Comma 11 6 9" xfId="1343" xr:uid="{00000000-0005-0000-0000-000030050000}"/>
    <cellStyle name="Comma 11 6 90" xfId="1344" xr:uid="{00000000-0005-0000-0000-000031050000}"/>
    <cellStyle name="Comma 11 6 91" xfId="1345" xr:uid="{00000000-0005-0000-0000-000032050000}"/>
    <cellStyle name="Comma 11 6 92" xfId="1346" xr:uid="{00000000-0005-0000-0000-000033050000}"/>
    <cellStyle name="Comma 11 6 93" xfId="1347" xr:uid="{00000000-0005-0000-0000-000034050000}"/>
    <cellStyle name="Comma 11 6 94" xfId="1348" xr:uid="{00000000-0005-0000-0000-000035050000}"/>
    <cellStyle name="Comma 11 6 95" xfId="1349" xr:uid="{00000000-0005-0000-0000-000036050000}"/>
    <cellStyle name="Comma 11 6 96" xfId="1350" xr:uid="{00000000-0005-0000-0000-000037050000}"/>
    <cellStyle name="Comma 11 6 97" xfId="1351" xr:uid="{00000000-0005-0000-0000-000038050000}"/>
    <cellStyle name="Comma 11 6 98" xfId="1352" xr:uid="{00000000-0005-0000-0000-000039050000}"/>
    <cellStyle name="Comma 11 6 99" xfId="1353" xr:uid="{00000000-0005-0000-0000-00003A050000}"/>
    <cellStyle name="Comma 11 60" xfId="1354" xr:uid="{00000000-0005-0000-0000-00003B050000}"/>
    <cellStyle name="Comma 11 61" xfId="1355" xr:uid="{00000000-0005-0000-0000-00003C050000}"/>
    <cellStyle name="Comma 11 62" xfId="1356" xr:uid="{00000000-0005-0000-0000-00003D050000}"/>
    <cellStyle name="Comma 11 63" xfId="1357" xr:uid="{00000000-0005-0000-0000-00003E050000}"/>
    <cellStyle name="Comma 11 64" xfId="1358" xr:uid="{00000000-0005-0000-0000-00003F050000}"/>
    <cellStyle name="Comma 11 65" xfId="1359" xr:uid="{00000000-0005-0000-0000-000040050000}"/>
    <cellStyle name="Comma 11 66" xfId="1360" xr:uid="{00000000-0005-0000-0000-000041050000}"/>
    <cellStyle name="Comma 11 67" xfId="1361" xr:uid="{00000000-0005-0000-0000-000042050000}"/>
    <cellStyle name="Comma 11 68" xfId="1362" xr:uid="{00000000-0005-0000-0000-000043050000}"/>
    <cellStyle name="Comma 11 69" xfId="1363" xr:uid="{00000000-0005-0000-0000-000044050000}"/>
    <cellStyle name="Comma 11 7" xfId="1364" xr:uid="{00000000-0005-0000-0000-000045050000}"/>
    <cellStyle name="Comma 11 7 10" xfId="1365" xr:uid="{00000000-0005-0000-0000-000046050000}"/>
    <cellStyle name="Comma 11 7 100" xfId="1366" xr:uid="{00000000-0005-0000-0000-000047050000}"/>
    <cellStyle name="Comma 11 7 101" xfId="1367" xr:uid="{00000000-0005-0000-0000-000048050000}"/>
    <cellStyle name="Comma 11 7 102" xfId="1368" xr:uid="{00000000-0005-0000-0000-000049050000}"/>
    <cellStyle name="Comma 11 7 103" xfId="1369" xr:uid="{00000000-0005-0000-0000-00004A050000}"/>
    <cellStyle name="Comma 11 7 104" xfId="1370" xr:uid="{00000000-0005-0000-0000-00004B050000}"/>
    <cellStyle name="Comma 11 7 105" xfId="1371" xr:uid="{00000000-0005-0000-0000-00004C050000}"/>
    <cellStyle name="Comma 11 7 106" xfId="1372" xr:uid="{00000000-0005-0000-0000-00004D050000}"/>
    <cellStyle name="Comma 11 7 107" xfId="1373" xr:uid="{00000000-0005-0000-0000-00004E050000}"/>
    <cellStyle name="Comma 11 7 108" xfId="1374" xr:uid="{00000000-0005-0000-0000-00004F050000}"/>
    <cellStyle name="Comma 11 7 109" xfId="1375" xr:uid="{00000000-0005-0000-0000-000050050000}"/>
    <cellStyle name="Comma 11 7 11" xfId="1376" xr:uid="{00000000-0005-0000-0000-000051050000}"/>
    <cellStyle name="Comma 11 7 110" xfId="1377" xr:uid="{00000000-0005-0000-0000-000052050000}"/>
    <cellStyle name="Comma 11 7 111" xfId="1378" xr:uid="{00000000-0005-0000-0000-000053050000}"/>
    <cellStyle name="Comma 11 7 112" xfId="1379" xr:uid="{00000000-0005-0000-0000-000054050000}"/>
    <cellStyle name="Comma 11 7 113" xfId="1380" xr:uid="{00000000-0005-0000-0000-000055050000}"/>
    <cellStyle name="Comma 11 7 114" xfId="1381" xr:uid="{00000000-0005-0000-0000-000056050000}"/>
    <cellStyle name="Comma 11 7 115" xfId="1382" xr:uid="{00000000-0005-0000-0000-000057050000}"/>
    <cellStyle name="Comma 11 7 116" xfId="1383" xr:uid="{00000000-0005-0000-0000-000058050000}"/>
    <cellStyle name="Comma 11 7 117" xfId="1384" xr:uid="{00000000-0005-0000-0000-000059050000}"/>
    <cellStyle name="Comma 11 7 118" xfId="1385" xr:uid="{00000000-0005-0000-0000-00005A050000}"/>
    <cellStyle name="Comma 11 7 119" xfId="1386" xr:uid="{00000000-0005-0000-0000-00005B050000}"/>
    <cellStyle name="Comma 11 7 12" xfId="1387" xr:uid="{00000000-0005-0000-0000-00005C050000}"/>
    <cellStyle name="Comma 11 7 120" xfId="1388" xr:uid="{00000000-0005-0000-0000-00005D050000}"/>
    <cellStyle name="Comma 11 7 121" xfId="1389" xr:uid="{00000000-0005-0000-0000-00005E050000}"/>
    <cellStyle name="Comma 11 7 122" xfId="1390" xr:uid="{00000000-0005-0000-0000-00005F050000}"/>
    <cellStyle name="Comma 11 7 123" xfId="1391" xr:uid="{00000000-0005-0000-0000-000060050000}"/>
    <cellStyle name="Comma 11 7 124" xfId="1392" xr:uid="{00000000-0005-0000-0000-000061050000}"/>
    <cellStyle name="Comma 11 7 125" xfId="1393" xr:uid="{00000000-0005-0000-0000-000062050000}"/>
    <cellStyle name="Comma 11 7 126" xfId="1394" xr:uid="{00000000-0005-0000-0000-000063050000}"/>
    <cellStyle name="Comma 11 7 127" xfId="1395" xr:uid="{00000000-0005-0000-0000-000064050000}"/>
    <cellStyle name="Comma 11 7 128" xfId="1396" xr:uid="{00000000-0005-0000-0000-000065050000}"/>
    <cellStyle name="Comma 11 7 129" xfId="1397" xr:uid="{00000000-0005-0000-0000-000066050000}"/>
    <cellStyle name="Comma 11 7 13" xfId="1398" xr:uid="{00000000-0005-0000-0000-000067050000}"/>
    <cellStyle name="Comma 11 7 130" xfId="1399" xr:uid="{00000000-0005-0000-0000-000068050000}"/>
    <cellStyle name="Comma 11 7 131" xfId="1400" xr:uid="{00000000-0005-0000-0000-000069050000}"/>
    <cellStyle name="Comma 11 7 132" xfId="1401" xr:uid="{00000000-0005-0000-0000-00006A050000}"/>
    <cellStyle name="Comma 11 7 133" xfId="1402" xr:uid="{00000000-0005-0000-0000-00006B050000}"/>
    <cellStyle name="Comma 11 7 134" xfId="1403" xr:uid="{00000000-0005-0000-0000-00006C050000}"/>
    <cellStyle name="Comma 11 7 135" xfId="1404" xr:uid="{00000000-0005-0000-0000-00006D050000}"/>
    <cellStyle name="Comma 11 7 136" xfId="1405" xr:uid="{00000000-0005-0000-0000-00006E050000}"/>
    <cellStyle name="Comma 11 7 137" xfId="1406" xr:uid="{00000000-0005-0000-0000-00006F050000}"/>
    <cellStyle name="Comma 11 7 138" xfId="1407" xr:uid="{00000000-0005-0000-0000-000070050000}"/>
    <cellStyle name="Comma 11 7 139" xfId="1408" xr:uid="{00000000-0005-0000-0000-000071050000}"/>
    <cellStyle name="Comma 11 7 14" xfId="1409" xr:uid="{00000000-0005-0000-0000-000072050000}"/>
    <cellStyle name="Comma 11 7 140" xfId="1410" xr:uid="{00000000-0005-0000-0000-000073050000}"/>
    <cellStyle name="Comma 11 7 141" xfId="1411" xr:uid="{00000000-0005-0000-0000-000074050000}"/>
    <cellStyle name="Comma 11 7 142" xfId="1412" xr:uid="{00000000-0005-0000-0000-000075050000}"/>
    <cellStyle name="Comma 11 7 143" xfId="1413" xr:uid="{00000000-0005-0000-0000-000076050000}"/>
    <cellStyle name="Comma 11 7 144" xfId="1414" xr:uid="{00000000-0005-0000-0000-000077050000}"/>
    <cellStyle name="Comma 11 7 145" xfId="1415" xr:uid="{00000000-0005-0000-0000-000078050000}"/>
    <cellStyle name="Comma 11 7 146" xfId="1416" xr:uid="{00000000-0005-0000-0000-000079050000}"/>
    <cellStyle name="Comma 11 7 147" xfId="1417" xr:uid="{00000000-0005-0000-0000-00007A050000}"/>
    <cellStyle name="Comma 11 7 148" xfId="1418" xr:uid="{00000000-0005-0000-0000-00007B050000}"/>
    <cellStyle name="Comma 11 7 149" xfId="1419" xr:uid="{00000000-0005-0000-0000-00007C050000}"/>
    <cellStyle name="Comma 11 7 15" xfId="1420" xr:uid="{00000000-0005-0000-0000-00007D050000}"/>
    <cellStyle name="Comma 11 7 150" xfId="1421" xr:uid="{00000000-0005-0000-0000-00007E050000}"/>
    <cellStyle name="Comma 11 7 151" xfId="1422" xr:uid="{00000000-0005-0000-0000-00007F050000}"/>
    <cellStyle name="Comma 11 7 152" xfId="1423" xr:uid="{00000000-0005-0000-0000-000080050000}"/>
    <cellStyle name="Comma 11 7 153" xfId="1424" xr:uid="{00000000-0005-0000-0000-000081050000}"/>
    <cellStyle name="Comma 11 7 154" xfId="1425" xr:uid="{00000000-0005-0000-0000-000082050000}"/>
    <cellStyle name="Comma 11 7 155" xfId="1426" xr:uid="{00000000-0005-0000-0000-000083050000}"/>
    <cellStyle name="Comma 11 7 156" xfId="1427" xr:uid="{00000000-0005-0000-0000-000084050000}"/>
    <cellStyle name="Comma 11 7 157" xfId="1428" xr:uid="{00000000-0005-0000-0000-000085050000}"/>
    <cellStyle name="Comma 11 7 158" xfId="1429" xr:uid="{00000000-0005-0000-0000-000086050000}"/>
    <cellStyle name="Comma 11 7 159" xfId="1430" xr:uid="{00000000-0005-0000-0000-000087050000}"/>
    <cellStyle name="Comma 11 7 16" xfId="1431" xr:uid="{00000000-0005-0000-0000-000088050000}"/>
    <cellStyle name="Comma 11 7 17" xfId="1432" xr:uid="{00000000-0005-0000-0000-000089050000}"/>
    <cellStyle name="Comma 11 7 18" xfId="1433" xr:uid="{00000000-0005-0000-0000-00008A050000}"/>
    <cellStyle name="Comma 11 7 19" xfId="1434" xr:uid="{00000000-0005-0000-0000-00008B050000}"/>
    <cellStyle name="Comma 11 7 2" xfId="1435" xr:uid="{00000000-0005-0000-0000-00008C050000}"/>
    <cellStyle name="Comma 11 7 20" xfId="1436" xr:uid="{00000000-0005-0000-0000-00008D050000}"/>
    <cellStyle name="Comma 11 7 21" xfId="1437" xr:uid="{00000000-0005-0000-0000-00008E050000}"/>
    <cellStyle name="Comma 11 7 22" xfId="1438" xr:uid="{00000000-0005-0000-0000-00008F050000}"/>
    <cellStyle name="Comma 11 7 23" xfId="1439" xr:uid="{00000000-0005-0000-0000-000090050000}"/>
    <cellStyle name="Comma 11 7 24" xfId="1440" xr:uid="{00000000-0005-0000-0000-000091050000}"/>
    <cellStyle name="Comma 11 7 25" xfId="1441" xr:uid="{00000000-0005-0000-0000-000092050000}"/>
    <cellStyle name="Comma 11 7 26" xfId="1442" xr:uid="{00000000-0005-0000-0000-000093050000}"/>
    <cellStyle name="Comma 11 7 27" xfId="1443" xr:uid="{00000000-0005-0000-0000-000094050000}"/>
    <cellStyle name="Comma 11 7 28" xfId="1444" xr:uid="{00000000-0005-0000-0000-000095050000}"/>
    <cellStyle name="Comma 11 7 29" xfId="1445" xr:uid="{00000000-0005-0000-0000-000096050000}"/>
    <cellStyle name="Comma 11 7 3" xfId="1446" xr:uid="{00000000-0005-0000-0000-000097050000}"/>
    <cellStyle name="Comma 11 7 30" xfId="1447" xr:uid="{00000000-0005-0000-0000-000098050000}"/>
    <cellStyle name="Comma 11 7 31" xfId="1448" xr:uid="{00000000-0005-0000-0000-000099050000}"/>
    <cellStyle name="Comma 11 7 32" xfId="1449" xr:uid="{00000000-0005-0000-0000-00009A050000}"/>
    <cellStyle name="Comma 11 7 33" xfId="1450" xr:uid="{00000000-0005-0000-0000-00009B050000}"/>
    <cellStyle name="Comma 11 7 34" xfId="1451" xr:uid="{00000000-0005-0000-0000-00009C050000}"/>
    <cellStyle name="Comma 11 7 35" xfId="1452" xr:uid="{00000000-0005-0000-0000-00009D050000}"/>
    <cellStyle name="Comma 11 7 36" xfId="1453" xr:uid="{00000000-0005-0000-0000-00009E050000}"/>
    <cellStyle name="Comma 11 7 37" xfId="1454" xr:uid="{00000000-0005-0000-0000-00009F050000}"/>
    <cellStyle name="Comma 11 7 38" xfId="1455" xr:uid="{00000000-0005-0000-0000-0000A0050000}"/>
    <cellStyle name="Comma 11 7 39" xfId="1456" xr:uid="{00000000-0005-0000-0000-0000A1050000}"/>
    <cellStyle name="Comma 11 7 4" xfId="1457" xr:uid="{00000000-0005-0000-0000-0000A2050000}"/>
    <cellStyle name="Comma 11 7 40" xfId="1458" xr:uid="{00000000-0005-0000-0000-0000A3050000}"/>
    <cellStyle name="Comma 11 7 41" xfId="1459" xr:uid="{00000000-0005-0000-0000-0000A4050000}"/>
    <cellStyle name="Comma 11 7 42" xfId="1460" xr:uid="{00000000-0005-0000-0000-0000A5050000}"/>
    <cellStyle name="Comma 11 7 43" xfId="1461" xr:uid="{00000000-0005-0000-0000-0000A6050000}"/>
    <cellStyle name="Comma 11 7 44" xfId="1462" xr:uid="{00000000-0005-0000-0000-0000A7050000}"/>
    <cellStyle name="Comma 11 7 45" xfId="1463" xr:uid="{00000000-0005-0000-0000-0000A8050000}"/>
    <cellStyle name="Comma 11 7 46" xfId="1464" xr:uid="{00000000-0005-0000-0000-0000A9050000}"/>
    <cellStyle name="Comma 11 7 47" xfId="1465" xr:uid="{00000000-0005-0000-0000-0000AA050000}"/>
    <cellStyle name="Comma 11 7 48" xfId="1466" xr:uid="{00000000-0005-0000-0000-0000AB050000}"/>
    <cellStyle name="Comma 11 7 49" xfId="1467" xr:uid="{00000000-0005-0000-0000-0000AC050000}"/>
    <cellStyle name="Comma 11 7 5" xfId="1468" xr:uid="{00000000-0005-0000-0000-0000AD050000}"/>
    <cellStyle name="Comma 11 7 50" xfId="1469" xr:uid="{00000000-0005-0000-0000-0000AE050000}"/>
    <cellStyle name="Comma 11 7 51" xfId="1470" xr:uid="{00000000-0005-0000-0000-0000AF050000}"/>
    <cellStyle name="Comma 11 7 52" xfId="1471" xr:uid="{00000000-0005-0000-0000-0000B0050000}"/>
    <cellStyle name="Comma 11 7 53" xfId="1472" xr:uid="{00000000-0005-0000-0000-0000B1050000}"/>
    <cellStyle name="Comma 11 7 54" xfId="1473" xr:uid="{00000000-0005-0000-0000-0000B2050000}"/>
    <cellStyle name="Comma 11 7 55" xfId="1474" xr:uid="{00000000-0005-0000-0000-0000B3050000}"/>
    <cellStyle name="Comma 11 7 56" xfId="1475" xr:uid="{00000000-0005-0000-0000-0000B4050000}"/>
    <cellStyle name="Comma 11 7 57" xfId="1476" xr:uid="{00000000-0005-0000-0000-0000B5050000}"/>
    <cellStyle name="Comma 11 7 58" xfId="1477" xr:uid="{00000000-0005-0000-0000-0000B6050000}"/>
    <cellStyle name="Comma 11 7 59" xfId="1478" xr:uid="{00000000-0005-0000-0000-0000B7050000}"/>
    <cellStyle name="Comma 11 7 6" xfId="1479" xr:uid="{00000000-0005-0000-0000-0000B8050000}"/>
    <cellStyle name="Comma 11 7 60" xfId="1480" xr:uid="{00000000-0005-0000-0000-0000B9050000}"/>
    <cellStyle name="Comma 11 7 61" xfId="1481" xr:uid="{00000000-0005-0000-0000-0000BA050000}"/>
    <cellStyle name="Comma 11 7 62" xfId="1482" xr:uid="{00000000-0005-0000-0000-0000BB050000}"/>
    <cellStyle name="Comma 11 7 63" xfId="1483" xr:uid="{00000000-0005-0000-0000-0000BC050000}"/>
    <cellStyle name="Comma 11 7 64" xfId="1484" xr:uid="{00000000-0005-0000-0000-0000BD050000}"/>
    <cellStyle name="Comma 11 7 65" xfId="1485" xr:uid="{00000000-0005-0000-0000-0000BE050000}"/>
    <cellStyle name="Comma 11 7 66" xfId="1486" xr:uid="{00000000-0005-0000-0000-0000BF050000}"/>
    <cellStyle name="Comma 11 7 67" xfId="1487" xr:uid="{00000000-0005-0000-0000-0000C0050000}"/>
    <cellStyle name="Comma 11 7 68" xfId="1488" xr:uid="{00000000-0005-0000-0000-0000C1050000}"/>
    <cellStyle name="Comma 11 7 69" xfId="1489" xr:uid="{00000000-0005-0000-0000-0000C2050000}"/>
    <cellStyle name="Comma 11 7 7" xfId="1490" xr:uid="{00000000-0005-0000-0000-0000C3050000}"/>
    <cellStyle name="Comma 11 7 70" xfId="1491" xr:uid="{00000000-0005-0000-0000-0000C4050000}"/>
    <cellStyle name="Comma 11 7 71" xfId="1492" xr:uid="{00000000-0005-0000-0000-0000C5050000}"/>
    <cellStyle name="Comma 11 7 72" xfId="1493" xr:uid="{00000000-0005-0000-0000-0000C6050000}"/>
    <cellStyle name="Comma 11 7 73" xfId="1494" xr:uid="{00000000-0005-0000-0000-0000C7050000}"/>
    <cellStyle name="Comma 11 7 74" xfId="1495" xr:uid="{00000000-0005-0000-0000-0000C8050000}"/>
    <cellStyle name="Comma 11 7 75" xfId="1496" xr:uid="{00000000-0005-0000-0000-0000C9050000}"/>
    <cellStyle name="Comma 11 7 76" xfId="1497" xr:uid="{00000000-0005-0000-0000-0000CA050000}"/>
    <cellStyle name="Comma 11 7 77" xfId="1498" xr:uid="{00000000-0005-0000-0000-0000CB050000}"/>
    <cellStyle name="Comma 11 7 78" xfId="1499" xr:uid="{00000000-0005-0000-0000-0000CC050000}"/>
    <cellStyle name="Comma 11 7 79" xfId="1500" xr:uid="{00000000-0005-0000-0000-0000CD050000}"/>
    <cellStyle name="Comma 11 7 8" xfId="1501" xr:uid="{00000000-0005-0000-0000-0000CE050000}"/>
    <cellStyle name="Comma 11 7 80" xfId="1502" xr:uid="{00000000-0005-0000-0000-0000CF050000}"/>
    <cellStyle name="Comma 11 7 81" xfId="1503" xr:uid="{00000000-0005-0000-0000-0000D0050000}"/>
    <cellStyle name="Comma 11 7 82" xfId="1504" xr:uid="{00000000-0005-0000-0000-0000D1050000}"/>
    <cellStyle name="Comma 11 7 83" xfId="1505" xr:uid="{00000000-0005-0000-0000-0000D2050000}"/>
    <cellStyle name="Comma 11 7 84" xfId="1506" xr:uid="{00000000-0005-0000-0000-0000D3050000}"/>
    <cellStyle name="Comma 11 7 85" xfId="1507" xr:uid="{00000000-0005-0000-0000-0000D4050000}"/>
    <cellStyle name="Comma 11 7 86" xfId="1508" xr:uid="{00000000-0005-0000-0000-0000D5050000}"/>
    <cellStyle name="Comma 11 7 87" xfId="1509" xr:uid="{00000000-0005-0000-0000-0000D6050000}"/>
    <cellStyle name="Comma 11 7 88" xfId="1510" xr:uid="{00000000-0005-0000-0000-0000D7050000}"/>
    <cellStyle name="Comma 11 7 89" xfId="1511" xr:uid="{00000000-0005-0000-0000-0000D8050000}"/>
    <cellStyle name="Comma 11 7 9" xfId="1512" xr:uid="{00000000-0005-0000-0000-0000D9050000}"/>
    <cellStyle name="Comma 11 7 90" xfId="1513" xr:uid="{00000000-0005-0000-0000-0000DA050000}"/>
    <cellStyle name="Comma 11 7 91" xfId="1514" xr:uid="{00000000-0005-0000-0000-0000DB050000}"/>
    <cellStyle name="Comma 11 7 92" xfId="1515" xr:uid="{00000000-0005-0000-0000-0000DC050000}"/>
    <cellStyle name="Comma 11 7 93" xfId="1516" xr:uid="{00000000-0005-0000-0000-0000DD050000}"/>
    <cellStyle name="Comma 11 7 94" xfId="1517" xr:uid="{00000000-0005-0000-0000-0000DE050000}"/>
    <cellStyle name="Comma 11 7 95" xfId="1518" xr:uid="{00000000-0005-0000-0000-0000DF050000}"/>
    <cellStyle name="Comma 11 7 96" xfId="1519" xr:uid="{00000000-0005-0000-0000-0000E0050000}"/>
    <cellStyle name="Comma 11 7 97" xfId="1520" xr:uid="{00000000-0005-0000-0000-0000E1050000}"/>
    <cellStyle name="Comma 11 7 98" xfId="1521" xr:uid="{00000000-0005-0000-0000-0000E2050000}"/>
    <cellStyle name="Comma 11 7 99" xfId="1522" xr:uid="{00000000-0005-0000-0000-0000E3050000}"/>
    <cellStyle name="Comma 11 70" xfId="1523" xr:uid="{00000000-0005-0000-0000-0000E4050000}"/>
    <cellStyle name="Comma 11 71" xfId="1524" xr:uid="{00000000-0005-0000-0000-0000E5050000}"/>
    <cellStyle name="Comma 11 72" xfId="1525" xr:uid="{00000000-0005-0000-0000-0000E6050000}"/>
    <cellStyle name="Comma 11 73" xfId="1526" xr:uid="{00000000-0005-0000-0000-0000E7050000}"/>
    <cellStyle name="Comma 11 74" xfId="1527" xr:uid="{00000000-0005-0000-0000-0000E8050000}"/>
    <cellStyle name="Comma 11 75" xfId="1528" xr:uid="{00000000-0005-0000-0000-0000E9050000}"/>
    <cellStyle name="Comma 11 76" xfId="1529" xr:uid="{00000000-0005-0000-0000-0000EA050000}"/>
    <cellStyle name="Comma 11 77" xfId="1530" xr:uid="{00000000-0005-0000-0000-0000EB050000}"/>
    <cellStyle name="Comma 11 78" xfId="1531" xr:uid="{00000000-0005-0000-0000-0000EC050000}"/>
    <cellStyle name="Comma 11 79" xfId="1532" xr:uid="{00000000-0005-0000-0000-0000ED050000}"/>
    <cellStyle name="Comma 11 8" xfId="1533" xr:uid="{00000000-0005-0000-0000-0000EE050000}"/>
    <cellStyle name="Comma 11 8 10" xfId="1534" xr:uid="{00000000-0005-0000-0000-0000EF050000}"/>
    <cellStyle name="Comma 11 8 100" xfId="1535" xr:uid="{00000000-0005-0000-0000-0000F0050000}"/>
    <cellStyle name="Comma 11 8 101" xfId="1536" xr:uid="{00000000-0005-0000-0000-0000F1050000}"/>
    <cellStyle name="Comma 11 8 102" xfId="1537" xr:uid="{00000000-0005-0000-0000-0000F2050000}"/>
    <cellStyle name="Comma 11 8 103" xfId="1538" xr:uid="{00000000-0005-0000-0000-0000F3050000}"/>
    <cellStyle name="Comma 11 8 104" xfId="1539" xr:uid="{00000000-0005-0000-0000-0000F4050000}"/>
    <cellStyle name="Comma 11 8 105" xfId="1540" xr:uid="{00000000-0005-0000-0000-0000F5050000}"/>
    <cellStyle name="Comma 11 8 106" xfId="1541" xr:uid="{00000000-0005-0000-0000-0000F6050000}"/>
    <cellStyle name="Comma 11 8 107" xfId="1542" xr:uid="{00000000-0005-0000-0000-0000F7050000}"/>
    <cellStyle name="Comma 11 8 108" xfId="1543" xr:uid="{00000000-0005-0000-0000-0000F8050000}"/>
    <cellStyle name="Comma 11 8 109" xfId="1544" xr:uid="{00000000-0005-0000-0000-0000F9050000}"/>
    <cellStyle name="Comma 11 8 11" xfId="1545" xr:uid="{00000000-0005-0000-0000-0000FA050000}"/>
    <cellStyle name="Comma 11 8 110" xfId="1546" xr:uid="{00000000-0005-0000-0000-0000FB050000}"/>
    <cellStyle name="Comma 11 8 111" xfId="1547" xr:uid="{00000000-0005-0000-0000-0000FC050000}"/>
    <cellStyle name="Comma 11 8 112" xfId="1548" xr:uid="{00000000-0005-0000-0000-0000FD050000}"/>
    <cellStyle name="Comma 11 8 113" xfId="1549" xr:uid="{00000000-0005-0000-0000-0000FE050000}"/>
    <cellStyle name="Comma 11 8 114" xfId="1550" xr:uid="{00000000-0005-0000-0000-0000FF050000}"/>
    <cellStyle name="Comma 11 8 115" xfId="1551" xr:uid="{00000000-0005-0000-0000-000000060000}"/>
    <cellStyle name="Comma 11 8 116" xfId="1552" xr:uid="{00000000-0005-0000-0000-000001060000}"/>
    <cellStyle name="Comma 11 8 117" xfId="1553" xr:uid="{00000000-0005-0000-0000-000002060000}"/>
    <cellStyle name="Comma 11 8 118" xfId="1554" xr:uid="{00000000-0005-0000-0000-000003060000}"/>
    <cellStyle name="Comma 11 8 119" xfId="1555" xr:uid="{00000000-0005-0000-0000-000004060000}"/>
    <cellStyle name="Comma 11 8 12" xfId="1556" xr:uid="{00000000-0005-0000-0000-000005060000}"/>
    <cellStyle name="Comma 11 8 120" xfId="1557" xr:uid="{00000000-0005-0000-0000-000006060000}"/>
    <cellStyle name="Comma 11 8 121" xfId="1558" xr:uid="{00000000-0005-0000-0000-000007060000}"/>
    <cellStyle name="Comma 11 8 122" xfId="1559" xr:uid="{00000000-0005-0000-0000-000008060000}"/>
    <cellStyle name="Comma 11 8 123" xfId="1560" xr:uid="{00000000-0005-0000-0000-000009060000}"/>
    <cellStyle name="Comma 11 8 124" xfId="1561" xr:uid="{00000000-0005-0000-0000-00000A060000}"/>
    <cellStyle name="Comma 11 8 125" xfId="1562" xr:uid="{00000000-0005-0000-0000-00000B060000}"/>
    <cellStyle name="Comma 11 8 126" xfId="1563" xr:uid="{00000000-0005-0000-0000-00000C060000}"/>
    <cellStyle name="Comma 11 8 127" xfId="1564" xr:uid="{00000000-0005-0000-0000-00000D060000}"/>
    <cellStyle name="Comma 11 8 128" xfId="1565" xr:uid="{00000000-0005-0000-0000-00000E060000}"/>
    <cellStyle name="Comma 11 8 129" xfId="1566" xr:uid="{00000000-0005-0000-0000-00000F060000}"/>
    <cellStyle name="Comma 11 8 13" xfId="1567" xr:uid="{00000000-0005-0000-0000-000010060000}"/>
    <cellStyle name="Comma 11 8 130" xfId="1568" xr:uid="{00000000-0005-0000-0000-000011060000}"/>
    <cellStyle name="Comma 11 8 131" xfId="1569" xr:uid="{00000000-0005-0000-0000-000012060000}"/>
    <cellStyle name="Comma 11 8 132" xfId="1570" xr:uid="{00000000-0005-0000-0000-000013060000}"/>
    <cellStyle name="Comma 11 8 133" xfId="1571" xr:uid="{00000000-0005-0000-0000-000014060000}"/>
    <cellStyle name="Comma 11 8 134" xfId="1572" xr:uid="{00000000-0005-0000-0000-000015060000}"/>
    <cellStyle name="Comma 11 8 135" xfId="1573" xr:uid="{00000000-0005-0000-0000-000016060000}"/>
    <cellStyle name="Comma 11 8 136" xfId="1574" xr:uid="{00000000-0005-0000-0000-000017060000}"/>
    <cellStyle name="Comma 11 8 137" xfId="1575" xr:uid="{00000000-0005-0000-0000-000018060000}"/>
    <cellStyle name="Comma 11 8 138" xfId="1576" xr:uid="{00000000-0005-0000-0000-000019060000}"/>
    <cellStyle name="Comma 11 8 139" xfId="1577" xr:uid="{00000000-0005-0000-0000-00001A060000}"/>
    <cellStyle name="Comma 11 8 14" xfId="1578" xr:uid="{00000000-0005-0000-0000-00001B060000}"/>
    <cellStyle name="Comma 11 8 140" xfId="1579" xr:uid="{00000000-0005-0000-0000-00001C060000}"/>
    <cellStyle name="Comma 11 8 141" xfId="1580" xr:uid="{00000000-0005-0000-0000-00001D060000}"/>
    <cellStyle name="Comma 11 8 142" xfId="1581" xr:uid="{00000000-0005-0000-0000-00001E060000}"/>
    <cellStyle name="Comma 11 8 143" xfId="1582" xr:uid="{00000000-0005-0000-0000-00001F060000}"/>
    <cellStyle name="Comma 11 8 144" xfId="1583" xr:uid="{00000000-0005-0000-0000-000020060000}"/>
    <cellStyle name="Comma 11 8 145" xfId="1584" xr:uid="{00000000-0005-0000-0000-000021060000}"/>
    <cellStyle name="Comma 11 8 146" xfId="1585" xr:uid="{00000000-0005-0000-0000-000022060000}"/>
    <cellStyle name="Comma 11 8 147" xfId="1586" xr:uid="{00000000-0005-0000-0000-000023060000}"/>
    <cellStyle name="Comma 11 8 148" xfId="1587" xr:uid="{00000000-0005-0000-0000-000024060000}"/>
    <cellStyle name="Comma 11 8 149" xfId="1588" xr:uid="{00000000-0005-0000-0000-000025060000}"/>
    <cellStyle name="Comma 11 8 15" xfId="1589" xr:uid="{00000000-0005-0000-0000-000026060000}"/>
    <cellStyle name="Comma 11 8 150" xfId="1590" xr:uid="{00000000-0005-0000-0000-000027060000}"/>
    <cellStyle name="Comma 11 8 151" xfId="1591" xr:uid="{00000000-0005-0000-0000-000028060000}"/>
    <cellStyle name="Comma 11 8 152" xfId="1592" xr:uid="{00000000-0005-0000-0000-000029060000}"/>
    <cellStyle name="Comma 11 8 153" xfId="1593" xr:uid="{00000000-0005-0000-0000-00002A060000}"/>
    <cellStyle name="Comma 11 8 154" xfId="1594" xr:uid="{00000000-0005-0000-0000-00002B060000}"/>
    <cellStyle name="Comma 11 8 155" xfId="1595" xr:uid="{00000000-0005-0000-0000-00002C060000}"/>
    <cellStyle name="Comma 11 8 156" xfId="1596" xr:uid="{00000000-0005-0000-0000-00002D060000}"/>
    <cellStyle name="Comma 11 8 157" xfId="1597" xr:uid="{00000000-0005-0000-0000-00002E060000}"/>
    <cellStyle name="Comma 11 8 158" xfId="1598" xr:uid="{00000000-0005-0000-0000-00002F060000}"/>
    <cellStyle name="Comma 11 8 159" xfId="1599" xr:uid="{00000000-0005-0000-0000-000030060000}"/>
    <cellStyle name="Comma 11 8 16" xfId="1600" xr:uid="{00000000-0005-0000-0000-000031060000}"/>
    <cellStyle name="Comma 11 8 17" xfId="1601" xr:uid="{00000000-0005-0000-0000-000032060000}"/>
    <cellStyle name="Comma 11 8 18" xfId="1602" xr:uid="{00000000-0005-0000-0000-000033060000}"/>
    <cellStyle name="Comma 11 8 19" xfId="1603" xr:uid="{00000000-0005-0000-0000-000034060000}"/>
    <cellStyle name="Comma 11 8 2" xfId="1604" xr:uid="{00000000-0005-0000-0000-000035060000}"/>
    <cellStyle name="Comma 11 8 20" xfId="1605" xr:uid="{00000000-0005-0000-0000-000036060000}"/>
    <cellStyle name="Comma 11 8 21" xfId="1606" xr:uid="{00000000-0005-0000-0000-000037060000}"/>
    <cellStyle name="Comma 11 8 22" xfId="1607" xr:uid="{00000000-0005-0000-0000-000038060000}"/>
    <cellStyle name="Comma 11 8 23" xfId="1608" xr:uid="{00000000-0005-0000-0000-000039060000}"/>
    <cellStyle name="Comma 11 8 24" xfId="1609" xr:uid="{00000000-0005-0000-0000-00003A060000}"/>
    <cellStyle name="Comma 11 8 25" xfId="1610" xr:uid="{00000000-0005-0000-0000-00003B060000}"/>
    <cellStyle name="Comma 11 8 26" xfId="1611" xr:uid="{00000000-0005-0000-0000-00003C060000}"/>
    <cellStyle name="Comma 11 8 27" xfId="1612" xr:uid="{00000000-0005-0000-0000-00003D060000}"/>
    <cellStyle name="Comma 11 8 28" xfId="1613" xr:uid="{00000000-0005-0000-0000-00003E060000}"/>
    <cellStyle name="Comma 11 8 29" xfId="1614" xr:uid="{00000000-0005-0000-0000-00003F060000}"/>
    <cellStyle name="Comma 11 8 3" xfId="1615" xr:uid="{00000000-0005-0000-0000-000040060000}"/>
    <cellStyle name="Comma 11 8 30" xfId="1616" xr:uid="{00000000-0005-0000-0000-000041060000}"/>
    <cellStyle name="Comma 11 8 31" xfId="1617" xr:uid="{00000000-0005-0000-0000-000042060000}"/>
    <cellStyle name="Comma 11 8 32" xfId="1618" xr:uid="{00000000-0005-0000-0000-000043060000}"/>
    <cellStyle name="Comma 11 8 33" xfId="1619" xr:uid="{00000000-0005-0000-0000-000044060000}"/>
    <cellStyle name="Comma 11 8 34" xfId="1620" xr:uid="{00000000-0005-0000-0000-000045060000}"/>
    <cellStyle name="Comma 11 8 35" xfId="1621" xr:uid="{00000000-0005-0000-0000-000046060000}"/>
    <cellStyle name="Comma 11 8 36" xfId="1622" xr:uid="{00000000-0005-0000-0000-000047060000}"/>
    <cellStyle name="Comma 11 8 37" xfId="1623" xr:uid="{00000000-0005-0000-0000-000048060000}"/>
    <cellStyle name="Comma 11 8 38" xfId="1624" xr:uid="{00000000-0005-0000-0000-000049060000}"/>
    <cellStyle name="Comma 11 8 39" xfId="1625" xr:uid="{00000000-0005-0000-0000-00004A060000}"/>
    <cellStyle name="Comma 11 8 4" xfId="1626" xr:uid="{00000000-0005-0000-0000-00004B060000}"/>
    <cellStyle name="Comma 11 8 40" xfId="1627" xr:uid="{00000000-0005-0000-0000-00004C060000}"/>
    <cellStyle name="Comma 11 8 41" xfId="1628" xr:uid="{00000000-0005-0000-0000-00004D060000}"/>
    <cellStyle name="Comma 11 8 42" xfId="1629" xr:uid="{00000000-0005-0000-0000-00004E060000}"/>
    <cellStyle name="Comma 11 8 43" xfId="1630" xr:uid="{00000000-0005-0000-0000-00004F060000}"/>
    <cellStyle name="Comma 11 8 44" xfId="1631" xr:uid="{00000000-0005-0000-0000-000050060000}"/>
    <cellStyle name="Comma 11 8 45" xfId="1632" xr:uid="{00000000-0005-0000-0000-000051060000}"/>
    <cellStyle name="Comma 11 8 46" xfId="1633" xr:uid="{00000000-0005-0000-0000-000052060000}"/>
    <cellStyle name="Comma 11 8 47" xfId="1634" xr:uid="{00000000-0005-0000-0000-000053060000}"/>
    <cellStyle name="Comma 11 8 48" xfId="1635" xr:uid="{00000000-0005-0000-0000-000054060000}"/>
    <cellStyle name="Comma 11 8 49" xfId="1636" xr:uid="{00000000-0005-0000-0000-000055060000}"/>
    <cellStyle name="Comma 11 8 5" xfId="1637" xr:uid="{00000000-0005-0000-0000-000056060000}"/>
    <cellStyle name="Comma 11 8 50" xfId="1638" xr:uid="{00000000-0005-0000-0000-000057060000}"/>
    <cellStyle name="Comma 11 8 51" xfId="1639" xr:uid="{00000000-0005-0000-0000-000058060000}"/>
    <cellStyle name="Comma 11 8 52" xfId="1640" xr:uid="{00000000-0005-0000-0000-000059060000}"/>
    <cellStyle name="Comma 11 8 53" xfId="1641" xr:uid="{00000000-0005-0000-0000-00005A060000}"/>
    <cellStyle name="Comma 11 8 54" xfId="1642" xr:uid="{00000000-0005-0000-0000-00005B060000}"/>
    <cellStyle name="Comma 11 8 55" xfId="1643" xr:uid="{00000000-0005-0000-0000-00005C060000}"/>
    <cellStyle name="Comma 11 8 56" xfId="1644" xr:uid="{00000000-0005-0000-0000-00005D060000}"/>
    <cellStyle name="Comma 11 8 57" xfId="1645" xr:uid="{00000000-0005-0000-0000-00005E060000}"/>
    <cellStyle name="Comma 11 8 58" xfId="1646" xr:uid="{00000000-0005-0000-0000-00005F060000}"/>
    <cellStyle name="Comma 11 8 59" xfId="1647" xr:uid="{00000000-0005-0000-0000-000060060000}"/>
    <cellStyle name="Comma 11 8 6" xfId="1648" xr:uid="{00000000-0005-0000-0000-000061060000}"/>
    <cellStyle name="Comma 11 8 60" xfId="1649" xr:uid="{00000000-0005-0000-0000-000062060000}"/>
    <cellStyle name="Comma 11 8 61" xfId="1650" xr:uid="{00000000-0005-0000-0000-000063060000}"/>
    <cellStyle name="Comma 11 8 62" xfId="1651" xr:uid="{00000000-0005-0000-0000-000064060000}"/>
    <cellStyle name="Comma 11 8 63" xfId="1652" xr:uid="{00000000-0005-0000-0000-000065060000}"/>
    <cellStyle name="Comma 11 8 64" xfId="1653" xr:uid="{00000000-0005-0000-0000-000066060000}"/>
    <cellStyle name="Comma 11 8 65" xfId="1654" xr:uid="{00000000-0005-0000-0000-000067060000}"/>
    <cellStyle name="Comma 11 8 66" xfId="1655" xr:uid="{00000000-0005-0000-0000-000068060000}"/>
    <cellStyle name="Comma 11 8 67" xfId="1656" xr:uid="{00000000-0005-0000-0000-000069060000}"/>
    <cellStyle name="Comma 11 8 68" xfId="1657" xr:uid="{00000000-0005-0000-0000-00006A060000}"/>
    <cellStyle name="Comma 11 8 69" xfId="1658" xr:uid="{00000000-0005-0000-0000-00006B060000}"/>
    <cellStyle name="Comma 11 8 7" xfId="1659" xr:uid="{00000000-0005-0000-0000-00006C060000}"/>
    <cellStyle name="Comma 11 8 70" xfId="1660" xr:uid="{00000000-0005-0000-0000-00006D060000}"/>
    <cellStyle name="Comma 11 8 71" xfId="1661" xr:uid="{00000000-0005-0000-0000-00006E060000}"/>
    <cellStyle name="Comma 11 8 72" xfId="1662" xr:uid="{00000000-0005-0000-0000-00006F060000}"/>
    <cellStyle name="Comma 11 8 73" xfId="1663" xr:uid="{00000000-0005-0000-0000-000070060000}"/>
    <cellStyle name="Comma 11 8 74" xfId="1664" xr:uid="{00000000-0005-0000-0000-000071060000}"/>
    <cellStyle name="Comma 11 8 75" xfId="1665" xr:uid="{00000000-0005-0000-0000-000072060000}"/>
    <cellStyle name="Comma 11 8 76" xfId="1666" xr:uid="{00000000-0005-0000-0000-000073060000}"/>
    <cellStyle name="Comma 11 8 77" xfId="1667" xr:uid="{00000000-0005-0000-0000-000074060000}"/>
    <cellStyle name="Comma 11 8 78" xfId="1668" xr:uid="{00000000-0005-0000-0000-000075060000}"/>
    <cellStyle name="Comma 11 8 79" xfId="1669" xr:uid="{00000000-0005-0000-0000-000076060000}"/>
    <cellStyle name="Comma 11 8 8" xfId="1670" xr:uid="{00000000-0005-0000-0000-000077060000}"/>
    <cellStyle name="Comma 11 8 80" xfId="1671" xr:uid="{00000000-0005-0000-0000-000078060000}"/>
    <cellStyle name="Comma 11 8 81" xfId="1672" xr:uid="{00000000-0005-0000-0000-000079060000}"/>
    <cellStyle name="Comma 11 8 82" xfId="1673" xr:uid="{00000000-0005-0000-0000-00007A060000}"/>
    <cellStyle name="Comma 11 8 83" xfId="1674" xr:uid="{00000000-0005-0000-0000-00007B060000}"/>
    <cellStyle name="Comma 11 8 84" xfId="1675" xr:uid="{00000000-0005-0000-0000-00007C060000}"/>
    <cellStyle name="Comma 11 8 85" xfId="1676" xr:uid="{00000000-0005-0000-0000-00007D060000}"/>
    <cellStyle name="Comma 11 8 86" xfId="1677" xr:uid="{00000000-0005-0000-0000-00007E060000}"/>
    <cellStyle name="Comma 11 8 87" xfId="1678" xr:uid="{00000000-0005-0000-0000-00007F060000}"/>
    <cellStyle name="Comma 11 8 88" xfId="1679" xr:uid="{00000000-0005-0000-0000-000080060000}"/>
    <cellStyle name="Comma 11 8 89" xfId="1680" xr:uid="{00000000-0005-0000-0000-000081060000}"/>
    <cellStyle name="Comma 11 8 9" xfId="1681" xr:uid="{00000000-0005-0000-0000-000082060000}"/>
    <cellStyle name="Comma 11 8 90" xfId="1682" xr:uid="{00000000-0005-0000-0000-000083060000}"/>
    <cellStyle name="Comma 11 8 91" xfId="1683" xr:uid="{00000000-0005-0000-0000-000084060000}"/>
    <cellStyle name="Comma 11 8 92" xfId="1684" xr:uid="{00000000-0005-0000-0000-000085060000}"/>
    <cellStyle name="Comma 11 8 93" xfId="1685" xr:uid="{00000000-0005-0000-0000-000086060000}"/>
    <cellStyle name="Comma 11 8 94" xfId="1686" xr:uid="{00000000-0005-0000-0000-000087060000}"/>
    <cellStyle name="Comma 11 8 95" xfId="1687" xr:uid="{00000000-0005-0000-0000-000088060000}"/>
    <cellStyle name="Comma 11 8 96" xfId="1688" xr:uid="{00000000-0005-0000-0000-000089060000}"/>
    <cellStyle name="Comma 11 8 97" xfId="1689" xr:uid="{00000000-0005-0000-0000-00008A060000}"/>
    <cellStyle name="Comma 11 8 98" xfId="1690" xr:uid="{00000000-0005-0000-0000-00008B060000}"/>
    <cellStyle name="Comma 11 8 99" xfId="1691" xr:uid="{00000000-0005-0000-0000-00008C060000}"/>
    <cellStyle name="Comma 11 80" xfId="1692" xr:uid="{00000000-0005-0000-0000-00008D060000}"/>
    <cellStyle name="Comma 11 81" xfId="1693" xr:uid="{00000000-0005-0000-0000-00008E060000}"/>
    <cellStyle name="Comma 11 82" xfId="1694" xr:uid="{00000000-0005-0000-0000-00008F060000}"/>
    <cellStyle name="Comma 11 83" xfId="1695" xr:uid="{00000000-0005-0000-0000-000090060000}"/>
    <cellStyle name="Comma 11 84" xfId="1696" xr:uid="{00000000-0005-0000-0000-000091060000}"/>
    <cellStyle name="Comma 11 85" xfId="1697" xr:uid="{00000000-0005-0000-0000-000092060000}"/>
    <cellStyle name="Comma 11 86" xfId="1698" xr:uid="{00000000-0005-0000-0000-000093060000}"/>
    <cellStyle name="Comma 11 87" xfId="1699" xr:uid="{00000000-0005-0000-0000-000094060000}"/>
    <cellStyle name="Comma 11 88" xfId="1700" xr:uid="{00000000-0005-0000-0000-000095060000}"/>
    <cellStyle name="Comma 11 89" xfId="1701" xr:uid="{00000000-0005-0000-0000-000096060000}"/>
    <cellStyle name="Comma 11 9" xfId="1702" xr:uid="{00000000-0005-0000-0000-000097060000}"/>
    <cellStyle name="Comma 11 90" xfId="1703" xr:uid="{00000000-0005-0000-0000-000098060000}"/>
    <cellStyle name="Comma 11 91" xfId="1704" xr:uid="{00000000-0005-0000-0000-000099060000}"/>
    <cellStyle name="Comma 11 92" xfId="1705" xr:uid="{00000000-0005-0000-0000-00009A060000}"/>
    <cellStyle name="Comma 11 93" xfId="1706" xr:uid="{00000000-0005-0000-0000-00009B060000}"/>
    <cellStyle name="Comma 11 94" xfId="1707" xr:uid="{00000000-0005-0000-0000-00009C060000}"/>
    <cellStyle name="Comma 11 95" xfId="1708" xr:uid="{00000000-0005-0000-0000-00009D060000}"/>
    <cellStyle name="Comma 11 96" xfId="1709" xr:uid="{00000000-0005-0000-0000-00009E060000}"/>
    <cellStyle name="Comma 11 97" xfId="1710" xr:uid="{00000000-0005-0000-0000-00009F060000}"/>
    <cellStyle name="Comma 11 98" xfId="1711" xr:uid="{00000000-0005-0000-0000-0000A0060000}"/>
    <cellStyle name="Comma 11 99" xfId="1712" xr:uid="{00000000-0005-0000-0000-0000A1060000}"/>
    <cellStyle name="Comma 12" xfId="1713" xr:uid="{00000000-0005-0000-0000-0000A2060000}"/>
    <cellStyle name="Comma 12 10" xfId="1714" xr:uid="{00000000-0005-0000-0000-0000A3060000}"/>
    <cellStyle name="Comma 12 2" xfId="1715" xr:uid="{00000000-0005-0000-0000-0000A4060000}"/>
    <cellStyle name="Comma 12 2 2" xfId="1716" xr:uid="{00000000-0005-0000-0000-0000A5060000}"/>
    <cellStyle name="Comma 12 3" xfId="1717" xr:uid="{00000000-0005-0000-0000-0000A6060000}"/>
    <cellStyle name="Comma 12 4" xfId="1718" xr:uid="{00000000-0005-0000-0000-0000A7060000}"/>
    <cellStyle name="Comma 12 5" xfId="1719" xr:uid="{00000000-0005-0000-0000-0000A8060000}"/>
    <cellStyle name="Comma 12 6" xfId="1720" xr:uid="{00000000-0005-0000-0000-0000A9060000}"/>
    <cellStyle name="Comma 12 7" xfId="1721" xr:uid="{00000000-0005-0000-0000-0000AA060000}"/>
    <cellStyle name="Comma 12 8" xfId="1722" xr:uid="{00000000-0005-0000-0000-0000AB060000}"/>
    <cellStyle name="Comma 12 9" xfId="1723" xr:uid="{00000000-0005-0000-0000-0000AC060000}"/>
    <cellStyle name="Comma 13" xfId="1724" xr:uid="{00000000-0005-0000-0000-0000AD060000}"/>
    <cellStyle name="Comma 13 10" xfId="1725" xr:uid="{00000000-0005-0000-0000-0000AE060000}"/>
    <cellStyle name="Comma 13 100" xfId="1726" xr:uid="{00000000-0005-0000-0000-0000AF060000}"/>
    <cellStyle name="Comma 13 101" xfId="1727" xr:uid="{00000000-0005-0000-0000-0000B0060000}"/>
    <cellStyle name="Comma 13 102" xfId="1728" xr:uid="{00000000-0005-0000-0000-0000B1060000}"/>
    <cellStyle name="Comma 13 103" xfId="1729" xr:uid="{00000000-0005-0000-0000-0000B2060000}"/>
    <cellStyle name="Comma 13 104" xfId="1730" xr:uid="{00000000-0005-0000-0000-0000B3060000}"/>
    <cellStyle name="Comma 13 105" xfId="1731" xr:uid="{00000000-0005-0000-0000-0000B4060000}"/>
    <cellStyle name="Comma 13 106" xfId="1732" xr:uid="{00000000-0005-0000-0000-0000B5060000}"/>
    <cellStyle name="Comma 13 107" xfId="1733" xr:uid="{00000000-0005-0000-0000-0000B6060000}"/>
    <cellStyle name="Comma 13 108" xfId="1734" xr:uid="{00000000-0005-0000-0000-0000B7060000}"/>
    <cellStyle name="Comma 13 109" xfId="1735" xr:uid="{00000000-0005-0000-0000-0000B8060000}"/>
    <cellStyle name="Comma 13 11" xfId="1736" xr:uid="{00000000-0005-0000-0000-0000B9060000}"/>
    <cellStyle name="Comma 13 110" xfId="1737" xr:uid="{00000000-0005-0000-0000-0000BA060000}"/>
    <cellStyle name="Comma 13 111" xfId="1738" xr:uid="{00000000-0005-0000-0000-0000BB060000}"/>
    <cellStyle name="Comma 13 112" xfId="1739" xr:uid="{00000000-0005-0000-0000-0000BC060000}"/>
    <cellStyle name="Comma 13 113" xfId="1740" xr:uid="{00000000-0005-0000-0000-0000BD060000}"/>
    <cellStyle name="Comma 13 114" xfId="1741" xr:uid="{00000000-0005-0000-0000-0000BE060000}"/>
    <cellStyle name="Comma 13 115" xfId="1742" xr:uid="{00000000-0005-0000-0000-0000BF060000}"/>
    <cellStyle name="Comma 13 116" xfId="1743" xr:uid="{00000000-0005-0000-0000-0000C0060000}"/>
    <cellStyle name="Comma 13 117" xfId="1744" xr:uid="{00000000-0005-0000-0000-0000C1060000}"/>
    <cellStyle name="Comma 13 118" xfId="1745" xr:uid="{00000000-0005-0000-0000-0000C2060000}"/>
    <cellStyle name="Comma 13 119" xfId="1746" xr:uid="{00000000-0005-0000-0000-0000C3060000}"/>
    <cellStyle name="Comma 13 12" xfId="1747" xr:uid="{00000000-0005-0000-0000-0000C4060000}"/>
    <cellStyle name="Comma 13 120" xfId="1748" xr:uid="{00000000-0005-0000-0000-0000C5060000}"/>
    <cellStyle name="Comma 13 121" xfId="1749" xr:uid="{00000000-0005-0000-0000-0000C6060000}"/>
    <cellStyle name="Comma 13 122" xfId="1750" xr:uid="{00000000-0005-0000-0000-0000C7060000}"/>
    <cellStyle name="Comma 13 123" xfId="1751" xr:uid="{00000000-0005-0000-0000-0000C8060000}"/>
    <cellStyle name="Comma 13 124" xfId="1752" xr:uid="{00000000-0005-0000-0000-0000C9060000}"/>
    <cellStyle name="Comma 13 125" xfId="1753" xr:uid="{00000000-0005-0000-0000-0000CA060000}"/>
    <cellStyle name="Comma 13 126" xfId="1754" xr:uid="{00000000-0005-0000-0000-0000CB060000}"/>
    <cellStyle name="Comma 13 127" xfId="1755" xr:uid="{00000000-0005-0000-0000-0000CC060000}"/>
    <cellStyle name="Comma 13 128" xfId="1756" xr:uid="{00000000-0005-0000-0000-0000CD060000}"/>
    <cellStyle name="Comma 13 129" xfId="1757" xr:uid="{00000000-0005-0000-0000-0000CE060000}"/>
    <cellStyle name="Comma 13 13" xfId="1758" xr:uid="{00000000-0005-0000-0000-0000CF060000}"/>
    <cellStyle name="Comma 13 130" xfId="1759" xr:uid="{00000000-0005-0000-0000-0000D0060000}"/>
    <cellStyle name="Comma 13 131" xfId="1760" xr:uid="{00000000-0005-0000-0000-0000D1060000}"/>
    <cellStyle name="Comma 13 132" xfId="1761" xr:uid="{00000000-0005-0000-0000-0000D2060000}"/>
    <cellStyle name="Comma 13 133" xfId="1762" xr:uid="{00000000-0005-0000-0000-0000D3060000}"/>
    <cellStyle name="Comma 13 134" xfId="1763" xr:uid="{00000000-0005-0000-0000-0000D4060000}"/>
    <cellStyle name="Comma 13 135" xfId="1764" xr:uid="{00000000-0005-0000-0000-0000D5060000}"/>
    <cellStyle name="Comma 13 136" xfId="1765" xr:uid="{00000000-0005-0000-0000-0000D6060000}"/>
    <cellStyle name="Comma 13 137" xfId="1766" xr:uid="{00000000-0005-0000-0000-0000D7060000}"/>
    <cellStyle name="Comma 13 138" xfId="1767" xr:uid="{00000000-0005-0000-0000-0000D8060000}"/>
    <cellStyle name="Comma 13 139" xfId="1768" xr:uid="{00000000-0005-0000-0000-0000D9060000}"/>
    <cellStyle name="Comma 13 14" xfId="1769" xr:uid="{00000000-0005-0000-0000-0000DA060000}"/>
    <cellStyle name="Comma 13 140" xfId="1770" xr:uid="{00000000-0005-0000-0000-0000DB060000}"/>
    <cellStyle name="Comma 13 141" xfId="1771" xr:uid="{00000000-0005-0000-0000-0000DC060000}"/>
    <cellStyle name="Comma 13 142" xfId="1772" xr:uid="{00000000-0005-0000-0000-0000DD060000}"/>
    <cellStyle name="Comma 13 143" xfId="1773" xr:uid="{00000000-0005-0000-0000-0000DE060000}"/>
    <cellStyle name="Comma 13 144" xfId="1774" xr:uid="{00000000-0005-0000-0000-0000DF060000}"/>
    <cellStyle name="Comma 13 145" xfId="1775" xr:uid="{00000000-0005-0000-0000-0000E0060000}"/>
    <cellStyle name="Comma 13 146" xfId="1776" xr:uid="{00000000-0005-0000-0000-0000E1060000}"/>
    <cellStyle name="Comma 13 147" xfId="1777" xr:uid="{00000000-0005-0000-0000-0000E2060000}"/>
    <cellStyle name="Comma 13 148" xfId="1778" xr:uid="{00000000-0005-0000-0000-0000E3060000}"/>
    <cellStyle name="Comma 13 149" xfId="1779" xr:uid="{00000000-0005-0000-0000-0000E4060000}"/>
    <cellStyle name="Comma 13 15" xfId="1780" xr:uid="{00000000-0005-0000-0000-0000E5060000}"/>
    <cellStyle name="Comma 13 150" xfId="1781" xr:uid="{00000000-0005-0000-0000-0000E6060000}"/>
    <cellStyle name="Comma 13 151" xfId="1782" xr:uid="{00000000-0005-0000-0000-0000E7060000}"/>
    <cellStyle name="Comma 13 152" xfId="1783" xr:uid="{00000000-0005-0000-0000-0000E8060000}"/>
    <cellStyle name="Comma 13 153" xfId="1784" xr:uid="{00000000-0005-0000-0000-0000E9060000}"/>
    <cellStyle name="Comma 13 154" xfId="1785" xr:uid="{00000000-0005-0000-0000-0000EA060000}"/>
    <cellStyle name="Comma 13 155" xfId="1786" xr:uid="{00000000-0005-0000-0000-0000EB060000}"/>
    <cellStyle name="Comma 13 156" xfId="1787" xr:uid="{00000000-0005-0000-0000-0000EC060000}"/>
    <cellStyle name="Comma 13 157" xfId="1788" xr:uid="{00000000-0005-0000-0000-0000ED060000}"/>
    <cellStyle name="Comma 13 158" xfId="1789" xr:uid="{00000000-0005-0000-0000-0000EE060000}"/>
    <cellStyle name="Comma 13 159" xfId="1790" xr:uid="{00000000-0005-0000-0000-0000EF060000}"/>
    <cellStyle name="Comma 13 16" xfId="1791" xr:uid="{00000000-0005-0000-0000-0000F0060000}"/>
    <cellStyle name="Comma 13 160" xfId="1792" xr:uid="{00000000-0005-0000-0000-0000F1060000}"/>
    <cellStyle name="Comma 13 17" xfId="1793" xr:uid="{00000000-0005-0000-0000-0000F2060000}"/>
    <cellStyle name="Comma 13 18" xfId="1794" xr:uid="{00000000-0005-0000-0000-0000F3060000}"/>
    <cellStyle name="Comma 13 19" xfId="1795" xr:uid="{00000000-0005-0000-0000-0000F4060000}"/>
    <cellStyle name="Comma 13 2" xfId="1796" xr:uid="{00000000-0005-0000-0000-0000F5060000}"/>
    <cellStyle name="Comma 13 20" xfId="1797" xr:uid="{00000000-0005-0000-0000-0000F6060000}"/>
    <cellStyle name="Comma 13 21" xfId="1798" xr:uid="{00000000-0005-0000-0000-0000F7060000}"/>
    <cellStyle name="Comma 13 22" xfId="1799" xr:uid="{00000000-0005-0000-0000-0000F8060000}"/>
    <cellStyle name="Comma 13 23" xfId="1800" xr:uid="{00000000-0005-0000-0000-0000F9060000}"/>
    <cellStyle name="Comma 13 24" xfId="1801" xr:uid="{00000000-0005-0000-0000-0000FA060000}"/>
    <cellStyle name="Comma 13 25" xfId="1802" xr:uid="{00000000-0005-0000-0000-0000FB060000}"/>
    <cellStyle name="Comma 13 26" xfId="1803" xr:uid="{00000000-0005-0000-0000-0000FC060000}"/>
    <cellStyle name="Comma 13 27" xfId="1804" xr:uid="{00000000-0005-0000-0000-0000FD060000}"/>
    <cellStyle name="Comma 13 28" xfId="1805" xr:uid="{00000000-0005-0000-0000-0000FE060000}"/>
    <cellStyle name="Comma 13 29" xfId="1806" xr:uid="{00000000-0005-0000-0000-0000FF060000}"/>
    <cellStyle name="Comma 13 3" xfId="1807" xr:uid="{00000000-0005-0000-0000-000000070000}"/>
    <cellStyle name="Comma 13 30" xfId="1808" xr:uid="{00000000-0005-0000-0000-000001070000}"/>
    <cellStyle name="Comma 13 31" xfId="1809" xr:uid="{00000000-0005-0000-0000-000002070000}"/>
    <cellStyle name="Comma 13 32" xfId="1810" xr:uid="{00000000-0005-0000-0000-000003070000}"/>
    <cellStyle name="Comma 13 33" xfId="1811" xr:uid="{00000000-0005-0000-0000-000004070000}"/>
    <cellStyle name="Comma 13 34" xfId="1812" xr:uid="{00000000-0005-0000-0000-000005070000}"/>
    <cellStyle name="Comma 13 35" xfId="1813" xr:uid="{00000000-0005-0000-0000-000006070000}"/>
    <cellStyle name="Comma 13 36" xfId="1814" xr:uid="{00000000-0005-0000-0000-000007070000}"/>
    <cellStyle name="Comma 13 37" xfId="1815" xr:uid="{00000000-0005-0000-0000-000008070000}"/>
    <cellStyle name="Comma 13 38" xfId="1816" xr:uid="{00000000-0005-0000-0000-000009070000}"/>
    <cellStyle name="Comma 13 39" xfId="1817" xr:uid="{00000000-0005-0000-0000-00000A070000}"/>
    <cellStyle name="Comma 13 4" xfId="1818" xr:uid="{00000000-0005-0000-0000-00000B070000}"/>
    <cellStyle name="Comma 13 40" xfId="1819" xr:uid="{00000000-0005-0000-0000-00000C070000}"/>
    <cellStyle name="Comma 13 41" xfId="1820" xr:uid="{00000000-0005-0000-0000-00000D070000}"/>
    <cellStyle name="Comma 13 42" xfId="1821" xr:uid="{00000000-0005-0000-0000-00000E070000}"/>
    <cellStyle name="Comma 13 43" xfId="1822" xr:uid="{00000000-0005-0000-0000-00000F070000}"/>
    <cellStyle name="Comma 13 44" xfId="1823" xr:uid="{00000000-0005-0000-0000-000010070000}"/>
    <cellStyle name="Comma 13 45" xfId="1824" xr:uid="{00000000-0005-0000-0000-000011070000}"/>
    <cellStyle name="Comma 13 46" xfId="1825" xr:uid="{00000000-0005-0000-0000-000012070000}"/>
    <cellStyle name="Comma 13 47" xfId="1826" xr:uid="{00000000-0005-0000-0000-000013070000}"/>
    <cellStyle name="Comma 13 48" xfId="1827" xr:uid="{00000000-0005-0000-0000-000014070000}"/>
    <cellStyle name="Comma 13 49" xfId="1828" xr:uid="{00000000-0005-0000-0000-000015070000}"/>
    <cellStyle name="Comma 13 5" xfId="1829" xr:uid="{00000000-0005-0000-0000-000016070000}"/>
    <cellStyle name="Comma 13 50" xfId="1830" xr:uid="{00000000-0005-0000-0000-000017070000}"/>
    <cellStyle name="Comma 13 51" xfId="1831" xr:uid="{00000000-0005-0000-0000-000018070000}"/>
    <cellStyle name="Comma 13 52" xfId="1832" xr:uid="{00000000-0005-0000-0000-000019070000}"/>
    <cellStyle name="Comma 13 53" xfId="1833" xr:uid="{00000000-0005-0000-0000-00001A070000}"/>
    <cellStyle name="Comma 13 54" xfId="1834" xr:uid="{00000000-0005-0000-0000-00001B070000}"/>
    <cellStyle name="Comma 13 55" xfId="1835" xr:uid="{00000000-0005-0000-0000-00001C070000}"/>
    <cellStyle name="Comma 13 56" xfId="1836" xr:uid="{00000000-0005-0000-0000-00001D070000}"/>
    <cellStyle name="Comma 13 57" xfId="1837" xr:uid="{00000000-0005-0000-0000-00001E070000}"/>
    <cellStyle name="Comma 13 58" xfId="1838" xr:uid="{00000000-0005-0000-0000-00001F070000}"/>
    <cellStyle name="Comma 13 59" xfId="1839" xr:uid="{00000000-0005-0000-0000-000020070000}"/>
    <cellStyle name="Comma 13 6" xfId="1840" xr:uid="{00000000-0005-0000-0000-000021070000}"/>
    <cellStyle name="Comma 13 60" xfId="1841" xr:uid="{00000000-0005-0000-0000-000022070000}"/>
    <cellStyle name="Comma 13 61" xfId="1842" xr:uid="{00000000-0005-0000-0000-000023070000}"/>
    <cellStyle name="Comma 13 62" xfId="1843" xr:uid="{00000000-0005-0000-0000-000024070000}"/>
    <cellStyle name="Comma 13 63" xfId="1844" xr:uid="{00000000-0005-0000-0000-000025070000}"/>
    <cellStyle name="Comma 13 64" xfId="1845" xr:uid="{00000000-0005-0000-0000-000026070000}"/>
    <cellStyle name="Comma 13 65" xfId="1846" xr:uid="{00000000-0005-0000-0000-000027070000}"/>
    <cellStyle name="Comma 13 66" xfId="1847" xr:uid="{00000000-0005-0000-0000-000028070000}"/>
    <cellStyle name="Comma 13 67" xfId="1848" xr:uid="{00000000-0005-0000-0000-000029070000}"/>
    <cellStyle name="Comma 13 68" xfId="1849" xr:uid="{00000000-0005-0000-0000-00002A070000}"/>
    <cellStyle name="Comma 13 69" xfId="1850" xr:uid="{00000000-0005-0000-0000-00002B070000}"/>
    <cellStyle name="Comma 13 7" xfId="1851" xr:uid="{00000000-0005-0000-0000-00002C070000}"/>
    <cellStyle name="Comma 13 70" xfId="1852" xr:uid="{00000000-0005-0000-0000-00002D070000}"/>
    <cellStyle name="Comma 13 71" xfId="1853" xr:uid="{00000000-0005-0000-0000-00002E070000}"/>
    <cellStyle name="Comma 13 72" xfId="1854" xr:uid="{00000000-0005-0000-0000-00002F070000}"/>
    <cellStyle name="Comma 13 73" xfId="1855" xr:uid="{00000000-0005-0000-0000-000030070000}"/>
    <cellStyle name="Comma 13 74" xfId="1856" xr:uid="{00000000-0005-0000-0000-000031070000}"/>
    <cellStyle name="Comma 13 75" xfId="1857" xr:uid="{00000000-0005-0000-0000-000032070000}"/>
    <cellStyle name="Comma 13 76" xfId="1858" xr:uid="{00000000-0005-0000-0000-000033070000}"/>
    <cellStyle name="Comma 13 77" xfId="1859" xr:uid="{00000000-0005-0000-0000-000034070000}"/>
    <cellStyle name="Comma 13 78" xfId="1860" xr:uid="{00000000-0005-0000-0000-000035070000}"/>
    <cellStyle name="Comma 13 79" xfId="1861" xr:uid="{00000000-0005-0000-0000-000036070000}"/>
    <cellStyle name="Comma 13 8" xfId="1862" xr:uid="{00000000-0005-0000-0000-000037070000}"/>
    <cellStyle name="Comma 13 80" xfId="1863" xr:uid="{00000000-0005-0000-0000-000038070000}"/>
    <cellStyle name="Comma 13 81" xfId="1864" xr:uid="{00000000-0005-0000-0000-000039070000}"/>
    <cellStyle name="Comma 13 82" xfId="1865" xr:uid="{00000000-0005-0000-0000-00003A070000}"/>
    <cellStyle name="Comma 13 83" xfId="1866" xr:uid="{00000000-0005-0000-0000-00003B070000}"/>
    <cellStyle name="Comma 13 84" xfId="1867" xr:uid="{00000000-0005-0000-0000-00003C070000}"/>
    <cellStyle name="Comma 13 85" xfId="1868" xr:uid="{00000000-0005-0000-0000-00003D070000}"/>
    <cellStyle name="Comma 13 86" xfId="1869" xr:uid="{00000000-0005-0000-0000-00003E070000}"/>
    <cellStyle name="Comma 13 87" xfId="1870" xr:uid="{00000000-0005-0000-0000-00003F070000}"/>
    <cellStyle name="Comma 13 88" xfId="1871" xr:uid="{00000000-0005-0000-0000-000040070000}"/>
    <cellStyle name="Comma 13 89" xfId="1872" xr:uid="{00000000-0005-0000-0000-000041070000}"/>
    <cellStyle name="Comma 13 9" xfId="1873" xr:uid="{00000000-0005-0000-0000-000042070000}"/>
    <cellStyle name="Comma 13 90" xfId="1874" xr:uid="{00000000-0005-0000-0000-000043070000}"/>
    <cellStyle name="Comma 13 91" xfId="1875" xr:uid="{00000000-0005-0000-0000-000044070000}"/>
    <cellStyle name="Comma 13 92" xfId="1876" xr:uid="{00000000-0005-0000-0000-000045070000}"/>
    <cellStyle name="Comma 13 93" xfId="1877" xr:uid="{00000000-0005-0000-0000-000046070000}"/>
    <cellStyle name="Comma 13 94" xfId="1878" xr:uid="{00000000-0005-0000-0000-000047070000}"/>
    <cellStyle name="Comma 13 95" xfId="1879" xr:uid="{00000000-0005-0000-0000-000048070000}"/>
    <cellStyle name="Comma 13 96" xfId="1880" xr:uid="{00000000-0005-0000-0000-000049070000}"/>
    <cellStyle name="Comma 13 97" xfId="1881" xr:uid="{00000000-0005-0000-0000-00004A070000}"/>
    <cellStyle name="Comma 13 98" xfId="1882" xr:uid="{00000000-0005-0000-0000-00004B070000}"/>
    <cellStyle name="Comma 13 99" xfId="1883" xr:uid="{00000000-0005-0000-0000-00004C070000}"/>
    <cellStyle name="Comma 14" xfId="1884" xr:uid="{00000000-0005-0000-0000-00004D070000}"/>
    <cellStyle name="Comma 14 2" xfId="1885" xr:uid="{00000000-0005-0000-0000-00004E070000}"/>
    <cellStyle name="Comma 15" xfId="1886" xr:uid="{00000000-0005-0000-0000-00004F070000}"/>
    <cellStyle name="Comma 15 10" xfId="1887" xr:uid="{00000000-0005-0000-0000-000050070000}"/>
    <cellStyle name="Comma 15 10 10" xfId="1888" xr:uid="{00000000-0005-0000-0000-000051070000}"/>
    <cellStyle name="Comma 15 10 2" xfId="1889" xr:uid="{00000000-0005-0000-0000-000052070000}"/>
    <cellStyle name="Comma 15 10 2 2" xfId="1890" xr:uid="{00000000-0005-0000-0000-000053070000}"/>
    <cellStyle name="Comma 15 10 2 2 2" xfId="1891" xr:uid="{00000000-0005-0000-0000-000054070000}"/>
    <cellStyle name="Comma 15 10 2 2 3" xfId="1892" xr:uid="{00000000-0005-0000-0000-000055070000}"/>
    <cellStyle name="Comma 15 10 2 2 4" xfId="1893" xr:uid="{00000000-0005-0000-0000-000056070000}"/>
    <cellStyle name="Comma 15 10 2 2 5" xfId="1894" xr:uid="{00000000-0005-0000-0000-000057070000}"/>
    <cellStyle name="Comma 15 10 2 3" xfId="1895" xr:uid="{00000000-0005-0000-0000-000058070000}"/>
    <cellStyle name="Comma 15 10 2 3 2" xfId="1896" xr:uid="{00000000-0005-0000-0000-000059070000}"/>
    <cellStyle name="Comma 15 10 2 3 3" xfId="1897" xr:uid="{00000000-0005-0000-0000-00005A070000}"/>
    <cellStyle name="Comma 15 10 2 3 4" xfId="1898" xr:uid="{00000000-0005-0000-0000-00005B070000}"/>
    <cellStyle name="Comma 15 10 2 3 5" xfId="1899" xr:uid="{00000000-0005-0000-0000-00005C070000}"/>
    <cellStyle name="Comma 15 10 2 4" xfId="1900" xr:uid="{00000000-0005-0000-0000-00005D070000}"/>
    <cellStyle name="Comma 15 10 2 4 2" xfId="1901" xr:uid="{00000000-0005-0000-0000-00005E070000}"/>
    <cellStyle name="Comma 15 10 2 4 3" xfId="1902" xr:uid="{00000000-0005-0000-0000-00005F070000}"/>
    <cellStyle name="Comma 15 10 2 4 4" xfId="1903" xr:uid="{00000000-0005-0000-0000-000060070000}"/>
    <cellStyle name="Comma 15 10 2 4 5" xfId="1904" xr:uid="{00000000-0005-0000-0000-000061070000}"/>
    <cellStyle name="Comma 15 10 2 5" xfId="1905" xr:uid="{00000000-0005-0000-0000-000062070000}"/>
    <cellStyle name="Comma 15 10 2 5 2" xfId="1906" xr:uid="{00000000-0005-0000-0000-000063070000}"/>
    <cellStyle name="Comma 15 10 2 5 3" xfId="1907" xr:uid="{00000000-0005-0000-0000-000064070000}"/>
    <cellStyle name="Comma 15 10 2 5 4" xfId="1908" xr:uid="{00000000-0005-0000-0000-000065070000}"/>
    <cellStyle name="Comma 15 10 2 5 5" xfId="1909" xr:uid="{00000000-0005-0000-0000-000066070000}"/>
    <cellStyle name="Comma 15 10 2 6" xfId="1910" xr:uid="{00000000-0005-0000-0000-000067070000}"/>
    <cellStyle name="Comma 15 10 2 7" xfId="1911" xr:uid="{00000000-0005-0000-0000-000068070000}"/>
    <cellStyle name="Comma 15 10 2 8" xfId="1912" xr:uid="{00000000-0005-0000-0000-000069070000}"/>
    <cellStyle name="Comma 15 10 2 9" xfId="1913" xr:uid="{00000000-0005-0000-0000-00006A070000}"/>
    <cellStyle name="Comma 15 10 3" xfId="1914" xr:uid="{00000000-0005-0000-0000-00006B070000}"/>
    <cellStyle name="Comma 15 10 3 2" xfId="1915" xr:uid="{00000000-0005-0000-0000-00006C070000}"/>
    <cellStyle name="Comma 15 10 3 3" xfId="1916" xr:uid="{00000000-0005-0000-0000-00006D070000}"/>
    <cellStyle name="Comma 15 10 3 4" xfId="1917" xr:uid="{00000000-0005-0000-0000-00006E070000}"/>
    <cellStyle name="Comma 15 10 3 5" xfId="1918" xr:uid="{00000000-0005-0000-0000-00006F070000}"/>
    <cellStyle name="Comma 15 10 4" xfId="1919" xr:uid="{00000000-0005-0000-0000-000070070000}"/>
    <cellStyle name="Comma 15 10 4 2" xfId="1920" xr:uid="{00000000-0005-0000-0000-000071070000}"/>
    <cellStyle name="Comma 15 10 4 3" xfId="1921" xr:uid="{00000000-0005-0000-0000-000072070000}"/>
    <cellStyle name="Comma 15 10 4 4" xfId="1922" xr:uid="{00000000-0005-0000-0000-000073070000}"/>
    <cellStyle name="Comma 15 10 4 5" xfId="1923" xr:uid="{00000000-0005-0000-0000-000074070000}"/>
    <cellStyle name="Comma 15 10 5" xfId="1924" xr:uid="{00000000-0005-0000-0000-000075070000}"/>
    <cellStyle name="Comma 15 10 5 2" xfId="1925" xr:uid="{00000000-0005-0000-0000-000076070000}"/>
    <cellStyle name="Comma 15 10 5 3" xfId="1926" xr:uid="{00000000-0005-0000-0000-000077070000}"/>
    <cellStyle name="Comma 15 10 5 4" xfId="1927" xr:uid="{00000000-0005-0000-0000-000078070000}"/>
    <cellStyle name="Comma 15 10 5 5" xfId="1928" xr:uid="{00000000-0005-0000-0000-000079070000}"/>
    <cellStyle name="Comma 15 10 6" xfId="1929" xr:uid="{00000000-0005-0000-0000-00007A070000}"/>
    <cellStyle name="Comma 15 10 6 2" xfId="1930" xr:uid="{00000000-0005-0000-0000-00007B070000}"/>
    <cellStyle name="Comma 15 10 6 3" xfId="1931" xr:uid="{00000000-0005-0000-0000-00007C070000}"/>
    <cellStyle name="Comma 15 10 6 4" xfId="1932" xr:uid="{00000000-0005-0000-0000-00007D070000}"/>
    <cellStyle name="Comma 15 10 6 5" xfId="1933" xr:uid="{00000000-0005-0000-0000-00007E070000}"/>
    <cellStyle name="Comma 15 10 7" xfId="1934" xr:uid="{00000000-0005-0000-0000-00007F070000}"/>
    <cellStyle name="Comma 15 10 8" xfId="1935" xr:uid="{00000000-0005-0000-0000-000080070000}"/>
    <cellStyle name="Comma 15 10 9" xfId="1936" xr:uid="{00000000-0005-0000-0000-000081070000}"/>
    <cellStyle name="Comma 15 100" xfId="1937" xr:uid="{00000000-0005-0000-0000-000082070000}"/>
    <cellStyle name="Comma 15 101" xfId="1938" xr:uid="{00000000-0005-0000-0000-000083070000}"/>
    <cellStyle name="Comma 15 102" xfId="1939" xr:uid="{00000000-0005-0000-0000-000084070000}"/>
    <cellStyle name="Comma 15 103" xfId="1940" xr:uid="{00000000-0005-0000-0000-000085070000}"/>
    <cellStyle name="Comma 15 104" xfId="1941" xr:uid="{00000000-0005-0000-0000-000086070000}"/>
    <cellStyle name="Comma 15 105" xfId="1942" xr:uid="{00000000-0005-0000-0000-000087070000}"/>
    <cellStyle name="Comma 15 106" xfId="1943" xr:uid="{00000000-0005-0000-0000-000088070000}"/>
    <cellStyle name="Comma 15 107" xfId="1944" xr:uid="{00000000-0005-0000-0000-000089070000}"/>
    <cellStyle name="Comma 15 108" xfId="1945" xr:uid="{00000000-0005-0000-0000-00008A070000}"/>
    <cellStyle name="Comma 15 109" xfId="1946" xr:uid="{00000000-0005-0000-0000-00008B070000}"/>
    <cellStyle name="Comma 15 11" xfId="1947" xr:uid="{00000000-0005-0000-0000-00008C070000}"/>
    <cellStyle name="Comma 15 11 10" xfId="1948" xr:uid="{00000000-0005-0000-0000-00008D070000}"/>
    <cellStyle name="Comma 15 11 2" xfId="1949" xr:uid="{00000000-0005-0000-0000-00008E070000}"/>
    <cellStyle name="Comma 15 11 2 2" xfId="1950" xr:uid="{00000000-0005-0000-0000-00008F070000}"/>
    <cellStyle name="Comma 15 11 2 2 2" xfId="1951" xr:uid="{00000000-0005-0000-0000-000090070000}"/>
    <cellStyle name="Comma 15 11 2 2 3" xfId="1952" xr:uid="{00000000-0005-0000-0000-000091070000}"/>
    <cellStyle name="Comma 15 11 2 2 4" xfId="1953" xr:uid="{00000000-0005-0000-0000-000092070000}"/>
    <cellStyle name="Comma 15 11 2 2 5" xfId="1954" xr:uid="{00000000-0005-0000-0000-000093070000}"/>
    <cellStyle name="Comma 15 11 2 3" xfId="1955" xr:uid="{00000000-0005-0000-0000-000094070000}"/>
    <cellStyle name="Comma 15 11 2 3 2" xfId="1956" xr:uid="{00000000-0005-0000-0000-000095070000}"/>
    <cellStyle name="Comma 15 11 2 3 3" xfId="1957" xr:uid="{00000000-0005-0000-0000-000096070000}"/>
    <cellStyle name="Comma 15 11 2 3 4" xfId="1958" xr:uid="{00000000-0005-0000-0000-000097070000}"/>
    <cellStyle name="Comma 15 11 2 3 5" xfId="1959" xr:uid="{00000000-0005-0000-0000-000098070000}"/>
    <cellStyle name="Comma 15 11 2 4" xfId="1960" xr:uid="{00000000-0005-0000-0000-000099070000}"/>
    <cellStyle name="Comma 15 11 2 4 2" xfId="1961" xr:uid="{00000000-0005-0000-0000-00009A070000}"/>
    <cellStyle name="Comma 15 11 2 4 3" xfId="1962" xr:uid="{00000000-0005-0000-0000-00009B070000}"/>
    <cellStyle name="Comma 15 11 2 4 4" xfId="1963" xr:uid="{00000000-0005-0000-0000-00009C070000}"/>
    <cellStyle name="Comma 15 11 2 4 5" xfId="1964" xr:uid="{00000000-0005-0000-0000-00009D070000}"/>
    <cellStyle name="Comma 15 11 2 5" xfId="1965" xr:uid="{00000000-0005-0000-0000-00009E070000}"/>
    <cellStyle name="Comma 15 11 2 5 2" xfId="1966" xr:uid="{00000000-0005-0000-0000-00009F070000}"/>
    <cellStyle name="Comma 15 11 2 5 3" xfId="1967" xr:uid="{00000000-0005-0000-0000-0000A0070000}"/>
    <cellStyle name="Comma 15 11 2 5 4" xfId="1968" xr:uid="{00000000-0005-0000-0000-0000A1070000}"/>
    <cellStyle name="Comma 15 11 2 5 5" xfId="1969" xr:uid="{00000000-0005-0000-0000-0000A2070000}"/>
    <cellStyle name="Comma 15 11 2 6" xfId="1970" xr:uid="{00000000-0005-0000-0000-0000A3070000}"/>
    <cellStyle name="Comma 15 11 2 7" xfId="1971" xr:uid="{00000000-0005-0000-0000-0000A4070000}"/>
    <cellStyle name="Comma 15 11 2 8" xfId="1972" xr:uid="{00000000-0005-0000-0000-0000A5070000}"/>
    <cellStyle name="Comma 15 11 2 9" xfId="1973" xr:uid="{00000000-0005-0000-0000-0000A6070000}"/>
    <cellStyle name="Comma 15 11 3" xfId="1974" xr:uid="{00000000-0005-0000-0000-0000A7070000}"/>
    <cellStyle name="Comma 15 11 3 2" xfId="1975" xr:uid="{00000000-0005-0000-0000-0000A8070000}"/>
    <cellStyle name="Comma 15 11 3 3" xfId="1976" xr:uid="{00000000-0005-0000-0000-0000A9070000}"/>
    <cellStyle name="Comma 15 11 3 4" xfId="1977" xr:uid="{00000000-0005-0000-0000-0000AA070000}"/>
    <cellStyle name="Comma 15 11 3 5" xfId="1978" xr:uid="{00000000-0005-0000-0000-0000AB070000}"/>
    <cellStyle name="Comma 15 11 4" xfId="1979" xr:uid="{00000000-0005-0000-0000-0000AC070000}"/>
    <cellStyle name="Comma 15 11 4 2" xfId="1980" xr:uid="{00000000-0005-0000-0000-0000AD070000}"/>
    <cellStyle name="Comma 15 11 4 3" xfId="1981" xr:uid="{00000000-0005-0000-0000-0000AE070000}"/>
    <cellStyle name="Comma 15 11 4 4" xfId="1982" xr:uid="{00000000-0005-0000-0000-0000AF070000}"/>
    <cellStyle name="Comma 15 11 4 5" xfId="1983" xr:uid="{00000000-0005-0000-0000-0000B0070000}"/>
    <cellStyle name="Comma 15 11 5" xfId="1984" xr:uid="{00000000-0005-0000-0000-0000B1070000}"/>
    <cellStyle name="Comma 15 11 5 2" xfId="1985" xr:uid="{00000000-0005-0000-0000-0000B2070000}"/>
    <cellStyle name="Comma 15 11 5 3" xfId="1986" xr:uid="{00000000-0005-0000-0000-0000B3070000}"/>
    <cellStyle name="Comma 15 11 5 4" xfId="1987" xr:uid="{00000000-0005-0000-0000-0000B4070000}"/>
    <cellStyle name="Comma 15 11 5 5" xfId="1988" xr:uid="{00000000-0005-0000-0000-0000B5070000}"/>
    <cellStyle name="Comma 15 11 6" xfId="1989" xr:uid="{00000000-0005-0000-0000-0000B6070000}"/>
    <cellStyle name="Comma 15 11 6 2" xfId="1990" xr:uid="{00000000-0005-0000-0000-0000B7070000}"/>
    <cellStyle name="Comma 15 11 6 3" xfId="1991" xr:uid="{00000000-0005-0000-0000-0000B8070000}"/>
    <cellStyle name="Comma 15 11 6 4" xfId="1992" xr:uid="{00000000-0005-0000-0000-0000B9070000}"/>
    <cellStyle name="Comma 15 11 6 5" xfId="1993" xr:uid="{00000000-0005-0000-0000-0000BA070000}"/>
    <cellStyle name="Comma 15 11 7" xfId="1994" xr:uid="{00000000-0005-0000-0000-0000BB070000}"/>
    <cellStyle name="Comma 15 11 8" xfId="1995" xr:uid="{00000000-0005-0000-0000-0000BC070000}"/>
    <cellStyle name="Comma 15 11 9" xfId="1996" xr:uid="{00000000-0005-0000-0000-0000BD070000}"/>
    <cellStyle name="Comma 15 110" xfId="1997" xr:uid="{00000000-0005-0000-0000-0000BE070000}"/>
    <cellStyle name="Comma 15 111" xfId="1998" xr:uid="{00000000-0005-0000-0000-0000BF070000}"/>
    <cellStyle name="Comma 15 112" xfId="1999" xr:uid="{00000000-0005-0000-0000-0000C0070000}"/>
    <cellStyle name="Comma 15 113" xfId="2000" xr:uid="{00000000-0005-0000-0000-0000C1070000}"/>
    <cellStyle name="Comma 15 114" xfId="2001" xr:uid="{00000000-0005-0000-0000-0000C2070000}"/>
    <cellStyle name="Comma 15 115" xfId="2002" xr:uid="{00000000-0005-0000-0000-0000C3070000}"/>
    <cellStyle name="Comma 15 116" xfId="2003" xr:uid="{00000000-0005-0000-0000-0000C4070000}"/>
    <cellStyle name="Comma 15 117" xfId="2004" xr:uid="{00000000-0005-0000-0000-0000C5070000}"/>
    <cellStyle name="Comma 15 118" xfId="2005" xr:uid="{00000000-0005-0000-0000-0000C6070000}"/>
    <cellStyle name="Comma 15 119" xfId="2006" xr:uid="{00000000-0005-0000-0000-0000C7070000}"/>
    <cellStyle name="Comma 15 12" xfId="2007" xr:uid="{00000000-0005-0000-0000-0000C8070000}"/>
    <cellStyle name="Comma 15 12 10" xfId="2008" xr:uid="{00000000-0005-0000-0000-0000C9070000}"/>
    <cellStyle name="Comma 15 12 2" xfId="2009" xr:uid="{00000000-0005-0000-0000-0000CA070000}"/>
    <cellStyle name="Comma 15 12 2 2" xfId="2010" xr:uid="{00000000-0005-0000-0000-0000CB070000}"/>
    <cellStyle name="Comma 15 12 2 2 2" xfId="2011" xr:uid="{00000000-0005-0000-0000-0000CC070000}"/>
    <cellStyle name="Comma 15 12 2 2 3" xfId="2012" xr:uid="{00000000-0005-0000-0000-0000CD070000}"/>
    <cellStyle name="Comma 15 12 2 2 4" xfId="2013" xr:uid="{00000000-0005-0000-0000-0000CE070000}"/>
    <cellStyle name="Comma 15 12 2 2 5" xfId="2014" xr:uid="{00000000-0005-0000-0000-0000CF070000}"/>
    <cellStyle name="Comma 15 12 2 3" xfId="2015" xr:uid="{00000000-0005-0000-0000-0000D0070000}"/>
    <cellStyle name="Comma 15 12 2 3 2" xfId="2016" xr:uid="{00000000-0005-0000-0000-0000D1070000}"/>
    <cellStyle name="Comma 15 12 2 3 3" xfId="2017" xr:uid="{00000000-0005-0000-0000-0000D2070000}"/>
    <cellStyle name="Comma 15 12 2 3 4" xfId="2018" xr:uid="{00000000-0005-0000-0000-0000D3070000}"/>
    <cellStyle name="Comma 15 12 2 3 5" xfId="2019" xr:uid="{00000000-0005-0000-0000-0000D4070000}"/>
    <cellStyle name="Comma 15 12 2 4" xfId="2020" xr:uid="{00000000-0005-0000-0000-0000D5070000}"/>
    <cellStyle name="Comma 15 12 2 4 2" xfId="2021" xr:uid="{00000000-0005-0000-0000-0000D6070000}"/>
    <cellStyle name="Comma 15 12 2 4 3" xfId="2022" xr:uid="{00000000-0005-0000-0000-0000D7070000}"/>
    <cellStyle name="Comma 15 12 2 4 4" xfId="2023" xr:uid="{00000000-0005-0000-0000-0000D8070000}"/>
    <cellStyle name="Comma 15 12 2 4 5" xfId="2024" xr:uid="{00000000-0005-0000-0000-0000D9070000}"/>
    <cellStyle name="Comma 15 12 2 5" xfId="2025" xr:uid="{00000000-0005-0000-0000-0000DA070000}"/>
    <cellStyle name="Comma 15 12 2 5 2" xfId="2026" xr:uid="{00000000-0005-0000-0000-0000DB070000}"/>
    <cellStyle name="Comma 15 12 2 5 3" xfId="2027" xr:uid="{00000000-0005-0000-0000-0000DC070000}"/>
    <cellStyle name="Comma 15 12 2 5 4" xfId="2028" xr:uid="{00000000-0005-0000-0000-0000DD070000}"/>
    <cellStyle name="Comma 15 12 2 5 5" xfId="2029" xr:uid="{00000000-0005-0000-0000-0000DE070000}"/>
    <cellStyle name="Comma 15 12 2 6" xfId="2030" xr:uid="{00000000-0005-0000-0000-0000DF070000}"/>
    <cellStyle name="Comma 15 12 2 7" xfId="2031" xr:uid="{00000000-0005-0000-0000-0000E0070000}"/>
    <cellStyle name="Comma 15 12 2 8" xfId="2032" xr:uid="{00000000-0005-0000-0000-0000E1070000}"/>
    <cellStyle name="Comma 15 12 2 9" xfId="2033" xr:uid="{00000000-0005-0000-0000-0000E2070000}"/>
    <cellStyle name="Comma 15 12 3" xfId="2034" xr:uid="{00000000-0005-0000-0000-0000E3070000}"/>
    <cellStyle name="Comma 15 12 3 2" xfId="2035" xr:uid="{00000000-0005-0000-0000-0000E4070000}"/>
    <cellStyle name="Comma 15 12 3 3" xfId="2036" xr:uid="{00000000-0005-0000-0000-0000E5070000}"/>
    <cellStyle name="Comma 15 12 3 4" xfId="2037" xr:uid="{00000000-0005-0000-0000-0000E6070000}"/>
    <cellStyle name="Comma 15 12 3 5" xfId="2038" xr:uid="{00000000-0005-0000-0000-0000E7070000}"/>
    <cellStyle name="Comma 15 12 4" xfId="2039" xr:uid="{00000000-0005-0000-0000-0000E8070000}"/>
    <cellStyle name="Comma 15 12 4 2" xfId="2040" xr:uid="{00000000-0005-0000-0000-0000E9070000}"/>
    <cellStyle name="Comma 15 12 4 3" xfId="2041" xr:uid="{00000000-0005-0000-0000-0000EA070000}"/>
    <cellStyle name="Comma 15 12 4 4" xfId="2042" xr:uid="{00000000-0005-0000-0000-0000EB070000}"/>
    <cellStyle name="Comma 15 12 4 5" xfId="2043" xr:uid="{00000000-0005-0000-0000-0000EC070000}"/>
    <cellStyle name="Comma 15 12 5" xfId="2044" xr:uid="{00000000-0005-0000-0000-0000ED070000}"/>
    <cellStyle name="Comma 15 12 5 2" xfId="2045" xr:uid="{00000000-0005-0000-0000-0000EE070000}"/>
    <cellStyle name="Comma 15 12 5 3" xfId="2046" xr:uid="{00000000-0005-0000-0000-0000EF070000}"/>
    <cellStyle name="Comma 15 12 5 4" xfId="2047" xr:uid="{00000000-0005-0000-0000-0000F0070000}"/>
    <cellStyle name="Comma 15 12 5 5" xfId="2048" xr:uid="{00000000-0005-0000-0000-0000F1070000}"/>
    <cellStyle name="Comma 15 12 6" xfId="2049" xr:uid="{00000000-0005-0000-0000-0000F2070000}"/>
    <cellStyle name="Comma 15 12 6 2" xfId="2050" xr:uid="{00000000-0005-0000-0000-0000F3070000}"/>
    <cellStyle name="Comma 15 12 6 3" xfId="2051" xr:uid="{00000000-0005-0000-0000-0000F4070000}"/>
    <cellStyle name="Comma 15 12 6 4" xfId="2052" xr:uid="{00000000-0005-0000-0000-0000F5070000}"/>
    <cellStyle name="Comma 15 12 6 5" xfId="2053" xr:uid="{00000000-0005-0000-0000-0000F6070000}"/>
    <cellStyle name="Comma 15 12 7" xfId="2054" xr:uid="{00000000-0005-0000-0000-0000F7070000}"/>
    <cellStyle name="Comma 15 12 8" xfId="2055" xr:uid="{00000000-0005-0000-0000-0000F8070000}"/>
    <cellStyle name="Comma 15 12 9" xfId="2056" xr:uid="{00000000-0005-0000-0000-0000F9070000}"/>
    <cellStyle name="Comma 15 120" xfId="2057" xr:uid="{00000000-0005-0000-0000-0000FA070000}"/>
    <cellStyle name="Comma 15 121" xfId="2058" xr:uid="{00000000-0005-0000-0000-0000FB070000}"/>
    <cellStyle name="Comma 15 122" xfId="2059" xr:uid="{00000000-0005-0000-0000-0000FC070000}"/>
    <cellStyle name="Comma 15 123" xfId="2060" xr:uid="{00000000-0005-0000-0000-0000FD070000}"/>
    <cellStyle name="Comma 15 124" xfId="2061" xr:uid="{00000000-0005-0000-0000-0000FE070000}"/>
    <cellStyle name="Comma 15 125" xfId="2062" xr:uid="{00000000-0005-0000-0000-0000FF070000}"/>
    <cellStyle name="Comma 15 126" xfId="2063" xr:uid="{00000000-0005-0000-0000-000000080000}"/>
    <cellStyle name="Comma 15 127" xfId="2064" xr:uid="{00000000-0005-0000-0000-000001080000}"/>
    <cellStyle name="Comma 15 128" xfId="2065" xr:uid="{00000000-0005-0000-0000-000002080000}"/>
    <cellStyle name="Comma 15 129" xfId="2066" xr:uid="{00000000-0005-0000-0000-000003080000}"/>
    <cellStyle name="Comma 15 13" xfId="2067" xr:uid="{00000000-0005-0000-0000-000004080000}"/>
    <cellStyle name="Comma 15 13 10" xfId="2068" xr:uid="{00000000-0005-0000-0000-000005080000}"/>
    <cellStyle name="Comma 15 13 2" xfId="2069" xr:uid="{00000000-0005-0000-0000-000006080000}"/>
    <cellStyle name="Comma 15 13 2 2" xfId="2070" xr:uid="{00000000-0005-0000-0000-000007080000}"/>
    <cellStyle name="Comma 15 13 2 2 2" xfId="2071" xr:uid="{00000000-0005-0000-0000-000008080000}"/>
    <cellStyle name="Comma 15 13 2 2 3" xfId="2072" xr:uid="{00000000-0005-0000-0000-000009080000}"/>
    <cellStyle name="Comma 15 13 2 2 4" xfId="2073" xr:uid="{00000000-0005-0000-0000-00000A080000}"/>
    <cellStyle name="Comma 15 13 2 2 5" xfId="2074" xr:uid="{00000000-0005-0000-0000-00000B080000}"/>
    <cellStyle name="Comma 15 13 2 3" xfId="2075" xr:uid="{00000000-0005-0000-0000-00000C080000}"/>
    <cellStyle name="Comma 15 13 2 3 2" xfId="2076" xr:uid="{00000000-0005-0000-0000-00000D080000}"/>
    <cellStyle name="Comma 15 13 2 3 3" xfId="2077" xr:uid="{00000000-0005-0000-0000-00000E080000}"/>
    <cellStyle name="Comma 15 13 2 3 4" xfId="2078" xr:uid="{00000000-0005-0000-0000-00000F080000}"/>
    <cellStyle name="Comma 15 13 2 3 5" xfId="2079" xr:uid="{00000000-0005-0000-0000-000010080000}"/>
    <cellStyle name="Comma 15 13 2 4" xfId="2080" xr:uid="{00000000-0005-0000-0000-000011080000}"/>
    <cellStyle name="Comma 15 13 2 4 2" xfId="2081" xr:uid="{00000000-0005-0000-0000-000012080000}"/>
    <cellStyle name="Comma 15 13 2 4 3" xfId="2082" xr:uid="{00000000-0005-0000-0000-000013080000}"/>
    <cellStyle name="Comma 15 13 2 4 4" xfId="2083" xr:uid="{00000000-0005-0000-0000-000014080000}"/>
    <cellStyle name="Comma 15 13 2 4 5" xfId="2084" xr:uid="{00000000-0005-0000-0000-000015080000}"/>
    <cellStyle name="Comma 15 13 2 5" xfId="2085" xr:uid="{00000000-0005-0000-0000-000016080000}"/>
    <cellStyle name="Comma 15 13 2 5 2" xfId="2086" xr:uid="{00000000-0005-0000-0000-000017080000}"/>
    <cellStyle name="Comma 15 13 2 5 3" xfId="2087" xr:uid="{00000000-0005-0000-0000-000018080000}"/>
    <cellStyle name="Comma 15 13 2 5 4" xfId="2088" xr:uid="{00000000-0005-0000-0000-000019080000}"/>
    <cellStyle name="Comma 15 13 2 5 5" xfId="2089" xr:uid="{00000000-0005-0000-0000-00001A080000}"/>
    <cellStyle name="Comma 15 13 2 6" xfId="2090" xr:uid="{00000000-0005-0000-0000-00001B080000}"/>
    <cellStyle name="Comma 15 13 2 7" xfId="2091" xr:uid="{00000000-0005-0000-0000-00001C080000}"/>
    <cellStyle name="Comma 15 13 2 8" xfId="2092" xr:uid="{00000000-0005-0000-0000-00001D080000}"/>
    <cellStyle name="Comma 15 13 2 9" xfId="2093" xr:uid="{00000000-0005-0000-0000-00001E080000}"/>
    <cellStyle name="Comma 15 13 3" xfId="2094" xr:uid="{00000000-0005-0000-0000-00001F080000}"/>
    <cellStyle name="Comma 15 13 3 2" xfId="2095" xr:uid="{00000000-0005-0000-0000-000020080000}"/>
    <cellStyle name="Comma 15 13 3 3" xfId="2096" xr:uid="{00000000-0005-0000-0000-000021080000}"/>
    <cellStyle name="Comma 15 13 3 4" xfId="2097" xr:uid="{00000000-0005-0000-0000-000022080000}"/>
    <cellStyle name="Comma 15 13 3 5" xfId="2098" xr:uid="{00000000-0005-0000-0000-000023080000}"/>
    <cellStyle name="Comma 15 13 4" xfId="2099" xr:uid="{00000000-0005-0000-0000-000024080000}"/>
    <cellStyle name="Comma 15 13 4 2" xfId="2100" xr:uid="{00000000-0005-0000-0000-000025080000}"/>
    <cellStyle name="Comma 15 13 4 3" xfId="2101" xr:uid="{00000000-0005-0000-0000-000026080000}"/>
    <cellStyle name="Comma 15 13 4 4" xfId="2102" xr:uid="{00000000-0005-0000-0000-000027080000}"/>
    <cellStyle name="Comma 15 13 4 5" xfId="2103" xr:uid="{00000000-0005-0000-0000-000028080000}"/>
    <cellStyle name="Comma 15 13 5" xfId="2104" xr:uid="{00000000-0005-0000-0000-000029080000}"/>
    <cellStyle name="Comma 15 13 5 2" xfId="2105" xr:uid="{00000000-0005-0000-0000-00002A080000}"/>
    <cellStyle name="Comma 15 13 5 3" xfId="2106" xr:uid="{00000000-0005-0000-0000-00002B080000}"/>
    <cellStyle name="Comma 15 13 5 4" xfId="2107" xr:uid="{00000000-0005-0000-0000-00002C080000}"/>
    <cellStyle name="Comma 15 13 5 5" xfId="2108" xr:uid="{00000000-0005-0000-0000-00002D080000}"/>
    <cellStyle name="Comma 15 13 6" xfId="2109" xr:uid="{00000000-0005-0000-0000-00002E080000}"/>
    <cellStyle name="Comma 15 13 6 2" xfId="2110" xr:uid="{00000000-0005-0000-0000-00002F080000}"/>
    <cellStyle name="Comma 15 13 6 3" xfId="2111" xr:uid="{00000000-0005-0000-0000-000030080000}"/>
    <cellStyle name="Comma 15 13 6 4" xfId="2112" xr:uid="{00000000-0005-0000-0000-000031080000}"/>
    <cellStyle name="Comma 15 13 6 5" xfId="2113" xr:uid="{00000000-0005-0000-0000-000032080000}"/>
    <cellStyle name="Comma 15 13 7" xfId="2114" xr:uid="{00000000-0005-0000-0000-000033080000}"/>
    <cellStyle name="Comma 15 13 8" xfId="2115" xr:uid="{00000000-0005-0000-0000-000034080000}"/>
    <cellStyle name="Comma 15 13 9" xfId="2116" xr:uid="{00000000-0005-0000-0000-000035080000}"/>
    <cellStyle name="Comma 15 130" xfId="2117" xr:uid="{00000000-0005-0000-0000-000036080000}"/>
    <cellStyle name="Comma 15 131" xfId="2118" xr:uid="{00000000-0005-0000-0000-000037080000}"/>
    <cellStyle name="Comma 15 132" xfId="2119" xr:uid="{00000000-0005-0000-0000-000038080000}"/>
    <cellStyle name="Comma 15 133" xfId="2120" xr:uid="{00000000-0005-0000-0000-000039080000}"/>
    <cellStyle name="Comma 15 134" xfId="2121" xr:uid="{00000000-0005-0000-0000-00003A080000}"/>
    <cellStyle name="Comma 15 135" xfId="2122" xr:uid="{00000000-0005-0000-0000-00003B080000}"/>
    <cellStyle name="Comma 15 136" xfId="2123" xr:uid="{00000000-0005-0000-0000-00003C080000}"/>
    <cellStyle name="Comma 15 137" xfId="2124" xr:uid="{00000000-0005-0000-0000-00003D080000}"/>
    <cellStyle name="Comma 15 138" xfId="2125" xr:uid="{00000000-0005-0000-0000-00003E080000}"/>
    <cellStyle name="Comma 15 139" xfId="2126" xr:uid="{00000000-0005-0000-0000-00003F080000}"/>
    <cellStyle name="Comma 15 14" xfId="2127" xr:uid="{00000000-0005-0000-0000-000040080000}"/>
    <cellStyle name="Comma 15 14 10" xfId="2128" xr:uid="{00000000-0005-0000-0000-000041080000}"/>
    <cellStyle name="Comma 15 14 2" xfId="2129" xr:uid="{00000000-0005-0000-0000-000042080000}"/>
    <cellStyle name="Comma 15 14 2 2" xfId="2130" xr:uid="{00000000-0005-0000-0000-000043080000}"/>
    <cellStyle name="Comma 15 14 2 2 2" xfId="2131" xr:uid="{00000000-0005-0000-0000-000044080000}"/>
    <cellStyle name="Comma 15 14 2 2 3" xfId="2132" xr:uid="{00000000-0005-0000-0000-000045080000}"/>
    <cellStyle name="Comma 15 14 2 2 4" xfId="2133" xr:uid="{00000000-0005-0000-0000-000046080000}"/>
    <cellStyle name="Comma 15 14 2 2 5" xfId="2134" xr:uid="{00000000-0005-0000-0000-000047080000}"/>
    <cellStyle name="Comma 15 14 2 3" xfId="2135" xr:uid="{00000000-0005-0000-0000-000048080000}"/>
    <cellStyle name="Comma 15 14 2 3 2" xfId="2136" xr:uid="{00000000-0005-0000-0000-000049080000}"/>
    <cellStyle name="Comma 15 14 2 3 3" xfId="2137" xr:uid="{00000000-0005-0000-0000-00004A080000}"/>
    <cellStyle name="Comma 15 14 2 3 4" xfId="2138" xr:uid="{00000000-0005-0000-0000-00004B080000}"/>
    <cellStyle name="Comma 15 14 2 3 5" xfId="2139" xr:uid="{00000000-0005-0000-0000-00004C080000}"/>
    <cellStyle name="Comma 15 14 2 4" xfId="2140" xr:uid="{00000000-0005-0000-0000-00004D080000}"/>
    <cellStyle name="Comma 15 14 2 4 2" xfId="2141" xr:uid="{00000000-0005-0000-0000-00004E080000}"/>
    <cellStyle name="Comma 15 14 2 4 3" xfId="2142" xr:uid="{00000000-0005-0000-0000-00004F080000}"/>
    <cellStyle name="Comma 15 14 2 4 4" xfId="2143" xr:uid="{00000000-0005-0000-0000-000050080000}"/>
    <cellStyle name="Comma 15 14 2 4 5" xfId="2144" xr:uid="{00000000-0005-0000-0000-000051080000}"/>
    <cellStyle name="Comma 15 14 2 5" xfId="2145" xr:uid="{00000000-0005-0000-0000-000052080000}"/>
    <cellStyle name="Comma 15 14 2 5 2" xfId="2146" xr:uid="{00000000-0005-0000-0000-000053080000}"/>
    <cellStyle name="Comma 15 14 2 5 3" xfId="2147" xr:uid="{00000000-0005-0000-0000-000054080000}"/>
    <cellStyle name="Comma 15 14 2 5 4" xfId="2148" xr:uid="{00000000-0005-0000-0000-000055080000}"/>
    <cellStyle name="Comma 15 14 2 5 5" xfId="2149" xr:uid="{00000000-0005-0000-0000-000056080000}"/>
    <cellStyle name="Comma 15 14 2 6" xfId="2150" xr:uid="{00000000-0005-0000-0000-000057080000}"/>
    <cellStyle name="Comma 15 14 2 7" xfId="2151" xr:uid="{00000000-0005-0000-0000-000058080000}"/>
    <cellStyle name="Comma 15 14 2 8" xfId="2152" xr:uid="{00000000-0005-0000-0000-000059080000}"/>
    <cellStyle name="Comma 15 14 2 9" xfId="2153" xr:uid="{00000000-0005-0000-0000-00005A080000}"/>
    <cellStyle name="Comma 15 14 3" xfId="2154" xr:uid="{00000000-0005-0000-0000-00005B080000}"/>
    <cellStyle name="Comma 15 14 3 2" xfId="2155" xr:uid="{00000000-0005-0000-0000-00005C080000}"/>
    <cellStyle name="Comma 15 14 3 3" xfId="2156" xr:uid="{00000000-0005-0000-0000-00005D080000}"/>
    <cellStyle name="Comma 15 14 3 4" xfId="2157" xr:uid="{00000000-0005-0000-0000-00005E080000}"/>
    <cellStyle name="Comma 15 14 3 5" xfId="2158" xr:uid="{00000000-0005-0000-0000-00005F080000}"/>
    <cellStyle name="Comma 15 14 4" xfId="2159" xr:uid="{00000000-0005-0000-0000-000060080000}"/>
    <cellStyle name="Comma 15 14 4 2" xfId="2160" xr:uid="{00000000-0005-0000-0000-000061080000}"/>
    <cellStyle name="Comma 15 14 4 3" xfId="2161" xr:uid="{00000000-0005-0000-0000-000062080000}"/>
    <cellStyle name="Comma 15 14 4 4" xfId="2162" xr:uid="{00000000-0005-0000-0000-000063080000}"/>
    <cellStyle name="Comma 15 14 4 5" xfId="2163" xr:uid="{00000000-0005-0000-0000-000064080000}"/>
    <cellStyle name="Comma 15 14 5" xfId="2164" xr:uid="{00000000-0005-0000-0000-000065080000}"/>
    <cellStyle name="Comma 15 14 5 2" xfId="2165" xr:uid="{00000000-0005-0000-0000-000066080000}"/>
    <cellStyle name="Comma 15 14 5 3" xfId="2166" xr:uid="{00000000-0005-0000-0000-000067080000}"/>
    <cellStyle name="Comma 15 14 5 4" xfId="2167" xr:uid="{00000000-0005-0000-0000-000068080000}"/>
    <cellStyle name="Comma 15 14 5 5" xfId="2168" xr:uid="{00000000-0005-0000-0000-000069080000}"/>
    <cellStyle name="Comma 15 14 6" xfId="2169" xr:uid="{00000000-0005-0000-0000-00006A080000}"/>
    <cellStyle name="Comma 15 14 6 2" xfId="2170" xr:uid="{00000000-0005-0000-0000-00006B080000}"/>
    <cellStyle name="Comma 15 14 6 3" xfId="2171" xr:uid="{00000000-0005-0000-0000-00006C080000}"/>
    <cellStyle name="Comma 15 14 6 4" xfId="2172" xr:uid="{00000000-0005-0000-0000-00006D080000}"/>
    <cellStyle name="Comma 15 14 6 5" xfId="2173" xr:uid="{00000000-0005-0000-0000-00006E080000}"/>
    <cellStyle name="Comma 15 14 7" xfId="2174" xr:uid="{00000000-0005-0000-0000-00006F080000}"/>
    <cellStyle name="Comma 15 14 8" xfId="2175" xr:uid="{00000000-0005-0000-0000-000070080000}"/>
    <cellStyle name="Comma 15 14 9" xfId="2176" xr:uid="{00000000-0005-0000-0000-000071080000}"/>
    <cellStyle name="Comma 15 140" xfId="2177" xr:uid="{00000000-0005-0000-0000-000072080000}"/>
    <cellStyle name="Comma 15 141" xfId="2178" xr:uid="{00000000-0005-0000-0000-000073080000}"/>
    <cellStyle name="Comma 15 142" xfId="2179" xr:uid="{00000000-0005-0000-0000-000074080000}"/>
    <cellStyle name="Comma 15 143" xfId="2180" xr:uid="{00000000-0005-0000-0000-000075080000}"/>
    <cellStyle name="Comma 15 144" xfId="2181" xr:uid="{00000000-0005-0000-0000-000076080000}"/>
    <cellStyle name="Comma 15 145" xfId="2182" xr:uid="{00000000-0005-0000-0000-000077080000}"/>
    <cellStyle name="Comma 15 146" xfId="2183" xr:uid="{00000000-0005-0000-0000-000078080000}"/>
    <cellStyle name="Comma 15 147" xfId="2184" xr:uid="{00000000-0005-0000-0000-000079080000}"/>
    <cellStyle name="Comma 15 148" xfId="2185" xr:uid="{00000000-0005-0000-0000-00007A080000}"/>
    <cellStyle name="Comma 15 149" xfId="2186" xr:uid="{00000000-0005-0000-0000-00007B080000}"/>
    <cellStyle name="Comma 15 15" xfId="2187" xr:uid="{00000000-0005-0000-0000-00007C080000}"/>
    <cellStyle name="Comma 15 15 2" xfId="2188" xr:uid="{00000000-0005-0000-0000-00007D080000}"/>
    <cellStyle name="Comma 15 15 2 2" xfId="2189" xr:uid="{00000000-0005-0000-0000-00007E080000}"/>
    <cellStyle name="Comma 15 15 2 3" xfId="2190" xr:uid="{00000000-0005-0000-0000-00007F080000}"/>
    <cellStyle name="Comma 15 15 2 4" xfId="2191" xr:uid="{00000000-0005-0000-0000-000080080000}"/>
    <cellStyle name="Comma 15 15 2 5" xfId="2192" xr:uid="{00000000-0005-0000-0000-000081080000}"/>
    <cellStyle name="Comma 15 15 3" xfId="2193" xr:uid="{00000000-0005-0000-0000-000082080000}"/>
    <cellStyle name="Comma 15 15 3 2" xfId="2194" xr:uid="{00000000-0005-0000-0000-000083080000}"/>
    <cellStyle name="Comma 15 15 3 3" xfId="2195" xr:uid="{00000000-0005-0000-0000-000084080000}"/>
    <cellStyle name="Comma 15 15 3 4" xfId="2196" xr:uid="{00000000-0005-0000-0000-000085080000}"/>
    <cellStyle name="Comma 15 15 3 5" xfId="2197" xr:uid="{00000000-0005-0000-0000-000086080000}"/>
    <cellStyle name="Comma 15 15 4" xfId="2198" xr:uid="{00000000-0005-0000-0000-000087080000}"/>
    <cellStyle name="Comma 15 15 4 2" xfId="2199" xr:uid="{00000000-0005-0000-0000-000088080000}"/>
    <cellStyle name="Comma 15 15 4 3" xfId="2200" xr:uid="{00000000-0005-0000-0000-000089080000}"/>
    <cellStyle name="Comma 15 15 4 4" xfId="2201" xr:uid="{00000000-0005-0000-0000-00008A080000}"/>
    <cellStyle name="Comma 15 15 4 5" xfId="2202" xr:uid="{00000000-0005-0000-0000-00008B080000}"/>
    <cellStyle name="Comma 15 15 5" xfId="2203" xr:uid="{00000000-0005-0000-0000-00008C080000}"/>
    <cellStyle name="Comma 15 15 5 2" xfId="2204" xr:uid="{00000000-0005-0000-0000-00008D080000}"/>
    <cellStyle name="Comma 15 15 5 3" xfId="2205" xr:uid="{00000000-0005-0000-0000-00008E080000}"/>
    <cellStyle name="Comma 15 15 5 4" xfId="2206" xr:uid="{00000000-0005-0000-0000-00008F080000}"/>
    <cellStyle name="Comma 15 15 5 5" xfId="2207" xr:uid="{00000000-0005-0000-0000-000090080000}"/>
    <cellStyle name="Comma 15 15 6" xfId="2208" xr:uid="{00000000-0005-0000-0000-000091080000}"/>
    <cellStyle name="Comma 15 15 7" xfId="2209" xr:uid="{00000000-0005-0000-0000-000092080000}"/>
    <cellStyle name="Comma 15 15 8" xfId="2210" xr:uid="{00000000-0005-0000-0000-000093080000}"/>
    <cellStyle name="Comma 15 15 9" xfId="2211" xr:uid="{00000000-0005-0000-0000-000094080000}"/>
    <cellStyle name="Comma 15 150" xfId="2212" xr:uid="{00000000-0005-0000-0000-000095080000}"/>
    <cellStyle name="Comma 15 151" xfId="2213" xr:uid="{00000000-0005-0000-0000-000096080000}"/>
    <cellStyle name="Comma 15 152" xfId="2214" xr:uid="{00000000-0005-0000-0000-000097080000}"/>
    <cellStyle name="Comma 15 153" xfId="2215" xr:uid="{00000000-0005-0000-0000-000098080000}"/>
    <cellStyle name="Comma 15 154" xfId="2216" xr:uid="{00000000-0005-0000-0000-000099080000}"/>
    <cellStyle name="Comma 15 155" xfId="2217" xr:uid="{00000000-0005-0000-0000-00009A080000}"/>
    <cellStyle name="Comma 15 156" xfId="2218" xr:uid="{00000000-0005-0000-0000-00009B080000}"/>
    <cellStyle name="Comma 15 157" xfId="2219" xr:uid="{00000000-0005-0000-0000-00009C080000}"/>
    <cellStyle name="Comma 15 158" xfId="2220" xr:uid="{00000000-0005-0000-0000-00009D080000}"/>
    <cellStyle name="Comma 15 159" xfId="2221" xr:uid="{00000000-0005-0000-0000-00009E080000}"/>
    <cellStyle name="Comma 15 16" xfId="2222" xr:uid="{00000000-0005-0000-0000-00009F080000}"/>
    <cellStyle name="Comma 15 160" xfId="2223" xr:uid="{00000000-0005-0000-0000-0000A0080000}"/>
    <cellStyle name="Comma 15 161" xfId="2224" xr:uid="{00000000-0005-0000-0000-0000A1080000}"/>
    <cellStyle name="Comma 15 162" xfId="2225" xr:uid="{00000000-0005-0000-0000-0000A2080000}"/>
    <cellStyle name="Comma 15 163" xfId="2226" xr:uid="{00000000-0005-0000-0000-0000A3080000}"/>
    <cellStyle name="Comma 15 164" xfId="2227" xr:uid="{00000000-0005-0000-0000-0000A4080000}"/>
    <cellStyle name="Comma 15 165" xfId="2228" xr:uid="{00000000-0005-0000-0000-0000A5080000}"/>
    <cellStyle name="Comma 15 17" xfId="2229" xr:uid="{00000000-0005-0000-0000-0000A6080000}"/>
    <cellStyle name="Comma 15 17 2" xfId="2230" xr:uid="{00000000-0005-0000-0000-0000A7080000}"/>
    <cellStyle name="Comma 15 17 3" xfId="2231" xr:uid="{00000000-0005-0000-0000-0000A8080000}"/>
    <cellStyle name="Comma 15 17 4" xfId="2232" xr:uid="{00000000-0005-0000-0000-0000A9080000}"/>
    <cellStyle name="Comma 15 17 5" xfId="2233" xr:uid="{00000000-0005-0000-0000-0000AA080000}"/>
    <cellStyle name="Comma 15 18" xfId="2234" xr:uid="{00000000-0005-0000-0000-0000AB080000}"/>
    <cellStyle name="Comma 15 18 2" xfId="2235" xr:uid="{00000000-0005-0000-0000-0000AC080000}"/>
    <cellStyle name="Comma 15 18 3" xfId="2236" xr:uid="{00000000-0005-0000-0000-0000AD080000}"/>
    <cellStyle name="Comma 15 18 4" xfId="2237" xr:uid="{00000000-0005-0000-0000-0000AE080000}"/>
    <cellStyle name="Comma 15 18 5" xfId="2238" xr:uid="{00000000-0005-0000-0000-0000AF080000}"/>
    <cellStyle name="Comma 15 19" xfId="2239" xr:uid="{00000000-0005-0000-0000-0000B0080000}"/>
    <cellStyle name="Comma 15 19 2" xfId="2240" xr:uid="{00000000-0005-0000-0000-0000B1080000}"/>
    <cellStyle name="Comma 15 19 3" xfId="2241" xr:uid="{00000000-0005-0000-0000-0000B2080000}"/>
    <cellStyle name="Comma 15 19 4" xfId="2242" xr:uid="{00000000-0005-0000-0000-0000B3080000}"/>
    <cellStyle name="Comma 15 19 5" xfId="2243" xr:uid="{00000000-0005-0000-0000-0000B4080000}"/>
    <cellStyle name="Comma 15 2" xfId="2244" xr:uid="{00000000-0005-0000-0000-0000B5080000}"/>
    <cellStyle name="Comma 15 2 10" xfId="2245" xr:uid="{00000000-0005-0000-0000-0000B6080000}"/>
    <cellStyle name="Comma 15 2 10 10" xfId="2246" xr:uid="{00000000-0005-0000-0000-0000B7080000}"/>
    <cellStyle name="Comma 15 2 10 2" xfId="2247" xr:uid="{00000000-0005-0000-0000-0000B8080000}"/>
    <cellStyle name="Comma 15 2 10 2 2" xfId="2248" xr:uid="{00000000-0005-0000-0000-0000B9080000}"/>
    <cellStyle name="Comma 15 2 10 2 2 2" xfId="2249" xr:uid="{00000000-0005-0000-0000-0000BA080000}"/>
    <cellStyle name="Comma 15 2 10 2 2 3" xfId="2250" xr:uid="{00000000-0005-0000-0000-0000BB080000}"/>
    <cellStyle name="Comma 15 2 10 2 2 4" xfId="2251" xr:uid="{00000000-0005-0000-0000-0000BC080000}"/>
    <cellStyle name="Comma 15 2 10 2 2 5" xfId="2252" xr:uid="{00000000-0005-0000-0000-0000BD080000}"/>
    <cellStyle name="Comma 15 2 10 2 3" xfId="2253" xr:uid="{00000000-0005-0000-0000-0000BE080000}"/>
    <cellStyle name="Comma 15 2 10 2 3 2" xfId="2254" xr:uid="{00000000-0005-0000-0000-0000BF080000}"/>
    <cellStyle name="Comma 15 2 10 2 3 3" xfId="2255" xr:uid="{00000000-0005-0000-0000-0000C0080000}"/>
    <cellStyle name="Comma 15 2 10 2 3 4" xfId="2256" xr:uid="{00000000-0005-0000-0000-0000C1080000}"/>
    <cellStyle name="Comma 15 2 10 2 3 5" xfId="2257" xr:uid="{00000000-0005-0000-0000-0000C2080000}"/>
    <cellStyle name="Comma 15 2 10 2 4" xfId="2258" xr:uid="{00000000-0005-0000-0000-0000C3080000}"/>
    <cellStyle name="Comma 15 2 10 2 4 2" xfId="2259" xr:uid="{00000000-0005-0000-0000-0000C4080000}"/>
    <cellStyle name="Comma 15 2 10 2 4 3" xfId="2260" xr:uid="{00000000-0005-0000-0000-0000C5080000}"/>
    <cellStyle name="Comma 15 2 10 2 4 4" xfId="2261" xr:uid="{00000000-0005-0000-0000-0000C6080000}"/>
    <cellStyle name="Comma 15 2 10 2 4 5" xfId="2262" xr:uid="{00000000-0005-0000-0000-0000C7080000}"/>
    <cellStyle name="Comma 15 2 10 2 5" xfId="2263" xr:uid="{00000000-0005-0000-0000-0000C8080000}"/>
    <cellStyle name="Comma 15 2 10 2 5 2" xfId="2264" xr:uid="{00000000-0005-0000-0000-0000C9080000}"/>
    <cellStyle name="Comma 15 2 10 2 5 3" xfId="2265" xr:uid="{00000000-0005-0000-0000-0000CA080000}"/>
    <cellStyle name="Comma 15 2 10 2 5 4" xfId="2266" xr:uid="{00000000-0005-0000-0000-0000CB080000}"/>
    <cellStyle name="Comma 15 2 10 2 5 5" xfId="2267" xr:uid="{00000000-0005-0000-0000-0000CC080000}"/>
    <cellStyle name="Comma 15 2 10 2 6" xfId="2268" xr:uid="{00000000-0005-0000-0000-0000CD080000}"/>
    <cellStyle name="Comma 15 2 10 2 7" xfId="2269" xr:uid="{00000000-0005-0000-0000-0000CE080000}"/>
    <cellStyle name="Comma 15 2 10 2 8" xfId="2270" xr:uid="{00000000-0005-0000-0000-0000CF080000}"/>
    <cellStyle name="Comma 15 2 10 2 9" xfId="2271" xr:uid="{00000000-0005-0000-0000-0000D0080000}"/>
    <cellStyle name="Comma 15 2 10 3" xfId="2272" xr:uid="{00000000-0005-0000-0000-0000D1080000}"/>
    <cellStyle name="Comma 15 2 10 3 2" xfId="2273" xr:uid="{00000000-0005-0000-0000-0000D2080000}"/>
    <cellStyle name="Comma 15 2 10 3 3" xfId="2274" xr:uid="{00000000-0005-0000-0000-0000D3080000}"/>
    <cellStyle name="Comma 15 2 10 3 4" xfId="2275" xr:uid="{00000000-0005-0000-0000-0000D4080000}"/>
    <cellStyle name="Comma 15 2 10 3 5" xfId="2276" xr:uid="{00000000-0005-0000-0000-0000D5080000}"/>
    <cellStyle name="Comma 15 2 10 4" xfId="2277" xr:uid="{00000000-0005-0000-0000-0000D6080000}"/>
    <cellStyle name="Comma 15 2 10 4 2" xfId="2278" xr:uid="{00000000-0005-0000-0000-0000D7080000}"/>
    <cellStyle name="Comma 15 2 10 4 3" xfId="2279" xr:uid="{00000000-0005-0000-0000-0000D8080000}"/>
    <cellStyle name="Comma 15 2 10 4 4" xfId="2280" xr:uid="{00000000-0005-0000-0000-0000D9080000}"/>
    <cellStyle name="Comma 15 2 10 4 5" xfId="2281" xr:uid="{00000000-0005-0000-0000-0000DA080000}"/>
    <cellStyle name="Comma 15 2 10 5" xfId="2282" xr:uid="{00000000-0005-0000-0000-0000DB080000}"/>
    <cellStyle name="Comma 15 2 10 5 2" xfId="2283" xr:uid="{00000000-0005-0000-0000-0000DC080000}"/>
    <cellStyle name="Comma 15 2 10 5 3" xfId="2284" xr:uid="{00000000-0005-0000-0000-0000DD080000}"/>
    <cellStyle name="Comma 15 2 10 5 4" xfId="2285" xr:uid="{00000000-0005-0000-0000-0000DE080000}"/>
    <cellStyle name="Comma 15 2 10 5 5" xfId="2286" xr:uid="{00000000-0005-0000-0000-0000DF080000}"/>
    <cellStyle name="Comma 15 2 10 6" xfId="2287" xr:uid="{00000000-0005-0000-0000-0000E0080000}"/>
    <cellStyle name="Comma 15 2 10 6 2" xfId="2288" xr:uid="{00000000-0005-0000-0000-0000E1080000}"/>
    <cellStyle name="Comma 15 2 10 6 3" xfId="2289" xr:uid="{00000000-0005-0000-0000-0000E2080000}"/>
    <cellStyle name="Comma 15 2 10 6 4" xfId="2290" xr:uid="{00000000-0005-0000-0000-0000E3080000}"/>
    <cellStyle name="Comma 15 2 10 6 5" xfId="2291" xr:uid="{00000000-0005-0000-0000-0000E4080000}"/>
    <cellStyle name="Comma 15 2 10 7" xfId="2292" xr:uid="{00000000-0005-0000-0000-0000E5080000}"/>
    <cellStyle name="Comma 15 2 10 8" xfId="2293" xr:uid="{00000000-0005-0000-0000-0000E6080000}"/>
    <cellStyle name="Comma 15 2 10 9" xfId="2294" xr:uid="{00000000-0005-0000-0000-0000E7080000}"/>
    <cellStyle name="Comma 15 2 100" xfId="2295" xr:uid="{00000000-0005-0000-0000-0000E8080000}"/>
    <cellStyle name="Comma 15 2 101" xfId="2296" xr:uid="{00000000-0005-0000-0000-0000E9080000}"/>
    <cellStyle name="Comma 15 2 102" xfId="2297" xr:uid="{00000000-0005-0000-0000-0000EA080000}"/>
    <cellStyle name="Comma 15 2 103" xfId="2298" xr:uid="{00000000-0005-0000-0000-0000EB080000}"/>
    <cellStyle name="Comma 15 2 104" xfId="2299" xr:uid="{00000000-0005-0000-0000-0000EC080000}"/>
    <cellStyle name="Comma 15 2 105" xfId="2300" xr:uid="{00000000-0005-0000-0000-0000ED080000}"/>
    <cellStyle name="Comma 15 2 106" xfId="2301" xr:uid="{00000000-0005-0000-0000-0000EE080000}"/>
    <cellStyle name="Comma 15 2 107" xfId="2302" xr:uid="{00000000-0005-0000-0000-0000EF080000}"/>
    <cellStyle name="Comma 15 2 108" xfId="2303" xr:uid="{00000000-0005-0000-0000-0000F0080000}"/>
    <cellStyle name="Comma 15 2 109" xfId="2304" xr:uid="{00000000-0005-0000-0000-0000F1080000}"/>
    <cellStyle name="Comma 15 2 11" xfId="2305" xr:uid="{00000000-0005-0000-0000-0000F2080000}"/>
    <cellStyle name="Comma 15 2 11 10" xfId="2306" xr:uid="{00000000-0005-0000-0000-0000F3080000}"/>
    <cellStyle name="Comma 15 2 11 2" xfId="2307" xr:uid="{00000000-0005-0000-0000-0000F4080000}"/>
    <cellStyle name="Comma 15 2 11 2 2" xfId="2308" xr:uid="{00000000-0005-0000-0000-0000F5080000}"/>
    <cellStyle name="Comma 15 2 11 2 2 2" xfId="2309" xr:uid="{00000000-0005-0000-0000-0000F6080000}"/>
    <cellStyle name="Comma 15 2 11 2 2 3" xfId="2310" xr:uid="{00000000-0005-0000-0000-0000F7080000}"/>
    <cellStyle name="Comma 15 2 11 2 2 4" xfId="2311" xr:uid="{00000000-0005-0000-0000-0000F8080000}"/>
    <cellStyle name="Comma 15 2 11 2 2 5" xfId="2312" xr:uid="{00000000-0005-0000-0000-0000F9080000}"/>
    <cellStyle name="Comma 15 2 11 2 3" xfId="2313" xr:uid="{00000000-0005-0000-0000-0000FA080000}"/>
    <cellStyle name="Comma 15 2 11 2 3 2" xfId="2314" xr:uid="{00000000-0005-0000-0000-0000FB080000}"/>
    <cellStyle name="Comma 15 2 11 2 3 3" xfId="2315" xr:uid="{00000000-0005-0000-0000-0000FC080000}"/>
    <cellStyle name="Comma 15 2 11 2 3 4" xfId="2316" xr:uid="{00000000-0005-0000-0000-0000FD080000}"/>
    <cellStyle name="Comma 15 2 11 2 3 5" xfId="2317" xr:uid="{00000000-0005-0000-0000-0000FE080000}"/>
    <cellStyle name="Comma 15 2 11 2 4" xfId="2318" xr:uid="{00000000-0005-0000-0000-0000FF080000}"/>
    <cellStyle name="Comma 15 2 11 2 4 2" xfId="2319" xr:uid="{00000000-0005-0000-0000-000000090000}"/>
    <cellStyle name="Comma 15 2 11 2 4 3" xfId="2320" xr:uid="{00000000-0005-0000-0000-000001090000}"/>
    <cellStyle name="Comma 15 2 11 2 4 4" xfId="2321" xr:uid="{00000000-0005-0000-0000-000002090000}"/>
    <cellStyle name="Comma 15 2 11 2 4 5" xfId="2322" xr:uid="{00000000-0005-0000-0000-000003090000}"/>
    <cellStyle name="Comma 15 2 11 2 5" xfId="2323" xr:uid="{00000000-0005-0000-0000-000004090000}"/>
    <cellStyle name="Comma 15 2 11 2 5 2" xfId="2324" xr:uid="{00000000-0005-0000-0000-000005090000}"/>
    <cellStyle name="Comma 15 2 11 2 5 3" xfId="2325" xr:uid="{00000000-0005-0000-0000-000006090000}"/>
    <cellStyle name="Comma 15 2 11 2 5 4" xfId="2326" xr:uid="{00000000-0005-0000-0000-000007090000}"/>
    <cellStyle name="Comma 15 2 11 2 5 5" xfId="2327" xr:uid="{00000000-0005-0000-0000-000008090000}"/>
    <cellStyle name="Comma 15 2 11 2 6" xfId="2328" xr:uid="{00000000-0005-0000-0000-000009090000}"/>
    <cellStyle name="Comma 15 2 11 2 7" xfId="2329" xr:uid="{00000000-0005-0000-0000-00000A090000}"/>
    <cellStyle name="Comma 15 2 11 2 8" xfId="2330" xr:uid="{00000000-0005-0000-0000-00000B090000}"/>
    <cellStyle name="Comma 15 2 11 2 9" xfId="2331" xr:uid="{00000000-0005-0000-0000-00000C090000}"/>
    <cellStyle name="Comma 15 2 11 3" xfId="2332" xr:uid="{00000000-0005-0000-0000-00000D090000}"/>
    <cellStyle name="Comma 15 2 11 3 2" xfId="2333" xr:uid="{00000000-0005-0000-0000-00000E090000}"/>
    <cellStyle name="Comma 15 2 11 3 3" xfId="2334" xr:uid="{00000000-0005-0000-0000-00000F090000}"/>
    <cellStyle name="Comma 15 2 11 3 4" xfId="2335" xr:uid="{00000000-0005-0000-0000-000010090000}"/>
    <cellStyle name="Comma 15 2 11 3 5" xfId="2336" xr:uid="{00000000-0005-0000-0000-000011090000}"/>
    <cellStyle name="Comma 15 2 11 4" xfId="2337" xr:uid="{00000000-0005-0000-0000-000012090000}"/>
    <cellStyle name="Comma 15 2 11 4 2" xfId="2338" xr:uid="{00000000-0005-0000-0000-000013090000}"/>
    <cellStyle name="Comma 15 2 11 4 3" xfId="2339" xr:uid="{00000000-0005-0000-0000-000014090000}"/>
    <cellStyle name="Comma 15 2 11 4 4" xfId="2340" xr:uid="{00000000-0005-0000-0000-000015090000}"/>
    <cellStyle name="Comma 15 2 11 4 5" xfId="2341" xr:uid="{00000000-0005-0000-0000-000016090000}"/>
    <cellStyle name="Comma 15 2 11 5" xfId="2342" xr:uid="{00000000-0005-0000-0000-000017090000}"/>
    <cellStyle name="Comma 15 2 11 5 2" xfId="2343" xr:uid="{00000000-0005-0000-0000-000018090000}"/>
    <cellStyle name="Comma 15 2 11 5 3" xfId="2344" xr:uid="{00000000-0005-0000-0000-000019090000}"/>
    <cellStyle name="Comma 15 2 11 5 4" xfId="2345" xr:uid="{00000000-0005-0000-0000-00001A090000}"/>
    <cellStyle name="Comma 15 2 11 5 5" xfId="2346" xr:uid="{00000000-0005-0000-0000-00001B090000}"/>
    <cellStyle name="Comma 15 2 11 6" xfId="2347" xr:uid="{00000000-0005-0000-0000-00001C090000}"/>
    <cellStyle name="Comma 15 2 11 6 2" xfId="2348" xr:uid="{00000000-0005-0000-0000-00001D090000}"/>
    <cellStyle name="Comma 15 2 11 6 3" xfId="2349" xr:uid="{00000000-0005-0000-0000-00001E090000}"/>
    <cellStyle name="Comma 15 2 11 6 4" xfId="2350" xr:uid="{00000000-0005-0000-0000-00001F090000}"/>
    <cellStyle name="Comma 15 2 11 6 5" xfId="2351" xr:uid="{00000000-0005-0000-0000-000020090000}"/>
    <cellStyle name="Comma 15 2 11 7" xfId="2352" xr:uid="{00000000-0005-0000-0000-000021090000}"/>
    <cellStyle name="Comma 15 2 11 8" xfId="2353" xr:uid="{00000000-0005-0000-0000-000022090000}"/>
    <cellStyle name="Comma 15 2 11 9" xfId="2354" xr:uid="{00000000-0005-0000-0000-000023090000}"/>
    <cellStyle name="Comma 15 2 110" xfId="2355" xr:uid="{00000000-0005-0000-0000-000024090000}"/>
    <cellStyle name="Comma 15 2 111" xfId="2356" xr:uid="{00000000-0005-0000-0000-000025090000}"/>
    <cellStyle name="Comma 15 2 112" xfId="2357" xr:uid="{00000000-0005-0000-0000-000026090000}"/>
    <cellStyle name="Comma 15 2 113" xfId="2358" xr:uid="{00000000-0005-0000-0000-000027090000}"/>
    <cellStyle name="Comma 15 2 114" xfId="2359" xr:uid="{00000000-0005-0000-0000-000028090000}"/>
    <cellStyle name="Comma 15 2 115" xfId="2360" xr:uid="{00000000-0005-0000-0000-000029090000}"/>
    <cellStyle name="Comma 15 2 116" xfId="2361" xr:uid="{00000000-0005-0000-0000-00002A090000}"/>
    <cellStyle name="Comma 15 2 117" xfId="2362" xr:uid="{00000000-0005-0000-0000-00002B090000}"/>
    <cellStyle name="Comma 15 2 118" xfId="2363" xr:uid="{00000000-0005-0000-0000-00002C090000}"/>
    <cellStyle name="Comma 15 2 119" xfId="2364" xr:uid="{00000000-0005-0000-0000-00002D090000}"/>
    <cellStyle name="Comma 15 2 12" xfId="2365" xr:uid="{00000000-0005-0000-0000-00002E090000}"/>
    <cellStyle name="Comma 15 2 12 10" xfId="2366" xr:uid="{00000000-0005-0000-0000-00002F090000}"/>
    <cellStyle name="Comma 15 2 12 2" xfId="2367" xr:uid="{00000000-0005-0000-0000-000030090000}"/>
    <cellStyle name="Comma 15 2 12 2 2" xfId="2368" xr:uid="{00000000-0005-0000-0000-000031090000}"/>
    <cellStyle name="Comma 15 2 12 2 2 2" xfId="2369" xr:uid="{00000000-0005-0000-0000-000032090000}"/>
    <cellStyle name="Comma 15 2 12 2 2 3" xfId="2370" xr:uid="{00000000-0005-0000-0000-000033090000}"/>
    <cellStyle name="Comma 15 2 12 2 2 4" xfId="2371" xr:uid="{00000000-0005-0000-0000-000034090000}"/>
    <cellStyle name="Comma 15 2 12 2 2 5" xfId="2372" xr:uid="{00000000-0005-0000-0000-000035090000}"/>
    <cellStyle name="Comma 15 2 12 2 3" xfId="2373" xr:uid="{00000000-0005-0000-0000-000036090000}"/>
    <cellStyle name="Comma 15 2 12 2 3 2" xfId="2374" xr:uid="{00000000-0005-0000-0000-000037090000}"/>
    <cellStyle name="Comma 15 2 12 2 3 3" xfId="2375" xr:uid="{00000000-0005-0000-0000-000038090000}"/>
    <cellStyle name="Comma 15 2 12 2 3 4" xfId="2376" xr:uid="{00000000-0005-0000-0000-000039090000}"/>
    <cellStyle name="Comma 15 2 12 2 3 5" xfId="2377" xr:uid="{00000000-0005-0000-0000-00003A090000}"/>
    <cellStyle name="Comma 15 2 12 2 4" xfId="2378" xr:uid="{00000000-0005-0000-0000-00003B090000}"/>
    <cellStyle name="Comma 15 2 12 2 4 2" xfId="2379" xr:uid="{00000000-0005-0000-0000-00003C090000}"/>
    <cellStyle name="Comma 15 2 12 2 4 3" xfId="2380" xr:uid="{00000000-0005-0000-0000-00003D090000}"/>
    <cellStyle name="Comma 15 2 12 2 4 4" xfId="2381" xr:uid="{00000000-0005-0000-0000-00003E090000}"/>
    <cellStyle name="Comma 15 2 12 2 4 5" xfId="2382" xr:uid="{00000000-0005-0000-0000-00003F090000}"/>
    <cellStyle name="Comma 15 2 12 2 5" xfId="2383" xr:uid="{00000000-0005-0000-0000-000040090000}"/>
    <cellStyle name="Comma 15 2 12 2 5 2" xfId="2384" xr:uid="{00000000-0005-0000-0000-000041090000}"/>
    <cellStyle name="Comma 15 2 12 2 5 3" xfId="2385" xr:uid="{00000000-0005-0000-0000-000042090000}"/>
    <cellStyle name="Comma 15 2 12 2 5 4" xfId="2386" xr:uid="{00000000-0005-0000-0000-000043090000}"/>
    <cellStyle name="Comma 15 2 12 2 5 5" xfId="2387" xr:uid="{00000000-0005-0000-0000-000044090000}"/>
    <cellStyle name="Comma 15 2 12 2 6" xfId="2388" xr:uid="{00000000-0005-0000-0000-000045090000}"/>
    <cellStyle name="Comma 15 2 12 2 7" xfId="2389" xr:uid="{00000000-0005-0000-0000-000046090000}"/>
    <cellStyle name="Comma 15 2 12 2 8" xfId="2390" xr:uid="{00000000-0005-0000-0000-000047090000}"/>
    <cellStyle name="Comma 15 2 12 2 9" xfId="2391" xr:uid="{00000000-0005-0000-0000-000048090000}"/>
    <cellStyle name="Comma 15 2 12 3" xfId="2392" xr:uid="{00000000-0005-0000-0000-000049090000}"/>
    <cellStyle name="Comma 15 2 12 3 2" xfId="2393" xr:uid="{00000000-0005-0000-0000-00004A090000}"/>
    <cellStyle name="Comma 15 2 12 3 3" xfId="2394" xr:uid="{00000000-0005-0000-0000-00004B090000}"/>
    <cellStyle name="Comma 15 2 12 3 4" xfId="2395" xr:uid="{00000000-0005-0000-0000-00004C090000}"/>
    <cellStyle name="Comma 15 2 12 3 5" xfId="2396" xr:uid="{00000000-0005-0000-0000-00004D090000}"/>
    <cellStyle name="Comma 15 2 12 4" xfId="2397" xr:uid="{00000000-0005-0000-0000-00004E090000}"/>
    <cellStyle name="Comma 15 2 12 4 2" xfId="2398" xr:uid="{00000000-0005-0000-0000-00004F090000}"/>
    <cellStyle name="Comma 15 2 12 4 3" xfId="2399" xr:uid="{00000000-0005-0000-0000-000050090000}"/>
    <cellStyle name="Comma 15 2 12 4 4" xfId="2400" xr:uid="{00000000-0005-0000-0000-000051090000}"/>
    <cellStyle name="Comma 15 2 12 4 5" xfId="2401" xr:uid="{00000000-0005-0000-0000-000052090000}"/>
    <cellStyle name="Comma 15 2 12 5" xfId="2402" xr:uid="{00000000-0005-0000-0000-000053090000}"/>
    <cellStyle name="Comma 15 2 12 5 2" xfId="2403" xr:uid="{00000000-0005-0000-0000-000054090000}"/>
    <cellStyle name="Comma 15 2 12 5 3" xfId="2404" xr:uid="{00000000-0005-0000-0000-000055090000}"/>
    <cellStyle name="Comma 15 2 12 5 4" xfId="2405" xr:uid="{00000000-0005-0000-0000-000056090000}"/>
    <cellStyle name="Comma 15 2 12 5 5" xfId="2406" xr:uid="{00000000-0005-0000-0000-000057090000}"/>
    <cellStyle name="Comma 15 2 12 6" xfId="2407" xr:uid="{00000000-0005-0000-0000-000058090000}"/>
    <cellStyle name="Comma 15 2 12 6 2" xfId="2408" xr:uid="{00000000-0005-0000-0000-000059090000}"/>
    <cellStyle name="Comma 15 2 12 6 3" xfId="2409" xr:uid="{00000000-0005-0000-0000-00005A090000}"/>
    <cellStyle name="Comma 15 2 12 6 4" xfId="2410" xr:uid="{00000000-0005-0000-0000-00005B090000}"/>
    <cellStyle name="Comma 15 2 12 6 5" xfId="2411" xr:uid="{00000000-0005-0000-0000-00005C090000}"/>
    <cellStyle name="Comma 15 2 12 7" xfId="2412" xr:uid="{00000000-0005-0000-0000-00005D090000}"/>
    <cellStyle name="Comma 15 2 12 8" xfId="2413" xr:uid="{00000000-0005-0000-0000-00005E090000}"/>
    <cellStyle name="Comma 15 2 12 9" xfId="2414" xr:uid="{00000000-0005-0000-0000-00005F090000}"/>
    <cellStyle name="Comma 15 2 120" xfId="2415" xr:uid="{00000000-0005-0000-0000-000060090000}"/>
    <cellStyle name="Comma 15 2 121" xfId="2416" xr:uid="{00000000-0005-0000-0000-000061090000}"/>
    <cellStyle name="Comma 15 2 122" xfId="2417" xr:uid="{00000000-0005-0000-0000-000062090000}"/>
    <cellStyle name="Comma 15 2 123" xfId="2418" xr:uid="{00000000-0005-0000-0000-000063090000}"/>
    <cellStyle name="Comma 15 2 124" xfId="2419" xr:uid="{00000000-0005-0000-0000-000064090000}"/>
    <cellStyle name="Comma 15 2 125" xfId="2420" xr:uid="{00000000-0005-0000-0000-000065090000}"/>
    <cellStyle name="Comma 15 2 126" xfId="2421" xr:uid="{00000000-0005-0000-0000-000066090000}"/>
    <cellStyle name="Comma 15 2 127" xfId="2422" xr:uid="{00000000-0005-0000-0000-000067090000}"/>
    <cellStyle name="Comma 15 2 128" xfId="2423" xr:uid="{00000000-0005-0000-0000-000068090000}"/>
    <cellStyle name="Comma 15 2 129" xfId="2424" xr:uid="{00000000-0005-0000-0000-000069090000}"/>
    <cellStyle name="Comma 15 2 13" xfId="2425" xr:uid="{00000000-0005-0000-0000-00006A090000}"/>
    <cellStyle name="Comma 15 2 13 2" xfId="2426" xr:uid="{00000000-0005-0000-0000-00006B090000}"/>
    <cellStyle name="Comma 15 2 13 2 2" xfId="2427" xr:uid="{00000000-0005-0000-0000-00006C090000}"/>
    <cellStyle name="Comma 15 2 13 2 3" xfId="2428" xr:uid="{00000000-0005-0000-0000-00006D090000}"/>
    <cellStyle name="Comma 15 2 13 2 4" xfId="2429" xr:uid="{00000000-0005-0000-0000-00006E090000}"/>
    <cellStyle name="Comma 15 2 13 2 5" xfId="2430" xr:uid="{00000000-0005-0000-0000-00006F090000}"/>
    <cellStyle name="Comma 15 2 13 3" xfId="2431" xr:uid="{00000000-0005-0000-0000-000070090000}"/>
    <cellStyle name="Comma 15 2 13 3 2" xfId="2432" xr:uid="{00000000-0005-0000-0000-000071090000}"/>
    <cellStyle name="Comma 15 2 13 3 3" xfId="2433" xr:uid="{00000000-0005-0000-0000-000072090000}"/>
    <cellStyle name="Comma 15 2 13 3 4" xfId="2434" xr:uid="{00000000-0005-0000-0000-000073090000}"/>
    <cellStyle name="Comma 15 2 13 3 5" xfId="2435" xr:uid="{00000000-0005-0000-0000-000074090000}"/>
    <cellStyle name="Comma 15 2 13 4" xfId="2436" xr:uid="{00000000-0005-0000-0000-000075090000}"/>
    <cellStyle name="Comma 15 2 13 4 2" xfId="2437" xr:uid="{00000000-0005-0000-0000-000076090000}"/>
    <cellStyle name="Comma 15 2 13 4 3" xfId="2438" xr:uid="{00000000-0005-0000-0000-000077090000}"/>
    <cellStyle name="Comma 15 2 13 4 4" xfId="2439" xr:uid="{00000000-0005-0000-0000-000078090000}"/>
    <cellStyle name="Comma 15 2 13 4 5" xfId="2440" xr:uid="{00000000-0005-0000-0000-000079090000}"/>
    <cellStyle name="Comma 15 2 13 5" xfId="2441" xr:uid="{00000000-0005-0000-0000-00007A090000}"/>
    <cellStyle name="Comma 15 2 13 5 2" xfId="2442" xr:uid="{00000000-0005-0000-0000-00007B090000}"/>
    <cellStyle name="Comma 15 2 13 5 3" xfId="2443" xr:uid="{00000000-0005-0000-0000-00007C090000}"/>
    <cellStyle name="Comma 15 2 13 5 4" xfId="2444" xr:uid="{00000000-0005-0000-0000-00007D090000}"/>
    <cellStyle name="Comma 15 2 13 5 5" xfId="2445" xr:uid="{00000000-0005-0000-0000-00007E090000}"/>
    <cellStyle name="Comma 15 2 13 6" xfId="2446" xr:uid="{00000000-0005-0000-0000-00007F090000}"/>
    <cellStyle name="Comma 15 2 13 7" xfId="2447" xr:uid="{00000000-0005-0000-0000-000080090000}"/>
    <cellStyle name="Comma 15 2 13 8" xfId="2448" xr:uid="{00000000-0005-0000-0000-000081090000}"/>
    <cellStyle name="Comma 15 2 13 9" xfId="2449" xr:uid="{00000000-0005-0000-0000-000082090000}"/>
    <cellStyle name="Comma 15 2 130" xfId="2450" xr:uid="{00000000-0005-0000-0000-000083090000}"/>
    <cellStyle name="Comma 15 2 131" xfId="2451" xr:uid="{00000000-0005-0000-0000-000084090000}"/>
    <cellStyle name="Comma 15 2 132" xfId="2452" xr:uid="{00000000-0005-0000-0000-000085090000}"/>
    <cellStyle name="Comma 15 2 133" xfId="2453" xr:uid="{00000000-0005-0000-0000-000086090000}"/>
    <cellStyle name="Comma 15 2 134" xfId="2454" xr:uid="{00000000-0005-0000-0000-000087090000}"/>
    <cellStyle name="Comma 15 2 135" xfId="2455" xr:uid="{00000000-0005-0000-0000-000088090000}"/>
    <cellStyle name="Comma 15 2 136" xfId="2456" xr:uid="{00000000-0005-0000-0000-000089090000}"/>
    <cellStyle name="Comma 15 2 137" xfId="2457" xr:uid="{00000000-0005-0000-0000-00008A090000}"/>
    <cellStyle name="Comma 15 2 138" xfId="2458" xr:uid="{00000000-0005-0000-0000-00008B090000}"/>
    <cellStyle name="Comma 15 2 139" xfId="2459" xr:uid="{00000000-0005-0000-0000-00008C090000}"/>
    <cellStyle name="Comma 15 2 14" xfId="2460" xr:uid="{00000000-0005-0000-0000-00008D090000}"/>
    <cellStyle name="Comma 15 2 14 2" xfId="2461" xr:uid="{00000000-0005-0000-0000-00008E090000}"/>
    <cellStyle name="Comma 15 2 14 3" xfId="2462" xr:uid="{00000000-0005-0000-0000-00008F090000}"/>
    <cellStyle name="Comma 15 2 14 4" xfId="2463" xr:uid="{00000000-0005-0000-0000-000090090000}"/>
    <cellStyle name="Comma 15 2 14 5" xfId="2464" xr:uid="{00000000-0005-0000-0000-000091090000}"/>
    <cellStyle name="Comma 15 2 140" xfId="2465" xr:uid="{00000000-0005-0000-0000-000092090000}"/>
    <cellStyle name="Comma 15 2 141" xfId="2466" xr:uid="{00000000-0005-0000-0000-000093090000}"/>
    <cellStyle name="Comma 15 2 142" xfId="2467" xr:uid="{00000000-0005-0000-0000-000094090000}"/>
    <cellStyle name="Comma 15 2 143" xfId="2468" xr:uid="{00000000-0005-0000-0000-000095090000}"/>
    <cellStyle name="Comma 15 2 144" xfId="2469" xr:uid="{00000000-0005-0000-0000-000096090000}"/>
    <cellStyle name="Comma 15 2 145" xfId="2470" xr:uid="{00000000-0005-0000-0000-000097090000}"/>
    <cellStyle name="Comma 15 2 146" xfId="2471" xr:uid="{00000000-0005-0000-0000-000098090000}"/>
    <cellStyle name="Comma 15 2 147" xfId="2472" xr:uid="{00000000-0005-0000-0000-000099090000}"/>
    <cellStyle name="Comma 15 2 148" xfId="2473" xr:uid="{00000000-0005-0000-0000-00009A090000}"/>
    <cellStyle name="Comma 15 2 149" xfId="2474" xr:uid="{00000000-0005-0000-0000-00009B090000}"/>
    <cellStyle name="Comma 15 2 15" xfId="2475" xr:uid="{00000000-0005-0000-0000-00009C090000}"/>
    <cellStyle name="Comma 15 2 15 2" xfId="2476" xr:uid="{00000000-0005-0000-0000-00009D090000}"/>
    <cellStyle name="Comma 15 2 15 3" xfId="2477" xr:uid="{00000000-0005-0000-0000-00009E090000}"/>
    <cellStyle name="Comma 15 2 15 4" xfId="2478" xr:uid="{00000000-0005-0000-0000-00009F090000}"/>
    <cellStyle name="Comma 15 2 15 5" xfId="2479" xr:uid="{00000000-0005-0000-0000-0000A0090000}"/>
    <cellStyle name="Comma 15 2 150" xfId="2480" xr:uid="{00000000-0005-0000-0000-0000A1090000}"/>
    <cellStyle name="Comma 15 2 151" xfId="2481" xr:uid="{00000000-0005-0000-0000-0000A2090000}"/>
    <cellStyle name="Comma 15 2 152" xfId="2482" xr:uid="{00000000-0005-0000-0000-0000A3090000}"/>
    <cellStyle name="Comma 15 2 153" xfId="2483" xr:uid="{00000000-0005-0000-0000-0000A4090000}"/>
    <cellStyle name="Comma 15 2 154" xfId="2484" xr:uid="{00000000-0005-0000-0000-0000A5090000}"/>
    <cellStyle name="Comma 15 2 155" xfId="2485" xr:uid="{00000000-0005-0000-0000-0000A6090000}"/>
    <cellStyle name="Comma 15 2 156" xfId="2486" xr:uid="{00000000-0005-0000-0000-0000A7090000}"/>
    <cellStyle name="Comma 15 2 157" xfId="2487" xr:uid="{00000000-0005-0000-0000-0000A8090000}"/>
    <cellStyle name="Comma 15 2 158" xfId="2488" xr:uid="{00000000-0005-0000-0000-0000A9090000}"/>
    <cellStyle name="Comma 15 2 159" xfId="2489" xr:uid="{00000000-0005-0000-0000-0000AA090000}"/>
    <cellStyle name="Comma 15 2 16" xfId="2490" xr:uid="{00000000-0005-0000-0000-0000AB090000}"/>
    <cellStyle name="Comma 15 2 16 2" xfId="2491" xr:uid="{00000000-0005-0000-0000-0000AC090000}"/>
    <cellStyle name="Comma 15 2 16 3" xfId="2492" xr:uid="{00000000-0005-0000-0000-0000AD090000}"/>
    <cellStyle name="Comma 15 2 16 4" xfId="2493" xr:uid="{00000000-0005-0000-0000-0000AE090000}"/>
    <cellStyle name="Comma 15 2 16 5" xfId="2494" xr:uid="{00000000-0005-0000-0000-0000AF090000}"/>
    <cellStyle name="Comma 15 2 160" xfId="2495" xr:uid="{00000000-0005-0000-0000-0000B0090000}"/>
    <cellStyle name="Comma 15 2 161" xfId="2496" xr:uid="{00000000-0005-0000-0000-0000B1090000}"/>
    <cellStyle name="Comma 15 2 162" xfId="2497" xr:uid="{00000000-0005-0000-0000-0000B2090000}"/>
    <cellStyle name="Comma 15 2 17" xfId="2498" xr:uid="{00000000-0005-0000-0000-0000B3090000}"/>
    <cellStyle name="Comma 15 2 17 2" xfId="2499" xr:uid="{00000000-0005-0000-0000-0000B4090000}"/>
    <cellStyle name="Comma 15 2 17 3" xfId="2500" xr:uid="{00000000-0005-0000-0000-0000B5090000}"/>
    <cellStyle name="Comma 15 2 17 4" xfId="2501" xr:uid="{00000000-0005-0000-0000-0000B6090000}"/>
    <cellStyle name="Comma 15 2 17 5" xfId="2502" xr:uid="{00000000-0005-0000-0000-0000B7090000}"/>
    <cellStyle name="Comma 15 2 18" xfId="2503" xr:uid="{00000000-0005-0000-0000-0000B8090000}"/>
    <cellStyle name="Comma 15 2 18 2" xfId="2504" xr:uid="{00000000-0005-0000-0000-0000B9090000}"/>
    <cellStyle name="Comma 15 2 18 3" xfId="2505" xr:uid="{00000000-0005-0000-0000-0000BA090000}"/>
    <cellStyle name="Comma 15 2 18 4" xfId="2506" xr:uid="{00000000-0005-0000-0000-0000BB090000}"/>
    <cellStyle name="Comma 15 2 19" xfId="2507" xr:uid="{00000000-0005-0000-0000-0000BC090000}"/>
    <cellStyle name="Comma 15 2 2" xfId="2508" xr:uid="{00000000-0005-0000-0000-0000BD090000}"/>
    <cellStyle name="Comma 15 2 2 10" xfId="2509" xr:uid="{00000000-0005-0000-0000-0000BE090000}"/>
    <cellStyle name="Comma 15 2 2 2" xfId="2510" xr:uid="{00000000-0005-0000-0000-0000BF090000}"/>
    <cellStyle name="Comma 15 2 2 2 2" xfId="2511" xr:uid="{00000000-0005-0000-0000-0000C0090000}"/>
    <cellStyle name="Comma 15 2 2 2 2 2" xfId="2512" xr:uid="{00000000-0005-0000-0000-0000C1090000}"/>
    <cellStyle name="Comma 15 2 2 2 2 3" xfId="2513" xr:uid="{00000000-0005-0000-0000-0000C2090000}"/>
    <cellStyle name="Comma 15 2 2 2 2 4" xfId="2514" xr:uid="{00000000-0005-0000-0000-0000C3090000}"/>
    <cellStyle name="Comma 15 2 2 2 2 5" xfId="2515" xr:uid="{00000000-0005-0000-0000-0000C4090000}"/>
    <cellStyle name="Comma 15 2 2 2 3" xfId="2516" xr:uid="{00000000-0005-0000-0000-0000C5090000}"/>
    <cellStyle name="Comma 15 2 2 2 3 2" xfId="2517" xr:uid="{00000000-0005-0000-0000-0000C6090000}"/>
    <cellStyle name="Comma 15 2 2 2 3 3" xfId="2518" xr:uid="{00000000-0005-0000-0000-0000C7090000}"/>
    <cellStyle name="Comma 15 2 2 2 3 4" xfId="2519" xr:uid="{00000000-0005-0000-0000-0000C8090000}"/>
    <cellStyle name="Comma 15 2 2 2 3 5" xfId="2520" xr:uid="{00000000-0005-0000-0000-0000C9090000}"/>
    <cellStyle name="Comma 15 2 2 2 4" xfId="2521" xr:uid="{00000000-0005-0000-0000-0000CA090000}"/>
    <cellStyle name="Comma 15 2 2 2 4 2" xfId="2522" xr:uid="{00000000-0005-0000-0000-0000CB090000}"/>
    <cellStyle name="Comma 15 2 2 2 4 3" xfId="2523" xr:uid="{00000000-0005-0000-0000-0000CC090000}"/>
    <cellStyle name="Comma 15 2 2 2 4 4" xfId="2524" xr:uid="{00000000-0005-0000-0000-0000CD090000}"/>
    <cellStyle name="Comma 15 2 2 2 4 5" xfId="2525" xr:uid="{00000000-0005-0000-0000-0000CE090000}"/>
    <cellStyle name="Comma 15 2 2 2 5" xfId="2526" xr:uid="{00000000-0005-0000-0000-0000CF090000}"/>
    <cellStyle name="Comma 15 2 2 2 5 2" xfId="2527" xr:uid="{00000000-0005-0000-0000-0000D0090000}"/>
    <cellStyle name="Comma 15 2 2 2 5 3" xfId="2528" xr:uid="{00000000-0005-0000-0000-0000D1090000}"/>
    <cellStyle name="Comma 15 2 2 2 5 4" xfId="2529" xr:uid="{00000000-0005-0000-0000-0000D2090000}"/>
    <cellStyle name="Comma 15 2 2 2 5 5" xfId="2530" xr:uid="{00000000-0005-0000-0000-0000D3090000}"/>
    <cellStyle name="Comma 15 2 2 2 6" xfId="2531" xr:uid="{00000000-0005-0000-0000-0000D4090000}"/>
    <cellStyle name="Comma 15 2 2 2 7" xfId="2532" xr:uid="{00000000-0005-0000-0000-0000D5090000}"/>
    <cellStyle name="Comma 15 2 2 2 8" xfId="2533" xr:uid="{00000000-0005-0000-0000-0000D6090000}"/>
    <cellStyle name="Comma 15 2 2 2 9" xfId="2534" xr:uid="{00000000-0005-0000-0000-0000D7090000}"/>
    <cellStyle name="Comma 15 2 2 3" xfId="2535" xr:uid="{00000000-0005-0000-0000-0000D8090000}"/>
    <cellStyle name="Comma 15 2 2 3 2" xfId="2536" xr:uid="{00000000-0005-0000-0000-0000D9090000}"/>
    <cellStyle name="Comma 15 2 2 3 3" xfId="2537" xr:uid="{00000000-0005-0000-0000-0000DA090000}"/>
    <cellStyle name="Comma 15 2 2 3 4" xfId="2538" xr:uid="{00000000-0005-0000-0000-0000DB090000}"/>
    <cellStyle name="Comma 15 2 2 3 5" xfId="2539" xr:uid="{00000000-0005-0000-0000-0000DC090000}"/>
    <cellStyle name="Comma 15 2 2 4" xfId="2540" xr:uid="{00000000-0005-0000-0000-0000DD090000}"/>
    <cellStyle name="Comma 15 2 2 4 2" xfId="2541" xr:uid="{00000000-0005-0000-0000-0000DE090000}"/>
    <cellStyle name="Comma 15 2 2 4 3" xfId="2542" xr:uid="{00000000-0005-0000-0000-0000DF090000}"/>
    <cellStyle name="Comma 15 2 2 4 4" xfId="2543" xr:uid="{00000000-0005-0000-0000-0000E0090000}"/>
    <cellStyle name="Comma 15 2 2 4 5" xfId="2544" xr:uid="{00000000-0005-0000-0000-0000E1090000}"/>
    <cellStyle name="Comma 15 2 2 5" xfId="2545" xr:uid="{00000000-0005-0000-0000-0000E2090000}"/>
    <cellStyle name="Comma 15 2 2 5 2" xfId="2546" xr:uid="{00000000-0005-0000-0000-0000E3090000}"/>
    <cellStyle name="Comma 15 2 2 5 3" xfId="2547" xr:uid="{00000000-0005-0000-0000-0000E4090000}"/>
    <cellStyle name="Comma 15 2 2 5 4" xfId="2548" xr:uid="{00000000-0005-0000-0000-0000E5090000}"/>
    <cellStyle name="Comma 15 2 2 5 5" xfId="2549" xr:uid="{00000000-0005-0000-0000-0000E6090000}"/>
    <cellStyle name="Comma 15 2 2 6" xfId="2550" xr:uid="{00000000-0005-0000-0000-0000E7090000}"/>
    <cellStyle name="Comma 15 2 2 6 2" xfId="2551" xr:uid="{00000000-0005-0000-0000-0000E8090000}"/>
    <cellStyle name="Comma 15 2 2 6 3" xfId="2552" xr:uid="{00000000-0005-0000-0000-0000E9090000}"/>
    <cellStyle name="Comma 15 2 2 6 4" xfId="2553" xr:uid="{00000000-0005-0000-0000-0000EA090000}"/>
    <cellStyle name="Comma 15 2 2 6 5" xfId="2554" xr:uid="{00000000-0005-0000-0000-0000EB090000}"/>
    <cellStyle name="Comma 15 2 2 7" xfId="2555" xr:uid="{00000000-0005-0000-0000-0000EC090000}"/>
    <cellStyle name="Comma 15 2 2 8" xfId="2556" xr:uid="{00000000-0005-0000-0000-0000ED090000}"/>
    <cellStyle name="Comma 15 2 2 9" xfId="2557" xr:uid="{00000000-0005-0000-0000-0000EE090000}"/>
    <cellStyle name="Comma 15 2 20" xfId="2558" xr:uid="{00000000-0005-0000-0000-0000EF090000}"/>
    <cellStyle name="Comma 15 2 21" xfId="2559" xr:uid="{00000000-0005-0000-0000-0000F0090000}"/>
    <cellStyle name="Comma 15 2 22" xfId="2560" xr:uid="{00000000-0005-0000-0000-0000F1090000}"/>
    <cellStyle name="Comma 15 2 23" xfId="2561" xr:uid="{00000000-0005-0000-0000-0000F2090000}"/>
    <cellStyle name="Comma 15 2 24" xfId="2562" xr:uid="{00000000-0005-0000-0000-0000F3090000}"/>
    <cellStyle name="Comma 15 2 25" xfId="2563" xr:uid="{00000000-0005-0000-0000-0000F4090000}"/>
    <cellStyle name="Comma 15 2 26" xfId="2564" xr:uid="{00000000-0005-0000-0000-0000F5090000}"/>
    <cellStyle name="Comma 15 2 27" xfId="2565" xr:uid="{00000000-0005-0000-0000-0000F6090000}"/>
    <cellStyle name="Comma 15 2 28" xfId="2566" xr:uid="{00000000-0005-0000-0000-0000F7090000}"/>
    <cellStyle name="Comma 15 2 29" xfId="2567" xr:uid="{00000000-0005-0000-0000-0000F8090000}"/>
    <cellStyle name="Comma 15 2 3" xfId="2568" xr:uid="{00000000-0005-0000-0000-0000F9090000}"/>
    <cellStyle name="Comma 15 2 3 10" xfId="2569" xr:uid="{00000000-0005-0000-0000-0000FA090000}"/>
    <cellStyle name="Comma 15 2 3 2" xfId="2570" xr:uid="{00000000-0005-0000-0000-0000FB090000}"/>
    <cellStyle name="Comma 15 2 3 2 2" xfId="2571" xr:uid="{00000000-0005-0000-0000-0000FC090000}"/>
    <cellStyle name="Comma 15 2 3 2 2 2" xfId="2572" xr:uid="{00000000-0005-0000-0000-0000FD090000}"/>
    <cellStyle name="Comma 15 2 3 2 2 3" xfId="2573" xr:uid="{00000000-0005-0000-0000-0000FE090000}"/>
    <cellStyle name="Comma 15 2 3 2 2 4" xfId="2574" xr:uid="{00000000-0005-0000-0000-0000FF090000}"/>
    <cellStyle name="Comma 15 2 3 2 2 5" xfId="2575" xr:uid="{00000000-0005-0000-0000-0000000A0000}"/>
    <cellStyle name="Comma 15 2 3 2 3" xfId="2576" xr:uid="{00000000-0005-0000-0000-0000010A0000}"/>
    <cellStyle name="Comma 15 2 3 2 3 2" xfId="2577" xr:uid="{00000000-0005-0000-0000-0000020A0000}"/>
    <cellStyle name="Comma 15 2 3 2 3 3" xfId="2578" xr:uid="{00000000-0005-0000-0000-0000030A0000}"/>
    <cellStyle name="Comma 15 2 3 2 3 4" xfId="2579" xr:uid="{00000000-0005-0000-0000-0000040A0000}"/>
    <cellStyle name="Comma 15 2 3 2 3 5" xfId="2580" xr:uid="{00000000-0005-0000-0000-0000050A0000}"/>
    <cellStyle name="Comma 15 2 3 2 4" xfId="2581" xr:uid="{00000000-0005-0000-0000-0000060A0000}"/>
    <cellStyle name="Comma 15 2 3 2 4 2" xfId="2582" xr:uid="{00000000-0005-0000-0000-0000070A0000}"/>
    <cellStyle name="Comma 15 2 3 2 4 3" xfId="2583" xr:uid="{00000000-0005-0000-0000-0000080A0000}"/>
    <cellStyle name="Comma 15 2 3 2 4 4" xfId="2584" xr:uid="{00000000-0005-0000-0000-0000090A0000}"/>
    <cellStyle name="Comma 15 2 3 2 4 5" xfId="2585" xr:uid="{00000000-0005-0000-0000-00000A0A0000}"/>
    <cellStyle name="Comma 15 2 3 2 5" xfId="2586" xr:uid="{00000000-0005-0000-0000-00000B0A0000}"/>
    <cellStyle name="Comma 15 2 3 2 5 2" xfId="2587" xr:uid="{00000000-0005-0000-0000-00000C0A0000}"/>
    <cellStyle name="Comma 15 2 3 2 5 3" xfId="2588" xr:uid="{00000000-0005-0000-0000-00000D0A0000}"/>
    <cellStyle name="Comma 15 2 3 2 5 4" xfId="2589" xr:uid="{00000000-0005-0000-0000-00000E0A0000}"/>
    <cellStyle name="Comma 15 2 3 2 5 5" xfId="2590" xr:uid="{00000000-0005-0000-0000-00000F0A0000}"/>
    <cellStyle name="Comma 15 2 3 2 6" xfId="2591" xr:uid="{00000000-0005-0000-0000-0000100A0000}"/>
    <cellStyle name="Comma 15 2 3 2 7" xfId="2592" xr:uid="{00000000-0005-0000-0000-0000110A0000}"/>
    <cellStyle name="Comma 15 2 3 2 8" xfId="2593" xr:uid="{00000000-0005-0000-0000-0000120A0000}"/>
    <cellStyle name="Comma 15 2 3 2 9" xfId="2594" xr:uid="{00000000-0005-0000-0000-0000130A0000}"/>
    <cellStyle name="Comma 15 2 3 3" xfId="2595" xr:uid="{00000000-0005-0000-0000-0000140A0000}"/>
    <cellStyle name="Comma 15 2 3 3 2" xfId="2596" xr:uid="{00000000-0005-0000-0000-0000150A0000}"/>
    <cellStyle name="Comma 15 2 3 3 3" xfId="2597" xr:uid="{00000000-0005-0000-0000-0000160A0000}"/>
    <cellStyle name="Comma 15 2 3 3 4" xfId="2598" xr:uid="{00000000-0005-0000-0000-0000170A0000}"/>
    <cellStyle name="Comma 15 2 3 3 5" xfId="2599" xr:uid="{00000000-0005-0000-0000-0000180A0000}"/>
    <cellStyle name="Comma 15 2 3 4" xfId="2600" xr:uid="{00000000-0005-0000-0000-0000190A0000}"/>
    <cellStyle name="Comma 15 2 3 4 2" xfId="2601" xr:uid="{00000000-0005-0000-0000-00001A0A0000}"/>
    <cellStyle name="Comma 15 2 3 4 3" xfId="2602" xr:uid="{00000000-0005-0000-0000-00001B0A0000}"/>
    <cellStyle name="Comma 15 2 3 4 4" xfId="2603" xr:uid="{00000000-0005-0000-0000-00001C0A0000}"/>
    <cellStyle name="Comma 15 2 3 4 5" xfId="2604" xr:uid="{00000000-0005-0000-0000-00001D0A0000}"/>
    <cellStyle name="Comma 15 2 3 5" xfId="2605" xr:uid="{00000000-0005-0000-0000-00001E0A0000}"/>
    <cellStyle name="Comma 15 2 3 5 2" xfId="2606" xr:uid="{00000000-0005-0000-0000-00001F0A0000}"/>
    <cellStyle name="Comma 15 2 3 5 3" xfId="2607" xr:uid="{00000000-0005-0000-0000-0000200A0000}"/>
    <cellStyle name="Comma 15 2 3 5 4" xfId="2608" xr:uid="{00000000-0005-0000-0000-0000210A0000}"/>
    <cellStyle name="Comma 15 2 3 5 5" xfId="2609" xr:uid="{00000000-0005-0000-0000-0000220A0000}"/>
    <cellStyle name="Comma 15 2 3 6" xfId="2610" xr:uid="{00000000-0005-0000-0000-0000230A0000}"/>
    <cellStyle name="Comma 15 2 3 6 2" xfId="2611" xr:uid="{00000000-0005-0000-0000-0000240A0000}"/>
    <cellStyle name="Comma 15 2 3 6 3" xfId="2612" xr:uid="{00000000-0005-0000-0000-0000250A0000}"/>
    <cellStyle name="Comma 15 2 3 6 4" xfId="2613" xr:uid="{00000000-0005-0000-0000-0000260A0000}"/>
    <cellStyle name="Comma 15 2 3 6 5" xfId="2614" xr:uid="{00000000-0005-0000-0000-0000270A0000}"/>
    <cellStyle name="Comma 15 2 3 7" xfId="2615" xr:uid="{00000000-0005-0000-0000-0000280A0000}"/>
    <cellStyle name="Comma 15 2 3 8" xfId="2616" xr:uid="{00000000-0005-0000-0000-0000290A0000}"/>
    <cellStyle name="Comma 15 2 3 9" xfId="2617" xr:uid="{00000000-0005-0000-0000-00002A0A0000}"/>
    <cellStyle name="Comma 15 2 30" xfId="2618" xr:uid="{00000000-0005-0000-0000-00002B0A0000}"/>
    <cellStyle name="Comma 15 2 31" xfId="2619" xr:uid="{00000000-0005-0000-0000-00002C0A0000}"/>
    <cellStyle name="Comma 15 2 32" xfId="2620" xr:uid="{00000000-0005-0000-0000-00002D0A0000}"/>
    <cellStyle name="Comma 15 2 33" xfId="2621" xr:uid="{00000000-0005-0000-0000-00002E0A0000}"/>
    <cellStyle name="Comma 15 2 34" xfId="2622" xr:uid="{00000000-0005-0000-0000-00002F0A0000}"/>
    <cellStyle name="Comma 15 2 35" xfId="2623" xr:uid="{00000000-0005-0000-0000-0000300A0000}"/>
    <cellStyle name="Comma 15 2 36" xfId="2624" xr:uid="{00000000-0005-0000-0000-0000310A0000}"/>
    <cellStyle name="Comma 15 2 37" xfId="2625" xr:uid="{00000000-0005-0000-0000-0000320A0000}"/>
    <cellStyle name="Comma 15 2 38" xfId="2626" xr:uid="{00000000-0005-0000-0000-0000330A0000}"/>
    <cellStyle name="Comma 15 2 39" xfId="2627" xr:uid="{00000000-0005-0000-0000-0000340A0000}"/>
    <cellStyle name="Comma 15 2 4" xfId="2628" xr:uid="{00000000-0005-0000-0000-0000350A0000}"/>
    <cellStyle name="Comma 15 2 4 10" xfId="2629" xr:uid="{00000000-0005-0000-0000-0000360A0000}"/>
    <cellStyle name="Comma 15 2 4 2" xfId="2630" xr:uid="{00000000-0005-0000-0000-0000370A0000}"/>
    <cellStyle name="Comma 15 2 4 2 2" xfId="2631" xr:uid="{00000000-0005-0000-0000-0000380A0000}"/>
    <cellStyle name="Comma 15 2 4 2 2 2" xfId="2632" xr:uid="{00000000-0005-0000-0000-0000390A0000}"/>
    <cellStyle name="Comma 15 2 4 2 2 3" xfId="2633" xr:uid="{00000000-0005-0000-0000-00003A0A0000}"/>
    <cellStyle name="Comma 15 2 4 2 2 4" xfId="2634" xr:uid="{00000000-0005-0000-0000-00003B0A0000}"/>
    <cellStyle name="Comma 15 2 4 2 2 5" xfId="2635" xr:uid="{00000000-0005-0000-0000-00003C0A0000}"/>
    <cellStyle name="Comma 15 2 4 2 3" xfId="2636" xr:uid="{00000000-0005-0000-0000-00003D0A0000}"/>
    <cellStyle name="Comma 15 2 4 2 3 2" xfId="2637" xr:uid="{00000000-0005-0000-0000-00003E0A0000}"/>
    <cellStyle name="Comma 15 2 4 2 3 3" xfId="2638" xr:uid="{00000000-0005-0000-0000-00003F0A0000}"/>
    <cellStyle name="Comma 15 2 4 2 3 4" xfId="2639" xr:uid="{00000000-0005-0000-0000-0000400A0000}"/>
    <cellStyle name="Comma 15 2 4 2 3 5" xfId="2640" xr:uid="{00000000-0005-0000-0000-0000410A0000}"/>
    <cellStyle name="Comma 15 2 4 2 4" xfId="2641" xr:uid="{00000000-0005-0000-0000-0000420A0000}"/>
    <cellStyle name="Comma 15 2 4 2 4 2" xfId="2642" xr:uid="{00000000-0005-0000-0000-0000430A0000}"/>
    <cellStyle name="Comma 15 2 4 2 4 3" xfId="2643" xr:uid="{00000000-0005-0000-0000-0000440A0000}"/>
    <cellStyle name="Comma 15 2 4 2 4 4" xfId="2644" xr:uid="{00000000-0005-0000-0000-0000450A0000}"/>
    <cellStyle name="Comma 15 2 4 2 4 5" xfId="2645" xr:uid="{00000000-0005-0000-0000-0000460A0000}"/>
    <cellStyle name="Comma 15 2 4 2 5" xfId="2646" xr:uid="{00000000-0005-0000-0000-0000470A0000}"/>
    <cellStyle name="Comma 15 2 4 2 5 2" xfId="2647" xr:uid="{00000000-0005-0000-0000-0000480A0000}"/>
    <cellStyle name="Comma 15 2 4 2 5 3" xfId="2648" xr:uid="{00000000-0005-0000-0000-0000490A0000}"/>
    <cellStyle name="Comma 15 2 4 2 5 4" xfId="2649" xr:uid="{00000000-0005-0000-0000-00004A0A0000}"/>
    <cellStyle name="Comma 15 2 4 2 5 5" xfId="2650" xr:uid="{00000000-0005-0000-0000-00004B0A0000}"/>
    <cellStyle name="Comma 15 2 4 2 6" xfId="2651" xr:uid="{00000000-0005-0000-0000-00004C0A0000}"/>
    <cellStyle name="Comma 15 2 4 2 7" xfId="2652" xr:uid="{00000000-0005-0000-0000-00004D0A0000}"/>
    <cellStyle name="Comma 15 2 4 2 8" xfId="2653" xr:uid="{00000000-0005-0000-0000-00004E0A0000}"/>
    <cellStyle name="Comma 15 2 4 2 9" xfId="2654" xr:uid="{00000000-0005-0000-0000-00004F0A0000}"/>
    <cellStyle name="Comma 15 2 4 3" xfId="2655" xr:uid="{00000000-0005-0000-0000-0000500A0000}"/>
    <cellStyle name="Comma 15 2 4 3 2" xfId="2656" xr:uid="{00000000-0005-0000-0000-0000510A0000}"/>
    <cellStyle name="Comma 15 2 4 3 3" xfId="2657" xr:uid="{00000000-0005-0000-0000-0000520A0000}"/>
    <cellStyle name="Comma 15 2 4 3 4" xfId="2658" xr:uid="{00000000-0005-0000-0000-0000530A0000}"/>
    <cellStyle name="Comma 15 2 4 3 5" xfId="2659" xr:uid="{00000000-0005-0000-0000-0000540A0000}"/>
    <cellStyle name="Comma 15 2 4 4" xfId="2660" xr:uid="{00000000-0005-0000-0000-0000550A0000}"/>
    <cellStyle name="Comma 15 2 4 4 2" xfId="2661" xr:uid="{00000000-0005-0000-0000-0000560A0000}"/>
    <cellStyle name="Comma 15 2 4 4 3" xfId="2662" xr:uid="{00000000-0005-0000-0000-0000570A0000}"/>
    <cellStyle name="Comma 15 2 4 4 4" xfId="2663" xr:uid="{00000000-0005-0000-0000-0000580A0000}"/>
    <cellStyle name="Comma 15 2 4 4 5" xfId="2664" xr:uid="{00000000-0005-0000-0000-0000590A0000}"/>
    <cellStyle name="Comma 15 2 4 5" xfId="2665" xr:uid="{00000000-0005-0000-0000-00005A0A0000}"/>
    <cellStyle name="Comma 15 2 4 5 2" xfId="2666" xr:uid="{00000000-0005-0000-0000-00005B0A0000}"/>
    <cellStyle name="Comma 15 2 4 5 3" xfId="2667" xr:uid="{00000000-0005-0000-0000-00005C0A0000}"/>
    <cellStyle name="Comma 15 2 4 5 4" xfId="2668" xr:uid="{00000000-0005-0000-0000-00005D0A0000}"/>
    <cellStyle name="Comma 15 2 4 5 5" xfId="2669" xr:uid="{00000000-0005-0000-0000-00005E0A0000}"/>
    <cellStyle name="Comma 15 2 4 6" xfId="2670" xr:uid="{00000000-0005-0000-0000-00005F0A0000}"/>
    <cellStyle name="Comma 15 2 4 6 2" xfId="2671" xr:uid="{00000000-0005-0000-0000-0000600A0000}"/>
    <cellStyle name="Comma 15 2 4 6 3" xfId="2672" xr:uid="{00000000-0005-0000-0000-0000610A0000}"/>
    <cellStyle name="Comma 15 2 4 6 4" xfId="2673" xr:uid="{00000000-0005-0000-0000-0000620A0000}"/>
    <cellStyle name="Comma 15 2 4 6 5" xfId="2674" xr:uid="{00000000-0005-0000-0000-0000630A0000}"/>
    <cellStyle name="Comma 15 2 4 7" xfId="2675" xr:uid="{00000000-0005-0000-0000-0000640A0000}"/>
    <cellStyle name="Comma 15 2 4 8" xfId="2676" xr:uid="{00000000-0005-0000-0000-0000650A0000}"/>
    <cellStyle name="Comma 15 2 4 9" xfId="2677" xr:uid="{00000000-0005-0000-0000-0000660A0000}"/>
    <cellStyle name="Comma 15 2 40" xfId="2678" xr:uid="{00000000-0005-0000-0000-0000670A0000}"/>
    <cellStyle name="Comma 15 2 41" xfId="2679" xr:uid="{00000000-0005-0000-0000-0000680A0000}"/>
    <cellStyle name="Comma 15 2 42" xfId="2680" xr:uid="{00000000-0005-0000-0000-0000690A0000}"/>
    <cellStyle name="Comma 15 2 43" xfId="2681" xr:uid="{00000000-0005-0000-0000-00006A0A0000}"/>
    <cellStyle name="Comma 15 2 44" xfId="2682" xr:uid="{00000000-0005-0000-0000-00006B0A0000}"/>
    <cellStyle name="Comma 15 2 45" xfId="2683" xr:uid="{00000000-0005-0000-0000-00006C0A0000}"/>
    <cellStyle name="Comma 15 2 46" xfId="2684" xr:uid="{00000000-0005-0000-0000-00006D0A0000}"/>
    <cellStyle name="Comma 15 2 47" xfId="2685" xr:uid="{00000000-0005-0000-0000-00006E0A0000}"/>
    <cellStyle name="Comma 15 2 48" xfId="2686" xr:uid="{00000000-0005-0000-0000-00006F0A0000}"/>
    <cellStyle name="Comma 15 2 49" xfId="2687" xr:uid="{00000000-0005-0000-0000-0000700A0000}"/>
    <cellStyle name="Comma 15 2 5" xfId="2688" xr:uid="{00000000-0005-0000-0000-0000710A0000}"/>
    <cellStyle name="Comma 15 2 5 10" xfId="2689" xr:uid="{00000000-0005-0000-0000-0000720A0000}"/>
    <cellStyle name="Comma 15 2 5 2" xfId="2690" xr:uid="{00000000-0005-0000-0000-0000730A0000}"/>
    <cellStyle name="Comma 15 2 5 2 2" xfId="2691" xr:uid="{00000000-0005-0000-0000-0000740A0000}"/>
    <cellStyle name="Comma 15 2 5 2 2 2" xfId="2692" xr:uid="{00000000-0005-0000-0000-0000750A0000}"/>
    <cellStyle name="Comma 15 2 5 2 2 3" xfId="2693" xr:uid="{00000000-0005-0000-0000-0000760A0000}"/>
    <cellStyle name="Comma 15 2 5 2 2 4" xfId="2694" xr:uid="{00000000-0005-0000-0000-0000770A0000}"/>
    <cellStyle name="Comma 15 2 5 2 2 5" xfId="2695" xr:uid="{00000000-0005-0000-0000-0000780A0000}"/>
    <cellStyle name="Comma 15 2 5 2 3" xfId="2696" xr:uid="{00000000-0005-0000-0000-0000790A0000}"/>
    <cellStyle name="Comma 15 2 5 2 3 2" xfId="2697" xr:uid="{00000000-0005-0000-0000-00007A0A0000}"/>
    <cellStyle name="Comma 15 2 5 2 3 3" xfId="2698" xr:uid="{00000000-0005-0000-0000-00007B0A0000}"/>
    <cellStyle name="Comma 15 2 5 2 3 4" xfId="2699" xr:uid="{00000000-0005-0000-0000-00007C0A0000}"/>
    <cellStyle name="Comma 15 2 5 2 3 5" xfId="2700" xr:uid="{00000000-0005-0000-0000-00007D0A0000}"/>
    <cellStyle name="Comma 15 2 5 2 4" xfId="2701" xr:uid="{00000000-0005-0000-0000-00007E0A0000}"/>
    <cellStyle name="Comma 15 2 5 2 4 2" xfId="2702" xr:uid="{00000000-0005-0000-0000-00007F0A0000}"/>
    <cellStyle name="Comma 15 2 5 2 4 3" xfId="2703" xr:uid="{00000000-0005-0000-0000-0000800A0000}"/>
    <cellStyle name="Comma 15 2 5 2 4 4" xfId="2704" xr:uid="{00000000-0005-0000-0000-0000810A0000}"/>
    <cellStyle name="Comma 15 2 5 2 4 5" xfId="2705" xr:uid="{00000000-0005-0000-0000-0000820A0000}"/>
    <cellStyle name="Comma 15 2 5 2 5" xfId="2706" xr:uid="{00000000-0005-0000-0000-0000830A0000}"/>
    <cellStyle name="Comma 15 2 5 2 5 2" xfId="2707" xr:uid="{00000000-0005-0000-0000-0000840A0000}"/>
    <cellStyle name="Comma 15 2 5 2 5 3" xfId="2708" xr:uid="{00000000-0005-0000-0000-0000850A0000}"/>
    <cellStyle name="Comma 15 2 5 2 5 4" xfId="2709" xr:uid="{00000000-0005-0000-0000-0000860A0000}"/>
    <cellStyle name="Comma 15 2 5 2 5 5" xfId="2710" xr:uid="{00000000-0005-0000-0000-0000870A0000}"/>
    <cellStyle name="Comma 15 2 5 2 6" xfId="2711" xr:uid="{00000000-0005-0000-0000-0000880A0000}"/>
    <cellStyle name="Comma 15 2 5 2 7" xfId="2712" xr:uid="{00000000-0005-0000-0000-0000890A0000}"/>
    <cellStyle name="Comma 15 2 5 2 8" xfId="2713" xr:uid="{00000000-0005-0000-0000-00008A0A0000}"/>
    <cellStyle name="Comma 15 2 5 2 9" xfId="2714" xr:uid="{00000000-0005-0000-0000-00008B0A0000}"/>
    <cellStyle name="Comma 15 2 5 3" xfId="2715" xr:uid="{00000000-0005-0000-0000-00008C0A0000}"/>
    <cellStyle name="Comma 15 2 5 3 2" xfId="2716" xr:uid="{00000000-0005-0000-0000-00008D0A0000}"/>
    <cellStyle name="Comma 15 2 5 3 3" xfId="2717" xr:uid="{00000000-0005-0000-0000-00008E0A0000}"/>
    <cellStyle name="Comma 15 2 5 3 4" xfId="2718" xr:uid="{00000000-0005-0000-0000-00008F0A0000}"/>
    <cellStyle name="Comma 15 2 5 3 5" xfId="2719" xr:uid="{00000000-0005-0000-0000-0000900A0000}"/>
    <cellStyle name="Comma 15 2 5 4" xfId="2720" xr:uid="{00000000-0005-0000-0000-0000910A0000}"/>
    <cellStyle name="Comma 15 2 5 4 2" xfId="2721" xr:uid="{00000000-0005-0000-0000-0000920A0000}"/>
    <cellStyle name="Comma 15 2 5 4 3" xfId="2722" xr:uid="{00000000-0005-0000-0000-0000930A0000}"/>
    <cellStyle name="Comma 15 2 5 4 4" xfId="2723" xr:uid="{00000000-0005-0000-0000-0000940A0000}"/>
    <cellStyle name="Comma 15 2 5 4 5" xfId="2724" xr:uid="{00000000-0005-0000-0000-0000950A0000}"/>
    <cellStyle name="Comma 15 2 5 5" xfId="2725" xr:uid="{00000000-0005-0000-0000-0000960A0000}"/>
    <cellStyle name="Comma 15 2 5 5 2" xfId="2726" xr:uid="{00000000-0005-0000-0000-0000970A0000}"/>
    <cellStyle name="Comma 15 2 5 5 3" xfId="2727" xr:uid="{00000000-0005-0000-0000-0000980A0000}"/>
    <cellStyle name="Comma 15 2 5 5 4" xfId="2728" xr:uid="{00000000-0005-0000-0000-0000990A0000}"/>
    <cellStyle name="Comma 15 2 5 5 5" xfId="2729" xr:uid="{00000000-0005-0000-0000-00009A0A0000}"/>
    <cellStyle name="Comma 15 2 5 6" xfId="2730" xr:uid="{00000000-0005-0000-0000-00009B0A0000}"/>
    <cellStyle name="Comma 15 2 5 6 2" xfId="2731" xr:uid="{00000000-0005-0000-0000-00009C0A0000}"/>
    <cellStyle name="Comma 15 2 5 6 3" xfId="2732" xr:uid="{00000000-0005-0000-0000-00009D0A0000}"/>
    <cellStyle name="Comma 15 2 5 6 4" xfId="2733" xr:uid="{00000000-0005-0000-0000-00009E0A0000}"/>
    <cellStyle name="Comma 15 2 5 6 5" xfId="2734" xr:uid="{00000000-0005-0000-0000-00009F0A0000}"/>
    <cellStyle name="Comma 15 2 5 7" xfId="2735" xr:uid="{00000000-0005-0000-0000-0000A00A0000}"/>
    <cellStyle name="Comma 15 2 5 8" xfId="2736" xr:uid="{00000000-0005-0000-0000-0000A10A0000}"/>
    <cellStyle name="Comma 15 2 5 9" xfId="2737" xr:uid="{00000000-0005-0000-0000-0000A20A0000}"/>
    <cellStyle name="Comma 15 2 50" xfId="2738" xr:uid="{00000000-0005-0000-0000-0000A30A0000}"/>
    <cellStyle name="Comma 15 2 51" xfId="2739" xr:uid="{00000000-0005-0000-0000-0000A40A0000}"/>
    <cellStyle name="Comma 15 2 52" xfId="2740" xr:uid="{00000000-0005-0000-0000-0000A50A0000}"/>
    <cellStyle name="Comma 15 2 53" xfId="2741" xr:uid="{00000000-0005-0000-0000-0000A60A0000}"/>
    <cellStyle name="Comma 15 2 54" xfId="2742" xr:uid="{00000000-0005-0000-0000-0000A70A0000}"/>
    <cellStyle name="Comma 15 2 55" xfId="2743" xr:uid="{00000000-0005-0000-0000-0000A80A0000}"/>
    <cellStyle name="Comma 15 2 56" xfId="2744" xr:uid="{00000000-0005-0000-0000-0000A90A0000}"/>
    <cellStyle name="Comma 15 2 57" xfId="2745" xr:uid="{00000000-0005-0000-0000-0000AA0A0000}"/>
    <cellStyle name="Comma 15 2 58" xfId="2746" xr:uid="{00000000-0005-0000-0000-0000AB0A0000}"/>
    <cellStyle name="Comma 15 2 59" xfId="2747" xr:uid="{00000000-0005-0000-0000-0000AC0A0000}"/>
    <cellStyle name="Comma 15 2 6" xfId="2748" xr:uid="{00000000-0005-0000-0000-0000AD0A0000}"/>
    <cellStyle name="Comma 15 2 6 10" xfId="2749" xr:uid="{00000000-0005-0000-0000-0000AE0A0000}"/>
    <cellStyle name="Comma 15 2 6 2" xfId="2750" xr:uid="{00000000-0005-0000-0000-0000AF0A0000}"/>
    <cellStyle name="Comma 15 2 6 2 2" xfId="2751" xr:uid="{00000000-0005-0000-0000-0000B00A0000}"/>
    <cellStyle name="Comma 15 2 6 2 2 2" xfId="2752" xr:uid="{00000000-0005-0000-0000-0000B10A0000}"/>
    <cellStyle name="Comma 15 2 6 2 2 3" xfId="2753" xr:uid="{00000000-0005-0000-0000-0000B20A0000}"/>
    <cellStyle name="Comma 15 2 6 2 2 4" xfId="2754" xr:uid="{00000000-0005-0000-0000-0000B30A0000}"/>
    <cellStyle name="Comma 15 2 6 2 2 5" xfId="2755" xr:uid="{00000000-0005-0000-0000-0000B40A0000}"/>
    <cellStyle name="Comma 15 2 6 2 3" xfId="2756" xr:uid="{00000000-0005-0000-0000-0000B50A0000}"/>
    <cellStyle name="Comma 15 2 6 2 3 2" xfId="2757" xr:uid="{00000000-0005-0000-0000-0000B60A0000}"/>
    <cellStyle name="Comma 15 2 6 2 3 3" xfId="2758" xr:uid="{00000000-0005-0000-0000-0000B70A0000}"/>
    <cellStyle name="Comma 15 2 6 2 3 4" xfId="2759" xr:uid="{00000000-0005-0000-0000-0000B80A0000}"/>
    <cellStyle name="Comma 15 2 6 2 3 5" xfId="2760" xr:uid="{00000000-0005-0000-0000-0000B90A0000}"/>
    <cellStyle name="Comma 15 2 6 2 4" xfId="2761" xr:uid="{00000000-0005-0000-0000-0000BA0A0000}"/>
    <cellStyle name="Comma 15 2 6 2 4 2" xfId="2762" xr:uid="{00000000-0005-0000-0000-0000BB0A0000}"/>
    <cellStyle name="Comma 15 2 6 2 4 3" xfId="2763" xr:uid="{00000000-0005-0000-0000-0000BC0A0000}"/>
    <cellStyle name="Comma 15 2 6 2 4 4" xfId="2764" xr:uid="{00000000-0005-0000-0000-0000BD0A0000}"/>
    <cellStyle name="Comma 15 2 6 2 4 5" xfId="2765" xr:uid="{00000000-0005-0000-0000-0000BE0A0000}"/>
    <cellStyle name="Comma 15 2 6 2 5" xfId="2766" xr:uid="{00000000-0005-0000-0000-0000BF0A0000}"/>
    <cellStyle name="Comma 15 2 6 2 5 2" xfId="2767" xr:uid="{00000000-0005-0000-0000-0000C00A0000}"/>
    <cellStyle name="Comma 15 2 6 2 5 3" xfId="2768" xr:uid="{00000000-0005-0000-0000-0000C10A0000}"/>
    <cellStyle name="Comma 15 2 6 2 5 4" xfId="2769" xr:uid="{00000000-0005-0000-0000-0000C20A0000}"/>
    <cellStyle name="Comma 15 2 6 2 5 5" xfId="2770" xr:uid="{00000000-0005-0000-0000-0000C30A0000}"/>
    <cellStyle name="Comma 15 2 6 2 6" xfId="2771" xr:uid="{00000000-0005-0000-0000-0000C40A0000}"/>
    <cellStyle name="Comma 15 2 6 2 7" xfId="2772" xr:uid="{00000000-0005-0000-0000-0000C50A0000}"/>
    <cellStyle name="Comma 15 2 6 2 8" xfId="2773" xr:uid="{00000000-0005-0000-0000-0000C60A0000}"/>
    <cellStyle name="Comma 15 2 6 2 9" xfId="2774" xr:uid="{00000000-0005-0000-0000-0000C70A0000}"/>
    <cellStyle name="Comma 15 2 6 3" xfId="2775" xr:uid="{00000000-0005-0000-0000-0000C80A0000}"/>
    <cellStyle name="Comma 15 2 6 3 2" xfId="2776" xr:uid="{00000000-0005-0000-0000-0000C90A0000}"/>
    <cellStyle name="Comma 15 2 6 3 3" xfId="2777" xr:uid="{00000000-0005-0000-0000-0000CA0A0000}"/>
    <cellStyle name="Comma 15 2 6 3 4" xfId="2778" xr:uid="{00000000-0005-0000-0000-0000CB0A0000}"/>
    <cellStyle name="Comma 15 2 6 3 5" xfId="2779" xr:uid="{00000000-0005-0000-0000-0000CC0A0000}"/>
    <cellStyle name="Comma 15 2 6 4" xfId="2780" xr:uid="{00000000-0005-0000-0000-0000CD0A0000}"/>
    <cellStyle name="Comma 15 2 6 4 2" xfId="2781" xr:uid="{00000000-0005-0000-0000-0000CE0A0000}"/>
    <cellStyle name="Comma 15 2 6 4 3" xfId="2782" xr:uid="{00000000-0005-0000-0000-0000CF0A0000}"/>
    <cellStyle name="Comma 15 2 6 4 4" xfId="2783" xr:uid="{00000000-0005-0000-0000-0000D00A0000}"/>
    <cellStyle name="Comma 15 2 6 4 5" xfId="2784" xr:uid="{00000000-0005-0000-0000-0000D10A0000}"/>
    <cellStyle name="Comma 15 2 6 5" xfId="2785" xr:uid="{00000000-0005-0000-0000-0000D20A0000}"/>
    <cellStyle name="Comma 15 2 6 5 2" xfId="2786" xr:uid="{00000000-0005-0000-0000-0000D30A0000}"/>
    <cellStyle name="Comma 15 2 6 5 3" xfId="2787" xr:uid="{00000000-0005-0000-0000-0000D40A0000}"/>
    <cellStyle name="Comma 15 2 6 5 4" xfId="2788" xr:uid="{00000000-0005-0000-0000-0000D50A0000}"/>
    <cellStyle name="Comma 15 2 6 5 5" xfId="2789" xr:uid="{00000000-0005-0000-0000-0000D60A0000}"/>
    <cellStyle name="Comma 15 2 6 6" xfId="2790" xr:uid="{00000000-0005-0000-0000-0000D70A0000}"/>
    <cellStyle name="Comma 15 2 6 6 2" xfId="2791" xr:uid="{00000000-0005-0000-0000-0000D80A0000}"/>
    <cellStyle name="Comma 15 2 6 6 3" xfId="2792" xr:uid="{00000000-0005-0000-0000-0000D90A0000}"/>
    <cellStyle name="Comma 15 2 6 6 4" xfId="2793" xr:uid="{00000000-0005-0000-0000-0000DA0A0000}"/>
    <cellStyle name="Comma 15 2 6 6 5" xfId="2794" xr:uid="{00000000-0005-0000-0000-0000DB0A0000}"/>
    <cellStyle name="Comma 15 2 6 7" xfId="2795" xr:uid="{00000000-0005-0000-0000-0000DC0A0000}"/>
    <cellStyle name="Comma 15 2 6 8" xfId="2796" xr:uid="{00000000-0005-0000-0000-0000DD0A0000}"/>
    <cellStyle name="Comma 15 2 6 9" xfId="2797" xr:uid="{00000000-0005-0000-0000-0000DE0A0000}"/>
    <cellStyle name="Comma 15 2 60" xfId="2798" xr:uid="{00000000-0005-0000-0000-0000DF0A0000}"/>
    <cellStyle name="Comma 15 2 61" xfId="2799" xr:uid="{00000000-0005-0000-0000-0000E00A0000}"/>
    <cellStyle name="Comma 15 2 62" xfId="2800" xr:uid="{00000000-0005-0000-0000-0000E10A0000}"/>
    <cellStyle name="Comma 15 2 63" xfId="2801" xr:uid="{00000000-0005-0000-0000-0000E20A0000}"/>
    <cellStyle name="Comma 15 2 64" xfId="2802" xr:uid="{00000000-0005-0000-0000-0000E30A0000}"/>
    <cellStyle name="Comma 15 2 65" xfId="2803" xr:uid="{00000000-0005-0000-0000-0000E40A0000}"/>
    <cellStyle name="Comma 15 2 66" xfId="2804" xr:uid="{00000000-0005-0000-0000-0000E50A0000}"/>
    <cellStyle name="Comma 15 2 67" xfId="2805" xr:uid="{00000000-0005-0000-0000-0000E60A0000}"/>
    <cellStyle name="Comma 15 2 68" xfId="2806" xr:uid="{00000000-0005-0000-0000-0000E70A0000}"/>
    <cellStyle name="Comma 15 2 69" xfId="2807" xr:uid="{00000000-0005-0000-0000-0000E80A0000}"/>
    <cellStyle name="Comma 15 2 7" xfId="2808" xr:uid="{00000000-0005-0000-0000-0000E90A0000}"/>
    <cellStyle name="Comma 15 2 7 10" xfId="2809" xr:uid="{00000000-0005-0000-0000-0000EA0A0000}"/>
    <cellStyle name="Comma 15 2 7 2" xfId="2810" xr:uid="{00000000-0005-0000-0000-0000EB0A0000}"/>
    <cellStyle name="Comma 15 2 7 2 2" xfId="2811" xr:uid="{00000000-0005-0000-0000-0000EC0A0000}"/>
    <cellStyle name="Comma 15 2 7 2 2 2" xfId="2812" xr:uid="{00000000-0005-0000-0000-0000ED0A0000}"/>
    <cellStyle name="Comma 15 2 7 2 2 3" xfId="2813" xr:uid="{00000000-0005-0000-0000-0000EE0A0000}"/>
    <cellStyle name="Comma 15 2 7 2 2 4" xfId="2814" xr:uid="{00000000-0005-0000-0000-0000EF0A0000}"/>
    <cellStyle name="Comma 15 2 7 2 2 5" xfId="2815" xr:uid="{00000000-0005-0000-0000-0000F00A0000}"/>
    <cellStyle name="Comma 15 2 7 2 3" xfId="2816" xr:uid="{00000000-0005-0000-0000-0000F10A0000}"/>
    <cellStyle name="Comma 15 2 7 2 3 2" xfId="2817" xr:uid="{00000000-0005-0000-0000-0000F20A0000}"/>
    <cellStyle name="Comma 15 2 7 2 3 3" xfId="2818" xr:uid="{00000000-0005-0000-0000-0000F30A0000}"/>
    <cellStyle name="Comma 15 2 7 2 3 4" xfId="2819" xr:uid="{00000000-0005-0000-0000-0000F40A0000}"/>
    <cellStyle name="Comma 15 2 7 2 3 5" xfId="2820" xr:uid="{00000000-0005-0000-0000-0000F50A0000}"/>
    <cellStyle name="Comma 15 2 7 2 4" xfId="2821" xr:uid="{00000000-0005-0000-0000-0000F60A0000}"/>
    <cellStyle name="Comma 15 2 7 2 4 2" xfId="2822" xr:uid="{00000000-0005-0000-0000-0000F70A0000}"/>
    <cellStyle name="Comma 15 2 7 2 4 3" xfId="2823" xr:uid="{00000000-0005-0000-0000-0000F80A0000}"/>
    <cellStyle name="Comma 15 2 7 2 4 4" xfId="2824" xr:uid="{00000000-0005-0000-0000-0000F90A0000}"/>
    <cellStyle name="Comma 15 2 7 2 4 5" xfId="2825" xr:uid="{00000000-0005-0000-0000-0000FA0A0000}"/>
    <cellStyle name="Comma 15 2 7 2 5" xfId="2826" xr:uid="{00000000-0005-0000-0000-0000FB0A0000}"/>
    <cellStyle name="Comma 15 2 7 2 5 2" xfId="2827" xr:uid="{00000000-0005-0000-0000-0000FC0A0000}"/>
    <cellStyle name="Comma 15 2 7 2 5 3" xfId="2828" xr:uid="{00000000-0005-0000-0000-0000FD0A0000}"/>
    <cellStyle name="Comma 15 2 7 2 5 4" xfId="2829" xr:uid="{00000000-0005-0000-0000-0000FE0A0000}"/>
    <cellStyle name="Comma 15 2 7 2 5 5" xfId="2830" xr:uid="{00000000-0005-0000-0000-0000FF0A0000}"/>
    <cellStyle name="Comma 15 2 7 2 6" xfId="2831" xr:uid="{00000000-0005-0000-0000-0000000B0000}"/>
    <cellStyle name="Comma 15 2 7 2 7" xfId="2832" xr:uid="{00000000-0005-0000-0000-0000010B0000}"/>
    <cellStyle name="Comma 15 2 7 2 8" xfId="2833" xr:uid="{00000000-0005-0000-0000-0000020B0000}"/>
    <cellStyle name="Comma 15 2 7 2 9" xfId="2834" xr:uid="{00000000-0005-0000-0000-0000030B0000}"/>
    <cellStyle name="Comma 15 2 7 3" xfId="2835" xr:uid="{00000000-0005-0000-0000-0000040B0000}"/>
    <cellStyle name="Comma 15 2 7 3 2" xfId="2836" xr:uid="{00000000-0005-0000-0000-0000050B0000}"/>
    <cellStyle name="Comma 15 2 7 3 3" xfId="2837" xr:uid="{00000000-0005-0000-0000-0000060B0000}"/>
    <cellStyle name="Comma 15 2 7 3 4" xfId="2838" xr:uid="{00000000-0005-0000-0000-0000070B0000}"/>
    <cellStyle name="Comma 15 2 7 3 5" xfId="2839" xr:uid="{00000000-0005-0000-0000-0000080B0000}"/>
    <cellStyle name="Comma 15 2 7 4" xfId="2840" xr:uid="{00000000-0005-0000-0000-0000090B0000}"/>
    <cellStyle name="Comma 15 2 7 4 2" xfId="2841" xr:uid="{00000000-0005-0000-0000-00000A0B0000}"/>
    <cellStyle name="Comma 15 2 7 4 3" xfId="2842" xr:uid="{00000000-0005-0000-0000-00000B0B0000}"/>
    <cellStyle name="Comma 15 2 7 4 4" xfId="2843" xr:uid="{00000000-0005-0000-0000-00000C0B0000}"/>
    <cellStyle name="Comma 15 2 7 4 5" xfId="2844" xr:uid="{00000000-0005-0000-0000-00000D0B0000}"/>
    <cellStyle name="Comma 15 2 7 5" xfId="2845" xr:uid="{00000000-0005-0000-0000-00000E0B0000}"/>
    <cellStyle name="Comma 15 2 7 5 2" xfId="2846" xr:uid="{00000000-0005-0000-0000-00000F0B0000}"/>
    <cellStyle name="Comma 15 2 7 5 3" xfId="2847" xr:uid="{00000000-0005-0000-0000-0000100B0000}"/>
    <cellStyle name="Comma 15 2 7 5 4" xfId="2848" xr:uid="{00000000-0005-0000-0000-0000110B0000}"/>
    <cellStyle name="Comma 15 2 7 5 5" xfId="2849" xr:uid="{00000000-0005-0000-0000-0000120B0000}"/>
    <cellStyle name="Comma 15 2 7 6" xfId="2850" xr:uid="{00000000-0005-0000-0000-0000130B0000}"/>
    <cellStyle name="Comma 15 2 7 6 2" xfId="2851" xr:uid="{00000000-0005-0000-0000-0000140B0000}"/>
    <cellStyle name="Comma 15 2 7 6 3" xfId="2852" xr:uid="{00000000-0005-0000-0000-0000150B0000}"/>
    <cellStyle name="Comma 15 2 7 6 4" xfId="2853" xr:uid="{00000000-0005-0000-0000-0000160B0000}"/>
    <cellStyle name="Comma 15 2 7 6 5" xfId="2854" xr:uid="{00000000-0005-0000-0000-0000170B0000}"/>
    <cellStyle name="Comma 15 2 7 7" xfId="2855" xr:uid="{00000000-0005-0000-0000-0000180B0000}"/>
    <cellStyle name="Comma 15 2 7 8" xfId="2856" xr:uid="{00000000-0005-0000-0000-0000190B0000}"/>
    <cellStyle name="Comma 15 2 7 9" xfId="2857" xr:uid="{00000000-0005-0000-0000-00001A0B0000}"/>
    <cellStyle name="Comma 15 2 70" xfId="2858" xr:uid="{00000000-0005-0000-0000-00001B0B0000}"/>
    <cellStyle name="Comma 15 2 71" xfId="2859" xr:uid="{00000000-0005-0000-0000-00001C0B0000}"/>
    <cellStyle name="Comma 15 2 72" xfId="2860" xr:uid="{00000000-0005-0000-0000-00001D0B0000}"/>
    <cellStyle name="Comma 15 2 73" xfId="2861" xr:uid="{00000000-0005-0000-0000-00001E0B0000}"/>
    <cellStyle name="Comma 15 2 74" xfId="2862" xr:uid="{00000000-0005-0000-0000-00001F0B0000}"/>
    <cellStyle name="Comma 15 2 75" xfId="2863" xr:uid="{00000000-0005-0000-0000-0000200B0000}"/>
    <cellStyle name="Comma 15 2 76" xfId="2864" xr:uid="{00000000-0005-0000-0000-0000210B0000}"/>
    <cellStyle name="Comma 15 2 77" xfId="2865" xr:uid="{00000000-0005-0000-0000-0000220B0000}"/>
    <cellStyle name="Comma 15 2 78" xfId="2866" xr:uid="{00000000-0005-0000-0000-0000230B0000}"/>
    <cellStyle name="Comma 15 2 79" xfId="2867" xr:uid="{00000000-0005-0000-0000-0000240B0000}"/>
    <cellStyle name="Comma 15 2 8" xfId="2868" xr:uid="{00000000-0005-0000-0000-0000250B0000}"/>
    <cellStyle name="Comma 15 2 8 10" xfId="2869" xr:uid="{00000000-0005-0000-0000-0000260B0000}"/>
    <cellStyle name="Comma 15 2 8 2" xfId="2870" xr:uid="{00000000-0005-0000-0000-0000270B0000}"/>
    <cellStyle name="Comma 15 2 8 2 2" xfId="2871" xr:uid="{00000000-0005-0000-0000-0000280B0000}"/>
    <cellStyle name="Comma 15 2 8 2 2 2" xfId="2872" xr:uid="{00000000-0005-0000-0000-0000290B0000}"/>
    <cellStyle name="Comma 15 2 8 2 2 3" xfId="2873" xr:uid="{00000000-0005-0000-0000-00002A0B0000}"/>
    <cellStyle name="Comma 15 2 8 2 2 4" xfId="2874" xr:uid="{00000000-0005-0000-0000-00002B0B0000}"/>
    <cellStyle name="Comma 15 2 8 2 2 5" xfId="2875" xr:uid="{00000000-0005-0000-0000-00002C0B0000}"/>
    <cellStyle name="Comma 15 2 8 2 3" xfId="2876" xr:uid="{00000000-0005-0000-0000-00002D0B0000}"/>
    <cellStyle name="Comma 15 2 8 2 3 2" xfId="2877" xr:uid="{00000000-0005-0000-0000-00002E0B0000}"/>
    <cellStyle name="Comma 15 2 8 2 3 3" xfId="2878" xr:uid="{00000000-0005-0000-0000-00002F0B0000}"/>
    <cellStyle name="Comma 15 2 8 2 3 4" xfId="2879" xr:uid="{00000000-0005-0000-0000-0000300B0000}"/>
    <cellStyle name="Comma 15 2 8 2 3 5" xfId="2880" xr:uid="{00000000-0005-0000-0000-0000310B0000}"/>
    <cellStyle name="Comma 15 2 8 2 4" xfId="2881" xr:uid="{00000000-0005-0000-0000-0000320B0000}"/>
    <cellStyle name="Comma 15 2 8 2 4 2" xfId="2882" xr:uid="{00000000-0005-0000-0000-0000330B0000}"/>
    <cellStyle name="Comma 15 2 8 2 4 3" xfId="2883" xr:uid="{00000000-0005-0000-0000-0000340B0000}"/>
    <cellStyle name="Comma 15 2 8 2 4 4" xfId="2884" xr:uid="{00000000-0005-0000-0000-0000350B0000}"/>
    <cellStyle name="Comma 15 2 8 2 4 5" xfId="2885" xr:uid="{00000000-0005-0000-0000-0000360B0000}"/>
    <cellStyle name="Comma 15 2 8 2 5" xfId="2886" xr:uid="{00000000-0005-0000-0000-0000370B0000}"/>
    <cellStyle name="Comma 15 2 8 2 5 2" xfId="2887" xr:uid="{00000000-0005-0000-0000-0000380B0000}"/>
    <cellStyle name="Comma 15 2 8 2 5 3" xfId="2888" xr:uid="{00000000-0005-0000-0000-0000390B0000}"/>
    <cellStyle name="Comma 15 2 8 2 5 4" xfId="2889" xr:uid="{00000000-0005-0000-0000-00003A0B0000}"/>
    <cellStyle name="Comma 15 2 8 2 5 5" xfId="2890" xr:uid="{00000000-0005-0000-0000-00003B0B0000}"/>
    <cellStyle name="Comma 15 2 8 2 6" xfId="2891" xr:uid="{00000000-0005-0000-0000-00003C0B0000}"/>
    <cellStyle name="Comma 15 2 8 2 7" xfId="2892" xr:uid="{00000000-0005-0000-0000-00003D0B0000}"/>
    <cellStyle name="Comma 15 2 8 2 8" xfId="2893" xr:uid="{00000000-0005-0000-0000-00003E0B0000}"/>
    <cellStyle name="Comma 15 2 8 2 9" xfId="2894" xr:uid="{00000000-0005-0000-0000-00003F0B0000}"/>
    <cellStyle name="Comma 15 2 8 3" xfId="2895" xr:uid="{00000000-0005-0000-0000-0000400B0000}"/>
    <cellStyle name="Comma 15 2 8 3 2" xfId="2896" xr:uid="{00000000-0005-0000-0000-0000410B0000}"/>
    <cellStyle name="Comma 15 2 8 3 3" xfId="2897" xr:uid="{00000000-0005-0000-0000-0000420B0000}"/>
    <cellStyle name="Comma 15 2 8 3 4" xfId="2898" xr:uid="{00000000-0005-0000-0000-0000430B0000}"/>
    <cellStyle name="Comma 15 2 8 3 5" xfId="2899" xr:uid="{00000000-0005-0000-0000-0000440B0000}"/>
    <cellStyle name="Comma 15 2 8 4" xfId="2900" xr:uid="{00000000-0005-0000-0000-0000450B0000}"/>
    <cellStyle name="Comma 15 2 8 4 2" xfId="2901" xr:uid="{00000000-0005-0000-0000-0000460B0000}"/>
    <cellStyle name="Comma 15 2 8 4 3" xfId="2902" xr:uid="{00000000-0005-0000-0000-0000470B0000}"/>
    <cellStyle name="Comma 15 2 8 4 4" xfId="2903" xr:uid="{00000000-0005-0000-0000-0000480B0000}"/>
    <cellStyle name="Comma 15 2 8 4 5" xfId="2904" xr:uid="{00000000-0005-0000-0000-0000490B0000}"/>
    <cellStyle name="Comma 15 2 8 5" xfId="2905" xr:uid="{00000000-0005-0000-0000-00004A0B0000}"/>
    <cellStyle name="Comma 15 2 8 5 2" xfId="2906" xr:uid="{00000000-0005-0000-0000-00004B0B0000}"/>
    <cellStyle name="Comma 15 2 8 5 3" xfId="2907" xr:uid="{00000000-0005-0000-0000-00004C0B0000}"/>
    <cellStyle name="Comma 15 2 8 5 4" xfId="2908" xr:uid="{00000000-0005-0000-0000-00004D0B0000}"/>
    <cellStyle name="Comma 15 2 8 5 5" xfId="2909" xr:uid="{00000000-0005-0000-0000-00004E0B0000}"/>
    <cellStyle name="Comma 15 2 8 6" xfId="2910" xr:uid="{00000000-0005-0000-0000-00004F0B0000}"/>
    <cellStyle name="Comma 15 2 8 6 2" xfId="2911" xr:uid="{00000000-0005-0000-0000-0000500B0000}"/>
    <cellStyle name="Comma 15 2 8 6 3" xfId="2912" xr:uid="{00000000-0005-0000-0000-0000510B0000}"/>
    <cellStyle name="Comma 15 2 8 6 4" xfId="2913" xr:uid="{00000000-0005-0000-0000-0000520B0000}"/>
    <cellStyle name="Comma 15 2 8 6 5" xfId="2914" xr:uid="{00000000-0005-0000-0000-0000530B0000}"/>
    <cellStyle name="Comma 15 2 8 7" xfId="2915" xr:uid="{00000000-0005-0000-0000-0000540B0000}"/>
    <cellStyle name="Comma 15 2 8 8" xfId="2916" xr:uid="{00000000-0005-0000-0000-0000550B0000}"/>
    <cellStyle name="Comma 15 2 8 9" xfId="2917" xr:uid="{00000000-0005-0000-0000-0000560B0000}"/>
    <cellStyle name="Comma 15 2 80" xfId="2918" xr:uid="{00000000-0005-0000-0000-0000570B0000}"/>
    <cellStyle name="Comma 15 2 81" xfId="2919" xr:uid="{00000000-0005-0000-0000-0000580B0000}"/>
    <cellStyle name="Comma 15 2 82" xfId="2920" xr:uid="{00000000-0005-0000-0000-0000590B0000}"/>
    <cellStyle name="Comma 15 2 83" xfId="2921" xr:uid="{00000000-0005-0000-0000-00005A0B0000}"/>
    <cellStyle name="Comma 15 2 84" xfId="2922" xr:uid="{00000000-0005-0000-0000-00005B0B0000}"/>
    <cellStyle name="Comma 15 2 85" xfId="2923" xr:uid="{00000000-0005-0000-0000-00005C0B0000}"/>
    <cellStyle name="Comma 15 2 86" xfId="2924" xr:uid="{00000000-0005-0000-0000-00005D0B0000}"/>
    <cellStyle name="Comma 15 2 87" xfId="2925" xr:uid="{00000000-0005-0000-0000-00005E0B0000}"/>
    <cellStyle name="Comma 15 2 88" xfId="2926" xr:uid="{00000000-0005-0000-0000-00005F0B0000}"/>
    <cellStyle name="Comma 15 2 89" xfId="2927" xr:uid="{00000000-0005-0000-0000-0000600B0000}"/>
    <cellStyle name="Comma 15 2 9" xfId="2928" xr:uid="{00000000-0005-0000-0000-0000610B0000}"/>
    <cellStyle name="Comma 15 2 9 10" xfId="2929" xr:uid="{00000000-0005-0000-0000-0000620B0000}"/>
    <cellStyle name="Comma 15 2 9 2" xfId="2930" xr:uid="{00000000-0005-0000-0000-0000630B0000}"/>
    <cellStyle name="Comma 15 2 9 2 2" xfId="2931" xr:uid="{00000000-0005-0000-0000-0000640B0000}"/>
    <cellStyle name="Comma 15 2 9 2 2 2" xfId="2932" xr:uid="{00000000-0005-0000-0000-0000650B0000}"/>
    <cellStyle name="Comma 15 2 9 2 2 3" xfId="2933" xr:uid="{00000000-0005-0000-0000-0000660B0000}"/>
    <cellStyle name="Comma 15 2 9 2 2 4" xfId="2934" xr:uid="{00000000-0005-0000-0000-0000670B0000}"/>
    <cellStyle name="Comma 15 2 9 2 2 5" xfId="2935" xr:uid="{00000000-0005-0000-0000-0000680B0000}"/>
    <cellStyle name="Comma 15 2 9 2 3" xfId="2936" xr:uid="{00000000-0005-0000-0000-0000690B0000}"/>
    <cellStyle name="Comma 15 2 9 2 3 2" xfId="2937" xr:uid="{00000000-0005-0000-0000-00006A0B0000}"/>
    <cellStyle name="Comma 15 2 9 2 3 3" xfId="2938" xr:uid="{00000000-0005-0000-0000-00006B0B0000}"/>
    <cellStyle name="Comma 15 2 9 2 3 4" xfId="2939" xr:uid="{00000000-0005-0000-0000-00006C0B0000}"/>
    <cellStyle name="Comma 15 2 9 2 3 5" xfId="2940" xr:uid="{00000000-0005-0000-0000-00006D0B0000}"/>
    <cellStyle name="Comma 15 2 9 2 4" xfId="2941" xr:uid="{00000000-0005-0000-0000-00006E0B0000}"/>
    <cellStyle name="Comma 15 2 9 2 4 2" xfId="2942" xr:uid="{00000000-0005-0000-0000-00006F0B0000}"/>
    <cellStyle name="Comma 15 2 9 2 4 3" xfId="2943" xr:uid="{00000000-0005-0000-0000-0000700B0000}"/>
    <cellStyle name="Comma 15 2 9 2 4 4" xfId="2944" xr:uid="{00000000-0005-0000-0000-0000710B0000}"/>
    <cellStyle name="Comma 15 2 9 2 4 5" xfId="2945" xr:uid="{00000000-0005-0000-0000-0000720B0000}"/>
    <cellStyle name="Comma 15 2 9 2 5" xfId="2946" xr:uid="{00000000-0005-0000-0000-0000730B0000}"/>
    <cellStyle name="Comma 15 2 9 2 5 2" xfId="2947" xr:uid="{00000000-0005-0000-0000-0000740B0000}"/>
    <cellStyle name="Comma 15 2 9 2 5 3" xfId="2948" xr:uid="{00000000-0005-0000-0000-0000750B0000}"/>
    <cellStyle name="Comma 15 2 9 2 5 4" xfId="2949" xr:uid="{00000000-0005-0000-0000-0000760B0000}"/>
    <cellStyle name="Comma 15 2 9 2 5 5" xfId="2950" xr:uid="{00000000-0005-0000-0000-0000770B0000}"/>
    <cellStyle name="Comma 15 2 9 2 6" xfId="2951" xr:uid="{00000000-0005-0000-0000-0000780B0000}"/>
    <cellStyle name="Comma 15 2 9 2 7" xfId="2952" xr:uid="{00000000-0005-0000-0000-0000790B0000}"/>
    <cellStyle name="Comma 15 2 9 2 8" xfId="2953" xr:uid="{00000000-0005-0000-0000-00007A0B0000}"/>
    <cellStyle name="Comma 15 2 9 2 9" xfId="2954" xr:uid="{00000000-0005-0000-0000-00007B0B0000}"/>
    <cellStyle name="Comma 15 2 9 3" xfId="2955" xr:uid="{00000000-0005-0000-0000-00007C0B0000}"/>
    <cellStyle name="Comma 15 2 9 3 2" xfId="2956" xr:uid="{00000000-0005-0000-0000-00007D0B0000}"/>
    <cellStyle name="Comma 15 2 9 3 3" xfId="2957" xr:uid="{00000000-0005-0000-0000-00007E0B0000}"/>
    <cellStyle name="Comma 15 2 9 3 4" xfId="2958" xr:uid="{00000000-0005-0000-0000-00007F0B0000}"/>
    <cellStyle name="Comma 15 2 9 3 5" xfId="2959" xr:uid="{00000000-0005-0000-0000-0000800B0000}"/>
    <cellStyle name="Comma 15 2 9 4" xfId="2960" xr:uid="{00000000-0005-0000-0000-0000810B0000}"/>
    <cellStyle name="Comma 15 2 9 4 2" xfId="2961" xr:uid="{00000000-0005-0000-0000-0000820B0000}"/>
    <cellStyle name="Comma 15 2 9 4 3" xfId="2962" xr:uid="{00000000-0005-0000-0000-0000830B0000}"/>
    <cellStyle name="Comma 15 2 9 4 4" xfId="2963" xr:uid="{00000000-0005-0000-0000-0000840B0000}"/>
    <cellStyle name="Comma 15 2 9 4 5" xfId="2964" xr:uid="{00000000-0005-0000-0000-0000850B0000}"/>
    <cellStyle name="Comma 15 2 9 5" xfId="2965" xr:uid="{00000000-0005-0000-0000-0000860B0000}"/>
    <cellStyle name="Comma 15 2 9 5 2" xfId="2966" xr:uid="{00000000-0005-0000-0000-0000870B0000}"/>
    <cellStyle name="Comma 15 2 9 5 3" xfId="2967" xr:uid="{00000000-0005-0000-0000-0000880B0000}"/>
    <cellStyle name="Comma 15 2 9 5 4" xfId="2968" xr:uid="{00000000-0005-0000-0000-0000890B0000}"/>
    <cellStyle name="Comma 15 2 9 5 5" xfId="2969" xr:uid="{00000000-0005-0000-0000-00008A0B0000}"/>
    <cellStyle name="Comma 15 2 9 6" xfId="2970" xr:uid="{00000000-0005-0000-0000-00008B0B0000}"/>
    <cellStyle name="Comma 15 2 9 6 2" xfId="2971" xr:uid="{00000000-0005-0000-0000-00008C0B0000}"/>
    <cellStyle name="Comma 15 2 9 6 3" xfId="2972" xr:uid="{00000000-0005-0000-0000-00008D0B0000}"/>
    <cellStyle name="Comma 15 2 9 6 4" xfId="2973" xr:uid="{00000000-0005-0000-0000-00008E0B0000}"/>
    <cellStyle name="Comma 15 2 9 6 5" xfId="2974" xr:uid="{00000000-0005-0000-0000-00008F0B0000}"/>
    <cellStyle name="Comma 15 2 9 7" xfId="2975" xr:uid="{00000000-0005-0000-0000-0000900B0000}"/>
    <cellStyle name="Comma 15 2 9 8" xfId="2976" xr:uid="{00000000-0005-0000-0000-0000910B0000}"/>
    <cellStyle name="Comma 15 2 9 9" xfId="2977" xr:uid="{00000000-0005-0000-0000-0000920B0000}"/>
    <cellStyle name="Comma 15 2 90" xfId="2978" xr:uid="{00000000-0005-0000-0000-0000930B0000}"/>
    <cellStyle name="Comma 15 2 91" xfId="2979" xr:uid="{00000000-0005-0000-0000-0000940B0000}"/>
    <cellStyle name="Comma 15 2 92" xfId="2980" xr:uid="{00000000-0005-0000-0000-0000950B0000}"/>
    <cellStyle name="Comma 15 2 93" xfId="2981" xr:uid="{00000000-0005-0000-0000-0000960B0000}"/>
    <cellStyle name="Comma 15 2 94" xfId="2982" xr:uid="{00000000-0005-0000-0000-0000970B0000}"/>
    <cellStyle name="Comma 15 2 95" xfId="2983" xr:uid="{00000000-0005-0000-0000-0000980B0000}"/>
    <cellStyle name="Comma 15 2 96" xfId="2984" xr:uid="{00000000-0005-0000-0000-0000990B0000}"/>
    <cellStyle name="Comma 15 2 97" xfId="2985" xr:uid="{00000000-0005-0000-0000-00009A0B0000}"/>
    <cellStyle name="Comma 15 2 98" xfId="2986" xr:uid="{00000000-0005-0000-0000-00009B0B0000}"/>
    <cellStyle name="Comma 15 2 99" xfId="2987" xr:uid="{00000000-0005-0000-0000-00009C0B0000}"/>
    <cellStyle name="Comma 15 20" xfId="2988" xr:uid="{00000000-0005-0000-0000-00009D0B0000}"/>
    <cellStyle name="Comma 15 20 2" xfId="2989" xr:uid="{00000000-0005-0000-0000-00009E0B0000}"/>
    <cellStyle name="Comma 15 20 3" xfId="2990" xr:uid="{00000000-0005-0000-0000-00009F0B0000}"/>
    <cellStyle name="Comma 15 20 4" xfId="2991" xr:uid="{00000000-0005-0000-0000-0000A00B0000}"/>
    <cellStyle name="Comma 15 20 5" xfId="2992" xr:uid="{00000000-0005-0000-0000-0000A10B0000}"/>
    <cellStyle name="Comma 15 21" xfId="2993" xr:uid="{00000000-0005-0000-0000-0000A20B0000}"/>
    <cellStyle name="Comma 15 21 2" xfId="2994" xr:uid="{00000000-0005-0000-0000-0000A30B0000}"/>
    <cellStyle name="Comma 15 21 3" xfId="2995" xr:uid="{00000000-0005-0000-0000-0000A40B0000}"/>
    <cellStyle name="Comma 15 21 4" xfId="2996" xr:uid="{00000000-0005-0000-0000-0000A50B0000}"/>
    <cellStyle name="Comma 15 22" xfId="2997" xr:uid="{00000000-0005-0000-0000-0000A60B0000}"/>
    <cellStyle name="Comma 15 23" xfId="2998" xr:uid="{00000000-0005-0000-0000-0000A70B0000}"/>
    <cellStyle name="Comma 15 24" xfId="2999" xr:uid="{00000000-0005-0000-0000-0000A80B0000}"/>
    <cellStyle name="Comma 15 25" xfId="3000" xr:uid="{00000000-0005-0000-0000-0000A90B0000}"/>
    <cellStyle name="Comma 15 26" xfId="3001" xr:uid="{00000000-0005-0000-0000-0000AA0B0000}"/>
    <cellStyle name="Comma 15 27" xfId="3002" xr:uid="{00000000-0005-0000-0000-0000AB0B0000}"/>
    <cellStyle name="Comma 15 28" xfId="3003" xr:uid="{00000000-0005-0000-0000-0000AC0B0000}"/>
    <cellStyle name="Comma 15 29" xfId="3004" xr:uid="{00000000-0005-0000-0000-0000AD0B0000}"/>
    <cellStyle name="Comma 15 3" xfId="3005" xr:uid="{00000000-0005-0000-0000-0000AE0B0000}"/>
    <cellStyle name="Comma 15 3 10" xfId="3006" xr:uid="{00000000-0005-0000-0000-0000AF0B0000}"/>
    <cellStyle name="Comma 15 3 10 10" xfId="3007" xr:uid="{00000000-0005-0000-0000-0000B00B0000}"/>
    <cellStyle name="Comma 15 3 10 2" xfId="3008" xr:uid="{00000000-0005-0000-0000-0000B10B0000}"/>
    <cellStyle name="Comma 15 3 10 2 2" xfId="3009" xr:uid="{00000000-0005-0000-0000-0000B20B0000}"/>
    <cellStyle name="Comma 15 3 10 2 2 2" xfId="3010" xr:uid="{00000000-0005-0000-0000-0000B30B0000}"/>
    <cellStyle name="Comma 15 3 10 2 2 3" xfId="3011" xr:uid="{00000000-0005-0000-0000-0000B40B0000}"/>
    <cellStyle name="Comma 15 3 10 2 2 4" xfId="3012" xr:uid="{00000000-0005-0000-0000-0000B50B0000}"/>
    <cellStyle name="Comma 15 3 10 2 2 5" xfId="3013" xr:uid="{00000000-0005-0000-0000-0000B60B0000}"/>
    <cellStyle name="Comma 15 3 10 2 3" xfId="3014" xr:uid="{00000000-0005-0000-0000-0000B70B0000}"/>
    <cellStyle name="Comma 15 3 10 2 3 2" xfId="3015" xr:uid="{00000000-0005-0000-0000-0000B80B0000}"/>
    <cellStyle name="Comma 15 3 10 2 3 3" xfId="3016" xr:uid="{00000000-0005-0000-0000-0000B90B0000}"/>
    <cellStyle name="Comma 15 3 10 2 3 4" xfId="3017" xr:uid="{00000000-0005-0000-0000-0000BA0B0000}"/>
    <cellStyle name="Comma 15 3 10 2 3 5" xfId="3018" xr:uid="{00000000-0005-0000-0000-0000BB0B0000}"/>
    <cellStyle name="Comma 15 3 10 2 4" xfId="3019" xr:uid="{00000000-0005-0000-0000-0000BC0B0000}"/>
    <cellStyle name="Comma 15 3 10 2 4 2" xfId="3020" xr:uid="{00000000-0005-0000-0000-0000BD0B0000}"/>
    <cellStyle name="Comma 15 3 10 2 4 3" xfId="3021" xr:uid="{00000000-0005-0000-0000-0000BE0B0000}"/>
    <cellStyle name="Comma 15 3 10 2 4 4" xfId="3022" xr:uid="{00000000-0005-0000-0000-0000BF0B0000}"/>
    <cellStyle name="Comma 15 3 10 2 4 5" xfId="3023" xr:uid="{00000000-0005-0000-0000-0000C00B0000}"/>
    <cellStyle name="Comma 15 3 10 2 5" xfId="3024" xr:uid="{00000000-0005-0000-0000-0000C10B0000}"/>
    <cellStyle name="Comma 15 3 10 2 5 2" xfId="3025" xr:uid="{00000000-0005-0000-0000-0000C20B0000}"/>
    <cellStyle name="Comma 15 3 10 2 5 3" xfId="3026" xr:uid="{00000000-0005-0000-0000-0000C30B0000}"/>
    <cellStyle name="Comma 15 3 10 2 5 4" xfId="3027" xr:uid="{00000000-0005-0000-0000-0000C40B0000}"/>
    <cellStyle name="Comma 15 3 10 2 5 5" xfId="3028" xr:uid="{00000000-0005-0000-0000-0000C50B0000}"/>
    <cellStyle name="Comma 15 3 10 2 6" xfId="3029" xr:uid="{00000000-0005-0000-0000-0000C60B0000}"/>
    <cellStyle name="Comma 15 3 10 2 7" xfId="3030" xr:uid="{00000000-0005-0000-0000-0000C70B0000}"/>
    <cellStyle name="Comma 15 3 10 2 8" xfId="3031" xr:uid="{00000000-0005-0000-0000-0000C80B0000}"/>
    <cellStyle name="Comma 15 3 10 2 9" xfId="3032" xr:uid="{00000000-0005-0000-0000-0000C90B0000}"/>
    <cellStyle name="Comma 15 3 10 3" xfId="3033" xr:uid="{00000000-0005-0000-0000-0000CA0B0000}"/>
    <cellStyle name="Comma 15 3 10 3 2" xfId="3034" xr:uid="{00000000-0005-0000-0000-0000CB0B0000}"/>
    <cellStyle name="Comma 15 3 10 3 3" xfId="3035" xr:uid="{00000000-0005-0000-0000-0000CC0B0000}"/>
    <cellStyle name="Comma 15 3 10 3 4" xfId="3036" xr:uid="{00000000-0005-0000-0000-0000CD0B0000}"/>
    <cellStyle name="Comma 15 3 10 3 5" xfId="3037" xr:uid="{00000000-0005-0000-0000-0000CE0B0000}"/>
    <cellStyle name="Comma 15 3 10 4" xfId="3038" xr:uid="{00000000-0005-0000-0000-0000CF0B0000}"/>
    <cellStyle name="Comma 15 3 10 4 2" xfId="3039" xr:uid="{00000000-0005-0000-0000-0000D00B0000}"/>
    <cellStyle name="Comma 15 3 10 4 3" xfId="3040" xr:uid="{00000000-0005-0000-0000-0000D10B0000}"/>
    <cellStyle name="Comma 15 3 10 4 4" xfId="3041" xr:uid="{00000000-0005-0000-0000-0000D20B0000}"/>
    <cellStyle name="Comma 15 3 10 4 5" xfId="3042" xr:uid="{00000000-0005-0000-0000-0000D30B0000}"/>
    <cellStyle name="Comma 15 3 10 5" xfId="3043" xr:uid="{00000000-0005-0000-0000-0000D40B0000}"/>
    <cellStyle name="Comma 15 3 10 5 2" xfId="3044" xr:uid="{00000000-0005-0000-0000-0000D50B0000}"/>
    <cellStyle name="Comma 15 3 10 5 3" xfId="3045" xr:uid="{00000000-0005-0000-0000-0000D60B0000}"/>
    <cellStyle name="Comma 15 3 10 5 4" xfId="3046" xr:uid="{00000000-0005-0000-0000-0000D70B0000}"/>
    <cellStyle name="Comma 15 3 10 5 5" xfId="3047" xr:uid="{00000000-0005-0000-0000-0000D80B0000}"/>
    <cellStyle name="Comma 15 3 10 6" xfId="3048" xr:uid="{00000000-0005-0000-0000-0000D90B0000}"/>
    <cellStyle name="Comma 15 3 10 6 2" xfId="3049" xr:uid="{00000000-0005-0000-0000-0000DA0B0000}"/>
    <cellStyle name="Comma 15 3 10 6 3" xfId="3050" xr:uid="{00000000-0005-0000-0000-0000DB0B0000}"/>
    <cellStyle name="Comma 15 3 10 6 4" xfId="3051" xr:uid="{00000000-0005-0000-0000-0000DC0B0000}"/>
    <cellStyle name="Comma 15 3 10 6 5" xfId="3052" xr:uid="{00000000-0005-0000-0000-0000DD0B0000}"/>
    <cellStyle name="Comma 15 3 10 7" xfId="3053" xr:uid="{00000000-0005-0000-0000-0000DE0B0000}"/>
    <cellStyle name="Comma 15 3 10 8" xfId="3054" xr:uid="{00000000-0005-0000-0000-0000DF0B0000}"/>
    <cellStyle name="Comma 15 3 10 9" xfId="3055" xr:uid="{00000000-0005-0000-0000-0000E00B0000}"/>
    <cellStyle name="Comma 15 3 100" xfId="3056" xr:uid="{00000000-0005-0000-0000-0000E10B0000}"/>
    <cellStyle name="Comma 15 3 101" xfId="3057" xr:uid="{00000000-0005-0000-0000-0000E20B0000}"/>
    <cellStyle name="Comma 15 3 102" xfId="3058" xr:uid="{00000000-0005-0000-0000-0000E30B0000}"/>
    <cellStyle name="Comma 15 3 103" xfId="3059" xr:uid="{00000000-0005-0000-0000-0000E40B0000}"/>
    <cellStyle name="Comma 15 3 104" xfId="3060" xr:uid="{00000000-0005-0000-0000-0000E50B0000}"/>
    <cellStyle name="Comma 15 3 105" xfId="3061" xr:uid="{00000000-0005-0000-0000-0000E60B0000}"/>
    <cellStyle name="Comma 15 3 106" xfId="3062" xr:uid="{00000000-0005-0000-0000-0000E70B0000}"/>
    <cellStyle name="Comma 15 3 107" xfId="3063" xr:uid="{00000000-0005-0000-0000-0000E80B0000}"/>
    <cellStyle name="Comma 15 3 108" xfId="3064" xr:uid="{00000000-0005-0000-0000-0000E90B0000}"/>
    <cellStyle name="Comma 15 3 109" xfId="3065" xr:uid="{00000000-0005-0000-0000-0000EA0B0000}"/>
    <cellStyle name="Comma 15 3 11" xfId="3066" xr:uid="{00000000-0005-0000-0000-0000EB0B0000}"/>
    <cellStyle name="Comma 15 3 11 10" xfId="3067" xr:uid="{00000000-0005-0000-0000-0000EC0B0000}"/>
    <cellStyle name="Comma 15 3 11 2" xfId="3068" xr:uid="{00000000-0005-0000-0000-0000ED0B0000}"/>
    <cellStyle name="Comma 15 3 11 2 2" xfId="3069" xr:uid="{00000000-0005-0000-0000-0000EE0B0000}"/>
    <cellStyle name="Comma 15 3 11 2 2 2" xfId="3070" xr:uid="{00000000-0005-0000-0000-0000EF0B0000}"/>
    <cellStyle name="Comma 15 3 11 2 2 3" xfId="3071" xr:uid="{00000000-0005-0000-0000-0000F00B0000}"/>
    <cellStyle name="Comma 15 3 11 2 2 4" xfId="3072" xr:uid="{00000000-0005-0000-0000-0000F10B0000}"/>
    <cellStyle name="Comma 15 3 11 2 2 5" xfId="3073" xr:uid="{00000000-0005-0000-0000-0000F20B0000}"/>
    <cellStyle name="Comma 15 3 11 2 3" xfId="3074" xr:uid="{00000000-0005-0000-0000-0000F30B0000}"/>
    <cellStyle name="Comma 15 3 11 2 3 2" xfId="3075" xr:uid="{00000000-0005-0000-0000-0000F40B0000}"/>
    <cellStyle name="Comma 15 3 11 2 3 3" xfId="3076" xr:uid="{00000000-0005-0000-0000-0000F50B0000}"/>
    <cellStyle name="Comma 15 3 11 2 3 4" xfId="3077" xr:uid="{00000000-0005-0000-0000-0000F60B0000}"/>
    <cellStyle name="Comma 15 3 11 2 3 5" xfId="3078" xr:uid="{00000000-0005-0000-0000-0000F70B0000}"/>
    <cellStyle name="Comma 15 3 11 2 4" xfId="3079" xr:uid="{00000000-0005-0000-0000-0000F80B0000}"/>
    <cellStyle name="Comma 15 3 11 2 4 2" xfId="3080" xr:uid="{00000000-0005-0000-0000-0000F90B0000}"/>
    <cellStyle name="Comma 15 3 11 2 4 3" xfId="3081" xr:uid="{00000000-0005-0000-0000-0000FA0B0000}"/>
    <cellStyle name="Comma 15 3 11 2 4 4" xfId="3082" xr:uid="{00000000-0005-0000-0000-0000FB0B0000}"/>
    <cellStyle name="Comma 15 3 11 2 4 5" xfId="3083" xr:uid="{00000000-0005-0000-0000-0000FC0B0000}"/>
    <cellStyle name="Comma 15 3 11 2 5" xfId="3084" xr:uid="{00000000-0005-0000-0000-0000FD0B0000}"/>
    <cellStyle name="Comma 15 3 11 2 5 2" xfId="3085" xr:uid="{00000000-0005-0000-0000-0000FE0B0000}"/>
    <cellStyle name="Comma 15 3 11 2 5 3" xfId="3086" xr:uid="{00000000-0005-0000-0000-0000FF0B0000}"/>
    <cellStyle name="Comma 15 3 11 2 5 4" xfId="3087" xr:uid="{00000000-0005-0000-0000-0000000C0000}"/>
    <cellStyle name="Comma 15 3 11 2 5 5" xfId="3088" xr:uid="{00000000-0005-0000-0000-0000010C0000}"/>
    <cellStyle name="Comma 15 3 11 2 6" xfId="3089" xr:uid="{00000000-0005-0000-0000-0000020C0000}"/>
    <cellStyle name="Comma 15 3 11 2 7" xfId="3090" xr:uid="{00000000-0005-0000-0000-0000030C0000}"/>
    <cellStyle name="Comma 15 3 11 2 8" xfId="3091" xr:uid="{00000000-0005-0000-0000-0000040C0000}"/>
    <cellStyle name="Comma 15 3 11 2 9" xfId="3092" xr:uid="{00000000-0005-0000-0000-0000050C0000}"/>
    <cellStyle name="Comma 15 3 11 3" xfId="3093" xr:uid="{00000000-0005-0000-0000-0000060C0000}"/>
    <cellStyle name="Comma 15 3 11 3 2" xfId="3094" xr:uid="{00000000-0005-0000-0000-0000070C0000}"/>
    <cellStyle name="Comma 15 3 11 3 3" xfId="3095" xr:uid="{00000000-0005-0000-0000-0000080C0000}"/>
    <cellStyle name="Comma 15 3 11 3 4" xfId="3096" xr:uid="{00000000-0005-0000-0000-0000090C0000}"/>
    <cellStyle name="Comma 15 3 11 3 5" xfId="3097" xr:uid="{00000000-0005-0000-0000-00000A0C0000}"/>
    <cellStyle name="Comma 15 3 11 4" xfId="3098" xr:uid="{00000000-0005-0000-0000-00000B0C0000}"/>
    <cellStyle name="Comma 15 3 11 4 2" xfId="3099" xr:uid="{00000000-0005-0000-0000-00000C0C0000}"/>
    <cellStyle name="Comma 15 3 11 4 3" xfId="3100" xr:uid="{00000000-0005-0000-0000-00000D0C0000}"/>
    <cellStyle name="Comma 15 3 11 4 4" xfId="3101" xr:uid="{00000000-0005-0000-0000-00000E0C0000}"/>
    <cellStyle name="Comma 15 3 11 4 5" xfId="3102" xr:uid="{00000000-0005-0000-0000-00000F0C0000}"/>
    <cellStyle name="Comma 15 3 11 5" xfId="3103" xr:uid="{00000000-0005-0000-0000-0000100C0000}"/>
    <cellStyle name="Comma 15 3 11 5 2" xfId="3104" xr:uid="{00000000-0005-0000-0000-0000110C0000}"/>
    <cellStyle name="Comma 15 3 11 5 3" xfId="3105" xr:uid="{00000000-0005-0000-0000-0000120C0000}"/>
    <cellStyle name="Comma 15 3 11 5 4" xfId="3106" xr:uid="{00000000-0005-0000-0000-0000130C0000}"/>
    <cellStyle name="Comma 15 3 11 5 5" xfId="3107" xr:uid="{00000000-0005-0000-0000-0000140C0000}"/>
    <cellStyle name="Comma 15 3 11 6" xfId="3108" xr:uid="{00000000-0005-0000-0000-0000150C0000}"/>
    <cellStyle name="Comma 15 3 11 6 2" xfId="3109" xr:uid="{00000000-0005-0000-0000-0000160C0000}"/>
    <cellStyle name="Comma 15 3 11 6 3" xfId="3110" xr:uid="{00000000-0005-0000-0000-0000170C0000}"/>
    <cellStyle name="Comma 15 3 11 6 4" xfId="3111" xr:uid="{00000000-0005-0000-0000-0000180C0000}"/>
    <cellStyle name="Comma 15 3 11 6 5" xfId="3112" xr:uid="{00000000-0005-0000-0000-0000190C0000}"/>
    <cellStyle name="Comma 15 3 11 7" xfId="3113" xr:uid="{00000000-0005-0000-0000-00001A0C0000}"/>
    <cellStyle name="Comma 15 3 11 8" xfId="3114" xr:uid="{00000000-0005-0000-0000-00001B0C0000}"/>
    <cellStyle name="Comma 15 3 11 9" xfId="3115" xr:uid="{00000000-0005-0000-0000-00001C0C0000}"/>
    <cellStyle name="Comma 15 3 110" xfId="3116" xr:uid="{00000000-0005-0000-0000-00001D0C0000}"/>
    <cellStyle name="Comma 15 3 111" xfId="3117" xr:uid="{00000000-0005-0000-0000-00001E0C0000}"/>
    <cellStyle name="Comma 15 3 112" xfId="3118" xr:uid="{00000000-0005-0000-0000-00001F0C0000}"/>
    <cellStyle name="Comma 15 3 113" xfId="3119" xr:uid="{00000000-0005-0000-0000-0000200C0000}"/>
    <cellStyle name="Comma 15 3 114" xfId="3120" xr:uid="{00000000-0005-0000-0000-0000210C0000}"/>
    <cellStyle name="Comma 15 3 115" xfId="3121" xr:uid="{00000000-0005-0000-0000-0000220C0000}"/>
    <cellStyle name="Comma 15 3 116" xfId="3122" xr:uid="{00000000-0005-0000-0000-0000230C0000}"/>
    <cellStyle name="Comma 15 3 117" xfId="3123" xr:uid="{00000000-0005-0000-0000-0000240C0000}"/>
    <cellStyle name="Comma 15 3 118" xfId="3124" xr:uid="{00000000-0005-0000-0000-0000250C0000}"/>
    <cellStyle name="Comma 15 3 119" xfId="3125" xr:uid="{00000000-0005-0000-0000-0000260C0000}"/>
    <cellStyle name="Comma 15 3 12" xfId="3126" xr:uid="{00000000-0005-0000-0000-0000270C0000}"/>
    <cellStyle name="Comma 15 3 12 10" xfId="3127" xr:uid="{00000000-0005-0000-0000-0000280C0000}"/>
    <cellStyle name="Comma 15 3 12 2" xfId="3128" xr:uid="{00000000-0005-0000-0000-0000290C0000}"/>
    <cellStyle name="Comma 15 3 12 2 2" xfId="3129" xr:uid="{00000000-0005-0000-0000-00002A0C0000}"/>
    <cellStyle name="Comma 15 3 12 2 2 2" xfId="3130" xr:uid="{00000000-0005-0000-0000-00002B0C0000}"/>
    <cellStyle name="Comma 15 3 12 2 2 3" xfId="3131" xr:uid="{00000000-0005-0000-0000-00002C0C0000}"/>
    <cellStyle name="Comma 15 3 12 2 2 4" xfId="3132" xr:uid="{00000000-0005-0000-0000-00002D0C0000}"/>
    <cellStyle name="Comma 15 3 12 2 2 5" xfId="3133" xr:uid="{00000000-0005-0000-0000-00002E0C0000}"/>
    <cellStyle name="Comma 15 3 12 2 3" xfId="3134" xr:uid="{00000000-0005-0000-0000-00002F0C0000}"/>
    <cellStyle name="Comma 15 3 12 2 3 2" xfId="3135" xr:uid="{00000000-0005-0000-0000-0000300C0000}"/>
    <cellStyle name="Comma 15 3 12 2 3 3" xfId="3136" xr:uid="{00000000-0005-0000-0000-0000310C0000}"/>
    <cellStyle name="Comma 15 3 12 2 3 4" xfId="3137" xr:uid="{00000000-0005-0000-0000-0000320C0000}"/>
    <cellStyle name="Comma 15 3 12 2 3 5" xfId="3138" xr:uid="{00000000-0005-0000-0000-0000330C0000}"/>
    <cellStyle name="Comma 15 3 12 2 4" xfId="3139" xr:uid="{00000000-0005-0000-0000-0000340C0000}"/>
    <cellStyle name="Comma 15 3 12 2 4 2" xfId="3140" xr:uid="{00000000-0005-0000-0000-0000350C0000}"/>
    <cellStyle name="Comma 15 3 12 2 4 3" xfId="3141" xr:uid="{00000000-0005-0000-0000-0000360C0000}"/>
    <cellStyle name="Comma 15 3 12 2 4 4" xfId="3142" xr:uid="{00000000-0005-0000-0000-0000370C0000}"/>
    <cellStyle name="Comma 15 3 12 2 4 5" xfId="3143" xr:uid="{00000000-0005-0000-0000-0000380C0000}"/>
    <cellStyle name="Comma 15 3 12 2 5" xfId="3144" xr:uid="{00000000-0005-0000-0000-0000390C0000}"/>
    <cellStyle name="Comma 15 3 12 2 5 2" xfId="3145" xr:uid="{00000000-0005-0000-0000-00003A0C0000}"/>
    <cellStyle name="Comma 15 3 12 2 5 3" xfId="3146" xr:uid="{00000000-0005-0000-0000-00003B0C0000}"/>
    <cellStyle name="Comma 15 3 12 2 5 4" xfId="3147" xr:uid="{00000000-0005-0000-0000-00003C0C0000}"/>
    <cellStyle name="Comma 15 3 12 2 5 5" xfId="3148" xr:uid="{00000000-0005-0000-0000-00003D0C0000}"/>
    <cellStyle name="Comma 15 3 12 2 6" xfId="3149" xr:uid="{00000000-0005-0000-0000-00003E0C0000}"/>
    <cellStyle name="Comma 15 3 12 2 7" xfId="3150" xr:uid="{00000000-0005-0000-0000-00003F0C0000}"/>
    <cellStyle name="Comma 15 3 12 2 8" xfId="3151" xr:uid="{00000000-0005-0000-0000-0000400C0000}"/>
    <cellStyle name="Comma 15 3 12 2 9" xfId="3152" xr:uid="{00000000-0005-0000-0000-0000410C0000}"/>
    <cellStyle name="Comma 15 3 12 3" xfId="3153" xr:uid="{00000000-0005-0000-0000-0000420C0000}"/>
    <cellStyle name="Comma 15 3 12 3 2" xfId="3154" xr:uid="{00000000-0005-0000-0000-0000430C0000}"/>
    <cellStyle name="Comma 15 3 12 3 3" xfId="3155" xr:uid="{00000000-0005-0000-0000-0000440C0000}"/>
    <cellStyle name="Comma 15 3 12 3 4" xfId="3156" xr:uid="{00000000-0005-0000-0000-0000450C0000}"/>
    <cellStyle name="Comma 15 3 12 3 5" xfId="3157" xr:uid="{00000000-0005-0000-0000-0000460C0000}"/>
    <cellStyle name="Comma 15 3 12 4" xfId="3158" xr:uid="{00000000-0005-0000-0000-0000470C0000}"/>
    <cellStyle name="Comma 15 3 12 4 2" xfId="3159" xr:uid="{00000000-0005-0000-0000-0000480C0000}"/>
    <cellStyle name="Comma 15 3 12 4 3" xfId="3160" xr:uid="{00000000-0005-0000-0000-0000490C0000}"/>
    <cellStyle name="Comma 15 3 12 4 4" xfId="3161" xr:uid="{00000000-0005-0000-0000-00004A0C0000}"/>
    <cellStyle name="Comma 15 3 12 4 5" xfId="3162" xr:uid="{00000000-0005-0000-0000-00004B0C0000}"/>
    <cellStyle name="Comma 15 3 12 5" xfId="3163" xr:uid="{00000000-0005-0000-0000-00004C0C0000}"/>
    <cellStyle name="Comma 15 3 12 5 2" xfId="3164" xr:uid="{00000000-0005-0000-0000-00004D0C0000}"/>
    <cellStyle name="Comma 15 3 12 5 3" xfId="3165" xr:uid="{00000000-0005-0000-0000-00004E0C0000}"/>
    <cellStyle name="Comma 15 3 12 5 4" xfId="3166" xr:uid="{00000000-0005-0000-0000-00004F0C0000}"/>
    <cellStyle name="Comma 15 3 12 5 5" xfId="3167" xr:uid="{00000000-0005-0000-0000-0000500C0000}"/>
    <cellStyle name="Comma 15 3 12 6" xfId="3168" xr:uid="{00000000-0005-0000-0000-0000510C0000}"/>
    <cellStyle name="Comma 15 3 12 6 2" xfId="3169" xr:uid="{00000000-0005-0000-0000-0000520C0000}"/>
    <cellStyle name="Comma 15 3 12 6 3" xfId="3170" xr:uid="{00000000-0005-0000-0000-0000530C0000}"/>
    <cellStyle name="Comma 15 3 12 6 4" xfId="3171" xr:uid="{00000000-0005-0000-0000-0000540C0000}"/>
    <cellStyle name="Comma 15 3 12 6 5" xfId="3172" xr:uid="{00000000-0005-0000-0000-0000550C0000}"/>
    <cellStyle name="Comma 15 3 12 7" xfId="3173" xr:uid="{00000000-0005-0000-0000-0000560C0000}"/>
    <cellStyle name="Comma 15 3 12 8" xfId="3174" xr:uid="{00000000-0005-0000-0000-0000570C0000}"/>
    <cellStyle name="Comma 15 3 12 9" xfId="3175" xr:uid="{00000000-0005-0000-0000-0000580C0000}"/>
    <cellStyle name="Comma 15 3 120" xfId="3176" xr:uid="{00000000-0005-0000-0000-0000590C0000}"/>
    <cellStyle name="Comma 15 3 121" xfId="3177" xr:uid="{00000000-0005-0000-0000-00005A0C0000}"/>
    <cellStyle name="Comma 15 3 122" xfId="3178" xr:uid="{00000000-0005-0000-0000-00005B0C0000}"/>
    <cellStyle name="Comma 15 3 123" xfId="3179" xr:uid="{00000000-0005-0000-0000-00005C0C0000}"/>
    <cellStyle name="Comma 15 3 124" xfId="3180" xr:uid="{00000000-0005-0000-0000-00005D0C0000}"/>
    <cellStyle name="Comma 15 3 125" xfId="3181" xr:uid="{00000000-0005-0000-0000-00005E0C0000}"/>
    <cellStyle name="Comma 15 3 126" xfId="3182" xr:uid="{00000000-0005-0000-0000-00005F0C0000}"/>
    <cellStyle name="Comma 15 3 127" xfId="3183" xr:uid="{00000000-0005-0000-0000-0000600C0000}"/>
    <cellStyle name="Comma 15 3 128" xfId="3184" xr:uid="{00000000-0005-0000-0000-0000610C0000}"/>
    <cellStyle name="Comma 15 3 129" xfId="3185" xr:uid="{00000000-0005-0000-0000-0000620C0000}"/>
    <cellStyle name="Comma 15 3 13" xfId="3186" xr:uid="{00000000-0005-0000-0000-0000630C0000}"/>
    <cellStyle name="Comma 15 3 13 2" xfId="3187" xr:uid="{00000000-0005-0000-0000-0000640C0000}"/>
    <cellStyle name="Comma 15 3 13 2 2" xfId="3188" xr:uid="{00000000-0005-0000-0000-0000650C0000}"/>
    <cellStyle name="Comma 15 3 13 2 3" xfId="3189" xr:uid="{00000000-0005-0000-0000-0000660C0000}"/>
    <cellStyle name="Comma 15 3 13 2 4" xfId="3190" xr:uid="{00000000-0005-0000-0000-0000670C0000}"/>
    <cellStyle name="Comma 15 3 13 2 5" xfId="3191" xr:uid="{00000000-0005-0000-0000-0000680C0000}"/>
    <cellStyle name="Comma 15 3 13 3" xfId="3192" xr:uid="{00000000-0005-0000-0000-0000690C0000}"/>
    <cellStyle name="Comma 15 3 13 3 2" xfId="3193" xr:uid="{00000000-0005-0000-0000-00006A0C0000}"/>
    <cellStyle name="Comma 15 3 13 3 3" xfId="3194" xr:uid="{00000000-0005-0000-0000-00006B0C0000}"/>
    <cellStyle name="Comma 15 3 13 3 4" xfId="3195" xr:uid="{00000000-0005-0000-0000-00006C0C0000}"/>
    <cellStyle name="Comma 15 3 13 3 5" xfId="3196" xr:uid="{00000000-0005-0000-0000-00006D0C0000}"/>
    <cellStyle name="Comma 15 3 13 4" xfId="3197" xr:uid="{00000000-0005-0000-0000-00006E0C0000}"/>
    <cellStyle name="Comma 15 3 13 4 2" xfId="3198" xr:uid="{00000000-0005-0000-0000-00006F0C0000}"/>
    <cellStyle name="Comma 15 3 13 4 3" xfId="3199" xr:uid="{00000000-0005-0000-0000-0000700C0000}"/>
    <cellStyle name="Comma 15 3 13 4 4" xfId="3200" xr:uid="{00000000-0005-0000-0000-0000710C0000}"/>
    <cellStyle name="Comma 15 3 13 4 5" xfId="3201" xr:uid="{00000000-0005-0000-0000-0000720C0000}"/>
    <cellStyle name="Comma 15 3 13 5" xfId="3202" xr:uid="{00000000-0005-0000-0000-0000730C0000}"/>
    <cellStyle name="Comma 15 3 13 5 2" xfId="3203" xr:uid="{00000000-0005-0000-0000-0000740C0000}"/>
    <cellStyle name="Comma 15 3 13 5 3" xfId="3204" xr:uid="{00000000-0005-0000-0000-0000750C0000}"/>
    <cellStyle name="Comma 15 3 13 5 4" xfId="3205" xr:uid="{00000000-0005-0000-0000-0000760C0000}"/>
    <cellStyle name="Comma 15 3 13 5 5" xfId="3206" xr:uid="{00000000-0005-0000-0000-0000770C0000}"/>
    <cellStyle name="Comma 15 3 13 6" xfId="3207" xr:uid="{00000000-0005-0000-0000-0000780C0000}"/>
    <cellStyle name="Comma 15 3 13 7" xfId="3208" xr:uid="{00000000-0005-0000-0000-0000790C0000}"/>
    <cellStyle name="Comma 15 3 13 8" xfId="3209" xr:uid="{00000000-0005-0000-0000-00007A0C0000}"/>
    <cellStyle name="Comma 15 3 13 9" xfId="3210" xr:uid="{00000000-0005-0000-0000-00007B0C0000}"/>
    <cellStyle name="Comma 15 3 130" xfId="3211" xr:uid="{00000000-0005-0000-0000-00007C0C0000}"/>
    <cellStyle name="Comma 15 3 131" xfId="3212" xr:uid="{00000000-0005-0000-0000-00007D0C0000}"/>
    <cellStyle name="Comma 15 3 132" xfId="3213" xr:uid="{00000000-0005-0000-0000-00007E0C0000}"/>
    <cellStyle name="Comma 15 3 133" xfId="3214" xr:uid="{00000000-0005-0000-0000-00007F0C0000}"/>
    <cellStyle name="Comma 15 3 134" xfId="3215" xr:uid="{00000000-0005-0000-0000-0000800C0000}"/>
    <cellStyle name="Comma 15 3 135" xfId="3216" xr:uid="{00000000-0005-0000-0000-0000810C0000}"/>
    <cellStyle name="Comma 15 3 136" xfId="3217" xr:uid="{00000000-0005-0000-0000-0000820C0000}"/>
    <cellStyle name="Comma 15 3 137" xfId="3218" xr:uid="{00000000-0005-0000-0000-0000830C0000}"/>
    <cellStyle name="Comma 15 3 138" xfId="3219" xr:uid="{00000000-0005-0000-0000-0000840C0000}"/>
    <cellStyle name="Comma 15 3 139" xfId="3220" xr:uid="{00000000-0005-0000-0000-0000850C0000}"/>
    <cellStyle name="Comma 15 3 14" xfId="3221" xr:uid="{00000000-0005-0000-0000-0000860C0000}"/>
    <cellStyle name="Comma 15 3 14 2" xfId="3222" xr:uid="{00000000-0005-0000-0000-0000870C0000}"/>
    <cellStyle name="Comma 15 3 14 3" xfId="3223" xr:uid="{00000000-0005-0000-0000-0000880C0000}"/>
    <cellStyle name="Comma 15 3 14 4" xfId="3224" xr:uid="{00000000-0005-0000-0000-0000890C0000}"/>
    <cellStyle name="Comma 15 3 14 5" xfId="3225" xr:uid="{00000000-0005-0000-0000-00008A0C0000}"/>
    <cellStyle name="Comma 15 3 140" xfId="3226" xr:uid="{00000000-0005-0000-0000-00008B0C0000}"/>
    <cellStyle name="Comma 15 3 141" xfId="3227" xr:uid="{00000000-0005-0000-0000-00008C0C0000}"/>
    <cellStyle name="Comma 15 3 142" xfId="3228" xr:uid="{00000000-0005-0000-0000-00008D0C0000}"/>
    <cellStyle name="Comma 15 3 143" xfId="3229" xr:uid="{00000000-0005-0000-0000-00008E0C0000}"/>
    <cellStyle name="Comma 15 3 144" xfId="3230" xr:uid="{00000000-0005-0000-0000-00008F0C0000}"/>
    <cellStyle name="Comma 15 3 145" xfId="3231" xr:uid="{00000000-0005-0000-0000-0000900C0000}"/>
    <cellStyle name="Comma 15 3 146" xfId="3232" xr:uid="{00000000-0005-0000-0000-0000910C0000}"/>
    <cellStyle name="Comma 15 3 147" xfId="3233" xr:uid="{00000000-0005-0000-0000-0000920C0000}"/>
    <cellStyle name="Comma 15 3 148" xfId="3234" xr:uid="{00000000-0005-0000-0000-0000930C0000}"/>
    <cellStyle name="Comma 15 3 149" xfId="3235" xr:uid="{00000000-0005-0000-0000-0000940C0000}"/>
    <cellStyle name="Comma 15 3 15" xfId="3236" xr:uid="{00000000-0005-0000-0000-0000950C0000}"/>
    <cellStyle name="Comma 15 3 15 2" xfId="3237" xr:uid="{00000000-0005-0000-0000-0000960C0000}"/>
    <cellStyle name="Comma 15 3 15 3" xfId="3238" xr:uid="{00000000-0005-0000-0000-0000970C0000}"/>
    <cellStyle name="Comma 15 3 15 4" xfId="3239" xr:uid="{00000000-0005-0000-0000-0000980C0000}"/>
    <cellStyle name="Comma 15 3 15 5" xfId="3240" xr:uid="{00000000-0005-0000-0000-0000990C0000}"/>
    <cellStyle name="Comma 15 3 150" xfId="3241" xr:uid="{00000000-0005-0000-0000-00009A0C0000}"/>
    <cellStyle name="Comma 15 3 151" xfId="3242" xr:uid="{00000000-0005-0000-0000-00009B0C0000}"/>
    <cellStyle name="Comma 15 3 152" xfId="3243" xr:uid="{00000000-0005-0000-0000-00009C0C0000}"/>
    <cellStyle name="Comma 15 3 153" xfId="3244" xr:uid="{00000000-0005-0000-0000-00009D0C0000}"/>
    <cellStyle name="Comma 15 3 154" xfId="3245" xr:uid="{00000000-0005-0000-0000-00009E0C0000}"/>
    <cellStyle name="Comma 15 3 155" xfId="3246" xr:uid="{00000000-0005-0000-0000-00009F0C0000}"/>
    <cellStyle name="Comma 15 3 156" xfId="3247" xr:uid="{00000000-0005-0000-0000-0000A00C0000}"/>
    <cellStyle name="Comma 15 3 157" xfId="3248" xr:uid="{00000000-0005-0000-0000-0000A10C0000}"/>
    <cellStyle name="Comma 15 3 158" xfId="3249" xr:uid="{00000000-0005-0000-0000-0000A20C0000}"/>
    <cellStyle name="Comma 15 3 159" xfId="3250" xr:uid="{00000000-0005-0000-0000-0000A30C0000}"/>
    <cellStyle name="Comma 15 3 16" xfId="3251" xr:uid="{00000000-0005-0000-0000-0000A40C0000}"/>
    <cellStyle name="Comma 15 3 16 2" xfId="3252" xr:uid="{00000000-0005-0000-0000-0000A50C0000}"/>
    <cellStyle name="Comma 15 3 16 3" xfId="3253" xr:uid="{00000000-0005-0000-0000-0000A60C0000}"/>
    <cellStyle name="Comma 15 3 16 4" xfId="3254" xr:uid="{00000000-0005-0000-0000-0000A70C0000}"/>
    <cellStyle name="Comma 15 3 16 5" xfId="3255" xr:uid="{00000000-0005-0000-0000-0000A80C0000}"/>
    <cellStyle name="Comma 15 3 160" xfId="3256" xr:uid="{00000000-0005-0000-0000-0000A90C0000}"/>
    <cellStyle name="Comma 15 3 161" xfId="3257" xr:uid="{00000000-0005-0000-0000-0000AA0C0000}"/>
    <cellStyle name="Comma 15 3 162" xfId="3258" xr:uid="{00000000-0005-0000-0000-0000AB0C0000}"/>
    <cellStyle name="Comma 15 3 17" xfId="3259" xr:uid="{00000000-0005-0000-0000-0000AC0C0000}"/>
    <cellStyle name="Comma 15 3 17 2" xfId="3260" xr:uid="{00000000-0005-0000-0000-0000AD0C0000}"/>
    <cellStyle name="Comma 15 3 17 3" xfId="3261" xr:uid="{00000000-0005-0000-0000-0000AE0C0000}"/>
    <cellStyle name="Comma 15 3 17 4" xfId="3262" xr:uid="{00000000-0005-0000-0000-0000AF0C0000}"/>
    <cellStyle name="Comma 15 3 17 5" xfId="3263" xr:uid="{00000000-0005-0000-0000-0000B00C0000}"/>
    <cellStyle name="Comma 15 3 18" xfId="3264" xr:uid="{00000000-0005-0000-0000-0000B10C0000}"/>
    <cellStyle name="Comma 15 3 18 2" xfId="3265" xr:uid="{00000000-0005-0000-0000-0000B20C0000}"/>
    <cellStyle name="Comma 15 3 18 3" xfId="3266" xr:uid="{00000000-0005-0000-0000-0000B30C0000}"/>
    <cellStyle name="Comma 15 3 18 4" xfId="3267" xr:uid="{00000000-0005-0000-0000-0000B40C0000}"/>
    <cellStyle name="Comma 15 3 19" xfId="3268" xr:uid="{00000000-0005-0000-0000-0000B50C0000}"/>
    <cellStyle name="Comma 15 3 2" xfId="3269" xr:uid="{00000000-0005-0000-0000-0000B60C0000}"/>
    <cellStyle name="Comma 15 3 2 10" xfId="3270" xr:uid="{00000000-0005-0000-0000-0000B70C0000}"/>
    <cellStyle name="Comma 15 3 2 2" xfId="3271" xr:uid="{00000000-0005-0000-0000-0000B80C0000}"/>
    <cellStyle name="Comma 15 3 2 2 2" xfId="3272" xr:uid="{00000000-0005-0000-0000-0000B90C0000}"/>
    <cellStyle name="Comma 15 3 2 2 2 2" xfId="3273" xr:uid="{00000000-0005-0000-0000-0000BA0C0000}"/>
    <cellStyle name="Comma 15 3 2 2 2 3" xfId="3274" xr:uid="{00000000-0005-0000-0000-0000BB0C0000}"/>
    <cellStyle name="Comma 15 3 2 2 2 4" xfId="3275" xr:uid="{00000000-0005-0000-0000-0000BC0C0000}"/>
    <cellStyle name="Comma 15 3 2 2 2 5" xfId="3276" xr:uid="{00000000-0005-0000-0000-0000BD0C0000}"/>
    <cellStyle name="Comma 15 3 2 2 3" xfId="3277" xr:uid="{00000000-0005-0000-0000-0000BE0C0000}"/>
    <cellStyle name="Comma 15 3 2 2 3 2" xfId="3278" xr:uid="{00000000-0005-0000-0000-0000BF0C0000}"/>
    <cellStyle name="Comma 15 3 2 2 3 3" xfId="3279" xr:uid="{00000000-0005-0000-0000-0000C00C0000}"/>
    <cellStyle name="Comma 15 3 2 2 3 4" xfId="3280" xr:uid="{00000000-0005-0000-0000-0000C10C0000}"/>
    <cellStyle name="Comma 15 3 2 2 3 5" xfId="3281" xr:uid="{00000000-0005-0000-0000-0000C20C0000}"/>
    <cellStyle name="Comma 15 3 2 2 4" xfId="3282" xr:uid="{00000000-0005-0000-0000-0000C30C0000}"/>
    <cellStyle name="Comma 15 3 2 2 4 2" xfId="3283" xr:uid="{00000000-0005-0000-0000-0000C40C0000}"/>
    <cellStyle name="Comma 15 3 2 2 4 3" xfId="3284" xr:uid="{00000000-0005-0000-0000-0000C50C0000}"/>
    <cellStyle name="Comma 15 3 2 2 4 4" xfId="3285" xr:uid="{00000000-0005-0000-0000-0000C60C0000}"/>
    <cellStyle name="Comma 15 3 2 2 4 5" xfId="3286" xr:uid="{00000000-0005-0000-0000-0000C70C0000}"/>
    <cellStyle name="Comma 15 3 2 2 5" xfId="3287" xr:uid="{00000000-0005-0000-0000-0000C80C0000}"/>
    <cellStyle name="Comma 15 3 2 2 5 2" xfId="3288" xr:uid="{00000000-0005-0000-0000-0000C90C0000}"/>
    <cellStyle name="Comma 15 3 2 2 5 3" xfId="3289" xr:uid="{00000000-0005-0000-0000-0000CA0C0000}"/>
    <cellStyle name="Comma 15 3 2 2 5 4" xfId="3290" xr:uid="{00000000-0005-0000-0000-0000CB0C0000}"/>
    <cellStyle name="Comma 15 3 2 2 5 5" xfId="3291" xr:uid="{00000000-0005-0000-0000-0000CC0C0000}"/>
    <cellStyle name="Comma 15 3 2 2 6" xfId="3292" xr:uid="{00000000-0005-0000-0000-0000CD0C0000}"/>
    <cellStyle name="Comma 15 3 2 2 7" xfId="3293" xr:uid="{00000000-0005-0000-0000-0000CE0C0000}"/>
    <cellStyle name="Comma 15 3 2 2 8" xfId="3294" xr:uid="{00000000-0005-0000-0000-0000CF0C0000}"/>
    <cellStyle name="Comma 15 3 2 2 9" xfId="3295" xr:uid="{00000000-0005-0000-0000-0000D00C0000}"/>
    <cellStyle name="Comma 15 3 2 3" xfId="3296" xr:uid="{00000000-0005-0000-0000-0000D10C0000}"/>
    <cellStyle name="Comma 15 3 2 3 2" xfId="3297" xr:uid="{00000000-0005-0000-0000-0000D20C0000}"/>
    <cellStyle name="Comma 15 3 2 3 3" xfId="3298" xr:uid="{00000000-0005-0000-0000-0000D30C0000}"/>
    <cellStyle name="Comma 15 3 2 3 4" xfId="3299" xr:uid="{00000000-0005-0000-0000-0000D40C0000}"/>
    <cellStyle name="Comma 15 3 2 3 5" xfId="3300" xr:uid="{00000000-0005-0000-0000-0000D50C0000}"/>
    <cellStyle name="Comma 15 3 2 4" xfId="3301" xr:uid="{00000000-0005-0000-0000-0000D60C0000}"/>
    <cellStyle name="Comma 15 3 2 4 2" xfId="3302" xr:uid="{00000000-0005-0000-0000-0000D70C0000}"/>
    <cellStyle name="Comma 15 3 2 4 3" xfId="3303" xr:uid="{00000000-0005-0000-0000-0000D80C0000}"/>
    <cellStyle name="Comma 15 3 2 4 4" xfId="3304" xr:uid="{00000000-0005-0000-0000-0000D90C0000}"/>
    <cellStyle name="Comma 15 3 2 4 5" xfId="3305" xr:uid="{00000000-0005-0000-0000-0000DA0C0000}"/>
    <cellStyle name="Comma 15 3 2 5" xfId="3306" xr:uid="{00000000-0005-0000-0000-0000DB0C0000}"/>
    <cellStyle name="Comma 15 3 2 5 2" xfId="3307" xr:uid="{00000000-0005-0000-0000-0000DC0C0000}"/>
    <cellStyle name="Comma 15 3 2 5 3" xfId="3308" xr:uid="{00000000-0005-0000-0000-0000DD0C0000}"/>
    <cellStyle name="Comma 15 3 2 5 4" xfId="3309" xr:uid="{00000000-0005-0000-0000-0000DE0C0000}"/>
    <cellStyle name="Comma 15 3 2 5 5" xfId="3310" xr:uid="{00000000-0005-0000-0000-0000DF0C0000}"/>
    <cellStyle name="Comma 15 3 2 6" xfId="3311" xr:uid="{00000000-0005-0000-0000-0000E00C0000}"/>
    <cellStyle name="Comma 15 3 2 6 2" xfId="3312" xr:uid="{00000000-0005-0000-0000-0000E10C0000}"/>
    <cellStyle name="Comma 15 3 2 6 3" xfId="3313" xr:uid="{00000000-0005-0000-0000-0000E20C0000}"/>
    <cellStyle name="Comma 15 3 2 6 4" xfId="3314" xr:uid="{00000000-0005-0000-0000-0000E30C0000}"/>
    <cellStyle name="Comma 15 3 2 6 5" xfId="3315" xr:uid="{00000000-0005-0000-0000-0000E40C0000}"/>
    <cellStyle name="Comma 15 3 2 7" xfId="3316" xr:uid="{00000000-0005-0000-0000-0000E50C0000}"/>
    <cellStyle name="Comma 15 3 2 8" xfId="3317" xr:uid="{00000000-0005-0000-0000-0000E60C0000}"/>
    <cellStyle name="Comma 15 3 2 9" xfId="3318" xr:uid="{00000000-0005-0000-0000-0000E70C0000}"/>
    <cellStyle name="Comma 15 3 20" xfId="3319" xr:uid="{00000000-0005-0000-0000-0000E80C0000}"/>
    <cellStyle name="Comma 15 3 21" xfId="3320" xr:uid="{00000000-0005-0000-0000-0000E90C0000}"/>
    <cellStyle name="Comma 15 3 22" xfId="3321" xr:uid="{00000000-0005-0000-0000-0000EA0C0000}"/>
    <cellStyle name="Comma 15 3 23" xfId="3322" xr:uid="{00000000-0005-0000-0000-0000EB0C0000}"/>
    <cellStyle name="Comma 15 3 24" xfId="3323" xr:uid="{00000000-0005-0000-0000-0000EC0C0000}"/>
    <cellStyle name="Comma 15 3 25" xfId="3324" xr:uid="{00000000-0005-0000-0000-0000ED0C0000}"/>
    <cellStyle name="Comma 15 3 26" xfId="3325" xr:uid="{00000000-0005-0000-0000-0000EE0C0000}"/>
    <cellStyle name="Comma 15 3 27" xfId="3326" xr:uid="{00000000-0005-0000-0000-0000EF0C0000}"/>
    <cellStyle name="Comma 15 3 28" xfId="3327" xr:uid="{00000000-0005-0000-0000-0000F00C0000}"/>
    <cellStyle name="Comma 15 3 29" xfId="3328" xr:uid="{00000000-0005-0000-0000-0000F10C0000}"/>
    <cellStyle name="Comma 15 3 3" xfId="3329" xr:uid="{00000000-0005-0000-0000-0000F20C0000}"/>
    <cellStyle name="Comma 15 3 3 10" xfId="3330" xr:uid="{00000000-0005-0000-0000-0000F30C0000}"/>
    <cellStyle name="Comma 15 3 3 2" xfId="3331" xr:uid="{00000000-0005-0000-0000-0000F40C0000}"/>
    <cellStyle name="Comma 15 3 3 2 2" xfId="3332" xr:uid="{00000000-0005-0000-0000-0000F50C0000}"/>
    <cellStyle name="Comma 15 3 3 2 2 2" xfId="3333" xr:uid="{00000000-0005-0000-0000-0000F60C0000}"/>
    <cellStyle name="Comma 15 3 3 2 2 3" xfId="3334" xr:uid="{00000000-0005-0000-0000-0000F70C0000}"/>
    <cellStyle name="Comma 15 3 3 2 2 4" xfId="3335" xr:uid="{00000000-0005-0000-0000-0000F80C0000}"/>
    <cellStyle name="Comma 15 3 3 2 2 5" xfId="3336" xr:uid="{00000000-0005-0000-0000-0000F90C0000}"/>
    <cellStyle name="Comma 15 3 3 2 3" xfId="3337" xr:uid="{00000000-0005-0000-0000-0000FA0C0000}"/>
    <cellStyle name="Comma 15 3 3 2 3 2" xfId="3338" xr:uid="{00000000-0005-0000-0000-0000FB0C0000}"/>
    <cellStyle name="Comma 15 3 3 2 3 3" xfId="3339" xr:uid="{00000000-0005-0000-0000-0000FC0C0000}"/>
    <cellStyle name="Comma 15 3 3 2 3 4" xfId="3340" xr:uid="{00000000-0005-0000-0000-0000FD0C0000}"/>
    <cellStyle name="Comma 15 3 3 2 3 5" xfId="3341" xr:uid="{00000000-0005-0000-0000-0000FE0C0000}"/>
    <cellStyle name="Comma 15 3 3 2 4" xfId="3342" xr:uid="{00000000-0005-0000-0000-0000FF0C0000}"/>
    <cellStyle name="Comma 15 3 3 2 4 2" xfId="3343" xr:uid="{00000000-0005-0000-0000-0000000D0000}"/>
    <cellStyle name="Comma 15 3 3 2 4 3" xfId="3344" xr:uid="{00000000-0005-0000-0000-0000010D0000}"/>
    <cellStyle name="Comma 15 3 3 2 4 4" xfId="3345" xr:uid="{00000000-0005-0000-0000-0000020D0000}"/>
    <cellStyle name="Comma 15 3 3 2 4 5" xfId="3346" xr:uid="{00000000-0005-0000-0000-0000030D0000}"/>
    <cellStyle name="Comma 15 3 3 2 5" xfId="3347" xr:uid="{00000000-0005-0000-0000-0000040D0000}"/>
    <cellStyle name="Comma 15 3 3 2 5 2" xfId="3348" xr:uid="{00000000-0005-0000-0000-0000050D0000}"/>
    <cellStyle name="Comma 15 3 3 2 5 3" xfId="3349" xr:uid="{00000000-0005-0000-0000-0000060D0000}"/>
    <cellStyle name="Comma 15 3 3 2 5 4" xfId="3350" xr:uid="{00000000-0005-0000-0000-0000070D0000}"/>
    <cellStyle name="Comma 15 3 3 2 5 5" xfId="3351" xr:uid="{00000000-0005-0000-0000-0000080D0000}"/>
    <cellStyle name="Comma 15 3 3 2 6" xfId="3352" xr:uid="{00000000-0005-0000-0000-0000090D0000}"/>
    <cellStyle name="Comma 15 3 3 2 7" xfId="3353" xr:uid="{00000000-0005-0000-0000-00000A0D0000}"/>
    <cellStyle name="Comma 15 3 3 2 8" xfId="3354" xr:uid="{00000000-0005-0000-0000-00000B0D0000}"/>
    <cellStyle name="Comma 15 3 3 2 9" xfId="3355" xr:uid="{00000000-0005-0000-0000-00000C0D0000}"/>
    <cellStyle name="Comma 15 3 3 3" xfId="3356" xr:uid="{00000000-0005-0000-0000-00000D0D0000}"/>
    <cellStyle name="Comma 15 3 3 3 2" xfId="3357" xr:uid="{00000000-0005-0000-0000-00000E0D0000}"/>
    <cellStyle name="Comma 15 3 3 3 3" xfId="3358" xr:uid="{00000000-0005-0000-0000-00000F0D0000}"/>
    <cellStyle name="Comma 15 3 3 3 4" xfId="3359" xr:uid="{00000000-0005-0000-0000-0000100D0000}"/>
    <cellStyle name="Comma 15 3 3 3 5" xfId="3360" xr:uid="{00000000-0005-0000-0000-0000110D0000}"/>
    <cellStyle name="Comma 15 3 3 4" xfId="3361" xr:uid="{00000000-0005-0000-0000-0000120D0000}"/>
    <cellStyle name="Comma 15 3 3 4 2" xfId="3362" xr:uid="{00000000-0005-0000-0000-0000130D0000}"/>
    <cellStyle name="Comma 15 3 3 4 3" xfId="3363" xr:uid="{00000000-0005-0000-0000-0000140D0000}"/>
    <cellStyle name="Comma 15 3 3 4 4" xfId="3364" xr:uid="{00000000-0005-0000-0000-0000150D0000}"/>
    <cellStyle name="Comma 15 3 3 4 5" xfId="3365" xr:uid="{00000000-0005-0000-0000-0000160D0000}"/>
    <cellStyle name="Comma 15 3 3 5" xfId="3366" xr:uid="{00000000-0005-0000-0000-0000170D0000}"/>
    <cellStyle name="Comma 15 3 3 5 2" xfId="3367" xr:uid="{00000000-0005-0000-0000-0000180D0000}"/>
    <cellStyle name="Comma 15 3 3 5 3" xfId="3368" xr:uid="{00000000-0005-0000-0000-0000190D0000}"/>
    <cellStyle name="Comma 15 3 3 5 4" xfId="3369" xr:uid="{00000000-0005-0000-0000-00001A0D0000}"/>
    <cellStyle name="Comma 15 3 3 5 5" xfId="3370" xr:uid="{00000000-0005-0000-0000-00001B0D0000}"/>
    <cellStyle name="Comma 15 3 3 6" xfId="3371" xr:uid="{00000000-0005-0000-0000-00001C0D0000}"/>
    <cellStyle name="Comma 15 3 3 6 2" xfId="3372" xr:uid="{00000000-0005-0000-0000-00001D0D0000}"/>
    <cellStyle name="Comma 15 3 3 6 3" xfId="3373" xr:uid="{00000000-0005-0000-0000-00001E0D0000}"/>
    <cellStyle name="Comma 15 3 3 6 4" xfId="3374" xr:uid="{00000000-0005-0000-0000-00001F0D0000}"/>
    <cellStyle name="Comma 15 3 3 6 5" xfId="3375" xr:uid="{00000000-0005-0000-0000-0000200D0000}"/>
    <cellStyle name="Comma 15 3 3 7" xfId="3376" xr:uid="{00000000-0005-0000-0000-0000210D0000}"/>
    <cellStyle name="Comma 15 3 3 8" xfId="3377" xr:uid="{00000000-0005-0000-0000-0000220D0000}"/>
    <cellStyle name="Comma 15 3 3 9" xfId="3378" xr:uid="{00000000-0005-0000-0000-0000230D0000}"/>
    <cellStyle name="Comma 15 3 30" xfId="3379" xr:uid="{00000000-0005-0000-0000-0000240D0000}"/>
    <cellStyle name="Comma 15 3 31" xfId="3380" xr:uid="{00000000-0005-0000-0000-0000250D0000}"/>
    <cellStyle name="Comma 15 3 32" xfId="3381" xr:uid="{00000000-0005-0000-0000-0000260D0000}"/>
    <cellStyle name="Comma 15 3 33" xfId="3382" xr:uid="{00000000-0005-0000-0000-0000270D0000}"/>
    <cellStyle name="Comma 15 3 34" xfId="3383" xr:uid="{00000000-0005-0000-0000-0000280D0000}"/>
    <cellStyle name="Comma 15 3 35" xfId="3384" xr:uid="{00000000-0005-0000-0000-0000290D0000}"/>
    <cellStyle name="Comma 15 3 36" xfId="3385" xr:uid="{00000000-0005-0000-0000-00002A0D0000}"/>
    <cellStyle name="Comma 15 3 37" xfId="3386" xr:uid="{00000000-0005-0000-0000-00002B0D0000}"/>
    <cellStyle name="Comma 15 3 38" xfId="3387" xr:uid="{00000000-0005-0000-0000-00002C0D0000}"/>
    <cellStyle name="Comma 15 3 39" xfId="3388" xr:uid="{00000000-0005-0000-0000-00002D0D0000}"/>
    <cellStyle name="Comma 15 3 4" xfId="3389" xr:uid="{00000000-0005-0000-0000-00002E0D0000}"/>
    <cellStyle name="Comma 15 3 4 10" xfId="3390" xr:uid="{00000000-0005-0000-0000-00002F0D0000}"/>
    <cellStyle name="Comma 15 3 4 2" xfId="3391" xr:uid="{00000000-0005-0000-0000-0000300D0000}"/>
    <cellStyle name="Comma 15 3 4 2 2" xfId="3392" xr:uid="{00000000-0005-0000-0000-0000310D0000}"/>
    <cellStyle name="Comma 15 3 4 2 2 2" xfId="3393" xr:uid="{00000000-0005-0000-0000-0000320D0000}"/>
    <cellStyle name="Comma 15 3 4 2 2 3" xfId="3394" xr:uid="{00000000-0005-0000-0000-0000330D0000}"/>
    <cellStyle name="Comma 15 3 4 2 2 4" xfId="3395" xr:uid="{00000000-0005-0000-0000-0000340D0000}"/>
    <cellStyle name="Comma 15 3 4 2 2 5" xfId="3396" xr:uid="{00000000-0005-0000-0000-0000350D0000}"/>
    <cellStyle name="Comma 15 3 4 2 3" xfId="3397" xr:uid="{00000000-0005-0000-0000-0000360D0000}"/>
    <cellStyle name="Comma 15 3 4 2 3 2" xfId="3398" xr:uid="{00000000-0005-0000-0000-0000370D0000}"/>
    <cellStyle name="Comma 15 3 4 2 3 3" xfId="3399" xr:uid="{00000000-0005-0000-0000-0000380D0000}"/>
    <cellStyle name="Comma 15 3 4 2 3 4" xfId="3400" xr:uid="{00000000-0005-0000-0000-0000390D0000}"/>
    <cellStyle name="Comma 15 3 4 2 3 5" xfId="3401" xr:uid="{00000000-0005-0000-0000-00003A0D0000}"/>
    <cellStyle name="Comma 15 3 4 2 4" xfId="3402" xr:uid="{00000000-0005-0000-0000-00003B0D0000}"/>
    <cellStyle name="Comma 15 3 4 2 4 2" xfId="3403" xr:uid="{00000000-0005-0000-0000-00003C0D0000}"/>
    <cellStyle name="Comma 15 3 4 2 4 3" xfId="3404" xr:uid="{00000000-0005-0000-0000-00003D0D0000}"/>
    <cellStyle name="Comma 15 3 4 2 4 4" xfId="3405" xr:uid="{00000000-0005-0000-0000-00003E0D0000}"/>
    <cellStyle name="Comma 15 3 4 2 4 5" xfId="3406" xr:uid="{00000000-0005-0000-0000-00003F0D0000}"/>
    <cellStyle name="Comma 15 3 4 2 5" xfId="3407" xr:uid="{00000000-0005-0000-0000-0000400D0000}"/>
    <cellStyle name="Comma 15 3 4 2 5 2" xfId="3408" xr:uid="{00000000-0005-0000-0000-0000410D0000}"/>
    <cellStyle name="Comma 15 3 4 2 5 3" xfId="3409" xr:uid="{00000000-0005-0000-0000-0000420D0000}"/>
    <cellStyle name="Comma 15 3 4 2 5 4" xfId="3410" xr:uid="{00000000-0005-0000-0000-0000430D0000}"/>
    <cellStyle name="Comma 15 3 4 2 5 5" xfId="3411" xr:uid="{00000000-0005-0000-0000-0000440D0000}"/>
    <cellStyle name="Comma 15 3 4 2 6" xfId="3412" xr:uid="{00000000-0005-0000-0000-0000450D0000}"/>
    <cellStyle name="Comma 15 3 4 2 7" xfId="3413" xr:uid="{00000000-0005-0000-0000-0000460D0000}"/>
    <cellStyle name="Comma 15 3 4 2 8" xfId="3414" xr:uid="{00000000-0005-0000-0000-0000470D0000}"/>
    <cellStyle name="Comma 15 3 4 2 9" xfId="3415" xr:uid="{00000000-0005-0000-0000-0000480D0000}"/>
    <cellStyle name="Comma 15 3 4 3" xfId="3416" xr:uid="{00000000-0005-0000-0000-0000490D0000}"/>
    <cellStyle name="Comma 15 3 4 3 2" xfId="3417" xr:uid="{00000000-0005-0000-0000-00004A0D0000}"/>
    <cellStyle name="Comma 15 3 4 3 3" xfId="3418" xr:uid="{00000000-0005-0000-0000-00004B0D0000}"/>
    <cellStyle name="Comma 15 3 4 3 4" xfId="3419" xr:uid="{00000000-0005-0000-0000-00004C0D0000}"/>
    <cellStyle name="Comma 15 3 4 3 5" xfId="3420" xr:uid="{00000000-0005-0000-0000-00004D0D0000}"/>
    <cellStyle name="Comma 15 3 4 4" xfId="3421" xr:uid="{00000000-0005-0000-0000-00004E0D0000}"/>
    <cellStyle name="Comma 15 3 4 4 2" xfId="3422" xr:uid="{00000000-0005-0000-0000-00004F0D0000}"/>
    <cellStyle name="Comma 15 3 4 4 3" xfId="3423" xr:uid="{00000000-0005-0000-0000-0000500D0000}"/>
    <cellStyle name="Comma 15 3 4 4 4" xfId="3424" xr:uid="{00000000-0005-0000-0000-0000510D0000}"/>
    <cellStyle name="Comma 15 3 4 4 5" xfId="3425" xr:uid="{00000000-0005-0000-0000-0000520D0000}"/>
    <cellStyle name="Comma 15 3 4 5" xfId="3426" xr:uid="{00000000-0005-0000-0000-0000530D0000}"/>
    <cellStyle name="Comma 15 3 4 5 2" xfId="3427" xr:uid="{00000000-0005-0000-0000-0000540D0000}"/>
    <cellStyle name="Comma 15 3 4 5 3" xfId="3428" xr:uid="{00000000-0005-0000-0000-0000550D0000}"/>
    <cellStyle name="Comma 15 3 4 5 4" xfId="3429" xr:uid="{00000000-0005-0000-0000-0000560D0000}"/>
    <cellStyle name="Comma 15 3 4 5 5" xfId="3430" xr:uid="{00000000-0005-0000-0000-0000570D0000}"/>
    <cellStyle name="Comma 15 3 4 6" xfId="3431" xr:uid="{00000000-0005-0000-0000-0000580D0000}"/>
    <cellStyle name="Comma 15 3 4 6 2" xfId="3432" xr:uid="{00000000-0005-0000-0000-0000590D0000}"/>
    <cellStyle name="Comma 15 3 4 6 3" xfId="3433" xr:uid="{00000000-0005-0000-0000-00005A0D0000}"/>
    <cellStyle name="Comma 15 3 4 6 4" xfId="3434" xr:uid="{00000000-0005-0000-0000-00005B0D0000}"/>
    <cellStyle name="Comma 15 3 4 6 5" xfId="3435" xr:uid="{00000000-0005-0000-0000-00005C0D0000}"/>
    <cellStyle name="Comma 15 3 4 7" xfId="3436" xr:uid="{00000000-0005-0000-0000-00005D0D0000}"/>
    <cellStyle name="Comma 15 3 4 8" xfId="3437" xr:uid="{00000000-0005-0000-0000-00005E0D0000}"/>
    <cellStyle name="Comma 15 3 4 9" xfId="3438" xr:uid="{00000000-0005-0000-0000-00005F0D0000}"/>
    <cellStyle name="Comma 15 3 40" xfId="3439" xr:uid="{00000000-0005-0000-0000-0000600D0000}"/>
    <cellStyle name="Comma 15 3 41" xfId="3440" xr:uid="{00000000-0005-0000-0000-0000610D0000}"/>
    <cellStyle name="Comma 15 3 42" xfId="3441" xr:uid="{00000000-0005-0000-0000-0000620D0000}"/>
    <cellStyle name="Comma 15 3 43" xfId="3442" xr:uid="{00000000-0005-0000-0000-0000630D0000}"/>
    <cellStyle name="Comma 15 3 44" xfId="3443" xr:uid="{00000000-0005-0000-0000-0000640D0000}"/>
    <cellStyle name="Comma 15 3 45" xfId="3444" xr:uid="{00000000-0005-0000-0000-0000650D0000}"/>
    <cellStyle name="Comma 15 3 46" xfId="3445" xr:uid="{00000000-0005-0000-0000-0000660D0000}"/>
    <cellStyle name="Comma 15 3 47" xfId="3446" xr:uid="{00000000-0005-0000-0000-0000670D0000}"/>
    <cellStyle name="Comma 15 3 48" xfId="3447" xr:uid="{00000000-0005-0000-0000-0000680D0000}"/>
    <cellStyle name="Comma 15 3 49" xfId="3448" xr:uid="{00000000-0005-0000-0000-0000690D0000}"/>
    <cellStyle name="Comma 15 3 5" xfId="3449" xr:uid="{00000000-0005-0000-0000-00006A0D0000}"/>
    <cellStyle name="Comma 15 3 5 10" xfId="3450" xr:uid="{00000000-0005-0000-0000-00006B0D0000}"/>
    <cellStyle name="Comma 15 3 5 2" xfId="3451" xr:uid="{00000000-0005-0000-0000-00006C0D0000}"/>
    <cellStyle name="Comma 15 3 5 2 2" xfId="3452" xr:uid="{00000000-0005-0000-0000-00006D0D0000}"/>
    <cellStyle name="Comma 15 3 5 2 2 2" xfId="3453" xr:uid="{00000000-0005-0000-0000-00006E0D0000}"/>
    <cellStyle name="Comma 15 3 5 2 2 3" xfId="3454" xr:uid="{00000000-0005-0000-0000-00006F0D0000}"/>
    <cellStyle name="Comma 15 3 5 2 2 4" xfId="3455" xr:uid="{00000000-0005-0000-0000-0000700D0000}"/>
    <cellStyle name="Comma 15 3 5 2 2 5" xfId="3456" xr:uid="{00000000-0005-0000-0000-0000710D0000}"/>
    <cellStyle name="Comma 15 3 5 2 3" xfId="3457" xr:uid="{00000000-0005-0000-0000-0000720D0000}"/>
    <cellStyle name="Comma 15 3 5 2 3 2" xfId="3458" xr:uid="{00000000-0005-0000-0000-0000730D0000}"/>
    <cellStyle name="Comma 15 3 5 2 3 3" xfId="3459" xr:uid="{00000000-0005-0000-0000-0000740D0000}"/>
    <cellStyle name="Comma 15 3 5 2 3 4" xfId="3460" xr:uid="{00000000-0005-0000-0000-0000750D0000}"/>
    <cellStyle name="Comma 15 3 5 2 3 5" xfId="3461" xr:uid="{00000000-0005-0000-0000-0000760D0000}"/>
    <cellStyle name="Comma 15 3 5 2 4" xfId="3462" xr:uid="{00000000-0005-0000-0000-0000770D0000}"/>
    <cellStyle name="Comma 15 3 5 2 4 2" xfId="3463" xr:uid="{00000000-0005-0000-0000-0000780D0000}"/>
    <cellStyle name="Comma 15 3 5 2 4 3" xfId="3464" xr:uid="{00000000-0005-0000-0000-0000790D0000}"/>
    <cellStyle name="Comma 15 3 5 2 4 4" xfId="3465" xr:uid="{00000000-0005-0000-0000-00007A0D0000}"/>
    <cellStyle name="Comma 15 3 5 2 4 5" xfId="3466" xr:uid="{00000000-0005-0000-0000-00007B0D0000}"/>
    <cellStyle name="Comma 15 3 5 2 5" xfId="3467" xr:uid="{00000000-0005-0000-0000-00007C0D0000}"/>
    <cellStyle name="Comma 15 3 5 2 5 2" xfId="3468" xr:uid="{00000000-0005-0000-0000-00007D0D0000}"/>
    <cellStyle name="Comma 15 3 5 2 5 3" xfId="3469" xr:uid="{00000000-0005-0000-0000-00007E0D0000}"/>
    <cellStyle name="Comma 15 3 5 2 5 4" xfId="3470" xr:uid="{00000000-0005-0000-0000-00007F0D0000}"/>
    <cellStyle name="Comma 15 3 5 2 5 5" xfId="3471" xr:uid="{00000000-0005-0000-0000-0000800D0000}"/>
    <cellStyle name="Comma 15 3 5 2 6" xfId="3472" xr:uid="{00000000-0005-0000-0000-0000810D0000}"/>
    <cellStyle name="Comma 15 3 5 2 7" xfId="3473" xr:uid="{00000000-0005-0000-0000-0000820D0000}"/>
    <cellStyle name="Comma 15 3 5 2 8" xfId="3474" xr:uid="{00000000-0005-0000-0000-0000830D0000}"/>
    <cellStyle name="Comma 15 3 5 2 9" xfId="3475" xr:uid="{00000000-0005-0000-0000-0000840D0000}"/>
    <cellStyle name="Comma 15 3 5 3" xfId="3476" xr:uid="{00000000-0005-0000-0000-0000850D0000}"/>
    <cellStyle name="Comma 15 3 5 3 2" xfId="3477" xr:uid="{00000000-0005-0000-0000-0000860D0000}"/>
    <cellStyle name="Comma 15 3 5 3 3" xfId="3478" xr:uid="{00000000-0005-0000-0000-0000870D0000}"/>
    <cellStyle name="Comma 15 3 5 3 4" xfId="3479" xr:uid="{00000000-0005-0000-0000-0000880D0000}"/>
    <cellStyle name="Comma 15 3 5 3 5" xfId="3480" xr:uid="{00000000-0005-0000-0000-0000890D0000}"/>
    <cellStyle name="Comma 15 3 5 4" xfId="3481" xr:uid="{00000000-0005-0000-0000-00008A0D0000}"/>
    <cellStyle name="Comma 15 3 5 4 2" xfId="3482" xr:uid="{00000000-0005-0000-0000-00008B0D0000}"/>
    <cellStyle name="Comma 15 3 5 4 3" xfId="3483" xr:uid="{00000000-0005-0000-0000-00008C0D0000}"/>
    <cellStyle name="Comma 15 3 5 4 4" xfId="3484" xr:uid="{00000000-0005-0000-0000-00008D0D0000}"/>
    <cellStyle name="Comma 15 3 5 4 5" xfId="3485" xr:uid="{00000000-0005-0000-0000-00008E0D0000}"/>
    <cellStyle name="Comma 15 3 5 5" xfId="3486" xr:uid="{00000000-0005-0000-0000-00008F0D0000}"/>
    <cellStyle name="Comma 15 3 5 5 2" xfId="3487" xr:uid="{00000000-0005-0000-0000-0000900D0000}"/>
    <cellStyle name="Comma 15 3 5 5 3" xfId="3488" xr:uid="{00000000-0005-0000-0000-0000910D0000}"/>
    <cellStyle name="Comma 15 3 5 5 4" xfId="3489" xr:uid="{00000000-0005-0000-0000-0000920D0000}"/>
    <cellStyle name="Comma 15 3 5 5 5" xfId="3490" xr:uid="{00000000-0005-0000-0000-0000930D0000}"/>
    <cellStyle name="Comma 15 3 5 6" xfId="3491" xr:uid="{00000000-0005-0000-0000-0000940D0000}"/>
    <cellStyle name="Comma 15 3 5 6 2" xfId="3492" xr:uid="{00000000-0005-0000-0000-0000950D0000}"/>
    <cellStyle name="Comma 15 3 5 6 3" xfId="3493" xr:uid="{00000000-0005-0000-0000-0000960D0000}"/>
    <cellStyle name="Comma 15 3 5 6 4" xfId="3494" xr:uid="{00000000-0005-0000-0000-0000970D0000}"/>
    <cellStyle name="Comma 15 3 5 6 5" xfId="3495" xr:uid="{00000000-0005-0000-0000-0000980D0000}"/>
    <cellStyle name="Comma 15 3 5 7" xfId="3496" xr:uid="{00000000-0005-0000-0000-0000990D0000}"/>
    <cellStyle name="Comma 15 3 5 8" xfId="3497" xr:uid="{00000000-0005-0000-0000-00009A0D0000}"/>
    <cellStyle name="Comma 15 3 5 9" xfId="3498" xr:uid="{00000000-0005-0000-0000-00009B0D0000}"/>
    <cellStyle name="Comma 15 3 50" xfId="3499" xr:uid="{00000000-0005-0000-0000-00009C0D0000}"/>
    <cellStyle name="Comma 15 3 51" xfId="3500" xr:uid="{00000000-0005-0000-0000-00009D0D0000}"/>
    <cellStyle name="Comma 15 3 52" xfId="3501" xr:uid="{00000000-0005-0000-0000-00009E0D0000}"/>
    <cellStyle name="Comma 15 3 53" xfId="3502" xr:uid="{00000000-0005-0000-0000-00009F0D0000}"/>
    <cellStyle name="Comma 15 3 54" xfId="3503" xr:uid="{00000000-0005-0000-0000-0000A00D0000}"/>
    <cellStyle name="Comma 15 3 55" xfId="3504" xr:uid="{00000000-0005-0000-0000-0000A10D0000}"/>
    <cellStyle name="Comma 15 3 56" xfId="3505" xr:uid="{00000000-0005-0000-0000-0000A20D0000}"/>
    <cellStyle name="Comma 15 3 57" xfId="3506" xr:uid="{00000000-0005-0000-0000-0000A30D0000}"/>
    <cellStyle name="Comma 15 3 58" xfId="3507" xr:uid="{00000000-0005-0000-0000-0000A40D0000}"/>
    <cellStyle name="Comma 15 3 59" xfId="3508" xr:uid="{00000000-0005-0000-0000-0000A50D0000}"/>
    <cellStyle name="Comma 15 3 6" xfId="3509" xr:uid="{00000000-0005-0000-0000-0000A60D0000}"/>
    <cellStyle name="Comma 15 3 6 10" xfId="3510" xr:uid="{00000000-0005-0000-0000-0000A70D0000}"/>
    <cellStyle name="Comma 15 3 6 2" xfId="3511" xr:uid="{00000000-0005-0000-0000-0000A80D0000}"/>
    <cellStyle name="Comma 15 3 6 2 2" xfId="3512" xr:uid="{00000000-0005-0000-0000-0000A90D0000}"/>
    <cellStyle name="Comma 15 3 6 2 2 2" xfId="3513" xr:uid="{00000000-0005-0000-0000-0000AA0D0000}"/>
    <cellStyle name="Comma 15 3 6 2 2 3" xfId="3514" xr:uid="{00000000-0005-0000-0000-0000AB0D0000}"/>
    <cellStyle name="Comma 15 3 6 2 2 4" xfId="3515" xr:uid="{00000000-0005-0000-0000-0000AC0D0000}"/>
    <cellStyle name="Comma 15 3 6 2 2 5" xfId="3516" xr:uid="{00000000-0005-0000-0000-0000AD0D0000}"/>
    <cellStyle name="Comma 15 3 6 2 3" xfId="3517" xr:uid="{00000000-0005-0000-0000-0000AE0D0000}"/>
    <cellStyle name="Comma 15 3 6 2 3 2" xfId="3518" xr:uid="{00000000-0005-0000-0000-0000AF0D0000}"/>
    <cellStyle name="Comma 15 3 6 2 3 3" xfId="3519" xr:uid="{00000000-0005-0000-0000-0000B00D0000}"/>
    <cellStyle name="Comma 15 3 6 2 3 4" xfId="3520" xr:uid="{00000000-0005-0000-0000-0000B10D0000}"/>
    <cellStyle name="Comma 15 3 6 2 3 5" xfId="3521" xr:uid="{00000000-0005-0000-0000-0000B20D0000}"/>
    <cellStyle name="Comma 15 3 6 2 4" xfId="3522" xr:uid="{00000000-0005-0000-0000-0000B30D0000}"/>
    <cellStyle name="Comma 15 3 6 2 4 2" xfId="3523" xr:uid="{00000000-0005-0000-0000-0000B40D0000}"/>
    <cellStyle name="Comma 15 3 6 2 4 3" xfId="3524" xr:uid="{00000000-0005-0000-0000-0000B50D0000}"/>
    <cellStyle name="Comma 15 3 6 2 4 4" xfId="3525" xr:uid="{00000000-0005-0000-0000-0000B60D0000}"/>
    <cellStyle name="Comma 15 3 6 2 4 5" xfId="3526" xr:uid="{00000000-0005-0000-0000-0000B70D0000}"/>
    <cellStyle name="Comma 15 3 6 2 5" xfId="3527" xr:uid="{00000000-0005-0000-0000-0000B80D0000}"/>
    <cellStyle name="Comma 15 3 6 2 5 2" xfId="3528" xr:uid="{00000000-0005-0000-0000-0000B90D0000}"/>
    <cellStyle name="Comma 15 3 6 2 5 3" xfId="3529" xr:uid="{00000000-0005-0000-0000-0000BA0D0000}"/>
    <cellStyle name="Comma 15 3 6 2 5 4" xfId="3530" xr:uid="{00000000-0005-0000-0000-0000BB0D0000}"/>
    <cellStyle name="Comma 15 3 6 2 5 5" xfId="3531" xr:uid="{00000000-0005-0000-0000-0000BC0D0000}"/>
    <cellStyle name="Comma 15 3 6 2 6" xfId="3532" xr:uid="{00000000-0005-0000-0000-0000BD0D0000}"/>
    <cellStyle name="Comma 15 3 6 2 7" xfId="3533" xr:uid="{00000000-0005-0000-0000-0000BE0D0000}"/>
    <cellStyle name="Comma 15 3 6 2 8" xfId="3534" xr:uid="{00000000-0005-0000-0000-0000BF0D0000}"/>
    <cellStyle name="Comma 15 3 6 2 9" xfId="3535" xr:uid="{00000000-0005-0000-0000-0000C00D0000}"/>
    <cellStyle name="Comma 15 3 6 3" xfId="3536" xr:uid="{00000000-0005-0000-0000-0000C10D0000}"/>
    <cellStyle name="Comma 15 3 6 3 2" xfId="3537" xr:uid="{00000000-0005-0000-0000-0000C20D0000}"/>
    <cellStyle name="Comma 15 3 6 3 3" xfId="3538" xr:uid="{00000000-0005-0000-0000-0000C30D0000}"/>
    <cellStyle name="Comma 15 3 6 3 4" xfId="3539" xr:uid="{00000000-0005-0000-0000-0000C40D0000}"/>
    <cellStyle name="Comma 15 3 6 3 5" xfId="3540" xr:uid="{00000000-0005-0000-0000-0000C50D0000}"/>
    <cellStyle name="Comma 15 3 6 4" xfId="3541" xr:uid="{00000000-0005-0000-0000-0000C60D0000}"/>
    <cellStyle name="Comma 15 3 6 4 2" xfId="3542" xr:uid="{00000000-0005-0000-0000-0000C70D0000}"/>
    <cellStyle name="Comma 15 3 6 4 3" xfId="3543" xr:uid="{00000000-0005-0000-0000-0000C80D0000}"/>
    <cellStyle name="Comma 15 3 6 4 4" xfId="3544" xr:uid="{00000000-0005-0000-0000-0000C90D0000}"/>
    <cellStyle name="Comma 15 3 6 4 5" xfId="3545" xr:uid="{00000000-0005-0000-0000-0000CA0D0000}"/>
    <cellStyle name="Comma 15 3 6 5" xfId="3546" xr:uid="{00000000-0005-0000-0000-0000CB0D0000}"/>
    <cellStyle name="Comma 15 3 6 5 2" xfId="3547" xr:uid="{00000000-0005-0000-0000-0000CC0D0000}"/>
    <cellStyle name="Comma 15 3 6 5 3" xfId="3548" xr:uid="{00000000-0005-0000-0000-0000CD0D0000}"/>
    <cellStyle name="Comma 15 3 6 5 4" xfId="3549" xr:uid="{00000000-0005-0000-0000-0000CE0D0000}"/>
    <cellStyle name="Comma 15 3 6 5 5" xfId="3550" xr:uid="{00000000-0005-0000-0000-0000CF0D0000}"/>
    <cellStyle name="Comma 15 3 6 6" xfId="3551" xr:uid="{00000000-0005-0000-0000-0000D00D0000}"/>
    <cellStyle name="Comma 15 3 6 6 2" xfId="3552" xr:uid="{00000000-0005-0000-0000-0000D10D0000}"/>
    <cellStyle name="Comma 15 3 6 6 3" xfId="3553" xr:uid="{00000000-0005-0000-0000-0000D20D0000}"/>
    <cellStyle name="Comma 15 3 6 6 4" xfId="3554" xr:uid="{00000000-0005-0000-0000-0000D30D0000}"/>
    <cellStyle name="Comma 15 3 6 6 5" xfId="3555" xr:uid="{00000000-0005-0000-0000-0000D40D0000}"/>
    <cellStyle name="Comma 15 3 6 7" xfId="3556" xr:uid="{00000000-0005-0000-0000-0000D50D0000}"/>
    <cellStyle name="Comma 15 3 6 8" xfId="3557" xr:uid="{00000000-0005-0000-0000-0000D60D0000}"/>
    <cellStyle name="Comma 15 3 6 9" xfId="3558" xr:uid="{00000000-0005-0000-0000-0000D70D0000}"/>
    <cellStyle name="Comma 15 3 60" xfId="3559" xr:uid="{00000000-0005-0000-0000-0000D80D0000}"/>
    <cellStyle name="Comma 15 3 61" xfId="3560" xr:uid="{00000000-0005-0000-0000-0000D90D0000}"/>
    <cellStyle name="Comma 15 3 62" xfId="3561" xr:uid="{00000000-0005-0000-0000-0000DA0D0000}"/>
    <cellStyle name="Comma 15 3 63" xfId="3562" xr:uid="{00000000-0005-0000-0000-0000DB0D0000}"/>
    <cellStyle name="Comma 15 3 64" xfId="3563" xr:uid="{00000000-0005-0000-0000-0000DC0D0000}"/>
    <cellStyle name="Comma 15 3 65" xfId="3564" xr:uid="{00000000-0005-0000-0000-0000DD0D0000}"/>
    <cellStyle name="Comma 15 3 66" xfId="3565" xr:uid="{00000000-0005-0000-0000-0000DE0D0000}"/>
    <cellStyle name="Comma 15 3 67" xfId="3566" xr:uid="{00000000-0005-0000-0000-0000DF0D0000}"/>
    <cellStyle name="Comma 15 3 68" xfId="3567" xr:uid="{00000000-0005-0000-0000-0000E00D0000}"/>
    <cellStyle name="Comma 15 3 69" xfId="3568" xr:uid="{00000000-0005-0000-0000-0000E10D0000}"/>
    <cellStyle name="Comma 15 3 7" xfId="3569" xr:uid="{00000000-0005-0000-0000-0000E20D0000}"/>
    <cellStyle name="Comma 15 3 7 10" xfId="3570" xr:uid="{00000000-0005-0000-0000-0000E30D0000}"/>
    <cellStyle name="Comma 15 3 7 2" xfId="3571" xr:uid="{00000000-0005-0000-0000-0000E40D0000}"/>
    <cellStyle name="Comma 15 3 7 2 2" xfId="3572" xr:uid="{00000000-0005-0000-0000-0000E50D0000}"/>
    <cellStyle name="Comma 15 3 7 2 2 2" xfId="3573" xr:uid="{00000000-0005-0000-0000-0000E60D0000}"/>
    <cellStyle name="Comma 15 3 7 2 2 3" xfId="3574" xr:uid="{00000000-0005-0000-0000-0000E70D0000}"/>
    <cellStyle name="Comma 15 3 7 2 2 4" xfId="3575" xr:uid="{00000000-0005-0000-0000-0000E80D0000}"/>
    <cellStyle name="Comma 15 3 7 2 2 5" xfId="3576" xr:uid="{00000000-0005-0000-0000-0000E90D0000}"/>
    <cellStyle name="Comma 15 3 7 2 3" xfId="3577" xr:uid="{00000000-0005-0000-0000-0000EA0D0000}"/>
    <cellStyle name="Comma 15 3 7 2 3 2" xfId="3578" xr:uid="{00000000-0005-0000-0000-0000EB0D0000}"/>
    <cellStyle name="Comma 15 3 7 2 3 3" xfId="3579" xr:uid="{00000000-0005-0000-0000-0000EC0D0000}"/>
    <cellStyle name="Comma 15 3 7 2 3 4" xfId="3580" xr:uid="{00000000-0005-0000-0000-0000ED0D0000}"/>
    <cellStyle name="Comma 15 3 7 2 3 5" xfId="3581" xr:uid="{00000000-0005-0000-0000-0000EE0D0000}"/>
    <cellStyle name="Comma 15 3 7 2 4" xfId="3582" xr:uid="{00000000-0005-0000-0000-0000EF0D0000}"/>
    <cellStyle name="Comma 15 3 7 2 4 2" xfId="3583" xr:uid="{00000000-0005-0000-0000-0000F00D0000}"/>
    <cellStyle name="Comma 15 3 7 2 4 3" xfId="3584" xr:uid="{00000000-0005-0000-0000-0000F10D0000}"/>
    <cellStyle name="Comma 15 3 7 2 4 4" xfId="3585" xr:uid="{00000000-0005-0000-0000-0000F20D0000}"/>
    <cellStyle name="Comma 15 3 7 2 4 5" xfId="3586" xr:uid="{00000000-0005-0000-0000-0000F30D0000}"/>
    <cellStyle name="Comma 15 3 7 2 5" xfId="3587" xr:uid="{00000000-0005-0000-0000-0000F40D0000}"/>
    <cellStyle name="Comma 15 3 7 2 5 2" xfId="3588" xr:uid="{00000000-0005-0000-0000-0000F50D0000}"/>
    <cellStyle name="Comma 15 3 7 2 5 3" xfId="3589" xr:uid="{00000000-0005-0000-0000-0000F60D0000}"/>
    <cellStyle name="Comma 15 3 7 2 5 4" xfId="3590" xr:uid="{00000000-0005-0000-0000-0000F70D0000}"/>
    <cellStyle name="Comma 15 3 7 2 5 5" xfId="3591" xr:uid="{00000000-0005-0000-0000-0000F80D0000}"/>
    <cellStyle name="Comma 15 3 7 2 6" xfId="3592" xr:uid="{00000000-0005-0000-0000-0000F90D0000}"/>
    <cellStyle name="Comma 15 3 7 2 7" xfId="3593" xr:uid="{00000000-0005-0000-0000-0000FA0D0000}"/>
    <cellStyle name="Comma 15 3 7 2 8" xfId="3594" xr:uid="{00000000-0005-0000-0000-0000FB0D0000}"/>
    <cellStyle name="Comma 15 3 7 2 9" xfId="3595" xr:uid="{00000000-0005-0000-0000-0000FC0D0000}"/>
    <cellStyle name="Comma 15 3 7 3" xfId="3596" xr:uid="{00000000-0005-0000-0000-0000FD0D0000}"/>
    <cellStyle name="Comma 15 3 7 3 2" xfId="3597" xr:uid="{00000000-0005-0000-0000-0000FE0D0000}"/>
    <cellStyle name="Comma 15 3 7 3 3" xfId="3598" xr:uid="{00000000-0005-0000-0000-0000FF0D0000}"/>
    <cellStyle name="Comma 15 3 7 3 4" xfId="3599" xr:uid="{00000000-0005-0000-0000-0000000E0000}"/>
    <cellStyle name="Comma 15 3 7 3 5" xfId="3600" xr:uid="{00000000-0005-0000-0000-0000010E0000}"/>
    <cellStyle name="Comma 15 3 7 4" xfId="3601" xr:uid="{00000000-0005-0000-0000-0000020E0000}"/>
    <cellStyle name="Comma 15 3 7 4 2" xfId="3602" xr:uid="{00000000-0005-0000-0000-0000030E0000}"/>
    <cellStyle name="Comma 15 3 7 4 3" xfId="3603" xr:uid="{00000000-0005-0000-0000-0000040E0000}"/>
    <cellStyle name="Comma 15 3 7 4 4" xfId="3604" xr:uid="{00000000-0005-0000-0000-0000050E0000}"/>
    <cellStyle name="Comma 15 3 7 4 5" xfId="3605" xr:uid="{00000000-0005-0000-0000-0000060E0000}"/>
    <cellStyle name="Comma 15 3 7 5" xfId="3606" xr:uid="{00000000-0005-0000-0000-0000070E0000}"/>
    <cellStyle name="Comma 15 3 7 5 2" xfId="3607" xr:uid="{00000000-0005-0000-0000-0000080E0000}"/>
    <cellStyle name="Comma 15 3 7 5 3" xfId="3608" xr:uid="{00000000-0005-0000-0000-0000090E0000}"/>
    <cellStyle name="Comma 15 3 7 5 4" xfId="3609" xr:uid="{00000000-0005-0000-0000-00000A0E0000}"/>
    <cellStyle name="Comma 15 3 7 5 5" xfId="3610" xr:uid="{00000000-0005-0000-0000-00000B0E0000}"/>
    <cellStyle name="Comma 15 3 7 6" xfId="3611" xr:uid="{00000000-0005-0000-0000-00000C0E0000}"/>
    <cellStyle name="Comma 15 3 7 6 2" xfId="3612" xr:uid="{00000000-0005-0000-0000-00000D0E0000}"/>
    <cellStyle name="Comma 15 3 7 6 3" xfId="3613" xr:uid="{00000000-0005-0000-0000-00000E0E0000}"/>
    <cellStyle name="Comma 15 3 7 6 4" xfId="3614" xr:uid="{00000000-0005-0000-0000-00000F0E0000}"/>
    <cellStyle name="Comma 15 3 7 6 5" xfId="3615" xr:uid="{00000000-0005-0000-0000-0000100E0000}"/>
    <cellStyle name="Comma 15 3 7 7" xfId="3616" xr:uid="{00000000-0005-0000-0000-0000110E0000}"/>
    <cellStyle name="Comma 15 3 7 8" xfId="3617" xr:uid="{00000000-0005-0000-0000-0000120E0000}"/>
    <cellStyle name="Comma 15 3 7 9" xfId="3618" xr:uid="{00000000-0005-0000-0000-0000130E0000}"/>
    <cellStyle name="Comma 15 3 70" xfId="3619" xr:uid="{00000000-0005-0000-0000-0000140E0000}"/>
    <cellStyle name="Comma 15 3 71" xfId="3620" xr:uid="{00000000-0005-0000-0000-0000150E0000}"/>
    <cellStyle name="Comma 15 3 72" xfId="3621" xr:uid="{00000000-0005-0000-0000-0000160E0000}"/>
    <cellStyle name="Comma 15 3 73" xfId="3622" xr:uid="{00000000-0005-0000-0000-0000170E0000}"/>
    <cellStyle name="Comma 15 3 74" xfId="3623" xr:uid="{00000000-0005-0000-0000-0000180E0000}"/>
    <cellStyle name="Comma 15 3 75" xfId="3624" xr:uid="{00000000-0005-0000-0000-0000190E0000}"/>
    <cellStyle name="Comma 15 3 76" xfId="3625" xr:uid="{00000000-0005-0000-0000-00001A0E0000}"/>
    <cellStyle name="Comma 15 3 77" xfId="3626" xr:uid="{00000000-0005-0000-0000-00001B0E0000}"/>
    <cellStyle name="Comma 15 3 78" xfId="3627" xr:uid="{00000000-0005-0000-0000-00001C0E0000}"/>
    <cellStyle name="Comma 15 3 79" xfId="3628" xr:uid="{00000000-0005-0000-0000-00001D0E0000}"/>
    <cellStyle name="Comma 15 3 8" xfId="3629" xr:uid="{00000000-0005-0000-0000-00001E0E0000}"/>
    <cellStyle name="Comma 15 3 8 10" xfId="3630" xr:uid="{00000000-0005-0000-0000-00001F0E0000}"/>
    <cellStyle name="Comma 15 3 8 2" xfId="3631" xr:uid="{00000000-0005-0000-0000-0000200E0000}"/>
    <cellStyle name="Comma 15 3 8 2 2" xfId="3632" xr:uid="{00000000-0005-0000-0000-0000210E0000}"/>
    <cellStyle name="Comma 15 3 8 2 2 2" xfId="3633" xr:uid="{00000000-0005-0000-0000-0000220E0000}"/>
    <cellStyle name="Comma 15 3 8 2 2 3" xfId="3634" xr:uid="{00000000-0005-0000-0000-0000230E0000}"/>
    <cellStyle name="Comma 15 3 8 2 2 4" xfId="3635" xr:uid="{00000000-0005-0000-0000-0000240E0000}"/>
    <cellStyle name="Comma 15 3 8 2 2 5" xfId="3636" xr:uid="{00000000-0005-0000-0000-0000250E0000}"/>
    <cellStyle name="Comma 15 3 8 2 3" xfId="3637" xr:uid="{00000000-0005-0000-0000-0000260E0000}"/>
    <cellStyle name="Comma 15 3 8 2 3 2" xfId="3638" xr:uid="{00000000-0005-0000-0000-0000270E0000}"/>
    <cellStyle name="Comma 15 3 8 2 3 3" xfId="3639" xr:uid="{00000000-0005-0000-0000-0000280E0000}"/>
    <cellStyle name="Comma 15 3 8 2 3 4" xfId="3640" xr:uid="{00000000-0005-0000-0000-0000290E0000}"/>
    <cellStyle name="Comma 15 3 8 2 3 5" xfId="3641" xr:uid="{00000000-0005-0000-0000-00002A0E0000}"/>
    <cellStyle name="Comma 15 3 8 2 4" xfId="3642" xr:uid="{00000000-0005-0000-0000-00002B0E0000}"/>
    <cellStyle name="Comma 15 3 8 2 4 2" xfId="3643" xr:uid="{00000000-0005-0000-0000-00002C0E0000}"/>
    <cellStyle name="Comma 15 3 8 2 4 3" xfId="3644" xr:uid="{00000000-0005-0000-0000-00002D0E0000}"/>
    <cellStyle name="Comma 15 3 8 2 4 4" xfId="3645" xr:uid="{00000000-0005-0000-0000-00002E0E0000}"/>
    <cellStyle name="Comma 15 3 8 2 4 5" xfId="3646" xr:uid="{00000000-0005-0000-0000-00002F0E0000}"/>
    <cellStyle name="Comma 15 3 8 2 5" xfId="3647" xr:uid="{00000000-0005-0000-0000-0000300E0000}"/>
    <cellStyle name="Comma 15 3 8 2 5 2" xfId="3648" xr:uid="{00000000-0005-0000-0000-0000310E0000}"/>
    <cellStyle name="Comma 15 3 8 2 5 3" xfId="3649" xr:uid="{00000000-0005-0000-0000-0000320E0000}"/>
    <cellStyle name="Comma 15 3 8 2 5 4" xfId="3650" xr:uid="{00000000-0005-0000-0000-0000330E0000}"/>
    <cellStyle name="Comma 15 3 8 2 5 5" xfId="3651" xr:uid="{00000000-0005-0000-0000-0000340E0000}"/>
    <cellStyle name="Comma 15 3 8 2 6" xfId="3652" xr:uid="{00000000-0005-0000-0000-0000350E0000}"/>
    <cellStyle name="Comma 15 3 8 2 7" xfId="3653" xr:uid="{00000000-0005-0000-0000-0000360E0000}"/>
    <cellStyle name="Comma 15 3 8 2 8" xfId="3654" xr:uid="{00000000-0005-0000-0000-0000370E0000}"/>
    <cellStyle name="Comma 15 3 8 2 9" xfId="3655" xr:uid="{00000000-0005-0000-0000-0000380E0000}"/>
    <cellStyle name="Comma 15 3 8 3" xfId="3656" xr:uid="{00000000-0005-0000-0000-0000390E0000}"/>
    <cellStyle name="Comma 15 3 8 3 2" xfId="3657" xr:uid="{00000000-0005-0000-0000-00003A0E0000}"/>
    <cellStyle name="Comma 15 3 8 3 3" xfId="3658" xr:uid="{00000000-0005-0000-0000-00003B0E0000}"/>
    <cellStyle name="Comma 15 3 8 3 4" xfId="3659" xr:uid="{00000000-0005-0000-0000-00003C0E0000}"/>
    <cellStyle name="Comma 15 3 8 3 5" xfId="3660" xr:uid="{00000000-0005-0000-0000-00003D0E0000}"/>
    <cellStyle name="Comma 15 3 8 4" xfId="3661" xr:uid="{00000000-0005-0000-0000-00003E0E0000}"/>
    <cellStyle name="Comma 15 3 8 4 2" xfId="3662" xr:uid="{00000000-0005-0000-0000-00003F0E0000}"/>
    <cellStyle name="Comma 15 3 8 4 3" xfId="3663" xr:uid="{00000000-0005-0000-0000-0000400E0000}"/>
    <cellStyle name="Comma 15 3 8 4 4" xfId="3664" xr:uid="{00000000-0005-0000-0000-0000410E0000}"/>
    <cellStyle name="Comma 15 3 8 4 5" xfId="3665" xr:uid="{00000000-0005-0000-0000-0000420E0000}"/>
    <cellStyle name="Comma 15 3 8 5" xfId="3666" xr:uid="{00000000-0005-0000-0000-0000430E0000}"/>
    <cellStyle name="Comma 15 3 8 5 2" xfId="3667" xr:uid="{00000000-0005-0000-0000-0000440E0000}"/>
    <cellStyle name="Comma 15 3 8 5 3" xfId="3668" xr:uid="{00000000-0005-0000-0000-0000450E0000}"/>
    <cellStyle name="Comma 15 3 8 5 4" xfId="3669" xr:uid="{00000000-0005-0000-0000-0000460E0000}"/>
    <cellStyle name="Comma 15 3 8 5 5" xfId="3670" xr:uid="{00000000-0005-0000-0000-0000470E0000}"/>
    <cellStyle name="Comma 15 3 8 6" xfId="3671" xr:uid="{00000000-0005-0000-0000-0000480E0000}"/>
    <cellStyle name="Comma 15 3 8 6 2" xfId="3672" xr:uid="{00000000-0005-0000-0000-0000490E0000}"/>
    <cellStyle name="Comma 15 3 8 6 3" xfId="3673" xr:uid="{00000000-0005-0000-0000-00004A0E0000}"/>
    <cellStyle name="Comma 15 3 8 6 4" xfId="3674" xr:uid="{00000000-0005-0000-0000-00004B0E0000}"/>
    <cellStyle name="Comma 15 3 8 6 5" xfId="3675" xr:uid="{00000000-0005-0000-0000-00004C0E0000}"/>
    <cellStyle name="Comma 15 3 8 7" xfId="3676" xr:uid="{00000000-0005-0000-0000-00004D0E0000}"/>
    <cellStyle name="Comma 15 3 8 8" xfId="3677" xr:uid="{00000000-0005-0000-0000-00004E0E0000}"/>
    <cellStyle name="Comma 15 3 8 9" xfId="3678" xr:uid="{00000000-0005-0000-0000-00004F0E0000}"/>
    <cellStyle name="Comma 15 3 80" xfId="3679" xr:uid="{00000000-0005-0000-0000-0000500E0000}"/>
    <cellStyle name="Comma 15 3 81" xfId="3680" xr:uid="{00000000-0005-0000-0000-0000510E0000}"/>
    <cellStyle name="Comma 15 3 82" xfId="3681" xr:uid="{00000000-0005-0000-0000-0000520E0000}"/>
    <cellStyle name="Comma 15 3 83" xfId="3682" xr:uid="{00000000-0005-0000-0000-0000530E0000}"/>
    <cellStyle name="Comma 15 3 84" xfId="3683" xr:uid="{00000000-0005-0000-0000-0000540E0000}"/>
    <cellStyle name="Comma 15 3 85" xfId="3684" xr:uid="{00000000-0005-0000-0000-0000550E0000}"/>
    <cellStyle name="Comma 15 3 86" xfId="3685" xr:uid="{00000000-0005-0000-0000-0000560E0000}"/>
    <cellStyle name="Comma 15 3 87" xfId="3686" xr:uid="{00000000-0005-0000-0000-0000570E0000}"/>
    <cellStyle name="Comma 15 3 88" xfId="3687" xr:uid="{00000000-0005-0000-0000-0000580E0000}"/>
    <cellStyle name="Comma 15 3 89" xfId="3688" xr:uid="{00000000-0005-0000-0000-0000590E0000}"/>
    <cellStyle name="Comma 15 3 9" xfId="3689" xr:uid="{00000000-0005-0000-0000-00005A0E0000}"/>
    <cellStyle name="Comma 15 3 9 10" xfId="3690" xr:uid="{00000000-0005-0000-0000-00005B0E0000}"/>
    <cellStyle name="Comma 15 3 9 2" xfId="3691" xr:uid="{00000000-0005-0000-0000-00005C0E0000}"/>
    <cellStyle name="Comma 15 3 9 2 2" xfId="3692" xr:uid="{00000000-0005-0000-0000-00005D0E0000}"/>
    <cellStyle name="Comma 15 3 9 2 2 2" xfId="3693" xr:uid="{00000000-0005-0000-0000-00005E0E0000}"/>
    <cellStyle name="Comma 15 3 9 2 2 3" xfId="3694" xr:uid="{00000000-0005-0000-0000-00005F0E0000}"/>
    <cellStyle name="Comma 15 3 9 2 2 4" xfId="3695" xr:uid="{00000000-0005-0000-0000-0000600E0000}"/>
    <cellStyle name="Comma 15 3 9 2 2 5" xfId="3696" xr:uid="{00000000-0005-0000-0000-0000610E0000}"/>
    <cellStyle name="Comma 15 3 9 2 3" xfId="3697" xr:uid="{00000000-0005-0000-0000-0000620E0000}"/>
    <cellStyle name="Comma 15 3 9 2 3 2" xfId="3698" xr:uid="{00000000-0005-0000-0000-0000630E0000}"/>
    <cellStyle name="Comma 15 3 9 2 3 3" xfId="3699" xr:uid="{00000000-0005-0000-0000-0000640E0000}"/>
    <cellStyle name="Comma 15 3 9 2 3 4" xfId="3700" xr:uid="{00000000-0005-0000-0000-0000650E0000}"/>
    <cellStyle name="Comma 15 3 9 2 3 5" xfId="3701" xr:uid="{00000000-0005-0000-0000-0000660E0000}"/>
    <cellStyle name="Comma 15 3 9 2 4" xfId="3702" xr:uid="{00000000-0005-0000-0000-0000670E0000}"/>
    <cellStyle name="Comma 15 3 9 2 4 2" xfId="3703" xr:uid="{00000000-0005-0000-0000-0000680E0000}"/>
    <cellStyle name="Comma 15 3 9 2 4 3" xfId="3704" xr:uid="{00000000-0005-0000-0000-0000690E0000}"/>
    <cellStyle name="Comma 15 3 9 2 4 4" xfId="3705" xr:uid="{00000000-0005-0000-0000-00006A0E0000}"/>
    <cellStyle name="Comma 15 3 9 2 4 5" xfId="3706" xr:uid="{00000000-0005-0000-0000-00006B0E0000}"/>
    <cellStyle name="Comma 15 3 9 2 5" xfId="3707" xr:uid="{00000000-0005-0000-0000-00006C0E0000}"/>
    <cellStyle name="Comma 15 3 9 2 5 2" xfId="3708" xr:uid="{00000000-0005-0000-0000-00006D0E0000}"/>
    <cellStyle name="Comma 15 3 9 2 5 3" xfId="3709" xr:uid="{00000000-0005-0000-0000-00006E0E0000}"/>
    <cellStyle name="Comma 15 3 9 2 5 4" xfId="3710" xr:uid="{00000000-0005-0000-0000-00006F0E0000}"/>
    <cellStyle name="Comma 15 3 9 2 5 5" xfId="3711" xr:uid="{00000000-0005-0000-0000-0000700E0000}"/>
    <cellStyle name="Comma 15 3 9 2 6" xfId="3712" xr:uid="{00000000-0005-0000-0000-0000710E0000}"/>
    <cellStyle name="Comma 15 3 9 2 7" xfId="3713" xr:uid="{00000000-0005-0000-0000-0000720E0000}"/>
    <cellStyle name="Comma 15 3 9 2 8" xfId="3714" xr:uid="{00000000-0005-0000-0000-0000730E0000}"/>
    <cellStyle name="Comma 15 3 9 2 9" xfId="3715" xr:uid="{00000000-0005-0000-0000-0000740E0000}"/>
    <cellStyle name="Comma 15 3 9 3" xfId="3716" xr:uid="{00000000-0005-0000-0000-0000750E0000}"/>
    <cellStyle name="Comma 15 3 9 3 2" xfId="3717" xr:uid="{00000000-0005-0000-0000-0000760E0000}"/>
    <cellStyle name="Comma 15 3 9 3 3" xfId="3718" xr:uid="{00000000-0005-0000-0000-0000770E0000}"/>
    <cellStyle name="Comma 15 3 9 3 4" xfId="3719" xr:uid="{00000000-0005-0000-0000-0000780E0000}"/>
    <cellStyle name="Comma 15 3 9 3 5" xfId="3720" xr:uid="{00000000-0005-0000-0000-0000790E0000}"/>
    <cellStyle name="Comma 15 3 9 4" xfId="3721" xr:uid="{00000000-0005-0000-0000-00007A0E0000}"/>
    <cellStyle name="Comma 15 3 9 4 2" xfId="3722" xr:uid="{00000000-0005-0000-0000-00007B0E0000}"/>
    <cellStyle name="Comma 15 3 9 4 3" xfId="3723" xr:uid="{00000000-0005-0000-0000-00007C0E0000}"/>
    <cellStyle name="Comma 15 3 9 4 4" xfId="3724" xr:uid="{00000000-0005-0000-0000-00007D0E0000}"/>
    <cellStyle name="Comma 15 3 9 4 5" xfId="3725" xr:uid="{00000000-0005-0000-0000-00007E0E0000}"/>
    <cellStyle name="Comma 15 3 9 5" xfId="3726" xr:uid="{00000000-0005-0000-0000-00007F0E0000}"/>
    <cellStyle name="Comma 15 3 9 5 2" xfId="3727" xr:uid="{00000000-0005-0000-0000-0000800E0000}"/>
    <cellStyle name="Comma 15 3 9 5 3" xfId="3728" xr:uid="{00000000-0005-0000-0000-0000810E0000}"/>
    <cellStyle name="Comma 15 3 9 5 4" xfId="3729" xr:uid="{00000000-0005-0000-0000-0000820E0000}"/>
    <cellStyle name="Comma 15 3 9 5 5" xfId="3730" xr:uid="{00000000-0005-0000-0000-0000830E0000}"/>
    <cellStyle name="Comma 15 3 9 6" xfId="3731" xr:uid="{00000000-0005-0000-0000-0000840E0000}"/>
    <cellStyle name="Comma 15 3 9 6 2" xfId="3732" xr:uid="{00000000-0005-0000-0000-0000850E0000}"/>
    <cellStyle name="Comma 15 3 9 6 3" xfId="3733" xr:uid="{00000000-0005-0000-0000-0000860E0000}"/>
    <cellStyle name="Comma 15 3 9 6 4" xfId="3734" xr:uid="{00000000-0005-0000-0000-0000870E0000}"/>
    <cellStyle name="Comma 15 3 9 6 5" xfId="3735" xr:uid="{00000000-0005-0000-0000-0000880E0000}"/>
    <cellStyle name="Comma 15 3 9 7" xfId="3736" xr:uid="{00000000-0005-0000-0000-0000890E0000}"/>
    <cellStyle name="Comma 15 3 9 8" xfId="3737" xr:uid="{00000000-0005-0000-0000-00008A0E0000}"/>
    <cellStyle name="Comma 15 3 9 9" xfId="3738" xr:uid="{00000000-0005-0000-0000-00008B0E0000}"/>
    <cellStyle name="Comma 15 3 90" xfId="3739" xr:uid="{00000000-0005-0000-0000-00008C0E0000}"/>
    <cellStyle name="Comma 15 3 91" xfId="3740" xr:uid="{00000000-0005-0000-0000-00008D0E0000}"/>
    <cellStyle name="Comma 15 3 92" xfId="3741" xr:uid="{00000000-0005-0000-0000-00008E0E0000}"/>
    <cellStyle name="Comma 15 3 93" xfId="3742" xr:uid="{00000000-0005-0000-0000-00008F0E0000}"/>
    <cellStyle name="Comma 15 3 94" xfId="3743" xr:uid="{00000000-0005-0000-0000-0000900E0000}"/>
    <cellStyle name="Comma 15 3 95" xfId="3744" xr:uid="{00000000-0005-0000-0000-0000910E0000}"/>
    <cellStyle name="Comma 15 3 96" xfId="3745" xr:uid="{00000000-0005-0000-0000-0000920E0000}"/>
    <cellStyle name="Comma 15 3 97" xfId="3746" xr:uid="{00000000-0005-0000-0000-0000930E0000}"/>
    <cellStyle name="Comma 15 3 98" xfId="3747" xr:uid="{00000000-0005-0000-0000-0000940E0000}"/>
    <cellStyle name="Comma 15 3 99" xfId="3748" xr:uid="{00000000-0005-0000-0000-0000950E0000}"/>
    <cellStyle name="Comma 15 30" xfId="3749" xr:uid="{00000000-0005-0000-0000-0000960E0000}"/>
    <cellStyle name="Comma 15 31" xfId="3750" xr:uid="{00000000-0005-0000-0000-0000970E0000}"/>
    <cellStyle name="Comma 15 32" xfId="3751" xr:uid="{00000000-0005-0000-0000-0000980E0000}"/>
    <cellStyle name="Comma 15 33" xfId="3752" xr:uid="{00000000-0005-0000-0000-0000990E0000}"/>
    <cellStyle name="Comma 15 34" xfId="3753" xr:uid="{00000000-0005-0000-0000-00009A0E0000}"/>
    <cellStyle name="Comma 15 35" xfId="3754" xr:uid="{00000000-0005-0000-0000-00009B0E0000}"/>
    <cellStyle name="Comma 15 36" xfId="3755" xr:uid="{00000000-0005-0000-0000-00009C0E0000}"/>
    <cellStyle name="Comma 15 37" xfId="3756" xr:uid="{00000000-0005-0000-0000-00009D0E0000}"/>
    <cellStyle name="Comma 15 38" xfId="3757" xr:uid="{00000000-0005-0000-0000-00009E0E0000}"/>
    <cellStyle name="Comma 15 39" xfId="3758" xr:uid="{00000000-0005-0000-0000-00009F0E0000}"/>
    <cellStyle name="Comma 15 4" xfId="3759" xr:uid="{00000000-0005-0000-0000-0000A00E0000}"/>
    <cellStyle name="Comma 15 4 10" xfId="3760" xr:uid="{00000000-0005-0000-0000-0000A10E0000}"/>
    <cellStyle name="Comma 15 4 2" xfId="3761" xr:uid="{00000000-0005-0000-0000-0000A20E0000}"/>
    <cellStyle name="Comma 15 4 2 2" xfId="3762" xr:uid="{00000000-0005-0000-0000-0000A30E0000}"/>
    <cellStyle name="Comma 15 4 2 2 2" xfId="3763" xr:uid="{00000000-0005-0000-0000-0000A40E0000}"/>
    <cellStyle name="Comma 15 4 2 2 3" xfId="3764" xr:uid="{00000000-0005-0000-0000-0000A50E0000}"/>
    <cellStyle name="Comma 15 4 2 2 4" xfId="3765" xr:uid="{00000000-0005-0000-0000-0000A60E0000}"/>
    <cellStyle name="Comma 15 4 2 2 5" xfId="3766" xr:uid="{00000000-0005-0000-0000-0000A70E0000}"/>
    <cellStyle name="Comma 15 4 2 3" xfId="3767" xr:uid="{00000000-0005-0000-0000-0000A80E0000}"/>
    <cellStyle name="Comma 15 4 2 3 2" xfId="3768" xr:uid="{00000000-0005-0000-0000-0000A90E0000}"/>
    <cellStyle name="Comma 15 4 2 3 3" xfId="3769" xr:uid="{00000000-0005-0000-0000-0000AA0E0000}"/>
    <cellStyle name="Comma 15 4 2 3 4" xfId="3770" xr:uid="{00000000-0005-0000-0000-0000AB0E0000}"/>
    <cellStyle name="Comma 15 4 2 3 5" xfId="3771" xr:uid="{00000000-0005-0000-0000-0000AC0E0000}"/>
    <cellStyle name="Comma 15 4 2 4" xfId="3772" xr:uid="{00000000-0005-0000-0000-0000AD0E0000}"/>
    <cellStyle name="Comma 15 4 2 4 2" xfId="3773" xr:uid="{00000000-0005-0000-0000-0000AE0E0000}"/>
    <cellStyle name="Comma 15 4 2 4 3" xfId="3774" xr:uid="{00000000-0005-0000-0000-0000AF0E0000}"/>
    <cellStyle name="Comma 15 4 2 4 4" xfId="3775" xr:uid="{00000000-0005-0000-0000-0000B00E0000}"/>
    <cellStyle name="Comma 15 4 2 4 5" xfId="3776" xr:uid="{00000000-0005-0000-0000-0000B10E0000}"/>
    <cellStyle name="Comma 15 4 2 5" xfId="3777" xr:uid="{00000000-0005-0000-0000-0000B20E0000}"/>
    <cellStyle name="Comma 15 4 2 5 2" xfId="3778" xr:uid="{00000000-0005-0000-0000-0000B30E0000}"/>
    <cellStyle name="Comma 15 4 2 5 3" xfId="3779" xr:uid="{00000000-0005-0000-0000-0000B40E0000}"/>
    <cellStyle name="Comma 15 4 2 5 4" xfId="3780" xr:uid="{00000000-0005-0000-0000-0000B50E0000}"/>
    <cellStyle name="Comma 15 4 2 5 5" xfId="3781" xr:uid="{00000000-0005-0000-0000-0000B60E0000}"/>
    <cellStyle name="Comma 15 4 2 6" xfId="3782" xr:uid="{00000000-0005-0000-0000-0000B70E0000}"/>
    <cellStyle name="Comma 15 4 2 7" xfId="3783" xr:uid="{00000000-0005-0000-0000-0000B80E0000}"/>
    <cellStyle name="Comma 15 4 2 8" xfId="3784" xr:uid="{00000000-0005-0000-0000-0000B90E0000}"/>
    <cellStyle name="Comma 15 4 2 9" xfId="3785" xr:uid="{00000000-0005-0000-0000-0000BA0E0000}"/>
    <cellStyle name="Comma 15 4 3" xfId="3786" xr:uid="{00000000-0005-0000-0000-0000BB0E0000}"/>
    <cellStyle name="Comma 15 4 3 2" xfId="3787" xr:uid="{00000000-0005-0000-0000-0000BC0E0000}"/>
    <cellStyle name="Comma 15 4 3 3" xfId="3788" xr:uid="{00000000-0005-0000-0000-0000BD0E0000}"/>
    <cellStyle name="Comma 15 4 3 4" xfId="3789" xr:uid="{00000000-0005-0000-0000-0000BE0E0000}"/>
    <cellStyle name="Comma 15 4 3 5" xfId="3790" xr:uid="{00000000-0005-0000-0000-0000BF0E0000}"/>
    <cellStyle name="Comma 15 4 4" xfId="3791" xr:uid="{00000000-0005-0000-0000-0000C00E0000}"/>
    <cellStyle name="Comma 15 4 4 2" xfId="3792" xr:uid="{00000000-0005-0000-0000-0000C10E0000}"/>
    <cellStyle name="Comma 15 4 4 3" xfId="3793" xr:uid="{00000000-0005-0000-0000-0000C20E0000}"/>
    <cellStyle name="Comma 15 4 4 4" xfId="3794" xr:uid="{00000000-0005-0000-0000-0000C30E0000}"/>
    <cellStyle name="Comma 15 4 4 5" xfId="3795" xr:uid="{00000000-0005-0000-0000-0000C40E0000}"/>
    <cellStyle name="Comma 15 4 5" xfId="3796" xr:uid="{00000000-0005-0000-0000-0000C50E0000}"/>
    <cellStyle name="Comma 15 4 5 2" xfId="3797" xr:uid="{00000000-0005-0000-0000-0000C60E0000}"/>
    <cellStyle name="Comma 15 4 5 3" xfId="3798" xr:uid="{00000000-0005-0000-0000-0000C70E0000}"/>
    <cellStyle name="Comma 15 4 5 4" xfId="3799" xr:uid="{00000000-0005-0000-0000-0000C80E0000}"/>
    <cellStyle name="Comma 15 4 5 5" xfId="3800" xr:uid="{00000000-0005-0000-0000-0000C90E0000}"/>
    <cellStyle name="Comma 15 4 6" xfId="3801" xr:uid="{00000000-0005-0000-0000-0000CA0E0000}"/>
    <cellStyle name="Comma 15 4 6 2" xfId="3802" xr:uid="{00000000-0005-0000-0000-0000CB0E0000}"/>
    <cellStyle name="Comma 15 4 6 3" xfId="3803" xr:uid="{00000000-0005-0000-0000-0000CC0E0000}"/>
    <cellStyle name="Comma 15 4 6 4" xfId="3804" xr:uid="{00000000-0005-0000-0000-0000CD0E0000}"/>
    <cellStyle name="Comma 15 4 6 5" xfId="3805" xr:uid="{00000000-0005-0000-0000-0000CE0E0000}"/>
    <cellStyle name="Comma 15 4 7" xfId="3806" xr:uid="{00000000-0005-0000-0000-0000CF0E0000}"/>
    <cellStyle name="Comma 15 4 8" xfId="3807" xr:uid="{00000000-0005-0000-0000-0000D00E0000}"/>
    <cellStyle name="Comma 15 4 9" xfId="3808" xr:uid="{00000000-0005-0000-0000-0000D10E0000}"/>
    <cellStyle name="Comma 15 40" xfId="3809" xr:uid="{00000000-0005-0000-0000-0000D20E0000}"/>
    <cellStyle name="Comma 15 41" xfId="3810" xr:uid="{00000000-0005-0000-0000-0000D30E0000}"/>
    <cellStyle name="Comma 15 42" xfId="3811" xr:uid="{00000000-0005-0000-0000-0000D40E0000}"/>
    <cellStyle name="Comma 15 43" xfId="3812" xr:uid="{00000000-0005-0000-0000-0000D50E0000}"/>
    <cellStyle name="Comma 15 44" xfId="3813" xr:uid="{00000000-0005-0000-0000-0000D60E0000}"/>
    <cellStyle name="Comma 15 45" xfId="3814" xr:uid="{00000000-0005-0000-0000-0000D70E0000}"/>
    <cellStyle name="Comma 15 46" xfId="3815" xr:uid="{00000000-0005-0000-0000-0000D80E0000}"/>
    <cellStyle name="Comma 15 47" xfId="3816" xr:uid="{00000000-0005-0000-0000-0000D90E0000}"/>
    <cellStyle name="Comma 15 48" xfId="3817" xr:uid="{00000000-0005-0000-0000-0000DA0E0000}"/>
    <cellStyle name="Comma 15 49" xfId="3818" xr:uid="{00000000-0005-0000-0000-0000DB0E0000}"/>
    <cellStyle name="Comma 15 5" xfId="3819" xr:uid="{00000000-0005-0000-0000-0000DC0E0000}"/>
    <cellStyle name="Comma 15 5 10" xfId="3820" xr:uid="{00000000-0005-0000-0000-0000DD0E0000}"/>
    <cellStyle name="Comma 15 5 2" xfId="3821" xr:uid="{00000000-0005-0000-0000-0000DE0E0000}"/>
    <cellStyle name="Comma 15 5 2 2" xfId="3822" xr:uid="{00000000-0005-0000-0000-0000DF0E0000}"/>
    <cellStyle name="Comma 15 5 2 2 2" xfId="3823" xr:uid="{00000000-0005-0000-0000-0000E00E0000}"/>
    <cellStyle name="Comma 15 5 2 2 3" xfId="3824" xr:uid="{00000000-0005-0000-0000-0000E10E0000}"/>
    <cellStyle name="Comma 15 5 2 2 4" xfId="3825" xr:uid="{00000000-0005-0000-0000-0000E20E0000}"/>
    <cellStyle name="Comma 15 5 2 2 5" xfId="3826" xr:uid="{00000000-0005-0000-0000-0000E30E0000}"/>
    <cellStyle name="Comma 15 5 2 3" xfId="3827" xr:uid="{00000000-0005-0000-0000-0000E40E0000}"/>
    <cellStyle name="Comma 15 5 2 3 2" xfId="3828" xr:uid="{00000000-0005-0000-0000-0000E50E0000}"/>
    <cellStyle name="Comma 15 5 2 3 3" xfId="3829" xr:uid="{00000000-0005-0000-0000-0000E60E0000}"/>
    <cellStyle name="Comma 15 5 2 3 4" xfId="3830" xr:uid="{00000000-0005-0000-0000-0000E70E0000}"/>
    <cellStyle name="Comma 15 5 2 3 5" xfId="3831" xr:uid="{00000000-0005-0000-0000-0000E80E0000}"/>
    <cellStyle name="Comma 15 5 2 4" xfId="3832" xr:uid="{00000000-0005-0000-0000-0000E90E0000}"/>
    <cellStyle name="Comma 15 5 2 4 2" xfId="3833" xr:uid="{00000000-0005-0000-0000-0000EA0E0000}"/>
    <cellStyle name="Comma 15 5 2 4 3" xfId="3834" xr:uid="{00000000-0005-0000-0000-0000EB0E0000}"/>
    <cellStyle name="Comma 15 5 2 4 4" xfId="3835" xr:uid="{00000000-0005-0000-0000-0000EC0E0000}"/>
    <cellStyle name="Comma 15 5 2 4 5" xfId="3836" xr:uid="{00000000-0005-0000-0000-0000ED0E0000}"/>
    <cellStyle name="Comma 15 5 2 5" xfId="3837" xr:uid="{00000000-0005-0000-0000-0000EE0E0000}"/>
    <cellStyle name="Comma 15 5 2 5 2" xfId="3838" xr:uid="{00000000-0005-0000-0000-0000EF0E0000}"/>
    <cellStyle name="Comma 15 5 2 5 3" xfId="3839" xr:uid="{00000000-0005-0000-0000-0000F00E0000}"/>
    <cellStyle name="Comma 15 5 2 5 4" xfId="3840" xr:uid="{00000000-0005-0000-0000-0000F10E0000}"/>
    <cellStyle name="Comma 15 5 2 5 5" xfId="3841" xr:uid="{00000000-0005-0000-0000-0000F20E0000}"/>
    <cellStyle name="Comma 15 5 2 6" xfId="3842" xr:uid="{00000000-0005-0000-0000-0000F30E0000}"/>
    <cellStyle name="Comma 15 5 2 7" xfId="3843" xr:uid="{00000000-0005-0000-0000-0000F40E0000}"/>
    <cellStyle name="Comma 15 5 2 8" xfId="3844" xr:uid="{00000000-0005-0000-0000-0000F50E0000}"/>
    <cellStyle name="Comma 15 5 2 9" xfId="3845" xr:uid="{00000000-0005-0000-0000-0000F60E0000}"/>
    <cellStyle name="Comma 15 5 3" xfId="3846" xr:uid="{00000000-0005-0000-0000-0000F70E0000}"/>
    <cellStyle name="Comma 15 5 3 2" xfId="3847" xr:uid="{00000000-0005-0000-0000-0000F80E0000}"/>
    <cellStyle name="Comma 15 5 3 3" xfId="3848" xr:uid="{00000000-0005-0000-0000-0000F90E0000}"/>
    <cellStyle name="Comma 15 5 3 4" xfId="3849" xr:uid="{00000000-0005-0000-0000-0000FA0E0000}"/>
    <cellStyle name="Comma 15 5 3 5" xfId="3850" xr:uid="{00000000-0005-0000-0000-0000FB0E0000}"/>
    <cellStyle name="Comma 15 5 4" xfId="3851" xr:uid="{00000000-0005-0000-0000-0000FC0E0000}"/>
    <cellStyle name="Comma 15 5 4 2" xfId="3852" xr:uid="{00000000-0005-0000-0000-0000FD0E0000}"/>
    <cellStyle name="Comma 15 5 4 3" xfId="3853" xr:uid="{00000000-0005-0000-0000-0000FE0E0000}"/>
    <cellStyle name="Comma 15 5 4 4" xfId="3854" xr:uid="{00000000-0005-0000-0000-0000FF0E0000}"/>
    <cellStyle name="Comma 15 5 4 5" xfId="3855" xr:uid="{00000000-0005-0000-0000-0000000F0000}"/>
    <cellStyle name="Comma 15 5 5" xfId="3856" xr:uid="{00000000-0005-0000-0000-0000010F0000}"/>
    <cellStyle name="Comma 15 5 5 2" xfId="3857" xr:uid="{00000000-0005-0000-0000-0000020F0000}"/>
    <cellStyle name="Comma 15 5 5 3" xfId="3858" xr:uid="{00000000-0005-0000-0000-0000030F0000}"/>
    <cellStyle name="Comma 15 5 5 4" xfId="3859" xr:uid="{00000000-0005-0000-0000-0000040F0000}"/>
    <cellStyle name="Comma 15 5 5 5" xfId="3860" xr:uid="{00000000-0005-0000-0000-0000050F0000}"/>
    <cellStyle name="Comma 15 5 6" xfId="3861" xr:uid="{00000000-0005-0000-0000-0000060F0000}"/>
    <cellStyle name="Comma 15 5 6 2" xfId="3862" xr:uid="{00000000-0005-0000-0000-0000070F0000}"/>
    <cellStyle name="Comma 15 5 6 3" xfId="3863" xr:uid="{00000000-0005-0000-0000-0000080F0000}"/>
    <cellStyle name="Comma 15 5 6 4" xfId="3864" xr:uid="{00000000-0005-0000-0000-0000090F0000}"/>
    <cellStyle name="Comma 15 5 6 5" xfId="3865" xr:uid="{00000000-0005-0000-0000-00000A0F0000}"/>
    <cellStyle name="Comma 15 5 7" xfId="3866" xr:uid="{00000000-0005-0000-0000-00000B0F0000}"/>
    <cellStyle name="Comma 15 5 8" xfId="3867" xr:uid="{00000000-0005-0000-0000-00000C0F0000}"/>
    <cellStyle name="Comma 15 5 9" xfId="3868" xr:uid="{00000000-0005-0000-0000-00000D0F0000}"/>
    <cellStyle name="Comma 15 50" xfId="3869" xr:uid="{00000000-0005-0000-0000-00000E0F0000}"/>
    <cellStyle name="Comma 15 51" xfId="3870" xr:uid="{00000000-0005-0000-0000-00000F0F0000}"/>
    <cellStyle name="Comma 15 52" xfId="3871" xr:uid="{00000000-0005-0000-0000-0000100F0000}"/>
    <cellStyle name="Comma 15 53" xfId="3872" xr:uid="{00000000-0005-0000-0000-0000110F0000}"/>
    <cellStyle name="Comma 15 54" xfId="3873" xr:uid="{00000000-0005-0000-0000-0000120F0000}"/>
    <cellStyle name="Comma 15 55" xfId="3874" xr:uid="{00000000-0005-0000-0000-0000130F0000}"/>
    <cellStyle name="Comma 15 56" xfId="3875" xr:uid="{00000000-0005-0000-0000-0000140F0000}"/>
    <cellStyle name="Comma 15 57" xfId="3876" xr:uid="{00000000-0005-0000-0000-0000150F0000}"/>
    <cellStyle name="Comma 15 58" xfId="3877" xr:uid="{00000000-0005-0000-0000-0000160F0000}"/>
    <cellStyle name="Comma 15 59" xfId="3878" xr:uid="{00000000-0005-0000-0000-0000170F0000}"/>
    <cellStyle name="Comma 15 6" xfId="3879" xr:uid="{00000000-0005-0000-0000-0000180F0000}"/>
    <cellStyle name="Comma 15 6 10" xfId="3880" xr:uid="{00000000-0005-0000-0000-0000190F0000}"/>
    <cellStyle name="Comma 15 6 2" xfId="3881" xr:uid="{00000000-0005-0000-0000-00001A0F0000}"/>
    <cellStyle name="Comma 15 6 2 2" xfId="3882" xr:uid="{00000000-0005-0000-0000-00001B0F0000}"/>
    <cellStyle name="Comma 15 6 2 2 2" xfId="3883" xr:uid="{00000000-0005-0000-0000-00001C0F0000}"/>
    <cellStyle name="Comma 15 6 2 2 3" xfId="3884" xr:uid="{00000000-0005-0000-0000-00001D0F0000}"/>
    <cellStyle name="Comma 15 6 2 2 4" xfId="3885" xr:uid="{00000000-0005-0000-0000-00001E0F0000}"/>
    <cellStyle name="Comma 15 6 2 2 5" xfId="3886" xr:uid="{00000000-0005-0000-0000-00001F0F0000}"/>
    <cellStyle name="Comma 15 6 2 3" xfId="3887" xr:uid="{00000000-0005-0000-0000-0000200F0000}"/>
    <cellStyle name="Comma 15 6 2 3 2" xfId="3888" xr:uid="{00000000-0005-0000-0000-0000210F0000}"/>
    <cellStyle name="Comma 15 6 2 3 3" xfId="3889" xr:uid="{00000000-0005-0000-0000-0000220F0000}"/>
    <cellStyle name="Comma 15 6 2 3 4" xfId="3890" xr:uid="{00000000-0005-0000-0000-0000230F0000}"/>
    <cellStyle name="Comma 15 6 2 3 5" xfId="3891" xr:uid="{00000000-0005-0000-0000-0000240F0000}"/>
    <cellStyle name="Comma 15 6 2 4" xfId="3892" xr:uid="{00000000-0005-0000-0000-0000250F0000}"/>
    <cellStyle name="Comma 15 6 2 4 2" xfId="3893" xr:uid="{00000000-0005-0000-0000-0000260F0000}"/>
    <cellStyle name="Comma 15 6 2 4 3" xfId="3894" xr:uid="{00000000-0005-0000-0000-0000270F0000}"/>
    <cellStyle name="Comma 15 6 2 4 4" xfId="3895" xr:uid="{00000000-0005-0000-0000-0000280F0000}"/>
    <cellStyle name="Comma 15 6 2 4 5" xfId="3896" xr:uid="{00000000-0005-0000-0000-0000290F0000}"/>
    <cellStyle name="Comma 15 6 2 5" xfId="3897" xr:uid="{00000000-0005-0000-0000-00002A0F0000}"/>
    <cellStyle name="Comma 15 6 2 5 2" xfId="3898" xr:uid="{00000000-0005-0000-0000-00002B0F0000}"/>
    <cellStyle name="Comma 15 6 2 5 3" xfId="3899" xr:uid="{00000000-0005-0000-0000-00002C0F0000}"/>
    <cellStyle name="Comma 15 6 2 5 4" xfId="3900" xr:uid="{00000000-0005-0000-0000-00002D0F0000}"/>
    <cellStyle name="Comma 15 6 2 5 5" xfId="3901" xr:uid="{00000000-0005-0000-0000-00002E0F0000}"/>
    <cellStyle name="Comma 15 6 2 6" xfId="3902" xr:uid="{00000000-0005-0000-0000-00002F0F0000}"/>
    <cellStyle name="Comma 15 6 2 7" xfId="3903" xr:uid="{00000000-0005-0000-0000-0000300F0000}"/>
    <cellStyle name="Comma 15 6 2 8" xfId="3904" xr:uid="{00000000-0005-0000-0000-0000310F0000}"/>
    <cellStyle name="Comma 15 6 2 9" xfId="3905" xr:uid="{00000000-0005-0000-0000-0000320F0000}"/>
    <cellStyle name="Comma 15 6 3" xfId="3906" xr:uid="{00000000-0005-0000-0000-0000330F0000}"/>
    <cellStyle name="Comma 15 6 3 2" xfId="3907" xr:uid="{00000000-0005-0000-0000-0000340F0000}"/>
    <cellStyle name="Comma 15 6 3 3" xfId="3908" xr:uid="{00000000-0005-0000-0000-0000350F0000}"/>
    <cellStyle name="Comma 15 6 3 4" xfId="3909" xr:uid="{00000000-0005-0000-0000-0000360F0000}"/>
    <cellStyle name="Comma 15 6 3 5" xfId="3910" xr:uid="{00000000-0005-0000-0000-0000370F0000}"/>
    <cellStyle name="Comma 15 6 4" xfId="3911" xr:uid="{00000000-0005-0000-0000-0000380F0000}"/>
    <cellStyle name="Comma 15 6 4 2" xfId="3912" xr:uid="{00000000-0005-0000-0000-0000390F0000}"/>
    <cellStyle name="Comma 15 6 4 3" xfId="3913" xr:uid="{00000000-0005-0000-0000-00003A0F0000}"/>
    <cellStyle name="Comma 15 6 4 4" xfId="3914" xr:uid="{00000000-0005-0000-0000-00003B0F0000}"/>
    <cellStyle name="Comma 15 6 4 5" xfId="3915" xr:uid="{00000000-0005-0000-0000-00003C0F0000}"/>
    <cellStyle name="Comma 15 6 5" xfId="3916" xr:uid="{00000000-0005-0000-0000-00003D0F0000}"/>
    <cellStyle name="Comma 15 6 5 2" xfId="3917" xr:uid="{00000000-0005-0000-0000-00003E0F0000}"/>
    <cellStyle name="Comma 15 6 5 3" xfId="3918" xr:uid="{00000000-0005-0000-0000-00003F0F0000}"/>
    <cellStyle name="Comma 15 6 5 4" xfId="3919" xr:uid="{00000000-0005-0000-0000-0000400F0000}"/>
    <cellStyle name="Comma 15 6 5 5" xfId="3920" xr:uid="{00000000-0005-0000-0000-0000410F0000}"/>
    <cellStyle name="Comma 15 6 6" xfId="3921" xr:uid="{00000000-0005-0000-0000-0000420F0000}"/>
    <cellStyle name="Comma 15 6 6 2" xfId="3922" xr:uid="{00000000-0005-0000-0000-0000430F0000}"/>
    <cellStyle name="Comma 15 6 6 3" xfId="3923" xr:uid="{00000000-0005-0000-0000-0000440F0000}"/>
    <cellStyle name="Comma 15 6 6 4" xfId="3924" xr:uid="{00000000-0005-0000-0000-0000450F0000}"/>
    <cellStyle name="Comma 15 6 6 5" xfId="3925" xr:uid="{00000000-0005-0000-0000-0000460F0000}"/>
    <cellStyle name="Comma 15 6 7" xfId="3926" xr:uid="{00000000-0005-0000-0000-0000470F0000}"/>
    <cellStyle name="Comma 15 6 8" xfId="3927" xr:uid="{00000000-0005-0000-0000-0000480F0000}"/>
    <cellStyle name="Comma 15 6 9" xfId="3928" xr:uid="{00000000-0005-0000-0000-0000490F0000}"/>
    <cellStyle name="Comma 15 60" xfId="3929" xr:uid="{00000000-0005-0000-0000-00004A0F0000}"/>
    <cellStyle name="Comma 15 61" xfId="3930" xr:uid="{00000000-0005-0000-0000-00004B0F0000}"/>
    <cellStyle name="Comma 15 62" xfId="3931" xr:uid="{00000000-0005-0000-0000-00004C0F0000}"/>
    <cellStyle name="Comma 15 63" xfId="3932" xr:uid="{00000000-0005-0000-0000-00004D0F0000}"/>
    <cellStyle name="Comma 15 64" xfId="3933" xr:uid="{00000000-0005-0000-0000-00004E0F0000}"/>
    <cellStyle name="Comma 15 65" xfId="3934" xr:uid="{00000000-0005-0000-0000-00004F0F0000}"/>
    <cellStyle name="Comma 15 66" xfId="3935" xr:uid="{00000000-0005-0000-0000-0000500F0000}"/>
    <cellStyle name="Comma 15 67" xfId="3936" xr:uid="{00000000-0005-0000-0000-0000510F0000}"/>
    <cellStyle name="Comma 15 68" xfId="3937" xr:uid="{00000000-0005-0000-0000-0000520F0000}"/>
    <cellStyle name="Comma 15 69" xfId="3938" xr:uid="{00000000-0005-0000-0000-0000530F0000}"/>
    <cellStyle name="Comma 15 7" xfId="3939" xr:uid="{00000000-0005-0000-0000-0000540F0000}"/>
    <cellStyle name="Comma 15 7 10" xfId="3940" xr:uid="{00000000-0005-0000-0000-0000550F0000}"/>
    <cellStyle name="Comma 15 7 2" xfId="3941" xr:uid="{00000000-0005-0000-0000-0000560F0000}"/>
    <cellStyle name="Comma 15 7 2 2" xfId="3942" xr:uid="{00000000-0005-0000-0000-0000570F0000}"/>
    <cellStyle name="Comma 15 7 2 2 2" xfId="3943" xr:uid="{00000000-0005-0000-0000-0000580F0000}"/>
    <cellStyle name="Comma 15 7 2 2 3" xfId="3944" xr:uid="{00000000-0005-0000-0000-0000590F0000}"/>
    <cellStyle name="Comma 15 7 2 2 4" xfId="3945" xr:uid="{00000000-0005-0000-0000-00005A0F0000}"/>
    <cellStyle name="Comma 15 7 2 2 5" xfId="3946" xr:uid="{00000000-0005-0000-0000-00005B0F0000}"/>
    <cellStyle name="Comma 15 7 2 3" xfId="3947" xr:uid="{00000000-0005-0000-0000-00005C0F0000}"/>
    <cellStyle name="Comma 15 7 2 3 2" xfId="3948" xr:uid="{00000000-0005-0000-0000-00005D0F0000}"/>
    <cellStyle name="Comma 15 7 2 3 3" xfId="3949" xr:uid="{00000000-0005-0000-0000-00005E0F0000}"/>
    <cellStyle name="Comma 15 7 2 3 4" xfId="3950" xr:uid="{00000000-0005-0000-0000-00005F0F0000}"/>
    <cellStyle name="Comma 15 7 2 3 5" xfId="3951" xr:uid="{00000000-0005-0000-0000-0000600F0000}"/>
    <cellStyle name="Comma 15 7 2 4" xfId="3952" xr:uid="{00000000-0005-0000-0000-0000610F0000}"/>
    <cellStyle name="Comma 15 7 2 4 2" xfId="3953" xr:uid="{00000000-0005-0000-0000-0000620F0000}"/>
    <cellStyle name="Comma 15 7 2 4 3" xfId="3954" xr:uid="{00000000-0005-0000-0000-0000630F0000}"/>
    <cellStyle name="Comma 15 7 2 4 4" xfId="3955" xr:uid="{00000000-0005-0000-0000-0000640F0000}"/>
    <cellStyle name="Comma 15 7 2 4 5" xfId="3956" xr:uid="{00000000-0005-0000-0000-0000650F0000}"/>
    <cellStyle name="Comma 15 7 2 5" xfId="3957" xr:uid="{00000000-0005-0000-0000-0000660F0000}"/>
    <cellStyle name="Comma 15 7 2 5 2" xfId="3958" xr:uid="{00000000-0005-0000-0000-0000670F0000}"/>
    <cellStyle name="Comma 15 7 2 5 3" xfId="3959" xr:uid="{00000000-0005-0000-0000-0000680F0000}"/>
    <cellStyle name="Comma 15 7 2 5 4" xfId="3960" xr:uid="{00000000-0005-0000-0000-0000690F0000}"/>
    <cellStyle name="Comma 15 7 2 5 5" xfId="3961" xr:uid="{00000000-0005-0000-0000-00006A0F0000}"/>
    <cellStyle name="Comma 15 7 2 6" xfId="3962" xr:uid="{00000000-0005-0000-0000-00006B0F0000}"/>
    <cellStyle name="Comma 15 7 2 7" xfId="3963" xr:uid="{00000000-0005-0000-0000-00006C0F0000}"/>
    <cellStyle name="Comma 15 7 2 8" xfId="3964" xr:uid="{00000000-0005-0000-0000-00006D0F0000}"/>
    <cellStyle name="Comma 15 7 2 9" xfId="3965" xr:uid="{00000000-0005-0000-0000-00006E0F0000}"/>
    <cellStyle name="Comma 15 7 3" xfId="3966" xr:uid="{00000000-0005-0000-0000-00006F0F0000}"/>
    <cellStyle name="Comma 15 7 3 2" xfId="3967" xr:uid="{00000000-0005-0000-0000-0000700F0000}"/>
    <cellStyle name="Comma 15 7 3 3" xfId="3968" xr:uid="{00000000-0005-0000-0000-0000710F0000}"/>
    <cellStyle name="Comma 15 7 3 4" xfId="3969" xr:uid="{00000000-0005-0000-0000-0000720F0000}"/>
    <cellStyle name="Comma 15 7 3 5" xfId="3970" xr:uid="{00000000-0005-0000-0000-0000730F0000}"/>
    <cellStyle name="Comma 15 7 4" xfId="3971" xr:uid="{00000000-0005-0000-0000-0000740F0000}"/>
    <cellStyle name="Comma 15 7 4 2" xfId="3972" xr:uid="{00000000-0005-0000-0000-0000750F0000}"/>
    <cellStyle name="Comma 15 7 4 3" xfId="3973" xr:uid="{00000000-0005-0000-0000-0000760F0000}"/>
    <cellStyle name="Comma 15 7 4 4" xfId="3974" xr:uid="{00000000-0005-0000-0000-0000770F0000}"/>
    <cellStyle name="Comma 15 7 4 5" xfId="3975" xr:uid="{00000000-0005-0000-0000-0000780F0000}"/>
    <cellStyle name="Comma 15 7 5" xfId="3976" xr:uid="{00000000-0005-0000-0000-0000790F0000}"/>
    <cellStyle name="Comma 15 7 5 2" xfId="3977" xr:uid="{00000000-0005-0000-0000-00007A0F0000}"/>
    <cellStyle name="Comma 15 7 5 3" xfId="3978" xr:uid="{00000000-0005-0000-0000-00007B0F0000}"/>
    <cellStyle name="Comma 15 7 5 4" xfId="3979" xr:uid="{00000000-0005-0000-0000-00007C0F0000}"/>
    <cellStyle name="Comma 15 7 5 5" xfId="3980" xr:uid="{00000000-0005-0000-0000-00007D0F0000}"/>
    <cellStyle name="Comma 15 7 6" xfId="3981" xr:uid="{00000000-0005-0000-0000-00007E0F0000}"/>
    <cellStyle name="Comma 15 7 6 2" xfId="3982" xr:uid="{00000000-0005-0000-0000-00007F0F0000}"/>
    <cellStyle name="Comma 15 7 6 3" xfId="3983" xr:uid="{00000000-0005-0000-0000-0000800F0000}"/>
    <cellStyle name="Comma 15 7 6 4" xfId="3984" xr:uid="{00000000-0005-0000-0000-0000810F0000}"/>
    <cellStyle name="Comma 15 7 6 5" xfId="3985" xr:uid="{00000000-0005-0000-0000-0000820F0000}"/>
    <cellStyle name="Comma 15 7 7" xfId="3986" xr:uid="{00000000-0005-0000-0000-0000830F0000}"/>
    <cellStyle name="Comma 15 7 8" xfId="3987" xr:uid="{00000000-0005-0000-0000-0000840F0000}"/>
    <cellStyle name="Comma 15 7 9" xfId="3988" xr:uid="{00000000-0005-0000-0000-0000850F0000}"/>
    <cellStyle name="Comma 15 70" xfId="3989" xr:uid="{00000000-0005-0000-0000-0000860F0000}"/>
    <cellStyle name="Comma 15 71" xfId="3990" xr:uid="{00000000-0005-0000-0000-0000870F0000}"/>
    <cellStyle name="Comma 15 72" xfId="3991" xr:uid="{00000000-0005-0000-0000-0000880F0000}"/>
    <cellStyle name="Comma 15 73" xfId="3992" xr:uid="{00000000-0005-0000-0000-0000890F0000}"/>
    <cellStyle name="Comma 15 74" xfId="3993" xr:uid="{00000000-0005-0000-0000-00008A0F0000}"/>
    <cellStyle name="Comma 15 75" xfId="3994" xr:uid="{00000000-0005-0000-0000-00008B0F0000}"/>
    <cellStyle name="Comma 15 76" xfId="3995" xr:uid="{00000000-0005-0000-0000-00008C0F0000}"/>
    <cellStyle name="Comma 15 77" xfId="3996" xr:uid="{00000000-0005-0000-0000-00008D0F0000}"/>
    <cellStyle name="Comma 15 78" xfId="3997" xr:uid="{00000000-0005-0000-0000-00008E0F0000}"/>
    <cellStyle name="Comma 15 79" xfId="3998" xr:uid="{00000000-0005-0000-0000-00008F0F0000}"/>
    <cellStyle name="Comma 15 8" xfId="3999" xr:uid="{00000000-0005-0000-0000-0000900F0000}"/>
    <cellStyle name="Comma 15 8 10" xfId="4000" xr:uid="{00000000-0005-0000-0000-0000910F0000}"/>
    <cellStyle name="Comma 15 8 2" xfId="4001" xr:uid="{00000000-0005-0000-0000-0000920F0000}"/>
    <cellStyle name="Comma 15 8 2 2" xfId="4002" xr:uid="{00000000-0005-0000-0000-0000930F0000}"/>
    <cellStyle name="Comma 15 8 2 2 2" xfId="4003" xr:uid="{00000000-0005-0000-0000-0000940F0000}"/>
    <cellStyle name="Comma 15 8 2 2 3" xfId="4004" xr:uid="{00000000-0005-0000-0000-0000950F0000}"/>
    <cellStyle name="Comma 15 8 2 2 4" xfId="4005" xr:uid="{00000000-0005-0000-0000-0000960F0000}"/>
    <cellStyle name="Comma 15 8 2 2 5" xfId="4006" xr:uid="{00000000-0005-0000-0000-0000970F0000}"/>
    <cellStyle name="Comma 15 8 2 3" xfId="4007" xr:uid="{00000000-0005-0000-0000-0000980F0000}"/>
    <cellStyle name="Comma 15 8 2 3 2" xfId="4008" xr:uid="{00000000-0005-0000-0000-0000990F0000}"/>
    <cellStyle name="Comma 15 8 2 3 3" xfId="4009" xr:uid="{00000000-0005-0000-0000-00009A0F0000}"/>
    <cellStyle name="Comma 15 8 2 3 4" xfId="4010" xr:uid="{00000000-0005-0000-0000-00009B0F0000}"/>
    <cellStyle name="Comma 15 8 2 3 5" xfId="4011" xr:uid="{00000000-0005-0000-0000-00009C0F0000}"/>
    <cellStyle name="Comma 15 8 2 4" xfId="4012" xr:uid="{00000000-0005-0000-0000-00009D0F0000}"/>
    <cellStyle name="Comma 15 8 2 4 2" xfId="4013" xr:uid="{00000000-0005-0000-0000-00009E0F0000}"/>
    <cellStyle name="Comma 15 8 2 4 3" xfId="4014" xr:uid="{00000000-0005-0000-0000-00009F0F0000}"/>
    <cellStyle name="Comma 15 8 2 4 4" xfId="4015" xr:uid="{00000000-0005-0000-0000-0000A00F0000}"/>
    <cellStyle name="Comma 15 8 2 4 5" xfId="4016" xr:uid="{00000000-0005-0000-0000-0000A10F0000}"/>
    <cellStyle name="Comma 15 8 2 5" xfId="4017" xr:uid="{00000000-0005-0000-0000-0000A20F0000}"/>
    <cellStyle name="Comma 15 8 2 5 2" xfId="4018" xr:uid="{00000000-0005-0000-0000-0000A30F0000}"/>
    <cellStyle name="Comma 15 8 2 5 3" xfId="4019" xr:uid="{00000000-0005-0000-0000-0000A40F0000}"/>
    <cellStyle name="Comma 15 8 2 5 4" xfId="4020" xr:uid="{00000000-0005-0000-0000-0000A50F0000}"/>
    <cellStyle name="Comma 15 8 2 5 5" xfId="4021" xr:uid="{00000000-0005-0000-0000-0000A60F0000}"/>
    <cellStyle name="Comma 15 8 2 6" xfId="4022" xr:uid="{00000000-0005-0000-0000-0000A70F0000}"/>
    <cellStyle name="Comma 15 8 2 7" xfId="4023" xr:uid="{00000000-0005-0000-0000-0000A80F0000}"/>
    <cellStyle name="Comma 15 8 2 8" xfId="4024" xr:uid="{00000000-0005-0000-0000-0000A90F0000}"/>
    <cellStyle name="Comma 15 8 2 9" xfId="4025" xr:uid="{00000000-0005-0000-0000-0000AA0F0000}"/>
    <cellStyle name="Comma 15 8 3" xfId="4026" xr:uid="{00000000-0005-0000-0000-0000AB0F0000}"/>
    <cellStyle name="Comma 15 8 3 2" xfId="4027" xr:uid="{00000000-0005-0000-0000-0000AC0F0000}"/>
    <cellStyle name="Comma 15 8 3 3" xfId="4028" xr:uid="{00000000-0005-0000-0000-0000AD0F0000}"/>
    <cellStyle name="Comma 15 8 3 4" xfId="4029" xr:uid="{00000000-0005-0000-0000-0000AE0F0000}"/>
    <cellStyle name="Comma 15 8 3 5" xfId="4030" xr:uid="{00000000-0005-0000-0000-0000AF0F0000}"/>
    <cellStyle name="Comma 15 8 4" xfId="4031" xr:uid="{00000000-0005-0000-0000-0000B00F0000}"/>
    <cellStyle name="Comma 15 8 4 2" xfId="4032" xr:uid="{00000000-0005-0000-0000-0000B10F0000}"/>
    <cellStyle name="Comma 15 8 4 3" xfId="4033" xr:uid="{00000000-0005-0000-0000-0000B20F0000}"/>
    <cellStyle name="Comma 15 8 4 4" xfId="4034" xr:uid="{00000000-0005-0000-0000-0000B30F0000}"/>
    <cellStyle name="Comma 15 8 4 5" xfId="4035" xr:uid="{00000000-0005-0000-0000-0000B40F0000}"/>
    <cellStyle name="Comma 15 8 5" xfId="4036" xr:uid="{00000000-0005-0000-0000-0000B50F0000}"/>
    <cellStyle name="Comma 15 8 5 2" xfId="4037" xr:uid="{00000000-0005-0000-0000-0000B60F0000}"/>
    <cellStyle name="Comma 15 8 5 3" xfId="4038" xr:uid="{00000000-0005-0000-0000-0000B70F0000}"/>
    <cellStyle name="Comma 15 8 5 4" xfId="4039" xr:uid="{00000000-0005-0000-0000-0000B80F0000}"/>
    <cellStyle name="Comma 15 8 5 5" xfId="4040" xr:uid="{00000000-0005-0000-0000-0000B90F0000}"/>
    <cellStyle name="Comma 15 8 6" xfId="4041" xr:uid="{00000000-0005-0000-0000-0000BA0F0000}"/>
    <cellStyle name="Comma 15 8 6 2" xfId="4042" xr:uid="{00000000-0005-0000-0000-0000BB0F0000}"/>
    <cellStyle name="Comma 15 8 6 3" xfId="4043" xr:uid="{00000000-0005-0000-0000-0000BC0F0000}"/>
    <cellStyle name="Comma 15 8 6 4" xfId="4044" xr:uid="{00000000-0005-0000-0000-0000BD0F0000}"/>
    <cellStyle name="Comma 15 8 6 5" xfId="4045" xr:uid="{00000000-0005-0000-0000-0000BE0F0000}"/>
    <cellStyle name="Comma 15 8 7" xfId="4046" xr:uid="{00000000-0005-0000-0000-0000BF0F0000}"/>
    <cellStyle name="Comma 15 8 8" xfId="4047" xr:uid="{00000000-0005-0000-0000-0000C00F0000}"/>
    <cellStyle name="Comma 15 8 9" xfId="4048" xr:uid="{00000000-0005-0000-0000-0000C10F0000}"/>
    <cellStyle name="Comma 15 80" xfId="4049" xr:uid="{00000000-0005-0000-0000-0000C20F0000}"/>
    <cellStyle name="Comma 15 81" xfId="4050" xr:uid="{00000000-0005-0000-0000-0000C30F0000}"/>
    <cellStyle name="Comma 15 82" xfId="4051" xr:uid="{00000000-0005-0000-0000-0000C40F0000}"/>
    <cellStyle name="Comma 15 83" xfId="4052" xr:uid="{00000000-0005-0000-0000-0000C50F0000}"/>
    <cellStyle name="Comma 15 84" xfId="4053" xr:uid="{00000000-0005-0000-0000-0000C60F0000}"/>
    <cellStyle name="Comma 15 85" xfId="4054" xr:uid="{00000000-0005-0000-0000-0000C70F0000}"/>
    <cellStyle name="Comma 15 86" xfId="4055" xr:uid="{00000000-0005-0000-0000-0000C80F0000}"/>
    <cellStyle name="Comma 15 87" xfId="4056" xr:uid="{00000000-0005-0000-0000-0000C90F0000}"/>
    <cellStyle name="Comma 15 88" xfId="4057" xr:uid="{00000000-0005-0000-0000-0000CA0F0000}"/>
    <cellStyle name="Comma 15 89" xfId="4058" xr:uid="{00000000-0005-0000-0000-0000CB0F0000}"/>
    <cellStyle name="Comma 15 9" xfId="4059" xr:uid="{00000000-0005-0000-0000-0000CC0F0000}"/>
    <cellStyle name="Comma 15 9 10" xfId="4060" xr:uid="{00000000-0005-0000-0000-0000CD0F0000}"/>
    <cellStyle name="Comma 15 9 2" xfId="4061" xr:uid="{00000000-0005-0000-0000-0000CE0F0000}"/>
    <cellStyle name="Comma 15 9 2 2" xfId="4062" xr:uid="{00000000-0005-0000-0000-0000CF0F0000}"/>
    <cellStyle name="Comma 15 9 2 2 2" xfId="4063" xr:uid="{00000000-0005-0000-0000-0000D00F0000}"/>
    <cellStyle name="Comma 15 9 2 2 3" xfId="4064" xr:uid="{00000000-0005-0000-0000-0000D10F0000}"/>
    <cellStyle name="Comma 15 9 2 2 4" xfId="4065" xr:uid="{00000000-0005-0000-0000-0000D20F0000}"/>
    <cellStyle name="Comma 15 9 2 2 5" xfId="4066" xr:uid="{00000000-0005-0000-0000-0000D30F0000}"/>
    <cellStyle name="Comma 15 9 2 3" xfId="4067" xr:uid="{00000000-0005-0000-0000-0000D40F0000}"/>
    <cellStyle name="Comma 15 9 2 3 2" xfId="4068" xr:uid="{00000000-0005-0000-0000-0000D50F0000}"/>
    <cellStyle name="Comma 15 9 2 3 3" xfId="4069" xr:uid="{00000000-0005-0000-0000-0000D60F0000}"/>
    <cellStyle name="Comma 15 9 2 3 4" xfId="4070" xr:uid="{00000000-0005-0000-0000-0000D70F0000}"/>
    <cellStyle name="Comma 15 9 2 3 5" xfId="4071" xr:uid="{00000000-0005-0000-0000-0000D80F0000}"/>
    <cellStyle name="Comma 15 9 2 4" xfId="4072" xr:uid="{00000000-0005-0000-0000-0000D90F0000}"/>
    <cellStyle name="Comma 15 9 2 4 2" xfId="4073" xr:uid="{00000000-0005-0000-0000-0000DA0F0000}"/>
    <cellStyle name="Comma 15 9 2 4 3" xfId="4074" xr:uid="{00000000-0005-0000-0000-0000DB0F0000}"/>
    <cellStyle name="Comma 15 9 2 4 4" xfId="4075" xr:uid="{00000000-0005-0000-0000-0000DC0F0000}"/>
    <cellStyle name="Comma 15 9 2 4 5" xfId="4076" xr:uid="{00000000-0005-0000-0000-0000DD0F0000}"/>
    <cellStyle name="Comma 15 9 2 5" xfId="4077" xr:uid="{00000000-0005-0000-0000-0000DE0F0000}"/>
    <cellStyle name="Comma 15 9 2 5 2" xfId="4078" xr:uid="{00000000-0005-0000-0000-0000DF0F0000}"/>
    <cellStyle name="Comma 15 9 2 5 3" xfId="4079" xr:uid="{00000000-0005-0000-0000-0000E00F0000}"/>
    <cellStyle name="Comma 15 9 2 5 4" xfId="4080" xr:uid="{00000000-0005-0000-0000-0000E10F0000}"/>
    <cellStyle name="Comma 15 9 2 5 5" xfId="4081" xr:uid="{00000000-0005-0000-0000-0000E20F0000}"/>
    <cellStyle name="Comma 15 9 2 6" xfId="4082" xr:uid="{00000000-0005-0000-0000-0000E30F0000}"/>
    <cellStyle name="Comma 15 9 2 7" xfId="4083" xr:uid="{00000000-0005-0000-0000-0000E40F0000}"/>
    <cellStyle name="Comma 15 9 2 8" xfId="4084" xr:uid="{00000000-0005-0000-0000-0000E50F0000}"/>
    <cellStyle name="Comma 15 9 2 9" xfId="4085" xr:uid="{00000000-0005-0000-0000-0000E60F0000}"/>
    <cellStyle name="Comma 15 9 3" xfId="4086" xr:uid="{00000000-0005-0000-0000-0000E70F0000}"/>
    <cellStyle name="Comma 15 9 3 2" xfId="4087" xr:uid="{00000000-0005-0000-0000-0000E80F0000}"/>
    <cellStyle name="Comma 15 9 3 3" xfId="4088" xr:uid="{00000000-0005-0000-0000-0000E90F0000}"/>
    <cellStyle name="Comma 15 9 3 4" xfId="4089" xr:uid="{00000000-0005-0000-0000-0000EA0F0000}"/>
    <cellStyle name="Comma 15 9 3 5" xfId="4090" xr:uid="{00000000-0005-0000-0000-0000EB0F0000}"/>
    <cellStyle name="Comma 15 9 4" xfId="4091" xr:uid="{00000000-0005-0000-0000-0000EC0F0000}"/>
    <cellStyle name="Comma 15 9 4 2" xfId="4092" xr:uid="{00000000-0005-0000-0000-0000ED0F0000}"/>
    <cellStyle name="Comma 15 9 4 3" xfId="4093" xr:uid="{00000000-0005-0000-0000-0000EE0F0000}"/>
    <cellStyle name="Comma 15 9 4 4" xfId="4094" xr:uid="{00000000-0005-0000-0000-0000EF0F0000}"/>
    <cellStyle name="Comma 15 9 4 5" xfId="4095" xr:uid="{00000000-0005-0000-0000-0000F00F0000}"/>
    <cellStyle name="Comma 15 9 5" xfId="4096" xr:uid="{00000000-0005-0000-0000-0000F10F0000}"/>
    <cellStyle name="Comma 15 9 5 2" xfId="4097" xr:uid="{00000000-0005-0000-0000-0000F20F0000}"/>
    <cellStyle name="Comma 15 9 5 3" xfId="4098" xr:uid="{00000000-0005-0000-0000-0000F30F0000}"/>
    <cellStyle name="Comma 15 9 5 4" xfId="4099" xr:uid="{00000000-0005-0000-0000-0000F40F0000}"/>
    <cellStyle name="Comma 15 9 5 5" xfId="4100" xr:uid="{00000000-0005-0000-0000-0000F50F0000}"/>
    <cellStyle name="Comma 15 9 6" xfId="4101" xr:uid="{00000000-0005-0000-0000-0000F60F0000}"/>
    <cellStyle name="Comma 15 9 6 2" xfId="4102" xr:uid="{00000000-0005-0000-0000-0000F70F0000}"/>
    <cellStyle name="Comma 15 9 6 3" xfId="4103" xr:uid="{00000000-0005-0000-0000-0000F80F0000}"/>
    <cellStyle name="Comma 15 9 6 4" xfId="4104" xr:uid="{00000000-0005-0000-0000-0000F90F0000}"/>
    <cellStyle name="Comma 15 9 6 5" xfId="4105" xr:uid="{00000000-0005-0000-0000-0000FA0F0000}"/>
    <cellStyle name="Comma 15 9 7" xfId="4106" xr:uid="{00000000-0005-0000-0000-0000FB0F0000}"/>
    <cellStyle name="Comma 15 9 8" xfId="4107" xr:uid="{00000000-0005-0000-0000-0000FC0F0000}"/>
    <cellStyle name="Comma 15 9 9" xfId="4108" xr:uid="{00000000-0005-0000-0000-0000FD0F0000}"/>
    <cellStyle name="Comma 15 90" xfId="4109" xr:uid="{00000000-0005-0000-0000-0000FE0F0000}"/>
    <cellStyle name="Comma 15 91" xfId="4110" xr:uid="{00000000-0005-0000-0000-0000FF0F0000}"/>
    <cellStyle name="Comma 15 92" xfId="4111" xr:uid="{00000000-0005-0000-0000-000000100000}"/>
    <cellStyle name="Comma 15 93" xfId="4112" xr:uid="{00000000-0005-0000-0000-000001100000}"/>
    <cellStyle name="Comma 15 94" xfId="4113" xr:uid="{00000000-0005-0000-0000-000002100000}"/>
    <cellStyle name="Comma 15 95" xfId="4114" xr:uid="{00000000-0005-0000-0000-000003100000}"/>
    <cellStyle name="Comma 15 96" xfId="4115" xr:uid="{00000000-0005-0000-0000-000004100000}"/>
    <cellStyle name="Comma 15 97" xfId="4116" xr:uid="{00000000-0005-0000-0000-000005100000}"/>
    <cellStyle name="Comma 15 98" xfId="4117" xr:uid="{00000000-0005-0000-0000-000006100000}"/>
    <cellStyle name="Comma 15 99" xfId="4118" xr:uid="{00000000-0005-0000-0000-000007100000}"/>
    <cellStyle name="Comma 16" xfId="4119" xr:uid="{00000000-0005-0000-0000-000008100000}"/>
    <cellStyle name="Comma 16 2" xfId="4120" xr:uid="{00000000-0005-0000-0000-000009100000}"/>
    <cellStyle name="Comma 17" xfId="4121" xr:uid="{00000000-0005-0000-0000-00000A100000}"/>
    <cellStyle name="Comma 17 10" xfId="4122" xr:uid="{00000000-0005-0000-0000-00000B100000}"/>
    <cellStyle name="Comma 17 100" xfId="4123" xr:uid="{00000000-0005-0000-0000-00000C100000}"/>
    <cellStyle name="Comma 17 101" xfId="4124" xr:uid="{00000000-0005-0000-0000-00000D100000}"/>
    <cellStyle name="Comma 17 102" xfId="4125" xr:uid="{00000000-0005-0000-0000-00000E100000}"/>
    <cellStyle name="Comma 17 103" xfId="4126" xr:uid="{00000000-0005-0000-0000-00000F100000}"/>
    <cellStyle name="Comma 17 104" xfId="4127" xr:uid="{00000000-0005-0000-0000-000010100000}"/>
    <cellStyle name="Comma 17 105" xfId="4128" xr:uid="{00000000-0005-0000-0000-000011100000}"/>
    <cellStyle name="Comma 17 106" xfId="4129" xr:uid="{00000000-0005-0000-0000-000012100000}"/>
    <cellStyle name="Comma 17 107" xfId="4130" xr:uid="{00000000-0005-0000-0000-000013100000}"/>
    <cellStyle name="Comma 17 108" xfId="4131" xr:uid="{00000000-0005-0000-0000-000014100000}"/>
    <cellStyle name="Comma 17 109" xfId="4132" xr:uid="{00000000-0005-0000-0000-000015100000}"/>
    <cellStyle name="Comma 17 11" xfId="4133" xr:uid="{00000000-0005-0000-0000-000016100000}"/>
    <cellStyle name="Comma 17 110" xfId="4134" xr:uid="{00000000-0005-0000-0000-000017100000}"/>
    <cellStyle name="Comma 17 111" xfId="4135" xr:uid="{00000000-0005-0000-0000-000018100000}"/>
    <cellStyle name="Comma 17 112" xfId="4136" xr:uid="{00000000-0005-0000-0000-000019100000}"/>
    <cellStyle name="Comma 17 113" xfId="4137" xr:uid="{00000000-0005-0000-0000-00001A100000}"/>
    <cellStyle name="Comma 17 114" xfId="4138" xr:uid="{00000000-0005-0000-0000-00001B100000}"/>
    <cellStyle name="Comma 17 115" xfId="4139" xr:uid="{00000000-0005-0000-0000-00001C100000}"/>
    <cellStyle name="Comma 17 116" xfId="4140" xr:uid="{00000000-0005-0000-0000-00001D100000}"/>
    <cellStyle name="Comma 17 117" xfId="4141" xr:uid="{00000000-0005-0000-0000-00001E100000}"/>
    <cellStyle name="Comma 17 118" xfId="4142" xr:uid="{00000000-0005-0000-0000-00001F100000}"/>
    <cellStyle name="Comma 17 119" xfId="4143" xr:uid="{00000000-0005-0000-0000-000020100000}"/>
    <cellStyle name="Comma 17 12" xfId="4144" xr:uid="{00000000-0005-0000-0000-000021100000}"/>
    <cellStyle name="Comma 17 120" xfId="4145" xr:uid="{00000000-0005-0000-0000-000022100000}"/>
    <cellStyle name="Comma 17 121" xfId="4146" xr:uid="{00000000-0005-0000-0000-000023100000}"/>
    <cellStyle name="Comma 17 122" xfId="4147" xr:uid="{00000000-0005-0000-0000-000024100000}"/>
    <cellStyle name="Comma 17 123" xfId="4148" xr:uid="{00000000-0005-0000-0000-000025100000}"/>
    <cellStyle name="Comma 17 124" xfId="4149" xr:uid="{00000000-0005-0000-0000-000026100000}"/>
    <cellStyle name="Comma 17 125" xfId="4150" xr:uid="{00000000-0005-0000-0000-000027100000}"/>
    <cellStyle name="Comma 17 126" xfId="4151" xr:uid="{00000000-0005-0000-0000-000028100000}"/>
    <cellStyle name="Comma 17 127" xfId="4152" xr:uid="{00000000-0005-0000-0000-000029100000}"/>
    <cellStyle name="Comma 17 128" xfId="4153" xr:uid="{00000000-0005-0000-0000-00002A100000}"/>
    <cellStyle name="Comma 17 129" xfId="4154" xr:uid="{00000000-0005-0000-0000-00002B100000}"/>
    <cellStyle name="Comma 17 13" xfId="4155" xr:uid="{00000000-0005-0000-0000-00002C100000}"/>
    <cellStyle name="Comma 17 130" xfId="4156" xr:uid="{00000000-0005-0000-0000-00002D100000}"/>
    <cellStyle name="Comma 17 131" xfId="4157" xr:uid="{00000000-0005-0000-0000-00002E100000}"/>
    <cellStyle name="Comma 17 132" xfId="4158" xr:uid="{00000000-0005-0000-0000-00002F100000}"/>
    <cellStyle name="Comma 17 133" xfId="4159" xr:uid="{00000000-0005-0000-0000-000030100000}"/>
    <cellStyle name="Comma 17 134" xfId="4160" xr:uid="{00000000-0005-0000-0000-000031100000}"/>
    <cellStyle name="Comma 17 135" xfId="4161" xr:uid="{00000000-0005-0000-0000-000032100000}"/>
    <cellStyle name="Comma 17 136" xfId="4162" xr:uid="{00000000-0005-0000-0000-000033100000}"/>
    <cellStyle name="Comma 17 137" xfId="4163" xr:uid="{00000000-0005-0000-0000-000034100000}"/>
    <cellStyle name="Comma 17 138" xfId="4164" xr:uid="{00000000-0005-0000-0000-000035100000}"/>
    <cellStyle name="Comma 17 139" xfId="4165" xr:uid="{00000000-0005-0000-0000-000036100000}"/>
    <cellStyle name="Comma 17 14" xfId="4166" xr:uid="{00000000-0005-0000-0000-000037100000}"/>
    <cellStyle name="Comma 17 140" xfId="4167" xr:uid="{00000000-0005-0000-0000-000038100000}"/>
    <cellStyle name="Comma 17 141" xfId="4168" xr:uid="{00000000-0005-0000-0000-000039100000}"/>
    <cellStyle name="Comma 17 142" xfId="4169" xr:uid="{00000000-0005-0000-0000-00003A100000}"/>
    <cellStyle name="Comma 17 143" xfId="4170" xr:uid="{00000000-0005-0000-0000-00003B100000}"/>
    <cellStyle name="Comma 17 144" xfId="4171" xr:uid="{00000000-0005-0000-0000-00003C100000}"/>
    <cellStyle name="Comma 17 145" xfId="4172" xr:uid="{00000000-0005-0000-0000-00003D100000}"/>
    <cellStyle name="Comma 17 146" xfId="4173" xr:uid="{00000000-0005-0000-0000-00003E100000}"/>
    <cellStyle name="Comma 17 147" xfId="4174" xr:uid="{00000000-0005-0000-0000-00003F100000}"/>
    <cellStyle name="Comma 17 148" xfId="4175" xr:uid="{00000000-0005-0000-0000-000040100000}"/>
    <cellStyle name="Comma 17 15" xfId="4176" xr:uid="{00000000-0005-0000-0000-000041100000}"/>
    <cellStyle name="Comma 17 16" xfId="4177" xr:uid="{00000000-0005-0000-0000-000042100000}"/>
    <cellStyle name="Comma 17 17" xfId="4178" xr:uid="{00000000-0005-0000-0000-000043100000}"/>
    <cellStyle name="Comma 17 18" xfId="4179" xr:uid="{00000000-0005-0000-0000-000044100000}"/>
    <cellStyle name="Comma 17 19" xfId="4180" xr:uid="{00000000-0005-0000-0000-000045100000}"/>
    <cellStyle name="Comma 17 2" xfId="4181" xr:uid="{00000000-0005-0000-0000-000046100000}"/>
    <cellStyle name="Comma 17 20" xfId="4182" xr:uid="{00000000-0005-0000-0000-000047100000}"/>
    <cellStyle name="Comma 17 21" xfId="4183" xr:uid="{00000000-0005-0000-0000-000048100000}"/>
    <cellStyle name="Comma 17 22" xfId="4184" xr:uid="{00000000-0005-0000-0000-000049100000}"/>
    <cellStyle name="Comma 17 23" xfId="4185" xr:uid="{00000000-0005-0000-0000-00004A100000}"/>
    <cellStyle name="Comma 17 24" xfId="4186" xr:uid="{00000000-0005-0000-0000-00004B100000}"/>
    <cellStyle name="Comma 17 25" xfId="4187" xr:uid="{00000000-0005-0000-0000-00004C100000}"/>
    <cellStyle name="Comma 17 26" xfId="4188" xr:uid="{00000000-0005-0000-0000-00004D100000}"/>
    <cellStyle name="Comma 17 27" xfId="4189" xr:uid="{00000000-0005-0000-0000-00004E100000}"/>
    <cellStyle name="Comma 17 28" xfId="4190" xr:uid="{00000000-0005-0000-0000-00004F100000}"/>
    <cellStyle name="Comma 17 29" xfId="4191" xr:uid="{00000000-0005-0000-0000-000050100000}"/>
    <cellStyle name="Comma 17 3" xfId="4192" xr:uid="{00000000-0005-0000-0000-000051100000}"/>
    <cellStyle name="Comma 17 3 2" xfId="4193" xr:uid="{00000000-0005-0000-0000-000052100000}"/>
    <cellStyle name="Comma 17 3 3" xfId="4194" xr:uid="{00000000-0005-0000-0000-000053100000}"/>
    <cellStyle name="Comma 17 3 4" xfId="4195" xr:uid="{00000000-0005-0000-0000-000054100000}"/>
    <cellStyle name="Comma 17 3 5" xfId="4196" xr:uid="{00000000-0005-0000-0000-000055100000}"/>
    <cellStyle name="Comma 17 30" xfId="4197" xr:uid="{00000000-0005-0000-0000-000056100000}"/>
    <cellStyle name="Comma 17 31" xfId="4198" xr:uid="{00000000-0005-0000-0000-000057100000}"/>
    <cellStyle name="Comma 17 32" xfId="4199" xr:uid="{00000000-0005-0000-0000-000058100000}"/>
    <cellStyle name="Comma 17 33" xfId="4200" xr:uid="{00000000-0005-0000-0000-000059100000}"/>
    <cellStyle name="Comma 17 34" xfId="4201" xr:uid="{00000000-0005-0000-0000-00005A100000}"/>
    <cellStyle name="Comma 17 35" xfId="4202" xr:uid="{00000000-0005-0000-0000-00005B100000}"/>
    <cellStyle name="Comma 17 36" xfId="4203" xr:uid="{00000000-0005-0000-0000-00005C100000}"/>
    <cellStyle name="Comma 17 37" xfId="4204" xr:uid="{00000000-0005-0000-0000-00005D100000}"/>
    <cellStyle name="Comma 17 38" xfId="4205" xr:uid="{00000000-0005-0000-0000-00005E100000}"/>
    <cellStyle name="Comma 17 39" xfId="4206" xr:uid="{00000000-0005-0000-0000-00005F100000}"/>
    <cellStyle name="Comma 17 4" xfId="4207" xr:uid="{00000000-0005-0000-0000-000060100000}"/>
    <cellStyle name="Comma 17 4 2" xfId="4208" xr:uid="{00000000-0005-0000-0000-000061100000}"/>
    <cellStyle name="Comma 17 4 3" xfId="4209" xr:uid="{00000000-0005-0000-0000-000062100000}"/>
    <cellStyle name="Comma 17 4 4" xfId="4210" xr:uid="{00000000-0005-0000-0000-000063100000}"/>
    <cellStyle name="Comma 17 4 5" xfId="4211" xr:uid="{00000000-0005-0000-0000-000064100000}"/>
    <cellStyle name="Comma 17 40" xfId="4212" xr:uid="{00000000-0005-0000-0000-000065100000}"/>
    <cellStyle name="Comma 17 41" xfId="4213" xr:uid="{00000000-0005-0000-0000-000066100000}"/>
    <cellStyle name="Comma 17 42" xfId="4214" xr:uid="{00000000-0005-0000-0000-000067100000}"/>
    <cellStyle name="Comma 17 43" xfId="4215" xr:uid="{00000000-0005-0000-0000-000068100000}"/>
    <cellStyle name="Comma 17 44" xfId="4216" xr:uid="{00000000-0005-0000-0000-000069100000}"/>
    <cellStyle name="Comma 17 45" xfId="4217" xr:uid="{00000000-0005-0000-0000-00006A100000}"/>
    <cellStyle name="Comma 17 46" xfId="4218" xr:uid="{00000000-0005-0000-0000-00006B100000}"/>
    <cellStyle name="Comma 17 47" xfId="4219" xr:uid="{00000000-0005-0000-0000-00006C100000}"/>
    <cellStyle name="Comma 17 48" xfId="4220" xr:uid="{00000000-0005-0000-0000-00006D100000}"/>
    <cellStyle name="Comma 17 49" xfId="4221" xr:uid="{00000000-0005-0000-0000-00006E100000}"/>
    <cellStyle name="Comma 17 5" xfId="4222" xr:uid="{00000000-0005-0000-0000-00006F100000}"/>
    <cellStyle name="Comma 17 5 2" xfId="4223" xr:uid="{00000000-0005-0000-0000-000070100000}"/>
    <cellStyle name="Comma 17 5 3" xfId="4224" xr:uid="{00000000-0005-0000-0000-000071100000}"/>
    <cellStyle name="Comma 17 5 4" xfId="4225" xr:uid="{00000000-0005-0000-0000-000072100000}"/>
    <cellStyle name="Comma 17 5 5" xfId="4226" xr:uid="{00000000-0005-0000-0000-000073100000}"/>
    <cellStyle name="Comma 17 50" xfId="4227" xr:uid="{00000000-0005-0000-0000-000074100000}"/>
    <cellStyle name="Comma 17 51" xfId="4228" xr:uid="{00000000-0005-0000-0000-000075100000}"/>
    <cellStyle name="Comma 17 52" xfId="4229" xr:uid="{00000000-0005-0000-0000-000076100000}"/>
    <cellStyle name="Comma 17 53" xfId="4230" xr:uid="{00000000-0005-0000-0000-000077100000}"/>
    <cellStyle name="Comma 17 54" xfId="4231" xr:uid="{00000000-0005-0000-0000-000078100000}"/>
    <cellStyle name="Comma 17 55" xfId="4232" xr:uid="{00000000-0005-0000-0000-000079100000}"/>
    <cellStyle name="Comma 17 56" xfId="4233" xr:uid="{00000000-0005-0000-0000-00007A100000}"/>
    <cellStyle name="Comma 17 57" xfId="4234" xr:uid="{00000000-0005-0000-0000-00007B100000}"/>
    <cellStyle name="Comma 17 58" xfId="4235" xr:uid="{00000000-0005-0000-0000-00007C100000}"/>
    <cellStyle name="Comma 17 59" xfId="4236" xr:uid="{00000000-0005-0000-0000-00007D100000}"/>
    <cellStyle name="Comma 17 6" xfId="4237" xr:uid="{00000000-0005-0000-0000-00007E100000}"/>
    <cellStyle name="Comma 17 6 2" xfId="4238" xr:uid="{00000000-0005-0000-0000-00007F100000}"/>
    <cellStyle name="Comma 17 6 3" xfId="4239" xr:uid="{00000000-0005-0000-0000-000080100000}"/>
    <cellStyle name="Comma 17 6 4" xfId="4240" xr:uid="{00000000-0005-0000-0000-000081100000}"/>
    <cellStyle name="Comma 17 6 5" xfId="4241" xr:uid="{00000000-0005-0000-0000-000082100000}"/>
    <cellStyle name="Comma 17 60" xfId="4242" xr:uid="{00000000-0005-0000-0000-000083100000}"/>
    <cellStyle name="Comma 17 61" xfId="4243" xr:uid="{00000000-0005-0000-0000-000084100000}"/>
    <cellStyle name="Comma 17 62" xfId="4244" xr:uid="{00000000-0005-0000-0000-000085100000}"/>
    <cellStyle name="Comma 17 63" xfId="4245" xr:uid="{00000000-0005-0000-0000-000086100000}"/>
    <cellStyle name="Comma 17 64" xfId="4246" xr:uid="{00000000-0005-0000-0000-000087100000}"/>
    <cellStyle name="Comma 17 65" xfId="4247" xr:uid="{00000000-0005-0000-0000-000088100000}"/>
    <cellStyle name="Comma 17 66" xfId="4248" xr:uid="{00000000-0005-0000-0000-000089100000}"/>
    <cellStyle name="Comma 17 67" xfId="4249" xr:uid="{00000000-0005-0000-0000-00008A100000}"/>
    <cellStyle name="Comma 17 68" xfId="4250" xr:uid="{00000000-0005-0000-0000-00008B100000}"/>
    <cellStyle name="Comma 17 69" xfId="4251" xr:uid="{00000000-0005-0000-0000-00008C100000}"/>
    <cellStyle name="Comma 17 7" xfId="4252" xr:uid="{00000000-0005-0000-0000-00008D100000}"/>
    <cellStyle name="Comma 17 70" xfId="4253" xr:uid="{00000000-0005-0000-0000-00008E100000}"/>
    <cellStyle name="Comma 17 71" xfId="4254" xr:uid="{00000000-0005-0000-0000-00008F100000}"/>
    <cellStyle name="Comma 17 72" xfId="4255" xr:uid="{00000000-0005-0000-0000-000090100000}"/>
    <cellStyle name="Comma 17 73" xfId="4256" xr:uid="{00000000-0005-0000-0000-000091100000}"/>
    <cellStyle name="Comma 17 74" xfId="4257" xr:uid="{00000000-0005-0000-0000-000092100000}"/>
    <cellStyle name="Comma 17 75" xfId="4258" xr:uid="{00000000-0005-0000-0000-000093100000}"/>
    <cellStyle name="Comma 17 76" xfId="4259" xr:uid="{00000000-0005-0000-0000-000094100000}"/>
    <cellStyle name="Comma 17 77" xfId="4260" xr:uid="{00000000-0005-0000-0000-000095100000}"/>
    <cellStyle name="Comma 17 78" xfId="4261" xr:uid="{00000000-0005-0000-0000-000096100000}"/>
    <cellStyle name="Comma 17 79" xfId="4262" xr:uid="{00000000-0005-0000-0000-000097100000}"/>
    <cellStyle name="Comma 17 8" xfId="4263" xr:uid="{00000000-0005-0000-0000-000098100000}"/>
    <cellStyle name="Comma 17 80" xfId="4264" xr:uid="{00000000-0005-0000-0000-000099100000}"/>
    <cellStyle name="Comma 17 81" xfId="4265" xr:uid="{00000000-0005-0000-0000-00009A100000}"/>
    <cellStyle name="Comma 17 82" xfId="4266" xr:uid="{00000000-0005-0000-0000-00009B100000}"/>
    <cellStyle name="Comma 17 83" xfId="4267" xr:uid="{00000000-0005-0000-0000-00009C100000}"/>
    <cellStyle name="Comma 17 84" xfId="4268" xr:uid="{00000000-0005-0000-0000-00009D100000}"/>
    <cellStyle name="Comma 17 85" xfId="4269" xr:uid="{00000000-0005-0000-0000-00009E100000}"/>
    <cellStyle name="Comma 17 86" xfId="4270" xr:uid="{00000000-0005-0000-0000-00009F100000}"/>
    <cellStyle name="Comma 17 87" xfId="4271" xr:uid="{00000000-0005-0000-0000-0000A0100000}"/>
    <cellStyle name="Comma 17 88" xfId="4272" xr:uid="{00000000-0005-0000-0000-0000A1100000}"/>
    <cellStyle name="Comma 17 89" xfId="4273" xr:uid="{00000000-0005-0000-0000-0000A2100000}"/>
    <cellStyle name="Comma 17 9" xfId="4274" xr:uid="{00000000-0005-0000-0000-0000A3100000}"/>
    <cellStyle name="Comma 17 90" xfId="4275" xr:uid="{00000000-0005-0000-0000-0000A4100000}"/>
    <cellStyle name="Comma 17 91" xfId="4276" xr:uid="{00000000-0005-0000-0000-0000A5100000}"/>
    <cellStyle name="Comma 17 92" xfId="4277" xr:uid="{00000000-0005-0000-0000-0000A6100000}"/>
    <cellStyle name="Comma 17 93" xfId="4278" xr:uid="{00000000-0005-0000-0000-0000A7100000}"/>
    <cellStyle name="Comma 17 94" xfId="4279" xr:uid="{00000000-0005-0000-0000-0000A8100000}"/>
    <cellStyle name="Comma 17 95" xfId="4280" xr:uid="{00000000-0005-0000-0000-0000A9100000}"/>
    <cellStyle name="Comma 17 96" xfId="4281" xr:uid="{00000000-0005-0000-0000-0000AA100000}"/>
    <cellStyle name="Comma 17 97" xfId="4282" xr:uid="{00000000-0005-0000-0000-0000AB100000}"/>
    <cellStyle name="Comma 17 98" xfId="4283" xr:uid="{00000000-0005-0000-0000-0000AC100000}"/>
    <cellStyle name="Comma 17 99" xfId="4284" xr:uid="{00000000-0005-0000-0000-0000AD100000}"/>
    <cellStyle name="Comma 18" xfId="4285" xr:uid="{00000000-0005-0000-0000-0000AE100000}"/>
    <cellStyle name="Comma 18 10" xfId="4286" xr:uid="{00000000-0005-0000-0000-0000AF100000}"/>
    <cellStyle name="Comma 18 10 10" xfId="4287" xr:uid="{00000000-0005-0000-0000-0000B0100000}"/>
    <cellStyle name="Comma 18 10 2" xfId="4288" xr:uid="{00000000-0005-0000-0000-0000B1100000}"/>
    <cellStyle name="Comma 18 10 2 2" xfId="4289" xr:uid="{00000000-0005-0000-0000-0000B2100000}"/>
    <cellStyle name="Comma 18 10 2 2 2" xfId="4290" xr:uid="{00000000-0005-0000-0000-0000B3100000}"/>
    <cellStyle name="Comma 18 10 2 2 3" xfId="4291" xr:uid="{00000000-0005-0000-0000-0000B4100000}"/>
    <cellStyle name="Comma 18 10 2 2 4" xfId="4292" xr:uid="{00000000-0005-0000-0000-0000B5100000}"/>
    <cellStyle name="Comma 18 10 2 2 5" xfId="4293" xr:uid="{00000000-0005-0000-0000-0000B6100000}"/>
    <cellStyle name="Comma 18 10 2 3" xfId="4294" xr:uid="{00000000-0005-0000-0000-0000B7100000}"/>
    <cellStyle name="Comma 18 10 2 3 2" xfId="4295" xr:uid="{00000000-0005-0000-0000-0000B8100000}"/>
    <cellStyle name="Comma 18 10 2 3 3" xfId="4296" xr:uid="{00000000-0005-0000-0000-0000B9100000}"/>
    <cellStyle name="Comma 18 10 2 3 4" xfId="4297" xr:uid="{00000000-0005-0000-0000-0000BA100000}"/>
    <cellStyle name="Comma 18 10 2 3 5" xfId="4298" xr:uid="{00000000-0005-0000-0000-0000BB100000}"/>
    <cellStyle name="Comma 18 10 2 4" xfId="4299" xr:uid="{00000000-0005-0000-0000-0000BC100000}"/>
    <cellStyle name="Comma 18 10 2 4 2" xfId="4300" xr:uid="{00000000-0005-0000-0000-0000BD100000}"/>
    <cellStyle name="Comma 18 10 2 4 3" xfId="4301" xr:uid="{00000000-0005-0000-0000-0000BE100000}"/>
    <cellStyle name="Comma 18 10 2 4 4" xfId="4302" xr:uid="{00000000-0005-0000-0000-0000BF100000}"/>
    <cellStyle name="Comma 18 10 2 4 5" xfId="4303" xr:uid="{00000000-0005-0000-0000-0000C0100000}"/>
    <cellStyle name="Comma 18 10 2 5" xfId="4304" xr:uid="{00000000-0005-0000-0000-0000C1100000}"/>
    <cellStyle name="Comma 18 10 2 5 2" xfId="4305" xr:uid="{00000000-0005-0000-0000-0000C2100000}"/>
    <cellStyle name="Comma 18 10 2 5 3" xfId="4306" xr:uid="{00000000-0005-0000-0000-0000C3100000}"/>
    <cellStyle name="Comma 18 10 2 5 4" xfId="4307" xr:uid="{00000000-0005-0000-0000-0000C4100000}"/>
    <cellStyle name="Comma 18 10 2 5 5" xfId="4308" xr:uid="{00000000-0005-0000-0000-0000C5100000}"/>
    <cellStyle name="Comma 18 10 2 6" xfId="4309" xr:uid="{00000000-0005-0000-0000-0000C6100000}"/>
    <cellStyle name="Comma 18 10 2 7" xfId="4310" xr:uid="{00000000-0005-0000-0000-0000C7100000}"/>
    <cellStyle name="Comma 18 10 2 8" xfId="4311" xr:uid="{00000000-0005-0000-0000-0000C8100000}"/>
    <cellStyle name="Comma 18 10 2 9" xfId="4312" xr:uid="{00000000-0005-0000-0000-0000C9100000}"/>
    <cellStyle name="Comma 18 10 3" xfId="4313" xr:uid="{00000000-0005-0000-0000-0000CA100000}"/>
    <cellStyle name="Comma 18 10 3 2" xfId="4314" xr:uid="{00000000-0005-0000-0000-0000CB100000}"/>
    <cellStyle name="Comma 18 10 3 3" xfId="4315" xr:uid="{00000000-0005-0000-0000-0000CC100000}"/>
    <cellStyle name="Comma 18 10 3 4" xfId="4316" xr:uid="{00000000-0005-0000-0000-0000CD100000}"/>
    <cellStyle name="Comma 18 10 3 5" xfId="4317" xr:uid="{00000000-0005-0000-0000-0000CE100000}"/>
    <cellStyle name="Comma 18 10 4" xfId="4318" xr:uid="{00000000-0005-0000-0000-0000CF100000}"/>
    <cellStyle name="Comma 18 10 4 2" xfId="4319" xr:uid="{00000000-0005-0000-0000-0000D0100000}"/>
    <cellStyle name="Comma 18 10 4 3" xfId="4320" xr:uid="{00000000-0005-0000-0000-0000D1100000}"/>
    <cellStyle name="Comma 18 10 4 4" xfId="4321" xr:uid="{00000000-0005-0000-0000-0000D2100000}"/>
    <cellStyle name="Comma 18 10 4 5" xfId="4322" xr:uid="{00000000-0005-0000-0000-0000D3100000}"/>
    <cellStyle name="Comma 18 10 5" xfId="4323" xr:uid="{00000000-0005-0000-0000-0000D4100000}"/>
    <cellStyle name="Comma 18 10 5 2" xfId="4324" xr:uid="{00000000-0005-0000-0000-0000D5100000}"/>
    <cellStyle name="Comma 18 10 5 3" xfId="4325" xr:uid="{00000000-0005-0000-0000-0000D6100000}"/>
    <cellStyle name="Comma 18 10 5 4" xfId="4326" xr:uid="{00000000-0005-0000-0000-0000D7100000}"/>
    <cellStyle name="Comma 18 10 5 5" xfId="4327" xr:uid="{00000000-0005-0000-0000-0000D8100000}"/>
    <cellStyle name="Comma 18 10 6" xfId="4328" xr:uid="{00000000-0005-0000-0000-0000D9100000}"/>
    <cellStyle name="Comma 18 10 6 2" xfId="4329" xr:uid="{00000000-0005-0000-0000-0000DA100000}"/>
    <cellStyle name="Comma 18 10 6 3" xfId="4330" xr:uid="{00000000-0005-0000-0000-0000DB100000}"/>
    <cellStyle name="Comma 18 10 6 4" xfId="4331" xr:uid="{00000000-0005-0000-0000-0000DC100000}"/>
    <cellStyle name="Comma 18 10 6 5" xfId="4332" xr:uid="{00000000-0005-0000-0000-0000DD100000}"/>
    <cellStyle name="Comma 18 10 7" xfId="4333" xr:uid="{00000000-0005-0000-0000-0000DE100000}"/>
    <cellStyle name="Comma 18 10 8" xfId="4334" xr:uid="{00000000-0005-0000-0000-0000DF100000}"/>
    <cellStyle name="Comma 18 10 9" xfId="4335" xr:uid="{00000000-0005-0000-0000-0000E0100000}"/>
    <cellStyle name="Comma 18 100" xfId="4336" xr:uid="{00000000-0005-0000-0000-0000E1100000}"/>
    <cellStyle name="Comma 18 101" xfId="4337" xr:uid="{00000000-0005-0000-0000-0000E2100000}"/>
    <cellStyle name="Comma 18 102" xfId="4338" xr:uid="{00000000-0005-0000-0000-0000E3100000}"/>
    <cellStyle name="Comma 18 103" xfId="4339" xr:uid="{00000000-0005-0000-0000-0000E4100000}"/>
    <cellStyle name="Comma 18 104" xfId="4340" xr:uid="{00000000-0005-0000-0000-0000E5100000}"/>
    <cellStyle name="Comma 18 105" xfId="4341" xr:uid="{00000000-0005-0000-0000-0000E6100000}"/>
    <cellStyle name="Comma 18 106" xfId="4342" xr:uid="{00000000-0005-0000-0000-0000E7100000}"/>
    <cellStyle name="Comma 18 107" xfId="4343" xr:uid="{00000000-0005-0000-0000-0000E8100000}"/>
    <cellStyle name="Comma 18 108" xfId="4344" xr:uid="{00000000-0005-0000-0000-0000E9100000}"/>
    <cellStyle name="Comma 18 109" xfId="4345" xr:uid="{00000000-0005-0000-0000-0000EA100000}"/>
    <cellStyle name="Comma 18 11" xfId="4346" xr:uid="{00000000-0005-0000-0000-0000EB100000}"/>
    <cellStyle name="Comma 18 11 10" xfId="4347" xr:uid="{00000000-0005-0000-0000-0000EC100000}"/>
    <cellStyle name="Comma 18 11 2" xfId="4348" xr:uid="{00000000-0005-0000-0000-0000ED100000}"/>
    <cellStyle name="Comma 18 11 2 2" xfId="4349" xr:uid="{00000000-0005-0000-0000-0000EE100000}"/>
    <cellStyle name="Comma 18 11 2 2 2" xfId="4350" xr:uid="{00000000-0005-0000-0000-0000EF100000}"/>
    <cellStyle name="Comma 18 11 2 2 3" xfId="4351" xr:uid="{00000000-0005-0000-0000-0000F0100000}"/>
    <cellStyle name="Comma 18 11 2 2 4" xfId="4352" xr:uid="{00000000-0005-0000-0000-0000F1100000}"/>
    <cellStyle name="Comma 18 11 2 2 5" xfId="4353" xr:uid="{00000000-0005-0000-0000-0000F2100000}"/>
    <cellStyle name="Comma 18 11 2 3" xfId="4354" xr:uid="{00000000-0005-0000-0000-0000F3100000}"/>
    <cellStyle name="Comma 18 11 2 3 2" xfId="4355" xr:uid="{00000000-0005-0000-0000-0000F4100000}"/>
    <cellStyle name="Comma 18 11 2 3 3" xfId="4356" xr:uid="{00000000-0005-0000-0000-0000F5100000}"/>
    <cellStyle name="Comma 18 11 2 3 4" xfId="4357" xr:uid="{00000000-0005-0000-0000-0000F6100000}"/>
    <cellStyle name="Comma 18 11 2 3 5" xfId="4358" xr:uid="{00000000-0005-0000-0000-0000F7100000}"/>
    <cellStyle name="Comma 18 11 2 4" xfId="4359" xr:uid="{00000000-0005-0000-0000-0000F8100000}"/>
    <cellStyle name="Comma 18 11 2 4 2" xfId="4360" xr:uid="{00000000-0005-0000-0000-0000F9100000}"/>
    <cellStyle name="Comma 18 11 2 4 3" xfId="4361" xr:uid="{00000000-0005-0000-0000-0000FA100000}"/>
    <cellStyle name="Comma 18 11 2 4 4" xfId="4362" xr:uid="{00000000-0005-0000-0000-0000FB100000}"/>
    <cellStyle name="Comma 18 11 2 4 5" xfId="4363" xr:uid="{00000000-0005-0000-0000-0000FC100000}"/>
    <cellStyle name="Comma 18 11 2 5" xfId="4364" xr:uid="{00000000-0005-0000-0000-0000FD100000}"/>
    <cellStyle name="Comma 18 11 2 5 2" xfId="4365" xr:uid="{00000000-0005-0000-0000-0000FE100000}"/>
    <cellStyle name="Comma 18 11 2 5 3" xfId="4366" xr:uid="{00000000-0005-0000-0000-0000FF100000}"/>
    <cellStyle name="Comma 18 11 2 5 4" xfId="4367" xr:uid="{00000000-0005-0000-0000-000000110000}"/>
    <cellStyle name="Comma 18 11 2 5 5" xfId="4368" xr:uid="{00000000-0005-0000-0000-000001110000}"/>
    <cellStyle name="Comma 18 11 2 6" xfId="4369" xr:uid="{00000000-0005-0000-0000-000002110000}"/>
    <cellStyle name="Comma 18 11 2 7" xfId="4370" xr:uid="{00000000-0005-0000-0000-000003110000}"/>
    <cellStyle name="Comma 18 11 2 8" xfId="4371" xr:uid="{00000000-0005-0000-0000-000004110000}"/>
    <cellStyle name="Comma 18 11 2 9" xfId="4372" xr:uid="{00000000-0005-0000-0000-000005110000}"/>
    <cellStyle name="Comma 18 11 3" xfId="4373" xr:uid="{00000000-0005-0000-0000-000006110000}"/>
    <cellStyle name="Comma 18 11 3 2" xfId="4374" xr:uid="{00000000-0005-0000-0000-000007110000}"/>
    <cellStyle name="Comma 18 11 3 3" xfId="4375" xr:uid="{00000000-0005-0000-0000-000008110000}"/>
    <cellStyle name="Comma 18 11 3 4" xfId="4376" xr:uid="{00000000-0005-0000-0000-000009110000}"/>
    <cellStyle name="Comma 18 11 3 5" xfId="4377" xr:uid="{00000000-0005-0000-0000-00000A110000}"/>
    <cellStyle name="Comma 18 11 4" xfId="4378" xr:uid="{00000000-0005-0000-0000-00000B110000}"/>
    <cellStyle name="Comma 18 11 4 2" xfId="4379" xr:uid="{00000000-0005-0000-0000-00000C110000}"/>
    <cellStyle name="Comma 18 11 4 3" xfId="4380" xr:uid="{00000000-0005-0000-0000-00000D110000}"/>
    <cellStyle name="Comma 18 11 4 4" xfId="4381" xr:uid="{00000000-0005-0000-0000-00000E110000}"/>
    <cellStyle name="Comma 18 11 4 5" xfId="4382" xr:uid="{00000000-0005-0000-0000-00000F110000}"/>
    <cellStyle name="Comma 18 11 5" xfId="4383" xr:uid="{00000000-0005-0000-0000-000010110000}"/>
    <cellStyle name="Comma 18 11 5 2" xfId="4384" xr:uid="{00000000-0005-0000-0000-000011110000}"/>
    <cellStyle name="Comma 18 11 5 3" xfId="4385" xr:uid="{00000000-0005-0000-0000-000012110000}"/>
    <cellStyle name="Comma 18 11 5 4" xfId="4386" xr:uid="{00000000-0005-0000-0000-000013110000}"/>
    <cellStyle name="Comma 18 11 5 5" xfId="4387" xr:uid="{00000000-0005-0000-0000-000014110000}"/>
    <cellStyle name="Comma 18 11 6" xfId="4388" xr:uid="{00000000-0005-0000-0000-000015110000}"/>
    <cellStyle name="Comma 18 11 6 2" xfId="4389" xr:uid="{00000000-0005-0000-0000-000016110000}"/>
    <cellStyle name="Comma 18 11 6 3" xfId="4390" xr:uid="{00000000-0005-0000-0000-000017110000}"/>
    <cellStyle name="Comma 18 11 6 4" xfId="4391" xr:uid="{00000000-0005-0000-0000-000018110000}"/>
    <cellStyle name="Comma 18 11 6 5" xfId="4392" xr:uid="{00000000-0005-0000-0000-000019110000}"/>
    <cellStyle name="Comma 18 11 7" xfId="4393" xr:uid="{00000000-0005-0000-0000-00001A110000}"/>
    <cellStyle name="Comma 18 11 8" xfId="4394" xr:uid="{00000000-0005-0000-0000-00001B110000}"/>
    <cellStyle name="Comma 18 11 9" xfId="4395" xr:uid="{00000000-0005-0000-0000-00001C110000}"/>
    <cellStyle name="Comma 18 110" xfId="4396" xr:uid="{00000000-0005-0000-0000-00001D110000}"/>
    <cellStyle name="Comma 18 111" xfId="4397" xr:uid="{00000000-0005-0000-0000-00001E110000}"/>
    <cellStyle name="Comma 18 112" xfId="4398" xr:uid="{00000000-0005-0000-0000-00001F110000}"/>
    <cellStyle name="Comma 18 113" xfId="4399" xr:uid="{00000000-0005-0000-0000-000020110000}"/>
    <cellStyle name="Comma 18 114" xfId="4400" xr:uid="{00000000-0005-0000-0000-000021110000}"/>
    <cellStyle name="Comma 18 115" xfId="4401" xr:uid="{00000000-0005-0000-0000-000022110000}"/>
    <cellStyle name="Comma 18 116" xfId="4402" xr:uid="{00000000-0005-0000-0000-000023110000}"/>
    <cellStyle name="Comma 18 117" xfId="4403" xr:uid="{00000000-0005-0000-0000-000024110000}"/>
    <cellStyle name="Comma 18 118" xfId="4404" xr:uid="{00000000-0005-0000-0000-000025110000}"/>
    <cellStyle name="Comma 18 119" xfId="4405" xr:uid="{00000000-0005-0000-0000-000026110000}"/>
    <cellStyle name="Comma 18 12" xfId="4406" xr:uid="{00000000-0005-0000-0000-000027110000}"/>
    <cellStyle name="Comma 18 12 10" xfId="4407" xr:uid="{00000000-0005-0000-0000-000028110000}"/>
    <cellStyle name="Comma 18 12 2" xfId="4408" xr:uid="{00000000-0005-0000-0000-000029110000}"/>
    <cellStyle name="Comma 18 12 2 2" xfId="4409" xr:uid="{00000000-0005-0000-0000-00002A110000}"/>
    <cellStyle name="Comma 18 12 2 2 2" xfId="4410" xr:uid="{00000000-0005-0000-0000-00002B110000}"/>
    <cellStyle name="Comma 18 12 2 2 3" xfId="4411" xr:uid="{00000000-0005-0000-0000-00002C110000}"/>
    <cellStyle name="Comma 18 12 2 2 4" xfId="4412" xr:uid="{00000000-0005-0000-0000-00002D110000}"/>
    <cellStyle name="Comma 18 12 2 2 5" xfId="4413" xr:uid="{00000000-0005-0000-0000-00002E110000}"/>
    <cellStyle name="Comma 18 12 2 3" xfId="4414" xr:uid="{00000000-0005-0000-0000-00002F110000}"/>
    <cellStyle name="Comma 18 12 2 3 2" xfId="4415" xr:uid="{00000000-0005-0000-0000-000030110000}"/>
    <cellStyle name="Comma 18 12 2 3 3" xfId="4416" xr:uid="{00000000-0005-0000-0000-000031110000}"/>
    <cellStyle name="Comma 18 12 2 3 4" xfId="4417" xr:uid="{00000000-0005-0000-0000-000032110000}"/>
    <cellStyle name="Comma 18 12 2 3 5" xfId="4418" xr:uid="{00000000-0005-0000-0000-000033110000}"/>
    <cellStyle name="Comma 18 12 2 4" xfId="4419" xr:uid="{00000000-0005-0000-0000-000034110000}"/>
    <cellStyle name="Comma 18 12 2 4 2" xfId="4420" xr:uid="{00000000-0005-0000-0000-000035110000}"/>
    <cellStyle name="Comma 18 12 2 4 3" xfId="4421" xr:uid="{00000000-0005-0000-0000-000036110000}"/>
    <cellStyle name="Comma 18 12 2 4 4" xfId="4422" xr:uid="{00000000-0005-0000-0000-000037110000}"/>
    <cellStyle name="Comma 18 12 2 4 5" xfId="4423" xr:uid="{00000000-0005-0000-0000-000038110000}"/>
    <cellStyle name="Comma 18 12 2 5" xfId="4424" xr:uid="{00000000-0005-0000-0000-000039110000}"/>
    <cellStyle name="Comma 18 12 2 5 2" xfId="4425" xr:uid="{00000000-0005-0000-0000-00003A110000}"/>
    <cellStyle name="Comma 18 12 2 5 3" xfId="4426" xr:uid="{00000000-0005-0000-0000-00003B110000}"/>
    <cellStyle name="Comma 18 12 2 5 4" xfId="4427" xr:uid="{00000000-0005-0000-0000-00003C110000}"/>
    <cellStyle name="Comma 18 12 2 5 5" xfId="4428" xr:uid="{00000000-0005-0000-0000-00003D110000}"/>
    <cellStyle name="Comma 18 12 2 6" xfId="4429" xr:uid="{00000000-0005-0000-0000-00003E110000}"/>
    <cellStyle name="Comma 18 12 2 7" xfId="4430" xr:uid="{00000000-0005-0000-0000-00003F110000}"/>
    <cellStyle name="Comma 18 12 2 8" xfId="4431" xr:uid="{00000000-0005-0000-0000-000040110000}"/>
    <cellStyle name="Comma 18 12 2 9" xfId="4432" xr:uid="{00000000-0005-0000-0000-000041110000}"/>
    <cellStyle name="Comma 18 12 3" xfId="4433" xr:uid="{00000000-0005-0000-0000-000042110000}"/>
    <cellStyle name="Comma 18 12 3 2" xfId="4434" xr:uid="{00000000-0005-0000-0000-000043110000}"/>
    <cellStyle name="Comma 18 12 3 3" xfId="4435" xr:uid="{00000000-0005-0000-0000-000044110000}"/>
    <cellStyle name="Comma 18 12 3 4" xfId="4436" xr:uid="{00000000-0005-0000-0000-000045110000}"/>
    <cellStyle name="Comma 18 12 3 5" xfId="4437" xr:uid="{00000000-0005-0000-0000-000046110000}"/>
    <cellStyle name="Comma 18 12 4" xfId="4438" xr:uid="{00000000-0005-0000-0000-000047110000}"/>
    <cellStyle name="Comma 18 12 4 2" xfId="4439" xr:uid="{00000000-0005-0000-0000-000048110000}"/>
    <cellStyle name="Comma 18 12 4 3" xfId="4440" xr:uid="{00000000-0005-0000-0000-000049110000}"/>
    <cellStyle name="Comma 18 12 4 4" xfId="4441" xr:uid="{00000000-0005-0000-0000-00004A110000}"/>
    <cellStyle name="Comma 18 12 4 5" xfId="4442" xr:uid="{00000000-0005-0000-0000-00004B110000}"/>
    <cellStyle name="Comma 18 12 5" xfId="4443" xr:uid="{00000000-0005-0000-0000-00004C110000}"/>
    <cellStyle name="Comma 18 12 5 2" xfId="4444" xr:uid="{00000000-0005-0000-0000-00004D110000}"/>
    <cellStyle name="Comma 18 12 5 3" xfId="4445" xr:uid="{00000000-0005-0000-0000-00004E110000}"/>
    <cellStyle name="Comma 18 12 5 4" xfId="4446" xr:uid="{00000000-0005-0000-0000-00004F110000}"/>
    <cellStyle name="Comma 18 12 5 5" xfId="4447" xr:uid="{00000000-0005-0000-0000-000050110000}"/>
    <cellStyle name="Comma 18 12 6" xfId="4448" xr:uid="{00000000-0005-0000-0000-000051110000}"/>
    <cellStyle name="Comma 18 12 6 2" xfId="4449" xr:uid="{00000000-0005-0000-0000-000052110000}"/>
    <cellStyle name="Comma 18 12 6 3" xfId="4450" xr:uid="{00000000-0005-0000-0000-000053110000}"/>
    <cellStyle name="Comma 18 12 6 4" xfId="4451" xr:uid="{00000000-0005-0000-0000-000054110000}"/>
    <cellStyle name="Comma 18 12 6 5" xfId="4452" xr:uid="{00000000-0005-0000-0000-000055110000}"/>
    <cellStyle name="Comma 18 12 7" xfId="4453" xr:uid="{00000000-0005-0000-0000-000056110000}"/>
    <cellStyle name="Comma 18 12 8" xfId="4454" xr:uid="{00000000-0005-0000-0000-000057110000}"/>
    <cellStyle name="Comma 18 12 9" xfId="4455" xr:uid="{00000000-0005-0000-0000-000058110000}"/>
    <cellStyle name="Comma 18 120" xfId="4456" xr:uid="{00000000-0005-0000-0000-000059110000}"/>
    <cellStyle name="Comma 18 121" xfId="4457" xr:uid="{00000000-0005-0000-0000-00005A110000}"/>
    <cellStyle name="Comma 18 122" xfId="4458" xr:uid="{00000000-0005-0000-0000-00005B110000}"/>
    <cellStyle name="Comma 18 123" xfId="4459" xr:uid="{00000000-0005-0000-0000-00005C110000}"/>
    <cellStyle name="Comma 18 124" xfId="4460" xr:uid="{00000000-0005-0000-0000-00005D110000}"/>
    <cellStyle name="Comma 18 125" xfId="4461" xr:uid="{00000000-0005-0000-0000-00005E110000}"/>
    <cellStyle name="Comma 18 126" xfId="4462" xr:uid="{00000000-0005-0000-0000-00005F110000}"/>
    <cellStyle name="Comma 18 127" xfId="4463" xr:uid="{00000000-0005-0000-0000-000060110000}"/>
    <cellStyle name="Comma 18 128" xfId="4464" xr:uid="{00000000-0005-0000-0000-000061110000}"/>
    <cellStyle name="Comma 18 129" xfId="4465" xr:uid="{00000000-0005-0000-0000-000062110000}"/>
    <cellStyle name="Comma 18 13" xfId="4466" xr:uid="{00000000-0005-0000-0000-000063110000}"/>
    <cellStyle name="Comma 18 13 10" xfId="4467" xr:uid="{00000000-0005-0000-0000-000064110000}"/>
    <cellStyle name="Comma 18 13 2" xfId="4468" xr:uid="{00000000-0005-0000-0000-000065110000}"/>
    <cellStyle name="Comma 18 13 2 2" xfId="4469" xr:uid="{00000000-0005-0000-0000-000066110000}"/>
    <cellStyle name="Comma 18 13 2 2 2" xfId="4470" xr:uid="{00000000-0005-0000-0000-000067110000}"/>
    <cellStyle name="Comma 18 13 2 2 3" xfId="4471" xr:uid="{00000000-0005-0000-0000-000068110000}"/>
    <cellStyle name="Comma 18 13 2 2 4" xfId="4472" xr:uid="{00000000-0005-0000-0000-000069110000}"/>
    <cellStyle name="Comma 18 13 2 2 5" xfId="4473" xr:uid="{00000000-0005-0000-0000-00006A110000}"/>
    <cellStyle name="Comma 18 13 2 3" xfId="4474" xr:uid="{00000000-0005-0000-0000-00006B110000}"/>
    <cellStyle name="Comma 18 13 2 3 2" xfId="4475" xr:uid="{00000000-0005-0000-0000-00006C110000}"/>
    <cellStyle name="Comma 18 13 2 3 3" xfId="4476" xr:uid="{00000000-0005-0000-0000-00006D110000}"/>
    <cellStyle name="Comma 18 13 2 3 4" xfId="4477" xr:uid="{00000000-0005-0000-0000-00006E110000}"/>
    <cellStyle name="Comma 18 13 2 3 5" xfId="4478" xr:uid="{00000000-0005-0000-0000-00006F110000}"/>
    <cellStyle name="Comma 18 13 2 4" xfId="4479" xr:uid="{00000000-0005-0000-0000-000070110000}"/>
    <cellStyle name="Comma 18 13 2 4 2" xfId="4480" xr:uid="{00000000-0005-0000-0000-000071110000}"/>
    <cellStyle name="Comma 18 13 2 4 3" xfId="4481" xr:uid="{00000000-0005-0000-0000-000072110000}"/>
    <cellStyle name="Comma 18 13 2 4 4" xfId="4482" xr:uid="{00000000-0005-0000-0000-000073110000}"/>
    <cellStyle name="Comma 18 13 2 4 5" xfId="4483" xr:uid="{00000000-0005-0000-0000-000074110000}"/>
    <cellStyle name="Comma 18 13 2 5" xfId="4484" xr:uid="{00000000-0005-0000-0000-000075110000}"/>
    <cellStyle name="Comma 18 13 2 5 2" xfId="4485" xr:uid="{00000000-0005-0000-0000-000076110000}"/>
    <cellStyle name="Comma 18 13 2 5 3" xfId="4486" xr:uid="{00000000-0005-0000-0000-000077110000}"/>
    <cellStyle name="Comma 18 13 2 5 4" xfId="4487" xr:uid="{00000000-0005-0000-0000-000078110000}"/>
    <cellStyle name="Comma 18 13 2 5 5" xfId="4488" xr:uid="{00000000-0005-0000-0000-000079110000}"/>
    <cellStyle name="Comma 18 13 2 6" xfId="4489" xr:uid="{00000000-0005-0000-0000-00007A110000}"/>
    <cellStyle name="Comma 18 13 2 7" xfId="4490" xr:uid="{00000000-0005-0000-0000-00007B110000}"/>
    <cellStyle name="Comma 18 13 2 8" xfId="4491" xr:uid="{00000000-0005-0000-0000-00007C110000}"/>
    <cellStyle name="Comma 18 13 2 9" xfId="4492" xr:uid="{00000000-0005-0000-0000-00007D110000}"/>
    <cellStyle name="Comma 18 13 3" xfId="4493" xr:uid="{00000000-0005-0000-0000-00007E110000}"/>
    <cellStyle name="Comma 18 13 3 2" xfId="4494" xr:uid="{00000000-0005-0000-0000-00007F110000}"/>
    <cellStyle name="Comma 18 13 3 3" xfId="4495" xr:uid="{00000000-0005-0000-0000-000080110000}"/>
    <cellStyle name="Comma 18 13 3 4" xfId="4496" xr:uid="{00000000-0005-0000-0000-000081110000}"/>
    <cellStyle name="Comma 18 13 3 5" xfId="4497" xr:uid="{00000000-0005-0000-0000-000082110000}"/>
    <cellStyle name="Comma 18 13 4" xfId="4498" xr:uid="{00000000-0005-0000-0000-000083110000}"/>
    <cellStyle name="Comma 18 13 4 2" xfId="4499" xr:uid="{00000000-0005-0000-0000-000084110000}"/>
    <cellStyle name="Comma 18 13 4 3" xfId="4500" xr:uid="{00000000-0005-0000-0000-000085110000}"/>
    <cellStyle name="Comma 18 13 4 4" xfId="4501" xr:uid="{00000000-0005-0000-0000-000086110000}"/>
    <cellStyle name="Comma 18 13 4 5" xfId="4502" xr:uid="{00000000-0005-0000-0000-000087110000}"/>
    <cellStyle name="Comma 18 13 5" xfId="4503" xr:uid="{00000000-0005-0000-0000-000088110000}"/>
    <cellStyle name="Comma 18 13 5 2" xfId="4504" xr:uid="{00000000-0005-0000-0000-000089110000}"/>
    <cellStyle name="Comma 18 13 5 3" xfId="4505" xr:uid="{00000000-0005-0000-0000-00008A110000}"/>
    <cellStyle name="Comma 18 13 5 4" xfId="4506" xr:uid="{00000000-0005-0000-0000-00008B110000}"/>
    <cellStyle name="Comma 18 13 5 5" xfId="4507" xr:uid="{00000000-0005-0000-0000-00008C110000}"/>
    <cellStyle name="Comma 18 13 6" xfId="4508" xr:uid="{00000000-0005-0000-0000-00008D110000}"/>
    <cellStyle name="Comma 18 13 6 2" xfId="4509" xr:uid="{00000000-0005-0000-0000-00008E110000}"/>
    <cellStyle name="Comma 18 13 6 3" xfId="4510" xr:uid="{00000000-0005-0000-0000-00008F110000}"/>
    <cellStyle name="Comma 18 13 6 4" xfId="4511" xr:uid="{00000000-0005-0000-0000-000090110000}"/>
    <cellStyle name="Comma 18 13 6 5" xfId="4512" xr:uid="{00000000-0005-0000-0000-000091110000}"/>
    <cellStyle name="Comma 18 13 7" xfId="4513" xr:uid="{00000000-0005-0000-0000-000092110000}"/>
    <cellStyle name="Comma 18 13 8" xfId="4514" xr:uid="{00000000-0005-0000-0000-000093110000}"/>
    <cellStyle name="Comma 18 13 9" xfId="4515" xr:uid="{00000000-0005-0000-0000-000094110000}"/>
    <cellStyle name="Comma 18 130" xfId="4516" xr:uid="{00000000-0005-0000-0000-000095110000}"/>
    <cellStyle name="Comma 18 131" xfId="4517" xr:uid="{00000000-0005-0000-0000-000096110000}"/>
    <cellStyle name="Comma 18 132" xfId="4518" xr:uid="{00000000-0005-0000-0000-000097110000}"/>
    <cellStyle name="Comma 18 133" xfId="4519" xr:uid="{00000000-0005-0000-0000-000098110000}"/>
    <cellStyle name="Comma 18 134" xfId="4520" xr:uid="{00000000-0005-0000-0000-000099110000}"/>
    <cellStyle name="Comma 18 135" xfId="4521" xr:uid="{00000000-0005-0000-0000-00009A110000}"/>
    <cellStyle name="Comma 18 136" xfId="4522" xr:uid="{00000000-0005-0000-0000-00009B110000}"/>
    <cellStyle name="Comma 18 137" xfId="4523" xr:uid="{00000000-0005-0000-0000-00009C110000}"/>
    <cellStyle name="Comma 18 138" xfId="4524" xr:uid="{00000000-0005-0000-0000-00009D110000}"/>
    <cellStyle name="Comma 18 139" xfId="4525" xr:uid="{00000000-0005-0000-0000-00009E110000}"/>
    <cellStyle name="Comma 18 14" xfId="4526" xr:uid="{00000000-0005-0000-0000-00009F110000}"/>
    <cellStyle name="Comma 18 14 10" xfId="4527" xr:uid="{00000000-0005-0000-0000-0000A0110000}"/>
    <cellStyle name="Comma 18 14 2" xfId="4528" xr:uid="{00000000-0005-0000-0000-0000A1110000}"/>
    <cellStyle name="Comma 18 14 2 2" xfId="4529" xr:uid="{00000000-0005-0000-0000-0000A2110000}"/>
    <cellStyle name="Comma 18 14 2 2 2" xfId="4530" xr:uid="{00000000-0005-0000-0000-0000A3110000}"/>
    <cellStyle name="Comma 18 14 2 2 3" xfId="4531" xr:uid="{00000000-0005-0000-0000-0000A4110000}"/>
    <cellStyle name="Comma 18 14 2 2 4" xfId="4532" xr:uid="{00000000-0005-0000-0000-0000A5110000}"/>
    <cellStyle name="Comma 18 14 2 2 5" xfId="4533" xr:uid="{00000000-0005-0000-0000-0000A6110000}"/>
    <cellStyle name="Comma 18 14 2 3" xfId="4534" xr:uid="{00000000-0005-0000-0000-0000A7110000}"/>
    <cellStyle name="Comma 18 14 2 3 2" xfId="4535" xr:uid="{00000000-0005-0000-0000-0000A8110000}"/>
    <cellStyle name="Comma 18 14 2 3 3" xfId="4536" xr:uid="{00000000-0005-0000-0000-0000A9110000}"/>
    <cellStyle name="Comma 18 14 2 3 4" xfId="4537" xr:uid="{00000000-0005-0000-0000-0000AA110000}"/>
    <cellStyle name="Comma 18 14 2 3 5" xfId="4538" xr:uid="{00000000-0005-0000-0000-0000AB110000}"/>
    <cellStyle name="Comma 18 14 2 4" xfId="4539" xr:uid="{00000000-0005-0000-0000-0000AC110000}"/>
    <cellStyle name="Comma 18 14 2 4 2" xfId="4540" xr:uid="{00000000-0005-0000-0000-0000AD110000}"/>
    <cellStyle name="Comma 18 14 2 4 3" xfId="4541" xr:uid="{00000000-0005-0000-0000-0000AE110000}"/>
    <cellStyle name="Comma 18 14 2 4 4" xfId="4542" xr:uid="{00000000-0005-0000-0000-0000AF110000}"/>
    <cellStyle name="Comma 18 14 2 4 5" xfId="4543" xr:uid="{00000000-0005-0000-0000-0000B0110000}"/>
    <cellStyle name="Comma 18 14 2 5" xfId="4544" xr:uid="{00000000-0005-0000-0000-0000B1110000}"/>
    <cellStyle name="Comma 18 14 2 5 2" xfId="4545" xr:uid="{00000000-0005-0000-0000-0000B2110000}"/>
    <cellStyle name="Comma 18 14 2 5 3" xfId="4546" xr:uid="{00000000-0005-0000-0000-0000B3110000}"/>
    <cellStyle name="Comma 18 14 2 5 4" xfId="4547" xr:uid="{00000000-0005-0000-0000-0000B4110000}"/>
    <cellStyle name="Comma 18 14 2 5 5" xfId="4548" xr:uid="{00000000-0005-0000-0000-0000B5110000}"/>
    <cellStyle name="Comma 18 14 2 6" xfId="4549" xr:uid="{00000000-0005-0000-0000-0000B6110000}"/>
    <cellStyle name="Comma 18 14 2 7" xfId="4550" xr:uid="{00000000-0005-0000-0000-0000B7110000}"/>
    <cellStyle name="Comma 18 14 2 8" xfId="4551" xr:uid="{00000000-0005-0000-0000-0000B8110000}"/>
    <cellStyle name="Comma 18 14 2 9" xfId="4552" xr:uid="{00000000-0005-0000-0000-0000B9110000}"/>
    <cellStyle name="Comma 18 14 3" xfId="4553" xr:uid="{00000000-0005-0000-0000-0000BA110000}"/>
    <cellStyle name="Comma 18 14 3 2" xfId="4554" xr:uid="{00000000-0005-0000-0000-0000BB110000}"/>
    <cellStyle name="Comma 18 14 3 3" xfId="4555" xr:uid="{00000000-0005-0000-0000-0000BC110000}"/>
    <cellStyle name="Comma 18 14 3 4" xfId="4556" xr:uid="{00000000-0005-0000-0000-0000BD110000}"/>
    <cellStyle name="Comma 18 14 3 5" xfId="4557" xr:uid="{00000000-0005-0000-0000-0000BE110000}"/>
    <cellStyle name="Comma 18 14 4" xfId="4558" xr:uid="{00000000-0005-0000-0000-0000BF110000}"/>
    <cellStyle name="Comma 18 14 4 2" xfId="4559" xr:uid="{00000000-0005-0000-0000-0000C0110000}"/>
    <cellStyle name="Comma 18 14 4 3" xfId="4560" xr:uid="{00000000-0005-0000-0000-0000C1110000}"/>
    <cellStyle name="Comma 18 14 4 4" xfId="4561" xr:uid="{00000000-0005-0000-0000-0000C2110000}"/>
    <cellStyle name="Comma 18 14 4 5" xfId="4562" xr:uid="{00000000-0005-0000-0000-0000C3110000}"/>
    <cellStyle name="Comma 18 14 5" xfId="4563" xr:uid="{00000000-0005-0000-0000-0000C4110000}"/>
    <cellStyle name="Comma 18 14 5 2" xfId="4564" xr:uid="{00000000-0005-0000-0000-0000C5110000}"/>
    <cellStyle name="Comma 18 14 5 3" xfId="4565" xr:uid="{00000000-0005-0000-0000-0000C6110000}"/>
    <cellStyle name="Comma 18 14 5 4" xfId="4566" xr:uid="{00000000-0005-0000-0000-0000C7110000}"/>
    <cellStyle name="Comma 18 14 5 5" xfId="4567" xr:uid="{00000000-0005-0000-0000-0000C8110000}"/>
    <cellStyle name="Comma 18 14 6" xfId="4568" xr:uid="{00000000-0005-0000-0000-0000C9110000}"/>
    <cellStyle name="Comma 18 14 6 2" xfId="4569" xr:uid="{00000000-0005-0000-0000-0000CA110000}"/>
    <cellStyle name="Comma 18 14 6 3" xfId="4570" xr:uid="{00000000-0005-0000-0000-0000CB110000}"/>
    <cellStyle name="Comma 18 14 6 4" xfId="4571" xr:uid="{00000000-0005-0000-0000-0000CC110000}"/>
    <cellStyle name="Comma 18 14 6 5" xfId="4572" xr:uid="{00000000-0005-0000-0000-0000CD110000}"/>
    <cellStyle name="Comma 18 14 7" xfId="4573" xr:uid="{00000000-0005-0000-0000-0000CE110000}"/>
    <cellStyle name="Comma 18 14 8" xfId="4574" xr:uid="{00000000-0005-0000-0000-0000CF110000}"/>
    <cellStyle name="Comma 18 14 9" xfId="4575" xr:uid="{00000000-0005-0000-0000-0000D0110000}"/>
    <cellStyle name="Comma 18 140" xfId="4576" xr:uid="{00000000-0005-0000-0000-0000D1110000}"/>
    <cellStyle name="Comma 18 141" xfId="4577" xr:uid="{00000000-0005-0000-0000-0000D2110000}"/>
    <cellStyle name="Comma 18 142" xfId="4578" xr:uid="{00000000-0005-0000-0000-0000D3110000}"/>
    <cellStyle name="Comma 18 143" xfId="4579" xr:uid="{00000000-0005-0000-0000-0000D4110000}"/>
    <cellStyle name="Comma 18 144" xfId="4580" xr:uid="{00000000-0005-0000-0000-0000D5110000}"/>
    <cellStyle name="Comma 18 145" xfId="4581" xr:uid="{00000000-0005-0000-0000-0000D6110000}"/>
    <cellStyle name="Comma 18 146" xfId="4582" xr:uid="{00000000-0005-0000-0000-0000D7110000}"/>
    <cellStyle name="Comma 18 147" xfId="4583" xr:uid="{00000000-0005-0000-0000-0000D8110000}"/>
    <cellStyle name="Comma 18 148" xfId="4584" xr:uid="{00000000-0005-0000-0000-0000D9110000}"/>
    <cellStyle name="Comma 18 149" xfId="4585" xr:uid="{00000000-0005-0000-0000-0000DA110000}"/>
    <cellStyle name="Comma 18 15" xfId="4586" xr:uid="{00000000-0005-0000-0000-0000DB110000}"/>
    <cellStyle name="Comma 18 15 2" xfId="4587" xr:uid="{00000000-0005-0000-0000-0000DC110000}"/>
    <cellStyle name="Comma 18 15 2 2" xfId="4588" xr:uid="{00000000-0005-0000-0000-0000DD110000}"/>
    <cellStyle name="Comma 18 15 2 3" xfId="4589" xr:uid="{00000000-0005-0000-0000-0000DE110000}"/>
    <cellStyle name="Comma 18 15 2 4" xfId="4590" xr:uid="{00000000-0005-0000-0000-0000DF110000}"/>
    <cellStyle name="Comma 18 15 2 5" xfId="4591" xr:uid="{00000000-0005-0000-0000-0000E0110000}"/>
    <cellStyle name="Comma 18 15 3" xfId="4592" xr:uid="{00000000-0005-0000-0000-0000E1110000}"/>
    <cellStyle name="Comma 18 15 3 2" xfId="4593" xr:uid="{00000000-0005-0000-0000-0000E2110000}"/>
    <cellStyle name="Comma 18 15 3 3" xfId="4594" xr:uid="{00000000-0005-0000-0000-0000E3110000}"/>
    <cellStyle name="Comma 18 15 3 4" xfId="4595" xr:uid="{00000000-0005-0000-0000-0000E4110000}"/>
    <cellStyle name="Comma 18 15 3 5" xfId="4596" xr:uid="{00000000-0005-0000-0000-0000E5110000}"/>
    <cellStyle name="Comma 18 15 4" xfId="4597" xr:uid="{00000000-0005-0000-0000-0000E6110000}"/>
    <cellStyle name="Comma 18 15 4 2" xfId="4598" xr:uid="{00000000-0005-0000-0000-0000E7110000}"/>
    <cellStyle name="Comma 18 15 4 3" xfId="4599" xr:uid="{00000000-0005-0000-0000-0000E8110000}"/>
    <cellStyle name="Comma 18 15 4 4" xfId="4600" xr:uid="{00000000-0005-0000-0000-0000E9110000}"/>
    <cellStyle name="Comma 18 15 4 5" xfId="4601" xr:uid="{00000000-0005-0000-0000-0000EA110000}"/>
    <cellStyle name="Comma 18 15 5" xfId="4602" xr:uid="{00000000-0005-0000-0000-0000EB110000}"/>
    <cellStyle name="Comma 18 15 5 2" xfId="4603" xr:uid="{00000000-0005-0000-0000-0000EC110000}"/>
    <cellStyle name="Comma 18 15 5 3" xfId="4604" xr:uid="{00000000-0005-0000-0000-0000ED110000}"/>
    <cellStyle name="Comma 18 15 5 4" xfId="4605" xr:uid="{00000000-0005-0000-0000-0000EE110000}"/>
    <cellStyle name="Comma 18 15 5 5" xfId="4606" xr:uid="{00000000-0005-0000-0000-0000EF110000}"/>
    <cellStyle name="Comma 18 15 6" xfId="4607" xr:uid="{00000000-0005-0000-0000-0000F0110000}"/>
    <cellStyle name="Comma 18 15 7" xfId="4608" xr:uid="{00000000-0005-0000-0000-0000F1110000}"/>
    <cellStyle name="Comma 18 15 8" xfId="4609" xr:uid="{00000000-0005-0000-0000-0000F2110000}"/>
    <cellStyle name="Comma 18 15 9" xfId="4610" xr:uid="{00000000-0005-0000-0000-0000F3110000}"/>
    <cellStyle name="Comma 18 150" xfId="4611" xr:uid="{00000000-0005-0000-0000-0000F4110000}"/>
    <cellStyle name="Comma 18 151" xfId="4612" xr:uid="{00000000-0005-0000-0000-0000F5110000}"/>
    <cellStyle name="Comma 18 152" xfId="4613" xr:uid="{00000000-0005-0000-0000-0000F6110000}"/>
    <cellStyle name="Comma 18 153" xfId="4614" xr:uid="{00000000-0005-0000-0000-0000F7110000}"/>
    <cellStyle name="Comma 18 154" xfId="4615" xr:uid="{00000000-0005-0000-0000-0000F8110000}"/>
    <cellStyle name="Comma 18 155" xfId="4616" xr:uid="{00000000-0005-0000-0000-0000F9110000}"/>
    <cellStyle name="Comma 18 156" xfId="4617" xr:uid="{00000000-0005-0000-0000-0000FA110000}"/>
    <cellStyle name="Comma 18 157" xfId="4618" xr:uid="{00000000-0005-0000-0000-0000FB110000}"/>
    <cellStyle name="Comma 18 158" xfId="4619" xr:uid="{00000000-0005-0000-0000-0000FC110000}"/>
    <cellStyle name="Comma 18 159" xfId="4620" xr:uid="{00000000-0005-0000-0000-0000FD110000}"/>
    <cellStyle name="Comma 18 16" xfId="4621" xr:uid="{00000000-0005-0000-0000-0000FE110000}"/>
    <cellStyle name="Comma 18 16 2" xfId="4622" xr:uid="{00000000-0005-0000-0000-0000FF110000}"/>
    <cellStyle name="Comma 18 16 3" xfId="4623" xr:uid="{00000000-0005-0000-0000-000000120000}"/>
    <cellStyle name="Comma 18 16 4" xfId="4624" xr:uid="{00000000-0005-0000-0000-000001120000}"/>
    <cellStyle name="Comma 18 16 5" xfId="4625" xr:uid="{00000000-0005-0000-0000-000002120000}"/>
    <cellStyle name="Comma 18 160" xfId="4626" xr:uid="{00000000-0005-0000-0000-000003120000}"/>
    <cellStyle name="Comma 18 161" xfId="4627" xr:uid="{00000000-0005-0000-0000-000004120000}"/>
    <cellStyle name="Comma 18 162" xfId="4628" xr:uid="{00000000-0005-0000-0000-000005120000}"/>
    <cellStyle name="Comma 18 163" xfId="4629" xr:uid="{00000000-0005-0000-0000-000006120000}"/>
    <cellStyle name="Comma 18 164" xfId="4630" xr:uid="{00000000-0005-0000-0000-000007120000}"/>
    <cellStyle name="Comma 18 165" xfId="4631" xr:uid="{00000000-0005-0000-0000-000008120000}"/>
    <cellStyle name="Comma 18 17" xfId="4632" xr:uid="{00000000-0005-0000-0000-000009120000}"/>
    <cellStyle name="Comma 18 17 2" xfId="4633" xr:uid="{00000000-0005-0000-0000-00000A120000}"/>
    <cellStyle name="Comma 18 17 3" xfId="4634" xr:uid="{00000000-0005-0000-0000-00000B120000}"/>
    <cellStyle name="Comma 18 17 4" xfId="4635" xr:uid="{00000000-0005-0000-0000-00000C120000}"/>
    <cellStyle name="Comma 18 17 5" xfId="4636" xr:uid="{00000000-0005-0000-0000-00000D120000}"/>
    <cellStyle name="Comma 18 18" xfId="4637" xr:uid="{00000000-0005-0000-0000-00000E120000}"/>
    <cellStyle name="Comma 18 18 2" xfId="4638" xr:uid="{00000000-0005-0000-0000-00000F120000}"/>
    <cellStyle name="Comma 18 18 3" xfId="4639" xr:uid="{00000000-0005-0000-0000-000010120000}"/>
    <cellStyle name="Comma 18 18 4" xfId="4640" xr:uid="{00000000-0005-0000-0000-000011120000}"/>
    <cellStyle name="Comma 18 18 5" xfId="4641" xr:uid="{00000000-0005-0000-0000-000012120000}"/>
    <cellStyle name="Comma 18 19" xfId="4642" xr:uid="{00000000-0005-0000-0000-000013120000}"/>
    <cellStyle name="Comma 18 19 2" xfId="4643" xr:uid="{00000000-0005-0000-0000-000014120000}"/>
    <cellStyle name="Comma 18 19 3" xfId="4644" xr:uid="{00000000-0005-0000-0000-000015120000}"/>
    <cellStyle name="Comma 18 19 4" xfId="4645" xr:uid="{00000000-0005-0000-0000-000016120000}"/>
    <cellStyle name="Comma 18 19 5" xfId="4646" xr:uid="{00000000-0005-0000-0000-000017120000}"/>
    <cellStyle name="Comma 18 2" xfId="4647" xr:uid="{00000000-0005-0000-0000-000018120000}"/>
    <cellStyle name="Comma 18 2 10" xfId="4648" xr:uid="{00000000-0005-0000-0000-000019120000}"/>
    <cellStyle name="Comma 18 2 10 10" xfId="4649" xr:uid="{00000000-0005-0000-0000-00001A120000}"/>
    <cellStyle name="Comma 18 2 10 2" xfId="4650" xr:uid="{00000000-0005-0000-0000-00001B120000}"/>
    <cellStyle name="Comma 18 2 10 2 2" xfId="4651" xr:uid="{00000000-0005-0000-0000-00001C120000}"/>
    <cellStyle name="Comma 18 2 10 2 2 2" xfId="4652" xr:uid="{00000000-0005-0000-0000-00001D120000}"/>
    <cellStyle name="Comma 18 2 10 2 2 3" xfId="4653" xr:uid="{00000000-0005-0000-0000-00001E120000}"/>
    <cellStyle name="Comma 18 2 10 2 2 4" xfId="4654" xr:uid="{00000000-0005-0000-0000-00001F120000}"/>
    <cellStyle name="Comma 18 2 10 2 2 5" xfId="4655" xr:uid="{00000000-0005-0000-0000-000020120000}"/>
    <cellStyle name="Comma 18 2 10 2 3" xfId="4656" xr:uid="{00000000-0005-0000-0000-000021120000}"/>
    <cellStyle name="Comma 18 2 10 2 3 2" xfId="4657" xr:uid="{00000000-0005-0000-0000-000022120000}"/>
    <cellStyle name="Comma 18 2 10 2 3 3" xfId="4658" xr:uid="{00000000-0005-0000-0000-000023120000}"/>
    <cellStyle name="Comma 18 2 10 2 3 4" xfId="4659" xr:uid="{00000000-0005-0000-0000-000024120000}"/>
    <cellStyle name="Comma 18 2 10 2 3 5" xfId="4660" xr:uid="{00000000-0005-0000-0000-000025120000}"/>
    <cellStyle name="Comma 18 2 10 2 4" xfId="4661" xr:uid="{00000000-0005-0000-0000-000026120000}"/>
    <cellStyle name="Comma 18 2 10 2 4 2" xfId="4662" xr:uid="{00000000-0005-0000-0000-000027120000}"/>
    <cellStyle name="Comma 18 2 10 2 4 3" xfId="4663" xr:uid="{00000000-0005-0000-0000-000028120000}"/>
    <cellStyle name="Comma 18 2 10 2 4 4" xfId="4664" xr:uid="{00000000-0005-0000-0000-000029120000}"/>
    <cellStyle name="Comma 18 2 10 2 4 5" xfId="4665" xr:uid="{00000000-0005-0000-0000-00002A120000}"/>
    <cellStyle name="Comma 18 2 10 2 5" xfId="4666" xr:uid="{00000000-0005-0000-0000-00002B120000}"/>
    <cellStyle name="Comma 18 2 10 2 5 2" xfId="4667" xr:uid="{00000000-0005-0000-0000-00002C120000}"/>
    <cellStyle name="Comma 18 2 10 2 5 3" xfId="4668" xr:uid="{00000000-0005-0000-0000-00002D120000}"/>
    <cellStyle name="Comma 18 2 10 2 5 4" xfId="4669" xr:uid="{00000000-0005-0000-0000-00002E120000}"/>
    <cellStyle name="Comma 18 2 10 2 5 5" xfId="4670" xr:uid="{00000000-0005-0000-0000-00002F120000}"/>
    <cellStyle name="Comma 18 2 10 2 6" xfId="4671" xr:uid="{00000000-0005-0000-0000-000030120000}"/>
    <cellStyle name="Comma 18 2 10 2 7" xfId="4672" xr:uid="{00000000-0005-0000-0000-000031120000}"/>
    <cellStyle name="Comma 18 2 10 2 8" xfId="4673" xr:uid="{00000000-0005-0000-0000-000032120000}"/>
    <cellStyle name="Comma 18 2 10 2 9" xfId="4674" xr:uid="{00000000-0005-0000-0000-000033120000}"/>
    <cellStyle name="Comma 18 2 10 3" xfId="4675" xr:uid="{00000000-0005-0000-0000-000034120000}"/>
    <cellStyle name="Comma 18 2 10 3 2" xfId="4676" xr:uid="{00000000-0005-0000-0000-000035120000}"/>
    <cellStyle name="Comma 18 2 10 3 3" xfId="4677" xr:uid="{00000000-0005-0000-0000-000036120000}"/>
    <cellStyle name="Comma 18 2 10 3 4" xfId="4678" xr:uid="{00000000-0005-0000-0000-000037120000}"/>
    <cellStyle name="Comma 18 2 10 3 5" xfId="4679" xr:uid="{00000000-0005-0000-0000-000038120000}"/>
    <cellStyle name="Comma 18 2 10 4" xfId="4680" xr:uid="{00000000-0005-0000-0000-000039120000}"/>
    <cellStyle name="Comma 18 2 10 4 2" xfId="4681" xr:uid="{00000000-0005-0000-0000-00003A120000}"/>
    <cellStyle name="Comma 18 2 10 4 3" xfId="4682" xr:uid="{00000000-0005-0000-0000-00003B120000}"/>
    <cellStyle name="Comma 18 2 10 4 4" xfId="4683" xr:uid="{00000000-0005-0000-0000-00003C120000}"/>
    <cellStyle name="Comma 18 2 10 4 5" xfId="4684" xr:uid="{00000000-0005-0000-0000-00003D120000}"/>
    <cellStyle name="Comma 18 2 10 5" xfId="4685" xr:uid="{00000000-0005-0000-0000-00003E120000}"/>
    <cellStyle name="Comma 18 2 10 5 2" xfId="4686" xr:uid="{00000000-0005-0000-0000-00003F120000}"/>
    <cellStyle name="Comma 18 2 10 5 3" xfId="4687" xr:uid="{00000000-0005-0000-0000-000040120000}"/>
    <cellStyle name="Comma 18 2 10 5 4" xfId="4688" xr:uid="{00000000-0005-0000-0000-000041120000}"/>
    <cellStyle name="Comma 18 2 10 5 5" xfId="4689" xr:uid="{00000000-0005-0000-0000-000042120000}"/>
    <cellStyle name="Comma 18 2 10 6" xfId="4690" xr:uid="{00000000-0005-0000-0000-000043120000}"/>
    <cellStyle name="Comma 18 2 10 6 2" xfId="4691" xr:uid="{00000000-0005-0000-0000-000044120000}"/>
    <cellStyle name="Comma 18 2 10 6 3" xfId="4692" xr:uid="{00000000-0005-0000-0000-000045120000}"/>
    <cellStyle name="Comma 18 2 10 6 4" xfId="4693" xr:uid="{00000000-0005-0000-0000-000046120000}"/>
    <cellStyle name="Comma 18 2 10 6 5" xfId="4694" xr:uid="{00000000-0005-0000-0000-000047120000}"/>
    <cellStyle name="Comma 18 2 10 7" xfId="4695" xr:uid="{00000000-0005-0000-0000-000048120000}"/>
    <cellStyle name="Comma 18 2 10 8" xfId="4696" xr:uid="{00000000-0005-0000-0000-000049120000}"/>
    <cellStyle name="Comma 18 2 10 9" xfId="4697" xr:uid="{00000000-0005-0000-0000-00004A120000}"/>
    <cellStyle name="Comma 18 2 100" xfId="4698" xr:uid="{00000000-0005-0000-0000-00004B120000}"/>
    <cellStyle name="Comma 18 2 101" xfId="4699" xr:uid="{00000000-0005-0000-0000-00004C120000}"/>
    <cellStyle name="Comma 18 2 102" xfId="4700" xr:uid="{00000000-0005-0000-0000-00004D120000}"/>
    <cellStyle name="Comma 18 2 103" xfId="4701" xr:uid="{00000000-0005-0000-0000-00004E120000}"/>
    <cellStyle name="Comma 18 2 104" xfId="4702" xr:uid="{00000000-0005-0000-0000-00004F120000}"/>
    <cellStyle name="Comma 18 2 105" xfId="4703" xr:uid="{00000000-0005-0000-0000-000050120000}"/>
    <cellStyle name="Comma 18 2 106" xfId="4704" xr:uid="{00000000-0005-0000-0000-000051120000}"/>
    <cellStyle name="Comma 18 2 107" xfId="4705" xr:uid="{00000000-0005-0000-0000-000052120000}"/>
    <cellStyle name="Comma 18 2 108" xfId="4706" xr:uid="{00000000-0005-0000-0000-000053120000}"/>
    <cellStyle name="Comma 18 2 109" xfId="4707" xr:uid="{00000000-0005-0000-0000-000054120000}"/>
    <cellStyle name="Comma 18 2 11" xfId="4708" xr:uid="{00000000-0005-0000-0000-000055120000}"/>
    <cellStyle name="Comma 18 2 11 10" xfId="4709" xr:uid="{00000000-0005-0000-0000-000056120000}"/>
    <cellStyle name="Comma 18 2 11 2" xfId="4710" xr:uid="{00000000-0005-0000-0000-000057120000}"/>
    <cellStyle name="Comma 18 2 11 2 2" xfId="4711" xr:uid="{00000000-0005-0000-0000-000058120000}"/>
    <cellStyle name="Comma 18 2 11 2 2 2" xfId="4712" xr:uid="{00000000-0005-0000-0000-000059120000}"/>
    <cellStyle name="Comma 18 2 11 2 2 3" xfId="4713" xr:uid="{00000000-0005-0000-0000-00005A120000}"/>
    <cellStyle name="Comma 18 2 11 2 2 4" xfId="4714" xr:uid="{00000000-0005-0000-0000-00005B120000}"/>
    <cellStyle name="Comma 18 2 11 2 2 5" xfId="4715" xr:uid="{00000000-0005-0000-0000-00005C120000}"/>
    <cellStyle name="Comma 18 2 11 2 3" xfId="4716" xr:uid="{00000000-0005-0000-0000-00005D120000}"/>
    <cellStyle name="Comma 18 2 11 2 3 2" xfId="4717" xr:uid="{00000000-0005-0000-0000-00005E120000}"/>
    <cellStyle name="Comma 18 2 11 2 3 3" xfId="4718" xr:uid="{00000000-0005-0000-0000-00005F120000}"/>
    <cellStyle name="Comma 18 2 11 2 3 4" xfId="4719" xr:uid="{00000000-0005-0000-0000-000060120000}"/>
    <cellStyle name="Comma 18 2 11 2 3 5" xfId="4720" xr:uid="{00000000-0005-0000-0000-000061120000}"/>
    <cellStyle name="Comma 18 2 11 2 4" xfId="4721" xr:uid="{00000000-0005-0000-0000-000062120000}"/>
    <cellStyle name="Comma 18 2 11 2 4 2" xfId="4722" xr:uid="{00000000-0005-0000-0000-000063120000}"/>
    <cellStyle name="Comma 18 2 11 2 4 3" xfId="4723" xr:uid="{00000000-0005-0000-0000-000064120000}"/>
    <cellStyle name="Comma 18 2 11 2 4 4" xfId="4724" xr:uid="{00000000-0005-0000-0000-000065120000}"/>
    <cellStyle name="Comma 18 2 11 2 4 5" xfId="4725" xr:uid="{00000000-0005-0000-0000-000066120000}"/>
    <cellStyle name="Comma 18 2 11 2 5" xfId="4726" xr:uid="{00000000-0005-0000-0000-000067120000}"/>
    <cellStyle name="Comma 18 2 11 2 5 2" xfId="4727" xr:uid="{00000000-0005-0000-0000-000068120000}"/>
    <cellStyle name="Comma 18 2 11 2 5 3" xfId="4728" xr:uid="{00000000-0005-0000-0000-000069120000}"/>
    <cellStyle name="Comma 18 2 11 2 5 4" xfId="4729" xr:uid="{00000000-0005-0000-0000-00006A120000}"/>
    <cellStyle name="Comma 18 2 11 2 5 5" xfId="4730" xr:uid="{00000000-0005-0000-0000-00006B120000}"/>
    <cellStyle name="Comma 18 2 11 2 6" xfId="4731" xr:uid="{00000000-0005-0000-0000-00006C120000}"/>
    <cellStyle name="Comma 18 2 11 2 7" xfId="4732" xr:uid="{00000000-0005-0000-0000-00006D120000}"/>
    <cellStyle name="Comma 18 2 11 2 8" xfId="4733" xr:uid="{00000000-0005-0000-0000-00006E120000}"/>
    <cellStyle name="Comma 18 2 11 2 9" xfId="4734" xr:uid="{00000000-0005-0000-0000-00006F120000}"/>
    <cellStyle name="Comma 18 2 11 3" xfId="4735" xr:uid="{00000000-0005-0000-0000-000070120000}"/>
    <cellStyle name="Comma 18 2 11 3 2" xfId="4736" xr:uid="{00000000-0005-0000-0000-000071120000}"/>
    <cellStyle name="Comma 18 2 11 3 3" xfId="4737" xr:uid="{00000000-0005-0000-0000-000072120000}"/>
    <cellStyle name="Comma 18 2 11 3 4" xfId="4738" xr:uid="{00000000-0005-0000-0000-000073120000}"/>
    <cellStyle name="Comma 18 2 11 3 5" xfId="4739" xr:uid="{00000000-0005-0000-0000-000074120000}"/>
    <cellStyle name="Comma 18 2 11 4" xfId="4740" xr:uid="{00000000-0005-0000-0000-000075120000}"/>
    <cellStyle name="Comma 18 2 11 4 2" xfId="4741" xr:uid="{00000000-0005-0000-0000-000076120000}"/>
    <cellStyle name="Comma 18 2 11 4 3" xfId="4742" xr:uid="{00000000-0005-0000-0000-000077120000}"/>
    <cellStyle name="Comma 18 2 11 4 4" xfId="4743" xr:uid="{00000000-0005-0000-0000-000078120000}"/>
    <cellStyle name="Comma 18 2 11 4 5" xfId="4744" xr:uid="{00000000-0005-0000-0000-000079120000}"/>
    <cellStyle name="Comma 18 2 11 5" xfId="4745" xr:uid="{00000000-0005-0000-0000-00007A120000}"/>
    <cellStyle name="Comma 18 2 11 5 2" xfId="4746" xr:uid="{00000000-0005-0000-0000-00007B120000}"/>
    <cellStyle name="Comma 18 2 11 5 3" xfId="4747" xr:uid="{00000000-0005-0000-0000-00007C120000}"/>
    <cellStyle name="Comma 18 2 11 5 4" xfId="4748" xr:uid="{00000000-0005-0000-0000-00007D120000}"/>
    <cellStyle name="Comma 18 2 11 5 5" xfId="4749" xr:uid="{00000000-0005-0000-0000-00007E120000}"/>
    <cellStyle name="Comma 18 2 11 6" xfId="4750" xr:uid="{00000000-0005-0000-0000-00007F120000}"/>
    <cellStyle name="Comma 18 2 11 6 2" xfId="4751" xr:uid="{00000000-0005-0000-0000-000080120000}"/>
    <cellStyle name="Comma 18 2 11 6 3" xfId="4752" xr:uid="{00000000-0005-0000-0000-000081120000}"/>
    <cellStyle name="Comma 18 2 11 6 4" xfId="4753" xr:uid="{00000000-0005-0000-0000-000082120000}"/>
    <cellStyle name="Comma 18 2 11 6 5" xfId="4754" xr:uid="{00000000-0005-0000-0000-000083120000}"/>
    <cellStyle name="Comma 18 2 11 7" xfId="4755" xr:uid="{00000000-0005-0000-0000-000084120000}"/>
    <cellStyle name="Comma 18 2 11 8" xfId="4756" xr:uid="{00000000-0005-0000-0000-000085120000}"/>
    <cellStyle name="Comma 18 2 11 9" xfId="4757" xr:uid="{00000000-0005-0000-0000-000086120000}"/>
    <cellStyle name="Comma 18 2 110" xfId="4758" xr:uid="{00000000-0005-0000-0000-000087120000}"/>
    <cellStyle name="Comma 18 2 111" xfId="4759" xr:uid="{00000000-0005-0000-0000-000088120000}"/>
    <cellStyle name="Comma 18 2 112" xfId="4760" xr:uid="{00000000-0005-0000-0000-000089120000}"/>
    <cellStyle name="Comma 18 2 113" xfId="4761" xr:uid="{00000000-0005-0000-0000-00008A120000}"/>
    <cellStyle name="Comma 18 2 114" xfId="4762" xr:uid="{00000000-0005-0000-0000-00008B120000}"/>
    <cellStyle name="Comma 18 2 115" xfId="4763" xr:uid="{00000000-0005-0000-0000-00008C120000}"/>
    <cellStyle name="Comma 18 2 116" xfId="4764" xr:uid="{00000000-0005-0000-0000-00008D120000}"/>
    <cellStyle name="Comma 18 2 117" xfId="4765" xr:uid="{00000000-0005-0000-0000-00008E120000}"/>
    <cellStyle name="Comma 18 2 118" xfId="4766" xr:uid="{00000000-0005-0000-0000-00008F120000}"/>
    <cellStyle name="Comma 18 2 119" xfId="4767" xr:uid="{00000000-0005-0000-0000-000090120000}"/>
    <cellStyle name="Comma 18 2 12" xfId="4768" xr:uid="{00000000-0005-0000-0000-000091120000}"/>
    <cellStyle name="Comma 18 2 12 10" xfId="4769" xr:uid="{00000000-0005-0000-0000-000092120000}"/>
    <cellStyle name="Comma 18 2 12 2" xfId="4770" xr:uid="{00000000-0005-0000-0000-000093120000}"/>
    <cellStyle name="Comma 18 2 12 2 2" xfId="4771" xr:uid="{00000000-0005-0000-0000-000094120000}"/>
    <cellStyle name="Comma 18 2 12 2 2 2" xfId="4772" xr:uid="{00000000-0005-0000-0000-000095120000}"/>
    <cellStyle name="Comma 18 2 12 2 2 3" xfId="4773" xr:uid="{00000000-0005-0000-0000-000096120000}"/>
    <cellStyle name="Comma 18 2 12 2 2 4" xfId="4774" xr:uid="{00000000-0005-0000-0000-000097120000}"/>
    <cellStyle name="Comma 18 2 12 2 2 5" xfId="4775" xr:uid="{00000000-0005-0000-0000-000098120000}"/>
    <cellStyle name="Comma 18 2 12 2 3" xfId="4776" xr:uid="{00000000-0005-0000-0000-000099120000}"/>
    <cellStyle name="Comma 18 2 12 2 3 2" xfId="4777" xr:uid="{00000000-0005-0000-0000-00009A120000}"/>
    <cellStyle name="Comma 18 2 12 2 3 3" xfId="4778" xr:uid="{00000000-0005-0000-0000-00009B120000}"/>
    <cellStyle name="Comma 18 2 12 2 3 4" xfId="4779" xr:uid="{00000000-0005-0000-0000-00009C120000}"/>
    <cellStyle name="Comma 18 2 12 2 3 5" xfId="4780" xr:uid="{00000000-0005-0000-0000-00009D120000}"/>
    <cellStyle name="Comma 18 2 12 2 4" xfId="4781" xr:uid="{00000000-0005-0000-0000-00009E120000}"/>
    <cellStyle name="Comma 18 2 12 2 4 2" xfId="4782" xr:uid="{00000000-0005-0000-0000-00009F120000}"/>
    <cellStyle name="Comma 18 2 12 2 4 3" xfId="4783" xr:uid="{00000000-0005-0000-0000-0000A0120000}"/>
    <cellStyle name="Comma 18 2 12 2 4 4" xfId="4784" xr:uid="{00000000-0005-0000-0000-0000A1120000}"/>
    <cellStyle name="Comma 18 2 12 2 4 5" xfId="4785" xr:uid="{00000000-0005-0000-0000-0000A2120000}"/>
    <cellStyle name="Comma 18 2 12 2 5" xfId="4786" xr:uid="{00000000-0005-0000-0000-0000A3120000}"/>
    <cellStyle name="Comma 18 2 12 2 5 2" xfId="4787" xr:uid="{00000000-0005-0000-0000-0000A4120000}"/>
    <cellStyle name="Comma 18 2 12 2 5 3" xfId="4788" xr:uid="{00000000-0005-0000-0000-0000A5120000}"/>
    <cellStyle name="Comma 18 2 12 2 5 4" xfId="4789" xr:uid="{00000000-0005-0000-0000-0000A6120000}"/>
    <cellStyle name="Comma 18 2 12 2 5 5" xfId="4790" xr:uid="{00000000-0005-0000-0000-0000A7120000}"/>
    <cellStyle name="Comma 18 2 12 2 6" xfId="4791" xr:uid="{00000000-0005-0000-0000-0000A8120000}"/>
    <cellStyle name="Comma 18 2 12 2 7" xfId="4792" xr:uid="{00000000-0005-0000-0000-0000A9120000}"/>
    <cellStyle name="Comma 18 2 12 2 8" xfId="4793" xr:uid="{00000000-0005-0000-0000-0000AA120000}"/>
    <cellStyle name="Comma 18 2 12 2 9" xfId="4794" xr:uid="{00000000-0005-0000-0000-0000AB120000}"/>
    <cellStyle name="Comma 18 2 12 3" xfId="4795" xr:uid="{00000000-0005-0000-0000-0000AC120000}"/>
    <cellStyle name="Comma 18 2 12 3 2" xfId="4796" xr:uid="{00000000-0005-0000-0000-0000AD120000}"/>
    <cellStyle name="Comma 18 2 12 3 3" xfId="4797" xr:uid="{00000000-0005-0000-0000-0000AE120000}"/>
    <cellStyle name="Comma 18 2 12 3 4" xfId="4798" xr:uid="{00000000-0005-0000-0000-0000AF120000}"/>
    <cellStyle name="Comma 18 2 12 3 5" xfId="4799" xr:uid="{00000000-0005-0000-0000-0000B0120000}"/>
    <cellStyle name="Comma 18 2 12 4" xfId="4800" xr:uid="{00000000-0005-0000-0000-0000B1120000}"/>
    <cellStyle name="Comma 18 2 12 4 2" xfId="4801" xr:uid="{00000000-0005-0000-0000-0000B2120000}"/>
    <cellStyle name="Comma 18 2 12 4 3" xfId="4802" xr:uid="{00000000-0005-0000-0000-0000B3120000}"/>
    <cellStyle name="Comma 18 2 12 4 4" xfId="4803" xr:uid="{00000000-0005-0000-0000-0000B4120000}"/>
    <cellStyle name="Comma 18 2 12 4 5" xfId="4804" xr:uid="{00000000-0005-0000-0000-0000B5120000}"/>
    <cellStyle name="Comma 18 2 12 5" xfId="4805" xr:uid="{00000000-0005-0000-0000-0000B6120000}"/>
    <cellStyle name="Comma 18 2 12 5 2" xfId="4806" xr:uid="{00000000-0005-0000-0000-0000B7120000}"/>
    <cellStyle name="Comma 18 2 12 5 3" xfId="4807" xr:uid="{00000000-0005-0000-0000-0000B8120000}"/>
    <cellStyle name="Comma 18 2 12 5 4" xfId="4808" xr:uid="{00000000-0005-0000-0000-0000B9120000}"/>
    <cellStyle name="Comma 18 2 12 5 5" xfId="4809" xr:uid="{00000000-0005-0000-0000-0000BA120000}"/>
    <cellStyle name="Comma 18 2 12 6" xfId="4810" xr:uid="{00000000-0005-0000-0000-0000BB120000}"/>
    <cellStyle name="Comma 18 2 12 6 2" xfId="4811" xr:uid="{00000000-0005-0000-0000-0000BC120000}"/>
    <cellStyle name="Comma 18 2 12 6 3" xfId="4812" xr:uid="{00000000-0005-0000-0000-0000BD120000}"/>
    <cellStyle name="Comma 18 2 12 6 4" xfId="4813" xr:uid="{00000000-0005-0000-0000-0000BE120000}"/>
    <cellStyle name="Comma 18 2 12 6 5" xfId="4814" xr:uid="{00000000-0005-0000-0000-0000BF120000}"/>
    <cellStyle name="Comma 18 2 12 7" xfId="4815" xr:uid="{00000000-0005-0000-0000-0000C0120000}"/>
    <cellStyle name="Comma 18 2 12 8" xfId="4816" xr:uid="{00000000-0005-0000-0000-0000C1120000}"/>
    <cellStyle name="Comma 18 2 12 9" xfId="4817" xr:uid="{00000000-0005-0000-0000-0000C2120000}"/>
    <cellStyle name="Comma 18 2 120" xfId="4818" xr:uid="{00000000-0005-0000-0000-0000C3120000}"/>
    <cellStyle name="Comma 18 2 121" xfId="4819" xr:uid="{00000000-0005-0000-0000-0000C4120000}"/>
    <cellStyle name="Comma 18 2 122" xfId="4820" xr:uid="{00000000-0005-0000-0000-0000C5120000}"/>
    <cellStyle name="Comma 18 2 123" xfId="4821" xr:uid="{00000000-0005-0000-0000-0000C6120000}"/>
    <cellStyle name="Comma 18 2 124" xfId="4822" xr:uid="{00000000-0005-0000-0000-0000C7120000}"/>
    <cellStyle name="Comma 18 2 125" xfId="4823" xr:uid="{00000000-0005-0000-0000-0000C8120000}"/>
    <cellStyle name="Comma 18 2 126" xfId="4824" xr:uid="{00000000-0005-0000-0000-0000C9120000}"/>
    <cellStyle name="Comma 18 2 127" xfId="4825" xr:uid="{00000000-0005-0000-0000-0000CA120000}"/>
    <cellStyle name="Comma 18 2 128" xfId="4826" xr:uid="{00000000-0005-0000-0000-0000CB120000}"/>
    <cellStyle name="Comma 18 2 129" xfId="4827" xr:uid="{00000000-0005-0000-0000-0000CC120000}"/>
    <cellStyle name="Comma 18 2 13" xfId="4828" xr:uid="{00000000-0005-0000-0000-0000CD120000}"/>
    <cellStyle name="Comma 18 2 13 2" xfId="4829" xr:uid="{00000000-0005-0000-0000-0000CE120000}"/>
    <cellStyle name="Comma 18 2 13 2 2" xfId="4830" xr:uid="{00000000-0005-0000-0000-0000CF120000}"/>
    <cellStyle name="Comma 18 2 13 2 3" xfId="4831" xr:uid="{00000000-0005-0000-0000-0000D0120000}"/>
    <cellStyle name="Comma 18 2 13 2 4" xfId="4832" xr:uid="{00000000-0005-0000-0000-0000D1120000}"/>
    <cellStyle name="Comma 18 2 13 2 5" xfId="4833" xr:uid="{00000000-0005-0000-0000-0000D2120000}"/>
    <cellStyle name="Comma 18 2 13 3" xfId="4834" xr:uid="{00000000-0005-0000-0000-0000D3120000}"/>
    <cellStyle name="Comma 18 2 13 3 2" xfId="4835" xr:uid="{00000000-0005-0000-0000-0000D4120000}"/>
    <cellStyle name="Comma 18 2 13 3 3" xfId="4836" xr:uid="{00000000-0005-0000-0000-0000D5120000}"/>
    <cellStyle name="Comma 18 2 13 3 4" xfId="4837" xr:uid="{00000000-0005-0000-0000-0000D6120000}"/>
    <cellStyle name="Comma 18 2 13 3 5" xfId="4838" xr:uid="{00000000-0005-0000-0000-0000D7120000}"/>
    <cellStyle name="Comma 18 2 13 4" xfId="4839" xr:uid="{00000000-0005-0000-0000-0000D8120000}"/>
    <cellStyle name="Comma 18 2 13 4 2" xfId="4840" xr:uid="{00000000-0005-0000-0000-0000D9120000}"/>
    <cellStyle name="Comma 18 2 13 4 3" xfId="4841" xr:uid="{00000000-0005-0000-0000-0000DA120000}"/>
    <cellStyle name="Comma 18 2 13 4 4" xfId="4842" xr:uid="{00000000-0005-0000-0000-0000DB120000}"/>
    <cellStyle name="Comma 18 2 13 4 5" xfId="4843" xr:uid="{00000000-0005-0000-0000-0000DC120000}"/>
    <cellStyle name="Comma 18 2 13 5" xfId="4844" xr:uid="{00000000-0005-0000-0000-0000DD120000}"/>
    <cellStyle name="Comma 18 2 13 5 2" xfId="4845" xr:uid="{00000000-0005-0000-0000-0000DE120000}"/>
    <cellStyle name="Comma 18 2 13 5 3" xfId="4846" xr:uid="{00000000-0005-0000-0000-0000DF120000}"/>
    <cellStyle name="Comma 18 2 13 5 4" xfId="4847" xr:uid="{00000000-0005-0000-0000-0000E0120000}"/>
    <cellStyle name="Comma 18 2 13 5 5" xfId="4848" xr:uid="{00000000-0005-0000-0000-0000E1120000}"/>
    <cellStyle name="Comma 18 2 13 6" xfId="4849" xr:uid="{00000000-0005-0000-0000-0000E2120000}"/>
    <cellStyle name="Comma 18 2 13 7" xfId="4850" xr:uid="{00000000-0005-0000-0000-0000E3120000}"/>
    <cellStyle name="Comma 18 2 13 8" xfId="4851" xr:uid="{00000000-0005-0000-0000-0000E4120000}"/>
    <cellStyle name="Comma 18 2 13 9" xfId="4852" xr:uid="{00000000-0005-0000-0000-0000E5120000}"/>
    <cellStyle name="Comma 18 2 130" xfId="4853" xr:uid="{00000000-0005-0000-0000-0000E6120000}"/>
    <cellStyle name="Comma 18 2 131" xfId="4854" xr:uid="{00000000-0005-0000-0000-0000E7120000}"/>
    <cellStyle name="Comma 18 2 132" xfId="4855" xr:uid="{00000000-0005-0000-0000-0000E8120000}"/>
    <cellStyle name="Comma 18 2 133" xfId="4856" xr:uid="{00000000-0005-0000-0000-0000E9120000}"/>
    <cellStyle name="Comma 18 2 134" xfId="4857" xr:uid="{00000000-0005-0000-0000-0000EA120000}"/>
    <cellStyle name="Comma 18 2 135" xfId="4858" xr:uid="{00000000-0005-0000-0000-0000EB120000}"/>
    <cellStyle name="Comma 18 2 136" xfId="4859" xr:uid="{00000000-0005-0000-0000-0000EC120000}"/>
    <cellStyle name="Comma 18 2 137" xfId="4860" xr:uid="{00000000-0005-0000-0000-0000ED120000}"/>
    <cellStyle name="Comma 18 2 138" xfId="4861" xr:uid="{00000000-0005-0000-0000-0000EE120000}"/>
    <cellStyle name="Comma 18 2 139" xfId="4862" xr:uid="{00000000-0005-0000-0000-0000EF120000}"/>
    <cellStyle name="Comma 18 2 14" xfId="4863" xr:uid="{00000000-0005-0000-0000-0000F0120000}"/>
    <cellStyle name="Comma 18 2 14 2" xfId="4864" xr:uid="{00000000-0005-0000-0000-0000F1120000}"/>
    <cellStyle name="Comma 18 2 14 3" xfId="4865" xr:uid="{00000000-0005-0000-0000-0000F2120000}"/>
    <cellStyle name="Comma 18 2 14 4" xfId="4866" xr:uid="{00000000-0005-0000-0000-0000F3120000}"/>
    <cellStyle name="Comma 18 2 14 5" xfId="4867" xr:uid="{00000000-0005-0000-0000-0000F4120000}"/>
    <cellStyle name="Comma 18 2 140" xfId="4868" xr:uid="{00000000-0005-0000-0000-0000F5120000}"/>
    <cellStyle name="Comma 18 2 141" xfId="4869" xr:uid="{00000000-0005-0000-0000-0000F6120000}"/>
    <cellStyle name="Comma 18 2 142" xfId="4870" xr:uid="{00000000-0005-0000-0000-0000F7120000}"/>
    <cellStyle name="Comma 18 2 143" xfId="4871" xr:uid="{00000000-0005-0000-0000-0000F8120000}"/>
    <cellStyle name="Comma 18 2 144" xfId="4872" xr:uid="{00000000-0005-0000-0000-0000F9120000}"/>
    <cellStyle name="Comma 18 2 145" xfId="4873" xr:uid="{00000000-0005-0000-0000-0000FA120000}"/>
    <cellStyle name="Comma 18 2 146" xfId="4874" xr:uid="{00000000-0005-0000-0000-0000FB120000}"/>
    <cellStyle name="Comma 18 2 147" xfId="4875" xr:uid="{00000000-0005-0000-0000-0000FC120000}"/>
    <cellStyle name="Comma 18 2 148" xfId="4876" xr:uid="{00000000-0005-0000-0000-0000FD120000}"/>
    <cellStyle name="Comma 18 2 149" xfId="4877" xr:uid="{00000000-0005-0000-0000-0000FE120000}"/>
    <cellStyle name="Comma 18 2 15" xfId="4878" xr:uid="{00000000-0005-0000-0000-0000FF120000}"/>
    <cellStyle name="Comma 18 2 15 2" xfId="4879" xr:uid="{00000000-0005-0000-0000-000000130000}"/>
    <cellStyle name="Comma 18 2 15 3" xfId="4880" xr:uid="{00000000-0005-0000-0000-000001130000}"/>
    <cellStyle name="Comma 18 2 15 4" xfId="4881" xr:uid="{00000000-0005-0000-0000-000002130000}"/>
    <cellStyle name="Comma 18 2 15 5" xfId="4882" xr:uid="{00000000-0005-0000-0000-000003130000}"/>
    <cellStyle name="Comma 18 2 150" xfId="4883" xr:uid="{00000000-0005-0000-0000-000004130000}"/>
    <cellStyle name="Comma 18 2 151" xfId="4884" xr:uid="{00000000-0005-0000-0000-000005130000}"/>
    <cellStyle name="Comma 18 2 152" xfId="4885" xr:uid="{00000000-0005-0000-0000-000006130000}"/>
    <cellStyle name="Comma 18 2 153" xfId="4886" xr:uid="{00000000-0005-0000-0000-000007130000}"/>
    <cellStyle name="Comma 18 2 154" xfId="4887" xr:uid="{00000000-0005-0000-0000-000008130000}"/>
    <cellStyle name="Comma 18 2 155" xfId="4888" xr:uid="{00000000-0005-0000-0000-000009130000}"/>
    <cellStyle name="Comma 18 2 156" xfId="4889" xr:uid="{00000000-0005-0000-0000-00000A130000}"/>
    <cellStyle name="Comma 18 2 157" xfId="4890" xr:uid="{00000000-0005-0000-0000-00000B130000}"/>
    <cellStyle name="Comma 18 2 158" xfId="4891" xr:uid="{00000000-0005-0000-0000-00000C130000}"/>
    <cellStyle name="Comma 18 2 159" xfId="4892" xr:uid="{00000000-0005-0000-0000-00000D130000}"/>
    <cellStyle name="Comma 18 2 16" xfId="4893" xr:uid="{00000000-0005-0000-0000-00000E130000}"/>
    <cellStyle name="Comma 18 2 16 2" xfId="4894" xr:uid="{00000000-0005-0000-0000-00000F130000}"/>
    <cellStyle name="Comma 18 2 16 3" xfId="4895" xr:uid="{00000000-0005-0000-0000-000010130000}"/>
    <cellStyle name="Comma 18 2 16 4" xfId="4896" xr:uid="{00000000-0005-0000-0000-000011130000}"/>
    <cellStyle name="Comma 18 2 16 5" xfId="4897" xr:uid="{00000000-0005-0000-0000-000012130000}"/>
    <cellStyle name="Comma 18 2 160" xfId="4898" xr:uid="{00000000-0005-0000-0000-000013130000}"/>
    <cellStyle name="Comma 18 2 161" xfId="4899" xr:uid="{00000000-0005-0000-0000-000014130000}"/>
    <cellStyle name="Comma 18 2 162" xfId="4900" xr:uid="{00000000-0005-0000-0000-000015130000}"/>
    <cellStyle name="Comma 18 2 17" xfId="4901" xr:uid="{00000000-0005-0000-0000-000016130000}"/>
    <cellStyle name="Comma 18 2 17 2" xfId="4902" xr:uid="{00000000-0005-0000-0000-000017130000}"/>
    <cellStyle name="Comma 18 2 17 3" xfId="4903" xr:uid="{00000000-0005-0000-0000-000018130000}"/>
    <cellStyle name="Comma 18 2 17 4" xfId="4904" xr:uid="{00000000-0005-0000-0000-000019130000}"/>
    <cellStyle name="Comma 18 2 17 5" xfId="4905" xr:uid="{00000000-0005-0000-0000-00001A130000}"/>
    <cellStyle name="Comma 18 2 18" xfId="4906" xr:uid="{00000000-0005-0000-0000-00001B130000}"/>
    <cellStyle name="Comma 18 2 18 2" xfId="4907" xr:uid="{00000000-0005-0000-0000-00001C130000}"/>
    <cellStyle name="Comma 18 2 18 3" xfId="4908" xr:uid="{00000000-0005-0000-0000-00001D130000}"/>
    <cellStyle name="Comma 18 2 18 4" xfId="4909" xr:uid="{00000000-0005-0000-0000-00001E130000}"/>
    <cellStyle name="Comma 18 2 19" xfId="4910" xr:uid="{00000000-0005-0000-0000-00001F130000}"/>
    <cellStyle name="Comma 18 2 2" xfId="4911" xr:uid="{00000000-0005-0000-0000-000020130000}"/>
    <cellStyle name="Comma 18 2 2 10" xfId="4912" xr:uid="{00000000-0005-0000-0000-000021130000}"/>
    <cellStyle name="Comma 18 2 2 2" xfId="4913" xr:uid="{00000000-0005-0000-0000-000022130000}"/>
    <cellStyle name="Comma 18 2 2 2 2" xfId="4914" xr:uid="{00000000-0005-0000-0000-000023130000}"/>
    <cellStyle name="Comma 18 2 2 2 2 2" xfId="4915" xr:uid="{00000000-0005-0000-0000-000024130000}"/>
    <cellStyle name="Comma 18 2 2 2 2 3" xfId="4916" xr:uid="{00000000-0005-0000-0000-000025130000}"/>
    <cellStyle name="Comma 18 2 2 2 2 4" xfId="4917" xr:uid="{00000000-0005-0000-0000-000026130000}"/>
    <cellStyle name="Comma 18 2 2 2 2 5" xfId="4918" xr:uid="{00000000-0005-0000-0000-000027130000}"/>
    <cellStyle name="Comma 18 2 2 2 3" xfId="4919" xr:uid="{00000000-0005-0000-0000-000028130000}"/>
    <cellStyle name="Comma 18 2 2 2 3 2" xfId="4920" xr:uid="{00000000-0005-0000-0000-000029130000}"/>
    <cellStyle name="Comma 18 2 2 2 3 3" xfId="4921" xr:uid="{00000000-0005-0000-0000-00002A130000}"/>
    <cellStyle name="Comma 18 2 2 2 3 4" xfId="4922" xr:uid="{00000000-0005-0000-0000-00002B130000}"/>
    <cellStyle name="Comma 18 2 2 2 3 5" xfId="4923" xr:uid="{00000000-0005-0000-0000-00002C130000}"/>
    <cellStyle name="Comma 18 2 2 2 4" xfId="4924" xr:uid="{00000000-0005-0000-0000-00002D130000}"/>
    <cellStyle name="Comma 18 2 2 2 4 2" xfId="4925" xr:uid="{00000000-0005-0000-0000-00002E130000}"/>
    <cellStyle name="Comma 18 2 2 2 4 3" xfId="4926" xr:uid="{00000000-0005-0000-0000-00002F130000}"/>
    <cellStyle name="Comma 18 2 2 2 4 4" xfId="4927" xr:uid="{00000000-0005-0000-0000-000030130000}"/>
    <cellStyle name="Comma 18 2 2 2 4 5" xfId="4928" xr:uid="{00000000-0005-0000-0000-000031130000}"/>
    <cellStyle name="Comma 18 2 2 2 5" xfId="4929" xr:uid="{00000000-0005-0000-0000-000032130000}"/>
    <cellStyle name="Comma 18 2 2 2 5 2" xfId="4930" xr:uid="{00000000-0005-0000-0000-000033130000}"/>
    <cellStyle name="Comma 18 2 2 2 5 3" xfId="4931" xr:uid="{00000000-0005-0000-0000-000034130000}"/>
    <cellStyle name="Comma 18 2 2 2 5 4" xfId="4932" xr:uid="{00000000-0005-0000-0000-000035130000}"/>
    <cellStyle name="Comma 18 2 2 2 5 5" xfId="4933" xr:uid="{00000000-0005-0000-0000-000036130000}"/>
    <cellStyle name="Comma 18 2 2 2 6" xfId="4934" xr:uid="{00000000-0005-0000-0000-000037130000}"/>
    <cellStyle name="Comma 18 2 2 2 7" xfId="4935" xr:uid="{00000000-0005-0000-0000-000038130000}"/>
    <cellStyle name="Comma 18 2 2 2 8" xfId="4936" xr:uid="{00000000-0005-0000-0000-000039130000}"/>
    <cellStyle name="Comma 18 2 2 2 9" xfId="4937" xr:uid="{00000000-0005-0000-0000-00003A130000}"/>
    <cellStyle name="Comma 18 2 2 3" xfId="4938" xr:uid="{00000000-0005-0000-0000-00003B130000}"/>
    <cellStyle name="Comma 18 2 2 3 2" xfId="4939" xr:uid="{00000000-0005-0000-0000-00003C130000}"/>
    <cellStyle name="Comma 18 2 2 3 3" xfId="4940" xr:uid="{00000000-0005-0000-0000-00003D130000}"/>
    <cellStyle name="Comma 18 2 2 3 4" xfId="4941" xr:uid="{00000000-0005-0000-0000-00003E130000}"/>
    <cellStyle name="Comma 18 2 2 3 5" xfId="4942" xr:uid="{00000000-0005-0000-0000-00003F130000}"/>
    <cellStyle name="Comma 18 2 2 4" xfId="4943" xr:uid="{00000000-0005-0000-0000-000040130000}"/>
    <cellStyle name="Comma 18 2 2 4 2" xfId="4944" xr:uid="{00000000-0005-0000-0000-000041130000}"/>
    <cellStyle name="Comma 18 2 2 4 3" xfId="4945" xr:uid="{00000000-0005-0000-0000-000042130000}"/>
    <cellStyle name="Comma 18 2 2 4 4" xfId="4946" xr:uid="{00000000-0005-0000-0000-000043130000}"/>
    <cellStyle name="Comma 18 2 2 4 5" xfId="4947" xr:uid="{00000000-0005-0000-0000-000044130000}"/>
    <cellStyle name="Comma 18 2 2 5" xfId="4948" xr:uid="{00000000-0005-0000-0000-000045130000}"/>
    <cellStyle name="Comma 18 2 2 5 2" xfId="4949" xr:uid="{00000000-0005-0000-0000-000046130000}"/>
    <cellStyle name="Comma 18 2 2 5 3" xfId="4950" xr:uid="{00000000-0005-0000-0000-000047130000}"/>
    <cellStyle name="Comma 18 2 2 5 4" xfId="4951" xr:uid="{00000000-0005-0000-0000-000048130000}"/>
    <cellStyle name="Comma 18 2 2 5 5" xfId="4952" xr:uid="{00000000-0005-0000-0000-000049130000}"/>
    <cellStyle name="Comma 18 2 2 6" xfId="4953" xr:uid="{00000000-0005-0000-0000-00004A130000}"/>
    <cellStyle name="Comma 18 2 2 6 2" xfId="4954" xr:uid="{00000000-0005-0000-0000-00004B130000}"/>
    <cellStyle name="Comma 18 2 2 6 3" xfId="4955" xr:uid="{00000000-0005-0000-0000-00004C130000}"/>
    <cellStyle name="Comma 18 2 2 6 4" xfId="4956" xr:uid="{00000000-0005-0000-0000-00004D130000}"/>
    <cellStyle name="Comma 18 2 2 6 5" xfId="4957" xr:uid="{00000000-0005-0000-0000-00004E130000}"/>
    <cellStyle name="Comma 18 2 2 7" xfId="4958" xr:uid="{00000000-0005-0000-0000-00004F130000}"/>
    <cellStyle name="Comma 18 2 2 8" xfId="4959" xr:uid="{00000000-0005-0000-0000-000050130000}"/>
    <cellStyle name="Comma 18 2 2 9" xfId="4960" xr:uid="{00000000-0005-0000-0000-000051130000}"/>
    <cellStyle name="Comma 18 2 20" xfId="4961" xr:uid="{00000000-0005-0000-0000-000052130000}"/>
    <cellStyle name="Comma 18 2 21" xfId="4962" xr:uid="{00000000-0005-0000-0000-000053130000}"/>
    <cellStyle name="Comma 18 2 22" xfId="4963" xr:uid="{00000000-0005-0000-0000-000054130000}"/>
    <cellStyle name="Comma 18 2 23" xfId="4964" xr:uid="{00000000-0005-0000-0000-000055130000}"/>
    <cellStyle name="Comma 18 2 24" xfId="4965" xr:uid="{00000000-0005-0000-0000-000056130000}"/>
    <cellStyle name="Comma 18 2 25" xfId="4966" xr:uid="{00000000-0005-0000-0000-000057130000}"/>
    <cellStyle name="Comma 18 2 26" xfId="4967" xr:uid="{00000000-0005-0000-0000-000058130000}"/>
    <cellStyle name="Comma 18 2 27" xfId="4968" xr:uid="{00000000-0005-0000-0000-000059130000}"/>
    <cellStyle name="Comma 18 2 28" xfId="4969" xr:uid="{00000000-0005-0000-0000-00005A130000}"/>
    <cellStyle name="Comma 18 2 29" xfId="4970" xr:uid="{00000000-0005-0000-0000-00005B130000}"/>
    <cellStyle name="Comma 18 2 3" xfId="4971" xr:uid="{00000000-0005-0000-0000-00005C130000}"/>
    <cellStyle name="Comma 18 2 3 10" xfId="4972" xr:uid="{00000000-0005-0000-0000-00005D130000}"/>
    <cellStyle name="Comma 18 2 3 2" xfId="4973" xr:uid="{00000000-0005-0000-0000-00005E130000}"/>
    <cellStyle name="Comma 18 2 3 2 2" xfId="4974" xr:uid="{00000000-0005-0000-0000-00005F130000}"/>
    <cellStyle name="Comma 18 2 3 2 2 2" xfId="4975" xr:uid="{00000000-0005-0000-0000-000060130000}"/>
    <cellStyle name="Comma 18 2 3 2 2 3" xfId="4976" xr:uid="{00000000-0005-0000-0000-000061130000}"/>
    <cellStyle name="Comma 18 2 3 2 2 4" xfId="4977" xr:uid="{00000000-0005-0000-0000-000062130000}"/>
    <cellStyle name="Comma 18 2 3 2 2 5" xfId="4978" xr:uid="{00000000-0005-0000-0000-000063130000}"/>
    <cellStyle name="Comma 18 2 3 2 3" xfId="4979" xr:uid="{00000000-0005-0000-0000-000064130000}"/>
    <cellStyle name="Comma 18 2 3 2 3 2" xfId="4980" xr:uid="{00000000-0005-0000-0000-000065130000}"/>
    <cellStyle name="Comma 18 2 3 2 3 3" xfId="4981" xr:uid="{00000000-0005-0000-0000-000066130000}"/>
    <cellStyle name="Comma 18 2 3 2 3 4" xfId="4982" xr:uid="{00000000-0005-0000-0000-000067130000}"/>
    <cellStyle name="Comma 18 2 3 2 3 5" xfId="4983" xr:uid="{00000000-0005-0000-0000-000068130000}"/>
    <cellStyle name="Comma 18 2 3 2 4" xfId="4984" xr:uid="{00000000-0005-0000-0000-000069130000}"/>
    <cellStyle name="Comma 18 2 3 2 4 2" xfId="4985" xr:uid="{00000000-0005-0000-0000-00006A130000}"/>
    <cellStyle name="Comma 18 2 3 2 4 3" xfId="4986" xr:uid="{00000000-0005-0000-0000-00006B130000}"/>
    <cellStyle name="Comma 18 2 3 2 4 4" xfId="4987" xr:uid="{00000000-0005-0000-0000-00006C130000}"/>
    <cellStyle name="Comma 18 2 3 2 4 5" xfId="4988" xr:uid="{00000000-0005-0000-0000-00006D130000}"/>
    <cellStyle name="Comma 18 2 3 2 5" xfId="4989" xr:uid="{00000000-0005-0000-0000-00006E130000}"/>
    <cellStyle name="Comma 18 2 3 2 5 2" xfId="4990" xr:uid="{00000000-0005-0000-0000-00006F130000}"/>
    <cellStyle name="Comma 18 2 3 2 5 3" xfId="4991" xr:uid="{00000000-0005-0000-0000-000070130000}"/>
    <cellStyle name="Comma 18 2 3 2 5 4" xfId="4992" xr:uid="{00000000-0005-0000-0000-000071130000}"/>
    <cellStyle name="Comma 18 2 3 2 5 5" xfId="4993" xr:uid="{00000000-0005-0000-0000-000072130000}"/>
    <cellStyle name="Comma 18 2 3 2 6" xfId="4994" xr:uid="{00000000-0005-0000-0000-000073130000}"/>
    <cellStyle name="Comma 18 2 3 2 7" xfId="4995" xr:uid="{00000000-0005-0000-0000-000074130000}"/>
    <cellStyle name="Comma 18 2 3 2 8" xfId="4996" xr:uid="{00000000-0005-0000-0000-000075130000}"/>
    <cellStyle name="Comma 18 2 3 2 9" xfId="4997" xr:uid="{00000000-0005-0000-0000-000076130000}"/>
    <cellStyle name="Comma 18 2 3 3" xfId="4998" xr:uid="{00000000-0005-0000-0000-000077130000}"/>
    <cellStyle name="Comma 18 2 3 3 2" xfId="4999" xr:uid="{00000000-0005-0000-0000-000078130000}"/>
    <cellStyle name="Comma 18 2 3 3 3" xfId="5000" xr:uid="{00000000-0005-0000-0000-000079130000}"/>
    <cellStyle name="Comma 18 2 3 3 4" xfId="5001" xr:uid="{00000000-0005-0000-0000-00007A130000}"/>
    <cellStyle name="Comma 18 2 3 3 5" xfId="5002" xr:uid="{00000000-0005-0000-0000-00007B130000}"/>
    <cellStyle name="Comma 18 2 3 4" xfId="5003" xr:uid="{00000000-0005-0000-0000-00007C130000}"/>
    <cellStyle name="Comma 18 2 3 4 2" xfId="5004" xr:uid="{00000000-0005-0000-0000-00007D130000}"/>
    <cellStyle name="Comma 18 2 3 4 3" xfId="5005" xr:uid="{00000000-0005-0000-0000-00007E130000}"/>
    <cellStyle name="Comma 18 2 3 4 4" xfId="5006" xr:uid="{00000000-0005-0000-0000-00007F130000}"/>
    <cellStyle name="Comma 18 2 3 4 5" xfId="5007" xr:uid="{00000000-0005-0000-0000-000080130000}"/>
    <cellStyle name="Comma 18 2 3 5" xfId="5008" xr:uid="{00000000-0005-0000-0000-000081130000}"/>
    <cellStyle name="Comma 18 2 3 5 2" xfId="5009" xr:uid="{00000000-0005-0000-0000-000082130000}"/>
    <cellStyle name="Comma 18 2 3 5 3" xfId="5010" xr:uid="{00000000-0005-0000-0000-000083130000}"/>
    <cellStyle name="Comma 18 2 3 5 4" xfId="5011" xr:uid="{00000000-0005-0000-0000-000084130000}"/>
    <cellStyle name="Comma 18 2 3 5 5" xfId="5012" xr:uid="{00000000-0005-0000-0000-000085130000}"/>
    <cellStyle name="Comma 18 2 3 6" xfId="5013" xr:uid="{00000000-0005-0000-0000-000086130000}"/>
    <cellStyle name="Comma 18 2 3 6 2" xfId="5014" xr:uid="{00000000-0005-0000-0000-000087130000}"/>
    <cellStyle name="Comma 18 2 3 6 3" xfId="5015" xr:uid="{00000000-0005-0000-0000-000088130000}"/>
    <cellStyle name="Comma 18 2 3 6 4" xfId="5016" xr:uid="{00000000-0005-0000-0000-000089130000}"/>
    <cellStyle name="Comma 18 2 3 6 5" xfId="5017" xr:uid="{00000000-0005-0000-0000-00008A130000}"/>
    <cellStyle name="Comma 18 2 3 7" xfId="5018" xr:uid="{00000000-0005-0000-0000-00008B130000}"/>
    <cellStyle name="Comma 18 2 3 8" xfId="5019" xr:uid="{00000000-0005-0000-0000-00008C130000}"/>
    <cellStyle name="Comma 18 2 3 9" xfId="5020" xr:uid="{00000000-0005-0000-0000-00008D130000}"/>
    <cellStyle name="Comma 18 2 30" xfId="5021" xr:uid="{00000000-0005-0000-0000-00008E130000}"/>
    <cellStyle name="Comma 18 2 31" xfId="5022" xr:uid="{00000000-0005-0000-0000-00008F130000}"/>
    <cellStyle name="Comma 18 2 32" xfId="5023" xr:uid="{00000000-0005-0000-0000-000090130000}"/>
    <cellStyle name="Comma 18 2 33" xfId="5024" xr:uid="{00000000-0005-0000-0000-000091130000}"/>
    <cellStyle name="Comma 18 2 34" xfId="5025" xr:uid="{00000000-0005-0000-0000-000092130000}"/>
    <cellStyle name="Comma 18 2 35" xfId="5026" xr:uid="{00000000-0005-0000-0000-000093130000}"/>
    <cellStyle name="Comma 18 2 36" xfId="5027" xr:uid="{00000000-0005-0000-0000-000094130000}"/>
    <cellStyle name="Comma 18 2 37" xfId="5028" xr:uid="{00000000-0005-0000-0000-000095130000}"/>
    <cellStyle name="Comma 18 2 38" xfId="5029" xr:uid="{00000000-0005-0000-0000-000096130000}"/>
    <cellStyle name="Comma 18 2 39" xfId="5030" xr:uid="{00000000-0005-0000-0000-000097130000}"/>
    <cellStyle name="Comma 18 2 4" xfId="5031" xr:uid="{00000000-0005-0000-0000-000098130000}"/>
    <cellStyle name="Comma 18 2 4 10" xfId="5032" xr:uid="{00000000-0005-0000-0000-000099130000}"/>
    <cellStyle name="Comma 18 2 4 2" xfId="5033" xr:uid="{00000000-0005-0000-0000-00009A130000}"/>
    <cellStyle name="Comma 18 2 4 2 2" xfId="5034" xr:uid="{00000000-0005-0000-0000-00009B130000}"/>
    <cellStyle name="Comma 18 2 4 2 2 2" xfId="5035" xr:uid="{00000000-0005-0000-0000-00009C130000}"/>
    <cellStyle name="Comma 18 2 4 2 2 3" xfId="5036" xr:uid="{00000000-0005-0000-0000-00009D130000}"/>
    <cellStyle name="Comma 18 2 4 2 2 4" xfId="5037" xr:uid="{00000000-0005-0000-0000-00009E130000}"/>
    <cellStyle name="Comma 18 2 4 2 2 5" xfId="5038" xr:uid="{00000000-0005-0000-0000-00009F130000}"/>
    <cellStyle name="Comma 18 2 4 2 3" xfId="5039" xr:uid="{00000000-0005-0000-0000-0000A0130000}"/>
    <cellStyle name="Comma 18 2 4 2 3 2" xfId="5040" xr:uid="{00000000-0005-0000-0000-0000A1130000}"/>
    <cellStyle name="Comma 18 2 4 2 3 3" xfId="5041" xr:uid="{00000000-0005-0000-0000-0000A2130000}"/>
    <cellStyle name="Comma 18 2 4 2 3 4" xfId="5042" xr:uid="{00000000-0005-0000-0000-0000A3130000}"/>
    <cellStyle name="Comma 18 2 4 2 3 5" xfId="5043" xr:uid="{00000000-0005-0000-0000-0000A4130000}"/>
    <cellStyle name="Comma 18 2 4 2 4" xfId="5044" xr:uid="{00000000-0005-0000-0000-0000A5130000}"/>
    <cellStyle name="Comma 18 2 4 2 4 2" xfId="5045" xr:uid="{00000000-0005-0000-0000-0000A6130000}"/>
    <cellStyle name="Comma 18 2 4 2 4 3" xfId="5046" xr:uid="{00000000-0005-0000-0000-0000A7130000}"/>
    <cellStyle name="Comma 18 2 4 2 4 4" xfId="5047" xr:uid="{00000000-0005-0000-0000-0000A8130000}"/>
    <cellStyle name="Comma 18 2 4 2 4 5" xfId="5048" xr:uid="{00000000-0005-0000-0000-0000A9130000}"/>
    <cellStyle name="Comma 18 2 4 2 5" xfId="5049" xr:uid="{00000000-0005-0000-0000-0000AA130000}"/>
    <cellStyle name="Comma 18 2 4 2 5 2" xfId="5050" xr:uid="{00000000-0005-0000-0000-0000AB130000}"/>
    <cellStyle name="Comma 18 2 4 2 5 3" xfId="5051" xr:uid="{00000000-0005-0000-0000-0000AC130000}"/>
    <cellStyle name="Comma 18 2 4 2 5 4" xfId="5052" xr:uid="{00000000-0005-0000-0000-0000AD130000}"/>
    <cellStyle name="Comma 18 2 4 2 5 5" xfId="5053" xr:uid="{00000000-0005-0000-0000-0000AE130000}"/>
    <cellStyle name="Comma 18 2 4 2 6" xfId="5054" xr:uid="{00000000-0005-0000-0000-0000AF130000}"/>
    <cellStyle name="Comma 18 2 4 2 7" xfId="5055" xr:uid="{00000000-0005-0000-0000-0000B0130000}"/>
    <cellStyle name="Comma 18 2 4 2 8" xfId="5056" xr:uid="{00000000-0005-0000-0000-0000B1130000}"/>
    <cellStyle name="Comma 18 2 4 2 9" xfId="5057" xr:uid="{00000000-0005-0000-0000-0000B2130000}"/>
    <cellStyle name="Comma 18 2 4 3" xfId="5058" xr:uid="{00000000-0005-0000-0000-0000B3130000}"/>
    <cellStyle name="Comma 18 2 4 3 2" xfId="5059" xr:uid="{00000000-0005-0000-0000-0000B4130000}"/>
    <cellStyle name="Comma 18 2 4 3 3" xfId="5060" xr:uid="{00000000-0005-0000-0000-0000B5130000}"/>
    <cellStyle name="Comma 18 2 4 3 4" xfId="5061" xr:uid="{00000000-0005-0000-0000-0000B6130000}"/>
    <cellStyle name="Comma 18 2 4 3 5" xfId="5062" xr:uid="{00000000-0005-0000-0000-0000B7130000}"/>
    <cellStyle name="Comma 18 2 4 4" xfId="5063" xr:uid="{00000000-0005-0000-0000-0000B8130000}"/>
    <cellStyle name="Comma 18 2 4 4 2" xfId="5064" xr:uid="{00000000-0005-0000-0000-0000B9130000}"/>
    <cellStyle name="Comma 18 2 4 4 3" xfId="5065" xr:uid="{00000000-0005-0000-0000-0000BA130000}"/>
    <cellStyle name="Comma 18 2 4 4 4" xfId="5066" xr:uid="{00000000-0005-0000-0000-0000BB130000}"/>
    <cellStyle name="Comma 18 2 4 4 5" xfId="5067" xr:uid="{00000000-0005-0000-0000-0000BC130000}"/>
    <cellStyle name="Comma 18 2 4 5" xfId="5068" xr:uid="{00000000-0005-0000-0000-0000BD130000}"/>
    <cellStyle name="Comma 18 2 4 5 2" xfId="5069" xr:uid="{00000000-0005-0000-0000-0000BE130000}"/>
    <cellStyle name="Comma 18 2 4 5 3" xfId="5070" xr:uid="{00000000-0005-0000-0000-0000BF130000}"/>
    <cellStyle name="Comma 18 2 4 5 4" xfId="5071" xr:uid="{00000000-0005-0000-0000-0000C0130000}"/>
    <cellStyle name="Comma 18 2 4 5 5" xfId="5072" xr:uid="{00000000-0005-0000-0000-0000C1130000}"/>
    <cellStyle name="Comma 18 2 4 6" xfId="5073" xr:uid="{00000000-0005-0000-0000-0000C2130000}"/>
    <cellStyle name="Comma 18 2 4 6 2" xfId="5074" xr:uid="{00000000-0005-0000-0000-0000C3130000}"/>
    <cellStyle name="Comma 18 2 4 6 3" xfId="5075" xr:uid="{00000000-0005-0000-0000-0000C4130000}"/>
    <cellStyle name="Comma 18 2 4 6 4" xfId="5076" xr:uid="{00000000-0005-0000-0000-0000C5130000}"/>
    <cellStyle name="Comma 18 2 4 6 5" xfId="5077" xr:uid="{00000000-0005-0000-0000-0000C6130000}"/>
    <cellStyle name="Comma 18 2 4 7" xfId="5078" xr:uid="{00000000-0005-0000-0000-0000C7130000}"/>
    <cellStyle name="Comma 18 2 4 8" xfId="5079" xr:uid="{00000000-0005-0000-0000-0000C8130000}"/>
    <cellStyle name="Comma 18 2 4 9" xfId="5080" xr:uid="{00000000-0005-0000-0000-0000C9130000}"/>
    <cellStyle name="Comma 18 2 40" xfId="5081" xr:uid="{00000000-0005-0000-0000-0000CA130000}"/>
    <cellStyle name="Comma 18 2 41" xfId="5082" xr:uid="{00000000-0005-0000-0000-0000CB130000}"/>
    <cellStyle name="Comma 18 2 42" xfId="5083" xr:uid="{00000000-0005-0000-0000-0000CC130000}"/>
    <cellStyle name="Comma 18 2 43" xfId="5084" xr:uid="{00000000-0005-0000-0000-0000CD130000}"/>
    <cellStyle name="Comma 18 2 44" xfId="5085" xr:uid="{00000000-0005-0000-0000-0000CE130000}"/>
    <cellStyle name="Comma 18 2 45" xfId="5086" xr:uid="{00000000-0005-0000-0000-0000CF130000}"/>
    <cellStyle name="Comma 18 2 46" xfId="5087" xr:uid="{00000000-0005-0000-0000-0000D0130000}"/>
    <cellStyle name="Comma 18 2 47" xfId="5088" xr:uid="{00000000-0005-0000-0000-0000D1130000}"/>
    <cellStyle name="Comma 18 2 48" xfId="5089" xr:uid="{00000000-0005-0000-0000-0000D2130000}"/>
    <cellStyle name="Comma 18 2 49" xfId="5090" xr:uid="{00000000-0005-0000-0000-0000D3130000}"/>
    <cellStyle name="Comma 18 2 5" xfId="5091" xr:uid="{00000000-0005-0000-0000-0000D4130000}"/>
    <cellStyle name="Comma 18 2 5 10" xfId="5092" xr:uid="{00000000-0005-0000-0000-0000D5130000}"/>
    <cellStyle name="Comma 18 2 5 2" xfId="5093" xr:uid="{00000000-0005-0000-0000-0000D6130000}"/>
    <cellStyle name="Comma 18 2 5 2 2" xfId="5094" xr:uid="{00000000-0005-0000-0000-0000D7130000}"/>
    <cellStyle name="Comma 18 2 5 2 2 2" xfId="5095" xr:uid="{00000000-0005-0000-0000-0000D8130000}"/>
    <cellStyle name="Comma 18 2 5 2 2 3" xfId="5096" xr:uid="{00000000-0005-0000-0000-0000D9130000}"/>
    <cellStyle name="Comma 18 2 5 2 2 4" xfId="5097" xr:uid="{00000000-0005-0000-0000-0000DA130000}"/>
    <cellStyle name="Comma 18 2 5 2 2 5" xfId="5098" xr:uid="{00000000-0005-0000-0000-0000DB130000}"/>
    <cellStyle name="Comma 18 2 5 2 3" xfId="5099" xr:uid="{00000000-0005-0000-0000-0000DC130000}"/>
    <cellStyle name="Comma 18 2 5 2 3 2" xfId="5100" xr:uid="{00000000-0005-0000-0000-0000DD130000}"/>
    <cellStyle name="Comma 18 2 5 2 3 3" xfId="5101" xr:uid="{00000000-0005-0000-0000-0000DE130000}"/>
    <cellStyle name="Comma 18 2 5 2 3 4" xfId="5102" xr:uid="{00000000-0005-0000-0000-0000DF130000}"/>
    <cellStyle name="Comma 18 2 5 2 3 5" xfId="5103" xr:uid="{00000000-0005-0000-0000-0000E0130000}"/>
    <cellStyle name="Comma 18 2 5 2 4" xfId="5104" xr:uid="{00000000-0005-0000-0000-0000E1130000}"/>
    <cellStyle name="Comma 18 2 5 2 4 2" xfId="5105" xr:uid="{00000000-0005-0000-0000-0000E2130000}"/>
    <cellStyle name="Comma 18 2 5 2 4 3" xfId="5106" xr:uid="{00000000-0005-0000-0000-0000E3130000}"/>
    <cellStyle name="Comma 18 2 5 2 4 4" xfId="5107" xr:uid="{00000000-0005-0000-0000-0000E4130000}"/>
    <cellStyle name="Comma 18 2 5 2 4 5" xfId="5108" xr:uid="{00000000-0005-0000-0000-0000E5130000}"/>
    <cellStyle name="Comma 18 2 5 2 5" xfId="5109" xr:uid="{00000000-0005-0000-0000-0000E6130000}"/>
    <cellStyle name="Comma 18 2 5 2 5 2" xfId="5110" xr:uid="{00000000-0005-0000-0000-0000E7130000}"/>
    <cellStyle name="Comma 18 2 5 2 5 3" xfId="5111" xr:uid="{00000000-0005-0000-0000-0000E8130000}"/>
    <cellStyle name="Comma 18 2 5 2 5 4" xfId="5112" xr:uid="{00000000-0005-0000-0000-0000E9130000}"/>
    <cellStyle name="Comma 18 2 5 2 5 5" xfId="5113" xr:uid="{00000000-0005-0000-0000-0000EA130000}"/>
    <cellStyle name="Comma 18 2 5 2 6" xfId="5114" xr:uid="{00000000-0005-0000-0000-0000EB130000}"/>
    <cellStyle name="Comma 18 2 5 2 7" xfId="5115" xr:uid="{00000000-0005-0000-0000-0000EC130000}"/>
    <cellStyle name="Comma 18 2 5 2 8" xfId="5116" xr:uid="{00000000-0005-0000-0000-0000ED130000}"/>
    <cellStyle name="Comma 18 2 5 2 9" xfId="5117" xr:uid="{00000000-0005-0000-0000-0000EE130000}"/>
    <cellStyle name="Comma 18 2 5 3" xfId="5118" xr:uid="{00000000-0005-0000-0000-0000EF130000}"/>
    <cellStyle name="Comma 18 2 5 3 2" xfId="5119" xr:uid="{00000000-0005-0000-0000-0000F0130000}"/>
    <cellStyle name="Comma 18 2 5 3 3" xfId="5120" xr:uid="{00000000-0005-0000-0000-0000F1130000}"/>
    <cellStyle name="Comma 18 2 5 3 4" xfId="5121" xr:uid="{00000000-0005-0000-0000-0000F2130000}"/>
    <cellStyle name="Comma 18 2 5 3 5" xfId="5122" xr:uid="{00000000-0005-0000-0000-0000F3130000}"/>
    <cellStyle name="Comma 18 2 5 4" xfId="5123" xr:uid="{00000000-0005-0000-0000-0000F4130000}"/>
    <cellStyle name="Comma 18 2 5 4 2" xfId="5124" xr:uid="{00000000-0005-0000-0000-0000F5130000}"/>
    <cellStyle name="Comma 18 2 5 4 3" xfId="5125" xr:uid="{00000000-0005-0000-0000-0000F6130000}"/>
    <cellStyle name="Comma 18 2 5 4 4" xfId="5126" xr:uid="{00000000-0005-0000-0000-0000F7130000}"/>
    <cellStyle name="Comma 18 2 5 4 5" xfId="5127" xr:uid="{00000000-0005-0000-0000-0000F8130000}"/>
    <cellStyle name="Comma 18 2 5 5" xfId="5128" xr:uid="{00000000-0005-0000-0000-0000F9130000}"/>
    <cellStyle name="Comma 18 2 5 5 2" xfId="5129" xr:uid="{00000000-0005-0000-0000-0000FA130000}"/>
    <cellStyle name="Comma 18 2 5 5 3" xfId="5130" xr:uid="{00000000-0005-0000-0000-0000FB130000}"/>
    <cellStyle name="Comma 18 2 5 5 4" xfId="5131" xr:uid="{00000000-0005-0000-0000-0000FC130000}"/>
    <cellStyle name="Comma 18 2 5 5 5" xfId="5132" xr:uid="{00000000-0005-0000-0000-0000FD130000}"/>
    <cellStyle name="Comma 18 2 5 6" xfId="5133" xr:uid="{00000000-0005-0000-0000-0000FE130000}"/>
    <cellStyle name="Comma 18 2 5 6 2" xfId="5134" xr:uid="{00000000-0005-0000-0000-0000FF130000}"/>
    <cellStyle name="Comma 18 2 5 6 3" xfId="5135" xr:uid="{00000000-0005-0000-0000-000000140000}"/>
    <cellStyle name="Comma 18 2 5 6 4" xfId="5136" xr:uid="{00000000-0005-0000-0000-000001140000}"/>
    <cellStyle name="Comma 18 2 5 6 5" xfId="5137" xr:uid="{00000000-0005-0000-0000-000002140000}"/>
    <cellStyle name="Comma 18 2 5 7" xfId="5138" xr:uid="{00000000-0005-0000-0000-000003140000}"/>
    <cellStyle name="Comma 18 2 5 8" xfId="5139" xr:uid="{00000000-0005-0000-0000-000004140000}"/>
    <cellStyle name="Comma 18 2 5 9" xfId="5140" xr:uid="{00000000-0005-0000-0000-000005140000}"/>
    <cellStyle name="Comma 18 2 50" xfId="5141" xr:uid="{00000000-0005-0000-0000-000006140000}"/>
    <cellStyle name="Comma 18 2 51" xfId="5142" xr:uid="{00000000-0005-0000-0000-000007140000}"/>
    <cellStyle name="Comma 18 2 52" xfId="5143" xr:uid="{00000000-0005-0000-0000-000008140000}"/>
    <cellStyle name="Comma 18 2 53" xfId="5144" xr:uid="{00000000-0005-0000-0000-000009140000}"/>
    <cellStyle name="Comma 18 2 54" xfId="5145" xr:uid="{00000000-0005-0000-0000-00000A140000}"/>
    <cellStyle name="Comma 18 2 55" xfId="5146" xr:uid="{00000000-0005-0000-0000-00000B140000}"/>
    <cellStyle name="Comma 18 2 56" xfId="5147" xr:uid="{00000000-0005-0000-0000-00000C140000}"/>
    <cellStyle name="Comma 18 2 57" xfId="5148" xr:uid="{00000000-0005-0000-0000-00000D140000}"/>
    <cellStyle name="Comma 18 2 58" xfId="5149" xr:uid="{00000000-0005-0000-0000-00000E140000}"/>
    <cellStyle name="Comma 18 2 59" xfId="5150" xr:uid="{00000000-0005-0000-0000-00000F140000}"/>
    <cellStyle name="Comma 18 2 6" xfId="5151" xr:uid="{00000000-0005-0000-0000-000010140000}"/>
    <cellStyle name="Comma 18 2 6 10" xfId="5152" xr:uid="{00000000-0005-0000-0000-000011140000}"/>
    <cellStyle name="Comma 18 2 6 2" xfId="5153" xr:uid="{00000000-0005-0000-0000-000012140000}"/>
    <cellStyle name="Comma 18 2 6 2 2" xfId="5154" xr:uid="{00000000-0005-0000-0000-000013140000}"/>
    <cellStyle name="Comma 18 2 6 2 2 2" xfId="5155" xr:uid="{00000000-0005-0000-0000-000014140000}"/>
    <cellStyle name="Comma 18 2 6 2 2 3" xfId="5156" xr:uid="{00000000-0005-0000-0000-000015140000}"/>
    <cellStyle name="Comma 18 2 6 2 2 4" xfId="5157" xr:uid="{00000000-0005-0000-0000-000016140000}"/>
    <cellStyle name="Comma 18 2 6 2 2 5" xfId="5158" xr:uid="{00000000-0005-0000-0000-000017140000}"/>
    <cellStyle name="Comma 18 2 6 2 3" xfId="5159" xr:uid="{00000000-0005-0000-0000-000018140000}"/>
    <cellStyle name="Comma 18 2 6 2 3 2" xfId="5160" xr:uid="{00000000-0005-0000-0000-000019140000}"/>
    <cellStyle name="Comma 18 2 6 2 3 3" xfId="5161" xr:uid="{00000000-0005-0000-0000-00001A140000}"/>
    <cellStyle name="Comma 18 2 6 2 3 4" xfId="5162" xr:uid="{00000000-0005-0000-0000-00001B140000}"/>
    <cellStyle name="Comma 18 2 6 2 3 5" xfId="5163" xr:uid="{00000000-0005-0000-0000-00001C140000}"/>
    <cellStyle name="Comma 18 2 6 2 4" xfId="5164" xr:uid="{00000000-0005-0000-0000-00001D140000}"/>
    <cellStyle name="Comma 18 2 6 2 4 2" xfId="5165" xr:uid="{00000000-0005-0000-0000-00001E140000}"/>
    <cellStyle name="Comma 18 2 6 2 4 3" xfId="5166" xr:uid="{00000000-0005-0000-0000-00001F140000}"/>
    <cellStyle name="Comma 18 2 6 2 4 4" xfId="5167" xr:uid="{00000000-0005-0000-0000-000020140000}"/>
    <cellStyle name="Comma 18 2 6 2 4 5" xfId="5168" xr:uid="{00000000-0005-0000-0000-000021140000}"/>
    <cellStyle name="Comma 18 2 6 2 5" xfId="5169" xr:uid="{00000000-0005-0000-0000-000022140000}"/>
    <cellStyle name="Comma 18 2 6 2 5 2" xfId="5170" xr:uid="{00000000-0005-0000-0000-000023140000}"/>
    <cellStyle name="Comma 18 2 6 2 5 3" xfId="5171" xr:uid="{00000000-0005-0000-0000-000024140000}"/>
    <cellStyle name="Comma 18 2 6 2 5 4" xfId="5172" xr:uid="{00000000-0005-0000-0000-000025140000}"/>
    <cellStyle name="Comma 18 2 6 2 5 5" xfId="5173" xr:uid="{00000000-0005-0000-0000-000026140000}"/>
    <cellStyle name="Comma 18 2 6 2 6" xfId="5174" xr:uid="{00000000-0005-0000-0000-000027140000}"/>
    <cellStyle name="Comma 18 2 6 2 7" xfId="5175" xr:uid="{00000000-0005-0000-0000-000028140000}"/>
    <cellStyle name="Comma 18 2 6 2 8" xfId="5176" xr:uid="{00000000-0005-0000-0000-000029140000}"/>
    <cellStyle name="Comma 18 2 6 2 9" xfId="5177" xr:uid="{00000000-0005-0000-0000-00002A140000}"/>
    <cellStyle name="Comma 18 2 6 3" xfId="5178" xr:uid="{00000000-0005-0000-0000-00002B140000}"/>
    <cellStyle name="Comma 18 2 6 3 2" xfId="5179" xr:uid="{00000000-0005-0000-0000-00002C140000}"/>
    <cellStyle name="Comma 18 2 6 3 3" xfId="5180" xr:uid="{00000000-0005-0000-0000-00002D140000}"/>
    <cellStyle name="Comma 18 2 6 3 4" xfId="5181" xr:uid="{00000000-0005-0000-0000-00002E140000}"/>
    <cellStyle name="Comma 18 2 6 3 5" xfId="5182" xr:uid="{00000000-0005-0000-0000-00002F140000}"/>
    <cellStyle name="Comma 18 2 6 4" xfId="5183" xr:uid="{00000000-0005-0000-0000-000030140000}"/>
    <cellStyle name="Comma 18 2 6 4 2" xfId="5184" xr:uid="{00000000-0005-0000-0000-000031140000}"/>
    <cellStyle name="Comma 18 2 6 4 3" xfId="5185" xr:uid="{00000000-0005-0000-0000-000032140000}"/>
    <cellStyle name="Comma 18 2 6 4 4" xfId="5186" xr:uid="{00000000-0005-0000-0000-000033140000}"/>
    <cellStyle name="Comma 18 2 6 4 5" xfId="5187" xr:uid="{00000000-0005-0000-0000-000034140000}"/>
    <cellStyle name="Comma 18 2 6 5" xfId="5188" xr:uid="{00000000-0005-0000-0000-000035140000}"/>
    <cellStyle name="Comma 18 2 6 5 2" xfId="5189" xr:uid="{00000000-0005-0000-0000-000036140000}"/>
    <cellStyle name="Comma 18 2 6 5 3" xfId="5190" xr:uid="{00000000-0005-0000-0000-000037140000}"/>
    <cellStyle name="Comma 18 2 6 5 4" xfId="5191" xr:uid="{00000000-0005-0000-0000-000038140000}"/>
    <cellStyle name="Comma 18 2 6 5 5" xfId="5192" xr:uid="{00000000-0005-0000-0000-000039140000}"/>
    <cellStyle name="Comma 18 2 6 6" xfId="5193" xr:uid="{00000000-0005-0000-0000-00003A140000}"/>
    <cellStyle name="Comma 18 2 6 6 2" xfId="5194" xr:uid="{00000000-0005-0000-0000-00003B140000}"/>
    <cellStyle name="Comma 18 2 6 6 3" xfId="5195" xr:uid="{00000000-0005-0000-0000-00003C140000}"/>
    <cellStyle name="Comma 18 2 6 6 4" xfId="5196" xr:uid="{00000000-0005-0000-0000-00003D140000}"/>
    <cellStyle name="Comma 18 2 6 6 5" xfId="5197" xr:uid="{00000000-0005-0000-0000-00003E140000}"/>
    <cellStyle name="Comma 18 2 6 7" xfId="5198" xr:uid="{00000000-0005-0000-0000-00003F140000}"/>
    <cellStyle name="Comma 18 2 6 8" xfId="5199" xr:uid="{00000000-0005-0000-0000-000040140000}"/>
    <cellStyle name="Comma 18 2 6 9" xfId="5200" xr:uid="{00000000-0005-0000-0000-000041140000}"/>
    <cellStyle name="Comma 18 2 60" xfId="5201" xr:uid="{00000000-0005-0000-0000-000042140000}"/>
    <cellStyle name="Comma 18 2 61" xfId="5202" xr:uid="{00000000-0005-0000-0000-000043140000}"/>
    <cellStyle name="Comma 18 2 62" xfId="5203" xr:uid="{00000000-0005-0000-0000-000044140000}"/>
    <cellStyle name="Comma 18 2 63" xfId="5204" xr:uid="{00000000-0005-0000-0000-000045140000}"/>
    <cellStyle name="Comma 18 2 64" xfId="5205" xr:uid="{00000000-0005-0000-0000-000046140000}"/>
    <cellStyle name="Comma 18 2 65" xfId="5206" xr:uid="{00000000-0005-0000-0000-000047140000}"/>
    <cellStyle name="Comma 18 2 66" xfId="5207" xr:uid="{00000000-0005-0000-0000-000048140000}"/>
    <cellStyle name="Comma 18 2 67" xfId="5208" xr:uid="{00000000-0005-0000-0000-000049140000}"/>
    <cellStyle name="Comma 18 2 68" xfId="5209" xr:uid="{00000000-0005-0000-0000-00004A140000}"/>
    <cellStyle name="Comma 18 2 69" xfId="5210" xr:uid="{00000000-0005-0000-0000-00004B140000}"/>
    <cellStyle name="Comma 18 2 7" xfId="5211" xr:uid="{00000000-0005-0000-0000-00004C140000}"/>
    <cellStyle name="Comma 18 2 7 10" xfId="5212" xr:uid="{00000000-0005-0000-0000-00004D140000}"/>
    <cellStyle name="Comma 18 2 7 2" xfId="5213" xr:uid="{00000000-0005-0000-0000-00004E140000}"/>
    <cellStyle name="Comma 18 2 7 2 2" xfId="5214" xr:uid="{00000000-0005-0000-0000-00004F140000}"/>
    <cellStyle name="Comma 18 2 7 2 2 2" xfId="5215" xr:uid="{00000000-0005-0000-0000-000050140000}"/>
    <cellStyle name="Comma 18 2 7 2 2 3" xfId="5216" xr:uid="{00000000-0005-0000-0000-000051140000}"/>
    <cellStyle name="Comma 18 2 7 2 2 4" xfId="5217" xr:uid="{00000000-0005-0000-0000-000052140000}"/>
    <cellStyle name="Comma 18 2 7 2 2 5" xfId="5218" xr:uid="{00000000-0005-0000-0000-000053140000}"/>
    <cellStyle name="Comma 18 2 7 2 3" xfId="5219" xr:uid="{00000000-0005-0000-0000-000054140000}"/>
    <cellStyle name="Comma 18 2 7 2 3 2" xfId="5220" xr:uid="{00000000-0005-0000-0000-000055140000}"/>
    <cellStyle name="Comma 18 2 7 2 3 3" xfId="5221" xr:uid="{00000000-0005-0000-0000-000056140000}"/>
    <cellStyle name="Comma 18 2 7 2 3 4" xfId="5222" xr:uid="{00000000-0005-0000-0000-000057140000}"/>
    <cellStyle name="Comma 18 2 7 2 3 5" xfId="5223" xr:uid="{00000000-0005-0000-0000-000058140000}"/>
    <cellStyle name="Comma 18 2 7 2 4" xfId="5224" xr:uid="{00000000-0005-0000-0000-000059140000}"/>
    <cellStyle name="Comma 18 2 7 2 4 2" xfId="5225" xr:uid="{00000000-0005-0000-0000-00005A140000}"/>
    <cellStyle name="Comma 18 2 7 2 4 3" xfId="5226" xr:uid="{00000000-0005-0000-0000-00005B140000}"/>
    <cellStyle name="Comma 18 2 7 2 4 4" xfId="5227" xr:uid="{00000000-0005-0000-0000-00005C140000}"/>
    <cellStyle name="Comma 18 2 7 2 4 5" xfId="5228" xr:uid="{00000000-0005-0000-0000-00005D140000}"/>
    <cellStyle name="Comma 18 2 7 2 5" xfId="5229" xr:uid="{00000000-0005-0000-0000-00005E140000}"/>
    <cellStyle name="Comma 18 2 7 2 5 2" xfId="5230" xr:uid="{00000000-0005-0000-0000-00005F140000}"/>
    <cellStyle name="Comma 18 2 7 2 5 3" xfId="5231" xr:uid="{00000000-0005-0000-0000-000060140000}"/>
    <cellStyle name="Comma 18 2 7 2 5 4" xfId="5232" xr:uid="{00000000-0005-0000-0000-000061140000}"/>
    <cellStyle name="Comma 18 2 7 2 5 5" xfId="5233" xr:uid="{00000000-0005-0000-0000-000062140000}"/>
    <cellStyle name="Comma 18 2 7 2 6" xfId="5234" xr:uid="{00000000-0005-0000-0000-000063140000}"/>
    <cellStyle name="Comma 18 2 7 2 7" xfId="5235" xr:uid="{00000000-0005-0000-0000-000064140000}"/>
    <cellStyle name="Comma 18 2 7 2 8" xfId="5236" xr:uid="{00000000-0005-0000-0000-000065140000}"/>
    <cellStyle name="Comma 18 2 7 2 9" xfId="5237" xr:uid="{00000000-0005-0000-0000-000066140000}"/>
    <cellStyle name="Comma 18 2 7 3" xfId="5238" xr:uid="{00000000-0005-0000-0000-000067140000}"/>
    <cellStyle name="Comma 18 2 7 3 2" xfId="5239" xr:uid="{00000000-0005-0000-0000-000068140000}"/>
    <cellStyle name="Comma 18 2 7 3 3" xfId="5240" xr:uid="{00000000-0005-0000-0000-000069140000}"/>
    <cellStyle name="Comma 18 2 7 3 4" xfId="5241" xr:uid="{00000000-0005-0000-0000-00006A140000}"/>
    <cellStyle name="Comma 18 2 7 3 5" xfId="5242" xr:uid="{00000000-0005-0000-0000-00006B140000}"/>
    <cellStyle name="Comma 18 2 7 4" xfId="5243" xr:uid="{00000000-0005-0000-0000-00006C140000}"/>
    <cellStyle name="Comma 18 2 7 4 2" xfId="5244" xr:uid="{00000000-0005-0000-0000-00006D140000}"/>
    <cellStyle name="Comma 18 2 7 4 3" xfId="5245" xr:uid="{00000000-0005-0000-0000-00006E140000}"/>
    <cellStyle name="Comma 18 2 7 4 4" xfId="5246" xr:uid="{00000000-0005-0000-0000-00006F140000}"/>
    <cellStyle name="Comma 18 2 7 4 5" xfId="5247" xr:uid="{00000000-0005-0000-0000-000070140000}"/>
    <cellStyle name="Comma 18 2 7 5" xfId="5248" xr:uid="{00000000-0005-0000-0000-000071140000}"/>
    <cellStyle name="Comma 18 2 7 5 2" xfId="5249" xr:uid="{00000000-0005-0000-0000-000072140000}"/>
    <cellStyle name="Comma 18 2 7 5 3" xfId="5250" xr:uid="{00000000-0005-0000-0000-000073140000}"/>
    <cellStyle name="Comma 18 2 7 5 4" xfId="5251" xr:uid="{00000000-0005-0000-0000-000074140000}"/>
    <cellStyle name="Comma 18 2 7 5 5" xfId="5252" xr:uid="{00000000-0005-0000-0000-000075140000}"/>
    <cellStyle name="Comma 18 2 7 6" xfId="5253" xr:uid="{00000000-0005-0000-0000-000076140000}"/>
    <cellStyle name="Comma 18 2 7 6 2" xfId="5254" xr:uid="{00000000-0005-0000-0000-000077140000}"/>
    <cellStyle name="Comma 18 2 7 6 3" xfId="5255" xr:uid="{00000000-0005-0000-0000-000078140000}"/>
    <cellStyle name="Comma 18 2 7 6 4" xfId="5256" xr:uid="{00000000-0005-0000-0000-000079140000}"/>
    <cellStyle name="Comma 18 2 7 6 5" xfId="5257" xr:uid="{00000000-0005-0000-0000-00007A140000}"/>
    <cellStyle name="Comma 18 2 7 7" xfId="5258" xr:uid="{00000000-0005-0000-0000-00007B140000}"/>
    <cellStyle name="Comma 18 2 7 8" xfId="5259" xr:uid="{00000000-0005-0000-0000-00007C140000}"/>
    <cellStyle name="Comma 18 2 7 9" xfId="5260" xr:uid="{00000000-0005-0000-0000-00007D140000}"/>
    <cellStyle name="Comma 18 2 70" xfId="5261" xr:uid="{00000000-0005-0000-0000-00007E140000}"/>
    <cellStyle name="Comma 18 2 71" xfId="5262" xr:uid="{00000000-0005-0000-0000-00007F140000}"/>
    <cellStyle name="Comma 18 2 72" xfId="5263" xr:uid="{00000000-0005-0000-0000-000080140000}"/>
    <cellStyle name="Comma 18 2 73" xfId="5264" xr:uid="{00000000-0005-0000-0000-000081140000}"/>
    <cellStyle name="Comma 18 2 74" xfId="5265" xr:uid="{00000000-0005-0000-0000-000082140000}"/>
    <cellStyle name="Comma 18 2 75" xfId="5266" xr:uid="{00000000-0005-0000-0000-000083140000}"/>
    <cellStyle name="Comma 18 2 76" xfId="5267" xr:uid="{00000000-0005-0000-0000-000084140000}"/>
    <cellStyle name="Comma 18 2 77" xfId="5268" xr:uid="{00000000-0005-0000-0000-000085140000}"/>
    <cellStyle name="Comma 18 2 78" xfId="5269" xr:uid="{00000000-0005-0000-0000-000086140000}"/>
    <cellStyle name="Comma 18 2 79" xfId="5270" xr:uid="{00000000-0005-0000-0000-000087140000}"/>
    <cellStyle name="Comma 18 2 8" xfId="5271" xr:uid="{00000000-0005-0000-0000-000088140000}"/>
    <cellStyle name="Comma 18 2 8 10" xfId="5272" xr:uid="{00000000-0005-0000-0000-000089140000}"/>
    <cellStyle name="Comma 18 2 8 2" xfId="5273" xr:uid="{00000000-0005-0000-0000-00008A140000}"/>
    <cellStyle name="Comma 18 2 8 2 2" xfId="5274" xr:uid="{00000000-0005-0000-0000-00008B140000}"/>
    <cellStyle name="Comma 18 2 8 2 2 2" xfId="5275" xr:uid="{00000000-0005-0000-0000-00008C140000}"/>
    <cellStyle name="Comma 18 2 8 2 2 3" xfId="5276" xr:uid="{00000000-0005-0000-0000-00008D140000}"/>
    <cellStyle name="Comma 18 2 8 2 2 4" xfId="5277" xr:uid="{00000000-0005-0000-0000-00008E140000}"/>
    <cellStyle name="Comma 18 2 8 2 2 5" xfId="5278" xr:uid="{00000000-0005-0000-0000-00008F140000}"/>
    <cellStyle name="Comma 18 2 8 2 3" xfId="5279" xr:uid="{00000000-0005-0000-0000-000090140000}"/>
    <cellStyle name="Comma 18 2 8 2 3 2" xfId="5280" xr:uid="{00000000-0005-0000-0000-000091140000}"/>
    <cellStyle name="Comma 18 2 8 2 3 3" xfId="5281" xr:uid="{00000000-0005-0000-0000-000092140000}"/>
    <cellStyle name="Comma 18 2 8 2 3 4" xfId="5282" xr:uid="{00000000-0005-0000-0000-000093140000}"/>
    <cellStyle name="Comma 18 2 8 2 3 5" xfId="5283" xr:uid="{00000000-0005-0000-0000-000094140000}"/>
    <cellStyle name="Comma 18 2 8 2 4" xfId="5284" xr:uid="{00000000-0005-0000-0000-000095140000}"/>
    <cellStyle name="Comma 18 2 8 2 4 2" xfId="5285" xr:uid="{00000000-0005-0000-0000-000096140000}"/>
    <cellStyle name="Comma 18 2 8 2 4 3" xfId="5286" xr:uid="{00000000-0005-0000-0000-000097140000}"/>
    <cellStyle name="Comma 18 2 8 2 4 4" xfId="5287" xr:uid="{00000000-0005-0000-0000-000098140000}"/>
    <cellStyle name="Comma 18 2 8 2 4 5" xfId="5288" xr:uid="{00000000-0005-0000-0000-000099140000}"/>
    <cellStyle name="Comma 18 2 8 2 5" xfId="5289" xr:uid="{00000000-0005-0000-0000-00009A140000}"/>
    <cellStyle name="Comma 18 2 8 2 5 2" xfId="5290" xr:uid="{00000000-0005-0000-0000-00009B140000}"/>
    <cellStyle name="Comma 18 2 8 2 5 3" xfId="5291" xr:uid="{00000000-0005-0000-0000-00009C140000}"/>
    <cellStyle name="Comma 18 2 8 2 5 4" xfId="5292" xr:uid="{00000000-0005-0000-0000-00009D140000}"/>
    <cellStyle name="Comma 18 2 8 2 5 5" xfId="5293" xr:uid="{00000000-0005-0000-0000-00009E140000}"/>
    <cellStyle name="Comma 18 2 8 2 6" xfId="5294" xr:uid="{00000000-0005-0000-0000-00009F140000}"/>
    <cellStyle name="Comma 18 2 8 2 7" xfId="5295" xr:uid="{00000000-0005-0000-0000-0000A0140000}"/>
    <cellStyle name="Comma 18 2 8 2 8" xfId="5296" xr:uid="{00000000-0005-0000-0000-0000A1140000}"/>
    <cellStyle name="Comma 18 2 8 2 9" xfId="5297" xr:uid="{00000000-0005-0000-0000-0000A2140000}"/>
    <cellStyle name="Comma 18 2 8 3" xfId="5298" xr:uid="{00000000-0005-0000-0000-0000A3140000}"/>
    <cellStyle name="Comma 18 2 8 3 2" xfId="5299" xr:uid="{00000000-0005-0000-0000-0000A4140000}"/>
    <cellStyle name="Comma 18 2 8 3 3" xfId="5300" xr:uid="{00000000-0005-0000-0000-0000A5140000}"/>
    <cellStyle name="Comma 18 2 8 3 4" xfId="5301" xr:uid="{00000000-0005-0000-0000-0000A6140000}"/>
    <cellStyle name="Comma 18 2 8 3 5" xfId="5302" xr:uid="{00000000-0005-0000-0000-0000A7140000}"/>
    <cellStyle name="Comma 18 2 8 4" xfId="5303" xr:uid="{00000000-0005-0000-0000-0000A8140000}"/>
    <cellStyle name="Comma 18 2 8 4 2" xfId="5304" xr:uid="{00000000-0005-0000-0000-0000A9140000}"/>
    <cellStyle name="Comma 18 2 8 4 3" xfId="5305" xr:uid="{00000000-0005-0000-0000-0000AA140000}"/>
    <cellStyle name="Comma 18 2 8 4 4" xfId="5306" xr:uid="{00000000-0005-0000-0000-0000AB140000}"/>
    <cellStyle name="Comma 18 2 8 4 5" xfId="5307" xr:uid="{00000000-0005-0000-0000-0000AC140000}"/>
    <cellStyle name="Comma 18 2 8 5" xfId="5308" xr:uid="{00000000-0005-0000-0000-0000AD140000}"/>
    <cellStyle name="Comma 18 2 8 5 2" xfId="5309" xr:uid="{00000000-0005-0000-0000-0000AE140000}"/>
    <cellStyle name="Comma 18 2 8 5 3" xfId="5310" xr:uid="{00000000-0005-0000-0000-0000AF140000}"/>
    <cellStyle name="Comma 18 2 8 5 4" xfId="5311" xr:uid="{00000000-0005-0000-0000-0000B0140000}"/>
    <cellStyle name="Comma 18 2 8 5 5" xfId="5312" xr:uid="{00000000-0005-0000-0000-0000B1140000}"/>
    <cellStyle name="Comma 18 2 8 6" xfId="5313" xr:uid="{00000000-0005-0000-0000-0000B2140000}"/>
    <cellStyle name="Comma 18 2 8 6 2" xfId="5314" xr:uid="{00000000-0005-0000-0000-0000B3140000}"/>
    <cellStyle name="Comma 18 2 8 6 3" xfId="5315" xr:uid="{00000000-0005-0000-0000-0000B4140000}"/>
    <cellStyle name="Comma 18 2 8 6 4" xfId="5316" xr:uid="{00000000-0005-0000-0000-0000B5140000}"/>
    <cellStyle name="Comma 18 2 8 6 5" xfId="5317" xr:uid="{00000000-0005-0000-0000-0000B6140000}"/>
    <cellStyle name="Comma 18 2 8 7" xfId="5318" xr:uid="{00000000-0005-0000-0000-0000B7140000}"/>
    <cellStyle name="Comma 18 2 8 8" xfId="5319" xr:uid="{00000000-0005-0000-0000-0000B8140000}"/>
    <cellStyle name="Comma 18 2 8 9" xfId="5320" xr:uid="{00000000-0005-0000-0000-0000B9140000}"/>
    <cellStyle name="Comma 18 2 80" xfId="5321" xr:uid="{00000000-0005-0000-0000-0000BA140000}"/>
    <cellStyle name="Comma 18 2 81" xfId="5322" xr:uid="{00000000-0005-0000-0000-0000BB140000}"/>
    <cellStyle name="Comma 18 2 82" xfId="5323" xr:uid="{00000000-0005-0000-0000-0000BC140000}"/>
    <cellStyle name="Comma 18 2 83" xfId="5324" xr:uid="{00000000-0005-0000-0000-0000BD140000}"/>
    <cellStyle name="Comma 18 2 84" xfId="5325" xr:uid="{00000000-0005-0000-0000-0000BE140000}"/>
    <cellStyle name="Comma 18 2 85" xfId="5326" xr:uid="{00000000-0005-0000-0000-0000BF140000}"/>
    <cellStyle name="Comma 18 2 86" xfId="5327" xr:uid="{00000000-0005-0000-0000-0000C0140000}"/>
    <cellStyle name="Comma 18 2 87" xfId="5328" xr:uid="{00000000-0005-0000-0000-0000C1140000}"/>
    <cellStyle name="Comma 18 2 88" xfId="5329" xr:uid="{00000000-0005-0000-0000-0000C2140000}"/>
    <cellStyle name="Comma 18 2 89" xfId="5330" xr:uid="{00000000-0005-0000-0000-0000C3140000}"/>
    <cellStyle name="Comma 18 2 9" xfId="5331" xr:uid="{00000000-0005-0000-0000-0000C4140000}"/>
    <cellStyle name="Comma 18 2 9 10" xfId="5332" xr:uid="{00000000-0005-0000-0000-0000C5140000}"/>
    <cellStyle name="Comma 18 2 9 2" xfId="5333" xr:uid="{00000000-0005-0000-0000-0000C6140000}"/>
    <cellStyle name="Comma 18 2 9 2 2" xfId="5334" xr:uid="{00000000-0005-0000-0000-0000C7140000}"/>
    <cellStyle name="Comma 18 2 9 2 2 2" xfId="5335" xr:uid="{00000000-0005-0000-0000-0000C8140000}"/>
    <cellStyle name="Comma 18 2 9 2 2 3" xfId="5336" xr:uid="{00000000-0005-0000-0000-0000C9140000}"/>
    <cellStyle name="Comma 18 2 9 2 2 4" xfId="5337" xr:uid="{00000000-0005-0000-0000-0000CA140000}"/>
    <cellStyle name="Comma 18 2 9 2 2 5" xfId="5338" xr:uid="{00000000-0005-0000-0000-0000CB140000}"/>
    <cellStyle name="Comma 18 2 9 2 3" xfId="5339" xr:uid="{00000000-0005-0000-0000-0000CC140000}"/>
    <cellStyle name="Comma 18 2 9 2 3 2" xfId="5340" xr:uid="{00000000-0005-0000-0000-0000CD140000}"/>
    <cellStyle name="Comma 18 2 9 2 3 3" xfId="5341" xr:uid="{00000000-0005-0000-0000-0000CE140000}"/>
    <cellStyle name="Comma 18 2 9 2 3 4" xfId="5342" xr:uid="{00000000-0005-0000-0000-0000CF140000}"/>
    <cellStyle name="Comma 18 2 9 2 3 5" xfId="5343" xr:uid="{00000000-0005-0000-0000-0000D0140000}"/>
    <cellStyle name="Comma 18 2 9 2 4" xfId="5344" xr:uid="{00000000-0005-0000-0000-0000D1140000}"/>
    <cellStyle name="Comma 18 2 9 2 4 2" xfId="5345" xr:uid="{00000000-0005-0000-0000-0000D2140000}"/>
    <cellStyle name="Comma 18 2 9 2 4 3" xfId="5346" xr:uid="{00000000-0005-0000-0000-0000D3140000}"/>
    <cellStyle name="Comma 18 2 9 2 4 4" xfId="5347" xr:uid="{00000000-0005-0000-0000-0000D4140000}"/>
    <cellStyle name="Comma 18 2 9 2 4 5" xfId="5348" xr:uid="{00000000-0005-0000-0000-0000D5140000}"/>
    <cellStyle name="Comma 18 2 9 2 5" xfId="5349" xr:uid="{00000000-0005-0000-0000-0000D6140000}"/>
    <cellStyle name="Comma 18 2 9 2 5 2" xfId="5350" xr:uid="{00000000-0005-0000-0000-0000D7140000}"/>
    <cellStyle name="Comma 18 2 9 2 5 3" xfId="5351" xr:uid="{00000000-0005-0000-0000-0000D8140000}"/>
    <cellStyle name="Comma 18 2 9 2 5 4" xfId="5352" xr:uid="{00000000-0005-0000-0000-0000D9140000}"/>
    <cellStyle name="Comma 18 2 9 2 5 5" xfId="5353" xr:uid="{00000000-0005-0000-0000-0000DA140000}"/>
    <cellStyle name="Comma 18 2 9 2 6" xfId="5354" xr:uid="{00000000-0005-0000-0000-0000DB140000}"/>
    <cellStyle name="Comma 18 2 9 2 7" xfId="5355" xr:uid="{00000000-0005-0000-0000-0000DC140000}"/>
    <cellStyle name="Comma 18 2 9 2 8" xfId="5356" xr:uid="{00000000-0005-0000-0000-0000DD140000}"/>
    <cellStyle name="Comma 18 2 9 2 9" xfId="5357" xr:uid="{00000000-0005-0000-0000-0000DE140000}"/>
    <cellStyle name="Comma 18 2 9 3" xfId="5358" xr:uid="{00000000-0005-0000-0000-0000DF140000}"/>
    <cellStyle name="Comma 18 2 9 3 2" xfId="5359" xr:uid="{00000000-0005-0000-0000-0000E0140000}"/>
    <cellStyle name="Comma 18 2 9 3 3" xfId="5360" xr:uid="{00000000-0005-0000-0000-0000E1140000}"/>
    <cellStyle name="Comma 18 2 9 3 4" xfId="5361" xr:uid="{00000000-0005-0000-0000-0000E2140000}"/>
    <cellStyle name="Comma 18 2 9 3 5" xfId="5362" xr:uid="{00000000-0005-0000-0000-0000E3140000}"/>
    <cellStyle name="Comma 18 2 9 4" xfId="5363" xr:uid="{00000000-0005-0000-0000-0000E4140000}"/>
    <cellStyle name="Comma 18 2 9 4 2" xfId="5364" xr:uid="{00000000-0005-0000-0000-0000E5140000}"/>
    <cellStyle name="Comma 18 2 9 4 3" xfId="5365" xr:uid="{00000000-0005-0000-0000-0000E6140000}"/>
    <cellStyle name="Comma 18 2 9 4 4" xfId="5366" xr:uid="{00000000-0005-0000-0000-0000E7140000}"/>
    <cellStyle name="Comma 18 2 9 4 5" xfId="5367" xr:uid="{00000000-0005-0000-0000-0000E8140000}"/>
    <cellStyle name="Comma 18 2 9 5" xfId="5368" xr:uid="{00000000-0005-0000-0000-0000E9140000}"/>
    <cellStyle name="Comma 18 2 9 5 2" xfId="5369" xr:uid="{00000000-0005-0000-0000-0000EA140000}"/>
    <cellStyle name="Comma 18 2 9 5 3" xfId="5370" xr:uid="{00000000-0005-0000-0000-0000EB140000}"/>
    <cellStyle name="Comma 18 2 9 5 4" xfId="5371" xr:uid="{00000000-0005-0000-0000-0000EC140000}"/>
    <cellStyle name="Comma 18 2 9 5 5" xfId="5372" xr:uid="{00000000-0005-0000-0000-0000ED140000}"/>
    <cellStyle name="Comma 18 2 9 6" xfId="5373" xr:uid="{00000000-0005-0000-0000-0000EE140000}"/>
    <cellStyle name="Comma 18 2 9 6 2" xfId="5374" xr:uid="{00000000-0005-0000-0000-0000EF140000}"/>
    <cellStyle name="Comma 18 2 9 6 3" xfId="5375" xr:uid="{00000000-0005-0000-0000-0000F0140000}"/>
    <cellStyle name="Comma 18 2 9 6 4" xfId="5376" xr:uid="{00000000-0005-0000-0000-0000F1140000}"/>
    <cellStyle name="Comma 18 2 9 6 5" xfId="5377" xr:uid="{00000000-0005-0000-0000-0000F2140000}"/>
    <cellStyle name="Comma 18 2 9 7" xfId="5378" xr:uid="{00000000-0005-0000-0000-0000F3140000}"/>
    <cellStyle name="Comma 18 2 9 8" xfId="5379" xr:uid="{00000000-0005-0000-0000-0000F4140000}"/>
    <cellStyle name="Comma 18 2 9 9" xfId="5380" xr:uid="{00000000-0005-0000-0000-0000F5140000}"/>
    <cellStyle name="Comma 18 2 90" xfId="5381" xr:uid="{00000000-0005-0000-0000-0000F6140000}"/>
    <cellStyle name="Comma 18 2 91" xfId="5382" xr:uid="{00000000-0005-0000-0000-0000F7140000}"/>
    <cellStyle name="Comma 18 2 92" xfId="5383" xr:uid="{00000000-0005-0000-0000-0000F8140000}"/>
    <cellStyle name="Comma 18 2 93" xfId="5384" xr:uid="{00000000-0005-0000-0000-0000F9140000}"/>
    <cellStyle name="Comma 18 2 94" xfId="5385" xr:uid="{00000000-0005-0000-0000-0000FA140000}"/>
    <cellStyle name="Comma 18 2 95" xfId="5386" xr:uid="{00000000-0005-0000-0000-0000FB140000}"/>
    <cellStyle name="Comma 18 2 96" xfId="5387" xr:uid="{00000000-0005-0000-0000-0000FC140000}"/>
    <cellStyle name="Comma 18 2 97" xfId="5388" xr:uid="{00000000-0005-0000-0000-0000FD140000}"/>
    <cellStyle name="Comma 18 2 98" xfId="5389" xr:uid="{00000000-0005-0000-0000-0000FE140000}"/>
    <cellStyle name="Comma 18 2 99" xfId="5390" xr:uid="{00000000-0005-0000-0000-0000FF140000}"/>
    <cellStyle name="Comma 18 20" xfId="5391" xr:uid="{00000000-0005-0000-0000-000000150000}"/>
    <cellStyle name="Comma 18 20 2" xfId="5392" xr:uid="{00000000-0005-0000-0000-000001150000}"/>
    <cellStyle name="Comma 18 20 3" xfId="5393" xr:uid="{00000000-0005-0000-0000-000002150000}"/>
    <cellStyle name="Comma 18 20 4" xfId="5394" xr:uid="{00000000-0005-0000-0000-000003150000}"/>
    <cellStyle name="Comma 18 20 5" xfId="5395" xr:uid="{00000000-0005-0000-0000-000004150000}"/>
    <cellStyle name="Comma 18 21" xfId="5396" xr:uid="{00000000-0005-0000-0000-000005150000}"/>
    <cellStyle name="Comma 18 21 2" xfId="5397" xr:uid="{00000000-0005-0000-0000-000006150000}"/>
    <cellStyle name="Comma 18 21 3" xfId="5398" xr:uid="{00000000-0005-0000-0000-000007150000}"/>
    <cellStyle name="Comma 18 21 4" xfId="5399" xr:uid="{00000000-0005-0000-0000-000008150000}"/>
    <cellStyle name="Comma 18 22" xfId="5400" xr:uid="{00000000-0005-0000-0000-000009150000}"/>
    <cellStyle name="Comma 18 23" xfId="5401" xr:uid="{00000000-0005-0000-0000-00000A150000}"/>
    <cellStyle name="Comma 18 24" xfId="5402" xr:uid="{00000000-0005-0000-0000-00000B150000}"/>
    <cellStyle name="Comma 18 25" xfId="5403" xr:uid="{00000000-0005-0000-0000-00000C150000}"/>
    <cellStyle name="Comma 18 26" xfId="5404" xr:uid="{00000000-0005-0000-0000-00000D150000}"/>
    <cellStyle name="Comma 18 27" xfId="5405" xr:uid="{00000000-0005-0000-0000-00000E150000}"/>
    <cellStyle name="Comma 18 28" xfId="5406" xr:uid="{00000000-0005-0000-0000-00000F150000}"/>
    <cellStyle name="Comma 18 29" xfId="5407" xr:uid="{00000000-0005-0000-0000-000010150000}"/>
    <cellStyle name="Comma 18 3" xfId="5408" xr:uid="{00000000-0005-0000-0000-000011150000}"/>
    <cellStyle name="Comma 18 3 10" xfId="5409" xr:uid="{00000000-0005-0000-0000-000012150000}"/>
    <cellStyle name="Comma 18 3 10 10" xfId="5410" xr:uid="{00000000-0005-0000-0000-000013150000}"/>
    <cellStyle name="Comma 18 3 10 2" xfId="5411" xr:uid="{00000000-0005-0000-0000-000014150000}"/>
    <cellStyle name="Comma 18 3 10 2 2" xfId="5412" xr:uid="{00000000-0005-0000-0000-000015150000}"/>
    <cellStyle name="Comma 18 3 10 2 2 2" xfId="5413" xr:uid="{00000000-0005-0000-0000-000016150000}"/>
    <cellStyle name="Comma 18 3 10 2 2 3" xfId="5414" xr:uid="{00000000-0005-0000-0000-000017150000}"/>
    <cellStyle name="Comma 18 3 10 2 2 4" xfId="5415" xr:uid="{00000000-0005-0000-0000-000018150000}"/>
    <cellStyle name="Comma 18 3 10 2 2 5" xfId="5416" xr:uid="{00000000-0005-0000-0000-000019150000}"/>
    <cellStyle name="Comma 18 3 10 2 3" xfId="5417" xr:uid="{00000000-0005-0000-0000-00001A150000}"/>
    <cellStyle name="Comma 18 3 10 2 3 2" xfId="5418" xr:uid="{00000000-0005-0000-0000-00001B150000}"/>
    <cellStyle name="Comma 18 3 10 2 3 3" xfId="5419" xr:uid="{00000000-0005-0000-0000-00001C150000}"/>
    <cellStyle name="Comma 18 3 10 2 3 4" xfId="5420" xr:uid="{00000000-0005-0000-0000-00001D150000}"/>
    <cellStyle name="Comma 18 3 10 2 3 5" xfId="5421" xr:uid="{00000000-0005-0000-0000-00001E150000}"/>
    <cellStyle name="Comma 18 3 10 2 4" xfId="5422" xr:uid="{00000000-0005-0000-0000-00001F150000}"/>
    <cellStyle name="Comma 18 3 10 2 4 2" xfId="5423" xr:uid="{00000000-0005-0000-0000-000020150000}"/>
    <cellStyle name="Comma 18 3 10 2 4 3" xfId="5424" xr:uid="{00000000-0005-0000-0000-000021150000}"/>
    <cellStyle name="Comma 18 3 10 2 4 4" xfId="5425" xr:uid="{00000000-0005-0000-0000-000022150000}"/>
    <cellStyle name="Comma 18 3 10 2 4 5" xfId="5426" xr:uid="{00000000-0005-0000-0000-000023150000}"/>
    <cellStyle name="Comma 18 3 10 2 5" xfId="5427" xr:uid="{00000000-0005-0000-0000-000024150000}"/>
    <cellStyle name="Comma 18 3 10 2 5 2" xfId="5428" xr:uid="{00000000-0005-0000-0000-000025150000}"/>
    <cellStyle name="Comma 18 3 10 2 5 3" xfId="5429" xr:uid="{00000000-0005-0000-0000-000026150000}"/>
    <cellStyle name="Comma 18 3 10 2 5 4" xfId="5430" xr:uid="{00000000-0005-0000-0000-000027150000}"/>
    <cellStyle name="Comma 18 3 10 2 5 5" xfId="5431" xr:uid="{00000000-0005-0000-0000-000028150000}"/>
    <cellStyle name="Comma 18 3 10 2 6" xfId="5432" xr:uid="{00000000-0005-0000-0000-000029150000}"/>
    <cellStyle name="Comma 18 3 10 2 7" xfId="5433" xr:uid="{00000000-0005-0000-0000-00002A150000}"/>
    <cellStyle name="Comma 18 3 10 2 8" xfId="5434" xr:uid="{00000000-0005-0000-0000-00002B150000}"/>
    <cellStyle name="Comma 18 3 10 2 9" xfId="5435" xr:uid="{00000000-0005-0000-0000-00002C150000}"/>
    <cellStyle name="Comma 18 3 10 3" xfId="5436" xr:uid="{00000000-0005-0000-0000-00002D150000}"/>
    <cellStyle name="Comma 18 3 10 3 2" xfId="5437" xr:uid="{00000000-0005-0000-0000-00002E150000}"/>
    <cellStyle name="Comma 18 3 10 3 3" xfId="5438" xr:uid="{00000000-0005-0000-0000-00002F150000}"/>
    <cellStyle name="Comma 18 3 10 3 4" xfId="5439" xr:uid="{00000000-0005-0000-0000-000030150000}"/>
    <cellStyle name="Comma 18 3 10 3 5" xfId="5440" xr:uid="{00000000-0005-0000-0000-000031150000}"/>
    <cellStyle name="Comma 18 3 10 4" xfId="5441" xr:uid="{00000000-0005-0000-0000-000032150000}"/>
    <cellStyle name="Comma 18 3 10 4 2" xfId="5442" xr:uid="{00000000-0005-0000-0000-000033150000}"/>
    <cellStyle name="Comma 18 3 10 4 3" xfId="5443" xr:uid="{00000000-0005-0000-0000-000034150000}"/>
    <cellStyle name="Comma 18 3 10 4 4" xfId="5444" xr:uid="{00000000-0005-0000-0000-000035150000}"/>
    <cellStyle name="Comma 18 3 10 4 5" xfId="5445" xr:uid="{00000000-0005-0000-0000-000036150000}"/>
    <cellStyle name="Comma 18 3 10 5" xfId="5446" xr:uid="{00000000-0005-0000-0000-000037150000}"/>
    <cellStyle name="Comma 18 3 10 5 2" xfId="5447" xr:uid="{00000000-0005-0000-0000-000038150000}"/>
    <cellStyle name="Comma 18 3 10 5 3" xfId="5448" xr:uid="{00000000-0005-0000-0000-000039150000}"/>
    <cellStyle name="Comma 18 3 10 5 4" xfId="5449" xr:uid="{00000000-0005-0000-0000-00003A150000}"/>
    <cellStyle name="Comma 18 3 10 5 5" xfId="5450" xr:uid="{00000000-0005-0000-0000-00003B150000}"/>
    <cellStyle name="Comma 18 3 10 6" xfId="5451" xr:uid="{00000000-0005-0000-0000-00003C150000}"/>
    <cellStyle name="Comma 18 3 10 6 2" xfId="5452" xr:uid="{00000000-0005-0000-0000-00003D150000}"/>
    <cellStyle name="Comma 18 3 10 6 3" xfId="5453" xr:uid="{00000000-0005-0000-0000-00003E150000}"/>
    <cellStyle name="Comma 18 3 10 6 4" xfId="5454" xr:uid="{00000000-0005-0000-0000-00003F150000}"/>
    <cellStyle name="Comma 18 3 10 6 5" xfId="5455" xr:uid="{00000000-0005-0000-0000-000040150000}"/>
    <cellStyle name="Comma 18 3 10 7" xfId="5456" xr:uid="{00000000-0005-0000-0000-000041150000}"/>
    <cellStyle name="Comma 18 3 10 8" xfId="5457" xr:uid="{00000000-0005-0000-0000-000042150000}"/>
    <cellStyle name="Comma 18 3 10 9" xfId="5458" xr:uid="{00000000-0005-0000-0000-000043150000}"/>
    <cellStyle name="Comma 18 3 100" xfId="5459" xr:uid="{00000000-0005-0000-0000-000044150000}"/>
    <cellStyle name="Comma 18 3 101" xfId="5460" xr:uid="{00000000-0005-0000-0000-000045150000}"/>
    <cellStyle name="Comma 18 3 102" xfId="5461" xr:uid="{00000000-0005-0000-0000-000046150000}"/>
    <cellStyle name="Comma 18 3 103" xfId="5462" xr:uid="{00000000-0005-0000-0000-000047150000}"/>
    <cellStyle name="Comma 18 3 104" xfId="5463" xr:uid="{00000000-0005-0000-0000-000048150000}"/>
    <cellStyle name="Comma 18 3 105" xfId="5464" xr:uid="{00000000-0005-0000-0000-000049150000}"/>
    <cellStyle name="Comma 18 3 106" xfId="5465" xr:uid="{00000000-0005-0000-0000-00004A150000}"/>
    <cellStyle name="Comma 18 3 107" xfId="5466" xr:uid="{00000000-0005-0000-0000-00004B150000}"/>
    <cellStyle name="Comma 18 3 108" xfId="5467" xr:uid="{00000000-0005-0000-0000-00004C150000}"/>
    <cellStyle name="Comma 18 3 109" xfId="5468" xr:uid="{00000000-0005-0000-0000-00004D150000}"/>
    <cellStyle name="Comma 18 3 11" xfId="5469" xr:uid="{00000000-0005-0000-0000-00004E150000}"/>
    <cellStyle name="Comma 18 3 11 10" xfId="5470" xr:uid="{00000000-0005-0000-0000-00004F150000}"/>
    <cellStyle name="Comma 18 3 11 2" xfId="5471" xr:uid="{00000000-0005-0000-0000-000050150000}"/>
    <cellStyle name="Comma 18 3 11 2 2" xfId="5472" xr:uid="{00000000-0005-0000-0000-000051150000}"/>
    <cellStyle name="Comma 18 3 11 2 2 2" xfId="5473" xr:uid="{00000000-0005-0000-0000-000052150000}"/>
    <cellStyle name="Comma 18 3 11 2 2 3" xfId="5474" xr:uid="{00000000-0005-0000-0000-000053150000}"/>
    <cellStyle name="Comma 18 3 11 2 2 4" xfId="5475" xr:uid="{00000000-0005-0000-0000-000054150000}"/>
    <cellStyle name="Comma 18 3 11 2 2 5" xfId="5476" xr:uid="{00000000-0005-0000-0000-000055150000}"/>
    <cellStyle name="Comma 18 3 11 2 3" xfId="5477" xr:uid="{00000000-0005-0000-0000-000056150000}"/>
    <cellStyle name="Comma 18 3 11 2 3 2" xfId="5478" xr:uid="{00000000-0005-0000-0000-000057150000}"/>
    <cellStyle name="Comma 18 3 11 2 3 3" xfId="5479" xr:uid="{00000000-0005-0000-0000-000058150000}"/>
    <cellStyle name="Comma 18 3 11 2 3 4" xfId="5480" xr:uid="{00000000-0005-0000-0000-000059150000}"/>
    <cellStyle name="Comma 18 3 11 2 3 5" xfId="5481" xr:uid="{00000000-0005-0000-0000-00005A150000}"/>
    <cellStyle name="Comma 18 3 11 2 4" xfId="5482" xr:uid="{00000000-0005-0000-0000-00005B150000}"/>
    <cellStyle name="Comma 18 3 11 2 4 2" xfId="5483" xr:uid="{00000000-0005-0000-0000-00005C150000}"/>
    <cellStyle name="Comma 18 3 11 2 4 3" xfId="5484" xr:uid="{00000000-0005-0000-0000-00005D150000}"/>
    <cellStyle name="Comma 18 3 11 2 4 4" xfId="5485" xr:uid="{00000000-0005-0000-0000-00005E150000}"/>
    <cellStyle name="Comma 18 3 11 2 4 5" xfId="5486" xr:uid="{00000000-0005-0000-0000-00005F150000}"/>
    <cellStyle name="Comma 18 3 11 2 5" xfId="5487" xr:uid="{00000000-0005-0000-0000-000060150000}"/>
    <cellStyle name="Comma 18 3 11 2 5 2" xfId="5488" xr:uid="{00000000-0005-0000-0000-000061150000}"/>
    <cellStyle name="Comma 18 3 11 2 5 3" xfId="5489" xr:uid="{00000000-0005-0000-0000-000062150000}"/>
    <cellStyle name="Comma 18 3 11 2 5 4" xfId="5490" xr:uid="{00000000-0005-0000-0000-000063150000}"/>
    <cellStyle name="Comma 18 3 11 2 5 5" xfId="5491" xr:uid="{00000000-0005-0000-0000-000064150000}"/>
    <cellStyle name="Comma 18 3 11 2 6" xfId="5492" xr:uid="{00000000-0005-0000-0000-000065150000}"/>
    <cellStyle name="Comma 18 3 11 2 7" xfId="5493" xr:uid="{00000000-0005-0000-0000-000066150000}"/>
    <cellStyle name="Comma 18 3 11 2 8" xfId="5494" xr:uid="{00000000-0005-0000-0000-000067150000}"/>
    <cellStyle name="Comma 18 3 11 2 9" xfId="5495" xr:uid="{00000000-0005-0000-0000-000068150000}"/>
    <cellStyle name="Comma 18 3 11 3" xfId="5496" xr:uid="{00000000-0005-0000-0000-000069150000}"/>
    <cellStyle name="Comma 18 3 11 3 2" xfId="5497" xr:uid="{00000000-0005-0000-0000-00006A150000}"/>
    <cellStyle name="Comma 18 3 11 3 3" xfId="5498" xr:uid="{00000000-0005-0000-0000-00006B150000}"/>
    <cellStyle name="Comma 18 3 11 3 4" xfId="5499" xr:uid="{00000000-0005-0000-0000-00006C150000}"/>
    <cellStyle name="Comma 18 3 11 3 5" xfId="5500" xr:uid="{00000000-0005-0000-0000-00006D150000}"/>
    <cellStyle name="Comma 18 3 11 4" xfId="5501" xr:uid="{00000000-0005-0000-0000-00006E150000}"/>
    <cellStyle name="Comma 18 3 11 4 2" xfId="5502" xr:uid="{00000000-0005-0000-0000-00006F150000}"/>
    <cellStyle name="Comma 18 3 11 4 3" xfId="5503" xr:uid="{00000000-0005-0000-0000-000070150000}"/>
    <cellStyle name="Comma 18 3 11 4 4" xfId="5504" xr:uid="{00000000-0005-0000-0000-000071150000}"/>
    <cellStyle name="Comma 18 3 11 4 5" xfId="5505" xr:uid="{00000000-0005-0000-0000-000072150000}"/>
    <cellStyle name="Comma 18 3 11 5" xfId="5506" xr:uid="{00000000-0005-0000-0000-000073150000}"/>
    <cellStyle name="Comma 18 3 11 5 2" xfId="5507" xr:uid="{00000000-0005-0000-0000-000074150000}"/>
    <cellStyle name="Comma 18 3 11 5 3" xfId="5508" xr:uid="{00000000-0005-0000-0000-000075150000}"/>
    <cellStyle name="Comma 18 3 11 5 4" xfId="5509" xr:uid="{00000000-0005-0000-0000-000076150000}"/>
    <cellStyle name="Comma 18 3 11 5 5" xfId="5510" xr:uid="{00000000-0005-0000-0000-000077150000}"/>
    <cellStyle name="Comma 18 3 11 6" xfId="5511" xr:uid="{00000000-0005-0000-0000-000078150000}"/>
    <cellStyle name="Comma 18 3 11 6 2" xfId="5512" xr:uid="{00000000-0005-0000-0000-000079150000}"/>
    <cellStyle name="Comma 18 3 11 6 3" xfId="5513" xr:uid="{00000000-0005-0000-0000-00007A150000}"/>
    <cellStyle name="Comma 18 3 11 6 4" xfId="5514" xr:uid="{00000000-0005-0000-0000-00007B150000}"/>
    <cellStyle name="Comma 18 3 11 6 5" xfId="5515" xr:uid="{00000000-0005-0000-0000-00007C150000}"/>
    <cellStyle name="Comma 18 3 11 7" xfId="5516" xr:uid="{00000000-0005-0000-0000-00007D150000}"/>
    <cellStyle name="Comma 18 3 11 8" xfId="5517" xr:uid="{00000000-0005-0000-0000-00007E150000}"/>
    <cellStyle name="Comma 18 3 11 9" xfId="5518" xr:uid="{00000000-0005-0000-0000-00007F150000}"/>
    <cellStyle name="Comma 18 3 110" xfId="5519" xr:uid="{00000000-0005-0000-0000-000080150000}"/>
    <cellStyle name="Comma 18 3 111" xfId="5520" xr:uid="{00000000-0005-0000-0000-000081150000}"/>
    <cellStyle name="Comma 18 3 112" xfId="5521" xr:uid="{00000000-0005-0000-0000-000082150000}"/>
    <cellStyle name="Comma 18 3 113" xfId="5522" xr:uid="{00000000-0005-0000-0000-000083150000}"/>
    <cellStyle name="Comma 18 3 114" xfId="5523" xr:uid="{00000000-0005-0000-0000-000084150000}"/>
    <cellStyle name="Comma 18 3 115" xfId="5524" xr:uid="{00000000-0005-0000-0000-000085150000}"/>
    <cellStyle name="Comma 18 3 116" xfId="5525" xr:uid="{00000000-0005-0000-0000-000086150000}"/>
    <cellStyle name="Comma 18 3 117" xfId="5526" xr:uid="{00000000-0005-0000-0000-000087150000}"/>
    <cellStyle name="Comma 18 3 118" xfId="5527" xr:uid="{00000000-0005-0000-0000-000088150000}"/>
    <cellStyle name="Comma 18 3 119" xfId="5528" xr:uid="{00000000-0005-0000-0000-000089150000}"/>
    <cellStyle name="Comma 18 3 12" xfId="5529" xr:uid="{00000000-0005-0000-0000-00008A150000}"/>
    <cellStyle name="Comma 18 3 12 10" xfId="5530" xr:uid="{00000000-0005-0000-0000-00008B150000}"/>
    <cellStyle name="Comma 18 3 12 2" xfId="5531" xr:uid="{00000000-0005-0000-0000-00008C150000}"/>
    <cellStyle name="Comma 18 3 12 2 2" xfId="5532" xr:uid="{00000000-0005-0000-0000-00008D150000}"/>
    <cellStyle name="Comma 18 3 12 2 2 2" xfId="5533" xr:uid="{00000000-0005-0000-0000-00008E150000}"/>
    <cellStyle name="Comma 18 3 12 2 2 3" xfId="5534" xr:uid="{00000000-0005-0000-0000-00008F150000}"/>
    <cellStyle name="Comma 18 3 12 2 2 4" xfId="5535" xr:uid="{00000000-0005-0000-0000-000090150000}"/>
    <cellStyle name="Comma 18 3 12 2 2 5" xfId="5536" xr:uid="{00000000-0005-0000-0000-000091150000}"/>
    <cellStyle name="Comma 18 3 12 2 3" xfId="5537" xr:uid="{00000000-0005-0000-0000-000092150000}"/>
    <cellStyle name="Comma 18 3 12 2 3 2" xfId="5538" xr:uid="{00000000-0005-0000-0000-000093150000}"/>
    <cellStyle name="Comma 18 3 12 2 3 3" xfId="5539" xr:uid="{00000000-0005-0000-0000-000094150000}"/>
    <cellStyle name="Comma 18 3 12 2 3 4" xfId="5540" xr:uid="{00000000-0005-0000-0000-000095150000}"/>
    <cellStyle name="Comma 18 3 12 2 3 5" xfId="5541" xr:uid="{00000000-0005-0000-0000-000096150000}"/>
    <cellStyle name="Comma 18 3 12 2 4" xfId="5542" xr:uid="{00000000-0005-0000-0000-000097150000}"/>
    <cellStyle name="Comma 18 3 12 2 4 2" xfId="5543" xr:uid="{00000000-0005-0000-0000-000098150000}"/>
    <cellStyle name="Comma 18 3 12 2 4 3" xfId="5544" xr:uid="{00000000-0005-0000-0000-000099150000}"/>
    <cellStyle name="Comma 18 3 12 2 4 4" xfId="5545" xr:uid="{00000000-0005-0000-0000-00009A150000}"/>
    <cellStyle name="Comma 18 3 12 2 4 5" xfId="5546" xr:uid="{00000000-0005-0000-0000-00009B150000}"/>
    <cellStyle name="Comma 18 3 12 2 5" xfId="5547" xr:uid="{00000000-0005-0000-0000-00009C150000}"/>
    <cellStyle name="Comma 18 3 12 2 5 2" xfId="5548" xr:uid="{00000000-0005-0000-0000-00009D150000}"/>
    <cellStyle name="Comma 18 3 12 2 5 3" xfId="5549" xr:uid="{00000000-0005-0000-0000-00009E150000}"/>
    <cellStyle name="Comma 18 3 12 2 5 4" xfId="5550" xr:uid="{00000000-0005-0000-0000-00009F150000}"/>
    <cellStyle name="Comma 18 3 12 2 5 5" xfId="5551" xr:uid="{00000000-0005-0000-0000-0000A0150000}"/>
    <cellStyle name="Comma 18 3 12 2 6" xfId="5552" xr:uid="{00000000-0005-0000-0000-0000A1150000}"/>
    <cellStyle name="Comma 18 3 12 2 7" xfId="5553" xr:uid="{00000000-0005-0000-0000-0000A2150000}"/>
    <cellStyle name="Comma 18 3 12 2 8" xfId="5554" xr:uid="{00000000-0005-0000-0000-0000A3150000}"/>
    <cellStyle name="Comma 18 3 12 2 9" xfId="5555" xr:uid="{00000000-0005-0000-0000-0000A4150000}"/>
    <cellStyle name="Comma 18 3 12 3" xfId="5556" xr:uid="{00000000-0005-0000-0000-0000A5150000}"/>
    <cellStyle name="Comma 18 3 12 3 2" xfId="5557" xr:uid="{00000000-0005-0000-0000-0000A6150000}"/>
    <cellStyle name="Comma 18 3 12 3 3" xfId="5558" xr:uid="{00000000-0005-0000-0000-0000A7150000}"/>
    <cellStyle name="Comma 18 3 12 3 4" xfId="5559" xr:uid="{00000000-0005-0000-0000-0000A8150000}"/>
    <cellStyle name="Comma 18 3 12 3 5" xfId="5560" xr:uid="{00000000-0005-0000-0000-0000A9150000}"/>
    <cellStyle name="Comma 18 3 12 4" xfId="5561" xr:uid="{00000000-0005-0000-0000-0000AA150000}"/>
    <cellStyle name="Comma 18 3 12 4 2" xfId="5562" xr:uid="{00000000-0005-0000-0000-0000AB150000}"/>
    <cellStyle name="Comma 18 3 12 4 3" xfId="5563" xr:uid="{00000000-0005-0000-0000-0000AC150000}"/>
    <cellStyle name="Comma 18 3 12 4 4" xfId="5564" xr:uid="{00000000-0005-0000-0000-0000AD150000}"/>
    <cellStyle name="Comma 18 3 12 4 5" xfId="5565" xr:uid="{00000000-0005-0000-0000-0000AE150000}"/>
    <cellStyle name="Comma 18 3 12 5" xfId="5566" xr:uid="{00000000-0005-0000-0000-0000AF150000}"/>
    <cellStyle name="Comma 18 3 12 5 2" xfId="5567" xr:uid="{00000000-0005-0000-0000-0000B0150000}"/>
    <cellStyle name="Comma 18 3 12 5 3" xfId="5568" xr:uid="{00000000-0005-0000-0000-0000B1150000}"/>
    <cellStyle name="Comma 18 3 12 5 4" xfId="5569" xr:uid="{00000000-0005-0000-0000-0000B2150000}"/>
    <cellStyle name="Comma 18 3 12 5 5" xfId="5570" xr:uid="{00000000-0005-0000-0000-0000B3150000}"/>
    <cellStyle name="Comma 18 3 12 6" xfId="5571" xr:uid="{00000000-0005-0000-0000-0000B4150000}"/>
    <cellStyle name="Comma 18 3 12 6 2" xfId="5572" xr:uid="{00000000-0005-0000-0000-0000B5150000}"/>
    <cellStyle name="Comma 18 3 12 6 3" xfId="5573" xr:uid="{00000000-0005-0000-0000-0000B6150000}"/>
    <cellStyle name="Comma 18 3 12 6 4" xfId="5574" xr:uid="{00000000-0005-0000-0000-0000B7150000}"/>
    <cellStyle name="Comma 18 3 12 6 5" xfId="5575" xr:uid="{00000000-0005-0000-0000-0000B8150000}"/>
    <cellStyle name="Comma 18 3 12 7" xfId="5576" xr:uid="{00000000-0005-0000-0000-0000B9150000}"/>
    <cellStyle name="Comma 18 3 12 8" xfId="5577" xr:uid="{00000000-0005-0000-0000-0000BA150000}"/>
    <cellStyle name="Comma 18 3 12 9" xfId="5578" xr:uid="{00000000-0005-0000-0000-0000BB150000}"/>
    <cellStyle name="Comma 18 3 120" xfId="5579" xr:uid="{00000000-0005-0000-0000-0000BC150000}"/>
    <cellStyle name="Comma 18 3 121" xfId="5580" xr:uid="{00000000-0005-0000-0000-0000BD150000}"/>
    <cellStyle name="Comma 18 3 122" xfId="5581" xr:uid="{00000000-0005-0000-0000-0000BE150000}"/>
    <cellStyle name="Comma 18 3 123" xfId="5582" xr:uid="{00000000-0005-0000-0000-0000BF150000}"/>
    <cellStyle name="Comma 18 3 124" xfId="5583" xr:uid="{00000000-0005-0000-0000-0000C0150000}"/>
    <cellStyle name="Comma 18 3 125" xfId="5584" xr:uid="{00000000-0005-0000-0000-0000C1150000}"/>
    <cellStyle name="Comma 18 3 126" xfId="5585" xr:uid="{00000000-0005-0000-0000-0000C2150000}"/>
    <cellStyle name="Comma 18 3 127" xfId="5586" xr:uid="{00000000-0005-0000-0000-0000C3150000}"/>
    <cellStyle name="Comma 18 3 128" xfId="5587" xr:uid="{00000000-0005-0000-0000-0000C4150000}"/>
    <cellStyle name="Comma 18 3 129" xfId="5588" xr:uid="{00000000-0005-0000-0000-0000C5150000}"/>
    <cellStyle name="Comma 18 3 13" xfId="5589" xr:uid="{00000000-0005-0000-0000-0000C6150000}"/>
    <cellStyle name="Comma 18 3 13 2" xfId="5590" xr:uid="{00000000-0005-0000-0000-0000C7150000}"/>
    <cellStyle name="Comma 18 3 13 2 2" xfId="5591" xr:uid="{00000000-0005-0000-0000-0000C8150000}"/>
    <cellStyle name="Comma 18 3 13 2 3" xfId="5592" xr:uid="{00000000-0005-0000-0000-0000C9150000}"/>
    <cellStyle name="Comma 18 3 13 2 4" xfId="5593" xr:uid="{00000000-0005-0000-0000-0000CA150000}"/>
    <cellStyle name="Comma 18 3 13 2 5" xfId="5594" xr:uid="{00000000-0005-0000-0000-0000CB150000}"/>
    <cellStyle name="Comma 18 3 13 3" xfId="5595" xr:uid="{00000000-0005-0000-0000-0000CC150000}"/>
    <cellStyle name="Comma 18 3 13 3 2" xfId="5596" xr:uid="{00000000-0005-0000-0000-0000CD150000}"/>
    <cellStyle name="Comma 18 3 13 3 3" xfId="5597" xr:uid="{00000000-0005-0000-0000-0000CE150000}"/>
    <cellStyle name="Comma 18 3 13 3 4" xfId="5598" xr:uid="{00000000-0005-0000-0000-0000CF150000}"/>
    <cellStyle name="Comma 18 3 13 3 5" xfId="5599" xr:uid="{00000000-0005-0000-0000-0000D0150000}"/>
    <cellStyle name="Comma 18 3 13 4" xfId="5600" xr:uid="{00000000-0005-0000-0000-0000D1150000}"/>
    <cellStyle name="Comma 18 3 13 4 2" xfId="5601" xr:uid="{00000000-0005-0000-0000-0000D2150000}"/>
    <cellStyle name="Comma 18 3 13 4 3" xfId="5602" xr:uid="{00000000-0005-0000-0000-0000D3150000}"/>
    <cellStyle name="Comma 18 3 13 4 4" xfId="5603" xr:uid="{00000000-0005-0000-0000-0000D4150000}"/>
    <cellStyle name="Comma 18 3 13 4 5" xfId="5604" xr:uid="{00000000-0005-0000-0000-0000D5150000}"/>
    <cellStyle name="Comma 18 3 13 5" xfId="5605" xr:uid="{00000000-0005-0000-0000-0000D6150000}"/>
    <cellStyle name="Comma 18 3 13 5 2" xfId="5606" xr:uid="{00000000-0005-0000-0000-0000D7150000}"/>
    <cellStyle name="Comma 18 3 13 5 3" xfId="5607" xr:uid="{00000000-0005-0000-0000-0000D8150000}"/>
    <cellStyle name="Comma 18 3 13 5 4" xfId="5608" xr:uid="{00000000-0005-0000-0000-0000D9150000}"/>
    <cellStyle name="Comma 18 3 13 5 5" xfId="5609" xr:uid="{00000000-0005-0000-0000-0000DA150000}"/>
    <cellStyle name="Comma 18 3 13 6" xfId="5610" xr:uid="{00000000-0005-0000-0000-0000DB150000}"/>
    <cellStyle name="Comma 18 3 13 7" xfId="5611" xr:uid="{00000000-0005-0000-0000-0000DC150000}"/>
    <cellStyle name="Comma 18 3 13 8" xfId="5612" xr:uid="{00000000-0005-0000-0000-0000DD150000}"/>
    <cellStyle name="Comma 18 3 13 9" xfId="5613" xr:uid="{00000000-0005-0000-0000-0000DE150000}"/>
    <cellStyle name="Comma 18 3 130" xfId="5614" xr:uid="{00000000-0005-0000-0000-0000DF150000}"/>
    <cellStyle name="Comma 18 3 131" xfId="5615" xr:uid="{00000000-0005-0000-0000-0000E0150000}"/>
    <cellStyle name="Comma 18 3 132" xfId="5616" xr:uid="{00000000-0005-0000-0000-0000E1150000}"/>
    <cellStyle name="Comma 18 3 133" xfId="5617" xr:uid="{00000000-0005-0000-0000-0000E2150000}"/>
    <cellStyle name="Comma 18 3 134" xfId="5618" xr:uid="{00000000-0005-0000-0000-0000E3150000}"/>
    <cellStyle name="Comma 18 3 135" xfId="5619" xr:uid="{00000000-0005-0000-0000-0000E4150000}"/>
    <cellStyle name="Comma 18 3 136" xfId="5620" xr:uid="{00000000-0005-0000-0000-0000E5150000}"/>
    <cellStyle name="Comma 18 3 137" xfId="5621" xr:uid="{00000000-0005-0000-0000-0000E6150000}"/>
    <cellStyle name="Comma 18 3 138" xfId="5622" xr:uid="{00000000-0005-0000-0000-0000E7150000}"/>
    <cellStyle name="Comma 18 3 139" xfId="5623" xr:uid="{00000000-0005-0000-0000-0000E8150000}"/>
    <cellStyle name="Comma 18 3 14" xfId="5624" xr:uid="{00000000-0005-0000-0000-0000E9150000}"/>
    <cellStyle name="Comma 18 3 14 2" xfId="5625" xr:uid="{00000000-0005-0000-0000-0000EA150000}"/>
    <cellStyle name="Comma 18 3 14 3" xfId="5626" xr:uid="{00000000-0005-0000-0000-0000EB150000}"/>
    <cellStyle name="Comma 18 3 14 4" xfId="5627" xr:uid="{00000000-0005-0000-0000-0000EC150000}"/>
    <cellStyle name="Comma 18 3 14 5" xfId="5628" xr:uid="{00000000-0005-0000-0000-0000ED150000}"/>
    <cellStyle name="Comma 18 3 140" xfId="5629" xr:uid="{00000000-0005-0000-0000-0000EE150000}"/>
    <cellStyle name="Comma 18 3 141" xfId="5630" xr:uid="{00000000-0005-0000-0000-0000EF150000}"/>
    <cellStyle name="Comma 18 3 142" xfId="5631" xr:uid="{00000000-0005-0000-0000-0000F0150000}"/>
    <cellStyle name="Comma 18 3 143" xfId="5632" xr:uid="{00000000-0005-0000-0000-0000F1150000}"/>
    <cellStyle name="Comma 18 3 144" xfId="5633" xr:uid="{00000000-0005-0000-0000-0000F2150000}"/>
    <cellStyle name="Comma 18 3 145" xfId="5634" xr:uid="{00000000-0005-0000-0000-0000F3150000}"/>
    <cellStyle name="Comma 18 3 146" xfId="5635" xr:uid="{00000000-0005-0000-0000-0000F4150000}"/>
    <cellStyle name="Comma 18 3 147" xfId="5636" xr:uid="{00000000-0005-0000-0000-0000F5150000}"/>
    <cellStyle name="Comma 18 3 148" xfId="5637" xr:uid="{00000000-0005-0000-0000-0000F6150000}"/>
    <cellStyle name="Comma 18 3 149" xfId="5638" xr:uid="{00000000-0005-0000-0000-0000F7150000}"/>
    <cellStyle name="Comma 18 3 15" xfId="5639" xr:uid="{00000000-0005-0000-0000-0000F8150000}"/>
    <cellStyle name="Comma 18 3 15 2" xfId="5640" xr:uid="{00000000-0005-0000-0000-0000F9150000}"/>
    <cellStyle name="Comma 18 3 15 3" xfId="5641" xr:uid="{00000000-0005-0000-0000-0000FA150000}"/>
    <cellStyle name="Comma 18 3 15 4" xfId="5642" xr:uid="{00000000-0005-0000-0000-0000FB150000}"/>
    <cellStyle name="Comma 18 3 15 5" xfId="5643" xr:uid="{00000000-0005-0000-0000-0000FC150000}"/>
    <cellStyle name="Comma 18 3 150" xfId="5644" xr:uid="{00000000-0005-0000-0000-0000FD150000}"/>
    <cellStyle name="Comma 18 3 151" xfId="5645" xr:uid="{00000000-0005-0000-0000-0000FE150000}"/>
    <cellStyle name="Comma 18 3 152" xfId="5646" xr:uid="{00000000-0005-0000-0000-0000FF150000}"/>
    <cellStyle name="Comma 18 3 153" xfId="5647" xr:uid="{00000000-0005-0000-0000-000000160000}"/>
    <cellStyle name="Comma 18 3 154" xfId="5648" xr:uid="{00000000-0005-0000-0000-000001160000}"/>
    <cellStyle name="Comma 18 3 155" xfId="5649" xr:uid="{00000000-0005-0000-0000-000002160000}"/>
    <cellStyle name="Comma 18 3 156" xfId="5650" xr:uid="{00000000-0005-0000-0000-000003160000}"/>
    <cellStyle name="Comma 18 3 157" xfId="5651" xr:uid="{00000000-0005-0000-0000-000004160000}"/>
    <cellStyle name="Comma 18 3 158" xfId="5652" xr:uid="{00000000-0005-0000-0000-000005160000}"/>
    <cellStyle name="Comma 18 3 159" xfId="5653" xr:uid="{00000000-0005-0000-0000-000006160000}"/>
    <cellStyle name="Comma 18 3 16" xfId="5654" xr:uid="{00000000-0005-0000-0000-000007160000}"/>
    <cellStyle name="Comma 18 3 16 2" xfId="5655" xr:uid="{00000000-0005-0000-0000-000008160000}"/>
    <cellStyle name="Comma 18 3 16 3" xfId="5656" xr:uid="{00000000-0005-0000-0000-000009160000}"/>
    <cellStyle name="Comma 18 3 16 4" xfId="5657" xr:uid="{00000000-0005-0000-0000-00000A160000}"/>
    <cellStyle name="Comma 18 3 16 5" xfId="5658" xr:uid="{00000000-0005-0000-0000-00000B160000}"/>
    <cellStyle name="Comma 18 3 160" xfId="5659" xr:uid="{00000000-0005-0000-0000-00000C160000}"/>
    <cellStyle name="Comma 18 3 161" xfId="5660" xr:uid="{00000000-0005-0000-0000-00000D160000}"/>
    <cellStyle name="Comma 18 3 162" xfId="5661" xr:uid="{00000000-0005-0000-0000-00000E160000}"/>
    <cellStyle name="Comma 18 3 17" xfId="5662" xr:uid="{00000000-0005-0000-0000-00000F160000}"/>
    <cellStyle name="Comma 18 3 17 2" xfId="5663" xr:uid="{00000000-0005-0000-0000-000010160000}"/>
    <cellStyle name="Comma 18 3 17 3" xfId="5664" xr:uid="{00000000-0005-0000-0000-000011160000}"/>
    <cellStyle name="Comma 18 3 17 4" xfId="5665" xr:uid="{00000000-0005-0000-0000-000012160000}"/>
    <cellStyle name="Comma 18 3 17 5" xfId="5666" xr:uid="{00000000-0005-0000-0000-000013160000}"/>
    <cellStyle name="Comma 18 3 18" xfId="5667" xr:uid="{00000000-0005-0000-0000-000014160000}"/>
    <cellStyle name="Comma 18 3 18 2" xfId="5668" xr:uid="{00000000-0005-0000-0000-000015160000}"/>
    <cellStyle name="Comma 18 3 18 3" xfId="5669" xr:uid="{00000000-0005-0000-0000-000016160000}"/>
    <cellStyle name="Comma 18 3 18 4" xfId="5670" xr:uid="{00000000-0005-0000-0000-000017160000}"/>
    <cellStyle name="Comma 18 3 19" xfId="5671" xr:uid="{00000000-0005-0000-0000-000018160000}"/>
    <cellStyle name="Comma 18 3 2" xfId="5672" xr:uid="{00000000-0005-0000-0000-000019160000}"/>
    <cellStyle name="Comma 18 3 2 10" xfId="5673" xr:uid="{00000000-0005-0000-0000-00001A160000}"/>
    <cellStyle name="Comma 18 3 2 2" xfId="5674" xr:uid="{00000000-0005-0000-0000-00001B160000}"/>
    <cellStyle name="Comma 18 3 2 2 2" xfId="5675" xr:uid="{00000000-0005-0000-0000-00001C160000}"/>
    <cellStyle name="Comma 18 3 2 2 2 2" xfId="5676" xr:uid="{00000000-0005-0000-0000-00001D160000}"/>
    <cellStyle name="Comma 18 3 2 2 2 3" xfId="5677" xr:uid="{00000000-0005-0000-0000-00001E160000}"/>
    <cellStyle name="Comma 18 3 2 2 2 4" xfId="5678" xr:uid="{00000000-0005-0000-0000-00001F160000}"/>
    <cellStyle name="Comma 18 3 2 2 2 5" xfId="5679" xr:uid="{00000000-0005-0000-0000-000020160000}"/>
    <cellStyle name="Comma 18 3 2 2 3" xfId="5680" xr:uid="{00000000-0005-0000-0000-000021160000}"/>
    <cellStyle name="Comma 18 3 2 2 3 2" xfId="5681" xr:uid="{00000000-0005-0000-0000-000022160000}"/>
    <cellStyle name="Comma 18 3 2 2 3 3" xfId="5682" xr:uid="{00000000-0005-0000-0000-000023160000}"/>
    <cellStyle name="Comma 18 3 2 2 3 4" xfId="5683" xr:uid="{00000000-0005-0000-0000-000024160000}"/>
    <cellStyle name="Comma 18 3 2 2 3 5" xfId="5684" xr:uid="{00000000-0005-0000-0000-000025160000}"/>
    <cellStyle name="Comma 18 3 2 2 4" xfId="5685" xr:uid="{00000000-0005-0000-0000-000026160000}"/>
    <cellStyle name="Comma 18 3 2 2 4 2" xfId="5686" xr:uid="{00000000-0005-0000-0000-000027160000}"/>
    <cellStyle name="Comma 18 3 2 2 4 3" xfId="5687" xr:uid="{00000000-0005-0000-0000-000028160000}"/>
    <cellStyle name="Comma 18 3 2 2 4 4" xfId="5688" xr:uid="{00000000-0005-0000-0000-000029160000}"/>
    <cellStyle name="Comma 18 3 2 2 4 5" xfId="5689" xr:uid="{00000000-0005-0000-0000-00002A160000}"/>
    <cellStyle name="Comma 18 3 2 2 5" xfId="5690" xr:uid="{00000000-0005-0000-0000-00002B160000}"/>
    <cellStyle name="Comma 18 3 2 2 5 2" xfId="5691" xr:uid="{00000000-0005-0000-0000-00002C160000}"/>
    <cellStyle name="Comma 18 3 2 2 5 3" xfId="5692" xr:uid="{00000000-0005-0000-0000-00002D160000}"/>
    <cellStyle name="Comma 18 3 2 2 5 4" xfId="5693" xr:uid="{00000000-0005-0000-0000-00002E160000}"/>
    <cellStyle name="Comma 18 3 2 2 5 5" xfId="5694" xr:uid="{00000000-0005-0000-0000-00002F160000}"/>
    <cellStyle name="Comma 18 3 2 2 6" xfId="5695" xr:uid="{00000000-0005-0000-0000-000030160000}"/>
    <cellStyle name="Comma 18 3 2 2 7" xfId="5696" xr:uid="{00000000-0005-0000-0000-000031160000}"/>
    <cellStyle name="Comma 18 3 2 2 8" xfId="5697" xr:uid="{00000000-0005-0000-0000-000032160000}"/>
    <cellStyle name="Comma 18 3 2 2 9" xfId="5698" xr:uid="{00000000-0005-0000-0000-000033160000}"/>
    <cellStyle name="Comma 18 3 2 3" xfId="5699" xr:uid="{00000000-0005-0000-0000-000034160000}"/>
    <cellStyle name="Comma 18 3 2 3 2" xfId="5700" xr:uid="{00000000-0005-0000-0000-000035160000}"/>
    <cellStyle name="Comma 18 3 2 3 3" xfId="5701" xr:uid="{00000000-0005-0000-0000-000036160000}"/>
    <cellStyle name="Comma 18 3 2 3 4" xfId="5702" xr:uid="{00000000-0005-0000-0000-000037160000}"/>
    <cellStyle name="Comma 18 3 2 3 5" xfId="5703" xr:uid="{00000000-0005-0000-0000-000038160000}"/>
    <cellStyle name="Comma 18 3 2 4" xfId="5704" xr:uid="{00000000-0005-0000-0000-000039160000}"/>
    <cellStyle name="Comma 18 3 2 4 2" xfId="5705" xr:uid="{00000000-0005-0000-0000-00003A160000}"/>
    <cellStyle name="Comma 18 3 2 4 3" xfId="5706" xr:uid="{00000000-0005-0000-0000-00003B160000}"/>
    <cellStyle name="Comma 18 3 2 4 4" xfId="5707" xr:uid="{00000000-0005-0000-0000-00003C160000}"/>
    <cellStyle name="Comma 18 3 2 4 5" xfId="5708" xr:uid="{00000000-0005-0000-0000-00003D160000}"/>
    <cellStyle name="Comma 18 3 2 5" xfId="5709" xr:uid="{00000000-0005-0000-0000-00003E160000}"/>
    <cellStyle name="Comma 18 3 2 5 2" xfId="5710" xr:uid="{00000000-0005-0000-0000-00003F160000}"/>
    <cellStyle name="Comma 18 3 2 5 3" xfId="5711" xr:uid="{00000000-0005-0000-0000-000040160000}"/>
    <cellStyle name="Comma 18 3 2 5 4" xfId="5712" xr:uid="{00000000-0005-0000-0000-000041160000}"/>
    <cellStyle name="Comma 18 3 2 5 5" xfId="5713" xr:uid="{00000000-0005-0000-0000-000042160000}"/>
    <cellStyle name="Comma 18 3 2 6" xfId="5714" xr:uid="{00000000-0005-0000-0000-000043160000}"/>
    <cellStyle name="Comma 18 3 2 6 2" xfId="5715" xr:uid="{00000000-0005-0000-0000-000044160000}"/>
    <cellStyle name="Comma 18 3 2 6 3" xfId="5716" xr:uid="{00000000-0005-0000-0000-000045160000}"/>
    <cellStyle name="Comma 18 3 2 6 4" xfId="5717" xr:uid="{00000000-0005-0000-0000-000046160000}"/>
    <cellStyle name="Comma 18 3 2 6 5" xfId="5718" xr:uid="{00000000-0005-0000-0000-000047160000}"/>
    <cellStyle name="Comma 18 3 2 7" xfId="5719" xr:uid="{00000000-0005-0000-0000-000048160000}"/>
    <cellStyle name="Comma 18 3 2 8" xfId="5720" xr:uid="{00000000-0005-0000-0000-000049160000}"/>
    <cellStyle name="Comma 18 3 2 9" xfId="5721" xr:uid="{00000000-0005-0000-0000-00004A160000}"/>
    <cellStyle name="Comma 18 3 20" xfId="5722" xr:uid="{00000000-0005-0000-0000-00004B160000}"/>
    <cellStyle name="Comma 18 3 21" xfId="5723" xr:uid="{00000000-0005-0000-0000-00004C160000}"/>
    <cellStyle name="Comma 18 3 22" xfId="5724" xr:uid="{00000000-0005-0000-0000-00004D160000}"/>
    <cellStyle name="Comma 18 3 23" xfId="5725" xr:uid="{00000000-0005-0000-0000-00004E160000}"/>
    <cellStyle name="Comma 18 3 24" xfId="5726" xr:uid="{00000000-0005-0000-0000-00004F160000}"/>
    <cellStyle name="Comma 18 3 25" xfId="5727" xr:uid="{00000000-0005-0000-0000-000050160000}"/>
    <cellStyle name="Comma 18 3 26" xfId="5728" xr:uid="{00000000-0005-0000-0000-000051160000}"/>
    <cellStyle name="Comma 18 3 27" xfId="5729" xr:uid="{00000000-0005-0000-0000-000052160000}"/>
    <cellStyle name="Comma 18 3 28" xfId="5730" xr:uid="{00000000-0005-0000-0000-000053160000}"/>
    <cellStyle name="Comma 18 3 29" xfId="5731" xr:uid="{00000000-0005-0000-0000-000054160000}"/>
    <cellStyle name="Comma 18 3 3" xfId="5732" xr:uid="{00000000-0005-0000-0000-000055160000}"/>
    <cellStyle name="Comma 18 3 3 10" xfId="5733" xr:uid="{00000000-0005-0000-0000-000056160000}"/>
    <cellStyle name="Comma 18 3 3 2" xfId="5734" xr:uid="{00000000-0005-0000-0000-000057160000}"/>
    <cellStyle name="Comma 18 3 3 2 2" xfId="5735" xr:uid="{00000000-0005-0000-0000-000058160000}"/>
    <cellStyle name="Comma 18 3 3 2 2 2" xfId="5736" xr:uid="{00000000-0005-0000-0000-000059160000}"/>
    <cellStyle name="Comma 18 3 3 2 2 3" xfId="5737" xr:uid="{00000000-0005-0000-0000-00005A160000}"/>
    <cellStyle name="Comma 18 3 3 2 2 4" xfId="5738" xr:uid="{00000000-0005-0000-0000-00005B160000}"/>
    <cellStyle name="Comma 18 3 3 2 2 5" xfId="5739" xr:uid="{00000000-0005-0000-0000-00005C160000}"/>
    <cellStyle name="Comma 18 3 3 2 3" xfId="5740" xr:uid="{00000000-0005-0000-0000-00005D160000}"/>
    <cellStyle name="Comma 18 3 3 2 3 2" xfId="5741" xr:uid="{00000000-0005-0000-0000-00005E160000}"/>
    <cellStyle name="Comma 18 3 3 2 3 3" xfId="5742" xr:uid="{00000000-0005-0000-0000-00005F160000}"/>
    <cellStyle name="Comma 18 3 3 2 3 4" xfId="5743" xr:uid="{00000000-0005-0000-0000-000060160000}"/>
    <cellStyle name="Comma 18 3 3 2 3 5" xfId="5744" xr:uid="{00000000-0005-0000-0000-000061160000}"/>
    <cellStyle name="Comma 18 3 3 2 4" xfId="5745" xr:uid="{00000000-0005-0000-0000-000062160000}"/>
    <cellStyle name="Comma 18 3 3 2 4 2" xfId="5746" xr:uid="{00000000-0005-0000-0000-000063160000}"/>
    <cellStyle name="Comma 18 3 3 2 4 3" xfId="5747" xr:uid="{00000000-0005-0000-0000-000064160000}"/>
    <cellStyle name="Comma 18 3 3 2 4 4" xfId="5748" xr:uid="{00000000-0005-0000-0000-000065160000}"/>
    <cellStyle name="Comma 18 3 3 2 4 5" xfId="5749" xr:uid="{00000000-0005-0000-0000-000066160000}"/>
    <cellStyle name="Comma 18 3 3 2 5" xfId="5750" xr:uid="{00000000-0005-0000-0000-000067160000}"/>
    <cellStyle name="Comma 18 3 3 2 5 2" xfId="5751" xr:uid="{00000000-0005-0000-0000-000068160000}"/>
    <cellStyle name="Comma 18 3 3 2 5 3" xfId="5752" xr:uid="{00000000-0005-0000-0000-000069160000}"/>
    <cellStyle name="Comma 18 3 3 2 5 4" xfId="5753" xr:uid="{00000000-0005-0000-0000-00006A160000}"/>
    <cellStyle name="Comma 18 3 3 2 5 5" xfId="5754" xr:uid="{00000000-0005-0000-0000-00006B160000}"/>
    <cellStyle name="Comma 18 3 3 2 6" xfId="5755" xr:uid="{00000000-0005-0000-0000-00006C160000}"/>
    <cellStyle name="Comma 18 3 3 2 7" xfId="5756" xr:uid="{00000000-0005-0000-0000-00006D160000}"/>
    <cellStyle name="Comma 18 3 3 2 8" xfId="5757" xr:uid="{00000000-0005-0000-0000-00006E160000}"/>
    <cellStyle name="Comma 18 3 3 2 9" xfId="5758" xr:uid="{00000000-0005-0000-0000-00006F160000}"/>
    <cellStyle name="Comma 18 3 3 3" xfId="5759" xr:uid="{00000000-0005-0000-0000-000070160000}"/>
    <cellStyle name="Comma 18 3 3 3 2" xfId="5760" xr:uid="{00000000-0005-0000-0000-000071160000}"/>
    <cellStyle name="Comma 18 3 3 3 3" xfId="5761" xr:uid="{00000000-0005-0000-0000-000072160000}"/>
    <cellStyle name="Comma 18 3 3 3 4" xfId="5762" xr:uid="{00000000-0005-0000-0000-000073160000}"/>
    <cellStyle name="Comma 18 3 3 3 5" xfId="5763" xr:uid="{00000000-0005-0000-0000-000074160000}"/>
    <cellStyle name="Comma 18 3 3 4" xfId="5764" xr:uid="{00000000-0005-0000-0000-000075160000}"/>
    <cellStyle name="Comma 18 3 3 4 2" xfId="5765" xr:uid="{00000000-0005-0000-0000-000076160000}"/>
    <cellStyle name="Comma 18 3 3 4 3" xfId="5766" xr:uid="{00000000-0005-0000-0000-000077160000}"/>
    <cellStyle name="Comma 18 3 3 4 4" xfId="5767" xr:uid="{00000000-0005-0000-0000-000078160000}"/>
    <cellStyle name="Comma 18 3 3 4 5" xfId="5768" xr:uid="{00000000-0005-0000-0000-000079160000}"/>
    <cellStyle name="Comma 18 3 3 5" xfId="5769" xr:uid="{00000000-0005-0000-0000-00007A160000}"/>
    <cellStyle name="Comma 18 3 3 5 2" xfId="5770" xr:uid="{00000000-0005-0000-0000-00007B160000}"/>
    <cellStyle name="Comma 18 3 3 5 3" xfId="5771" xr:uid="{00000000-0005-0000-0000-00007C160000}"/>
    <cellStyle name="Comma 18 3 3 5 4" xfId="5772" xr:uid="{00000000-0005-0000-0000-00007D160000}"/>
    <cellStyle name="Comma 18 3 3 5 5" xfId="5773" xr:uid="{00000000-0005-0000-0000-00007E160000}"/>
    <cellStyle name="Comma 18 3 3 6" xfId="5774" xr:uid="{00000000-0005-0000-0000-00007F160000}"/>
    <cellStyle name="Comma 18 3 3 6 2" xfId="5775" xr:uid="{00000000-0005-0000-0000-000080160000}"/>
    <cellStyle name="Comma 18 3 3 6 3" xfId="5776" xr:uid="{00000000-0005-0000-0000-000081160000}"/>
    <cellStyle name="Comma 18 3 3 6 4" xfId="5777" xr:uid="{00000000-0005-0000-0000-000082160000}"/>
    <cellStyle name="Comma 18 3 3 6 5" xfId="5778" xr:uid="{00000000-0005-0000-0000-000083160000}"/>
    <cellStyle name="Comma 18 3 3 7" xfId="5779" xr:uid="{00000000-0005-0000-0000-000084160000}"/>
    <cellStyle name="Comma 18 3 3 8" xfId="5780" xr:uid="{00000000-0005-0000-0000-000085160000}"/>
    <cellStyle name="Comma 18 3 3 9" xfId="5781" xr:uid="{00000000-0005-0000-0000-000086160000}"/>
    <cellStyle name="Comma 18 3 30" xfId="5782" xr:uid="{00000000-0005-0000-0000-000087160000}"/>
    <cellStyle name="Comma 18 3 31" xfId="5783" xr:uid="{00000000-0005-0000-0000-000088160000}"/>
    <cellStyle name="Comma 18 3 32" xfId="5784" xr:uid="{00000000-0005-0000-0000-000089160000}"/>
    <cellStyle name="Comma 18 3 33" xfId="5785" xr:uid="{00000000-0005-0000-0000-00008A160000}"/>
    <cellStyle name="Comma 18 3 34" xfId="5786" xr:uid="{00000000-0005-0000-0000-00008B160000}"/>
    <cellStyle name="Comma 18 3 35" xfId="5787" xr:uid="{00000000-0005-0000-0000-00008C160000}"/>
    <cellStyle name="Comma 18 3 36" xfId="5788" xr:uid="{00000000-0005-0000-0000-00008D160000}"/>
    <cellStyle name="Comma 18 3 37" xfId="5789" xr:uid="{00000000-0005-0000-0000-00008E160000}"/>
    <cellStyle name="Comma 18 3 38" xfId="5790" xr:uid="{00000000-0005-0000-0000-00008F160000}"/>
    <cellStyle name="Comma 18 3 39" xfId="5791" xr:uid="{00000000-0005-0000-0000-000090160000}"/>
    <cellStyle name="Comma 18 3 4" xfId="5792" xr:uid="{00000000-0005-0000-0000-000091160000}"/>
    <cellStyle name="Comma 18 3 4 10" xfId="5793" xr:uid="{00000000-0005-0000-0000-000092160000}"/>
    <cellStyle name="Comma 18 3 4 2" xfId="5794" xr:uid="{00000000-0005-0000-0000-000093160000}"/>
    <cellStyle name="Comma 18 3 4 2 2" xfId="5795" xr:uid="{00000000-0005-0000-0000-000094160000}"/>
    <cellStyle name="Comma 18 3 4 2 2 2" xfId="5796" xr:uid="{00000000-0005-0000-0000-000095160000}"/>
    <cellStyle name="Comma 18 3 4 2 2 3" xfId="5797" xr:uid="{00000000-0005-0000-0000-000096160000}"/>
    <cellStyle name="Comma 18 3 4 2 2 4" xfId="5798" xr:uid="{00000000-0005-0000-0000-000097160000}"/>
    <cellStyle name="Comma 18 3 4 2 2 5" xfId="5799" xr:uid="{00000000-0005-0000-0000-000098160000}"/>
    <cellStyle name="Comma 18 3 4 2 3" xfId="5800" xr:uid="{00000000-0005-0000-0000-000099160000}"/>
    <cellStyle name="Comma 18 3 4 2 3 2" xfId="5801" xr:uid="{00000000-0005-0000-0000-00009A160000}"/>
    <cellStyle name="Comma 18 3 4 2 3 3" xfId="5802" xr:uid="{00000000-0005-0000-0000-00009B160000}"/>
    <cellStyle name="Comma 18 3 4 2 3 4" xfId="5803" xr:uid="{00000000-0005-0000-0000-00009C160000}"/>
    <cellStyle name="Comma 18 3 4 2 3 5" xfId="5804" xr:uid="{00000000-0005-0000-0000-00009D160000}"/>
    <cellStyle name="Comma 18 3 4 2 4" xfId="5805" xr:uid="{00000000-0005-0000-0000-00009E160000}"/>
    <cellStyle name="Comma 18 3 4 2 4 2" xfId="5806" xr:uid="{00000000-0005-0000-0000-00009F160000}"/>
    <cellStyle name="Comma 18 3 4 2 4 3" xfId="5807" xr:uid="{00000000-0005-0000-0000-0000A0160000}"/>
    <cellStyle name="Comma 18 3 4 2 4 4" xfId="5808" xr:uid="{00000000-0005-0000-0000-0000A1160000}"/>
    <cellStyle name="Comma 18 3 4 2 4 5" xfId="5809" xr:uid="{00000000-0005-0000-0000-0000A2160000}"/>
    <cellStyle name="Comma 18 3 4 2 5" xfId="5810" xr:uid="{00000000-0005-0000-0000-0000A3160000}"/>
    <cellStyle name="Comma 18 3 4 2 5 2" xfId="5811" xr:uid="{00000000-0005-0000-0000-0000A4160000}"/>
    <cellStyle name="Comma 18 3 4 2 5 3" xfId="5812" xr:uid="{00000000-0005-0000-0000-0000A5160000}"/>
    <cellStyle name="Comma 18 3 4 2 5 4" xfId="5813" xr:uid="{00000000-0005-0000-0000-0000A6160000}"/>
    <cellStyle name="Comma 18 3 4 2 5 5" xfId="5814" xr:uid="{00000000-0005-0000-0000-0000A7160000}"/>
    <cellStyle name="Comma 18 3 4 2 6" xfId="5815" xr:uid="{00000000-0005-0000-0000-0000A8160000}"/>
    <cellStyle name="Comma 18 3 4 2 7" xfId="5816" xr:uid="{00000000-0005-0000-0000-0000A9160000}"/>
    <cellStyle name="Comma 18 3 4 2 8" xfId="5817" xr:uid="{00000000-0005-0000-0000-0000AA160000}"/>
    <cellStyle name="Comma 18 3 4 2 9" xfId="5818" xr:uid="{00000000-0005-0000-0000-0000AB160000}"/>
    <cellStyle name="Comma 18 3 4 3" xfId="5819" xr:uid="{00000000-0005-0000-0000-0000AC160000}"/>
    <cellStyle name="Comma 18 3 4 3 2" xfId="5820" xr:uid="{00000000-0005-0000-0000-0000AD160000}"/>
    <cellStyle name="Comma 18 3 4 3 3" xfId="5821" xr:uid="{00000000-0005-0000-0000-0000AE160000}"/>
    <cellStyle name="Comma 18 3 4 3 4" xfId="5822" xr:uid="{00000000-0005-0000-0000-0000AF160000}"/>
    <cellStyle name="Comma 18 3 4 3 5" xfId="5823" xr:uid="{00000000-0005-0000-0000-0000B0160000}"/>
    <cellStyle name="Comma 18 3 4 4" xfId="5824" xr:uid="{00000000-0005-0000-0000-0000B1160000}"/>
    <cellStyle name="Comma 18 3 4 4 2" xfId="5825" xr:uid="{00000000-0005-0000-0000-0000B2160000}"/>
    <cellStyle name="Comma 18 3 4 4 3" xfId="5826" xr:uid="{00000000-0005-0000-0000-0000B3160000}"/>
    <cellStyle name="Comma 18 3 4 4 4" xfId="5827" xr:uid="{00000000-0005-0000-0000-0000B4160000}"/>
    <cellStyle name="Comma 18 3 4 4 5" xfId="5828" xr:uid="{00000000-0005-0000-0000-0000B5160000}"/>
    <cellStyle name="Comma 18 3 4 5" xfId="5829" xr:uid="{00000000-0005-0000-0000-0000B6160000}"/>
    <cellStyle name="Comma 18 3 4 5 2" xfId="5830" xr:uid="{00000000-0005-0000-0000-0000B7160000}"/>
    <cellStyle name="Comma 18 3 4 5 3" xfId="5831" xr:uid="{00000000-0005-0000-0000-0000B8160000}"/>
    <cellStyle name="Comma 18 3 4 5 4" xfId="5832" xr:uid="{00000000-0005-0000-0000-0000B9160000}"/>
    <cellStyle name="Comma 18 3 4 5 5" xfId="5833" xr:uid="{00000000-0005-0000-0000-0000BA160000}"/>
    <cellStyle name="Comma 18 3 4 6" xfId="5834" xr:uid="{00000000-0005-0000-0000-0000BB160000}"/>
    <cellStyle name="Comma 18 3 4 6 2" xfId="5835" xr:uid="{00000000-0005-0000-0000-0000BC160000}"/>
    <cellStyle name="Comma 18 3 4 6 3" xfId="5836" xr:uid="{00000000-0005-0000-0000-0000BD160000}"/>
    <cellStyle name="Comma 18 3 4 6 4" xfId="5837" xr:uid="{00000000-0005-0000-0000-0000BE160000}"/>
    <cellStyle name="Comma 18 3 4 6 5" xfId="5838" xr:uid="{00000000-0005-0000-0000-0000BF160000}"/>
    <cellStyle name="Comma 18 3 4 7" xfId="5839" xr:uid="{00000000-0005-0000-0000-0000C0160000}"/>
    <cellStyle name="Comma 18 3 4 8" xfId="5840" xr:uid="{00000000-0005-0000-0000-0000C1160000}"/>
    <cellStyle name="Comma 18 3 4 9" xfId="5841" xr:uid="{00000000-0005-0000-0000-0000C2160000}"/>
    <cellStyle name="Comma 18 3 40" xfId="5842" xr:uid="{00000000-0005-0000-0000-0000C3160000}"/>
    <cellStyle name="Comma 18 3 41" xfId="5843" xr:uid="{00000000-0005-0000-0000-0000C4160000}"/>
    <cellStyle name="Comma 18 3 42" xfId="5844" xr:uid="{00000000-0005-0000-0000-0000C5160000}"/>
    <cellStyle name="Comma 18 3 43" xfId="5845" xr:uid="{00000000-0005-0000-0000-0000C6160000}"/>
    <cellStyle name="Comma 18 3 44" xfId="5846" xr:uid="{00000000-0005-0000-0000-0000C7160000}"/>
    <cellStyle name="Comma 18 3 45" xfId="5847" xr:uid="{00000000-0005-0000-0000-0000C8160000}"/>
    <cellStyle name="Comma 18 3 46" xfId="5848" xr:uid="{00000000-0005-0000-0000-0000C9160000}"/>
    <cellStyle name="Comma 18 3 47" xfId="5849" xr:uid="{00000000-0005-0000-0000-0000CA160000}"/>
    <cellStyle name="Comma 18 3 48" xfId="5850" xr:uid="{00000000-0005-0000-0000-0000CB160000}"/>
    <cellStyle name="Comma 18 3 49" xfId="5851" xr:uid="{00000000-0005-0000-0000-0000CC160000}"/>
    <cellStyle name="Comma 18 3 5" xfId="5852" xr:uid="{00000000-0005-0000-0000-0000CD160000}"/>
    <cellStyle name="Comma 18 3 5 10" xfId="5853" xr:uid="{00000000-0005-0000-0000-0000CE160000}"/>
    <cellStyle name="Comma 18 3 5 2" xfId="5854" xr:uid="{00000000-0005-0000-0000-0000CF160000}"/>
    <cellStyle name="Comma 18 3 5 2 2" xfId="5855" xr:uid="{00000000-0005-0000-0000-0000D0160000}"/>
    <cellStyle name="Comma 18 3 5 2 2 2" xfId="5856" xr:uid="{00000000-0005-0000-0000-0000D1160000}"/>
    <cellStyle name="Comma 18 3 5 2 2 3" xfId="5857" xr:uid="{00000000-0005-0000-0000-0000D2160000}"/>
    <cellStyle name="Comma 18 3 5 2 2 4" xfId="5858" xr:uid="{00000000-0005-0000-0000-0000D3160000}"/>
    <cellStyle name="Comma 18 3 5 2 2 5" xfId="5859" xr:uid="{00000000-0005-0000-0000-0000D4160000}"/>
    <cellStyle name="Comma 18 3 5 2 3" xfId="5860" xr:uid="{00000000-0005-0000-0000-0000D5160000}"/>
    <cellStyle name="Comma 18 3 5 2 3 2" xfId="5861" xr:uid="{00000000-0005-0000-0000-0000D6160000}"/>
    <cellStyle name="Comma 18 3 5 2 3 3" xfId="5862" xr:uid="{00000000-0005-0000-0000-0000D7160000}"/>
    <cellStyle name="Comma 18 3 5 2 3 4" xfId="5863" xr:uid="{00000000-0005-0000-0000-0000D8160000}"/>
    <cellStyle name="Comma 18 3 5 2 3 5" xfId="5864" xr:uid="{00000000-0005-0000-0000-0000D9160000}"/>
    <cellStyle name="Comma 18 3 5 2 4" xfId="5865" xr:uid="{00000000-0005-0000-0000-0000DA160000}"/>
    <cellStyle name="Comma 18 3 5 2 4 2" xfId="5866" xr:uid="{00000000-0005-0000-0000-0000DB160000}"/>
    <cellStyle name="Comma 18 3 5 2 4 3" xfId="5867" xr:uid="{00000000-0005-0000-0000-0000DC160000}"/>
    <cellStyle name="Comma 18 3 5 2 4 4" xfId="5868" xr:uid="{00000000-0005-0000-0000-0000DD160000}"/>
    <cellStyle name="Comma 18 3 5 2 4 5" xfId="5869" xr:uid="{00000000-0005-0000-0000-0000DE160000}"/>
    <cellStyle name="Comma 18 3 5 2 5" xfId="5870" xr:uid="{00000000-0005-0000-0000-0000DF160000}"/>
    <cellStyle name="Comma 18 3 5 2 5 2" xfId="5871" xr:uid="{00000000-0005-0000-0000-0000E0160000}"/>
    <cellStyle name="Comma 18 3 5 2 5 3" xfId="5872" xr:uid="{00000000-0005-0000-0000-0000E1160000}"/>
    <cellStyle name="Comma 18 3 5 2 5 4" xfId="5873" xr:uid="{00000000-0005-0000-0000-0000E2160000}"/>
    <cellStyle name="Comma 18 3 5 2 5 5" xfId="5874" xr:uid="{00000000-0005-0000-0000-0000E3160000}"/>
    <cellStyle name="Comma 18 3 5 2 6" xfId="5875" xr:uid="{00000000-0005-0000-0000-0000E4160000}"/>
    <cellStyle name="Comma 18 3 5 2 7" xfId="5876" xr:uid="{00000000-0005-0000-0000-0000E5160000}"/>
    <cellStyle name="Comma 18 3 5 2 8" xfId="5877" xr:uid="{00000000-0005-0000-0000-0000E6160000}"/>
    <cellStyle name="Comma 18 3 5 2 9" xfId="5878" xr:uid="{00000000-0005-0000-0000-0000E7160000}"/>
    <cellStyle name="Comma 18 3 5 3" xfId="5879" xr:uid="{00000000-0005-0000-0000-0000E8160000}"/>
    <cellStyle name="Comma 18 3 5 3 2" xfId="5880" xr:uid="{00000000-0005-0000-0000-0000E9160000}"/>
    <cellStyle name="Comma 18 3 5 3 3" xfId="5881" xr:uid="{00000000-0005-0000-0000-0000EA160000}"/>
    <cellStyle name="Comma 18 3 5 3 4" xfId="5882" xr:uid="{00000000-0005-0000-0000-0000EB160000}"/>
    <cellStyle name="Comma 18 3 5 3 5" xfId="5883" xr:uid="{00000000-0005-0000-0000-0000EC160000}"/>
    <cellStyle name="Comma 18 3 5 4" xfId="5884" xr:uid="{00000000-0005-0000-0000-0000ED160000}"/>
    <cellStyle name="Comma 18 3 5 4 2" xfId="5885" xr:uid="{00000000-0005-0000-0000-0000EE160000}"/>
    <cellStyle name="Comma 18 3 5 4 3" xfId="5886" xr:uid="{00000000-0005-0000-0000-0000EF160000}"/>
    <cellStyle name="Comma 18 3 5 4 4" xfId="5887" xr:uid="{00000000-0005-0000-0000-0000F0160000}"/>
    <cellStyle name="Comma 18 3 5 4 5" xfId="5888" xr:uid="{00000000-0005-0000-0000-0000F1160000}"/>
    <cellStyle name="Comma 18 3 5 5" xfId="5889" xr:uid="{00000000-0005-0000-0000-0000F2160000}"/>
    <cellStyle name="Comma 18 3 5 5 2" xfId="5890" xr:uid="{00000000-0005-0000-0000-0000F3160000}"/>
    <cellStyle name="Comma 18 3 5 5 3" xfId="5891" xr:uid="{00000000-0005-0000-0000-0000F4160000}"/>
    <cellStyle name="Comma 18 3 5 5 4" xfId="5892" xr:uid="{00000000-0005-0000-0000-0000F5160000}"/>
    <cellStyle name="Comma 18 3 5 5 5" xfId="5893" xr:uid="{00000000-0005-0000-0000-0000F6160000}"/>
    <cellStyle name="Comma 18 3 5 6" xfId="5894" xr:uid="{00000000-0005-0000-0000-0000F7160000}"/>
    <cellStyle name="Comma 18 3 5 6 2" xfId="5895" xr:uid="{00000000-0005-0000-0000-0000F8160000}"/>
    <cellStyle name="Comma 18 3 5 6 3" xfId="5896" xr:uid="{00000000-0005-0000-0000-0000F9160000}"/>
    <cellStyle name="Comma 18 3 5 6 4" xfId="5897" xr:uid="{00000000-0005-0000-0000-0000FA160000}"/>
    <cellStyle name="Comma 18 3 5 6 5" xfId="5898" xr:uid="{00000000-0005-0000-0000-0000FB160000}"/>
    <cellStyle name="Comma 18 3 5 7" xfId="5899" xr:uid="{00000000-0005-0000-0000-0000FC160000}"/>
    <cellStyle name="Comma 18 3 5 8" xfId="5900" xr:uid="{00000000-0005-0000-0000-0000FD160000}"/>
    <cellStyle name="Comma 18 3 5 9" xfId="5901" xr:uid="{00000000-0005-0000-0000-0000FE160000}"/>
    <cellStyle name="Comma 18 3 50" xfId="5902" xr:uid="{00000000-0005-0000-0000-0000FF160000}"/>
    <cellStyle name="Comma 18 3 51" xfId="5903" xr:uid="{00000000-0005-0000-0000-000000170000}"/>
    <cellStyle name="Comma 18 3 52" xfId="5904" xr:uid="{00000000-0005-0000-0000-000001170000}"/>
    <cellStyle name="Comma 18 3 53" xfId="5905" xr:uid="{00000000-0005-0000-0000-000002170000}"/>
    <cellStyle name="Comma 18 3 54" xfId="5906" xr:uid="{00000000-0005-0000-0000-000003170000}"/>
    <cellStyle name="Comma 18 3 55" xfId="5907" xr:uid="{00000000-0005-0000-0000-000004170000}"/>
    <cellStyle name="Comma 18 3 56" xfId="5908" xr:uid="{00000000-0005-0000-0000-000005170000}"/>
    <cellStyle name="Comma 18 3 57" xfId="5909" xr:uid="{00000000-0005-0000-0000-000006170000}"/>
    <cellStyle name="Comma 18 3 58" xfId="5910" xr:uid="{00000000-0005-0000-0000-000007170000}"/>
    <cellStyle name="Comma 18 3 59" xfId="5911" xr:uid="{00000000-0005-0000-0000-000008170000}"/>
    <cellStyle name="Comma 18 3 6" xfId="5912" xr:uid="{00000000-0005-0000-0000-000009170000}"/>
    <cellStyle name="Comma 18 3 6 10" xfId="5913" xr:uid="{00000000-0005-0000-0000-00000A170000}"/>
    <cellStyle name="Comma 18 3 6 2" xfId="5914" xr:uid="{00000000-0005-0000-0000-00000B170000}"/>
    <cellStyle name="Comma 18 3 6 2 2" xfId="5915" xr:uid="{00000000-0005-0000-0000-00000C170000}"/>
    <cellStyle name="Comma 18 3 6 2 2 2" xfId="5916" xr:uid="{00000000-0005-0000-0000-00000D170000}"/>
    <cellStyle name="Comma 18 3 6 2 2 3" xfId="5917" xr:uid="{00000000-0005-0000-0000-00000E170000}"/>
    <cellStyle name="Comma 18 3 6 2 2 4" xfId="5918" xr:uid="{00000000-0005-0000-0000-00000F170000}"/>
    <cellStyle name="Comma 18 3 6 2 2 5" xfId="5919" xr:uid="{00000000-0005-0000-0000-000010170000}"/>
    <cellStyle name="Comma 18 3 6 2 3" xfId="5920" xr:uid="{00000000-0005-0000-0000-000011170000}"/>
    <cellStyle name="Comma 18 3 6 2 3 2" xfId="5921" xr:uid="{00000000-0005-0000-0000-000012170000}"/>
    <cellStyle name="Comma 18 3 6 2 3 3" xfId="5922" xr:uid="{00000000-0005-0000-0000-000013170000}"/>
    <cellStyle name="Comma 18 3 6 2 3 4" xfId="5923" xr:uid="{00000000-0005-0000-0000-000014170000}"/>
    <cellStyle name="Comma 18 3 6 2 3 5" xfId="5924" xr:uid="{00000000-0005-0000-0000-000015170000}"/>
    <cellStyle name="Comma 18 3 6 2 4" xfId="5925" xr:uid="{00000000-0005-0000-0000-000016170000}"/>
    <cellStyle name="Comma 18 3 6 2 4 2" xfId="5926" xr:uid="{00000000-0005-0000-0000-000017170000}"/>
    <cellStyle name="Comma 18 3 6 2 4 3" xfId="5927" xr:uid="{00000000-0005-0000-0000-000018170000}"/>
    <cellStyle name="Comma 18 3 6 2 4 4" xfId="5928" xr:uid="{00000000-0005-0000-0000-000019170000}"/>
    <cellStyle name="Comma 18 3 6 2 4 5" xfId="5929" xr:uid="{00000000-0005-0000-0000-00001A170000}"/>
    <cellStyle name="Comma 18 3 6 2 5" xfId="5930" xr:uid="{00000000-0005-0000-0000-00001B170000}"/>
    <cellStyle name="Comma 18 3 6 2 5 2" xfId="5931" xr:uid="{00000000-0005-0000-0000-00001C170000}"/>
    <cellStyle name="Comma 18 3 6 2 5 3" xfId="5932" xr:uid="{00000000-0005-0000-0000-00001D170000}"/>
    <cellStyle name="Comma 18 3 6 2 5 4" xfId="5933" xr:uid="{00000000-0005-0000-0000-00001E170000}"/>
    <cellStyle name="Comma 18 3 6 2 5 5" xfId="5934" xr:uid="{00000000-0005-0000-0000-00001F170000}"/>
    <cellStyle name="Comma 18 3 6 2 6" xfId="5935" xr:uid="{00000000-0005-0000-0000-000020170000}"/>
    <cellStyle name="Comma 18 3 6 2 7" xfId="5936" xr:uid="{00000000-0005-0000-0000-000021170000}"/>
    <cellStyle name="Comma 18 3 6 2 8" xfId="5937" xr:uid="{00000000-0005-0000-0000-000022170000}"/>
    <cellStyle name="Comma 18 3 6 2 9" xfId="5938" xr:uid="{00000000-0005-0000-0000-000023170000}"/>
    <cellStyle name="Comma 18 3 6 3" xfId="5939" xr:uid="{00000000-0005-0000-0000-000024170000}"/>
    <cellStyle name="Comma 18 3 6 3 2" xfId="5940" xr:uid="{00000000-0005-0000-0000-000025170000}"/>
    <cellStyle name="Comma 18 3 6 3 3" xfId="5941" xr:uid="{00000000-0005-0000-0000-000026170000}"/>
    <cellStyle name="Comma 18 3 6 3 4" xfId="5942" xr:uid="{00000000-0005-0000-0000-000027170000}"/>
    <cellStyle name="Comma 18 3 6 3 5" xfId="5943" xr:uid="{00000000-0005-0000-0000-000028170000}"/>
    <cellStyle name="Comma 18 3 6 4" xfId="5944" xr:uid="{00000000-0005-0000-0000-000029170000}"/>
    <cellStyle name="Comma 18 3 6 4 2" xfId="5945" xr:uid="{00000000-0005-0000-0000-00002A170000}"/>
    <cellStyle name="Comma 18 3 6 4 3" xfId="5946" xr:uid="{00000000-0005-0000-0000-00002B170000}"/>
    <cellStyle name="Comma 18 3 6 4 4" xfId="5947" xr:uid="{00000000-0005-0000-0000-00002C170000}"/>
    <cellStyle name="Comma 18 3 6 4 5" xfId="5948" xr:uid="{00000000-0005-0000-0000-00002D170000}"/>
    <cellStyle name="Comma 18 3 6 5" xfId="5949" xr:uid="{00000000-0005-0000-0000-00002E170000}"/>
    <cellStyle name="Comma 18 3 6 5 2" xfId="5950" xr:uid="{00000000-0005-0000-0000-00002F170000}"/>
    <cellStyle name="Comma 18 3 6 5 3" xfId="5951" xr:uid="{00000000-0005-0000-0000-000030170000}"/>
    <cellStyle name="Comma 18 3 6 5 4" xfId="5952" xr:uid="{00000000-0005-0000-0000-000031170000}"/>
    <cellStyle name="Comma 18 3 6 5 5" xfId="5953" xr:uid="{00000000-0005-0000-0000-000032170000}"/>
    <cellStyle name="Comma 18 3 6 6" xfId="5954" xr:uid="{00000000-0005-0000-0000-000033170000}"/>
    <cellStyle name="Comma 18 3 6 6 2" xfId="5955" xr:uid="{00000000-0005-0000-0000-000034170000}"/>
    <cellStyle name="Comma 18 3 6 6 3" xfId="5956" xr:uid="{00000000-0005-0000-0000-000035170000}"/>
    <cellStyle name="Comma 18 3 6 6 4" xfId="5957" xr:uid="{00000000-0005-0000-0000-000036170000}"/>
    <cellStyle name="Comma 18 3 6 6 5" xfId="5958" xr:uid="{00000000-0005-0000-0000-000037170000}"/>
    <cellStyle name="Comma 18 3 6 7" xfId="5959" xr:uid="{00000000-0005-0000-0000-000038170000}"/>
    <cellStyle name="Comma 18 3 6 8" xfId="5960" xr:uid="{00000000-0005-0000-0000-000039170000}"/>
    <cellStyle name="Comma 18 3 6 9" xfId="5961" xr:uid="{00000000-0005-0000-0000-00003A170000}"/>
    <cellStyle name="Comma 18 3 60" xfId="5962" xr:uid="{00000000-0005-0000-0000-00003B170000}"/>
    <cellStyle name="Comma 18 3 61" xfId="5963" xr:uid="{00000000-0005-0000-0000-00003C170000}"/>
    <cellStyle name="Comma 18 3 62" xfId="5964" xr:uid="{00000000-0005-0000-0000-00003D170000}"/>
    <cellStyle name="Comma 18 3 63" xfId="5965" xr:uid="{00000000-0005-0000-0000-00003E170000}"/>
    <cellStyle name="Comma 18 3 64" xfId="5966" xr:uid="{00000000-0005-0000-0000-00003F170000}"/>
    <cellStyle name="Comma 18 3 65" xfId="5967" xr:uid="{00000000-0005-0000-0000-000040170000}"/>
    <cellStyle name="Comma 18 3 66" xfId="5968" xr:uid="{00000000-0005-0000-0000-000041170000}"/>
    <cellStyle name="Comma 18 3 67" xfId="5969" xr:uid="{00000000-0005-0000-0000-000042170000}"/>
    <cellStyle name="Comma 18 3 68" xfId="5970" xr:uid="{00000000-0005-0000-0000-000043170000}"/>
    <cellStyle name="Comma 18 3 69" xfId="5971" xr:uid="{00000000-0005-0000-0000-000044170000}"/>
    <cellStyle name="Comma 18 3 7" xfId="5972" xr:uid="{00000000-0005-0000-0000-000045170000}"/>
    <cellStyle name="Comma 18 3 7 10" xfId="5973" xr:uid="{00000000-0005-0000-0000-000046170000}"/>
    <cellStyle name="Comma 18 3 7 2" xfId="5974" xr:uid="{00000000-0005-0000-0000-000047170000}"/>
    <cellStyle name="Comma 18 3 7 2 2" xfId="5975" xr:uid="{00000000-0005-0000-0000-000048170000}"/>
    <cellStyle name="Comma 18 3 7 2 2 2" xfId="5976" xr:uid="{00000000-0005-0000-0000-000049170000}"/>
    <cellStyle name="Comma 18 3 7 2 2 3" xfId="5977" xr:uid="{00000000-0005-0000-0000-00004A170000}"/>
    <cellStyle name="Comma 18 3 7 2 2 4" xfId="5978" xr:uid="{00000000-0005-0000-0000-00004B170000}"/>
    <cellStyle name="Comma 18 3 7 2 2 5" xfId="5979" xr:uid="{00000000-0005-0000-0000-00004C170000}"/>
    <cellStyle name="Comma 18 3 7 2 3" xfId="5980" xr:uid="{00000000-0005-0000-0000-00004D170000}"/>
    <cellStyle name="Comma 18 3 7 2 3 2" xfId="5981" xr:uid="{00000000-0005-0000-0000-00004E170000}"/>
    <cellStyle name="Comma 18 3 7 2 3 3" xfId="5982" xr:uid="{00000000-0005-0000-0000-00004F170000}"/>
    <cellStyle name="Comma 18 3 7 2 3 4" xfId="5983" xr:uid="{00000000-0005-0000-0000-000050170000}"/>
    <cellStyle name="Comma 18 3 7 2 3 5" xfId="5984" xr:uid="{00000000-0005-0000-0000-000051170000}"/>
    <cellStyle name="Comma 18 3 7 2 4" xfId="5985" xr:uid="{00000000-0005-0000-0000-000052170000}"/>
    <cellStyle name="Comma 18 3 7 2 4 2" xfId="5986" xr:uid="{00000000-0005-0000-0000-000053170000}"/>
    <cellStyle name="Comma 18 3 7 2 4 3" xfId="5987" xr:uid="{00000000-0005-0000-0000-000054170000}"/>
    <cellStyle name="Comma 18 3 7 2 4 4" xfId="5988" xr:uid="{00000000-0005-0000-0000-000055170000}"/>
    <cellStyle name="Comma 18 3 7 2 4 5" xfId="5989" xr:uid="{00000000-0005-0000-0000-000056170000}"/>
    <cellStyle name="Comma 18 3 7 2 5" xfId="5990" xr:uid="{00000000-0005-0000-0000-000057170000}"/>
    <cellStyle name="Comma 18 3 7 2 5 2" xfId="5991" xr:uid="{00000000-0005-0000-0000-000058170000}"/>
    <cellStyle name="Comma 18 3 7 2 5 3" xfId="5992" xr:uid="{00000000-0005-0000-0000-000059170000}"/>
    <cellStyle name="Comma 18 3 7 2 5 4" xfId="5993" xr:uid="{00000000-0005-0000-0000-00005A170000}"/>
    <cellStyle name="Comma 18 3 7 2 5 5" xfId="5994" xr:uid="{00000000-0005-0000-0000-00005B170000}"/>
    <cellStyle name="Comma 18 3 7 2 6" xfId="5995" xr:uid="{00000000-0005-0000-0000-00005C170000}"/>
    <cellStyle name="Comma 18 3 7 2 7" xfId="5996" xr:uid="{00000000-0005-0000-0000-00005D170000}"/>
    <cellStyle name="Comma 18 3 7 2 8" xfId="5997" xr:uid="{00000000-0005-0000-0000-00005E170000}"/>
    <cellStyle name="Comma 18 3 7 2 9" xfId="5998" xr:uid="{00000000-0005-0000-0000-00005F170000}"/>
    <cellStyle name="Comma 18 3 7 3" xfId="5999" xr:uid="{00000000-0005-0000-0000-000060170000}"/>
    <cellStyle name="Comma 18 3 7 3 2" xfId="6000" xr:uid="{00000000-0005-0000-0000-000061170000}"/>
    <cellStyle name="Comma 18 3 7 3 3" xfId="6001" xr:uid="{00000000-0005-0000-0000-000062170000}"/>
    <cellStyle name="Comma 18 3 7 3 4" xfId="6002" xr:uid="{00000000-0005-0000-0000-000063170000}"/>
    <cellStyle name="Comma 18 3 7 3 5" xfId="6003" xr:uid="{00000000-0005-0000-0000-000064170000}"/>
    <cellStyle name="Comma 18 3 7 4" xfId="6004" xr:uid="{00000000-0005-0000-0000-000065170000}"/>
    <cellStyle name="Comma 18 3 7 4 2" xfId="6005" xr:uid="{00000000-0005-0000-0000-000066170000}"/>
    <cellStyle name="Comma 18 3 7 4 3" xfId="6006" xr:uid="{00000000-0005-0000-0000-000067170000}"/>
    <cellStyle name="Comma 18 3 7 4 4" xfId="6007" xr:uid="{00000000-0005-0000-0000-000068170000}"/>
    <cellStyle name="Comma 18 3 7 4 5" xfId="6008" xr:uid="{00000000-0005-0000-0000-000069170000}"/>
    <cellStyle name="Comma 18 3 7 5" xfId="6009" xr:uid="{00000000-0005-0000-0000-00006A170000}"/>
    <cellStyle name="Comma 18 3 7 5 2" xfId="6010" xr:uid="{00000000-0005-0000-0000-00006B170000}"/>
    <cellStyle name="Comma 18 3 7 5 3" xfId="6011" xr:uid="{00000000-0005-0000-0000-00006C170000}"/>
    <cellStyle name="Comma 18 3 7 5 4" xfId="6012" xr:uid="{00000000-0005-0000-0000-00006D170000}"/>
    <cellStyle name="Comma 18 3 7 5 5" xfId="6013" xr:uid="{00000000-0005-0000-0000-00006E170000}"/>
    <cellStyle name="Comma 18 3 7 6" xfId="6014" xr:uid="{00000000-0005-0000-0000-00006F170000}"/>
    <cellStyle name="Comma 18 3 7 6 2" xfId="6015" xr:uid="{00000000-0005-0000-0000-000070170000}"/>
    <cellStyle name="Comma 18 3 7 6 3" xfId="6016" xr:uid="{00000000-0005-0000-0000-000071170000}"/>
    <cellStyle name="Comma 18 3 7 6 4" xfId="6017" xr:uid="{00000000-0005-0000-0000-000072170000}"/>
    <cellStyle name="Comma 18 3 7 6 5" xfId="6018" xr:uid="{00000000-0005-0000-0000-000073170000}"/>
    <cellStyle name="Comma 18 3 7 7" xfId="6019" xr:uid="{00000000-0005-0000-0000-000074170000}"/>
    <cellStyle name="Comma 18 3 7 8" xfId="6020" xr:uid="{00000000-0005-0000-0000-000075170000}"/>
    <cellStyle name="Comma 18 3 7 9" xfId="6021" xr:uid="{00000000-0005-0000-0000-000076170000}"/>
    <cellStyle name="Comma 18 3 70" xfId="6022" xr:uid="{00000000-0005-0000-0000-000077170000}"/>
    <cellStyle name="Comma 18 3 71" xfId="6023" xr:uid="{00000000-0005-0000-0000-000078170000}"/>
    <cellStyle name="Comma 18 3 72" xfId="6024" xr:uid="{00000000-0005-0000-0000-000079170000}"/>
    <cellStyle name="Comma 18 3 73" xfId="6025" xr:uid="{00000000-0005-0000-0000-00007A170000}"/>
    <cellStyle name="Comma 18 3 74" xfId="6026" xr:uid="{00000000-0005-0000-0000-00007B170000}"/>
    <cellStyle name="Comma 18 3 75" xfId="6027" xr:uid="{00000000-0005-0000-0000-00007C170000}"/>
    <cellStyle name="Comma 18 3 76" xfId="6028" xr:uid="{00000000-0005-0000-0000-00007D170000}"/>
    <cellStyle name="Comma 18 3 77" xfId="6029" xr:uid="{00000000-0005-0000-0000-00007E170000}"/>
    <cellStyle name="Comma 18 3 78" xfId="6030" xr:uid="{00000000-0005-0000-0000-00007F170000}"/>
    <cellStyle name="Comma 18 3 79" xfId="6031" xr:uid="{00000000-0005-0000-0000-000080170000}"/>
    <cellStyle name="Comma 18 3 8" xfId="6032" xr:uid="{00000000-0005-0000-0000-000081170000}"/>
    <cellStyle name="Comma 18 3 8 10" xfId="6033" xr:uid="{00000000-0005-0000-0000-000082170000}"/>
    <cellStyle name="Comma 18 3 8 2" xfId="6034" xr:uid="{00000000-0005-0000-0000-000083170000}"/>
    <cellStyle name="Comma 18 3 8 2 2" xfId="6035" xr:uid="{00000000-0005-0000-0000-000084170000}"/>
    <cellStyle name="Comma 18 3 8 2 2 2" xfId="6036" xr:uid="{00000000-0005-0000-0000-000085170000}"/>
    <cellStyle name="Comma 18 3 8 2 2 3" xfId="6037" xr:uid="{00000000-0005-0000-0000-000086170000}"/>
    <cellStyle name="Comma 18 3 8 2 2 4" xfId="6038" xr:uid="{00000000-0005-0000-0000-000087170000}"/>
    <cellStyle name="Comma 18 3 8 2 2 5" xfId="6039" xr:uid="{00000000-0005-0000-0000-000088170000}"/>
    <cellStyle name="Comma 18 3 8 2 3" xfId="6040" xr:uid="{00000000-0005-0000-0000-000089170000}"/>
    <cellStyle name="Comma 18 3 8 2 3 2" xfId="6041" xr:uid="{00000000-0005-0000-0000-00008A170000}"/>
    <cellStyle name="Comma 18 3 8 2 3 3" xfId="6042" xr:uid="{00000000-0005-0000-0000-00008B170000}"/>
    <cellStyle name="Comma 18 3 8 2 3 4" xfId="6043" xr:uid="{00000000-0005-0000-0000-00008C170000}"/>
    <cellStyle name="Comma 18 3 8 2 3 5" xfId="6044" xr:uid="{00000000-0005-0000-0000-00008D170000}"/>
    <cellStyle name="Comma 18 3 8 2 4" xfId="6045" xr:uid="{00000000-0005-0000-0000-00008E170000}"/>
    <cellStyle name="Comma 18 3 8 2 4 2" xfId="6046" xr:uid="{00000000-0005-0000-0000-00008F170000}"/>
    <cellStyle name="Comma 18 3 8 2 4 3" xfId="6047" xr:uid="{00000000-0005-0000-0000-000090170000}"/>
    <cellStyle name="Comma 18 3 8 2 4 4" xfId="6048" xr:uid="{00000000-0005-0000-0000-000091170000}"/>
    <cellStyle name="Comma 18 3 8 2 4 5" xfId="6049" xr:uid="{00000000-0005-0000-0000-000092170000}"/>
    <cellStyle name="Comma 18 3 8 2 5" xfId="6050" xr:uid="{00000000-0005-0000-0000-000093170000}"/>
    <cellStyle name="Comma 18 3 8 2 5 2" xfId="6051" xr:uid="{00000000-0005-0000-0000-000094170000}"/>
    <cellStyle name="Comma 18 3 8 2 5 3" xfId="6052" xr:uid="{00000000-0005-0000-0000-000095170000}"/>
    <cellStyle name="Comma 18 3 8 2 5 4" xfId="6053" xr:uid="{00000000-0005-0000-0000-000096170000}"/>
    <cellStyle name="Comma 18 3 8 2 5 5" xfId="6054" xr:uid="{00000000-0005-0000-0000-000097170000}"/>
    <cellStyle name="Comma 18 3 8 2 6" xfId="6055" xr:uid="{00000000-0005-0000-0000-000098170000}"/>
    <cellStyle name="Comma 18 3 8 2 7" xfId="6056" xr:uid="{00000000-0005-0000-0000-000099170000}"/>
    <cellStyle name="Comma 18 3 8 2 8" xfId="6057" xr:uid="{00000000-0005-0000-0000-00009A170000}"/>
    <cellStyle name="Comma 18 3 8 2 9" xfId="6058" xr:uid="{00000000-0005-0000-0000-00009B170000}"/>
    <cellStyle name="Comma 18 3 8 3" xfId="6059" xr:uid="{00000000-0005-0000-0000-00009C170000}"/>
    <cellStyle name="Comma 18 3 8 3 2" xfId="6060" xr:uid="{00000000-0005-0000-0000-00009D170000}"/>
    <cellStyle name="Comma 18 3 8 3 3" xfId="6061" xr:uid="{00000000-0005-0000-0000-00009E170000}"/>
    <cellStyle name="Comma 18 3 8 3 4" xfId="6062" xr:uid="{00000000-0005-0000-0000-00009F170000}"/>
    <cellStyle name="Comma 18 3 8 3 5" xfId="6063" xr:uid="{00000000-0005-0000-0000-0000A0170000}"/>
    <cellStyle name="Comma 18 3 8 4" xfId="6064" xr:uid="{00000000-0005-0000-0000-0000A1170000}"/>
    <cellStyle name="Comma 18 3 8 4 2" xfId="6065" xr:uid="{00000000-0005-0000-0000-0000A2170000}"/>
    <cellStyle name="Comma 18 3 8 4 3" xfId="6066" xr:uid="{00000000-0005-0000-0000-0000A3170000}"/>
    <cellStyle name="Comma 18 3 8 4 4" xfId="6067" xr:uid="{00000000-0005-0000-0000-0000A4170000}"/>
    <cellStyle name="Comma 18 3 8 4 5" xfId="6068" xr:uid="{00000000-0005-0000-0000-0000A5170000}"/>
    <cellStyle name="Comma 18 3 8 5" xfId="6069" xr:uid="{00000000-0005-0000-0000-0000A6170000}"/>
    <cellStyle name="Comma 18 3 8 5 2" xfId="6070" xr:uid="{00000000-0005-0000-0000-0000A7170000}"/>
    <cellStyle name="Comma 18 3 8 5 3" xfId="6071" xr:uid="{00000000-0005-0000-0000-0000A8170000}"/>
    <cellStyle name="Comma 18 3 8 5 4" xfId="6072" xr:uid="{00000000-0005-0000-0000-0000A9170000}"/>
    <cellStyle name="Comma 18 3 8 5 5" xfId="6073" xr:uid="{00000000-0005-0000-0000-0000AA170000}"/>
    <cellStyle name="Comma 18 3 8 6" xfId="6074" xr:uid="{00000000-0005-0000-0000-0000AB170000}"/>
    <cellStyle name="Comma 18 3 8 6 2" xfId="6075" xr:uid="{00000000-0005-0000-0000-0000AC170000}"/>
    <cellStyle name="Comma 18 3 8 6 3" xfId="6076" xr:uid="{00000000-0005-0000-0000-0000AD170000}"/>
    <cellStyle name="Comma 18 3 8 6 4" xfId="6077" xr:uid="{00000000-0005-0000-0000-0000AE170000}"/>
    <cellStyle name="Comma 18 3 8 6 5" xfId="6078" xr:uid="{00000000-0005-0000-0000-0000AF170000}"/>
    <cellStyle name="Comma 18 3 8 7" xfId="6079" xr:uid="{00000000-0005-0000-0000-0000B0170000}"/>
    <cellStyle name="Comma 18 3 8 8" xfId="6080" xr:uid="{00000000-0005-0000-0000-0000B1170000}"/>
    <cellStyle name="Comma 18 3 8 9" xfId="6081" xr:uid="{00000000-0005-0000-0000-0000B2170000}"/>
    <cellStyle name="Comma 18 3 80" xfId="6082" xr:uid="{00000000-0005-0000-0000-0000B3170000}"/>
    <cellStyle name="Comma 18 3 81" xfId="6083" xr:uid="{00000000-0005-0000-0000-0000B4170000}"/>
    <cellStyle name="Comma 18 3 82" xfId="6084" xr:uid="{00000000-0005-0000-0000-0000B5170000}"/>
    <cellStyle name="Comma 18 3 83" xfId="6085" xr:uid="{00000000-0005-0000-0000-0000B6170000}"/>
    <cellStyle name="Comma 18 3 84" xfId="6086" xr:uid="{00000000-0005-0000-0000-0000B7170000}"/>
    <cellStyle name="Comma 18 3 85" xfId="6087" xr:uid="{00000000-0005-0000-0000-0000B8170000}"/>
    <cellStyle name="Comma 18 3 86" xfId="6088" xr:uid="{00000000-0005-0000-0000-0000B9170000}"/>
    <cellStyle name="Comma 18 3 87" xfId="6089" xr:uid="{00000000-0005-0000-0000-0000BA170000}"/>
    <cellStyle name="Comma 18 3 88" xfId="6090" xr:uid="{00000000-0005-0000-0000-0000BB170000}"/>
    <cellStyle name="Comma 18 3 89" xfId="6091" xr:uid="{00000000-0005-0000-0000-0000BC170000}"/>
    <cellStyle name="Comma 18 3 9" xfId="6092" xr:uid="{00000000-0005-0000-0000-0000BD170000}"/>
    <cellStyle name="Comma 18 3 9 10" xfId="6093" xr:uid="{00000000-0005-0000-0000-0000BE170000}"/>
    <cellStyle name="Comma 18 3 9 2" xfId="6094" xr:uid="{00000000-0005-0000-0000-0000BF170000}"/>
    <cellStyle name="Comma 18 3 9 2 2" xfId="6095" xr:uid="{00000000-0005-0000-0000-0000C0170000}"/>
    <cellStyle name="Comma 18 3 9 2 2 2" xfId="6096" xr:uid="{00000000-0005-0000-0000-0000C1170000}"/>
    <cellStyle name="Comma 18 3 9 2 2 3" xfId="6097" xr:uid="{00000000-0005-0000-0000-0000C2170000}"/>
    <cellStyle name="Comma 18 3 9 2 2 4" xfId="6098" xr:uid="{00000000-0005-0000-0000-0000C3170000}"/>
    <cellStyle name="Comma 18 3 9 2 2 5" xfId="6099" xr:uid="{00000000-0005-0000-0000-0000C4170000}"/>
    <cellStyle name="Comma 18 3 9 2 3" xfId="6100" xr:uid="{00000000-0005-0000-0000-0000C5170000}"/>
    <cellStyle name="Comma 18 3 9 2 3 2" xfId="6101" xr:uid="{00000000-0005-0000-0000-0000C6170000}"/>
    <cellStyle name="Comma 18 3 9 2 3 3" xfId="6102" xr:uid="{00000000-0005-0000-0000-0000C7170000}"/>
    <cellStyle name="Comma 18 3 9 2 3 4" xfId="6103" xr:uid="{00000000-0005-0000-0000-0000C8170000}"/>
    <cellStyle name="Comma 18 3 9 2 3 5" xfId="6104" xr:uid="{00000000-0005-0000-0000-0000C9170000}"/>
    <cellStyle name="Comma 18 3 9 2 4" xfId="6105" xr:uid="{00000000-0005-0000-0000-0000CA170000}"/>
    <cellStyle name="Comma 18 3 9 2 4 2" xfId="6106" xr:uid="{00000000-0005-0000-0000-0000CB170000}"/>
    <cellStyle name="Comma 18 3 9 2 4 3" xfId="6107" xr:uid="{00000000-0005-0000-0000-0000CC170000}"/>
    <cellStyle name="Comma 18 3 9 2 4 4" xfId="6108" xr:uid="{00000000-0005-0000-0000-0000CD170000}"/>
    <cellStyle name="Comma 18 3 9 2 4 5" xfId="6109" xr:uid="{00000000-0005-0000-0000-0000CE170000}"/>
    <cellStyle name="Comma 18 3 9 2 5" xfId="6110" xr:uid="{00000000-0005-0000-0000-0000CF170000}"/>
    <cellStyle name="Comma 18 3 9 2 5 2" xfId="6111" xr:uid="{00000000-0005-0000-0000-0000D0170000}"/>
    <cellStyle name="Comma 18 3 9 2 5 3" xfId="6112" xr:uid="{00000000-0005-0000-0000-0000D1170000}"/>
    <cellStyle name="Comma 18 3 9 2 5 4" xfId="6113" xr:uid="{00000000-0005-0000-0000-0000D2170000}"/>
    <cellStyle name="Comma 18 3 9 2 5 5" xfId="6114" xr:uid="{00000000-0005-0000-0000-0000D3170000}"/>
    <cellStyle name="Comma 18 3 9 2 6" xfId="6115" xr:uid="{00000000-0005-0000-0000-0000D4170000}"/>
    <cellStyle name="Comma 18 3 9 2 7" xfId="6116" xr:uid="{00000000-0005-0000-0000-0000D5170000}"/>
    <cellStyle name="Comma 18 3 9 2 8" xfId="6117" xr:uid="{00000000-0005-0000-0000-0000D6170000}"/>
    <cellStyle name="Comma 18 3 9 2 9" xfId="6118" xr:uid="{00000000-0005-0000-0000-0000D7170000}"/>
    <cellStyle name="Comma 18 3 9 3" xfId="6119" xr:uid="{00000000-0005-0000-0000-0000D8170000}"/>
    <cellStyle name="Comma 18 3 9 3 2" xfId="6120" xr:uid="{00000000-0005-0000-0000-0000D9170000}"/>
    <cellStyle name="Comma 18 3 9 3 3" xfId="6121" xr:uid="{00000000-0005-0000-0000-0000DA170000}"/>
    <cellStyle name="Comma 18 3 9 3 4" xfId="6122" xr:uid="{00000000-0005-0000-0000-0000DB170000}"/>
    <cellStyle name="Comma 18 3 9 3 5" xfId="6123" xr:uid="{00000000-0005-0000-0000-0000DC170000}"/>
    <cellStyle name="Comma 18 3 9 4" xfId="6124" xr:uid="{00000000-0005-0000-0000-0000DD170000}"/>
    <cellStyle name="Comma 18 3 9 4 2" xfId="6125" xr:uid="{00000000-0005-0000-0000-0000DE170000}"/>
    <cellStyle name="Comma 18 3 9 4 3" xfId="6126" xr:uid="{00000000-0005-0000-0000-0000DF170000}"/>
    <cellStyle name="Comma 18 3 9 4 4" xfId="6127" xr:uid="{00000000-0005-0000-0000-0000E0170000}"/>
    <cellStyle name="Comma 18 3 9 4 5" xfId="6128" xr:uid="{00000000-0005-0000-0000-0000E1170000}"/>
    <cellStyle name="Comma 18 3 9 5" xfId="6129" xr:uid="{00000000-0005-0000-0000-0000E2170000}"/>
    <cellStyle name="Comma 18 3 9 5 2" xfId="6130" xr:uid="{00000000-0005-0000-0000-0000E3170000}"/>
    <cellStyle name="Comma 18 3 9 5 3" xfId="6131" xr:uid="{00000000-0005-0000-0000-0000E4170000}"/>
    <cellStyle name="Comma 18 3 9 5 4" xfId="6132" xr:uid="{00000000-0005-0000-0000-0000E5170000}"/>
    <cellStyle name="Comma 18 3 9 5 5" xfId="6133" xr:uid="{00000000-0005-0000-0000-0000E6170000}"/>
    <cellStyle name="Comma 18 3 9 6" xfId="6134" xr:uid="{00000000-0005-0000-0000-0000E7170000}"/>
    <cellStyle name="Comma 18 3 9 6 2" xfId="6135" xr:uid="{00000000-0005-0000-0000-0000E8170000}"/>
    <cellStyle name="Comma 18 3 9 6 3" xfId="6136" xr:uid="{00000000-0005-0000-0000-0000E9170000}"/>
    <cellStyle name="Comma 18 3 9 6 4" xfId="6137" xr:uid="{00000000-0005-0000-0000-0000EA170000}"/>
    <cellStyle name="Comma 18 3 9 6 5" xfId="6138" xr:uid="{00000000-0005-0000-0000-0000EB170000}"/>
    <cellStyle name="Comma 18 3 9 7" xfId="6139" xr:uid="{00000000-0005-0000-0000-0000EC170000}"/>
    <cellStyle name="Comma 18 3 9 8" xfId="6140" xr:uid="{00000000-0005-0000-0000-0000ED170000}"/>
    <cellStyle name="Comma 18 3 9 9" xfId="6141" xr:uid="{00000000-0005-0000-0000-0000EE170000}"/>
    <cellStyle name="Comma 18 3 90" xfId="6142" xr:uid="{00000000-0005-0000-0000-0000EF170000}"/>
    <cellStyle name="Comma 18 3 91" xfId="6143" xr:uid="{00000000-0005-0000-0000-0000F0170000}"/>
    <cellStyle name="Comma 18 3 92" xfId="6144" xr:uid="{00000000-0005-0000-0000-0000F1170000}"/>
    <cellStyle name="Comma 18 3 93" xfId="6145" xr:uid="{00000000-0005-0000-0000-0000F2170000}"/>
    <cellStyle name="Comma 18 3 94" xfId="6146" xr:uid="{00000000-0005-0000-0000-0000F3170000}"/>
    <cellStyle name="Comma 18 3 95" xfId="6147" xr:uid="{00000000-0005-0000-0000-0000F4170000}"/>
    <cellStyle name="Comma 18 3 96" xfId="6148" xr:uid="{00000000-0005-0000-0000-0000F5170000}"/>
    <cellStyle name="Comma 18 3 97" xfId="6149" xr:uid="{00000000-0005-0000-0000-0000F6170000}"/>
    <cellStyle name="Comma 18 3 98" xfId="6150" xr:uid="{00000000-0005-0000-0000-0000F7170000}"/>
    <cellStyle name="Comma 18 3 99" xfId="6151" xr:uid="{00000000-0005-0000-0000-0000F8170000}"/>
    <cellStyle name="Comma 18 30" xfId="6152" xr:uid="{00000000-0005-0000-0000-0000F9170000}"/>
    <cellStyle name="Comma 18 31" xfId="6153" xr:uid="{00000000-0005-0000-0000-0000FA170000}"/>
    <cellStyle name="Comma 18 32" xfId="6154" xr:uid="{00000000-0005-0000-0000-0000FB170000}"/>
    <cellStyle name="Comma 18 33" xfId="6155" xr:uid="{00000000-0005-0000-0000-0000FC170000}"/>
    <cellStyle name="Comma 18 34" xfId="6156" xr:uid="{00000000-0005-0000-0000-0000FD170000}"/>
    <cellStyle name="Comma 18 35" xfId="6157" xr:uid="{00000000-0005-0000-0000-0000FE170000}"/>
    <cellStyle name="Comma 18 36" xfId="6158" xr:uid="{00000000-0005-0000-0000-0000FF170000}"/>
    <cellStyle name="Comma 18 37" xfId="6159" xr:uid="{00000000-0005-0000-0000-000000180000}"/>
    <cellStyle name="Comma 18 38" xfId="6160" xr:uid="{00000000-0005-0000-0000-000001180000}"/>
    <cellStyle name="Comma 18 39" xfId="6161" xr:uid="{00000000-0005-0000-0000-000002180000}"/>
    <cellStyle name="Comma 18 4" xfId="6162" xr:uid="{00000000-0005-0000-0000-000003180000}"/>
    <cellStyle name="Comma 18 4 10" xfId="6163" xr:uid="{00000000-0005-0000-0000-000004180000}"/>
    <cellStyle name="Comma 18 4 2" xfId="6164" xr:uid="{00000000-0005-0000-0000-000005180000}"/>
    <cellStyle name="Comma 18 4 2 2" xfId="6165" xr:uid="{00000000-0005-0000-0000-000006180000}"/>
    <cellStyle name="Comma 18 4 2 2 2" xfId="6166" xr:uid="{00000000-0005-0000-0000-000007180000}"/>
    <cellStyle name="Comma 18 4 2 2 3" xfId="6167" xr:uid="{00000000-0005-0000-0000-000008180000}"/>
    <cellStyle name="Comma 18 4 2 2 4" xfId="6168" xr:uid="{00000000-0005-0000-0000-000009180000}"/>
    <cellStyle name="Comma 18 4 2 2 5" xfId="6169" xr:uid="{00000000-0005-0000-0000-00000A180000}"/>
    <cellStyle name="Comma 18 4 2 3" xfId="6170" xr:uid="{00000000-0005-0000-0000-00000B180000}"/>
    <cellStyle name="Comma 18 4 2 3 2" xfId="6171" xr:uid="{00000000-0005-0000-0000-00000C180000}"/>
    <cellStyle name="Comma 18 4 2 3 3" xfId="6172" xr:uid="{00000000-0005-0000-0000-00000D180000}"/>
    <cellStyle name="Comma 18 4 2 3 4" xfId="6173" xr:uid="{00000000-0005-0000-0000-00000E180000}"/>
    <cellStyle name="Comma 18 4 2 3 5" xfId="6174" xr:uid="{00000000-0005-0000-0000-00000F180000}"/>
    <cellStyle name="Comma 18 4 2 4" xfId="6175" xr:uid="{00000000-0005-0000-0000-000010180000}"/>
    <cellStyle name="Comma 18 4 2 4 2" xfId="6176" xr:uid="{00000000-0005-0000-0000-000011180000}"/>
    <cellStyle name="Comma 18 4 2 4 3" xfId="6177" xr:uid="{00000000-0005-0000-0000-000012180000}"/>
    <cellStyle name="Comma 18 4 2 4 4" xfId="6178" xr:uid="{00000000-0005-0000-0000-000013180000}"/>
    <cellStyle name="Comma 18 4 2 4 5" xfId="6179" xr:uid="{00000000-0005-0000-0000-000014180000}"/>
    <cellStyle name="Comma 18 4 2 5" xfId="6180" xr:uid="{00000000-0005-0000-0000-000015180000}"/>
    <cellStyle name="Comma 18 4 2 5 2" xfId="6181" xr:uid="{00000000-0005-0000-0000-000016180000}"/>
    <cellStyle name="Comma 18 4 2 5 3" xfId="6182" xr:uid="{00000000-0005-0000-0000-000017180000}"/>
    <cellStyle name="Comma 18 4 2 5 4" xfId="6183" xr:uid="{00000000-0005-0000-0000-000018180000}"/>
    <cellStyle name="Comma 18 4 2 5 5" xfId="6184" xr:uid="{00000000-0005-0000-0000-000019180000}"/>
    <cellStyle name="Comma 18 4 2 6" xfId="6185" xr:uid="{00000000-0005-0000-0000-00001A180000}"/>
    <cellStyle name="Comma 18 4 2 7" xfId="6186" xr:uid="{00000000-0005-0000-0000-00001B180000}"/>
    <cellStyle name="Comma 18 4 2 8" xfId="6187" xr:uid="{00000000-0005-0000-0000-00001C180000}"/>
    <cellStyle name="Comma 18 4 2 9" xfId="6188" xr:uid="{00000000-0005-0000-0000-00001D180000}"/>
    <cellStyle name="Comma 18 4 3" xfId="6189" xr:uid="{00000000-0005-0000-0000-00001E180000}"/>
    <cellStyle name="Comma 18 4 3 2" xfId="6190" xr:uid="{00000000-0005-0000-0000-00001F180000}"/>
    <cellStyle name="Comma 18 4 3 3" xfId="6191" xr:uid="{00000000-0005-0000-0000-000020180000}"/>
    <cellStyle name="Comma 18 4 3 4" xfId="6192" xr:uid="{00000000-0005-0000-0000-000021180000}"/>
    <cellStyle name="Comma 18 4 3 5" xfId="6193" xr:uid="{00000000-0005-0000-0000-000022180000}"/>
    <cellStyle name="Comma 18 4 4" xfId="6194" xr:uid="{00000000-0005-0000-0000-000023180000}"/>
    <cellStyle name="Comma 18 4 4 2" xfId="6195" xr:uid="{00000000-0005-0000-0000-000024180000}"/>
    <cellStyle name="Comma 18 4 4 3" xfId="6196" xr:uid="{00000000-0005-0000-0000-000025180000}"/>
    <cellStyle name="Comma 18 4 4 4" xfId="6197" xr:uid="{00000000-0005-0000-0000-000026180000}"/>
    <cellStyle name="Comma 18 4 4 5" xfId="6198" xr:uid="{00000000-0005-0000-0000-000027180000}"/>
    <cellStyle name="Comma 18 4 5" xfId="6199" xr:uid="{00000000-0005-0000-0000-000028180000}"/>
    <cellStyle name="Comma 18 4 5 2" xfId="6200" xr:uid="{00000000-0005-0000-0000-000029180000}"/>
    <cellStyle name="Comma 18 4 5 3" xfId="6201" xr:uid="{00000000-0005-0000-0000-00002A180000}"/>
    <cellStyle name="Comma 18 4 5 4" xfId="6202" xr:uid="{00000000-0005-0000-0000-00002B180000}"/>
    <cellStyle name="Comma 18 4 5 5" xfId="6203" xr:uid="{00000000-0005-0000-0000-00002C180000}"/>
    <cellStyle name="Comma 18 4 6" xfId="6204" xr:uid="{00000000-0005-0000-0000-00002D180000}"/>
    <cellStyle name="Comma 18 4 6 2" xfId="6205" xr:uid="{00000000-0005-0000-0000-00002E180000}"/>
    <cellStyle name="Comma 18 4 6 3" xfId="6206" xr:uid="{00000000-0005-0000-0000-00002F180000}"/>
    <cellStyle name="Comma 18 4 6 4" xfId="6207" xr:uid="{00000000-0005-0000-0000-000030180000}"/>
    <cellStyle name="Comma 18 4 6 5" xfId="6208" xr:uid="{00000000-0005-0000-0000-000031180000}"/>
    <cellStyle name="Comma 18 4 7" xfId="6209" xr:uid="{00000000-0005-0000-0000-000032180000}"/>
    <cellStyle name="Comma 18 4 8" xfId="6210" xr:uid="{00000000-0005-0000-0000-000033180000}"/>
    <cellStyle name="Comma 18 4 9" xfId="6211" xr:uid="{00000000-0005-0000-0000-000034180000}"/>
    <cellStyle name="Comma 18 40" xfId="6212" xr:uid="{00000000-0005-0000-0000-000035180000}"/>
    <cellStyle name="Comma 18 41" xfId="6213" xr:uid="{00000000-0005-0000-0000-000036180000}"/>
    <cellStyle name="Comma 18 42" xfId="6214" xr:uid="{00000000-0005-0000-0000-000037180000}"/>
    <cellStyle name="Comma 18 43" xfId="6215" xr:uid="{00000000-0005-0000-0000-000038180000}"/>
    <cellStyle name="Comma 18 44" xfId="6216" xr:uid="{00000000-0005-0000-0000-000039180000}"/>
    <cellStyle name="Comma 18 45" xfId="6217" xr:uid="{00000000-0005-0000-0000-00003A180000}"/>
    <cellStyle name="Comma 18 46" xfId="6218" xr:uid="{00000000-0005-0000-0000-00003B180000}"/>
    <cellStyle name="Comma 18 47" xfId="6219" xr:uid="{00000000-0005-0000-0000-00003C180000}"/>
    <cellStyle name="Comma 18 48" xfId="6220" xr:uid="{00000000-0005-0000-0000-00003D180000}"/>
    <cellStyle name="Comma 18 49" xfId="6221" xr:uid="{00000000-0005-0000-0000-00003E180000}"/>
    <cellStyle name="Comma 18 5" xfId="6222" xr:uid="{00000000-0005-0000-0000-00003F180000}"/>
    <cellStyle name="Comma 18 5 10" xfId="6223" xr:uid="{00000000-0005-0000-0000-000040180000}"/>
    <cellStyle name="Comma 18 5 2" xfId="6224" xr:uid="{00000000-0005-0000-0000-000041180000}"/>
    <cellStyle name="Comma 18 5 2 2" xfId="6225" xr:uid="{00000000-0005-0000-0000-000042180000}"/>
    <cellStyle name="Comma 18 5 2 2 2" xfId="6226" xr:uid="{00000000-0005-0000-0000-000043180000}"/>
    <cellStyle name="Comma 18 5 2 2 3" xfId="6227" xr:uid="{00000000-0005-0000-0000-000044180000}"/>
    <cellStyle name="Comma 18 5 2 2 4" xfId="6228" xr:uid="{00000000-0005-0000-0000-000045180000}"/>
    <cellStyle name="Comma 18 5 2 2 5" xfId="6229" xr:uid="{00000000-0005-0000-0000-000046180000}"/>
    <cellStyle name="Comma 18 5 2 3" xfId="6230" xr:uid="{00000000-0005-0000-0000-000047180000}"/>
    <cellStyle name="Comma 18 5 2 3 2" xfId="6231" xr:uid="{00000000-0005-0000-0000-000048180000}"/>
    <cellStyle name="Comma 18 5 2 3 3" xfId="6232" xr:uid="{00000000-0005-0000-0000-000049180000}"/>
    <cellStyle name="Comma 18 5 2 3 4" xfId="6233" xr:uid="{00000000-0005-0000-0000-00004A180000}"/>
    <cellStyle name="Comma 18 5 2 3 5" xfId="6234" xr:uid="{00000000-0005-0000-0000-00004B180000}"/>
    <cellStyle name="Comma 18 5 2 4" xfId="6235" xr:uid="{00000000-0005-0000-0000-00004C180000}"/>
    <cellStyle name="Comma 18 5 2 4 2" xfId="6236" xr:uid="{00000000-0005-0000-0000-00004D180000}"/>
    <cellStyle name="Comma 18 5 2 4 3" xfId="6237" xr:uid="{00000000-0005-0000-0000-00004E180000}"/>
    <cellStyle name="Comma 18 5 2 4 4" xfId="6238" xr:uid="{00000000-0005-0000-0000-00004F180000}"/>
    <cellStyle name="Comma 18 5 2 4 5" xfId="6239" xr:uid="{00000000-0005-0000-0000-000050180000}"/>
    <cellStyle name="Comma 18 5 2 5" xfId="6240" xr:uid="{00000000-0005-0000-0000-000051180000}"/>
    <cellStyle name="Comma 18 5 2 5 2" xfId="6241" xr:uid="{00000000-0005-0000-0000-000052180000}"/>
    <cellStyle name="Comma 18 5 2 5 3" xfId="6242" xr:uid="{00000000-0005-0000-0000-000053180000}"/>
    <cellStyle name="Comma 18 5 2 5 4" xfId="6243" xr:uid="{00000000-0005-0000-0000-000054180000}"/>
    <cellStyle name="Comma 18 5 2 5 5" xfId="6244" xr:uid="{00000000-0005-0000-0000-000055180000}"/>
    <cellStyle name="Comma 18 5 2 6" xfId="6245" xr:uid="{00000000-0005-0000-0000-000056180000}"/>
    <cellStyle name="Comma 18 5 2 7" xfId="6246" xr:uid="{00000000-0005-0000-0000-000057180000}"/>
    <cellStyle name="Comma 18 5 2 8" xfId="6247" xr:uid="{00000000-0005-0000-0000-000058180000}"/>
    <cellStyle name="Comma 18 5 2 9" xfId="6248" xr:uid="{00000000-0005-0000-0000-000059180000}"/>
    <cellStyle name="Comma 18 5 3" xfId="6249" xr:uid="{00000000-0005-0000-0000-00005A180000}"/>
    <cellStyle name="Comma 18 5 3 2" xfId="6250" xr:uid="{00000000-0005-0000-0000-00005B180000}"/>
    <cellStyle name="Comma 18 5 3 3" xfId="6251" xr:uid="{00000000-0005-0000-0000-00005C180000}"/>
    <cellStyle name="Comma 18 5 3 4" xfId="6252" xr:uid="{00000000-0005-0000-0000-00005D180000}"/>
    <cellStyle name="Comma 18 5 3 5" xfId="6253" xr:uid="{00000000-0005-0000-0000-00005E180000}"/>
    <cellStyle name="Comma 18 5 4" xfId="6254" xr:uid="{00000000-0005-0000-0000-00005F180000}"/>
    <cellStyle name="Comma 18 5 4 2" xfId="6255" xr:uid="{00000000-0005-0000-0000-000060180000}"/>
    <cellStyle name="Comma 18 5 4 3" xfId="6256" xr:uid="{00000000-0005-0000-0000-000061180000}"/>
    <cellStyle name="Comma 18 5 4 4" xfId="6257" xr:uid="{00000000-0005-0000-0000-000062180000}"/>
    <cellStyle name="Comma 18 5 4 5" xfId="6258" xr:uid="{00000000-0005-0000-0000-000063180000}"/>
    <cellStyle name="Comma 18 5 5" xfId="6259" xr:uid="{00000000-0005-0000-0000-000064180000}"/>
    <cellStyle name="Comma 18 5 5 2" xfId="6260" xr:uid="{00000000-0005-0000-0000-000065180000}"/>
    <cellStyle name="Comma 18 5 5 3" xfId="6261" xr:uid="{00000000-0005-0000-0000-000066180000}"/>
    <cellStyle name="Comma 18 5 5 4" xfId="6262" xr:uid="{00000000-0005-0000-0000-000067180000}"/>
    <cellStyle name="Comma 18 5 5 5" xfId="6263" xr:uid="{00000000-0005-0000-0000-000068180000}"/>
    <cellStyle name="Comma 18 5 6" xfId="6264" xr:uid="{00000000-0005-0000-0000-000069180000}"/>
    <cellStyle name="Comma 18 5 6 2" xfId="6265" xr:uid="{00000000-0005-0000-0000-00006A180000}"/>
    <cellStyle name="Comma 18 5 6 3" xfId="6266" xr:uid="{00000000-0005-0000-0000-00006B180000}"/>
    <cellStyle name="Comma 18 5 6 4" xfId="6267" xr:uid="{00000000-0005-0000-0000-00006C180000}"/>
    <cellStyle name="Comma 18 5 6 5" xfId="6268" xr:uid="{00000000-0005-0000-0000-00006D180000}"/>
    <cellStyle name="Comma 18 5 7" xfId="6269" xr:uid="{00000000-0005-0000-0000-00006E180000}"/>
    <cellStyle name="Comma 18 5 8" xfId="6270" xr:uid="{00000000-0005-0000-0000-00006F180000}"/>
    <cellStyle name="Comma 18 5 9" xfId="6271" xr:uid="{00000000-0005-0000-0000-000070180000}"/>
    <cellStyle name="Comma 18 50" xfId="6272" xr:uid="{00000000-0005-0000-0000-000071180000}"/>
    <cellStyle name="Comma 18 51" xfId="6273" xr:uid="{00000000-0005-0000-0000-000072180000}"/>
    <cellStyle name="Comma 18 52" xfId="6274" xr:uid="{00000000-0005-0000-0000-000073180000}"/>
    <cellStyle name="Comma 18 53" xfId="6275" xr:uid="{00000000-0005-0000-0000-000074180000}"/>
    <cellStyle name="Comma 18 54" xfId="6276" xr:uid="{00000000-0005-0000-0000-000075180000}"/>
    <cellStyle name="Comma 18 55" xfId="6277" xr:uid="{00000000-0005-0000-0000-000076180000}"/>
    <cellStyle name="Comma 18 56" xfId="6278" xr:uid="{00000000-0005-0000-0000-000077180000}"/>
    <cellStyle name="Comma 18 57" xfId="6279" xr:uid="{00000000-0005-0000-0000-000078180000}"/>
    <cellStyle name="Comma 18 58" xfId="6280" xr:uid="{00000000-0005-0000-0000-000079180000}"/>
    <cellStyle name="Comma 18 59" xfId="6281" xr:uid="{00000000-0005-0000-0000-00007A180000}"/>
    <cellStyle name="Comma 18 6" xfId="6282" xr:uid="{00000000-0005-0000-0000-00007B180000}"/>
    <cellStyle name="Comma 18 6 10" xfId="6283" xr:uid="{00000000-0005-0000-0000-00007C180000}"/>
    <cellStyle name="Comma 18 6 2" xfId="6284" xr:uid="{00000000-0005-0000-0000-00007D180000}"/>
    <cellStyle name="Comma 18 6 2 2" xfId="6285" xr:uid="{00000000-0005-0000-0000-00007E180000}"/>
    <cellStyle name="Comma 18 6 2 2 2" xfId="6286" xr:uid="{00000000-0005-0000-0000-00007F180000}"/>
    <cellStyle name="Comma 18 6 2 2 3" xfId="6287" xr:uid="{00000000-0005-0000-0000-000080180000}"/>
    <cellStyle name="Comma 18 6 2 2 4" xfId="6288" xr:uid="{00000000-0005-0000-0000-000081180000}"/>
    <cellStyle name="Comma 18 6 2 2 5" xfId="6289" xr:uid="{00000000-0005-0000-0000-000082180000}"/>
    <cellStyle name="Comma 18 6 2 3" xfId="6290" xr:uid="{00000000-0005-0000-0000-000083180000}"/>
    <cellStyle name="Comma 18 6 2 3 2" xfId="6291" xr:uid="{00000000-0005-0000-0000-000084180000}"/>
    <cellStyle name="Comma 18 6 2 3 3" xfId="6292" xr:uid="{00000000-0005-0000-0000-000085180000}"/>
    <cellStyle name="Comma 18 6 2 3 4" xfId="6293" xr:uid="{00000000-0005-0000-0000-000086180000}"/>
    <cellStyle name="Comma 18 6 2 3 5" xfId="6294" xr:uid="{00000000-0005-0000-0000-000087180000}"/>
    <cellStyle name="Comma 18 6 2 4" xfId="6295" xr:uid="{00000000-0005-0000-0000-000088180000}"/>
    <cellStyle name="Comma 18 6 2 4 2" xfId="6296" xr:uid="{00000000-0005-0000-0000-000089180000}"/>
    <cellStyle name="Comma 18 6 2 4 3" xfId="6297" xr:uid="{00000000-0005-0000-0000-00008A180000}"/>
    <cellStyle name="Comma 18 6 2 4 4" xfId="6298" xr:uid="{00000000-0005-0000-0000-00008B180000}"/>
    <cellStyle name="Comma 18 6 2 4 5" xfId="6299" xr:uid="{00000000-0005-0000-0000-00008C180000}"/>
    <cellStyle name="Comma 18 6 2 5" xfId="6300" xr:uid="{00000000-0005-0000-0000-00008D180000}"/>
    <cellStyle name="Comma 18 6 2 5 2" xfId="6301" xr:uid="{00000000-0005-0000-0000-00008E180000}"/>
    <cellStyle name="Comma 18 6 2 5 3" xfId="6302" xr:uid="{00000000-0005-0000-0000-00008F180000}"/>
    <cellStyle name="Comma 18 6 2 5 4" xfId="6303" xr:uid="{00000000-0005-0000-0000-000090180000}"/>
    <cellStyle name="Comma 18 6 2 5 5" xfId="6304" xr:uid="{00000000-0005-0000-0000-000091180000}"/>
    <cellStyle name="Comma 18 6 2 6" xfId="6305" xr:uid="{00000000-0005-0000-0000-000092180000}"/>
    <cellStyle name="Comma 18 6 2 7" xfId="6306" xr:uid="{00000000-0005-0000-0000-000093180000}"/>
    <cellStyle name="Comma 18 6 2 8" xfId="6307" xr:uid="{00000000-0005-0000-0000-000094180000}"/>
    <cellStyle name="Comma 18 6 2 9" xfId="6308" xr:uid="{00000000-0005-0000-0000-000095180000}"/>
    <cellStyle name="Comma 18 6 3" xfId="6309" xr:uid="{00000000-0005-0000-0000-000096180000}"/>
    <cellStyle name="Comma 18 6 3 2" xfId="6310" xr:uid="{00000000-0005-0000-0000-000097180000}"/>
    <cellStyle name="Comma 18 6 3 3" xfId="6311" xr:uid="{00000000-0005-0000-0000-000098180000}"/>
    <cellStyle name="Comma 18 6 3 4" xfId="6312" xr:uid="{00000000-0005-0000-0000-000099180000}"/>
    <cellStyle name="Comma 18 6 3 5" xfId="6313" xr:uid="{00000000-0005-0000-0000-00009A180000}"/>
    <cellStyle name="Comma 18 6 4" xfId="6314" xr:uid="{00000000-0005-0000-0000-00009B180000}"/>
    <cellStyle name="Comma 18 6 4 2" xfId="6315" xr:uid="{00000000-0005-0000-0000-00009C180000}"/>
    <cellStyle name="Comma 18 6 4 3" xfId="6316" xr:uid="{00000000-0005-0000-0000-00009D180000}"/>
    <cellStyle name="Comma 18 6 4 4" xfId="6317" xr:uid="{00000000-0005-0000-0000-00009E180000}"/>
    <cellStyle name="Comma 18 6 4 5" xfId="6318" xr:uid="{00000000-0005-0000-0000-00009F180000}"/>
    <cellStyle name="Comma 18 6 5" xfId="6319" xr:uid="{00000000-0005-0000-0000-0000A0180000}"/>
    <cellStyle name="Comma 18 6 5 2" xfId="6320" xr:uid="{00000000-0005-0000-0000-0000A1180000}"/>
    <cellStyle name="Comma 18 6 5 3" xfId="6321" xr:uid="{00000000-0005-0000-0000-0000A2180000}"/>
    <cellStyle name="Comma 18 6 5 4" xfId="6322" xr:uid="{00000000-0005-0000-0000-0000A3180000}"/>
    <cellStyle name="Comma 18 6 5 5" xfId="6323" xr:uid="{00000000-0005-0000-0000-0000A4180000}"/>
    <cellStyle name="Comma 18 6 6" xfId="6324" xr:uid="{00000000-0005-0000-0000-0000A5180000}"/>
    <cellStyle name="Comma 18 6 6 2" xfId="6325" xr:uid="{00000000-0005-0000-0000-0000A6180000}"/>
    <cellStyle name="Comma 18 6 6 3" xfId="6326" xr:uid="{00000000-0005-0000-0000-0000A7180000}"/>
    <cellStyle name="Comma 18 6 6 4" xfId="6327" xr:uid="{00000000-0005-0000-0000-0000A8180000}"/>
    <cellStyle name="Comma 18 6 6 5" xfId="6328" xr:uid="{00000000-0005-0000-0000-0000A9180000}"/>
    <cellStyle name="Comma 18 6 7" xfId="6329" xr:uid="{00000000-0005-0000-0000-0000AA180000}"/>
    <cellStyle name="Comma 18 6 8" xfId="6330" xr:uid="{00000000-0005-0000-0000-0000AB180000}"/>
    <cellStyle name="Comma 18 6 9" xfId="6331" xr:uid="{00000000-0005-0000-0000-0000AC180000}"/>
    <cellStyle name="Comma 18 60" xfId="6332" xr:uid="{00000000-0005-0000-0000-0000AD180000}"/>
    <cellStyle name="Comma 18 61" xfId="6333" xr:uid="{00000000-0005-0000-0000-0000AE180000}"/>
    <cellStyle name="Comma 18 62" xfId="6334" xr:uid="{00000000-0005-0000-0000-0000AF180000}"/>
    <cellStyle name="Comma 18 63" xfId="6335" xr:uid="{00000000-0005-0000-0000-0000B0180000}"/>
    <cellStyle name="Comma 18 64" xfId="6336" xr:uid="{00000000-0005-0000-0000-0000B1180000}"/>
    <cellStyle name="Comma 18 65" xfId="6337" xr:uid="{00000000-0005-0000-0000-0000B2180000}"/>
    <cellStyle name="Comma 18 66" xfId="6338" xr:uid="{00000000-0005-0000-0000-0000B3180000}"/>
    <cellStyle name="Comma 18 67" xfId="6339" xr:uid="{00000000-0005-0000-0000-0000B4180000}"/>
    <cellStyle name="Comma 18 68" xfId="6340" xr:uid="{00000000-0005-0000-0000-0000B5180000}"/>
    <cellStyle name="Comma 18 69" xfId="6341" xr:uid="{00000000-0005-0000-0000-0000B6180000}"/>
    <cellStyle name="Comma 18 7" xfId="6342" xr:uid="{00000000-0005-0000-0000-0000B7180000}"/>
    <cellStyle name="Comma 18 7 10" xfId="6343" xr:uid="{00000000-0005-0000-0000-0000B8180000}"/>
    <cellStyle name="Comma 18 7 2" xfId="6344" xr:uid="{00000000-0005-0000-0000-0000B9180000}"/>
    <cellStyle name="Comma 18 7 2 2" xfId="6345" xr:uid="{00000000-0005-0000-0000-0000BA180000}"/>
    <cellStyle name="Comma 18 7 2 2 2" xfId="6346" xr:uid="{00000000-0005-0000-0000-0000BB180000}"/>
    <cellStyle name="Comma 18 7 2 2 3" xfId="6347" xr:uid="{00000000-0005-0000-0000-0000BC180000}"/>
    <cellStyle name="Comma 18 7 2 2 4" xfId="6348" xr:uid="{00000000-0005-0000-0000-0000BD180000}"/>
    <cellStyle name="Comma 18 7 2 2 5" xfId="6349" xr:uid="{00000000-0005-0000-0000-0000BE180000}"/>
    <cellStyle name="Comma 18 7 2 3" xfId="6350" xr:uid="{00000000-0005-0000-0000-0000BF180000}"/>
    <cellStyle name="Comma 18 7 2 3 2" xfId="6351" xr:uid="{00000000-0005-0000-0000-0000C0180000}"/>
    <cellStyle name="Comma 18 7 2 3 2 2" xfId="6352" xr:uid="{00000000-0005-0000-0000-0000C1180000}"/>
    <cellStyle name="Comma 18 7 2 3 2 3" xfId="6353" xr:uid="{00000000-0005-0000-0000-0000C2180000}"/>
    <cellStyle name="Comma 18 7 2 3 3" xfId="6354" xr:uid="{00000000-0005-0000-0000-0000C3180000}"/>
    <cellStyle name="Comma 18 7 2 3 3 2" xfId="6355" xr:uid="{00000000-0005-0000-0000-0000C4180000}"/>
    <cellStyle name="Comma 18 7 2 3 3 3" xfId="6356" xr:uid="{00000000-0005-0000-0000-0000C5180000}"/>
    <cellStyle name="Comma 18 7 2 3 4" xfId="6357" xr:uid="{00000000-0005-0000-0000-0000C6180000}"/>
    <cellStyle name="Comma 18 7 2 3 5" xfId="6358" xr:uid="{00000000-0005-0000-0000-0000C7180000}"/>
    <cellStyle name="Comma 18 7 2 3 6" xfId="6359" xr:uid="{00000000-0005-0000-0000-0000C8180000}"/>
    <cellStyle name="Comma 18 7 2 4" xfId="6360" xr:uid="{00000000-0005-0000-0000-0000C9180000}"/>
    <cellStyle name="Comma 18 7 2 4 2" xfId="6361" xr:uid="{00000000-0005-0000-0000-0000CA180000}"/>
    <cellStyle name="Comma 18 7 2 4 2 2" xfId="6362" xr:uid="{00000000-0005-0000-0000-0000CB180000}"/>
    <cellStyle name="Comma 18 7 2 4 2 3" xfId="6363" xr:uid="{00000000-0005-0000-0000-0000CC180000}"/>
    <cellStyle name="Comma 18 7 2 4 3" xfId="6364" xr:uid="{00000000-0005-0000-0000-0000CD180000}"/>
    <cellStyle name="Comma 18 7 2 4 3 2" xfId="6365" xr:uid="{00000000-0005-0000-0000-0000CE180000}"/>
    <cellStyle name="Comma 18 7 2 4 3 3" xfId="6366" xr:uid="{00000000-0005-0000-0000-0000CF180000}"/>
    <cellStyle name="Comma 18 7 2 4 4" xfId="6367" xr:uid="{00000000-0005-0000-0000-0000D0180000}"/>
    <cellStyle name="Comma 18 7 2 4 5" xfId="6368" xr:uid="{00000000-0005-0000-0000-0000D1180000}"/>
    <cellStyle name="Comma 18 7 2 4 6" xfId="6369" xr:uid="{00000000-0005-0000-0000-0000D2180000}"/>
    <cellStyle name="Comma 18 7 2 5" xfId="6370" xr:uid="{00000000-0005-0000-0000-0000D3180000}"/>
    <cellStyle name="Comma 18 7 2 5 2" xfId="6371" xr:uid="{00000000-0005-0000-0000-0000D4180000}"/>
    <cellStyle name="Comma 18 7 2 5 2 2" xfId="6372" xr:uid="{00000000-0005-0000-0000-0000D5180000}"/>
    <cellStyle name="Comma 18 7 2 5 2 3" xfId="6373" xr:uid="{00000000-0005-0000-0000-0000D6180000}"/>
    <cellStyle name="Comma 18 7 2 5 3" xfId="6374" xr:uid="{00000000-0005-0000-0000-0000D7180000}"/>
    <cellStyle name="Comma 18 7 2 5 3 2" xfId="6375" xr:uid="{00000000-0005-0000-0000-0000D8180000}"/>
    <cellStyle name="Comma 18 7 2 5 3 3" xfId="6376" xr:uid="{00000000-0005-0000-0000-0000D9180000}"/>
    <cellStyle name="Comma 18 7 2 5 4" xfId="6377" xr:uid="{00000000-0005-0000-0000-0000DA180000}"/>
    <cellStyle name="Comma 18 7 2 5 5" xfId="6378" xr:uid="{00000000-0005-0000-0000-0000DB180000}"/>
    <cellStyle name="Comma 18 7 2 5 6" xfId="6379" xr:uid="{00000000-0005-0000-0000-0000DC180000}"/>
    <cellStyle name="Comma 18 7 2 6" xfId="6380" xr:uid="{00000000-0005-0000-0000-0000DD180000}"/>
    <cellStyle name="Comma 18 7 2 6 2" xfId="6381" xr:uid="{00000000-0005-0000-0000-0000DE180000}"/>
    <cellStyle name="Comma 18 7 2 6 3" xfId="6382" xr:uid="{00000000-0005-0000-0000-0000DF180000}"/>
    <cellStyle name="Comma 18 7 2 7" xfId="6383" xr:uid="{00000000-0005-0000-0000-0000E0180000}"/>
    <cellStyle name="Comma 18 7 2 7 2" xfId="6384" xr:uid="{00000000-0005-0000-0000-0000E1180000}"/>
    <cellStyle name="Comma 18 7 2 7 3" xfId="6385" xr:uid="{00000000-0005-0000-0000-0000E2180000}"/>
    <cellStyle name="Comma 18 7 2 8" xfId="6386" xr:uid="{00000000-0005-0000-0000-0000E3180000}"/>
    <cellStyle name="Comma 18 7 2 9" xfId="6387" xr:uid="{00000000-0005-0000-0000-0000E4180000}"/>
    <cellStyle name="Comma 18 7 3" xfId="6388" xr:uid="{00000000-0005-0000-0000-0000E5180000}"/>
    <cellStyle name="Comma 18 7 3 2" xfId="6389" xr:uid="{00000000-0005-0000-0000-0000E6180000}"/>
    <cellStyle name="Comma 18 7 3 2 2" xfId="6390" xr:uid="{00000000-0005-0000-0000-0000E7180000}"/>
    <cellStyle name="Comma 18 7 3 2 3" xfId="6391" xr:uid="{00000000-0005-0000-0000-0000E8180000}"/>
    <cellStyle name="Comma 18 7 3 3" xfId="6392" xr:uid="{00000000-0005-0000-0000-0000E9180000}"/>
    <cellStyle name="Comma 18 7 3 3 2" xfId="6393" xr:uid="{00000000-0005-0000-0000-0000EA180000}"/>
    <cellStyle name="Comma 18 7 3 3 3" xfId="6394" xr:uid="{00000000-0005-0000-0000-0000EB180000}"/>
    <cellStyle name="Comma 18 7 3 4" xfId="6395" xr:uid="{00000000-0005-0000-0000-0000EC180000}"/>
    <cellStyle name="Comma 18 7 3 5" xfId="6396" xr:uid="{00000000-0005-0000-0000-0000ED180000}"/>
    <cellStyle name="Comma 18 7 3 6" xfId="6397" xr:uid="{00000000-0005-0000-0000-0000EE180000}"/>
    <cellStyle name="Comma 18 7 4" xfId="6398" xr:uid="{00000000-0005-0000-0000-0000EF180000}"/>
    <cellStyle name="Comma 18 7 4 2" xfId="6399" xr:uid="{00000000-0005-0000-0000-0000F0180000}"/>
    <cellStyle name="Comma 18 7 4 2 2" xfId="6400" xr:uid="{00000000-0005-0000-0000-0000F1180000}"/>
    <cellStyle name="Comma 18 7 4 2 3" xfId="6401" xr:uid="{00000000-0005-0000-0000-0000F2180000}"/>
    <cellStyle name="Comma 18 7 4 3" xfId="6402" xr:uid="{00000000-0005-0000-0000-0000F3180000}"/>
    <cellStyle name="Comma 18 7 4 3 2" xfId="6403" xr:uid="{00000000-0005-0000-0000-0000F4180000}"/>
    <cellStyle name="Comma 18 7 4 3 3" xfId="6404" xr:uid="{00000000-0005-0000-0000-0000F5180000}"/>
    <cellStyle name="Comma 18 7 4 4" xfId="6405" xr:uid="{00000000-0005-0000-0000-0000F6180000}"/>
    <cellStyle name="Comma 18 7 4 5" xfId="6406" xr:uid="{00000000-0005-0000-0000-0000F7180000}"/>
    <cellStyle name="Comma 18 7 4 6" xfId="6407" xr:uid="{00000000-0005-0000-0000-0000F8180000}"/>
    <cellStyle name="Comma 18 7 5" xfId="6408" xr:uid="{00000000-0005-0000-0000-0000F9180000}"/>
    <cellStyle name="Comma 18 7 5 2" xfId="6409" xr:uid="{00000000-0005-0000-0000-0000FA180000}"/>
    <cellStyle name="Comma 18 7 5 2 2" xfId="6410" xr:uid="{00000000-0005-0000-0000-0000FB180000}"/>
    <cellStyle name="Comma 18 7 5 2 3" xfId="6411" xr:uid="{00000000-0005-0000-0000-0000FC180000}"/>
    <cellStyle name="Comma 18 7 5 3" xfId="6412" xr:uid="{00000000-0005-0000-0000-0000FD180000}"/>
    <cellStyle name="Comma 18 7 5 3 2" xfId="6413" xr:uid="{00000000-0005-0000-0000-0000FE180000}"/>
    <cellStyle name="Comma 18 7 5 3 3" xfId="6414" xr:uid="{00000000-0005-0000-0000-0000FF180000}"/>
    <cellStyle name="Comma 18 7 5 4" xfId="6415" xr:uid="{00000000-0005-0000-0000-000000190000}"/>
    <cellStyle name="Comma 18 7 5 5" xfId="6416" xr:uid="{00000000-0005-0000-0000-000001190000}"/>
    <cellStyle name="Comma 18 7 5 6" xfId="6417" xr:uid="{00000000-0005-0000-0000-000002190000}"/>
    <cellStyle name="Comma 18 7 6" xfId="6418" xr:uid="{00000000-0005-0000-0000-000003190000}"/>
    <cellStyle name="Comma 18 7 6 2" xfId="6419" xr:uid="{00000000-0005-0000-0000-000004190000}"/>
    <cellStyle name="Comma 18 7 6 2 2" xfId="6420" xr:uid="{00000000-0005-0000-0000-000005190000}"/>
    <cellStyle name="Comma 18 7 6 2 3" xfId="6421" xr:uid="{00000000-0005-0000-0000-000006190000}"/>
    <cellStyle name="Comma 18 7 6 3" xfId="6422" xr:uid="{00000000-0005-0000-0000-000007190000}"/>
    <cellStyle name="Comma 18 7 6 3 2" xfId="6423" xr:uid="{00000000-0005-0000-0000-000008190000}"/>
    <cellStyle name="Comma 18 7 6 3 3" xfId="6424" xr:uid="{00000000-0005-0000-0000-000009190000}"/>
    <cellStyle name="Comma 18 7 6 4" xfId="6425" xr:uid="{00000000-0005-0000-0000-00000A190000}"/>
    <cellStyle name="Comma 18 7 6 5" xfId="6426" xr:uid="{00000000-0005-0000-0000-00000B190000}"/>
    <cellStyle name="Comma 18 7 6 6" xfId="6427" xr:uid="{00000000-0005-0000-0000-00000C190000}"/>
    <cellStyle name="Comma 18 7 7" xfId="6428" xr:uid="{00000000-0005-0000-0000-00000D190000}"/>
    <cellStyle name="Comma 18 7 7 2" xfId="6429" xr:uid="{00000000-0005-0000-0000-00000E190000}"/>
    <cellStyle name="Comma 18 7 7 3" xfId="6430" xr:uid="{00000000-0005-0000-0000-00000F190000}"/>
    <cellStyle name="Comma 18 7 8" xfId="6431" xr:uid="{00000000-0005-0000-0000-000010190000}"/>
    <cellStyle name="Comma 18 7 8 2" xfId="6432" xr:uid="{00000000-0005-0000-0000-000011190000}"/>
    <cellStyle name="Comma 18 7 8 3" xfId="6433" xr:uid="{00000000-0005-0000-0000-000012190000}"/>
    <cellStyle name="Comma 18 7 9" xfId="6434" xr:uid="{00000000-0005-0000-0000-000013190000}"/>
    <cellStyle name="Comma 18 70" xfId="6435" xr:uid="{00000000-0005-0000-0000-000014190000}"/>
    <cellStyle name="Comma 18 71" xfId="6436" xr:uid="{00000000-0005-0000-0000-000015190000}"/>
    <cellStyle name="Comma 18 72" xfId="6437" xr:uid="{00000000-0005-0000-0000-000016190000}"/>
    <cellStyle name="Comma 18 73" xfId="6438" xr:uid="{00000000-0005-0000-0000-000017190000}"/>
    <cellStyle name="Comma 18 74" xfId="6439" xr:uid="{00000000-0005-0000-0000-000018190000}"/>
    <cellStyle name="Comma 18 75" xfId="6440" xr:uid="{00000000-0005-0000-0000-000019190000}"/>
    <cellStyle name="Comma 18 76" xfId="6441" xr:uid="{00000000-0005-0000-0000-00001A190000}"/>
    <cellStyle name="Comma 18 77" xfId="6442" xr:uid="{00000000-0005-0000-0000-00001B190000}"/>
    <cellStyle name="Comma 18 78" xfId="6443" xr:uid="{00000000-0005-0000-0000-00001C190000}"/>
    <cellStyle name="Comma 18 79" xfId="6444" xr:uid="{00000000-0005-0000-0000-00001D190000}"/>
    <cellStyle name="Comma 18 8" xfId="6445" xr:uid="{00000000-0005-0000-0000-00001E190000}"/>
    <cellStyle name="Comma 18 8 10" xfId="6446" xr:uid="{00000000-0005-0000-0000-00001F190000}"/>
    <cellStyle name="Comma 18 8 11" xfId="6447" xr:uid="{00000000-0005-0000-0000-000020190000}"/>
    <cellStyle name="Comma 18 8 2" xfId="6448" xr:uid="{00000000-0005-0000-0000-000021190000}"/>
    <cellStyle name="Comma 18 8 2 10" xfId="6449" xr:uid="{00000000-0005-0000-0000-000022190000}"/>
    <cellStyle name="Comma 18 8 2 2" xfId="6450" xr:uid="{00000000-0005-0000-0000-000023190000}"/>
    <cellStyle name="Comma 18 8 2 2 2" xfId="6451" xr:uid="{00000000-0005-0000-0000-000024190000}"/>
    <cellStyle name="Comma 18 8 2 2 2 2" xfId="6452" xr:uid="{00000000-0005-0000-0000-000025190000}"/>
    <cellStyle name="Comma 18 8 2 2 2 3" xfId="6453" xr:uid="{00000000-0005-0000-0000-000026190000}"/>
    <cellStyle name="Comma 18 8 2 2 3" xfId="6454" xr:uid="{00000000-0005-0000-0000-000027190000}"/>
    <cellStyle name="Comma 18 8 2 2 3 2" xfId="6455" xr:uid="{00000000-0005-0000-0000-000028190000}"/>
    <cellStyle name="Comma 18 8 2 2 3 3" xfId="6456" xr:uid="{00000000-0005-0000-0000-000029190000}"/>
    <cellStyle name="Comma 18 8 2 2 4" xfId="6457" xr:uid="{00000000-0005-0000-0000-00002A190000}"/>
    <cellStyle name="Comma 18 8 2 2 5" xfId="6458" xr:uid="{00000000-0005-0000-0000-00002B190000}"/>
    <cellStyle name="Comma 18 8 2 2 6" xfId="6459" xr:uid="{00000000-0005-0000-0000-00002C190000}"/>
    <cellStyle name="Comma 18 8 2 3" xfId="6460" xr:uid="{00000000-0005-0000-0000-00002D190000}"/>
    <cellStyle name="Comma 18 8 2 3 2" xfId="6461" xr:uid="{00000000-0005-0000-0000-00002E190000}"/>
    <cellStyle name="Comma 18 8 2 3 2 2" xfId="6462" xr:uid="{00000000-0005-0000-0000-00002F190000}"/>
    <cellStyle name="Comma 18 8 2 3 2 3" xfId="6463" xr:uid="{00000000-0005-0000-0000-000030190000}"/>
    <cellStyle name="Comma 18 8 2 3 3" xfId="6464" xr:uid="{00000000-0005-0000-0000-000031190000}"/>
    <cellStyle name="Comma 18 8 2 3 3 2" xfId="6465" xr:uid="{00000000-0005-0000-0000-000032190000}"/>
    <cellStyle name="Comma 18 8 2 3 3 3" xfId="6466" xr:uid="{00000000-0005-0000-0000-000033190000}"/>
    <cellStyle name="Comma 18 8 2 3 4" xfId="6467" xr:uid="{00000000-0005-0000-0000-000034190000}"/>
    <cellStyle name="Comma 18 8 2 3 5" xfId="6468" xr:uid="{00000000-0005-0000-0000-000035190000}"/>
    <cellStyle name="Comma 18 8 2 3 6" xfId="6469" xr:uid="{00000000-0005-0000-0000-000036190000}"/>
    <cellStyle name="Comma 18 8 2 4" xfId="6470" xr:uid="{00000000-0005-0000-0000-000037190000}"/>
    <cellStyle name="Comma 18 8 2 4 2" xfId="6471" xr:uid="{00000000-0005-0000-0000-000038190000}"/>
    <cellStyle name="Comma 18 8 2 4 2 2" xfId="6472" xr:uid="{00000000-0005-0000-0000-000039190000}"/>
    <cellStyle name="Comma 18 8 2 4 2 3" xfId="6473" xr:uid="{00000000-0005-0000-0000-00003A190000}"/>
    <cellStyle name="Comma 18 8 2 4 3" xfId="6474" xr:uid="{00000000-0005-0000-0000-00003B190000}"/>
    <cellStyle name="Comma 18 8 2 4 3 2" xfId="6475" xr:uid="{00000000-0005-0000-0000-00003C190000}"/>
    <cellStyle name="Comma 18 8 2 4 3 3" xfId="6476" xr:uid="{00000000-0005-0000-0000-00003D190000}"/>
    <cellStyle name="Comma 18 8 2 4 4" xfId="6477" xr:uid="{00000000-0005-0000-0000-00003E190000}"/>
    <cellStyle name="Comma 18 8 2 4 5" xfId="6478" xr:uid="{00000000-0005-0000-0000-00003F190000}"/>
    <cellStyle name="Comma 18 8 2 4 6" xfId="6479" xr:uid="{00000000-0005-0000-0000-000040190000}"/>
    <cellStyle name="Comma 18 8 2 5" xfId="6480" xr:uid="{00000000-0005-0000-0000-000041190000}"/>
    <cellStyle name="Comma 18 8 2 5 2" xfId="6481" xr:uid="{00000000-0005-0000-0000-000042190000}"/>
    <cellStyle name="Comma 18 8 2 5 2 2" xfId="6482" xr:uid="{00000000-0005-0000-0000-000043190000}"/>
    <cellStyle name="Comma 18 8 2 5 2 3" xfId="6483" xr:uid="{00000000-0005-0000-0000-000044190000}"/>
    <cellStyle name="Comma 18 8 2 5 3" xfId="6484" xr:uid="{00000000-0005-0000-0000-000045190000}"/>
    <cellStyle name="Comma 18 8 2 5 3 2" xfId="6485" xr:uid="{00000000-0005-0000-0000-000046190000}"/>
    <cellStyle name="Comma 18 8 2 5 3 3" xfId="6486" xr:uid="{00000000-0005-0000-0000-000047190000}"/>
    <cellStyle name="Comma 18 8 2 5 4" xfId="6487" xr:uid="{00000000-0005-0000-0000-000048190000}"/>
    <cellStyle name="Comma 18 8 2 5 5" xfId="6488" xr:uid="{00000000-0005-0000-0000-000049190000}"/>
    <cellStyle name="Comma 18 8 2 5 6" xfId="6489" xr:uid="{00000000-0005-0000-0000-00004A190000}"/>
    <cellStyle name="Comma 18 8 2 6" xfId="6490" xr:uid="{00000000-0005-0000-0000-00004B190000}"/>
    <cellStyle name="Comma 18 8 2 6 2" xfId="6491" xr:uid="{00000000-0005-0000-0000-00004C190000}"/>
    <cellStyle name="Comma 18 8 2 6 3" xfId="6492" xr:uid="{00000000-0005-0000-0000-00004D190000}"/>
    <cellStyle name="Comma 18 8 2 7" xfId="6493" xr:uid="{00000000-0005-0000-0000-00004E190000}"/>
    <cellStyle name="Comma 18 8 2 7 2" xfId="6494" xr:uid="{00000000-0005-0000-0000-00004F190000}"/>
    <cellStyle name="Comma 18 8 2 7 3" xfId="6495" xr:uid="{00000000-0005-0000-0000-000050190000}"/>
    <cellStyle name="Comma 18 8 2 8" xfId="6496" xr:uid="{00000000-0005-0000-0000-000051190000}"/>
    <cellStyle name="Comma 18 8 2 9" xfId="6497" xr:uid="{00000000-0005-0000-0000-000052190000}"/>
    <cellStyle name="Comma 18 8 3" xfId="6498" xr:uid="{00000000-0005-0000-0000-000053190000}"/>
    <cellStyle name="Comma 18 8 3 2" xfId="6499" xr:uid="{00000000-0005-0000-0000-000054190000}"/>
    <cellStyle name="Comma 18 8 3 2 2" xfId="6500" xr:uid="{00000000-0005-0000-0000-000055190000}"/>
    <cellStyle name="Comma 18 8 3 2 3" xfId="6501" xr:uid="{00000000-0005-0000-0000-000056190000}"/>
    <cellStyle name="Comma 18 8 3 3" xfId="6502" xr:uid="{00000000-0005-0000-0000-000057190000}"/>
    <cellStyle name="Comma 18 8 3 3 2" xfId="6503" xr:uid="{00000000-0005-0000-0000-000058190000}"/>
    <cellStyle name="Comma 18 8 3 3 3" xfId="6504" xr:uid="{00000000-0005-0000-0000-000059190000}"/>
    <cellStyle name="Comma 18 8 3 4" xfId="6505" xr:uid="{00000000-0005-0000-0000-00005A190000}"/>
    <cellStyle name="Comma 18 8 3 5" xfId="6506" xr:uid="{00000000-0005-0000-0000-00005B190000}"/>
    <cellStyle name="Comma 18 8 3 6" xfId="6507" xr:uid="{00000000-0005-0000-0000-00005C190000}"/>
    <cellStyle name="Comma 18 8 4" xfId="6508" xr:uid="{00000000-0005-0000-0000-00005D190000}"/>
    <cellStyle name="Comma 18 8 4 2" xfId="6509" xr:uid="{00000000-0005-0000-0000-00005E190000}"/>
    <cellStyle name="Comma 18 8 4 2 2" xfId="6510" xr:uid="{00000000-0005-0000-0000-00005F190000}"/>
    <cellStyle name="Comma 18 8 4 2 3" xfId="6511" xr:uid="{00000000-0005-0000-0000-000060190000}"/>
    <cellStyle name="Comma 18 8 4 3" xfId="6512" xr:uid="{00000000-0005-0000-0000-000061190000}"/>
    <cellStyle name="Comma 18 8 4 3 2" xfId="6513" xr:uid="{00000000-0005-0000-0000-000062190000}"/>
    <cellStyle name="Comma 18 8 4 3 3" xfId="6514" xr:uid="{00000000-0005-0000-0000-000063190000}"/>
    <cellStyle name="Comma 18 8 4 4" xfId="6515" xr:uid="{00000000-0005-0000-0000-000064190000}"/>
    <cellStyle name="Comma 18 8 4 5" xfId="6516" xr:uid="{00000000-0005-0000-0000-000065190000}"/>
    <cellStyle name="Comma 18 8 4 6" xfId="6517" xr:uid="{00000000-0005-0000-0000-000066190000}"/>
    <cellStyle name="Comma 18 8 5" xfId="6518" xr:uid="{00000000-0005-0000-0000-000067190000}"/>
    <cellStyle name="Comma 18 8 5 2" xfId="6519" xr:uid="{00000000-0005-0000-0000-000068190000}"/>
    <cellStyle name="Comma 18 8 5 2 2" xfId="6520" xr:uid="{00000000-0005-0000-0000-000069190000}"/>
    <cellStyle name="Comma 18 8 5 2 3" xfId="6521" xr:uid="{00000000-0005-0000-0000-00006A190000}"/>
    <cellStyle name="Comma 18 8 5 3" xfId="6522" xr:uid="{00000000-0005-0000-0000-00006B190000}"/>
    <cellStyle name="Comma 18 8 5 3 2" xfId="6523" xr:uid="{00000000-0005-0000-0000-00006C190000}"/>
    <cellStyle name="Comma 18 8 5 3 3" xfId="6524" xr:uid="{00000000-0005-0000-0000-00006D190000}"/>
    <cellStyle name="Comma 18 8 5 4" xfId="6525" xr:uid="{00000000-0005-0000-0000-00006E190000}"/>
    <cellStyle name="Comma 18 8 5 5" xfId="6526" xr:uid="{00000000-0005-0000-0000-00006F190000}"/>
    <cellStyle name="Comma 18 8 5 6" xfId="6527" xr:uid="{00000000-0005-0000-0000-000070190000}"/>
    <cellStyle name="Comma 18 8 6" xfId="6528" xr:uid="{00000000-0005-0000-0000-000071190000}"/>
    <cellStyle name="Comma 18 8 6 2" xfId="6529" xr:uid="{00000000-0005-0000-0000-000072190000}"/>
    <cellStyle name="Comma 18 8 6 2 2" xfId="6530" xr:uid="{00000000-0005-0000-0000-000073190000}"/>
    <cellStyle name="Comma 18 8 6 2 3" xfId="6531" xr:uid="{00000000-0005-0000-0000-000074190000}"/>
    <cellStyle name="Comma 18 8 6 3" xfId="6532" xr:uid="{00000000-0005-0000-0000-000075190000}"/>
    <cellStyle name="Comma 18 8 6 3 2" xfId="6533" xr:uid="{00000000-0005-0000-0000-000076190000}"/>
    <cellStyle name="Comma 18 8 6 3 3" xfId="6534" xr:uid="{00000000-0005-0000-0000-000077190000}"/>
    <cellStyle name="Comma 18 8 6 4" xfId="6535" xr:uid="{00000000-0005-0000-0000-000078190000}"/>
    <cellStyle name="Comma 18 8 6 5" xfId="6536" xr:uid="{00000000-0005-0000-0000-000079190000}"/>
    <cellStyle name="Comma 18 8 6 6" xfId="6537" xr:uid="{00000000-0005-0000-0000-00007A190000}"/>
    <cellStyle name="Comma 18 8 7" xfId="6538" xr:uid="{00000000-0005-0000-0000-00007B190000}"/>
    <cellStyle name="Comma 18 8 7 2" xfId="6539" xr:uid="{00000000-0005-0000-0000-00007C190000}"/>
    <cellStyle name="Comma 18 8 7 3" xfId="6540" xr:uid="{00000000-0005-0000-0000-00007D190000}"/>
    <cellStyle name="Comma 18 8 8" xfId="6541" xr:uid="{00000000-0005-0000-0000-00007E190000}"/>
    <cellStyle name="Comma 18 8 8 2" xfId="6542" xr:uid="{00000000-0005-0000-0000-00007F190000}"/>
    <cellStyle name="Comma 18 8 8 3" xfId="6543" xr:uid="{00000000-0005-0000-0000-000080190000}"/>
    <cellStyle name="Comma 18 8 9" xfId="6544" xr:uid="{00000000-0005-0000-0000-000081190000}"/>
    <cellStyle name="Comma 18 80" xfId="6545" xr:uid="{00000000-0005-0000-0000-000082190000}"/>
    <cellStyle name="Comma 18 81" xfId="6546" xr:uid="{00000000-0005-0000-0000-000083190000}"/>
    <cellStyle name="Comma 18 82" xfId="6547" xr:uid="{00000000-0005-0000-0000-000084190000}"/>
    <cellStyle name="Comma 18 83" xfId="6548" xr:uid="{00000000-0005-0000-0000-000085190000}"/>
    <cellStyle name="Comma 18 84" xfId="6549" xr:uid="{00000000-0005-0000-0000-000086190000}"/>
    <cellStyle name="Comma 18 85" xfId="6550" xr:uid="{00000000-0005-0000-0000-000087190000}"/>
    <cellStyle name="Comma 18 86" xfId="6551" xr:uid="{00000000-0005-0000-0000-000088190000}"/>
    <cellStyle name="Comma 18 87" xfId="6552" xr:uid="{00000000-0005-0000-0000-000089190000}"/>
    <cellStyle name="Comma 18 88" xfId="6553" xr:uid="{00000000-0005-0000-0000-00008A190000}"/>
    <cellStyle name="Comma 18 89" xfId="6554" xr:uid="{00000000-0005-0000-0000-00008B190000}"/>
    <cellStyle name="Comma 18 9" xfId="6555" xr:uid="{00000000-0005-0000-0000-00008C190000}"/>
    <cellStyle name="Comma 18 9 10" xfId="6556" xr:uid="{00000000-0005-0000-0000-00008D190000}"/>
    <cellStyle name="Comma 18 9 11" xfId="6557" xr:uid="{00000000-0005-0000-0000-00008E190000}"/>
    <cellStyle name="Comma 18 9 2" xfId="6558" xr:uid="{00000000-0005-0000-0000-00008F190000}"/>
    <cellStyle name="Comma 18 9 2 10" xfId="6559" xr:uid="{00000000-0005-0000-0000-000090190000}"/>
    <cellStyle name="Comma 18 9 2 2" xfId="6560" xr:uid="{00000000-0005-0000-0000-000091190000}"/>
    <cellStyle name="Comma 18 9 2 2 2" xfId="6561" xr:uid="{00000000-0005-0000-0000-000092190000}"/>
    <cellStyle name="Comma 18 9 2 2 2 2" xfId="6562" xr:uid="{00000000-0005-0000-0000-000093190000}"/>
    <cellStyle name="Comma 18 9 2 2 2 3" xfId="6563" xr:uid="{00000000-0005-0000-0000-000094190000}"/>
    <cellStyle name="Comma 18 9 2 2 3" xfId="6564" xr:uid="{00000000-0005-0000-0000-000095190000}"/>
    <cellStyle name="Comma 18 9 2 2 3 2" xfId="6565" xr:uid="{00000000-0005-0000-0000-000096190000}"/>
    <cellStyle name="Comma 18 9 2 2 3 3" xfId="6566" xr:uid="{00000000-0005-0000-0000-000097190000}"/>
    <cellStyle name="Comma 18 9 2 2 4" xfId="6567" xr:uid="{00000000-0005-0000-0000-000098190000}"/>
    <cellStyle name="Comma 18 9 2 2 5" xfId="6568" xr:uid="{00000000-0005-0000-0000-000099190000}"/>
    <cellStyle name="Comma 18 9 2 2 6" xfId="6569" xr:uid="{00000000-0005-0000-0000-00009A190000}"/>
    <cellStyle name="Comma 18 9 2 3" xfId="6570" xr:uid="{00000000-0005-0000-0000-00009B190000}"/>
    <cellStyle name="Comma 18 9 2 3 2" xfId="6571" xr:uid="{00000000-0005-0000-0000-00009C190000}"/>
    <cellStyle name="Comma 18 9 2 3 2 2" xfId="6572" xr:uid="{00000000-0005-0000-0000-00009D190000}"/>
    <cellStyle name="Comma 18 9 2 3 2 3" xfId="6573" xr:uid="{00000000-0005-0000-0000-00009E190000}"/>
    <cellStyle name="Comma 18 9 2 3 3" xfId="6574" xr:uid="{00000000-0005-0000-0000-00009F190000}"/>
    <cellStyle name="Comma 18 9 2 3 3 2" xfId="6575" xr:uid="{00000000-0005-0000-0000-0000A0190000}"/>
    <cellStyle name="Comma 18 9 2 3 3 3" xfId="6576" xr:uid="{00000000-0005-0000-0000-0000A1190000}"/>
    <cellStyle name="Comma 18 9 2 3 4" xfId="6577" xr:uid="{00000000-0005-0000-0000-0000A2190000}"/>
    <cellStyle name="Comma 18 9 2 3 5" xfId="6578" xr:uid="{00000000-0005-0000-0000-0000A3190000}"/>
    <cellStyle name="Comma 18 9 2 3 6" xfId="6579" xr:uid="{00000000-0005-0000-0000-0000A4190000}"/>
    <cellStyle name="Comma 18 9 2 4" xfId="6580" xr:uid="{00000000-0005-0000-0000-0000A5190000}"/>
    <cellStyle name="Comma 18 9 2 4 2" xfId="6581" xr:uid="{00000000-0005-0000-0000-0000A6190000}"/>
    <cellStyle name="Comma 18 9 2 4 2 2" xfId="6582" xr:uid="{00000000-0005-0000-0000-0000A7190000}"/>
    <cellStyle name="Comma 18 9 2 4 2 3" xfId="6583" xr:uid="{00000000-0005-0000-0000-0000A8190000}"/>
    <cellStyle name="Comma 18 9 2 4 3" xfId="6584" xr:uid="{00000000-0005-0000-0000-0000A9190000}"/>
    <cellStyle name="Comma 18 9 2 4 3 2" xfId="6585" xr:uid="{00000000-0005-0000-0000-0000AA190000}"/>
    <cellStyle name="Comma 18 9 2 4 3 3" xfId="6586" xr:uid="{00000000-0005-0000-0000-0000AB190000}"/>
    <cellStyle name="Comma 18 9 2 4 4" xfId="6587" xr:uid="{00000000-0005-0000-0000-0000AC190000}"/>
    <cellStyle name="Comma 18 9 2 4 5" xfId="6588" xr:uid="{00000000-0005-0000-0000-0000AD190000}"/>
    <cellStyle name="Comma 18 9 2 4 6" xfId="6589" xr:uid="{00000000-0005-0000-0000-0000AE190000}"/>
    <cellStyle name="Comma 18 9 2 5" xfId="6590" xr:uid="{00000000-0005-0000-0000-0000AF190000}"/>
    <cellStyle name="Comma 18 9 2 5 2" xfId="6591" xr:uid="{00000000-0005-0000-0000-0000B0190000}"/>
    <cellStyle name="Comma 18 9 2 5 2 2" xfId="6592" xr:uid="{00000000-0005-0000-0000-0000B1190000}"/>
    <cellStyle name="Comma 18 9 2 5 2 3" xfId="6593" xr:uid="{00000000-0005-0000-0000-0000B2190000}"/>
    <cellStyle name="Comma 18 9 2 5 3" xfId="6594" xr:uid="{00000000-0005-0000-0000-0000B3190000}"/>
    <cellStyle name="Comma 18 9 2 5 3 2" xfId="6595" xr:uid="{00000000-0005-0000-0000-0000B4190000}"/>
    <cellStyle name="Comma 18 9 2 5 3 3" xfId="6596" xr:uid="{00000000-0005-0000-0000-0000B5190000}"/>
    <cellStyle name="Comma 18 9 2 5 4" xfId="6597" xr:uid="{00000000-0005-0000-0000-0000B6190000}"/>
    <cellStyle name="Comma 18 9 2 5 5" xfId="6598" xr:uid="{00000000-0005-0000-0000-0000B7190000}"/>
    <cellStyle name="Comma 18 9 2 5 6" xfId="6599" xr:uid="{00000000-0005-0000-0000-0000B8190000}"/>
    <cellStyle name="Comma 18 9 2 6" xfId="6600" xr:uid="{00000000-0005-0000-0000-0000B9190000}"/>
    <cellStyle name="Comma 18 9 2 6 2" xfId="6601" xr:uid="{00000000-0005-0000-0000-0000BA190000}"/>
    <cellStyle name="Comma 18 9 2 6 3" xfId="6602" xr:uid="{00000000-0005-0000-0000-0000BB190000}"/>
    <cellStyle name="Comma 18 9 2 7" xfId="6603" xr:uid="{00000000-0005-0000-0000-0000BC190000}"/>
    <cellStyle name="Comma 18 9 2 7 2" xfId="6604" xr:uid="{00000000-0005-0000-0000-0000BD190000}"/>
    <cellStyle name="Comma 18 9 2 7 3" xfId="6605" xr:uid="{00000000-0005-0000-0000-0000BE190000}"/>
    <cellStyle name="Comma 18 9 2 8" xfId="6606" xr:uid="{00000000-0005-0000-0000-0000BF190000}"/>
    <cellStyle name="Comma 18 9 2 9" xfId="6607" xr:uid="{00000000-0005-0000-0000-0000C0190000}"/>
    <cellStyle name="Comma 18 9 3" xfId="6608" xr:uid="{00000000-0005-0000-0000-0000C1190000}"/>
    <cellStyle name="Comma 18 9 3 2" xfId="6609" xr:uid="{00000000-0005-0000-0000-0000C2190000}"/>
    <cellStyle name="Comma 18 9 3 2 2" xfId="6610" xr:uid="{00000000-0005-0000-0000-0000C3190000}"/>
    <cellStyle name="Comma 18 9 3 2 3" xfId="6611" xr:uid="{00000000-0005-0000-0000-0000C4190000}"/>
    <cellStyle name="Comma 18 9 3 3" xfId="6612" xr:uid="{00000000-0005-0000-0000-0000C5190000}"/>
    <cellStyle name="Comma 18 9 3 3 2" xfId="6613" xr:uid="{00000000-0005-0000-0000-0000C6190000}"/>
    <cellStyle name="Comma 18 9 3 3 3" xfId="6614" xr:uid="{00000000-0005-0000-0000-0000C7190000}"/>
    <cellStyle name="Comma 18 9 3 4" xfId="6615" xr:uid="{00000000-0005-0000-0000-0000C8190000}"/>
    <cellStyle name="Comma 18 9 3 5" xfId="6616" xr:uid="{00000000-0005-0000-0000-0000C9190000}"/>
    <cellStyle name="Comma 18 9 3 6" xfId="6617" xr:uid="{00000000-0005-0000-0000-0000CA190000}"/>
    <cellStyle name="Comma 18 9 4" xfId="6618" xr:uid="{00000000-0005-0000-0000-0000CB190000}"/>
    <cellStyle name="Comma 18 9 4 2" xfId="6619" xr:uid="{00000000-0005-0000-0000-0000CC190000}"/>
    <cellStyle name="Comma 18 9 4 2 2" xfId="6620" xr:uid="{00000000-0005-0000-0000-0000CD190000}"/>
    <cellStyle name="Comma 18 9 4 2 3" xfId="6621" xr:uid="{00000000-0005-0000-0000-0000CE190000}"/>
    <cellStyle name="Comma 18 9 4 3" xfId="6622" xr:uid="{00000000-0005-0000-0000-0000CF190000}"/>
    <cellStyle name="Comma 18 9 4 3 2" xfId="6623" xr:uid="{00000000-0005-0000-0000-0000D0190000}"/>
    <cellStyle name="Comma 18 9 4 3 3" xfId="6624" xr:uid="{00000000-0005-0000-0000-0000D1190000}"/>
    <cellStyle name="Comma 18 9 4 4" xfId="6625" xr:uid="{00000000-0005-0000-0000-0000D2190000}"/>
    <cellStyle name="Comma 18 9 4 5" xfId="6626" xr:uid="{00000000-0005-0000-0000-0000D3190000}"/>
    <cellStyle name="Comma 18 9 4 6" xfId="6627" xr:uid="{00000000-0005-0000-0000-0000D4190000}"/>
    <cellStyle name="Comma 18 9 5" xfId="6628" xr:uid="{00000000-0005-0000-0000-0000D5190000}"/>
    <cellStyle name="Comma 18 9 5 2" xfId="6629" xr:uid="{00000000-0005-0000-0000-0000D6190000}"/>
    <cellStyle name="Comma 18 9 5 2 2" xfId="6630" xr:uid="{00000000-0005-0000-0000-0000D7190000}"/>
    <cellStyle name="Comma 18 9 5 2 3" xfId="6631" xr:uid="{00000000-0005-0000-0000-0000D8190000}"/>
    <cellStyle name="Comma 18 9 5 3" xfId="6632" xr:uid="{00000000-0005-0000-0000-0000D9190000}"/>
    <cellStyle name="Comma 18 9 5 3 2" xfId="6633" xr:uid="{00000000-0005-0000-0000-0000DA190000}"/>
    <cellStyle name="Comma 18 9 5 3 3" xfId="6634" xr:uid="{00000000-0005-0000-0000-0000DB190000}"/>
    <cellStyle name="Comma 18 9 5 4" xfId="6635" xr:uid="{00000000-0005-0000-0000-0000DC190000}"/>
    <cellStyle name="Comma 18 9 5 5" xfId="6636" xr:uid="{00000000-0005-0000-0000-0000DD190000}"/>
    <cellStyle name="Comma 18 9 5 6" xfId="6637" xr:uid="{00000000-0005-0000-0000-0000DE190000}"/>
    <cellStyle name="Comma 18 9 6" xfId="6638" xr:uid="{00000000-0005-0000-0000-0000DF190000}"/>
    <cellStyle name="Comma 18 9 6 2" xfId="6639" xr:uid="{00000000-0005-0000-0000-0000E0190000}"/>
    <cellStyle name="Comma 18 9 6 2 2" xfId="6640" xr:uid="{00000000-0005-0000-0000-0000E1190000}"/>
    <cellStyle name="Comma 18 9 6 2 3" xfId="6641" xr:uid="{00000000-0005-0000-0000-0000E2190000}"/>
    <cellStyle name="Comma 18 9 6 3" xfId="6642" xr:uid="{00000000-0005-0000-0000-0000E3190000}"/>
    <cellStyle name="Comma 18 9 6 3 2" xfId="6643" xr:uid="{00000000-0005-0000-0000-0000E4190000}"/>
    <cellStyle name="Comma 18 9 6 3 3" xfId="6644" xr:uid="{00000000-0005-0000-0000-0000E5190000}"/>
    <cellStyle name="Comma 18 9 6 4" xfId="6645" xr:uid="{00000000-0005-0000-0000-0000E6190000}"/>
    <cellStyle name="Comma 18 9 6 5" xfId="6646" xr:uid="{00000000-0005-0000-0000-0000E7190000}"/>
    <cellStyle name="Comma 18 9 6 6" xfId="6647" xr:uid="{00000000-0005-0000-0000-0000E8190000}"/>
    <cellStyle name="Comma 18 9 7" xfId="6648" xr:uid="{00000000-0005-0000-0000-0000E9190000}"/>
    <cellStyle name="Comma 18 9 7 2" xfId="6649" xr:uid="{00000000-0005-0000-0000-0000EA190000}"/>
    <cellStyle name="Comma 18 9 7 3" xfId="6650" xr:uid="{00000000-0005-0000-0000-0000EB190000}"/>
    <cellStyle name="Comma 18 9 8" xfId="6651" xr:uid="{00000000-0005-0000-0000-0000EC190000}"/>
    <cellStyle name="Comma 18 9 8 2" xfId="6652" xr:uid="{00000000-0005-0000-0000-0000ED190000}"/>
    <cellStyle name="Comma 18 9 8 3" xfId="6653" xr:uid="{00000000-0005-0000-0000-0000EE190000}"/>
    <cellStyle name="Comma 18 9 9" xfId="6654" xr:uid="{00000000-0005-0000-0000-0000EF190000}"/>
    <cellStyle name="Comma 18 90" xfId="6655" xr:uid="{00000000-0005-0000-0000-0000F0190000}"/>
    <cellStyle name="Comma 18 91" xfId="6656" xr:uid="{00000000-0005-0000-0000-0000F1190000}"/>
    <cellStyle name="Comma 18 92" xfId="6657" xr:uid="{00000000-0005-0000-0000-0000F2190000}"/>
    <cellStyle name="Comma 18 93" xfId="6658" xr:uid="{00000000-0005-0000-0000-0000F3190000}"/>
    <cellStyle name="Comma 18 94" xfId="6659" xr:uid="{00000000-0005-0000-0000-0000F4190000}"/>
    <cellStyle name="Comma 18 95" xfId="6660" xr:uid="{00000000-0005-0000-0000-0000F5190000}"/>
    <cellStyle name="Comma 18 96" xfId="6661" xr:uid="{00000000-0005-0000-0000-0000F6190000}"/>
    <cellStyle name="Comma 18 97" xfId="6662" xr:uid="{00000000-0005-0000-0000-0000F7190000}"/>
    <cellStyle name="Comma 18 98" xfId="6663" xr:uid="{00000000-0005-0000-0000-0000F8190000}"/>
    <cellStyle name="Comma 18 99" xfId="6664" xr:uid="{00000000-0005-0000-0000-0000F9190000}"/>
    <cellStyle name="Comma 19" xfId="6665" xr:uid="{00000000-0005-0000-0000-0000FA190000}"/>
    <cellStyle name="Comma 19 10" xfId="6666" xr:uid="{00000000-0005-0000-0000-0000FB190000}"/>
    <cellStyle name="Comma 19 10 10" xfId="6667" xr:uid="{00000000-0005-0000-0000-0000FC190000}"/>
    <cellStyle name="Comma 19 10 11" xfId="6668" xr:uid="{00000000-0005-0000-0000-0000FD190000}"/>
    <cellStyle name="Comma 19 10 2" xfId="6669" xr:uid="{00000000-0005-0000-0000-0000FE190000}"/>
    <cellStyle name="Comma 19 10 2 10" xfId="6670" xr:uid="{00000000-0005-0000-0000-0000FF190000}"/>
    <cellStyle name="Comma 19 10 2 2" xfId="6671" xr:uid="{00000000-0005-0000-0000-0000001A0000}"/>
    <cellStyle name="Comma 19 10 2 2 2" xfId="6672" xr:uid="{00000000-0005-0000-0000-0000011A0000}"/>
    <cellStyle name="Comma 19 10 2 2 2 2" xfId="6673" xr:uid="{00000000-0005-0000-0000-0000021A0000}"/>
    <cellStyle name="Comma 19 10 2 2 2 3" xfId="6674" xr:uid="{00000000-0005-0000-0000-0000031A0000}"/>
    <cellStyle name="Comma 19 10 2 2 3" xfId="6675" xr:uid="{00000000-0005-0000-0000-0000041A0000}"/>
    <cellStyle name="Comma 19 10 2 2 3 2" xfId="6676" xr:uid="{00000000-0005-0000-0000-0000051A0000}"/>
    <cellStyle name="Comma 19 10 2 2 3 3" xfId="6677" xr:uid="{00000000-0005-0000-0000-0000061A0000}"/>
    <cellStyle name="Comma 19 10 2 2 4" xfId="6678" xr:uid="{00000000-0005-0000-0000-0000071A0000}"/>
    <cellStyle name="Comma 19 10 2 2 5" xfId="6679" xr:uid="{00000000-0005-0000-0000-0000081A0000}"/>
    <cellStyle name="Comma 19 10 2 2 6" xfId="6680" xr:uid="{00000000-0005-0000-0000-0000091A0000}"/>
    <cellStyle name="Comma 19 10 2 3" xfId="6681" xr:uid="{00000000-0005-0000-0000-00000A1A0000}"/>
    <cellStyle name="Comma 19 10 2 3 2" xfId="6682" xr:uid="{00000000-0005-0000-0000-00000B1A0000}"/>
    <cellStyle name="Comma 19 10 2 3 2 2" xfId="6683" xr:uid="{00000000-0005-0000-0000-00000C1A0000}"/>
    <cellStyle name="Comma 19 10 2 3 2 3" xfId="6684" xr:uid="{00000000-0005-0000-0000-00000D1A0000}"/>
    <cellStyle name="Comma 19 10 2 3 3" xfId="6685" xr:uid="{00000000-0005-0000-0000-00000E1A0000}"/>
    <cellStyle name="Comma 19 10 2 3 3 2" xfId="6686" xr:uid="{00000000-0005-0000-0000-00000F1A0000}"/>
    <cellStyle name="Comma 19 10 2 3 3 3" xfId="6687" xr:uid="{00000000-0005-0000-0000-0000101A0000}"/>
    <cellStyle name="Comma 19 10 2 3 4" xfId="6688" xr:uid="{00000000-0005-0000-0000-0000111A0000}"/>
    <cellStyle name="Comma 19 10 2 3 5" xfId="6689" xr:uid="{00000000-0005-0000-0000-0000121A0000}"/>
    <cellStyle name="Comma 19 10 2 3 6" xfId="6690" xr:uid="{00000000-0005-0000-0000-0000131A0000}"/>
    <cellStyle name="Comma 19 10 2 4" xfId="6691" xr:uid="{00000000-0005-0000-0000-0000141A0000}"/>
    <cellStyle name="Comma 19 10 2 4 2" xfId="6692" xr:uid="{00000000-0005-0000-0000-0000151A0000}"/>
    <cellStyle name="Comma 19 10 2 4 2 2" xfId="6693" xr:uid="{00000000-0005-0000-0000-0000161A0000}"/>
    <cellStyle name="Comma 19 10 2 4 2 3" xfId="6694" xr:uid="{00000000-0005-0000-0000-0000171A0000}"/>
    <cellStyle name="Comma 19 10 2 4 3" xfId="6695" xr:uid="{00000000-0005-0000-0000-0000181A0000}"/>
    <cellStyle name="Comma 19 10 2 4 3 2" xfId="6696" xr:uid="{00000000-0005-0000-0000-0000191A0000}"/>
    <cellStyle name="Comma 19 10 2 4 3 3" xfId="6697" xr:uid="{00000000-0005-0000-0000-00001A1A0000}"/>
    <cellStyle name="Comma 19 10 2 4 4" xfId="6698" xr:uid="{00000000-0005-0000-0000-00001B1A0000}"/>
    <cellStyle name="Comma 19 10 2 4 5" xfId="6699" xr:uid="{00000000-0005-0000-0000-00001C1A0000}"/>
    <cellStyle name="Comma 19 10 2 4 6" xfId="6700" xr:uid="{00000000-0005-0000-0000-00001D1A0000}"/>
    <cellStyle name="Comma 19 10 2 5" xfId="6701" xr:uid="{00000000-0005-0000-0000-00001E1A0000}"/>
    <cellStyle name="Comma 19 10 2 5 2" xfId="6702" xr:uid="{00000000-0005-0000-0000-00001F1A0000}"/>
    <cellStyle name="Comma 19 10 2 5 2 2" xfId="6703" xr:uid="{00000000-0005-0000-0000-0000201A0000}"/>
    <cellStyle name="Comma 19 10 2 5 2 3" xfId="6704" xr:uid="{00000000-0005-0000-0000-0000211A0000}"/>
    <cellStyle name="Comma 19 10 2 5 3" xfId="6705" xr:uid="{00000000-0005-0000-0000-0000221A0000}"/>
    <cellStyle name="Comma 19 10 2 5 3 2" xfId="6706" xr:uid="{00000000-0005-0000-0000-0000231A0000}"/>
    <cellStyle name="Comma 19 10 2 5 3 3" xfId="6707" xr:uid="{00000000-0005-0000-0000-0000241A0000}"/>
    <cellStyle name="Comma 19 10 2 5 4" xfId="6708" xr:uid="{00000000-0005-0000-0000-0000251A0000}"/>
    <cellStyle name="Comma 19 10 2 5 5" xfId="6709" xr:uid="{00000000-0005-0000-0000-0000261A0000}"/>
    <cellStyle name="Comma 19 10 2 5 6" xfId="6710" xr:uid="{00000000-0005-0000-0000-0000271A0000}"/>
    <cellStyle name="Comma 19 10 2 6" xfId="6711" xr:uid="{00000000-0005-0000-0000-0000281A0000}"/>
    <cellStyle name="Comma 19 10 2 6 2" xfId="6712" xr:uid="{00000000-0005-0000-0000-0000291A0000}"/>
    <cellStyle name="Comma 19 10 2 6 3" xfId="6713" xr:uid="{00000000-0005-0000-0000-00002A1A0000}"/>
    <cellStyle name="Comma 19 10 2 7" xfId="6714" xr:uid="{00000000-0005-0000-0000-00002B1A0000}"/>
    <cellStyle name="Comma 19 10 2 7 2" xfId="6715" xr:uid="{00000000-0005-0000-0000-00002C1A0000}"/>
    <cellStyle name="Comma 19 10 2 7 3" xfId="6716" xr:uid="{00000000-0005-0000-0000-00002D1A0000}"/>
    <cellStyle name="Comma 19 10 2 8" xfId="6717" xr:uid="{00000000-0005-0000-0000-00002E1A0000}"/>
    <cellStyle name="Comma 19 10 2 9" xfId="6718" xr:uid="{00000000-0005-0000-0000-00002F1A0000}"/>
    <cellStyle name="Comma 19 10 3" xfId="6719" xr:uid="{00000000-0005-0000-0000-0000301A0000}"/>
    <cellStyle name="Comma 19 10 3 2" xfId="6720" xr:uid="{00000000-0005-0000-0000-0000311A0000}"/>
    <cellStyle name="Comma 19 10 3 2 2" xfId="6721" xr:uid="{00000000-0005-0000-0000-0000321A0000}"/>
    <cellStyle name="Comma 19 10 3 2 3" xfId="6722" xr:uid="{00000000-0005-0000-0000-0000331A0000}"/>
    <cellStyle name="Comma 19 10 3 3" xfId="6723" xr:uid="{00000000-0005-0000-0000-0000341A0000}"/>
    <cellStyle name="Comma 19 10 3 3 2" xfId="6724" xr:uid="{00000000-0005-0000-0000-0000351A0000}"/>
    <cellStyle name="Comma 19 10 3 3 3" xfId="6725" xr:uid="{00000000-0005-0000-0000-0000361A0000}"/>
    <cellStyle name="Comma 19 10 3 4" xfId="6726" xr:uid="{00000000-0005-0000-0000-0000371A0000}"/>
    <cellStyle name="Comma 19 10 3 5" xfId="6727" xr:uid="{00000000-0005-0000-0000-0000381A0000}"/>
    <cellStyle name="Comma 19 10 3 6" xfId="6728" xr:uid="{00000000-0005-0000-0000-0000391A0000}"/>
    <cellStyle name="Comma 19 10 4" xfId="6729" xr:uid="{00000000-0005-0000-0000-00003A1A0000}"/>
    <cellStyle name="Comma 19 10 4 2" xfId="6730" xr:uid="{00000000-0005-0000-0000-00003B1A0000}"/>
    <cellStyle name="Comma 19 10 4 2 2" xfId="6731" xr:uid="{00000000-0005-0000-0000-00003C1A0000}"/>
    <cellStyle name="Comma 19 10 4 2 3" xfId="6732" xr:uid="{00000000-0005-0000-0000-00003D1A0000}"/>
    <cellStyle name="Comma 19 10 4 3" xfId="6733" xr:uid="{00000000-0005-0000-0000-00003E1A0000}"/>
    <cellStyle name="Comma 19 10 4 3 2" xfId="6734" xr:uid="{00000000-0005-0000-0000-00003F1A0000}"/>
    <cellStyle name="Comma 19 10 4 3 3" xfId="6735" xr:uid="{00000000-0005-0000-0000-0000401A0000}"/>
    <cellStyle name="Comma 19 10 4 4" xfId="6736" xr:uid="{00000000-0005-0000-0000-0000411A0000}"/>
    <cellStyle name="Comma 19 10 4 5" xfId="6737" xr:uid="{00000000-0005-0000-0000-0000421A0000}"/>
    <cellStyle name="Comma 19 10 4 6" xfId="6738" xr:uid="{00000000-0005-0000-0000-0000431A0000}"/>
    <cellStyle name="Comma 19 10 5" xfId="6739" xr:uid="{00000000-0005-0000-0000-0000441A0000}"/>
    <cellStyle name="Comma 19 10 5 2" xfId="6740" xr:uid="{00000000-0005-0000-0000-0000451A0000}"/>
    <cellStyle name="Comma 19 10 5 2 2" xfId="6741" xr:uid="{00000000-0005-0000-0000-0000461A0000}"/>
    <cellStyle name="Comma 19 10 5 2 3" xfId="6742" xr:uid="{00000000-0005-0000-0000-0000471A0000}"/>
    <cellStyle name="Comma 19 10 5 3" xfId="6743" xr:uid="{00000000-0005-0000-0000-0000481A0000}"/>
    <cellStyle name="Comma 19 10 5 3 2" xfId="6744" xr:uid="{00000000-0005-0000-0000-0000491A0000}"/>
    <cellStyle name="Comma 19 10 5 3 3" xfId="6745" xr:uid="{00000000-0005-0000-0000-00004A1A0000}"/>
    <cellStyle name="Comma 19 10 5 4" xfId="6746" xr:uid="{00000000-0005-0000-0000-00004B1A0000}"/>
    <cellStyle name="Comma 19 10 5 5" xfId="6747" xr:uid="{00000000-0005-0000-0000-00004C1A0000}"/>
    <cellStyle name="Comma 19 10 5 6" xfId="6748" xr:uid="{00000000-0005-0000-0000-00004D1A0000}"/>
    <cellStyle name="Comma 19 10 6" xfId="6749" xr:uid="{00000000-0005-0000-0000-00004E1A0000}"/>
    <cellStyle name="Comma 19 10 6 2" xfId="6750" xr:uid="{00000000-0005-0000-0000-00004F1A0000}"/>
    <cellStyle name="Comma 19 10 6 2 2" xfId="6751" xr:uid="{00000000-0005-0000-0000-0000501A0000}"/>
    <cellStyle name="Comma 19 10 6 2 3" xfId="6752" xr:uid="{00000000-0005-0000-0000-0000511A0000}"/>
    <cellStyle name="Comma 19 10 6 3" xfId="6753" xr:uid="{00000000-0005-0000-0000-0000521A0000}"/>
    <cellStyle name="Comma 19 10 6 3 2" xfId="6754" xr:uid="{00000000-0005-0000-0000-0000531A0000}"/>
    <cellStyle name="Comma 19 10 6 3 3" xfId="6755" xr:uid="{00000000-0005-0000-0000-0000541A0000}"/>
    <cellStyle name="Comma 19 10 6 4" xfId="6756" xr:uid="{00000000-0005-0000-0000-0000551A0000}"/>
    <cellStyle name="Comma 19 10 6 5" xfId="6757" xr:uid="{00000000-0005-0000-0000-0000561A0000}"/>
    <cellStyle name="Comma 19 10 6 6" xfId="6758" xr:uid="{00000000-0005-0000-0000-0000571A0000}"/>
    <cellStyle name="Comma 19 10 7" xfId="6759" xr:uid="{00000000-0005-0000-0000-0000581A0000}"/>
    <cellStyle name="Comma 19 10 7 2" xfId="6760" xr:uid="{00000000-0005-0000-0000-0000591A0000}"/>
    <cellStyle name="Comma 19 10 7 3" xfId="6761" xr:uid="{00000000-0005-0000-0000-00005A1A0000}"/>
    <cellStyle name="Comma 19 10 8" xfId="6762" xr:uid="{00000000-0005-0000-0000-00005B1A0000}"/>
    <cellStyle name="Comma 19 10 8 2" xfId="6763" xr:uid="{00000000-0005-0000-0000-00005C1A0000}"/>
    <cellStyle name="Comma 19 10 8 3" xfId="6764" xr:uid="{00000000-0005-0000-0000-00005D1A0000}"/>
    <cellStyle name="Comma 19 10 9" xfId="6765" xr:uid="{00000000-0005-0000-0000-00005E1A0000}"/>
    <cellStyle name="Comma 19 100" xfId="6766" xr:uid="{00000000-0005-0000-0000-00005F1A0000}"/>
    <cellStyle name="Comma 19 101" xfId="6767" xr:uid="{00000000-0005-0000-0000-0000601A0000}"/>
    <cellStyle name="Comma 19 102" xfId="6768" xr:uid="{00000000-0005-0000-0000-0000611A0000}"/>
    <cellStyle name="Comma 19 103" xfId="6769" xr:uid="{00000000-0005-0000-0000-0000621A0000}"/>
    <cellStyle name="Comma 19 104" xfId="6770" xr:uid="{00000000-0005-0000-0000-0000631A0000}"/>
    <cellStyle name="Comma 19 105" xfId="6771" xr:uid="{00000000-0005-0000-0000-0000641A0000}"/>
    <cellStyle name="Comma 19 106" xfId="6772" xr:uid="{00000000-0005-0000-0000-0000651A0000}"/>
    <cellStyle name="Comma 19 107" xfId="6773" xr:uid="{00000000-0005-0000-0000-0000661A0000}"/>
    <cellStyle name="Comma 19 108" xfId="6774" xr:uid="{00000000-0005-0000-0000-0000671A0000}"/>
    <cellStyle name="Comma 19 109" xfId="6775" xr:uid="{00000000-0005-0000-0000-0000681A0000}"/>
    <cellStyle name="Comma 19 11" xfId="6776" xr:uid="{00000000-0005-0000-0000-0000691A0000}"/>
    <cellStyle name="Comma 19 11 10" xfId="6777" xr:uid="{00000000-0005-0000-0000-00006A1A0000}"/>
    <cellStyle name="Comma 19 11 11" xfId="6778" xr:uid="{00000000-0005-0000-0000-00006B1A0000}"/>
    <cellStyle name="Comma 19 11 2" xfId="6779" xr:uid="{00000000-0005-0000-0000-00006C1A0000}"/>
    <cellStyle name="Comma 19 11 2 10" xfId="6780" xr:uid="{00000000-0005-0000-0000-00006D1A0000}"/>
    <cellStyle name="Comma 19 11 2 2" xfId="6781" xr:uid="{00000000-0005-0000-0000-00006E1A0000}"/>
    <cellStyle name="Comma 19 11 2 2 2" xfId="6782" xr:uid="{00000000-0005-0000-0000-00006F1A0000}"/>
    <cellStyle name="Comma 19 11 2 2 2 2" xfId="6783" xr:uid="{00000000-0005-0000-0000-0000701A0000}"/>
    <cellStyle name="Comma 19 11 2 2 2 3" xfId="6784" xr:uid="{00000000-0005-0000-0000-0000711A0000}"/>
    <cellStyle name="Comma 19 11 2 2 3" xfId="6785" xr:uid="{00000000-0005-0000-0000-0000721A0000}"/>
    <cellStyle name="Comma 19 11 2 2 3 2" xfId="6786" xr:uid="{00000000-0005-0000-0000-0000731A0000}"/>
    <cellStyle name="Comma 19 11 2 2 3 3" xfId="6787" xr:uid="{00000000-0005-0000-0000-0000741A0000}"/>
    <cellStyle name="Comma 19 11 2 2 4" xfId="6788" xr:uid="{00000000-0005-0000-0000-0000751A0000}"/>
    <cellStyle name="Comma 19 11 2 2 5" xfId="6789" xr:uid="{00000000-0005-0000-0000-0000761A0000}"/>
    <cellStyle name="Comma 19 11 2 2 6" xfId="6790" xr:uid="{00000000-0005-0000-0000-0000771A0000}"/>
    <cellStyle name="Comma 19 11 2 3" xfId="6791" xr:uid="{00000000-0005-0000-0000-0000781A0000}"/>
    <cellStyle name="Comma 19 11 2 3 2" xfId="6792" xr:uid="{00000000-0005-0000-0000-0000791A0000}"/>
    <cellStyle name="Comma 19 11 2 3 2 2" xfId="6793" xr:uid="{00000000-0005-0000-0000-00007A1A0000}"/>
    <cellStyle name="Comma 19 11 2 3 2 3" xfId="6794" xr:uid="{00000000-0005-0000-0000-00007B1A0000}"/>
    <cellStyle name="Comma 19 11 2 3 3" xfId="6795" xr:uid="{00000000-0005-0000-0000-00007C1A0000}"/>
    <cellStyle name="Comma 19 11 2 3 3 2" xfId="6796" xr:uid="{00000000-0005-0000-0000-00007D1A0000}"/>
    <cellStyle name="Comma 19 11 2 3 3 3" xfId="6797" xr:uid="{00000000-0005-0000-0000-00007E1A0000}"/>
    <cellStyle name="Comma 19 11 2 3 4" xfId="6798" xr:uid="{00000000-0005-0000-0000-00007F1A0000}"/>
    <cellStyle name="Comma 19 11 2 3 5" xfId="6799" xr:uid="{00000000-0005-0000-0000-0000801A0000}"/>
    <cellStyle name="Comma 19 11 2 3 6" xfId="6800" xr:uid="{00000000-0005-0000-0000-0000811A0000}"/>
    <cellStyle name="Comma 19 11 2 4" xfId="6801" xr:uid="{00000000-0005-0000-0000-0000821A0000}"/>
    <cellStyle name="Comma 19 11 2 4 2" xfId="6802" xr:uid="{00000000-0005-0000-0000-0000831A0000}"/>
    <cellStyle name="Comma 19 11 2 4 2 2" xfId="6803" xr:uid="{00000000-0005-0000-0000-0000841A0000}"/>
    <cellStyle name="Comma 19 11 2 4 2 3" xfId="6804" xr:uid="{00000000-0005-0000-0000-0000851A0000}"/>
    <cellStyle name="Comma 19 11 2 4 3" xfId="6805" xr:uid="{00000000-0005-0000-0000-0000861A0000}"/>
    <cellStyle name="Comma 19 11 2 4 3 2" xfId="6806" xr:uid="{00000000-0005-0000-0000-0000871A0000}"/>
    <cellStyle name="Comma 19 11 2 4 3 3" xfId="6807" xr:uid="{00000000-0005-0000-0000-0000881A0000}"/>
    <cellStyle name="Comma 19 11 2 4 4" xfId="6808" xr:uid="{00000000-0005-0000-0000-0000891A0000}"/>
    <cellStyle name="Comma 19 11 2 4 5" xfId="6809" xr:uid="{00000000-0005-0000-0000-00008A1A0000}"/>
    <cellStyle name="Comma 19 11 2 4 6" xfId="6810" xr:uid="{00000000-0005-0000-0000-00008B1A0000}"/>
    <cellStyle name="Comma 19 11 2 5" xfId="6811" xr:uid="{00000000-0005-0000-0000-00008C1A0000}"/>
    <cellStyle name="Comma 19 11 2 5 2" xfId="6812" xr:uid="{00000000-0005-0000-0000-00008D1A0000}"/>
    <cellStyle name="Comma 19 11 2 5 2 2" xfId="6813" xr:uid="{00000000-0005-0000-0000-00008E1A0000}"/>
    <cellStyle name="Comma 19 11 2 5 2 3" xfId="6814" xr:uid="{00000000-0005-0000-0000-00008F1A0000}"/>
    <cellStyle name="Comma 19 11 2 5 3" xfId="6815" xr:uid="{00000000-0005-0000-0000-0000901A0000}"/>
    <cellStyle name="Comma 19 11 2 5 3 2" xfId="6816" xr:uid="{00000000-0005-0000-0000-0000911A0000}"/>
    <cellStyle name="Comma 19 11 2 5 3 3" xfId="6817" xr:uid="{00000000-0005-0000-0000-0000921A0000}"/>
    <cellStyle name="Comma 19 11 2 5 4" xfId="6818" xr:uid="{00000000-0005-0000-0000-0000931A0000}"/>
    <cellStyle name="Comma 19 11 2 5 5" xfId="6819" xr:uid="{00000000-0005-0000-0000-0000941A0000}"/>
    <cellStyle name="Comma 19 11 2 5 6" xfId="6820" xr:uid="{00000000-0005-0000-0000-0000951A0000}"/>
    <cellStyle name="Comma 19 11 2 6" xfId="6821" xr:uid="{00000000-0005-0000-0000-0000961A0000}"/>
    <cellStyle name="Comma 19 11 2 6 2" xfId="6822" xr:uid="{00000000-0005-0000-0000-0000971A0000}"/>
    <cellStyle name="Comma 19 11 2 6 3" xfId="6823" xr:uid="{00000000-0005-0000-0000-0000981A0000}"/>
    <cellStyle name="Comma 19 11 2 7" xfId="6824" xr:uid="{00000000-0005-0000-0000-0000991A0000}"/>
    <cellStyle name="Comma 19 11 2 7 2" xfId="6825" xr:uid="{00000000-0005-0000-0000-00009A1A0000}"/>
    <cellStyle name="Comma 19 11 2 7 3" xfId="6826" xr:uid="{00000000-0005-0000-0000-00009B1A0000}"/>
    <cellStyle name="Comma 19 11 2 8" xfId="6827" xr:uid="{00000000-0005-0000-0000-00009C1A0000}"/>
    <cellStyle name="Comma 19 11 2 9" xfId="6828" xr:uid="{00000000-0005-0000-0000-00009D1A0000}"/>
    <cellStyle name="Comma 19 11 3" xfId="6829" xr:uid="{00000000-0005-0000-0000-00009E1A0000}"/>
    <cellStyle name="Comma 19 11 3 2" xfId="6830" xr:uid="{00000000-0005-0000-0000-00009F1A0000}"/>
    <cellStyle name="Comma 19 11 3 2 2" xfId="6831" xr:uid="{00000000-0005-0000-0000-0000A01A0000}"/>
    <cellStyle name="Comma 19 11 3 2 3" xfId="6832" xr:uid="{00000000-0005-0000-0000-0000A11A0000}"/>
    <cellStyle name="Comma 19 11 3 3" xfId="6833" xr:uid="{00000000-0005-0000-0000-0000A21A0000}"/>
    <cellStyle name="Comma 19 11 3 3 2" xfId="6834" xr:uid="{00000000-0005-0000-0000-0000A31A0000}"/>
    <cellStyle name="Comma 19 11 3 3 3" xfId="6835" xr:uid="{00000000-0005-0000-0000-0000A41A0000}"/>
    <cellStyle name="Comma 19 11 3 4" xfId="6836" xr:uid="{00000000-0005-0000-0000-0000A51A0000}"/>
    <cellStyle name="Comma 19 11 3 5" xfId="6837" xr:uid="{00000000-0005-0000-0000-0000A61A0000}"/>
    <cellStyle name="Comma 19 11 3 6" xfId="6838" xr:uid="{00000000-0005-0000-0000-0000A71A0000}"/>
    <cellStyle name="Comma 19 11 4" xfId="6839" xr:uid="{00000000-0005-0000-0000-0000A81A0000}"/>
    <cellStyle name="Comma 19 11 4 2" xfId="6840" xr:uid="{00000000-0005-0000-0000-0000A91A0000}"/>
    <cellStyle name="Comma 19 11 4 2 2" xfId="6841" xr:uid="{00000000-0005-0000-0000-0000AA1A0000}"/>
    <cellStyle name="Comma 19 11 4 2 3" xfId="6842" xr:uid="{00000000-0005-0000-0000-0000AB1A0000}"/>
    <cellStyle name="Comma 19 11 4 3" xfId="6843" xr:uid="{00000000-0005-0000-0000-0000AC1A0000}"/>
    <cellStyle name="Comma 19 11 4 3 2" xfId="6844" xr:uid="{00000000-0005-0000-0000-0000AD1A0000}"/>
    <cellStyle name="Comma 19 11 4 3 3" xfId="6845" xr:uid="{00000000-0005-0000-0000-0000AE1A0000}"/>
    <cellStyle name="Comma 19 11 4 4" xfId="6846" xr:uid="{00000000-0005-0000-0000-0000AF1A0000}"/>
    <cellStyle name="Comma 19 11 4 5" xfId="6847" xr:uid="{00000000-0005-0000-0000-0000B01A0000}"/>
    <cellStyle name="Comma 19 11 4 6" xfId="6848" xr:uid="{00000000-0005-0000-0000-0000B11A0000}"/>
    <cellStyle name="Comma 19 11 5" xfId="6849" xr:uid="{00000000-0005-0000-0000-0000B21A0000}"/>
    <cellStyle name="Comma 19 11 5 2" xfId="6850" xr:uid="{00000000-0005-0000-0000-0000B31A0000}"/>
    <cellStyle name="Comma 19 11 5 2 2" xfId="6851" xr:uid="{00000000-0005-0000-0000-0000B41A0000}"/>
    <cellStyle name="Comma 19 11 5 2 3" xfId="6852" xr:uid="{00000000-0005-0000-0000-0000B51A0000}"/>
    <cellStyle name="Comma 19 11 5 3" xfId="6853" xr:uid="{00000000-0005-0000-0000-0000B61A0000}"/>
    <cellStyle name="Comma 19 11 5 3 2" xfId="6854" xr:uid="{00000000-0005-0000-0000-0000B71A0000}"/>
    <cellStyle name="Comma 19 11 5 3 3" xfId="6855" xr:uid="{00000000-0005-0000-0000-0000B81A0000}"/>
    <cellStyle name="Comma 19 11 5 4" xfId="6856" xr:uid="{00000000-0005-0000-0000-0000B91A0000}"/>
    <cellStyle name="Comma 19 11 5 5" xfId="6857" xr:uid="{00000000-0005-0000-0000-0000BA1A0000}"/>
    <cellStyle name="Comma 19 11 5 6" xfId="6858" xr:uid="{00000000-0005-0000-0000-0000BB1A0000}"/>
    <cellStyle name="Comma 19 11 6" xfId="6859" xr:uid="{00000000-0005-0000-0000-0000BC1A0000}"/>
    <cellStyle name="Comma 19 11 6 2" xfId="6860" xr:uid="{00000000-0005-0000-0000-0000BD1A0000}"/>
    <cellStyle name="Comma 19 11 6 2 2" xfId="6861" xr:uid="{00000000-0005-0000-0000-0000BE1A0000}"/>
    <cellStyle name="Comma 19 11 6 2 3" xfId="6862" xr:uid="{00000000-0005-0000-0000-0000BF1A0000}"/>
    <cellStyle name="Comma 19 11 6 3" xfId="6863" xr:uid="{00000000-0005-0000-0000-0000C01A0000}"/>
    <cellStyle name="Comma 19 11 6 3 2" xfId="6864" xr:uid="{00000000-0005-0000-0000-0000C11A0000}"/>
    <cellStyle name="Comma 19 11 6 3 3" xfId="6865" xr:uid="{00000000-0005-0000-0000-0000C21A0000}"/>
    <cellStyle name="Comma 19 11 6 4" xfId="6866" xr:uid="{00000000-0005-0000-0000-0000C31A0000}"/>
    <cellStyle name="Comma 19 11 6 5" xfId="6867" xr:uid="{00000000-0005-0000-0000-0000C41A0000}"/>
    <cellStyle name="Comma 19 11 6 6" xfId="6868" xr:uid="{00000000-0005-0000-0000-0000C51A0000}"/>
    <cellStyle name="Comma 19 11 7" xfId="6869" xr:uid="{00000000-0005-0000-0000-0000C61A0000}"/>
    <cellStyle name="Comma 19 11 7 2" xfId="6870" xr:uid="{00000000-0005-0000-0000-0000C71A0000}"/>
    <cellStyle name="Comma 19 11 7 3" xfId="6871" xr:uid="{00000000-0005-0000-0000-0000C81A0000}"/>
    <cellStyle name="Comma 19 11 8" xfId="6872" xr:uid="{00000000-0005-0000-0000-0000C91A0000}"/>
    <cellStyle name="Comma 19 11 8 2" xfId="6873" xr:uid="{00000000-0005-0000-0000-0000CA1A0000}"/>
    <cellStyle name="Comma 19 11 8 3" xfId="6874" xr:uid="{00000000-0005-0000-0000-0000CB1A0000}"/>
    <cellStyle name="Comma 19 11 9" xfId="6875" xr:uid="{00000000-0005-0000-0000-0000CC1A0000}"/>
    <cellStyle name="Comma 19 110" xfId="6876" xr:uid="{00000000-0005-0000-0000-0000CD1A0000}"/>
    <cellStyle name="Comma 19 111" xfId="6877" xr:uid="{00000000-0005-0000-0000-0000CE1A0000}"/>
    <cellStyle name="Comma 19 112" xfId="6878" xr:uid="{00000000-0005-0000-0000-0000CF1A0000}"/>
    <cellStyle name="Comma 19 113" xfId="6879" xr:uid="{00000000-0005-0000-0000-0000D01A0000}"/>
    <cellStyle name="Comma 19 114" xfId="6880" xr:uid="{00000000-0005-0000-0000-0000D11A0000}"/>
    <cellStyle name="Comma 19 115" xfId="6881" xr:uid="{00000000-0005-0000-0000-0000D21A0000}"/>
    <cellStyle name="Comma 19 116" xfId="6882" xr:uid="{00000000-0005-0000-0000-0000D31A0000}"/>
    <cellStyle name="Comma 19 117" xfId="6883" xr:uid="{00000000-0005-0000-0000-0000D41A0000}"/>
    <cellStyle name="Comma 19 118" xfId="6884" xr:uid="{00000000-0005-0000-0000-0000D51A0000}"/>
    <cellStyle name="Comma 19 119" xfId="6885" xr:uid="{00000000-0005-0000-0000-0000D61A0000}"/>
    <cellStyle name="Comma 19 12" xfId="6886" xr:uid="{00000000-0005-0000-0000-0000D71A0000}"/>
    <cellStyle name="Comma 19 12 10" xfId="6887" xr:uid="{00000000-0005-0000-0000-0000D81A0000}"/>
    <cellStyle name="Comma 19 12 11" xfId="6888" xr:uid="{00000000-0005-0000-0000-0000D91A0000}"/>
    <cellStyle name="Comma 19 12 2" xfId="6889" xr:uid="{00000000-0005-0000-0000-0000DA1A0000}"/>
    <cellStyle name="Comma 19 12 2 10" xfId="6890" xr:uid="{00000000-0005-0000-0000-0000DB1A0000}"/>
    <cellStyle name="Comma 19 12 2 2" xfId="6891" xr:uid="{00000000-0005-0000-0000-0000DC1A0000}"/>
    <cellStyle name="Comma 19 12 2 2 2" xfId="6892" xr:uid="{00000000-0005-0000-0000-0000DD1A0000}"/>
    <cellStyle name="Comma 19 12 2 2 2 2" xfId="6893" xr:uid="{00000000-0005-0000-0000-0000DE1A0000}"/>
    <cellStyle name="Comma 19 12 2 2 2 3" xfId="6894" xr:uid="{00000000-0005-0000-0000-0000DF1A0000}"/>
    <cellStyle name="Comma 19 12 2 2 3" xfId="6895" xr:uid="{00000000-0005-0000-0000-0000E01A0000}"/>
    <cellStyle name="Comma 19 12 2 2 3 2" xfId="6896" xr:uid="{00000000-0005-0000-0000-0000E11A0000}"/>
    <cellStyle name="Comma 19 12 2 2 3 3" xfId="6897" xr:uid="{00000000-0005-0000-0000-0000E21A0000}"/>
    <cellStyle name="Comma 19 12 2 2 4" xfId="6898" xr:uid="{00000000-0005-0000-0000-0000E31A0000}"/>
    <cellStyle name="Comma 19 12 2 2 5" xfId="6899" xr:uid="{00000000-0005-0000-0000-0000E41A0000}"/>
    <cellStyle name="Comma 19 12 2 2 6" xfId="6900" xr:uid="{00000000-0005-0000-0000-0000E51A0000}"/>
    <cellStyle name="Comma 19 12 2 3" xfId="6901" xr:uid="{00000000-0005-0000-0000-0000E61A0000}"/>
    <cellStyle name="Comma 19 12 2 3 2" xfId="6902" xr:uid="{00000000-0005-0000-0000-0000E71A0000}"/>
    <cellStyle name="Comma 19 12 2 3 2 2" xfId="6903" xr:uid="{00000000-0005-0000-0000-0000E81A0000}"/>
    <cellStyle name="Comma 19 12 2 3 2 3" xfId="6904" xr:uid="{00000000-0005-0000-0000-0000E91A0000}"/>
    <cellStyle name="Comma 19 12 2 3 3" xfId="6905" xr:uid="{00000000-0005-0000-0000-0000EA1A0000}"/>
    <cellStyle name="Comma 19 12 2 3 3 2" xfId="6906" xr:uid="{00000000-0005-0000-0000-0000EB1A0000}"/>
    <cellStyle name="Comma 19 12 2 3 3 3" xfId="6907" xr:uid="{00000000-0005-0000-0000-0000EC1A0000}"/>
    <cellStyle name="Comma 19 12 2 3 4" xfId="6908" xr:uid="{00000000-0005-0000-0000-0000ED1A0000}"/>
    <cellStyle name="Comma 19 12 2 3 5" xfId="6909" xr:uid="{00000000-0005-0000-0000-0000EE1A0000}"/>
    <cellStyle name="Comma 19 12 2 3 6" xfId="6910" xr:uid="{00000000-0005-0000-0000-0000EF1A0000}"/>
    <cellStyle name="Comma 19 12 2 4" xfId="6911" xr:uid="{00000000-0005-0000-0000-0000F01A0000}"/>
    <cellStyle name="Comma 19 12 2 4 2" xfId="6912" xr:uid="{00000000-0005-0000-0000-0000F11A0000}"/>
    <cellStyle name="Comma 19 12 2 4 2 2" xfId="6913" xr:uid="{00000000-0005-0000-0000-0000F21A0000}"/>
    <cellStyle name="Comma 19 12 2 4 2 3" xfId="6914" xr:uid="{00000000-0005-0000-0000-0000F31A0000}"/>
    <cellStyle name="Comma 19 12 2 4 3" xfId="6915" xr:uid="{00000000-0005-0000-0000-0000F41A0000}"/>
    <cellStyle name="Comma 19 12 2 4 3 2" xfId="6916" xr:uid="{00000000-0005-0000-0000-0000F51A0000}"/>
    <cellStyle name="Comma 19 12 2 4 3 3" xfId="6917" xr:uid="{00000000-0005-0000-0000-0000F61A0000}"/>
    <cellStyle name="Comma 19 12 2 4 4" xfId="6918" xr:uid="{00000000-0005-0000-0000-0000F71A0000}"/>
    <cellStyle name="Comma 19 12 2 4 5" xfId="6919" xr:uid="{00000000-0005-0000-0000-0000F81A0000}"/>
    <cellStyle name="Comma 19 12 2 4 6" xfId="6920" xr:uid="{00000000-0005-0000-0000-0000F91A0000}"/>
    <cellStyle name="Comma 19 12 2 5" xfId="6921" xr:uid="{00000000-0005-0000-0000-0000FA1A0000}"/>
    <cellStyle name="Comma 19 12 2 5 2" xfId="6922" xr:uid="{00000000-0005-0000-0000-0000FB1A0000}"/>
    <cellStyle name="Comma 19 12 2 5 2 2" xfId="6923" xr:uid="{00000000-0005-0000-0000-0000FC1A0000}"/>
    <cellStyle name="Comma 19 12 2 5 2 3" xfId="6924" xr:uid="{00000000-0005-0000-0000-0000FD1A0000}"/>
    <cellStyle name="Comma 19 12 2 5 3" xfId="6925" xr:uid="{00000000-0005-0000-0000-0000FE1A0000}"/>
    <cellStyle name="Comma 19 12 2 5 3 2" xfId="6926" xr:uid="{00000000-0005-0000-0000-0000FF1A0000}"/>
    <cellStyle name="Comma 19 12 2 5 3 3" xfId="6927" xr:uid="{00000000-0005-0000-0000-0000001B0000}"/>
    <cellStyle name="Comma 19 12 2 5 4" xfId="6928" xr:uid="{00000000-0005-0000-0000-0000011B0000}"/>
    <cellStyle name="Comma 19 12 2 5 5" xfId="6929" xr:uid="{00000000-0005-0000-0000-0000021B0000}"/>
    <cellStyle name="Comma 19 12 2 5 6" xfId="6930" xr:uid="{00000000-0005-0000-0000-0000031B0000}"/>
    <cellStyle name="Comma 19 12 2 6" xfId="6931" xr:uid="{00000000-0005-0000-0000-0000041B0000}"/>
    <cellStyle name="Comma 19 12 2 6 2" xfId="6932" xr:uid="{00000000-0005-0000-0000-0000051B0000}"/>
    <cellStyle name="Comma 19 12 2 6 3" xfId="6933" xr:uid="{00000000-0005-0000-0000-0000061B0000}"/>
    <cellStyle name="Comma 19 12 2 7" xfId="6934" xr:uid="{00000000-0005-0000-0000-0000071B0000}"/>
    <cellStyle name="Comma 19 12 2 7 2" xfId="6935" xr:uid="{00000000-0005-0000-0000-0000081B0000}"/>
    <cellStyle name="Comma 19 12 2 7 3" xfId="6936" xr:uid="{00000000-0005-0000-0000-0000091B0000}"/>
    <cellStyle name="Comma 19 12 2 8" xfId="6937" xr:uid="{00000000-0005-0000-0000-00000A1B0000}"/>
    <cellStyle name="Comma 19 12 2 9" xfId="6938" xr:uid="{00000000-0005-0000-0000-00000B1B0000}"/>
    <cellStyle name="Comma 19 12 3" xfId="6939" xr:uid="{00000000-0005-0000-0000-00000C1B0000}"/>
    <cellStyle name="Comma 19 12 3 2" xfId="6940" xr:uid="{00000000-0005-0000-0000-00000D1B0000}"/>
    <cellStyle name="Comma 19 12 3 2 2" xfId="6941" xr:uid="{00000000-0005-0000-0000-00000E1B0000}"/>
    <cellStyle name="Comma 19 12 3 2 3" xfId="6942" xr:uid="{00000000-0005-0000-0000-00000F1B0000}"/>
    <cellStyle name="Comma 19 12 3 3" xfId="6943" xr:uid="{00000000-0005-0000-0000-0000101B0000}"/>
    <cellStyle name="Comma 19 12 3 3 2" xfId="6944" xr:uid="{00000000-0005-0000-0000-0000111B0000}"/>
    <cellStyle name="Comma 19 12 3 3 3" xfId="6945" xr:uid="{00000000-0005-0000-0000-0000121B0000}"/>
    <cellStyle name="Comma 19 12 3 4" xfId="6946" xr:uid="{00000000-0005-0000-0000-0000131B0000}"/>
    <cellStyle name="Comma 19 12 3 5" xfId="6947" xr:uid="{00000000-0005-0000-0000-0000141B0000}"/>
    <cellStyle name="Comma 19 12 3 6" xfId="6948" xr:uid="{00000000-0005-0000-0000-0000151B0000}"/>
    <cellStyle name="Comma 19 12 4" xfId="6949" xr:uid="{00000000-0005-0000-0000-0000161B0000}"/>
    <cellStyle name="Comma 19 12 4 2" xfId="6950" xr:uid="{00000000-0005-0000-0000-0000171B0000}"/>
    <cellStyle name="Comma 19 12 4 2 2" xfId="6951" xr:uid="{00000000-0005-0000-0000-0000181B0000}"/>
    <cellStyle name="Comma 19 12 4 2 3" xfId="6952" xr:uid="{00000000-0005-0000-0000-0000191B0000}"/>
    <cellStyle name="Comma 19 12 4 3" xfId="6953" xr:uid="{00000000-0005-0000-0000-00001A1B0000}"/>
    <cellStyle name="Comma 19 12 4 3 2" xfId="6954" xr:uid="{00000000-0005-0000-0000-00001B1B0000}"/>
    <cellStyle name="Comma 19 12 4 3 3" xfId="6955" xr:uid="{00000000-0005-0000-0000-00001C1B0000}"/>
    <cellStyle name="Comma 19 12 4 4" xfId="6956" xr:uid="{00000000-0005-0000-0000-00001D1B0000}"/>
    <cellStyle name="Comma 19 12 4 5" xfId="6957" xr:uid="{00000000-0005-0000-0000-00001E1B0000}"/>
    <cellStyle name="Comma 19 12 4 6" xfId="6958" xr:uid="{00000000-0005-0000-0000-00001F1B0000}"/>
    <cellStyle name="Comma 19 12 5" xfId="6959" xr:uid="{00000000-0005-0000-0000-0000201B0000}"/>
    <cellStyle name="Comma 19 12 5 2" xfId="6960" xr:uid="{00000000-0005-0000-0000-0000211B0000}"/>
    <cellStyle name="Comma 19 12 5 2 2" xfId="6961" xr:uid="{00000000-0005-0000-0000-0000221B0000}"/>
    <cellStyle name="Comma 19 12 5 2 3" xfId="6962" xr:uid="{00000000-0005-0000-0000-0000231B0000}"/>
    <cellStyle name="Comma 19 12 5 3" xfId="6963" xr:uid="{00000000-0005-0000-0000-0000241B0000}"/>
    <cellStyle name="Comma 19 12 5 3 2" xfId="6964" xr:uid="{00000000-0005-0000-0000-0000251B0000}"/>
    <cellStyle name="Comma 19 12 5 3 3" xfId="6965" xr:uid="{00000000-0005-0000-0000-0000261B0000}"/>
    <cellStyle name="Comma 19 12 5 4" xfId="6966" xr:uid="{00000000-0005-0000-0000-0000271B0000}"/>
    <cellStyle name="Comma 19 12 5 5" xfId="6967" xr:uid="{00000000-0005-0000-0000-0000281B0000}"/>
    <cellStyle name="Comma 19 12 5 6" xfId="6968" xr:uid="{00000000-0005-0000-0000-0000291B0000}"/>
    <cellStyle name="Comma 19 12 6" xfId="6969" xr:uid="{00000000-0005-0000-0000-00002A1B0000}"/>
    <cellStyle name="Comma 19 12 6 2" xfId="6970" xr:uid="{00000000-0005-0000-0000-00002B1B0000}"/>
    <cellStyle name="Comma 19 12 6 2 2" xfId="6971" xr:uid="{00000000-0005-0000-0000-00002C1B0000}"/>
    <cellStyle name="Comma 19 12 6 2 3" xfId="6972" xr:uid="{00000000-0005-0000-0000-00002D1B0000}"/>
    <cellStyle name="Comma 19 12 6 3" xfId="6973" xr:uid="{00000000-0005-0000-0000-00002E1B0000}"/>
    <cellStyle name="Comma 19 12 6 3 2" xfId="6974" xr:uid="{00000000-0005-0000-0000-00002F1B0000}"/>
    <cellStyle name="Comma 19 12 6 3 3" xfId="6975" xr:uid="{00000000-0005-0000-0000-0000301B0000}"/>
    <cellStyle name="Comma 19 12 6 4" xfId="6976" xr:uid="{00000000-0005-0000-0000-0000311B0000}"/>
    <cellStyle name="Comma 19 12 6 5" xfId="6977" xr:uid="{00000000-0005-0000-0000-0000321B0000}"/>
    <cellStyle name="Comma 19 12 6 6" xfId="6978" xr:uid="{00000000-0005-0000-0000-0000331B0000}"/>
    <cellStyle name="Comma 19 12 7" xfId="6979" xr:uid="{00000000-0005-0000-0000-0000341B0000}"/>
    <cellStyle name="Comma 19 12 7 2" xfId="6980" xr:uid="{00000000-0005-0000-0000-0000351B0000}"/>
    <cellStyle name="Comma 19 12 7 3" xfId="6981" xr:uid="{00000000-0005-0000-0000-0000361B0000}"/>
    <cellStyle name="Comma 19 12 8" xfId="6982" xr:uid="{00000000-0005-0000-0000-0000371B0000}"/>
    <cellStyle name="Comma 19 12 8 2" xfId="6983" xr:uid="{00000000-0005-0000-0000-0000381B0000}"/>
    <cellStyle name="Comma 19 12 8 3" xfId="6984" xr:uid="{00000000-0005-0000-0000-0000391B0000}"/>
    <cellStyle name="Comma 19 12 9" xfId="6985" xr:uid="{00000000-0005-0000-0000-00003A1B0000}"/>
    <cellStyle name="Comma 19 120" xfId="6986" xr:uid="{00000000-0005-0000-0000-00003B1B0000}"/>
    <cellStyle name="Comma 19 121" xfId="6987" xr:uid="{00000000-0005-0000-0000-00003C1B0000}"/>
    <cellStyle name="Comma 19 122" xfId="6988" xr:uid="{00000000-0005-0000-0000-00003D1B0000}"/>
    <cellStyle name="Comma 19 123" xfId="6989" xr:uid="{00000000-0005-0000-0000-00003E1B0000}"/>
    <cellStyle name="Comma 19 124" xfId="6990" xr:uid="{00000000-0005-0000-0000-00003F1B0000}"/>
    <cellStyle name="Comma 19 125" xfId="6991" xr:uid="{00000000-0005-0000-0000-0000401B0000}"/>
    <cellStyle name="Comma 19 126" xfId="6992" xr:uid="{00000000-0005-0000-0000-0000411B0000}"/>
    <cellStyle name="Comma 19 127" xfId="6993" xr:uid="{00000000-0005-0000-0000-0000421B0000}"/>
    <cellStyle name="Comma 19 128" xfId="6994" xr:uid="{00000000-0005-0000-0000-0000431B0000}"/>
    <cellStyle name="Comma 19 129" xfId="6995" xr:uid="{00000000-0005-0000-0000-0000441B0000}"/>
    <cellStyle name="Comma 19 13" xfId="6996" xr:uid="{00000000-0005-0000-0000-0000451B0000}"/>
    <cellStyle name="Comma 19 13 10" xfId="6997" xr:uid="{00000000-0005-0000-0000-0000461B0000}"/>
    <cellStyle name="Comma 19 13 11" xfId="6998" xr:uid="{00000000-0005-0000-0000-0000471B0000}"/>
    <cellStyle name="Comma 19 13 2" xfId="6999" xr:uid="{00000000-0005-0000-0000-0000481B0000}"/>
    <cellStyle name="Comma 19 13 2 10" xfId="7000" xr:uid="{00000000-0005-0000-0000-0000491B0000}"/>
    <cellStyle name="Comma 19 13 2 2" xfId="7001" xr:uid="{00000000-0005-0000-0000-00004A1B0000}"/>
    <cellStyle name="Comma 19 13 2 2 2" xfId="7002" xr:uid="{00000000-0005-0000-0000-00004B1B0000}"/>
    <cellStyle name="Comma 19 13 2 2 2 2" xfId="7003" xr:uid="{00000000-0005-0000-0000-00004C1B0000}"/>
    <cellStyle name="Comma 19 13 2 2 2 3" xfId="7004" xr:uid="{00000000-0005-0000-0000-00004D1B0000}"/>
    <cellStyle name="Comma 19 13 2 2 3" xfId="7005" xr:uid="{00000000-0005-0000-0000-00004E1B0000}"/>
    <cellStyle name="Comma 19 13 2 2 3 2" xfId="7006" xr:uid="{00000000-0005-0000-0000-00004F1B0000}"/>
    <cellStyle name="Comma 19 13 2 2 3 3" xfId="7007" xr:uid="{00000000-0005-0000-0000-0000501B0000}"/>
    <cellStyle name="Comma 19 13 2 2 4" xfId="7008" xr:uid="{00000000-0005-0000-0000-0000511B0000}"/>
    <cellStyle name="Comma 19 13 2 2 5" xfId="7009" xr:uid="{00000000-0005-0000-0000-0000521B0000}"/>
    <cellStyle name="Comma 19 13 2 2 6" xfId="7010" xr:uid="{00000000-0005-0000-0000-0000531B0000}"/>
    <cellStyle name="Comma 19 13 2 3" xfId="7011" xr:uid="{00000000-0005-0000-0000-0000541B0000}"/>
    <cellStyle name="Comma 19 13 2 3 2" xfId="7012" xr:uid="{00000000-0005-0000-0000-0000551B0000}"/>
    <cellStyle name="Comma 19 13 2 3 2 2" xfId="7013" xr:uid="{00000000-0005-0000-0000-0000561B0000}"/>
    <cellStyle name="Comma 19 13 2 3 2 3" xfId="7014" xr:uid="{00000000-0005-0000-0000-0000571B0000}"/>
    <cellStyle name="Comma 19 13 2 3 3" xfId="7015" xr:uid="{00000000-0005-0000-0000-0000581B0000}"/>
    <cellStyle name="Comma 19 13 2 3 3 2" xfId="7016" xr:uid="{00000000-0005-0000-0000-0000591B0000}"/>
    <cellStyle name="Comma 19 13 2 3 3 3" xfId="7017" xr:uid="{00000000-0005-0000-0000-00005A1B0000}"/>
    <cellStyle name="Comma 19 13 2 3 4" xfId="7018" xr:uid="{00000000-0005-0000-0000-00005B1B0000}"/>
    <cellStyle name="Comma 19 13 2 3 5" xfId="7019" xr:uid="{00000000-0005-0000-0000-00005C1B0000}"/>
    <cellStyle name="Comma 19 13 2 3 6" xfId="7020" xr:uid="{00000000-0005-0000-0000-00005D1B0000}"/>
    <cellStyle name="Comma 19 13 2 4" xfId="7021" xr:uid="{00000000-0005-0000-0000-00005E1B0000}"/>
    <cellStyle name="Comma 19 13 2 4 2" xfId="7022" xr:uid="{00000000-0005-0000-0000-00005F1B0000}"/>
    <cellStyle name="Comma 19 13 2 4 2 2" xfId="7023" xr:uid="{00000000-0005-0000-0000-0000601B0000}"/>
    <cellStyle name="Comma 19 13 2 4 2 3" xfId="7024" xr:uid="{00000000-0005-0000-0000-0000611B0000}"/>
    <cellStyle name="Comma 19 13 2 4 3" xfId="7025" xr:uid="{00000000-0005-0000-0000-0000621B0000}"/>
    <cellStyle name="Comma 19 13 2 4 3 2" xfId="7026" xr:uid="{00000000-0005-0000-0000-0000631B0000}"/>
    <cellStyle name="Comma 19 13 2 4 3 3" xfId="7027" xr:uid="{00000000-0005-0000-0000-0000641B0000}"/>
    <cellStyle name="Comma 19 13 2 4 4" xfId="7028" xr:uid="{00000000-0005-0000-0000-0000651B0000}"/>
    <cellStyle name="Comma 19 13 2 4 5" xfId="7029" xr:uid="{00000000-0005-0000-0000-0000661B0000}"/>
    <cellStyle name="Comma 19 13 2 4 6" xfId="7030" xr:uid="{00000000-0005-0000-0000-0000671B0000}"/>
    <cellStyle name="Comma 19 13 2 5" xfId="7031" xr:uid="{00000000-0005-0000-0000-0000681B0000}"/>
    <cellStyle name="Comma 19 13 2 5 2" xfId="7032" xr:uid="{00000000-0005-0000-0000-0000691B0000}"/>
    <cellStyle name="Comma 19 13 2 5 2 2" xfId="7033" xr:uid="{00000000-0005-0000-0000-00006A1B0000}"/>
    <cellStyle name="Comma 19 13 2 5 2 3" xfId="7034" xr:uid="{00000000-0005-0000-0000-00006B1B0000}"/>
    <cellStyle name="Comma 19 13 2 5 3" xfId="7035" xr:uid="{00000000-0005-0000-0000-00006C1B0000}"/>
    <cellStyle name="Comma 19 13 2 5 3 2" xfId="7036" xr:uid="{00000000-0005-0000-0000-00006D1B0000}"/>
    <cellStyle name="Comma 19 13 2 5 3 3" xfId="7037" xr:uid="{00000000-0005-0000-0000-00006E1B0000}"/>
    <cellStyle name="Comma 19 13 2 5 4" xfId="7038" xr:uid="{00000000-0005-0000-0000-00006F1B0000}"/>
    <cellStyle name="Comma 19 13 2 5 5" xfId="7039" xr:uid="{00000000-0005-0000-0000-0000701B0000}"/>
    <cellStyle name="Comma 19 13 2 5 6" xfId="7040" xr:uid="{00000000-0005-0000-0000-0000711B0000}"/>
    <cellStyle name="Comma 19 13 2 6" xfId="7041" xr:uid="{00000000-0005-0000-0000-0000721B0000}"/>
    <cellStyle name="Comma 19 13 2 6 2" xfId="7042" xr:uid="{00000000-0005-0000-0000-0000731B0000}"/>
    <cellStyle name="Comma 19 13 2 6 3" xfId="7043" xr:uid="{00000000-0005-0000-0000-0000741B0000}"/>
    <cellStyle name="Comma 19 13 2 7" xfId="7044" xr:uid="{00000000-0005-0000-0000-0000751B0000}"/>
    <cellStyle name="Comma 19 13 2 7 2" xfId="7045" xr:uid="{00000000-0005-0000-0000-0000761B0000}"/>
    <cellStyle name="Comma 19 13 2 7 3" xfId="7046" xr:uid="{00000000-0005-0000-0000-0000771B0000}"/>
    <cellStyle name="Comma 19 13 2 8" xfId="7047" xr:uid="{00000000-0005-0000-0000-0000781B0000}"/>
    <cellStyle name="Comma 19 13 2 9" xfId="7048" xr:uid="{00000000-0005-0000-0000-0000791B0000}"/>
    <cellStyle name="Comma 19 13 3" xfId="7049" xr:uid="{00000000-0005-0000-0000-00007A1B0000}"/>
    <cellStyle name="Comma 19 13 3 2" xfId="7050" xr:uid="{00000000-0005-0000-0000-00007B1B0000}"/>
    <cellStyle name="Comma 19 13 3 2 2" xfId="7051" xr:uid="{00000000-0005-0000-0000-00007C1B0000}"/>
    <cellStyle name="Comma 19 13 3 2 3" xfId="7052" xr:uid="{00000000-0005-0000-0000-00007D1B0000}"/>
    <cellStyle name="Comma 19 13 3 3" xfId="7053" xr:uid="{00000000-0005-0000-0000-00007E1B0000}"/>
    <cellStyle name="Comma 19 13 3 3 2" xfId="7054" xr:uid="{00000000-0005-0000-0000-00007F1B0000}"/>
    <cellStyle name="Comma 19 13 3 3 3" xfId="7055" xr:uid="{00000000-0005-0000-0000-0000801B0000}"/>
    <cellStyle name="Comma 19 13 3 4" xfId="7056" xr:uid="{00000000-0005-0000-0000-0000811B0000}"/>
    <cellStyle name="Comma 19 13 3 5" xfId="7057" xr:uid="{00000000-0005-0000-0000-0000821B0000}"/>
    <cellStyle name="Comma 19 13 3 6" xfId="7058" xr:uid="{00000000-0005-0000-0000-0000831B0000}"/>
    <cellStyle name="Comma 19 13 4" xfId="7059" xr:uid="{00000000-0005-0000-0000-0000841B0000}"/>
    <cellStyle name="Comma 19 13 4 2" xfId="7060" xr:uid="{00000000-0005-0000-0000-0000851B0000}"/>
    <cellStyle name="Comma 19 13 4 2 2" xfId="7061" xr:uid="{00000000-0005-0000-0000-0000861B0000}"/>
    <cellStyle name="Comma 19 13 4 2 3" xfId="7062" xr:uid="{00000000-0005-0000-0000-0000871B0000}"/>
    <cellStyle name="Comma 19 13 4 3" xfId="7063" xr:uid="{00000000-0005-0000-0000-0000881B0000}"/>
    <cellStyle name="Comma 19 13 4 3 2" xfId="7064" xr:uid="{00000000-0005-0000-0000-0000891B0000}"/>
    <cellStyle name="Comma 19 13 4 3 3" xfId="7065" xr:uid="{00000000-0005-0000-0000-00008A1B0000}"/>
    <cellStyle name="Comma 19 13 4 4" xfId="7066" xr:uid="{00000000-0005-0000-0000-00008B1B0000}"/>
    <cellStyle name="Comma 19 13 4 5" xfId="7067" xr:uid="{00000000-0005-0000-0000-00008C1B0000}"/>
    <cellStyle name="Comma 19 13 4 6" xfId="7068" xr:uid="{00000000-0005-0000-0000-00008D1B0000}"/>
    <cellStyle name="Comma 19 13 5" xfId="7069" xr:uid="{00000000-0005-0000-0000-00008E1B0000}"/>
    <cellStyle name="Comma 19 13 5 2" xfId="7070" xr:uid="{00000000-0005-0000-0000-00008F1B0000}"/>
    <cellStyle name="Comma 19 13 5 2 2" xfId="7071" xr:uid="{00000000-0005-0000-0000-0000901B0000}"/>
    <cellStyle name="Comma 19 13 5 2 3" xfId="7072" xr:uid="{00000000-0005-0000-0000-0000911B0000}"/>
    <cellStyle name="Comma 19 13 5 3" xfId="7073" xr:uid="{00000000-0005-0000-0000-0000921B0000}"/>
    <cellStyle name="Comma 19 13 5 3 2" xfId="7074" xr:uid="{00000000-0005-0000-0000-0000931B0000}"/>
    <cellStyle name="Comma 19 13 5 3 3" xfId="7075" xr:uid="{00000000-0005-0000-0000-0000941B0000}"/>
    <cellStyle name="Comma 19 13 5 4" xfId="7076" xr:uid="{00000000-0005-0000-0000-0000951B0000}"/>
    <cellStyle name="Comma 19 13 5 5" xfId="7077" xr:uid="{00000000-0005-0000-0000-0000961B0000}"/>
    <cellStyle name="Comma 19 13 5 6" xfId="7078" xr:uid="{00000000-0005-0000-0000-0000971B0000}"/>
    <cellStyle name="Comma 19 13 6" xfId="7079" xr:uid="{00000000-0005-0000-0000-0000981B0000}"/>
    <cellStyle name="Comma 19 13 6 2" xfId="7080" xr:uid="{00000000-0005-0000-0000-0000991B0000}"/>
    <cellStyle name="Comma 19 13 6 2 2" xfId="7081" xr:uid="{00000000-0005-0000-0000-00009A1B0000}"/>
    <cellStyle name="Comma 19 13 6 2 3" xfId="7082" xr:uid="{00000000-0005-0000-0000-00009B1B0000}"/>
    <cellStyle name="Comma 19 13 6 3" xfId="7083" xr:uid="{00000000-0005-0000-0000-00009C1B0000}"/>
    <cellStyle name="Comma 19 13 6 3 2" xfId="7084" xr:uid="{00000000-0005-0000-0000-00009D1B0000}"/>
    <cellStyle name="Comma 19 13 6 3 3" xfId="7085" xr:uid="{00000000-0005-0000-0000-00009E1B0000}"/>
    <cellStyle name="Comma 19 13 6 4" xfId="7086" xr:uid="{00000000-0005-0000-0000-00009F1B0000}"/>
    <cellStyle name="Comma 19 13 6 5" xfId="7087" xr:uid="{00000000-0005-0000-0000-0000A01B0000}"/>
    <cellStyle name="Comma 19 13 6 6" xfId="7088" xr:uid="{00000000-0005-0000-0000-0000A11B0000}"/>
    <cellStyle name="Comma 19 13 7" xfId="7089" xr:uid="{00000000-0005-0000-0000-0000A21B0000}"/>
    <cellStyle name="Comma 19 13 7 2" xfId="7090" xr:uid="{00000000-0005-0000-0000-0000A31B0000}"/>
    <cellStyle name="Comma 19 13 7 3" xfId="7091" xr:uid="{00000000-0005-0000-0000-0000A41B0000}"/>
    <cellStyle name="Comma 19 13 8" xfId="7092" xr:uid="{00000000-0005-0000-0000-0000A51B0000}"/>
    <cellStyle name="Comma 19 13 8 2" xfId="7093" xr:uid="{00000000-0005-0000-0000-0000A61B0000}"/>
    <cellStyle name="Comma 19 13 8 3" xfId="7094" xr:uid="{00000000-0005-0000-0000-0000A71B0000}"/>
    <cellStyle name="Comma 19 13 9" xfId="7095" xr:uid="{00000000-0005-0000-0000-0000A81B0000}"/>
    <cellStyle name="Comma 19 130" xfId="7096" xr:uid="{00000000-0005-0000-0000-0000A91B0000}"/>
    <cellStyle name="Comma 19 131" xfId="7097" xr:uid="{00000000-0005-0000-0000-0000AA1B0000}"/>
    <cellStyle name="Comma 19 132" xfId="7098" xr:uid="{00000000-0005-0000-0000-0000AB1B0000}"/>
    <cellStyle name="Comma 19 133" xfId="7099" xr:uid="{00000000-0005-0000-0000-0000AC1B0000}"/>
    <cellStyle name="Comma 19 134" xfId="7100" xr:uid="{00000000-0005-0000-0000-0000AD1B0000}"/>
    <cellStyle name="Comma 19 135" xfId="7101" xr:uid="{00000000-0005-0000-0000-0000AE1B0000}"/>
    <cellStyle name="Comma 19 136" xfId="7102" xr:uid="{00000000-0005-0000-0000-0000AF1B0000}"/>
    <cellStyle name="Comma 19 137" xfId="7103" xr:uid="{00000000-0005-0000-0000-0000B01B0000}"/>
    <cellStyle name="Comma 19 138" xfId="7104" xr:uid="{00000000-0005-0000-0000-0000B11B0000}"/>
    <cellStyle name="Comma 19 139" xfId="7105" xr:uid="{00000000-0005-0000-0000-0000B21B0000}"/>
    <cellStyle name="Comma 19 14" xfId="7106" xr:uid="{00000000-0005-0000-0000-0000B31B0000}"/>
    <cellStyle name="Comma 19 14 10" xfId="7107" xr:uid="{00000000-0005-0000-0000-0000B41B0000}"/>
    <cellStyle name="Comma 19 14 11" xfId="7108" xr:uid="{00000000-0005-0000-0000-0000B51B0000}"/>
    <cellStyle name="Comma 19 14 2" xfId="7109" xr:uid="{00000000-0005-0000-0000-0000B61B0000}"/>
    <cellStyle name="Comma 19 14 2 10" xfId="7110" xr:uid="{00000000-0005-0000-0000-0000B71B0000}"/>
    <cellStyle name="Comma 19 14 2 2" xfId="7111" xr:uid="{00000000-0005-0000-0000-0000B81B0000}"/>
    <cellStyle name="Comma 19 14 2 2 2" xfId="7112" xr:uid="{00000000-0005-0000-0000-0000B91B0000}"/>
    <cellStyle name="Comma 19 14 2 2 2 2" xfId="7113" xr:uid="{00000000-0005-0000-0000-0000BA1B0000}"/>
    <cellStyle name="Comma 19 14 2 2 2 3" xfId="7114" xr:uid="{00000000-0005-0000-0000-0000BB1B0000}"/>
    <cellStyle name="Comma 19 14 2 2 3" xfId="7115" xr:uid="{00000000-0005-0000-0000-0000BC1B0000}"/>
    <cellStyle name="Comma 19 14 2 2 3 2" xfId="7116" xr:uid="{00000000-0005-0000-0000-0000BD1B0000}"/>
    <cellStyle name="Comma 19 14 2 2 3 3" xfId="7117" xr:uid="{00000000-0005-0000-0000-0000BE1B0000}"/>
    <cellStyle name="Comma 19 14 2 2 4" xfId="7118" xr:uid="{00000000-0005-0000-0000-0000BF1B0000}"/>
    <cellStyle name="Comma 19 14 2 2 5" xfId="7119" xr:uid="{00000000-0005-0000-0000-0000C01B0000}"/>
    <cellStyle name="Comma 19 14 2 2 6" xfId="7120" xr:uid="{00000000-0005-0000-0000-0000C11B0000}"/>
    <cellStyle name="Comma 19 14 2 3" xfId="7121" xr:uid="{00000000-0005-0000-0000-0000C21B0000}"/>
    <cellStyle name="Comma 19 14 2 3 2" xfId="7122" xr:uid="{00000000-0005-0000-0000-0000C31B0000}"/>
    <cellStyle name="Comma 19 14 2 3 2 2" xfId="7123" xr:uid="{00000000-0005-0000-0000-0000C41B0000}"/>
    <cellStyle name="Comma 19 14 2 3 2 3" xfId="7124" xr:uid="{00000000-0005-0000-0000-0000C51B0000}"/>
    <cellStyle name="Comma 19 14 2 3 3" xfId="7125" xr:uid="{00000000-0005-0000-0000-0000C61B0000}"/>
    <cellStyle name="Comma 19 14 2 3 3 2" xfId="7126" xr:uid="{00000000-0005-0000-0000-0000C71B0000}"/>
    <cellStyle name="Comma 19 14 2 3 3 3" xfId="7127" xr:uid="{00000000-0005-0000-0000-0000C81B0000}"/>
    <cellStyle name="Comma 19 14 2 3 4" xfId="7128" xr:uid="{00000000-0005-0000-0000-0000C91B0000}"/>
    <cellStyle name="Comma 19 14 2 3 5" xfId="7129" xr:uid="{00000000-0005-0000-0000-0000CA1B0000}"/>
    <cellStyle name="Comma 19 14 2 3 6" xfId="7130" xr:uid="{00000000-0005-0000-0000-0000CB1B0000}"/>
    <cellStyle name="Comma 19 14 2 4" xfId="7131" xr:uid="{00000000-0005-0000-0000-0000CC1B0000}"/>
    <cellStyle name="Comma 19 14 2 4 2" xfId="7132" xr:uid="{00000000-0005-0000-0000-0000CD1B0000}"/>
    <cellStyle name="Comma 19 14 2 4 2 2" xfId="7133" xr:uid="{00000000-0005-0000-0000-0000CE1B0000}"/>
    <cellStyle name="Comma 19 14 2 4 2 3" xfId="7134" xr:uid="{00000000-0005-0000-0000-0000CF1B0000}"/>
    <cellStyle name="Comma 19 14 2 4 3" xfId="7135" xr:uid="{00000000-0005-0000-0000-0000D01B0000}"/>
    <cellStyle name="Comma 19 14 2 4 3 2" xfId="7136" xr:uid="{00000000-0005-0000-0000-0000D11B0000}"/>
    <cellStyle name="Comma 19 14 2 4 3 3" xfId="7137" xr:uid="{00000000-0005-0000-0000-0000D21B0000}"/>
    <cellStyle name="Comma 19 14 2 4 4" xfId="7138" xr:uid="{00000000-0005-0000-0000-0000D31B0000}"/>
    <cellStyle name="Comma 19 14 2 4 5" xfId="7139" xr:uid="{00000000-0005-0000-0000-0000D41B0000}"/>
    <cellStyle name="Comma 19 14 2 4 6" xfId="7140" xr:uid="{00000000-0005-0000-0000-0000D51B0000}"/>
    <cellStyle name="Comma 19 14 2 5" xfId="7141" xr:uid="{00000000-0005-0000-0000-0000D61B0000}"/>
    <cellStyle name="Comma 19 14 2 5 2" xfId="7142" xr:uid="{00000000-0005-0000-0000-0000D71B0000}"/>
    <cellStyle name="Comma 19 14 2 5 2 2" xfId="7143" xr:uid="{00000000-0005-0000-0000-0000D81B0000}"/>
    <cellStyle name="Comma 19 14 2 5 2 3" xfId="7144" xr:uid="{00000000-0005-0000-0000-0000D91B0000}"/>
    <cellStyle name="Comma 19 14 2 5 3" xfId="7145" xr:uid="{00000000-0005-0000-0000-0000DA1B0000}"/>
    <cellStyle name="Comma 19 14 2 5 3 2" xfId="7146" xr:uid="{00000000-0005-0000-0000-0000DB1B0000}"/>
    <cellStyle name="Comma 19 14 2 5 3 3" xfId="7147" xr:uid="{00000000-0005-0000-0000-0000DC1B0000}"/>
    <cellStyle name="Comma 19 14 2 5 4" xfId="7148" xr:uid="{00000000-0005-0000-0000-0000DD1B0000}"/>
    <cellStyle name="Comma 19 14 2 5 5" xfId="7149" xr:uid="{00000000-0005-0000-0000-0000DE1B0000}"/>
    <cellStyle name="Comma 19 14 2 5 6" xfId="7150" xr:uid="{00000000-0005-0000-0000-0000DF1B0000}"/>
    <cellStyle name="Comma 19 14 2 6" xfId="7151" xr:uid="{00000000-0005-0000-0000-0000E01B0000}"/>
    <cellStyle name="Comma 19 14 2 6 2" xfId="7152" xr:uid="{00000000-0005-0000-0000-0000E11B0000}"/>
    <cellStyle name="Comma 19 14 2 6 3" xfId="7153" xr:uid="{00000000-0005-0000-0000-0000E21B0000}"/>
    <cellStyle name="Comma 19 14 2 7" xfId="7154" xr:uid="{00000000-0005-0000-0000-0000E31B0000}"/>
    <cellStyle name="Comma 19 14 2 7 2" xfId="7155" xr:uid="{00000000-0005-0000-0000-0000E41B0000}"/>
    <cellStyle name="Comma 19 14 2 7 3" xfId="7156" xr:uid="{00000000-0005-0000-0000-0000E51B0000}"/>
    <cellStyle name="Comma 19 14 2 8" xfId="7157" xr:uid="{00000000-0005-0000-0000-0000E61B0000}"/>
    <cellStyle name="Comma 19 14 2 9" xfId="7158" xr:uid="{00000000-0005-0000-0000-0000E71B0000}"/>
    <cellStyle name="Comma 19 14 3" xfId="7159" xr:uid="{00000000-0005-0000-0000-0000E81B0000}"/>
    <cellStyle name="Comma 19 14 3 2" xfId="7160" xr:uid="{00000000-0005-0000-0000-0000E91B0000}"/>
    <cellStyle name="Comma 19 14 3 2 2" xfId="7161" xr:uid="{00000000-0005-0000-0000-0000EA1B0000}"/>
    <cellStyle name="Comma 19 14 3 2 3" xfId="7162" xr:uid="{00000000-0005-0000-0000-0000EB1B0000}"/>
    <cellStyle name="Comma 19 14 3 3" xfId="7163" xr:uid="{00000000-0005-0000-0000-0000EC1B0000}"/>
    <cellStyle name="Comma 19 14 3 3 2" xfId="7164" xr:uid="{00000000-0005-0000-0000-0000ED1B0000}"/>
    <cellStyle name="Comma 19 14 3 3 3" xfId="7165" xr:uid="{00000000-0005-0000-0000-0000EE1B0000}"/>
    <cellStyle name="Comma 19 14 3 4" xfId="7166" xr:uid="{00000000-0005-0000-0000-0000EF1B0000}"/>
    <cellStyle name="Comma 19 14 3 5" xfId="7167" xr:uid="{00000000-0005-0000-0000-0000F01B0000}"/>
    <cellStyle name="Comma 19 14 3 6" xfId="7168" xr:uid="{00000000-0005-0000-0000-0000F11B0000}"/>
    <cellStyle name="Comma 19 14 4" xfId="7169" xr:uid="{00000000-0005-0000-0000-0000F21B0000}"/>
    <cellStyle name="Comma 19 14 4 2" xfId="7170" xr:uid="{00000000-0005-0000-0000-0000F31B0000}"/>
    <cellStyle name="Comma 19 14 4 2 2" xfId="7171" xr:uid="{00000000-0005-0000-0000-0000F41B0000}"/>
    <cellStyle name="Comma 19 14 4 2 3" xfId="7172" xr:uid="{00000000-0005-0000-0000-0000F51B0000}"/>
    <cellStyle name="Comma 19 14 4 3" xfId="7173" xr:uid="{00000000-0005-0000-0000-0000F61B0000}"/>
    <cellStyle name="Comma 19 14 4 3 2" xfId="7174" xr:uid="{00000000-0005-0000-0000-0000F71B0000}"/>
    <cellStyle name="Comma 19 14 4 3 3" xfId="7175" xr:uid="{00000000-0005-0000-0000-0000F81B0000}"/>
    <cellStyle name="Comma 19 14 4 4" xfId="7176" xr:uid="{00000000-0005-0000-0000-0000F91B0000}"/>
    <cellStyle name="Comma 19 14 4 5" xfId="7177" xr:uid="{00000000-0005-0000-0000-0000FA1B0000}"/>
    <cellStyle name="Comma 19 14 4 6" xfId="7178" xr:uid="{00000000-0005-0000-0000-0000FB1B0000}"/>
    <cellStyle name="Comma 19 14 5" xfId="7179" xr:uid="{00000000-0005-0000-0000-0000FC1B0000}"/>
    <cellStyle name="Comma 19 14 5 2" xfId="7180" xr:uid="{00000000-0005-0000-0000-0000FD1B0000}"/>
    <cellStyle name="Comma 19 14 5 2 2" xfId="7181" xr:uid="{00000000-0005-0000-0000-0000FE1B0000}"/>
    <cellStyle name="Comma 19 14 5 2 3" xfId="7182" xr:uid="{00000000-0005-0000-0000-0000FF1B0000}"/>
    <cellStyle name="Comma 19 14 5 3" xfId="7183" xr:uid="{00000000-0005-0000-0000-0000001C0000}"/>
    <cellStyle name="Comma 19 14 5 3 2" xfId="7184" xr:uid="{00000000-0005-0000-0000-0000011C0000}"/>
    <cellStyle name="Comma 19 14 5 3 3" xfId="7185" xr:uid="{00000000-0005-0000-0000-0000021C0000}"/>
    <cellStyle name="Comma 19 14 5 4" xfId="7186" xr:uid="{00000000-0005-0000-0000-0000031C0000}"/>
    <cellStyle name="Comma 19 14 5 5" xfId="7187" xr:uid="{00000000-0005-0000-0000-0000041C0000}"/>
    <cellStyle name="Comma 19 14 5 6" xfId="7188" xr:uid="{00000000-0005-0000-0000-0000051C0000}"/>
    <cellStyle name="Comma 19 14 6" xfId="7189" xr:uid="{00000000-0005-0000-0000-0000061C0000}"/>
    <cellStyle name="Comma 19 14 6 2" xfId="7190" xr:uid="{00000000-0005-0000-0000-0000071C0000}"/>
    <cellStyle name="Comma 19 14 6 2 2" xfId="7191" xr:uid="{00000000-0005-0000-0000-0000081C0000}"/>
    <cellStyle name="Comma 19 14 6 2 3" xfId="7192" xr:uid="{00000000-0005-0000-0000-0000091C0000}"/>
    <cellStyle name="Comma 19 14 6 3" xfId="7193" xr:uid="{00000000-0005-0000-0000-00000A1C0000}"/>
    <cellStyle name="Comma 19 14 6 3 2" xfId="7194" xr:uid="{00000000-0005-0000-0000-00000B1C0000}"/>
    <cellStyle name="Comma 19 14 6 3 3" xfId="7195" xr:uid="{00000000-0005-0000-0000-00000C1C0000}"/>
    <cellStyle name="Comma 19 14 6 4" xfId="7196" xr:uid="{00000000-0005-0000-0000-00000D1C0000}"/>
    <cellStyle name="Comma 19 14 6 5" xfId="7197" xr:uid="{00000000-0005-0000-0000-00000E1C0000}"/>
    <cellStyle name="Comma 19 14 6 6" xfId="7198" xr:uid="{00000000-0005-0000-0000-00000F1C0000}"/>
    <cellStyle name="Comma 19 14 7" xfId="7199" xr:uid="{00000000-0005-0000-0000-0000101C0000}"/>
    <cellStyle name="Comma 19 14 7 2" xfId="7200" xr:uid="{00000000-0005-0000-0000-0000111C0000}"/>
    <cellStyle name="Comma 19 14 7 3" xfId="7201" xr:uid="{00000000-0005-0000-0000-0000121C0000}"/>
    <cellStyle name="Comma 19 14 8" xfId="7202" xr:uid="{00000000-0005-0000-0000-0000131C0000}"/>
    <cellStyle name="Comma 19 14 8 2" xfId="7203" xr:uid="{00000000-0005-0000-0000-0000141C0000}"/>
    <cellStyle name="Comma 19 14 8 3" xfId="7204" xr:uid="{00000000-0005-0000-0000-0000151C0000}"/>
    <cellStyle name="Comma 19 14 9" xfId="7205" xr:uid="{00000000-0005-0000-0000-0000161C0000}"/>
    <cellStyle name="Comma 19 140" xfId="7206" xr:uid="{00000000-0005-0000-0000-0000171C0000}"/>
    <cellStyle name="Comma 19 141" xfId="7207" xr:uid="{00000000-0005-0000-0000-0000181C0000}"/>
    <cellStyle name="Comma 19 142" xfId="7208" xr:uid="{00000000-0005-0000-0000-0000191C0000}"/>
    <cellStyle name="Comma 19 143" xfId="7209" xr:uid="{00000000-0005-0000-0000-00001A1C0000}"/>
    <cellStyle name="Comma 19 144" xfId="7210" xr:uid="{00000000-0005-0000-0000-00001B1C0000}"/>
    <cellStyle name="Comma 19 145" xfId="7211" xr:uid="{00000000-0005-0000-0000-00001C1C0000}"/>
    <cellStyle name="Comma 19 146" xfId="7212" xr:uid="{00000000-0005-0000-0000-00001D1C0000}"/>
    <cellStyle name="Comma 19 147" xfId="7213" xr:uid="{00000000-0005-0000-0000-00001E1C0000}"/>
    <cellStyle name="Comma 19 148" xfId="7214" xr:uid="{00000000-0005-0000-0000-00001F1C0000}"/>
    <cellStyle name="Comma 19 149" xfId="7215" xr:uid="{00000000-0005-0000-0000-0000201C0000}"/>
    <cellStyle name="Comma 19 15" xfId="7216" xr:uid="{00000000-0005-0000-0000-0000211C0000}"/>
    <cellStyle name="Comma 19 15 10" xfId="7217" xr:uid="{00000000-0005-0000-0000-0000221C0000}"/>
    <cellStyle name="Comma 19 15 2" xfId="7218" xr:uid="{00000000-0005-0000-0000-0000231C0000}"/>
    <cellStyle name="Comma 19 15 2 2" xfId="7219" xr:uid="{00000000-0005-0000-0000-0000241C0000}"/>
    <cellStyle name="Comma 19 15 2 2 2" xfId="7220" xr:uid="{00000000-0005-0000-0000-0000251C0000}"/>
    <cellStyle name="Comma 19 15 2 2 3" xfId="7221" xr:uid="{00000000-0005-0000-0000-0000261C0000}"/>
    <cellStyle name="Comma 19 15 2 3" xfId="7222" xr:uid="{00000000-0005-0000-0000-0000271C0000}"/>
    <cellStyle name="Comma 19 15 2 3 2" xfId="7223" xr:uid="{00000000-0005-0000-0000-0000281C0000}"/>
    <cellStyle name="Comma 19 15 2 3 3" xfId="7224" xr:uid="{00000000-0005-0000-0000-0000291C0000}"/>
    <cellStyle name="Comma 19 15 2 4" xfId="7225" xr:uid="{00000000-0005-0000-0000-00002A1C0000}"/>
    <cellStyle name="Comma 19 15 2 5" xfId="7226" xr:uid="{00000000-0005-0000-0000-00002B1C0000}"/>
    <cellStyle name="Comma 19 15 2 6" xfId="7227" xr:uid="{00000000-0005-0000-0000-00002C1C0000}"/>
    <cellStyle name="Comma 19 15 3" xfId="7228" xr:uid="{00000000-0005-0000-0000-00002D1C0000}"/>
    <cellStyle name="Comma 19 15 3 2" xfId="7229" xr:uid="{00000000-0005-0000-0000-00002E1C0000}"/>
    <cellStyle name="Comma 19 15 3 2 2" xfId="7230" xr:uid="{00000000-0005-0000-0000-00002F1C0000}"/>
    <cellStyle name="Comma 19 15 3 2 3" xfId="7231" xr:uid="{00000000-0005-0000-0000-0000301C0000}"/>
    <cellStyle name="Comma 19 15 3 3" xfId="7232" xr:uid="{00000000-0005-0000-0000-0000311C0000}"/>
    <cellStyle name="Comma 19 15 3 3 2" xfId="7233" xr:uid="{00000000-0005-0000-0000-0000321C0000}"/>
    <cellStyle name="Comma 19 15 3 3 3" xfId="7234" xr:uid="{00000000-0005-0000-0000-0000331C0000}"/>
    <cellStyle name="Comma 19 15 3 4" xfId="7235" xr:uid="{00000000-0005-0000-0000-0000341C0000}"/>
    <cellStyle name="Comma 19 15 3 5" xfId="7236" xr:uid="{00000000-0005-0000-0000-0000351C0000}"/>
    <cellStyle name="Comma 19 15 3 6" xfId="7237" xr:uid="{00000000-0005-0000-0000-0000361C0000}"/>
    <cellStyle name="Comma 19 15 4" xfId="7238" xr:uid="{00000000-0005-0000-0000-0000371C0000}"/>
    <cellStyle name="Comma 19 15 4 2" xfId="7239" xr:uid="{00000000-0005-0000-0000-0000381C0000}"/>
    <cellStyle name="Comma 19 15 4 2 2" xfId="7240" xr:uid="{00000000-0005-0000-0000-0000391C0000}"/>
    <cellStyle name="Comma 19 15 4 2 3" xfId="7241" xr:uid="{00000000-0005-0000-0000-00003A1C0000}"/>
    <cellStyle name="Comma 19 15 4 3" xfId="7242" xr:uid="{00000000-0005-0000-0000-00003B1C0000}"/>
    <cellStyle name="Comma 19 15 4 3 2" xfId="7243" xr:uid="{00000000-0005-0000-0000-00003C1C0000}"/>
    <cellStyle name="Comma 19 15 4 3 3" xfId="7244" xr:uid="{00000000-0005-0000-0000-00003D1C0000}"/>
    <cellStyle name="Comma 19 15 4 4" xfId="7245" xr:uid="{00000000-0005-0000-0000-00003E1C0000}"/>
    <cellStyle name="Comma 19 15 4 5" xfId="7246" xr:uid="{00000000-0005-0000-0000-00003F1C0000}"/>
    <cellStyle name="Comma 19 15 4 6" xfId="7247" xr:uid="{00000000-0005-0000-0000-0000401C0000}"/>
    <cellStyle name="Comma 19 15 5" xfId="7248" xr:uid="{00000000-0005-0000-0000-0000411C0000}"/>
    <cellStyle name="Comma 19 15 5 2" xfId="7249" xr:uid="{00000000-0005-0000-0000-0000421C0000}"/>
    <cellStyle name="Comma 19 15 5 2 2" xfId="7250" xr:uid="{00000000-0005-0000-0000-0000431C0000}"/>
    <cellStyle name="Comma 19 15 5 2 3" xfId="7251" xr:uid="{00000000-0005-0000-0000-0000441C0000}"/>
    <cellStyle name="Comma 19 15 5 3" xfId="7252" xr:uid="{00000000-0005-0000-0000-0000451C0000}"/>
    <cellStyle name="Comma 19 15 5 3 2" xfId="7253" xr:uid="{00000000-0005-0000-0000-0000461C0000}"/>
    <cellStyle name="Comma 19 15 5 3 3" xfId="7254" xr:uid="{00000000-0005-0000-0000-0000471C0000}"/>
    <cellStyle name="Comma 19 15 5 4" xfId="7255" xr:uid="{00000000-0005-0000-0000-0000481C0000}"/>
    <cellStyle name="Comma 19 15 5 5" xfId="7256" xr:uid="{00000000-0005-0000-0000-0000491C0000}"/>
    <cellStyle name="Comma 19 15 5 6" xfId="7257" xr:uid="{00000000-0005-0000-0000-00004A1C0000}"/>
    <cellStyle name="Comma 19 15 6" xfId="7258" xr:uid="{00000000-0005-0000-0000-00004B1C0000}"/>
    <cellStyle name="Comma 19 15 6 2" xfId="7259" xr:uid="{00000000-0005-0000-0000-00004C1C0000}"/>
    <cellStyle name="Comma 19 15 6 3" xfId="7260" xr:uid="{00000000-0005-0000-0000-00004D1C0000}"/>
    <cellStyle name="Comma 19 15 7" xfId="7261" xr:uid="{00000000-0005-0000-0000-00004E1C0000}"/>
    <cellStyle name="Comma 19 15 7 2" xfId="7262" xr:uid="{00000000-0005-0000-0000-00004F1C0000}"/>
    <cellStyle name="Comma 19 15 7 3" xfId="7263" xr:uid="{00000000-0005-0000-0000-0000501C0000}"/>
    <cellStyle name="Comma 19 15 8" xfId="7264" xr:uid="{00000000-0005-0000-0000-0000511C0000}"/>
    <cellStyle name="Comma 19 15 9" xfId="7265" xr:uid="{00000000-0005-0000-0000-0000521C0000}"/>
    <cellStyle name="Comma 19 150" xfId="7266" xr:uid="{00000000-0005-0000-0000-0000531C0000}"/>
    <cellStyle name="Comma 19 151" xfId="7267" xr:uid="{00000000-0005-0000-0000-0000541C0000}"/>
    <cellStyle name="Comma 19 152" xfId="7268" xr:uid="{00000000-0005-0000-0000-0000551C0000}"/>
    <cellStyle name="Comma 19 153" xfId="7269" xr:uid="{00000000-0005-0000-0000-0000561C0000}"/>
    <cellStyle name="Comma 19 154" xfId="7270" xr:uid="{00000000-0005-0000-0000-0000571C0000}"/>
    <cellStyle name="Comma 19 155" xfId="7271" xr:uid="{00000000-0005-0000-0000-0000581C0000}"/>
    <cellStyle name="Comma 19 156" xfId="7272" xr:uid="{00000000-0005-0000-0000-0000591C0000}"/>
    <cellStyle name="Comma 19 157" xfId="7273" xr:uid="{00000000-0005-0000-0000-00005A1C0000}"/>
    <cellStyle name="Comma 19 158" xfId="7274" xr:uid="{00000000-0005-0000-0000-00005B1C0000}"/>
    <cellStyle name="Comma 19 159" xfId="7275" xr:uid="{00000000-0005-0000-0000-00005C1C0000}"/>
    <cellStyle name="Comma 19 16" xfId="7276" xr:uid="{00000000-0005-0000-0000-00005D1C0000}"/>
    <cellStyle name="Comma 19 16 2" xfId="7277" xr:uid="{00000000-0005-0000-0000-00005E1C0000}"/>
    <cellStyle name="Comma 19 16 3" xfId="7278" xr:uid="{00000000-0005-0000-0000-00005F1C0000}"/>
    <cellStyle name="Comma 19 160" xfId="7279" xr:uid="{00000000-0005-0000-0000-0000601C0000}"/>
    <cellStyle name="Comma 19 161" xfId="7280" xr:uid="{00000000-0005-0000-0000-0000611C0000}"/>
    <cellStyle name="Comma 19 162" xfId="7281" xr:uid="{00000000-0005-0000-0000-0000621C0000}"/>
    <cellStyle name="Comma 19 163" xfId="7282" xr:uid="{00000000-0005-0000-0000-0000631C0000}"/>
    <cellStyle name="Comma 19 164" xfId="7283" xr:uid="{00000000-0005-0000-0000-0000641C0000}"/>
    <cellStyle name="Comma 19 165" xfId="7284" xr:uid="{00000000-0005-0000-0000-0000651C0000}"/>
    <cellStyle name="Comma 19 17" xfId="7285" xr:uid="{00000000-0005-0000-0000-0000661C0000}"/>
    <cellStyle name="Comma 19 17 2" xfId="7286" xr:uid="{00000000-0005-0000-0000-0000671C0000}"/>
    <cellStyle name="Comma 19 17 2 2" xfId="7287" xr:uid="{00000000-0005-0000-0000-0000681C0000}"/>
    <cellStyle name="Comma 19 17 2 3" xfId="7288" xr:uid="{00000000-0005-0000-0000-0000691C0000}"/>
    <cellStyle name="Comma 19 17 3" xfId="7289" xr:uid="{00000000-0005-0000-0000-00006A1C0000}"/>
    <cellStyle name="Comma 19 17 3 2" xfId="7290" xr:uid="{00000000-0005-0000-0000-00006B1C0000}"/>
    <cellStyle name="Comma 19 17 3 3" xfId="7291" xr:uid="{00000000-0005-0000-0000-00006C1C0000}"/>
    <cellStyle name="Comma 19 17 4" xfId="7292" xr:uid="{00000000-0005-0000-0000-00006D1C0000}"/>
    <cellStyle name="Comma 19 17 5" xfId="7293" xr:uid="{00000000-0005-0000-0000-00006E1C0000}"/>
    <cellStyle name="Comma 19 17 6" xfId="7294" xr:uid="{00000000-0005-0000-0000-00006F1C0000}"/>
    <cellStyle name="Comma 19 18" xfId="7295" xr:uid="{00000000-0005-0000-0000-0000701C0000}"/>
    <cellStyle name="Comma 19 18 2" xfId="7296" xr:uid="{00000000-0005-0000-0000-0000711C0000}"/>
    <cellStyle name="Comma 19 18 2 2" xfId="7297" xr:uid="{00000000-0005-0000-0000-0000721C0000}"/>
    <cellStyle name="Comma 19 18 2 3" xfId="7298" xr:uid="{00000000-0005-0000-0000-0000731C0000}"/>
    <cellStyle name="Comma 19 18 3" xfId="7299" xr:uid="{00000000-0005-0000-0000-0000741C0000}"/>
    <cellStyle name="Comma 19 18 3 2" xfId="7300" xr:uid="{00000000-0005-0000-0000-0000751C0000}"/>
    <cellStyle name="Comma 19 18 3 3" xfId="7301" xr:uid="{00000000-0005-0000-0000-0000761C0000}"/>
    <cellStyle name="Comma 19 18 4" xfId="7302" xr:uid="{00000000-0005-0000-0000-0000771C0000}"/>
    <cellStyle name="Comma 19 18 5" xfId="7303" xr:uid="{00000000-0005-0000-0000-0000781C0000}"/>
    <cellStyle name="Comma 19 18 6" xfId="7304" xr:uid="{00000000-0005-0000-0000-0000791C0000}"/>
    <cellStyle name="Comma 19 19" xfId="7305" xr:uid="{00000000-0005-0000-0000-00007A1C0000}"/>
    <cellStyle name="Comma 19 19 2" xfId="7306" xr:uid="{00000000-0005-0000-0000-00007B1C0000}"/>
    <cellStyle name="Comma 19 19 2 2" xfId="7307" xr:uid="{00000000-0005-0000-0000-00007C1C0000}"/>
    <cellStyle name="Comma 19 19 2 3" xfId="7308" xr:uid="{00000000-0005-0000-0000-00007D1C0000}"/>
    <cellStyle name="Comma 19 19 3" xfId="7309" xr:uid="{00000000-0005-0000-0000-00007E1C0000}"/>
    <cellStyle name="Comma 19 19 3 2" xfId="7310" xr:uid="{00000000-0005-0000-0000-00007F1C0000}"/>
    <cellStyle name="Comma 19 19 3 3" xfId="7311" xr:uid="{00000000-0005-0000-0000-0000801C0000}"/>
    <cellStyle name="Comma 19 19 4" xfId="7312" xr:uid="{00000000-0005-0000-0000-0000811C0000}"/>
    <cellStyle name="Comma 19 19 5" xfId="7313" xr:uid="{00000000-0005-0000-0000-0000821C0000}"/>
    <cellStyle name="Comma 19 19 6" xfId="7314" xr:uid="{00000000-0005-0000-0000-0000831C0000}"/>
    <cellStyle name="Comma 19 2" xfId="7315" xr:uid="{00000000-0005-0000-0000-0000841C0000}"/>
    <cellStyle name="Comma 19 2 10" xfId="7316" xr:uid="{00000000-0005-0000-0000-0000851C0000}"/>
    <cellStyle name="Comma 19 2 10 10" xfId="7317" xr:uid="{00000000-0005-0000-0000-0000861C0000}"/>
    <cellStyle name="Comma 19 2 10 11" xfId="7318" xr:uid="{00000000-0005-0000-0000-0000871C0000}"/>
    <cellStyle name="Comma 19 2 10 2" xfId="7319" xr:uid="{00000000-0005-0000-0000-0000881C0000}"/>
    <cellStyle name="Comma 19 2 10 2 10" xfId="7320" xr:uid="{00000000-0005-0000-0000-0000891C0000}"/>
    <cellStyle name="Comma 19 2 10 2 2" xfId="7321" xr:uid="{00000000-0005-0000-0000-00008A1C0000}"/>
    <cellStyle name="Comma 19 2 10 2 2 2" xfId="7322" xr:uid="{00000000-0005-0000-0000-00008B1C0000}"/>
    <cellStyle name="Comma 19 2 10 2 2 2 2" xfId="7323" xr:uid="{00000000-0005-0000-0000-00008C1C0000}"/>
    <cellStyle name="Comma 19 2 10 2 2 2 3" xfId="7324" xr:uid="{00000000-0005-0000-0000-00008D1C0000}"/>
    <cellStyle name="Comma 19 2 10 2 2 3" xfId="7325" xr:uid="{00000000-0005-0000-0000-00008E1C0000}"/>
    <cellStyle name="Comma 19 2 10 2 2 3 2" xfId="7326" xr:uid="{00000000-0005-0000-0000-00008F1C0000}"/>
    <cellStyle name="Comma 19 2 10 2 2 3 3" xfId="7327" xr:uid="{00000000-0005-0000-0000-0000901C0000}"/>
    <cellStyle name="Comma 19 2 10 2 2 4" xfId="7328" xr:uid="{00000000-0005-0000-0000-0000911C0000}"/>
    <cellStyle name="Comma 19 2 10 2 2 5" xfId="7329" xr:uid="{00000000-0005-0000-0000-0000921C0000}"/>
    <cellStyle name="Comma 19 2 10 2 2 6" xfId="7330" xr:uid="{00000000-0005-0000-0000-0000931C0000}"/>
    <cellStyle name="Comma 19 2 10 2 3" xfId="7331" xr:uid="{00000000-0005-0000-0000-0000941C0000}"/>
    <cellStyle name="Comma 19 2 10 2 3 2" xfId="7332" xr:uid="{00000000-0005-0000-0000-0000951C0000}"/>
    <cellStyle name="Comma 19 2 10 2 3 2 2" xfId="7333" xr:uid="{00000000-0005-0000-0000-0000961C0000}"/>
    <cellStyle name="Comma 19 2 10 2 3 2 3" xfId="7334" xr:uid="{00000000-0005-0000-0000-0000971C0000}"/>
    <cellStyle name="Comma 19 2 10 2 3 3" xfId="7335" xr:uid="{00000000-0005-0000-0000-0000981C0000}"/>
    <cellStyle name="Comma 19 2 10 2 3 3 2" xfId="7336" xr:uid="{00000000-0005-0000-0000-0000991C0000}"/>
    <cellStyle name="Comma 19 2 10 2 3 3 3" xfId="7337" xr:uid="{00000000-0005-0000-0000-00009A1C0000}"/>
    <cellStyle name="Comma 19 2 10 2 3 4" xfId="7338" xr:uid="{00000000-0005-0000-0000-00009B1C0000}"/>
    <cellStyle name="Comma 19 2 10 2 3 5" xfId="7339" xr:uid="{00000000-0005-0000-0000-00009C1C0000}"/>
    <cellStyle name="Comma 19 2 10 2 3 6" xfId="7340" xr:uid="{00000000-0005-0000-0000-00009D1C0000}"/>
    <cellStyle name="Comma 19 2 10 2 4" xfId="7341" xr:uid="{00000000-0005-0000-0000-00009E1C0000}"/>
    <cellStyle name="Comma 19 2 10 2 4 2" xfId="7342" xr:uid="{00000000-0005-0000-0000-00009F1C0000}"/>
    <cellStyle name="Comma 19 2 10 2 4 2 2" xfId="7343" xr:uid="{00000000-0005-0000-0000-0000A01C0000}"/>
    <cellStyle name="Comma 19 2 10 2 4 2 3" xfId="7344" xr:uid="{00000000-0005-0000-0000-0000A11C0000}"/>
    <cellStyle name="Comma 19 2 10 2 4 3" xfId="7345" xr:uid="{00000000-0005-0000-0000-0000A21C0000}"/>
    <cellStyle name="Comma 19 2 10 2 4 3 2" xfId="7346" xr:uid="{00000000-0005-0000-0000-0000A31C0000}"/>
    <cellStyle name="Comma 19 2 10 2 4 3 3" xfId="7347" xr:uid="{00000000-0005-0000-0000-0000A41C0000}"/>
    <cellStyle name="Comma 19 2 10 2 4 4" xfId="7348" xr:uid="{00000000-0005-0000-0000-0000A51C0000}"/>
    <cellStyle name="Comma 19 2 10 2 4 5" xfId="7349" xr:uid="{00000000-0005-0000-0000-0000A61C0000}"/>
    <cellStyle name="Comma 19 2 10 2 4 6" xfId="7350" xr:uid="{00000000-0005-0000-0000-0000A71C0000}"/>
    <cellStyle name="Comma 19 2 10 2 5" xfId="7351" xr:uid="{00000000-0005-0000-0000-0000A81C0000}"/>
    <cellStyle name="Comma 19 2 10 2 5 2" xfId="7352" xr:uid="{00000000-0005-0000-0000-0000A91C0000}"/>
    <cellStyle name="Comma 19 2 10 2 5 2 2" xfId="7353" xr:uid="{00000000-0005-0000-0000-0000AA1C0000}"/>
    <cellStyle name="Comma 19 2 10 2 5 2 3" xfId="7354" xr:uid="{00000000-0005-0000-0000-0000AB1C0000}"/>
    <cellStyle name="Comma 19 2 10 2 5 3" xfId="7355" xr:uid="{00000000-0005-0000-0000-0000AC1C0000}"/>
    <cellStyle name="Comma 19 2 10 2 5 3 2" xfId="7356" xr:uid="{00000000-0005-0000-0000-0000AD1C0000}"/>
    <cellStyle name="Comma 19 2 10 2 5 3 3" xfId="7357" xr:uid="{00000000-0005-0000-0000-0000AE1C0000}"/>
    <cellStyle name="Comma 19 2 10 2 5 4" xfId="7358" xr:uid="{00000000-0005-0000-0000-0000AF1C0000}"/>
    <cellStyle name="Comma 19 2 10 2 5 5" xfId="7359" xr:uid="{00000000-0005-0000-0000-0000B01C0000}"/>
    <cellStyle name="Comma 19 2 10 2 5 6" xfId="7360" xr:uid="{00000000-0005-0000-0000-0000B11C0000}"/>
    <cellStyle name="Comma 19 2 10 2 6" xfId="7361" xr:uid="{00000000-0005-0000-0000-0000B21C0000}"/>
    <cellStyle name="Comma 19 2 10 2 6 2" xfId="7362" xr:uid="{00000000-0005-0000-0000-0000B31C0000}"/>
    <cellStyle name="Comma 19 2 10 2 6 3" xfId="7363" xr:uid="{00000000-0005-0000-0000-0000B41C0000}"/>
    <cellStyle name="Comma 19 2 10 2 7" xfId="7364" xr:uid="{00000000-0005-0000-0000-0000B51C0000}"/>
    <cellStyle name="Comma 19 2 10 2 7 2" xfId="7365" xr:uid="{00000000-0005-0000-0000-0000B61C0000}"/>
    <cellStyle name="Comma 19 2 10 2 7 3" xfId="7366" xr:uid="{00000000-0005-0000-0000-0000B71C0000}"/>
    <cellStyle name="Comma 19 2 10 2 8" xfId="7367" xr:uid="{00000000-0005-0000-0000-0000B81C0000}"/>
    <cellStyle name="Comma 19 2 10 2 9" xfId="7368" xr:uid="{00000000-0005-0000-0000-0000B91C0000}"/>
    <cellStyle name="Comma 19 2 10 3" xfId="7369" xr:uid="{00000000-0005-0000-0000-0000BA1C0000}"/>
    <cellStyle name="Comma 19 2 10 3 2" xfId="7370" xr:uid="{00000000-0005-0000-0000-0000BB1C0000}"/>
    <cellStyle name="Comma 19 2 10 3 2 2" xfId="7371" xr:uid="{00000000-0005-0000-0000-0000BC1C0000}"/>
    <cellStyle name="Comma 19 2 10 3 2 3" xfId="7372" xr:uid="{00000000-0005-0000-0000-0000BD1C0000}"/>
    <cellStyle name="Comma 19 2 10 3 3" xfId="7373" xr:uid="{00000000-0005-0000-0000-0000BE1C0000}"/>
    <cellStyle name="Comma 19 2 10 3 3 2" xfId="7374" xr:uid="{00000000-0005-0000-0000-0000BF1C0000}"/>
    <cellStyle name="Comma 19 2 10 3 3 3" xfId="7375" xr:uid="{00000000-0005-0000-0000-0000C01C0000}"/>
    <cellStyle name="Comma 19 2 10 3 4" xfId="7376" xr:uid="{00000000-0005-0000-0000-0000C11C0000}"/>
    <cellStyle name="Comma 19 2 10 3 5" xfId="7377" xr:uid="{00000000-0005-0000-0000-0000C21C0000}"/>
    <cellStyle name="Comma 19 2 10 3 6" xfId="7378" xr:uid="{00000000-0005-0000-0000-0000C31C0000}"/>
    <cellStyle name="Comma 19 2 10 4" xfId="7379" xr:uid="{00000000-0005-0000-0000-0000C41C0000}"/>
    <cellStyle name="Comma 19 2 10 4 2" xfId="7380" xr:uid="{00000000-0005-0000-0000-0000C51C0000}"/>
    <cellStyle name="Comma 19 2 10 4 2 2" xfId="7381" xr:uid="{00000000-0005-0000-0000-0000C61C0000}"/>
    <cellStyle name="Comma 19 2 10 4 2 3" xfId="7382" xr:uid="{00000000-0005-0000-0000-0000C71C0000}"/>
    <cellStyle name="Comma 19 2 10 4 3" xfId="7383" xr:uid="{00000000-0005-0000-0000-0000C81C0000}"/>
    <cellStyle name="Comma 19 2 10 4 3 2" xfId="7384" xr:uid="{00000000-0005-0000-0000-0000C91C0000}"/>
    <cellStyle name="Comma 19 2 10 4 3 3" xfId="7385" xr:uid="{00000000-0005-0000-0000-0000CA1C0000}"/>
    <cellStyle name="Comma 19 2 10 4 4" xfId="7386" xr:uid="{00000000-0005-0000-0000-0000CB1C0000}"/>
    <cellStyle name="Comma 19 2 10 4 5" xfId="7387" xr:uid="{00000000-0005-0000-0000-0000CC1C0000}"/>
    <cellStyle name="Comma 19 2 10 4 6" xfId="7388" xr:uid="{00000000-0005-0000-0000-0000CD1C0000}"/>
    <cellStyle name="Comma 19 2 10 5" xfId="7389" xr:uid="{00000000-0005-0000-0000-0000CE1C0000}"/>
    <cellStyle name="Comma 19 2 10 5 2" xfId="7390" xr:uid="{00000000-0005-0000-0000-0000CF1C0000}"/>
    <cellStyle name="Comma 19 2 10 5 2 2" xfId="7391" xr:uid="{00000000-0005-0000-0000-0000D01C0000}"/>
    <cellStyle name="Comma 19 2 10 5 2 3" xfId="7392" xr:uid="{00000000-0005-0000-0000-0000D11C0000}"/>
    <cellStyle name="Comma 19 2 10 5 3" xfId="7393" xr:uid="{00000000-0005-0000-0000-0000D21C0000}"/>
    <cellStyle name="Comma 19 2 10 5 3 2" xfId="7394" xr:uid="{00000000-0005-0000-0000-0000D31C0000}"/>
    <cellStyle name="Comma 19 2 10 5 3 3" xfId="7395" xr:uid="{00000000-0005-0000-0000-0000D41C0000}"/>
    <cellStyle name="Comma 19 2 10 5 4" xfId="7396" xr:uid="{00000000-0005-0000-0000-0000D51C0000}"/>
    <cellStyle name="Comma 19 2 10 5 5" xfId="7397" xr:uid="{00000000-0005-0000-0000-0000D61C0000}"/>
    <cellStyle name="Comma 19 2 10 5 6" xfId="7398" xr:uid="{00000000-0005-0000-0000-0000D71C0000}"/>
    <cellStyle name="Comma 19 2 10 6" xfId="7399" xr:uid="{00000000-0005-0000-0000-0000D81C0000}"/>
    <cellStyle name="Comma 19 2 10 6 2" xfId="7400" xr:uid="{00000000-0005-0000-0000-0000D91C0000}"/>
    <cellStyle name="Comma 19 2 10 6 2 2" xfId="7401" xr:uid="{00000000-0005-0000-0000-0000DA1C0000}"/>
    <cellStyle name="Comma 19 2 10 6 2 3" xfId="7402" xr:uid="{00000000-0005-0000-0000-0000DB1C0000}"/>
    <cellStyle name="Comma 19 2 10 6 3" xfId="7403" xr:uid="{00000000-0005-0000-0000-0000DC1C0000}"/>
    <cellStyle name="Comma 19 2 10 6 3 2" xfId="7404" xr:uid="{00000000-0005-0000-0000-0000DD1C0000}"/>
    <cellStyle name="Comma 19 2 10 6 3 3" xfId="7405" xr:uid="{00000000-0005-0000-0000-0000DE1C0000}"/>
    <cellStyle name="Comma 19 2 10 6 4" xfId="7406" xr:uid="{00000000-0005-0000-0000-0000DF1C0000}"/>
    <cellStyle name="Comma 19 2 10 6 5" xfId="7407" xr:uid="{00000000-0005-0000-0000-0000E01C0000}"/>
    <cellStyle name="Comma 19 2 10 6 6" xfId="7408" xr:uid="{00000000-0005-0000-0000-0000E11C0000}"/>
    <cellStyle name="Comma 19 2 10 7" xfId="7409" xr:uid="{00000000-0005-0000-0000-0000E21C0000}"/>
    <cellStyle name="Comma 19 2 10 7 2" xfId="7410" xr:uid="{00000000-0005-0000-0000-0000E31C0000}"/>
    <cellStyle name="Comma 19 2 10 7 3" xfId="7411" xr:uid="{00000000-0005-0000-0000-0000E41C0000}"/>
    <cellStyle name="Comma 19 2 10 8" xfId="7412" xr:uid="{00000000-0005-0000-0000-0000E51C0000}"/>
    <cellStyle name="Comma 19 2 10 8 2" xfId="7413" xr:uid="{00000000-0005-0000-0000-0000E61C0000}"/>
    <cellStyle name="Comma 19 2 10 8 3" xfId="7414" xr:uid="{00000000-0005-0000-0000-0000E71C0000}"/>
    <cellStyle name="Comma 19 2 10 9" xfId="7415" xr:uid="{00000000-0005-0000-0000-0000E81C0000}"/>
    <cellStyle name="Comma 19 2 100" xfId="7416" xr:uid="{00000000-0005-0000-0000-0000E91C0000}"/>
    <cellStyle name="Comma 19 2 101" xfId="7417" xr:uid="{00000000-0005-0000-0000-0000EA1C0000}"/>
    <cellStyle name="Comma 19 2 102" xfId="7418" xr:uid="{00000000-0005-0000-0000-0000EB1C0000}"/>
    <cellStyle name="Comma 19 2 103" xfId="7419" xr:uid="{00000000-0005-0000-0000-0000EC1C0000}"/>
    <cellStyle name="Comma 19 2 104" xfId="7420" xr:uid="{00000000-0005-0000-0000-0000ED1C0000}"/>
    <cellStyle name="Comma 19 2 105" xfId="7421" xr:uid="{00000000-0005-0000-0000-0000EE1C0000}"/>
    <cellStyle name="Comma 19 2 106" xfId="7422" xr:uid="{00000000-0005-0000-0000-0000EF1C0000}"/>
    <cellStyle name="Comma 19 2 107" xfId="7423" xr:uid="{00000000-0005-0000-0000-0000F01C0000}"/>
    <cellStyle name="Comma 19 2 108" xfId="7424" xr:uid="{00000000-0005-0000-0000-0000F11C0000}"/>
    <cellStyle name="Comma 19 2 109" xfId="7425" xr:uid="{00000000-0005-0000-0000-0000F21C0000}"/>
    <cellStyle name="Comma 19 2 11" xfId="7426" xr:uid="{00000000-0005-0000-0000-0000F31C0000}"/>
    <cellStyle name="Comma 19 2 11 10" xfId="7427" xr:uid="{00000000-0005-0000-0000-0000F41C0000}"/>
    <cellStyle name="Comma 19 2 11 11" xfId="7428" xr:uid="{00000000-0005-0000-0000-0000F51C0000}"/>
    <cellStyle name="Comma 19 2 11 2" xfId="7429" xr:uid="{00000000-0005-0000-0000-0000F61C0000}"/>
    <cellStyle name="Comma 19 2 11 2 10" xfId="7430" xr:uid="{00000000-0005-0000-0000-0000F71C0000}"/>
    <cellStyle name="Comma 19 2 11 2 2" xfId="7431" xr:uid="{00000000-0005-0000-0000-0000F81C0000}"/>
    <cellStyle name="Comma 19 2 11 2 2 2" xfId="7432" xr:uid="{00000000-0005-0000-0000-0000F91C0000}"/>
    <cellStyle name="Comma 19 2 11 2 2 2 2" xfId="7433" xr:uid="{00000000-0005-0000-0000-0000FA1C0000}"/>
    <cellStyle name="Comma 19 2 11 2 2 2 3" xfId="7434" xr:uid="{00000000-0005-0000-0000-0000FB1C0000}"/>
    <cellStyle name="Comma 19 2 11 2 2 3" xfId="7435" xr:uid="{00000000-0005-0000-0000-0000FC1C0000}"/>
    <cellStyle name="Comma 19 2 11 2 2 3 2" xfId="7436" xr:uid="{00000000-0005-0000-0000-0000FD1C0000}"/>
    <cellStyle name="Comma 19 2 11 2 2 3 3" xfId="7437" xr:uid="{00000000-0005-0000-0000-0000FE1C0000}"/>
    <cellStyle name="Comma 19 2 11 2 2 4" xfId="7438" xr:uid="{00000000-0005-0000-0000-0000FF1C0000}"/>
    <cellStyle name="Comma 19 2 11 2 2 5" xfId="7439" xr:uid="{00000000-0005-0000-0000-0000001D0000}"/>
    <cellStyle name="Comma 19 2 11 2 2 6" xfId="7440" xr:uid="{00000000-0005-0000-0000-0000011D0000}"/>
    <cellStyle name="Comma 19 2 11 2 3" xfId="7441" xr:uid="{00000000-0005-0000-0000-0000021D0000}"/>
    <cellStyle name="Comma 19 2 11 2 3 2" xfId="7442" xr:uid="{00000000-0005-0000-0000-0000031D0000}"/>
    <cellStyle name="Comma 19 2 11 2 3 2 2" xfId="7443" xr:uid="{00000000-0005-0000-0000-0000041D0000}"/>
    <cellStyle name="Comma 19 2 11 2 3 2 3" xfId="7444" xr:uid="{00000000-0005-0000-0000-0000051D0000}"/>
    <cellStyle name="Comma 19 2 11 2 3 3" xfId="7445" xr:uid="{00000000-0005-0000-0000-0000061D0000}"/>
    <cellStyle name="Comma 19 2 11 2 3 3 2" xfId="7446" xr:uid="{00000000-0005-0000-0000-0000071D0000}"/>
    <cellStyle name="Comma 19 2 11 2 3 3 3" xfId="7447" xr:uid="{00000000-0005-0000-0000-0000081D0000}"/>
    <cellStyle name="Comma 19 2 11 2 3 4" xfId="7448" xr:uid="{00000000-0005-0000-0000-0000091D0000}"/>
    <cellStyle name="Comma 19 2 11 2 3 5" xfId="7449" xr:uid="{00000000-0005-0000-0000-00000A1D0000}"/>
    <cellStyle name="Comma 19 2 11 2 3 6" xfId="7450" xr:uid="{00000000-0005-0000-0000-00000B1D0000}"/>
    <cellStyle name="Comma 19 2 11 2 4" xfId="7451" xr:uid="{00000000-0005-0000-0000-00000C1D0000}"/>
    <cellStyle name="Comma 19 2 11 2 4 2" xfId="7452" xr:uid="{00000000-0005-0000-0000-00000D1D0000}"/>
    <cellStyle name="Comma 19 2 11 2 4 2 2" xfId="7453" xr:uid="{00000000-0005-0000-0000-00000E1D0000}"/>
    <cellStyle name="Comma 19 2 11 2 4 2 3" xfId="7454" xr:uid="{00000000-0005-0000-0000-00000F1D0000}"/>
    <cellStyle name="Comma 19 2 11 2 4 3" xfId="7455" xr:uid="{00000000-0005-0000-0000-0000101D0000}"/>
    <cellStyle name="Comma 19 2 11 2 4 3 2" xfId="7456" xr:uid="{00000000-0005-0000-0000-0000111D0000}"/>
    <cellStyle name="Comma 19 2 11 2 4 3 3" xfId="7457" xr:uid="{00000000-0005-0000-0000-0000121D0000}"/>
    <cellStyle name="Comma 19 2 11 2 4 4" xfId="7458" xr:uid="{00000000-0005-0000-0000-0000131D0000}"/>
    <cellStyle name="Comma 19 2 11 2 4 5" xfId="7459" xr:uid="{00000000-0005-0000-0000-0000141D0000}"/>
    <cellStyle name="Comma 19 2 11 2 4 6" xfId="7460" xr:uid="{00000000-0005-0000-0000-0000151D0000}"/>
    <cellStyle name="Comma 19 2 11 2 5" xfId="7461" xr:uid="{00000000-0005-0000-0000-0000161D0000}"/>
    <cellStyle name="Comma 19 2 11 2 5 2" xfId="7462" xr:uid="{00000000-0005-0000-0000-0000171D0000}"/>
    <cellStyle name="Comma 19 2 11 2 5 2 2" xfId="7463" xr:uid="{00000000-0005-0000-0000-0000181D0000}"/>
    <cellStyle name="Comma 19 2 11 2 5 2 3" xfId="7464" xr:uid="{00000000-0005-0000-0000-0000191D0000}"/>
    <cellStyle name="Comma 19 2 11 2 5 3" xfId="7465" xr:uid="{00000000-0005-0000-0000-00001A1D0000}"/>
    <cellStyle name="Comma 19 2 11 2 5 3 2" xfId="7466" xr:uid="{00000000-0005-0000-0000-00001B1D0000}"/>
    <cellStyle name="Comma 19 2 11 2 5 3 3" xfId="7467" xr:uid="{00000000-0005-0000-0000-00001C1D0000}"/>
    <cellStyle name="Comma 19 2 11 2 5 4" xfId="7468" xr:uid="{00000000-0005-0000-0000-00001D1D0000}"/>
    <cellStyle name="Comma 19 2 11 2 5 5" xfId="7469" xr:uid="{00000000-0005-0000-0000-00001E1D0000}"/>
    <cellStyle name="Comma 19 2 11 2 5 6" xfId="7470" xr:uid="{00000000-0005-0000-0000-00001F1D0000}"/>
    <cellStyle name="Comma 19 2 11 2 6" xfId="7471" xr:uid="{00000000-0005-0000-0000-0000201D0000}"/>
    <cellStyle name="Comma 19 2 11 2 6 2" xfId="7472" xr:uid="{00000000-0005-0000-0000-0000211D0000}"/>
    <cellStyle name="Comma 19 2 11 2 6 3" xfId="7473" xr:uid="{00000000-0005-0000-0000-0000221D0000}"/>
    <cellStyle name="Comma 19 2 11 2 7" xfId="7474" xr:uid="{00000000-0005-0000-0000-0000231D0000}"/>
    <cellStyle name="Comma 19 2 11 2 7 2" xfId="7475" xr:uid="{00000000-0005-0000-0000-0000241D0000}"/>
    <cellStyle name="Comma 19 2 11 2 7 3" xfId="7476" xr:uid="{00000000-0005-0000-0000-0000251D0000}"/>
    <cellStyle name="Comma 19 2 11 2 8" xfId="7477" xr:uid="{00000000-0005-0000-0000-0000261D0000}"/>
    <cellStyle name="Comma 19 2 11 2 9" xfId="7478" xr:uid="{00000000-0005-0000-0000-0000271D0000}"/>
    <cellStyle name="Comma 19 2 11 3" xfId="7479" xr:uid="{00000000-0005-0000-0000-0000281D0000}"/>
    <cellStyle name="Comma 19 2 11 3 2" xfId="7480" xr:uid="{00000000-0005-0000-0000-0000291D0000}"/>
    <cellStyle name="Comma 19 2 11 3 2 2" xfId="7481" xr:uid="{00000000-0005-0000-0000-00002A1D0000}"/>
    <cellStyle name="Comma 19 2 11 3 2 3" xfId="7482" xr:uid="{00000000-0005-0000-0000-00002B1D0000}"/>
    <cellStyle name="Comma 19 2 11 3 3" xfId="7483" xr:uid="{00000000-0005-0000-0000-00002C1D0000}"/>
    <cellStyle name="Comma 19 2 11 3 3 2" xfId="7484" xr:uid="{00000000-0005-0000-0000-00002D1D0000}"/>
    <cellStyle name="Comma 19 2 11 3 3 3" xfId="7485" xr:uid="{00000000-0005-0000-0000-00002E1D0000}"/>
    <cellStyle name="Comma 19 2 11 3 4" xfId="7486" xr:uid="{00000000-0005-0000-0000-00002F1D0000}"/>
    <cellStyle name="Comma 19 2 11 3 5" xfId="7487" xr:uid="{00000000-0005-0000-0000-0000301D0000}"/>
    <cellStyle name="Comma 19 2 11 3 6" xfId="7488" xr:uid="{00000000-0005-0000-0000-0000311D0000}"/>
    <cellStyle name="Comma 19 2 11 4" xfId="7489" xr:uid="{00000000-0005-0000-0000-0000321D0000}"/>
    <cellStyle name="Comma 19 2 11 4 2" xfId="7490" xr:uid="{00000000-0005-0000-0000-0000331D0000}"/>
    <cellStyle name="Comma 19 2 11 4 2 2" xfId="7491" xr:uid="{00000000-0005-0000-0000-0000341D0000}"/>
    <cellStyle name="Comma 19 2 11 4 2 3" xfId="7492" xr:uid="{00000000-0005-0000-0000-0000351D0000}"/>
    <cellStyle name="Comma 19 2 11 4 3" xfId="7493" xr:uid="{00000000-0005-0000-0000-0000361D0000}"/>
    <cellStyle name="Comma 19 2 11 4 3 2" xfId="7494" xr:uid="{00000000-0005-0000-0000-0000371D0000}"/>
    <cellStyle name="Comma 19 2 11 4 3 3" xfId="7495" xr:uid="{00000000-0005-0000-0000-0000381D0000}"/>
    <cellStyle name="Comma 19 2 11 4 4" xfId="7496" xr:uid="{00000000-0005-0000-0000-0000391D0000}"/>
    <cellStyle name="Comma 19 2 11 4 5" xfId="7497" xr:uid="{00000000-0005-0000-0000-00003A1D0000}"/>
    <cellStyle name="Comma 19 2 11 4 6" xfId="7498" xr:uid="{00000000-0005-0000-0000-00003B1D0000}"/>
    <cellStyle name="Comma 19 2 11 5" xfId="7499" xr:uid="{00000000-0005-0000-0000-00003C1D0000}"/>
    <cellStyle name="Comma 19 2 11 5 2" xfId="7500" xr:uid="{00000000-0005-0000-0000-00003D1D0000}"/>
    <cellStyle name="Comma 19 2 11 5 2 2" xfId="7501" xr:uid="{00000000-0005-0000-0000-00003E1D0000}"/>
    <cellStyle name="Comma 19 2 11 5 2 3" xfId="7502" xr:uid="{00000000-0005-0000-0000-00003F1D0000}"/>
    <cellStyle name="Comma 19 2 11 5 3" xfId="7503" xr:uid="{00000000-0005-0000-0000-0000401D0000}"/>
    <cellStyle name="Comma 19 2 11 5 3 2" xfId="7504" xr:uid="{00000000-0005-0000-0000-0000411D0000}"/>
    <cellStyle name="Comma 19 2 11 5 3 3" xfId="7505" xr:uid="{00000000-0005-0000-0000-0000421D0000}"/>
    <cellStyle name="Comma 19 2 11 5 4" xfId="7506" xr:uid="{00000000-0005-0000-0000-0000431D0000}"/>
    <cellStyle name="Comma 19 2 11 5 5" xfId="7507" xr:uid="{00000000-0005-0000-0000-0000441D0000}"/>
    <cellStyle name="Comma 19 2 11 5 6" xfId="7508" xr:uid="{00000000-0005-0000-0000-0000451D0000}"/>
    <cellStyle name="Comma 19 2 11 6" xfId="7509" xr:uid="{00000000-0005-0000-0000-0000461D0000}"/>
    <cellStyle name="Comma 19 2 11 6 2" xfId="7510" xr:uid="{00000000-0005-0000-0000-0000471D0000}"/>
    <cellStyle name="Comma 19 2 11 6 2 2" xfId="7511" xr:uid="{00000000-0005-0000-0000-0000481D0000}"/>
    <cellStyle name="Comma 19 2 11 6 2 3" xfId="7512" xr:uid="{00000000-0005-0000-0000-0000491D0000}"/>
    <cellStyle name="Comma 19 2 11 6 3" xfId="7513" xr:uid="{00000000-0005-0000-0000-00004A1D0000}"/>
    <cellStyle name="Comma 19 2 11 6 3 2" xfId="7514" xr:uid="{00000000-0005-0000-0000-00004B1D0000}"/>
    <cellStyle name="Comma 19 2 11 6 3 3" xfId="7515" xr:uid="{00000000-0005-0000-0000-00004C1D0000}"/>
    <cellStyle name="Comma 19 2 11 6 4" xfId="7516" xr:uid="{00000000-0005-0000-0000-00004D1D0000}"/>
    <cellStyle name="Comma 19 2 11 6 5" xfId="7517" xr:uid="{00000000-0005-0000-0000-00004E1D0000}"/>
    <cellStyle name="Comma 19 2 11 6 6" xfId="7518" xr:uid="{00000000-0005-0000-0000-00004F1D0000}"/>
    <cellStyle name="Comma 19 2 11 7" xfId="7519" xr:uid="{00000000-0005-0000-0000-0000501D0000}"/>
    <cellStyle name="Comma 19 2 11 7 2" xfId="7520" xr:uid="{00000000-0005-0000-0000-0000511D0000}"/>
    <cellStyle name="Comma 19 2 11 7 3" xfId="7521" xr:uid="{00000000-0005-0000-0000-0000521D0000}"/>
    <cellStyle name="Comma 19 2 11 8" xfId="7522" xr:uid="{00000000-0005-0000-0000-0000531D0000}"/>
    <cellStyle name="Comma 19 2 11 8 2" xfId="7523" xr:uid="{00000000-0005-0000-0000-0000541D0000}"/>
    <cellStyle name="Comma 19 2 11 8 3" xfId="7524" xr:uid="{00000000-0005-0000-0000-0000551D0000}"/>
    <cellStyle name="Comma 19 2 11 9" xfId="7525" xr:uid="{00000000-0005-0000-0000-0000561D0000}"/>
    <cellStyle name="Comma 19 2 110" xfId="7526" xr:uid="{00000000-0005-0000-0000-0000571D0000}"/>
    <cellStyle name="Comma 19 2 111" xfId="7527" xr:uid="{00000000-0005-0000-0000-0000581D0000}"/>
    <cellStyle name="Comma 19 2 112" xfId="7528" xr:uid="{00000000-0005-0000-0000-0000591D0000}"/>
    <cellStyle name="Comma 19 2 113" xfId="7529" xr:uid="{00000000-0005-0000-0000-00005A1D0000}"/>
    <cellStyle name="Comma 19 2 114" xfId="7530" xr:uid="{00000000-0005-0000-0000-00005B1D0000}"/>
    <cellStyle name="Comma 19 2 115" xfId="7531" xr:uid="{00000000-0005-0000-0000-00005C1D0000}"/>
    <cellStyle name="Comma 19 2 116" xfId="7532" xr:uid="{00000000-0005-0000-0000-00005D1D0000}"/>
    <cellStyle name="Comma 19 2 117" xfId="7533" xr:uid="{00000000-0005-0000-0000-00005E1D0000}"/>
    <cellStyle name="Comma 19 2 118" xfId="7534" xr:uid="{00000000-0005-0000-0000-00005F1D0000}"/>
    <cellStyle name="Comma 19 2 119" xfId="7535" xr:uid="{00000000-0005-0000-0000-0000601D0000}"/>
    <cellStyle name="Comma 19 2 12" xfId="7536" xr:uid="{00000000-0005-0000-0000-0000611D0000}"/>
    <cellStyle name="Comma 19 2 12 10" xfId="7537" xr:uid="{00000000-0005-0000-0000-0000621D0000}"/>
    <cellStyle name="Comma 19 2 12 11" xfId="7538" xr:uid="{00000000-0005-0000-0000-0000631D0000}"/>
    <cellStyle name="Comma 19 2 12 2" xfId="7539" xr:uid="{00000000-0005-0000-0000-0000641D0000}"/>
    <cellStyle name="Comma 19 2 12 2 10" xfId="7540" xr:uid="{00000000-0005-0000-0000-0000651D0000}"/>
    <cellStyle name="Comma 19 2 12 2 2" xfId="7541" xr:uid="{00000000-0005-0000-0000-0000661D0000}"/>
    <cellStyle name="Comma 19 2 12 2 2 2" xfId="7542" xr:uid="{00000000-0005-0000-0000-0000671D0000}"/>
    <cellStyle name="Comma 19 2 12 2 2 2 2" xfId="7543" xr:uid="{00000000-0005-0000-0000-0000681D0000}"/>
    <cellStyle name="Comma 19 2 12 2 2 2 3" xfId="7544" xr:uid="{00000000-0005-0000-0000-0000691D0000}"/>
    <cellStyle name="Comma 19 2 12 2 2 3" xfId="7545" xr:uid="{00000000-0005-0000-0000-00006A1D0000}"/>
    <cellStyle name="Comma 19 2 12 2 2 3 2" xfId="7546" xr:uid="{00000000-0005-0000-0000-00006B1D0000}"/>
    <cellStyle name="Comma 19 2 12 2 2 3 3" xfId="7547" xr:uid="{00000000-0005-0000-0000-00006C1D0000}"/>
    <cellStyle name="Comma 19 2 12 2 2 4" xfId="7548" xr:uid="{00000000-0005-0000-0000-00006D1D0000}"/>
    <cellStyle name="Comma 19 2 12 2 2 5" xfId="7549" xr:uid="{00000000-0005-0000-0000-00006E1D0000}"/>
    <cellStyle name="Comma 19 2 12 2 2 6" xfId="7550" xr:uid="{00000000-0005-0000-0000-00006F1D0000}"/>
    <cellStyle name="Comma 19 2 12 2 3" xfId="7551" xr:uid="{00000000-0005-0000-0000-0000701D0000}"/>
    <cellStyle name="Comma 19 2 12 2 3 2" xfId="7552" xr:uid="{00000000-0005-0000-0000-0000711D0000}"/>
    <cellStyle name="Comma 19 2 12 2 3 2 2" xfId="7553" xr:uid="{00000000-0005-0000-0000-0000721D0000}"/>
    <cellStyle name="Comma 19 2 12 2 3 2 3" xfId="7554" xr:uid="{00000000-0005-0000-0000-0000731D0000}"/>
    <cellStyle name="Comma 19 2 12 2 3 3" xfId="7555" xr:uid="{00000000-0005-0000-0000-0000741D0000}"/>
    <cellStyle name="Comma 19 2 12 2 3 3 2" xfId="7556" xr:uid="{00000000-0005-0000-0000-0000751D0000}"/>
    <cellStyle name="Comma 19 2 12 2 3 3 3" xfId="7557" xr:uid="{00000000-0005-0000-0000-0000761D0000}"/>
    <cellStyle name="Comma 19 2 12 2 3 4" xfId="7558" xr:uid="{00000000-0005-0000-0000-0000771D0000}"/>
    <cellStyle name="Comma 19 2 12 2 3 5" xfId="7559" xr:uid="{00000000-0005-0000-0000-0000781D0000}"/>
    <cellStyle name="Comma 19 2 12 2 3 6" xfId="7560" xr:uid="{00000000-0005-0000-0000-0000791D0000}"/>
    <cellStyle name="Comma 19 2 12 2 4" xfId="7561" xr:uid="{00000000-0005-0000-0000-00007A1D0000}"/>
    <cellStyle name="Comma 19 2 12 2 4 2" xfId="7562" xr:uid="{00000000-0005-0000-0000-00007B1D0000}"/>
    <cellStyle name="Comma 19 2 12 2 4 2 2" xfId="7563" xr:uid="{00000000-0005-0000-0000-00007C1D0000}"/>
    <cellStyle name="Comma 19 2 12 2 4 2 3" xfId="7564" xr:uid="{00000000-0005-0000-0000-00007D1D0000}"/>
    <cellStyle name="Comma 19 2 12 2 4 3" xfId="7565" xr:uid="{00000000-0005-0000-0000-00007E1D0000}"/>
    <cellStyle name="Comma 19 2 12 2 4 3 2" xfId="7566" xr:uid="{00000000-0005-0000-0000-00007F1D0000}"/>
    <cellStyle name="Comma 19 2 12 2 4 3 3" xfId="7567" xr:uid="{00000000-0005-0000-0000-0000801D0000}"/>
    <cellStyle name="Comma 19 2 12 2 4 4" xfId="7568" xr:uid="{00000000-0005-0000-0000-0000811D0000}"/>
    <cellStyle name="Comma 19 2 12 2 4 5" xfId="7569" xr:uid="{00000000-0005-0000-0000-0000821D0000}"/>
    <cellStyle name="Comma 19 2 12 2 4 6" xfId="7570" xr:uid="{00000000-0005-0000-0000-0000831D0000}"/>
    <cellStyle name="Comma 19 2 12 2 5" xfId="7571" xr:uid="{00000000-0005-0000-0000-0000841D0000}"/>
    <cellStyle name="Comma 19 2 12 2 5 2" xfId="7572" xr:uid="{00000000-0005-0000-0000-0000851D0000}"/>
    <cellStyle name="Comma 19 2 12 2 5 2 2" xfId="7573" xr:uid="{00000000-0005-0000-0000-0000861D0000}"/>
    <cellStyle name="Comma 19 2 12 2 5 2 3" xfId="7574" xr:uid="{00000000-0005-0000-0000-0000871D0000}"/>
    <cellStyle name="Comma 19 2 12 2 5 3" xfId="7575" xr:uid="{00000000-0005-0000-0000-0000881D0000}"/>
    <cellStyle name="Comma 19 2 12 2 5 3 2" xfId="7576" xr:uid="{00000000-0005-0000-0000-0000891D0000}"/>
    <cellStyle name="Comma 19 2 12 2 5 3 3" xfId="7577" xr:uid="{00000000-0005-0000-0000-00008A1D0000}"/>
    <cellStyle name="Comma 19 2 12 2 5 4" xfId="7578" xr:uid="{00000000-0005-0000-0000-00008B1D0000}"/>
    <cellStyle name="Comma 19 2 12 2 5 5" xfId="7579" xr:uid="{00000000-0005-0000-0000-00008C1D0000}"/>
    <cellStyle name="Comma 19 2 12 2 5 6" xfId="7580" xr:uid="{00000000-0005-0000-0000-00008D1D0000}"/>
    <cellStyle name="Comma 19 2 12 2 6" xfId="7581" xr:uid="{00000000-0005-0000-0000-00008E1D0000}"/>
    <cellStyle name="Comma 19 2 12 2 6 2" xfId="7582" xr:uid="{00000000-0005-0000-0000-00008F1D0000}"/>
    <cellStyle name="Comma 19 2 12 2 6 3" xfId="7583" xr:uid="{00000000-0005-0000-0000-0000901D0000}"/>
    <cellStyle name="Comma 19 2 12 2 7" xfId="7584" xr:uid="{00000000-0005-0000-0000-0000911D0000}"/>
    <cellStyle name="Comma 19 2 12 2 7 2" xfId="7585" xr:uid="{00000000-0005-0000-0000-0000921D0000}"/>
    <cellStyle name="Comma 19 2 12 2 7 3" xfId="7586" xr:uid="{00000000-0005-0000-0000-0000931D0000}"/>
    <cellStyle name="Comma 19 2 12 2 8" xfId="7587" xr:uid="{00000000-0005-0000-0000-0000941D0000}"/>
    <cellStyle name="Comma 19 2 12 2 9" xfId="7588" xr:uid="{00000000-0005-0000-0000-0000951D0000}"/>
    <cellStyle name="Comma 19 2 12 3" xfId="7589" xr:uid="{00000000-0005-0000-0000-0000961D0000}"/>
    <cellStyle name="Comma 19 2 12 3 2" xfId="7590" xr:uid="{00000000-0005-0000-0000-0000971D0000}"/>
    <cellStyle name="Comma 19 2 12 3 2 2" xfId="7591" xr:uid="{00000000-0005-0000-0000-0000981D0000}"/>
    <cellStyle name="Comma 19 2 12 3 2 3" xfId="7592" xr:uid="{00000000-0005-0000-0000-0000991D0000}"/>
    <cellStyle name="Comma 19 2 12 3 3" xfId="7593" xr:uid="{00000000-0005-0000-0000-00009A1D0000}"/>
    <cellStyle name="Comma 19 2 12 3 3 2" xfId="7594" xr:uid="{00000000-0005-0000-0000-00009B1D0000}"/>
    <cellStyle name="Comma 19 2 12 3 3 3" xfId="7595" xr:uid="{00000000-0005-0000-0000-00009C1D0000}"/>
    <cellStyle name="Comma 19 2 12 3 4" xfId="7596" xr:uid="{00000000-0005-0000-0000-00009D1D0000}"/>
    <cellStyle name="Comma 19 2 12 3 5" xfId="7597" xr:uid="{00000000-0005-0000-0000-00009E1D0000}"/>
    <cellStyle name="Comma 19 2 12 3 6" xfId="7598" xr:uid="{00000000-0005-0000-0000-00009F1D0000}"/>
    <cellStyle name="Comma 19 2 12 4" xfId="7599" xr:uid="{00000000-0005-0000-0000-0000A01D0000}"/>
    <cellStyle name="Comma 19 2 12 4 2" xfId="7600" xr:uid="{00000000-0005-0000-0000-0000A11D0000}"/>
    <cellStyle name="Comma 19 2 12 4 2 2" xfId="7601" xr:uid="{00000000-0005-0000-0000-0000A21D0000}"/>
    <cellStyle name="Comma 19 2 12 4 2 3" xfId="7602" xr:uid="{00000000-0005-0000-0000-0000A31D0000}"/>
    <cellStyle name="Comma 19 2 12 4 3" xfId="7603" xr:uid="{00000000-0005-0000-0000-0000A41D0000}"/>
    <cellStyle name="Comma 19 2 12 4 3 2" xfId="7604" xr:uid="{00000000-0005-0000-0000-0000A51D0000}"/>
    <cellStyle name="Comma 19 2 12 4 3 3" xfId="7605" xr:uid="{00000000-0005-0000-0000-0000A61D0000}"/>
    <cellStyle name="Comma 19 2 12 4 4" xfId="7606" xr:uid="{00000000-0005-0000-0000-0000A71D0000}"/>
    <cellStyle name="Comma 19 2 12 4 5" xfId="7607" xr:uid="{00000000-0005-0000-0000-0000A81D0000}"/>
    <cellStyle name="Comma 19 2 12 4 6" xfId="7608" xr:uid="{00000000-0005-0000-0000-0000A91D0000}"/>
    <cellStyle name="Comma 19 2 12 5" xfId="7609" xr:uid="{00000000-0005-0000-0000-0000AA1D0000}"/>
    <cellStyle name="Comma 19 2 12 5 2" xfId="7610" xr:uid="{00000000-0005-0000-0000-0000AB1D0000}"/>
    <cellStyle name="Comma 19 2 12 5 2 2" xfId="7611" xr:uid="{00000000-0005-0000-0000-0000AC1D0000}"/>
    <cellStyle name="Comma 19 2 12 5 2 3" xfId="7612" xr:uid="{00000000-0005-0000-0000-0000AD1D0000}"/>
    <cellStyle name="Comma 19 2 12 5 3" xfId="7613" xr:uid="{00000000-0005-0000-0000-0000AE1D0000}"/>
    <cellStyle name="Comma 19 2 12 5 3 2" xfId="7614" xr:uid="{00000000-0005-0000-0000-0000AF1D0000}"/>
    <cellStyle name="Comma 19 2 12 5 3 3" xfId="7615" xr:uid="{00000000-0005-0000-0000-0000B01D0000}"/>
    <cellStyle name="Comma 19 2 12 5 4" xfId="7616" xr:uid="{00000000-0005-0000-0000-0000B11D0000}"/>
    <cellStyle name="Comma 19 2 12 5 5" xfId="7617" xr:uid="{00000000-0005-0000-0000-0000B21D0000}"/>
    <cellStyle name="Comma 19 2 12 5 6" xfId="7618" xr:uid="{00000000-0005-0000-0000-0000B31D0000}"/>
    <cellStyle name="Comma 19 2 12 6" xfId="7619" xr:uid="{00000000-0005-0000-0000-0000B41D0000}"/>
    <cellStyle name="Comma 19 2 12 6 2" xfId="7620" xr:uid="{00000000-0005-0000-0000-0000B51D0000}"/>
    <cellStyle name="Comma 19 2 12 6 2 2" xfId="7621" xr:uid="{00000000-0005-0000-0000-0000B61D0000}"/>
    <cellStyle name="Comma 19 2 12 6 2 3" xfId="7622" xr:uid="{00000000-0005-0000-0000-0000B71D0000}"/>
    <cellStyle name="Comma 19 2 12 6 3" xfId="7623" xr:uid="{00000000-0005-0000-0000-0000B81D0000}"/>
    <cellStyle name="Comma 19 2 12 6 3 2" xfId="7624" xr:uid="{00000000-0005-0000-0000-0000B91D0000}"/>
    <cellStyle name="Comma 19 2 12 6 3 3" xfId="7625" xr:uid="{00000000-0005-0000-0000-0000BA1D0000}"/>
    <cellStyle name="Comma 19 2 12 6 4" xfId="7626" xr:uid="{00000000-0005-0000-0000-0000BB1D0000}"/>
    <cellStyle name="Comma 19 2 12 6 5" xfId="7627" xr:uid="{00000000-0005-0000-0000-0000BC1D0000}"/>
    <cellStyle name="Comma 19 2 12 6 6" xfId="7628" xr:uid="{00000000-0005-0000-0000-0000BD1D0000}"/>
    <cellStyle name="Comma 19 2 12 7" xfId="7629" xr:uid="{00000000-0005-0000-0000-0000BE1D0000}"/>
    <cellStyle name="Comma 19 2 12 7 2" xfId="7630" xr:uid="{00000000-0005-0000-0000-0000BF1D0000}"/>
    <cellStyle name="Comma 19 2 12 7 3" xfId="7631" xr:uid="{00000000-0005-0000-0000-0000C01D0000}"/>
    <cellStyle name="Comma 19 2 12 8" xfId="7632" xr:uid="{00000000-0005-0000-0000-0000C11D0000}"/>
    <cellStyle name="Comma 19 2 12 8 2" xfId="7633" xr:uid="{00000000-0005-0000-0000-0000C21D0000}"/>
    <cellStyle name="Comma 19 2 12 8 3" xfId="7634" xr:uid="{00000000-0005-0000-0000-0000C31D0000}"/>
    <cellStyle name="Comma 19 2 12 9" xfId="7635" xr:uid="{00000000-0005-0000-0000-0000C41D0000}"/>
    <cellStyle name="Comma 19 2 120" xfId="7636" xr:uid="{00000000-0005-0000-0000-0000C51D0000}"/>
    <cellStyle name="Comma 19 2 121" xfId="7637" xr:uid="{00000000-0005-0000-0000-0000C61D0000}"/>
    <cellStyle name="Comma 19 2 122" xfId="7638" xr:uid="{00000000-0005-0000-0000-0000C71D0000}"/>
    <cellStyle name="Comma 19 2 123" xfId="7639" xr:uid="{00000000-0005-0000-0000-0000C81D0000}"/>
    <cellStyle name="Comma 19 2 124" xfId="7640" xr:uid="{00000000-0005-0000-0000-0000C91D0000}"/>
    <cellStyle name="Comma 19 2 125" xfId="7641" xr:uid="{00000000-0005-0000-0000-0000CA1D0000}"/>
    <cellStyle name="Comma 19 2 126" xfId="7642" xr:uid="{00000000-0005-0000-0000-0000CB1D0000}"/>
    <cellStyle name="Comma 19 2 127" xfId="7643" xr:uid="{00000000-0005-0000-0000-0000CC1D0000}"/>
    <cellStyle name="Comma 19 2 128" xfId="7644" xr:uid="{00000000-0005-0000-0000-0000CD1D0000}"/>
    <cellStyle name="Comma 19 2 129" xfId="7645" xr:uid="{00000000-0005-0000-0000-0000CE1D0000}"/>
    <cellStyle name="Comma 19 2 13" xfId="7646" xr:uid="{00000000-0005-0000-0000-0000CF1D0000}"/>
    <cellStyle name="Comma 19 2 13 10" xfId="7647" xr:uid="{00000000-0005-0000-0000-0000D01D0000}"/>
    <cellStyle name="Comma 19 2 13 2" xfId="7648" xr:uid="{00000000-0005-0000-0000-0000D11D0000}"/>
    <cellStyle name="Comma 19 2 13 2 2" xfId="7649" xr:uid="{00000000-0005-0000-0000-0000D21D0000}"/>
    <cellStyle name="Comma 19 2 13 2 2 2" xfId="7650" xr:uid="{00000000-0005-0000-0000-0000D31D0000}"/>
    <cellStyle name="Comma 19 2 13 2 2 3" xfId="7651" xr:uid="{00000000-0005-0000-0000-0000D41D0000}"/>
    <cellStyle name="Comma 19 2 13 2 3" xfId="7652" xr:uid="{00000000-0005-0000-0000-0000D51D0000}"/>
    <cellStyle name="Comma 19 2 13 2 3 2" xfId="7653" xr:uid="{00000000-0005-0000-0000-0000D61D0000}"/>
    <cellStyle name="Comma 19 2 13 2 3 3" xfId="7654" xr:uid="{00000000-0005-0000-0000-0000D71D0000}"/>
    <cellStyle name="Comma 19 2 13 2 4" xfId="7655" xr:uid="{00000000-0005-0000-0000-0000D81D0000}"/>
    <cellStyle name="Comma 19 2 13 2 5" xfId="7656" xr:uid="{00000000-0005-0000-0000-0000D91D0000}"/>
    <cellStyle name="Comma 19 2 13 2 6" xfId="7657" xr:uid="{00000000-0005-0000-0000-0000DA1D0000}"/>
    <cellStyle name="Comma 19 2 13 3" xfId="7658" xr:uid="{00000000-0005-0000-0000-0000DB1D0000}"/>
    <cellStyle name="Comma 19 2 13 3 2" xfId="7659" xr:uid="{00000000-0005-0000-0000-0000DC1D0000}"/>
    <cellStyle name="Comma 19 2 13 3 2 2" xfId="7660" xr:uid="{00000000-0005-0000-0000-0000DD1D0000}"/>
    <cellStyle name="Comma 19 2 13 3 2 3" xfId="7661" xr:uid="{00000000-0005-0000-0000-0000DE1D0000}"/>
    <cellStyle name="Comma 19 2 13 3 3" xfId="7662" xr:uid="{00000000-0005-0000-0000-0000DF1D0000}"/>
    <cellStyle name="Comma 19 2 13 3 3 2" xfId="7663" xr:uid="{00000000-0005-0000-0000-0000E01D0000}"/>
    <cellStyle name="Comma 19 2 13 3 3 3" xfId="7664" xr:uid="{00000000-0005-0000-0000-0000E11D0000}"/>
    <cellStyle name="Comma 19 2 13 3 4" xfId="7665" xr:uid="{00000000-0005-0000-0000-0000E21D0000}"/>
    <cellStyle name="Comma 19 2 13 3 5" xfId="7666" xr:uid="{00000000-0005-0000-0000-0000E31D0000}"/>
    <cellStyle name="Comma 19 2 13 3 6" xfId="7667" xr:uid="{00000000-0005-0000-0000-0000E41D0000}"/>
    <cellStyle name="Comma 19 2 13 4" xfId="7668" xr:uid="{00000000-0005-0000-0000-0000E51D0000}"/>
    <cellStyle name="Comma 19 2 13 4 2" xfId="7669" xr:uid="{00000000-0005-0000-0000-0000E61D0000}"/>
    <cellStyle name="Comma 19 2 13 4 2 2" xfId="7670" xr:uid="{00000000-0005-0000-0000-0000E71D0000}"/>
    <cellStyle name="Comma 19 2 13 4 2 3" xfId="7671" xr:uid="{00000000-0005-0000-0000-0000E81D0000}"/>
    <cellStyle name="Comma 19 2 13 4 3" xfId="7672" xr:uid="{00000000-0005-0000-0000-0000E91D0000}"/>
    <cellStyle name="Comma 19 2 13 4 3 2" xfId="7673" xr:uid="{00000000-0005-0000-0000-0000EA1D0000}"/>
    <cellStyle name="Comma 19 2 13 4 3 3" xfId="7674" xr:uid="{00000000-0005-0000-0000-0000EB1D0000}"/>
    <cellStyle name="Comma 19 2 13 4 4" xfId="7675" xr:uid="{00000000-0005-0000-0000-0000EC1D0000}"/>
    <cellStyle name="Comma 19 2 13 4 5" xfId="7676" xr:uid="{00000000-0005-0000-0000-0000ED1D0000}"/>
    <cellStyle name="Comma 19 2 13 4 6" xfId="7677" xr:uid="{00000000-0005-0000-0000-0000EE1D0000}"/>
    <cellStyle name="Comma 19 2 13 5" xfId="7678" xr:uid="{00000000-0005-0000-0000-0000EF1D0000}"/>
    <cellStyle name="Comma 19 2 13 5 2" xfId="7679" xr:uid="{00000000-0005-0000-0000-0000F01D0000}"/>
    <cellStyle name="Comma 19 2 13 5 2 2" xfId="7680" xr:uid="{00000000-0005-0000-0000-0000F11D0000}"/>
    <cellStyle name="Comma 19 2 13 5 2 3" xfId="7681" xr:uid="{00000000-0005-0000-0000-0000F21D0000}"/>
    <cellStyle name="Comma 19 2 13 5 3" xfId="7682" xr:uid="{00000000-0005-0000-0000-0000F31D0000}"/>
    <cellStyle name="Comma 19 2 13 5 3 2" xfId="7683" xr:uid="{00000000-0005-0000-0000-0000F41D0000}"/>
    <cellStyle name="Comma 19 2 13 5 3 3" xfId="7684" xr:uid="{00000000-0005-0000-0000-0000F51D0000}"/>
    <cellStyle name="Comma 19 2 13 5 4" xfId="7685" xr:uid="{00000000-0005-0000-0000-0000F61D0000}"/>
    <cellStyle name="Comma 19 2 13 5 5" xfId="7686" xr:uid="{00000000-0005-0000-0000-0000F71D0000}"/>
    <cellStyle name="Comma 19 2 13 5 6" xfId="7687" xr:uid="{00000000-0005-0000-0000-0000F81D0000}"/>
    <cellStyle name="Comma 19 2 13 6" xfId="7688" xr:uid="{00000000-0005-0000-0000-0000F91D0000}"/>
    <cellStyle name="Comma 19 2 13 6 2" xfId="7689" xr:uid="{00000000-0005-0000-0000-0000FA1D0000}"/>
    <cellStyle name="Comma 19 2 13 6 3" xfId="7690" xr:uid="{00000000-0005-0000-0000-0000FB1D0000}"/>
    <cellStyle name="Comma 19 2 13 7" xfId="7691" xr:uid="{00000000-0005-0000-0000-0000FC1D0000}"/>
    <cellStyle name="Comma 19 2 13 7 2" xfId="7692" xr:uid="{00000000-0005-0000-0000-0000FD1D0000}"/>
    <cellStyle name="Comma 19 2 13 7 3" xfId="7693" xr:uid="{00000000-0005-0000-0000-0000FE1D0000}"/>
    <cellStyle name="Comma 19 2 13 8" xfId="7694" xr:uid="{00000000-0005-0000-0000-0000FF1D0000}"/>
    <cellStyle name="Comma 19 2 13 9" xfId="7695" xr:uid="{00000000-0005-0000-0000-0000001E0000}"/>
    <cellStyle name="Comma 19 2 130" xfId="7696" xr:uid="{00000000-0005-0000-0000-0000011E0000}"/>
    <cellStyle name="Comma 19 2 131" xfId="7697" xr:uid="{00000000-0005-0000-0000-0000021E0000}"/>
    <cellStyle name="Comma 19 2 132" xfId="7698" xr:uid="{00000000-0005-0000-0000-0000031E0000}"/>
    <cellStyle name="Comma 19 2 133" xfId="7699" xr:uid="{00000000-0005-0000-0000-0000041E0000}"/>
    <cellStyle name="Comma 19 2 134" xfId="7700" xr:uid="{00000000-0005-0000-0000-0000051E0000}"/>
    <cellStyle name="Comma 19 2 135" xfId="7701" xr:uid="{00000000-0005-0000-0000-0000061E0000}"/>
    <cellStyle name="Comma 19 2 136" xfId="7702" xr:uid="{00000000-0005-0000-0000-0000071E0000}"/>
    <cellStyle name="Comma 19 2 137" xfId="7703" xr:uid="{00000000-0005-0000-0000-0000081E0000}"/>
    <cellStyle name="Comma 19 2 138" xfId="7704" xr:uid="{00000000-0005-0000-0000-0000091E0000}"/>
    <cellStyle name="Comma 19 2 139" xfId="7705" xr:uid="{00000000-0005-0000-0000-00000A1E0000}"/>
    <cellStyle name="Comma 19 2 14" xfId="7706" xr:uid="{00000000-0005-0000-0000-00000B1E0000}"/>
    <cellStyle name="Comma 19 2 14 2" xfId="7707" xr:uid="{00000000-0005-0000-0000-00000C1E0000}"/>
    <cellStyle name="Comma 19 2 14 2 2" xfId="7708" xr:uid="{00000000-0005-0000-0000-00000D1E0000}"/>
    <cellStyle name="Comma 19 2 14 2 3" xfId="7709" xr:uid="{00000000-0005-0000-0000-00000E1E0000}"/>
    <cellStyle name="Comma 19 2 14 3" xfId="7710" xr:uid="{00000000-0005-0000-0000-00000F1E0000}"/>
    <cellStyle name="Comma 19 2 14 3 2" xfId="7711" xr:uid="{00000000-0005-0000-0000-0000101E0000}"/>
    <cellStyle name="Comma 19 2 14 3 3" xfId="7712" xr:uid="{00000000-0005-0000-0000-0000111E0000}"/>
    <cellStyle name="Comma 19 2 14 4" xfId="7713" xr:uid="{00000000-0005-0000-0000-0000121E0000}"/>
    <cellStyle name="Comma 19 2 14 5" xfId="7714" xr:uid="{00000000-0005-0000-0000-0000131E0000}"/>
    <cellStyle name="Comma 19 2 14 6" xfId="7715" xr:uid="{00000000-0005-0000-0000-0000141E0000}"/>
    <cellStyle name="Comma 19 2 140" xfId="7716" xr:uid="{00000000-0005-0000-0000-0000151E0000}"/>
    <cellStyle name="Comma 19 2 141" xfId="7717" xr:uid="{00000000-0005-0000-0000-0000161E0000}"/>
    <cellStyle name="Comma 19 2 142" xfId="7718" xr:uid="{00000000-0005-0000-0000-0000171E0000}"/>
    <cellStyle name="Comma 19 2 143" xfId="7719" xr:uid="{00000000-0005-0000-0000-0000181E0000}"/>
    <cellStyle name="Comma 19 2 144" xfId="7720" xr:uid="{00000000-0005-0000-0000-0000191E0000}"/>
    <cellStyle name="Comma 19 2 145" xfId="7721" xr:uid="{00000000-0005-0000-0000-00001A1E0000}"/>
    <cellStyle name="Comma 19 2 146" xfId="7722" xr:uid="{00000000-0005-0000-0000-00001B1E0000}"/>
    <cellStyle name="Comma 19 2 147" xfId="7723" xr:uid="{00000000-0005-0000-0000-00001C1E0000}"/>
    <cellStyle name="Comma 19 2 148" xfId="7724" xr:uid="{00000000-0005-0000-0000-00001D1E0000}"/>
    <cellStyle name="Comma 19 2 149" xfId="7725" xr:uid="{00000000-0005-0000-0000-00001E1E0000}"/>
    <cellStyle name="Comma 19 2 15" xfId="7726" xr:uid="{00000000-0005-0000-0000-00001F1E0000}"/>
    <cellStyle name="Comma 19 2 15 2" xfId="7727" xr:uid="{00000000-0005-0000-0000-0000201E0000}"/>
    <cellStyle name="Comma 19 2 15 2 2" xfId="7728" xr:uid="{00000000-0005-0000-0000-0000211E0000}"/>
    <cellStyle name="Comma 19 2 15 2 3" xfId="7729" xr:uid="{00000000-0005-0000-0000-0000221E0000}"/>
    <cellStyle name="Comma 19 2 15 3" xfId="7730" xr:uid="{00000000-0005-0000-0000-0000231E0000}"/>
    <cellStyle name="Comma 19 2 15 3 2" xfId="7731" xr:uid="{00000000-0005-0000-0000-0000241E0000}"/>
    <cellStyle name="Comma 19 2 15 3 3" xfId="7732" xr:uid="{00000000-0005-0000-0000-0000251E0000}"/>
    <cellStyle name="Comma 19 2 15 4" xfId="7733" xr:uid="{00000000-0005-0000-0000-0000261E0000}"/>
    <cellStyle name="Comma 19 2 15 5" xfId="7734" xr:uid="{00000000-0005-0000-0000-0000271E0000}"/>
    <cellStyle name="Comma 19 2 15 6" xfId="7735" xr:uid="{00000000-0005-0000-0000-0000281E0000}"/>
    <cellStyle name="Comma 19 2 150" xfId="7736" xr:uid="{00000000-0005-0000-0000-0000291E0000}"/>
    <cellStyle name="Comma 19 2 151" xfId="7737" xr:uid="{00000000-0005-0000-0000-00002A1E0000}"/>
    <cellStyle name="Comma 19 2 152" xfId="7738" xr:uid="{00000000-0005-0000-0000-00002B1E0000}"/>
    <cellStyle name="Comma 19 2 153" xfId="7739" xr:uid="{00000000-0005-0000-0000-00002C1E0000}"/>
    <cellStyle name="Comma 19 2 154" xfId="7740" xr:uid="{00000000-0005-0000-0000-00002D1E0000}"/>
    <cellStyle name="Comma 19 2 155" xfId="7741" xr:uid="{00000000-0005-0000-0000-00002E1E0000}"/>
    <cellStyle name="Comma 19 2 156" xfId="7742" xr:uid="{00000000-0005-0000-0000-00002F1E0000}"/>
    <cellStyle name="Comma 19 2 157" xfId="7743" xr:uid="{00000000-0005-0000-0000-0000301E0000}"/>
    <cellStyle name="Comma 19 2 158" xfId="7744" xr:uid="{00000000-0005-0000-0000-0000311E0000}"/>
    <cellStyle name="Comma 19 2 159" xfId="7745" xr:uid="{00000000-0005-0000-0000-0000321E0000}"/>
    <cellStyle name="Comma 19 2 16" xfId="7746" xr:uid="{00000000-0005-0000-0000-0000331E0000}"/>
    <cellStyle name="Comma 19 2 16 2" xfId="7747" xr:uid="{00000000-0005-0000-0000-0000341E0000}"/>
    <cellStyle name="Comma 19 2 16 2 2" xfId="7748" xr:uid="{00000000-0005-0000-0000-0000351E0000}"/>
    <cellStyle name="Comma 19 2 16 2 3" xfId="7749" xr:uid="{00000000-0005-0000-0000-0000361E0000}"/>
    <cellStyle name="Comma 19 2 16 3" xfId="7750" xr:uid="{00000000-0005-0000-0000-0000371E0000}"/>
    <cellStyle name="Comma 19 2 16 3 2" xfId="7751" xr:uid="{00000000-0005-0000-0000-0000381E0000}"/>
    <cellStyle name="Comma 19 2 16 3 3" xfId="7752" xr:uid="{00000000-0005-0000-0000-0000391E0000}"/>
    <cellStyle name="Comma 19 2 16 4" xfId="7753" xr:uid="{00000000-0005-0000-0000-00003A1E0000}"/>
    <cellStyle name="Comma 19 2 16 5" xfId="7754" xr:uid="{00000000-0005-0000-0000-00003B1E0000}"/>
    <cellStyle name="Comma 19 2 16 6" xfId="7755" xr:uid="{00000000-0005-0000-0000-00003C1E0000}"/>
    <cellStyle name="Comma 19 2 160" xfId="7756" xr:uid="{00000000-0005-0000-0000-00003D1E0000}"/>
    <cellStyle name="Comma 19 2 161" xfId="7757" xr:uid="{00000000-0005-0000-0000-00003E1E0000}"/>
    <cellStyle name="Comma 19 2 162" xfId="7758" xr:uid="{00000000-0005-0000-0000-00003F1E0000}"/>
    <cellStyle name="Comma 19 2 17" xfId="7759" xr:uid="{00000000-0005-0000-0000-0000401E0000}"/>
    <cellStyle name="Comma 19 2 17 2" xfId="7760" xr:uid="{00000000-0005-0000-0000-0000411E0000}"/>
    <cellStyle name="Comma 19 2 17 2 2" xfId="7761" xr:uid="{00000000-0005-0000-0000-0000421E0000}"/>
    <cellStyle name="Comma 19 2 17 2 3" xfId="7762" xr:uid="{00000000-0005-0000-0000-0000431E0000}"/>
    <cellStyle name="Comma 19 2 17 3" xfId="7763" xr:uid="{00000000-0005-0000-0000-0000441E0000}"/>
    <cellStyle name="Comma 19 2 17 3 2" xfId="7764" xr:uid="{00000000-0005-0000-0000-0000451E0000}"/>
    <cellStyle name="Comma 19 2 17 3 3" xfId="7765" xr:uid="{00000000-0005-0000-0000-0000461E0000}"/>
    <cellStyle name="Comma 19 2 17 4" xfId="7766" xr:uid="{00000000-0005-0000-0000-0000471E0000}"/>
    <cellStyle name="Comma 19 2 17 5" xfId="7767" xr:uid="{00000000-0005-0000-0000-0000481E0000}"/>
    <cellStyle name="Comma 19 2 17 6" xfId="7768" xr:uid="{00000000-0005-0000-0000-0000491E0000}"/>
    <cellStyle name="Comma 19 2 18" xfId="7769" xr:uid="{00000000-0005-0000-0000-00004A1E0000}"/>
    <cellStyle name="Comma 19 2 18 2" xfId="7770" xr:uid="{00000000-0005-0000-0000-00004B1E0000}"/>
    <cellStyle name="Comma 19 2 18 3" xfId="7771" xr:uid="{00000000-0005-0000-0000-00004C1E0000}"/>
    <cellStyle name="Comma 19 2 18 4" xfId="7772" xr:uid="{00000000-0005-0000-0000-00004D1E0000}"/>
    <cellStyle name="Comma 19 2 19" xfId="7773" xr:uid="{00000000-0005-0000-0000-00004E1E0000}"/>
    <cellStyle name="Comma 19 2 19 2" xfId="7774" xr:uid="{00000000-0005-0000-0000-00004F1E0000}"/>
    <cellStyle name="Comma 19 2 19 3" xfId="7775" xr:uid="{00000000-0005-0000-0000-0000501E0000}"/>
    <cellStyle name="Comma 19 2 2" xfId="7776" xr:uid="{00000000-0005-0000-0000-0000511E0000}"/>
    <cellStyle name="Comma 19 2 2 10" xfId="7777" xr:uid="{00000000-0005-0000-0000-0000521E0000}"/>
    <cellStyle name="Comma 19 2 2 11" xfId="7778" xr:uid="{00000000-0005-0000-0000-0000531E0000}"/>
    <cellStyle name="Comma 19 2 2 2" xfId="7779" xr:uid="{00000000-0005-0000-0000-0000541E0000}"/>
    <cellStyle name="Comma 19 2 2 2 10" xfId="7780" xr:uid="{00000000-0005-0000-0000-0000551E0000}"/>
    <cellStyle name="Comma 19 2 2 2 2" xfId="7781" xr:uid="{00000000-0005-0000-0000-0000561E0000}"/>
    <cellStyle name="Comma 19 2 2 2 2 2" xfId="7782" xr:uid="{00000000-0005-0000-0000-0000571E0000}"/>
    <cellStyle name="Comma 19 2 2 2 2 2 2" xfId="7783" xr:uid="{00000000-0005-0000-0000-0000581E0000}"/>
    <cellStyle name="Comma 19 2 2 2 2 2 3" xfId="7784" xr:uid="{00000000-0005-0000-0000-0000591E0000}"/>
    <cellStyle name="Comma 19 2 2 2 2 3" xfId="7785" xr:uid="{00000000-0005-0000-0000-00005A1E0000}"/>
    <cellStyle name="Comma 19 2 2 2 2 3 2" xfId="7786" xr:uid="{00000000-0005-0000-0000-00005B1E0000}"/>
    <cellStyle name="Comma 19 2 2 2 2 3 3" xfId="7787" xr:uid="{00000000-0005-0000-0000-00005C1E0000}"/>
    <cellStyle name="Comma 19 2 2 2 2 4" xfId="7788" xr:uid="{00000000-0005-0000-0000-00005D1E0000}"/>
    <cellStyle name="Comma 19 2 2 2 2 5" xfId="7789" xr:uid="{00000000-0005-0000-0000-00005E1E0000}"/>
    <cellStyle name="Comma 19 2 2 2 2 6" xfId="7790" xr:uid="{00000000-0005-0000-0000-00005F1E0000}"/>
    <cellStyle name="Comma 19 2 2 2 3" xfId="7791" xr:uid="{00000000-0005-0000-0000-0000601E0000}"/>
    <cellStyle name="Comma 19 2 2 2 3 2" xfId="7792" xr:uid="{00000000-0005-0000-0000-0000611E0000}"/>
    <cellStyle name="Comma 19 2 2 2 3 2 2" xfId="7793" xr:uid="{00000000-0005-0000-0000-0000621E0000}"/>
    <cellStyle name="Comma 19 2 2 2 3 2 3" xfId="7794" xr:uid="{00000000-0005-0000-0000-0000631E0000}"/>
    <cellStyle name="Comma 19 2 2 2 3 3" xfId="7795" xr:uid="{00000000-0005-0000-0000-0000641E0000}"/>
    <cellStyle name="Comma 19 2 2 2 3 3 2" xfId="7796" xr:uid="{00000000-0005-0000-0000-0000651E0000}"/>
    <cellStyle name="Comma 19 2 2 2 3 3 3" xfId="7797" xr:uid="{00000000-0005-0000-0000-0000661E0000}"/>
    <cellStyle name="Comma 19 2 2 2 3 4" xfId="7798" xr:uid="{00000000-0005-0000-0000-0000671E0000}"/>
    <cellStyle name="Comma 19 2 2 2 3 5" xfId="7799" xr:uid="{00000000-0005-0000-0000-0000681E0000}"/>
    <cellStyle name="Comma 19 2 2 2 3 6" xfId="7800" xr:uid="{00000000-0005-0000-0000-0000691E0000}"/>
    <cellStyle name="Comma 19 2 2 2 4" xfId="7801" xr:uid="{00000000-0005-0000-0000-00006A1E0000}"/>
    <cellStyle name="Comma 19 2 2 2 4 2" xfId="7802" xr:uid="{00000000-0005-0000-0000-00006B1E0000}"/>
    <cellStyle name="Comma 19 2 2 2 4 2 2" xfId="7803" xr:uid="{00000000-0005-0000-0000-00006C1E0000}"/>
    <cellStyle name="Comma 19 2 2 2 4 2 3" xfId="7804" xr:uid="{00000000-0005-0000-0000-00006D1E0000}"/>
    <cellStyle name="Comma 19 2 2 2 4 3" xfId="7805" xr:uid="{00000000-0005-0000-0000-00006E1E0000}"/>
    <cellStyle name="Comma 19 2 2 2 4 3 2" xfId="7806" xr:uid="{00000000-0005-0000-0000-00006F1E0000}"/>
    <cellStyle name="Comma 19 2 2 2 4 3 3" xfId="7807" xr:uid="{00000000-0005-0000-0000-0000701E0000}"/>
    <cellStyle name="Comma 19 2 2 2 4 4" xfId="7808" xr:uid="{00000000-0005-0000-0000-0000711E0000}"/>
    <cellStyle name="Comma 19 2 2 2 4 5" xfId="7809" xr:uid="{00000000-0005-0000-0000-0000721E0000}"/>
    <cellStyle name="Comma 19 2 2 2 4 6" xfId="7810" xr:uid="{00000000-0005-0000-0000-0000731E0000}"/>
    <cellStyle name="Comma 19 2 2 2 5" xfId="7811" xr:uid="{00000000-0005-0000-0000-0000741E0000}"/>
    <cellStyle name="Comma 19 2 2 2 5 2" xfId="7812" xr:uid="{00000000-0005-0000-0000-0000751E0000}"/>
    <cellStyle name="Comma 19 2 2 2 5 2 2" xfId="7813" xr:uid="{00000000-0005-0000-0000-0000761E0000}"/>
    <cellStyle name="Comma 19 2 2 2 5 2 3" xfId="7814" xr:uid="{00000000-0005-0000-0000-0000771E0000}"/>
    <cellStyle name="Comma 19 2 2 2 5 3" xfId="7815" xr:uid="{00000000-0005-0000-0000-0000781E0000}"/>
    <cellStyle name="Comma 19 2 2 2 5 3 2" xfId="7816" xr:uid="{00000000-0005-0000-0000-0000791E0000}"/>
    <cellStyle name="Comma 19 2 2 2 5 3 3" xfId="7817" xr:uid="{00000000-0005-0000-0000-00007A1E0000}"/>
    <cellStyle name="Comma 19 2 2 2 5 4" xfId="7818" xr:uid="{00000000-0005-0000-0000-00007B1E0000}"/>
    <cellStyle name="Comma 19 2 2 2 5 5" xfId="7819" xr:uid="{00000000-0005-0000-0000-00007C1E0000}"/>
    <cellStyle name="Comma 19 2 2 2 5 6" xfId="7820" xr:uid="{00000000-0005-0000-0000-00007D1E0000}"/>
    <cellStyle name="Comma 19 2 2 2 6" xfId="7821" xr:uid="{00000000-0005-0000-0000-00007E1E0000}"/>
    <cellStyle name="Comma 19 2 2 2 6 2" xfId="7822" xr:uid="{00000000-0005-0000-0000-00007F1E0000}"/>
    <cellStyle name="Comma 19 2 2 2 6 3" xfId="7823" xr:uid="{00000000-0005-0000-0000-0000801E0000}"/>
    <cellStyle name="Comma 19 2 2 2 7" xfId="7824" xr:uid="{00000000-0005-0000-0000-0000811E0000}"/>
    <cellStyle name="Comma 19 2 2 2 7 2" xfId="7825" xr:uid="{00000000-0005-0000-0000-0000821E0000}"/>
    <cellStyle name="Comma 19 2 2 2 7 3" xfId="7826" xr:uid="{00000000-0005-0000-0000-0000831E0000}"/>
    <cellStyle name="Comma 19 2 2 2 8" xfId="7827" xr:uid="{00000000-0005-0000-0000-0000841E0000}"/>
    <cellStyle name="Comma 19 2 2 2 9" xfId="7828" xr:uid="{00000000-0005-0000-0000-0000851E0000}"/>
    <cellStyle name="Comma 19 2 2 3" xfId="7829" xr:uid="{00000000-0005-0000-0000-0000861E0000}"/>
    <cellStyle name="Comma 19 2 2 3 2" xfId="7830" xr:uid="{00000000-0005-0000-0000-0000871E0000}"/>
    <cellStyle name="Comma 19 2 2 3 2 2" xfId="7831" xr:uid="{00000000-0005-0000-0000-0000881E0000}"/>
    <cellStyle name="Comma 19 2 2 3 2 3" xfId="7832" xr:uid="{00000000-0005-0000-0000-0000891E0000}"/>
    <cellStyle name="Comma 19 2 2 3 3" xfId="7833" xr:uid="{00000000-0005-0000-0000-00008A1E0000}"/>
    <cellStyle name="Comma 19 2 2 3 3 2" xfId="7834" xr:uid="{00000000-0005-0000-0000-00008B1E0000}"/>
    <cellStyle name="Comma 19 2 2 3 3 3" xfId="7835" xr:uid="{00000000-0005-0000-0000-00008C1E0000}"/>
    <cellStyle name="Comma 19 2 2 3 4" xfId="7836" xr:uid="{00000000-0005-0000-0000-00008D1E0000}"/>
    <cellStyle name="Comma 19 2 2 3 5" xfId="7837" xr:uid="{00000000-0005-0000-0000-00008E1E0000}"/>
    <cellStyle name="Comma 19 2 2 3 6" xfId="7838" xr:uid="{00000000-0005-0000-0000-00008F1E0000}"/>
    <cellStyle name="Comma 19 2 2 4" xfId="7839" xr:uid="{00000000-0005-0000-0000-0000901E0000}"/>
    <cellStyle name="Comma 19 2 2 4 2" xfId="7840" xr:uid="{00000000-0005-0000-0000-0000911E0000}"/>
    <cellStyle name="Comma 19 2 2 4 2 2" xfId="7841" xr:uid="{00000000-0005-0000-0000-0000921E0000}"/>
    <cellStyle name="Comma 19 2 2 4 2 3" xfId="7842" xr:uid="{00000000-0005-0000-0000-0000931E0000}"/>
    <cellStyle name="Comma 19 2 2 4 3" xfId="7843" xr:uid="{00000000-0005-0000-0000-0000941E0000}"/>
    <cellStyle name="Comma 19 2 2 4 3 2" xfId="7844" xr:uid="{00000000-0005-0000-0000-0000951E0000}"/>
    <cellStyle name="Comma 19 2 2 4 3 3" xfId="7845" xr:uid="{00000000-0005-0000-0000-0000961E0000}"/>
    <cellStyle name="Comma 19 2 2 4 4" xfId="7846" xr:uid="{00000000-0005-0000-0000-0000971E0000}"/>
    <cellStyle name="Comma 19 2 2 4 5" xfId="7847" xr:uid="{00000000-0005-0000-0000-0000981E0000}"/>
    <cellStyle name="Comma 19 2 2 4 6" xfId="7848" xr:uid="{00000000-0005-0000-0000-0000991E0000}"/>
    <cellStyle name="Comma 19 2 2 5" xfId="7849" xr:uid="{00000000-0005-0000-0000-00009A1E0000}"/>
    <cellStyle name="Comma 19 2 2 5 2" xfId="7850" xr:uid="{00000000-0005-0000-0000-00009B1E0000}"/>
    <cellStyle name="Comma 19 2 2 5 2 2" xfId="7851" xr:uid="{00000000-0005-0000-0000-00009C1E0000}"/>
    <cellStyle name="Comma 19 2 2 5 2 3" xfId="7852" xr:uid="{00000000-0005-0000-0000-00009D1E0000}"/>
    <cellStyle name="Comma 19 2 2 5 3" xfId="7853" xr:uid="{00000000-0005-0000-0000-00009E1E0000}"/>
    <cellStyle name="Comma 19 2 2 5 3 2" xfId="7854" xr:uid="{00000000-0005-0000-0000-00009F1E0000}"/>
    <cellStyle name="Comma 19 2 2 5 3 3" xfId="7855" xr:uid="{00000000-0005-0000-0000-0000A01E0000}"/>
    <cellStyle name="Comma 19 2 2 5 4" xfId="7856" xr:uid="{00000000-0005-0000-0000-0000A11E0000}"/>
    <cellStyle name="Comma 19 2 2 5 5" xfId="7857" xr:uid="{00000000-0005-0000-0000-0000A21E0000}"/>
    <cellStyle name="Comma 19 2 2 5 6" xfId="7858" xr:uid="{00000000-0005-0000-0000-0000A31E0000}"/>
    <cellStyle name="Comma 19 2 2 6" xfId="7859" xr:uid="{00000000-0005-0000-0000-0000A41E0000}"/>
    <cellStyle name="Comma 19 2 2 6 2" xfId="7860" xr:uid="{00000000-0005-0000-0000-0000A51E0000}"/>
    <cellStyle name="Comma 19 2 2 6 2 2" xfId="7861" xr:uid="{00000000-0005-0000-0000-0000A61E0000}"/>
    <cellStyle name="Comma 19 2 2 6 2 3" xfId="7862" xr:uid="{00000000-0005-0000-0000-0000A71E0000}"/>
    <cellStyle name="Comma 19 2 2 6 3" xfId="7863" xr:uid="{00000000-0005-0000-0000-0000A81E0000}"/>
    <cellStyle name="Comma 19 2 2 6 3 2" xfId="7864" xr:uid="{00000000-0005-0000-0000-0000A91E0000}"/>
    <cellStyle name="Comma 19 2 2 6 3 3" xfId="7865" xr:uid="{00000000-0005-0000-0000-0000AA1E0000}"/>
    <cellStyle name="Comma 19 2 2 6 4" xfId="7866" xr:uid="{00000000-0005-0000-0000-0000AB1E0000}"/>
    <cellStyle name="Comma 19 2 2 6 5" xfId="7867" xr:uid="{00000000-0005-0000-0000-0000AC1E0000}"/>
    <cellStyle name="Comma 19 2 2 6 6" xfId="7868" xr:uid="{00000000-0005-0000-0000-0000AD1E0000}"/>
    <cellStyle name="Comma 19 2 2 7" xfId="7869" xr:uid="{00000000-0005-0000-0000-0000AE1E0000}"/>
    <cellStyle name="Comma 19 2 2 7 2" xfId="7870" xr:uid="{00000000-0005-0000-0000-0000AF1E0000}"/>
    <cellStyle name="Comma 19 2 2 7 3" xfId="7871" xr:uid="{00000000-0005-0000-0000-0000B01E0000}"/>
    <cellStyle name="Comma 19 2 2 8" xfId="7872" xr:uid="{00000000-0005-0000-0000-0000B11E0000}"/>
    <cellStyle name="Comma 19 2 2 8 2" xfId="7873" xr:uid="{00000000-0005-0000-0000-0000B21E0000}"/>
    <cellStyle name="Comma 19 2 2 8 3" xfId="7874" xr:uid="{00000000-0005-0000-0000-0000B31E0000}"/>
    <cellStyle name="Comma 19 2 2 9" xfId="7875" xr:uid="{00000000-0005-0000-0000-0000B41E0000}"/>
    <cellStyle name="Comma 19 2 20" xfId="7876" xr:uid="{00000000-0005-0000-0000-0000B51E0000}"/>
    <cellStyle name="Comma 19 2 21" xfId="7877" xr:uid="{00000000-0005-0000-0000-0000B61E0000}"/>
    <cellStyle name="Comma 19 2 22" xfId="7878" xr:uid="{00000000-0005-0000-0000-0000B71E0000}"/>
    <cellStyle name="Comma 19 2 23" xfId="7879" xr:uid="{00000000-0005-0000-0000-0000B81E0000}"/>
    <cellStyle name="Comma 19 2 24" xfId="7880" xr:uid="{00000000-0005-0000-0000-0000B91E0000}"/>
    <cellStyle name="Comma 19 2 25" xfId="7881" xr:uid="{00000000-0005-0000-0000-0000BA1E0000}"/>
    <cellStyle name="Comma 19 2 26" xfId="7882" xr:uid="{00000000-0005-0000-0000-0000BB1E0000}"/>
    <cellStyle name="Comma 19 2 27" xfId="7883" xr:uid="{00000000-0005-0000-0000-0000BC1E0000}"/>
    <cellStyle name="Comma 19 2 28" xfId="7884" xr:uid="{00000000-0005-0000-0000-0000BD1E0000}"/>
    <cellStyle name="Comma 19 2 29" xfId="7885" xr:uid="{00000000-0005-0000-0000-0000BE1E0000}"/>
    <cellStyle name="Comma 19 2 3" xfId="7886" xr:uid="{00000000-0005-0000-0000-0000BF1E0000}"/>
    <cellStyle name="Comma 19 2 3 10" xfId="7887" xr:uid="{00000000-0005-0000-0000-0000C01E0000}"/>
    <cellStyle name="Comma 19 2 3 11" xfId="7888" xr:uid="{00000000-0005-0000-0000-0000C11E0000}"/>
    <cellStyle name="Comma 19 2 3 2" xfId="7889" xr:uid="{00000000-0005-0000-0000-0000C21E0000}"/>
    <cellStyle name="Comma 19 2 3 2 10" xfId="7890" xr:uid="{00000000-0005-0000-0000-0000C31E0000}"/>
    <cellStyle name="Comma 19 2 3 2 2" xfId="7891" xr:uid="{00000000-0005-0000-0000-0000C41E0000}"/>
    <cellStyle name="Comma 19 2 3 2 2 2" xfId="7892" xr:uid="{00000000-0005-0000-0000-0000C51E0000}"/>
    <cellStyle name="Comma 19 2 3 2 2 2 2" xfId="7893" xr:uid="{00000000-0005-0000-0000-0000C61E0000}"/>
    <cellStyle name="Comma 19 2 3 2 2 2 3" xfId="7894" xr:uid="{00000000-0005-0000-0000-0000C71E0000}"/>
    <cellStyle name="Comma 19 2 3 2 2 3" xfId="7895" xr:uid="{00000000-0005-0000-0000-0000C81E0000}"/>
    <cellStyle name="Comma 19 2 3 2 2 3 2" xfId="7896" xr:uid="{00000000-0005-0000-0000-0000C91E0000}"/>
    <cellStyle name="Comma 19 2 3 2 2 3 3" xfId="7897" xr:uid="{00000000-0005-0000-0000-0000CA1E0000}"/>
    <cellStyle name="Comma 19 2 3 2 2 4" xfId="7898" xr:uid="{00000000-0005-0000-0000-0000CB1E0000}"/>
    <cellStyle name="Comma 19 2 3 2 2 5" xfId="7899" xr:uid="{00000000-0005-0000-0000-0000CC1E0000}"/>
    <cellStyle name="Comma 19 2 3 2 2 6" xfId="7900" xr:uid="{00000000-0005-0000-0000-0000CD1E0000}"/>
    <cellStyle name="Comma 19 2 3 2 3" xfId="7901" xr:uid="{00000000-0005-0000-0000-0000CE1E0000}"/>
    <cellStyle name="Comma 19 2 3 2 3 2" xfId="7902" xr:uid="{00000000-0005-0000-0000-0000CF1E0000}"/>
    <cellStyle name="Comma 19 2 3 2 3 2 2" xfId="7903" xr:uid="{00000000-0005-0000-0000-0000D01E0000}"/>
    <cellStyle name="Comma 19 2 3 2 3 2 3" xfId="7904" xr:uid="{00000000-0005-0000-0000-0000D11E0000}"/>
    <cellStyle name="Comma 19 2 3 2 3 3" xfId="7905" xr:uid="{00000000-0005-0000-0000-0000D21E0000}"/>
    <cellStyle name="Comma 19 2 3 2 3 3 2" xfId="7906" xr:uid="{00000000-0005-0000-0000-0000D31E0000}"/>
    <cellStyle name="Comma 19 2 3 2 3 3 3" xfId="7907" xr:uid="{00000000-0005-0000-0000-0000D41E0000}"/>
    <cellStyle name="Comma 19 2 3 2 3 4" xfId="7908" xr:uid="{00000000-0005-0000-0000-0000D51E0000}"/>
    <cellStyle name="Comma 19 2 3 2 3 5" xfId="7909" xr:uid="{00000000-0005-0000-0000-0000D61E0000}"/>
    <cellStyle name="Comma 19 2 3 2 3 6" xfId="7910" xr:uid="{00000000-0005-0000-0000-0000D71E0000}"/>
    <cellStyle name="Comma 19 2 3 2 4" xfId="7911" xr:uid="{00000000-0005-0000-0000-0000D81E0000}"/>
    <cellStyle name="Comma 19 2 3 2 4 2" xfId="7912" xr:uid="{00000000-0005-0000-0000-0000D91E0000}"/>
    <cellStyle name="Comma 19 2 3 2 4 2 2" xfId="7913" xr:uid="{00000000-0005-0000-0000-0000DA1E0000}"/>
    <cellStyle name="Comma 19 2 3 2 4 2 3" xfId="7914" xr:uid="{00000000-0005-0000-0000-0000DB1E0000}"/>
    <cellStyle name="Comma 19 2 3 2 4 3" xfId="7915" xr:uid="{00000000-0005-0000-0000-0000DC1E0000}"/>
    <cellStyle name="Comma 19 2 3 2 4 3 2" xfId="7916" xr:uid="{00000000-0005-0000-0000-0000DD1E0000}"/>
    <cellStyle name="Comma 19 2 3 2 4 3 3" xfId="7917" xr:uid="{00000000-0005-0000-0000-0000DE1E0000}"/>
    <cellStyle name="Comma 19 2 3 2 4 4" xfId="7918" xr:uid="{00000000-0005-0000-0000-0000DF1E0000}"/>
    <cellStyle name="Comma 19 2 3 2 4 5" xfId="7919" xr:uid="{00000000-0005-0000-0000-0000E01E0000}"/>
    <cellStyle name="Comma 19 2 3 2 4 6" xfId="7920" xr:uid="{00000000-0005-0000-0000-0000E11E0000}"/>
    <cellStyle name="Comma 19 2 3 2 5" xfId="7921" xr:uid="{00000000-0005-0000-0000-0000E21E0000}"/>
    <cellStyle name="Comma 19 2 3 2 5 2" xfId="7922" xr:uid="{00000000-0005-0000-0000-0000E31E0000}"/>
    <cellStyle name="Comma 19 2 3 2 5 2 2" xfId="7923" xr:uid="{00000000-0005-0000-0000-0000E41E0000}"/>
    <cellStyle name="Comma 19 2 3 2 5 2 3" xfId="7924" xr:uid="{00000000-0005-0000-0000-0000E51E0000}"/>
    <cellStyle name="Comma 19 2 3 2 5 3" xfId="7925" xr:uid="{00000000-0005-0000-0000-0000E61E0000}"/>
    <cellStyle name="Comma 19 2 3 2 5 3 2" xfId="7926" xr:uid="{00000000-0005-0000-0000-0000E71E0000}"/>
    <cellStyle name="Comma 19 2 3 2 5 3 3" xfId="7927" xr:uid="{00000000-0005-0000-0000-0000E81E0000}"/>
    <cellStyle name="Comma 19 2 3 2 5 4" xfId="7928" xr:uid="{00000000-0005-0000-0000-0000E91E0000}"/>
    <cellStyle name="Comma 19 2 3 2 5 5" xfId="7929" xr:uid="{00000000-0005-0000-0000-0000EA1E0000}"/>
    <cellStyle name="Comma 19 2 3 2 5 6" xfId="7930" xr:uid="{00000000-0005-0000-0000-0000EB1E0000}"/>
    <cellStyle name="Comma 19 2 3 2 6" xfId="7931" xr:uid="{00000000-0005-0000-0000-0000EC1E0000}"/>
    <cellStyle name="Comma 19 2 3 2 6 2" xfId="7932" xr:uid="{00000000-0005-0000-0000-0000ED1E0000}"/>
    <cellStyle name="Comma 19 2 3 2 6 3" xfId="7933" xr:uid="{00000000-0005-0000-0000-0000EE1E0000}"/>
    <cellStyle name="Comma 19 2 3 2 7" xfId="7934" xr:uid="{00000000-0005-0000-0000-0000EF1E0000}"/>
    <cellStyle name="Comma 19 2 3 2 7 2" xfId="7935" xr:uid="{00000000-0005-0000-0000-0000F01E0000}"/>
    <cellStyle name="Comma 19 2 3 2 7 3" xfId="7936" xr:uid="{00000000-0005-0000-0000-0000F11E0000}"/>
    <cellStyle name="Comma 19 2 3 2 8" xfId="7937" xr:uid="{00000000-0005-0000-0000-0000F21E0000}"/>
    <cellStyle name="Comma 19 2 3 2 9" xfId="7938" xr:uid="{00000000-0005-0000-0000-0000F31E0000}"/>
    <cellStyle name="Comma 19 2 3 3" xfId="7939" xr:uid="{00000000-0005-0000-0000-0000F41E0000}"/>
    <cellStyle name="Comma 19 2 3 3 2" xfId="7940" xr:uid="{00000000-0005-0000-0000-0000F51E0000}"/>
    <cellStyle name="Comma 19 2 3 3 2 2" xfId="7941" xr:uid="{00000000-0005-0000-0000-0000F61E0000}"/>
    <cellStyle name="Comma 19 2 3 3 2 3" xfId="7942" xr:uid="{00000000-0005-0000-0000-0000F71E0000}"/>
    <cellStyle name="Comma 19 2 3 3 3" xfId="7943" xr:uid="{00000000-0005-0000-0000-0000F81E0000}"/>
    <cellStyle name="Comma 19 2 3 3 3 2" xfId="7944" xr:uid="{00000000-0005-0000-0000-0000F91E0000}"/>
    <cellStyle name="Comma 19 2 3 3 3 3" xfId="7945" xr:uid="{00000000-0005-0000-0000-0000FA1E0000}"/>
    <cellStyle name="Comma 19 2 3 3 4" xfId="7946" xr:uid="{00000000-0005-0000-0000-0000FB1E0000}"/>
    <cellStyle name="Comma 19 2 3 3 5" xfId="7947" xr:uid="{00000000-0005-0000-0000-0000FC1E0000}"/>
    <cellStyle name="Comma 19 2 3 3 6" xfId="7948" xr:uid="{00000000-0005-0000-0000-0000FD1E0000}"/>
    <cellStyle name="Comma 19 2 3 4" xfId="7949" xr:uid="{00000000-0005-0000-0000-0000FE1E0000}"/>
    <cellStyle name="Comma 19 2 3 4 2" xfId="7950" xr:uid="{00000000-0005-0000-0000-0000FF1E0000}"/>
    <cellStyle name="Comma 19 2 3 4 2 2" xfId="7951" xr:uid="{00000000-0005-0000-0000-0000001F0000}"/>
    <cellStyle name="Comma 19 2 3 4 2 3" xfId="7952" xr:uid="{00000000-0005-0000-0000-0000011F0000}"/>
    <cellStyle name="Comma 19 2 3 4 3" xfId="7953" xr:uid="{00000000-0005-0000-0000-0000021F0000}"/>
    <cellStyle name="Comma 19 2 3 4 3 2" xfId="7954" xr:uid="{00000000-0005-0000-0000-0000031F0000}"/>
    <cellStyle name="Comma 19 2 3 4 3 3" xfId="7955" xr:uid="{00000000-0005-0000-0000-0000041F0000}"/>
    <cellStyle name="Comma 19 2 3 4 4" xfId="7956" xr:uid="{00000000-0005-0000-0000-0000051F0000}"/>
    <cellStyle name="Comma 19 2 3 4 5" xfId="7957" xr:uid="{00000000-0005-0000-0000-0000061F0000}"/>
    <cellStyle name="Comma 19 2 3 4 6" xfId="7958" xr:uid="{00000000-0005-0000-0000-0000071F0000}"/>
    <cellStyle name="Comma 19 2 3 5" xfId="7959" xr:uid="{00000000-0005-0000-0000-0000081F0000}"/>
    <cellStyle name="Comma 19 2 3 5 2" xfId="7960" xr:uid="{00000000-0005-0000-0000-0000091F0000}"/>
    <cellStyle name="Comma 19 2 3 5 2 2" xfId="7961" xr:uid="{00000000-0005-0000-0000-00000A1F0000}"/>
    <cellStyle name="Comma 19 2 3 5 2 3" xfId="7962" xr:uid="{00000000-0005-0000-0000-00000B1F0000}"/>
    <cellStyle name="Comma 19 2 3 5 3" xfId="7963" xr:uid="{00000000-0005-0000-0000-00000C1F0000}"/>
    <cellStyle name="Comma 19 2 3 5 3 2" xfId="7964" xr:uid="{00000000-0005-0000-0000-00000D1F0000}"/>
    <cellStyle name="Comma 19 2 3 5 3 3" xfId="7965" xr:uid="{00000000-0005-0000-0000-00000E1F0000}"/>
    <cellStyle name="Comma 19 2 3 5 4" xfId="7966" xr:uid="{00000000-0005-0000-0000-00000F1F0000}"/>
    <cellStyle name="Comma 19 2 3 5 5" xfId="7967" xr:uid="{00000000-0005-0000-0000-0000101F0000}"/>
    <cellStyle name="Comma 19 2 3 5 6" xfId="7968" xr:uid="{00000000-0005-0000-0000-0000111F0000}"/>
    <cellStyle name="Comma 19 2 3 6" xfId="7969" xr:uid="{00000000-0005-0000-0000-0000121F0000}"/>
    <cellStyle name="Comma 19 2 3 6 2" xfId="7970" xr:uid="{00000000-0005-0000-0000-0000131F0000}"/>
    <cellStyle name="Comma 19 2 3 6 2 2" xfId="7971" xr:uid="{00000000-0005-0000-0000-0000141F0000}"/>
    <cellStyle name="Comma 19 2 3 6 2 3" xfId="7972" xr:uid="{00000000-0005-0000-0000-0000151F0000}"/>
    <cellStyle name="Comma 19 2 3 6 3" xfId="7973" xr:uid="{00000000-0005-0000-0000-0000161F0000}"/>
    <cellStyle name="Comma 19 2 3 6 3 2" xfId="7974" xr:uid="{00000000-0005-0000-0000-0000171F0000}"/>
    <cellStyle name="Comma 19 2 3 6 3 3" xfId="7975" xr:uid="{00000000-0005-0000-0000-0000181F0000}"/>
    <cellStyle name="Comma 19 2 3 6 4" xfId="7976" xr:uid="{00000000-0005-0000-0000-0000191F0000}"/>
    <cellStyle name="Comma 19 2 3 6 5" xfId="7977" xr:uid="{00000000-0005-0000-0000-00001A1F0000}"/>
    <cellStyle name="Comma 19 2 3 6 6" xfId="7978" xr:uid="{00000000-0005-0000-0000-00001B1F0000}"/>
    <cellStyle name="Comma 19 2 3 7" xfId="7979" xr:uid="{00000000-0005-0000-0000-00001C1F0000}"/>
    <cellStyle name="Comma 19 2 3 7 2" xfId="7980" xr:uid="{00000000-0005-0000-0000-00001D1F0000}"/>
    <cellStyle name="Comma 19 2 3 7 3" xfId="7981" xr:uid="{00000000-0005-0000-0000-00001E1F0000}"/>
    <cellStyle name="Comma 19 2 3 8" xfId="7982" xr:uid="{00000000-0005-0000-0000-00001F1F0000}"/>
    <cellStyle name="Comma 19 2 3 8 2" xfId="7983" xr:uid="{00000000-0005-0000-0000-0000201F0000}"/>
    <cellStyle name="Comma 19 2 3 8 3" xfId="7984" xr:uid="{00000000-0005-0000-0000-0000211F0000}"/>
    <cellStyle name="Comma 19 2 3 9" xfId="7985" xr:uid="{00000000-0005-0000-0000-0000221F0000}"/>
    <cellStyle name="Comma 19 2 30" xfId="7986" xr:uid="{00000000-0005-0000-0000-0000231F0000}"/>
    <cellStyle name="Comma 19 2 31" xfId="7987" xr:uid="{00000000-0005-0000-0000-0000241F0000}"/>
    <cellStyle name="Comma 19 2 32" xfId="7988" xr:uid="{00000000-0005-0000-0000-0000251F0000}"/>
    <cellStyle name="Comma 19 2 33" xfId="7989" xr:uid="{00000000-0005-0000-0000-0000261F0000}"/>
    <cellStyle name="Comma 19 2 34" xfId="7990" xr:uid="{00000000-0005-0000-0000-0000271F0000}"/>
    <cellStyle name="Comma 19 2 35" xfId="7991" xr:uid="{00000000-0005-0000-0000-0000281F0000}"/>
    <cellStyle name="Comma 19 2 36" xfId="7992" xr:uid="{00000000-0005-0000-0000-0000291F0000}"/>
    <cellStyle name="Comma 19 2 37" xfId="7993" xr:uid="{00000000-0005-0000-0000-00002A1F0000}"/>
    <cellStyle name="Comma 19 2 38" xfId="7994" xr:uid="{00000000-0005-0000-0000-00002B1F0000}"/>
    <cellStyle name="Comma 19 2 39" xfId="7995" xr:uid="{00000000-0005-0000-0000-00002C1F0000}"/>
    <cellStyle name="Comma 19 2 4" xfId="7996" xr:uid="{00000000-0005-0000-0000-00002D1F0000}"/>
    <cellStyle name="Comma 19 2 4 10" xfId="7997" xr:uid="{00000000-0005-0000-0000-00002E1F0000}"/>
    <cellStyle name="Comma 19 2 4 11" xfId="7998" xr:uid="{00000000-0005-0000-0000-00002F1F0000}"/>
    <cellStyle name="Comma 19 2 4 2" xfId="7999" xr:uid="{00000000-0005-0000-0000-0000301F0000}"/>
    <cellStyle name="Comma 19 2 4 2 10" xfId="8000" xr:uid="{00000000-0005-0000-0000-0000311F0000}"/>
    <cellStyle name="Comma 19 2 4 2 2" xfId="8001" xr:uid="{00000000-0005-0000-0000-0000321F0000}"/>
    <cellStyle name="Comma 19 2 4 2 2 2" xfId="8002" xr:uid="{00000000-0005-0000-0000-0000331F0000}"/>
    <cellStyle name="Comma 19 2 4 2 2 2 2" xfId="8003" xr:uid="{00000000-0005-0000-0000-0000341F0000}"/>
    <cellStyle name="Comma 19 2 4 2 2 2 3" xfId="8004" xr:uid="{00000000-0005-0000-0000-0000351F0000}"/>
    <cellStyle name="Comma 19 2 4 2 2 3" xfId="8005" xr:uid="{00000000-0005-0000-0000-0000361F0000}"/>
    <cellStyle name="Comma 19 2 4 2 2 3 2" xfId="8006" xr:uid="{00000000-0005-0000-0000-0000371F0000}"/>
    <cellStyle name="Comma 19 2 4 2 2 3 3" xfId="8007" xr:uid="{00000000-0005-0000-0000-0000381F0000}"/>
    <cellStyle name="Comma 19 2 4 2 2 4" xfId="8008" xr:uid="{00000000-0005-0000-0000-0000391F0000}"/>
    <cellStyle name="Comma 19 2 4 2 2 5" xfId="8009" xr:uid="{00000000-0005-0000-0000-00003A1F0000}"/>
    <cellStyle name="Comma 19 2 4 2 2 6" xfId="8010" xr:uid="{00000000-0005-0000-0000-00003B1F0000}"/>
    <cellStyle name="Comma 19 2 4 2 3" xfId="8011" xr:uid="{00000000-0005-0000-0000-00003C1F0000}"/>
    <cellStyle name="Comma 19 2 4 2 3 2" xfId="8012" xr:uid="{00000000-0005-0000-0000-00003D1F0000}"/>
    <cellStyle name="Comma 19 2 4 2 3 2 2" xfId="8013" xr:uid="{00000000-0005-0000-0000-00003E1F0000}"/>
    <cellStyle name="Comma 19 2 4 2 3 2 3" xfId="8014" xr:uid="{00000000-0005-0000-0000-00003F1F0000}"/>
    <cellStyle name="Comma 19 2 4 2 3 3" xfId="8015" xr:uid="{00000000-0005-0000-0000-0000401F0000}"/>
    <cellStyle name="Comma 19 2 4 2 3 3 2" xfId="8016" xr:uid="{00000000-0005-0000-0000-0000411F0000}"/>
    <cellStyle name="Comma 19 2 4 2 3 3 3" xfId="8017" xr:uid="{00000000-0005-0000-0000-0000421F0000}"/>
    <cellStyle name="Comma 19 2 4 2 3 4" xfId="8018" xr:uid="{00000000-0005-0000-0000-0000431F0000}"/>
    <cellStyle name="Comma 19 2 4 2 3 5" xfId="8019" xr:uid="{00000000-0005-0000-0000-0000441F0000}"/>
    <cellStyle name="Comma 19 2 4 2 3 6" xfId="8020" xr:uid="{00000000-0005-0000-0000-0000451F0000}"/>
    <cellStyle name="Comma 19 2 4 2 4" xfId="8021" xr:uid="{00000000-0005-0000-0000-0000461F0000}"/>
    <cellStyle name="Comma 19 2 4 2 4 2" xfId="8022" xr:uid="{00000000-0005-0000-0000-0000471F0000}"/>
    <cellStyle name="Comma 19 2 4 2 4 2 2" xfId="8023" xr:uid="{00000000-0005-0000-0000-0000481F0000}"/>
    <cellStyle name="Comma 19 2 4 2 4 2 3" xfId="8024" xr:uid="{00000000-0005-0000-0000-0000491F0000}"/>
    <cellStyle name="Comma 19 2 4 2 4 3" xfId="8025" xr:uid="{00000000-0005-0000-0000-00004A1F0000}"/>
    <cellStyle name="Comma 19 2 4 2 4 3 2" xfId="8026" xr:uid="{00000000-0005-0000-0000-00004B1F0000}"/>
    <cellStyle name="Comma 19 2 4 2 4 3 3" xfId="8027" xr:uid="{00000000-0005-0000-0000-00004C1F0000}"/>
    <cellStyle name="Comma 19 2 4 2 4 4" xfId="8028" xr:uid="{00000000-0005-0000-0000-00004D1F0000}"/>
    <cellStyle name="Comma 19 2 4 2 4 5" xfId="8029" xr:uid="{00000000-0005-0000-0000-00004E1F0000}"/>
    <cellStyle name="Comma 19 2 4 2 4 6" xfId="8030" xr:uid="{00000000-0005-0000-0000-00004F1F0000}"/>
    <cellStyle name="Comma 19 2 4 2 5" xfId="8031" xr:uid="{00000000-0005-0000-0000-0000501F0000}"/>
    <cellStyle name="Comma 19 2 4 2 5 2" xfId="8032" xr:uid="{00000000-0005-0000-0000-0000511F0000}"/>
    <cellStyle name="Comma 19 2 4 2 5 2 2" xfId="8033" xr:uid="{00000000-0005-0000-0000-0000521F0000}"/>
    <cellStyle name="Comma 19 2 4 2 5 2 3" xfId="8034" xr:uid="{00000000-0005-0000-0000-0000531F0000}"/>
    <cellStyle name="Comma 19 2 4 2 5 3" xfId="8035" xr:uid="{00000000-0005-0000-0000-0000541F0000}"/>
    <cellStyle name="Comma 19 2 4 2 5 3 2" xfId="8036" xr:uid="{00000000-0005-0000-0000-0000551F0000}"/>
    <cellStyle name="Comma 19 2 4 2 5 3 3" xfId="8037" xr:uid="{00000000-0005-0000-0000-0000561F0000}"/>
    <cellStyle name="Comma 19 2 4 2 5 4" xfId="8038" xr:uid="{00000000-0005-0000-0000-0000571F0000}"/>
    <cellStyle name="Comma 19 2 4 2 5 5" xfId="8039" xr:uid="{00000000-0005-0000-0000-0000581F0000}"/>
    <cellStyle name="Comma 19 2 4 2 5 6" xfId="8040" xr:uid="{00000000-0005-0000-0000-0000591F0000}"/>
    <cellStyle name="Comma 19 2 4 2 6" xfId="8041" xr:uid="{00000000-0005-0000-0000-00005A1F0000}"/>
    <cellStyle name="Comma 19 2 4 2 6 2" xfId="8042" xr:uid="{00000000-0005-0000-0000-00005B1F0000}"/>
    <cellStyle name="Comma 19 2 4 2 6 3" xfId="8043" xr:uid="{00000000-0005-0000-0000-00005C1F0000}"/>
    <cellStyle name="Comma 19 2 4 2 7" xfId="8044" xr:uid="{00000000-0005-0000-0000-00005D1F0000}"/>
    <cellStyle name="Comma 19 2 4 2 7 2" xfId="8045" xr:uid="{00000000-0005-0000-0000-00005E1F0000}"/>
    <cellStyle name="Comma 19 2 4 2 7 3" xfId="8046" xr:uid="{00000000-0005-0000-0000-00005F1F0000}"/>
    <cellStyle name="Comma 19 2 4 2 8" xfId="8047" xr:uid="{00000000-0005-0000-0000-0000601F0000}"/>
    <cellStyle name="Comma 19 2 4 2 9" xfId="8048" xr:uid="{00000000-0005-0000-0000-0000611F0000}"/>
    <cellStyle name="Comma 19 2 4 3" xfId="8049" xr:uid="{00000000-0005-0000-0000-0000621F0000}"/>
    <cellStyle name="Comma 19 2 4 3 2" xfId="8050" xr:uid="{00000000-0005-0000-0000-0000631F0000}"/>
    <cellStyle name="Comma 19 2 4 3 2 2" xfId="8051" xr:uid="{00000000-0005-0000-0000-0000641F0000}"/>
    <cellStyle name="Comma 19 2 4 3 2 3" xfId="8052" xr:uid="{00000000-0005-0000-0000-0000651F0000}"/>
    <cellStyle name="Comma 19 2 4 3 3" xfId="8053" xr:uid="{00000000-0005-0000-0000-0000661F0000}"/>
    <cellStyle name="Comma 19 2 4 3 3 2" xfId="8054" xr:uid="{00000000-0005-0000-0000-0000671F0000}"/>
    <cellStyle name="Comma 19 2 4 3 3 3" xfId="8055" xr:uid="{00000000-0005-0000-0000-0000681F0000}"/>
    <cellStyle name="Comma 19 2 4 3 4" xfId="8056" xr:uid="{00000000-0005-0000-0000-0000691F0000}"/>
    <cellStyle name="Comma 19 2 4 3 5" xfId="8057" xr:uid="{00000000-0005-0000-0000-00006A1F0000}"/>
    <cellStyle name="Comma 19 2 4 3 6" xfId="8058" xr:uid="{00000000-0005-0000-0000-00006B1F0000}"/>
    <cellStyle name="Comma 19 2 4 4" xfId="8059" xr:uid="{00000000-0005-0000-0000-00006C1F0000}"/>
    <cellStyle name="Comma 19 2 4 4 2" xfId="8060" xr:uid="{00000000-0005-0000-0000-00006D1F0000}"/>
    <cellStyle name="Comma 19 2 4 4 2 2" xfId="8061" xr:uid="{00000000-0005-0000-0000-00006E1F0000}"/>
    <cellStyle name="Comma 19 2 4 4 2 3" xfId="8062" xr:uid="{00000000-0005-0000-0000-00006F1F0000}"/>
    <cellStyle name="Comma 19 2 4 4 3" xfId="8063" xr:uid="{00000000-0005-0000-0000-0000701F0000}"/>
    <cellStyle name="Comma 19 2 4 4 3 2" xfId="8064" xr:uid="{00000000-0005-0000-0000-0000711F0000}"/>
    <cellStyle name="Comma 19 2 4 4 3 3" xfId="8065" xr:uid="{00000000-0005-0000-0000-0000721F0000}"/>
    <cellStyle name="Comma 19 2 4 4 4" xfId="8066" xr:uid="{00000000-0005-0000-0000-0000731F0000}"/>
    <cellStyle name="Comma 19 2 4 4 5" xfId="8067" xr:uid="{00000000-0005-0000-0000-0000741F0000}"/>
    <cellStyle name="Comma 19 2 4 4 6" xfId="8068" xr:uid="{00000000-0005-0000-0000-0000751F0000}"/>
    <cellStyle name="Comma 19 2 4 5" xfId="8069" xr:uid="{00000000-0005-0000-0000-0000761F0000}"/>
    <cellStyle name="Comma 19 2 4 5 2" xfId="8070" xr:uid="{00000000-0005-0000-0000-0000771F0000}"/>
    <cellStyle name="Comma 19 2 4 5 2 2" xfId="8071" xr:uid="{00000000-0005-0000-0000-0000781F0000}"/>
    <cellStyle name="Comma 19 2 4 5 2 3" xfId="8072" xr:uid="{00000000-0005-0000-0000-0000791F0000}"/>
    <cellStyle name="Comma 19 2 4 5 3" xfId="8073" xr:uid="{00000000-0005-0000-0000-00007A1F0000}"/>
    <cellStyle name="Comma 19 2 4 5 3 2" xfId="8074" xr:uid="{00000000-0005-0000-0000-00007B1F0000}"/>
    <cellStyle name="Comma 19 2 4 5 3 3" xfId="8075" xr:uid="{00000000-0005-0000-0000-00007C1F0000}"/>
    <cellStyle name="Comma 19 2 4 5 4" xfId="8076" xr:uid="{00000000-0005-0000-0000-00007D1F0000}"/>
    <cellStyle name="Comma 19 2 4 5 5" xfId="8077" xr:uid="{00000000-0005-0000-0000-00007E1F0000}"/>
    <cellStyle name="Comma 19 2 4 5 6" xfId="8078" xr:uid="{00000000-0005-0000-0000-00007F1F0000}"/>
    <cellStyle name="Comma 19 2 4 6" xfId="8079" xr:uid="{00000000-0005-0000-0000-0000801F0000}"/>
    <cellStyle name="Comma 19 2 4 6 2" xfId="8080" xr:uid="{00000000-0005-0000-0000-0000811F0000}"/>
    <cellStyle name="Comma 19 2 4 6 2 2" xfId="8081" xr:uid="{00000000-0005-0000-0000-0000821F0000}"/>
    <cellStyle name="Comma 19 2 4 6 2 3" xfId="8082" xr:uid="{00000000-0005-0000-0000-0000831F0000}"/>
    <cellStyle name="Comma 19 2 4 6 3" xfId="8083" xr:uid="{00000000-0005-0000-0000-0000841F0000}"/>
    <cellStyle name="Comma 19 2 4 6 3 2" xfId="8084" xr:uid="{00000000-0005-0000-0000-0000851F0000}"/>
    <cellStyle name="Comma 19 2 4 6 3 3" xfId="8085" xr:uid="{00000000-0005-0000-0000-0000861F0000}"/>
    <cellStyle name="Comma 19 2 4 6 4" xfId="8086" xr:uid="{00000000-0005-0000-0000-0000871F0000}"/>
    <cellStyle name="Comma 19 2 4 6 5" xfId="8087" xr:uid="{00000000-0005-0000-0000-0000881F0000}"/>
    <cellStyle name="Comma 19 2 4 6 6" xfId="8088" xr:uid="{00000000-0005-0000-0000-0000891F0000}"/>
    <cellStyle name="Comma 19 2 4 7" xfId="8089" xr:uid="{00000000-0005-0000-0000-00008A1F0000}"/>
    <cellStyle name="Comma 19 2 4 7 2" xfId="8090" xr:uid="{00000000-0005-0000-0000-00008B1F0000}"/>
    <cellStyle name="Comma 19 2 4 7 3" xfId="8091" xr:uid="{00000000-0005-0000-0000-00008C1F0000}"/>
    <cellStyle name="Comma 19 2 4 8" xfId="8092" xr:uid="{00000000-0005-0000-0000-00008D1F0000}"/>
    <cellStyle name="Comma 19 2 4 8 2" xfId="8093" xr:uid="{00000000-0005-0000-0000-00008E1F0000}"/>
    <cellStyle name="Comma 19 2 4 8 3" xfId="8094" xr:uid="{00000000-0005-0000-0000-00008F1F0000}"/>
    <cellStyle name="Comma 19 2 4 9" xfId="8095" xr:uid="{00000000-0005-0000-0000-0000901F0000}"/>
    <cellStyle name="Comma 19 2 40" xfId="8096" xr:uid="{00000000-0005-0000-0000-0000911F0000}"/>
    <cellStyle name="Comma 19 2 41" xfId="8097" xr:uid="{00000000-0005-0000-0000-0000921F0000}"/>
    <cellStyle name="Comma 19 2 42" xfId="8098" xr:uid="{00000000-0005-0000-0000-0000931F0000}"/>
    <cellStyle name="Comma 19 2 43" xfId="8099" xr:uid="{00000000-0005-0000-0000-0000941F0000}"/>
    <cellStyle name="Comma 19 2 44" xfId="8100" xr:uid="{00000000-0005-0000-0000-0000951F0000}"/>
    <cellStyle name="Comma 19 2 45" xfId="8101" xr:uid="{00000000-0005-0000-0000-0000961F0000}"/>
    <cellStyle name="Comma 19 2 46" xfId="8102" xr:uid="{00000000-0005-0000-0000-0000971F0000}"/>
    <cellStyle name="Comma 19 2 47" xfId="8103" xr:uid="{00000000-0005-0000-0000-0000981F0000}"/>
    <cellStyle name="Comma 19 2 48" xfId="8104" xr:uid="{00000000-0005-0000-0000-0000991F0000}"/>
    <cellStyle name="Comma 19 2 49" xfId="8105" xr:uid="{00000000-0005-0000-0000-00009A1F0000}"/>
    <cellStyle name="Comma 19 2 5" xfId="8106" xr:uid="{00000000-0005-0000-0000-00009B1F0000}"/>
    <cellStyle name="Comma 19 2 5 10" xfId="8107" xr:uid="{00000000-0005-0000-0000-00009C1F0000}"/>
    <cellStyle name="Comma 19 2 5 11" xfId="8108" xr:uid="{00000000-0005-0000-0000-00009D1F0000}"/>
    <cellStyle name="Comma 19 2 5 2" xfId="8109" xr:uid="{00000000-0005-0000-0000-00009E1F0000}"/>
    <cellStyle name="Comma 19 2 5 2 10" xfId="8110" xr:uid="{00000000-0005-0000-0000-00009F1F0000}"/>
    <cellStyle name="Comma 19 2 5 2 2" xfId="8111" xr:uid="{00000000-0005-0000-0000-0000A01F0000}"/>
    <cellStyle name="Comma 19 2 5 2 2 2" xfId="8112" xr:uid="{00000000-0005-0000-0000-0000A11F0000}"/>
    <cellStyle name="Comma 19 2 5 2 2 2 2" xfId="8113" xr:uid="{00000000-0005-0000-0000-0000A21F0000}"/>
    <cellStyle name="Comma 19 2 5 2 2 2 3" xfId="8114" xr:uid="{00000000-0005-0000-0000-0000A31F0000}"/>
    <cellStyle name="Comma 19 2 5 2 2 3" xfId="8115" xr:uid="{00000000-0005-0000-0000-0000A41F0000}"/>
    <cellStyle name="Comma 19 2 5 2 2 3 2" xfId="8116" xr:uid="{00000000-0005-0000-0000-0000A51F0000}"/>
    <cellStyle name="Comma 19 2 5 2 2 3 3" xfId="8117" xr:uid="{00000000-0005-0000-0000-0000A61F0000}"/>
    <cellStyle name="Comma 19 2 5 2 2 4" xfId="8118" xr:uid="{00000000-0005-0000-0000-0000A71F0000}"/>
    <cellStyle name="Comma 19 2 5 2 2 5" xfId="8119" xr:uid="{00000000-0005-0000-0000-0000A81F0000}"/>
    <cellStyle name="Comma 19 2 5 2 2 6" xfId="8120" xr:uid="{00000000-0005-0000-0000-0000A91F0000}"/>
    <cellStyle name="Comma 19 2 5 2 3" xfId="8121" xr:uid="{00000000-0005-0000-0000-0000AA1F0000}"/>
    <cellStyle name="Comma 19 2 5 2 3 2" xfId="8122" xr:uid="{00000000-0005-0000-0000-0000AB1F0000}"/>
    <cellStyle name="Comma 19 2 5 2 3 2 2" xfId="8123" xr:uid="{00000000-0005-0000-0000-0000AC1F0000}"/>
    <cellStyle name="Comma 19 2 5 2 3 2 3" xfId="8124" xr:uid="{00000000-0005-0000-0000-0000AD1F0000}"/>
    <cellStyle name="Comma 19 2 5 2 3 3" xfId="8125" xr:uid="{00000000-0005-0000-0000-0000AE1F0000}"/>
    <cellStyle name="Comma 19 2 5 2 3 3 2" xfId="8126" xr:uid="{00000000-0005-0000-0000-0000AF1F0000}"/>
    <cellStyle name="Comma 19 2 5 2 3 3 3" xfId="8127" xr:uid="{00000000-0005-0000-0000-0000B01F0000}"/>
    <cellStyle name="Comma 19 2 5 2 3 4" xfId="8128" xr:uid="{00000000-0005-0000-0000-0000B11F0000}"/>
    <cellStyle name="Comma 19 2 5 2 3 5" xfId="8129" xr:uid="{00000000-0005-0000-0000-0000B21F0000}"/>
    <cellStyle name="Comma 19 2 5 2 3 6" xfId="8130" xr:uid="{00000000-0005-0000-0000-0000B31F0000}"/>
    <cellStyle name="Comma 19 2 5 2 4" xfId="8131" xr:uid="{00000000-0005-0000-0000-0000B41F0000}"/>
    <cellStyle name="Comma 19 2 5 2 4 2" xfId="8132" xr:uid="{00000000-0005-0000-0000-0000B51F0000}"/>
    <cellStyle name="Comma 19 2 5 2 4 2 2" xfId="8133" xr:uid="{00000000-0005-0000-0000-0000B61F0000}"/>
    <cellStyle name="Comma 19 2 5 2 4 2 3" xfId="8134" xr:uid="{00000000-0005-0000-0000-0000B71F0000}"/>
    <cellStyle name="Comma 19 2 5 2 4 3" xfId="8135" xr:uid="{00000000-0005-0000-0000-0000B81F0000}"/>
    <cellStyle name="Comma 19 2 5 2 4 3 2" xfId="8136" xr:uid="{00000000-0005-0000-0000-0000B91F0000}"/>
    <cellStyle name="Comma 19 2 5 2 4 3 3" xfId="8137" xr:uid="{00000000-0005-0000-0000-0000BA1F0000}"/>
    <cellStyle name="Comma 19 2 5 2 4 4" xfId="8138" xr:uid="{00000000-0005-0000-0000-0000BB1F0000}"/>
    <cellStyle name="Comma 19 2 5 2 4 5" xfId="8139" xr:uid="{00000000-0005-0000-0000-0000BC1F0000}"/>
    <cellStyle name="Comma 19 2 5 2 4 6" xfId="8140" xr:uid="{00000000-0005-0000-0000-0000BD1F0000}"/>
    <cellStyle name="Comma 19 2 5 2 5" xfId="8141" xr:uid="{00000000-0005-0000-0000-0000BE1F0000}"/>
    <cellStyle name="Comma 19 2 5 2 5 2" xfId="8142" xr:uid="{00000000-0005-0000-0000-0000BF1F0000}"/>
    <cellStyle name="Comma 19 2 5 2 5 2 2" xfId="8143" xr:uid="{00000000-0005-0000-0000-0000C01F0000}"/>
    <cellStyle name="Comma 19 2 5 2 5 2 3" xfId="8144" xr:uid="{00000000-0005-0000-0000-0000C11F0000}"/>
    <cellStyle name="Comma 19 2 5 2 5 3" xfId="8145" xr:uid="{00000000-0005-0000-0000-0000C21F0000}"/>
    <cellStyle name="Comma 19 2 5 2 5 3 2" xfId="8146" xr:uid="{00000000-0005-0000-0000-0000C31F0000}"/>
    <cellStyle name="Comma 19 2 5 2 5 3 3" xfId="8147" xr:uid="{00000000-0005-0000-0000-0000C41F0000}"/>
    <cellStyle name="Comma 19 2 5 2 5 4" xfId="8148" xr:uid="{00000000-0005-0000-0000-0000C51F0000}"/>
    <cellStyle name="Comma 19 2 5 2 5 5" xfId="8149" xr:uid="{00000000-0005-0000-0000-0000C61F0000}"/>
    <cellStyle name="Comma 19 2 5 2 5 6" xfId="8150" xr:uid="{00000000-0005-0000-0000-0000C71F0000}"/>
    <cellStyle name="Comma 19 2 5 2 6" xfId="8151" xr:uid="{00000000-0005-0000-0000-0000C81F0000}"/>
    <cellStyle name="Comma 19 2 5 2 6 2" xfId="8152" xr:uid="{00000000-0005-0000-0000-0000C91F0000}"/>
    <cellStyle name="Comma 19 2 5 2 6 3" xfId="8153" xr:uid="{00000000-0005-0000-0000-0000CA1F0000}"/>
    <cellStyle name="Comma 19 2 5 2 7" xfId="8154" xr:uid="{00000000-0005-0000-0000-0000CB1F0000}"/>
    <cellStyle name="Comma 19 2 5 2 7 2" xfId="8155" xr:uid="{00000000-0005-0000-0000-0000CC1F0000}"/>
    <cellStyle name="Comma 19 2 5 2 7 3" xfId="8156" xr:uid="{00000000-0005-0000-0000-0000CD1F0000}"/>
    <cellStyle name="Comma 19 2 5 2 8" xfId="8157" xr:uid="{00000000-0005-0000-0000-0000CE1F0000}"/>
    <cellStyle name="Comma 19 2 5 2 9" xfId="8158" xr:uid="{00000000-0005-0000-0000-0000CF1F0000}"/>
    <cellStyle name="Comma 19 2 5 3" xfId="8159" xr:uid="{00000000-0005-0000-0000-0000D01F0000}"/>
    <cellStyle name="Comma 19 2 5 3 2" xfId="8160" xr:uid="{00000000-0005-0000-0000-0000D11F0000}"/>
    <cellStyle name="Comma 19 2 5 3 2 2" xfId="8161" xr:uid="{00000000-0005-0000-0000-0000D21F0000}"/>
    <cellStyle name="Comma 19 2 5 3 2 3" xfId="8162" xr:uid="{00000000-0005-0000-0000-0000D31F0000}"/>
    <cellStyle name="Comma 19 2 5 3 3" xfId="8163" xr:uid="{00000000-0005-0000-0000-0000D41F0000}"/>
    <cellStyle name="Comma 19 2 5 3 3 2" xfId="8164" xr:uid="{00000000-0005-0000-0000-0000D51F0000}"/>
    <cellStyle name="Comma 19 2 5 3 3 3" xfId="8165" xr:uid="{00000000-0005-0000-0000-0000D61F0000}"/>
    <cellStyle name="Comma 19 2 5 3 4" xfId="8166" xr:uid="{00000000-0005-0000-0000-0000D71F0000}"/>
    <cellStyle name="Comma 19 2 5 3 5" xfId="8167" xr:uid="{00000000-0005-0000-0000-0000D81F0000}"/>
    <cellStyle name="Comma 19 2 5 3 6" xfId="8168" xr:uid="{00000000-0005-0000-0000-0000D91F0000}"/>
    <cellStyle name="Comma 19 2 5 4" xfId="8169" xr:uid="{00000000-0005-0000-0000-0000DA1F0000}"/>
    <cellStyle name="Comma 19 2 5 4 2" xfId="8170" xr:uid="{00000000-0005-0000-0000-0000DB1F0000}"/>
    <cellStyle name="Comma 19 2 5 4 2 2" xfId="8171" xr:uid="{00000000-0005-0000-0000-0000DC1F0000}"/>
    <cellStyle name="Comma 19 2 5 4 2 3" xfId="8172" xr:uid="{00000000-0005-0000-0000-0000DD1F0000}"/>
    <cellStyle name="Comma 19 2 5 4 3" xfId="8173" xr:uid="{00000000-0005-0000-0000-0000DE1F0000}"/>
    <cellStyle name="Comma 19 2 5 4 3 2" xfId="8174" xr:uid="{00000000-0005-0000-0000-0000DF1F0000}"/>
    <cellStyle name="Comma 19 2 5 4 3 3" xfId="8175" xr:uid="{00000000-0005-0000-0000-0000E01F0000}"/>
    <cellStyle name="Comma 19 2 5 4 4" xfId="8176" xr:uid="{00000000-0005-0000-0000-0000E11F0000}"/>
    <cellStyle name="Comma 19 2 5 4 5" xfId="8177" xr:uid="{00000000-0005-0000-0000-0000E21F0000}"/>
    <cellStyle name="Comma 19 2 5 4 6" xfId="8178" xr:uid="{00000000-0005-0000-0000-0000E31F0000}"/>
    <cellStyle name="Comma 19 2 5 5" xfId="8179" xr:uid="{00000000-0005-0000-0000-0000E41F0000}"/>
    <cellStyle name="Comma 19 2 5 5 2" xfId="8180" xr:uid="{00000000-0005-0000-0000-0000E51F0000}"/>
    <cellStyle name="Comma 19 2 5 5 2 2" xfId="8181" xr:uid="{00000000-0005-0000-0000-0000E61F0000}"/>
    <cellStyle name="Comma 19 2 5 5 2 3" xfId="8182" xr:uid="{00000000-0005-0000-0000-0000E71F0000}"/>
    <cellStyle name="Comma 19 2 5 5 3" xfId="8183" xr:uid="{00000000-0005-0000-0000-0000E81F0000}"/>
    <cellStyle name="Comma 19 2 5 5 3 2" xfId="8184" xr:uid="{00000000-0005-0000-0000-0000E91F0000}"/>
    <cellStyle name="Comma 19 2 5 5 3 3" xfId="8185" xr:uid="{00000000-0005-0000-0000-0000EA1F0000}"/>
    <cellStyle name="Comma 19 2 5 5 4" xfId="8186" xr:uid="{00000000-0005-0000-0000-0000EB1F0000}"/>
    <cellStyle name="Comma 19 2 5 5 5" xfId="8187" xr:uid="{00000000-0005-0000-0000-0000EC1F0000}"/>
    <cellStyle name="Comma 19 2 5 5 6" xfId="8188" xr:uid="{00000000-0005-0000-0000-0000ED1F0000}"/>
    <cellStyle name="Comma 19 2 5 6" xfId="8189" xr:uid="{00000000-0005-0000-0000-0000EE1F0000}"/>
    <cellStyle name="Comma 19 2 5 6 2" xfId="8190" xr:uid="{00000000-0005-0000-0000-0000EF1F0000}"/>
    <cellStyle name="Comma 19 2 5 6 2 2" xfId="8191" xr:uid="{00000000-0005-0000-0000-0000F01F0000}"/>
    <cellStyle name="Comma 19 2 5 6 2 3" xfId="8192" xr:uid="{00000000-0005-0000-0000-0000F11F0000}"/>
    <cellStyle name="Comma 19 2 5 6 3" xfId="8193" xr:uid="{00000000-0005-0000-0000-0000F21F0000}"/>
    <cellStyle name="Comma 19 2 5 6 3 2" xfId="8194" xr:uid="{00000000-0005-0000-0000-0000F31F0000}"/>
    <cellStyle name="Comma 19 2 5 6 3 3" xfId="8195" xr:uid="{00000000-0005-0000-0000-0000F41F0000}"/>
    <cellStyle name="Comma 19 2 5 6 4" xfId="8196" xr:uid="{00000000-0005-0000-0000-0000F51F0000}"/>
    <cellStyle name="Comma 19 2 5 6 5" xfId="8197" xr:uid="{00000000-0005-0000-0000-0000F61F0000}"/>
    <cellStyle name="Comma 19 2 5 6 6" xfId="8198" xr:uid="{00000000-0005-0000-0000-0000F71F0000}"/>
    <cellStyle name="Comma 19 2 5 7" xfId="8199" xr:uid="{00000000-0005-0000-0000-0000F81F0000}"/>
    <cellStyle name="Comma 19 2 5 7 2" xfId="8200" xr:uid="{00000000-0005-0000-0000-0000F91F0000}"/>
    <cellStyle name="Comma 19 2 5 7 3" xfId="8201" xr:uid="{00000000-0005-0000-0000-0000FA1F0000}"/>
    <cellStyle name="Comma 19 2 5 8" xfId="8202" xr:uid="{00000000-0005-0000-0000-0000FB1F0000}"/>
    <cellStyle name="Comma 19 2 5 8 2" xfId="8203" xr:uid="{00000000-0005-0000-0000-0000FC1F0000}"/>
    <cellStyle name="Comma 19 2 5 8 3" xfId="8204" xr:uid="{00000000-0005-0000-0000-0000FD1F0000}"/>
    <cellStyle name="Comma 19 2 5 9" xfId="8205" xr:uid="{00000000-0005-0000-0000-0000FE1F0000}"/>
    <cellStyle name="Comma 19 2 50" xfId="8206" xr:uid="{00000000-0005-0000-0000-0000FF1F0000}"/>
    <cellStyle name="Comma 19 2 51" xfId="8207" xr:uid="{00000000-0005-0000-0000-000000200000}"/>
    <cellStyle name="Comma 19 2 52" xfId="8208" xr:uid="{00000000-0005-0000-0000-000001200000}"/>
    <cellStyle name="Comma 19 2 53" xfId="8209" xr:uid="{00000000-0005-0000-0000-000002200000}"/>
    <cellStyle name="Comma 19 2 54" xfId="8210" xr:uid="{00000000-0005-0000-0000-000003200000}"/>
    <cellStyle name="Comma 19 2 55" xfId="8211" xr:uid="{00000000-0005-0000-0000-000004200000}"/>
    <cellStyle name="Comma 19 2 56" xfId="8212" xr:uid="{00000000-0005-0000-0000-000005200000}"/>
    <cellStyle name="Comma 19 2 57" xfId="8213" xr:uid="{00000000-0005-0000-0000-000006200000}"/>
    <cellStyle name="Comma 19 2 58" xfId="8214" xr:uid="{00000000-0005-0000-0000-000007200000}"/>
    <cellStyle name="Comma 19 2 59" xfId="8215" xr:uid="{00000000-0005-0000-0000-000008200000}"/>
    <cellStyle name="Comma 19 2 6" xfId="8216" xr:uid="{00000000-0005-0000-0000-000009200000}"/>
    <cellStyle name="Comma 19 2 6 10" xfId="8217" xr:uid="{00000000-0005-0000-0000-00000A200000}"/>
    <cellStyle name="Comma 19 2 6 11" xfId="8218" xr:uid="{00000000-0005-0000-0000-00000B200000}"/>
    <cellStyle name="Comma 19 2 6 2" xfId="8219" xr:uid="{00000000-0005-0000-0000-00000C200000}"/>
    <cellStyle name="Comma 19 2 6 2 10" xfId="8220" xr:uid="{00000000-0005-0000-0000-00000D200000}"/>
    <cellStyle name="Comma 19 2 6 2 2" xfId="8221" xr:uid="{00000000-0005-0000-0000-00000E200000}"/>
    <cellStyle name="Comma 19 2 6 2 2 2" xfId="8222" xr:uid="{00000000-0005-0000-0000-00000F200000}"/>
    <cellStyle name="Comma 19 2 6 2 2 2 2" xfId="8223" xr:uid="{00000000-0005-0000-0000-000010200000}"/>
    <cellStyle name="Comma 19 2 6 2 2 2 3" xfId="8224" xr:uid="{00000000-0005-0000-0000-000011200000}"/>
    <cellStyle name="Comma 19 2 6 2 2 3" xfId="8225" xr:uid="{00000000-0005-0000-0000-000012200000}"/>
    <cellStyle name="Comma 19 2 6 2 2 3 2" xfId="8226" xr:uid="{00000000-0005-0000-0000-000013200000}"/>
    <cellStyle name="Comma 19 2 6 2 2 3 3" xfId="8227" xr:uid="{00000000-0005-0000-0000-000014200000}"/>
    <cellStyle name="Comma 19 2 6 2 2 4" xfId="8228" xr:uid="{00000000-0005-0000-0000-000015200000}"/>
    <cellStyle name="Comma 19 2 6 2 2 5" xfId="8229" xr:uid="{00000000-0005-0000-0000-000016200000}"/>
    <cellStyle name="Comma 19 2 6 2 2 6" xfId="8230" xr:uid="{00000000-0005-0000-0000-000017200000}"/>
    <cellStyle name="Comma 19 2 6 2 3" xfId="8231" xr:uid="{00000000-0005-0000-0000-000018200000}"/>
    <cellStyle name="Comma 19 2 6 2 3 2" xfId="8232" xr:uid="{00000000-0005-0000-0000-000019200000}"/>
    <cellStyle name="Comma 19 2 6 2 3 2 2" xfId="8233" xr:uid="{00000000-0005-0000-0000-00001A200000}"/>
    <cellStyle name="Comma 19 2 6 2 3 2 3" xfId="8234" xr:uid="{00000000-0005-0000-0000-00001B200000}"/>
    <cellStyle name="Comma 19 2 6 2 3 3" xfId="8235" xr:uid="{00000000-0005-0000-0000-00001C200000}"/>
    <cellStyle name="Comma 19 2 6 2 3 3 2" xfId="8236" xr:uid="{00000000-0005-0000-0000-00001D200000}"/>
    <cellStyle name="Comma 19 2 6 2 3 3 3" xfId="8237" xr:uid="{00000000-0005-0000-0000-00001E200000}"/>
    <cellStyle name="Comma 19 2 6 2 3 4" xfId="8238" xr:uid="{00000000-0005-0000-0000-00001F200000}"/>
    <cellStyle name="Comma 19 2 6 2 3 5" xfId="8239" xr:uid="{00000000-0005-0000-0000-000020200000}"/>
    <cellStyle name="Comma 19 2 6 2 3 6" xfId="8240" xr:uid="{00000000-0005-0000-0000-000021200000}"/>
    <cellStyle name="Comma 19 2 6 2 4" xfId="8241" xr:uid="{00000000-0005-0000-0000-000022200000}"/>
    <cellStyle name="Comma 19 2 6 2 4 2" xfId="8242" xr:uid="{00000000-0005-0000-0000-000023200000}"/>
    <cellStyle name="Comma 19 2 6 2 4 2 2" xfId="8243" xr:uid="{00000000-0005-0000-0000-000024200000}"/>
    <cellStyle name="Comma 19 2 6 2 4 2 3" xfId="8244" xr:uid="{00000000-0005-0000-0000-000025200000}"/>
    <cellStyle name="Comma 19 2 6 2 4 3" xfId="8245" xr:uid="{00000000-0005-0000-0000-000026200000}"/>
    <cellStyle name="Comma 19 2 6 2 4 3 2" xfId="8246" xr:uid="{00000000-0005-0000-0000-000027200000}"/>
    <cellStyle name="Comma 19 2 6 2 4 3 3" xfId="8247" xr:uid="{00000000-0005-0000-0000-000028200000}"/>
    <cellStyle name="Comma 19 2 6 2 4 4" xfId="8248" xr:uid="{00000000-0005-0000-0000-000029200000}"/>
    <cellStyle name="Comma 19 2 6 2 4 5" xfId="8249" xr:uid="{00000000-0005-0000-0000-00002A200000}"/>
    <cellStyle name="Comma 19 2 6 2 4 6" xfId="8250" xr:uid="{00000000-0005-0000-0000-00002B200000}"/>
    <cellStyle name="Comma 19 2 6 2 5" xfId="8251" xr:uid="{00000000-0005-0000-0000-00002C200000}"/>
    <cellStyle name="Comma 19 2 6 2 5 2" xfId="8252" xr:uid="{00000000-0005-0000-0000-00002D200000}"/>
    <cellStyle name="Comma 19 2 6 2 5 2 2" xfId="8253" xr:uid="{00000000-0005-0000-0000-00002E200000}"/>
    <cellStyle name="Comma 19 2 6 2 5 2 3" xfId="8254" xr:uid="{00000000-0005-0000-0000-00002F200000}"/>
    <cellStyle name="Comma 19 2 6 2 5 3" xfId="8255" xr:uid="{00000000-0005-0000-0000-000030200000}"/>
    <cellStyle name="Comma 19 2 6 2 5 3 2" xfId="8256" xr:uid="{00000000-0005-0000-0000-000031200000}"/>
    <cellStyle name="Comma 19 2 6 2 5 3 3" xfId="8257" xr:uid="{00000000-0005-0000-0000-000032200000}"/>
    <cellStyle name="Comma 19 2 6 2 5 4" xfId="8258" xr:uid="{00000000-0005-0000-0000-000033200000}"/>
    <cellStyle name="Comma 19 2 6 2 5 5" xfId="8259" xr:uid="{00000000-0005-0000-0000-000034200000}"/>
    <cellStyle name="Comma 19 2 6 2 5 6" xfId="8260" xr:uid="{00000000-0005-0000-0000-000035200000}"/>
    <cellStyle name="Comma 19 2 6 2 6" xfId="8261" xr:uid="{00000000-0005-0000-0000-000036200000}"/>
    <cellStyle name="Comma 19 2 6 2 6 2" xfId="8262" xr:uid="{00000000-0005-0000-0000-000037200000}"/>
    <cellStyle name="Comma 19 2 6 2 6 3" xfId="8263" xr:uid="{00000000-0005-0000-0000-000038200000}"/>
    <cellStyle name="Comma 19 2 6 2 7" xfId="8264" xr:uid="{00000000-0005-0000-0000-000039200000}"/>
    <cellStyle name="Comma 19 2 6 2 7 2" xfId="8265" xr:uid="{00000000-0005-0000-0000-00003A200000}"/>
    <cellStyle name="Comma 19 2 6 2 7 3" xfId="8266" xr:uid="{00000000-0005-0000-0000-00003B200000}"/>
    <cellStyle name="Comma 19 2 6 2 8" xfId="8267" xr:uid="{00000000-0005-0000-0000-00003C200000}"/>
    <cellStyle name="Comma 19 2 6 2 9" xfId="8268" xr:uid="{00000000-0005-0000-0000-00003D200000}"/>
    <cellStyle name="Comma 19 2 6 3" xfId="8269" xr:uid="{00000000-0005-0000-0000-00003E200000}"/>
    <cellStyle name="Comma 19 2 6 3 2" xfId="8270" xr:uid="{00000000-0005-0000-0000-00003F200000}"/>
    <cellStyle name="Comma 19 2 6 3 2 2" xfId="8271" xr:uid="{00000000-0005-0000-0000-000040200000}"/>
    <cellStyle name="Comma 19 2 6 3 2 3" xfId="8272" xr:uid="{00000000-0005-0000-0000-000041200000}"/>
    <cellStyle name="Comma 19 2 6 3 3" xfId="8273" xr:uid="{00000000-0005-0000-0000-000042200000}"/>
    <cellStyle name="Comma 19 2 6 3 3 2" xfId="8274" xr:uid="{00000000-0005-0000-0000-000043200000}"/>
    <cellStyle name="Comma 19 2 6 3 3 3" xfId="8275" xr:uid="{00000000-0005-0000-0000-000044200000}"/>
    <cellStyle name="Comma 19 2 6 3 4" xfId="8276" xr:uid="{00000000-0005-0000-0000-000045200000}"/>
    <cellStyle name="Comma 19 2 6 3 5" xfId="8277" xr:uid="{00000000-0005-0000-0000-000046200000}"/>
    <cellStyle name="Comma 19 2 6 3 6" xfId="8278" xr:uid="{00000000-0005-0000-0000-000047200000}"/>
    <cellStyle name="Comma 19 2 6 4" xfId="8279" xr:uid="{00000000-0005-0000-0000-000048200000}"/>
    <cellStyle name="Comma 19 2 6 4 2" xfId="8280" xr:uid="{00000000-0005-0000-0000-000049200000}"/>
    <cellStyle name="Comma 19 2 6 4 2 2" xfId="8281" xr:uid="{00000000-0005-0000-0000-00004A200000}"/>
    <cellStyle name="Comma 19 2 6 4 2 3" xfId="8282" xr:uid="{00000000-0005-0000-0000-00004B200000}"/>
    <cellStyle name="Comma 19 2 6 4 3" xfId="8283" xr:uid="{00000000-0005-0000-0000-00004C200000}"/>
    <cellStyle name="Comma 19 2 6 4 3 2" xfId="8284" xr:uid="{00000000-0005-0000-0000-00004D200000}"/>
    <cellStyle name="Comma 19 2 6 4 3 3" xfId="8285" xr:uid="{00000000-0005-0000-0000-00004E200000}"/>
    <cellStyle name="Comma 19 2 6 4 4" xfId="8286" xr:uid="{00000000-0005-0000-0000-00004F200000}"/>
    <cellStyle name="Comma 19 2 6 4 5" xfId="8287" xr:uid="{00000000-0005-0000-0000-000050200000}"/>
    <cellStyle name="Comma 19 2 6 4 6" xfId="8288" xr:uid="{00000000-0005-0000-0000-000051200000}"/>
    <cellStyle name="Comma 19 2 6 5" xfId="8289" xr:uid="{00000000-0005-0000-0000-000052200000}"/>
    <cellStyle name="Comma 19 2 6 5 2" xfId="8290" xr:uid="{00000000-0005-0000-0000-000053200000}"/>
    <cellStyle name="Comma 19 2 6 5 2 2" xfId="8291" xr:uid="{00000000-0005-0000-0000-000054200000}"/>
    <cellStyle name="Comma 19 2 6 5 2 3" xfId="8292" xr:uid="{00000000-0005-0000-0000-000055200000}"/>
    <cellStyle name="Comma 19 2 6 5 3" xfId="8293" xr:uid="{00000000-0005-0000-0000-000056200000}"/>
    <cellStyle name="Comma 19 2 6 5 3 2" xfId="8294" xr:uid="{00000000-0005-0000-0000-000057200000}"/>
    <cellStyle name="Comma 19 2 6 5 3 3" xfId="8295" xr:uid="{00000000-0005-0000-0000-000058200000}"/>
    <cellStyle name="Comma 19 2 6 5 4" xfId="8296" xr:uid="{00000000-0005-0000-0000-000059200000}"/>
    <cellStyle name="Comma 19 2 6 5 5" xfId="8297" xr:uid="{00000000-0005-0000-0000-00005A200000}"/>
    <cellStyle name="Comma 19 2 6 5 6" xfId="8298" xr:uid="{00000000-0005-0000-0000-00005B200000}"/>
    <cellStyle name="Comma 19 2 6 6" xfId="8299" xr:uid="{00000000-0005-0000-0000-00005C200000}"/>
    <cellStyle name="Comma 19 2 6 6 2" xfId="8300" xr:uid="{00000000-0005-0000-0000-00005D200000}"/>
    <cellStyle name="Comma 19 2 6 6 2 2" xfId="8301" xr:uid="{00000000-0005-0000-0000-00005E200000}"/>
    <cellStyle name="Comma 19 2 6 6 2 3" xfId="8302" xr:uid="{00000000-0005-0000-0000-00005F200000}"/>
    <cellStyle name="Comma 19 2 6 6 3" xfId="8303" xr:uid="{00000000-0005-0000-0000-000060200000}"/>
    <cellStyle name="Comma 19 2 6 6 3 2" xfId="8304" xr:uid="{00000000-0005-0000-0000-000061200000}"/>
    <cellStyle name="Comma 19 2 6 6 3 3" xfId="8305" xr:uid="{00000000-0005-0000-0000-000062200000}"/>
    <cellStyle name="Comma 19 2 6 6 4" xfId="8306" xr:uid="{00000000-0005-0000-0000-000063200000}"/>
    <cellStyle name="Comma 19 2 6 6 5" xfId="8307" xr:uid="{00000000-0005-0000-0000-000064200000}"/>
    <cellStyle name="Comma 19 2 6 6 6" xfId="8308" xr:uid="{00000000-0005-0000-0000-000065200000}"/>
    <cellStyle name="Comma 19 2 6 7" xfId="8309" xr:uid="{00000000-0005-0000-0000-000066200000}"/>
    <cellStyle name="Comma 19 2 6 7 2" xfId="8310" xr:uid="{00000000-0005-0000-0000-000067200000}"/>
    <cellStyle name="Comma 19 2 6 7 3" xfId="8311" xr:uid="{00000000-0005-0000-0000-000068200000}"/>
    <cellStyle name="Comma 19 2 6 8" xfId="8312" xr:uid="{00000000-0005-0000-0000-000069200000}"/>
    <cellStyle name="Comma 19 2 6 8 2" xfId="8313" xr:uid="{00000000-0005-0000-0000-00006A200000}"/>
    <cellStyle name="Comma 19 2 6 8 3" xfId="8314" xr:uid="{00000000-0005-0000-0000-00006B200000}"/>
    <cellStyle name="Comma 19 2 6 9" xfId="8315" xr:uid="{00000000-0005-0000-0000-00006C200000}"/>
    <cellStyle name="Comma 19 2 60" xfId="8316" xr:uid="{00000000-0005-0000-0000-00006D200000}"/>
    <cellStyle name="Comma 19 2 61" xfId="8317" xr:uid="{00000000-0005-0000-0000-00006E200000}"/>
    <cellStyle name="Comma 19 2 62" xfId="8318" xr:uid="{00000000-0005-0000-0000-00006F200000}"/>
    <cellStyle name="Comma 19 2 63" xfId="8319" xr:uid="{00000000-0005-0000-0000-000070200000}"/>
    <cellStyle name="Comma 19 2 64" xfId="8320" xr:uid="{00000000-0005-0000-0000-000071200000}"/>
    <cellStyle name="Comma 19 2 65" xfId="8321" xr:uid="{00000000-0005-0000-0000-000072200000}"/>
    <cellStyle name="Comma 19 2 66" xfId="8322" xr:uid="{00000000-0005-0000-0000-000073200000}"/>
    <cellStyle name="Comma 19 2 67" xfId="8323" xr:uid="{00000000-0005-0000-0000-000074200000}"/>
    <cellStyle name="Comma 19 2 68" xfId="8324" xr:uid="{00000000-0005-0000-0000-000075200000}"/>
    <cellStyle name="Comma 19 2 69" xfId="8325" xr:uid="{00000000-0005-0000-0000-000076200000}"/>
    <cellStyle name="Comma 19 2 7" xfId="8326" xr:uid="{00000000-0005-0000-0000-000077200000}"/>
    <cellStyle name="Comma 19 2 7 10" xfId="8327" xr:uid="{00000000-0005-0000-0000-000078200000}"/>
    <cellStyle name="Comma 19 2 7 11" xfId="8328" xr:uid="{00000000-0005-0000-0000-000079200000}"/>
    <cellStyle name="Comma 19 2 7 2" xfId="8329" xr:uid="{00000000-0005-0000-0000-00007A200000}"/>
    <cellStyle name="Comma 19 2 7 2 10" xfId="8330" xr:uid="{00000000-0005-0000-0000-00007B200000}"/>
    <cellStyle name="Comma 19 2 7 2 2" xfId="8331" xr:uid="{00000000-0005-0000-0000-00007C200000}"/>
    <cellStyle name="Comma 19 2 7 2 2 2" xfId="8332" xr:uid="{00000000-0005-0000-0000-00007D200000}"/>
    <cellStyle name="Comma 19 2 7 2 2 2 2" xfId="8333" xr:uid="{00000000-0005-0000-0000-00007E200000}"/>
    <cellStyle name="Comma 19 2 7 2 2 2 3" xfId="8334" xr:uid="{00000000-0005-0000-0000-00007F200000}"/>
    <cellStyle name="Comma 19 2 7 2 2 3" xfId="8335" xr:uid="{00000000-0005-0000-0000-000080200000}"/>
    <cellStyle name="Comma 19 2 7 2 2 3 2" xfId="8336" xr:uid="{00000000-0005-0000-0000-000081200000}"/>
    <cellStyle name="Comma 19 2 7 2 2 3 3" xfId="8337" xr:uid="{00000000-0005-0000-0000-000082200000}"/>
    <cellStyle name="Comma 19 2 7 2 2 4" xfId="8338" xr:uid="{00000000-0005-0000-0000-000083200000}"/>
    <cellStyle name="Comma 19 2 7 2 2 5" xfId="8339" xr:uid="{00000000-0005-0000-0000-000084200000}"/>
    <cellStyle name="Comma 19 2 7 2 2 6" xfId="8340" xr:uid="{00000000-0005-0000-0000-000085200000}"/>
    <cellStyle name="Comma 19 2 7 2 3" xfId="8341" xr:uid="{00000000-0005-0000-0000-000086200000}"/>
    <cellStyle name="Comma 19 2 7 2 3 2" xfId="8342" xr:uid="{00000000-0005-0000-0000-000087200000}"/>
    <cellStyle name="Comma 19 2 7 2 3 2 2" xfId="8343" xr:uid="{00000000-0005-0000-0000-000088200000}"/>
    <cellStyle name="Comma 19 2 7 2 3 2 3" xfId="8344" xr:uid="{00000000-0005-0000-0000-000089200000}"/>
    <cellStyle name="Comma 19 2 7 2 3 3" xfId="8345" xr:uid="{00000000-0005-0000-0000-00008A200000}"/>
    <cellStyle name="Comma 19 2 7 2 3 3 2" xfId="8346" xr:uid="{00000000-0005-0000-0000-00008B200000}"/>
    <cellStyle name="Comma 19 2 7 2 3 3 3" xfId="8347" xr:uid="{00000000-0005-0000-0000-00008C200000}"/>
    <cellStyle name="Comma 19 2 7 2 3 4" xfId="8348" xr:uid="{00000000-0005-0000-0000-00008D200000}"/>
    <cellStyle name="Comma 19 2 7 2 3 5" xfId="8349" xr:uid="{00000000-0005-0000-0000-00008E200000}"/>
    <cellStyle name="Comma 19 2 7 2 3 6" xfId="8350" xr:uid="{00000000-0005-0000-0000-00008F200000}"/>
    <cellStyle name="Comma 19 2 7 2 4" xfId="8351" xr:uid="{00000000-0005-0000-0000-000090200000}"/>
    <cellStyle name="Comma 19 2 7 2 4 2" xfId="8352" xr:uid="{00000000-0005-0000-0000-000091200000}"/>
    <cellStyle name="Comma 19 2 7 2 4 2 2" xfId="8353" xr:uid="{00000000-0005-0000-0000-000092200000}"/>
    <cellStyle name="Comma 19 2 7 2 4 2 3" xfId="8354" xr:uid="{00000000-0005-0000-0000-000093200000}"/>
    <cellStyle name="Comma 19 2 7 2 4 3" xfId="8355" xr:uid="{00000000-0005-0000-0000-000094200000}"/>
    <cellStyle name="Comma 19 2 7 2 4 3 2" xfId="8356" xr:uid="{00000000-0005-0000-0000-000095200000}"/>
    <cellStyle name="Comma 19 2 7 2 4 3 3" xfId="8357" xr:uid="{00000000-0005-0000-0000-000096200000}"/>
    <cellStyle name="Comma 19 2 7 2 4 4" xfId="8358" xr:uid="{00000000-0005-0000-0000-000097200000}"/>
    <cellStyle name="Comma 19 2 7 2 4 5" xfId="8359" xr:uid="{00000000-0005-0000-0000-000098200000}"/>
    <cellStyle name="Comma 19 2 7 2 4 6" xfId="8360" xr:uid="{00000000-0005-0000-0000-000099200000}"/>
    <cellStyle name="Comma 19 2 7 2 5" xfId="8361" xr:uid="{00000000-0005-0000-0000-00009A200000}"/>
    <cellStyle name="Comma 19 2 7 2 5 2" xfId="8362" xr:uid="{00000000-0005-0000-0000-00009B200000}"/>
    <cellStyle name="Comma 19 2 7 2 5 2 2" xfId="8363" xr:uid="{00000000-0005-0000-0000-00009C200000}"/>
    <cellStyle name="Comma 19 2 7 2 5 2 3" xfId="8364" xr:uid="{00000000-0005-0000-0000-00009D200000}"/>
    <cellStyle name="Comma 19 2 7 2 5 3" xfId="8365" xr:uid="{00000000-0005-0000-0000-00009E200000}"/>
    <cellStyle name="Comma 19 2 7 2 5 3 2" xfId="8366" xr:uid="{00000000-0005-0000-0000-00009F200000}"/>
    <cellStyle name="Comma 19 2 7 2 5 3 3" xfId="8367" xr:uid="{00000000-0005-0000-0000-0000A0200000}"/>
    <cellStyle name="Comma 19 2 7 2 5 4" xfId="8368" xr:uid="{00000000-0005-0000-0000-0000A1200000}"/>
    <cellStyle name="Comma 19 2 7 2 5 5" xfId="8369" xr:uid="{00000000-0005-0000-0000-0000A2200000}"/>
    <cellStyle name="Comma 19 2 7 2 5 6" xfId="8370" xr:uid="{00000000-0005-0000-0000-0000A3200000}"/>
    <cellStyle name="Comma 19 2 7 2 6" xfId="8371" xr:uid="{00000000-0005-0000-0000-0000A4200000}"/>
    <cellStyle name="Comma 19 2 7 2 6 2" xfId="8372" xr:uid="{00000000-0005-0000-0000-0000A5200000}"/>
    <cellStyle name="Comma 19 2 7 2 6 3" xfId="8373" xr:uid="{00000000-0005-0000-0000-0000A6200000}"/>
    <cellStyle name="Comma 19 2 7 2 7" xfId="8374" xr:uid="{00000000-0005-0000-0000-0000A7200000}"/>
    <cellStyle name="Comma 19 2 7 2 7 2" xfId="8375" xr:uid="{00000000-0005-0000-0000-0000A8200000}"/>
    <cellStyle name="Comma 19 2 7 2 7 3" xfId="8376" xr:uid="{00000000-0005-0000-0000-0000A9200000}"/>
    <cellStyle name="Comma 19 2 7 2 8" xfId="8377" xr:uid="{00000000-0005-0000-0000-0000AA200000}"/>
    <cellStyle name="Comma 19 2 7 2 9" xfId="8378" xr:uid="{00000000-0005-0000-0000-0000AB200000}"/>
    <cellStyle name="Comma 19 2 7 3" xfId="8379" xr:uid="{00000000-0005-0000-0000-0000AC200000}"/>
    <cellStyle name="Comma 19 2 7 3 2" xfId="8380" xr:uid="{00000000-0005-0000-0000-0000AD200000}"/>
    <cellStyle name="Comma 19 2 7 3 2 2" xfId="8381" xr:uid="{00000000-0005-0000-0000-0000AE200000}"/>
    <cellStyle name="Comma 19 2 7 3 2 3" xfId="8382" xr:uid="{00000000-0005-0000-0000-0000AF200000}"/>
    <cellStyle name="Comma 19 2 7 3 3" xfId="8383" xr:uid="{00000000-0005-0000-0000-0000B0200000}"/>
    <cellStyle name="Comma 19 2 7 3 3 2" xfId="8384" xr:uid="{00000000-0005-0000-0000-0000B1200000}"/>
    <cellStyle name="Comma 19 2 7 3 3 3" xfId="8385" xr:uid="{00000000-0005-0000-0000-0000B2200000}"/>
    <cellStyle name="Comma 19 2 7 3 4" xfId="8386" xr:uid="{00000000-0005-0000-0000-0000B3200000}"/>
    <cellStyle name="Comma 19 2 7 3 5" xfId="8387" xr:uid="{00000000-0005-0000-0000-0000B4200000}"/>
    <cellStyle name="Comma 19 2 7 3 6" xfId="8388" xr:uid="{00000000-0005-0000-0000-0000B5200000}"/>
    <cellStyle name="Comma 19 2 7 4" xfId="8389" xr:uid="{00000000-0005-0000-0000-0000B6200000}"/>
    <cellStyle name="Comma 19 2 7 4 2" xfId="8390" xr:uid="{00000000-0005-0000-0000-0000B7200000}"/>
    <cellStyle name="Comma 19 2 7 4 2 2" xfId="8391" xr:uid="{00000000-0005-0000-0000-0000B8200000}"/>
    <cellStyle name="Comma 19 2 7 4 2 3" xfId="8392" xr:uid="{00000000-0005-0000-0000-0000B9200000}"/>
    <cellStyle name="Comma 19 2 7 4 3" xfId="8393" xr:uid="{00000000-0005-0000-0000-0000BA200000}"/>
    <cellStyle name="Comma 19 2 7 4 3 2" xfId="8394" xr:uid="{00000000-0005-0000-0000-0000BB200000}"/>
    <cellStyle name="Comma 19 2 7 4 3 3" xfId="8395" xr:uid="{00000000-0005-0000-0000-0000BC200000}"/>
    <cellStyle name="Comma 19 2 7 4 4" xfId="8396" xr:uid="{00000000-0005-0000-0000-0000BD200000}"/>
    <cellStyle name="Comma 19 2 7 4 5" xfId="8397" xr:uid="{00000000-0005-0000-0000-0000BE200000}"/>
    <cellStyle name="Comma 19 2 7 4 6" xfId="8398" xr:uid="{00000000-0005-0000-0000-0000BF200000}"/>
    <cellStyle name="Comma 19 2 7 5" xfId="8399" xr:uid="{00000000-0005-0000-0000-0000C0200000}"/>
    <cellStyle name="Comma 19 2 7 5 2" xfId="8400" xr:uid="{00000000-0005-0000-0000-0000C1200000}"/>
    <cellStyle name="Comma 19 2 7 5 2 2" xfId="8401" xr:uid="{00000000-0005-0000-0000-0000C2200000}"/>
    <cellStyle name="Comma 19 2 7 5 2 3" xfId="8402" xr:uid="{00000000-0005-0000-0000-0000C3200000}"/>
    <cellStyle name="Comma 19 2 7 5 3" xfId="8403" xr:uid="{00000000-0005-0000-0000-0000C4200000}"/>
    <cellStyle name="Comma 19 2 7 5 3 2" xfId="8404" xr:uid="{00000000-0005-0000-0000-0000C5200000}"/>
    <cellStyle name="Comma 19 2 7 5 3 3" xfId="8405" xr:uid="{00000000-0005-0000-0000-0000C6200000}"/>
    <cellStyle name="Comma 19 2 7 5 4" xfId="8406" xr:uid="{00000000-0005-0000-0000-0000C7200000}"/>
    <cellStyle name="Comma 19 2 7 5 5" xfId="8407" xr:uid="{00000000-0005-0000-0000-0000C8200000}"/>
    <cellStyle name="Comma 19 2 7 5 6" xfId="8408" xr:uid="{00000000-0005-0000-0000-0000C9200000}"/>
    <cellStyle name="Comma 19 2 7 6" xfId="8409" xr:uid="{00000000-0005-0000-0000-0000CA200000}"/>
    <cellStyle name="Comma 19 2 7 6 2" xfId="8410" xr:uid="{00000000-0005-0000-0000-0000CB200000}"/>
    <cellStyle name="Comma 19 2 7 6 2 2" xfId="8411" xr:uid="{00000000-0005-0000-0000-0000CC200000}"/>
    <cellStyle name="Comma 19 2 7 6 2 3" xfId="8412" xr:uid="{00000000-0005-0000-0000-0000CD200000}"/>
    <cellStyle name="Comma 19 2 7 6 3" xfId="8413" xr:uid="{00000000-0005-0000-0000-0000CE200000}"/>
    <cellStyle name="Comma 19 2 7 6 3 2" xfId="8414" xr:uid="{00000000-0005-0000-0000-0000CF200000}"/>
    <cellStyle name="Comma 19 2 7 6 3 3" xfId="8415" xr:uid="{00000000-0005-0000-0000-0000D0200000}"/>
    <cellStyle name="Comma 19 2 7 6 4" xfId="8416" xr:uid="{00000000-0005-0000-0000-0000D1200000}"/>
    <cellStyle name="Comma 19 2 7 6 5" xfId="8417" xr:uid="{00000000-0005-0000-0000-0000D2200000}"/>
    <cellStyle name="Comma 19 2 7 6 6" xfId="8418" xr:uid="{00000000-0005-0000-0000-0000D3200000}"/>
    <cellStyle name="Comma 19 2 7 7" xfId="8419" xr:uid="{00000000-0005-0000-0000-0000D4200000}"/>
    <cellStyle name="Comma 19 2 7 7 2" xfId="8420" xr:uid="{00000000-0005-0000-0000-0000D5200000}"/>
    <cellStyle name="Comma 19 2 7 7 3" xfId="8421" xr:uid="{00000000-0005-0000-0000-0000D6200000}"/>
    <cellStyle name="Comma 19 2 7 8" xfId="8422" xr:uid="{00000000-0005-0000-0000-0000D7200000}"/>
    <cellStyle name="Comma 19 2 7 8 2" xfId="8423" xr:uid="{00000000-0005-0000-0000-0000D8200000}"/>
    <cellStyle name="Comma 19 2 7 8 3" xfId="8424" xr:uid="{00000000-0005-0000-0000-0000D9200000}"/>
    <cellStyle name="Comma 19 2 7 9" xfId="8425" xr:uid="{00000000-0005-0000-0000-0000DA200000}"/>
    <cellStyle name="Comma 19 2 70" xfId="8426" xr:uid="{00000000-0005-0000-0000-0000DB200000}"/>
    <cellStyle name="Comma 19 2 71" xfId="8427" xr:uid="{00000000-0005-0000-0000-0000DC200000}"/>
    <cellStyle name="Comma 19 2 72" xfId="8428" xr:uid="{00000000-0005-0000-0000-0000DD200000}"/>
    <cellStyle name="Comma 19 2 73" xfId="8429" xr:uid="{00000000-0005-0000-0000-0000DE200000}"/>
    <cellStyle name="Comma 19 2 74" xfId="8430" xr:uid="{00000000-0005-0000-0000-0000DF200000}"/>
    <cellStyle name="Comma 19 2 75" xfId="8431" xr:uid="{00000000-0005-0000-0000-0000E0200000}"/>
    <cellStyle name="Comma 19 2 76" xfId="8432" xr:uid="{00000000-0005-0000-0000-0000E1200000}"/>
    <cellStyle name="Comma 19 2 77" xfId="8433" xr:uid="{00000000-0005-0000-0000-0000E2200000}"/>
    <cellStyle name="Comma 19 2 78" xfId="8434" xr:uid="{00000000-0005-0000-0000-0000E3200000}"/>
    <cellStyle name="Comma 19 2 79" xfId="8435" xr:uid="{00000000-0005-0000-0000-0000E4200000}"/>
    <cellStyle name="Comma 19 2 8" xfId="8436" xr:uid="{00000000-0005-0000-0000-0000E5200000}"/>
    <cellStyle name="Comma 19 2 8 10" xfId="8437" xr:uid="{00000000-0005-0000-0000-0000E6200000}"/>
    <cellStyle name="Comma 19 2 8 11" xfId="8438" xr:uid="{00000000-0005-0000-0000-0000E7200000}"/>
    <cellStyle name="Comma 19 2 8 2" xfId="8439" xr:uid="{00000000-0005-0000-0000-0000E8200000}"/>
    <cellStyle name="Comma 19 2 8 2 10" xfId="8440" xr:uid="{00000000-0005-0000-0000-0000E9200000}"/>
    <cellStyle name="Comma 19 2 8 2 2" xfId="8441" xr:uid="{00000000-0005-0000-0000-0000EA200000}"/>
    <cellStyle name="Comma 19 2 8 2 2 2" xfId="8442" xr:uid="{00000000-0005-0000-0000-0000EB200000}"/>
    <cellStyle name="Comma 19 2 8 2 2 2 2" xfId="8443" xr:uid="{00000000-0005-0000-0000-0000EC200000}"/>
    <cellStyle name="Comma 19 2 8 2 2 2 3" xfId="8444" xr:uid="{00000000-0005-0000-0000-0000ED200000}"/>
    <cellStyle name="Comma 19 2 8 2 2 3" xfId="8445" xr:uid="{00000000-0005-0000-0000-0000EE200000}"/>
    <cellStyle name="Comma 19 2 8 2 2 3 2" xfId="8446" xr:uid="{00000000-0005-0000-0000-0000EF200000}"/>
    <cellStyle name="Comma 19 2 8 2 2 3 3" xfId="8447" xr:uid="{00000000-0005-0000-0000-0000F0200000}"/>
    <cellStyle name="Comma 19 2 8 2 2 4" xfId="8448" xr:uid="{00000000-0005-0000-0000-0000F1200000}"/>
    <cellStyle name="Comma 19 2 8 2 2 5" xfId="8449" xr:uid="{00000000-0005-0000-0000-0000F2200000}"/>
    <cellStyle name="Comma 19 2 8 2 2 6" xfId="8450" xr:uid="{00000000-0005-0000-0000-0000F3200000}"/>
    <cellStyle name="Comma 19 2 8 2 3" xfId="8451" xr:uid="{00000000-0005-0000-0000-0000F4200000}"/>
    <cellStyle name="Comma 19 2 8 2 3 2" xfId="8452" xr:uid="{00000000-0005-0000-0000-0000F5200000}"/>
    <cellStyle name="Comma 19 2 8 2 3 2 2" xfId="8453" xr:uid="{00000000-0005-0000-0000-0000F6200000}"/>
    <cellStyle name="Comma 19 2 8 2 3 2 3" xfId="8454" xr:uid="{00000000-0005-0000-0000-0000F7200000}"/>
    <cellStyle name="Comma 19 2 8 2 3 3" xfId="8455" xr:uid="{00000000-0005-0000-0000-0000F8200000}"/>
    <cellStyle name="Comma 19 2 8 2 3 3 2" xfId="8456" xr:uid="{00000000-0005-0000-0000-0000F9200000}"/>
    <cellStyle name="Comma 19 2 8 2 3 3 3" xfId="8457" xr:uid="{00000000-0005-0000-0000-0000FA200000}"/>
    <cellStyle name="Comma 19 2 8 2 3 4" xfId="8458" xr:uid="{00000000-0005-0000-0000-0000FB200000}"/>
    <cellStyle name="Comma 19 2 8 2 3 5" xfId="8459" xr:uid="{00000000-0005-0000-0000-0000FC200000}"/>
    <cellStyle name="Comma 19 2 8 2 3 6" xfId="8460" xr:uid="{00000000-0005-0000-0000-0000FD200000}"/>
    <cellStyle name="Comma 19 2 8 2 4" xfId="8461" xr:uid="{00000000-0005-0000-0000-0000FE200000}"/>
    <cellStyle name="Comma 19 2 8 2 4 2" xfId="8462" xr:uid="{00000000-0005-0000-0000-0000FF200000}"/>
    <cellStyle name="Comma 19 2 8 2 4 2 2" xfId="8463" xr:uid="{00000000-0005-0000-0000-000000210000}"/>
    <cellStyle name="Comma 19 2 8 2 4 2 3" xfId="8464" xr:uid="{00000000-0005-0000-0000-000001210000}"/>
    <cellStyle name="Comma 19 2 8 2 4 3" xfId="8465" xr:uid="{00000000-0005-0000-0000-000002210000}"/>
    <cellStyle name="Comma 19 2 8 2 4 3 2" xfId="8466" xr:uid="{00000000-0005-0000-0000-000003210000}"/>
    <cellStyle name="Comma 19 2 8 2 4 3 3" xfId="8467" xr:uid="{00000000-0005-0000-0000-000004210000}"/>
    <cellStyle name="Comma 19 2 8 2 4 4" xfId="8468" xr:uid="{00000000-0005-0000-0000-000005210000}"/>
    <cellStyle name="Comma 19 2 8 2 4 5" xfId="8469" xr:uid="{00000000-0005-0000-0000-000006210000}"/>
    <cellStyle name="Comma 19 2 8 2 4 6" xfId="8470" xr:uid="{00000000-0005-0000-0000-000007210000}"/>
    <cellStyle name="Comma 19 2 8 2 5" xfId="8471" xr:uid="{00000000-0005-0000-0000-000008210000}"/>
    <cellStyle name="Comma 19 2 8 2 5 2" xfId="8472" xr:uid="{00000000-0005-0000-0000-000009210000}"/>
    <cellStyle name="Comma 19 2 8 2 5 2 2" xfId="8473" xr:uid="{00000000-0005-0000-0000-00000A210000}"/>
    <cellStyle name="Comma 19 2 8 2 5 2 3" xfId="8474" xr:uid="{00000000-0005-0000-0000-00000B210000}"/>
    <cellStyle name="Comma 19 2 8 2 5 3" xfId="8475" xr:uid="{00000000-0005-0000-0000-00000C210000}"/>
    <cellStyle name="Comma 19 2 8 2 5 3 2" xfId="8476" xr:uid="{00000000-0005-0000-0000-00000D210000}"/>
    <cellStyle name="Comma 19 2 8 2 5 3 3" xfId="8477" xr:uid="{00000000-0005-0000-0000-00000E210000}"/>
    <cellStyle name="Comma 19 2 8 2 5 4" xfId="8478" xr:uid="{00000000-0005-0000-0000-00000F210000}"/>
    <cellStyle name="Comma 19 2 8 2 5 5" xfId="8479" xr:uid="{00000000-0005-0000-0000-000010210000}"/>
    <cellStyle name="Comma 19 2 8 2 5 6" xfId="8480" xr:uid="{00000000-0005-0000-0000-000011210000}"/>
    <cellStyle name="Comma 19 2 8 2 6" xfId="8481" xr:uid="{00000000-0005-0000-0000-000012210000}"/>
    <cellStyle name="Comma 19 2 8 2 6 2" xfId="8482" xr:uid="{00000000-0005-0000-0000-000013210000}"/>
    <cellStyle name="Comma 19 2 8 2 6 3" xfId="8483" xr:uid="{00000000-0005-0000-0000-000014210000}"/>
    <cellStyle name="Comma 19 2 8 2 7" xfId="8484" xr:uid="{00000000-0005-0000-0000-000015210000}"/>
    <cellStyle name="Comma 19 2 8 2 7 2" xfId="8485" xr:uid="{00000000-0005-0000-0000-000016210000}"/>
    <cellStyle name="Comma 19 2 8 2 7 3" xfId="8486" xr:uid="{00000000-0005-0000-0000-000017210000}"/>
    <cellStyle name="Comma 19 2 8 2 8" xfId="8487" xr:uid="{00000000-0005-0000-0000-000018210000}"/>
    <cellStyle name="Comma 19 2 8 2 9" xfId="8488" xr:uid="{00000000-0005-0000-0000-000019210000}"/>
    <cellStyle name="Comma 19 2 8 3" xfId="8489" xr:uid="{00000000-0005-0000-0000-00001A210000}"/>
    <cellStyle name="Comma 19 2 8 3 2" xfId="8490" xr:uid="{00000000-0005-0000-0000-00001B210000}"/>
    <cellStyle name="Comma 19 2 8 3 2 2" xfId="8491" xr:uid="{00000000-0005-0000-0000-00001C210000}"/>
    <cellStyle name="Comma 19 2 8 3 2 3" xfId="8492" xr:uid="{00000000-0005-0000-0000-00001D210000}"/>
    <cellStyle name="Comma 19 2 8 3 3" xfId="8493" xr:uid="{00000000-0005-0000-0000-00001E210000}"/>
    <cellStyle name="Comma 19 2 8 3 3 2" xfId="8494" xr:uid="{00000000-0005-0000-0000-00001F210000}"/>
    <cellStyle name="Comma 19 2 8 3 3 3" xfId="8495" xr:uid="{00000000-0005-0000-0000-000020210000}"/>
    <cellStyle name="Comma 19 2 8 3 4" xfId="8496" xr:uid="{00000000-0005-0000-0000-000021210000}"/>
    <cellStyle name="Comma 19 2 8 3 5" xfId="8497" xr:uid="{00000000-0005-0000-0000-000022210000}"/>
    <cellStyle name="Comma 19 2 8 3 6" xfId="8498" xr:uid="{00000000-0005-0000-0000-000023210000}"/>
    <cellStyle name="Comma 19 2 8 4" xfId="8499" xr:uid="{00000000-0005-0000-0000-000024210000}"/>
    <cellStyle name="Comma 19 2 8 4 2" xfId="8500" xr:uid="{00000000-0005-0000-0000-000025210000}"/>
    <cellStyle name="Comma 19 2 8 4 2 2" xfId="8501" xr:uid="{00000000-0005-0000-0000-000026210000}"/>
    <cellStyle name="Comma 19 2 8 4 2 3" xfId="8502" xr:uid="{00000000-0005-0000-0000-000027210000}"/>
    <cellStyle name="Comma 19 2 8 4 3" xfId="8503" xr:uid="{00000000-0005-0000-0000-000028210000}"/>
    <cellStyle name="Comma 19 2 8 4 3 2" xfId="8504" xr:uid="{00000000-0005-0000-0000-000029210000}"/>
    <cellStyle name="Comma 19 2 8 4 3 3" xfId="8505" xr:uid="{00000000-0005-0000-0000-00002A210000}"/>
    <cellStyle name="Comma 19 2 8 4 4" xfId="8506" xr:uid="{00000000-0005-0000-0000-00002B210000}"/>
    <cellStyle name="Comma 19 2 8 4 5" xfId="8507" xr:uid="{00000000-0005-0000-0000-00002C210000}"/>
    <cellStyle name="Comma 19 2 8 4 6" xfId="8508" xr:uid="{00000000-0005-0000-0000-00002D210000}"/>
    <cellStyle name="Comma 19 2 8 5" xfId="8509" xr:uid="{00000000-0005-0000-0000-00002E210000}"/>
    <cellStyle name="Comma 19 2 8 5 2" xfId="8510" xr:uid="{00000000-0005-0000-0000-00002F210000}"/>
    <cellStyle name="Comma 19 2 8 5 2 2" xfId="8511" xr:uid="{00000000-0005-0000-0000-000030210000}"/>
    <cellStyle name="Comma 19 2 8 5 2 3" xfId="8512" xr:uid="{00000000-0005-0000-0000-000031210000}"/>
    <cellStyle name="Comma 19 2 8 5 3" xfId="8513" xr:uid="{00000000-0005-0000-0000-000032210000}"/>
    <cellStyle name="Comma 19 2 8 5 3 2" xfId="8514" xr:uid="{00000000-0005-0000-0000-000033210000}"/>
    <cellStyle name="Comma 19 2 8 5 3 3" xfId="8515" xr:uid="{00000000-0005-0000-0000-000034210000}"/>
    <cellStyle name="Comma 19 2 8 5 4" xfId="8516" xr:uid="{00000000-0005-0000-0000-000035210000}"/>
    <cellStyle name="Comma 19 2 8 5 5" xfId="8517" xr:uid="{00000000-0005-0000-0000-000036210000}"/>
    <cellStyle name="Comma 19 2 8 5 6" xfId="8518" xr:uid="{00000000-0005-0000-0000-000037210000}"/>
    <cellStyle name="Comma 19 2 8 6" xfId="8519" xr:uid="{00000000-0005-0000-0000-000038210000}"/>
    <cellStyle name="Comma 19 2 8 6 2" xfId="8520" xr:uid="{00000000-0005-0000-0000-000039210000}"/>
    <cellStyle name="Comma 19 2 8 6 2 2" xfId="8521" xr:uid="{00000000-0005-0000-0000-00003A210000}"/>
    <cellStyle name="Comma 19 2 8 6 2 3" xfId="8522" xr:uid="{00000000-0005-0000-0000-00003B210000}"/>
    <cellStyle name="Comma 19 2 8 6 3" xfId="8523" xr:uid="{00000000-0005-0000-0000-00003C210000}"/>
    <cellStyle name="Comma 19 2 8 6 3 2" xfId="8524" xr:uid="{00000000-0005-0000-0000-00003D210000}"/>
    <cellStyle name="Comma 19 2 8 6 3 3" xfId="8525" xr:uid="{00000000-0005-0000-0000-00003E210000}"/>
    <cellStyle name="Comma 19 2 8 6 4" xfId="8526" xr:uid="{00000000-0005-0000-0000-00003F210000}"/>
    <cellStyle name="Comma 19 2 8 6 5" xfId="8527" xr:uid="{00000000-0005-0000-0000-000040210000}"/>
    <cellStyle name="Comma 19 2 8 6 6" xfId="8528" xr:uid="{00000000-0005-0000-0000-000041210000}"/>
    <cellStyle name="Comma 19 2 8 7" xfId="8529" xr:uid="{00000000-0005-0000-0000-000042210000}"/>
    <cellStyle name="Comma 19 2 8 7 2" xfId="8530" xr:uid="{00000000-0005-0000-0000-000043210000}"/>
    <cellStyle name="Comma 19 2 8 7 3" xfId="8531" xr:uid="{00000000-0005-0000-0000-000044210000}"/>
    <cellStyle name="Comma 19 2 8 8" xfId="8532" xr:uid="{00000000-0005-0000-0000-000045210000}"/>
    <cellStyle name="Comma 19 2 8 8 2" xfId="8533" xr:uid="{00000000-0005-0000-0000-000046210000}"/>
    <cellStyle name="Comma 19 2 8 8 3" xfId="8534" xr:uid="{00000000-0005-0000-0000-000047210000}"/>
    <cellStyle name="Comma 19 2 8 9" xfId="8535" xr:uid="{00000000-0005-0000-0000-000048210000}"/>
    <cellStyle name="Comma 19 2 80" xfId="8536" xr:uid="{00000000-0005-0000-0000-000049210000}"/>
    <cellStyle name="Comma 19 2 81" xfId="8537" xr:uid="{00000000-0005-0000-0000-00004A210000}"/>
    <cellStyle name="Comma 19 2 82" xfId="8538" xr:uid="{00000000-0005-0000-0000-00004B210000}"/>
    <cellStyle name="Comma 19 2 83" xfId="8539" xr:uid="{00000000-0005-0000-0000-00004C210000}"/>
    <cellStyle name="Comma 19 2 84" xfId="8540" xr:uid="{00000000-0005-0000-0000-00004D210000}"/>
    <cellStyle name="Comma 19 2 85" xfId="8541" xr:uid="{00000000-0005-0000-0000-00004E210000}"/>
    <cellStyle name="Comma 19 2 86" xfId="8542" xr:uid="{00000000-0005-0000-0000-00004F210000}"/>
    <cellStyle name="Comma 19 2 87" xfId="8543" xr:uid="{00000000-0005-0000-0000-000050210000}"/>
    <cellStyle name="Comma 19 2 88" xfId="8544" xr:uid="{00000000-0005-0000-0000-000051210000}"/>
    <cellStyle name="Comma 19 2 89" xfId="8545" xr:uid="{00000000-0005-0000-0000-000052210000}"/>
    <cellStyle name="Comma 19 2 9" xfId="8546" xr:uid="{00000000-0005-0000-0000-000053210000}"/>
    <cellStyle name="Comma 19 2 9 10" xfId="8547" xr:uid="{00000000-0005-0000-0000-000054210000}"/>
    <cellStyle name="Comma 19 2 9 11" xfId="8548" xr:uid="{00000000-0005-0000-0000-000055210000}"/>
    <cellStyle name="Comma 19 2 9 2" xfId="8549" xr:uid="{00000000-0005-0000-0000-000056210000}"/>
    <cellStyle name="Comma 19 2 9 2 10" xfId="8550" xr:uid="{00000000-0005-0000-0000-000057210000}"/>
    <cellStyle name="Comma 19 2 9 2 2" xfId="8551" xr:uid="{00000000-0005-0000-0000-000058210000}"/>
    <cellStyle name="Comma 19 2 9 2 2 2" xfId="8552" xr:uid="{00000000-0005-0000-0000-000059210000}"/>
    <cellStyle name="Comma 19 2 9 2 2 2 2" xfId="8553" xr:uid="{00000000-0005-0000-0000-00005A210000}"/>
    <cellStyle name="Comma 19 2 9 2 2 2 3" xfId="8554" xr:uid="{00000000-0005-0000-0000-00005B210000}"/>
    <cellStyle name="Comma 19 2 9 2 2 3" xfId="8555" xr:uid="{00000000-0005-0000-0000-00005C210000}"/>
    <cellStyle name="Comma 19 2 9 2 2 3 2" xfId="8556" xr:uid="{00000000-0005-0000-0000-00005D210000}"/>
    <cellStyle name="Comma 19 2 9 2 2 3 3" xfId="8557" xr:uid="{00000000-0005-0000-0000-00005E210000}"/>
    <cellStyle name="Comma 19 2 9 2 2 4" xfId="8558" xr:uid="{00000000-0005-0000-0000-00005F210000}"/>
    <cellStyle name="Comma 19 2 9 2 2 5" xfId="8559" xr:uid="{00000000-0005-0000-0000-000060210000}"/>
    <cellStyle name="Comma 19 2 9 2 2 6" xfId="8560" xr:uid="{00000000-0005-0000-0000-000061210000}"/>
    <cellStyle name="Comma 19 2 9 2 3" xfId="8561" xr:uid="{00000000-0005-0000-0000-000062210000}"/>
    <cellStyle name="Comma 19 2 9 2 3 2" xfId="8562" xr:uid="{00000000-0005-0000-0000-000063210000}"/>
    <cellStyle name="Comma 19 2 9 2 3 2 2" xfId="8563" xr:uid="{00000000-0005-0000-0000-000064210000}"/>
    <cellStyle name="Comma 19 2 9 2 3 2 3" xfId="8564" xr:uid="{00000000-0005-0000-0000-000065210000}"/>
    <cellStyle name="Comma 19 2 9 2 3 3" xfId="8565" xr:uid="{00000000-0005-0000-0000-000066210000}"/>
    <cellStyle name="Comma 19 2 9 2 3 3 2" xfId="8566" xr:uid="{00000000-0005-0000-0000-000067210000}"/>
    <cellStyle name="Comma 19 2 9 2 3 3 3" xfId="8567" xr:uid="{00000000-0005-0000-0000-000068210000}"/>
    <cellStyle name="Comma 19 2 9 2 3 4" xfId="8568" xr:uid="{00000000-0005-0000-0000-000069210000}"/>
    <cellStyle name="Comma 19 2 9 2 3 5" xfId="8569" xr:uid="{00000000-0005-0000-0000-00006A210000}"/>
    <cellStyle name="Comma 19 2 9 2 3 6" xfId="8570" xr:uid="{00000000-0005-0000-0000-00006B210000}"/>
    <cellStyle name="Comma 19 2 9 2 4" xfId="8571" xr:uid="{00000000-0005-0000-0000-00006C210000}"/>
    <cellStyle name="Comma 19 2 9 2 4 2" xfId="8572" xr:uid="{00000000-0005-0000-0000-00006D210000}"/>
    <cellStyle name="Comma 19 2 9 2 4 2 2" xfId="8573" xr:uid="{00000000-0005-0000-0000-00006E210000}"/>
    <cellStyle name="Comma 19 2 9 2 4 2 3" xfId="8574" xr:uid="{00000000-0005-0000-0000-00006F210000}"/>
    <cellStyle name="Comma 19 2 9 2 4 3" xfId="8575" xr:uid="{00000000-0005-0000-0000-000070210000}"/>
    <cellStyle name="Comma 19 2 9 2 4 3 2" xfId="8576" xr:uid="{00000000-0005-0000-0000-000071210000}"/>
    <cellStyle name="Comma 19 2 9 2 4 3 3" xfId="8577" xr:uid="{00000000-0005-0000-0000-000072210000}"/>
    <cellStyle name="Comma 19 2 9 2 4 4" xfId="8578" xr:uid="{00000000-0005-0000-0000-000073210000}"/>
    <cellStyle name="Comma 19 2 9 2 4 5" xfId="8579" xr:uid="{00000000-0005-0000-0000-000074210000}"/>
    <cellStyle name="Comma 19 2 9 2 4 6" xfId="8580" xr:uid="{00000000-0005-0000-0000-000075210000}"/>
    <cellStyle name="Comma 19 2 9 2 5" xfId="8581" xr:uid="{00000000-0005-0000-0000-000076210000}"/>
    <cellStyle name="Comma 19 2 9 2 5 2" xfId="8582" xr:uid="{00000000-0005-0000-0000-000077210000}"/>
    <cellStyle name="Comma 19 2 9 2 5 2 2" xfId="8583" xr:uid="{00000000-0005-0000-0000-000078210000}"/>
    <cellStyle name="Comma 19 2 9 2 5 2 3" xfId="8584" xr:uid="{00000000-0005-0000-0000-000079210000}"/>
    <cellStyle name="Comma 19 2 9 2 5 3" xfId="8585" xr:uid="{00000000-0005-0000-0000-00007A210000}"/>
    <cellStyle name="Comma 19 2 9 2 5 3 2" xfId="8586" xr:uid="{00000000-0005-0000-0000-00007B210000}"/>
    <cellStyle name="Comma 19 2 9 2 5 3 3" xfId="8587" xr:uid="{00000000-0005-0000-0000-00007C210000}"/>
    <cellStyle name="Comma 19 2 9 2 5 4" xfId="8588" xr:uid="{00000000-0005-0000-0000-00007D210000}"/>
    <cellStyle name="Comma 19 2 9 2 5 5" xfId="8589" xr:uid="{00000000-0005-0000-0000-00007E210000}"/>
    <cellStyle name="Comma 19 2 9 2 5 6" xfId="8590" xr:uid="{00000000-0005-0000-0000-00007F210000}"/>
    <cellStyle name="Comma 19 2 9 2 6" xfId="8591" xr:uid="{00000000-0005-0000-0000-000080210000}"/>
    <cellStyle name="Comma 19 2 9 2 6 2" xfId="8592" xr:uid="{00000000-0005-0000-0000-000081210000}"/>
    <cellStyle name="Comma 19 2 9 2 6 3" xfId="8593" xr:uid="{00000000-0005-0000-0000-000082210000}"/>
    <cellStyle name="Comma 19 2 9 2 7" xfId="8594" xr:uid="{00000000-0005-0000-0000-000083210000}"/>
    <cellStyle name="Comma 19 2 9 2 7 2" xfId="8595" xr:uid="{00000000-0005-0000-0000-000084210000}"/>
    <cellStyle name="Comma 19 2 9 2 7 3" xfId="8596" xr:uid="{00000000-0005-0000-0000-000085210000}"/>
    <cellStyle name="Comma 19 2 9 2 8" xfId="8597" xr:uid="{00000000-0005-0000-0000-000086210000}"/>
    <cellStyle name="Comma 19 2 9 2 9" xfId="8598" xr:uid="{00000000-0005-0000-0000-000087210000}"/>
    <cellStyle name="Comma 19 2 9 3" xfId="8599" xr:uid="{00000000-0005-0000-0000-000088210000}"/>
    <cellStyle name="Comma 19 2 9 3 2" xfId="8600" xr:uid="{00000000-0005-0000-0000-000089210000}"/>
    <cellStyle name="Comma 19 2 9 3 2 2" xfId="8601" xr:uid="{00000000-0005-0000-0000-00008A210000}"/>
    <cellStyle name="Comma 19 2 9 3 2 3" xfId="8602" xr:uid="{00000000-0005-0000-0000-00008B210000}"/>
    <cellStyle name="Comma 19 2 9 3 3" xfId="8603" xr:uid="{00000000-0005-0000-0000-00008C210000}"/>
    <cellStyle name="Comma 19 2 9 3 3 2" xfId="8604" xr:uid="{00000000-0005-0000-0000-00008D210000}"/>
    <cellStyle name="Comma 19 2 9 3 3 3" xfId="8605" xr:uid="{00000000-0005-0000-0000-00008E210000}"/>
    <cellStyle name="Comma 19 2 9 3 4" xfId="8606" xr:uid="{00000000-0005-0000-0000-00008F210000}"/>
    <cellStyle name="Comma 19 2 9 3 5" xfId="8607" xr:uid="{00000000-0005-0000-0000-000090210000}"/>
    <cellStyle name="Comma 19 2 9 3 6" xfId="8608" xr:uid="{00000000-0005-0000-0000-000091210000}"/>
    <cellStyle name="Comma 19 2 9 4" xfId="8609" xr:uid="{00000000-0005-0000-0000-000092210000}"/>
    <cellStyle name="Comma 19 2 9 4 2" xfId="8610" xr:uid="{00000000-0005-0000-0000-000093210000}"/>
    <cellStyle name="Comma 19 2 9 4 2 2" xfId="8611" xr:uid="{00000000-0005-0000-0000-000094210000}"/>
    <cellStyle name="Comma 19 2 9 4 2 3" xfId="8612" xr:uid="{00000000-0005-0000-0000-000095210000}"/>
    <cellStyle name="Comma 19 2 9 4 3" xfId="8613" xr:uid="{00000000-0005-0000-0000-000096210000}"/>
    <cellStyle name="Comma 19 2 9 4 3 2" xfId="8614" xr:uid="{00000000-0005-0000-0000-000097210000}"/>
    <cellStyle name="Comma 19 2 9 4 3 3" xfId="8615" xr:uid="{00000000-0005-0000-0000-000098210000}"/>
    <cellStyle name="Comma 19 2 9 4 4" xfId="8616" xr:uid="{00000000-0005-0000-0000-000099210000}"/>
    <cellStyle name="Comma 19 2 9 4 5" xfId="8617" xr:uid="{00000000-0005-0000-0000-00009A210000}"/>
    <cellStyle name="Comma 19 2 9 4 6" xfId="8618" xr:uid="{00000000-0005-0000-0000-00009B210000}"/>
    <cellStyle name="Comma 19 2 9 5" xfId="8619" xr:uid="{00000000-0005-0000-0000-00009C210000}"/>
    <cellStyle name="Comma 19 2 9 5 2" xfId="8620" xr:uid="{00000000-0005-0000-0000-00009D210000}"/>
    <cellStyle name="Comma 19 2 9 5 2 2" xfId="8621" xr:uid="{00000000-0005-0000-0000-00009E210000}"/>
    <cellStyle name="Comma 19 2 9 5 2 3" xfId="8622" xr:uid="{00000000-0005-0000-0000-00009F210000}"/>
    <cellStyle name="Comma 19 2 9 5 3" xfId="8623" xr:uid="{00000000-0005-0000-0000-0000A0210000}"/>
    <cellStyle name="Comma 19 2 9 5 3 2" xfId="8624" xr:uid="{00000000-0005-0000-0000-0000A1210000}"/>
    <cellStyle name="Comma 19 2 9 5 3 3" xfId="8625" xr:uid="{00000000-0005-0000-0000-0000A2210000}"/>
    <cellStyle name="Comma 19 2 9 5 4" xfId="8626" xr:uid="{00000000-0005-0000-0000-0000A3210000}"/>
    <cellStyle name="Comma 19 2 9 5 5" xfId="8627" xr:uid="{00000000-0005-0000-0000-0000A4210000}"/>
    <cellStyle name="Comma 19 2 9 5 6" xfId="8628" xr:uid="{00000000-0005-0000-0000-0000A5210000}"/>
    <cellStyle name="Comma 19 2 9 6" xfId="8629" xr:uid="{00000000-0005-0000-0000-0000A6210000}"/>
    <cellStyle name="Comma 19 2 9 6 2" xfId="8630" xr:uid="{00000000-0005-0000-0000-0000A7210000}"/>
    <cellStyle name="Comma 19 2 9 6 2 2" xfId="8631" xr:uid="{00000000-0005-0000-0000-0000A8210000}"/>
    <cellStyle name="Comma 19 2 9 6 2 3" xfId="8632" xr:uid="{00000000-0005-0000-0000-0000A9210000}"/>
    <cellStyle name="Comma 19 2 9 6 3" xfId="8633" xr:uid="{00000000-0005-0000-0000-0000AA210000}"/>
    <cellStyle name="Comma 19 2 9 6 3 2" xfId="8634" xr:uid="{00000000-0005-0000-0000-0000AB210000}"/>
    <cellStyle name="Comma 19 2 9 6 3 3" xfId="8635" xr:uid="{00000000-0005-0000-0000-0000AC210000}"/>
    <cellStyle name="Comma 19 2 9 6 4" xfId="8636" xr:uid="{00000000-0005-0000-0000-0000AD210000}"/>
    <cellStyle name="Comma 19 2 9 6 5" xfId="8637" xr:uid="{00000000-0005-0000-0000-0000AE210000}"/>
    <cellStyle name="Comma 19 2 9 6 6" xfId="8638" xr:uid="{00000000-0005-0000-0000-0000AF210000}"/>
    <cellStyle name="Comma 19 2 9 7" xfId="8639" xr:uid="{00000000-0005-0000-0000-0000B0210000}"/>
    <cellStyle name="Comma 19 2 9 7 2" xfId="8640" xr:uid="{00000000-0005-0000-0000-0000B1210000}"/>
    <cellStyle name="Comma 19 2 9 7 3" xfId="8641" xr:uid="{00000000-0005-0000-0000-0000B2210000}"/>
    <cellStyle name="Comma 19 2 9 8" xfId="8642" xr:uid="{00000000-0005-0000-0000-0000B3210000}"/>
    <cellStyle name="Comma 19 2 9 8 2" xfId="8643" xr:uid="{00000000-0005-0000-0000-0000B4210000}"/>
    <cellStyle name="Comma 19 2 9 8 3" xfId="8644" xr:uid="{00000000-0005-0000-0000-0000B5210000}"/>
    <cellStyle name="Comma 19 2 9 9" xfId="8645" xr:uid="{00000000-0005-0000-0000-0000B6210000}"/>
    <cellStyle name="Comma 19 2 90" xfId="8646" xr:uid="{00000000-0005-0000-0000-0000B7210000}"/>
    <cellStyle name="Comma 19 2 91" xfId="8647" xr:uid="{00000000-0005-0000-0000-0000B8210000}"/>
    <cellStyle name="Comma 19 2 92" xfId="8648" xr:uid="{00000000-0005-0000-0000-0000B9210000}"/>
    <cellStyle name="Comma 19 2 93" xfId="8649" xr:uid="{00000000-0005-0000-0000-0000BA210000}"/>
    <cellStyle name="Comma 19 2 94" xfId="8650" xr:uid="{00000000-0005-0000-0000-0000BB210000}"/>
    <cellStyle name="Comma 19 2 95" xfId="8651" xr:uid="{00000000-0005-0000-0000-0000BC210000}"/>
    <cellStyle name="Comma 19 2 96" xfId="8652" xr:uid="{00000000-0005-0000-0000-0000BD210000}"/>
    <cellStyle name="Comma 19 2 97" xfId="8653" xr:uid="{00000000-0005-0000-0000-0000BE210000}"/>
    <cellStyle name="Comma 19 2 98" xfId="8654" xr:uid="{00000000-0005-0000-0000-0000BF210000}"/>
    <cellStyle name="Comma 19 2 99" xfId="8655" xr:uid="{00000000-0005-0000-0000-0000C0210000}"/>
    <cellStyle name="Comma 19 20" xfId="8656" xr:uid="{00000000-0005-0000-0000-0000C1210000}"/>
    <cellStyle name="Comma 19 20 2" xfId="8657" xr:uid="{00000000-0005-0000-0000-0000C2210000}"/>
    <cellStyle name="Comma 19 20 2 2" xfId="8658" xr:uid="{00000000-0005-0000-0000-0000C3210000}"/>
    <cellStyle name="Comma 19 20 2 3" xfId="8659" xr:uid="{00000000-0005-0000-0000-0000C4210000}"/>
    <cellStyle name="Comma 19 20 3" xfId="8660" xr:uid="{00000000-0005-0000-0000-0000C5210000}"/>
    <cellStyle name="Comma 19 20 3 2" xfId="8661" xr:uid="{00000000-0005-0000-0000-0000C6210000}"/>
    <cellStyle name="Comma 19 20 3 3" xfId="8662" xr:uid="{00000000-0005-0000-0000-0000C7210000}"/>
    <cellStyle name="Comma 19 20 4" xfId="8663" xr:uid="{00000000-0005-0000-0000-0000C8210000}"/>
    <cellStyle name="Comma 19 20 5" xfId="8664" xr:uid="{00000000-0005-0000-0000-0000C9210000}"/>
    <cellStyle name="Comma 19 20 6" xfId="8665" xr:uid="{00000000-0005-0000-0000-0000CA210000}"/>
    <cellStyle name="Comma 19 21" xfId="8666" xr:uid="{00000000-0005-0000-0000-0000CB210000}"/>
    <cellStyle name="Comma 19 21 2" xfId="8667" xr:uid="{00000000-0005-0000-0000-0000CC210000}"/>
    <cellStyle name="Comma 19 21 3" xfId="8668" xr:uid="{00000000-0005-0000-0000-0000CD210000}"/>
    <cellStyle name="Comma 19 21 4" xfId="8669" xr:uid="{00000000-0005-0000-0000-0000CE210000}"/>
    <cellStyle name="Comma 19 22" xfId="8670" xr:uid="{00000000-0005-0000-0000-0000CF210000}"/>
    <cellStyle name="Comma 19 22 2" xfId="8671" xr:uid="{00000000-0005-0000-0000-0000D0210000}"/>
    <cellStyle name="Comma 19 22 3" xfId="8672" xr:uid="{00000000-0005-0000-0000-0000D1210000}"/>
    <cellStyle name="Comma 19 23" xfId="8673" xr:uid="{00000000-0005-0000-0000-0000D2210000}"/>
    <cellStyle name="Comma 19 24" xfId="8674" xr:uid="{00000000-0005-0000-0000-0000D3210000}"/>
    <cellStyle name="Comma 19 25" xfId="8675" xr:uid="{00000000-0005-0000-0000-0000D4210000}"/>
    <cellStyle name="Comma 19 26" xfId="8676" xr:uid="{00000000-0005-0000-0000-0000D5210000}"/>
    <cellStyle name="Comma 19 27" xfId="8677" xr:uid="{00000000-0005-0000-0000-0000D6210000}"/>
    <cellStyle name="Comma 19 28" xfId="8678" xr:uid="{00000000-0005-0000-0000-0000D7210000}"/>
    <cellStyle name="Comma 19 29" xfId="8679" xr:uid="{00000000-0005-0000-0000-0000D8210000}"/>
    <cellStyle name="Comma 19 3" xfId="8680" xr:uid="{00000000-0005-0000-0000-0000D9210000}"/>
    <cellStyle name="Comma 19 3 10" xfId="8681" xr:uid="{00000000-0005-0000-0000-0000DA210000}"/>
    <cellStyle name="Comma 19 3 10 10" xfId="8682" xr:uid="{00000000-0005-0000-0000-0000DB210000}"/>
    <cellStyle name="Comma 19 3 10 11" xfId="8683" xr:uid="{00000000-0005-0000-0000-0000DC210000}"/>
    <cellStyle name="Comma 19 3 10 2" xfId="8684" xr:uid="{00000000-0005-0000-0000-0000DD210000}"/>
    <cellStyle name="Comma 19 3 10 2 10" xfId="8685" xr:uid="{00000000-0005-0000-0000-0000DE210000}"/>
    <cellStyle name="Comma 19 3 10 2 2" xfId="8686" xr:uid="{00000000-0005-0000-0000-0000DF210000}"/>
    <cellStyle name="Comma 19 3 10 2 2 2" xfId="8687" xr:uid="{00000000-0005-0000-0000-0000E0210000}"/>
    <cellStyle name="Comma 19 3 10 2 2 2 2" xfId="8688" xr:uid="{00000000-0005-0000-0000-0000E1210000}"/>
    <cellStyle name="Comma 19 3 10 2 2 2 3" xfId="8689" xr:uid="{00000000-0005-0000-0000-0000E2210000}"/>
    <cellStyle name="Comma 19 3 10 2 2 3" xfId="8690" xr:uid="{00000000-0005-0000-0000-0000E3210000}"/>
    <cellStyle name="Comma 19 3 10 2 2 3 2" xfId="8691" xr:uid="{00000000-0005-0000-0000-0000E4210000}"/>
    <cellStyle name="Comma 19 3 10 2 2 3 3" xfId="8692" xr:uid="{00000000-0005-0000-0000-0000E5210000}"/>
    <cellStyle name="Comma 19 3 10 2 2 4" xfId="8693" xr:uid="{00000000-0005-0000-0000-0000E6210000}"/>
    <cellStyle name="Comma 19 3 10 2 2 5" xfId="8694" xr:uid="{00000000-0005-0000-0000-0000E7210000}"/>
    <cellStyle name="Comma 19 3 10 2 2 6" xfId="8695" xr:uid="{00000000-0005-0000-0000-0000E8210000}"/>
    <cellStyle name="Comma 19 3 10 2 3" xfId="8696" xr:uid="{00000000-0005-0000-0000-0000E9210000}"/>
    <cellStyle name="Comma 19 3 10 2 3 2" xfId="8697" xr:uid="{00000000-0005-0000-0000-0000EA210000}"/>
    <cellStyle name="Comma 19 3 10 2 3 2 2" xfId="8698" xr:uid="{00000000-0005-0000-0000-0000EB210000}"/>
    <cellStyle name="Comma 19 3 10 2 3 2 3" xfId="8699" xr:uid="{00000000-0005-0000-0000-0000EC210000}"/>
    <cellStyle name="Comma 19 3 10 2 3 3" xfId="8700" xr:uid="{00000000-0005-0000-0000-0000ED210000}"/>
    <cellStyle name="Comma 19 3 10 2 3 3 2" xfId="8701" xr:uid="{00000000-0005-0000-0000-0000EE210000}"/>
    <cellStyle name="Comma 19 3 10 2 3 3 3" xfId="8702" xr:uid="{00000000-0005-0000-0000-0000EF210000}"/>
    <cellStyle name="Comma 19 3 10 2 3 4" xfId="8703" xr:uid="{00000000-0005-0000-0000-0000F0210000}"/>
    <cellStyle name="Comma 19 3 10 2 3 5" xfId="8704" xr:uid="{00000000-0005-0000-0000-0000F1210000}"/>
    <cellStyle name="Comma 19 3 10 2 3 6" xfId="8705" xr:uid="{00000000-0005-0000-0000-0000F2210000}"/>
    <cellStyle name="Comma 19 3 10 2 4" xfId="8706" xr:uid="{00000000-0005-0000-0000-0000F3210000}"/>
    <cellStyle name="Comma 19 3 10 2 4 2" xfId="8707" xr:uid="{00000000-0005-0000-0000-0000F4210000}"/>
    <cellStyle name="Comma 19 3 10 2 4 2 2" xfId="8708" xr:uid="{00000000-0005-0000-0000-0000F5210000}"/>
    <cellStyle name="Comma 19 3 10 2 4 2 3" xfId="8709" xr:uid="{00000000-0005-0000-0000-0000F6210000}"/>
    <cellStyle name="Comma 19 3 10 2 4 3" xfId="8710" xr:uid="{00000000-0005-0000-0000-0000F7210000}"/>
    <cellStyle name="Comma 19 3 10 2 4 3 2" xfId="8711" xr:uid="{00000000-0005-0000-0000-0000F8210000}"/>
    <cellStyle name="Comma 19 3 10 2 4 3 3" xfId="8712" xr:uid="{00000000-0005-0000-0000-0000F9210000}"/>
    <cellStyle name="Comma 19 3 10 2 4 4" xfId="8713" xr:uid="{00000000-0005-0000-0000-0000FA210000}"/>
    <cellStyle name="Comma 19 3 10 2 4 5" xfId="8714" xr:uid="{00000000-0005-0000-0000-0000FB210000}"/>
    <cellStyle name="Comma 19 3 10 2 4 6" xfId="8715" xr:uid="{00000000-0005-0000-0000-0000FC210000}"/>
    <cellStyle name="Comma 19 3 10 2 5" xfId="8716" xr:uid="{00000000-0005-0000-0000-0000FD210000}"/>
    <cellStyle name="Comma 19 3 10 2 5 2" xfId="8717" xr:uid="{00000000-0005-0000-0000-0000FE210000}"/>
    <cellStyle name="Comma 19 3 10 2 5 2 2" xfId="8718" xr:uid="{00000000-0005-0000-0000-0000FF210000}"/>
    <cellStyle name="Comma 19 3 10 2 5 2 3" xfId="8719" xr:uid="{00000000-0005-0000-0000-000000220000}"/>
    <cellStyle name="Comma 19 3 10 2 5 3" xfId="8720" xr:uid="{00000000-0005-0000-0000-000001220000}"/>
    <cellStyle name="Comma 19 3 10 2 5 3 2" xfId="8721" xr:uid="{00000000-0005-0000-0000-000002220000}"/>
    <cellStyle name="Comma 19 3 10 2 5 3 3" xfId="8722" xr:uid="{00000000-0005-0000-0000-000003220000}"/>
    <cellStyle name="Comma 19 3 10 2 5 4" xfId="8723" xr:uid="{00000000-0005-0000-0000-000004220000}"/>
    <cellStyle name="Comma 19 3 10 2 5 5" xfId="8724" xr:uid="{00000000-0005-0000-0000-000005220000}"/>
    <cellStyle name="Comma 19 3 10 2 5 6" xfId="8725" xr:uid="{00000000-0005-0000-0000-000006220000}"/>
    <cellStyle name="Comma 19 3 10 2 6" xfId="8726" xr:uid="{00000000-0005-0000-0000-000007220000}"/>
    <cellStyle name="Comma 19 3 10 2 6 2" xfId="8727" xr:uid="{00000000-0005-0000-0000-000008220000}"/>
    <cellStyle name="Comma 19 3 10 2 6 3" xfId="8728" xr:uid="{00000000-0005-0000-0000-000009220000}"/>
    <cellStyle name="Comma 19 3 10 2 7" xfId="8729" xr:uid="{00000000-0005-0000-0000-00000A220000}"/>
    <cellStyle name="Comma 19 3 10 2 7 2" xfId="8730" xr:uid="{00000000-0005-0000-0000-00000B220000}"/>
    <cellStyle name="Comma 19 3 10 2 7 3" xfId="8731" xr:uid="{00000000-0005-0000-0000-00000C220000}"/>
    <cellStyle name="Comma 19 3 10 2 8" xfId="8732" xr:uid="{00000000-0005-0000-0000-00000D220000}"/>
    <cellStyle name="Comma 19 3 10 2 9" xfId="8733" xr:uid="{00000000-0005-0000-0000-00000E220000}"/>
    <cellStyle name="Comma 19 3 10 3" xfId="8734" xr:uid="{00000000-0005-0000-0000-00000F220000}"/>
    <cellStyle name="Comma 19 3 10 3 2" xfId="8735" xr:uid="{00000000-0005-0000-0000-000010220000}"/>
    <cellStyle name="Comma 19 3 10 3 2 2" xfId="8736" xr:uid="{00000000-0005-0000-0000-000011220000}"/>
    <cellStyle name="Comma 19 3 10 3 2 3" xfId="8737" xr:uid="{00000000-0005-0000-0000-000012220000}"/>
    <cellStyle name="Comma 19 3 10 3 3" xfId="8738" xr:uid="{00000000-0005-0000-0000-000013220000}"/>
    <cellStyle name="Comma 19 3 10 3 3 2" xfId="8739" xr:uid="{00000000-0005-0000-0000-000014220000}"/>
    <cellStyle name="Comma 19 3 10 3 3 3" xfId="8740" xr:uid="{00000000-0005-0000-0000-000015220000}"/>
    <cellStyle name="Comma 19 3 10 3 4" xfId="8741" xr:uid="{00000000-0005-0000-0000-000016220000}"/>
    <cellStyle name="Comma 19 3 10 3 5" xfId="8742" xr:uid="{00000000-0005-0000-0000-000017220000}"/>
    <cellStyle name="Comma 19 3 10 3 6" xfId="8743" xr:uid="{00000000-0005-0000-0000-000018220000}"/>
    <cellStyle name="Comma 19 3 10 4" xfId="8744" xr:uid="{00000000-0005-0000-0000-000019220000}"/>
    <cellStyle name="Comma 19 3 10 4 2" xfId="8745" xr:uid="{00000000-0005-0000-0000-00001A220000}"/>
    <cellStyle name="Comma 19 3 10 4 2 2" xfId="8746" xr:uid="{00000000-0005-0000-0000-00001B220000}"/>
    <cellStyle name="Comma 19 3 10 4 2 3" xfId="8747" xr:uid="{00000000-0005-0000-0000-00001C220000}"/>
    <cellStyle name="Comma 19 3 10 4 3" xfId="8748" xr:uid="{00000000-0005-0000-0000-00001D220000}"/>
    <cellStyle name="Comma 19 3 10 4 3 2" xfId="8749" xr:uid="{00000000-0005-0000-0000-00001E220000}"/>
    <cellStyle name="Comma 19 3 10 4 3 3" xfId="8750" xr:uid="{00000000-0005-0000-0000-00001F220000}"/>
    <cellStyle name="Comma 19 3 10 4 4" xfId="8751" xr:uid="{00000000-0005-0000-0000-000020220000}"/>
    <cellStyle name="Comma 19 3 10 4 5" xfId="8752" xr:uid="{00000000-0005-0000-0000-000021220000}"/>
    <cellStyle name="Comma 19 3 10 4 6" xfId="8753" xr:uid="{00000000-0005-0000-0000-000022220000}"/>
    <cellStyle name="Comma 19 3 10 5" xfId="8754" xr:uid="{00000000-0005-0000-0000-000023220000}"/>
    <cellStyle name="Comma 19 3 10 5 2" xfId="8755" xr:uid="{00000000-0005-0000-0000-000024220000}"/>
    <cellStyle name="Comma 19 3 10 5 2 2" xfId="8756" xr:uid="{00000000-0005-0000-0000-000025220000}"/>
    <cellStyle name="Comma 19 3 10 5 2 3" xfId="8757" xr:uid="{00000000-0005-0000-0000-000026220000}"/>
    <cellStyle name="Comma 19 3 10 5 3" xfId="8758" xr:uid="{00000000-0005-0000-0000-000027220000}"/>
    <cellStyle name="Comma 19 3 10 5 3 2" xfId="8759" xr:uid="{00000000-0005-0000-0000-000028220000}"/>
    <cellStyle name="Comma 19 3 10 5 3 3" xfId="8760" xr:uid="{00000000-0005-0000-0000-000029220000}"/>
    <cellStyle name="Comma 19 3 10 5 4" xfId="8761" xr:uid="{00000000-0005-0000-0000-00002A220000}"/>
    <cellStyle name="Comma 19 3 10 5 5" xfId="8762" xr:uid="{00000000-0005-0000-0000-00002B220000}"/>
    <cellStyle name="Comma 19 3 10 5 6" xfId="8763" xr:uid="{00000000-0005-0000-0000-00002C220000}"/>
    <cellStyle name="Comma 19 3 10 6" xfId="8764" xr:uid="{00000000-0005-0000-0000-00002D220000}"/>
    <cellStyle name="Comma 19 3 10 6 2" xfId="8765" xr:uid="{00000000-0005-0000-0000-00002E220000}"/>
    <cellStyle name="Comma 19 3 10 6 2 2" xfId="8766" xr:uid="{00000000-0005-0000-0000-00002F220000}"/>
    <cellStyle name="Comma 19 3 10 6 2 3" xfId="8767" xr:uid="{00000000-0005-0000-0000-000030220000}"/>
    <cellStyle name="Comma 19 3 10 6 3" xfId="8768" xr:uid="{00000000-0005-0000-0000-000031220000}"/>
    <cellStyle name="Comma 19 3 10 6 3 2" xfId="8769" xr:uid="{00000000-0005-0000-0000-000032220000}"/>
    <cellStyle name="Comma 19 3 10 6 3 3" xfId="8770" xr:uid="{00000000-0005-0000-0000-000033220000}"/>
    <cellStyle name="Comma 19 3 10 6 4" xfId="8771" xr:uid="{00000000-0005-0000-0000-000034220000}"/>
    <cellStyle name="Comma 19 3 10 6 5" xfId="8772" xr:uid="{00000000-0005-0000-0000-000035220000}"/>
    <cellStyle name="Comma 19 3 10 6 6" xfId="8773" xr:uid="{00000000-0005-0000-0000-000036220000}"/>
    <cellStyle name="Comma 19 3 10 7" xfId="8774" xr:uid="{00000000-0005-0000-0000-000037220000}"/>
    <cellStyle name="Comma 19 3 10 7 2" xfId="8775" xr:uid="{00000000-0005-0000-0000-000038220000}"/>
    <cellStyle name="Comma 19 3 10 7 3" xfId="8776" xr:uid="{00000000-0005-0000-0000-000039220000}"/>
    <cellStyle name="Comma 19 3 10 8" xfId="8777" xr:uid="{00000000-0005-0000-0000-00003A220000}"/>
    <cellStyle name="Comma 19 3 10 8 2" xfId="8778" xr:uid="{00000000-0005-0000-0000-00003B220000}"/>
    <cellStyle name="Comma 19 3 10 8 3" xfId="8779" xr:uid="{00000000-0005-0000-0000-00003C220000}"/>
    <cellStyle name="Comma 19 3 10 9" xfId="8780" xr:uid="{00000000-0005-0000-0000-00003D220000}"/>
    <cellStyle name="Comma 19 3 100" xfId="8781" xr:uid="{00000000-0005-0000-0000-00003E220000}"/>
    <cellStyle name="Comma 19 3 101" xfId="8782" xr:uid="{00000000-0005-0000-0000-00003F220000}"/>
    <cellStyle name="Comma 19 3 102" xfId="8783" xr:uid="{00000000-0005-0000-0000-000040220000}"/>
    <cellStyle name="Comma 19 3 103" xfId="8784" xr:uid="{00000000-0005-0000-0000-000041220000}"/>
    <cellStyle name="Comma 19 3 104" xfId="8785" xr:uid="{00000000-0005-0000-0000-000042220000}"/>
    <cellStyle name="Comma 19 3 105" xfId="8786" xr:uid="{00000000-0005-0000-0000-000043220000}"/>
    <cellStyle name="Comma 19 3 106" xfId="8787" xr:uid="{00000000-0005-0000-0000-000044220000}"/>
    <cellStyle name="Comma 19 3 107" xfId="8788" xr:uid="{00000000-0005-0000-0000-000045220000}"/>
    <cellStyle name="Comma 19 3 108" xfId="8789" xr:uid="{00000000-0005-0000-0000-000046220000}"/>
    <cellStyle name="Comma 19 3 109" xfId="8790" xr:uid="{00000000-0005-0000-0000-000047220000}"/>
    <cellStyle name="Comma 19 3 11" xfId="8791" xr:uid="{00000000-0005-0000-0000-000048220000}"/>
    <cellStyle name="Comma 19 3 11 10" xfId="8792" xr:uid="{00000000-0005-0000-0000-000049220000}"/>
    <cellStyle name="Comma 19 3 11 11" xfId="8793" xr:uid="{00000000-0005-0000-0000-00004A220000}"/>
    <cellStyle name="Comma 19 3 11 2" xfId="8794" xr:uid="{00000000-0005-0000-0000-00004B220000}"/>
    <cellStyle name="Comma 19 3 11 2 10" xfId="8795" xr:uid="{00000000-0005-0000-0000-00004C220000}"/>
    <cellStyle name="Comma 19 3 11 2 2" xfId="8796" xr:uid="{00000000-0005-0000-0000-00004D220000}"/>
    <cellStyle name="Comma 19 3 11 2 2 2" xfId="8797" xr:uid="{00000000-0005-0000-0000-00004E220000}"/>
    <cellStyle name="Comma 19 3 11 2 2 2 2" xfId="8798" xr:uid="{00000000-0005-0000-0000-00004F220000}"/>
    <cellStyle name="Comma 19 3 11 2 2 2 3" xfId="8799" xr:uid="{00000000-0005-0000-0000-000050220000}"/>
    <cellStyle name="Comma 19 3 11 2 2 3" xfId="8800" xr:uid="{00000000-0005-0000-0000-000051220000}"/>
    <cellStyle name="Comma 19 3 11 2 2 3 2" xfId="8801" xr:uid="{00000000-0005-0000-0000-000052220000}"/>
    <cellStyle name="Comma 19 3 11 2 2 3 3" xfId="8802" xr:uid="{00000000-0005-0000-0000-000053220000}"/>
    <cellStyle name="Comma 19 3 11 2 2 4" xfId="8803" xr:uid="{00000000-0005-0000-0000-000054220000}"/>
    <cellStyle name="Comma 19 3 11 2 2 5" xfId="8804" xr:uid="{00000000-0005-0000-0000-000055220000}"/>
    <cellStyle name="Comma 19 3 11 2 2 6" xfId="8805" xr:uid="{00000000-0005-0000-0000-000056220000}"/>
    <cellStyle name="Comma 19 3 11 2 3" xfId="8806" xr:uid="{00000000-0005-0000-0000-000057220000}"/>
    <cellStyle name="Comma 19 3 11 2 3 2" xfId="8807" xr:uid="{00000000-0005-0000-0000-000058220000}"/>
    <cellStyle name="Comma 19 3 11 2 3 2 2" xfId="8808" xr:uid="{00000000-0005-0000-0000-000059220000}"/>
    <cellStyle name="Comma 19 3 11 2 3 2 3" xfId="8809" xr:uid="{00000000-0005-0000-0000-00005A220000}"/>
    <cellStyle name="Comma 19 3 11 2 3 3" xfId="8810" xr:uid="{00000000-0005-0000-0000-00005B220000}"/>
    <cellStyle name="Comma 19 3 11 2 3 3 2" xfId="8811" xr:uid="{00000000-0005-0000-0000-00005C220000}"/>
    <cellStyle name="Comma 19 3 11 2 3 3 3" xfId="8812" xr:uid="{00000000-0005-0000-0000-00005D220000}"/>
    <cellStyle name="Comma 19 3 11 2 3 4" xfId="8813" xr:uid="{00000000-0005-0000-0000-00005E220000}"/>
    <cellStyle name="Comma 19 3 11 2 3 5" xfId="8814" xr:uid="{00000000-0005-0000-0000-00005F220000}"/>
    <cellStyle name="Comma 19 3 11 2 3 6" xfId="8815" xr:uid="{00000000-0005-0000-0000-000060220000}"/>
    <cellStyle name="Comma 19 3 11 2 4" xfId="8816" xr:uid="{00000000-0005-0000-0000-000061220000}"/>
    <cellStyle name="Comma 19 3 11 2 4 2" xfId="8817" xr:uid="{00000000-0005-0000-0000-000062220000}"/>
    <cellStyle name="Comma 19 3 11 2 4 2 2" xfId="8818" xr:uid="{00000000-0005-0000-0000-000063220000}"/>
    <cellStyle name="Comma 19 3 11 2 4 2 3" xfId="8819" xr:uid="{00000000-0005-0000-0000-000064220000}"/>
    <cellStyle name="Comma 19 3 11 2 4 3" xfId="8820" xr:uid="{00000000-0005-0000-0000-000065220000}"/>
    <cellStyle name="Comma 19 3 11 2 4 3 2" xfId="8821" xr:uid="{00000000-0005-0000-0000-000066220000}"/>
    <cellStyle name="Comma 19 3 11 2 4 3 3" xfId="8822" xr:uid="{00000000-0005-0000-0000-000067220000}"/>
    <cellStyle name="Comma 19 3 11 2 4 4" xfId="8823" xr:uid="{00000000-0005-0000-0000-000068220000}"/>
    <cellStyle name="Comma 19 3 11 2 4 5" xfId="8824" xr:uid="{00000000-0005-0000-0000-000069220000}"/>
    <cellStyle name="Comma 19 3 11 2 4 6" xfId="8825" xr:uid="{00000000-0005-0000-0000-00006A220000}"/>
    <cellStyle name="Comma 19 3 11 2 5" xfId="8826" xr:uid="{00000000-0005-0000-0000-00006B220000}"/>
    <cellStyle name="Comma 19 3 11 2 5 2" xfId="8827" xr:uid="{00000000-0005-0000-0000-00006C220000}"/>
    <cellStyle name="Comma 19 3 11 2 5 2 2" xfId="8828" xr:uid="{00000000-0005-0000-0000-00006D220000}"/>
    <cellStyle name="Comma 19 3 11 2 5 2 3" xfId="8829" xr:uid="{00000000-0005-0000-0000-00006E220000}"/>
    <cellStyle name="Comma 19 3 11 2 5 3" xfId="8830" xr:uid="{00000000-0005-0000-0000-00006F220000}"/>
    <cellStyle name="Comma 19 3 11 2 5 3 2" xfId="8831" xr:uid="{00000000-0005-0000-0000-000070220000}"/>
    <cellStyle name="Comma 19 3 11 2 5 3 3" xfId="8832" xr:uid="{00000000-0005-0000-0000-000071220000}"/>
    <cellStyle name="Comma 19 3 11 2 5 4" xfId="8833" xr:uid="{00000000-0005-0000-0000-000072220000}"/>
    <cellStyle name="Comma 19 3 11 2 5 5" xfId="8834" xr:uid="{00000000-0005-0000-0000-000073220000}"/>
    <cellStyle name="Comma 19 3 11 2 5 6" xfId="8835" xr:uid="{00000000-0005-0000-0000-000074220000}"/>
    <cellStyle name="Comma 19 3 11 2 6" xfId="8836" xr:uid="{00000000-0005-0000-0000-000075220000}"/>
    <cellStyle name="Comma 19 3 11 2 6 2" xfId="8837" xr:uid="{00000000-0005-0000-0000-000076220000}"/>
    <cellStyle name="Comma 19 3 11 2 6 3" xfId="8838" xr:uid="{00000000-0005-0000-0000-000077220000}"/>
    <cellStyle name="Comma 19 3 11 2 7" xfId="8839" xr:uid="{00000000-0005-0000-0000-000078220000}"/>
    <cellStyle name="Comma 19 3 11 2 7 2" xfId="8840" xr:uid="{00000000-0005-0000-0000-000079220000}"/>
    <cellStyle name="Comma 19 3 11 2 7 3" xfId="8841" xr:uid="{00000000-0005-0000-0000-00007A220000}"/>
    <cellStyle name="Comma 19 3 11 2 8" xfId="8842" xr:uid="{00000000-0005-0000-0000-00007B220000}"/>
    <cellStyle name="Comma 19 3 11 2 9" xfId="8843" xr:uid="{00000000-0005-0000-0000-00007C220000}"/>
    <cellStyle name="Comma 19 3 11 3" xfId="8844" xr:uid="{00000000-0005-0000-0000-00007D220000}"/>
    <cellStyle name="Comma 19 3 11 3 2" xfId="8845" xr:uid="{00000000-0005-0000-0000-00007E220000}"/>
    <cellStyle name="Comma 19 3 11 3 2 2" xfId="8846" xr:uid="{00000000-0005-0000-0000-00007F220000}"/>
    <cellStyle name="Comma 19 3 11 3 2 3" xfId="8847" xr:uid="{00000000-0005-0000-0000-000080220000}"/>
    <cellStyle name="Comma 19 3 11 3 3" xfId="8848" xr:uid="{00000000-0005-0000-0000-000081220000}"/>
    <cellStyle name="Comma 19 3 11 3 3 2" xfId="8849" xr:uid="{00000000-0005-0000-0000-000082220000}"/>
    <cellStyle name="Comma 19 3 11 3 3 3" xfId="8850" xr:uid="{00000000-0005-0000-0000-000083220000}"/>
    <cellStyle name="Comma 19 3 11 3 4" xfId="8851" xr:uid="{00000000-0005-0000-0000-000084220000}"/>
    <cellStyle name="Comma 19 3 11 3 5" xfId="8852" xr:uid="{00000000-0005-0000-0000-000085220000}"/>
    <cellStyle name="Comma 19 3 11 3 6" xfId="8853" xr:uid="{00000000-0005-0000-0000-000086220000}"/>
    <cellStyle name="Comma 19 3 11 4" xfId="8854" xr:uid="{00000000-0005-0000-0000-000087220000}"/>
    <cellStyle name="Comma 19 3 11 4 2" xfId="8855" xr:uid="{00000000-0005-0000-0000-000088220000}"/>
    <cellStyle name="Comma 19 3 11 4 2 2" xfId="8856" xr:uid="{00000000-0005-0000-0000-000089220000}"/>
    <cellStyle name="Comma 19 3 11 4 2 3" xfId="8857" xr:uid="{00000000-0005-0000-0000-00008A220000}"/>
    <cellStyle name="Comma 19 3 11 4 3" xfId="8858" xr:uid="{00000000-0005-0000-0000-00008B220000}"/>
    <cellStyle name="Comma 19 3 11 4 3 2" xfId="8859" xr:uid="{00000000-0005-0000-0000-00008C220000}"/>
    <cellStyle name="Comma 19 3 11 4 3 3" xfId="8860" xr:uid="{00000000-0005-0000-0000-00008D220000}"/>
    <cellStyle name="Comma 19 3 11 4 4" xfId="8861" xr:uid="{00000000-0005-0000-0000-00008E220000}"/>
    <cellStyle name="Comma 19 3 11 4 5" xfId="8862" xr:uid="{00000000-0005-0000-0000-00008F220000}"/>
    <cellStyle name="Comma 19 3 11 4 6" xfId="8863" xr:uid="{00000000-0005-0000-0000-000090220000}"/>
    <cellStyle name="Comma 19 3 11 5" xfId="8864" xr:uid="{00000000-0005-0000-0000-000091220000}"/>
    <cellStyle name="Comma 19 3 11 5 2" xfId="8865" xr:uid="{00000000-0005-0000-0000-000092220000}"/>
    <cellStyle name="Comma 19 3 11 5 2 2" xfId="8866" xr:uid="{00000000-0005-0000-0000-000093220000}"/>
    <cellStyle name="Comma 19 3 11 5 2 3" xfId="8867" xr:uid="{00000000-0005-0000-0000-000094220000}"/>
    <cellStyle name="Comma 19 3 11 5 3" xfId="8868" xr:uid="{00000000-0005-0000-0000-000095220000}"/>
    <cellStyle name="Comma 19 3 11 5 3 2" xfId="8869" xr:uid="{00000000-0005-0000-0000-000096220000}"/>
    <cellStyle name="Comma 19 3 11 5 3 3" xfId="8870" xr:uid="{00000000-0005-0000-0000-000097220000}"/>
    <cellStyle name="Comma 19 3 11 5 4" xfId="8871" xr:uid="{00000000-0005-0000-0000-000098220000}"/>
    <cellStyle name="Comma 19 3 11 5 5" xfId="8872" xr:uid="{00000000-0005-0000-0000-000099220000}"/>
    <cellStyle name="Comma 19 3 11 5 6" xfId="8873" xr:uid="{00000000-0005-0000-0000-00009A220000}"/>
    <cellStyle name="Comma 19 3 11 6" xfId="8874" xr:uid="{00000000-0005-0000-0000-00009B220000}"/>
    <cellStyle name="Comma 19 3 11 6 2" xfId="8875" xr:uid="{00000000-0005-0000-0000-00009C220000}"/>
    <cellStyle name="Comma 19 3 11 6 2 2" xfId="8876" xr:uid="{00000000-0005-0000-0000-00009D220000}"/>
    <cellStyle name="Comma 19 3 11 6 2 3" xfId="8877" xr:uid="{00000000-0005-0000-0000-00009E220000}"/>
    <cellStyle name="Comma 19 3 11 6 3" xfId="8878" xr:uid="{00000000-0005-0000-0000-00009F220000}"/>
    <cellStyle name="Comma 19 3 11 6 3 2" xfId="8879" xr:uid="{00000000-0005-0000-0000-0000A0220000}"/>
    <cellStyle name="Comma 19 3 11 6 3 3" xfId="8880" xr:uid="{00000000-0005-0000-0000-0000A1220000}"/>
    <cellStyle name="Comma 19 3 11 6 4" xfId="8881" xr:uid="{00000000-0005-0000-0000-0000A2220000}"/>
    <cellStyle name="Comma 19 3 11 6 5" xfId="8882" xr:uid="{00000000-0005-0000-0000-0000A3220000}"/>
    <cellStyle name="Comma 19 3 11 6 6" xfId="8883" xr:uid="{00000000-0005-0000-0000-0000A4220000}"/>
    <cellStyle name="Comma 19 3 11 7" xfId="8884" xr:uid="{00000000-0005-0000-0000-0000A5220000}"/>
    <cellStyle name="Comma 19 3 11 7 2" xfId="8885" xr:uid="{00000000-0005-0000-0000-0000A6220000}"/>
    <cellStyle name="Comma 19 3 11 7 3" xfId="8886" xr:uid="{00000000-0005-0000-0000-0000A7220000}"/>
    <cellStyle name="Comma 19 3 11 8" xfId="8887" xr:uid="{00000000-0005-0000-0000-0000A8220000}"/>
    <cellStyle name="Comma 19 3 11 8 2" xfId="8888" xr:uid="{00000000-0005-0000-0000-0000A9220000}"/>
    <cellStyle name="Comma 19 3 11 8 3" xfId="8889" xr:uid="{00000000-0005-0000-0000-0000AA220000}"/>
    <cellStyle name="Comma 19 3 11 9" xfId="8890" xr:uid="{00000000-0005-0000-0000-0000AB220000}"/>
    <cellStyle name="Comma 19 3 110" xfId="8891" xr:uid="{00000000-0005-0000-0000-0000AC220000}"/>
    <cellStyle name="Comma 19 3 111" xfId="8892" xr:uid="{00000000-0005-0000-0000-0000AD220000}"/>
    <cellStyle name="Comma 19 3 112" xfId="8893" xr:uid="{00000000-0005-0000-0000-0000AE220000}"/>
    <cellStyle name="Comma 19 3 113" xfId="8894" xr:uid="{00000000-0005-0000-0000-0000AF220000}"/>
    <cellStyle name="Comma 19 3 114" xfId="8895" xr:uid="{00000000-0005-0000-0000-0000B0220000}"/>
    <cellStyle name="Comma 19 3 115" xfId="8896" xr:uid="{00000000-0005-0000-0000-0000B1220000}"/>
    <cellStyle name="Comma 19 3 116" xfId="8897" xr:uid="{00000000-0005-0000-0000-0000B2220000}"/>
    <cellStyle name="Comma 19 3 117" xfId="8898" xr:uid="{00000000-0005-0000-0000-0000B3220000}"/>
    <cellStyle name="Comma 19 3 118" xfId="8899" xr:uid="{00000000-0005-0000-0000-0000B4220000}"/>
    <cellStyle name="Comma 19 3 119" xfId="8900" xr:uid="{00000000-0005-0000-0000-0000B5220000}"/>
    <cellStyle name="Comma 19 3 12" xfId="8901" xr:uid="{00000000-0005-0000-0000-0000B6220000}"/>
    <cellStyle name="Comma 19 3 12 10" xfId="8902" xr:uid="{00000000-0005-0000-0000-0000B7220000}"/>
    <cellStyle name="Comma 19 3 12 11" xfId="8903" xr:uid="{00000000-0005-0000-0000-0000B8220000}"/>
    <cellStyle name="Comma 19 3 12 2" xfId="8904" xr:uid="{00000000-0005-0000-0000-0000B9220000}"/>
    <cellStyle name="Comma 19 3 12 2 10" xfId="8905" xr:uid="{00000000-0005-0000-0000-0000BA220000}"/>
    <cellStyle name="Comma 19 3 12 2 2" xfId="8906" xr:uid="{00000000-0005-0000-0000-0000BB220000}"/>
    <cellStyle name="Comma 19 3 12 2 2 2" xfId="8907" xr:uid="{00000000-0005-0000-0000-0000BC220000}"/>
    <cellStyle name="Comma 19 3 12 2 2 2 2" xfId="8908" xr:uid="{00000000-0005-0000-0000-0000BD220000}"/>
    <cellStyle name="Comma 19 3 12 2 2 2 3" xfId="8909" xr:uid="{00000000-0005-0000-0000-0000BE220000}"/>
    <cellStyle name="Comma 19 3 12 2 2 3" xfId="8910" xr:uid="{00000000-0005-0000-0000-0000BF220000}"/>
    <cellStyle name="Comma 19 3 12 2 2 3 2" xfId="8911" xr:uid="{00000000-0005-0000-0000-0000C0220000}"/>
    <cellStyle name="Comma 19 3 12 2 2 3 3" xfId="8912" xr:uid="{00000000-0005-0000-0000-0000C1220000}"/>
    <cellStyle name="Comma 19 3 12 2 2 4" xfId="8913" xr:uid="{00000000-0005-0000-0000-0000C2220000}"/>
    <cellStyle name="Comma 19 3 12 2 2 5" xfId="8914" xr:uid="{00000000-0005-0000-0000-0000C3220000}"/>
    <cellStyle name="Comma 19 3 12 2 2 6" xfId="8915" xr:uid="{00000000-0005-0000-0000-0000C4220000}"/>
    <cellStyle name="Comma 19 3 12 2 3" xfId="8916" xr:uid="{00000000-0005-0000-0000-0000C5220000}"/>
    <cellStyle name="Comma 19 3 12 2 3 2" xfId="8917" xr:uid="{00000000-0005-0000-0000-0000C6220000}"/>
    <cellStyle name="Comma 19 3 12 2 3 2 2" xfId="8918" xr:uid="{00000000-0005-0000-0000-0000C7220000}"/>
    <cellStyle name="Comma 19 3 12 2 3 2 3" xfId="8919" xr:uid="{00000000-0005-0000-0000-0000C8220000}"/>
    <cellStyle name="Comma 19 3 12 2 3 3" xfId="8920" xr:uid="{00000000-0005-0000-0000-0000C9220000}"/>
    <cellStyle name="Comma 19 3 12 2 3 3 2" xfId="8921" xr:uid="{00000000-0005-0000-0000-0000CA220000}"/>
    <cellStyle name="Comma 19 3 12 2 3 3 3" xfId="8922" xr:uid="{00000000-0005-0000-0000-0000CB220000}"/>
    <cellStyle name="Comma 19 3 12 2 3 4" xfId="8923" xr:uid="{00000000-0005-0000-0000-0000CC220000}"/>
    <cellStyle name="Comma 19 3 12 2 3 5" xfId="8924" xr:uid="{00000000-0005-0000-0000-0000CD220000}"/>
    <cellStyle name="Comma 19 3 12 2 3 6" xfId="8925" xr:uid="{00000000-0005-0000-0000-0000CE220000}"/>
    <cellStyle name="Comma 19 3 12 2 4" xfId="8926" xr:uid="{00000000-0005-0000-0000-0000CF220000}"/>
    <cellStyle name="Comma 19 3 12 2 4 2" xfId="8927" xr:uid="{00000000-0005-0000-0000-0000D0220000}"/>
    <cellStyle name="Comma 19 3 12 2 4 2 2" xfId="8928" xr:uid="{00000000-0005-0000-0000-0000D1220000}"/>
    <cellStyle name="Comma 19 3 12 2 4 2 3" xfId="8929" xr:uid="{00000000-0005-0000-0000-0000D2220000}"/>
    <cellStyle name="Comma 19 3 12 2 4 3" xfId="8930" xr:uid="{00000000-0005-0000-0000-0000D3220000}"/>
    <cellStyle name="Comma 19 3 12 2 4 3 2" xfId="8931" xr:uid="{00000000-0005-0000-0000-0000D4220000}"/>
    <cellStyle name="Comma 19 3 12 2 4 3 3" xfId="8932" xr:uid="{00000000-0005-0000-0000-0000D5220000}"/>
    <cellStyle name="Comma 19 3 12 2 4 4" xfId="8933" xr:uid="{00000000-0005-0000-0000-0000D6220000}"/>
    <cellStyle name="Comma 19 3 12 2 4 5" xfId="8934" xr:uid="{00000000-0005-0000-0000-0000D7220000}"/>
    <cellStyle name="Comma 19 3 12 2 4 6" xfId="8935" xr:uid="{00000000-0005-0000-0000-0000D8220000}"/>
    <cellStyle name="Comma 19 3 12 2 5" xfId="8936" xr:uid="{00000000-0005-0000-0000-0000D9220000}"/>
    <cellStyle name="Comma 19 3 12 2 5 2" xfId="8937" xr:uid="{00000000-0005-0000-0000-0000DA220000}"/>
    <cellStyle name="Comma 19 3 12 2 5 2 2" xfId="8938" xr:uid="{00000000-0005-0000-0000-0000DB220000}"/>
    <cellStyle name="Comma 19 3 12 2 5 2 3" xfId="8939" xr:uid="{00000000-0005-0000-0000-0000DC220000}"/>
    <cellStyle name="Comma 19 3 12 2 5 3" xfId="8940" xr:uid="{00000000-0005-0000-0000-0000DD220000}"/>
    <cellStyle name="Comma 19 3 12 2 5 3 2" xfId="8941" xr:uid="{00000000-0005-0000-0000-0000DE220000}"/>
    <cellStyle name="Comma 19 3 12 2 5 3 3" xfId="8942" xr:uid="{00000000-0005-0000-0000-0000DF220000}"/>
    <cellStyle name="Comma 19 3 12 2 5 4" xfId="8943" xr:uid="{00000000-0005-0000-0000-0000E0220000}"/>
    <cellStyle name="Comma 19 3 12 2 5 5" xfId="8944" xr:uid="{00000000-0005-0000-0000-0000E1220000}"/>
    <cellStyle name="Comma 19 3 12 2 5 6" xfId="8945" xr:uid="{00000000-0005-0000-0000-0000E2220000}"/>
    <cellStyle name="Comma 19 3 12 2 6" xfId="8946" xr:uid="{00000000-0005-0000-0000-0000E3220000}"/>
    <cellStyle name="Comma 19 3 12 2 6 2" xfId="8947" xr:uid="{00000000-0005-0000-0000-0000E4220000}"/>
    <cellStyle name="Comma 19 3 12 2 6 3" xfId="8948" xr:uid="{00000000-0005-0000-0000-0000E5220000}"/>
    <cellStyle name="Comma 19 3 12 2 7" xfId="8949" xr:uid="{00000000-0005-0000-0000-0000E6220000}"/>
    <cellStyle name="Comma 19 3 12 2 7 2" xfId="8950" xr:uid="{00000000-0005-0000-0000-0000E7220000}"/>
    <cellStyle name="Comma 19 3 12 2 7 3" xfId="8951" xr:uid="{00000000-0005-0000-0000-0000E8220000}"/>
    <cellStyle name="Comma 19 3 12 2 8" xfId="8952" xr:uid="{00000000-0005-0000-0000-0000E9220000}"/>
    <cellStyle name="Comma 19 3 12 2 9" xfId="8953" xr:uid="{00000000-0005-0000-0000-0000EA220000}"/>
    <cellStyle name="Comma 19 3 12 3" xfId="8954" xr:uid="{00000000-0005-0000-0000-0000EB220000}"/>
    <cellStyle name="Comma 19 3 12 3 2" xfId="8955" xr:uid="{00000000-0005-0000-0000-0000EC220000}"/>
    <cellStyle name="Comma 19 3 12 3 2 2" xfId="8956" xr:uid="{00000000-0005-0000-0000-0000ED220000}"/>
    <cellStyle name="Comma 19 3 12 3 2 3" xfId="8957" xr:uid="{00000000-0005-0000-0000-0000EE220000}"/>
    <cellStyle name="Comma 19 3 12 3 3" xfId="8958" xr:uid="{00000000-0005-0000-0000-0000EF220000}"/>
    <cellStyle name="Comma 19 3 12 3 3 2" xfId="8959" xr:uid="{00000000-0005-0000-0000-0000F0220000}"/>
    <cellStyle name="Comma 19 3 12 3 3 3" xfId="8960" xr:uid="{00000000-0005-0000-0000-0000F1220000}"/>
    <cellStyle name="Comma 19 3 12 3 4" xfId="8961" xr:uid="{00000000-0005-0000-0000-0000F2220000}"/>
    <cellStyle name="Comma 19 3 12 3 5" xfId="8962" xr:uid="{00000000-0005-0000-0000-0000F3220000}"/>
    <cellStyle name="Comma 19 3 12 3 6" xfId="8963" xr:uid="{00000000-0005-0000-0000-0000F4220000}"/>
    <cellStyle name="Comma 19 3 12 4" xfId="8964" xr:uid="{00000000-0005-0000-0000-0000F5220000}"/>
    <cellStyle name="Comma 19 3 12 4 2" xfId="8965" xr:uid="{00000000-0005-0000-0000-0000F6220000}"/>
    <cellStyle name="Comma 19 3 12 4 2 2" xfId="8966" xr:uid="{00000000-0005-0000-0000-0000F7220000}"/>
    <cellStyle name="Comma 19 3 12 4 2 3" xfId="8967" xr:uid="{00000000-0005-0000-0000-0000F8220000}"/>
    <cellStyle name="Comma 19 3 12 4 3" xfId="8968" xr:uid="{00000000-0005-0000-0000-0000F9220000}"/>
    <cellStyle name="Comma 19 3 12 4 3 2" xfId="8969" xr:uid="{00000000-0005-0000-0000-0000FA220000}"/>
    <cellStyle name="Comma 19 3 12 4 3 3" xfId="8970" xr:uid="{00000000-0005-0000-0000-0000FB220000}"/>
    <cellStyle name="Comma 19 3 12 4 4" xfId="8971" xr:uid="{00000000-0005-0000-0000-0000FC220000}"/>
    <cellStyle name="Comma 19 3 12 4 5" xfId="8972" xr:uid="{00000000-0005-0000-0000-0000FD220000}"/>
    <cellStyle name="Comma 19 3 12 4 6" xfId="8973" xr:uid="{00000000-0005-0000-0000-0000FE220000}"/>
    <cellStyle name="Comma 19 3 12 5" xfId="8974" xr:uid="{00000000-0005-0000-0000-0000FF220000}"/>
    <cellStyle name="Comma 19 3 12 5 2" xfId="8975" xr:uid="{00000000-0005-0000-0000-000000230000}"/>
    <cellStyle name="Comma 19 3 12 5 2 2" xfId="8976" xr:uid="{00000000-0005-0000-0000-000001230000}"/>
    <cellStyle name="Comma 19 3 12 5 2 3" xfId="8977" xr:uid="{00000000-0005-0000-0000-000002230000}"/>
    <cellStyle name="Comma 19 3 12 5 3" xfId="8978" xr:uid="{00000000-0005-0000-0000-000003230000}"/>
    <cellStyle name="Comma 19 3 12 5 3 2" xfId="8979" xr:uid="{00000000-0005-0000-0000-000004230000}"/>
    <cellStyle name="Comma 19 3 12 5 3 3" xfId="8980" xr:uid="{00000000-0005-0000-0000-000005230000}"/>
    <cellStyle name="Comma 19 3 12 5 4" xfId="8981" xr:uid="{00000000-0005-0000-0000-000006230000}"/>
    <cellStyle name="Comma 19 3 12 5 5" xfId="8982" xr:uid="{00000000-0005-0000-0000-000007230000}"/>
    <cellStyle name="Comma 19 3 12 5 6" xfId="8983" xr:uid="{00000000-0005-0000-0000-000008230000}"/>
    <cellStyle name="Comma 19 3 12 6" xfId="8984" xr:uid="{00000000-0005-0000-0000-000009230000}"/>
    <cellStyle name="Comma 19 3 12 6 2" xfId="8985" xr:uid="{00000000-0005-0000-0000-00000A230000}"/>
    <cellStyle name="Comma 19 3 12 6 2 2" xfId="8986" xr:uid="{00000000-0005-0000-0000-00000B230000}"/>
    <cellStyle name="Comma 19 3 12 6 2 3" xfId="8987" xr:uid="{00000000-0005-0000-0000-00000C230000}"/>
    <cellStyle name="Comma 19 3 12 6 3" xfId="8988" xr:uid="{00000000-0005-0000-0000-00000D230000}"/>
    <cellStyle name="Comma 19 3 12 6 3 2" xfId="8989" xr:uid="{00000000-0005-0000-0000-00000E230000}"/>
    <cellStyle name="Comma 19 3 12 6 3 3" xfId="8990" xr:uid="{00000000-0005-0000-0000-00000F230000}"/>
    <cellStyle name="Comma 19 3 12 6 4" xfId="8991" xr:uid="{00000000-0005-0000-0000-000010230000}"/>
    <cellStyle name="Comma 19 3 12 6 5" xfId="8992" xr:uid="{00000000-0005-0000-0000-000011230000}"/>
    <cellStyle name="Comma 19 3 12 6 6" xfId="8993" xr:uid="{00000000-0005-0000-0000-000012230000}"/>
    <cellStyle name="Comma 19 3 12 7" xfId="8994" xr:uid="{00000000-0005-0000-0000-000013230000}"/>
    <cellStyle name="Comma 19 3 12 7 2" xfId="8995" xr:uid="{00000000-0005-0000-0000-000014230000}"/>
    <cellStyle name="Comma 19 3 12 7 3" xfId="8996" xr:uid="{00000000-0005-0000-0000-000015230000}"/>
    <cellStyle name="Comma 19 3 12 8" xfId="8997" xr:uid="{00000000-0005-0000-0000-000016230000}"/>
    <cellStyle name="Comma 19 3 12 8 2" xfId="8998" xr:uid="{00000000-0005-0000-0000-000017230000}"/>
    <cellStyle name="Comma 19 3 12 8 3" xfId="8999" xr:uid="{00000000-0005-0000-0000-000018230000}"/>
    <cellStyle name="Comma 19 3 12 9" xfId="9000" xr:uid="{00000000-0005-0000-0000-000019230000}"/>
    <cellStyle name="Comma 19 3 120" xfId="9001" xr:uid="{00000000-0005-0000-0000-00001A230000}"/>
    <cellStyle name="Comma 19 3 121" xfId="9002" xr:uid="{00000000-0005-0000-0000-00001B230000}"/>
    <cellStyle name="Comma 19 3 122" xfId="9003" xr:uid="{00000000-0005-0000-0000-00001C230000}"/>
    <cellStyle name="Comma 19 3 123" xfId="9004" xr:uid="{00000000-0005-0000-0000-00001D230000}"/>
    <cellStyle name="Comma 19 3 124" xfId="9005" xr:uid="{00000000-0005-0000-0000-00001E230000}"/>
    <cellStyle name="Comma 19 3 125" xfId="9006" xr:uid="{00000000-0005-0000-0000-00001F230000}"/>
    <cellStyle name="Comma 19 3 126" xfId="9007" xr:uid="{00000000-0005-0000-0000-000020230000}"/>
    <cellStyle name="Comma 19 3 127" xfId="9008" xr:uid="{00000000-0005-0000-0000-000021230000}"/>
    <cellStyle name="Comma 19 3 128" xfId="9009" xr:uid="{00000000-0005-0000-0000-000022230000}"/>
    <cellStyle name="Comma 19 3 129" xfId="9010" xr:uid="{00000000-0005-0000-0000-000023230000}"/>
    <cellStyle name="Comma 19 3 13" xfId="9011" xr:uid="{00000000-0005-0000-0000-000024230000}"/>
    <cellStyle name="Comma 19 3 13 10" xfId="9012" xr:uid="{00000000-0005-0000-0000-000025230000}"/>
    <cellStyle name="Comma 19 3 13 2" xfId="9013" xr:uid="{00000000-0005-0000-0000-000026230000}"/>
    <cellStyle name="Comma 19 3 13 2 2" xfId="9014" xr:uid="{00000000-0005-0000-0000-000027230000}"/>
    <cellStyle name="Comma 19 3 13 2 2 2" xfId="9015" xr:uid="{00000000-0005-0000-0000-000028230000}"/>
    <cellStyle name="Comma 19 3 13 2 2 3" xfId="9016" xr:uid="{00000000-0005-0000-0000-000029230000}"/>
    <cellStyle name="Comma 19 3 13 2 3" xfId="9017" xr:uid="{00000000-0005-0000-0000-00002A230000}"/>
    <cellStyle name="Comma 19 3 13 2 3 2" xfId="9018" xr:uid="{00000000-0005-0000-0000-00002B230000}"/>
    <cellStyle name="Comma 19 3 13 2 3 3" xfId="9019" xr:uid="{00000000-0005-0000-0000-00002C230000}"/>
    <cellStyle name="Comma 19 3 13 2 4" xfId="9020" xr:uid="{00000000-0005-0000-0000-00002D230000}"/>
    <cellStyle name="Comma 19 3 13 2 5" xfId="9021" xr:uid="{00000000-0005-0000-0000-00002E230000}"/>
    <cellStyle name="Comma 19 3 13 2 6" xfId="9022" xr:uid="{00000000-0005-0000-0000-00002F230000}"/>
    <cellStyle name="Comma 19 3 13 3" xfId="9023" xr:uid="{00000000-0005-0000-0000-000030230000}"/>
    <cellStyle name="Comma 19 3 13 3 2" xfId="9024" xr:uid="{00000000-0005-0000-0000-000031230000}"/>
    <cellStyle name="Comma 19 3 13 3 2 2" xfId="9025" xr:uid="{00000000-0005-0000-0000-000032230000}"/>
    <cellStyle name="Comma 19 3 13 3 2 3" xfId="9026" xr:uid="{00000000-0005-0000-0000-000033230000}"/>
    <cellStyle name="Comma 19 3 13 3 3" xfId="9027" xr:uid="{00000000-0005-0000-0000-000034230000}"/>
    <cellStyle name="Comma 19 3 13 3 3 2" xfId="9028" xr:uid="{00000000-0005-0000-0000-000035230000}"/>
    <cellStyle name="Comma 19 3 13 3 3 3" xfId="9029" xr:uid="{00000000-0005-0000-0000-000036230000}"/>
    <cellStyle name="Comma 19 3 13 3 4" xfId="9030" xr:uid="{00000000-0005-0000-0000-000037230000}"/>
    <cellStyle name="Comma 19 3 13 3 5" xfId="9031" xr:uid="{00000000-0005-0000-0000-000038230000}"/>
    <cellStyle name="Comma 19 3 13 3 6" xfId="9032" xr:uid="{00000000-0005-0000-0000-000039230000}"/>
    <cellStyle name="Comma 19 3 13 4" xfId="9033" xr:uid="{00000000-0005-0000-0000-00003A230000}"/>
    <cellStyle name="Comma 19 3 13 4 2" xfId="9034" xr:uid="{00000000-0005-0000-0000-00003B230000}"/>
    <cellStyle name="Comma 19 3 13 4 2 2" xfId="9035" xr:uid="{00000000-0005-0000-0000-00003C230000}"/>
    <cellStyle name="Comma 19 3 13 4 2 3" xfId="9036" xr:uid="{00000000-0005-0000-0000-00003D230000}"/>
    <cellStyle name="Comma 19 3 13 4 3" xfId="9037" xr:uid="{00000000-0005-0000-0000-00003E230000}"/>
    <cellStyle name="Comma 19 3 13 4 3 2" xfId="9038" xr:uid="{00000000-0005-0000-0000-00003F230000}"/>
    <cellStyle name="Comma 19 3 13 4 3 3" xfId="9039" xr:uid="{00000000-0005-0000-0000-000040230000}"/>
    <cellStyle name="Comma 19 3 13 4 4" xfId="9040" xr:uid="{00000000-0005-0000-0000-000041230000}"/>
    <cellStyle name="Comma 19 3 13 4 5" xfId="9041" xr:uid="{00000000-0005-0000-0000-000042230000}"/>
    <cellStyle name="Comma 19 3 13 4 6" xfId="9042" xr:uid="{00000000-0005-0000-0000-000043230000}"/>
    <cellStyle name="Comma 19 3 13 5" xfId="9043" xr:uid="{00000000-0005-0000-0000-000044230000}"/>
    <cellStyle name="Comma 19 3 13 5 2" xfId="9044" xr:uid="{00000000-0005-0000-0000-000045230000}"/>
    <cellStyle name="Comma 19 3 13 5 2 2" xfId="9045" xr:uid="{00000000-0005-0000-0000-000046230000}"/>
    <cellStyle name="Comma 19 3 13 5 2 3" xfId="9046" xr:uid="{00000000-0005-0000-0000-000047230000}"/>
    <cellStyle name="Comma 19 3 13 5 3" xfId="9047" xr:uid="{00000000-0005-0000-0000-000048230000}"/>
    <cellStyle name="Comma 19 3 13 5 3 2" xfId="9048" xr:uid="{00000000-0005-0000-0000-000049230000}"/>
    <cellStyle name="Comma 19 3 13 5 3 3" xfId="9049" xr:uid="{00000000-0005-0000-0000-00004A230000}"/>
    <cellStyle name="Comma 19 3 13 5 4" xfId="9050" xr:uid="{00000000-0005-0000-0000-00004B230000}"/>
    <cellStyle name="Comma 19 3 13 5 5" xfId="9051" xr:uid="{00000000-0005-0000-0000-00004C230000}"/>
    <cellStyle name="Comma 19 3 13 5 6" xfId="9052" xr:uid="{00000000-0005-0000-0000-00004D230000}"/>
    <cellStyle name="Comma 19 3 13 6" xfId="9053" xr:uid="{00000000-0005-0000-0000-00004E230000}"/>
    <cellStyle name="Comma 19 3 13 6 2" xfId="9054" xr:uid="{00000000-0005-0000-0000-00004F230000}"/>
    <cellStyle name="Comma 19 3 13 6 3" xfId="9055" xr:uid="{00000000-0005-0000-0000-000050230000}"/>
    <cellStyle name="Comma 19 3 13 7" xfId="9056" xr:uid="{00000000-0005-0000-0000-000051230000}"/>
    <cellStyle name="Comma 19 3 13 7 2" xfId="9057" xr:uid="{00000000-0005-0000-0000-000052230000}"/>
    <cellStyle name="Comma 19 3 13 7 3" xfId="9058" xr:uid="{00000000-0005-0000-0000-000053230000}"/>
    <cellStyle name="Comma 19 3 13 8" xfId="9059" xr:uid="{00000000-0005-0000-0000-000054230000}"/>
    <cellStyle name="Comma 19 3 13 9" xfId="9060" xr:uid="{00000000-0005-0000-0000-000055230000}"/>
    <cellStyle name="Comma 19 3 130" xfId="9061" xr:uid="{00000000-0005-0000-0000-000056230000}"/>
    <cellStyle name="Comma 19 3 131" xfId="9062" xr:uid="{00000000-0005-0000-0000-000057230000}"/>
    <cellStyle name="Comma 19 3 132" xfId="9063" xr:uid="{00000000-0005-0000-0000-000058230000}"/>
    <cellStyle name="Comma 19 3 133" xfId="9064" xr:uid="{00000000-0005-0000-0000-000059230000}"/>
    <cellStyle name="Comma 19 3 134" xfId="9065" xr:uid="{00000000-0005-0000-0000-00005A230000}"/>
    <cellStyle name="Comma 19 3 135" xfId="9066" xr:uid="{00000000-0005-0000-0000-00005B230000}"/>
    <cellStyle name="Comma 19 3 136" xfId="9067" xr:uid="{00000000-0005-0000-0000-00005C230000}"/>
    <cellStyle name="Comma 19 3 137" xfId="9068" xr:uid="{00000000-0005-0000-0000-00005D230000}"/>
    <cellStyle name="Comma 19 3 138" xfId="9069" xr:uid="{00000000-0005-0000-0000-00005E230000}"/>
    <cellStyle name="Comma 19 3 139" xfId="9070" xr:uid="{00000000-0005-0000-0000-00005F230000}"/>
    <cellStyle name="Comma 19 3 14" xfId="9071" xr:uid="{00000000-0005-0000-0000-000060230000}"/>
    <cellStyle name="Comma 19 3 14 2" xfId="9072" xr:uid="{00000000-0005-0000-0000-000061230000}"/>
    <cellStyle name="Comma 19 3 14 2 2" xfId="9073" xr:uid="{00000000-0005-0000-0000-000062230000}"/>
    <cellStyle name="Comma 19 3 14 2 3" xfId="9074" xr:uid="{00000000-0005-0000-0000-000063230000}"/>
    <cellStyle name="Comma 19 3 14 3" xfId="9075" xr:uid="{00000000-0005-0000-0000-000064230000}"/>
    <cellStyle name="Comma 19 3 14 3 2" xfId="9076" xr:uid="{00000000-0005-0000-0000-000065230000}"/>
    <cellStyle name="Comma 19 3 14 3 3" xfId="9077" xr:uid="{00000000-0005-0000-0000-000066230000}"/>
    <cellStyle name="Comma 19 3 14 4" xfId="9078" xr:uid="{00000000-0005-0000-0000-000067230000}"/>
    <cellStyle name="Comma 19 3 14 5" xfId="9079" xr:uid="{00000000-0005-0000-0000-000068230000}"/>
    <cellStyle name="Comma 19 3 14 6" xfId="9080" xr:uid="{00000000-0005-0000-0000-000069230000}"/>
    <cellStyle name="Comma 19 3 140" xfId="9081" xr:uid="{00000000-0005-0000-0000-00006A230000}"/>
    <cellStyle name="Comma 19 3 141" xfId="9082" xr:uid="{00000000-0005-0000-0000-00006B230000}"/>
    <cellStyle name="Comma 19 3 142" xfId="9083" xr:uid="{00000000-0005-0000-0000-00006C230000}"/>
    <cellStyle name="Comma 19 3 143" xfId="9084" xr:uid="{00000000-0005-0000-0000-00006D230000}"/>
    <cellStyle name="Comma 19 3 144" xfId="9085" xr:uid="{00000000-0005-0000-0000-00006E230000}"/>
    <cellStyle name="Comma 19 3 145" xfId="9086" xr:uid="{00000000-0005-0000-0000-00006F230000}"/>
    <cellStyle name="Comma 19 3 146" xfId="9087" xr:uid="{00000000-0005-0000-0000-000070230000}"/>
    <cellStyle name="Comma 19 3 147" xfId="9088" xr:uid="{00000000-0005-0000-0000-000071230000}"/>
    <cellStyle name="Comma 19 3 148" xfId="9089" xr:uid="{00000000-0005-0000-0000-000072230000}"/>
    <cellStyle name="Comma 19 3 149" xfId="9090" xr:uid="{00000000-0005-0000-0000-000073230000}"/>
    <cellStyle name="Comma 19 3 15" xfId="9091" xr:uid="{00000000-0005-0000-0000-000074230000}"/>
    <cellStyle name="Comma 19 3 15 2" xfId="9092" xr:uid="{00000000-0005-0000-0000-000075230000}"/>
    <cellStyle name="Comma 19 3 15 2 2" xfId="9093" xr:uid="{00000000-0005-0000-0000-000076230000}"/>
    <cellStyle name="Comma 19 3 15 2 3" xfId="9094" xr:uid="{00000000-0005-0000-0000-000077230000}"/>
    <cellStyle name="Comma 19 3 15 3" xfId="9095" xr:uid="{00000000-0005-0000-0000-000078230000}"/>
    <cellStyle name="Comma 19 3 15 3 2" xfId="9096" xr:uid="{00000000-0005-0000-0000-000079230000}"/>
    <cellStyle name="Comma 19 3 15 3 3" xfId="9097" xr:uid="{00000000-0005-0000-0000-00007A230000}"/>
    <cellStyle name="Comma 19 3 15 4" xfId="9098" xr:uid="{00000000-0005-0000-0000-00007B230000}"/>
    <cellStyle name="Comma 19 3 15 5" xfId="9099" xr:uid="{00000000-0005-0000-0000-00007C230000}"/>
    <cellStyle name="Comma 19 3 15 6" xfId="9100" xr:uid="{00000000-0005-0000-0000-00007D230000}"/>
    <cellStyle name="Comma 19 3 150" xfId="9101" xr:uid="{00000000-0005-0000-0000-00007E230000}"/>
    <cellStyle name="Comma 19 3 151" xfId="9102" xr:uid="{00000000-0005-0000-0000-00007F230000}"/>
    <cellStyle name="Comma 19 3 152" xfId="9103" xr:uid="{00000000-0005-0000-0000-000080230000}"/>
    <cellStyle name="Comma 19 3 153" xfId="9104" xr:uid="{00000000-0005-0000-0000-000081230000}"/>
    <cellStyle name="Comma 19 3 154" xfId="9105" xr:uid="{00000000-0005-0000-0000-000082230000}"/>
    <cellStyle name="Comma 19 3 155" xfId="9106" xr:uid="{00000000-0005-0000-0000-000083230000}"/>
    <cellStyle name="Comma 19 3 156" xfId="9107" xr:uid="{00000000-0005-0000-0000-000084230000}"/>
    <cellStyle name="Comma 19 3 157" xfId="9108" xr:uid="{00000000-0005-0000-0000-000085230000}"/>
    <cellStyle name="Comma 19 3 158" xfId="9109" xr:uid="{00000000-0005-0000-0000-000086230000}"/>
    <cellStyle name="Comma 19 3 159" xfId="9110" xr:uid="{00000000-0005-0000-0000-000087230000}"/>
    <cellStyle name="Comma 19 3 16" xfId="9111" xr:uid="{00000000-0005-0000-0000-000088230000}"/>
    <cellStyle name="Comma 19 3 16 2" xfId="9112" xr:uid="{00000000-0005-0000-0000-000089230000}"/>
    <cellStyle name="Comma 19 3 16 2 2" xfId="9113" xr:uid="{00000000-0005-0000-0000-00008A230000}"/>
    <cellStyle name="Comma 19 3 16 2 3" xfId="9114" xr:uid="{00000000-0005-0000-0000-00008B230000}"/>
    <cellStyle name="Comma 19 3 16 3" xfId="9115" xr:uid="{00000000-0005-0000-0000-00008C230000}"/>
    <cellStyle name="Comma 19 3 16 3 2" xfId="9116" xr:uid="{00000000-0005-0000-0000-00008D230000}"/>
    <cellStyle name="Comma 19 3 16 3 3" xfId="9117" xr:uid="{00000000-0005-0000-0000-00008E230000}"/>
    <cellStyle name="Comma 19 3 16 4" xfId="9118" xr:uid="{00000000-0005-0000-0000-00008F230000}"/>
    <cellStyle name="Comma 19 3 16 5" xfId="9119" xr:uid="{00000000-0005-0000-0000-000090230000}"/>
    <cellStyle name="Comma 19 3 16 6" xfId="9120" xr:uid="{00000000-0005-0000-0000-000091230000}"/>
    <cellStyle name="Comma 19 3 160" xfId="9121" xr:uid="{00000000-0005-0000-0000-000092230000}"/>
    <cellStyle name="Comma 19 3 161" xfId="9122" xr:uid="{00000000-0005-0000-0000-000093230000}"/>
    <cellStyle name="Comma 19 3 162" xfId="9123" xr:uid="{00000000-0005-0000-0000-000094230000}"/>
    <cellStyle name="Comma 19 3 17" xfId="9124" xr:uid="{00000000-0005-0000-0000-000095230000}"/>
    <cellStyle name="Comma 19 3 17 2" xfId="9125" xr:uid="{00000000-0005-0000-0000-000096230000}"/>
    <cellStyle name="Comma 19 3 17 2 2" xfId="9126" xr:uid="{00000000-0005-0000-0000-000097230000}"/>
    <cellStyle name="Comma 19 3 17 2 3" xfId="9127" xr:uid="{00000000-0005-0000-0000-000098230000}"/>
    <cellStyle name="Comma 19 3 17 3" xfId="9128" xr:uid="{00000000-0005-0000-0000-000099230000}"/>
    <cellStyle name="Comma 19 3 17 3 2" xfId="9129" xr:uid="{00000000-0005-0000-0000-00009A230000}"/>
    <cellStyle name="Comma 19 3 17 3 3" xfId="9130" xr:uid="{00000000-0005-0000-0000-00009B230000}"/>
    <cellStyle name="Comma 19 3 17 4" xfId="9131" xr:uid="{00000000-0005-0000-0000-00009C230000}"/>
    <cellStyle name="Comma 19 3 17 5" xfId="9132" xr:uid="{00000000-0005-0000-0000-00009D230000}"/>
    <cellStyle name="Comma 19 3 17 6" xfId="9133" xr:uid="{00000000-0005-0000-0000-00009E230000}"/>
    <cellStyle name="Comma 19 3 18" xfId="9134" xr:uid="{00000000-0005-0000-0000-00009F230000}"/>
    <cellStyle name="Comma 19 3 18 2" xfId="9135" xr:uid="{00000000-0005-0000-0000-0000A0230000}"/>
    <cellStyle name="Comma 19 3 18 3" xfId="9136" xr:uid="{00000000-0005-0000-0000-0000A1230000}"/>
    <cellStyle name="Comma 19 3 18 4" xfId="9137" xr:uid="{00000000-0005-0000-0000-0000A2230000}"/>
    <cellStyle name="Comma 19 3 19" xfId="9138" xr:uid="{00000000-0005-0000-0000-0000A3230000}"/>
    <cellStyle name="Comma 19 3 19 2" xfId="9139" xr:uid="{00000000-0005-0000-0000-0000A4230000}"/>
    <cellStyle name="Comma 19 3 19 3" xfId="9140" xr:uid="{00000000-0005-0000-0000-0000A5230000}"/>
    <cellStyle name="Comma 19 3 2" xfId="9141" xr:uid="{00000000-0005-0000-0000-0000A6230000}"/>
    <cellStyle name="Comma 19 3 2 10" xfId="9142" xr:uid="{00000000-0005-0000-0000-0000A7230000}"/>
    <cellStyle name="Comma 19 3 2 11" xfId="9143" xr:uid="{00000000-0005-0000-0000-0000A8230000}"/>
    <cellStyle name="Comma 19 3 2 2" xfId="9144" xr:uid="{00000000-0005-0000-0000-0000A9230000}"/>
    <cellStyle name="Comma 19 3 2 2 10" xfId="9145" xr:uid="{00000000-0005-0000-0000-0000AA230000}"/>
    <cellStyle name="Comma 19 3 2 2 2" xfId="9146" xr:uid="{00000000-0005-0000-0000-0000AB230000}"/>
    <cellStyle name="Comma 19 3 2 2 2 2" xfId="9147" xr:uid="{00000000-0005-0000-0000-0000AC230000}"/>
    <cellStyle name="Comma 19 3 2 2 2 2 2" xfId="9148" xr:uid="{00000000-0005-0000-0000-0000AD230000}"/>
    <cellStyle name="Comma 19 3 2 2 2 2 3" xfId="9149" xr:uid="{00000000-0005-0000-0000-0000AE230000}"/>
    <cellStyle name="Comma 19 3 2 2 2 3" xfId="9150" xr:uid="{00000000-0005-0000-0000-0000AF230000}"/>
    <cellStyle name="Comma 19 3 2 2 2 3 2" xfId="9151" xr:uid="{00000000-0005-0000-0000-0000B0230000}"/>
    <cellStyle name="Comma 19 3 2 2 2 3 3" xfId="9152" xr:uid="{00000000-0005-0000-0000-0000B1230000}"/>
    <cellStyle name="Comma 19 3 2 2 2 4" xfId="9153" xr:uid="{00000000-0005-0000-0000-0000B2230000}"/>
    <cellStyle name="Comma 19 3 2 2 2 5" xfId="9154" xr:uid="{00000000-0005-0000-0000-0000B3230000}"/>
    <cellStyle name="Comma 19 3 2 2 2 6" xfId="9155" xr:uid="{00000000-0005-0000-0000-0000B4230000}"/>
    <cellStyle name="Comma 19 3 2 2 3" xfId="9156" xr:uid="{00000000-0005-0000-0000-0000B5230000}"/>
    <cellStyle name="Comma 19 3 2 2 3 2" xfId="9157" xr:uid="{00000000-0005-0000-0000-0000B6230000}"/>
    <cellStyle name="Comma 19 3 2 2 3 2 2" xfId="9158" xr:uid="{00000000-0005-0000-0000-0000B7230000}"/>
    <cellStyle name="Comma 19 3 2 2 3 2 3" xfId="9159" xr:uid="{00000000-0005-0000-0000-0000B8230000}"/>
    <cellStyle name="Comma 19 3 2 2 3 3" xfId="9160" xr:uid="{00000000-0005-0000-0000-0000B9230000}"/>
    <cellStyle name="Comma 19 3 2 2 3 3 2" xfId="9161" xr:uid="{00000000-0005-0000-0000-0000BA230000}"/>
    <cellStyle name="Comma 19 3 2 2 3 3 3" xfId="9162" xr:uid="{00000000-0005-0000-0000-0000BB230000}"/>
    <cellStyle name="Comma 19 3 2 2 3 4" xfId="9163" xr:uid="{00000000-0005-0000-0000-0000BC230000}"/>
    <cellStyle name="Comma 19 3 2 2 3 5" xfId="9164" xr:uid="{00000000-0005-0000-0000-0000BD230000}"/>
    <cellStyle name="Comma 19 3 2 2 3 6" xfId="9165" xr:uid="{00000000-0005-0000-0000-0000BE230000}"/>
    <cellStyle name="Comma 19 3 2 2 4" xfId="9166" xr:uid="{00000000-0005-0000-0000-0000BF230000}"/>
    <cellStyle name="Comma 19 3 2 2 4 2" xfId="9167" xr:uid="{00000000-0005-0000-0000-0000C0230000}"/>
    <cellStyle name="Comma 19 3 2 2 4 2 2" xfId="9168" xr:uid="{00000000-0005-0000-0000-0000C1230000}"/>
    <cellStyle name="Comma 19 3 2 2 4 2 3" xfId="9169" xr:uid="{00000000-0005-0000-0000-0000C2230000}"/>
    <cellStyle name="Comma 19 3 2 2 4 3" xfId="9170" xr:uid="{00000000-0005-0000-0000-0000C3230000}"/>
    <cellStyle name="Comma 19 3 2 2 4 3 2" xfId="9171" xr:uid="{00000000-0005-0000-0000-0000C4230000}"/>
    <cellStyle name="Comma 19 3 2 2 4 3 3" xfId="9172" xr:uid="{00000000-0005-0000-0000-0000C5230000}"/>
    <cellStyle name="Comma 19 3 2 2 4 4" xfId="9173" xr:uid="{00000000-0005-0000-0000-0000C6230000}"/>
    <cellStyle name="Comma 19 3 2 2 4 5" xfId="9174" xr:uid="{00000000-0005-0000-0000-0000C7230000}"/>
    <cellStyle name="Comma 19 3 2 2 4 6" xfId="9175" xr:uid="{00000000-0005-0000-0000-0000C8230000}"/>
    <cellStyle name="Comma 19 3 2 2 5" xfId="9176" xr:uid="{00000000-0005-0000-0000-0000C9230000}"/>
    <cellStyle name="Comma 19 3 2 2 5 2" xfId="9177" xr:uid="{00000000-0005-0000-0000-0000CA230000}"/>
    <cellStyle name="Comma 19 3 2 2 5 2 2" xfId="9178" xr:uid="{00000000-0005-0000-0000-0000CB230000}"/>
    <cellStyle name="Comma 19 3 2 2 5 2 3" xfId="9179" xr:uid="{00000000-0005-0000-0000-0000CC230000}"/>
    <cellStyle name="Comma 19 3 2 2 5 3" xfId="9180" xr:uid="{00000000-0005-0000-0000-0000CD230000}"/>
    <cellStyle name="Comma 19 3 2 2 5 3 2" xfId="9181" xr:uid="{00000000-0005-0000-0000-0000CE230000}"/>
    <cellStyle name="Comma 19 3 2 2 5 3 3" xfId="9182" xr:uid="{00000000-0005-0000-0000-0000CF230000}"/>
    <cellStyle name="Comma 19 3 2 2 5 4" xfId="9183" xr:uid="{00000000-0005-0000-0000-0000D0230000}"/>
    <cellStyle name="Comma 19 3 2 2 5 5" xfId="9184" xr:uid="{00000000-0005-0000-0000-0000D1230000}"/>
    <cellStyle name="Comma 19 3 2 2 5 6" xfId="9185" xr:uid="{00000000-0005-0000-0000-0000D2230000}"/>
    <cellStyle name="Comma 19 3 2 2 6" xfId="9186" xr:uid="{00000000-0005-0000-0000-0000D3230000}"/>
    <cellStyle name="Comma 19 3 2 2 6 2" xfId="9187" xr:uid="{00000000-0005-0000-0000-0000D4230000}"/>
    <cellStyle name="Comma 19 3 2 2 6 3" xfId="9188" xr:uid="{00000000-0005-0000-0000-0000D5230000}"/>
    <cellStyle name="Comma 19 3 2 2 7" xfId="9189" xr:uid="{00000000-0005-0000-0000-0000D6230000}"/>
    <cellStyle name="Comma 19 3 2 2 7 2" xfId="9190" xr:uid="{00000000-0005-0000-0000-0000D7230000}"/>
    <cellStyle name="Comma 19 3 2 2 7 3" xfId="9191" xr:uid="{00000000-0005-0000-0000-0000D8230000}"/>
    <cellStyle name="Comma 19 3 2 2 8" xfId="9192" xr:uid="{00000000-0005-0000-0000-0000D9230000}"/>
    <cellStyle name="Comma 19 3 2 2 9" xfId="9193" xr:uid="{00000000-0005-0000-0000-0000DA230000}"/>
    <cellStyle name="Comma 19 3 2 3" xfId="9194" xr:uid="{00000000-0005-0000-0000-0000DB230000}"/>
    <cellStyle name="Comma 19 3 2 3 2" xfId="9195" xr:uid="{00000000-0005-0000-0000-0000DC230000}"/>
    <cellStyle name="Comma 19 3 2 3 2 2" xfId="9196" xr:uid="{00000000-0005-0000-0000-0000DD230000}"/>
    <cellStyle name="Comma 19 3 2 3 2 3" xfId="9197" xr:uid="{00000000-0005-0000-0000-0000DE230000}"/>
    <cellStyle name="Comma 19 3 2 3 3" xfId="9198" xr:uid="{00000000-0005-0000-0000-0000DF230000}"/>
    <cellStyle name="Comma 19 3 2 3 3 2" xfId="9199" xr:uid="{00000000-0005-0000-0000-0000E0230000}"/>
    <cellStyle name="Comma 19 3 2 3 3 3" xfId="9200" xr:uid="{00000000-0005-0000-0000-0000E1230000}"/>
    <cellStyle name="Comma 19 3 2 3 4" xfId="9201" xr:uid="{00000000-0005-0000-0000-0000E2230000}"/>
    <cellStyle name="Comma 19 3 2 3 5" xfId="9202" xr:uid="{00000000-0005-0000-0000-0000E3230000}"/>
    <cellStyle name="Comma 19 3 2 3 6" xfId="9203" xr:uid="{00000000-0005-0000-0000-0000E4230000}"/>
    <cellStyle name="Comma 19 3 2 4" xfId="9204" xr:uid="{00000000-0005-0000-0000-0000E5230000}"/>
    <cellStyle name="Comma 19 3 2 4 2" xfId="9205" xr:uid="{00000000-0005-0000-0000-0000E6230000}"/>
    <cellStyle name="Comma 19 3 2 4 2 2" xfId="9206" xr:uid="{00000000-0005-0000-0000-0000E7230000}"/>
    <cellStyle name="Comma 19 3 2 4 2 3" xfId="9207" xr:uid="{00000000-0005-0000-0000-0000E8230000}"/>
    <cellStyle name="Comma 19 3 2 4 3" xfId="9208" xr:uid="{00000000-0005-0000-0000-0000E9230000}"/>
    <cellStyle name="Comma 19 3 2 4 3 2" xfId="9209" xr:uid="{00000000-0005-0000-0000-0000EA230000}"/>
    <cellStyle name="Comma 19 3 2 4 3 3" xfId="9210" xr:uid="{00000000-0005-0000-0000-0000EB230000}"/>
    <cellStyle name="Comma 19 3 2 4 4" xfId="9211" xr:uid="{00000000-0005-0000-0000-0000EC230000}"/>
    <cellStyle name="Comma 19 3 2 4 5" xfId="9212" xr:uid="{00000000-0005-0000-0000-0000ED230000}"/>
    <cellStyle name="Comma 19 3 2 4 6" xfId="9213" xr:uid="{00000000-0005-0000-0000-0000EE230000}"/>
    <cellStyle name="Comma 19 3 2 5" xfId="9214" xr:uid="{00000000-0005-0000-0000-0000EF230000}"/>
    <cellStyle name="Comma 19 3 2 5 2" xfId="9215" xr:uid="{00000000-0005-0000-0000-0000F0230000}"/>
    <cellStyle name="Comma 19 3 2 5 2 2" xfId="9216" xr:uid="{00000000-0005-0000-0000-0000F1230000}"/>
    <cellStyle name="Comma 19 3 2 5 2 3" xfId="9217" xr:uid="{00000000-0005-0000-0000-0000F2230000}"/>
    <cellStyle name="Comma 19 3 2 5 3" xfId="9218" xr:uid="{00000000-0005-0000-0000-0000F3230000}"/>
    <cellStyle name="Comma 19 3 2 5 3 2" xfId="9219" xr:uid="{00000000-0005-0000-0000-0000F4230000}"/>
    <cellStyle name="Comma 19 3 2 5 3 3" xfId="9220" xr:uid="{00000000-0005-0000-0000-0000F5230000}"/>
    <cellStyle name="Comma 19 3 2 5 4" xfId="9221" xr:uid="{00000000-0005-0000-0000-0000F6230000}"/>
    <cellStyle name="Comma 19 3 2 5 5" xfId="9222" xr:uid="{00000000-0005-0000-0000-0000F7230000}"/>
    <cellStyle name="Comma 19 3 2 5 6" xfId="9223" xr:uid="{00000000-0005-0000-0000-0000F8230000}"/>
    <cellStyle name="Comma 19 3 2 6" xfId="9224" xr:uid="{00000000-0005-0000-0000-0000F9230000}"/>
    <cellStyle name="Comma 19 3 2 6 2" xfId="9225" xr:uid="{00000000-0005-0000-0000-0000FA230000}"/>
    <cellStyle name="Comma 19 3 2 6 2 2" xfId="9226" xr:uid="{00000000-0005-0000-0000-0000FB230000}"/>
    <cellStyle name="Comma 19 3 2 6 2 3" xfId="9227" xr:uid="{00000000-0005-0000-0000-0000FC230000}"/>
    <cellStyle name="Comma 19 3 2 6 3" xfId="9228" xr:uid="{00000000-0005-0000-0000-0000FD230000}"/>
    <cellStyle name="Comma 19 3 2 6 3 2" xfId="9229" xr:uid="{00000000-0005-0000-0000-0000FE230000}"/>
    <cellStyle name="Comma 19 3 2 6 3 3" xfId="9230" xr:uid="{00000000-0005-0000-0000-0000FF230000}"/>
    <cellStyle name="Comma 19 3 2 6 4" xfId="9231" xr:uid="{00000000-0005-0000-0000-000000240000}"/>
    <cellStyle name="Comma 19 3 2 6 5" xfId="9232" xr:uid="{00000000-0005-0000-0000-000001240000}"/>
    <cellStyle name="Comma 19 3 2 6 6" xfId="9233" xr:uid="{00000000-0005-0000-0000-000002240000}"/>
    <cellStyle name="Comma 19 3 2 7" xfId="9234" xr:uid="{00000000-0005-0000-0000-000003240000}"/>
    <cellStyle name="Comma 19 3 2 7 2" xfId="9235" xr:uid="{00000000-0005-0000-0000-000004240000}"/>
    <cellStyle name="Comma 19 3 2 7 3" xfId="9236" xr:uid="{00000000-0005-0000-0000-000005240000}"/>
    <cellStyle name="Comma 19 3 2 8" xfId="9237" xr:uid="{00000000-0005-0000-0000-000006240000}"/>
    <cellStyle name="Comma 19 3 2 8 2" xfId="9238" xr:uid="{00000000-0005-0000-0000-000007240000}"/>
    <cellStyle name="Comma 19 3 2 8 3" xfId="9239" xr:uid="{00000000-0005-0000-0000-000008240000}"/>
    <cellStyle name="Comma 19 3 2 9" xfId="9240" xr:uid="{00000000-0005-0000-0000-000009240000}"/>
    <cellStyle name="Comma 19 3 20" xfId="9241" xr:uid="{00000000-0005-0000-0000-00000A240000}"/>
    <cellStyle name="Comma 19 3 21" xfId="9242" xr:uid="{00000000-0005-0000-0000-00000B240000}"/>
    <cellStyle name="Comma 19 3 22" xfId="9243" xr:uid="{00000000-0005-0000-0000-00000C240000}"/>
    <cellStyle name="Comma 19 3 23" xfId="9244" xr:uid="{00000000-0005-0000-0000-00000D240000}"/>
    <cellStyle name="Comma 19 3 24" xfId="9245" xr:uid="{00000000-0005-0000-0000-00000E240000}"/>
    <cellStyle name="Comma 19 3 25" xfId="9246" xr:uid="{00000000-0005-0000-0000-00000F240000}"/>
    <cellStyle name="Comma 19 3 26" xfId="9247" xr:uid="{00000000-0005-0000-0000-000010240000}"/>
    <cellStyle name="Comma 19 3 27" xfId="9248" xr:uid="{00000000-0005-0000-0000-000011240000}"/>
    <cellStyle name="Comma 19 3 28" xfId="9249" xr:uid="{00000000-0005-0000-0000-000012240000}"/>
    <cellStyle name="Comma 19 3 29" xfId="9250" xr:uid="{00000000-0005-0000-0000-000013240000}"/>
    <cellStyle name="Comma 19 3 3" xfId="9251" xr:uid="{00000000-0005-0000-0000-000014240000}"/>
    <cellStyle name="Comma 19 3 3 10" xfId="9252" xr:uid="{00000000-0005-0000-0000-000015240000}"/>
    <cellStyle name="Comma 19 3 3 11" xfId="9253" xr:uid="{00000000-0005-0000-0000-000016240000}"/>
    <cellStyle name="Comma 19 3 3 2" xfId="9254" xr:uid="{00000000-0005-0000-0000-000017240000}"/>
    <cellStyle name="Comma 19 3 3 2 10" xfId="9255" xr:uid="{00000000-0005-0000-0000-000018240000}"/>
    <cellStyle name="Comma 19 3 3 2 2" xfId="9256" xr:uid="{00000000-0005-0000-0000-000019240000}"/>
    <cellStyle name="Comma 19 3 3 2 2 2" xfId="9257" xr:uid="{00000000-0005-0000-0000-00001A240000}"/>
    <cellStyle name="Comma 19 3 3 2 2 2 2" xfId="9258" xr:uid="{00000000-0005-0000-0000-00001B240000}"/>
    <cellStyle name="Comma 19 3 3 2 2 2 3" xfId="9259" xr:uid="{00000000-0005-0000-0000-00001C240000}"/>
    <cellStyle name="Comma 19 3 3 2 2 3" xfId="9260" xr:uid="{00000000-0005-0000-0000-00001D240000}"/>
    <cellStyle name="Comma 19 3 3 2 2 3 2" xfId="9261" xr:uid="{00000000-0005-0000-0000-00001E240000}"/>
    <cellStyle name="Comma 19 3 3 2 2 3 3" xfId="9262" xr:uid="{00000000-0005-0000-0000-00001F240000}"/>
    <cellStyle name="Comma 19 3 3 2 2 4" xfId="9263" xr:uid="{00000000-0005-0000-0000-000020240000}"/>
    <cellStyle name="Comma 19 3 3 2 2 5" xfId="9264" xr:uid="{00000000-0005-0000-0000-000021240000}"/>
    <cellStyle name="Comma 19 3 3 2 2 6" xfId="9265" xr:uid="{00000000-0005-0000-0000-000022240000}"/>
    <cellStyle name="Comma 19 3 3 2 3" xfId="9266" xr:uid="{00000000-0005-0000-0000-000023240000}"/>
    <cellStyle name="Comma 19 3 3 2 3 2" xfId="9267" xr:uid="{00000000-0005-0000-0000-000024240000}"/>
    <cellStyle name="Comma 19 3 3 2 3 2 2" xfId="9268" xr:uid="{00000000-0005-0000-0000-000025240000}"/>
    <cellStyle name="Comma 19 3 3 2 3 2 3" xfId="9269" xr:uid="{00000000-0005-0000-0000-000026240000}"/>
    <cellStyle name="Comma 19 3 3 2 3 3" xfId="9270" xr:uid="{00000000-0005-0000-0000-000027240000}"/>
    <cellStyle name="Comma 19 3 3 2 3 3 2" xfId="9271" xr:uid="{00000000-0005-0000-0000-000028240000}"/>
    <cellStyle name="Comma 19 3 3 2 3 3 3" xfId="9272" xr:uid="{00000000-0005-0000-0000-000029240000}"/>
    <cellStyle name="Comma 19 3 3 2 3 4" xfId="9273" xr:uid="{00000000-0005-0000-0000-00002A240000}"/>
    <cellStyle name="Comma 19 3 3 2 3 5" xfId="9274" xr:uid="{00000000-0005-0000-0000-00002B240000}"/>
    <cellStyle name="Comma 19 3 3 2 3 6" xfId="9275" xr:uid="{00000000-0005-0000-0000-00002C240000}"/>
    <cellStyle name="Comma 19 3 3 2 4" xfId="9276" xr:uid="{00000000-0005-0000-0000-00002D240000}"/>
    <cellStyle name="Comma 19 3 3 2 4 2" xfId="9277" xr:uid="{00000000-0005-0000-0000-00002E240000}"/>
    <cellStyle name="Comma 19 3 3 2 4 2 2" xfId="9278" xr:uid="{00000000-0005-0000-0000-00002F240000}"/>
    <cellStyle name="Comma 19 3 3 2 4 2 3" xfId="9279" xr:uid="{00000000-0005-0000-0000-000030240000}"/>
    <cellStyle name="Comma 19 3 3 2 4 3" xfId="9280" xr:uid="{00000000-0005-0000-0000-000031240000}"/>
    <cellStyle name="Comma 19 3 3 2 4 3 2" xfId="9281" xr:uid="{00000000-0005-0000-0000-000032240000}"/>
    <cellStyle name="Comma 19 3 3 2 4 3 3" xfId="9282" xr:uid="{00000000-0005-0000-0000-000033240000}"/>
    <cellStyle name="Comma 19 3 3 2 4 4" xfId="9283" xr:uid="{00000000-0005-0000-0000-000034240000}"/>
    <cellStyle name="Comma 19 3 3 2 4 5" xfId="9284" xr:uid="{00000000-0005-0000-0000-000035240000}"/>
    <cellStyle name="Comma 19 3 3 2 4 6" xfId="9285" xr:uid="{00000000-0005-0000-0000-000036240000}"/>
    <cellStyle name="Comma 19 3 3 2 5" xfId="9286" xr:uid="{00000000-0005-0000-0000-000037240000}"/>
    <cellStyle name="Comma 19 3 3 2 5 2" xfId="9287" xr:uid="{00000000-0005-0000-0000-000038240000}"/>
    <cellStyle name="Comma 19 3 3 2 5 2 2" xfId="9288" xr:uid="{00000000-0005-0000-0000-000039240000}"/>
    <cellStyle name="Comma 19 3 3 2 5 2 3" xfId="9289" xr:uid="{00000000-0005-0000-0000-00003A240000}"/>
    <cellStyle name="Comma 19 3 3 2 5 3" xfId="9290" xr:uid="{00000000-0005-0000-0000-00003B240000}"/>
    <cellStyle name="Comma 19 3 3 2 5 3 2" xfId="9291" xr:uid="{00000000-0005-0000-0000-00003C240000}"/>
    <cellStyle name="Comma 19 3 3 2 5 3 3" xfId="9292" xr:uid="{00000000-0005-0000-0000-00003D240000}"/>
    <cellStyle name="Comma 19 3 3 2 5 4" xfId="9293" xr:uid="{00000000-0005-0000-0000-00003E240000}"/>
    <cellStyle name="Comma 19 3 3 2 5 5" xfId="9294" xr:uid="{00000000-0005-0000-0000-00003F240000}"/>
    <cellStyle name="Comma 19 3 3 2 5 6" xfId="9295" xr:uid="{00000000-0005-0000-0000-000040240000}"/>
    <cellStyle name="Comma 19 3 3 2 6" xfId="9296" xr:uid="{00000000-0005-0000-0000-000041240000}"/>
    <cellStyle name="Comma 19 3 3 2 6 2" xfId="9297" xr:uid="{00000000-0005-0000-0000-000042240000}"/>
    <cellStyle name="Comma 19 3 3 2 6 3" xfId="9298" xr:uid="{00000000-0005-0000-0000-000043240000}"/>
    <cellStyle name="Comma 19 3 3 2 7" xfId="9299" xr:uid="{00000000-0005-0000-0000-000044240000}"/>
    <cellStyle name="Comma 19 3 3 2 7 2" xfId="9300" xr:uid="{00000000-0005-0000-0000-000045240000}"/>
    <cellStyle name="Comma 19 3 3 2 7 3" xfId="9301" xr:uid="{00000000-0005-0000-0000-000046240000}"/>
    <cellStyle name="Comma 19 3 3 2 8" xfId="9302" xr:uid="{00000000-0005-0000-0000-000047240000}"/>
    <cellStyle name="Comma 19 3 3 2 9" xfId="9303" xr:uid="{00000000-0005-0000-0000-000048240000}"/>
    <cellStyle name="Comma 19 3 3 3" xfId="9304" xr:uid="{00000000-0005-0000-0000-000049240000}"/>
    <cellStyle name="Comma 19 3 3 3 2" xfId="9305" xr:uid="{00000000-0005-0000-0000-00004A240000}"/>
    <cellStyle name="Comma 19 3 3 3 2 2" xfId="9306" xr:uid="{00000000-0005-0000-0000-00004B240000}"/>
    <cellStyle name="Comma 19 3 3 3 2 3" xfId="9307" xr:uid="{00000000-0005-0000-0000-00004C240000}"/>
    <cellStyle name="Comma 19 3 3 3 3" xfId="9308" xr:uid="{00000000-0005-0000-0000-00004D240000}"/>
    <cellStyle name="Comma 19 3 3 3 3 2" xfId="9309" xr:uid="{00000000-0005-0000-0000-00004E240000}"/>
    <cellStyle name="Comma 19 3 3 3 3 3" xfId="9310" xr:uid="{00000000-0005-0000-0000-00004F240000}"/>
    <cellStyle name="Comma 19 3 3 3 4" xfId="9311" xr:uid="{00000000-0005-0000-0000-000050240000}"/>
    <cellStyle name="Comma 19 3 3 3 5" xfId="9312" xr:uid="{00000000-0005-0000-0000-000051240000}"/>
    <cellStyle name="Comma 19 3 3 3 6" xfId="9313" xr:uid="{00000000-0005-0000-0000-000052240000}"/>
    <cellStyle name="Comma 19 3 3 4" xfId="9314" xr:uid="{00000000-0005-0000-0000-000053240000}"/>
    <cellStyle name="Comma 19 3 3 4 2" xfId="9315" xr:uid="{00000000-0005-0000-0000-000054240000}"/>
    <cellStyle name="Comma 19 3 3 4 2 2" xfId="9316" xr:uid="{00000000-0005-0000-0000-000055240000}"/>
    <cellStyle name="Comma 19 3 3 4 2 3" xfId="9317" xr:uid="{00000000-0005-0000-0000-000056240000}"/>
    <cellStyle name="Comma 19 3 3 4 3" xfId="9318" xr:uid="{00000000-0005-0000-0000-000057240000}"/>
    <cellStyle name="Comma 19 3 3 4 3 2" xfId="9319" xr:uid="{00000000-0005-0000-0000-000058240000}"/>
    <cellStyle name="Comma 19 3 3 4 3 3" xfId="9320" xr:uid="{00000000-0005-0000-0000-000059240000}"/>
    <cellStyle name="Comma 19 3 3 4 4" xfId="9321" xr:uid="{00000000-0005-0000-0000-00005A240000}"/>
    <cellStyle name="Comma 19 3 3 4 5" xfId="9322" xr:uid="{00000000-0005-0000-0000-00005B240000}"/>
    <cellStyle name="Comma 19 3 3 4 6" xfId="9323" xr:uid="{00000000-0005-0000-0000-00005C240000}"/>
    <cellStyle name="Comma 19 3 3 5" xfId="9324" xr:uid="{00000000-0005-0000-0000-00005D240000}"/>
    <cellStyle name="Comma 19 3 3 5 2" xfId="9325" xr:uid="{00000000-0005-0000-0000-00005E240000}"/>
    <cellStyle name="Comma 19 3 3 5 2 2" xfId="9326" xr:uid="{00000000-0005-0000-0000-00005F240000}"/>
    <cellStyle name="Comma 19 3 3 5 2 3" xfId="9327" xr:uid="{00000000-0005-0000-0000-000060240000}"/>
    <cellStyle name="Comma 19 3 3 5 3" xfId="9328" xr:uid="{00000000-0005-0000-0000-000061240000}"/>
    <cellStyle name="Comma 19 3 3 5 3 2" xfId="9329" xr:uid="{00000000-0005-0000-0000-000062240000}"/>
    <cellStyle name="Comma 19 3 3 5 3 3" xfId="9330" xr:uid="{00000000-0005-0000-0000-000063240000}"/>
    <cellStyle name="Comma 19 3 3 5 4" xfId="9331" xr:uid="{00000000-0005-0000-0000-000064240000}"/>
    <cellStyle name="Comma 19 3 3 5 5" xfId="9332" xr:uid="{00000000-0005-0000-0000-000065240000}"/>
    <cellStyle name="Comma 19 3 3 5 6" xfId="9333" xr:uid="{00000000-0005-0000-0000-000066240000}"/>
    <cellStyle name="Comma 19 3 3 6" xfId="9334" xr:uid="{00000000-0005-0000-0000-000067240000}"/>
    <cellStyle name="Comma 19 3 3 6 2" xfId="9335" xr:uid="{00000000-0005-0000-0000-000068240000}"/>
    <cellStyle name="Comma 19 3 3 6 2 2" xfId="9336" xr:uid="{00000000-0005-0000-0000-000069240000}"/>
    <cellStyle name="Comma 19 3 3 6 2 3" xfId="9337" xr:uid="{00000000-0005-0000-0000-00006A240000}"/>
    <cellStyle name="Comma 19 3 3 6 3" xfId="9338" xr:uid="{00000000-0005-0000-0000-00006B240000}"/>
    <cellStyle name="Comma 19 3 3 6 3 2" xfId="9339" xr:uid="{00000000-0005-0000-0000-00006C240000}"/>
    <cellStyle name="Comma 19 3 3 6 3 3" xfId="9340" xr:uid="{00000000-0005-0000-0000-00006D240000}"/>
    <cellStyle name="Comma 19 3 3 6 4" xfId="9341" xr:uid="{00000000-0005-0000-0000-00006E240000}"/>
    <cellStyle name="Comma 19 3 3 6 5" xfId="9342" xr:uid="{00000000-0005-0000-0000-00006F240000}"/>
    <cellStyle name="Comma 19 3 3 6 6" xfId="9343" xr:uid="{00000000-0005-0000-0000-000070240000}"/>
    <cellStyle name="Comma 19 3 3 7" xfId="9344" xr:uid="{00000000-0005-0000-0000-000071240000}"/>
    <cellStyle name="Comma 19 3 3 7 2" xfId="9345" xr:uid="{00000000-0005-0000-0000-000072240000}"/>
    <cellStyle name="Comma 19 3 3 7 3" xfId="9346" xr:uid="{00000000-0005-0000-0000-000073240000}"/>
    <cellStyle name="Comma 19 3 3 8" xfId="9347" xr:uid="{00000000-0005-0000-0000-000074240000}"/>
    <cellStyle name="Comma 19 3 3 8 2" xfId="9348" xr:uid="{00000000-0005-0000-0000-000075240000}"/>
    <cellStyle name="Comma 19 3 3 8 3" xfId="9349" xr:uid="{00000000-0005-0000-0000-000076240000}"/>
    <cellStyle name="Comma 19 3 3 9" xfId="9350" xr:uid="{00000000-0005-0000-0000-000077240000}"/>
    <cellStyle name="Comma 19 3 30" xfId="9351" xr:uid="{00000000-0005-0000-0000-000078240000}"/>
    <cellStyle name="Comma 19 3 31" xfId="9352" xr:uid="{00000000-0005-0000-0000-000079240000}"/>
    <cellStyle name="Comma 19 3 32" xfId="9353" xr:uid="{00000000-0005-0000-0000-00007A240000}"/>
    <cellStyle name="Comma 19 3 33" xfId="9354" xr:uid="{00000000-0005-0000-0000-00007B240000}"/>
    <cellStyle name="Comma 19 3 34" xfId="9355" xr:uid="{00000000-0005-0000-0000-00007C240000}"/>
    <cellStyle name="Comma 19 3 35" xfId="9356" xr:uid="{00000000-0005-0000-0000-00007D240000}"/>
    <cellStyle name="Comma 19 3 36" xfId="9357" xr:uid="{00000000-0005-0000-0000-00007E240000}"/>
    <cellStyle name="Comma 19 3 37" xfId="9358" xr:uid="{00000000-0005-0000-0000-00007F240000}"/>
    <cellStyle name="Comma 19 3 38" xfId="9359" xr:uid="{00000000-0005-0000-0000-000080240000}"/>
    <cellStyle name="Comma 19 3 39" xfId="9360" xr:uid="{00000000-0005-0000-0000-000081240000}"/>
    <cellStyle name="Comma 19 3 4" xfId="9361" xr:uid="{00000000-0005-0000-0000-000082240000}"/>
    <cellStyle name="Comma 19 3 4 10" xfId="9362" xr:uid="{00000000-0005-0000-0000-000083240000}"/>
    <cellStyle name="Comma 19 3 4 11" xfId="9363" xr:uid="{00000000-0005-0000-0000-000084240000}"/>
    <cellStyle name="Comma 19 3 4 2" xfId="9364" xr:uid="{00000000-0005-0000-0000-000085240000}"/>
    <cellStyle name="Comma 19 3 4 2 10" xfId="9365" xr:uid="{00000000-0005-0000-0000-000086240000}"/>
    <cellStyle name="Comma 19 3 4 2 2" xfId="9366" xr:uid="{00000000-0005-0000-0000-000087240000}"/>
    <cellStyle name="Comma 19 3 4 2 2 2" xfId="9367" xr:uid="{00000000-0005-0000-0000-000088240000}"/>
    <cellStyle name="Comma 19 3 4 2 2 2 2" xfId="9368" xr:uid="{00000000-0005-0000-0000-000089240000}"/>
    <cellStyle name="Comma 19 3 4 2 2 2 3" xfId="9369" xr:uid="{00000000-0005-0000-0000-00008A240000}"/>
    <cellStyle name="Comma 19 3 4 2 2 3" xfId="9370" xr:uid="{00000000-0005-0000-0000-00008B240000}"/>
    <cellStyle name="Comma 19 3 4 2 2 3 2" xfId="9371" xr:uid="{00000000-0005-0000-0000-00008C240000}"/>
    <cellStyle name="Comma 19 3 4 2 2 3 3" xfId="9372" xr:uid="{00000000-0005-0000-0000-00008D240000}"/>
    <cellStyle name="Comma 19 3 4 2 2 4" xfId="9373" xr:uid="{00000000-0005-0000-0000-00008E240000}"/>
    <cellStyle name="Comma 19 3 4 2 2 5" xfId="9374" xr:uid="{00000000-0005-0000-0000-00008F240000}"/>
    <cellStyle name="Comma 19 3 4 2 2 6" xfId="9375" xr:uid="{00000000-0005-0000-0000-000090240000}"/>
    <cellStyle name="Comma 19 3 4 2 3" xfId="9376" xr:uid="{00000000-0005-0000-0000-000091240000}"/>
    <cellStyle name="Comma 19 3 4 2 3 2" xfId="9377" xr:uid="{00000000-0005-0000-0000-000092240000}"/>
    <cellStyle name="Comma 19 3 4 2 3 2 2" xfId="9378" xr:uid="{00000000-0005-0000-0000-000093240000}"/>
    <cellStyle name="Comma 19 3 4 2 3 2 3" xfId="9379" xr:uid="{00000000-0005-0000-0000-000094240000}"/>
    <cellStyle name="Comma 19 3 4 2 3 3" xfId="9380" xr:uid="{00000000-0005-0000-0000-000095240000}"/>
    <cellStyle name="Comma 19 3 4 2 3 3 2" xfId="9381" xr:uid="{00000000-0005-0000-0000-000096240000}"/>
    <cellStyle name="Comma 19 3 4 2 3 3 3" xfId="9382" xr:uid="{00000000-0005-0000-0000-000097240000}"/>
    <cellStyle name="Comma 19 3 4 2 3 4" xfId="9383" xr:uid="{00000000-0005-0000-0000-000098240000}"/>
    <cellStyle name="Comma 19 3 4 2 3 5" xfId="9384" xr:uid="{00000000-0005-0000-0000-000099240000}"/>
    <cellStyle name="Comma 19 3 4 2 3 6" xfId="9385" xr:uid="{00000000-0005-0000-0000-00009A240000}"/>
    <cellStyle name="Comma 19 3 4 2 4" xfId="9386" xr:uid="{00000000-0005-0000-0000-00009B240000}"/>
    <cellStyle name="Comma 19 3 4 2 4 2" xfId="9387" xr:uid="{00000000-0005-0000-0000-00009C240000}"/>
    <cellStyle name="Comma 19 3 4 2 4 2 2" xfId="9388" xr:uid="{00000000-0005-0000-0000-00009D240000}"/>
    <cellStyle name="Comma 19 3 4 2 4 2 3" xfId="9389" xr:uid="{00000000-0005-0000-0000-00009E240000}"/>
    <cellStyle name="Comma 19 3 4 2 4 3" xfId="9390" xr:uid="{00000000-0005-0000-0000-00009F240000}"/>
    <cellStyle name="Comma 19 3 4 2 4 3 2" xfId="9391" xr:uid="{00000000-0005-0000-0000-0000A0240000}"/>
    <cellStyle name="Comma 19 3 4 2 4 3 3" xfId="9392" xr:uid="{00000000-0005-0000-0000-0000A1240000}"/>
    <cellStyle name="Comma 19 3 4 2 4 4" xfId="9393" xr:uid="{00000000-0005-0000-0000-0000A2240000}"/>
    <cellStyle name="Comma 19 3 4 2 4 5" xfId="9394" xr:uid="{00000000-0005-0000-0000-0000A3240000}"/>
    <cellStyle name="Comma 19 3 4 2 4 6" xfId="9395" xr:uid="{00000000-0005-0000-0000-0000A4240000}"/>
    <cellStyle name="Comma 19 3 4 2 5" xfId="9396" xr:uid="{00000000-0005-0000-0000-0000A5240000}"/>
    <cellStyle name="Comma 19 3 4 2 5 2" xfId="9397" xr:uid="{00000000-0005-0000-0000-0000A6240000}"/>
    <cellStyle name="Comma 19 3 4 2 5 2 2" xfId="9398" xr:uid="{00000000-0005-0000-0000-0000A7240000}"/>
    <cellStyle name="Comma 19 3 4 2 5 2 3" xfId="9399" xr:uid="{00000000-0005-0000-0000-0000A8240000}"/>
    <cellStyle name="Comma 19 3 4 2 5 3" xfId="9400" xr:uid="{00000000-0005-0000-0000-0000A9240000}"/>
    <cellStyle name="Comma 19 3 4 2 5 3 2" xfId="9401" xr:uid="{00000000-0005-0000-0000-0000AA240000}"/>
    <cellStyle name="Comma 19 3 4 2 5 3 3" xfId="9402" xr:uid="{00000000-0005-0000-0000-0000AB240000}"/>
    <cellStyle name="Comma 19 3 4 2 5 4" xfId="9403" xr:uid="{00000000-0005-0000-0000-0000AC240000}"/>
    <cellStyle name="Comma 19 3 4 2 5 5" xfId="9404" xr:uid="{00000000-0005-0000-0000-0000AD240000}"/>
    <cellStyle name="Comma 19 3 4 2 5 6" xfId="9405" xr:uid="{00000000-0005-0000-0000-0000AE240000}"/>
    <cellStyle name="Comma 19 3 4 2 6" xfId="9406" xr:uid="{00000000-0005-0000-0000-0000AF240000}"/>
    <cellStyle name="Comma 19 3 4 2 6 2" xfId="9407" xr:uid="{00000000-0005-0000-0000-0000B0240000}"/>
    <cellStyle name="Comma 19 3 4 2 6 3" xfId="9408" xr:uid="{00000000-0005-0000-0000-0000B1240000}"/>
    <cellStyle name="Comma 19 3 4 2 7" xfId="9409" xr:uid="{00000000-0005-0000-0000-0000B2240000}"/>
    <cellStyle name="Comma 19 3 4 2 7 2" xfId="9410" xr:uid="{00000000-0005-0000-0000-0000B3240000}"/>
    <cellStyle name="Comma 19 3 4 2 7 3" xfId="9411" xr:uid="{00000000-0005-0000-0000-0000B4240000}"/>
    <cellStyle name="Comma 19 3 4 2 8" xfId="9412" xr:uid="{00000000-0005-0000-0000-0000B5240000}"/>
    <cellStyle name="Comma 19 3 4 2 9" xfId="9413" xr:uid="{00000000-0005-0000-0000-0000B6240000}"/>
    <cellStyle name="Comma 19 3 4 3" xfId="9414" xr:uid="{00000000-0005-0000-0000-0000B7240000}"/>
    <cellStyle name="Comma 19 3 4 3 2" xfId="9415" xr:uid="{00000000-0005-0000-0000-0000B8240000}"/>
    <cellStyle name="Comma 19 3 4 3 2 2" xfId="9416" xr:uid="{00000000-0005-0000-0000-0000B9240000}"/>
    <cellStyle name="Comma 19 3 4 3 2 3" xfId="9417" xr:uid="{00000000-0005-0000-0000-0000BA240000}"/>
    <cellStyle name="Comma 19 3 4 3 3" xfId="9418" xr:uid="{00000000-0005-0000-0000-0000BB240000}"/>
    <cellStyle name="Comma 19 3 4 3 3 2" xfId="9419" xr:uid="{00000000-0005-0000-0000-0000BC240000}"/>
    <cellStyle name="Comma 19 3 4 3 3 3" xfId="9420" xr:uid="{00000000-0005-0000-0000-0000BD240000}"/>
    <cellStyle name="Comma 19 3 4 3 4" xfId="9421" xr:uid="{00000000-0005-0000-0000-0000BE240000}"/>
    <cellStyle name="Comma 19 3 4 3 5" xfId="9422" xr:uid="{00000000-0005-0000-0000-0000BF240000}"/>
    <cellStyle name="Comma 19 3 4 3 6" xfId="9423" xr:uid="{00000000-0005-0000-0000-0000C0240000}"/>
    <cellStyle name="Comma 19 3 4 4" xfId="9424" xr:uid="{00000000-0005-0000-0000-0000C1240000}"/>
    <cellStyle name="Comma 19 3 4 4 2" xfId="9425" xr:uid="{00000000-0005-0000-0000-0000C2240000}"/>
    <cellStyle name="Comma 19 3 4 4 2 2" xfId="9426" xr:uid="{00000000-0005-0000-0000-0000C3240000}"/>
    <cellStyle name="Comma 19 3 4 4 2 3" xfId="9427" xr:uid="{00000000-0005-0000-0000-0000C4240000}"/>
    <cellStyle name="Comma 19 3 4 4 3" xfId="9428" xr:uid="{00000000-0005-0000-0000-0000C5240000}"/>
    <cellStyle name="Comma 19 3 4 4 3 2" xfId="9429" xr:uid="{00000000-0005-0000-0000-0000C6240000}"/>
    <cellStyle name="Comma 19 3 4 4 3 3" xfId="9430" xr:uid="{00000000-0005-0000-0000-0000C7240000}"/>
    <cellStyle name="Comma 19 3 4 4 4" xfId="9431" xr:uid="{00000000-0005-0000-0000-0000C8240000}"/>
    <cellStyle name="Comma 19 3 4 4 5" xfId="9432" xr:uid="{00000000-0005-0000-0000-0000C9240000}"/>
    <cellStyle name="Comma 19 3 4 4 6" xfId="9433" xr:uid="{00000000-0005-0000-0000-0000CA240000}"/>
    <cellStyle name="Comma 19 3 4 5" xfId="9434" xr:uid="{00000000-0005-0000-0000-0000CB240000}"/>
    <cellStyle name="Comma 19 3 4 5 2" xfId="9435" xr:uid="{00000000-0005-0000-0000-0000CC240000}"/>
    <cellStyle name="Comma 19 3 4 5 2 2" xfId="9436" xr:uid="{00000000-0005-0000-0000-0000CD240000}"/>
    <cellStyle name="Comma 19 3 4 5 2 3" xfId="9437" xr:uid="{00000000-0005-0000-0000-0000CE240000}"/>
    <cellStyle name="Comma 19 3 4 5 3" xfId="9438" xr:uid="{00000000-0005-0000-0000-0000CF240000}"/>
    <cellStyle name="Comma 19 3 4 5 3 2" xfId="9439" xr:uid="{00000000-0005-0000-0000-0000D0240000}"/>
    <cellStyle name="Comma 19 3 4 5 3 3" xfId="9440" xr:uid="{00000000-0005-0000-0000-0000D1240000}"/>
    <cellStyle name="Comma 19 3 4 5 4" xfId="9441" xr:uid="{00000000-0005-0000-0000-0000D2240000}"/>
    <cellStyle name="Comma 19 3 4 5 5" xfId="9442" xr:uid="{00000000-0005-0000-0000-0000D3240000}"/>
    <cellStyle name="Comma 19 3 4 5 6" xfId="9443" xr:uid="{00000000-0005-0000-0000-0000D4240000}"/>
    <cellStyle name="Comma 19 3 4 6" xfId="9444" xr:uid="{00000000-0005-0000-0000-0000D5240000}"/>
    <cellStyle name="Comma 19 3 4 6 2" xfId="9445" xr:uid="{00000000-0005-0000-0000-0000D6240000}"/>
    <cellStyle name="Comma 19 3 4 6 2 2" xfId="9446" xr:uid="{00000000-0005-0000-0000-0000D7240000}"/>
    <cellStyle name="Comma 19 3 4 6 2 3" xfId="9447" xr:uid="{00000000-0005-0000-0000-0000D8240000}"/>
    <cellStyle name="Comma 19 3 4 6 3" xfId="9448" xr:uid="{00000000-0005-0000-0000-0000D9240000}"/>
    <cellStyle name="Comma 19 3 4 6 3 2" xfId="9449" xr:uid="{00000000-0005-0000-0000-0000DA240000}"/>
    <cellStyle name="Comma 19 3 4 6 3 3" xfId="9450" xr:uid="{00000000-0005-0000-0000-0000DB240000}"/>
    <cellStyle name="Comma 19 3 4 6 4" xfId="9451" xr:uid="{00000000-0005-0000-0000-0000DC240000}"/>
    <cellStyle name="Comma 19 3 4 6 5" xfId="9452" xr:uid="{00000000-0005-0000-0000-0000DD240000}"/>
    <cellStyle name="Comma 19 3 4 6 6" xfId="9453" xr:uid="{00000000-0005-0000-0000-0000DE240000}"/>
    <cellStyle name="Comma 19 3 4 7" xfId="9454" xr:uid="{00000000-0005-0000-0000-0000DF240000}"/>
    <cellStyle name="Comma 19 3 4 7 2" xfId="9455" xr:uid="{00000000-0005-0000-0000-0000E0240000}"/>
    <cellStyle name="Comma 19 3 4 7 3" xfId="9456" xr:uid="{00000000-0005-0000-0000-0000E1240000}"/>
    <cellStyle name="Comma 19 3 4 8" xfId="9457" xr:uid="{00000000-0005-0000-0000-0000E2240000}"/>
    <cellStyle name="Comma 19 3 4 8 2" xfId="9458" xr:uid="{00000000-0005-0000-0000-0000E3240000}"/>
    <cellStyle name="Comma 19 3 4 8 3" xfId="9459" xr:uid="{00000000-0005-0000-0000-0000E4240000}"/>
    <cellStyle name="Comma 19 3 4 9" xfId="9460" xr:uid="{00000000-0005-0000-0000-0000E5240000}"/>
    <cellStyle name="Comma 19 3 40" xfId="9461" xr:uid="{00000000-0005-0000-0000-0000E6240000}"/>
    <cellStyle name="Comma 19 3 41" xfId="9462" xr:uid="{00000000-0005-0000-0000-0000E7240000}"/>
    <cellStyle name="Comma 19 3 42" xfId="9463" xr:uid="{00000000-0005-0000-0000-0000E8240000}"/>
    <cellStyle name="Comma 19 3 43" xfId="9464" xr:uid="{00000000-0005-0000-0000-0000E9240000}"/>
    <cellStyle name="Comma 19 3 44" xfId="9465" xr:uid="{00000000-0005-0000-0000-0000EA240000}"/>
    <cellStyle name="Comma 19 3 45" xfId="9466" xr:uid="{00000000-0005-0000-0000-0000EB240000}"/>
    <cellStyle name="Comma 19 3 46" xfId="9467" xr:uid="{00000000-0005-0000-0000-0000EC240000}"/>
    <cellStyle name="Comma 19 3 47" xfId="9468" xr:uid="{00000000-0005-0000-0000-0000ED240000}"/>
    <cellStyle name="Comma 19 3 48" xfId="9469" xr:uid="{00000000-0005-0000-0000-0000EE240000}"/>
    <cellStyle name="Comma 19 3 49" xfId="9470" xr:uid="{00000000-0005-0000-0000-0000EF240000}"/>
    <cellStyle name="Comma 19 3 5" xfId="9471" xr:uid="{00000000-0005-0000-0000-0000F0240000}"/>
    <cellStyle name="Comma 19 3 5 10" xfId="9472" xr:uid="{00000000-0005-0000-0000-0000F1240000}"/>
    <cellStyle name="Comma 19 3 5 11" xfId="9473" xr:uid="{00000000-0005-0000-0000-0000F2240000}"/>
    <cellStyle name="Comma 19 3 5 2" xfId="9474" xr:uid="{00000000-0005-0000-0000-0000F3240000}"/>
    <cellStyle name="Comma 19 3 5 2 10" xfId="9475" xr:uid="{00000000-0005-0000-0000-0000F4240000}"/>
    <cellStyle name="Comma 19 3 5 2 2" xfId="9476" xr:uid="{00000000-0005-0000-0000-0000F5240000}"/>
    <cellStyle name="Comma 19 3 5 2 2 2" xfId="9477" xr:uid="{00000000-0005-0000-0000-0000F6240000}"/>
    <cellStyle name="Comma 19 3 5 2 2 2 2" xfId="9478" xr:uid="{00000000-0005-0000-0000-0000F7240000}"/>
    <cellStyle name="Comma 19 3 5 2 2 2 3" xfId="9479" xr:uid="{00000000-0005-0000-0000-0000F8240000}"/>
    <cellStyle name="Comma 19 3 5 2 2 3" xfId="9480" xr:uid="{00000000-0005-0000-0000-0000F9240000}"/>
    <cellStyle name="Comma 19 3 5 2 2 3 2" xfId="9481" xr:uid="{00000000-0005-0000-0000-0000FA240000}"/>
    <cellStyle name="Comma 19 3 5 2 2 3 3" xfId="9482" xr:uid="{00000000-0005-0000-0000-0000FB240000}"/>
    <cellStyle name="Comma 19 3 5 2 2 4" xfId="9483" xr:uid="{00000000-0005-0000-0000-0000FC240000}"/>
    <cellStyle name="Comma 19 3 5 2 2 5" xfId="9484" xr:uid="{00000000-0005-0000-0000-0000FD240000}"/>
    <cellStyle name="Comma 19 3 5 2 2 6" xfId="9485" xr:uid="{00000000-0005-0000-0000-0000FE240000}"/>
    <cellStyle name="Comma 19 3 5 2 3" xfId="9486" xr:uid="{00000000-0005-0000-0000-0000FF240000}"/>
    <cellStyle name="Comma 19 3 5 2 3 2" xfId="9487" xr:uid="{00000000-0005-0000-0000-000000250000}"/>
    <cellStyle name="Comma 19 3 5 2 3 2 2" xfId="9488" xr:uid="{00000000-0005-0000-0000-000001250000}"/>
    <cellStyle name="Comma 19 3 5 2 3 2 3" xfId="9489" xr:uid="{00000000-0005-0000-0000-000002250000}"/>
    <cellStyle name="Comma 19 3 5 2 3 3" xfId="9490" xr:uid="{00000000-0005-0000-0000-000003250000}"/>
    <cellStyle name="Comma 19 3 5 2 3 3 2" xfId="9491" xr:uid="{00000000-0005-0000-0000-000004250000}"/>
    <cellStyle name="Comma 19 3 5 2 3 3 3" xfId="9492" xr:uid="{00000000-0005-0000-0000-000005250000}"/>
    <cellStyle name="Comma 19 3 5 2 3 4" xfId="9493" xr:uid="{00000000-0005-0000-0000-000006250000}"/>
    <cellStyle name="Comma 19 3 5 2 3 5" xfId="9494" xr:uid="{00000000-0005-0000-0000-000007250000}"/>
    <cellStyle name="Comma 19 3 5 2 3 6" xfId="9495" xr:uid="{00000000-0005-0000-0000-000008250000}"/>
    <cellStyle name="Comma 19 3 5 2 4" xfId="9496" xr:uid="{00000000-0005-0000-0000-000009250000}"/>
    <cellStyle name="Comma 19 3 5 2 4 2" xfId="9497" xr:uid="{00000000-0005-0000-0000-00000A250000}"/>
    <cellStyle name="Comma 19 3 5 2 4 2 2" xfId="9498" xr:uid="{00000000-0005-0000-0000-00000B250000}"/>
    <cellStyle name="Comma 19 3 5 2 4 2 3" xfId="9499" xr:uid="{00000000-0005-0000-0000-00000C250000}"/>
    <cellStyle name="Comma 19 3 5 2 4 3" xfId="9500" xr:uid="{00000000-0005-0000-0000-00000D250000}"/>
    <cellStyle name="Comma 19 3 5 2 4 3 2" xfId="9501" xr:uid="{00000000-0005-0000-0000-00000E250000}"/>
    <cellStyle name="Comma 19 3 5 2 4 3 3" xfId="9502" xr:uid="{00000000-0005-0000-0000-00000F250000}"/>
    <cellStyle name="Comma 19 3 5 2 4 4" xfId="9503" xr:uid="{00000000-0005-0000-0000-000010250000}"/>
    <cellStyle name="Comma 19 3 5 2 4 5" xfId="9504" xr:uid="{00000000-0005-0000-0000-000011250000}"/>
    <cellStyle name="Comma 19 3 5 2 4 6" xfId="9505" xr:uid="{00000000-0005-0000-0000-000012250000}"/>
    <cellStyle name="Comma 19 3 5 2 5" xfId="9506" xr:uid="{00000000-0005-0000-0000-000013250000}"/>
    <cellStyle name="Comma 19 3 5 2 5 2" xfId="9507" xr:uid="{00000000-0005-0000-0000-000014250000}"/>
    <cellStyle name="Comma 19 3 5 2 5 2 2" xfId="9508" xr:uid="{00000000-0005-0000-0000-000015250000}"/>
    <cellStyle name="Comma 19 3 5 2 5 2 3" xfId="9509" xr:uid="{00000000-0005-0000-0000-000016250000}"/>
    <cellStyle name="Comma 19 3 5 2 5 3" xfId="9510" xr:uid="{00000000-0005-0000-0000-000017250000}"/>
    <cellStyle name="Comma 19 3 5 2 5 3 2" xfId="9511" xr:uid="{00000000-0005-0000-0000-000018250000}"/>
    <cellStyle name="Comma 19 3 5 2 5 3 3" xfId="9512" xr:uid="{00000000-0005-0000-0000-000019250000}"/>
    <cellStyle name="Comma 19 3 5 2 5 4" xfId="9513" xr:uid="{00000000-0005-0000-0000-00001A250000}"/>
    <cellStyle name="Comma 19 3 5 2 5 5" xfId="9514" xr:uid="{00000000-0005-0000-0000-00001B250000}"/>
    <cellStyle name="Comma 19 3 5 2 5 6" xfId="9515" xr:uid="{00000000-0005-0000-0000-00001C250000}"/>
    <cellStyle name="Comma 19 3 5 2 6" xfId="9516" xr:uid="{00000000-0005-0000-0000-00001D250000}"/>
    <cellStyle name="Comma 19 3 5 2 6 2" xfId="9517" xr:uid="{00000000-0005-0000-0000-00001E250000}"/>
    <cellStyle name="Comma 19 3 5 2 6 3" xfId="9518" xr:uid="{00000000-0005-0000-0000-00001F250000}"/>
    <cellStyle name="Comma 19 3 5 2 7" xfId="9519" xr:uid="{00000000-0005-0000-0000-000020250000}"/>
    <cellStyle name="Comma 19 3 5 2 7 2" xfId="9520" xr:uid="{00000000-0005-0000-0000-000021250000}"/>
    <cellStyle name="Comma 19 3 5 2 7 3" xfId="9521" xr:uid="{00000000-0005-0000-0000-000022250000}"/>
    <cellStyle name="Comma 19 3 5 2 8" xfId="9522" xr:uid="{00000000-0005-0000-0000-000023250000}"/>
    <cellStyle name="Comma 19 3 5 2 9" xfId="9523" xr:uid="{00000000-0005-0000-0000-000024250000}"/>
    <cellStyle name="Comma 19 3 5 3" xfId="9524" xr:uid="{00000000-0005-0000-0000-000025250000}"/>
    <cellStyle name="Comma 19 3 5 3 2" xfId="9525" xr:uid="{00000000-0005-0000-0000-000026250000}"/>
    <cellStyle name="Comma 19 3 5 3 2 2" xfId="9526" xr:uid="{00000000-0005-0000-0000-000027250000}"/>
    <cellStyle name="Comma 19 3 5 3 2 3" xfId="9527" xr:uid="{00000000-0005-0000-0000-000028250000}"/>
    <cellStyle name="Comma 19 3 5 3 3" xfId="9528" xr:uid="{00000000-0005-0000-0000-000029250000}"/>
    <cellStyle name="Comma 19 3 5 3 3 2" xfId="9529" xr:uid="{00000000-0005-0000-0000-00002A250000}"/>
    <cellStyle name="Comma 19 3 5 3 3 3" xfId="9530" xr:uid="{00000000-0005-0000-0000-00002B250000}"/>
    <cellStyle name="Comma 19 3 5 3 4" xfId="9531" xr:uid="{00000000-0005-0000-0000-00002C250000}"/>
    <cellStyle name="Comma 19 3 5 3 5" xfId="9532" xr:uid="{00000000-0005-0000-0000-00002D250000}"/>
    <cellStyle name="Comma 19 3 5 3 6" xfId="9533" xr:uid="{00000000-0005-0000-0000-00002E250000}"/>
    <cellStyle name="Comma 19 3 5 4" xfId="9534" xr:uid="{00000000-0005-0000-0000-00002F250000}"/>
    <cellStyle name="Comma 19 3 5 4 2" xfId="9535" xr:uid="{00000000-0005-0000-0000-000030250000}"/>
    <cellStyle name="Comma 19 3 5 4 2 2" xfId="9536" xr:uid="{00000000-0005-0000-0000-000031250000}"/>
    <cellStyle name="Comma 19 3 5 4 2 3" xfId="9537" xr:uid="{00000000-0005-0000-0000-000032250000}"/>
    <cellStyle name="Comma 19 3 5 4 3" xfId="9538" xr:uid="{00000000-0005-0000-0000-000033250000}"/>
    <cellStyle name="Comma 19 3 5 4 3 2" xfId="9539" xr:uid="{00000000-0005-0000-0000-000034250000}"/>
    <cellStyle name="Comma 19 3 5 4 3 3" xfId="9540" xr:uid="{00000000-0005-0000-0000-000035250000}"/>
    <cellStyle name="Comma 19 3 5 4 4" xfId="9541" xr:uid="{00000000-0005-0000-0000-000036250000}"/>
    <cellStyle name="Comma 19 3 5 4 5" xfId="9542" xr:uid="{00000000-0005-0000-0000-000037250000}"/>
    <cellStyle name="Comma 19 3 5 4 6" xfId="9543" xr:uid="{00000000-0005-0000-0000-000038250000}"/>
    <cellStyle name="Comma 19 3 5 5" xfId="9544" xr:uid="{00000000-0005-0000-0000-000039250000}"/>
    <cellStyle name="Comma 19 3 5 5 2" xfId="9545" xr:uid="{00000000-0005-0000-0000-00003A250000}"/>
    <cellStyle name="Comma 19 3 5 5 2 2" xfId="9546" xr:uid="{00000000-0005-0000-0000-00003B250000}"/>
    <cellStyle name="Comma 19 3 5 5 2 3" xfId="9547" xr:uid="{00000000-0005-0000-0000-00003C250000}"/>
    <cellStyle name="Comma 19 3 5 5 3" xfId="9548" xr:uid="{00000000-0005-0000-0000-00003D250000}"/>
    <cellStyle name="Comma 19 3 5 5 3 2" xfId="9549" xr:uid="{00000000-0005-0000-0000-00003E250000}"/>
    <cellStyle name="Comma 19 3 5 5 3 3" xfId="9550" xr:uid="{00000000-0005-0000-0000-00003F250000}"/>
    <cellStyle name="Comma 19 3 5 5 4" xfId="9551" xr:uid="{00000000-0005-0000-0000-000040250000}"/>
    <cellStyle name="Comma 19 3 5 5 5" xfId="9552" xr:uid="{00000000-0005-0000-0000-000041250000}"/>
    <cellStyle name="Comma 19 3 5 5 6" xfId="9553" xr:uid="{00000000-0005-0000-0000-000042250000}"/>
    <cellStyle name="Comma 19 3 5 6" xfId="9554" xr:uid="{00000000-0005-0000-0000-000043250000}"/>
    <cellStyle name="Comma 19 3 5 6 2" xfId="9555" xr:uid="{00000000-0005-0000-0000-000044250000}"/>
    <cellStyle name="Comma 19 3 5 6 2 2" xfId="9556" xr:uid="{00000000-0005-0000-0000-000045250000}"/>
    <cellStyle name="Comma 19 3 5 6 2 3" xfId="9557" xr:uid="{00000000-0005-0000-0000-000046250000}"/>
    <cellStyle name="Comma 19 3 5 6 3" xfId="9558" xr:uid="{00000000-0005-0000-0000-000047250000}"/>
    <cellStyle name="Comma 19 3 5 6 3 2" xfId="9559" xr:uid="{00000000-0005-0000-0000-000048250000}"/>
    <cellStyle name="Comma 19 3 5 6 3 3" xfId="9560" xr:uid="{00000000-0005-0000-0000-000049250000}"/>
    <cellStyle name="Comma 19 3 5 6 4" xfId="9561" xr:uid="{00000000-0005-0000-0000-00004A250000}"/>
    <cellStyle name="Comma 19 3 5 6 5" xfId="9562" xr:uid="{00000000-0005-0000-0000-00004B250000}"/>
    <cellStyle name="Comma 19 3 5 6 6" xfId="9563" xr:uid="{00000000-0005-0000-0000-00004C250000}"/>
    <cellStyle name="Comma 19 3 5 7" xfId="9564" xr:uid="{00000000-0005-0000-0000-00004D250000}"/>
    <cellStyle name="Comma 19 3 5 7 2" xfId="9565" xr:uid="{00000000-0005-0000-0000-00004E250000}"/>
    <cellStyle name="Comma 19 3 5 7 3" xfId="9566" xr:uid="{00000000-0005-0000-0000-00004F250000}"/>
    <cellStyle name="Comma 19 3 5 8" xfId="9567" xr:uid="{00000000-0005-0000-0000-000050250000}"/>
    <cellStyle name="Comma 19 3 5 8 2" xfId="9568" xr:uid="{00000000-0005-0000-0000-000051250000}"/>
    <cellStyle name="Comma 19 3 5 8 3" xfId="9569" xr:uid="{00000000-0005-0000-0000-000052250000}"/>
    <cellStyle name="Comma 19 3 5 9" xfId="9570" xr:uid="{00000000-0005-0000-0000-000053250000}"/>
    <cellStyle name="Comma 19 3 50" xfId="9571" xr:uid="{00000000-0005-0000-0000-000054250000}"/>
    <cellStyle name="Comma 19 3 51" xfId="9572" xr:uid="{00000000-0005-0000-0000-000055250000}"/>
    <cellStyle name="Comma 19 3 52" xfId="9573" xr:uid="{00000000-0005-0000-0000-000056250000}"/>
    <cellStyle name="Comma 19 3 53" xfId="9574" xr:uid="{00000000-0005-0000-0000-000057250000}"/>
    <cellStyle name="Comma 19 3 54" xfId="9575" xr:uid="{00000000-0005-0000-0000-000058250000}"/>
    <cellStyle name="Comma 19 3 55" xfId="9576" xr:uid="{00000000-0005-0000-0000-000059250000}"/>
    <cellStyle name="Comma 19 3 56" xfId="9577" xr:uid="{00000000-0005-0000-0000-00005A250000}"/>
    <cellStyle name="Comma 19 3 57" xfId="9578" xr:uid="{00000000-0005-0000-0000-00005B250000}"/>
    <cellStyle name="Comma 19 3 58" xfId="9579" xr:uid="{00000000-0005-0000-0000-00005C250000}"/>
    <cellStyle name="Comma 19 3 59" xfId="9580" xr:uid="{00000000-0005-0000-0000-00005D250000}"/>
    <cellStyle name="Comma 19 3 6" xfId="9581" xr:uid="{00000000-0005-0000-0000-00005E250000}"/>
    <cellStyle name="Comma 19 3 6 10" xfId="9582" xr:uid="{00000000-0005-0000-0000-00005F250000}"/>
    <cellStyle name="Comma 19 3 6 11" xfId="9583" xr:uid="{00000000-0005-0000-0000-000060250000}"/>
    <cellStyle name="Comma 19 3 6 2" xfId="9584" xr:uid="{00000000-0005-0000-0000-000061250000}"/>
    <cellStyle name="Comma 19 3 6 2 10" xfId="9585" xr:uid="{00000000-0005-0000-0000-000062250000}"/>
    <cellStyle name="Comma 19 3 6 2 2" xfId="9586" xr:uid="{00000000-0005-0000-0000-000063250000}"/>
    <cellStyle name="Comma 19 3 6 2 2 2" xfId="9587" xr:uid="{00000000-0005-0000-0000-000064250000}"/>
    <cellStyle name="Comma 19 3 6 2 2 2 2" xfId="9588" xr:uid="{00000000-0005-0000-0000-000065250000}"/>
    <cellStyle name="Comma 19 3 6 2 2 2 3" xfId="9589" xr:uid="{00000000-0005-0000-0000-000066250000}"/>
    <cellStyle name="Comma 19 3 6 2 2 3" xfId="9590" xr:uid="{00000000-0005-0000-0000-000067250000}"/>
    <cellStyle name="Comma 19 3 6 2 2 3 2" xfId="9591" xr:uid="{00000000-0005-0000-0000-000068250000}"/>
    <cellStyle name="Comma 19 3 6 2 2 3 3" xfId="9592" xr:uid="{00000000-0005-0000-0000-000069250000}"/>
    <cellStyle name="Comma 19 3 6 2 2 4" xfId="9593" xr:uid="{00000000-0005-0000-0000-00006A250000}"/>
    <cellStyle name="Comma 19 3 6 2 2 5" xfId="9594" xr:uid="{00000000-0005-0000-0000-00006B250000}"/>
    <cellStyle name="Comma 19 3 6 2 2 6" xfId="9595" xr:uid="{00000000-0005-0000-0000-00006C250000}"/>
    <cellStyle name="Comma 19 3 6 2 3" xfId="9596" xr:uid="{00000000-0005-0000-0000-00006D250000}"/>
    <cellStyle name="Comma 19 3 6 2 3 2" xfId="9597" xr:uid="{00000000-0005-0000-0000-00006E250000}"/>
    <cellStyle name="Comma 19 3 6 2 3 2 2" xfId="9598" xr:uid="{00000000-0005-0000-0000-00006F250000}"/>
    <cellStyle name="Comma 19 3 6 2 3 2 3" xfId="9599" xr:uid="{00000000-0005-0000-0000-000070250000}"/>
    <cellStyle name="Comma 19 3 6 2 3 3" xfId="9600" xr:uid="{00000000-0005-0000-0000-000071250000}"/>
    <cellStyle name="Comma 19 3 6 2 3 3 2" xfId="9601" xr:uid="{00000000-0005-0000-0000-000072250000}"/>
    <cellStyle name="Comma 19 3 6 2 3 3 3" xfId="9602" xr:uid="{00000000-0005-0000-0000-000073250000}"/>
    <cellStyle name="Comma 19 3 6 2 3 4" xfId="9603" xr:uid="{00000000-0005-0000-0000-000074250000}"/>
    <cellStyle name="Comma 19 3 6 2 3 5" xfId="9604" xr:uid="{00000000-0005-0000-0000-000075250000}"/>
    <cellStyle name="Comma 19 3 6 2 3 6" xfId="9605" xr:uid="{00000000-0005-0000-0000-000076250000}"/>
    <cellStyle name="Comma 19 3 6 2 4" xfId="9606" xr:uid="{00000000-0005-0000-0000-000077250000}"/>
    <cellStyle name="Comma 19 3 6 2 4 2" xfId="9607" xr:uid="{00000000-0005-0000-0000-000078250000}"/>
    <cellStyle name="Comma 19 3 6 2 4 2 2" xfId="9608" xr:uid="{00000000-0005-0000-0000-000079250000}"/>
    <cellStyle name="Comma 19 3 6 2 4 2 3" xfId="9609" xr:uid="{00000000-0005-0000-0000-00007A250000}"/>
    <cellStyle name="Comma 19 3 6 2 4 3" xfId="9610" xr:uid="{00000000-0005-0000-0000-00007B250000}"/>
    <cellStyle name="Comma 19 3 6 2 4 3 2" xfId="9611" xr:uid="{00000000-0005-0000-0000-00007C250000}"/>
    <cellStyle name="Comma 19 3 6 2 4 3 3" xfId="9612" xr:uid="{00000000-0005-0000-0000-00007D250000}"/>
    <cellStyle name="Comma 19 3 6 2 4 4" xfId="9613" xr:uid="{00000000-0005-0000-0000-00007E250000}"/>
    <cellStyle name="Comma 19 3 6 2 4 5" xfId="9614" xr:uid="{00000000-0005-0000-0000-00007F250000}"/>
    <cellStyle name="Comma 19 3 6 2 4 6" xfId="9615" xr:uid="{00000000-0005-0000-0000-000080250000}"/>
    <cellStyle name="Comma 19 3 6 2 5" xfId="9616" xr:uid="{00000000-0005-0000-0000-000081250000}"/>
    <cellStyle name="Comma 19 3 6 2 5 2" xfId="9617" xr:uid="{00000000-0005-0000-0000-000082250000}"/>
    <cellStyle name="Comma 19 3 6 2 5 2 2" xfId="9618" xr:uid="{00000000-0005-0000-0000-000083250000}"/>
    <cellStyle name="Comma 19 3 6 2 5 2 3" xfId="9619" xr:uid="{00000000-0005-0000-0000-000084250000}"/>
    <cellStyle name="Comma 19 3 6 2 5 3" xfId="9620" xr:uid="{00000000-0005-0000-0000-000085250000}"/>
    <cellStyle name="Comma 19 3 6 2 5 3 2" xfId="9621" xr:uid="{00000000-0005-0000-0000-000086250000}"/>
    <cellStyle name="Comma 19 3 6 2 5 3 3" xfId="9622" xr:uid="{00000000-0005-0000-0000-000087250000}"/>
    <cellStyle name="Comma 19 3 6 2 5 4" xfId="9623" xr:uid="{00000000-0005-0000-0000-000088250000}"/>
    <cellStyle name="Comma 19 3 6 2 5 5" xfId="9624" xr:uid="{00000000-0005-0000-0000-000089250000}"/>
    <cellStyle name="Comma 19 3 6 2 5 6" xfId="9625" xr:uid="{00000000-0005-0000-0000-00008A250000}"/>
    <cellStyle name="Comma 19 3 6 2 6" xfId="9626" xr:uid="{00000000-0005-0000-0000-00008B250000}"/>
    <cellStyle name="Comma 19 3 6 2 6 2" xfId="9627" xr:uid="{00000000-0005-0000-0000-00008C250000}"/>
    <cellStyle name="Comma 19 3 6 2 6 3" xfId="9628" xr:uid="{00000000-0005-0000-0000-00008D250000}"/>
    <cellStyle name="Comma 19 3 6 2 7" xfId="9629" xr:uid="{00000000-0005-0000-0000-00008E250000}"/>
    <cellStyle name="Comma 19 3 6 2 7 2" xfId="9630" xr:uid="{00000000-0005-0000-0000-00008F250000}"/>
    <cellStyle name="Comma 19 3 6 2 7 3" xfId="9631" xr:uid="{00000000-0005-0000-0000-000090250000}"/>
    <cellStyle name="Comma 19 3 6 2 8" xfId="9632" xr:uid="{00000000-0005-0000-0000-000091250000}"/>
    <cellStyle name="Comma 19 3 6 2 9" xfId="9633" xr:uid="{00000000-0005-0000-0000-000092250000}"/>
    <cellStyle name="Comma 19 3 6 3" xfId="9634" xr:uid="{00000000-0005-0000-0000-000093250000}"/>
    <cellStyle name="Comma 19 3 6 3 2" xfId="9635" xr:uid="{00000000-0005-0000-0000-000094250000}"/>
    <cellStyle name="Comma 19 3 6 3 2 2" xfId="9636" xr:uid="{00000000-0005-0000-0000-000095250000}"/>
    <cellStyle name="Comma 19 3 6 3 2 3" xfId="9637" xr:uid="{00000000-0005-0000-0000-000096250000}"/>
    <cellStyle name="Comma 19 3 6 3 3" xfId="9638" xr:uid="{00000000-0005-0000-0000-000097250000}"/>
    <cellStyle name="Comma 19 3 6 3 3 2" xfId="9639" xr:uid="{00000000-0005-0000-0000-000098250000}"/>
    <cellStyle name="Comma 19 3 6 3 3 3" xfId="9640" xr:uid="{00000000-0005-0000-0000-000099250000}"/>
    <cellStyle name="Comma 19 3 6 3 4" xfId="9641" xr:uid="{00000000-0005-0000-0000-00009A250000}"/>
    <cellStyle name="Comma 19 3 6 3 5" xfId="9642" xr:uid="{00000000-0005-0000-0000-00009B250000}"/>
    <cellStyle name="Comma 19 3 6 3 6" xfId="9643" xr:uid="{00000000-0005-0000-0000-00009C250000}"/>
    <cellStyle name="Comma 19 3 6 4" xfId="9644" xr:uid="{00000000-0005-0000-0000-00009D250000}"/>
    <cellStyle name="Comma 19 3 6 4 2" xfId="9645" xr:uid="{00000000-0005-0000-0000-00009E250000}"/>
    <cellStyle name="Comma 19 3 6 4 2 2" xfId="9646" xr:uid="{00000000-0005-0000-0000-00009F250000}"/>
    <cellStyle name="Comma 19 3 6 4 2 3" xfId="9647" xr:uid="{00000000-0005-0000-0000-0000A0250000}"/>
    <cellStyle name="Comma 19 3 6 4 3" xfId="9648" xr:uid="{00000000-0005-0000-0000-0000A1250000}"/>
    <cellStyle name="Comma 19 3 6 4 3 2" xfId="9649" xr:uid="{00000000-0005-0000-0000-0000A2250000}"/>
    <cellStyle name="Comma 19 3 6 4 3 3" xfId="9650" xr:uid="{00000000-0005-0000-0000-0000A3250000}"/>
    <cellStyle name="Comma 19 3 6 4 4" xfId="9651" xr:uid="{00000000-0005-0000-0000-0000A4250000}"/>
    <cellStyle name="Comma 19 3 6 4 5" xfId="9652" xr:uid="{00000000-0005-0000-0000-0000A5250000}"/>
    <cellStyle name="Comma 19 3 6 4 6" xfId="9653" xr:uid="{00000000-0005-0000-0000-0000A6250000}"/>
    <cellStyle name="Comma 19 3 6 5" xfId="9654" xr:uid="{00000000-0005-0000-0000-0000A7250000}"/>
    <cellStyle name="Comma 19 3 6 5 2" xfId="9655" xr:uid="{00000000-0005-0000-0000-0000A8250000}"/>
    <cellStyle name="Comma 19 3 6 5 2 2" xfId="9656" xr:uid="{00000000-0005-0000-0000-0000A9250000}"/>
    <cellStyle name="Comma 19 3 6 5 2 3" xfId="9657" xr:uid="{00000000-0005-0000-0000-0000AA250000}"/>
    <cellStyle name="Comma 19 3 6 5 3" xfId="9658" xr:uid="{00000000-0005-0000-0000-0000AB250000}"/>
    <cellStyle name="Comma 19 3 6 5 3 2" xfId="9659" xr:uid="{00000000-0005-0000-0000-0000AC250000}"/>
    <cellStyle name="Comma 19 3 6 5 3 3" xfId="9660" xr:uid="{00000000-0005-0000-0000-0000AD250000}"/>
    <cellStyle name="Comma 19 3 6 5 4" xfId="9661" xr:uid="{00000000-0005-0000-0000-0000AE250000}"/>
    <cellStyle name="Comma 19 3 6 5 5" xfId="9662" xr:uid="{00000000-0005-0000-0000-0000AF250000}"/>
    <cellStyle name="Comma 19 3 6 5 6" xfId="9663" xr:uid="{00000000-0005-0000-0000-0000B0250000}"/>
    <cellStyle name="Comma 19 3 6 6" xfId="9664" xr:uid="{00000000-0005-0000-0000-0000B1250000}"/>
    <cellStyle name="Comma 19 3 6 6 2" xfId="9665" xr:uid="{00000000-0005-0000-0000-0000B2250000}"/>
    <cellStyle name="Comma 19 3 6 6 2 2" xfId="9666" xr:uid="{00000000-0005-0000-0000-0000B3250000}"/>
    <cellStyle name="Comma 19 3 6 6 2 3" xfId="9667" xr:uid="{00000000-0005-0000-0000-0000B4250000}"/>
    <cellStyle name="Comma 19 3 6 6 3" xfId="9668" xr:uid="{00000000-0005-0000-0000-0000B5250000}"/>
    <cellStyle name="Comma 19 3 6 6 3 2" xfId="9669" xr:uid="{00000000-0005-0000-0000-0000B6250000}"/>
    <cellStyle name="Comma 19 3 6 6 3 3" xfId="9670" xr:uid="{00000000-0005-0000-0000-0000B7250000}"/>
    <cellStyle name="Comma 19 3 6 6 4" xfId="9671" xr:uid="{00000000-0005-0000-0000-0000B8250000}"/>
    <cellStyle name="Comma 19 3 6 6 5" xfId="9672" xr:uid="{00000000-0005-0000-0000-0000B9250000}"/>
    <cellStyle name="Comma 19 3 6 6 6" xfId="9673" xr:uid="{00000000-0005-0000-0000-0000BA250000}"/>
    <cellStyle name="Comma 19 3 6 7" xfId="9674" xr:uid="{00000000-0005-0000-0000-0000BB250000}"/>
    <cellStyle name="Comma 19 3 6 7 2" xfId="9675" xr:uid="{00000000-0005-0000-0000-0000BC250000}"/>
    <cellStyle name="Comma 19 3 6 7 3" xfId="9676" xr:uid="{00000000-0005-0000-0000-0000BD250000}"/>
    <cellStyle name="Comma 19 3 6 8" xfId="9677" xr:uid="{00000000-0005-0000-0000-0000BE250000}"/>
    <cellStyle name="Comma 19 3 6 8 2" xfId="9678" xr:uid="{00000000-0005-0000-0000-0000BF250000}"/>
    <cellStyle name="Comma 19 3 6 8 3" xfId="9679" xr:uid="{00000000-0005-0000-0000-0000C0250000}"/>
    <cellStyle name="Comma 19 3 6 9" xfId="9680" xr:uid="{00000000-0005-0000-0000-0000C1250000}"/>
    <cellStyle name="Comma 19 3 60" xfId="9681" xr:uid="{00000000-0005-0000-0000-0000C2250000}"/>
    <cellStyle name="Comma 19 3 61" xfId="9682" xr:uid="{00000000-0005-0000-0000-0000C3250000}"/>
    <cellStyle name="Comma 19 3 62" xfId="9683" xr:uid="{00000000-0005-0000-0000-0000C4250000}"/>
    <cellStyle name="Comma 19 3 63" xfId="9684" xr:uid="{00000000-0005-0000-0000-0000C5250000}"/>
    <cellStyle name="Comma 19 3 64" xfId="9685" xr:uid="{00000000-0005-0000-0000-0000C6250000}"/>
    <cellStyle name="Comma 19 3 65" xfId="9686" xr:uid="{00000000-0005-0000-0000-0000C7250000}"/>
    <cellStyle name="Comma 19 3 66" xfId="9687" xr:uid="{00000000-0005-0000-0000-0000C8250000}"/>
    <cellStyle name="Comma 19 3 67" xfId="9688" xr:uid="{00000000-0005-0000-0000-0000C9250000}"/>
    <cellStyle name="Comma 19 3 68" xfId="9689" xr:uid="{00000000-0005-0000-0000-0000CA250000}"/>
    <cellStyle name="Comma 19 3 69" xfId="9690" xr:uid="{00000000-0005-0000-0000-0000CB250000}"/>
    <cellStyle name="Comma 19 3 7" xfId="9691" xr:uid="{00000000-0005-0000-0000-0000CC250000}"/>
    <cellStyle name="Comma 19 3 7 10" xfId="9692" xr:uid="{00000000-0005-0000-0000-0000CD250000}"/>
    <cellStyle name="Comma 19 3 7 11" xfId="9693" xr:uid="{00000000-0005-0000-0000-0000CE250000}"/>
    <cellStyle name="Comma 19 3 7 2" xfId="9694" xr:uid="{00000000-0005-0000-0000-0000CF250000}"/>
    <cellStyle name="Comma 19 3 7 2 10" xfId="9695" xr:uid="{00000000-0005-0000-0000-0000D0250000}"/>
    <cellStyle name="Comma 19 3 7 2 2" xfId="9696" xr:uid="{00000000-0005-0000-0000-0000D1250000}"/>
    <cellStyle name="Comma 19 3 7 2 2 2" xfId="9697" xr:uid="{00000000-0005-0000-0000-0000D2250000}"/>
    <cellStyle name="Comma 19 3 7 2 2 2 2" xfId="9698" xr:uid="{00000000-0005-0000-0000-0000D3250000}"/>
    <cellStyle name="Comma 19 3 7 2 2 2 3" xfId="9699" xr:uid="{00000000-0005-0000-0000-0000D4250000}"/>
    <cellStyle name="Comma 19 3 7 2 2 3" xfId="9700" xr:uid="{00000000-0005-0000-0000-0000D5250000}"/>
    <cellStyle name="Comma 19 3 7 2 2 3 2" xfId="9701" xr:uid="{00000000-0005-0000-0000-0000D6250000}"/>
    <cellStyle name="Comma 19 3 7 2 2 3 3" xfId="9702" xr:uid="{00000000-0005-0000-0000-0000D7250000}"/>
    <cellStyle name="Comma 19 3 7 2 2 4" xfId="9703" xr:uid="{00000000-0005-0000-0000-0000D8250000}"/>
    <cellStyle name="Comma 19 3 7 2 2 5" xfId="9704" xr:uid="{00000000-0005-0000-0000-0000D9250000}"/>
    <cellStyle name="Comma 19 3 7 2 2 6" xfId="9705" xr:uid="{00000000-0005-0000-0000-0000DA250000}"/>
    <cellStyle name="Comma 19 3 7 2 3" xfId="9706" xr:uid="{00000000-0005-0000-0000-0000DB250000}"/>
    <cellStyle name="Comma 19 3 7 2 3 2" xfId="9707" xr:uid="{00000000-0005-0000-0000-0000DC250000}"/>
    <cellStyle name="Comma 19 3 7 2 3 2 2" xfId="9708" xr:uid="{00000000-0005-0000-0000-0000DD250000}"/>
    <cellStyle name="Comma 19 3 7 2 3 2 3" xfId="9709" xr:uid="{00000000-0005-0000-0000-0000DE250000}"/>
    <cellStyle name="Comma 19 3 7 2 3 3" xfId="9710" xr:uid="{00000000-0005-0000-0000-0000DF250000}"/>
    <cellStyle name="Comma 19 3 7 2 3 3 2" xfId="9711" xr:uid="{00000000-0005-0000-0000-0000E0250000}"/>
    <cellStyle name="Comma 19 3 7 2 3 3 3" xfId="9712" xr:uid="{00000000-0005-0000-0000-0000E1250000}"/>
    <cellStyle name="Comma 19 3 7 2 3 4" xfId="9713" xr:uid="{00000000-0005-0000-0000-0000E2250000}"/>
    <cellStyle name="Comma 19 3 7 2 3 5" xfId="9714" xr:uid="{00000000-0005-0000-0000-0000E3250000}"/>
    <cellStyle name="Comma 19 3 7 2 3 6" xfId="9715" xr:uid="{00000000-0005-0000-0000-0000E4250000}"/>
    <cellStyle name="Comma 19 3 7 2 4" xfId="9716" xr:uid="{00000000-0005-0000-0000-0000E5250000}"/>
    <cellStyle name="Comma 19 3 7 2 4 2" xfId="9717" xr:uid="{00000000-0005-0000-0000-0000E6250000}"/>
    <cellStyle name="Comma 19 3 7 2 4 2 2" xfId="9718" xr:uid="{00000000-0005-0000-0000-0000E7250000}"/>
    <cellStyle name="Comma 19 3 7 2 4 2 3" xfId="9719" xr:uid="{00000000-0005-0000-0000-0000E8250000}"/>
    <cellStyle name="Comma 19 3 7 2 4 3" xfId="9720" xr:uid="{00000000-0005-0000-0000-0000E9250000}"/>
    <cellStyle name="Comma 19 3 7 2 4 3 2" xfId="9721" xr:uid="{00000000-0005-0000-0000-0000EA250000}"/>
    <cellStyle name="Comma 19 3 7 2 4 3 3" xfId="9722" xr:uid="{00000000-0005-0000-0000-0000EB250000}"/>
    <cellStyle name="Comma 19 3 7 2 4 4" xfId="9723" xr:uid="{00000000-0005-0000-0000-0000EC250000}"/>
    <cellStyle name="Comma 19 3 7 2 4 5" xfId="9724" xr:uid="{00000000-0005-0000-0000-0000ED250000}"/>
    <cellStyle name="Comma 19 3 7 2 4 6" xfId="9725" xr:uid="{00000000-0005-0000-0000-0000EE250000}"/>
    <cellStyle name="Comma 19 3 7 2 5" xfId="9726" xr:uid="{00000000-0005-0000-0000-0000EF250000}"/>
    <cellStyle name="Comma 19 3 7 2 5 2" xfId="9727" xr:uid="{00000000-0005-0000-0000-0000F0250000}"/>
    <cellStyle name="Comma 19 3 7 2 5 2 2" xfId="9728" xr:uid="{00000000-0005-0000-0000-0000F1250000}"/>
    <cellStyle name="Comma 19 3 7 2 5 2 3" xfId="9729" xr:uid="{00000000-0005-0000-0000-0000F2250000}"/>
    <cellStyle name="Comma 19 3 7 2 5 3" xfId="9730" xr:uid="{00000000-0005-0000-0000-0000F3250000}"/>
    <cellStyle name="Comma 19 3 7 2 5 3 2" xfId="9731" xr:uid="{00000000-0005-0000-0000-0000F4250000}"/>
    <cellStyle name="Comma 19 3 7 2 5 3 3" xfId="9732" xr:uid="{00000000-0005-0000-0000-0000F5250000}"/>
    <cellStyle name="Comma 19 3 7 2 5 4" xfId="9733" xr:uid="{00000000-0005-0000-0000-0000F6250000}"/>
    <cellStyle name="Comma 19 3 7 2 5 5" xfId="9734" xr:uid="{00000000-0005-0000-0000-0000F7250000}"/>
    <cellStyle name="Comma 19 3 7 2 5 6" xfId="9735" xr:uid="{00000000-0005-0000-0000-0000F8250000}"/>
    <cellStyle name="Comma 19 3 7 2 6" xfId="9736" xr:uid="{00000000-0005-0000-0000-0000F9250000}"/>
    <cellStyle name="Comma 19 3 7 2 6 2" xfId="9737" xr:uid="{00000000-0005-0000-0000-0000FA250000}"/>
    <cellStyle name="Comma 19 3 7 2 6 3" xfId="9738" xr:uid="{00000000-0005-0000-0000-0000FB250000}"/>
    <cellStyle name="Comma 19 3 7 2 7" xfId="9739" xr:uid="{00000000-0005-0000-0000-0000FC250000}"/>
    <cellStyle name="Comma 19 3 7 2 7 2" xfId="9740" xr:uid="{00000000-0005-0000-0000-0000FD250000}"/>
    <cellStyle name="Comma 19 3 7 2 7 3" xfId="9741" xr:uid="{00000000-0005-0000-0000-0000FE250000}"/>
    <cellStyle name="Comma 19 3 7 2 8" xfId="9742" xr:uid="{00000000-0005-0000-0000-0000FF250000}"/>
    <cellStyle name="Comma 19 3 7 2 9" xfId="9743" xr:uid="{00000000-0005-0000-0000-000000260000}"/>
    <cellStyle name="Comma 19 3 7 3" xfId="9744" xr:uid="{00000000-0005-0000-0000-000001260000}"/>
    <cellStyle name="Comma 19 3 7 3 2" xfId="9745" xr:uid="{00000000-0005-0000-0000-000002260000}"/>
    <cellStyle name="Comma 19 3 7 3 2 2" xfId="9746" xr:uid="{00000000-0005-0000-0000-000003260000}"/>
    <cellStyle name="Comma 19 3 7 3 2 3" xfId="9747" xr:uid="{00000000-0005-0000-0000-000004260000}"/>
    <cellStyle name="Comma 19 3 7 3 3" xfId="9748" xr:uid="{00000000-0005-0000-0000-000005260000}"/>
    <cellStyle name="Comma 19 3 7 3 3 2" xfId="9749" xr:uid="{00000000-0005-0000-0000-000006260000}"/>
    <cellStyle name="Comma 19 3 7 3 3 3" xfId="9750" xr:uid="{00000000-0005-0000-0000-000007260000}"/>
    <cellStyle name="Comma 19 3 7 3 4" xfId="9751" xr:uid="{00000000-0005-0000-0000-000008260000}"/>
    <cellStyle name="Comma 19 3 7 3 5" xfId="9752" xr:uid="{00000000-0005-0000-0000-000009260000}"/>
    <cellStyle name="Comma 19 3 7 3 6" xfId="9753" xr:uid="{00000000-0005-0000-0000-00000A260000}"/>
    <cellStyle name="Comma 19 3 7 4" xfId="9754" xr:uid="{00000000-0005-0000-0000-00000B260000}"/>
    <cellStyle name="Comma 19 3 7 4 2" xfId="9755" xr:uid="{00000000-0005-0000-0000-00000C260000}"/>
    <cellStyle name="Comma 19 3 7 4 2 2" xfId="9756" xr:uid="{00000000-0005-0000-0000-00000D260000}"/>
    <cellStyle name="Comma 19 3 7 4 2 3" xfId="9757" xr:uid="{00000000-0005-0000-0000-00000E260000}"/>
    <cellStyle name="Comma 19 3 7 4 3" xfId="9758" xr:uid="{00000000-0005-0000-0000-00000F260000}"/>
    <cellStyle name="Comma 19 3 7 4 3 2" xfId="9759" xr:uid="{00000000-0005-0000-0000-000010260000}"/>
    <cellStyle name="Comma 19 3 7 4 3 3" xfId="9760" xr:uid="{00000000-0005-0000-0000-000011260000}"/>
    <cellStyle name="Comma 19 3 7 4 4" xfId="9761" xr:uid="{00000000-0005-0000-0000-000012260000}"/>
    <cellStyle name="Comma 19 3 7 4 5" xfId="9762" xr:uid="{00000000-0005-0000-0000-000013260000}"/>
    <cellStyle name="Comma 19 3 7 4 6" xfId="9763" xr:uid="{00000000-0005-0000-0000-000014260000}"/>
    <cellStyle name="Comma 19 3 7 5" xfId="9764" xr:uid="{00000000-0005-0000-0000-000015260000}"/>
    <cellStyle name="Comma 19 3 7 5 2" xfId="9765" xr:uid="{00000000-0005-0000-0000-000016260000}"/>
    <cellStyle name="Comma 19 3 7 5 2 2" xfId="9766" xr:uid="{00000000-0005-0000-0000-000017260000}"/>
    <cellStyle name="Comma 19 3 7 5 2 3" xfId="9767" xr:uid="{00000000-0005-0000-0000-000018260000}"/>
    <cellStyle name="Comma 19 3 7 5 3" xfId="9768" xr:uid="{00000000-0005-0000-0000-000019260000}"/>
    <cellStyle name="Comma 19 3 7 5 3 2" xfId="9769" xr:uid="{00000000-0005-0000-0000-00001A260000}"/>
    <cellStyle name="Comma 19 3 7 5 3 3" xfId="9770" xr:uid="{00000000-0005-0000-0000-00001B260000}"/>
    <cellStyle name="Comma 19 3 7 5 4" xfId="9771" xr:uid="{00000000-0005-0000-0000-00001C260000}"/>
    <cellStyle name="Comma 19 3 7 5 5" xfId="9772" xr:uid="{00000000-0005-0000-0000-00001D260000}"/>
    <cellStyle name="Comma 19 3 7 5 6" xfId="9773" xr:uid="{00000000-0005-0000-0000-00001E260000}"/>
    <cellStyle name="Comma 19 3 7 6" xfId="9774" xr:uid="{00000000-0005-0000-0000-00001F260000}"/>
    <cellStyle name="Comma 19 3 7 6 2" xfId="9775" xr:uid="{00000000-0005-0000-0000-000020260000}"/>
    <cellStyle name="Comma 19 3 7 6 2 2" xfId="9776" xr:uid="{00000000-0005-0000-0000-000021260000}"/>
    <cellStyle name="Comma 19 3 7 6 2 3" xfId="9777" xr:uid="{00000000-0005-0000-0000-000022260000}"/>
    <cellStyle name="Comma 19 3 7 6 3" xfId="9778" xr:uid="{00000000-0005-0000-0000-000023260000}"/>
    <cellStyle name="Comma 19 3 7 6 3 2" xfId="9779" xr:uid="{00000000-0005-0000-0000-000024260000}"/>
    <cellStyle name="Comma 19 3 7 6 3 3" xfId="9780" xr:uid="{00000000-0005-0000-0000-000025260000}"/>
    <cellStyle name="Comma 19 3 7 6 4" xfId="9781" xr:uid="{00000000-0005-0000-0000-000026260000}"/>
    <cellStyle name="Comma 19 3 7 6 5" xfId="9782" xr:uid="{00000000-0005-0000-0000-000027260000}"/>
    <cellStyle name="Comma 19 3 7 6 6" xfId="9783" xr:uid="{00000000-0005-0000-0000-000028260000}"/>
    <cellStyle name="Comma 19 3 7 7" xfId="9784" xr:uid="{00000000-0005-0000-0000-000029260000}"/>
    <cellStyle name="Comma 19 3 7 7 2" xfId="9785" xr:uid="{00000000-0005-0000-0000-00002A260000}"/>
    <cellStyle name="Comma 19 3 7 7 3" xfId="9786" xr:uid="{00000000-0005-0000-0000-00002B260000}"/>
    <cellStyle name="Comma 19 3 7 8" xfId="9787" xr:uid="{00000000-0005-0000-0000-00002C260000}"/>
    <cellStyle name="Comma 19 3 7 8 2" xfId="9788" xr:uid="{00000000-0005-0000-0000-00002D260000}"/>
    <cellStyle name="Comma 19 3 7 8 3" xfId="9789" xr:uid="{00000000-0005-0000-0000-00002E260000}"/>
    <cellStyle name="Comma 19 3 7 9" xfId="9790" xr:uid="{00000000-0005-0000-0000-00002F260000}"/>
    <cellStyle name="Comma 19 3 70" xfId="9791" xr:uid="{00000000-0005-0000-0000-000030260000}"/>
    <cellStyle name="Comma 19 3 71" xfId="9792" xr:uid="{00000000-0005-0000-0000-000031260000}"/>
    <cellStyle name="Comma 19 3 72" xfId="9793" xr:uid="{00000000-0005-0000-0000-000032260000}"/>
    <cellStyle name="Comma 19 3 73" xfId="9794" xr:uid="{00000000-0005-0000-0000-000033260000}"/>
    <cellStyle name="Comma 19 3 74" xfId="9795" xr:uid="{00000000-0005-0000-0000-000034260000}"/>
    <cellStyle name="Comma 19 3 75" xfId="9796" xr:uid="{00000000-0005-0000-0000-000035260000}"/>
    <cellStyle name="Comma 19 3 76" xfId="9797" xr:uid="{00000000-0005-0000-0000-000036260000}"/>
    <cellStyle name="Comma 19 3 77" xfId="9798" xr:uid="{00000000-0005-0000-0000-000037260000}"/>
    <cellStyle name="Comma 19 3 78" xfId="9799" xr:uid="{00000000-0005-0000-0000-000038260000}"/>
    <cellStyle name="Comma 19 3 79" xfId="9800" xr:uid="{00000000-0005-0000-0000-000039260000}"/>
    <cellStyle name="Comma 19 3 8" xfId="9801" xr:uid="{00000000-0005-0000-0000-00003A260000}"/>
    <cellStyle name="Comma 19 3 8 10" xfId="9802" xr:uid="{00000000-0005-0000-0000-00003B260000}"/>
    <cellStyle name="Comma 19 3 8 11" xfId="9803" xr:uid="{00000000-0005-0000-0000-00003C260000}"/>
    <cellStyle name="Comma 19 3 8 2" xfId="9804" xr:uid="{00000000-0005-0000-0000-00003D260000}"/>
    <cellStyle name="Comma 19 3 8 2 10" xfId="9805" xr:uid="{00000000-0005-0000-0000-00003E260000}"/>
    <cellStyle name="Comma 19 3 8 2 2" xfId="9806" xr:uid="{00000000-0005-0000-0000-00003F260000}"/>
    <cellStyle name="Comma 19 3 8 2 2 2" xfId="9807" xr:uid="{00000000-0005-0000-0000-000040260000}"/>
    <cellStyle name="Comma 19 3 8 2 2 2 2" xfId="9808" xr:uid="{00000000-0005-0000-0000-000041260000}"/>
    <cellStyle name="Comma 19 3 8 2 2 2 3" xfId="9809" xr:uid="{00000000-0005-0000-0000-000042260000}"/>
    <cellStyle name="Comma 19 3 8 2 2 3" xfId="9810" xr:uid="{00000000-0005-0000-0000-000043260000}"/>
    <cellStyle name="Comma 19 3 8 2 2 3 2" xfId="9811" xr:uid="{00000000-0005-0000-0000-000044260000}"/>
    <cellStyle name="Comma 19 3 8 2 2 3 3" xfId="9812" xr:uid="{00000000-0005-0000-0000-000045260000}"/>
    <cellStyle name="Comma 19 3 8 2 2 4" xfId="9813" xr:uid="{00000000-0005-0000-0000-000046260000}"/>
    <cellStyle name="Comma 19 3 8 2 2 5" xfId="9814" xr:uid="{00000000-0005-0000-0000-000047260000}"/>
    <cellStyle name="Comma 19 3 8 2 2 6" xfId="9815" xr:uid="{00000000-0005-0000-0000-000048260000}"/>
    <cellStyle name="Comma 19 3 8 2 3" xfId="9816" xr:uid="{00000000-0005-0000-0000-000049260000}"/>
    <cellStyle name="Comma 19 3 8 2 3 2" xfId="9817" xr:uid="{00000000-0005-0000-0000-00004A260000}"/>
    <cellStyle name="Comma 19 3 8 2 3 2 2" xfId="9818" xr:uid="{00000000-0005-0000-0000-00004B260000}"/>
    <cellStyle name="Comma 19 3 8 2 3 2 3" xfId="9819" xr:uid="{00000000-0005-0000-0000-00004C260000}"/>
    <cellStyle name="Comma 19 3 8 2 3 3" xfId="9820" xr:uid="{00000000-0005-0000-0000-00004D260000}"/>
    <cellStyle name="Comma 19 3 8 2 3 3 2" xfId="9821" xr:uid="{00000000-0005-0000-0000-00004E260000}"/>
    <cellStyle name="Comma 19 3 8 2 3 3 3" xfId="9822" xr:uid="{00000000-0005-0000-0000-00004F260000}"/>
    <cellStyle name="Comma 19 3 8 2 3 4" xfId="9823" xr:uid="{00000000-0005-0000-0000-000050260000}"/>
    <cellStyle name="Comma 19 3 8 2 3 5" xfId="9824" xr:uid="{00000000-0005-0000-0000-000051260000}"/>
    <cellStyle name="Comma 19 3 8 2 3 6" xfId="9825" xr:uid="{00000000-0005-0000-0000-000052260000}"/>
    <cellStyle name="Comma 19 3 8 2 4" xfId="9826" xr:uid="{00000000-0005-0000-0000-000053260000}"/>
    <cellStyle name="Comma 19 3 8 2 4 2" xfId="9827" xr:uid="{00000000-0005-0000-0000-000054260000}"/>
    <cellStyle name="Comma 19 3 8 2 4 2 2" xfId="9828" xr:uid="{00000000-0005-0000-0000-000055260000}"/>
    <cellStyle name="Comma 19 3 8 2 4 2 3" xfId="9829" xr:uid="{00000000-0005-0000-0000-000056260000}"/>
    <cellStyle name="Comma 19 3 8 2 4 3" xfId="9830" xr:uid="{00000000-0005-0000-0000-000057260000}"/>
    <cellStyle name="Comma 19 3 8 2 4 3 2" xfId="9831" xr:uid="{00000000-0005-0000-0000-000058260000}"/>
    <cellStyle name="Comma 19 3 8 2 4 3 3" xfId="9832" xr:uid="{00000000-0005-0000-0000-000059260000}"/>
    <cellStyle name="Comma 19 3 8 2 4 4" xfId="9833" xr:uid="{00000000-0005-0000-0000-00005A260000}"/>
    <cellStyle name="Comma 19 3 8 2 4 5" xfId="9834" xr:uid="{00000000-0005-0000-0000-00005B260000}"/>
    <cellStyle name="Comma 19 3 8 2 4 6" xfId="9835" xr:uid="{00000000-0005-0000-0000-00005C260000}"/>
    <cellStyle name="Comma 19 3 8 2 5" xfId="9836" xr:uid="{00000000-0005-0000-0000-00005D260000}"/>
    <cellStyle name="Comma 19 3 8 2 5 2" xfId="9837" xr:uid="{00000000-0005-0000-0000-00005E260000}"/>
    <cellStyle name="Comma 19 3 8 2 5 2 2" xfId="9838" xr:uid="{00000000-0005-0000-0000-00005F260000}"/>
    <cellStyle name="Comma 19 3 8 2 5 2 3" xfId="9839" xr:uid="{00000000-0005-0000-0000-000060260000}"/>
    <cellStyle name="Comma 19 3 8 2 5 3" xfId="9840" xr:uid="{00000000-0005-0000-0000-000061260000}"/>
    <cellStyle name="Comma 19 3 8 2 5 3 2" xfId="9841" xr:uid="{00000000-0005-0000-0000-000062260000}"/>
    <cellStyle name="Comma 19 3 8 2 5 3 3" xfId="9842" xr:uid="{00000000-0005-0000-0000-000063260000}"/>
    <cellStyle name="Comma 19 3 8 2 5 4" xfId="9843" xr:uid="{00000000-0005-0000-0000-000064260000}"/>
    <cellStyle name="Comma 19 3 8 2 5 5" xfId="9844" xr:uid="{00000000-0005-0000-0000-000065260000}"/>
    <cellStyle name="Comma 19 3 8 2 5 6" xfId="9845" xr:uid="{00000000-0005-0000-0000-000066260000}"/>
    <cellStyle name="Comma 19 3 8 2 6" xfId="9846" xr:uid="{00000000-0005-0000-0000-000067260000}"/>
    <cellStyle name="Comma 19 3 8 2 6 2" xfId="9847" xr:uid="{00000000-0005-0000-0000-000068260000}"/>
    <cellStyle name="Comma 19 3 8 2 6 3" xfId="9848" xr:uid="{00000000-0005-0000-0000-000069260000}"/>
    <cellStyle name="Comma 19 3 8 2 7" xfId="9849" xr:uid="{00000000-0005-0000-0000-00006A260000}"/>
    <cellStyle name="Comma 19 3 8 2 7 2" xfId="9850" xr:uid="{00000000-0005-0000-0000-00006B260000}"/>
    <cellStyle name="Comma 19 3 8 2 7 3" xfId="9851" xr:uid="{00000000-0005-0000-0000-00006C260000}"/>
    <cellStyle name="Comma 19 3 8 2 8" xfId="9852" xr:uid="{00000000-0005-0000-0000-00006D260000}"/>
    <cellStyle name="Comma 19 3 8 2 9" xfId="9853" xr:uid="{00000000-0005-0000-0000-00006E260000}"/>
    <cellStyle name="Comma 19 3 8 3" xfId="9854" xr:uid="{00000000-0005-0000-0000-00006F260000}"/>
    <cellStyle name="Comma 19 3 8 3 2" xfId="9855" xr:uid="{00000000-0005-0000-0000-000070260000}"/>
    <cellStyle name="Comma 19 3 8 3 2 2" xfId="9856" xr:uid="{00000000-0005-0000-0000-000071260000}"/>
    <cellStyle name="Comma 19 3 8 3 2 3" xfId="9857" xr:uid="{00000000-0005-0000-0000-000072260000}"/>
    <cellStyle name="Comma 19 3 8 3 3" xfId="9858" xr:uid="{00000000-0005-0000-0000-000073260000}"/>
    <cellStyle name="Comma 19 3 8 3 3 2" xfId="9859" xr:uid="{00000000-0005-0000-0000-000074260000}"/>
    <cellStyle name="Comma 19 3 8 3 3 3" xfId="9860" xr:uid="{00000000-0005-0000-0000-000075260000}"/>
    <cellStyle name="Comma 19 3 8 3 4" xfId="9861" xr:uid="{00000000-0005-0000-0000-000076260000}"/>
    <cellStyle name="Comma 19 3 8 3 5" xfId="9862" xr:uid="{00000000-0005-0000-0000-000077260000}"/>
    <cellStyle name="Comma 19 3 8 3 6" xfId="9863" xr:uid="{00000000-0005-0000-0000-000078260000}"/>
    <cellStyle name="Comma 19 3 8 4" xfId="9864" xr:uid="{00000000-0005-0000-0000-000079260000}"/>
    <cellStyle name="Comma 19 3 8 4 2" xfId="9865" xr:uid="{00000000-0005-0000-0000-00007A260000}"/>
    <cellStyle name="Comma 19 3 8 4 2 2" xfId="9866" xr:uid="{00000000-0005-0000-0000-00007B260000}"/>
    <cellStyle name="Comma 19 3 8 4 2 3" xfId="9867" xr:uid="{00000000-0005-0000-0000-00007C260000}"/>
    <cellStyle name="Comma 19 3 8 4 3" xfId="9868" xr:uid="{00000000-0005-0000-0000-00007D260000}"/>
    <cellStyle name="Comma 19 3 8 4 3 2" xfId="9869" xr:uid="{00000000-0005-0000-0000-00007E260000}"/>
    <cellStyle name="Comma 19 3 8 4 3 3" xfId="9870" xr:uid="{00000000-0005-0000-0000-00007F260000}"/>
    <cellStyle name="Comma 19 3 8 4 4" xfId="9871" xr:uid="{00000000-0005-0000-0000-000080260000}"/>
    <cellStyle name="Comma 19 3 8 4 5" xfId="9872" xr:uid="{00000000-0005-0000-0000-000081260000}"/>
    <cellStyle name="Comma 19 3 8 4 6" xfId="9873" xr:uid="{00000000-0005-0000-0000-000082260000}"/>
    <cellStyle name="Comma 19 3 8 5" xfId="9874" xr:uid="{00000000-0005-0000-0000-000083260000}"/>
    <cellStyle name="Comma 19 3 8 5 2" xfId="9875" xr:uid="{00000000-0005-0000-0000-000084260000}"/>
    <cellStyle name="Comma 19 3 8 5 2 2" xfId="9876" xr:uid="{00000000-0005-0000-0000-000085260000}"/>
    <cellStyle name="Comma 19 3 8 5 2 3" xfId="9877" xr:uid="{00000000-0005-0000-0000-000086260000}"/>
    <cellStyle name="Comma 19 3 8 5 3" xfId="9878" xr:uid="{00000000-0005-0000-0000-000087260000}"/>
    <cellStyle name="Comma 19 3 8 5 3 2" xfId="9879" xr:uid="{00000000-0005-0000-0000-000088260000}"/>
    <cellStyle name="Comma 19 3 8 5 3 3" xfId="9880" xr:uid="{00000000-0005-0000-0000-000089260000}"/>
    <cellStyle name="Comma 19 3 8 5 4" xfId="9881" xr:uid="{00000000-0005-0000-0000-00008A260000}"/>
    <cellStyle name="Comma 19 3 8 5 5" xfId="9882" xr:uid="{00000000-0005-0000-0000-00008B260000}"/>
    <cellStyle name="Comma 19 3 8 5 6" xfId="9883" xr:uid="{00000000-0005-0000-0000-00008C260000}"/>
    <cellStyle name="Comma 19 3 8 6" xfId="9884" xr:uid="{00000000-0005-0000-0000-00008D260000}"/>
    <cellStyle name="Comma 19 3 8 6 2" xfId="9885" xr:uid="{00000000-0005-0000-0000-00008E260000}"/>
    <cellStyle name="Comma 19 3 8 6 2 2" xfId="9886" xr:uid="{00000000-0005-0000-0000-00008F260000}"/>
    <cellStyle name="Comma 19 3 8 6 2 3" xfId="9887" xr:uid="{00000000-0005-0000-0000-000090260000}"/>
    <cellStyle name="Comma 19 3 8 6 3" xfId="9888" xr:uid="{00000000-0005-0000-0000-000091260000}"/>
    <cellStyle name="Comma 19 3 8 6 3 2" xfId="9889" xr:uid="{00000000-0005-0000-0000-000092260000}"/>
    <cellStyle name="Comma 19 3 8 6 3 3" xfId="9890" xr:uid="{00000000-0005-0000-0000-000093260000}"/>
    <cellStyle name="Comma 19 3 8 6 4" xfId="9891" xr:uid="{00000000-0005-0000-0000-000094260000}"/>
    <cellStyle name="Comma 19 3 8 6 5" xfId="9892" xr:uid="{00000000-0005-0000-0000-000095260000}"/>
    <cellStyle name="Comma 19 3 8 6 6" xfId="9893" xr:uid="{00000000-0005-0000-0000-000096260000}"/>
    <cellStyle name="Comma 19 3 8 7" xfId="9894" xr:uid="{00000000-0005-0000-0000-000097260000}"/>
    <cellStyle name="Comma 19 3 8 7 2" xfId="9895" xr:uid="{00000000-0005-0000-0000-000098260000}"/>
    <cellStyle name="Comma 19 3 8 7 3" xfId="9896" xr:uid="{00000000-0005-0000-0000-000099260000}"/>
    <cellStyle name="Comma 19 3 8 8" xfId="9897" xr:uid="{00000000-0005-0000-0000-00009A260000}"/>
    <cellStyle name="Comma 19 3 8 8 2" xfId="9898" xr:uid="{00000000-0005-0000-0000-00009B260000}"/>
    <cellStyle name="Comma 19 3 8 8 3" xfId="9899" xr:uid="{00000000-0005-0000-0000-00009C260000}"/>
    <cellStyle name="Comma 19 3 8 9" xfId="9900" xr:uid="{00000000-0005-0000-0000-00009D260000}"/>
    <cellStyle name="Comma 19 3 80" xfId="9901" xr:uid="{00000000-0005-0000-0000-00009E260000}"/>
    <cellStyle name="Comma 19 3 81" xfId="9902" xr:uid="{00000000-0005-0000-0000-00009F260000}"/>
    <cellStyle name="Comma 19 3 82" xfId="9903" xr:uid="{00000000-0005-0000-0000-0000A0260000}"/>
    <cellStyle name="Comma 19 3 83" xfId="9904" xr:uid="{00000000-0005-0000-0000-0000A1260000}"/>
    <cellStyle name="Comma 19 3 84" xfId="9905" xr:uid="{00000000-0005-0000-0000-0000A2260000}"/>
    <cellStyle name="Comma 19 3 85" xfId="9906" xr:uid="{00000000-0005-0000-0000-0000A3260000}"/>
    <cellStyle name="Comma 19 3 86" xfId="9907" xr:uid="{00000000-0005-0000-0000-0000A4260000}"/>
    <cellStyle name="Comma 19 3 87" xfId="9908" xr:uid="{00000000-0005-0000-0000-0000A5260000}"/>
    <cellStyle name="Comma 19 3 88" xfId="9909" xr:uid="{00000000-0005-0000-0000-0000A6260000}"/>
    <cellStyle name="Comma 19 3 89" xfId="9910" xr:uid="{00000000-0005-0000-0000-0000A7260000}"/>
    <cellStyle name="Comma 19 3 9" xfId="9911" xr:uid="{00000000-0005-0000-0000-0000A8260000}"/>
    <cellStyle name="Comma 19 3 9 10" xfId="9912" xr:uid="{00000000-0005-0000-0000-0000A9260000}"/>
    <cellStyle name="Comma 19 3 9 11" xfId="9913" xr:uid="{00000000-0005-0000-0000-0000AA260000}"/>
    <cellStyle name="Comma 19 3 9 2" xfId="9914" xr:uid="{00000000-0005-0000-0000-0000AB260000}"/>
    <cellStyle name="Comma 19 3 9 2 10" xfId="9915" xr:uid="{00000000-0005-0000-0000-0000AC260000}"/>
    <cellStyle name="Comma 19 3 9 2 2" xfId="9916" xr:uid="{00000000-0005-0000-0000-0000AD260000}"/>
    <cellStyle name="Comma 19 3 9 2 2 2" xfId="9917" xr:uid="{00000000-0005-0000-0000-0000AE260000}"/>
    <cellStyle name="Comma 19 3 9 2 2 2 2" xfId="9918" xr:uid="{00000000-0005-0000-0000-0000AF260000}"/>
    <cellStyle name="Comma 19 3 9 2 2 2 3" xfId="9919" xr:uid="{00000000-0005-0000-0000-0000B0260000}"/>
    <cellStyle name="Comma 19 3 9 2 2 3" xfId="9920" xr:uid="{00000000-0005-0000-0000-0000B1260000}"/>
    <cellStyle name="Comma 19 3 9 2 2 3 2" xfId="9921" xr:uid="{00000000-0005-0000-0000-0000B2260000}"/>
    <cellStyle name="Comma 19 3 9 2 2 3 3" xfId="9922" xr:uid="{00000000-0005-0000-0000-0000B3260000}"/>
    <cellStyle name="Comma 19 3 9 2 2 4" xfId="9923" xr:uid="{00000000-0005-0000-0000-0000B4260000}"/>
    <cellStyle name="Comma 19 3 9 2 2 5" xfId="9924" xr:uid="{00000000-0005-0000-0000-0000B5260000}"/>
    <cellStyle name="Comma 19 3 9 2 2 6" xfId="9925" xr:uid="{00000000-0005-0000-0000-0000B6260000}"/>
    <cellStyle name="Comma 19 3 9 2 3" xfId="9926" xr:uid="{00000000-0005-0000-0000-0000B7260000}"/>
    <cellStyle name="Comma 19 3 9 2 3 2" xfId="9927" xr:uid="{00000000-0005-0000-0000-0000B8260000}"/>
    <cellStyle name="Comma 19 3 9 2 3 2 2" xfId="9928" xr:uid="{00000000-0005-0000-0000-0000B9260000}"/>
    <cellStyle name="Comma 19 3 9 2 3 2 3" xfId="9929" xr:uid="{00000000-0005-0000-0000-0000BA260000}"/>
    <cellStyle name="Comma 19 3 9 2 3 3" xfId="9930" xr:uid="{00000000-0005-0000-0000-0000BB260000}"/>
    <cellStyle name="Comma 19 3 9 2 3 3 2" xfId="9931" xr:uid="{00000000-0005-0000-0000-0000BC260000}"/>
    <cellStyle name="Comma 19 3 9 2 3 3 3" xfId="9932" xr:uid="{00000000-0005-0000-0000-0000BD260000}"/>
    <cellStyle name="Comma 19 3 9 2 3 4" xfId="9933" xr:uid="{00000000-0005-0000-0000-0000BE260000}"/>
    <cellStyle name="Comma 19 3 9 2 3 5" xfId="9934" xr:uid="{00000000-0005-0000-0000-0000BF260000}"/>
    <cellStyle name="Comma 19 3 9 2 3 6" xfId="9935" xr:uid="{00000000-0005-0000-0000-0000C0260000}"/>
    <cellStyle name="Comma 19 3 9 2 4" xfId="9936" xr:uid="{00000000-0005-0000-0000-0000C1260000}"/>
    <cellStyle name="Comma 19 3 9 2 4 2" xfId="9937" xr:uid="{00000000-0005-0000-0000-0000C2260000}"/>
    <cellStyle name="Comma 19 3 9 2 4 2 2" xfId="9938" xr:uid="{00000000-0005-0000-0000-0000C3260000}"/>
    <cellStyle name="Comma 19 3 9 2 4 2 3" xfId="9939" xr:uid="{00000000-0005-0000-0000-0000C4260000}"/>
    <cellStyle name="Comma 19 3 9 2 4 3" xfId="9940" xr:uid="{00000000-0005-0000-0000-0000C5260000}"/>
    <cellStyle name="Comma 19 3 9 2 4 3 2" xfId="9941" xr:uid="{00000000-0005-0000-0000-0000C6260000}"/>
    <cellStyle name="Comma 19 3 9 2 4 3 3" xfId="9942" xr:uid="{00000000-0005-0000-0000-0000C7260000}"/>
    <cellStyle name="Comma 19 3 9 2 4 4" xfId="9943" xr:uid="{00000000-0005-0000-0000-0000C8260000}"/>
    <cellStyle name="Comma 19 3 9 2 4 5" xfId="9944" xr:uid="{00000000-0005-0000-0000-0000C9260000}"/>
    <cellStyle name="Comma 19 3 9 2 4 6" xfId="9945" xr:uid="{00000000-0005-0000-0000-0000CA260000}"/>
    <cellStyle name="Comma 19 3 9 2 5" xfId="9946" xr:uid="{00000000-0005-0000-0000-0000CB260000}"/>
    <cellStyle name="Comma 19 3 9 2 5 2" xfId="9947" xr:uid="{00000000-0005-0000-0000-0000CC260000}"/>
    <cellStyle name="Comma 19 3 9 2 5 2 2" xfId="9948" xr:uid="{00000000-0005-0000-0000-0000CD260000}"/>
    <cellStyle name="Comma 19 3 9 2 5 2 3" xfId="9949" xr:uid="{00000000-0005-0000-0000-0000CE260000}"/>
    <cellStyle name="Comma 19 3 9 2 5 3" xfId="9950" xr:uid="{00000000-0005-0000-0000-0000CF260000}"/>
    <cellStyle name="Comma 19 3 9 2 5 3 2" xfId="9951" xr:uid="{00000000-0005-0000-0000-0000D0260000}"/>
    <cellStyle name="Comma 19 3 9 2 5 3 3" xfId="9952" xr:uid="{00000000-0005-0000-0000-0000D1260000}"/>
    <cellStyle name="Comma 19 3 9 2 5 4" xfId="9953" xr:uid="{00000000-0005-0000-0000-0000D2260000}"/>
    <cellStyle name="Comma 19 3 9 2 5 5" xfId="9954" xr:uid="{00000000-0005-0000-0000-0000D3260000}"/>
    <cellStyle name="Comma 19 3 9 2 5 6" xfId="9955" xr:uid="{00000000-0005-0000-0000-0000D4260000}"/>
    <cellStyle name="Comma 19 3 9 2 6" xfId="9956" xr:uid="{00000000-0005-0000-0000-0000D5260000}"/>
    <cellStyle name="Comma 19 3 9 2 6 2" xfId="9957" xr:uid="{00000000-0005-0000-0000-0000D6260000}"/>
    <cellStyle name="Comma 19 3 9 2 6 3" xfId="9958" xr:uid="{00000000-0005-0000-0000-0000D7260000}"/>
    <cellStyle name="Comma 19 3 9 2 7" xfId="9959" xr:uid="{00000000-0005-0000-0000-0000D8260000}"/>
    <cellStyle name="Comma 19 3 9 2 7 2" xfId="9960" xr:uid="{00000000-0005-0000-0000-0000D9260000}"/>
    <cellStyle name="Comma 19 3 9 2 7 3" xfId="9961" xr:uid="{00000000-0005-0000-0000-0000DA260000}"/>
    <cellStyle name="Comma 19 3 9 2 8" xfId="9962" xr:uid="{00000000-0005-0000-0000-0000DB260000}"/>
    <cellStyle name="Comma 19 3 9 2 9" xfId="9963" xr:uid="{00000000-0005-0000-0000-0000DC260000}"/>
    <cellStyle name="Comma 19 3 9 3" xfId="9964" xr:uid="{00000000-0005-0000-0000-0000DD260000}"/>
    <cellStyle name="Comma 19 3 9 3 2" xfId="9965" xr:uid="{00000000-0005-0000-0000-0000DE260000}"/>
    <cellStyle name="Comma 19 3 9 3 2 2" xfId="9966" xr:uid="{00000000-0005-0000-0000-0000DF260000}"/>
    <cellStyle name="Comma 19 3 9 3 2 3" xfId="9967" xr:uid="{00000000-0005-0000-0000-0000E0260000}"/>
    <cellStyle name="Comma 19 3 9 3 3" xfId="9968" xr:uid="{00000000-0005-0000-0000-0000E1260000}"/>
    <cellStyle name="Comma 19 3 9 3 3 2" xfId="9969" xr:uid="{00000000-0005-0000-0000-0000E2260000}"/>
    <cellStyle name="Comma 19 3 9 3 3 3" xfId="9970" xr:uid="{00000000-0005-0000-0000-0000E3260000}"/>
    <cellStyle name="Comma 19 3 9 3 4" xfId="9971" xr:uid="{00000000-0005-0000-0000-0000E4260000}"/>
    <cellStyle name="Comma 19 3 9 3 5" xfId="9972" xr:uid="{00000000-0005-0000-0000-0000E5260000}"/>
    <cellStyle name="Comma 19 3 9 3 6" xfId="9973" xr:uid="{00000000-0005-0000-0000-0000E6260000}"/>
    <cellStyle name="Comma 19 3 9 4" xfId="9974" xr:uid="{00000000-0005-0000-0000-0000E7260000}"/>
    <cellStyle name="Comma 19 3 9 4 2" xfId="9975" xr:uid="{00000000-0005-0000-0000-0000E8260000}"/>
    <cellStyle name="Comma 19 3 9 4 2 2" xfId="9976" xr:uid="{00000000-0005-0000-0000-0000E9260000}"/>
    <cellStyle name="Comma 19 3 9 4 2 3" xfId="9977" xr:uid="{00000000-0005-0000-0000-0000EA260000}"/>
    <cellStyle name="Comma 19 3 9 4 3" xfId="9978" xr:uid="{00000000-0005-0000-0000-0000EB260000}"/>
    <cellStyle name="Comma 19 3 9 4 3 2" xfId="9979" xr:uid="{00000000-0005-0000-0000-0000EC260000}"/>
    <cellStyle name="Comma 19 3 9 4 3 3" xfId="9980" xr:uid="{00000000-0005-0000-0000-0000ED260000}"/>
    <cellStyle name="Comma 19 3 9 4 4" xfId="9981" xr:uid="{00000000-0005-0000-0000-0000EE260000}"/>
    <cellStyle name="Comma 19 3 9 4 5" xfId="9982" xr:uid="{00000000-0005-0000-0000-0000EF260000}"/>
    <cellStyle name="Comma 19 3 9 4 6" xfId="9983" xr:uid="{00000000-0005-0000-0000-0000F0260000}"/>
    <cellStyle name="Comma 19 3 9 5" xfId="9984" xr:uid="{00000000-0005-0000-0000-0000F1260000}"/>
    <cellStyle name="Comma 19 3 9 5 2" xfId="9985" xr:uid="{00000000-0005-0000-0000-0000F2260000}"/>
    <cellStyle name="Comma 19 3 9 5 2 2" xfId="9986" xr:uid="{00000000-0005-0000-0000-0000F3260000}"/>
    <cellStyle name="Comma 19 3 9 5 2 3" xfId="9987" xr:uid="{00000000-0005-0000-0000-0000F4260000}"/>
    <cellStyle name="Comma 19 3 9 5 3" xfId="9988" xr:uid="{00000000-0005-0000-0000-0000F5260000}"/>
    <cellStyle name="Comma 19 3 9 5 3 2" xfId="9989" xr:uid="{00000000-0005-0000-0000-0000F6260000}"/>
    <cellStyle name="Comma 19 3 9 5 3 3" xfId="9990" xr:uid="{00000000-0005-0000-0000-0000F7260000}"/>
    <cellStyle name="Comma 19 3 9 5 4" xfId="9991" xr:uid="{00000000-0005-0000-0000-0000F8260000}"/>
    <cellStyle name="Comma 19 3 9 5 5" xfId="9992" xr:uid="{00000000-0005-0000-0000-0000F9260000}"/>
    <cellStyle name="Comma 19 3 9 5 6" xfId="9993" xr:uid="{00000000-0005-0000-0000-0000FA260000}"/>
    <cellStyle name="Comma 19 3 9 6" xfId="9994" xr:uid="{00000000-0005-0000-0000-0000FB260000}"/>
    <cellStyle name="Comma 19 3 9 6 2" xfId="9995" xr:uid="{00000000-0005-0000-0000-0000FC260000}"/>
    <cellStyle name="Comma 19 3 9 6 2 2" xfId="9996" xr:uid="{00000000-0005-0000-0000-0000FD260000}"/>
    <cellStyle name="Comma 19 3 9 6 2 3" xfId="9997" xr:uid="{00000000-0005-0000-0000-0000FE260000}"/>
    <cellStyle name="Comma 19 3 9 6 3" xfId="9998" xr:uid="{00000000-0005-0000-0000-0000FF260000}"/>
    <cellStyle name="Comma 19 3 9 6 3 2" xfId="9999" xr:uid="{00000000-0005-0000-0000-000000270000}"/>
    <cellStyle name="Comma 19 3 9 6 3 3" xfId="10000" xr:uid="{00000000-0005-0000-0000-000001270000}"/>
    <cellStyle name="Comma 19 3 9 6 4" xfId="10001" xr:uid="{00000000-0005-0000-0000-000002270000}"/>
    <cellStyle name="Comma 19 3 9 6 5" xfId="10002" xr:uid="{00000000-0005-0000-0000-000003270000}"/>
    <cellStyle name="Comma 19 3 9 6 6" xfId="10003" xr:uid="{00000000-0005-0000-0000-000004270000}"/>
    <cellStyle name="Comma 19 3 9 7" xfId="10004" xr:uid="{00000000-0005-0000-0000-000005270000}"/>
    <cellStyle name="Comma 19 3 9 7 2" xfId="10005" xr:uid="{00000000-0005-0000-0000-000006270000}"/>
    <cellStyle name="Comma 19 3 9 7 3" xfId="10006" xr:uid="{00000000-0005-0000-0000-000007270000}"/>
    <cellStyle name="Comma 19 3 9 8" xfId="10007" xr:uid="{00000000-0005-0000-0000-000008270000}"/>
    <cellStyle name="Comma 19 3 9 8 2" xfId="10008" xr:uid="{00000000-0005-0000-0000-000009270000}"/>
    <cellStyle name="Comma 19 3 9 8 3" xfId="10009" xr:uid="{00000000-0005-0000-0000-00000A270000}"/>
    <cellStyle name="Comma 19 3 9 9" xfId="10010" xr:uid="{00000000-0005-0000-0000-00000B270000}"/>
    <cellStyle name="Comma 19 3 90" xfId="10011" xr:uid="{00000000-0005-0000-0000-00000C270000}"/>
    <cellStyle name="Comma 19 3 91" xfId="10012" xr:uid="{00000000-0005-0000-0000-00000D270000}"/>
    <cellStyle name="Comma 19 3 92" xfId="10013" xr:uid="{00000000-0005-0000-0000-00000E270000}"/>
    <cellStyle name="Comma 19 3 93" xfId="10014" xr:uid="{00000000-0005-0000-0000-00000F270000}"/>
    <cellStyle name="Comma 19 3 94" xfId="10015" xr:uid="{00000000-0005-0000-0000-000010270000}"/>
    <cellStyle name="Comma 19 3 95" xfId="10016" xr:uid="{00000000-0005-0000-0000-000011270000}"/>
    <cellStyle name="Comma 19 3 96" xfId="10017" xr:uid="{00000000-0005-0000-0000-000012270000}"/>
    <cellStyle name="Comma 19 3 97" xfId="10018" xr:uid="{00000000-0005-0000-0000-000013270000}"/>
    <cellStyle name="Comma 19 3 98" xfId="10019" xr:uid="{00000000-0005-0000-0000-000014270000}"/>
    <cellStyle name="Comma 19 3 99" xfId="10020" xr:uid="{00000000-0005-0000-0000-000015270000}"/>
    <cellStyle name="Comma 19 30" xfId="10021" xr:uid="{00000000-0005-0000-0000-000016270000}"/>
    <cellStyle name="Comma 19 31" xfId="10022" xr:uid="{00000000-0005-0000-0000-000017270000}"/>
    <cellStyle name="Comma 19 32" xfId="10023" xr:uid="{00000000-0005-0000-0000-000018270000}"/>
    <cellStyle name="Comma 19 33" xfId="10024" xr:uid="{00000000-0005-0000-0000-000019270000}"/>
    <cellStyle name="Comma 19 34" xfId="10025" xr:uid="{00000000-0005-0000-0000-00001A270000}"/>
    <cellStyle name="Comma 19 35" xfId="10026" xr:uid="{00000000-0005-0000-0000-00001B270000}"/>
    <cellStyle name="Comma 19 36" xfId="10027" xr:uid="{00000000-0005-0000-0000-00001C270000}"/>
    <cellStyle name="Comma 19 37" xfId="10028" xr:uid="{00000000-0005-0000-0000-00001D270000}"/>
    <cellStyle name="Comma 19 38" xfId="10029" xr:uid="{00000000-0005-0000-0000-00001E270000}"/>
    <cellStyle name="Comma 19 39" xfId="10030" xr:uid="{00000000-0005-0000-0000-00001F270000}"/>
    <cellStyle name="Comma 19 4" xfId="10031" xr:uid="{00000000-0005-0000-0000-000020270000}"/>
    <cellStyle name="Comma 19 4 10" xfId="10032" xr:uid="{00000000-0005-0000-0000-000021270000}"/>
    <cellStyle name="Comma 19 4 11" xfId="10033" xr:uid="{00000000-0005-0000-0000-000022270000}"/>
    <cellStyle name="Comma 19 4 2" xfId="10034" xr:uid="{00000000-0005-0000-0000-000023270000}"/>
    <cellStyle name="Comma 19 4 2 10" xfId="10035" xr:uid="{00000000-0005-0000-0000-000024270000}"/>
    <cellStyle name="Comma 19 4 2 2" xfId="10036" xr:uid="{00000000-0005-0000-0000-000025270000}"/>
    <cellStyle name="Comma 19 4 2 2 2" xfId="10037" xr:uid="{00000000-0005-0000-0000-000026270000}"/>
    <cellStyle name="Comma 19 4 2 2 2 2" xfId="10038" xr:uid="{00000000-0005-0000-0000-000027270000}"/>
    <cellStyle name="Comma 19 4 2 2 2 3" xfId="10039" xr:uid="{00000000-0005-0000-0000-000028270000}"/>
    <cellStyle name="Comma 19 4 2 2 3" xfId="10040" xr:uid="{00000000-0005-0000-0000-000029270000}"/>
    <cellStyle name="Comma 19 4 2 2 3 2" xfId="10041" xr:uid="{00000000-0005-0000-0000-00002A270000}"/>
    <cellStyle name="Comma 19 4 2 2 3 3" xfId="10042" xr:uid="{00000000-0005-0000-0000-00002B270000}"/>
    <cellStyle name="Comma 19 4 2 2 4" xfId="10043" xr:uid="{00000000-0005-0000-0000-00002C270000}"/>
    <cellStyle name="Comma 19 4 2 2 5" xfId="10044" xr:uid="{00000000-0005-0000-0000-00002D270000}"/>
    <cellStyle name="Comma 19 4 2 2 6" xfId="10045" xr:uid="{00000000-0005-0000-0000-00002E270000}"/>
    <cellStyle name="Comma 19 4 2 3" xfId="10046" xr:uid="{00000000-0005-0000-0000-00002F270000}"/>
    <cellStyle name="Comma 19 4 2 3 2" xfId="10047" xr:uid="{00000000-0005-0000-0000-000030270000}"/>
    <cellStyle name="Comma 19 4 2 3 2 2" xfId="10048" xr:uid="{00000000-0005-0000-0000-000031270000}"/>
    <cellStyle name="Comma 19 4 2 3 2 3" xfId="10049" xr:uid="{00000000-0005-0000-0000-000032270000}"/>
    <cellStyle name="Comma 19 4 2 3 3" xfId="10050" xr:uid="{00000000-0005-0000-0000-000033270000}"/>
    <cellStyle name="Comma 19 4 2 3 3 2" xfId="10051" xr:uid="{00000000-0005-0000-0000-000034270000}"/>
    <cellStyle name="Comma 19 4 2 3 3 3" xfId="10052" xr:uid="{00000000-0005-0000-0000-000035270000}"/>
    <cellStyle name="Comma 19 4 2 3 4" xfId="10053" xr:uid="{00000000-0005-0000-0000-000036270000}"/>
    <cellStyle name="Comma 19 4 2 3 5" xfId="10054" xr:uid="{00000000-0005-0000-0000-000037270000}"/>
    <cellStyle name="Comma 19 4 2 3 6" xfId="10055" xr:uid="{00000000-0005-0000-0000-000038270000}"/>
    <cellStyle name="Comma 19 4 2 4" xfId="10056" xr:uid="{00000000-0005-0000-0000-000039270000}"/>
    <cellStyle name="Comma 19 4 2 4 2" xfId="10057" xr:uid="{00000000-0005-0000-0000-00003A270000}"/>
    <cellStyle name="Comma 19 4 2 4 2 2" xfId="10058" xr:uid="{00000000-0005-0000-0000-00003B270000}"/>
    <cellStyle name="Comma 19 4 2 4 2 3" xfId="10059" xr:uid="{00000000-0005-0000-0000-00003C270000}"/>
    <cellStyle name="Comma 19 4 2 4 3" xfId="10060" xr:uid="{00000000-0005-0000-0000-00003D270000}"/>
    <cellStyle name="Comma 19 4 2 4 3 2" xfId="10061" xr:uid="{00000000-0005-0000-0000-00003E270000}"/>
    <cellStyle name="Comma 19 4 2 4 3 3" xfId="10062" xr:uid="{00000000-0005-0000-0000-00003F270000}"/>
    <cellStyle name="Comma 19 4 2 4 4" xfId="10063" xr:uid="{00000000-0005-0000-0000-000040270000}"/>
    <cellStyle name="Comma 19 4 2 4 5" xfId="10064" xr:uid="{00000000-0005-0000-0000-000041270000}"/>
    <cellStyle name="Comma 19 4 2 4 6" xfId="10065" xr:uid="{00000000-0005-0000-0000-000042270000}"/>
    <cellStyle name="Comma 19 4 2 5" xfId="10066" xr:uid="{00000000-0005-0000-0000-000043270000}"/>
    <cellStyle name="Comma 19 4 2 5 2" xfId="10067" xr:uid="{00000000-0005-0000-0000-000044270000}"/>
    <cellStyle name="Comma 19 4 2 5 2 2" xfId="10068" xr:uid="{00000000-0005-0000-0000-000045270000}"/>
    <cellStyle name="Comma 19 4 2 5 2 3" xfId="10069" xr:uid="{00000000-0005-0000-0000-000046270000}"/>
    <cellStyle name="Comma 19 4 2 5 3" xfId="10070" xr:uid="{00000000-0005-0000-0000-000047270000}"/>
    <cellStyle name="Comma 19 4 2 5 3 2" xfId="10071" xr:uid="{00000000-0005-0000-0000-000048270000}"/>
    <cellStyle name="Comma 19 4 2 5 3 3" xfId="10072" xr:uid="{00000000-0005-0000-0000-000049270000}"/>
    <cellStyle name="Comma 19 4 2 5 4" xfId="10073" xr:uid="{00000000-0005-0000-0000-00004A270000}"/>
    <cellStyle name="Comma 19 4 2 5 5" xfId="10074" xr:uid="{00000000-0005-0000-0000-00004B270000}"/>
    <cellStyle name="Comma 19 4 2 5 6" xfId="10075" xr:uid="{00000000-0005-0000-0000-00004C270000}"/>
    <cellStyle name="Comma 19 4 2 6" xfId="10076" xr:uid="{00000000-0005-0000-0000-00004D270000}"/>
    <cellStyle name="Comma 19 4 2 6 2" xfId="10077" xr:uid="{00000000-0005-0000-0000-00004E270000}"/>
    <cellStyle name="Comma 19 4 2 6 3" xfId="10078" xr:uid="{00000000-0005-0000-0000-00004F270000}"/>
    <cellStyle name="Comma 19 4 2 7" xfId="10079" xr:uid="{00000000-0005-0000-0000-000050270000}"/>
    <cellStyle name="Comma 19 4 2 7 2" xfId="10080" xr:uid="{00000000-0005-0000-0000-000051270000}"/>
    <cellStyle name="Comma 19 4 2 7 3" xfId="10081" xr:uid="{00000000-0005-0000-0000-000052270000}"/>
    <cellStyle name="Comma 19 4 2 8" xfId="10082" xr:uid="{00000000-0005-0000-0000-000053270000}"/>
    <cellStyle name="Comma 19 4 2 9" xfId="10083" xr:uid="{00000000-0005-0000-0000-000054270000}"/>
    <cellStyle name="Comma 19 4 3" xfId="10084" xr:uid="{00000000-0005-0000-0000-000055270000}"/>
    <cellStyle name="Comma 19 4 3 2" xfId="10085" xr:uid="{00000000-0005-0000-0000-000056270000}"/>
    <cellStyle name="Comma 19 4 3 2 2" xfId="10086" xr:uid="{00000000-0005-0000-0000-000057270000}"/>
    <cellStyle name="Comma 19 4 3 2 3" xfId="10087" xr:uid="{00000000-0005-0000-0000-000058270000}"/>
    <cellStyle name="Comma 19 4 3 3" xfId="10088" xr:uid="{00000000-0005-0000-0000-000059270000}"/>
    <cellStyle name="Comma 19 4 3 3 2" xfId="10089" xr:uid="{00000000-0005-0000-0000-00005A270000}"/>
    <cellStyle name="Comma 19 4 3 3 3" xfId="10090" xr:uid="{00000000-0005-0000-0000-00005B270000}"/>
    <cellStyle name="Comma 19 4 3 4" xfId="10091" xr:uid="{00000000-0005-0000-0000-00005C270000}"/>
    <cellStyle name="Comma 19 4 3 5" xfId="10092" xr:uid="{00000000-0005-0000-0000-00005D270000}"/>
    <cellStyle name="Comma 19 4 3 6" xfId="10093" xr:uid="{00000000-0005-0000-0000-00005E270000}"/>
    <cellStyle name="Comma 19 4 4" xfId="10094" xr:uid="{00000000-0005-0000-0000-00005F270000}"/>
    <cellStyle name="Comma 19 4 4 2" xfId="10095" xr:uid="{00000000-0005-0000-0000-000060270000}"/>
    <cellStyle name="Comma 19 4 4 2 2" xfId="10096" xr:uid="{00000000-0005-0000-0000-000061270000}"/>
    <cellStyle name="Comma 19 4 4 2 3" xfId="10097" xr:uid="{00000000-0005-0000-0000-000062270000}"/>
    <cellStyle name="Comma 19 4 4 3" xfId="10098" xr:uid="{00000000-0005-0000-0000-000063270000}"/>
    <cellStyle name="Comma 19 4 4 3 2" xfId="10099" xr:uid="{00000000-0005-0000-0000-000064270000}"/>
    <cellStyle name="Comma 19 4 4 3 3" xfId="10100" xr:uid="{00000000-0005-0000-0000-000065270000}"/>
    <cellStyle name="Comma 19 4 4 4" xfId="10101" xr:uid="{00000000-0005-0000-0000-000066270000}"/>
    <cellStyle name="Comma 19 4 4 5" xfId="10102" xr:uid="{00000000-0005-0000-0000-000067270000}"/>
    <cellStyle name="Comma 19 4 4 6" xfId="10103" xr:uid="{00000000-0005-0000-0000-000068270000}"/>
    <cellStyle name="Comma 19 4 5" xfId="10104" xr:uid="{00000000-0005-0000-0000-000069270000}"/>
    <cellStyle name="Comma 19 4 5 2" xfId="10105" xr:uid="{00000000-0005-0000-0000-00006A270000}"/>
    <cellStyle name="Comma 19 4 5 2 2" xfId="10106" xr:uid="{00000000-0005-0000-0000-00006B270000}"/>
    <cellStyle name="Comma 19 4 5 2 3" xfId="10107" xr:uid="{00000000-0005-0000-0000-00006C270000}"/>
    <cellStyle name="Comma 19 4 5 3" xfId="10108" xr:uid="{00000000-0005-0000-0000-00006D270000}"/>
    <cellStyle name="Comma 19 4 5 3 2" xfId="10109" xr:uid="{00000000-0005-0000-0000-00006E270000}"/>
    <cellStyle name="Comma 19 4 5 3 3" xfId="10110" xr:uid="{00000000-0005-0000-0000-00006F270000}"/>
    <cellStyle name="Comma 19 4 5 4" xfId="10111" xr:uid="{00000000-0005-0000-0000-000070270000}"/>
    <cellStyle name="Comma 19 4 5 5" xfId="10112" xr:uid="{00000000-0005-0000-0000-000071270000}"/>
    <cellStyle name="Comma 19 4 5 6" xfId="10113" xr:uid="{00000000-0005-0000-0000-000072270000}"/>
    <cellStyle name="Comma 19 4 6" xfId="10114" xr:uid="{00000000-0005-0000-0000-000073270000}"/>
    <cellStyle name="Comma 19 4 6 2" xfId="10115" xr:uid="{00000000-0005-0000-0000-000074270000}"/>
    <cellStyle name="Comma 19 4 6 2 2" xfId="10116" xr:uid="{00000000-0005-0000-0000-000075270000}"/>
    <cellStyle name="Comma 19 4 6 2 3" xfId="10117" xr:uid="{00000000-0005-0000-0000-000076270000}"/>
    <cellStyle name="Comma 19 4 6 3" xfId="10118" xr:uid="{00000000-0005-0000-0000-000077270000}"/>
    <cellStyle name="Comma 19 4 6 3 2" xfId="10119" xr:uid="{00000000-0005-0000-0000-000078270000}"/>
    <cellStyle name="Comma 19 4 6 3 3" xfId="10120" xr:uid="{00000000-0005-0000-0000-000079270000}"/>
    <cellStyle name="Comma 19 4 6 4" xfId="10121" xr:uid="{00000000-0005-0000-0000-00007A270000}"/>
    <cellStyle name="Comma 19 4 6 5" xfId="10122" xr:uid="{00000000-0005-0000-0000-00007B270000}"/>
    <cellStyle name="Comma 19 4 6 6" xfId="10123" xr:uid="{00000000-0005-0000-0000-00007C270000}"/>
    <cellStyle name="Comma 19 4 7" xfId="10124" xr:uid="{00000000-0005-0000-0000-00007D270000}"/>
    <cellStyle name="Comma 19 4 7 2" xfId="10125" xr:uid="{00000000-0005-0000-0000-00007E270000}"/>
    <cellStyle name="Comma 19 4 7 3" xfId="10126" xr:uid="{00000000-0005-0000-0000-00007F270000}"/>
    <cellStyle name="Comma 19 4 8" xfId="10127" xr:uid="{00000000-0005-0000-0000-000080270000}"/>
    <cellStyle name="Comma 19 4 8 2" xfId="10128" xr:uid="{00000000-0005-0000-0000-000081270000}"/>
    <cellStyle name="Comma 19 4 8 3" xfId="10129" xr:uid="{00000000-0005-0000-0000-000082270000}"/>
    <cellStyle name="Comma 19 4 9" xfId="10130" xr:uid="{00000000-0005-0000-0000-000083270000}"/>
    <cellStyle name="Comma 19 40" xfId="10131" xr:uid="{00000000-0005-0000-0000-000084270000}"/>
    <cellStyle name="Comma 19 41" xfId="10132" xr:uid="{00000000-0005-0000-0000-000085270000}"/>
    <cellStyle name="Comma 19 42" xfId="10133" xr:uid="{00000000-0005-0000-0000-000086270000}"/>
    <cellStyle name="Comma 19 43" xfId="10134" xr:uid="{00000000-0005-0000-0000-000087270000}"/>
    <cellStyle name="Comma 19 44" xfId="10135" xr:uid="{00000000-0005-0000-0000-000088270000}"/>
    <cellStyle name="Comma 19 45" xfId="10136" xr:uid="{00000000-0005-0000-0000-000089270000}"/>
    <cellStyle name="Comma 19 46" xfId="10137" xr:uid="{00000000-0005-0000-0000-00008A270000}"/>
    <cellStyle name="Comma 19 47" xfId="10138" xr:uid="{00000000-0005-0000-0000-00008B270000}"/>
    <cellStyle name="Comma 19 48" xfId="10139" xr:uid="{00000000-0005-0000-0000-00008C270000}"/>
    <cellStyle name="Comma 19 49" xfId="10140" xr:uid="{00000000-0005-0000-0000-00008D270000}"/>
    <cellStyle name="Comma 19 5" xfId="10141" xr:uid="{00000000-0005-0000-0000-00008E270000}"/>
    <cellStyle name="Comma 19 5 10" xfId="10142" xr:uid="{00000000-0005-0000-0000-00008F270000}"/>
    <cellStyle name="Comma 19 5 11" xfId="10143" xr:uid="{00000000-0005-0000-0000-000090270000}"/>
    <cellStyle name="Comma 19 5 2" xfId="10144" xr:uid="{00000000-0005-0000-0000-000091270000}"/>
    <cellStyle name="Comma 19 5 2 10" xfId="10145" xr:uid="{00000000-0005-0000-0000-000092270000}"/>
    <cellStyle name="Comma 19 5 2 2" xfId="10146" xr:uid="{00000000-0005-0000-0000-000093270000}"/>
    <cellStyle name="Comma 19 5 2 2 2" xfId="10147" xr:uid="{00000000-0005-0000-0000-000094270000}"/>
    <cellStyle name="Comma 19 5 2 2 2 2" xfId="10148" xr:uid="{00000000-0005-0000-0000-000095270000}"/>
    <cellStyle name="Comma 19 5 2 2 2 3" xfId="10149" xr:uid="{00000000-0005-0000-0000-000096270000}"/>
    <cellStyle name="Comma 19 5 2 2 3" xfId="10150" xr:uid="{00000000-0005-0000-0000-000097270000}"/>
    <cellStyle name="Comma 19 5 2 2 3 2" xfId="10151" xr:uid="{00000000-0005-0000-0000-000098270000}"/>
    <cellStyle name="Comma 19 5 2 2 3 3" xfId="10152" xr:uid="{00000000-0005-0000-0000-000099270000}"/>
    <cellStyle name="Comma 19 5 2 2 4" xfId="10153" xr:uid="{00000000-0005-0000-0000-00009A270000}"/>
    <cellStyle name="Comma 19 5 2 2 5" xfId="10154" xr:uid="{00000000-0005-0000-0000-00009B270000}"/>
    <cellStyle name="Comma 19 5 2 2 6" xfId="10155" xr:uid="{00000000-0005-0000-0000-00009C270000}"/>
    <cellStyle name="Comma 19 5 2 3" xfId="10156" xr:uid="{00000000-0005-0000-0000-00009D270000}"/>
    <cellStyle name="Comma 19 5 2 3 2" xfId="10157" xr:uid="{00000000-0005-0000-0000-00009E270000}"/>
    <cellStyle name="Comma 19 5 2 3 2 2" xfId="10158" xr:uid="{00000000-0005-0000-0000-00009F270000}"/>
    <cellStyle name="Comma 19 5 2 3 2 3" xfId="10159" xr:uid="{00000000-0005-0000-0000-0000A0270000}"/>
    <cellStyle name="Comma 19 5 2 3 3" xfId="10160" xr:uid="{00000000-0005-0000-0000-0000A1270000}"/>
    <cellStyle name="Comma 19 5 2 3 3 2" xfId="10161" xr:uid="{00000000-0005-0000-0000-0000A2270000}"/>
    <cellStyle name="Comma 19 5 2 3 3 3" xfId="10162" xr:uid="{00000000-0005-0000-0000-0000A3270000}"/>
    <cellStyle name="Comma 19 5 2 3 4" xfId="10163" xr:uid="{00000000-0005-0000-0000-0000A4270000}"/>
    <cellStyle name="Comma 19 5 2 3 5" xfId="10164" xr:uid="{00000000-0005-0000-0000-0000A5270000}"/>
    <cellStyle name="Comma 19 5 2 3 6" xfId="10165" xr:uid="{00000000-0005-0000-0000-0000A6270000}"/>
    <cellStyle name="Comma 19 5 2 4" xfId="10166" xr:uid="{00000000-0005-0000-0000-0000A7270000}"/>
    <cellStyle name="Comma 19 5 2 4 2" xfId="10167" xr:uid="{00000000-0005-0000-0000-0000A8270000}"/>
    <cellStyle name="Comma 19 5 2 4 2 2" xfId="10168" xr:uid="{00000000-0005-0000-0000-0000A9270000}"/>
    <cellStyle name="Comma 19 5 2 4 2 3" xfId="10169" xr:uid="{00000000-0005-0000-0000-0000AA270000}"/>
    <cellStyle name="Comma 19 5 2 4 3" xfId="10170" xr:uid="{00000000-0005-0000-0000-0000AB270000}"/>
    <cellStyle name="Comma 19 5 2 4 3 2" xfId="10171" xr:uid="{00000000-0005-0000-0000-0000AC270000}"/>
    <cellStyle name="Comma 19 5 2 4 3 3" xfId="10172" xr:uid="{00000000-0005-0000-0000-0000AD270000}"/>
    <cellStyle name="Comma 19 5 2 4 4" xfId="10173" xr:uid="{00000000-0005-0000-0000-0000AE270000}"/>
    <cellStyle name="Comma 19 5 2 4 5" xfId="10174" xr:uid="{00000000-0005-0000-0000-0000AF270000}"/>
    <cellStyle name="Comma 19 5 2 4 6" xfId="10175" xr:uid="{00000000-0005-0000-0000-0000B0270000}"/>
    <cellStyle name="Comma 19 5 2 5" xfId="10176" xr:uid="{00000000-0005-0000-0000-0000B1270000}"/>
    <cellStyle name="Comma 19 5 2 5 2" xfId="10177" xr:uid="{00000000-0005-0000-0000-0000B2270000}"/>
    <cellStyle name="Comma 19 5 2 5 2 2" xfId="10178" xr:uid="{00000000-0005-0000-0000-0000B3270000}"/>
    <cellStyle name="Comma 19 5 2 5 2 3" xfId="10179" xr:uid="{00000000-0005-0000-0000-0000B4270000}"/>
    <cellStyle name="Comma 19 5 2 5 3" xfId="10180" xr:uid="{00000000-0005-0000-0000-0000B5270000}"/>
    <cellStyle name="Comma 19 5 2 5 3 2" xfId="10181" xr:uid="{00000000-0005-0000-0000-0000B6270000}"/>
    <cellStyle name="Comma 19 5 2 5 3 3" xfId="10182" xr:uid="{00000000-0005-0000-0000-0000B7270000}"/>
    <cellStyle name="Comma 19 5 2 5 4" xfId="10183" xr:uid="{00000000-0005-0000-0000-0000B8270000}"/>
    <cellStyle name="Comma 19 5 2 5 5" xfId="10184" xr:uid="{00000000-0005-0000-0000-0000B9270000}"/>
    <cellStyle name="Comma 19 5 2 5 6" xfId="10185" xr:uid="{00000000-0005-0000-0000-0000BA270000}"/>
    <cellStyle name="Comma 19 5 2 6" xfId="10186" xr:uid="{00000000-0005-0000-0000-0000BB270000}"/>
    <cellStyle name="Comma 19 5 2 6 2" xfId="10187" xr:uid="{00000000-0005-0000-0000-0000BC270000}"/>
    <cellStyle name="Comma 19 5 2 6 3" xfId="10188" xr:uid="{00000000-0005-0000-0000-0000BD270000}"/>
    <cellStyle name="Comma 19 5 2 7" xfId="10189" xr:uid="{00000000-0005-0000-0000-0000BE270000}"/>
    <cellStyle name="Comma 19 5 2 7 2" xfId="10190" xr:uid="{00000000-0005-0000-0000-0000BF270000}"/>
    <cellStyle name="Comma 19 5 2 7 3" xfId="10191" xr:uid="{00000000-0005-0000-0000-0000C0270000}"/>
    <cellStyle name="Comma 19 5 2 8" xfId="10192" xr:uid="{00000000-0005-0000-0000-0000C1270000}"/>
    <cellStyle name="Comma 19 5 2 9" xfId="10193" xr:uid="{00000000-0005-0000-0000-0000C2270000}"/>
    <cellStyle name="Comma 19 5 3" xfId="10194" xr:uid="{00000000-0005-0000-0000-0000C3270000}"/>
    <cellStyle name="Comma 19 5 3 2" xfId="10195" xr:uid="{00000000-0005-0000-0000-0000C4270000}"/>
    <cellStyle name="Comma 19 5 3 2 2" xfId="10196" xr:uid="{00000000-0005-0000-0000-0000C5270000}"/>
    <cellStyle name="Comma 19 5 3 2 3" xfId="10197" xr:uid="{00000000-0005-0000-0000-0000C6270000}"/>
    <cellStyle name="Comma 19 5 3 3" xfId="10198" xr:uid="{00000000-0005-0000-0000-0000C7270000}"/>
    <cellStyle name="Comma 19 5 3 3 2" xfId="10199" xr:uid="{00000000-0005-0000-0000-0000C8270000}"/>
    <cellStyle name="Comma 19 5 3 3 3" xfId="10200" xr:uid="{00000000-0005-0000-0000-0000C9270000}"/>
    <cellStyle name="Comma 19 5 3 4" xfId="10201" xr:uid="{00000000-0005-0000-0000-0000CA270000}"/>
    <cellStyle name="Comma 19 5 3 5" xfId="10202" xr:uid="{00000000-0005-0000-0000-0000CB270000}"/>
    <cellStyle name="Comma 19 5 3 6" xfId="10203" xr:uid="{00000000-0005-0000-0000-0000CC270000}"/>
    <cellStyle name="Comma 19 5 4" xfId="10204" xr:uid="{00000000-0005-0000-0000-0000CD270000}"/>
    <cellStyle name="Comma 19 5 4 2" xfId="10205" xr:uid="{00000000-0005-0000-0000-0000CE270000}"/>
    <cellStyle name="Comma 19 5 4 2 2" xfId="10206" xr:uid="{00000000-0005-0000-0000-0000CF270000}"/>
    <cellStyle name="Comma 19 5 4 2 3" xfId="10207" xr:uid="{00000000-0005-0000-0000-0000D0270000}"/>
    <cellStyle name="Comma 19 5 4 3" xfId="10208" xr:uid="{00000000-0005-0000-0000-0000D1270000}"/>
    <cellStyle name="Comma 19 5 4 3 2" xfId="10209" xr:uid="{00000000-0005-0000-0000-0000D2270000}"/>
    <cellStyle name="Comma 19 5 4 3 3" xfId="10210" xr:uid="{00000000-0005-0000-0000-0000D3270000}"/>
    <cellStyle name="Comma 19 5 4 4" xfId="10211" xr:uid="{00000000-0005-0000-0000-0000D4270000}"/>
    <cellStyle name="Comma 19 5 4 5" xfId="10212" xr:uid="{00000000-0005-0000-0000-0000D5270000}"/>
    <cellStyle name="Comma 19 5 4 6" xfId="10213" xr:uid="{00000000-0005-0000-0000-0000D6270000}"/>
    <cellStyle name="Comma 19 5 5" xfId="10214" xr:uid="{00000000-0005-0000-0000-0000D7270000}"/>
    <cellStyle name="Comma 19 5 5 2" xfId="10215" xr:uid="{00000000-0005-0000-0000-0000D8270000}"/>
    <cellStyle name="Comma 19 5 5 2 2" xfId="10216" xr:uid="{00000000-0005-0000-0000-0000D9270000}"/>
    <cellStyle name="Comma 19 5 5 2 3" xfId="10217" xr:uid="{00000000-0005-0000-0000-0000DA270000}"/>
    <cellStyle name="Comma 19 5 5 3" xfId="10218" xr:uid="{00000000-0005-0000-0000-0000DB270000}"/>
    <cellStyle name="Comma 19 5 5 3 2" xfId="10219" xr:uid="{00000000-0005-0000-0000-0000DC270000}"/>
    <cellStyle name="Comma 19 5 5 3 3" xfId="10220" xr:uid="{00000000-0005-0000-0000-0000DD270000}"/>
    <cellStyle name="Comma 19 5 5 4" xfId="10221" xr:uid="{00000000-0005-0000-0000-0000DE270000}"/>
    <cellStyle name="Comma 19 5 5 5" xfId="10222" xr:uid="{00000000-0005-0000-0000-0000DF270000}"/>
    <cellStyle name="Comma 19 5 5 6" xfId="10223" xr:uid="{00000000-0005-0000-0000-0000E0270000}"/>
    <cellStyle name="Comma 19 5 6" xfId="10224" xr:uid="{00000000-0005-0000-0000-0000E1270000}"/>
    <cellStyle name="Comma 19 5 6 2" xfId="10225" xr:uid="{00000000-0005-0000-0000-0000E2270000}"/>
    <cellStyle name="Comma 19 5 6 2 2" xfId="10226" xr:uid="{00000000-0005-0000-0000-0000E3270000}"/>
    <cellStyle name="Comma 19 5 6 2 3" xfId="10227" xr:uid="{00000000-0005-0000-0000-0000E4270000}"/>
    <cellStyle name="Comma 19 5 6 3" xfId="10228" xr:uid="{00000000-0005-0000-0000-0000E5270000}"/>
    <cellStyle name="Comma 19 5 6 3 2" xfId="10229" xr:uid="{00000000-0005-0000-0000-0000E6270000}"/>
    <cellStyle name="Comma 19 5 6 3 3" xfId="10230" xr:uid="{00000000-0005-0000-0000-0000E7270000}"/>
    <cellStyle name="Comma 19 5 6 4" xfId="10231" xr:uid="{00000000-0005-0000-0000-0000E8270000}"/>
    <cellStyle name="Comma 19 5 6 5" xfId="10232" xr:uid="{00000000-0005-0000-0000-0000E9270000}"/>
    <cellStyle name="Comma 19 5 6 6" xfId="10233" xr:uid="{00000000-0005-0000-0000-0000EA270000}"/>
    <cellStyle name="Comma 19 5 7" xfId="10234" xr:uid="{00000000-0005-0000-0000-0000EB270000}"/>
    <cellStyle name="Comma 19 5 7 2" xfId="10235" xr:uid="{00000000-0005-0000-0000-0000EC270000}"/>
    <cellStyle name="Comma 19 5 7 3" xfId="10236" xr:uid="{00000000-0005-0000-0000-0000ED270000}"/>
    <cellStyle name="Comma 19 5 8" xfId="10237" xr:uid="{00000000-0005-0000-0000-0000EE270000}"/>
    <cellStyle name="Comma 19 5 8 2" xfId="10238" xr:uid="{00000000-0005-0000-0000-0000EF270000}"/>
    <cellStyle name="Comma 19 5 8 3" xfId="10239" xr:uid="{00000000-0005-0000-0000-0000F0270000}"/>
    <cellStyle name="Comma 19 5 9" xfId="10240" xr:uid="{00000000-0005-0000-0000-0000F1270000}"/>
    <cellStyle name="Comma 19 50" xfId="10241" xr:uid="{00000000-0005-0000-0000-0000F2270000}"/>
    <cellStyle name="Comma 19 51" xfId="10242" xr:uid="{00000000-0005-0000-0000-0000F3270000}"/>
    <cellStyle name="Comma 19 52" xfId="10243" xr:uid="{00000000-0005-0000-0000-0000F4270000}"/>
    <cellStyle name="Comma 19 53" xfId="10244" xr:uid="{00000000-0005-0000-0000-0000F5270000}"/>
    <cellStyle name="Comma 19 54" xfId="10245" xr:uid="{00000000-0005-0000-0000-0000F6270000}"/>
    <cellStyle name="Comma 19 55" xfId="10246" xr:uid="{00000000-0005-0000-0000-0000F7270000}"/>
    <cellStyle name="Comma 19 56" xfId="10247" xr:uid="{00000000-0005-0000-0000-0000F8270000}"/>
    <cellStyle name="Comma 19 57" xfId="10248" xr:uid="{00000000-0005-0000-0000-0000F9270000}"/>
    <cellStyle name="Comma 19 58" xfId="10249" xr:uid="{00000000-0005-0000-0000-0000FA270000}"/>
    <cellStyle name="Comma 19 59" xfId="10250" xr:uid="{00000000-0005-0000-0000-0000FB270000}"/>
    <cellStyle name="Comma 19 6" xfId="10251" xr:uid="{00000000-0005-0000-0000-0000FC270000}"/>
    <cellStyle name="Comma 19 6 10" xfId="10252" xr:uid="{00000000-0005-0000-0000-0000FD270000}"/>
    <cellStyle name="Comma 19 6 11" xfId="10253" xr:uid="{00000000-0005-0000-0000-0000FE270000}"/>
    <cellStyle name="Comma 19 6 2" xfId="10254" xr:uid="{00000000-0005-0000-0000-0000FF270000}"/>
    <cellStyle name="Comma 19 6 2 10" xfId="10255" xr:uid="{00000000-0005-0000-0000-000000280000}"/>
    <cellStyle name="Comma 19 6 2 2" xfId="10256" xr:uid="{00000000-0005-0000-0000-000001280000}"/>
    <cellStyle name="Comma 19 6 2 2 2" xfId="10257" xr:uid="{00000000-0005-0000-0000-000002280000}"/>
    <cellStyle name="Comma 19 6 2 2 2 2" xfId="10258" xr:uid="{00000000-0005-0000-0000-000003280000}"/>
    <cellStyle name="Comma 19 6 2 2 2 3" xfId="10259" xr:uid="{00000000-0005-0000-0000-000004280000}"/>
    <cellStyle name="Comma 19 6 2 2 3" xfId="10260" xr:uid="{00000000-0005-0000-0000-000005280000}"/>
    <cellStyle name="Comma 19 6 2 2 3 2" xfId="10261" xr:uid="{00000000-0005-0000-0000-000006280000}"/>
    <cellStyle name="Comma 19 6 2 2 3 3" xfId="10262" xr:uid="{00000000-0005-0000-0000-000007280000}"/>
    <cellStyle name="Comma 19 6 2 2 4" xfId="10263" xr:uid="{00000000-0005-0000-0000-000008280000}"/>
    <cellStyle name="Comma 19 6 2 2 5" xfId="10264" xr:uid="{00000000-0005-0000-0000-000009280000}"/>
    <cellStyle name="Comma 19 6 2 2 6" xfId="10265" xr:uid="{00000000-0005-0000-0000-00000A280000}"/>
    <cellStyle name="Comma 19 6 2 3" xfId="10266" xr:uid="{00000000-0005-0000-0000-00000B280000}"/>
    <cellStyle name="Comma 19 6 2 3 2" xfId="10267" xr:uid="{00000000-0005-0000-0000-00000C280000}"/>
    <cellStyle name="Comma 19 6 2 3 2 2" xfId="10268" xr:uid="{00000000-0005-0000-0000-00000D280000}"/>
    <cellStyle name="Comma 19 6 2 3 2 3" xfId="10269" xr:uid="{00000000-0005-0000-0000-00000E280000}"/>
    <cellStyle name="Comma 19 6 2 3 3" xfId="10270" xr:uid="{00000000-0005-0000-0000-00000F280000}"/>
    <cellStyle name="Comma 19 6 2 3 3 2" xfId="10271" xr:uid="{00000000-0005-0000-0000-000010280000}"/>
    <cellStyle name="Comma 19 6 2 3 3 3" xfId="10272" xr:uid="{00000000-0005-0000-0000-000011280000}"/>
    <cellStyle name="Comma 19 6 2 3 4" xfId="10273" xr:uid="{00000000-0005-0000-0000-000012280000}"/>
    <cellStyle name="Comma 19 6 2 3 5" xfId="10274" xr:uid="{00000000-0005-0000-0000-000013280000}"/>
    <cellStyle name="Comma 19 6 2 3 6" xfId="10275" xr:uid="{00000000-0005-0000-0000-000014280000}"/>
    <cellStyle name="Comma 19 6 2 4" xfId="10276" xr:uid="{00000000-0005-0000-0000-000015280000}"/>
    <cellStyle name="Comma 19 6 2 4 2" xfId="10277" xr:uid="{00000000-0005-0000-0000-000016280000}"/>
    <cellStyle name="Comma 19 6 2 4 2 2" xfId="10278" xr:uid="{00000000-0005-0000-0000-000017280000}"/>
    <cellStyle name="Comma 19 6 2 4 2 3" xfId="10279" xr:uid="{00000000-0005-0000-0000-000018280000}"/>
    <cellStyle name="Comma 19 6 2 4 3" xfId="10280" xr:uid="{00000000-0005-0000-0000-000019280000}"/>
    <cellStyle name="Comma 19 6 2 4 3 2" xfId="10281" xr:uid="{00000000-0005-0000-0000-00001A280000}"/>
    <cellStyle name="Comma 19 6 2 4 3 3" xfId="10282" xr:uid="{00000000-0005-0000-0000-00001B280000}"/>
    <cellStyle name="Comma 19 6 2 4 4" xfId="10283" xr:uid="{00000000-0005-0000-0000-00001C280000}"/>
    <cellStyle name="Comma 19 6 2 4 5" xfId="10284" xr:uid="{00000000-0005-0000-0000-00001D280000}"/>
    <cellStyle name="Comma 19 6 2 4 6" xfId="10285" xr:uid="{00000000-0005-0000-0000-00001E280000}"/>
    <cellStyle name="Comma 19 6 2 5" xfId="10286" xr:uid="{00000000-0005-0000-0000-00001F280000}"/>
    <cellStyle name="Comma 19 6 2 5 2" xfId="10287" xr:uid="{00000000-0005-0000-0000-000020280000}"/>
    <cellStyle name="Comma 19 6 2 5 2 2" xfId="10288" xr:uid="{00000000-0005-0000-0000-000021280000}"/>
    <cellStyle name="Comma 19 6 2 5 2 3" xfId="10289" xr:uid="{00000000-0005-0000-0000-000022280000}"/>
    <cellStyle name="Comma 19 6 2 5 3" xfId="10290" xr:uid="{00000000-0005-0000-0000-000023280000}"/>
    <cellStyle name="Comma 19 6 2 5 3 2" xfId="10291" xr:uid="{00000000-0005-0000-0000-000024280000}"/>
    <cellStyle name="Comma 19 6 2 5 3 3" xfId="10292" xr:uid="{00000000-0005-0000-0000-000025280000}"/>
    <cellStyle name="Comma 19 6 2 5 4" xfId="10293" xr:uid="{00000000-0005-0000-0000-000026280000}"/>
    <cellStyle name="Comma 19 6 2 5 5" xfId="10294" xr:uid="{00000000-0005-0000-0000-000027280000}"/>
    <cellStyle name="Comma 19 6 2 5 6" xfId="10295" xr:uid="{00000000-0005-0000-0000-000028280000}"/>
    <cellStyle name="Comma 19 6 2 6" xfId="10296" xr:uid="{00000000-0005-0000-0000-000029280000}"/>
    <cellStyle name="Comma 19 6 2 6 2" xfId="10297" xr:uid="{00000000-0005-0000-0000-00002A280000}"/>
    <cellStyle name="Comma 19 6 2 6 3" xfId="10298" xr:uid="{00000000-0005-0000-0000-00002B280000}"/>
    <cellStyle name="Comma 19 6 2 7" xfId="10299" xr:uid="{00000000-0005-0000-0000-00002C280000}"/>
    <cellStyle name="Comma 19 6 2 7 2" xfId="10300" xr:uid="{00000000-0005-0000-0000-00002D280000}"/>
    <cellStyle name="Comma 19 6 2 7 3" xfId="10301" xr:uid="{00000000-0005-0000-0000-00002E280000}"/>
    <cellStyle name="Comma 19 6 2 8" xfId="10302" xr:uid="{00000000-0005-0000-0000-00002F280000}"/>
    <cellStyle name="Comma 19 6 2 9" xfId="10303" xr:uid="{00000000-0005-0000-0000-000030280000}"/>
    <cellStyle name="Comma 19 6 3" xfId="10304" xr:uid="{00000000-0005-0000-0000-000031280000}"/>
    <cellStyle name="Comma 19 6 3 2" xfId="10305" xr:uid="{00000000-0005-0000-0000-000032280000}"/>
    <cellStyle name="Comma 19 6 3 2 2" xfId="10306" xr:uid="{00000000-0005-0000-0000-000033280000}"/>
    <cellStyle name="Comma 19 6 3 2 3" xfId="10307" xr:uid="{00000000-0005-0000-0000-000034280000}"/>
    <cellStyle name="Comma 19 6 3 3" xfId="10308" xr:uid="{00000000-0005-0000-0000-000035280000}"/>
    <cellStyle name="Comma 19 6 3 3 2" xfId="10309" xr:uid="{00000000-0005-0000-0000-000036280000}"/>
    <cellStyle name="Comma 19 6 3 3 3" xfId="10310" xr:uid="{00000000-0005-0000-0000-000037280000}"/>
    <cellStyle name="Comma 19 6 3 4" xfId="10311" xr:uid="{00000000-0005-0000-0000-000038280000}"/>
    <cellStyle name="Comma 19 6 3 5" xfId="10312" xr:uid="{00000000-0005-0000-0000-000039280000}"/>
    <cellStyle name="Comma 19 6 3 6" xfId="10313" xr:uid="{00000000-0005-0000-0000-00003A280000}"/>
    <cellStyle name="Comma 19 6 4" xfId="10314" xr:uid="{00000000-0005-0000-0000-00003B280000}"/>
    <cellStyle name="Comma 19 6 4 2" xfId="10315" xr:uid="{00000000-0005-0000-0000-00003C280000}"/>
    <cellStyle name="Comma 19 6 4 2 2" xfId="10316" xr:uid="{00000000-0005-0000-0000-00003D280000}"/>
    <cellStyle name="Comma 19 6 4 2 3" xfId="10317" xr:uid="{00000000-0005-0000-0000-00003E280000}"/>
    <cellStyle name="Comma 19 6 4 3" xfId="10318" xr:uid="{00000000-0005-0000-0000-00003F280000}"/>
    <cellStyle name="Comma 19 6 4 3 2" xfId="10319" xr:uid="{00000000-0005-0000-0000-000040280000}"/>
    <cellStyle name="Comma 19 6 4 3 3" xfId="10320" xr:uid="{00000000-0005-0000-0000-000041280000}"/>
    <cellStyle name="Comma 19 6 4 4" xfId="10321" xr:uid="{00000000-0005-0000-0000-000042280000}"/>
    <cellStyle name="Comma 19 6 4 5" xfId="10322" xr:uid="{00000000-0005-0000-0000-000043280000}"/>
    <cellStyle name="Comma 19 6 4 6" xfId="10323" xr:uid="{00000000-0005-0000-0000-000044280000}"/>
    <cellStyle name="Comma 19 6 5" xfId="10324" xr:uid="{00000000-0005-0000-0000-000045280000}"/>
    <cellStyle name="Comma 19 6 5 2" xfId="10325" xr:uid="{00000000-0005-0000-0000-000046280000}"/>
    <cellStyle name="Comma 19 6 5 2 2" xfId="10326" xr:uid="{00000000-0005-0000-0000-000047280000}"/>
    <cellStyle name="Comma 19 6 5 2 3" xfId="10327" xr:uid="{00000000-0005-0000-0000-000048280000}"/>
    <cellStyle name="Comma 19 6 5 3" xfId="10328" xr:uid="{00000000-0005-0000-0000-000049280000}"/>
    <cellStyle name="Comma 19 6 5 3 2" xfId="10329" xr:uid="{00000000-0005-0000-0000-00004A280000}"/>
    <cellStyle name="Comma 19 6 5 3 3" xfId="10330" xr:uid="{00000000-0005-0000-0000-00004B280000}"/>
    <cellStyle name="Comma 19 6 5 4" xfId="10331" xr:uid="{00000000-0005-0000-0000-00004C280000}"/>
    <cellStyle name="Comma 19 6 5 5" xfId="10332" xr:uid="{00000000-0005-0000-0000-00004D280000}"/>
    <cellStyle name="Comma 19 6 5 6" xfId="10333" xr:uid="{00000000-0005-0000-0000-00004E280000}"/>
    <cellStyle name="Comma 19 6 6" xfId="10334" xr:uid="{00000000-0005-0000-0000-00004F280000}"/>
    <cellStyle name="Comma 19 6 6 2" xfId="10335" xr:uid="{00000000-0005-0000-0000-000050280000}"/>
    <cellStyle name="Comma 19 6 6 2 2" xfId="10336" xr:uid="{00000000-0005-0000-0000-000051280000}"/>
    <cellStyle name="Comma 19 6 6 2 3" xfId="10337" xr:uid="{00000000-0005-0000-0000-000052280000}"/>
    <cellStyle name="Comma 19 6 6 3" xfId="10338" xr:uid="{00000000-0005-0000-0000-000053280000}"/>
    <cellStyle name="Comma 19 6 6 3 2" xfId="10339" xr:uid="{00000000-0005-0000-0000-000054280000}"/>
    <cellStyle name="Comma 19 6 6 3 3" xfId="10340" xr:uid="{00000000-0005-0000-0000-000055280000}"/>
    <cellStyle name="Comma 19 6 6 4" xfId="10341" xr:uid="{00000000-0005-0000-0000-000056280000}"/>
    <cellStyle name="Comma 19 6 6 5" xfId="10342" xr:uid="{00000000-0005-0000-0000-000057280000}"/>
    <cellStyle name="Comma 19 6 6 6" xfId="10343" xr:uid="{00000000-0005-0000-0000-000058280000}"/>
    <cellStyle name="Comma 19 6 7" xfId="10344" xr:uid="{00000000-0005-0000-0000-000059280000}"/>
    <cellStyle name="Comma 19 6 7 2" xfId="10345" xr:uid="{00000000-0005-0000-0000-00005A280000}"/>
    <cellStyle name="Comma 19 6 7 3" xfId="10346" xr:uid="{00000000-0005-0000-0000-00005B280000}"/>
    <cellStyle name="Comma 19 6 8" xfId="10347" xr:uid="{00000000-0005-0000-0000-00005C280000}"/>
    <cellStyle name="Comma 19 6 8 2" xfId="10348" xr:uid="{00000000-0005-0000-0000-00005D280000}"/>
    <cellStyle name="Comma 19 6 8 3" xfId="10349" xr:uid="{00000000-0005-0000-0000-00005E280000}"/>
    <cellStyle name="Comma 19 6 9" xfId="10350" xr:uid="{00000000-0005-0000-0000-00005F280000}"/>
    <cellStyle name="Comma 19 60" xfId="10351" xr:uid="{00000000-0005-0000-0000-000060280000}"/>
    <cellStyle name="Comma 19 61" xfId="10352" xr:uid="{00000000-0005-0000-0000-000061280000}"/>
    <cellStyle name="Comma 19 62" xfId="10353" xr:uid="{00000000-0005-0000-0000-000062280000}"/>
    <cellStyle name="Comma 19 63" xfId="10354" xr:uid="{00000000-0005-0000-0000-000063280000}"/>
    <cellStyle name="Comma 19 64" xfId="10355" xr:uid="{00000000-0005-0000-0000-000064280000}"/>
    <cellStyle name="Comma 19 65" xfId="10356" xr:uid="{00000000-0005-0000-0000-000065280000}"/>
    <cellStyle name="Comma 19 66" xfId="10357" xr:uid="{00000000-0005-0000-0000-000066280000}"/>
    <cellStyle name="Comma 19 67" xfId="10358" xr:uid="{00000000-0005-0000-0000-000067280000}"/>
    <cellStyle name="Comma 19 68" xfId="10359" xr:uid="{00000000-0005-0000-0000-000068280000}"/>
    <cellStyle name="Comma 19 69" xfId="10360" xr:uid="{00000000-0005-0000-0000-000069280000}"/>
    <cellStyle name="Comma 19 7" xfId="10361" xr:uid="{00000000-0005-0000-0000-00006A280000}"/>
    <cellStyle name="Comma 19 7 10" xfId="10362" xr:uid="{00000000-0005-0000-0000-00006B280000}"/>
    <cellStyle name="Comma 19 7 11" xfId="10363" xr:uid="{00000000-0005-0000-0000-00006C280000}"/>
    <cellStyle name="Comma 19 7 2" xfId="10364" xr:uid="{00000000-0005-0000-0000-00006D280000}"/>
    <cellStyle name="Comma 19 7 2 10" xfId="10365" xr:uid="{00000000-0005-0000-0000-00006E280000}"/>
    <cellStyle name="Comma 19 7 2 2" xfId="10366" xr:uid="{00000000-0005-0000-0000-00006F280000}"/>
    <cellStyle name="Comma 19 7 2 2 2" xfId="10367" xr:uid="{00000000-0005-0000-0000-000070280000}"/>
    <cellStyle name="Comma 19 7 2 2 2 2" xfId="10368" xr:uid="{00000000-0005-0000-0000-000071280000}"/>
    <cellStyle name="Comma 19 7 2 2 2 3" xfId="10369" xr:uid="{00000000-0005-0000-0000-000072280000}"/>
    <cellStyle name="Comma 19 7 2 2 3" xfId="10370" xr:uid="{00000000-0005-0000-0000-000073280000}"/>
    <cellStyle name="Comma 19 7 2 2 3 2" xfId="10371" xr:uid="{00000000-0005-0000-0000-000074280000}"/>
    <cellStyle name="Comma 19 7 2 2 3 3" xfId="10372" xr:uid="{00000000-0005-0000-0000-000075280000}"/>
    <cellStyle name="Comma 19 7 2 2 4" xfId="10373" xr:uid="{00000000-0005-0000-0000-000076280000}"/>
    <cellStyle name="Comma 19 7 2 2 5" xfId="10374" xr:uid="{00000000-0005-0000-0000-000077280000}"/>
    <cellStyle name="Comma 19 7 2 2 6" xfId="10375" xr:uid="{00000000-0005-0000-0000-000078280000}"/>
    <cellStyle name="Comma 19 7 2 3" xfId="10376" xr:uid="{00000000-0005-0000-0000-000079280000}"/>
    <cellStyle name="Comma 19 7 2 3 2" xfId="10377" xr:uid="{00000000-0005-0000-0000-00007A280000}"/>
    <cellStyle name="Comma 19 7 2 3 2 2" xfId="10378" xr:uid="{00000000-0005-0000-0000-00007B280000}"/>
    <cellStyle name="Comma 19 7 2 3 2 3" xfId="10379" xr:uid="{00000000-0005-0000-0000-00007C280000}"/>
    <cellStyle name="Comma 19 7 2 3 3" xfId="10380" xr:uid="{00000000-0005-0000-0000-00007D280000}"/>
    <cellStyle name="Comma 19 7 2 3 3 2" xfId="10381" xr:uid="{00000000-0005-0000-0000-00007E280000}"/>
    <cellStyle name="Comma 19 7 2 3 3 3" xfId="10382" xr:uid="{00000000-0005-0000-0000-00007F280000}"/>
    <cellStyle name="Comma 19 7 2 3 4" xfId="10383" xr:uid="{00000000-0005-0000-0000-000080280000}"/>
    <cellStyle name="Comma 19 7 2 3 5" xfId="10384" xr:uid="{00000000-0005-0000-0000-000081280000}"/>
    <cellStyle name="Comma 19 7 2 3 6" xfId="10385" xr:uid="{00000000-0005-0000-0000-000082280000}"/>
    <cellStyle name="Comma 19 7 2 4" xfId="10386" xr:uid="{00000000-0005-0000-0000-000083280000}"/>
    <cellStyle name="Comma 19 7 2 4 2" xfId="10387" xr:uid="{00000000-0005-0000-0000-000084280000}"/>
    <cellStyle name="Comma 19 7 2 4 2 2" xfId="10388" xr:uid="{00000000-0005-0000-0000-000085280000}"/>
    <cellStyle name="Comma 19 7 2 4 2 3" xfId="10389" xr:uid="{00000000-0005-0000-0000-000086280000}"/>
    <cellStyle name="Comma 19 7 2 4 3" xfId="10390" xr:uid="{00000000-0005-0000-0000-000087280000}"/>
    <cellStyle name="Comma 19 7 2 4 3 2" xfId="10391" xr:uid="{00000000-0005-0000-0000-000088280000}"/>
    <cellStyle name="Comma 19 7 2 4 3 3" xfId="10392" xr:uid="{00000000-0005-0000-0000-000089280000}"/>
    <cellStyle name="Comma 19 7 2 4 4" xfId="10393" xr:uid="{00000000-0005-0000-0000-00008A280000}"/>
    <cellStyle name="Comma 19 7 2 4 5" xfId="10394" xr:uid="{00000000-0005-0000-0000-00008B280000}"/>
    <cellStyle name="Comma 19 7 2 4 6" xfId="10395" xr:uid="{00000000-0005-0000-0000-00008C280000}"/>
    <cellStyle name="Comma 19 7 2 5" xfId="10396" xr:uid="{00000000-0005-0000-0000-00008D280000}"/>
    <cellStyle name="Comma 19 7 2 5 2" xfId="10397" xr:uid="{00000000-0005-0000-0000-00008E280000}"/>
    <cellStyle name="Comma 19 7 2 5 2 2" xfId="10398" xr:uid="{00000000-0005-0000-0000-00008F280000}"/>
    <cellStyle name="Comma 19 7 2 5 2 3" xfId="10399" xr:uid="{00000000-0005-0000-0000-000090280000}"/>
    <cellStyle name="Comma 19 7 2 5 3" xfId="10400" xr:uid="{00000000-0005-0000-0000-000091280000}"/>
    <cellStyle name="Comma 19 7 2 5 3 2" xfId="10401" xr:uid="{00000000-0005-0000-0000-000092280000}"/>
    <cellStyle name="Comma 19 7 2 5 3 3" xfId="10402" xr:uid="{00000000-0005-0000-0000-000093280000}"/>
    <cellStyle name="Comma 19 7 2 5 4" xfId="10403" xr:uid="{00000000-0005-0000-0000-000094280000}"/>
    <cellStyle name="Comma 19 7 2 5 5" xfId="10404" xr:uid="{00000000-0005-0000-0000-000095280000}"/>
    <cellStyle name="Comma 19 7 2 5 6" xfId="10405" xr:uid="{00000000-0005-0000-0000-000096280000}"/>
    <cellStyle name="Comma 19 7 2 6" xfId="10406" xr:uid="{00000000-0005-0000-0000-000097280000}"/>
    <cellStyle name="Comma 19 7 2 6 2" xfId="10407" xr:uid="{00000000-0005-0000-0000-000098280000}"/>
    <cellStyle name="Comma 19 7 2 6 3" xfId="10408" xr:uid="{00000000-0005-0000-0000-000099280000}"/>
    <cellStyle name="Comma 19 7 2 7" xfId="10409" xr:uid="{00000000-0005-0000-0000-00009A280000}"/>
    <cellStyle name="Comma 19 7 2 7 2" xfId="10410" xr:uid="{00000000-0005-0000-0000-00009B280000}"/>
    <cellStyle name="Comma 19 7 2 7 3" xfId="10411" xr:uid="{00000000-0005-0000-0000-00009C280000}"/>
    <cellStyle name="Comma 19 7 2 8" xfId="10412" xr:uid="{00000000-0005-0000-0000-00009D280000}"/>
    <cellStyle name="Comma 19 7 2 9" xfId="10413" xr:uid="{00000000-0005-0000-0000-00009E280000}"/>
    <cellStyle name="Comma 19 7 3" xfId="10414" xr:uid="{00000000-0005-0000-0000-00009F280000}"/>
    <cellStyle name="Comma 19 7 3 2" xfId="10415" xr:uid="{00000000-0005-0000-0000-0000A0280000}"/>
    <cellStyle name="Comma 19 7 3 2 2" xfId="10416" xr:uid="{00000000-0005-0000-0000-0000A1280000}"/>
    <cellStyle name="Comma 19 7 3 2 3" xfId="10417" xr:uid="{00000000-0005-0000-0000-0000A2280000}"/>
    <cellStyle name="Comma 19 7 3 3" xfId="10418" xr:uid="{00000000-0005-0000-0000-0000A3280000}"/>
    <cellStyle name="Comma 19 7 3 3 2" xfId="10419" xr:uid="{00000000-0005-0000-0000-0000A4280000}"/>
    <cellStyle name="Comma 19 7 3 3 3" xfId="10420" xr:uid="{00000000-0005-0000-0000-0000A5280000}"/>
    <cellStyle name="Comma 19 7 3 4" xfId="10421" xr:uid="{00000000-0005-0000-0000-0000A6280000}"/>
    <cellStyle name="Comma 19 7 3 5" xfId="10422" xr:uid="{00000000-0005-0000-0000-0000A7280000}"/>
    <cellStyle name="Comma 19 7 3 6" xfId="10423" xr:uid="{00000000-0005-0000-0000-0000A8280000}"/>
    <cellStyle name="Comma 19 7 4" xfId="10424" xr:uid="{00000000-0005-0000-0000-0000A9280000}"/>
    <cellStyle name="Comma 19 7 4 2" xfId="10425" xr:uid="{00000000-0005-0000-0000-0000AA280000}"/>
    <cellStyle name="Comma 19 7 4 2 2" xfId="10426" xr:uid="{00000000-0005-0000-0000-0000AB280000}"/>
    <cellStyle name="Comma 19 7 4 2 3" xfId="10427" xr:uid="{00000000-0005-0000-0000-0000AC280000}"/>
    <cellStyle name="Comma 19 7 4 3" xfId="10428" xr:uid="{00000000-0005-0000-0000-0000AD280000}"/>
    <cellStyle name="Comma 19 7 4 3 2" xfId="10429" xr:uid="{00000000-0005-0000-0000-0000AE280000}"/>
    <cellStyle name="Comma 19 7 4 3 3" xfId="10430" xr:uid="{00000000-0005-0000-0000-0000AF280000}"/>
    <cellStyle name="Comma 19 7 4 4" xfId="10431" xr:uid="{00000000-0005-0000-0000-0000B0280000}"/>
    <cellStyle name="Comma 19 7 4 5" xfId="10432" xr:uid="{00000000-0005-0000-0000-0000B1280000}"/>
    <cellStyle name="Comma 19 7 4 6" xfId="10433" xr:uid="{00000000-0005-0000-0000-0000B2280000}"/>
    <cellStyle name="Comma 19 7 5" xfId="10434" xr:uid="{00000000-0005-0000-0000-0000B3280000}"/>
    <cellStyle name="Comma 19 7 5 2" xfId="10435" xr:uid="{00000000-0005-0000-0000-0000B4280000}"/>
    <cellStyle name="Comma 19 7 5 2 2" xfId="10436" xr:uid="{00000000-0005-0000-0000-0000B5280000}"/>
    <cellStyle name="Comma 19 7 5 2 3" xfId="10437" xr:uid="{00000000-0005-0000-0000-0000B6280000}"/>
    <cellStyle name="Comma 19 7 5 3" xfId="10438" xr:uid="{00000000-0005-0000-0000-0000B7280000}"/>
    <cellStyle name="Comma 19 7 5 3 2" xfId="10439" xr:uid="{00000000-0005-0000-0000-0000B8280000}"/>
    <cellStyle name="Comma 19 7 5 3 3" xfId="10440" xr:uid="{00000000-0005-0000-0000-0000B9280000}"/>
    <cellStyle name="Comma 19 7 5 4" xfId="10441" xr:uid="{00000000-0005-0000-0000-0000BA280000}"/>
    <cellStyle name="Comma 19 7 5 5" xfId="10442" xr:uid="{00000000-0005-0000-0000-0000BB280000}"/>
    <cellStyle name="Comma 19 7 5 6" xfId="10443" xr:uid="{00000000-0005-0000-0000-0000BC280000}"/>
    <cellStyle name="Comma 19 7 6" xfId="10444" xr:uid="{00000000-0005-0000-0000-0000BD280000}"/>
    <cellStyle name="Comma 19 7 6 2" xfId="10445" xr:uid="{00000000-0005-0000-0000-0000BE280000}"/>
    <cellStyle name="Comma 19 7 6 2 2" xfId="10446" xr:uid="{00000000-0005-0000-0000-0000BF280000}"/>
    <cellStyle name="Comma 19 7 6 2 3" xfId="10447" xr:uid="{00000000-0005-0000-0000-0000C0280000}"/>
    <cellStyle name="Comma 19 7 6 3" xfId="10448" xr:uid="{00000000-0005-0000-0000-0000C1280000}"/>
    <cellStyle name="Comma 19 7 6 3 2" xfId="10449" xr:uid="{00000000-0005-0000-0000-0000C2280000}"/>
    <cellStyle name="Comma 19 7 6 3 3" xfId="10450" xr:uid="{00000000-0005-0000-0000-0000C3280000}"/>
    <cellStyle name="Comma 19 7 6 4" xfId="10451" xr:uid="{00000000-0005-0000-0000-0000C4280000}"/>
    <cellStyle name="Comma 19 7 6 5" xfId="10452" xr:uid="{00000000-0005-0000-0000-0000C5280000}"/>
    <cellStyle name="Comma 19 7 6 6" xfId="10453" xr:uid="{00000000-0005-0000-0000-0000C6280000}"/>
    <cellStyle name="Comma 19 7 7" xfId="10454" xr:uid="{00000000-0005-0000-0000-0000C7280000}"/>
    <cellStyle name="Comma 19 7 7 2" xfId="10455" xr:uid="{00000000-0005-0000-0000-0000C8280000}"/>
    <cellStyle name="Comma 19 7 7 3" xfId="10456" xr:uid="{00000000-0005-0000-0000-0000C9280000}"/>
    <cellStyle name="Comma 19 7 8" xfId="10457" xr:uid="{00000000-0005-0000-0000-0000CA280000}"/>
    <cellStyle name="Comma 19 7 8 2" xfId="10458" xr:uid="{00000000-0005-0000-0000-0000CB280000}"/>
    <cellStyle name="Comma 19 7 8 3" xfId="10459" xr:uid="{00000000-0005-0000-0000-0000CC280000}"/>
    <cellStyle name="Comma 19 7 9" xfId="10460" xr:uid="{00000000-0005-0000-0000-0000CD280000}"/>
    <cellStyle name="Comma 19 70" xfId="10461" xr:uid="{00000000-0005-0000-0000-0000CE280000}"/>
    <cellStyle name="Comma 19 71" xfId="10462" xr:uid="{00000000-0005-0000-0000-0000CF280000}"/>
    <cellStyle name="Comma 19 72" xfId="10463" xr:uid="{00000000-0005-0000-0000-0000D0280000}"/>
    <cellStyle name="Comma 19 73" xfId="10464" xr:uid="{00000000-0005-0000-0000-0000D1280000}"/>
    <cellStyle name="Comma 19 74" xfId="10465" xr:uid="{00000000-0005-0000-0000-0000D2280000}"/>
    <cellStyle name="Comma 19 75" xfId="10466" xr:uid="{00000000-0005-0000-0000-0000D3280000}"/>
    <cellStyle name="Comma 19 76" xfId="10467" xr:uid="{00000000-0005-0000-0000-0000D4280000}"/>
    <cellStyle name="Comma 19 77" xfId="10468" xr:uid="{00000000-0005-0000-0000-0000D5280000}"/>
    <cellStyle name="Comma 19 78" xfId="10469" xr:uid="{00000000-0005-0000-0000-0000D6280000}"/>
    <cellStyle name="Comma 19 79" xfId="10470" xr:uid="{00000000-0005-0000-0000-0000D7280000}"/>
    <cellStyle name="Comma 19 8" xfId="10471" xr:uid="{00000000-0005-0000-0000-0000D8280000}"/>
    <cellStyle name="Comma 19 8 10" xfId="10472" xr:uid="{00000000-0005-0000-0000-0000D9280000}"/>
    <cellStyle name="Comma 19 8 11" xfId="10473" xr:uid="{00000000-0005-0000-0000-0000DA280000}"/>
    <cellStyle name="Comma 19 8 2" xfId="10474" xr:uid="{00000000-0005-0000-0000-0000DB280000}"/>
    <cellStyle name="Comma 19 8 2 10" xfId="10475" xr:uid="{00000000-0005-0000-0000-0000DC280000}"/>
    <cellStyle name="Comma 19 8 2 2" xfId="10476" xr:uid="{00000000-0005-0000-0000-0000DD280000}"/>
    <cellStyle name="Comma 19 8 2 2 2" xfId="10477" xr:uid="{00000000-0005-0000-0000-0000DE280000}"/>
    <cellStyle name="Comma 19 8 2 2 2 2" xfId="10478" xr:uid="{00000000-0005-0000-0000-0000DF280000}"/>
    <cellStyle name="Comma 19 8 2 2 2 3" xfId="10479" xr:uid="{00000000-0005-0000-0000-0000E0280000}"/>
    <cellStyle name="Comma 19 8 2 2 3" xfId="10480" xr:uid="{00000000-0005-0000-0000-0000E1280000}"/>
    <cellStyle name="Comma 19 8 2 2 3 2" xfId="10481" xr:uid="{00000000-0005-0000-0000-0000E2280000}"/>
    <cellStyle name="Comma 19 8 2 2 3 3" xfId="10482" xr:uid="{00000000-0005-0000-0000-0000E3280000}"/>
    <cellStyle name="Comma 19 8 2 2 4" xfId="10483" xr:uid="{00000000-0005-0000-0000-0000E4280000}"/>
    <cellStyle name="Comma 19 8 2 2 5" xfId="10484" xr:uid="{00000000-0005-0000-0000-0000E5280000}"/>
    <cellStyle name="Comma 19 8 2 2 6" xfId="10485" xr:uid="{00000000-0005-0000-0000-0000E6280000}"/>
    <cellStyle name="Comma 19 8 2 3" xfId="10486" xr:uid="{00000000-0005-0000-0000-0000E7280000}"/>
    <cellStyle name="Comma 19 8 2 3 2" xfId="10487" xr:uid="{00000000-0005-0000-0000-0000E8280000}"/>
    <cellStyle name="Comma 19 8 2 3 2 2" xfId="10488" xr:uid="{00000000-0005-0000-0000-0000E9280000}"/>
    <cellStyle name="Comma 19 8 2 3 2 3" xfId="10489" xr:uid="{00000000-0005-0000-0000-0000EA280000}"/>
    <cellStyle name="Comma 19 8 2 3 3" xfId="10490" xr:uid="{00000000-0005-0000-0000-0000EB280000}"/>
    <cellStyle name="Comma 19 8 2 3 3 2" xfId="10491" xr:uid="{00000000-0005-0000-0000-0000EC280000}"/>
    <cellStyle name="Comma 19 8 2 3 3 3" xfId="10492" xr:uid="{00000000-0005-0000-0000-0000ED280000}"/>
    <cellStyle name="Comma 19 8 2 3 4" xfId="10493" xr:uid="{00000000-0005-0000-0000-0000EE280000}"/>
    <cellStyle name="Comma 19 8 2 3 5" xfId="10494" xr:uid="{00000000-0005-0000-0000-0000EF280000}"/>
    <cellStyle name="Comma 19 8 2 3 6" xfId="10495" xr:uid="{00000000-0005-0000-0000-0000F0280000}"/>
    <cellStyle name="Comma 19 8 2 4" xfId="10496" xr:uid="{00000000-0005-0000-0000-0000F1280000}"/>
    <cellStyle name="Comma 19 8 2 4 2" xfId="10497" xr:uid="{00000000-0005-0000-0000-0000F2280000}"/>
    <cellStyle name="Comma 19 8 2 4 2 2" xfId="10498" xr:uid="{00000000-0005-0000-0000-0000F3280000}"/>
    <cellStyle name="Comma 19 8 2 4 2 3" xfId="10499" xr:uid="{00000000-0005-0000-0000-0000F4280000}"/>
    <cellStyle name="Comma 19 8 2 4 3" xfId="10500" xr:uid="{00000000-0005-0000-0000-0000F5280000}"/>
    <cellStyle name="Comma 19 8 2 4 3 2" xfId="10501" xr:uid="{00000000-0005-0000-0000-0000F6280000}"/>
    <cellStyle name="Comma 19 8 2 4 3 3" xfId="10502" xr:uid="{00000000-0005-0000-0000-0000F7280000}"/>
    <cellStyle name="Comma 19 8 2 4 4" xfId="10503" xr:uid="{00000000-0005-0000-0000-0000F8280000}"/>
    <cellStyle name="Comma 19 8 2 4 5" xfId="10504" xr:uid="{00000000-0005-0000-0000-0000F9280000}"/>
    <cellStyle name="Comma 19 8 2 4 6" xfId="10505" xr:uid="{00000000-0005-0000-0000-0000FA280000}"/>
    <cellStyle name="Comma 19 8 2 5" xfId="10506" xr:uid="{00000000-0005-0000-0000-0000FB280000}"/>
    <cellStyle name="Comma 19 8 2 5 2" xfId="10507" xr:uid="{00000000-0005-0000-0000-0000FC280000}"/>
    <cellStyle name="Comma 19 8 2 5 2 2" xfId="10508" xr:uid="{00000000-0005-0000-0000-0000FD280000}"/>
    <cellStyle name="Comma 19 8 2 5 2 3" xfId="10509" xr:uid="{00000000-0005-0000-0000-0000FE280000}"/>
    <cellStyle name="Comma 19 8 2 5 3" xfId="10510" xr:uid="{00000000-0005-0000-0000-0000FF280000}"/>
    <cellStyle name="Comma 19 8 2 5 3 2" xfId="10511" xr:uid="{00000000-0005-0000-0000-000000290000}"/>
    <cellStyle name="Comma 19 8 2 5 3 3" xfId="10512" xr:uid="{00000000-0005-0000-0000-000001290000}"/>
    <cellStyle name="Comma 19 8 2 5 4" xfId="10513" xr:uid="{00000000-0005-0000-0000-000002290000}"/>
    <cellStyle name="Comma 19 8 2 5 5" xfId="10514" xr:uid="{00000000-0005-0000-0000-000003290000}"/>
    <cellStyle name="Comma 19 8 2 5 6" xfId="10515" xr:uid="{00000000-0005-0000-0000-000004290000}"/>
    <cellStyle name="Comma 19 8 2 6" xfId="10516" xr:uid="{00000000-0005-0000-0000-000005290000}"/>
    <cellStyle name="Comma 19 8 2 6 2" xfId="10517" xr:uid="{00000000-0005-0000-0000-000006290000}"/>
    <cellStyle name="Comma 19 8 2 6 3" xfId="10518" xr:uid="{00000000-0005-0000-0000-000007290000}"/>
    <cellStyle name="Comma 19 8 2 7" xfId="10519" xr:uid="{00000000-0005-0000-0000-000008290000}"/>
    <cellStyle name="Comma 19 8 2 7 2" xfId="10520" xr:uid="{00000000-0005-0000-0000-000009290000}"/>
    <cellStyle name="Comma 19 8 2 7 3" xfId="10521" xr:uid="{00000000-0005-0000-0000-00000A290000}"/>
    <cellStyle name="Comma 19 8 2 8" xfId="10522" xr:uid="{00000000-0005-0000-0000-00000B290000}"/>
    <cellStyle name="Comma 19 8 2 9" xfId="10523" xr:uid="{00000000-0005-0000-0000-00000C290000}"/>
    <cellStyle name="Comma 19 8 3" xfId="10524" xr:uid="{00000000-0005-0000-0000-00000D290000}"/>
    <cellStyle name="Comma 19 8 3 2" xfId="10525" xr:uid="{00000000-0005-0000-0000-00000E290000}"/>
    <cellStyle name="Comma 19 8 3 2 2" xfId="10526" xr:uid="{00000000-0005-0000-0000-00000F290000}"/>
    <cellStyle name="Comma 19 8 3 2 3" xfId="10527" xr:uid="{00000000-0005-0000-0000-000010290000}"/>
    <cellStyle name="Comma 19 8 3 3" xfId="10528" xr:uid="{00000000-0005-0000-0000-000011290000}"/>
    <cellStyle name="Comma 19 8 3 3 2" xfId="10529" xr:uid="{00000000-0005-0000-0000-000012290000}"/>
    <cellStyle name="Comma 19 8 3 3 3" xfId="10530" xr:uid="{00000000-0005-0000-0000-000013290000}"/>
    <cellStyle name="Comma 19 8 3 4" xfId="10531" xr:uid="{00000000-0005-0000-0000-000014290000}"/>
    <cellStyle name="Comma 19 8 3 5" xfId="10532" xr:uid="{00000000-0005-0000-0000-000015290000}"/>
    <cellStyle name="Comma 19 8 3 6" xfId="10533" xr:uid="{00000000-0005-0000-0000-000016290000}"/>
    <cellStyle name="Comma 19 8 4" xfId="10534" xr:uid="{00000000-0005-0000-0000-000017290000}"/>
    <cellStyle name="Comma 19 8 4 2" xfId="10535" xr:uid="{00000000-0005-0000-0000-000018290000}"/>
    <cellStyle name="Comma 19 8 4 2 2" xfId="10536" xr:uid="{00000000-0005-0000-0000-000019290000}"/>
    <cellStyle name="Comma 19 8 4 2 3" xfId="10537" xr:uid="{00000000-0005-0000-0000-00001A290000}"/>
    <cellStyle name="Comma 19 8 4 3" xfId="10538" xr:uid="{00000000-0005-0000-0000-00001B290000}"/>
    <cellStyle name="Comma 19 8 4 3 2" xfId="10539" xr:uid="{00000000-0005-0000-0000-00001C290000}"/>
    <cellStyle name="Comma 19 8 4 3 3" xfId="10540" xr:uid="{00000000-0005-0000-0000-00001D290000}"/>
    <cellStyle name="Comma 19 8 4 4" xfId="10541" xr:uid="{00000000-0005-0000-0000-00001E290000}"/>
    <cellStyle name="Comma 19 8 4 5" xfId="10542" xr:uid="{00000000-0005-0000-0000-00001F290000}"/>
    <cellStyle name="Comma 19 8 4 6" xfId="10543" xr:uid="{00000000-0005-0000-0000-000020290000}"/>
    <cellStyle name="Comma 19 8 5" xfId="10544" xr:uid="{00000000-0005-0000-0000-000021290000}"/>
    <cellStyle name="Comma 19 8 5 2" xfId="10545" xr:uid="{00000000-0005-0000-0000-000022290000}"/>
    <cellStyle name="Comma 19 8 5 2 2" xfId="10546" xr:uid="{00000000-0005-0000-0000-000023290000}"/>
    <cellStyle name="Comma 19 8 5 2 3" xfId="10547" xr:uid="{00000000-0005-0000-0000-000024290000}"/>
    <cellStyle name="Comma 19 8 5 3" xfId="10548" xr:uid="{00000000-0005-0000-0000-000025290000}"/>
    <cellStyle name="Comma 19 8 5 3 2" xfId="10549" xr:uid="{00000000-0005-0000-0000-000026290000}"/>
    <cellStyle name="Comma 19 8 5 3 3" xfId="10550" xr:uid="{00000000-0005-0000-0000-000027290000}"/>
    <cellStyle name="Comma 19 8 5 4" xfId="10551" xr:uid="{00000000-0005-0000-0000-000028290000}"/>
    <cellStyle name="Comma 19 8 5 5" xfId="10552" xr:uid="{00000000-0005-0000-0000-000029290000}"/>
    <cellStyle name="Comma 19 8 5 6" xfId="10553" xr:uid="{00000000-0005-0000-0000-00002A290000}"/>
    <cellStyle name="Comma 19 8 6" xfId="10554" xr:uid="{00000000-0005-0000-0000-00002B290000}"/>
    <cellStyle name="Comma 19 8 6 2" xfId="10555" xr:uid="{00000000-0005-0000-0000-00002C290000}"/>
    <cellStyle name="Comma 19 8 6 2 2" xfId="10556" xr:uid="{00000000-0005-0000-0000-00002D290000}"/>
    <cellStyle name="Comma 19 8 6 2 3" xfId="10557" xr:uid="{00000000-0005-0000-0000-00002E290000}"/>
    <cellStyle name="Comma 19 8 6 3" xfId="10558" xr:uid="{00000000-0005-0000-0000-00002F290000}"/>
    <cellStyle name="Comma 19 8 6 3 2" xfId="10559" xr:uid="{00000000-0005-0000-0000-000030290000}"/>
    <cellStyle name="Comma 19 8 6 3 3" xfId="10560" xr:uid="{00000000-0005-0000-0000-000031290000}"/>
    <cellStyle name="Comma 19 8 6 4" xfId="10561" xr:uid="{00000000-0005-0000-0000-000032290000}"/>
    <cellStyle name="Comma 19 8 6 5" xfId="10562" xr:uid="{00000000-0005-0000-0000-000033290000}"/>
    <cellStyle name="Comma 19 8 6 6" xfId="10563" xr:uid="{00000000-0005-0000-0000-000034290000}"/>
    <cellStyle name="Comma 19 8 7" xfId="10564" xr:uid="{00000000-0005-0000-0000-000035290000}"/>
    <cellStyle name="Comma 19 8 7 2" xfId="10565" xr:uid="{00000000-0005-0000-0000-000036290000}"/>
    <cellStyle name="Comma 19 8 7 3" xfId="10566" xr:uid="{00000000-0005-0000-0000-000037290000}"/>
    <cellStyle name="Comma 19 8 8" xfId="10567" xr:uid="{00000000-0005-0000-0000-000038290000}"/>
    <cellStyle name="Comma 19 8 8 2" xfId="10568" xr:uid="{00000000-0005-0000-0000-000039290000}"/>
    <cellStyle name="Comma 19 8 8 3" xfId="10569" xr:uid="{00000000-0005-0000-0000-00003A290000}"/>
    <cellStyle name="Comma 19 8 9" xfId="10570" xr:uid="{00000000-0005-0000-0000-00003B290000}"/>
    <cellStyle name="Comma 19 80" xfId="10571" xr:uid="{00000000-0005-0000-0000-00003C290000}"/>
    <cellStyle name="Comma 19 81" xfId="10572" xr:uid="{00000000-0005-0000-0000-00003D290000}"/>
    <cellStyle name="Comma 19 82" xfId="10573" xr:uid="{00000000-0005-0000-0000-00003E290000}"/>
    <cellStyle name="Comma 19 83" xfId="10574" xr:uid="{00000000-0005-0000-0000-00003F290000}"/>
    <cellStyle name="Comma 19 84" xfId="10575" xr:uid="{00000000-0005-0000-0000-000040290000}"/>
    <cellStyle name="Comma 19 85" xfId="10576" xr:uid="{00000000-0005-0000-0000-000041290000}"/>
    <cellStyle name="Comma 19 86" xfId="10577" xr:uid="{00000000-0005-0000-0000-000042290000}"/>
    <cellStyle name="Comma 19 87" xfId="10578" xr:uid="{00000000-0005-0000-0000-000043290000}"/>
    <cellStyle name="Comma 19 88" xfId="10579" xr:uid="{00000000-0005-0000-0000-000044290000}"/>
    <cellStyle name="Comma 19 89" xfId="10580" xr:uid="{00000000-0005-0000-0000-000045290000}"/>
    <cellStyle name="Comma 19 9" xfId="10581" xr:uid="{00000000-0005-0000-0000-000046290000}"/>
    <cellStyle name="Comma 19 9 10" xfId="10582" xr:uid="{00000000-0005-0000-0000-000047290000}"/>
    <cellStyle name="Comma 19 9 11" xfId="10583" xr:uid="{00000000-0005-0000-0000-000048290000}"/>
    <cellStyle name="Comma 19 9 2" xfId="10584" xr:uid="{00000000-0005-0000-0000-000049290000}"/>
    <cellStyle name="Comma 19 9 2 10" xfId="10585" xr:uid="{00000000-0005-0000-0000-00004A290000}"/>
    <cellStyle name="Comma 19 9 2 2" xfId="10586" xr:uid="{00000000-0005-0000-0000-00004B290000}"/>
    <cellStyle name="Comma 19 9 2 2 2" xfId="10587" xr:uid="{00000000-0005-0000-0000-00004C290000}"/>
    <cellStyle name="Comma 19 9 2 2 2 2" xfId="10588" xr:uid="{00000000-0005-0000-0000-00004D290000}"/>
    <cellStyle name="Comma 19 9 2 2 2 3" xfId="10589" xr:uid="{00000000-0005-0000-0000-00004E290000}"/>
    <cellStyle name="Comma 19 9 2 2 3" xfId="10590" xr:uid="{00000000-0005-0000-0000-00004F290000}"/>
    <cellStyle name="Comma 19 9 2 2 3 2" xfId="10591" xr:uid="{00000000-0005-0000-0000-000050290000}"/>
    <cellStyle name="Comma 19 9 2 2 3 3" xfId="10592" xr:uid="{00000000-0005-0000-0000-000051290000}"/>
    <cellStyle name="Comma 19 9 2 2 4" xfId="10593" xr:uid="{00000000-0005-0000-0000-000052290000}"/>
    <cellStyle name="Comma 19 9 2 2 5" xfId="10594" xr:uid="{00000000-0005-0000-0000-000053290000}"/>
    <cellStyle name="Comma 19 9 2 2 6" xfId="10595" xr:uid="{00000000-0005-0000-0000-000054290000}"/>
    <cellStyle name="Comma 19 9 2 3" xfId="10596" xr:uid="{00000000-0005-0000-0000-000055290000}"/>
    <cellStyle name="Comma 19 9 2 3 2" xfId="10597" xr:uid="{00000000-0005-0000-0000-000056290000}"/>
    <cellStyle name="Comma 19 9 2 3 2 2" xfId="10598" xr:uid="{00000000-0005-0000-0000-000057290000}"/>
    <cellStyle name="Comma 19 9 2 3 2 3" xfId="10599" xr:uid="{00000000-0005-0000-0000-000058290000}"/>
    <cellStyle name="Comma 19 9 2 3 3" xfId="10600" xr:uid="{00000000-0005-0000-0000-000059290000}"/>
    <cellStyle name="Comma 19 9 2 3 3 2" xfId="10601" xr:uid="{00000000-0005-0000-0000-00005A290000}"/>
    <cellStyle name="Comma 19 9 2 3 3 3" xfId="10602" xr:uid="{00000000-0005-0000-0000-00005B290000}"/>
    <cellStyle name="Comma 19 9 2 3 4" xfId="10603" xr:uid="{00000000-0005-0000-0000-00005C290000}"/>
    <cellStyle name="Comma 19 9 2 3 5" xfId="10604" xr:uid="{00000000-0005-0000-0000-00005D290000}"/>
    <cellStyle name="Comma 19 9 2 3 6" xfId="10605" xr:uid="{00000000-0005-0000-0000-00005E290000}"/>
    <cellStyle name="Comma 19 9 2 4" xfId="10606" xr:uid="{00000000-0005-0000-0000-00005F290000}"/>
    <cellStyle name="Comma 19 9 2 4 2" xfId="10607" xr:uid="{00000000-0005-0000-0000-000060290000}"/>
    <cellStyle name="Comma 19 9 2 4 2 2" xfId="10608" xr:uid="{00000000-0005-0000-0000-000061290000}"/>
    <cellStyle name="Comma 19 9 2 4 2 3" xfId="10609" xr:uid="{00000000-0005-0000-0000-000062290000}"/>
    <cellStyle name="Comma 19 9 2 4 3" xfId="10610" xr:uid="{00000000-0005-0000-0000-000063290000}"/>
    <cellStyle name="Comma 19 9 2 4 3 2" xfId="10611" xr:uid="{00000000-0005-0000-0000-000064290000}"/>
    <cellStyle name="Comma 19 9 2 4 3 3" xfId="10612" xr:uid="{00000000-0005-0000-0000-000065290000}"/>
    <cellStyle name="Comma 19 9 2 4 4" xfId="10613" xr:uid="{00000000-0005-0000-0000-000066290000}"/>
    <cellStyle name="Comma 19 9 2 4 5" xfId="10614" xr:uid="{00000000-0005-0000-0000-000067290000}"/>
    <cellStyle name="Comma 19 9 2 4 6" xfId="10615" xr:uid="{00000000-0005-0000-0000-000068290000}"/>
    <cellStyle name="Comma 19 9 2 5" xfId="10616" xr:uid="{00000000-0005-0000-0000-000069290000}"/>
    <cellStyle name="Comma 19 9 2 5 2" xfId="10617" xr:uid="{00000000-0005-0000-0000-00006A290000}"/>
    <cellStyle name="Comma 19 9 2 5 2 2" xfId="10618" xr:uid="{00000000-0005-0000-0000-00006B290000}"/>
    <cellStyle name="Comma 19 9 2 5 2 3" xfId="10619" xr:uid="{00000000-0005-0000-0000-00006C290000}"/>
    <cellStyle name="Comma 19 9 2 5 3" xfId="10620" xr:uid="{00000000-0005-0000-0000-00006D290000}"/>
    <cellStyle name="Comma 19 9 2 5 3 2" xfId="10621" xr:uid="{00000000-0005-0000-0000-00006E290000}"/>
    <cellStyle name="Comma 19 9 2 5 3 3" xfId="10622" xr:uid="{00000000-0005-0000-0000-00006F290000}"/>
    <cellStyle name="Comma 19 9 2 5 4" xfId="10623" xr:uid="{00000000-0005-0000-0000-000070290000}"/>
    <cellStyle name="Comma 19 9 2 5 5" xfId="10624" xr:uid="{00000000-0005-0000-0000-000071290000}"/>
    <cellStyle name="Comma 19 9 2 5 6" xfId="10625" xr:uid="{00000000-0005-0000-0000-000072290000}"/>
    <cellStyle name="Comma 19 9 2 6" xfId="10626" xr:uid="{00000000-0005-0000-0000-000073290000}"/>
    <cellStyle name="Comma 19 9 2 6 2" xfId="10627" xr:uid="{00000000-0005-0000-0000-000074290000}"/>
    <cellStyle name="Comma 19 9 2 6 3" xfId="10628" xr:uid="{00000000-0005-0000-0000-000075290000}"/>
    <cellStyle name="Comma 19 9 2 7" xfId="10629" xr:uid="{00000000-0005-0000-0000-000076290000}"/>
    <cellStyle name="Comma 19 9 2 7 2" xfId="10630" xr:uid="{00000000-0005-0000-0000-000077290000}"/>
    <cellStyle name="Comma 19 9 2 7 3" xfId="10631" xr:uid="{00000000-0005-0000-0000-000078290000}"/>
    <cellStyle name="Comma 19 9 2 8" xfId="10632" xr:uid="{00000000-0005-0000-0000-000079290000}"/>
    <cellStyle name="Comma 19 9 2 9" xfId="10633" xr:uid="{00000000-0005-0000-0000-00007A290000}"/>
    <cellStyle name="Comma 19 9 3" xfId="10634" xr:uid="{00000000-0005-0000-0000-00007B290000}"/>
    <cellStyle name="Comma 19 9 3 2" xfId="10635" xr:uid="{00000000-0005-0000-0000-00007C290000}"/>
    <cellStyle name="Comma 19 9 3 2 2" xfId="10636" xr:uid="{00000000-0005-0000-0000-00007D290000}"/>
    <cellStyle name="Comma 19 9 3 2 3" xfId="10637" xr:uid="{00000000-0005-0000-0000-00007E290000}"/>
    <cellStyle name="Comma 19 9 3 3" xfId="10638" xr:uid="{00000000-0005-0000-0000-00007F290000}"/>
    <cellStyle name="Comma 19 9 3 3 2" xfId="10639" xr:uid="{00000000-0005-0000-0000-000080290000}"/>
    <cellStyle name="Comma 19 9 3 3 3" xfId="10640" xr:uid="{00000000-0005-0000-0000-000081290000}"/>
    <cellStyle name="Comma 19 9 3 4" xfId="10641" xr:uid="{00000000-0005-0000-0000-000082290000}"/>
    <cellStyle name="Comma 19 9 3 5" xfId="10642" xr:uid="{00000000-0005-0000-0000-000083290000}"/>
    <cellStyle name="Comma 19 9 3 6" xfId="10643" xr:uid="{00000000-0005-0000-0000-000084290000}"/>
    <cellStyle name="Comma 19 9 4" xfId="10644" xr:uid="{00000000-0005-0000-0000-000085290000}"/>
    <cellStyle name="Comma 19 9 4 2" xfId="10645" xr:uid="{00000000-0005-0000-0000-000086290000}"/>
    <cellStyle name="Comma 19 9 4 2 2" xfId="10646" xr:uid="{00000000-0005-0000-0000-000087290000}"/>
    <cellStyle name="Comma 19 9 4 2 3" xfId="10647" xr:uid="{00000000-0005-0000-0000-000088290000}"/>
    <cellStyle name="Comma 19 9 4 3" xfId="10648" xr:uid="{00000000-0005-0000-0000-000089290000}"/>
    <cellStyle name="Comma 19 9 4 3 2" xfId="10649" xr:uid="{00000000-0005-0000-0000-00008A290000}"/>
    <cellStyle name="Comma 19 9 4 3 3" xfId="10650" xr:uid="{00000000-0005-0000-0000-00008B290000}"/>
    <cellStyle name="Comma 19 9 4 4" xfId="10651" xr:uid="{00000000-0005-0000-0000-00008C290000}"/>
    <cellStyle name="Comma 19 9 4 5" xfId="10652" xr:uid="{00000000-0005-0000-0000-00008D290000}"/>
    <cellStyle name="Comma 19 9 4 6" xfId="10653" xr:uid="{00000000-0005-0000-0000-00008E290000}"/>
    <cellStyle name="Comma 19 9 5" xfId="10654" xr:uid="{00000000-0005-0000-0000-00008F290000}"/>
    <cellStyle name="Comma 19 9 5 2" xfId="10655" xr:uid="{00000000-0005-0000-0000-000090290000}"/>
    <cellStyle name="Comma 19 9 5 2 2" xfId="10656" xr:uid="{00000000-0005-0000-0000-000091290000}"/>
    <cellStyle name="Comma 19 9 5 2 3" xfId="10657" xr:uid="{00000000-0005-0000-0000-000092290000}"/>
    <cellStyle name="Comma 19 9 5 3" xfId="10658" xr:uid="{00000000-0005-0000-0000-000093290000}"/>
    <cellStyle name="Comma 19 9 5 3 2" xfId="10659" xr:uid="{00000000-0005-0000-0000-000094290000}"/>
    <cellStyle name="Comma 19 9 5 3 3" xfId="10660" xr:uid="{00000000-0005-0000-0000-000095290000}"/>
    <cellStyle name="Comma 19 9 5 4" xfId="10661" xr:uid="{00000000-0005-0000-0000-000096290000}"/>
    <cellStyle name="Comma 19 9 5 5" xfId="10662" xr:uid="{00000000-0005-0000-0000-000097290000}"/>
    <cellStyle name="Comma 19 9 5 6" xfId="10663" xr:uid="{00000000-0005-0000-0000-000098290000}"/>
    <cellStyle name="Comma 19 9 6" xfId="10664" xr:uid="{00000000-0005-0000-0000-000099290000}"/>
    <cellStyle name="Comma 19 9 6 2" xfId="10665" xr:uid="{00000000-0005-0000-0000-00009A290000}"/>
    <cellStyle name="Comma 19 9 6 2 2" xfId="10666" xr:uid="{00000000-0005-0000-0000-00009B290000}"/>
    <cellStyle name="Comma 19 9 6 2 3" xfId="10667" xr:uid="{00000000-0005-0000-0000-00009C290000}"/>
    <cellStyle name="Comma 19 9 6 3" xfId="10668" xr:uid="{00000000-0005-0000-0000-00009D290000}"/>
    <cellStyle name="Comma 19 9 6 3 2" xfId="10669" xr:uid="{00000000-0005-0000-0000-00009E290000}"/>
    <cellStyle name="Comma 19 9 6 3 3" xfId="10670" xr:uid="{00000000-0005-0000-0000-00009F290000}"/>
    <cellStyle name="Comma 19 9 6 4" xfId="10671" xr:uid="{00000000-0005-0000-0000-0000A0290000}"/>
    <cellStyle name="Comma 19 9 6 5" xfId="10672" xr:uid="{00000000-0005-0000-0000-0000A1290000}"/>
    <cellStyle name="Comma 19 9 6 6" xfId="10673" xr:uid="{00000000-0005-0000-0000-0000A2290000}"/>
    <cellStyle name="Comma 19 9 7" xfId="10674" xr:uid="{00000000-0005-0000-0000-0000A3290000}"/>
    <cellStyle name="Comma 19 9 7 2" xfId="10675" xr:uid="{00000000-0005-0000-0000-0000A4290000}"/>
    <cellStyle name="Comma 19 9 7 3" xfId="10676" xr:uid="{00000000-0005-0000-0000-0000A5290000}"/>
    <cellStyle name="Comma 19 9 8" xfId="10677" xr:uid="{00000000-0005-0000-0000-0000A6290000}"/>
    <cellStyle name="Comma 19 9 8 2" xfId="10678" xr:uid="{00000000-0005-0000-0000-0000A7290000}"/>
    <cellStyle name="Comma 19 9 8 3" xfId="10679" xr:uid="{00000000-0005-0000-0000-0000A8290000}"/>
    <cellStyle name="Comma 19 9 9" xfId="10680" xr:uid="{00000000-0005-0000-0000-0000A9290000}"/>
    <cellStyle name="Comma 19 90" xfId="10681" xr:uid="{00000000-0005-0000-0000-0000AA290000}"/>
    <cellStyle name="Comma 19 91" xfId="10682" xr:uid="{00000000-0005-0000-0000-0000AB290000}"/>
    <cellStyle name="Comma 19 92" xfId="10683" xr:uid="{00000000-0005-0000-0000-0000AC290000}"/>
    <cellStyle name="Comma 19 93" xfId="10684" xr:uid="{00000000-0005-0000-0000-0000AD290000}"/>
    <cellStyle name="Comma 19 94" xfId="10685" xr:uid="{00000000-0005-0000-0000-0000AE290000}"/>
    <cellStyle name="Comma 19 95" xfId="10686" xr:uid="{00000000-0005-0000-0000-0000AF290000}"/>
    <cellStyle name="Comma 19 96" xfId="10687" xr:uid="{00000000-0005-0000-0000-0000B0290000}"/>
    <cellStyle name="Comma 19 97" xfId="10688" xr:uid="{00000000-0005-0000-0000-0000B1290000}"/>
    <cellStyle name="Comma 19 98" xfId="10689" xr:uid="{00000000-0005-0000-0000-0000B2290000}"/>
    <cellStyle name="Comma 19 99" xfId="10690" xr:uid="{00000000-0005-0000-0000-0000B3290000}"/>
    <cellStyle name="Comma 2" xfId="10691" xr:uid="{00000000-0005-0000-0000-0000B4290000}"/>
    <cellStyle name="Comma 2 10" xfId="10692" xr:uid="{00000000-0005-0000-0000-0000B5290000}"/>
    <cellStyle name="Comma 2 10 10" xfId="10693" xr:uid="{00000000-0005-0000-0000-0000B6290000}"/>
    <cellStyle name="Comma 2 10 10 2" xfId="10694" xr:uid="{00000000-0005-0000-0000-0000B7290000}"/>
    <cellStyle name="Comma 2 10 10 3" xfId="10695" xr:uid="{00000000-0005-0000-0000-0000B8290000}"/>
    <cellStyle name="Comma 2 10 100" xfId="10696" xr:uid="{00000000-0005-0000-0000-0000B9290000}"/>
    <cellStyle name="Comma 2 10 101" xfId="10697" xr:uid="{00000000-0005-0000-0000-0000BA290000}"/>
    <cellStyle name="Comma 2 10 102" xfId="10698" xr:uid="{00000000-0005-0000-0000-0000BB290000}"/>
    <cellStyle name="Comma 2 10 103" xfId="10699" xr:uid="{00000000-0005-0000-0000-0000BC290000}"/>
    <cellStyle name="Comma 2 10 104" xfId="10700" xr:uid="{00000000-0005-0000-0000-0000BD290000}"/>
    <cellStyle name="Comma 2 10 105" xfId="10701" xr:uid="{00000000-0005-0000-0000-0000BE290000}"/>
    <cellStyle name="Comma 2 10 106" xfId="10702" xr:uid="{00000000-0005-0000-0000-0000BF290000}"/>
    <cellStyle name="Comma 2 10 107" xfId="10703" xr:uid="{00000000-0005-0000-0000-0000C0290000}"/>
    <cellStyle name="Comma 2 10 108" xfId="10704" xr:uid="{00000000-0005-0000-0000-0000C1290000}"/>
    <cellStyle name="Comma 2 10 109" xfId="10705" xr:uid="{00000000-0005-0000-0000-0000C2290000}"/>
    <cellStyle name="Comma 2 10 11" xfId="10706" xr:uid="{00000000-0005-0000-0000-0000C3290000}"/>
    <cellStyle name="Comma 2 10 11 2" xfId="10707" xr:uid="{00000000-0005-0000-0000-0000C4290000}"/>
    <cellStyle name="Comma 2 10 11 3" xfId="10708" xr:uid="{00000000-0005-0000-0000-0000C5290000}"/>
    <cellStyle name="Comma 2 10 110" xfId="10709" xr:uid="{00000000-0005-0000-0000-0000C6290000}"/>
    <cellStyle name="Comma 2 10 111" xfId="10710" xr:uid="{00000000-0005-0000-0000-0000C7290000}"/>
    <cellStyle name="Comma 2 10 112" xfId="10711" xr:uid="{00000000-0005-0000-0000-0000C8290000}"/>
    <cellStyle name="Comma 2 10 113" xfId="10712" xr:uid="{00000000-0005-0000-0000-0000C9290000}"/>
    <cellStyle name="Comma 2 10 114" xfId="10713" xr:uid="{00000000-0005-0000-0000-0000CA290000}"/>
    <cellStyle name="Comma 2 10 115" xfId="10714" xr:uid="{00000000-0005-0000-0000-0000CB290000}"/>
    <cellStyle name="Comma 2 10 116" xfId="10715" xr:uid="{00000000-0005-0000-0000-0000CC290000}"/>
    <cellStyle name="Comma 2 10 117" xfId="10716" xr:uid="{00000000-0005-0000-0000-0000CD290000}"/>
    <cellStyle name="Comma 2 10 118" xfId="10717" xr:uid="{00000000-0005-0000-0000-0000CE290000}"/>
    <cellStyle name="Comma 2 10 119" xfId="10718" xr:uid="{00000000-0005-0000-0000-0000CF290000}"/>
    <cellStyle name="Comma 2 10 12" xfId="10719" xr:uid="{00000000-0005-0000-0000-0000D0290000}"/>
    <cellStyle name="Comma 2 10 12 2" xfId="10720" xr:uid="{00000000-0005-0000-0000-0000D1290000}"/>
    <cellStyle name="Comma 2 10 12 3" xfId="10721" xr:uid="{00000000-0005-0000-0000-0000D2290000}"/>
    <cellStyle name="Comma 2 10 120" xfId="10722" xr:uid="{00000000-0005-0000-0000-0000D3290000}"/>
    <cellStyle name="Comma 2 10 121" xfId="10723" xr:uid="{00000000-0005-0000-0000-0000D4290000}"/>
    <cellStyle name="Comma 2 10 122" xfId="10724" xr:uid="{00000000-0005-0000-0000-0000D5290000}"/>
    <cellStyle name="Comma 2 10 123" xfId="10725" xr:uid="{00000000-0005-0000-0000-0000D6290000}"/>
    <cellStyle name="Comma 2 10 124" xfId="10726" xr:uid="{00000000-0005-0000-0000-0000D7290000}"/>
    <cellStyle name="Comma 2 10 125" xfId="10727" xr:uid="{00000000-0005-0000-0000-0000D8290000}"/>
    <cellStyle name="Comma 2 10 126" xfId="10728" xr:uid="{00000000-0005-0000-0000-0000D9290000}"/>
    <cellStyle name="Comma 2 10 127" xfId="10729" xr:uid="{00000000-0005-0000-0000-0000DA290000}"/>
    <cellStyle name="Comma 2 10 128" xfId="10730" xr:uid="{00000000-0005-0000-0000-0000DB290000}"/>
    <cellStyle name="Comma 2 10 129" xfId="10731" xr:uid="{00000000-0005-0000-0000-0000DC290000}"/>
    <cellStyle name="Comma 2 10 13" xfId="10732" xr:uid="{00000000-0005-0000-0000-0000DD290000}"/>
    <cellStyle name="Comma 2 10 13 2" xfId="10733" xr:uid="{00000000-0005-0000-0000-0000DE290000}"/>
    <cellStyle name="Comma 2 10 13 3" xfId="10734" xr:uid="{00000000-0005-0000-0000-0000DF290000}"/>
    <cellStyle name="Comma 2 10 130" xfId="10735" xr:uid="{00000000-0005-0000-0000-0000E0290000}"/>
    <cellStyle name="Comma 2 10 131" xfId="10736" xr:uid="{00000000-0005-0000-0000-0000E1290000}"/>
    <cellStyle name="Comma 2 10 132" xfId="10737" xr:uid="{00000000-0005-0000-0000-0000E2290000}"/>
    <cellStyle name="Comma 2 10 133" xfId="10738" xr:uid="{00000000-0005-0000-0000-0000E3290000}"/>
    <cellStyle name="Comma 2 10 134" xfId="10739" xr:uid="{00000000-0005-0000-0000-0000E4290000}"/>
    <cellStyle name="Comma 2 10 135" xfId="10740" xr:uid="{00000000-0005-0000-0000-0000E5290000}"/>
    <cellStyle name="Comma 2 10 136" xfId="10741" xr:uid="{00000000-0005-0000-0000-0000E6290000}"/>
    <cellStyle name="Comma 2 10 137" xfId="10742" xr:uid="{00000000-0005-0000-0000-0000E7290000}"/>
    <cellStyle name="Comma 2 10 138" xfId="10743" xr:uid="{00000000-0005-0000-0000-0000E8290000}"/>
    <cellStyle name="Comma 2 10 139" xfId="10744" xr:uid="{00000000-0005-0000-0000-0000E9290000}"/>
    <cellStyle name="Comma 2 10 14" xfId="10745" xr:uid="{00000000-0005-0000-0000-0000EA290000}"/>
    <cellStyle name="Comma 2 10 14 2" xfId="10746" xr:uid="{00000000-0005-0000-0000-0000EB290000}"/>
    <cellStyle name="Comma 2 10 14 3" xfId="10747" xr:uid="{00000000-0005-0000-0000-0000EC290000}"/>
    <cellStyle name="Comma 2 10 140" xfId="10748" xr:uid="{00000000-0005-0000-0000-0000ED290000}"/>
    <cellStyle name="Comma 2 10 141" xfId="10749" xr:uid="{00000000-0005-0000-0000-0000EE290000}"/>
    <cellStyle name="Comma 2 10 142" xfId="10750" xr:uid="{00000000-0005-0000-0000-0000EF290000}"/>
    <cellStyle name="Comma 2 10 143" xfId="10751" xr:uid="{00000000-0005-0000-0000-0000F0290000}"/>
    <cellStyle name="Comma 2 10 144" xfId="10752" xr:uid="{00000000-0005-0000-0000-0000F1290000}"/>
    <cellStyle name="Comma 2 10 145" xfId="10753" xr:uid="{00000000-0005-0000-0000-0000F2290000}"/>
    <cellStyle name="Comma 2 10 146" xfId="10754" xr:uid="{00000000-0005-0000-0000-0000F3290000}"/>
    <cellStyle name="Comma 2 10 147" xfId="10755" xr:uid="{00000000-0005-0000-0000-0000F4290000}"/>
    <cellStyle name="Comma 2 10 148" xfId="10756" xr:uid="{00000000-0005-0000-0000-0000F5290000}"/>
    <cellStyle name="Comma 2 10 149" xfId="10757" xr:uid="{00000000-0005-0000-0000-0000F6290000}"/>
    <cellStyle name="Comma 2 10 15" xfId="10758" xr:uid="{00000000-0005-0000-0000-0000F7290000}"/>
    <cellStyle name="Comma 2 10 15 2" xfId="10759" xr:uid="{00000000-0005-0000-0000-0000F8290000}"/>
    <cellStyle name="Comma 2 10 15 3" xfId="10760" xr:uid="{00000000-0005-0000-0000-0000F9290000}"/>
    <cellStyle name="Comma 2 10 150" xfId="10761" xr:uid="{00000000-0005-0000-0000-0000FA290000}"/>
    <cellStyle name="Comma 2 10 151" xfId="10762" xr:uid="{00000000-0005-0000-0000-0000FB290000}"/>
    <cellStyle name="Comma 2 10 152" xfId="10763" xr:uid="{00000000-0005-0000-0000-0000FC290000}"/>
    <cellStyle name="Comma 2 10 153" xfId="10764" xr:uid="{00000000-0005-0000-0000-0000FD290000}"/>
    <cellStyle name="Comma 2 10 154" xfId="10765" xr:uid="{00000000-0005-0000-0000-0000FE290000}"/>
    <cellStyle name="Comma 2 10 155" xfId="10766" xr:uid="{00000000-0005-0000-0000-0000FF290000}"/>
    <cellStyle name="Comma 2 10 156" xfId="10767" xr:uid="{00000000-0005-0000-0000-0000002A0000}"/>
    <cellStyle name="Comma 2 10 157" xfId="10768" xr:uid="{00000000-0005-0000-0000-0000012A0000}"/>
    <cellStyle name="Comma 2 10 158" xfId="10769" xr:uid="{00000000-0005-0000-0000-0000022A0000}"/>
    <cellStyle name="Comma 2 10 159" xfId="10770" xr:uid="{00000000-0005-0000-0000-0000032A0000}"/>
    <cellStyle name="Comma 2 10 16" xfId="10771" xr:uid="{00000000-0005-0000-0000-0000042A0000}"/>
    <cellStyle name="Comma 2 10 16 2" xfId="10772" xr:uid="{00000000-0005-0000-0000-0000052A0000}"/>
    <cellStyle name="Comma 2 10 16 3" xfId="10773" xr:uid="{00000000-0005-0000-0000-0000062A0000}"/>
    <cellStyle name="Comma 2 10 17" xfId="10774" xr:uid="{00000000-0005-0000-0000-0000072A0000}"/>
    <cellStyle name="Comma 2 10 17 2" xfId="10775" xr:uid="{00000000-0005-0000-0000-0000082A0000}"/>
    <cellStyle name="Comma 2 10 17 3" xfId="10776" xr:uid="{00000000-0005-0000-0000-0000092A0000}"/>
    <cellStyle name="Comma 2 10 18" xfId="10777" xr:uid="{00000000-0005-0000-0000-00000A2A0000}"/>
    <cellStyle name="Comma 2 10 18 2" xfId="10778" xr:uid="{00000000-0005-0000-0000-00000B2A0000}"/>
    <cellStyle name="Comma 2 10 18 3" xfId="10779" xr:uid="{00000000-0005-0000-0000-00000C2A0000}"/>
    <cellStyle name="Comma 2 10 19" xfId="10780" xr:uid="{00000000-0005-0000-0000-00000D2A0000}"/>
    <cellStyle name="Comma 2 10 19 2" xfId="10781" xr:uid="{00000000-0005-0000-0000-00000E2A0000}"/>
    <cellStyle name="Comma 2 10 19 3" xfId="10782" xr:uid="{00000000-0005-0000-0000-00000F2A0000}"/>
    <cellStyle name="Comma 2 10 2" xfId="10783" xr:uid="{00000000-0005-0000-0000-0000102A0000}"/>
    <cellStyle name="Comma 2 10 2 2" xfId="10784" xr:uid="{00000000-0005-0000-0000-0000112A0000}"/>
    <cellStyle name="Comma 2 10 2 3" xfId="10785" xr:uid="{00000000-0005-0000-0000-0000122A0000}"/>
    <cellStyle name="Comma 2 10 20" xfId="10786" xr:uid="{00000000-0005-0000-0000-0000132A0000}"/>
    <cellStyle name="Comma 2 10 21" xfId="10787" xr:uid="{00000000-0005-0000-0000-0000142A0000}"/>
    <cellStyle name="Comma 2 10 22" xfId="10788" xr:uid="{00000000-0005-0000-0000-0000152A0000}"/>
    <cellStyle name="Comma 2 10 23" xfId="10789" xr:uid="{00000000-0005-0000-0000-0000162A0000}"/>
    <cellStyle name="Comma 2 10 24" xfId="10790" xr:uid="{00000000-0005-0000-0000-0000172A0000}"/>
    <cellStyle name="Comma 2 10 25" xfId="10791" xr:uid="{00000000-0005-0000-0000-0000182A0000}"/>
    <cellStyle name="Comma 2 10 26" xfId="10792" xr:uid="{00000000-0005-0000-0000-0000192A0000}"/>
    <cellStyle name="Comma 2 10 27" xfId="10793" xr:uid="{00000000-0005-0000-0000-00001A2A0000}"/>
    <cellStyle name="Comma 2 10 28" xfId="10794" xr:uid="{00000000-0005-0000-0000-00001B2A0000}"/>
    <cellStyle name="Comma 2 10 29" xfId="10795" xr:uid="{00000000-0005-0000-0000-00001C2A0000}"/>
    <cellStyle name="Comma 2 10 3" xfId="10796" xr:uid="{00000000-0005-0000-0000-00001D2A0000}"/>
    <cellStyle name="Comma 2 10 3 2" xfId="10797" xr:uid="{00000000-0005-0000-0000-00001E2A0000}"/>
    <cellStyle name="Comma 2 10 3 3" xfId="10798" xr:uid="{00000000-0005-0000-0000-00001F2A0000}"/>
    <cellStyle name="Comma 2 10 30" xfId="10799" xr:uid="{00000000-0005-0000-0000-0000202A0000}"/>
    <cellStyle name="Comma 2 10 31" xfId="10800" xr:uid="{00000000-0005-0000-0000-0000212A0000}"/>
    <cellStyle name="Comma 2 10 32" xfId="10801" xr:uid="{00000000-0005-0000-0000-0000222A0000}"/>
    <cellStyle name="Comma 2 10 33" xfId="10802" xr:uid="{00000000-0005-0000-0000-0000232A0000}"/>
    <cellStyle name="Comma 2 10 34" xfId="10803" xr:uid="{00000000-0005-0000-0000-0000242A0000}"/>
    <cellStyle name="Comma 2 10 35" xfId="10804" xr:uid="{00000000-0005-0000-0000-0000252A0000}"/>
    <cellStyle name="Comma 2 10 36" xfId="10805" xr:uid="{00000000-0005-0000-0000-0000262A0000}"/>
    <cellStyle name="Comma 2 10 37" xfId="10806" xr:uid="{00000000-0005-0000-0000-0000272A0000}"/>
    <cellStyle name="Comma 2 10 38" xfId="10807" xr:uid="{00000000-0005-0000-0000-0000282A0000}"/>
    <cellStyle name="Comma 2 10 39" xfId="10808" xr:uid="{00000000-0005-0000-0000-0000292A0000}"/>
    <cellStyle name="Comma 2 10 4" xfId="10809" xr:uid="{00000000-0005-0000-0000-00002A2A0000}"/>
    <cellStyle name="Comma 2 10 4 2" xfId="10810" xr:uid="{00000000-0005-0000-0000-00002B2A0000}"/>
    <cellStyle name="Comma 2 10 4 3" xfId="10811" xr:uid="{00000000-0005-0000-0000-00002C2A0000}"/>
    <cellStyle name="Comma 2 10 40" xfId="10812" xr:uid="{00000000-0005-0000-0000-00002D2A0000}"/>
    <cellStyle name="Comma 2 10 41" xfId="10813" xr:uid="{00000000-0005-0000-0000-00002E2A0000}"/>
    <cellStyle name="Comma 2 10 42" xfId="10814" xr:uid="{00000000-0005-0000-0000-00002F2A0000}"/>
    <cellStyle name="Comma 2 10 43" xfId="10815" xr:uid="{00000000-0005-0000-0000-0000302A0000}"/>
    <cellStyle name="Comma 2 10 44" xfId="10816" xr:uid="{00000000-0005-0000-0000-0000312A0000}"/>
    <cellStyle name="Comma 2 10 45" xfId="10817" xr:uid="{00000000-0005-0000-0000-0000322A0000}"/>
    <cellStyle name="Comma 2 10 46" xfId="10818" xr:uid="{00000000-0005-0000-0000-0000332A0000}"/>
    <cellStyle name="Comma 2 10 47" xfId="10819" xr:uid="{00000000-0005-0000-0000-0000342A0000}"/>
    <cellStyle name="Comma 2 10 48" xfId="10820" xr:uid="{00000000-0005-0000-0000-0000352A0000}"/>
    <cellStyle name="Comma 2 10 49" xfId="10821" xr:uid="{00000000-0005-0000-0000-0000362A0000}"/>
    <cellStyle name="Comma 2 10 5" xfId="10822" xr:uid="{00000000-0005-0000-0000-0000372A0000}"/>
    <cellStyle name="Comma 2 10 5 2" xfId="10823" xr:uid="{00000000-0005-0000-0000-0000382A0000}"/>
    <cellStyle name="Comma 2 10 5 3" xfId="10824" xr:uid="{00000000-0005-0000-0000-0000392A0000}"/>
    <cellStyle name="Comma 2 10 50" xfId="10825" xr:uid="{00000000-0005-0000-0000-00003A2A0000}"/>
    <cellStyle name="Comma 2 10 51" xfId="10826" xr:uid="{00000000-0005-0000-0000-00003B2A0000}"/>
    <cellStyle name="Comma 2 10 52" xfId="10827" xr:uid="{00000000-0005-0000-0000-00003C2A0000}"/>
    <cellStyle name="Comma 2 10 53" xfId="10828" xr:uid="{00000000-0005-0000-0000-00003D2A0000}"/>
    <cellStyle name="Comma 2 10 54" xfId="10829" xr:uid="{00000000-0005-0000-0000-00003E2A0000}"/>
    <cellStyle name="Comma 2 10 55" xfId="10830" xr:uid="{00000000-0005-0000-0000-00003F2A0000}"/>
    <cellStyle name="Comma 2 10 56" xfId="10831" xr:uid="{00000000-0005-0000-0000-0000402A0000}"/>
    <cellStyle name="Comma 2 10 57" xfId="10832" xr:uid="{00000000-0005-0000-0000-0000412A0000}"/>
    <cellStyle name="Comma 2 10 58" xfId="10833" xr:uid="{00000000-0005-0000-0000-0000422A0000}"/>
    <cellStyle name="Comma 2 10 59" xfId="10834" xr:uid="{00000000-0005-0000-0000-0000432A0000}"/>
    <cellStyle name="Comma 2 10 6" xfId="10835" xr:uid="{00000000-0005-0000-0000-0000442A0000}"/>
    <cellStyle name="Comma 2 10 6 2" xfId="10836" xr:uid="{00000000-0005-0000-0000-0000452A0000}"/>
    <cellStyle name="Comma 2 10 6 3" xfId="10837" xr:uid="{00000000-0005-0000-0000-0000462A0000}"/>
    <cellStyle name="Comma 2 10 60" xfId="10838" xr:uid="{00000000-0005-0000-0000-0000472A0000}"/>
    <cellStyle name="Comma 2 10 61" xfId="10839" xr:uid="{00000000-0005-0000-0000-0000482A0000}"/>
    <cellStyle name="Comma 2 10 62" xfId="10840" xr:uid="{00000000-0005-0000-0000-0000492A0000}"/>
    <cellStyle name="Comma 2 10 63" xfId="10841" xr:uid="{00000000-0005-0000-0000-00004A2A0000}"/>
    <cellStyle name="Comma 2 10 64" xfId="10842" xr:uid="{00000000-0005-0000-0000-00004B2A0000}"/>
    <cellStyle name="Comma 2 10 65" xfId="10843" xr:uid="{00000000-0005-0000-0000-00004C2A0000}"/>
    <cellStyle name="Comma 2 10 66" xfId="10844" xr:uid="{00000000-0005-0000-0000-00004D2A0000}"/>
    <cellStyle name="Comma 2 10 67" xfId="10845" xr:uid="{00000000-0005-0000-0000-00004E2A0000}"/>
    <cellStyle name="Comma 2 10 68" xfId="10846" xr:uid="{00000000-0005-0000-0000-00004F2A0000}"/>
    <cellStyle name="Comma 2 10 69" xfId="10847" xr:uid="{00000000-0005-0000-0000-0000502A0000}"/>
    <cellStyle name="Comma 2 10 7" xfId="10848" xr:uid="{00000000-0005-0000-0000-0000512A0000}"/>
    <cellStyle name="Comma 2 10 7 2" xfId="10849" xr:uid="{00000000-0005-0000-0000-0000522A0000}"/>
    <cellStyle name="Comma 2 10 7 3" xfId="10850" xr:uid="{00000000-0005-0000-0000-0000532A0000}"/>
    <cellStyle name="Comma 2 10 70" xfId="10851" xr:uid="{00000000-0005-0000-0000-0000542A0000}"/>
    <cellStyle name="Comma 2 10 71" xfId="10852" xr:uid="{00000000-0005-0000-0000-0000552A0000}"/>
    <cellStyle name="Comma 2 10 72" xfId="10853" xr:uid="{00000000-0005-0000-0000-0000562A0000}"/>
    <cellStyle name="Comma 2 10 73" xfId="10854" xr:uid="{00000000-0005-0000-0000-0000572A0000}"/>
    <cellStyle name="Comma 2 10 74" xfId="10855" xr:uid="{00000000-0005-0000-0000-0000582A0000}"/>
    <cellStyle name="Comma 2 10 75" xfId="10856" xr:uid="{00000000-0005-0000-0000-0000592A0000}"/>
    <cellStyle name="Comma 2 10 76" xfId="10857" xr:uid="{00000000-0005-0000-0000-00005A2A0000}"/>
    <cellStyle name="Comma 2 10 77" xfId="10858" xr:uid="{00000000-0005-0000-0000-00005B2A0000}"/>
    <cellStyle name="Comma 2 10 78" xfId="10859" xr:uid="{00000000-0005-0000-0000-00005C2A0000}"/>
    <cellStyle name="Comma 2 10 79" xfId="10860" xr:uid="{00000000-0005-0000-0000-00005D2A0000}"/>
    <cellStyle name="Comma 2 10 8" xfId="10861" xr:uid="{00000000-0005-0000-0000-00005E2A0000}"/>
    <cellStyle name="Comma 2 10 8 2" xfId="10862" xr:uid="{00000000-0005-0000-0000-00005F2A0000}"/>
    <cellStyle name="Comma 2 10 8 3" xfId="10863" xr:uid="{00000000-0005-0000-0000-0000602A0000}"/>
    <cellStyle name="Comma 2 10 80" xfId="10864" xr:uid="{00000000-0005-0000-0000-0000612A0000}"/>
    <cellStyle name="Comma 2 10 81" xfId="10865" xr:uid="{00000000-0005-0000-0000-0000622A0000}"/>
    <cellStyle name="Comma 2 10 82" xfId="10866" xr:uid="{00000000-0005-0000-0000-0000632A0000}"/>
    <cellStyle name="Comma 2 10 83" xfId="10867" xr:uid="{00000000-0005-0000-0000-0000642A0000}"/>
    <cellStyle name="Comma 2 10 84" xfId="10868" xr:uid="{00000000-0005-0000-0000-0000652A0000}"/>
    <cellStyle name="Comma 2 10 85" xfId="10869" xr:uid="{00000000-0005-0000-0000-0000662A0000}"/>
    <cellStyle name="Comma 2 10 86" xfId="10870" xr:uid="{00000000-0005-0000-0000-0000672A0000}"/>
    <cellStyle name="Comma 2 10 87" xfId="10871" xr:uid="{00000000-0005-0000-0000-0000682A0000}"/>
    <cellStyle name="Comma 2 10 88" xfId="10872" xr:uid="{00000000-0005-0000-0000-0000692A0000}"/>
    <cellStyle name="Comma 2 10 89" xfId="10873" xr:uid="{00000000-0005-0000-0000-00006A2A0000}"/>
    <cellStyle name="Comma 2 10 9" xfId="10874" xr:uid="{00000000-0005-0000-0000-00006B2A0000}"/>
    <cellStyle name="Comma 2 10 9 2" xfId="10875" xr:uid="{00000000-0005-0000-0000-00006C2A0000}"/>
    <cellStyle name="Comma 2 10 9 3" xfId="10876" xr:uid="{00000000-0005-0000-0000-00006D2A0000}"/>
    <cellStyle name="Comma 2 10 90" xfId="10877" xr:uid="{00000000-0005-0000-0000-00006E2A0000}"/>
    <cellStyle name="Comma 2 10 91" xfId="10878" xr:uid="{00000000-0005-0000-0000-00006F2A0000}"/>
    <cellStyle name="Comma 2 10 92" xfId="10879" xr:uid="{00000000-0005-0000-0000-0000702A0000}"/>
    <cellStyle name="Comma 2 10 93" xfId="10880" xr:uid="{00000000-0005-0000-0000-0000712A0000}"/>
    <cellStyle name="Comma 2 10 94" xfId="10881" xr:uid="{00000000-0005-0000-0000-0000722A0000}"/>
    <cellStyle name="Comma 2 10 95" xfId="10882" xr:uid="{00000000-0005-0000-0000-0000732A0000}"/>
    <cellStyle name="Comma 2 10 96" xfId="10883" xr:uid="{00000000-0005-0000-0000-0000742A0000}"/>
    <cellStyle name="Comma 2 10 97" xfId="10884" xr:uid="{00000000-0005-0000-0000-0000752A0000}"/>
    <cellStyle name="Comma 2 10 98" xfId="10885" xr:uid="{00000000-0005-0000-0000-0000762A0000}"/>
    <cellStyle name="Comma 2 10 99" xfId="10886" xr:uid="{00000000-0005-0000-0000-0000772A0000}"/>
    <cellStyle name="Comma 2 100" xfId="10887" xr:uid="{00000000-0005-0000-0000-0000782A0000}"/>
    <cellStyle name="Comma 2 101" xfId="10888" xr:uid="{00000000-0005-0000-0000-0000792A0000}"/>
    <cellStyle name="Comma 2 102" xfId="10889" xr:uid="{00000000-0005-0000-0000-00007A2A0000}"/>
    <cellStyle name="Comma 2 103" xfId="10890" xr:uid="{00000000-0005-0000-0000-00007B2A0000}"/>
    <cellStyle name="Comma 2 104" xfId="10891" xr:uid="{00000000-0005-0000-0000-00007C2A0000}"/>
    <cellStyle name="Comma 2 105" xfId="10892" xr:uid="{00000000-0005-0000-0000-00007D2A0000}"/>
    <cellStyle name="Comma 2 106" xfId="10893" xr:uid="{00000000-0005-0000-0000-00007E2A0000}"/>
    <cellStyle name="Comma 2 107" xfId="10894" xr:uid="{00000000-0005-0000-0000-00007F2A0000}"/>
    <cellStyle name="Comma 2 108" xfId="10895" xr:uid="{00000000-0005-0000-0000-0000802A0000}"/>
    <cellStyle name="Comma 2 109" xfId="10896" xr:uid="{00000000-0005-0000-0000-0000812A0000}"/>
    <cellStyle name="Comma 2 11" xfId="10897" xr:uid="{00000000-0005-0000-0000-0000822A0000}"/>
    <cellStyle name="Comma 2 11 10" xfId="10898" xr:uid="{00000000-0005-0000-0000-0000832A0000}"/>
    <cellStyle name="Comma 2 11 10 2" xfId="10899" xr:uid="{00000000-0005-0000-0000-0000842A0000}"/>
    <cellStyle name="Comma 2 11 10 3" xfId="10900" xr:uid="{00000000-0005-0000-0000-0000852A0000}"/>
    <cellStyle name="Comma 2 11 100" xfId="10901" xr:uid="{00000000-0005-0000-0000-0000862A0000}"/>
    <cellStyle name="Comma 2 11 101" xfId="10902" xr:uid="{00000000-0005-0000-0000-0000872A0000}"/>
    <cellStyle name="Comma 2 11 102" xfId="10903" xr:uid="{00000000-0005-0000-0000-0000882A0000}"/>
    <cellStyle name="Comma 2 11 103" xfId="10904" xr:uid="{00000000-0005-0000-0000-0000892A0000}"/>
    <cellStyle name="Comma 2 11 104" xfId="10905" xr:uid="{00000000-0005-0000-0000-00008A2A0000}"/>
    <cellStyle name="Comma 2 11 105" xfId="10906" xr:uid="{00000000-0005-0000-0000-00008B2A0000}"/>
    <cellStyle name="Comma 2 11 106" xfId="10907" xr:uid="{00000000-0005-0000-0000-00008C2A0000}"/>
    <cellStyle name="Comma 2 11 107" xfId="10908" xr:uid="{00000000-0005-0000-0000-00008D2A0000}"/>
    <cellStyle name="Comma 2 11 108" xfId="10909" xr:uid="{00000000-0005-0000-0000-00008E2A0000}"/>
    <cellStyle name="Comma 2 11 109" xfId="10910" xr:uid="{00000000-0005-0000-0000-00008F2A0000}"/>
    <cellStyle name="Comma 2 11 11" xfId="10911" xr:uid="{00000000-0005-0000-0000-0000902A0000}"/>
    <cellStyle name="Comma 2 11 11 2" xfId="10912" xr:uid="{00000000-0005-0000-0000-0000912A0000}"/>
    <cellStyle name="Comma 2 11 11 3" xfId="10913" xr:uid="{00000000-0005-0000-0000-0000922A0000}"/>
    <cellStyle name="Comma 2 11 110" xfId="10914" xr:uid="{00000000-0005-0000-0000-0000932A0000}"/>
    <cellStyle name="Comma 2 11 111" xfId="10915" xr:uid="{00000000-0005-0000-0000-0000942A0000}"/>
    <cellStyle name="Comma 2 11 112" xfId="10916" xr:uid="{00000000-0005-0000-0000-0000952A0000}"/>
    <cellStyle name="Comma 2 11 113" xfId="10917" xr:uid="{00000000-0005-0000-0000-0000962A0000}"/>
    <cellStyle name="Comma 2 11 114" xfId="10918" xr:uid="{00000000-0005-0000-0000-0000972A0000}"/>
    <cellStyle name="Comma 2 11 115" xfId="10919" xr:uid="{00000000-0005-0000-0000-0000982A0000}"/>
    <cellStyle name="Comma 2 11 116" xfId="10920" xr:uid="{00000000-0005-0000-0000-0000992A0000}"/>
    <cellStyle name="Comma 2 11 117" xfId="10921" xr:uid="{00000000-0005-0000-0000-00009A2A0000}"/>
    <cellStyle name="Comma 2 11 118" xfId="10922" xr:uid="{00000000-0005-0000-0000-00009B2A0000}"/>
    <cellStyle name="Comma 2 11 119" xfId="10923" xr:uid="{00000000-0005-0000-0000-00009C2A0000}"/>
    <cellStyle name="Comma 2 11 12" xfId="10924" xr:uid="{00000000-0005-0000-0000-00009D2A0000}"/>
    <cellStyle name="Comma 2 11 12 2" xfId="10925" xr:uid="{00000000-0005-0000-0000-00009E2A0000}"/>
    <cellStyle name="Comma 2 11 12 3" xfId="10926" xr:uid="{00000000-0005-0000-0000-00009F2A0000}"/>
    <cellStyle name="Comma 2 11 120" xfId="10927" xr:uid="{00000000-0005-0000-0000-0000A02A0000}"/>
    <cellStyle name="Comma 2 11 121" xfId="10928" xr:uid="{00000000-0005-0000-0000-0000A12A0000}"/>
    <cellStyle name="Comma 2 11 122" xfId="10929" xr:uid="{00000000-0005-0000-0000-0000A22A0000}"/>
    <cellStyle name="Comma 2 11 123" xfId="10930" xr:uid="{00000000-0005-0000-0000-0000A32A0000}"/>
    <cellStyle name="Comma 2 11 124" xfId="10931" xr:uid="{00000000-0005-0000-0000-0000A42A0000}"/>
    <cellStyle name="Comma 2 11 125" xfId="10932" xr:uid="{00000000-0005-0000-0000-0000A52A0000}"/>
    <cellStyle name="Comma 2 11 126" xfId="10933" xr:uid="{00000000-0005-0000-0000-0000A62A0000}"/>
    <cellStyle name="Comma 2 11 127" xfId="10934" xr:uid="{00000000-0005-0000-0000-0000A72A0000}"/>
    <cellStyle name="Comma 2 11 128" xfId="10935" xr:uid="{00000000-0005-0000-0000-0000A82A0000}"/>
    <cellStyle name="Comma 2 11 129" xfId="10936" xr:uid="{00000000-0005-0000-0000-0000A92A0000}"/>
    <cellStyle name="Comma 2 11 13" xfId="10937" xr:uid="{00000000-0005-0000-0000-0000AA2A0000}"/>
    <cellStyle name="Comma 2 11 13 2" xfId="10938" xr:uid="{00000000-0005-0000-0000-0000AB2A0000}"/>
    <cellStyle name="Comma 2 11 13 3" xfId="10939" xr:uid="{00000000-0005-0000-0000-0000AC2A0000}"/>
    <cellStyle name="Comma 2 11 130" xfId="10940" xr:uid="{00000000-0005-0000-0000-0000AD2A0000}"/>
    <cellStyle name="Comma 2 11 131" xfId="10941" xr:uid="{00000000-0005-0000-0000-0000AE2A0000}"/>
    <cellStyle name="Comma 2 11 132" xfId="10942" xr:uid="{00000000-0005-0000-0000-0000AF2A0000}"/>
    <cellStyle name="Comma 2 11 133" xfId="10943" xr:uid="{00000000-0005-0000-0000-0000B02A0000}"/>
    <cellStyle name="Comma 2 11 134" xfId="10944" xr:uid="{00000000-0005-0000-0000-0000B12A0000}"/>
    <cellStyle name="Comma 2 11 135" xfId="10945" xr:uid="{00000000-0005-0000-0000-0000B22A0000}"/>
    <cellStyle name="Comma 2 11 136" xfId="10946" xr:uid="{00000000-0005-0000-0000-0000B32A0000}"/>
    <cellStyle name="Comma 2 11 137" xfId="10947" xr:uid="{00000000-0005-0000-0000-0000B42A0000}"/>
    <cellStyle name="Comma 2 11 138" xfId="10948" xr:uid="{00000000-0005-0000-0000-0000B52A0000}"/>
    <cellStyle name="Comma 2 11 139" xfId="10949" xr:uid="{00000000-0005-0000-0000-0000B62A0000}"/>
    <cellStyle name="Comma 2 11 14" xfId="10950" xr:uid="{00000000-0005-0000-0000-0000B72A0000}"/>
    <cellStyle name="Comma 2 11 14 2" xfId="10951" xr:uid="{00000000-0005-0000-0000-0000B82A0000}"/>
    <cellStyle name="Comma 2 11 14 3" xfId="10952" xr:uid="{00000000-0005-0000-0000-0000B92A0000}"/>
    <cellStyle name="Comma 2 11 140" xfId="10953" xr:uid="{00000000-0005-0000-0000-0000BA2A0000}"/>
    <cellStyle name="Comma 2 11 141" xfId="10954" xr:uid="{00000000-0005-0000-0000-0000BB2A0000}"/>
    <cellStyle name="Comma 2 11 142" xfId="10955" xr:uid="{00000000-0005-0000-0000-0000BC2A0000}"/>
    <cellStyle name="Comma 2 11 143" xfId="10956" xr:uid="{00000000-0005-0000-0000-0000BD2A0000}"/>
    <cellStyle name="Comma 2 11 144" xfId="10957" xr:uid="{00000000-0005-0000-0000-0000BE2A0000}"/>
    <cellStyle name="Comma 2 11 145" xfId="10958" xr:uid="{00000000-0005-0000-0000-0000BF2A0000}"/>
    <cellStyle name="Comma 2 11 146" xfId="10959" xr:uid="{00000000-0005-0000-0000-0000C02A0000}"/>
    <cellStyle name="Comma 2 11 147" xfId="10960" xr:uid="{00000000-0005-0000-0000-0000C12A0000}"/>
    <cellStyle name="Comma 2 11 148" xfId="10961" xr:uid="{00000000-0005-0000-0000-0000C22A0000}"/>
    <cellStyle name="Comma 2 11 149" xfId="10962" xr:uid="{00000000-0005-0000-0000-0000C32A0000}"/>
    <cellStyle name="Comma 2 11 15" xfId="10963" xr:uid="{00000000-0005-0000-0000-0000C42A0000}"/>
    <cellStyle name="Comma 2 11 15 2" xfId="10964" xr:uid="{00000000-0005-0000-0000-0000C52A0000}"/>
    <cellStyle name="Comma 2 11 15 3" xfId="10965" xr:uid="{00000000-0005-0000-0000-0000C62A0000}"/>
    <cellStyle name="Comma 2 11 150" xfId="10966" xr:uid="{00000000-0005-0000-0000-0000C72A0000}"/>
    <cellStyle name="Comma 2 11 151" xfId="10967" xr:uid="{00000000-0005-0000-0000-0000C82A0000}"/>
    <cellStyle name="Comma 2 11 152" xfId="10968" xr:uid="{00000000-0005-0000-0000-0000C92A0000}"/>
    <cellStyle name="Comma 2 11 153" xfId="10969" xr:uid="{00000000-0005-0000-0000-0000CA2A0000}"/>
    <cellStyle name="Comma 2 11 154" xfId="10970" xr:uid="{00000000-0005-0000-0000-0000CB2A0000}"/>
    <cellStyle name="Comma 2 11 155" xfId="10971" xr:uid="{00000000-0005-0000-0000-0000CC2A0000}"/>
    <cellStyle name="Comma 2 11 156" xfId="10972" xr:uid="{00000000-0005-0000-0000-0000CD2A0000}"/>
    <cellStyle name="Comma 2 11 157" xfId="10973" xr:uid="{00000000-0005-0000-0000-0000CE2A0000}"/>
    <cellStyle name="Comma 2 11 158" xfId="10974" xr:uid="{00000000-0005-0000-0000-0000CF2A0000}"/>
    <cellStyle name="Comma 2 11 159" xfId="10975" xr:uid="{00000000-0005-0000-0000-0000D02A0000}"/>
    <cellStyle name="Comma 2 11 16" xfId="10976" xr:uid="{00000000-0005-0000-0000-0000D12A0000}"/>
    <cellStyle name="Comma 2 11 16 2" xfId="10977" xr:uid="{00000000-0005-0000-0000-0000D22A0000}"/>
    <cellStyle name="Comma 2 11 16 3" xfId="10978" xr:uid="{00000000-0005-0000-0000-0000D32A0000}"/>
    <cellStyle name="Comma 2 11 17" xfId="10979" xr:uid="{00000000-0005-0000-0000-0000D42A0000}"/>
    <cellStyle name="Comma 2 11 17 2" xfId="10980" xr:uid="{00000000-0005-0000-0000-0000D52A0000}"/>
    <cellStyle name="Comma 2 11 17 3" xfId="10981" xr:uid="{00000000-0005-0000-0000-0000D62A0000}"/>
    <cellStyle name="Comma 2 11 18" xfId="10982" xr:uid="{00000000-0005-0000-0000-0000D72A0000}"/>
    <cellStyle name="Comma 2 11 18 2" xfId="10983" xr:uid="{00000000-0005-0000-0000-0000D82A0000}"/>
    <cellStyle name="Comma 2 11 18 3" xfId="10984" xr:uid="{00000000-0005-0000-0000-0000D92A0000}"/>
    <cellStyle name="Comma 2 11 19" xfId="10985" xr:uid="{00000000-0005-0000-0000-0000DA2A0000}"/>
    <cellStyle name="Comma 2 11 19 2" xfId="10986" xr:uid="{00000000-0005-0000-0000-0000DB2A0000}"/>
    <cellStyle name="Comma 2 11 19 3" xfId="10987" xr:uid="{00000000-0005-0000-0000-0000DC2A0000}"/>
    <cellStyle name="Comma 2 11 2" xfId="10988" xr:uid="{00000000-0005-0000-0000-0000DD2A0000}"/>
    <cellStyle name="Comma 2 11 2 2" xfId="10989" xr:uid="{00000000-0005-0000-0000-0000DE2A0000}"/>
    <cellStyle name="Comma 2 11 2 3" xfId="10990" xr:uid="{00000000-0005-0000-0000-0000DF2A0000}"/>
    <cellStyle name="Comma 2 11 20" xfId="10991" xr:uid="{00000000-0005-0000-0000-0000E02A0000}"/>
    <cellStyle name="Comma 2 11 21" xfId="10992" xr:uid="{00000000-0005-0000-0000-0000E12A0000}"/>
    <cellStyle name="Comma 2 11 22" xfId="10993" xr:uid="{00000000-0005-0000-0000-0000E22A0000}"/>
    <cellStyle name="Comma 2 11 23" xfId="10994" xr:uid="{00000000-0005-0000-0000-0000E32A0000}"/>
    <cellStyle name="Comma 2 11 24" xfId="10995" xr:uid="{00000000-0005-0000-0000-0000E42A0000}"/>
    <cellStyle name="Comma 2 11 25" xfId="10996" xr:uid="{00000000-0005-0000-0000-0000E52A0000}"/>
    <cellStyle name="Comma 2 11 26" xfId="10997" xr:uid="{00000000-0005-0000-0000-0000E62A0000}"/>
    <cellStyle name="Comma 2 11 27" xfId="10998" xr:uid="{00000000-0005-0000-0000-0000E72A0000}"/>
    <cellStyle name="Comma 2 11 28" xfId="10999" xr:uid="{00000000-0005-0000-0000-0000E82A0000}"/>
    <cellStyle name="Comma 2 11 29" xfId="11000" xr:uid="{00000000-0005-0000-0000-0000E92A0000}"/>
    <cellStyle name="Comma 2 11 3" xfId="11001" xr:uid="{00000000-0005-0000-0000-0000EA2A0000}"/>
    <cellStyle name="Comma 2 11 3 2" xfId="11002" xr:uid="{00000000-0005-0000-0000-0000EB2A0000}"/>
    <cellStyle name="Comma 2 11 3 3" xfId="11003" xr:uid="{00000000-0005-0000-0000-0000EC2A0000}"/>
    <cellStyle name="Comma 2 11 30" xfId="11004" xr:uid="{00000000-0005-0000-0000-0000ED2A0000}"/>
    <cellStyle name="Comma 2 11 31" xfId="11005" xr:uid="{00000000-0005-0000-0000-0000EE2A0000}"/>
    <cellStyle name="Comma 2 11 32" xfId="11006" xr:uid="{00000000-0005-0000-0000-0000EF2A0000}"/>
    <cellStyle name="Comma 2 11 33" xfId="11007" xr:uid="{00000000-0005-0000-0000-0000F02A0000}"/>
    <cellStyle name="Comma 2 11 34" xfId="11008" xr:uid="{00000000-0005-0000-0000-0000F12A0000}"/>
    <cellStyle name="Comma 2 11 35" xfId="11009" xr:uid="{00000000-0005-0000-0000-0000F22A0000}"/>
    <cellStyle name="Comma 2 11 36" xfId="11010" xr:uid="{00000000-0005-0000-0000-0000F32A0000}"/>
    <cellStyle name="Comma 2 11 37" xfId="11011" xr:uid="{00000000-0005-0000-0000-0000F42A0000}"/>
    <cellStyle name="Comma 2 11 38" xfId="11012" xr:uid="{00000000-0005-0000-0000-0000F52A0000}"/>
    <cellStyle name="Comma 2 11 39" xfId="11013" xr:uid="{00000000-0005-0000-0000-0000F62A0000}"/>
    <cellStyle name="Comma 2 11 4" xfId="11014" xr:uid="{00000000-0005-0000-0000-0000F72A0000}"/>
    <cellStyle name="Comma 2 11 4 2" xfId="11015" xr:uid="{00000000-0005-0000-0000-0000F82A0000}"/>
    <cellStyle name="Comma 2 11 4 3" xfId="11016" xr:uid="{00000000-0005-0000-0000-0000F92A0000}"/>
    <cellStyle name="Comma 2 11 40" xfId="11017" xr:uid="{00000000-0005-0000-0000-0000FA2A0000}"/>
    <cellStyle name="Comma 2 11 41" xfId="11018" xr:uid="{00000000-0005-0000-0000-0000FB2A0000}"/>
    <cellStyle name="Comma 2 11 42" xfId="11019" xr:uid="{00000000-0005-0000-0000-0000FC2A0000}"/>
    <cellStyle name="Comma 2 11 43" xfId="11020" xr:uid="{00000000-0005-0000-0000-0000FD2A0000}"/>
    <cellStyle name="Comma 2 11 44" xfId="11021" xr:uid="{00000000-0005-0000-0000-0000FE2A0000}"/>
    <cellStyle name="Comma 2 11 45" xfId="11022" xr:uid="{00000000-0005-0000-0000-0000FF2A0000}"/>
    <cellStyle name="Comma 2 11 46" xfId="11023" xr:uid="{00000000-0005-0000-0000-0000002B0000}"/>
    <cellStyle name="Comma 2 11 47" xfId="11024" xr:uid="{00000000-0005-0000-0000-0000012B0000}"/>
    <cellStyle name="Comma 2 11 48" xfId="11025" xr:uid="{00000000-0005-0000-0000-0000022B0000}"/>
    <cellStyle name="Comma 2 11 49" xfId="11026" xr:uid="{00000000-0005-0000-0000-0000032B0000}"/>
    <cellStyle name="Comma 2 11 5" xfId="11027" xr:uid="{00000000-0005-0000-0000-0000042B0000}"/>
    <cellStyle name="Comma 2 11 5 2" xfId="11028" xr:uid="{00000000-0005-0000-0000-0000052B0000}"/>
    <cellStyle name="Comma 2 11 5 3" xfId="11029" xr:uid="{00000000-0005-0000-0000-0000062B0000}"/>
    <cellStyle name="Comma 2 11 50" xfId="11030" xr:uid="{00000000-0005-0000-0000-0000072B0000}"/>
    <cellStyle name="Comma 2 11 51" xfId="11031" xr:uid="{00000000-0005-0000-0000-0000082B0000}"/>
    <cellStyle name="Comma 2 11 52" xfId="11032" xr:uid="{00000000-0005-0000-0000-0000092B0000}"/>
    <cellStyle name="Comma 2 11 53" xfId="11033" xr:uid="{00000000-0005-0000-0000-00000A2B0000}"/>
    <cellStyle name="Comma 2 11 54" xfId="11034" xr:uid="{00000000-0005-0000-0000-00000B2B0000}"/>
    <cellStyle name="Comma 2 11 55" xfId="11035" xr:uid="{00000000-0005-0000-0000-00000C2B0000}"/>
    <cellStyle name="Comma 2 11 56" xfId="11036" xr:uid="{00000000-0005-0000-0000-00000D2B0000}"/>
    <cellStyle name="Comma 2 11 57" xfId="11037" xr:uid="{00000000-0005-0000-0000-00000E2B0000}"/>
    <cellStyle name="Comma 2 11 58" xfId="11038" xr:uid="{00000000-0005-0000-0000-00000F2B0000}"/>
    <cellStyle name="Comma 2 11 59" xfId="11039" xr:uid="{00000000-0005-0000-0000-0000102B0000}"/>
    <cellStyle name="Comma 2 11 6" xfId="11040" xr:uid="{00000000-0005-0000-0000-0000112B0000}"/>
    <cellStyle name="Comma 2 11 6 2" xfId="11041" xr:uid="{00000000-0005-0000-0000-0000122B0000}"/>
    <cellStyle name="Comma 2 11 6 3" xfId="11042" xr:uid="{00000000-0005-0000-0000-0000132B0000}"/>
    <cellStyle name="Comma 2 11 60" xfId="11043" xr:uid="{00000000-0005-0000-0000-0000142B0000}"/>
    <cellStyle name="Comma 2 11 61" xfId="11044" xr:uid="{00000000-0005-0000-0000-0000152B0000}"/>
    <cellStyle name="Comma 2 11 62" xfId="11045" xr:uid="{00000000-0005-0000-0000-0000162B0000}"/>
    <cellStyle name="Comma 2 11 63" xfId="11046" xr:uid="{00000000-0005-0000-0000-0000172B0000}"/>
    <cellStyle name="Comma 2 11 64" xfId="11047" xr:uid="{00000000-0005-0000-0000-0000182B0000}"/>
    <cellStyle name="Comma 2 11 65" xfId="11048" xr:uid="{00000000-0005-0000-0000-0000192B0000}"/>
    <cellStyle name="Comma 2 11 66" xfId="11049" xr:uid="{00000000-0005-0000-0000-00001A2B0000}"/>
    <cellStyle name="Comma 2 11 67" xfId="11050" xr:uid="{00000000-0005-0000-0000-00001B2B0000}"/>
    <cellStyle name="Comma 2 11 68" xfId="11051" xr:uid="{00000000-0005-0000-0000-00001C2B0000}"/>
    <cellStyle name="Comma 2 11 69" xfId="11052" xr:uid="{00000000-0005-0000-0000-00001D2B0000}"/>
    <cellStyle name="Comma 2 11 7" xfId="11053" xr:uid="{00000000-0005-0000-0000-00001E2B0000}"/>
    <cellStyle name="Comma 2 11 7 2" xfId="11054" xr:uid="{00000000-0005-0000-0000-00001F2B0000}"/>
    <cellStyle name="Comma 2 11 7 3" xfId="11055" xr:uid="{00000000-0005-0000-0000-0000202B0000}"/>
    <cellStyle name="Comma 2 11 70" xfId="11056" xr:uid="{00000000-0005-0000-0000-0000212B0000}"/>
    <cellStyle name="Comma 2 11 71" xfId="11057" xr:uid="{00000000-0005-0000-0000-0000222B0000}"/>
    <cellStyle name="Comma 2 11 72" xfId="11058" xr:uid="{00000000-0005-0000-0000-0000232B0000}"/>
    <cellStyle name="Comma 2 11 73" xfId="11059" xr:uid="{00000000-0005-0000-0000-0000242B0000}"/>
    <cellStyle name="Comma 2 11 74" xfId="11060" xr:uid="{00000000-0005-0000-0000-0000252B0000}"/>
    <cellStyle name="Comma 2 11 75" xfId="11061" xr:uid="{00000000-0005-0000-0000-0000262B0000}"/>
    <cellStyle name="Comma 2 11 76" xfId="11062" xr:uid="{00000000-0005-0000-0000-0000272B0000}"/>
    <cellStyle name="Comma 2 11 77" xfId="11063" xr:uid="{00000000-0005-0000-0000-0000282B0000}"/>
    <cellStyle name="Comma 2 11 78" xfId="11064" xr:uid="{00000000-0005-0000-0000-0000292B0000}"/>
    <cellStyle name="Comma 2 11 79" xfId="11065" xr:uid="{00000000-0005-0000-0000-00002A2B0000}"/>
    <cellStyle name="Comma 2 11 8" xfId="11066" xr:uid="{00000000-0005-0000-0000-00002B2B0000}"/>
    <cellStyle name="Comma 2 11 8 2" xfId="11067" xr:uid="{00000000-0005-0000-0000-00002C2B0000}"/>
    <cellStyle name="Comma 2 11 8 3" xfId="11068" xr:uid="{00000000-0005-0000-0000-00002D2B0000}"/>
    <cellStyle name="Comma 2 11 80" xfId="11069" xr:uid="{00000000-0005-0000-0000-00002E2B0000}"/>
    <cellStyle name="Comma 2 11 81" xfId="11070" xr:uid="{00000000-0005-0000-0000-00002F2B0000}"/>
    <cellStyle name="Comma 2 11 82" xfId="11071" xr:uid="{00000000-0005-0000-0000-0000302B0000}"/>
    <cellStyle name="Comma 2 11 83" xfId="11072" xr:uid="{00000000-0005-0000-0000-0000312B0000}"/>
    <cellStyle name="Comma 2 11 84" xfId="11073" xr:uid="{00000000-0005-0000-0000-0000322B0000}"/>
    <cellStyle name="Comma 2 11 85" xfId="11074" xr:uid="{00000000-0005-0000-0000-0000332B0000}"/>
    <cellStyle name="Comma 2 11 86" xfId="11075" xr:uid="{00000000-0005-0000-0000-0000342B0000}"/>
    <cellStyle name="Comma 2 11 87" xfId="11076" xr:uid="{00000000-0005-0000-0000-0000352B0000}"/>
    <cellStyle name="Comma 2 11 88" xfId="11077" xr:uid="{00000000-0005-0000-0000-0000362B0000}"/>
    <cellStyle name="Comma 2 11 89" xfId="11078" xr:uid="{00000000-0005-0000-0000-0000372B0000}"/>
    <cellStyle name="Comma 2 11 9" xfId="11079" xr:uid="{00000000-0005-0000-0000-0000382B0000}"/>
    <cellStyle name="Comma 2 11 9 2" xfId="11080" xr:uid="{00000000-0005-0000-0000-0000392B0000}"/>
    <cellStyle name="Comma 2 11 9 3" xfId="11081" xr:uid="{00000000-0005-0000-0000-00003A2B0000}"/>
    <cellStyle name="Comma 2 11 90" xfId="11082" xr:uid="{00000000-0005-0000-0000-00003B2B0000}"/>
    <cellStyle name="Comma 2 11 91" xfId="11083" xr:uid="{00000000-0005-0000-0000-00003C2B0000}"/>
    <cellStyle name="Comma 2 11 92" xfId="11084" xr:uid="{00000000-0005-0000-0000-00003D2B0000}"/>
    <cellStyle name="Comma 2 11 93" xfId="11085" xr:uid="{00000000-0005-0000-0000-00003E2B0000}"/>
    <cellStyle name="Comma 2 11 94" xfId="11086" xr:uid="{00000000-0005-0000-0000-00003F2B0000}"/>
    <cellStyle name="Comma 2 11 95" xfId="11087" xr:uid="{00000000-0005-0000-0000-0000402B0000}"/>
    <cellStyle name="Comma 2 11 96" xfId="11088" xr:uid="{00000000-0005-0000-0000-0000412B0000}"/>
    <cellStyle name="Comma 2 11 97" xfId="11089" xr:uid="{00000000-0005-0000-0000-0000422B0000}"/>
    <cellStyle name="Comma 2 11 98" xfId="11090" xr:uid="{00000000-0005-0000-0000-0000432B0000}"/>
    <cellStyle name="Comma 2 11 99" xfId="11091" xr:uid="{00000000-0005-0000-0000-0000442B0000}"/>
    <cellStyle name="Comma 2 110" xfId="11092" xr:uid="{00000000-0005-0000-0000-0000452B0000}"/>
    <cellStyle name="Comma 2 111" xfId="11093" xr:uid="{00000000-0005-0000-0000-0000462B0000}"/>
    <cellStyle name="Comma 2 112" xfId="11094" xr:uid="{00000000-0005-0000-0000-0000472B0000}"/>
    <cellStyle name="Comma 2 113" xfId="11095" xr:uid="{00000000-0005-0000-0000-0000482B0000}"/>
    <cellStyle name="Comma 2 114" xfId="11096" xr:uid="{00000000-0005-0000-0000-0000492B0000}"/>
    <cellStyle name="Comma 2 115" xfId="11097" xr:uid="{00000000-0005-0000-0000-00004A2B0000}"/>
    <cellStyle name="Comma 2 116" xfId="11098" xr:uid="{00000000-0005-0000-0000-00004B2B0000}"/>
    <cellStyle name="Comma 2 117" xfId="11099" xr:uid="{00000000-0005-0000-0000-00004C2B0000}"/>
    <cellStyle name="Comma 2 118" xfId="11100" xr:uid="{00000000-0005-0000-0000-00004D2B0000}"/>
    <cellStyle name="Comma 2 119" xfId="11101" xr:uid="{00000000-0005-0000-0000-00004E2B0000}"/>
    <cellStyle name="Comma 2 12" xfId="11102" xr:uid="{00000000-0005-0000-0000-00004F2B0000}"/>
    <cellStyle name="Comma 2 12 10" xfId="11103" xr:uid="{00000000-0005-0000-0000-0000502B0000}"/>
    <cellStyle name="Comma 2 12 10 2" xfId="11104" xr:uid="{00000000-0005-0000-0000-0000512B0000}"/>
    <cellStyle name="Comma 2 12 10 3" xfId="11105" xr:uid="{00000000-0005-0000-0000-0000522B0000}"/>
    <cellStyle name="Comma 2 12 100" xfId="11106" xr:uid="{00000000-0005-0000-0000-0000532B0000}"/>
    <cellStyle name="Comma 2 12 101" xfId="11107" xr:uid="{00000000-0005-0000-0000-0000542B0000}"/>
    <cellStyle name="Comma 2 12 102" xfId="11108" xr:uid="{00000000-0005-0000-0000-0000552B0000}"/>
    <cellStyle name="Comma 2 12 103" xfId="11109" xr:uid="{00000000-0005-0000-0000-0000562B0000}"/>
    <cellStyle name="Comma 2 12 104" xfId="11110" xr:uid="{00000000-0005-0000-0000-0000572B0000}"/>
    <cellStyle name="Comma 2 12 105" xfId="11111" xr:uid="{00000000-0005-0000-0000-0000582B0000}"/>
    <cellStyle name="Comma 2 12 106" xfId="11112" xr:uid="{00000000-0005-0000-0000-0000592B0000}"/>
    <cellStyle name="Comma 2 12 107" xfId="11113" xr:uid="{00000000-0005-0000-0000-00005A2B0000}"/>
    <cellStyle name="Comma 2 12 108" xfId="11114" xr:uid="{00000000-0005-0000-0000-00005B2B0000}"/>
    <cellStyle name="Comma 2 12 109" xfId="11115" xr:uid="{00000000-0005-0000-0000-00005C2B0000}"/>
    <cellStyle name="Comma 2 12 11" xfId="11116" xr:uid="{00000000-0005-0000-0000-00005D2B0000}"/>
    <cellStyle name="Comma 2 12 11 2" xfId="11117" xr:uid="{00000000-0005-0000-0000-00005E2B0000}"/>
    <cellStyle name="Comma 2 12 11 3" xfId="11118" xr:uid="{00000000-0005-0000-0000-00005F2B0000}"/>
    <cellStyle name="Comma 2 12 110" xfId="11119" xr:uid="{00000000-0005-0000-0000-0000602B0000}"/>
    <cellStyle name="Comma 2 12 111" xfId="11120" xr:uid="{00000000-0005-0000-0000-0000612B0000}"/>
    <cellStyle name="Comma 2 12 112" xfId="11121" xr:uid="{00000000-0005-0000-0000-0000622B0000}"/>
    <cellStyle name="Comma 2 12 113" xfId="11122" xr:uid="{00000000-0005-0000-0000-0000632B0000}"/>
    <cellStyle name="Comma 2 12 114" xfId="11123" xr:uid="{00000000-0005-0000-0000-0000642B0000}"/>
    <cellStyle name="Comma 2 12 115" xfId="11124" xr:uid="{00000000-0005-0000-0000-0000652B0000}"/>
    <cellStyle name="Comma 2 12 116" xfId="11125" xr:uid="{00000000-0005-0000-0000-0000662B0000}"/>
    <cellStyle name="Comma 2 12 117" xfId="11126" xr:uid="{00000000-0005-0000-0000-0000672B0000}"/>
    <cellStyle name="Comma 2 12 118" xfId="11127" xr:uid="{00000000-0005-0000-0000-0000682B0000}"/>
    <cellStyle name="Comma 2 12 119" xfId="11128" xr:uid="{00000000-0005-0000-0000-0000692B0000}"/>
    <cellStyle name="Comma 2 12 12" xfId="11129" xr:uid="{00000000-0005-0000-0000-00006A2B0000}"/>
    <cellStyle name="Comma 2 12 12 2" xfId="11130" xr:uid="{00000000-0005-0000-0000-00006B2B0000}"/>
    <cellStyle name="Comma 2 12 12 3" xfId="11131" xr:uid="{00000000-0005-0000-0000-00006C2B0000}"/>
    <cellStyle name="Comma 2 12 120" xfId="11132" xr:uid="{00000000-0005-0000-0000-00006D2B0000}"/>
    <cellStyle name="Comma 2 12 121" xfId="11133" xr:uid="{00000000-0005-0000-0000-00006E2B0000}"/>
    <cellStyle name="Comma 2 12 122" xfId="11134" xr:uid="{00000000-0005-0000-0000-00006F2B0000}"/>
    <cellStyle name="Comma 2 12 123" xfId="11135" xr:uid="{00000000-0005-0000-0000-0000702B0000}"/>
    <cellStyle name="Comma 2 12 124" xfId="11136" xr:uid="{00000000-0005-0000-0000-0000712B0000}"/>
    <cellStyle name="Comma 2 12 125" xfId="11137" xr:uid="{00000000-0005-0000-0000-0000722B0000}"/>
    <cellStyle name="Comma 2 12 126" xfId="11138" xr:uid="{00000000-0005-0000-0000-0000732B0000}"/>
    <cellStyle name="Comma 2 12 127" xfId="11139" xr:uid="{00000000-0005-0000-0000-0000742B0000}"/>
    <cellStyle name="Comma 2 12 128" xfId="11140" xr:uid="{00000000-0005-0000-0000-0000752B0000}"/>
    <cellStyle name="Comma 2 12 129" xfId="11141" xr:uid="{00000000-0005-0000-0000-0000762B0000}"/>
    <cellStyle name="Comma 2 12 13" xfId="11142" xr:uid="{00000000-0005-0000-0000-0000772B0000}"/>
    <cellStyle name="Comma 2 12 13 2" xfId="11143" xr:uid="{00000000-0005-0000-0000-0000782B0000}"/>
    <cellStyle name="Comma 2 12 13 3" xfId="11144" xr:uid="{00000000-0005-0000-0000-0000792B0000}"/>
    <cellStyle name="Comma 2 12 130" xfId="11145" xr:uid="{00000000-0005-0000-0000-00007A2B0000}"/>
    <cellStyle name="Comma 2 12 131" xfId="11146" xr:uid="{00000000-0005-0000-0000-00007B2B0000}"/>
    <cellStyle name="Comma 2 12 132" xfId="11147" xr:uid="{00000000-0005-0000-0000-00007C2B0000}"/>
    <cellStyle name="Comma 2 12 133" xfId="11148" xr:uid="{00000000-0005-0000-0000-00007D2B0000}"/>
    <cellStyle name="Comma 2 12 134" xfId="11149" xr:uid="{00000000-0005-0000-0000-00007E2B0000}"/>
    <cellStyle name="Comma 2 12 135" xfId="11150" xr:uid="{00000000-0005-0000-0000-00007F2B0000}"/>
    <cellStyle name="Comma 2 12 136" xfId="11151" xr:uid="{00000000-0005-0000-0000-0000802B0000}"/>
    <cellStyle name="Comma 2 12 137" xfId="11152" xr:uid="{00000000-0005-0000-0000-0000812B0000}"/>
    <cellStyle name="Comma 2 12 138" xfId="11153" xr:uid="{00000000-0005-0000-0000-0000822B0000}"/>
    <cellStyle name="Comma 2 12 139" xfId="11154" xr:uid="{00000000-0005-0000-0000-0000832B0000}"/>
    <cellStyle name="Comma 2 12 14" xfId="11155" xr:uid="{00000000-0005-0000-0000-0000842B0000}"/>
    <cellStyle name="Comma 2 12 14 2" xfId="11156" xr:uid="{00000000-0005-0000-0000-0000852B0000}"/>
    <cellStyle name="Comma 2 12 14 3" xfId="11157" xr:uid="{00000000-0005-0000-0000-0000862B0000}"/>
    <cellStyle name="Comma 2 12 140" xfId="11158" xr:uid="{00000000-0005-0000-0000-0000872B0000}"/>
    <cellStyle name="Comma 2 12 141" xfId="11159" xr:uid="{00000000-0005-0000-0000-0000882B0000}"/>
    <cellStyle name="Comma 2 12 142" xfId="11160" xr:uid="{00000000-0005-0000-0000-0000892B0000}"/>
    <cellStyle name="Comma 2 12 143" xfId="11161" xr:uid="{00000000-0005-0000-0000-00008A2B0000}"/>
    <cellStyle name="Comma 2 12 144" xfId="11162" xr:uid="{00000000-0005-0000-0000-00008B2B0000}"/>
    <cellStyle name="Comma 2 12 145" xfId="11163" xr:uid="{00000000-0005-0000-0000-00008C2B0000}"/>
    <cellStyle name="Comma 2 12 146" xfId="11164" xr:uid="{00000000-0005-0000-0000-00008D2B0000}"/>
    <cellStyle name="Comma 2 12 147" xfId="11165" xr:uid="{00000000-0005-0000-0000-00008E2B0000}"/>
    <cellStyle name="Comma 2 12 148" xfId="11166" xr:uid="{00000000-0005-0000-0000-00008F2B0000}"/>
    <cellStyle name="Comma 2 12 149" xfId="11167" xr:uid="{00000000-0005-0000-0000-0000902B0000}"/>
    <cellStyle name="Comma 2 12 15" xfId="11168" xr:uid="{00000000-0005-0000-0000-0000912B0000}"/>
    <cellStyle name="Comma 2 12 15 2" xfId="11169" xr:uid="{00000000-0005-0000-0000-0000922B0000}"/>
    <cellStyle name="Comma 2 12 15 3" xfId="11170" xr:uid="{00000000-0005-0000-0000-0000932B0000}"/>
    <cellStyle name="Comma 2 12 150" xfId="11171" xr:uid="{00000000-0005-0000-0000-0000942B0000}"/>
    <cellStyle name="Comma 2 12 151" xfId="11172" xr:uid="{00000000-0005-0000-0000-0000952B0000}"/>
    <cellStyle name="Comma 2 12 152" xfId="11173" xr:uid="{00000000-0005-0000-0000-0000962B0000}"/>
    <cellStyle name="Comma 2 12 153" xfId="11174" xr:uid="{00000000-0005-0000-0000-0000972B0000}"/>
    <cellStyle name="Comma 2 12 154" xfId="11175" xr:uid="{00000000-0005-0000-0000-0000982B0000}"/>
    <cellStyle name="Comma 2 12 155" xfId="11176" xr:uid="{00000000-0005-0000-0000-0000992B0000}"/>
    <cellStyle name="Comma 2 12 156" xfId="11177" xr:uid="{00000000-0005-0000-0000-00009A2B0000}"/>
    <cellStyle name="Comma 2 12 157" xfId="11178" xr:uid="{00000000-0005-0000-0000-00009B2B0000}"/>
    <cellStyle name="Comma 2 12 158" xfId="11179" xr:uid="{00000000-0005-0000-0000-00009C2B0000}"/>
    <cellStyle name="Comma 2 12 159" xfId="11180" xr:uid="{00000000-0005-0000-0000-00009D2B0000}"/>
    <cellStyle name="Comma 2 12 16" xfId="11181" xr:uid="{00000000-0005-0000-0000-00009E2B0000}"/>
    <cellStyle name="Comma 2 12 16 2" xfId="11182" xr:uid="{00000000-0005-0000-0000-00009F2B0000}"/>
    <cellStyle name="Comma 2 12 16 3" xfId="11183" xr:uid="{00000000-0005-0000-0000-0000A02B0000}"/>
    <cellStyle name="Comma 2 12 17" xfId="11184" xr:uid="{00000000-0005-0000-0000-0000A12B0000}"/>
    <cellStyle name="Comma 2 12 17 2" xfId="11185" xr:uid="{00000000-0005-0000-0000-0000A22B0000}"/>
    <cellStyle name="Comma 2 12 17 3" xfId="11186" xr:uid="{00000000-0005-0000-0000-0000A32B0000}"/>
    <cellStyle name="Comma 2 12 18" xfId="11187" xr:uid="{00000000-0005-0000-0000-0000A42B0000}"/>
    <cellStyle name="Comma 2 12 18 2" xfId="11188" xr:uid="{00000000-0005-0000-0000-0000A52B0000}"/>
    <cellStyle name="Comma 2 12 18 3" xfId="11189" xr:uid="{00000000-0005-0000-0000-0000A62B0000}"/>
    <cellStyle name="Comma 2 12 19" xfId="11190" xr:uid="{00000000-0005-0000-0000-0000A72B0000}"/>
    <cellStyle name="Comma 2 12 19 2" xfId="11191" xr:uid="{00000000-0005-0000-0000-0000A82B0000}"/>
    <cellStyle name="Comma 2 12 19 3" xfId="11192" xr:uid="{00000000-0005-0000-0000-0000A92B0000}"/>
    <cellStyle name="Comma 2 12 2" xfId="11193" xr:uid="{00000000-0005-0000-0000-0000AA2B0000}"/>
    <cellStyle name="Comma 2 12 2 2" xfId="11194" xr:uid="{00000000-0005-0000-0000-0000AB2B0000}"/>
    <cellStyle name="Comma 2 12 2 3" xfId="11195" xr:uid="{00000000-0005-0000-0000-0000AC2B0000}"/>
    <cellStyle name="Comma 2 12 20" xfId="11196" xr:uid="{00000000-0005-0000-0000-0000AD2B0000}"/>
    <cellStyle name="Comma 2 12 21" xfId="11197" xr:uid="{00000000-0005-0000-0000-0000AE2B0000}"/>
    <cellStyle name="Comma 2 12 22" xfId="11198" xr:uid="{00000000-0005-0000-0000-0000AF2B0000}"/>
    <cellStyle name="Comma 2 12 23" xfId="11199" xr:uid="{00000000-0005-0000-0000-0000B02B0000}"/>
    <cellStyle name="Comma 2 12 24" xfId="11200" xr:uid="{00000000-0005-0000-0000-0000B12B0000}"/>
    <cellStyle name="Comma 2 12 25" xfId="11201" xr:uid="{00000000-0005-0000-0000-0000B22B0000}"/>
    <cellStyle name="Comma 2 12 26" xfId="11202" xr:uid="{00000000-0005-0000-0000-0000B32B0000}"/>
    <cellStyle name="Comma 2 12 27" xfId="11203" xr:uid="{00000000-0005-0000-0000-0000B42B0000}"/>
    <cellStyle name="Comma 2 12 28" xfId="11204" xr:uid="{00000000-0005-0000-0000-0000B52B0000}"/>
    <cellStyle name="Comma 2 12 29" xfId="11205" xr:uid="{00000000-0005-0000-0000-0000B62B0000}"/>
    <cellStyle name="Comma 2 12 3" xfId="11206" xr:uid="{00000000-0005-0000-0000-0000B72B0000}"/>
    <cellStyle name="Comma 2 12 3 2" xfId="11207" xr:uid="{00000000-0005-0000-0000-0000B82B0000}"/>
    <cellStyle name="Comma 2 12 3 3" xfId="11208" xr:uid="{00000000-0005-0000-0000-0000B92B0000}"/>
    <cellStyle name="Comma 2 12 30" xfId="11209" xr:uid="{00000000-0005-0000-0000-0000BA2B0000}"/>
    <cellStyle name="Comma 2 12 31" xfId="11210" xr:uid="{00000000-0005-0000-0000-0000BB2B0000}"/>
    <cellStyle name="Comma 2 12 32" xfId="11211" xr:uid="{00000000-0005-0000-0000-0000BC2B0000}"/>
    <cellStyle name="Comma 2 12 33" xfId="11212" xr:uid="{00000000-0005-0000-0000-0000BD2B0000}"/>
    <cellStyle name="Comma 2 12 34" xfId="11213" xr:uid="{00000000-0005-0000-0000-0000BE2B0000}"/>
    <cellStyle name="Comma 2 12 35" xfId="11214" xr:uid="{00000000-0005-0000-0000-0000BF2B0000}"/>
    <cellStyle name="Comma 2 12 36" xfId="11215" xr:uid="{00000000-0005-0000-0000-0000C02B0000}"/>
    <cellStyle name="Comma 2 12 37" xfId="11216" xr:uid="{00000000-0005-0000-0000-0000C12B0000}"/>
    <cellStyle name="Comma 2 12 38" xfId="11217" xr:uid="{00000000-0005-0000-0000-0000C22B0000}"/>
    <cellStyle name="Comma 2 12 39" xfId="11218" xr:uid="{00000000-0005-0000-0000-0000C32B0000}"/>
    <cellStyle name="Comma 2 12 4" xfId="11219" xr:uid="{00000000-0005-0000-0000-0000C42B0000}"/>
    <cellStyle name="Comma 2 12 4 2" xfId="11220" xr:uid="{00000000-0005-0000-0000-0000C52B0000}"/>
    <cellStyle name="Comma 2 12 4 3" xfId="11221" xr:uid="{00000000-0005-0000-0000-0000C62B0000}"/>
    <cellStyle name="Comma 2 12 40" xfId="11222" xr:uid="{00000000-0005-0000-0000-0000C72B0000}"/>
    <cellStyle name="Comma 2 12 41" xfId="11223" xr:uid="{00000000-0005-0000-0000-0000C82B0000}"/>
    <cellStyle name="Comma 2 12 42" xfId="11224" xr:uid="{00000000-0005-0000-0000-0000C92B0000}"/>
    <cellStyle name="Comma 2 12 43" xfId="11225" xr:uid="{00000000-0005-0000-0000-0000CA2B0000}"/>
    <cellStyle name="Comma 2 12 44" xfId="11226" xr:uid="{00000000-0005-0000-0000-0000CB2B0000}"/>
    <cellStyle name="Comma 2 12 45" xfId="11227" xr:uid="{00000000-0005-0000-0000-0000CC2B0000}"/>
    <cellStyle name="Comma 2 12 46" xfId="11228" xr:uid="{00000000-0005-0000-0000-0000CD2B0000}"/>
    <cellStyle name="Comma 2 12 47" xfId="11229" xr:uid="{00000000-0005-0000-0000-0000CE2B0000}"/>
    <cellStyle name="Comma 2 12 48" xfId="11230" xr:uid="{00000000-0005-0000-0000-0000CF2B0000}"/>
    <cellStyle name="Comma 2 12 49" xfId="11231" xr:uid="{00000000-0005-0000-0000-0000D02B0000}"/>
    <cellStyle name="Comma 2 12 5" xfId="11232" xr:uid="{00000000-0005-0000-0000-0000D12B0000}"/>
    <cellStyle name="Comma 2 12 5 2" xfId="11233" xr:uid="{00000000-0005-0000-0000-0000D22B0000}"/>
    <cellStyle name="Comma 2 12 5 3" xfId="11234" xr:uid="{00000000-0005-0000-0000-0000D32B0000}"/>
    <cellStyle name="Comma 2 12 50" xfId="11235" xr:uid="{00000000-0005-0000-0000-0000D42B0000}"/>
    <cellStyle name="Comma 2 12 51" xfId="11236" xr:uid="{00000000-0005-0000-0000-0000D52B0000}"/>
    <cellStyle name="Comma 2 12 52" xfId="11237" xr:uid="{00000000-0005-0000-0000-0000D62B0000}"/>
    <cellStyle name="Comma 2 12 53" xfId="11238" xr:uid="{00000000-0005-0000-0000-0000D72B0000}"/>
    <cellStyle name="Comma 2 12 54" xfId="11239" xr:uid="{00000000-0005-0000-0000-0000D82B0000}"/>
    <cellStyle name="Comma 2 12 55" xfId="11240" xr:uid="{00000000-0005-0000-0000-0000D92B0000}"/>
    <cellStyle name="Comma 2 12 56" xfId="11241" xr:uid="{00000000-0005-0000-0000-0000DA2B0000}"/>
    <cellStyle name="Comma 2 12 57" xfId="11242" xr:uid="{00000000-0005-0000-0000-0000DB2B0000}"/>
    <cellStyle name="Comma 2 12 58" xfId="11243" xr:uid="{00000000-0005-0000-0000-0000DC2B0000}"/>
    <cellStyle name="Comma 2 12 59" xfId="11244" xr:uid="{00000000-0005-0000-0000-0000DD2B0000}"/>
    <cellStyle name="Comma 2 12 6" xfId="11245" xr:uid="{00000000-0005-0000-0000-0000DE2B0000}"/>
    <cellStyle name="Comma 2 12 6 2" xfId="11246" xr:uid="{00000000-0005-0000-0000-0000DF2B0000}"/>
    <cellStyle name="Comma 2 12 6 3" xfId="11247" xr:uid="{00000000-0005-0000-0000-0000E02B0000}"/>
    <cellStyle name="Comma 2 12 60" xfId="11248" xr:uid="{00000000-0005-0000-0000-0000E12B0000}"/>
    <cellStyle name="Comma 2 12 61" xfId="11249" xr:uid="{00000000-0005-0000-0000-0000E22B0000}"/>
    <cellStyle name="Comma 2 12 62" xfId="11250" xr:uid="{00000000-0005-0000-0000-0000E32B0000}"/>
    <cellStyle name="Comma 2 12 63" xfId="11251" xr:uid="{00000000-0005-0000-0000-0000E42B0000}"/>
    <cellStyle name="Comma 2 12 64" xfId="11252" xr:uid="{00000000-0005-0000-0000-0000E52B0000}"/>
    <cellStyle name="Comma 2 12 65" xfId="11253" xr:uid="{00000000-0005-0000-0000-0000E62B0000}"/>
    <cellStyle name="Comma 2 12 66" xfId="11254" xr:uid="{00000000-0005-0000-0000-0000E72B0000}"/>
    <cellStyle name="Comma 2 12 67" xfId="11255" xr:uid="{00000000-0005-0000-0000-0000E82B0000}"/>
    <cellStyle name="Comma 2 12 68" xfId="11256" xr:uid="{00000000-0005-0000-0000-0000E92B0000}"/>
    <cellStyle name="Comma 2 12 69" xfId="11257" xr:uid="{00000000-0005-0000-0000-0000EA2B0000}"/>
    <cellStyle name="Comma 2 12 7" xfId="11258" xr:uid="{00000000-0005-0000-0000-0000EB2B0000}"/>
    <cellStyle name="Comma 2 12 7 2" xfId="11259" xr:uid="{00000000-0005-0000-0000-0000EC2B0000}"/>
    <cellStyle name="Comma 2 12 7 3" xfId="11260" xr:uid="{00000000-0005-0000-0000-0000ED2B0000}"/>
    <cellStyle name="Comma 2 12 70" xfId="11261" xr:uid="{00000000-0005-0000-0000-0000EE2B0000}"/>
    <cellStyle name="Comma 2 12 71" xfId="11262" xr:uid="{00000000-0005-0000-0000-0000EF2B0000}"/>
    <cellStyle name="Comma 2 12 72" xfId="11263" xr:uid="{00000000-0005-0000-0000-0000F02B0000}"/>
    <cellStyle name="Comma 2 12 73" xfId="11264" xr:uid="{00000000-0005-0000-0000-0000F12B0000}"/>
    <cellStyle name="Comma 2 12 74" xfId="11265" xr:uid="{00000000-0005-0000-0000-0000F22B0000}"/>
    <cellStyle name="Comma 2 12 75" xfId="11266" xr:uid="{00000000-0005-0000-0000-0000F32B0000}"/>
    <cellStyle name="Comma 2 12 76" xfId="11267" xr:uid="{00000000-0005-0000-0000-0000F42B0000}"/>
    <cellStyle name="Comma 2 12 77" xfId="11268" xr:uid="{00000000-0005-0000-0000-0000F52B0000}"/>
    <cellStyle name="Comma 2 12 78" xfId="11269" xr:uid="{00000000-0005-0000-0000-0000F62B0000}"/>
    <cellStyle name="Comma 2 12 79" xfId="11270" xr:uid="{00000000-0005-0000-0000-0000F72B0000}"/>
    <cellStyle name="Comma 2 12 8" xfId="11271" xr:uid="{00000000-0005-0000-0000-0000F82B0000}"/>
    <cellStyle name="Comma 2 12 8 2" xfId="11272" xr:uid="{00000000-0005-0000-0000-0000F92B0000}"/>
    <cellStyle name="Comma 2 12 8 3" xfId="11273" xr:uid="{00000000-0005-0000-0000-0000FA2B0000}"/>
    <cellStyle name="Comma 2 12 80" xfId="11274" xr:uid="{00000000-0005-0000-0000-0000FB2B0000}"/>
    <cellStyle name="Comma 2 12 81" xfId="11275" xr:uid="{00000000-0005-0000-0000-0000FC2B0000}"/>
    <cellStyle name="Comma 2 12 82" xfId="11276" xr:uid="{00000000-0005-0000-0000-0000FD2B0000}"/>
    <cellStyle name="Comma 2 12 83" xfId="11277" xr:uid="{00000000-0005-0000-0000-0000FE2B0000}"/>
    <cellStyle name="Comma 2 12 84" xfId="11278" xr:uid="{00000000-0005-0000-0000-0000FF2B0000}"/>
    <cellStyle name="Comma 2 12 85" xfId="11279" xr:uid="{00000000-0005-0000-0000-0000002C0000}"/>
    <cellStyle name="Comma 2 12 86" xfId="11280" xr:uid="{00000000-0005-0000-0000-0000012C0000}"/>
    <cellStyle name="Comma 2 12 87" xfId="11281" xr:uid="{00000000-0005-0000-0000-0000022C0000}"/>
    <cellStyle name="Comma 2 12 88" xfId="11282" xr:uid="{00000000-0005-0000-0000-0000032C0000}"/>
    <cellStyle name="Comma 2 12 89" xfId="11283" xr:uid="{00000000-0005-0000-0000-0000042C0000}"/>
    <cellStyle name="Comma 2 12 9" xfId="11284" xr:uid="{00000000-0005-0000-0000-0000052C0000}"/>
    <cellStyle name="Comma 2 12 9 2" xfId="11285" xr:uid="{00000000-0005-0000-0000-0000062C0000}"/>
    <cellStyle name="Comma 2 12 9 3" xfId="11286" xr:uid="{00000000-0005-0000-0000-0000072C0000}"/>
    <cellStyle name="Comma 2 12 90" xfId="11287" xr:uid="{00000000-0005-0000-0000-0000082C0000}"/>
    <cellStyle name="Comma 2 12 91" xfId="11288" xr:uid="{00000000-0005-0000-0000-0000092C0000}"/>
    <cellStyle name="Comma 2 12 92" xfId="11289" xr:uid="{00000000-0005-0000-0000-00000A2C0000}"/>
    <cellStyle name="Comma 2 12 93" xfId="11290" xr:uid="{00000000-0005-0000-0000-00000B2C0000}"/>
    <cellStyle name="Comma 2 12 94" xfId="11291" xr:uid="{00000000-0005-0000-0000-00000C2C0000}"/>
    <cellStyle name="Comma 2 12 95" xfId="11292" xr:uid="{00000000-0005-0000-0000-00000D2C0000}"/>
    <cellStyle name="Comma 2 12 96" xfId="11293" xr:uid="{00000000-0005-0000-0000-00000E2C0000}"/>
    <cellStyle name="Comma 2 12 97" xfId="11294" xr:uid="{00000000-0005-0000-0000-00000F2C0000}"/>
    <cellStyle name="Comma 2 12 98" xfId="11295" xr:uid="{00000000-0005-0000-0000-0000102C0000}"/>
    <cellStyle name="Comma 2 12 99" xfId="11296" xr:uid="{00000000-0005-0000-0000-0000112C0000}"/>
    <cellStyle name="Comma 2 120" xfId="11297" xr:uid="{00000000-0005-0000-0000-0000122C0000}"/>
    <cellStyle name="Comma 2 121" xfId="11298" xr:uid="{00000000-0005-0000-0000-0000132C0000}"/>
    <cellStyle name="Comma 2 122" xfId="11299" xr:uid="{00000000-0005-0000-0000-0000142C0000}"/>
    <cellStyle name="Comma 2 123" xfId="11300" xr:uid="{00000000-0005-0000-0000-0000152C0000}"/>
    <cellStyle name="Comma 2 124" xfId="11301" xr:uid="{00000000-0005-0000-0000-0000162C0000}"/>
    <cellStyle name="Comma 2 125" xfId="11302" xr:uid="{00000000-0005-0000-0000-0000172C0000}"/>
    <cellStyle name="Comma 2 126" xfId="11303" xr:uid="{00000000-0005-0000-0000-0000182C0000}"/>
    <cellStyle name="Comma 2 127" xfId="11304" xr:uid="{00000000-0005-0000-0000-0000192C0000}"/>
    <cellStyle name="Comma 2 128" xfId="11305" xr:uid="{00000000-0005-0000-0000-00001A2C0000}"/>
    <cellStyle name="Comma 2 129" xfId="11306" xr:uid="{00000000-0005-0000-0000-00001B2C0000}"/>
    <cellStyle name="Comma 2 13" xfId="11307" xr:uid="{00000000-0005-0000-0000-00001C2C0000}"/>
    <cellStyle name="Comma 2 13 10" xfId="11308" xr:uid="{00000000-0005-0000-0000-00001D2C0000}"/>
    <cellStyle name="Comma 2 13 10 2" xfId="11309" xr:uid="{00000000-0005-0000-0000-00001E2C0000}"/>
    <cellStyle name="Comma 2 13 10 3" xfId="11310" xr:uid="{00000000-0005-0000-0000-00001F2C0000}"/>
    <cellStyle name="Comma 2 13 100" xfId="11311" xr:uid="{00000000-0005-0000-0000-0000202C0000}"/>
    <cellStyle name="Comma 2 13 101" xfId="11312" xr:uid="{00000000-0005-0000-0000-0000212C0000}"/>
    <cellStyle name="Comma 2 13 102" xfId="11313" xr:uid="{00000000-0005-0000-0000-0000222C0000}"/>
    <cellStyle name="Comma 2 13 103" xfId="11314" xr:uid="{00000000-0005-0000-0000-0000232C0000}"/>
    <cellStyle name="Comma 2 13 104" xfId="11315" xr:uid="{00000000-0005-0000-0000-0000242C0000}"/>
    <cellStyle name="Comma 2 13 105" xfId="11316" xr:uid="{00000000-0005-0000-0000-0000252C0000}"/>
    <cellStyle name="Comma 2 13 106" xfId="11317" xr:uid="{00000000-0005-0000-0000-0000262C0000}"/>
    <cellStyle name="Comma 2 13 107" xfId="11318" xr:uid="{00000000-0005-0000-0000-0000272C0000}"/>
    <cellStyle name="Comma 2 13 108" xfId="11319" xr:uid="{00000000-0005-0000-0000-0000282C0000}"/>
    <cellStyle name="Comma 2 13 109" xfId="11320" xr:uid="{00000000-0005-0000-0000-0000292C0000}"/>
    <cellStyle name="Comma 2 13 11" xfId="11321" xr:uid="{00000000-0005-0000-0000-00002A2C0000}"/>
    <cellStyle name="Comma 2 13 11 2" xfId="11322" xr:uid="{00000000-0005-0000-0000-00002B2C0000}"/>
    <cellStyle name="Comma 2 13 11 3" xfId="11323" xr:uid="{00000000-0005-0000-0000-00002C2C0000}"/>
    <cellStyle name="Comma 2 13 110" xfId="11324" xr:uid="{00000000-0005-0000-0000-00002D2C0000}"/>
    <cellStyle name="Comma 2 13 111" xfId="11325" xr:uid="{00000000-0005-0000-0000-00002E2C0000}"/>
    <cellStyle name="Comma 2 13 112" xfId="11326" xr:uid="{00000000-0005-0000-0000-00002F2C0000}"/>
    <cellStyle name="Comma 2 13 113" xfId="11327" xr:uid="{00000000-0005-0000-0000-0000302C0000}"/>
    <cellStyle name="Comma 2 13 114" xfId="11328" xr:uid="{00000000-0005-0000-0000-0000312C0000}"/>
    <cellStyle name="Comma 2 13 115" xfId="11329" xr:uid="{00000000-0005-0000-0000-0000322C0000}"/>
    <cellStyle name="Comma 2 13 116" xfId="11330" xr:uid="{00000000-0005-0000-0000-0000332C0000}"/>
    <cellStyle name="Comma 2 13 117" xfId="11331" xr:uid="{00000000-0005-0000-0000-0000342C0000}"/>
    <cellStyle name="Comma 2 13 118" xfId="11332" xr:uid="{00000000-0005-0000-0000-0000352C0000}"/>
    <cellStyle name="Comma 2 13 119" xfId="11333" xr:uid="{00000000-0005-0000-0000-0000362C0000}"/>
    <cellStyle name="Comma 2 13 12" xfId="11334" xr:uid="{00000000-0005-0000-0000-0000372C0000}"/>
    <cellStyle name="Comma 2 13 12 2" xfId="11335" xr:uid="{00000000-0005-0000-0000-0000382C0000}"/>
    <cellStyle name="Comma 2 13 12 3" xfId="11336" xr:uid="{00000000-0005-0000-0000-0000392C0000}"/>
    <cellStyle name="Comma 2 13 120" xfId="11337" xr:uid="{00000000-0005-0000-0000-00003A2C0000}"/>
    <cellStyle name="Comma 2 13 121" xfId="11338" xr:uid="{00000000-0005-0000-0000-00003B2C0000}"/>
    <cellStyle name="Comma 2 13 122" xfId="11339" xr:uid="{00000000-0005-0000-0000-00003C2C0000}"/>
    <cellStyle name="Comma 2 13 123" xfId="11340" xr:uid="{00000000-0005-0000-0000-00003D2C0000}"/>
    <cellStyle name="Comma 2 13 124" xfId="11341" xr:uid="{00000000-0005-0000-0000-00003E2C0000}"/>
    <cellStyle name="Comma 2 13 125" xfId="11342" xr:uid="{00000000-0005-0000-0000-00003F2C0000}"/>
    <cellStyle name="Comma 2 13 126" xfId="11343" xr:uid="{00000000-0005-0000-0000-0000402C0000}"/>
    <cellStyle name="Comma 2 13 127" xfId="11344" xr:uid="{00000000-0005-0000-0000-0000412C0000}"/>
    <cellStyle name="Comma 2 13 128" xfId="11345" xr:uid="{00000000-0005-0000-0000-0000422C0000}"/>
    <cellStyle name="Comma 2 13 129" xfId="11346" xr:uid="{00000000-0005-0000-0000-0000432C0000}"/>
    <cellStyle name="Comma 2 13 13" xfId="11347" xr:uid="{00000000-0005-0000-0000-0000442C0000}"/>
    <cellStyle name="Comma 2 13 13 2" xfId="11348" xr:uid="{00000000-0005-0000-0000-0000452C0000}"/>
    <cellStyle name="Comma 2 13 13 3" xfId="11349" xr:uid="{00000000-0005-0000-0000-0000462C0000}"/>
    <cellStyle name="Comma 2 13 130" xfId="11350" xr:uid="{00000000-0005-0000-0000-0000472C0000}"/>
    <cellStyle name="Comma 2 13 131" xfId="11351" xr:uid="{00000000-0005-0000-0000-0000482C0000}"/>
    <cellStyle name="Comma 2 13 132" xfId="11352" xr:uid="{00000000-0005-0000-0000-0000492C0000}"/>
    <cellStyle name="Comma 2 13 133" xfId="11353" xr:uid="{00000000-0005-0000-0000-00004A2C0000}"/>
    <cellStyle name="Comma 2 13 134" xfId="11354" xr:uid="{00000000-0005-0000-0000-00004B2C0000}"/>
    <cellStyle name="Comma 2 13 135" xfId="11355" xr:uid="{00000000-0005-0000-0000-00004C2C0000}"/>
    <cellStyle name="Comma 2 13 136" xfId="11356" xr:uid="{00000000-0005-0000-0000-00004D2C0000}"/>
    <cellStyle name="Comma 2 13 137" xfId="11357" xr:uid="{00000000-0005-0000-0000-00004E2C0000}"/>
    <cellStyle name="Comma 2 13 138" xfId="11358" xr:uid="{00000000-0005-0000-0000-00004F2C0000}"/>
    <cellStyle name="Comma 2 13 139" xfId="11359" xr:uid="{00000000-0005-0000-0000-0000502C0000}"/>
    <cellStyle name="Comma 2 13 14" xfId="11360" xr:uid="{00000000-0005-0000-0000-0000512C0000}"/>
    <cellStyle name="Comma 2 13 14 2" xfId="11361" xr:uid="{00000000-0005-0000-0000-0000522C0000}"/>
    <cellStyle name="Comma 2 13 14 3" xfId="11362" xr:uid="{00000000-0005-0000-0000-0000532C0000}"/>
    <cellStyle name="Comma 2 13 140" xfId="11363" xr:uid="{00000000-0005-0000-0000-0000542C0000}"/>
    <cellStyle name="Comma 2 13 141" xfId="11364" xr:uid="{00000000-0005-0000-0000-0000552C0000}"/>
    <cellStyle name="Comma 2 13 142" xfId="11365" xr:uid="{00000000-0005-0000-0000-0000562C0000}"/>
    <cellStyle name="Comma 2 13 143" xfId="11366" xr:uid="{00000000-0005-0000-0000-0000572C0000}"/>
    <cellStyle name="Comma 2 13 144" xfId="11367" xr:uid="{00000000-0005-0000-0000-0000582C0000}"/>
    <cellStyle name="Comma 2 13 145" xfId="11368" xr:uid="{00000000-0005-0000-0000-0000592C0000}"/>
    <cellStyle name="Comma 2 13 146" xfId="11369" xr:uid="{00000000-0005-0000-0000-00005A2C0000}"/>
    <cellStyle name="Comma 2 13 147" xfId="11370" xr:uid="{00000000-0005-0000-0000-00005B2C0000}"/>
    <cellStyle name="Comma 2 13 148" xfId="11371" xr:uid="{00000000-0005-0000-0000-00005C2C0000}"/>
    <cellStyle name="Comma 2 13 149" xfId="11372" xr:uid="{00000000-0005-0000-0000-00005D2C0000}"/>
    <cellStyle name="Comma 2 13 15" xfId="11373" xr:uid="{00000000-0005-0000-0000-00005E2C0000}"/>
    <cellStyle name="Comma 2 13 15 2" xfId="11374" xr:uid="{00000000-0005-0000-0000-00005F2C0000}"/>
    <cellStyle name="Comma 2 13 15 3" xfId="11375" xr:uid="{00000000-0005-0000-0000-0000602C0000}"/>
    <cellStyle name="Comma 2 13 150" xfId="11376" xr:uid="{00000000-0005-0000-0000-0000612C0000}"/>
    <cellStyle name="Comma 2 13 151" xfId="11377" xr:uid="{00000000-0005-0000-0000-0000622C0000}"/>
    <cellStyle name="Comma 2 13 152" xfId="11378" xr:uid="{00000000-0005-0000-0000-0000632C0000}"/>
    <cellStyle name="Comma 2 13 153" xfId="11379" xr:uid="{00000000-0005-0000-0000-0000642C0000}"/>
    <cellStyle name="Comma 2 13 154" xfId="11380" xr:uid="{00000000-0005-0000-0000-0000652C0000}"/>
    <cellStyle name="Comma 2 13 155" xfId="11381" xr:uid="{00000000-0005-0000-0000-0000662C0000}"/>
    <cellStyle name="Comma 2 13 156" xfId="11382" xr:uid="{00000000-0005-0000-0000-0000672C0000}"/>
    <cellStyle name="Comma 2 13 157" xfId="11383" xr:uid="{00000000-0005-0000-0000-0000682C0000}"/>
    <cellStyle name="Comma 2 13 158" xfId="11384" xr:uid="{00000000-0005-0000-0000-0000692C0000}"/>
    <cellStyle name="Comma 2 13 159" xfId="11385" xr:uid="{00000000-0005-0000-0000-00006A2C0000}"/>
    <cellStyle name="Comma 2 13 16" xfId="11386" xr:uid="{00000000-0005-0000-0000-00006B2C0000}"/>
    <cellStyle name="Comma 2 13 16 2" xfId="11387" xr:uid="{00000000-0005-0000-0000-00006C2C0000}"/>
    <cellStyle name="Comma 2 13 16 3" xfId="11388" xr:uid="{00000000-0005-0000-0000-00006D2C0000}"/>
    <cellStyle name="Comma 2 13 17" xfId="11389" xr:uid="{00000000-0005-0000-0000-00006E2C0000}"/>
    <cellStyle name="Comma 2 13 17 2" xfId="11390" xr:uid="{00000000-0005-0000-0000-00006F2C0000}"/>
    <cellStyle name="Comma 2 13 17 3" xfId="11391" xr:uid="{00000000-0005-0000-0000-0000702C0000}"/>
    <cellStyle name="Comma 2 13 18" xfId="11392" xr:uid="{00000000-0005-0000-0000-0000712C0000}"/>
    <cellStyle name="Comma 2 13 18 2" xfId="11393" xr:uid="{00000000-0005-0000-0000-0000722C0000}"/>
    <cellStyle name="Comma 2 13 18 3" xfId="11394" xr:uid="{00000000-0005-0000-0000-0000732C0000}"/>
    <cellStyle name="Comma 2 13 19" xfId="11395" xr:uid="{00000000-0005-0000-0000-0000742C0000}"/>
    <cellStyle name="Comma 2 13 19 2" xfId="11396" xr:uid="{00000000-0005-0000-0000-0000752C0000}"/>
    <cellStyle name="Comma 2 13 19 3" xfId="11397" xr:uid="{00000000-0005-0000-0000-0000762C0000}"/>
    <cellStyle name="Comma 2 13 2" xfId="11398" xr:uid="{00000000-0005-0000-0000-0000772C0000}"/>
    <cellStyle name="Comma 2 13 2 2" xfId="11399" xr:uid="{00000000-0005-0000-0000-0000782C0000}"/>
    <cellStyle name="Comma 2 13 2 3" xfId="11400" xr:uid="{00000000-0005-0000-0000-0000792C0000}"/>
    <cellStyle name="Comma 2 13 20" xfId="11401" xr:uid="{00000000-0005-0000-0000-00007A2C0000}"/>
    <cellStyle name="Comma 2 13 21" xfId="11402" xr:uid="{00000000-0005-0000-0000-00007B2C0000}"/>
    <cellStyle name="Comma 2 13 22" xfId="11403" xr:uid="{00000000-0005-0000-0000-00007C2C0000}"/>
    <cellStyle name="Comma 2 13 23" xfId="11404" xr:uid="{00000000-0005-0000-0000-00007D2C0000}"/>
    <cellStyle name="Comma 2 13 24" xfId="11405" xr:uid="{00000000-0005-0000-0000-00007E2C0000}"/>
    <cellStyle name="Comma 2 13 25" xfId="11406" xr:uid="{00000000-0005-0000-0000-00007F2C0000}"/>
    <cellStyle name="Comma 2 13 26" xfId="11407" xr:uid="{00000000-0005-0000-0000-0000802C0000}"/>
    <cellStyle name="Comma 2 13 27" xfId="11408" xr:uid="{00000000-0005-0000-0000-0000812C0000}"/>
    <cellStyle name="Comma 2 13 28" xfId="11409" xr:uid="{00000000-0005-0000-0000-0000822C0000}"/>
    <cellStyle name="Comma 2 13 29" xfId="11410" xr:uid="{00000000-0005-0000-0000-0000832C0000}"/>
    <cellStyle name="Comma 2 13 3" xfId="11411" xr:uid="{00000000-0005-0000-0000-0000842C0000}"/>
    <cellStyle name="Comma 2 13 3 2" xfId="11412" xr:uid="{00000000-0005-0000-0000-0000852C0000}"/>
    <cellStyle name="Comma 2 13 3 3" xfId="11413" xr:uid="{00000000-0005-0000-0000-0000862C0000}"/>
    <cellStyle name="Comma 2 13 30" xfId="11414" xr:uid="{00000000-0005-0000-0000-0000872C0000}"/>
    <cellStyle name="Comma 2 13 31" xfId="11415" xr:uid="{00000000-0005-0000-0000-0000882C0000}"/>
    <cellStyle name="Comma 2 13 32" xfId="11416" xr:uid="{00000000-0005-0000-0000-0000892C0000}"/>
    <cellStyle name="Comma 2 13 33" xfId="11417" xr:uid="{00000000-0005-0000-0000-00008A2C0000}"/>
    <cellStyle name="Comma 2 13 34" xfId="11418" xr:uid="{00000000-0005-0000-0000-00008B2C0000}"/>
    <cellStyle name="Comma 2 13 35" xfId="11419" xr:uid="{00000000-0005-0000-0000-00008C2C0000}"/>
    <cellStyle name="Comma 2 13 36" xfId="11420" xr:uid="{00000000-0005-0000-0000-00008D2C0000}"/>
    <cellStyle name="Comma 2 13 37" xfId="11421" xr:uid="{00000000-0005-0000-0000-00008E2C0000}"/>
    <cellStyle name="Comma 2 13 38" xfId="11422" xr:uid="{00000000-0005-0000-0000-00008F2C0000}"/>
    <cellStyle name="Comma 2 13 39" xfId="11423" xr:uid="{00000000-0005-0000-0000-0000902C0000}"/>
    <cellStyle name="Comma 2 13 4" xfId="11424" xr:uid="{00000000-0005-0000-0000-0000912C0000}"/>
    <cellStyle name="Comma 2 13 4 2" xfId="11425" xr:uid="{00000000-0005-0000-0000-0000922C0000}"/>
    <cellStyle name="Comma 2 13 4 3" xfId="11426" xr:uid="{00000000-0005-0000-0000-0000932C0000}"/>
    <cellStyle name="Comma 2 13 40" xfId="11427" xr:uid="{00000000-0005-0000-0000-0000942C0000}"/>
    <cellStyle name="Comma 2 13 41" xfId="11428" xr:uid="{00000000-0005-0000-0000-0000952C0000}"/>
    <cellStyle name="Comma 2 13 42" xfId="11429" xr:uid="{00000000-0005-0000-0000-0000962C0000}"/>
    <cellStyle name="Comma 2 13 43" xfId="11430" xr:uid="{00000000-0005-0000-0000-0000972C0000}"/>
    <cellStyle name="Comma 2 13 44" xfId="11431" xr:uid="{00000000-0005-0000-0000-0000982C0000}"/>
    <cellStyle name="Comma 2 13 45" xfId="11432" xr:uid="{00000000-0005-0000-0000-0000992C0000}"/>
    <cellStyle name="Comma 2 13 46" xfId="11433" xr:uid="{00000000-0005-0000-0000-00009A2C0000}"/>
    <cellStyle name="Comma 2 13 47" xfId="11434" xr:uid="{00000000-0005-0000-0000-00009B2C0000}"/>
    <cellStyle name="Comma 2 13 48" xfId="11435" xr:uid="{00000000-0005-0000-0000-00009C2C0000}"/>
    <cellStyle name="Comma 2 13 49" xfId="11436" xr:uid="{00000000-0005-0000-0000-00009D2C0000}"/>
    <cellStyle name="Comma 2 13 5" xfId="11437" xr:uid="{00000000-0005-0000-0000-00009E2C0000}"/>
    <cellStyle name="Comma 2 13 5 2" xfId="11438" xr:uid="{00000000-0005-0000-0000-00009F2C0000}"/>
    <cellStyle name="Comma 2 13 5 3" xfId="11439" xr:uid="{00000000-0005-0000-0000-0000A02C0000}"/>
    <cellStyle name="Comma 2 13 50" xfId="11440" xr:uid="{00000000-0005-0000-0000-0000A12C0000}"/>
    <cellStyle name="Comma 2 13 51" xfId="11441" xr:uid="{00000000-0005-0000-0000-0000A22C0000}"/>
    <cellStyle name="Comma 2 13 52" xfId="11442" xr:uid="{00000000-0005-0000-0000-0000A32C0000}"/>
    <cellStyle name="Comma 2 13 53" xfId="11443" xr:uid="{00000000-0005-0000-0000-0000A42C0000}"/>
    <cellStyle name="Comma 2 13 54" xfId="11444" xr:uid="{00000000-0005-0000-0000-0000A52C0000}"/>
    <cellStyle name="Comma 2 13 55" xfId="11445" xr:uid="{00000000-0005-0000-0000-0000A62C0000}"/>
    <cellStyle name="Comma 2 13 56" xfId="11446" xr:uid="{00000000-0005-0000-0000-0000A72C0000}"/>
    <cellStyle name="Comma 2 13 57" xfId="11447" xr:uid="{00000000-0005-0000-0000-0000A82C0000}"/>
    <cellStyle name="Comma 2 13 58" xfId="11448" xr:uid="{00000000-0005-0000-0000-0000A92C0000}"/>
    <cellStyle name="Comma 2 13 59" xfId="11449" xr:uid="{00000000-0005-0000-0000-0000AA2C0000}"/>
    <cellStyle name="Comma 2 13 6" xfId="11450" xr:uid="{00000000-0005-0000-0000-0000AB2C0000}"/>
    <cellStyle name="Comma 2 13 6 2" xfId="11451" xr:uid="{00000000-0005-0000-0000-0000AC2C0000}"/>
    <cellStyle name="Comma 2 13 6 3" xfId="11452" xr:uid="{00000000-0005-0000-0000-0000AD2C0000}"/>
    <cellStyle name="Comma 2 13 60" xfId="11453" xr:uid="{00000000-0005-0000-0000-0000AE2C0000}"/>
    <cellStyle name="Comma 2 13 61" xfId="11454" xr:uid="{00000000-0005-0000-0000-0000AF2C0000}"/>
    <cellStyle name="Comma 2 13 62" xfId="11455" xr:uid="{00000000-0005-0000-0000-0000B02C0000}"/>
    <cellStyle name="Comma 2 13 63" xfId="11456" xr:uid="{00000000-0005-0000-0000-0000B12C0000}"/>
    <cellStyle name="Comma 2 13 64" xfId="11457" xr:uid="{00000000-0005-0000-0000-0000B22C0000}"/>
    <cellStyle name="Comma 2 13 65" xfId="11458" xr:uid="{00000000-0005-0000-0000-0000B32C0000}"/>
    <cellStyle name="Comma 2 13 66" xfId="11459" xr:uid="{00000000-0005-0000-0000-0000B42C0000}"/>
    <cellStyle name="Comma 2 13 67" xfId="11460" xr:uid="{00000000-0005-0000-0000-0000B52C0000}"/>
    <cellStyle name="Comma 2 13 68" xfId="11461" xr:uid="{00000000-0005-0000-0000-0000B62C0000}"/>
    <cellStyle name="Comma 2 13 69" xfId="11462" xr:uid="{00000000-0005-0000-0000-0000B72C0000}"/>
    <cellStyle name="Comma 2 13 7" xfId="11463" xr:uid="{00000000-0005-0000-0000-0000B82C0000}"/>
    <cellStyle name="Comma 2 13 7 2" xfId="11464" xr:uid="{00000000-0005-0000-0000-0000B92C0000}"/>
    <cellStyle name="Comma 2 13 7 3" xfId="11465" xr:uid="{00000000-0005-0000-0000-0000BA2C0000}"/>
    <cellStyle name="Comma 2 13 70" xfId="11466" xr:uid="{00000000-0005-0000-0000-0000BB2C0000}"/>
    <cellStyle name="Comma 2 13 71" xfId="11467" xr:uid="{00000000-0005-0000-0000-0000BC2C0000}"/>
    <cellStyle name="Comma 2 13 72" xfId="11468" xr:uid="{00000000-0005-0000-0000-0000BD2C0000}"/>
    <cellStyle name="Comma 2 13 73" xfId="11469" xr:uid="{00000000-0005-0000-0000-0000BE2C0000}"/>
    <cellStyle name="Comma 2 13 74" xfId="11470" xr:uid="{00000000-0005-0000-0000-0000BF2C0000}"/>
    <cellStyle name="Comma 2 13 75" xfId="11471" xr:uid="{00000000-0005-0000-0000-0000C02C0000}"/>
    <cellStyle name="Comma 2 13 76" xfId="11472" xr:uid="{00000000-0005-0000-0000-0000C12C0000}"/>
    <cellStyle name="Comma 2 13 77" xfId="11473" xr:uid="{00000000-0005-0000-0000-0000C22C0000}"/>
    <cellStyle name="Comma 2 13 78" xfId="11474" xr:uid="{00000000-0005-0000-0000-0000C32C0000}"/>
    <cellStyle name="Comma 2 13 79" xfId="11475" xr:uid="{00000000-0005-0000-0000-0000C42C0000}"/>
    <cellStyle name="Comma 2 13 8" xfId="11476" xr:uid="{00000000-0005-0000-0000-0000C52C0000}"/>
    <cellStyle name="Comma 2 13 8 2" xfId="11477" xr:uid="{00000000-0005-0000-0000-0000C62C0000}"/>
    <cellStyle name="Comma 2 13 8 3" xfId="11478" xr:uid="{00000000-0005-0000-0000-0000C72C0000}"/>
    <cellStyle name="Comma 2 13 80" xfId="11479" xr:uid="{00000000-0005-0000-0000-0000C82C0000}"/>
    <cellStyle name="Comma 2 13 81" xfId="11480" xr:uid="{00000000-0005-0000-0000-0000C92C0000}"/>
    <cellStyle name="Comma 2 13 82" xfId="11481" xr:uid="{00000000-0005-0000-0000-0000CA2C0000}"/>
    <cellStyle name="Comma 2 13 83" xfId="11482" xr:uid="{00000000-0005-0000-0000-0000CB2C0000}"/>
    <cellStyle name="Comma 2 13 84" xfId="11483" xr:uid="{00000000-0005-0000-0000-0000CC2C0000}"/>
    <cellStyle name="Comma 2 13 85" xfId="11484" xr:uid="{00000000-0005-0000-0000-0000CD2C0000}"/>
    <cellStyle name="Comma 2 13 86" xfId="11485" xr:uid="{00000000-0005-0000-0000-0000CE2C0000}"/>
    <cellStyle name="Comma 2 13 87" xfId="11486" xr:uid="{00000000-0005-0000-0000-0000CF2C0000}"/>
    <cellStyle name="Comma 2 13 88" xfId="11487" xr:uid="{00000000-0005-0000-0000-0000D02C0000}"/>
    <cellStyle name="Comma 2 13 89" xfId="11488" xr:uid="{00000000-0005-0000-0000-0000D12C0000}"/>
    <cellStyle name="Comma 2 13 9" xfId="11489" xr:uid="{00000000-0005-0000-0000-0000D22C0000}"/>
    <cellStyle name="Comma 2 13 9 2" xfId="11490" xr:uid="{00000000-0005-0000-0000-0000D32C0000}"/>
    <cellStyle name="Comma 2 13 9 3" xfId="11491" xr:uid="{00000000-0005-0000-0000-0000D42C0000}"/>
    <cellStyle name="Comma 2 13 90" xfId="11492" xr:uid="{00000000-0005-0000-0000-0000D52C0000}"/>
    <cellStyle name="Comma 2 13 91" xfId="11493" xr:uid="{00000000-0005-0000-0000-0000D62C0000}"/>
    <cellStyle name="Comma 2 13 92" xfId="11494" xr:uid="{00000000-0005-0000-0000-0000D72C0000}"/>
    <cellStyle name="Comma 2 13 93" xfId="11495" xr:uid="{00000000-0005-0000-0000-0000D82C0000}"/>
    <cellStyle name="Comma 2 13 94" xfId="11496" xr:uid="{00000000-0005-0000-0000-0000D92C0000}"/>
    <cellStyle name="Comma 2 13 95" xfId="11497" xr:uid="{00000000-0005-0000-0000-0000DA2C0000}"/>
    <cellStyle name="Comma 2 13 96" xfId="11498" xr:uid="{00000000-0005-0000-0000-0000DB2C0000}"/>
    <cellStyle name="Comma 2 13 97" xfId="11499" xr:uid="{00000000-0005-0000-0000-0000DC2C0000}"/>
    <cellStyle name="Comma 2 13 98" xfId="11500" xr:uid="{00000000-0005-0000-0000-0000DD2C0000}"/>
    <cellStyle name="Comma 2 13 99" xfId="11501" xr:uid="{00000000-0005-0000-0000-0000DE2C0000}"/>
    <cellStyle name="Comma 2 130" xfId="11502" xr:uid="{00000000-0005-0000-0000-0000DF2C0000}"/>
    <cellStyle name="Comma 2 131" xfId="11503" xr:uid="{00000000-0005-0000-0000-0000E02C0000}"/>
    <cellStyle name="Comma 2 132" xfId="11504" xr:uid="{00000000-0005-0000-0000-0000E12C0000}"/>
    <cellStyle name="Comma 2 133" xfId="11505" xr:uid="{00000000-0005-0000-0000-0000E22C0000}"/>
    <cellStyle name="Comma 2 134" xfId="11506" xr:uid="{00000000-0005-0000-0000-0000E32C0000}"/>
    <cellStyle name="Comma 2 135" xfId="11507" xr:uid="{00000000-0005-0000-0000-0000E42C0000}"/>
    <cellStyle name="Comma 2 136" xfId="11508" xr:uid="{00000000-0005-0000-0000-0000E52C0000}"/>
    <cellStyle name="Comma 2 137" xfId="11509" xr:uid="{00000000-0005-0000-0000-0000E62C0000}"/>
    <cellStyle name="Comma 2 138" xfId="11510" xr:uid="{00000000-0005-0000-0000-0000E72C0000}"/>
    <cellStyle name="Comma 2 139" xfId="11511" xr:uid="{00000000-0005-0000-0000-0000E82C0000}"/>
    <cellStyle name="Comma 2 14" xfId="11512" xr:uid="{00000000-0005-0000-0000-0000E92C0000}"/>
    <cellStyle name="Comma 2 14 10" xfId="11513" xr:uid="{00000000-0005-0000-0000-0000EA2C0000}"/>
    <cellStyle name="Comma 2 14 10 2" xfId="11514" xr:uid="{00000000-0005-0000-0000-0000EB2C0000}"/>
    <cellStyle name="Comma 2 14 10 3" xfId="11515" xr:uid="{00000000-0005-0000-0000-0000EC2C0000}"/>
    <cellStyle name="Comma 2 14 100" xfId="11516" xr:uid="{00000000-0005-0000-0000-0000ED2C0000}"/>
    <cellStyle name="Comma 2 14 101" xfId="11517" xr:uid="{00000000-0005-0000-0000-0000EE2C0000}"/>
    <cellStyle name="Comma 2 14 102" xfId="11518" xr:uid="{00000000-0005-0000-0000-0000EF2C0000}"/>
    <cellStyle name="Comma 2 14 103" xfId="11519" xr:uid="{00000000-0005-0000-0000-0000F02C0000}"/>
    <cellStyle name="Comma 2 14 104" xfId="11520" xr:uid="{00000000-0005-0000-0000-0000F12C0000}"/>
    <cellStyle name="Comma 2 14 105" xfId="11521" xr:uid="{00000000-0005-0000-0000-0000F22C0000}"/>
    <cellStyle name="Comma 2 14 106" xfId="11522" xr:uid="{00000000-0005-0000-0000-0000F32C0000}"/>
    <cellStyle name="Comma 2 14 107" xfId="11523" xr:uid="{00000000-0005-0000-0000-0000F42C0000}"/>
    <cellStyle name="Comma 2 14 108" xfId="11524" xr:uid="{00000000-0005-0000-0000-0000F52C0000}"/>
    <cellStyle name="Comma 2 14 109" xfId="11525" xr:uid="{00000000-0005-0000-0000-0000F62C0000}"/>
    <cellStyle name="Comma 2 14 11" xfId="11526" xr:uid="{00000000-0005-0000-0000-0000F72C0000}"/>
    <cellStyle name="Comma 2 14 11 2" xfId="11527" xr:uid="{00000000-0005-0000-0000-0000F82C0000}"/>
    <cellStyle name="Comma 2 14 11 3" xfId="11528" xr:uid="{00000000-0005-0000-0000-0000F92C0000}"/>
    <cellStyle name="Comma 2 14 110" xfId="11529" xr:uid="{00000000-0005-0000-0000-0000FA2C0000}"/>
    <cellStyle name="Comma 2 14 111" xfId="11530" xr:uid="{00000000-0005-0000-0000-0000FB2C0000}"/>
    <cellStyle name="Comma 2 14 112" xfId="11531" xr:uid="{00000000-0005-0000-0000-0000FC2C0000}"/>
    <cellStyle name="Comma 2 14 113" xfId="11532" xr:uid="{00000000-0005-0000-0000-0000FD2C0000}"/>
    <cellStyle name="Comma 2 14 114" xfId="11533" xr:uid="{00000000-0005-0000-0000-0000FE2C0000}"/>
    <cellStyle name="Comma 2 14 115" xfId="11534" xr:uid="{00000000-0005-0000-0000-0000FF2C0000}"/>
    <cellStyle name="Comma 2 14 116" xfId="11535" xr:uid="{00000000-0005-0000-0000-0000002D0000}"/>
    <cellStyle name="Comma 2 14 117" xfId="11536" xr:uid="{00000000-0005-0000-0000-0000012D0000}"/>
    <cellStyle name="Comma 2 14 118" xfId="11537" xr:uid="{00000000-0005-0000-0000-0000022D0000}"/>
    <cellStyle name="Comma 2 14 119" xfId="11538" xr:uid="{00000000-0005-0000-0000-0000032D0000}"/>
    <cellStyle name="Comma 2 14 12" xfId="11539" xr:uid="{00000000-0005-0000-0000-0000042D0000}"/>
    <cellStyle name="Comma 2 14 12 2" xfId="11540" xr:uid="{00000000-0005-0000-0000-0000052D0000}"/>
    <cellStyle name="Comma 2 14 12 3" xfId="11541" xr:uid="{00000000-0005-0000-0000-0000062D0000}"/>
    <cellStyle name="Comma 2 14 120" xfId="11542" xr:uid="{00000000-0005-0000-0000-0000072D0000}"/>
    <cellStyle name="Comma 2 14 121" xfId="11543" xr:uid="{00000000-0005-0000-0000-0000082D0000}"/>
    <cellStyle name="Comma 2 14 122" xfId="11544" xr:uid="{00000000-0005-0000-0000-0000092D0000}"/>
    <cellStyle name="Comma 2 14 123" xfId="11545" xr:uid="{00000000-0005-0000-0000-00000A2D0000}"/>
    <cellStyle name="Comma 2 14 124" xfId="11546" xr:uid="{00000000-0005-0000-0000-00000B2D0000}"/>
    <cellStyle name="Comma 2 14 125" xfId="11547" xr:uid="{00000000-0005-0000-0000-00000C2D0000}"/>
    <cellStyle name="Comma 2 14 126" xfId="11548" xr:uid="{00000000-0005-0000-0000-00000D2D0000}"/>
    <cellStyle name="Comma 2 14 127" xfId="11549" xr:uid="{00000000-0005-0000-0000-00000E2D0000}"/>
    <cellStyle name="Comma 2 14 128" xfId="11550" xr:uid="{00000000-0005-0000-0000-00000F2D0000}"/>
    <cellStyle name="Comma 2 14 129" xfId="11551" xr:uid="{00000000-0005-0000-0000-0000102D0000}"/>
    <cellStyle name="Comma 2 14 13" xfId="11552" xr:uid="{00000000-0005-0000-0000-0000112D0000}"/>
    <cellStyle name="Comma 2 14 13 2" xfId="11553" xr:uid="{00000000-0005-0000-0000-0000122D0000}"/>
    <cellStyle name="Comma 2 14 13 3" xfId="11554" xr:uid="{00000000-0005-0000-0000-0000132D0000}"/>
    <cellStyle name="Comma 2 14 130" xfId="11555" xr:uid="{00000000-0005-0000-0000-0000142D0000}"/>
    <cellStyle name="Comma 2 14 131" xfId="11556" xr:uid="{00000000-0005-0000-0000-0000152D0000}"/>
    <cellStyle name="Comma 2 14 132" xfId="11557" xr:uid="{00000000-0005-0000-0000-0000162D0000}"/>
    <cellStyle name="Comma 2 14 133" xfId="11558" xr:uid="{00000000-0005-0000-0000-0000172D0000}"/>
    <cellStyle name="Comma 2 14 134" xfId="11559" xr:uid="{00000000-0005-0000-0000-0000182D0000}"/>
    <cellStyle name="Comma 2 14 135" xfId="11560" xr:uid="{00000000-0005-0000-0000-0000192D0000}"/>
    <cellStyle name="Comma 2 14 136" xfId="11561" xr:uid="{00000000-0005-0000-0000-00001A2D0000}"/>
    <cellStyle name="Comma 2 14 137" xfId="11562" xr:uid="{00000000-0005-0000-0000-00001B2D0000}"/>
    <cellStyle name="Comma 2 14 138" xfId="11563" xr:uid="{00000000-0005-0000-0000-00001C2D0000}"/>
    <cellStyle name="Comma 2 14 139" xfId="11564" xr:uid="{00000000-0005-0000-0000-00001D2D0000}"/>
    <cellStyle name="Comma 2 14 14" xfId="11565" xr:uid="{00000000-0005-0000-0000-00001E2D0000}"/>
    <cellStyle name="Comma 2 14 14 2" xfId="11566" xr:uid="{00000000-0005-0000-0000-00001F2D0000}"/>
    <cellStyle name="Comma 2 14 14 3" xfId="11567" xr:uid="{00000000-0005-0000-0000-0000202D0000}"/>
    <cellStyle name="Comma 2 14 140" xfId="11568" xr:uid="{00000000-0005-0000-0000-0000212D0000}"/>
    <cellStyle name="Comma 2 14 141" xfId="11569" xr:uid="{00000000-0005-0000-0000-0000222D0000}"/>
    <cellStyle name="Comma 2 14 142" xfId="11570" xr:uid="{00000000-0005-0000-0000-0000232D0000}"/>
    <cellStyle name="Comma 2 14 143" xfId="11571" xr:uid="{00000000-0005-0000-0000-0000242D0000}"/>
    <cellStyle name="Comma 2 14 144" xfId="11572" xr:uid="{00000000-0005-0000-0000-0000252D0000}"/>
    <cellStyle name="Comma 2 14 145" xfId="11573" xr:uid="{00000000-0005-0000-0000-0000262D0000}"/>
    <cellStyle name="Comma 2 14 146" xfId="11574" xr:uid="{00000000-0005-0000-0000-0000272D0000}"/>
    <cellStyle name="Comma 2 14 147" xfId="11575" xr:uid="{00000000-0005-0000-0000-0000282D0000}"/>
    <cellStyle name="Comma 2 14 148" xfId="11576" xr:uid="{00000000-0005-0000-0000-0000292D0000}"/>
    <cellStyle name="Comma 2 14 149" xfId="11577" xr:uid="{00000000-0005-0000-0000-00002A2D0000}"/>
    <cellStyle name="Comma 2 14 15" xfId="11578" xr:uid="{00000000-0005-0000-0000-00002B2D0000}"/>
    <cellStyle name="Comma 2 14 15 2" xfId="11579" xr:uid="{00000000-0005-0000-0000-00002C2D0000}"/>
    <cellStyle name="Comma 2 14 15 3" xfId="11580" xr:uid="{00000000-0005-0000-0000-00002D2D0000}"/>
    <cellStyle name="Comma 2 14 150" xfId="11581" xr:uid="{00000000-0005-0000-0000-00002E2D0000}"/>
    <cellStyle name="Comma 2 14 151" xfId="11582" xr:uid="{00000000-0005-0000-0000-00002F2D0000}"/>
    <cellStyle name="Comma 2 14 152" xfId="11583" xr:uid="{00000000-0005-0000-0000-0000302D0000}"/>
    <cellStyle name="Comma 2 14 153" xfId="11584" xr:uid="{00000000-0005-0000-0000-0000312D0000}"/>
    <cellStyle name="Comma 2 14 154" xfId="11585" xr:uid="{00000000-0005-0000-0000-0000322D0000}"/>
    <cellStyle name="Comma 2 14 155" xfId="11586" xr:uid="{00000000-0005-0000-0000-0000332D0000}"/>
    <cellStyle name="Comma 2 14 156" xfId="11587" xr:uid="{00000000-0005-0000-0000-0000342D0000}"/>
    <cellStyle name="Comma 2 14 157" xfId="11588" xr:uid="{00000000-0005-0000-0000-0000352D0000}"/>
    <cellStyle name="Comma 2 14 158" xfId="11589" xr:uid="{00000000-0005-0000-0000-0000362D0000}"/>
    <cellStyle name="Comma 2 14 159" xfId="11590" xr:uid="{00000000-0005-0000-0000-0000372D0000}"/>
    <cellStyle name="Comma 2 14 16" xfId="11591" xr:uid="{00000000-0005-0000-0000-0000382D0000}"/>
    <cellStyle name="Comma 2 14 16 2" xfId="11592" xr:uid="{00000000-0005-0000-0000-0000392D0000}"/>
    <cellStyle name="Comma 2 14 16 3" xfId="11593" xr:uid="{00000000-0005-0000-0000-00003A2D0000}"/>
    <cellStyle name="Comma 2 14 17" xfId="11594" xr:uid="{00000000-0005-0000-0000-00003B2D0000}"/>
    <cellStyle name="Comma 2 14 17 2" xfId="11595" xr:uid="{00000000-0005-0000-0000-00003C2D0000}"/>
    <cellStyle name="Comma 2 14 17 3" xfId="11596" xr:uid="{00000000-0005-0000-0000-00003D2D0000}"/>
    <cellStyle name="Comma 2 14 18" xfId="11597" xr:uid="{00000000-0005-0000-0000-00003E2D0000}"/>
    <cellStyle name="Comma 2 14 18 2" xfId="11598" xr:uid="{00000000-0005-0000-0000-00003F2D0000}"/>
    <cellStyle name="Comma 2 14 18 3" xfId="11599" xr:uid="{00000000-0005-0000-0000-0000402D0000}"/>
    <cellStyle name="Comma 2 14 19" xfId="11600" xr:uid="{00000000-0005-0000-0000-0000412D0000}"/>
    <cellStyle name="Comma 2 14 19 2" xfId="11601" xr:uid="{00000000-0005-0000-0000-0000422D0000}"/>
    <cellStyle name="Comma 2 14 19 3" xfId="11602" xr:uid="{00000000-0005-0000-0000-0000432D0000}"/>
    <cellStyle name="Comma 2 14 2" xfId="11603" xr:uid="{00000000-0005-0000-0000-0000442D0000}"/>
    <cellStyle name="Comma 2 14 2 2" xfId="11604" xr:uid="{00000000-0005-0000-0000-0000452D0000}"/>
    <cellStyle name="Comma 2 14 2 3" xfId="11605" xr:uid="{00000000-0005-0000-0000-0000462D0000}"/>
    <cellStyle name="Comma 2 14 20" xfId="11606" xr:uid="{00000000-0005-0000-0000-0000472D0000}"/>
    <cellStyle name="Comma 2 14 21" xfId="11607" xr:uid="{00000000-0005-0000-0000-0000482D0000}"/>
    <cellStyle name="Comma 2 14 22" xfId="11608" xr:uid="{00000000-0005-0000-0000-0000492D0000}"/>
    <cellStyle name="Comma 2 14 23" xfId="11609" xr:uid="{00000000-0005-0000-0000-00004A2D0000}"/>
    <cellStyle name="Comma 2 14 24" xfId="11610" xr:uid="{00000000-0005-0000-0000-00004B2D0000}"/>
    <cellStyle name="Comma 2 14 25" xfId="11611" xr:uid="{00000000-0005-0000-0000-00004C2D0000}"/>
    <cellStyle name="Comma 2 14 26" xfId="11612" xr:uid="{00000000-0005-0000-0000-00004D2D0000}"/>
    <cellStyle name="Comma 2 14 27" xfId="11613" xr:uid="{00000000-0005-0000-0000-00004E2D0000}"/>
    <cellStyle name="Comma 2 14 28" xfId="11614" xr:uid="{00000000-0005-0000-0000-00004F2D0000}"/>
    <cellStyle name="Comma 2 14 29" xfId="11615" xr:uid="{00000000-0005-0000-0000-0000502D0000}"/>
    <cellStyle name="Comma 2 14 3" xfId="11616" xr:uid="{00000000-0005-0000-0000-0000512D0000}"/>
    <cellStyle name="Comma 2 14 3 2" xfId="11617" xr:uid="{00000000-0005-0000-0000-0000522D0000}"/>
    <cellStyle name="Comma 2 14 3 3" xfId="11618" xr:uid="{00000000-0005-0000-0000-0000532D0000}"/>
    <cellStyle name="Comma 2 14 30" xfId="11619" xr:uid="{00000000-0005-0000-0000-0000542D0000}"/>
    <cellStyle name="Comma 2 14 31" xfId="11620" xr:uid="{00000000-0005-0000-0000-0000552D0000}"/>
    <cellStyle name="Comma 2 14 32" xfId="11621" xr:uid="{00000000-0005-0000-0000-0000562D0000}"/>
    <cellStyle name="Comma 2 14 33" xfId="11622" xr:uid="{00000000-0005-0000-0000-0000572D0000}"/>
    <cellStyle name="Comma 2 14 34" xfId="11623" xr:uid="{00000000-0005-0000-0000-0000582D0000}"/>
    <cellStyle name="Comma 2 14 35" xfId="11624" xr:uid="{00000000-0005-0000-0000-0000592D0000}"/>
    <cellStyle name="Comma 2 14 36" xfId="11625" xr:uid="{00000000-0005-0000-0000-00005A2D0000}"/>
    <cellStyle name="Comma 2 14 37" xfId="11626" xr:uid="{00000000-0005-0000-0000-00005B2D0000}"/>
    <cellStyle name="Comma 2 14 38" xfId="11627" xr:uid="{00000000-0005-0000-0000-00005C2D0000}"/>
    <cellStyle name="Comma 2 14 39" xfId="11628" xr:uid="{00000000-0005-0000-0000-00005D2D0000}"/>
    <cellStyle name="Comma 2 14 4" xfId="11629" xr:uid="{00000000-0005-0000-0000-00005E2D0000}"/>
    <cellStyle name="Comma 2 14 4 2" xfId="11630" xr:uid="{00000000-0005-0000-0000-00005F2D0000}"/>
    <cellStyle name="Comma 2 14 4 3" xfId="11631" xr:uid="{00000000-0005-0000-0000-0000602D0000}"/>
    <cellStyle name="Comma 2 14 40" xfId="11632" xr:uid="{00000000-0005-0000-0000-0000612D0000}"/>
    <cellStyle name="Comma 2 14 41" xfId="11633" xr:uid="{00000000-0005-0000-0000-0000622D0000}"/>
    <cellStyle name="Comma 2 14 42" xfId="11634" xr:uid="{00000000-0005-0000-0000-0000632D0000}"/>
    <cellStyle name="Comma 2 14 43" xfId="11635" xr:uid="{00000000-0005-0000-0000-0000642D0000}"/>
    <cellStyle name="Comma 2 14 44" xfId="11636" xr:uid="{00000000-0005-0000-0000-0000652D0000}"/>
    <cellStyle name="Comma 2 14 45" xfId="11637" xr:uid="{00000000-0005-0000-0000-0000662D0000}"/>
    <cellStyle name="Comma 2 14 46" xfId="11638" xr:uid="{00000000-0005-0000-0000-0000672D0000}"/>
    <cellStyle name="Comma 2 14 47" xfId="11639" xr:uid="{00000000-0005-0000-0000-0000682D0000}"/>
    <cellStyle name="Comma 2 14 48" xfId="11640" xr:uid="{00000000-0005-0000-0000-0000692D0000}"/>
    <cellStyle name="Comma 2 14 49" xfId="11641" xr:uid="{00000000-0005-0000-0000-00006A2D0000}"/>
    <cellStyle name="Comma 2 14 5" xfId="11642" xr:uid="{00000000-0005-0000-0000-00006B2D0000}"/>
    <cellStyle name="Comma 2 14 5 2" xfId="11643" xr:uid="{00000000-0005-0000-0000-00006C2D0000}"/>
    <cellStyle name="Comma 2 14 5 3" xfId="11644" xr:uid="{00000000-0005-0000-0000-00006D2D0000}"/>
    <cellStyle name="Comma 2 14 50" xfId="11645" xr:uid="{00000000-0005-0000-0000-00006E2D0000}"/>
    <cellStyle name="Comma 2 14 51" xfId="11646" xr:uid="{00000000-0005-0000-0000-00006F2D0000}"/>
    <cellStyle name="Comma 2 14 52" xfId="11647" xr:uid="{00000000-0005-0000-0000-0000702D0000}"/>
    <cellStyle name="Comma 2 14 53" xfId="11648" xr:uid="{00000000-0005-0000-0000-0000712D0000}"/>
    <cellStyle name="Comma 2 14 54" xfId="11649" xr:uid="{00000000-0005-0000-0000-0000722D0000}"/>
    <cellStyle name="Comma 2 14 55" xfId="11650" xr:uid="{00000000-0005-0000-0000-0000732D0000}"/>
    <cellStyle name="Comma 2 14 56" xfId="11651" xr:uid="{00000000-0005-0000-0000-0000742D0000}"/>
    <cellStyle name="Comma 2 14 57" xfId="11652" xr:uid="{00000000-0005-0000-0000-0000752D0000}"/>
    <cellStyle name="Comma 2 14 58" xfId="11653" xr:uid="{00000000-0005-0000-0000-0000762D0000}"/>
    <cellStyle name="Comma 2 14 59" xfId="11654" xr:uid="{00000000-0005-0000-0000-0000772D0000}"/>
    <cellStyle name="Comma 2 14 6" xfId="11655" xr:uid="{00000000-0005-0000-0000-0000782D0000}"/>
    <cellStyle name="Comma 2 14 6 2" xfId="11656" xr:uid="{00000000-0005-0000-0000-0000792D0000}"/>
    <cellStyle name="Comma 2 14 6 3" xfId="11657" xr:uid="{00000000-0005-0000-0000-00007A2D0000}"/>
    <cellStyle name="Comma 2 14 60" xfId="11658" xr:uid="{00000000-0005-0000-0000-00007B2D0000}"/>
    <cellStyle name="Comma 2 14 61" xfId="11659" xr:uid="{00000000-0005-0000-0000-00007C2D0000}"/>
    <cellStyle name="Comma 2 14 62" xfId="11660" xr:uid="{00000000-0005-0000-0000-00007D2D0000}"/>
    <cellStyle name="Comma 2 14 63" xfId="11661" xr:uid="{00000000-0005-0000-0000-00007E2D0000}"/>
    <cellStyle name="Comma 2 14 64" xfId="11662" xr:uid="{00000000-0005-0000-0000-00007F2D0000}"/>
    <cellStyle name="Comma 2 14 65" xfId="11663" xr:uid="{00000000-0005-0000-0000-0000802D0000}"/>
    <cellStyle name="Comma 2 14 66" xfId="11664" xr:uid="{00000000-0005-0000-0000-0000812D0000}"/>
    <cellStyle name="Comma 2 14 67" xfId="11665" xr:uid="{00000000-0005-0000-0000-0000822D0000}"/>
    <cellStyle name="Comma 2 14 68" xfId="11666" xr:uid="{00000000-0005-0000-0000-0000832D0000}"/>
    <cellStyle name="Comma 2 14 69" xfId="11667" xr:uid="{00000000-0005-0000-0000-0000842D0000}"/>
    <cellStyle name="Comma 2 14 7" xfId="11668" xr:uid="{00000000-0005-0000-0000-0000852D0000}"/>
    <cellStyle name="Comma 2 14 7 2" xfId="11669" xr:uid="{00000000-0005-0000-0000-0000862D0000}"/>
    <cellStyle name="Comma 2 14 7 3" xfId="11670" xr:uid="{00000000-0005-0000-0000-0000872D0000}"/>
    <cellStyle name="Comma 2 14 70" xfId="11671" xr:uid="{00000000-0005-0000-0000-0000882D0000}"/>
    <cellStyle name="Comma 2 14 71" xfId="11672" xr:uid="{00000000-0005-0000-0000-0000892D0000}"/>
    <cellStyle name="Comma 2 14 72" xfId="11673" xr:uid="{00000000-0005-0000-0000-00008A2D0000}"/>
    <cellStyle name="Comma 2 14 73" xfId="11674" xr:uid="{00000000-0005-0000-0000-00008B2D0000}"/>
    <cellStyle name="Comma 2 14 74" xfId="11675" xr:uid="{00000000-0005-0000-0000-00008C2D0000}"/>
    <cellStyle name="Comma 2 14 75" xfId="11676" xr:uid="{00000000-0005-0000-0000-00008D2D0000}"/>
    <cellStyle name="Comma 2 14 76" xfId="11677" xr:uid="{00000000-0005-0000-0000-00008E2D0000}"/>
    <cellStyle name="Comma 2 14 77" xfId="11678" xr:uid="{00000000-0005-0000-0000-00008F2D0000}"/>
    <cellStyle name="Comma 2 14 78" xfId="11679" xr:uid="{00000000-0005-0000-0000-0000902D0000}"/>
    <cellStyle name="Comma 2 14 79" xfId="11680" xr:uid="{00000000-0005-0000-0000-0000912D0000}"/>
    <cellStyle name="Comma 2 14 8" xfId="11681" xr:uid="{00000000-0005-0000-0000-0000922D0000}"/>
    <cellStyle name="Comma 2 14 8 2" xfId="11682" xr:uid="{00000000-0005-0000-0000-0000932D0000}"/>
    <cellStyle name="Comma 2 14 8 3" xfId="11683" xr:uid="{00000000-0005-0000-0000-0000942D0000}"/>
    <cellStyle name="Comma 2 14 80" xfId="11684" xr:uid="{00000000-0005-0000-0000-0000952D0000}"/>
    <cellStyle name="Comma 2 14 81" xfId="11685" xr:uid="{00000000-0005-0000-0000-0000962D0000}"/>
    <cellStyle name="Comma 2 14 82" xfId="11686" xr:uid="{00000000-0005-0000-0000-0000972D0000}"/>
    <cellStyle name="Comma 2 14 83" xfId="11687" xr:uid="{00000000-0005-0000-0000-0000982D0000}"/>
    <cellStyle name="Comma 2 14 84" xfId="11688" xr:uid="{00000000-0005-0000-0000-0000992D0000}"/>
    <cellStyle name="Comma 2 14 85" xfId="11689" xr:uid="{00000000-0005-0000-0000-00009A2D0000}"/>
    <cellStyle name="Comma 2 14 86" xfId="11690" xr:uid="{00000000-0005-0000-0000-00009B2D0000}"/>
    <cellStyle name="Comma 2 14 87" xfId="11691" xr:uid="{00000000-0005-0000-0000-00009C2D0000}"/>
    <cellStyle name="Comma 2 14 88" xfId="11692" xr:uid="{00000000-0005-0000-0000-00009D2D0000}"/>
    <cellStyle name="Comma 2 14 89" xfId="11693" xr:uid="{00000000-0005-0000-0000-00009E2D0000}"/>
    <cellStyle name="Comma 2 14 9" xfId="11694" xr:uid="{00000000-0005-0000-0000-00009F2D0000}"/>
    <cellStyle name="Comma 2 14 9 2" xfId="11695" xr:uid="{00000000-0005-0000-0000-0000A02D0000}"/>
    <cellStyle name="Comma 2 14 9 3" xfId="11696" xr:uid="{00000000-0005-0000-0000-0000A12D0000}"/>
    <cellStyle name="Comma 2 14 90" xfId="11697" xr:uid="{00000000-0005-0000-0000-0000A22D0000}"/>
    <cellStyle name="Comma 2 14 91" xfId="11698" xr:uid="{00000000-0005-0000-0000-0000A32D0000}"/>
    <cellStyle name="Comma 2 14 92" xfId="11699" xr:uid="{00000000-0005-0000-0000-0000A42D0000}"/>
    <cellStyle name="Comma 2 14 93" xfId="11700" xr:uid="{00000000-0005-0000-0000-0000A52D0000}"/>
    <cellStyle name="Comma 2 14 94" xfId="11701" xr:uid="{00000000-0005-0000-0000-0000A62D0000}"/>
    <cellStyle name="Comma 2 14 95" xfId="11702" xr:uid="{00000000-0005-0000-0000-0000A72D0000}"/>
    <cellStyle name="Comma 2 14 96" xfId="11703" xr:uid="{00000000-0005-0000-0000-0000A82D0000}"/>
    <cellStyle name="Comma 2 14 97" xfId="11704" xr:uid="{00000000-0005-0000-0000-0000A92D0000}"/>
    <cellStyle name="Comma 2 14 98" xfId="11705" xr:uid="{00000000-0005-0000-0000-0000AA2D0000}"/>
    <cellStyle name="Comma 2 14 99" xfId="11706" xr:uid="{00000000-0005-0000-0000-0000AB2D0000}"/>
    <cellStyle name="Comma 2 140" xfId="11707" xr:uid="{00000000-0005-0000-0000-0000AC2D0000}"/>
    <cellStyle name="Comma 2 141" xfId="11708" xr:uid="{00000000-0005-0000-0000-0000AD2D0000}"/>
    <cellStyle name="Comma 2 142" xfId="11709" xr:uid="{00000000-0005-0000-0000-0000AE2D0000}"/>
    <cellStyle name="Comma 2 143" xfId="11710" xr:uid="{00000000-0005-0000-0000-0000AF2D0000}"/>
    <cellStyle name="Comma 2 144" xfId="11711" xr:uid="{00000000-0005-0000-0000-0000B02D0000}"/>
    <cellStyle name="Comma 2 145" xfId="11712" xr:uid="{00000000-0005-0000-0000-0000B12D0000}"/>
    <cellStyle name="Comma 2 146" xfId="11713" xr:uid="{00000000-0005-0000-0000-0000B22D0000}"/>
    <cellStyle name="Comma 2 147" xfId="11714" xr:uid="{00000000-0005-0000-0000-0000B32D0000}"/>
    <cellStyle name="Comma 2 148" xfId="11715" xr:uid="{00000000-0005-0000-0000-0000B42D0000}"/>
    <cellStyle name="Comma 2 149" xfId="11716" xr:uid="{00000000-0005-0000-0000-0000B52D0000}"/>
    <cellStyle name="Comma 2 15" xfId="11717" xr:uid="{00000000-0005-0000-0000-0000B62D0000}"/>
    <cellStyle name="Comma 2 15 2" xfId="11718" xr:uid="{00000000-0005-0000-0000-0000B72D0000}"/>
    <cellStyle name="Comma 2 15 3" xfId="11719" xr:uid="{00000000-0005-0000-0000-0000B82D0000}"/>
    <cellStyle name="Comma 2 150" xfId="11720" xr:uid="{00000000-0005-0000-0000-0000B92D0000}"/>
    <cellStyle name="Comma 2 151" xfId="11721" xr:uid="{00000000-0005-0000-0000-0000BA2D0000}"/>
    <cellStyle name="Comma 2 152" xfId="11722" xr:uid="{00000000-0005-0000-0000-0000BB2D0000}"/>
    <cellStyle name="Comma 2 153" xfId="11723" xr:uid="{00000000-0005-0000-0000-0000BC2D0000}"/>
    <cellStyle name="Comma 2 154" xfId="11724" xr:uid="{00000000-0005-0000-0000-0000BD2D0000}"/>
    <cellStyle name="Comma 2 155" xfId="11725" xr:uid="{00000000-0005-0000-0000-0000BE2D0000}"/>
    <cellStyle name="Comma 2 156" xfId="11726" xr:uid="{00000000-0005-0000-0000-0000BF2D0000}"/>
    <cellStyle name="Comma 2 157" xfId="11727" xr:uid="{00000000-0005-0000-0000-0000C02D0000}"/>
    <cellStyle name="Comma 2 158" xfId="11728" xr:uid="{00000000-0005-0000-0000-0000C12D0000}"/>
    <cellStyle name="Comma 2 159" xfId="11729" xr:uid="{00000000-0005-0000-0000-0000C22D0000}"/>
    <cellStyle name="Comma 2 16" xfId="11730" xr:uid="{00000000-0005-0000-0000-0000C32D0000}"/>
    <cellStyle name="Comma 2 16 2" xfId="11731" xr:uid="{00000000-0005-0000-0000-0000C42D0000}"/>
    <cellStyle name="Comma 2 16 3" xfId="11732" xr:uid="{00000000-0005-0000-0000-0000C52D0000}"/>
    <cellStyle name="Comma 2 160" xfId="11733" xr:uid="{00000000-0005-0000-0000-0000C62D0000}"/>
    <cellStyle name="Comma 2 161" xfId="11734" xr:uid="{00000000-0005-0000-0000-0000C72D0000}"/>
    <cellStyle name="Comma 2 162" xfId="11735" xr:uid="{00000000-0005-0000-0000-0000C82D0000}"/>
    <cellStyle name="Comma 2 163" xfId="11736" xr:uid="{00000000-0005-0000-0000-0000C92D0000}"/>
    <cellStyle name="Comma 2 164" xfId="11737" xr:uid="{00000000-0005-0000-0000-0000CA2D0000}"/>
    <cellStyle name="Comma 2 165" xfId="11738" xr:uid="{00000000-0005-0000-0000-0000CB2D0000}"/>
    <cellStyle name="Comma 2 166" xfId="11739" xr:uid="{00000000-0005-0000-0000-0000CC2D0000}"/>
    <cellStyle name="Comma 2 167" xfId="11740" xr:uid="{00000000-0005-0000-0000-0000CD2D0000}"/>
    <cellStyle name="Comma 2 168" xfId="11741" xr:uid="{00000000-0005-0000-0000-0000CE2D0000}"/>
    <cellStyle name="Comma 2 169" xfId="11742" xr:uid="{00000000-0005-0000-0000-0000CF2D0000}"/>
    <cellStyle name="Comma 2 17" xfId="11743" xr:uid="{00000000-0005-0000-0000-0000D02D0000}"/>
    <cellStyle name="Comma 2 17 10" xfId="11744" xr:uid="{00000000-0005-0000-0000-0000D12D0000}"/>
    <cellStyle name="Comma 2 17 10 2" xfId="11745" xr:uid="{00000000-0005-0000-0000-0000D22D0000}"/>
    <cellStyle name="Comma 2 17 10 3" xfId="11746" xr:uid="{00000000-0005-0000-0000-0000D32D0000}"/>
    <cellStyle name="Comma 2 17 11" xfId="11747" xr:uid="{00000000-0005-0000-0000-0000D42D0000}"/>
    <cellStyle name="Comma 2 17 11 10" xfId="11748" xr:uid="{00000000-0005-0000-0000-0000D52D0000}"/>
    <cellStyle name="Comma 2 17 11 10 2" xfId="11749" xr:uid="{00000000-0005-0000-0000-0000D62D0000}"/>
    <cellStyle name="Comma 2 17 11 10 3" xfId="11750" xr:uid="{00000000-0005-0000-0000-0000D72D0000}"/>
    <cellStyle name="Comma 2 17 11 11" xfId="11751" xr:uid="{00000000-0005-0000-0000-0000D82D0000}"/>
    <cellStyle name="Comma 2 17 11 12" xfId="11752" xr:uid="{00000000-0005-0000-0000-0000D92D0000}"/>
    <cellStyle name="Comma 2 17 11 2" xfId="11753" xr:uid="{00000000-0005-0000-0000-0000DA2D0000}"/>
    <cellStyle name="Comma 2 17 11 2 2" xfId="11754" xr:uid="{00000000-0005-0000-0000-0000DB2D0000}"/>
    <cellStyle name="Comma 2 17 11 2 2 2" xfId="11755" xr:uid="{00000000-0005-0000-0000-0000DC2D0000}"/>
    <cellStyle name="Comma 2 17 11 2 2 2 2" xfId="11756" xr:uid="{00000000-0005-0000-0000-0000DD2D0000}"/>
    <cellStyle name="Comma 2 17 11 2 2 2 2 2" xfId="11757" xr:uid="{00000000-0005-0000-0000-0000DE2D0000}"/>
    <cellStyle name="Comma 2 17 11 2 2 2 2 3" xfId="11758" xr:uid="{00000000-0005-0000-0000-0000DF2D0000}"/>
    <cellStyle name="Comma 2 17 11 2 2 2 3" xfId="11759" xr:uid="{00000000-0005-0000-0000-0000E02D0000}"/>
    <cellStyle name="Comma 2 17 11 2 2 2 3 2" xfId="11760" xr:uid="{00000000-0005-0000-0000-0000E12D0000}"/>
    <cellStyle name="Comma 2 17 11 2 2 2 3 3" xfId="11761" xr:uid="{00000000-0005-0000-0000-0000E22D0000}"/>
    <cellStyle name="Comma 2 17 11 2 2 2 4" xfId="11762" xr:uid="{00000000-0005-0000-0000-0000E32D0000}"/>
    <cellStyle name="Comma 2 17 11 2 2 2 4 2" xfId="11763" xr:uid="{00000000-0005-0000-0000-0000E42D0000}"/>
    <cellStyle name="Comma 2 17 11 2 2 2 4 3" xfId="11764" xr:uid="{00000000-0005-0000-0000-0000E52D0000}"/>
    <cellStyle name="Comma 2 17 11 2 2 2 5" xfId="11765" xr:uid="{00000000-0005-0000-0000-0000E62D0000}"/>
    <cellStyle name="Comma 2 17 11 2 2 2 6" xfId="11766" xr:uid="{00000000-0005-0000-0000-0000E72D0000}"/>
    <cellStyle name="Comma 2 17 11 2 2 3" xfId="11767" xr:uid="{00000000-0005-0000-0000-0000E82D0000}"/>
    <cellStyle name="Comma 2 17 11 2 2 3 2" xfId="11768" xr:uid="{00000000-0005-0000-0000-0000E92D0000}"/>
    <cellStyle name="Comma 2 17 11 2 2 3 3" xfId="11769" xr:uid="{00000000-0005-0000-0000-0000EA2D0000}"/>
    <cellStyle name="Comma 2 17 11 2 2 4" xfId="11770" xr:uid="{00000000-0005-0000-0000-0000EB2D0000}"/>
    <cellStyle name="Comma 2 17 11 2 2 4 2" xfId="11771" xr:uid="{00000000-0005-0000-0000-0000EC2D0000}"/>
    <cellStyle name="Comma 2 17 11 2 2 4 3" xfId="11772" xr:uid="{00000000-0005-0000-0000-0000ED2D0000}"/>
    <cellStyle name="Comma 2 17 11 2 2 5" xfId="11773" xr:uid="{00000000-0005-0000-0000-0000EE2D0000}"/>
    <cellStyle name="Comma 2 17 11 2 2 5 2" xfId="11774" xr:uid="{00000000-0005-0000-0000-0000EF2D0000}"/>
    <cellStyle name="Comma 2 17 11 2 2 5 3" xfId="11775" xr:uid="{00000000-0005-0000-0000-0000F02D0000}"/>
    <cellStyle name="Comma 2 17 11 2 2 6" xfId="11776" xr:uid="{00000000-0005-0000-0000-0000F12D0000}"/>
    <cellStyle name="Comma 2 17 11 2 2 6 2" xfId="11777" xr:uid="{00000000-0005-0000-0000-0000F22D0000}"/>
    <cellStyle name="Comma 2 17 11 2 2 6 3" xfId="11778" xr:uid="{00000000-0005-0000-0000-0000F32D0000}"/>
    <cellStyle name="Comma 2 17 11 2 2 7" xfId="11779" xr:uid="{00000000-0005-0000-0000-0000F42D0000}"/>
    <cellStyle name="Comma 2 17 11 2 2 7 2" xfId="11780" xr:uid="{00000000-0005-0000-0000-0000F52D0000}"/>
    <cellStyle name="Comma 2 17 11 2 2 7 3" xfId="11781" xr:uid="{00000000-0005-0000-0000-0000F62D0000}"/>
    <cellStyle name="Comma 2 17 11 2 2 8" xfId="11782" xr:uid="{00000000-0005-0000-0000-0000F72D0000}"/>
    <cellStyle name="Comma 2 17 11 2 2 9" xfId="11783" xr:uid="{00000000-0005-0000-0000-0000F82D0000}"/>
    <cellStyle name="Comma 2 17 11 2 3" xfId="11784" xr:uid="{00000000-0005-0000-0000-0000F92D0000}"/>
    <cellStyle name="Comma 2 17 11 2 3 2" xfId="11785" xr:uid="{00000000-0005-0000-0000-0000FA2D0000}"/>
    <cellStyle name="Comma 2 17 11 2 3 2 2" xfId="11786" xr:uid="{00000000-0005-0000-0000-0000FB2D0000}"/>
    <cellStyle name="Comma 2 17 11 2 3 2 3" xfId="11787" xr:uid="{00000000-0005-0000-0000-0000FC2D0000}"/>
    <cellStyle name="Comma 2 17 11 2 3 3" xfId="11788" xr:uid="{00000000-0005-0000-0000-0000FD2D0000}"/>
    <cellStyle name="Comma 2 17 11 2 3 3 2" xfId="11789" xr:uid="{00000000-0005-0000-0000-0000FE2D0000}"/>
    <cellStyle name="Comma 2 17 11 2 3 3 3" xfId="11790" xr:uid="{00000000-0005-0000-0000-0000FF2D0000}"/>
    <cellStyle name="Comma 2 17 11 2 3 4" xfId="11791" xr:uid="{00000000-0005-0000-0000-0000002E0000}"/>
    <cellStyle name="Comma 2 17 11 2 3 4 2" xfId="11792" xr:uid="{00000000-0005-0000-0000-0000012E0000}"/>
    <cellStyle name="Comma 2 17 11 2 3 4 3" xfId="11793" xr:uid="{00000000-0005-0000-0000-0000022E0000}"/>
    <cellStyle name="Comma 2 17 11 2 3 5" xfId="11794" xr:uid="{00000000-0005-0000-0000-0000032E0000}"/>
    <cellStyle name="Comma 2 17 11 2 3 6" xfId="11795" xr:uid="{00000000-0005-0000-0000-0000042E0000}"/>
    <cellStyle name="Comma 2 17 11 2 4" xfId="11796" xr:uid="{00000000-0005-0000-0000-0000052E0000}"/>
    <cellStyle name="Comma 2 17 11 2 4 2" xfId="11797" xr:uid="{00000000-0005-0000-0000-0000062E0000}"/>
    <cellStyle name="Comma 2 17 11 2 4 3" xfId="11798" xr:uid="{00000000-0005-0000-0000-0000072E0000}"/>
    <cellStyle name="Comma 2 17 11 2 5" xfId="11799" xr:uid="{00000000-0005-0000-0000-0000082E0000}"/>
    <cellStyle name="Comma 2 17 11 2 5 2" xfId="11800" xr:uid="{00000000-0005-0000-0000-0000092E0000}"/>
    <cellStyle name="Comma 2 17 11 2 5 3" xfId="11801" xr:uid="{00000000-0005-0000-0000-00000A2E0000}"/>
    <cellStyle name="Comma 2 17 11 2 6" xfId="11802" xr:uid="{00000000-0005-0000-0000-00000B2E0000}"/>
    <cellStyle name="Comma 2 17 11 2 6 2" xfId="11803" xr:uid="{00000000-0005-0000-0000-00000C2E0000}"/>
    <cellStyle name="Comma 2 17 11 2 6 3" xfId="11804" xr:uid="{00000000-0005-0000-0000-00000D2E0000}"/>
    <cellStyle name="Comma 2 17 11 2 7" xfId="11805" xr:uid="{00000000-0005-0000-0000-00000E2E0000}"/>
    <cellStyle name="Comma 2 17 11 2 7 2" xfId="11806" xr:uid="{00000000-0005-0000-0000-00000F2E0000}"/>
    <cellStyle name="Comma 2 17 11 2 7 3" xfId="11807" xr:uid="{00000000-0005-0000-0000-0000102E0000}"/>
    <cellStyle name="Comma 2 17 11 2 8" xfId="11808" xr:uid="{00000000-0005-0000-0000-0000112E0000}"/>
    <cellStyle name="Comma 2 17 11 2 9" xfId="11809" xr:uid="{00000000-0005-0000-0000-0000122E0000}"/>
    <cellStyle name="Comma 2 17 11 3" xfId="11810" xr:uid="{00000000-0005-0000-0000-0000132E0000}"/>
    <cellStyle name="Comma 2 17 11 3 2" xfId="11811" xr:uid="{00000000-0005-0000-0000-0000142E0000}"/>
    <cellStyle name="Comma 2 17 11 3 3" xfId="11812" xr:uid="{00000000-0005-0000-0000-0000152E0000}"/>
    <cellStyle name="Comma 2 17 11 4" xfId="11813" xr:uid="{00000000-0005-0000-0000-0000162E0000}"/>
    <cellStyle name="Comma 2 17 11 4 2" xfId="11814" xr:uid="{00000000-0005-0000-0000-0000172E0000}"/>
    <cellStyle name="Comma 2 17 11 4 3" xfId="11815" xr:uid="{00000000-0005-0000-0000-0000182E0000}"/>
    <cellStyle name="Comma 2 17 11 5" xfId="11816" xr:uid="{00000000-0005-0000-0000-0000192E0000}"/>
    <cellStyle name="Comma 2 17 11 5 2" xfId="11817" xr:uid="{00000000-0005-0000-0000-00001A2E0000}"/>
    <cellStyle name="Comma 2 17 11 5 2 2" xfId="11818" xr:uid="{00000000-0005-0000-0000-00001B2E0000}"/>
    <cellStyle name="Comma 2 17 11 5 2 3" xfId="11819" xr:uid="{00000000-0005-0000-0000-00001C2E0000}"/>
    <cellStyle name="Comma 2 17 11 5 3" xfId="11820" xr:uid="{00000000-0005-0000-0000-00001D2E0000}"/>
    <cellStyle name="Comma 2 17 11 5 3 2" xfId="11821" xr:uid="{00000000-0005-0000-0000-00001E2E0000}"/>
    <cellStyle name="Comma 2 17 11 5 3 3" xfId="11822" xr:uid="{00000000-0005-0000-0000-00001F2E0000}"/>
    <cellStyle name="Comma 2 17 11 5 4" xfId="11823" xr:uid="{00000000-0005-0000-0000-0000202E0000}"/>
    <cellStyle name="Comma 2 17 11 5 4 2" xfId="11824" xr:uid="{00000000-0005-0000-0000-0000212E0000}"/>
    <cellStyle name="Comma 2 17 11 5 4 3" xfId="11825" xr:uid="{00000000-0005-0000-0000-0000222E0000}"/>
    <cellStyle name="Comma 2 17 11 5 5" xfId="11826" xr:uid="{00000000-0005-0000-0000-0000232E0000}"/>
    <cellStyle name="Comma 2 17 11 5 6" xfId="11827" xr:uid="{00000000-0005-0000-0000-0000242E0000}"/>
    <cellStyle name="Comma 2 17 11 6" xfId="11828" xr:uid="{00000000-0005-0000-0000-0000252E0000}"/>
    <cellStyle name="Comma 2 17 11 6 2" xfId="11829" xr:uid="{00000000-0005-0000-0000-0000262E0000}"/>
    <cellStyle name="Comma 2 17 11 6 3" xfId="11830" xr:uid="{00000000-0005-0000-0000-0000272E0000}"/>
    <cellStyle name="Comma 2 17 11 7" xfId="11831" xr:uid="{00000000-0005-0000-0000-0000282E0000}"/>
    <cellStyle name="Comma 2 17 11 7 2" xfId="11832" xr:uid="{00000000-0005-0000-0000-0000292E0000}"/>
    <cellStyle name="Comma 2 17 11 7 3" xfId="11833" xr:uid="{00000000-0005-0000-0000-00002A2E0000}"/>
    <cellStyle name="Comma 2 17 11 8" xfId="11834" xr:uid="{00000000-0005-0000-0000-00002B2E0000}"/>
    <cellStyle name="Comma 2 17 11 8 2" xfId="11835" xr:uid="{00000000-0005-0000-0000-00002C2E0000}"/>
    <cellStyle name="Comma 2 17 11 8 3" xfId="11836" xr:uid="{00000000-0005-0000-0000-00002D2E0000}"/>
    <cellStyle name="Comma 2 17 11 9" xfId="11837" xr:uid="{00000000-0005-0000-0000-00002E2E0000}"/>
    <cellStyle name="Comma 2 17 11 9 2" xfId="11838" xr:uid="{00000000-0005-0000-0000-00002F2E0000}"/>
    <cellStyle name="Comma 2 17 11 9 3" xfId="11839" xr:uid="{00000000-0005-0000-0000-0000302E0000}"/>
    <cellStyle name="Comma 2 17 12" xfId="11840" xr:uid="{00000000-0005-0000-0000-0000312E0000}"/>
    <cellStyle name="Comma 2 17 12 2" xfId="11841" xr:uid="{00000000-0005-0000-0000-0000322E0000}"/>
    <cellStyle name="Comma 2 17 12 2 2" xfId="11842" xr:uid="{00000000-0005-0000-0000-0000332E0000}"/>
    <cellStyle name="Comma 2 17 12 2 2 2" xfId="11843" xr:uid="{00000000-0005-0000-0000-0000342E0000}"/>
    <cellStyle name="Comma 2 17 12 2 2 2 2" xfId="11844" xr:uid="{00000000-0005-0000-0000-0000352E0000}"/>
    <cellStyle name="Comma 2 17 12 2 2 2 3" xfId="11845" xr:uid="{00000000-0005-0000-0000-0000362E0000}"/>
    <cellStyle name="Comma 2 17 12 2 2 3" xfId="11846" xr:uid="{00000000-0005-0000-0000-0000372E0000}"/>
    <cellStyle name="Comma 2 17 12 2 2 3 2" xfId="11847" xr:uid="{00000000-0005-0000-0000-0000382E0000}"/>
    <cellStyle name="Comma 2 17 12 2 2 3 3" xfId="11848" xr:uid="{00000000-0005-0000-0000-0000392E0000}"/>
    <cellStyle name="Comma 2 17 12 2 2 4" xfId="11849" xr:uid="{00000000-0005-0000-0000-00003A2E0000}"/>
    <cellStyle name="Comma 2 17 12 2 2 4 2" xfId="11850" xr:uid="{00000000-0005-0000-0000-00003B2E0000}"/>
    <cellStyle name="Comma 2 17 12 2 2 4 3" xfId="11851" xr:uid="{00000000-0005-0000-0000-00003C2E0000}"/>
    <cellStyle name="Comma 2 17 12 2 2 5" xfId="11852" xr:uid="{00000000-0005-0000-0000-00003D2E0000}"/>
    <cellStyle name="Comma 2 17 12 2 2 6" xfId="11853" xr:uid="{00000000-0005-0000-0000-00003E2E0000}"/>
    <cellStyle name="Comma 2 17 12 2 3" xfId="11854" xr:uid="{00000000-0005-0000-0000-00003F2E0000}"/>
    <cellStyle name="Comma 2 17 12 2 3 2" xfId="11855" xr:uid="{00000000-0005-0000-0000-0000402E0000}"/>
    <cellStyle name="Comma 2 17 12 2 3 3" xfId="11856" xr:uid="{00000000-0005-0000-0000-0000412E0000}"/>
    <cellStyle name="Comma 2 17 12 2 4" xfId="11857" xr:uid="{00000000-0005-0000-0000-0000422E0000}"/>
    <cellStyle name="Comma 2 17 12 2 4 2" xfId="11858" xr:uid="{00000000-0005-0000-0000-0000432E0000}"/>
    <cellStyle name="Comma 2 17 12 2 4 3" xfId="11859" xr:uid="{00000000-0005-0000-0000-0000442E0000}"/>
    <cellStyle name="Comma 2 17 12 2 5" xfId="11860" xr:uid="{00000000-0005-0000-0000-0000452E0000}"/>
    <cellStyle name="Comma 2 17 12 2 5 2" xfId="11861" xr:uid="{00000000-0005-0000-0000-0000462E0000}"/>
    <cellStyle name="Comma 2 17 12 2 5 3" xfId="11862" xr:uid="{00000000-0005-0000-0000-0000472E0000}"/>
    <cellStyle name="Comma 2 17 12 2 6" xfId="11863" xr:uid="{00000000-0005-0000-0000-0000482E0000}"/>
    <cellStyle name="Comma 2 17 12 2 6 2" xfId="11864" xr:uid="{00000000-0005-0000-0000-0000492E0000}"/>
    <cellStyle name="Comma 2 17 12 2 6 3" xfId="11865" xr:uid="{00000000-0005-0000-0000-00004A2E0000}"/>
    <cellStyle name="Comma 2 17 12 2 7" xfId="11866" xr:uid="{00000000-0005-0000-0000-00004B2E0000}"/>
    <cellStyle name="Comma 2 17 12 2 7 2" xfId="11867" xr:uid="{00000000-0005-0000-0000-00004C2E0000}"/>
    <cellStyle name="Comma 2 17 12 2 7 3" xfId="11868" xr:uid="{00000000-0005-0000-0000-00004D2E0000}"/>
    <cellStyle name="Comma 2 17 12 2 8" xfId="11869" xr:uid="{00000000-0005-0000-0000-00004E2E0000}"/>
    <cellStyle name="Comma 2 17 12 2 9" xfId="11870" xr:uid="{00000000-0005-0000-0000-00004F2E0000}"/>
    <cellStyle name="Comma 2 17 12 3" xfId="11871" xr:uid="{00000000-0005-0000-0000-0000502E0000}"/>
    <cellStyle name="Comma 2 17 12 3 2" xfId="11872" xr:uid="{00000000-0005-0000-0000-0000512E0000}"/>
    <cellStyle name="Comma 2 17 12 3 2 2" xfId="11873" xr:uid="{00000000-0005-0000-0000-0000522E0000}"/>
    <cellStyle name="Comma 2 17 12 3 2 3" xfId="11874" xr:uid="{00000000-0005-0000-0000-0000532E0000}"/>
    <cellStyle name="Comma 2 17 12 3 3" xfId="11875" xr:uid="{00000000-0005-0000-0000-0000542E0000}"/>
    <cellStyle name="Comma 2 17 12 3 3 2" xfId="11876" xr:uid="{00000000-0005-0000-0000-0000552E0000}"/>
    <cellStyle name="Comma 2 17 12 3 3 3" xfId="11877" xr:uid="{00000000-0005-0000-0000-0000562E0000}"/>
    <cellStyle name="Comma 2 17 12 3 4" xfId="11878" xr:uid="{00000000-0005-0000-0000-0000572E0000}"/>
    <cellStyle name="Comma 2 17 12 3 4 2" xfId="11879" xr:uid="{00000000-0005-0000-0000-0000582E0000}"/>
    <cellStyle name="Comma 2 17 12 3 4 3" xfId="11880" xr:uid="{00000000-0005-0000-0000-0000592E0000}"/>
    <cellStyle name="Comma 2 17 12 3 5" xfId="11881" xr:uid="{00000000-0005-0000-0000-00005A2E0000}"/>
    <cellStyle name="Comma 2 17 12 3 6" xfId="11882" xr:uid="{00000000-0005-0000-0000-00005B2E0000}"/>
    <cellStyle name="Comma 2 17 12 4" xfId="11883" xr:uid="{00000000-0005-0000-0000-00005C2E0000}"/>
    <cellStyle name="Comma 2 17 12 4 2" xfId="11884" xr:uid="{00000000-0005-0000-0000-00005D2E0000}"/>
    <cellStyle name="Comma 2 17 12 4 3" xfId="11885" xr:uid="{00000000-0005-0000-0000-00005E2E0000}"/>
    <cellStyle name="Comma 2 17 12 5" xfId="11886" xr:uid="{00000000-0005-0000-0000-00005F2E0000}"/>
    <cellStyle name="Comma 2 17 12 5 2" xfId="11887" xr:uid="{00000000-0005-0000-0000-0000602E0000}"/>
    <cellStyle name="Comma 2 17 12 5 3" xfId="11888" xr:uid="{00000000-0005-0000-0000-0000612E0000}"/>
    <cellStyle name="Comma 2 17 12 6" xfId="11889" xr:uid="{00000000-0005-0000-0000-0000622E0000}"/>
    <cellStyle name="Comma 2 17 12 6 2" xfId="11890" xr:uid="{00000000-0005-0000-0000-0000632E0000}"/>
    <cellStyle name="Comma 2 17 12 6 3" xfId="11891" xr:uid="{00000000-0005-0000-0000-0000642E0000}"/>
    <cellStyle name="Comma 2 17 12 7" xfId="11892" xr:uid="{00000000-0005-0000-0000-0000652E0000}"/>
    <cellStyle name="Comma 2 17 12 7 2" xfId="11893" xr:uid="{00000000-0005-0000-0000-0000662E0000}"/>
    <cellStyle name="Comma 2 17 12 7 3" xfId="11894" xr:uid="{00000000-0005-0000-0000-0000672E0000}"/>
    <cellStyle name="Comma 2 17 12 8" xfId="11895" xr:uid="{00000000-0005-0000-0000-0000682E0000}"/>
    <cellStyle name="Comma 2 17 12 9" xfId="11896" xr:uid="{00000000-0005-0000-0000-0000692E0000}"/>
    <cellStyle name="Comma 2 17 13" xfId="11897" xr:uid="{00000000-0005-0000-0000-00006A2E0000}"/>
    <cellStyle name="Comma 2 17 13 2" xfId="11898" xr:uid="{00000000-0005-0000-0000-00006B2E0000}"/>
    <cellStyle name="Comma 2 17 13 3" xfId="11899" xr:uid="{00000000-0005-0000-0000-00006C2E0000}"/>
    <cellStyle name="Comma 2 17 14" xfId="11900" xr:uid="{00000000-0005-0000-0000-00006D2E0000}"/>
    <cellStyle name="Comma 2 17 14 2" xfId="11901" xr:uid="{00000000-0005-0000-0000-00006E2E0000}"/>
    <cellStyle name="Comma 2 17 14 2 2" xfId="11902" xr:uid="{00000000-0005-0000-0000-00006F2E0000}"/>
    <cellStyle name="Comma 2 17 14 2 3" xfId="11903" xr:uid="{00000000-0005-0000-0000-0000702E0000}"/>
    <cellStyle name="Comma 2 17 14 3" xfId="11904" xr:uid="{00000000-0005-0000-0000-0000712E0000}"/>
    <cellStyle name="Comma 2 17 14 3 2" xfId="11905" xr:uid="{00000000-0005-0000-0000-0000722E0000}"/>
    <cellStyle name="Comma 2 17 14 3 3" xfId="11906" xr:uid="{00000000-0005-0000-0000-0000732E0000}"/>
    <cellStyle name="Comma 2 17 14 4" xfId="11907" xr:uid="{00000000-0005-0000-0000-0000742E0000}"/>
    <cellStyle name="Comma 2 17 14 4 2" xfId="11908" xr:uid="{00000000-0005-0000-0000-0000752E0000}"/>
    <cellStyle name="Comma 2 17 14 4 3" xfId="11909" xr:uid="{00000000-0005-0000-0000-0000762E0000}"/>
    <cellStyle name="Comma 2 17 14 5" xfId="11910" xr:uid="{00000000-0005-0000-0000-0000772E0000}"/>
    <cellStyle name="Comma 2 17 14 6" xfId="11911" xr:uid="{00000000-0005-0000-0000-0000782E0000}"/>
    <cellStyle name="Comma 2 17 15" xfId="11912" xr:uid="{00000000-0005-0000-0000-0000792E0000}"/>
    <cellStyle name="Comma 2 17 15 2" xfId="11913" xr:uid="{00000000-0005-0000-0000-00007A2E0000}"/>
    <cellStyle name="Comma 2 17 15 3" xfId="11914" xr:uid="{00000000-0005-0000-0000-00007B2E0000}"/>
    <cellStyle name="Comma 2 17 16" xfId="11915" xr:uid="{00000000-0005-0000-0000-00007C2E0000}"/>
    <cellStyle name="Comma 2 17 16 2" xfId="11916" xr:uid="{00000000-0005-0000-0000-00007D2E0000}"/>
    <cellStyle name="Comma 2 17 16 3" xfId="11917" xr:uid="{00000000-0005-0000-0000-00007E2E0000}"/>
    <cellStyle name="Comma 2 17 17" xfId="11918" xr:uid="{00000000-0005-0000-0000-00007F2E0000}"/>
    <cellStyle name="Comma 2 17 17 2" xfId="11919" xr:uid="{00000000-0005-0000-0000-0000802E0000}"/>
    <cellStyle name="Comma 2 17 17 3" xfId="11920" xr:uid="{00000000-0005-0000-0000-0000812E0000}"/>
    <cellStyle name="Comma 2 17 18" xfId="11921" xr:uid="{00000000-0005-0000-0000-0000822E0000}"/>
    <cellStyle name="Comma 2 17 18 2" xfId="11922" xr:uid="{00000000-0005-0000-0000-0000832E0000}"/>
    <cellStyle name="Comma 2 17 18 3" xfId="11923" xr:uid="{00000000-0005-0000-0000-0000842E0000}"/>
    <cellStyle name="Comma 2 17 19" xfId="11924" xr:uid="{00000000-0005-0000-0000-0000852E0000}"/>
    <cellStyle name="Comma 2 17 19 2" xfId="11925" xr:uid="{00000000-0005-0000-0000-0000862E0000}"/>
    <cellStyle name="Comma 2 17 19 3" xfId="11926" xr:uid="{00000000-0005-0000-0000-0000872E0000}"/>
    <cellStyle name="Comma 2 17 2" xfId="11927" xr:uid="{00000000-0005-0000-0000-0000882E0000}"/>
    <cellStyle name="Comma 2 17 2 10" xfId="11928" xr:uid="{00000000-0005-0000-0000-0000892E0000}"/>
    <cellStyle name="Comma 2 17 2 10 10" xfId="11929" xr:uid="{00000000-0005-0000-0000-00008A2E0000}"/>
    <cellStyle name="Comma 2 17 2 10 11" xfId="11930" xr:uid="{00000000-0005-0000-0000-00008B2E0000}"/>
    <cellStyle name="Comma 2 17 2 10 12" xfId="11931" xr:uid="{00000000-0005-0000-0000-00008C2E0000}"/>
    <cellStyle name="Comma 2 17 2 10 2" xfId="11932" xr:uid="{00000000-0005-0000-0000-00008D2E0000}"/>
    <cellStyle name="Comma 2 17 2 10 2 2" xfId="11933" xr:uid="{00000000-0005-0000-0000-00008E2E0000}"/>
    <cellStyle name="Comma 2 17 2 10 2 3" xfId="11934" xr:uid="{00000000-0005-0000-0000-00008F2E0000}"/>
    <cellStyle name="Comma 2 17 2 10 3" xfId="11935" xr:uid="{00000000-0005-0000-0000-0000902E0000}"/>
    <cellStyle name="Comma 2 17 2 10 3 2" xfId="11936" xr:uid="{00000000-0005-0000-0000-0000912E0000}"/>
    <cellStyle name="Comma 2 17 2 10 3 3" xfId="11937" xr:uid="{00000000-0005-0000-0000-0000922E0000}"/>
    <cellStyle name="Comma 2 17 2 10 4" xfId="11938" xr:uid="{00000000-0005-0000-0000-0000932E0000}"/>
    <cellStyle name="Comma 2 17 2 10 4 2" xfId="11939" xr:uid="{00000000-0005-0000-0000-0000942E0000}"/>
    <cellStyle name="Comma 2 17 2 10 4 3" xfId="11940" xr:uid="{00000000-0005-0000-0000-0000952E0000}"/>
    <cellStyle name="Comma 2 17 2 10 5" xfId="11941" xr:uid="{00000000-0005-0000-0000-0000962E0000}"/>
    <cellStyle name="Comma 2 17 2 10 5 2" xfId="11942" xr:uid="{00000000-0005-0000-0000-0000972E0000}"/>
    <cellStyle name="Comma 2 17 2 10 5 3" xfId="11943" xr:uid="{00000000-0005-0000-0000-0000982E0000}"/>
    <cellStyle name="Comma 2 17 2 10 6" xfId="11944" xr:uid="{00000000-0005-0000-0000-0000992E0000}"/>
    <cellStyle name="Comma 2 17 2 10 6 2" xfId="11945" xr:uid="{00000000-0005-0000-0000-00009A2E0000}"/>
    <cellStyle name="Comma 2 17 2 10 6 3" xfId="11946" xr:uid="{00000000-0005-0000-0000-00009B2E0000}"/>
    <cellStyle name="Comma 2 17 2 10 7" xfId="11947" xr:uid="{00000000-0005-0000-0000-00009C2E0000}"/>
    <cellStyle name="Comma 2 17 2 10 7 2" xfId="11948" xr:uid="{00000000-0005-0000-0000-00009D2E0000}"/>
    <cellStyle name="Comma 2 17 2 10 7 3" xfId="11949" xr:uid="{00000000-0005-0000-0000-00009E2E0000}"/>
    <cellStyle name="Comma 2 17 2 10 8" xfId="11950" xr:uid="{00000000-0005-0000-0000-00009F2E0000}"/>
    <cellStyle name="Comma 2 17 2 10 8 2" xfId="11951" xr:uid="{00000000-0005-0000-0000-0000A02E0000}"/>
    <cellStyle name="Comma 2 17 2 10 8 3" xfId="11952" xr:uid="{00000000-0005-0000-0000-0000A12E0000}"/>
    <cellStyle name="Comma 2 17 2 10 9" xfId="11953" xr:uid="{00000000-0005-0000-0000-0000A22E0000}"/>
    <cellStyle name="Comma 2 17 2 10 9 2" xfId="11954" xr:uid="{00000000-0005-0000-0000-0000A32E0000}"/>
    <cellStyle name="Comma 2 17 2 10 9 3" xfId="11955" xr:uid="{00000000-0005-0000-0000-0000A42E0000}"/>
    <cellStyle name="Comma 2 17 2 11" xfId="11956" xr:uid="{00000000-0005-0000-0000-0000A52E0000}"/>
    <cellStyle name="Comma 2 17 2 11 2" xfId="11957" xr:uid="{00000000-0005-0000-0000-0000A62E0000}"/>
    <cellStyle name="Comma 2 17 2 11 3" xfId="11958" xr:uid="{00000000-0005-0000-0000-0000A72E0000}"/>
    <cellStyle name="Comma 2 17 2 12" xfId="11959" xr:uid="{00000000-0005-0000-0000-0000A82E0000}"/>
    <cellStyle name="Comma 2 17 2 12 2" xfId="11960" xr:uid="{00000000-0005-0000-0000-0000A92E0000}"/>
    <cellStyle name="Comma 2 17 2 12 3" xfId="11961" xr:uid="{00000000-0005-0000-0000-0000AA2E0000}"/>
    <cellStyle name="Comma 2 17 2 13" xfId="11962" xr:uid="{00000000-0005-0000-0000-0000AB2E0000}"/>
    <cellStyle name="Comma 2 17 2 13 2" xfId="11963" xr:uid="{00000000-0005-0000-0000-0000AC2E0000}"/>
    <cellStyle name="Comma 2 17 2 13 3" xfId="11964" xr:uid="{00000000-0005-0000-0000-0000AD2E0000}"/>
    <cellStyle name="Comma 2 17 2 14" xfId="11965" xr:uid="{00000000-0005-0000-0000-0000AE2E0000}"/>
    <cellStyle name="Comma 2 17 2 14 2" xfId="11966" xr:uid="{00000000-0005-0000-0000-0000AF2E0000}"/>
    <cellStyle name="Comma 2 17 2 14 2 2" xfId="11967" xr:uid="{00000000-0005-0000-0000-0000B02E0000}"/>
    <cellStyle name="Comma 2 17 2 14 2 3" xfId="11968" xr:uid="{00000000-0005-0000-0000-0000B12E0000}"/>
    <cellStyle name="Comma 2 17 2 14 3" xfId="11969" xr:uid="{00000000-0005-0000-0000-0000B22E0000}"/>
    <cellStyle name="Comma 2 17 2 14 3 2" xfId="11970" xr:uid="{00000000-0005-0000-0000-0000B32E0000}"/>
    <cellStyle name="Comma 2 17 2 14 3 3" xfId="11971" xr:uid="{00000000-0005-0000-0000-0000B42E0000}"/>
    <cellStyle name="Comma 2 17 2 14 4" xfId="11972" xr:uid="{00000000-0005-0000-0000-0000B52E0000}"/>
    <cellStyle name="Comma 2 17 2 14 4 2" xfId="11973" xr:uid="{00000000-0005-0000-0000-0000B62E0000}"/>
    <cellStyle name="Comma 2 17 2 14 4 3" xfId="11974" xr:uid="{00000000-0005-0000-0000-0000B72E0000}"/>
    <cellStyle name="Comma 2 17 2 14 5" xfId="11975" xr:uid="{00000000-0005-0000-0000-0000B82E0000}"/>
    <cellStyle name="Comma 2 17 2 14 5 2" xfId="11976" xr:uid="{00000000-0005-0000-0000-0000B92E0000}"/>
    <cellStyle name="Comma 2 17 2 14 5 3" xfId="11977" xr:uid="{00000000-0005-0000-0000-0000BA2E0000}"/>
    <cellStyle name="Comma 2 17 2 14 6" xfId="11978" xr:uid="{00000000-0005-0000-0000-0000BB2E0000}"/>
    <cellStyle name="Comma 2 17 2 14 6 2" xfId="11979" xr:uid="{00000000-0005-0000-0000-0000BC2E0000}"/>
    <cellStyle name="Comma 2 17 2 14 6 3" xfId="11980" xr:uid="{00000000-0005-0000-0000-0000BD2E0000}"/>
    <cellStyle name="Comma 2 17 2 14 7" xfId="11981" xr:uid="{00000000-0005-0000-0000-0000BE2E0000}"/>
    <cellStyle name="Comma 2 17 2 14 8" xfId="11982" xr:uid="{00000000-0005-0000-0000-0000BF2E0000}"/>
    <cellStyle name="Comma 2 17 2 14 9" xfId="11983" xr:uid="{00000000-0005-0000-0000-0000C02E0000}"/>
    <cellStyle name="Comma 2 17 2 15" xfId="11984" xr:uid="{00000000-0005-0000-0000-0000C12E0000}"/>
    <cellStyle name="Comma 2 17 2 15 2" xfId="11985" xr:uid="{00000000-0005-0000-0000-0000C22E0000}"/>
    <cellStyle name="Comma 2 17 2 15 2 2" xfId="11986" xr:uid="{00000000-0005-0000-0000-0000C32E0000}"/>
    <cellStyle name="Comma 2 17 2 15 2 3" xfId="11987" xr:uid="{00000000-0005-0000-0000-0000C42E0000}"/>
    <cellStyle name="Comma 2 17 2 15 3" xfId="11988" xr:uid="{00000000-0005-0000-0000-0000C52E0000}"/>
    <cellStyle name="Comma 2 17 2 15 3 2" xfId="11989" xr:uid="{00000000-0005-0000-0000-0000C62E0000}"/>
    <cellStyle name="Comma 2 17 2 15 3 3" xfId="11990" xr:uid="{00000000-0005-0000-0000-0000C72E0000}"/>
    <cellStyle name="Comma 2 17 2 15 4" xfId="11991" xr:uid="{00000000-0005-0000-0000-0000C82E0000}"/>
    <cellStyle name="Comma 2 17 2 15 4 2" xfId="11992" xr:uid="{00000000-0005-0000-0000-0000C92E0000}"/>
    <cellStyle name="Comma 2 17 2 15 4 3" xfId="11993" xr:uid="{00000000-0005-0000-0000-0000CA2E0000}"/>
    <cellStyle name="Comma 2 17 2 15 5" xfId="11994" xr:uid="{00000000-0005-0000-0000-0000CB2E0000}"/>
    <cellStyle name="Comma 2 17 2 15 5 2" xfId="11995" xr:uid="{00000000-0005-0000-0000-0000CC2E0000}"/>
    <cellStyle name="Comma 2 17 2 15 5 3" xfId="11996" xr:uid="{00000000-0005-0000-0000-0000CD2E0000}"/>
    <cellStyle name="Comma 2 17 2 15 6" xfId="11997" xr:uid="{00000000-0005-0000-0000-0000CE2E0000}"/>
    <cellStyle name="Comma 2 17 2 15 6 2" xfId="11998" xr:uid="{00000000-0005-0000-0000-0000CF2E0000}"/>
    <cellStyle name="Comma 2 17 2 15 6 3" xfId="11999" xr:uid="{00000000-0005-0000-0000-0000D02E0000}"/>
    <cellStyle name="Comma 2 17 2 15 7" xfId="12000" xr:uid="{00000000-0005-0000-0000-0000D12E0000}"/>
    <cellStyle name="Comma 2 17 2 15 8" xfId="12001" xr:uid="{00000000-0005-0000-0000-0000D22E0000}"/>
    <cellStyle name="Comma 2 17 2 15 9" xfId="12002" xr:uid="{00000000-0005-0000-0000-0000D32E0000}"/>
    <cellStyle name="Comma 2 17 2 16" xfId="12003" xr:uid="{00000000-0005-0000-0000-0000D42E0000}"/>
    <cellStyle name="Comma 2 17 2 17" xfId="12004" xr:uid="{00000000-0005-0000-0000-0000D52E0000}"/>
    <cellStyle name="Comma 2 17 2 2" xfId="12005" xr:uid="{00000000-0005-0000-0000-0000D62E0000}"/>
    <cellStyle name="Comma 2 17 2 2 10" xfId="12006" xr:uid="{00000000-0005-0000-0000-0000D72E0000}"/>
    <cellStyle name="Comma 2 17 2 2 10 2" xfId="12007" xr:uid="{00000000-0005-0000-0000-0000D82E0000}"/>
    <cellStyle name="Comma 2 17 2 2 10 3" xfId="12008" xr:uid="{00000000-0005-0000-0000-0000D92E0000}"/>
    <cellStyle name="Comma 2 17 2 2 11" xfId="12009" xr:uid="{00000000-0005-0000-0000-0000DA2E0000}"/>
    <cellStyle name="Comma 2 17 2 2 11 2" xfId="12010" xr:uid="{00000000-0005-0000-0000-0000DB2E0000}"/>
    <cellStyle name="Comma 2 17 2 2 11 3" xfId="12011" xr:uid="{00000000-0005-0000-0000-0000DC2E0000}"/>
    <cellStyle name="Comma 2 17 2 2 12" xfId="12012" xr:uid="{00000000-0005-0000-0000-0000DD2E0000}"/>
    <cellStyle name="Comma 2 17 2 2 12 2" xfId="12013" xr:uid="{00000000-0005-0000-0000-0000DE2E0000}"/>
    <cellStyle name="Comma 2 17 2 2 12 3" xfId="12014" xr:uid="{00000000-0005-0000-0000-0000DF2E0000}"/>
    <cellStyle name="Comma 2 17 2 2 13" xfId="12015" xr:uid="{00000000-0005-0000-0000-0000E02E0000}"/>
    <cellStyle name="Comma 2 17 2 2 13 2" xfId="12016" xr:uid="{00000000-0005-0000-0000-0000E12E0000}"/>
    <cellStyle name="Comma 2 17 2 2 13 3" xfId="12017" xr:uid="{00000000-0005-0000-0000-0000E22E0000}"/>
    <cellStyle name="Comma 2 17 2 2 14" xfId="12018" xr:uid="{00000000-0005-0000-0000-0000E32E0000}"/>
    <cellStyle name="Comma 2 17 2 2 14 2" xfId="12019" xr:uid="{00000000-0005-0000-0000-0000E42E0000}"/>
    <cellStyle name="Comma 2 17 2 2 14 3" xfId="12020" xr:uid="{00000000-0005-0000-0000-0000E52E0000}"/>
    <cellStyle name="Comma 2 17 2 2 15" xfId="12021" xr:uid="{00000000-0005-0000-0000-0000E62E0000}"/>
    <cellStyle name="Comma 2 17 2 2 15 2" xfId="12022" xr:uid="{00000000-0005-0000-0000-0000E72E0000}"/>
    <cellStyle name="Comma 2 17 2 2 15 3" xfId="12023" xr:uid="{00000000-0005-0000-0000-0000E82E0000}"/>
    <cellStyle name="Comma 2 17 2 2 16" xfId="12024" xr:uid="{00000000-0005-0000-0000-0000E92E0000}"/>
    <cellStyle name="Comma 2 17 2 2 16 2" xfId="12025" xr:uid="{00000000-0005-0000-0000-0000EA2E0000}"/>
    <cellStyle name="Comma 2 17 2 2 16 3" xfId="12026" xr:uid="{00000000-0005-0000-0000-0000EB2E0000}"/>
    <cellStyle name="Comma 2 17 2 2 17" xfId="12027" xr:uid="{00000000-0005-0000-0000-0000EC2E0000}"/>
    <cellStyle name="Comma 2 17 2 2 18" xfId="12028" xr:uid="{00000000-0005-0000-0000-0000ED2E0000}"/>
    <cellStyle name="Comma 2 17 2 2 19" xfId="12029" xr:uid="{00000000-0005-0000-0000-0000EE2E0000}"/>
    <cellStyle name="Comma 2 17 2 2 2" xfId="12030" xr:uid="{00000000-0005-0000-0000-0000EF2E0000}"/>
    <cellStyle name="Comma 2 17 2 2 2 10" xfId="12031" xr:uid="{00000000-0005-0000-0000-0000F02E0000}"/>
    <cellStyle name="Comma 2 17 2 2 2 10 2" xfId="12032" xr:uid="{00000000-0005-0000-0000-0000F12E0000}"/>
    <cellStyle name="Comma 2 17 2 2 2 10 3" xfId="12033" xr:uid="{00000000-0005-0000-0000-0000F22E0000}"/>
    <cellStyle name="Comma 2 17 2 2 2 11" xfId="12034" xr:uid="{00000000-0005-0000-0000-0000F32E0000}"/>
    <cellStyle name="Comma 2 17 2 2 2 12" xfId="12035" xr:uid="{00000000-0005-0000-0000-0000F42E0000}"/>
    <cellStyle name="Comma 2 17 2 2 2 2" xfId="12036" xr:uid="{00000000-0005-0000-0000-0000F52E0000}"/>
    <cellStyle name="Comma 2 17 2 2 2 2 2" xfId="12037" xr:uid="{00000000-0005-0000-0000-0000F62E0000}"/>
    <cellStyle name="Comma 2 17 2 2 2 2 2 2" xfId="12038" xr:uid="{00000000-0005-0000-0000-0000F72E0000}"/>
    <cellStyle name="Comma 2 17 2 2 2 2 2 2 2" xfId="12039" xr:uid="{00000000-0005-0000-0000-0000F82E0000}"/>
    <cellStyle name="Comma 2 17 2 2 2 2 2 2 2 2" xfId="12040" xr:uid="{00000000-0005-0000-0000-0000F92E0000}"/>
    <cellStyle name="Comma 2 17 2 2 2 2 2 2 2 3" xfId="12041" xr:uid="{00000000-0005-0000-0000-0000FA2E0000}"/>
    <cellStyle name="Comma 2 17 2 2 2 2 2 2 3" xfId="12042" xr:uid="{00000000-0005-0000-0000-0000FB2E0000}"/>
    <cellStyle name="Comma 2 17 2 2 2 2 2 2 3 2" xfId="12043" xr:uid="{00000000-0005-0000-0000-0000FC2E0000}"/>
    <cellStyle name="Comma 2 17 2 2 2 2 2 2 3 3" xfId="12044" xr:uid="{00000000-0005-0000-0000-0000FD2E0000}"/>
    <cellStyle name="Comma 2 17 2 2 2 2 2 2 4" xfId="12045" xr:uid="{00000000-0005-0000-0000-0000FE2E0000}"/>
    <cellStyle name="Comma 2 17 2 2 2 2 2 2 4 2" xfId="12046" xr:uid="{00000000-0005-0000-0000-0000FF2E0000}"/>
    <cellStyle name="Comma 2 17 2 2 2 2 2 2 4 3" xfId="12047" xr:uid="{00000000-0005-0000-0000-0000002F0000}"/>
    <cellStyle name="Comma 2 17 2 2 2 2 2 2 5" xfId="12048" xr:uid="{00000000-0005-0000-0000-0000012F0000}"/>
    <cellStyle name="Comma 2 17 2 2 2 2 2 2 6" xfId="12049" xr:uid="{00000000-0005-0000-0000-0000022F0000}"/>
    <cellStyle name="Comma 2 17 2 2 2 2 2 3" xfId="12050" xr:uid="{00000000-0005-0000-0000-0000032F0000}"/>
    <cellStyle name="Comma 2 17 2 2 2 2 2 3 2" xfId="12051" xr:uid="{00000000-0005-0000-0000-0000042F0000}"/>
    <cellStyle name="Comma 2 17 2 2 2 2 2 3 3" xfId="12052" xr:uid="{00000000-0005-0000-0000-0000052F0000}"/>
    <cellStyle name="Comma 2 17 2 2 2 2 2 4" xfId="12053" xr:uid="{00000000-0005-0000-0000-0000062F0000}"/>
    <cellStyle name="Comma 2 17 2 2 2 2 2 4 2" xfId="12054" xr:uid="{00000000-0005-0000-0000-0000072F0000}"/>
    <cellStyle name="Comma 2 17 2 2 2 2 2 4 3" xfId="12055" xr:uid="{00000000-0005-0000-0000-0000082F0000}"/>
    <cellStyle name="Comma 2 17 2 2 2 2 2 5" xfId="12056" xr:uid="{00000000-0005-0000-0000-0000092F0000}"/>
    <cellStyle name="Comma 2 17 2 2 2 2 2 5 2" xfId="12057" xr:uid="{00000000-0005-0000-0000-00000A2F0000}"/>
    <cellStyle name="Comma 2 17 2 2 2 2 2 5 3" xfId="12058" xr:uid="{00000000-0005-0000-0000-00000B2F0000}"/>
    <cellStyle name="Comma 2 17 2 2 2 2 2 6" xfId="12059" xr:uid="{00000000-0005-0000-0000-00000C2F0000}"/>
    <cellStyle name="Comma 2 17 2 2 2 2 2 6 2" xfId="12060" xr:uid="{00000000-0005-0000-0000-00000D2F0000}"/>
    <cellStyle name="Comma 2 17 2 2 2 2 2 6 3" xfId="12061" xr:uid="{00000000-0005-0000-0000-00000E2F0000}"/>
    <cellStyle name="Comma 2 17 2 2 2 2 2 7" xfId="12062" xr:uid="{00000000-0005-0000-0000-00000F2F0000}"/>
    <cellStyle name="Comma 2 17 2 2 2 2 2 7 2" xfId="12063" xr:uid="{00000000-0005-0000-0000-0000102F0000}"/>
    <cellStyle name="Comma 2 17 2 2 2 2 2 7 3" xfId="12064" xr:uid="{00000000-0005-0000-0000-0000112F0000}"/>
    <cellStyle name="Comma 2 17 2 2 2 2 2 8" xfId="12065" xr:uid="{00000000-0005-0000-0000-0000122F0000}"/>
    <cellStyle name="Comma 2 17 2 2 2 2 2 9" xfId="12066" xr:uid="{00000000-0005-0000-0000-0000132F0000}"/>
    <cellStyle name="Comma 2 17 2 2 2 2 3" xfId="12067" xr:uid="{00000000-0005-0000-0000-0000142F0000}"/>
    <cellStyle name="Comma 2 17 2 2 2 2 3 2" xfId="12068" xr:uid="{00000000-0005-0000-0000-0000152F0000}"/>
    <cellStyle name="Comma 2 17 2 2 2 2 3 2 2" xfId="12069" xr:uid="{00000000-0005-0000-0000-0000162F0000}"/>
    <cellStyle name="Comma 2 17 2 2 2 2 3 2 3" xfId="12070" xr:uid="{00000000-0005-0000-0000-0000172F0000}"/>
    <cellStyle name="Comma 2 17 2 2 2 2 3 3" xfId="12071" xr:uid="{00000000-0005-0000-0000-0000182F0000}"/>
    <cellStyle name="Comma 2 17 2 2 2 2 3 3 2" xfId="12072" xr:uid="{00000000-0005-0000-0000-0000192F0000}"/>
    <cellStyle name="Comma 2 17 2 2 2 2 3 3 3" xfId="12073" xr:uid="{00000000-0005-0000-0000-00001A2F0000}"/>
    <cellStyle name="Comma 2 17 2 2 2 2 3 4" xfId="12074" xr:uid="{00000000-0005-0000-0000-00001B2F0000}"/>
    <cellStyle name="Comma 2 17 2 2 2 2 3 4 2" xfId="12075" xr:uid="{00000000-0005-0000-0000-00001C2F0000}"/>
    <cellStyle name="Comma 2 17 2 2 2 2 3 4 3" xfId="12076" xr:uid="{00000000-0005-0000-0000-00001D2F0000}"/>
    <cellStyle name="Comma 2 17 2 2 2 2 3 5" xfId="12077" xr:uid="{00000000-0005-0000-0000-00001E2F0000}"/>
    <cellStyle name="Comma 2 17 2 2 2 2 3 6" xfId="12078" xr:uid="{00000000-0005-0000-0000-00001F2F0000}"/>
    <cellStyle name="Comma 2 17 2 2 2 2 4" xfId="12079" xr:uid="{00000000-0005-0000-0000-0000202F0000}"/>
    <cellStyle name="Comma 2 17 2 2 2 2 4 2" xfId="12080" xr:uid="{00000000-0005-0000-0000-0000212F0000}"/>
    <cellStyle name="Comma 2 17 2 2 2 2 4 3" xfId="12081" xr:uid="{00000000-0005-0000-0000-0000222F0000}"/>
    <cellStyle name="Comma 2 17 2 2 2 2 5" xfId="12082" xr:uid="{00000000-0005-0000-0000-0000232F0000}"/>
    <cellStyle name="Comma 2 17 2 2 2 2 5 2" xfId="12083" xr:uid="{00000000-0005-0000-0000-0000242F0000}"/>
    <cellStyle name="Comma 2 17 2 2 2 2 5 3" xfId="12084" xr:uid="{00000000-0005-0000-0000-0000252F0000}"/>
    <cellStyle name="Comma 2 17 2 2 2 2 6" xfId="12085" xr:uid="{00000000-0005-0000-0000-0000262F0000}"/>
    <cellStyle name="Comma 2 17 2 2 2 2 6 2" xfId="12086" xr:uid="{00000000-0005-0000-0000-0000272F0000}"/>
    <cellStyle name="Comma 2 17 2 2 2 2 6 3" xfId="12087" xr:uid="{00000000-0005-0000-0000-0000282F0000}"/>
    <cellStyle name="Comma 2 17 2 2 2 2 7" xfId="12088" xr:uid="{00000000-0005-0000-0000-0000292F0000}"/>
    <cellStyle name="Comma 2 17 2 2 2 2 7 2" xfId="12089" xr:uid="{00000000-0005-0000-0000-00002A2F0000}"/>
    <cellStyle name="Comma 2 17 2 2 2 2 7 3" xfId="12090" xr:uid="{00000000-0005-0000-0000-00002B2F0000}"/>
    <cellStyle name="Comma 2 17 2 2 2 2 8" xfId="12091" xr:uid="{00000000-0005-0000-0000-00002C2F0000}"/>
    <cellStyle name="Comma 2 17 2 2 2 2 9" xfId="12092" xr:uid="{00000000-0005-0000-0000-00002D2F0000}"/>
    <cellStyle name="Comma 2 17 2 2 2 3" xfId="12093" xr:uid="{00000000-0005-0000-0000-00002E2F0000}"/>
    <cellStyle name="Comma 2 17 2 2 2 3 2" xfId="12094" xr:uid="{00000000-0005-0000-0000-00002F2F0000}"/>
    <cellStyle name="Comma 2 17 2 2 2 3 3" xfId="12095" xr:uid="{00000000-0005-0000-0000-0000302F0000}"/>
    <cellStyle name="Comma 2 17 2 2 2 4" xfId="12096" xr:uid="{00000000-0005-0000-0000-0000312F0000}"/>
    <cellStyle name="Comma 2 17 2 2 2 4 2" xfId="12097" xr:uid="{00000000-0005-0000-0000-0000322F0000}"/>
    <cellStyle name="Comma 2 17 2 2 2 4 3" xfId="12098" xr:uid="{00000000-0005-0000-0000-0000332F0000}"/>
    <cellStyle name="Comma 2 17 2 2 2 5" xfId="12099" xr:uid="{00000000-0005-0000-0000-0000342F0000}"/>
    <cellStyle name="Comma 2 17 2 2 2 5 2" xfId="12100" xr:uid="{00000000-0005-0000-0000-0000352F0000}"/>
    <cellStyle name="Comma 2 17 2 2 2 5 2 2" xfId="12101" xr:uid="{00000000-0005-0000-0000-0000362F0000}"/>
    <cellStyle name="Comma 2 17 2 2 2 5 2 3" xfId="12102" xr:uid="{00000000-0005-0000-0000-0000372F0000}"/>
    <cellStyle name="Comma 2 17 2 2 2 5 3" xfId="12103" xr:uid="{00000000-0005-0000-0000-0000382F0000}"/>
    <cellStyle name="Comma 2 17 2 2 2 5 3 2" xfId="12104" xr:uid="{00000000-0005-0000-0000-0000392F0000}"/>
    <cellStyle name="Comma 2 17 2 2 2 5 3 3" xfId="12105" xr:uid="{00000000-0005-0000-0000-00003A2F0000}"/>
    <cellStyle name="Comma 2 17 2 2 2 5 4" xfId="12106" xr:uid="{00000000-0005-0000-0000-00003B2F0000}"/>
    <cellStyle name="Comma 2 17 2 2 2 5 4 2" xfId="12107" xr:uid="{00000000-0005-0000-0000-00003C2F0000}"/>
    <cellStyle name="Comma 2 17 2 2 2 5 4 3" xfId="12108" xr:uid="{00000000-0005-0000-0000-00003D2F0000}"/>
    <cellStyle name="Comma 2 17 2 2 2 5 5" xfId="12109" xr:uid="{00000000-0005-0000-0000-00003E2F0000}"/>
    <cellStyle name="Comma 2 17 2 2 2 5 6" xfId="12110" xr:uid="{00000000-0005-0000-0000-00003F2F0000}"/>
    <cellStyle name="Comma 2 17 2 2 2 6" xfId="12111" xr:uid="{00000000-0005-0000-0000-0000402F0000}"/>
    <cellStyle name="Comma 2 17 2 2 2 6 2" xfId="12112" xr:uid="{00000000-0005-0000-0000-0000412F0000}"/>
    <cellStyle name="Comma 2 17 2 2 2 6 3" xfId="12113" xr:uid="{00000000-0005-0000-0000-0000422F0000}"/>
    <cellStyle name="Comma 2 17 2 2 2 7" xfId="12114" xr:uid="{00000000-0005-0000-0000-0000432F0000}"/>
    <cellStyle name="Comma 2 17 2 2 2 7 2" xfId="12115" xr:uid="{00000000-0005-0000-0000-0000442F0000}"/>
    <cellStyle name="Comma 2 17 2 2 2 7 3" xfId="12116" xr:uid="{00000000-0005-0000-0000-0000452F0000}"/>
    <cellStyle name="Comma 2 17 2 2 2 8" xfId="12117" xr:uid="{00000000-0005-0000-0000-0000462F0000}"/>
    <cellStyle name="Comma 2 17 2 2 2 8 2" xfId="12118" xr:uid="{00000000-0005-0000-0000-0000472F0000}"/>
    <cellStyle name="Comma 2 17 2 2 2 8 3" xfId="12119" xr:uid="{00000000-0005-0000-0000-0000482F0000}"/>
    <cellStyle name="Comma 2 17 2 2 2 9" xfId="12120" xr:uid="{00000000-0005-0000-0000-0000492F0000}"/>
    <cellStyle name="Comma 2 17 2 2 2 9 2" xfId="12121" xr:uid="{00000000-0005-0000-0000-00004A2F0000}"/>
    <cellStyle name="Comma 2 17 2 2 2 9 3" xfId="12122" xr:uid="{00000000-0005-0000-0000-00004B2F0000}"/>
    <cellStyle name="Comma 2 17 2 2 3" xfId="12123" xr:uid="{00000000-0005-0000-0000-00004C2F0000}"/>
    <cellStyle name="Comma 2 17 2 2 3 2" xfId="12124" xr:uid="{00000000-0005-0000-0000-00004D2F0000}"/>
    <cellStyle name="Comma 2 17 2 2 3 3" xfId="12125" xr:uid="{00000000-0005-0000-0000-00004E2F0000}"/>
    <cellStyle name="Comma 2 17 2 2 4" xfId="12126" xr:uid="{00000000-0005-0000-0000-00004F2F0000}"/>
    <cellStyle name="Comma 2 17 2 2 4 2" xfId="12127" xr:uid="{00000000-0005-0000-0000-0000502F0000}"/>
    <cellStyle name="Comma 2 17 2 2 4 2 2" xfId="12128" xr:uid="{00000000-0005-0000-0000-0000512F0000}"/>
    <cellStyle name="Comma 2 17 2 2 4 2 2 2" xfId="12129" xr:uid="{00000000-0005-0000-0000-0000522F0000}"/>
    <cellStyle name="Comma 2 17 2 2 4 2 2 2 2" xfId="12130" xr:uid="{00000000-0005-0000-0000-0000532F0000}"/>
    <cellStyle name="Comma 2 17 2 2 4 2 2 2 3" xfId="12131" xr:uid="{00000000-0005-0000-0000-0000542F0000}"/>
    <cellStyle name="Comma 2 17 2 2 4 2 2 3" xfId="12132" xr:uid="{00000000-0005-0000-0000-0000552F0000}"/>
    <cellStyle name="Comma 2 17 2 2 4 2 2 3 2" xfId="12133" xr:uid="{00000000-0005-0000-0000-0000562F0000}"/>
    <cellStyle name="Comma 2 17 2 2 4 2 2 3 3" xfId="12134" xr:uid="{00000000-0005-0000-0000-0000572F0000}"/>
    <cellStyle name="Comma 2 17 2 2 4 2 2 4" xfId="12135" xr:uid="{00000000-0005-0000-0000-0000582F0000}"/>
    <cellStyle name="Comma 2 17 2 2 4 2 2 4 2" xfId="12136" xr:uid="{00000000-0005-0000-0000-0000592F0000}"/>
    <cellStyle name="Comma 2 17 2 2 4 2 2 4 3" xfId="12137" xr:uid="{00000000-0005-0000-0000-00005A2F0000}"/>
    <cellStyle name="Comma 2 17 2 2 4 2 2 5" xfId="12138" xr:uid="{00000000-0005-0000-0000-00005B2F0000}"/>
    <cellStyle name="Comma 2 17 2 2 4 2 2 6" xfId="12139" xr:uid="{00000000-0005-0000-0000-00005C2F0000}"/>
    <cellStyle name="Comma 2 17 2 2 4 2 3" xfId="12140" xr:uid="{00000000-0005-0000-0000-00005D2F0000}"/>
    <cellStyle name="Comma 2 17 2 2 4 2 3 2" xfId="12141" xr:uid="{00000000-0005-0000-0000-00005E2F0000}"/>
    <cellStyle name="Comma 2 17 2 2 4 2 3 3" xfId="12142" xr:uid="{00000000-0005-0000-0000-00005F2F0000}"/>
    <cellStyle name="Comma 2 17 2 2 4 2 4" xfId="12143" xr:uid="{00000000-0005-0000-0000-0000602F0000}"/>
    <cellStyle name="Comma 2 17 2 2 4 2 4 2" xfId="12144" xr:uid="{00000000-0005-0000-0000-0000612F0000}"/>
    <cellStyle name="Comma 2 17 2 2 4 2 4 3" xfId="12145" xr:uid="{00000000-0005-0000-0000-0000622F0000}"/>
    <cellStyle name="Comma 2 17 2 2 4 2 5" xfId="12146" xr:uid="{00000000-0005-0000-0000-0000632F0000}"/>
    <cellStyle name="Comma 2 17 2 2 4 2 5 2" xfId="12147" xr:uid="{00000000-0005-0000-0000-0000642F0000}"/>
    <cellStyle name="Comma 2 17 2 2 4 2 5 3" xfId="12148" xr:uid="{00000000-0005-0000-0000-0000652F0000}"/>
    <cellStyle name="Comma 2 17 2 2 4 2 6" xfId="12149" xr:uid="{00000000-0005-0000-0000-0000662F0000}"/>
    <cellStyle name="Comma 2 17 2 2 4 2 6 2" xfId="12150" xr:uid="{00000000-0005-0000-0000-0000672F0000}"/>
    <cellStyle name="Comma 2 17 2 2 4 2 6 3" xfId="12151" xr:uid="{00000000-0005-0000-0000-0000682F0000}"/>
    <cellStyle name="Comma 2 17 2 2 4 2 7" xfId="12152" xr:uid="{00000000-0005-0000-0000-0000692F0000}"/>
    <cellStyle name="Comma 2 17 2 2 4 2 7 2" xfId="12153" xr:uid="{00000000-0005-0000-0000-00006A2F0000}"/>
    <cellStyle name="Comma 2 17 2 2 4 2 7 3" xfId="12154" xr:uid="{00000000-0005-0000-0000-00006B2F0000}"/>
    <cellStyle name="Comma 2 17 2 2 4 2 8" xfId="12155" xr:uid="{00000000-0005-0000-0000-00006C2F0000}"/>
    <cellStyle name="Comma 2 17 2 2 4 2 9" xfId="12156" xr:uid="{00000000-0005-0000-0000-00006D2F0000}"/>
    <cellStyle name="Comma 2 17 2 2 4 3" xfId="12157" xr:uid="{00000000-0005-0000-0000-00006E2F0000}"/>
    <cellStyle name="Comma 2 17 2 2 4 3 2" xfId="12158" xr:uid="{00000000-0005-0000-0000-00006F2F0000}"/>
    <cellStyle name="Comma 2 17 2 2 4 3 2 2" xfId="12159" xr:uid="{00000000-0005-0000-0000-0000702F0000}"/>
    <cellStyle name="Comma 2 17 2 2 4 3 2 3" xfId="12160" xr:uid="{00000000-0005-0000-0000-0000712F0000}"/>
    <cellStyle name="Comma 2 17 2 2 4 3 3" xfId="12161" xr:uid="{00000000-0005-0000-0000-0000722F0000}"/>
    <cellStyle name="Comma 2 17 2 2 4 3 3 2" xfId="12162" xr:uid="{00000000-0005-0000-0000-0000732F0000}"/>
    <cellStyle name="Comma 2 17 2 2 4 3 3 3" xfId="12163" xr:uid="{00000000-0005-0000-0000-0000742F0000}"/>
    <cellStyle name="Comma 2 17 2 2 4 3 4" xfId="12164" xr:uid="{00000000-0005-0000-0000-0000752F0000}"/>
    <cellStyle name="Comma 2 17 2 2 4 3 4 2" xfId="12165" xr:uid="{00000000-0005-0000-0000-0000762F0000}"/>
    <cellStyle name="Comma 2 17 2 2 4 3 4 3" xfId="12166" xr:uid="{00000000-0005-0000-0000-0000772F0000}"/>
    <cellStyle name="Comma 2 17 2 2 4 3 5" xfId="12167" xr:uid="{00000000-0005-0000-0000-0000782F0000}"/>
    <cellStyle name="Comma 2 17 2 2 4 3 6" xfId="12168" xr:uid="{00000000-0005-0000-0000-0000792F0000}"/>
    <cellStyle name="Comma 2 17 2 2 4 4" xfId="12169" xr:uid="{00000000-0005-0000-0000-00007A2F0000}"/>
    <cellStyle name="Comma 2 17 2 2 4 4 2" xfId="12170" xr:uid="{00000000-0005-0000-0000-00007B2F0000}"/>
    <cellStyle name="Comma 2 17 2 2 4 4 3" xfId="12171" xr:uid="{00000000-0005-0000-0000-00007C2F0000}"/>
    <cellStyle name="Comma 2 17 2 2 4 5" xfId="12172" xr:uid="{00000000-0005-0000-0000-00007D2F0000}"/>
    <cellStyle name="Comma 2 17 2 2 4 5 2" xfId="12173" xr:uid="{00000000-0005-0000-0000-00007E2F0000}"/>
    <cellStyle name="Comma 2 17 2 2 4 5 3" xfId="12174" xr:uid="{00000000-0005-0000-0000-00007F2F0000}"/>
    <cellStyle name="Comma 2 17 2 2 4 6" xfId="12175" xr:uid="{00000000-0005-0000-0000-0000802F0000}"/>
    <cellStyle name="Comma 2 17 2 2 4 6 2" xfId="12176" xr:uid="{00000000-0005-0000-0000-0000812F0000}"/>
    <cellStyle name="Comma 2 17 2 2 4 6 3" xfId="12177" xr:uid="{00000000-0005-0000-0000-0000822F0000}"/>
    <cellStyle name="Comma 2 17 2 2 4 7" xfId="12178" xr:uid="{00000000-0005-0000-0000-0000832F0000}"/>
    <cellStyle name="Comma 2 17 2 2 4 7 2" xfId="12179" xr:uid="{00000000-0005-0000-0000-0000842F0000}"/>
    <cellStyle name="Comma 2 17 2 2 4 7 3" xfId="12180" xr:uid="{00000000-0005-0000-0000-0000852F0000}"/>
    <cellStyle name="Comma 2 17 2 2 4 8" xfId="12181" xr:uid="{00000000-0005-0000-0000-0000862F0000}"/>
    <cellStyle name="Comma 2 17 2 2 4 9" xfId="12182" xr:uid="{00000000-0005-0000-0000-0000872F0000}"/>
    <cellStyle name="Comma 2 17 2 2 5" xfId="12183" xr:uid="{00000000-0005-0000-0000-0000882F0000}"/>
    <cellStyle name="Comma 2 17 2 2 5 2" xfId="12184" xr:uid="{00000000-0005-0000-0000-0000892F0000}"/>
    <cellStyle name="Comma 2 17 2 2 5 3" xfId="12185" xr:uid="{00000000-0005-0000-0000-00008A2F0000}"/>
    <cellStyle name="Comma 2 17 2 2 6" xfId="12186" xr:uid="{00000000-0005-0000-0000-00008B2F0000}"/>
    <cellStyle name="Comma 2 17 2 2 6 2" xfId="12187" xr:uid="{00000000-0005-0000-0000-00008C2F0000}"/>
    <cellStyle name="Comma 2 17 2 2 6 2 2" xfId="12188" xr:uid="{00000000-0005-0000-0000-00008D2F0000}"/>
    <cellStyle name="Comma 2 17 2 2 6 2 3" xfId="12189" xr:uid="{00000000-0005-0000-0000-00008E2F0000}"/>
    <cellStyle name="Comma 2 17 2 2 6 3" xfId="12190" xr:uid="{00000000-0005-0000-0000-00008F2F0000}"/>
    <cellStyle name="Comma 2 17 2 2 6 3 2" xfId="12191" xr:uid="{00000000-0005-0000-0000-0000902F0000}"/>
    <cellStyle name="Comma 2 17 2 2 6 3 3" xfId="12192" xr:uid="{00000000-0005-0000-0000-0000912F0000}"/>
    <cellStyle name="Comma 2 17 2 2 6 4" xfId="12193" xr:uid="{00000000-0005-0000-0000-0000922F0000}"/>
    <cellStyle name="Comma 2 17 2 2 6 4 2" xfId="12194" xr:uid="{00000000-0005-0000-0000-0000932F0000}"/>
    <cellStyle name="Comma 2 17 2 2 6 4 3" xfId="12195" xr:uid="{00000000-0005-0000-0000-0000942F0000}"/>
    <cellStyle name="Comma 2 17 2 2 6 5" xfId="12196" xr:uid="{00000000-0005-0000-0000-0000952F0000}"/>
    <cellStyle name="Comma 2 17 2 2 6 6" xfId="12197" xr:uid="{00000000-0005-0000-0000-0000962F0000}"/>
    <cellStyle name="Comma 2 17 2 2 7" xfId="12198" xr:uid="{00000000-0005-0000-0000-0000972F0000}"/>
    <cellStyle name="Comma 2 17 2 2 7 2" xfId="12199" xr:uid="{00000000-0005-0000-0000-0000982F0000}"/>
    <cellStyle name="Comma 2 17 2 2 7 3" xfId="12200" xr:uid="{00000000-0005-0000-0000-0000992F0000}"/>
    <cellStyle name="Comma 2 17 2 2 8" xfId="12201" xr:uid="{00000000-0005-0000-0000-00009A2F0000}"/>
    <cellStyle name="Comma 2 17 2 2 8 2" xfId="12202" xr:uid="{00000000-0005-0000-0000-00009B2F0000}"/>
    <cellStyle name="Comma 2 17 2 2 8 3" xfId="12203" xr:uid="{00000000-0005-0000-0000-00009C2F0000}"/>
    <cellStyle name="Comma 2 17 2 2 9" xfId="12204" xr:uid="{00000000-0005-0000-0000-00009D2F0000}"/>
    <cellStyle name="Comma 2 17 2 2 9 2" xfId="12205" xr:uid="{00000000-0005-0000-0000-00009E2F0000}"/>
    <cellStyle name="Comma 2 17 2 2 9 3" xfId="12206" xr:uid="{00000000-0005-0000-0000-00009F2F0000}"/>
    <cellStyle name="Comma 2 17 2 3" xfId="12207" xr:uid="{00000000-0005-0000-0000-0000A02F0000}"/>
    <cellStyle name="Comma 2 17 2 3 2" xfId="12208" xr:uid="{00000000-0005-0000-0000-0000A12F0000}"/>
    <cellStyle name="Comma 2 17 2 3 3" xfId="12209" xr:uid="{00000000-0005-0000-0000-0000A22F0000}"/>
    <cellStyle name="Comma 2 17 2 4" xfId="12210" xr:uid="{00000000-0005-0000-0000-0000A32F0000}"/>
    <cellStyle name="Comma 2 17 2 4 2" xfId="12211" xr:uid="{00000000-0005-0000-0000-0000A42F0000}"/>
    <cellStyle name="Comma 2 17 2 4 3" xfId="12212" xr:uid="{00000000-0005-0000-0000-0000A52F0000}"/>
    <cellStyle name="Comma 2 17 2 5" xfId="12213" xr:uid="{00000000-0005-0000-0000-0000A62F0000}"/>
    <cellStyle name="Comma 2 17 2 5 2" xfId="12214" xr:uid="{00000000-0005-0000-0000-0000A72F0000}"/>
    <cellStyle name="Comma 2 17 2 5 3" xfId="12215" xr:uid="{00000000-0005-0000-0000-0000A82F0000}"/>
    <cellStyle name="Comma 2 17 2 6" xfId="12216" xr:uid="{00000000-0005-0000-0000-0000A92F0000}"/>
    <cellStyle name="Comma 2 17 2 6 2" xfId="12217" xr:uid="{00000000-0005-0000-0000-0000AA2F0000}"/>
    <cellStyle name="Comma 2 17 2 6 3" xfId="12218" xr:uid="{00000000-0005-0000-0000-0000AB2F0000}"/>
    <cellStyle name="Comma 2 17 2 7" xfId="12219" xr:uid="{00000000-0005-0000-0000-0000AC2F0000}"/>
    <cellStyle name="Comma 2 17 2 7 10" xfId="12220" xr:uid="{00000000-0005-0000-0000-0000AD2F0000}"/>
    <cellStyle name="Comma 2 17 2 7 10 2" xfId="12221" xr:uid="{00000000-0005-0000-0000-0000AE2F0000}"/>
    <cellStyle name="Comma 2 17 2 7 10 3" xfId="12222" xr:uid="{00000000-0005-0000-0000-0000AF2F0000}"/>
    <cellStyle name="Comma 2 17 2 7 11" xfId="12223" xr:uid="{00000000-0005-0000-0000-0000B02F0000}"/>
    <cellStyle name="Comma 2 17 2 7 11 2" xfId="12224" xr:uid="{00000000-0005-0000-0000-0000B12F0000}"/>
    <cellStyle name="Comma 2 17 2 7 11 3" xfId="12225" xr:uid="{00000000-0005-0000-0000-0000B22F0000}"/>
    <cellStyle name="Comma 2 17 2 7 12" xfId="12226" xr:uid="{00000000-0005-0000-0000-0000B32F0000}"/>
    <cellStyle name="Comma 2 17 2 7 12 2" xfId="12227" xr:uid="{00000000-0005-0000-0000-0000B42F0000}"/>
    <cellStyle name="Comma 2 17 2 7 12 3" xfId="12228" xr:uid="{00000000-0005-0000-0000-0000B52F0000}"/>
    <cellStyle name="Comma 2 17 2 7 13" xfId="12229" xr:uid="{00000000-0005-0000-0000-0000B62F0000}"/>
    <cellStyle name="Comma 2 17 2 7 13 2" xfId="12230" xr:uid="{00000000-0005-0000-0000-0000B72F0000}"/>
    <cellStyle name="Comma 2 17 2 7 13 3" xfId="12231" xr:uid="{00000000-0005-0000-0000-0000B82F0000}"/>
    <cellStyle name="Comma 2 17 2 7 14" xfId="12232" xr:uid="{00000000-0005-0000-0000-0000B92F0000}"/>
    <cellStyle name="Comma 2 17 2 7 14 2" xfId="12233" xr:uid="{00000000-0005-0000-0000-0000BA2F0000}"/>
    <cellStyle name="Comma 2 17 2 7 14 3" xfId="12234" xr:uid="{00000000-0005-0000-0000-0000BB2F0000}"/>
    <cellStyle name="Comma 2 17 2 7 15" xfId="12235" xr:uid="{00000000-0005-0000-0000-0000BC2F0000}"/>
    <cellStyle name="Comma 2 17 2 7 15 2" xfId="12236" xr:uid="{00000000-0005-0000-0000-0000BD2F0000}"/>
    <cellStyle name="Comma 2 17 2 7 15 3" xfId="12237" xr:uid="{00000000-0005-0000-0000-0000BE2F0000}"/>
    <cellStyle name="Comma 2 17 2 7 16" xfId="12238" xr:uid="{00000000-0005-0000-0000-0000BF2F0000}"/>
    <cellStyle name="Comma 2 17 2 7 17" xfId="12239" xr:uid="{00000000-0005-0000-0000-0000C02F0000}"/>
    <cellStyle name="Comma 2 17 2 7 18" xfId="12240" xr:uid="{00000000-0005-0000-0000-0000C12F0000}"/>
    <cellStyle name="Comma 2 17 2 7 2" xfId="12241" xr:uid="{00000000-0005-0000-0000-0000C22F0000}"/>
    <cellStyle name="Comma 2 17 2 7 2 2" xfId="12242" xr:uid="{00000000-0005-0000-0000-0000C32F0000}"/>
    <cellStyle name="Comma 2 17 2 7 2 2 2" xfId="12243" xr:uid="{00000000-0005-0000-0000-0000C42F0000}"/>
    <cellStyle name="Comma 2 17 2 7 2 2 2 2" xfId="12244" xr:uid="{00000000-0005-0000-0000-0000C52F0000}"/>
    <cellStyle name="Comma 2 17 2 7 2 2 2 2 2" xfId="12245" xr:uid="{00000000-0005-0000-0000-0000C62F0000}"/>
    <cellStyle name="Comma 2 17 2 7 2 2 2 2 3" xfId="12246" xr:uid="{00000000-0005-0000-0000-0000C72F0000}"/>
    <cellStyle name="Comma 2 17 2 7 2 2 2 3" xfId="12247" xr:uid="{00000000-0005-0000-0000-0000C82F0000}"/>
    <cellStyle name="Comma 2 17 2 7 2 2 2 3 2" xfId="12248" xr:uid="{00000000-0005-0000-0000-0000C92F0000}"/>
    <cellStyle name="Comma 2 17 2 7 2 2 2 3 3" xfId="12249" xr:uid="{00000000-0005-0000-0000-0000CA2F0000}"/>
    <cellStyle name="Comma 2 17 2 7 2 2 2 4" xfId="12250" xr:uid="{00000000-0005-0000-0000-0000CB2F0000}"/>
    <cellStyle name="Comma 2 17 2 7 2 2 2 4 2" xfId="12251" xr:uid="{00000000-0005-0000-0000-0000CC2F0000}"/>
    <cellStyle name="Comma 2 17 2 7 2 2 2 4 3" xfId="12252" xr:uid="{00000000-0005-0000-0000-0000CD2F0000}"/>
    <cellStyle name="Comma 2 17 2 7 2 2 2 5" xfId="12253" xr:uid="{00000000-0005-0000-0000-0000CE2F0000}"/>
    <cellStyle name="Comma 2 17 2 7 2 2 2 6" xfId="12254" xr:uid="{00000000-0005-0000-0000-0000CF2F0000}"/>
    <cellStyle name="Comma 2 17 2 7 2 2 3" xfId="12255" xr:uid="{00000000-0005-0000-0000-0000D02F0000}"/>
    <cellStyle name="Comma 2 17 2 7 2 2 3 2" xfId="12256" xr:uid="{00000000-0005-0000-0000-0000D12F0000}"/>
    <cellStyle name="Comma 2 17 2 7 2 2 3 3" xfId="12257" xr:uid="{00000000-0005-0000-0000-0000D22F0000}"/>
    <cellStyle name="Comma 2 17 2 7 2 2 4" xfId="12258" xr:uid="{00000000-0005-0000-0000-0000D32F0000}"/>
    <cellStyle name="Comma 2 17 2 7 2 2 4 2" xfId="12259" xr:uid="{00000000-0005-0000-0000-0000D42F0000}"/>
    <cellStyle name="Comma 2 17 2 7 2 2 4 3" xfId="12260" xr:uid="{00000000-0005-0000-0000-0000D52F0000}"/>
    <cellStyle name="Comma 2 17 2 7 2 2 5" xfId="12261" xr:uid="{00000000-0005-0000-0000-0000D62F0000}"/>
    <cellStyle name="Comma 2 17 2 7 2 2 5 2" xfId="12262" xr:uid="{00000000-0005-0000-0000-0000D72F0000}"/>
    <cellStyle name="Comma 2 17 2 7 2 2 5 3" xfId="12263" xr:uid="{00000000-0005-0000-0000-0000D82F0000}"/>
    <cellStyle name="Comma 2 17 2 7 2 2 6" xfId="12264" xr:uid="{00000000-0005-0000-0000-0000D92F0000}"/>
    <cellStyle name="Comma 2 17 2 7 2 2 6 2" xfId="12265" xr:uid="{00000000-0005-0000-0000-0000DA2F0000}"/>
    <cellStyle name="Comma 2 17 2 7 2 2 6 3" xfId="12266" xr:uid="{00000000-0005-0000-0000-0000DB2F0000}"/>
    <cellStyle name="Comma 2 17 2 7 2 2 7" xfId="12267" xr:uid="{00000000-0005-0000-0000-0000DC2F0000}"/>
    <cellStyle name="Comma 2 17 2 7 2 2 7 2" xfId="12268" xr:uid="{00000000-0005-0000-0000-0000DD2F0000}"/>
    <cellStyle name="Comma 2 17 2 7 2 2 7 3" xfId="12269" xr:uid="{00000000-0005-0000-0000-0000DE2F0000}"/>
    <cellStyle name="Comma 2 17 2 7 2 2 8" xfId="12270" xr:uid="{00000000-0005-0000-0000-0000DF2F0000}"/>
    <cellStyle name="Comma 2 17 2 7 2 2 9" xfId="12271" xr:uid="{00000000-0005-0000-0000-0000E02F0000}"/>
    <cellStyle name="Comma 2 17 2 7 2 3" xfId="12272" xr:uid="{00000000-0005-0000-0000-0000E12F0000}"/>
    <cellStyle name="Comma 2 17 2 7 2 3 2" xfId="12273" xr:uid="{00000000-0005-0000-0000-0000E22F0000}"/>
    <cellStyle name="Comma 2 17 2 7 2 3 2 2" xfId="12274" xr:uid="{00000000-0005-0000-0000-0000E32F0000}"/>
    <cellStyle name="Comma 2 17 2 7 2 3 2 3" xfId="12275" xr:uid="{00000000-0005-0000-0000-0000E42F0000}"/>
    <cellStyle name="Comma 2 17 2 7 2 3 3" xfId="12276" xr:uid="{00000000-0005-0000-0000-0000E52F0000}"/>
    <cellStyle name="Comma 2 17 2 7 2 3 3 2" xfId="12277" xr:uid="{00000000-0005-0000-0000-0000E62F0000}"/>
    <cellStyle name="Comma 2 17 2 7 2 3 3 3" xfId="12278" xr:uid="{00000000-0005-0000-0000-0000E72F0000}"/>
    <cellStyle name="Comma 2 17 2 7 2 3 4" xfId="12279" xr:uid="{00000000-0005-0000-0000-0000E82F0000}"/>
    <cellStyle name="Comma 2 17 2 7 2 3 4 2" xfId="12280" xr:uid="{00000000-0005-0000-0000-0000E92F0000}"/>
    <cellStyle name="Comma 2 17 2 7 2 3 4 3" xfId="12281" xr:uid="{00000000-0005-0000-0000-0000EA2F0000}"/>
    <cellStyle name="Comma 2 17 2 7 2 3 5" xfId="12282" xr:uid="{00000000-0005-0000-0000-0000EB2F0000}"/>
    <cellStyle name="Comma 2 17 2 7 2 3 6" xfId="12283" xr:uid="{00000000-0005-0000-0000-0000EC2F0000}"/>
    <cellStyle name="Comma 2 17 2 7 2 4" xfId="12284" xr:uid="{00000000-0005-0000-0000-0000ED2F0000}"/>
    <cellStyle name="Comma 2 17 2 7 2 4 2" xfId="12285" xr:uid="{00000000-0005-0000-0000-0000EE2F0000}"/>
    <cellStyle name="Comma 2 17 2 7 2 4 3" xfId="12286" xr:uid="{00000000-0005-0000-0000-0000EF2F0000}"/>
    <cellStyle name="Comma 2 17 2 7 2 5" xfId="12287" xr:uid="{00000000-0005-0000-0000-0000F02F0000}"/>
    <cellStyle name="Comma 2 17 2 7 2 5 2" xfId="12288" xr:uid="{00000000-0005-0000-0000-0000F12F0000}"/>
    <cellStyle name="Comma 2 17 2 7 2 5 3" xfId="12289" xr:uid="{00000000-0005-0000-0000-0000F22F0000}"/>
    <cellStyle name="Comma 2 17 2 7 2 6" xfId="12290" xr:uid="{00000000-0005-0000-0000-0000F32F0000}"/>
    <cellStyle name="Comma 2 17 2 7 2 6 2" xfId="12291" xr:uid="{00000000-0005-0000-0000-0000F42F0000}"/>
    <cellStyle name="Comma 2 17 2 7 2 6 3" xfId="12292" xr:uid="{00000000-0005-0000-0000-0000F52F0000}"/>
    <cellStyle name="Comma 2 17 2 7 2 7" xfId="12293" xr:uid="{00000000-0005-0000-0000-0000F62F0000}"/>
    <cellStyle name="Comma 2 17 2 7 2 7 2" xfId="12294" xr:uid="{00000000-0005-0000-0000-0000F72F0000}"/>
    <cellStyle name="Comma 2 17 2 7 2 7 3" xfId="12295" xr:uid="{00000000-0005-0000-0000-0000F82F0000}"/>
    <cellStyle name="Comma 2 17 2 7 2 8" xfId="12296" xr:uid="{00000000-0005-0000-0000-0000F92F0000}"/>
    <cellStyle name="Comma 2 17 2 7 2 9" xfId="12297" xr:uid="{00000000-0005-0000-0000-0000FA2F0000}"/>
    <cellStyle name="Comma 2 17 2 7 3" xfId="12298" xr:uid="{00000000-0005-0000-0000-0000FB2F0000}"/>
    <cellStyle name="Comma 2 17 2 7 3 2" xfId="12299" xr:uid="{00000000-0005-0000-0000-0000FC2F0000}"/>
    <cellStyle name="Comma 2 17 2 7 3 3" xfId="12300" xr:uid="{00000000-0005-0000-0000-0000FD2F0000}"/>
    <cellStyle name="Comma 2 17 2 7 4" xfId="12301" xr:uid="{00000000-0005-0000-0000-0000FE2F0000}"/>
    <cellStyle name="Comma 2 17 2 7 4 2" xfId="12302" xr:uid="{00000000-0005-0000-0000-0000FF2F0000}"/>
    <cellStyle name="Comma 2 17 2 7 4 3" xfId="12303" xr:uid="{00000000-0005-0000-0000-000000300000}"/>
    <cellStyle name="Comma 2 17 2 7 5" xfId="12304" xr:uid="{00000000-0005-0000-0000-000001300000}"/>
    <cellStyle name="Comma 2 17 2 7 5 2" xfId="12305" xr:uid="{00000000-0005-0000-0000-000002300000}"/>
    <cellStyle name="Comma 2 17 2 7 5 2 2" xfId="12306" xr:uid="{00000000-0005-0000-0000-000003300000}"/>
    <cellStyle name="Comma 2 17 2 7 5 2 3" xfId="12307" xr:uid="{00000000-0005-0000-0000-000004300000}"/>
    <cellStyle name="Comma 2 17 2 7 5 3" xfId="12308" xr:uid="{00000000-0005-0000-0000-000005300000}"/>
    <cellStyle name="Comma 2 17 2 7 5 3 2" xfId="12309" xr:uid="{00000000-0005-0000-0000-000006300000}"/>
    <cellStyle name="Comma 2 17 2 7 5 3 3" xfId="12310" xr:uid="{00000000-0005-0000-0000-000007300000}"/>
    <cellStyle name="Comma 2 17 2 7 5 4" xfId="12311" xr:uid="{00000000-0005-0000-0000-000008300000}"/>
    <cellStyle name="Comma 2 17 2 7 5 4 2" xfId="12312" xr:uid="{00000000-0005-0000-0000-000009300000}"/>
    <cellStyle name="Comma 2 17 2 7 5 4 3" xfId="12313" xr:uid="{00000000-0005-0000-0000-00000A300000}"/>
    <cellStyle name="Comma 2 17 2 7 5 5" xfId="12314" xr:uid="{00000000-0005-0000-0000-00000B300000}"/>
    <cellStyle name="Comma 2 17 2 7 5 6" xfId="12315" xr:uid="{00000000-0005-0000-0000-00000C300000}"/>
    <cellStyle name="Comma 2 17 2 7 6" xfId="12316" xr:uid="{00000000-0005-0000-0000-00000D300000}"/>
    <cellStyle name="Comma 2 17 2 7 6 2" xfId="12317" xr:uid="{00000000-0005-0000-0000-00000E300000}"/>
    <cellStyle name="Comma 2 17 2 7 6 3" xfId="12318" xr:uid="{00000000-0005-0000-0000-00000F300000}"/>
    <cellStyle name="Comma 2 17 2 7 7" xfId="12319" xr:uid="{00000000-0005-0000-0000-000010300000}"/>
    <cellStyle name="Comma 2 17 2 7 7 2" xfId="12320" xr:uid="{00000000-0005-0000-0000-000011300000}"/>
    <cellStyle name="Comma 2 17 2 7 7 3" xfId="12321" xr:uid="{00000000-0005-0000-0000-000012300000}"/>
    <cellStyle name="Comma 2 17 2 7 8" xfId="12322" xr:uid="{00000000-0005-0000-0000-000013300000}"/>
    <cellStyle name="Comma 2 17 2 7 8 2" xfId="12323" xr:uid="{00000000-0005-0000-0000-000014300000}"/>
    <cellStyle name="Comma 2 17 2 7 8 3" xfId="12324" xr:uid="{00000000-0005-0000-0000-000015300000}"/>
    <cellStyle name="Comma 2 17 2 7 9" xfId="12325" xr:uid="{00000000-0005-0000-0000-000016300000}"/>
    <cellStyle name="Comma 2 17 2 7 9 2" xfId="12326" xr:uid="{00000000-0005-0000-0000-000017300000}"/>
    <cellStyle name="Comma 2 17 2 7 9 3" xfId="12327" xr:uid="{00000000-0005-0000-0000-000018300000}"/>
    <cellStyle name="Comma 2 17 2 8" xfId="12328" xr:uid="{00000000-0005-0000-0000-000019300000}"/>
    <cellStyle name="Comma 2 17 2 8 10" xfId="12329" xr:uid="{00000000-0005-0000-0000-00001A300000}"/>
    <cellStyle name="Comma 2 17 2 8 10 2" xfId="12330" xr:uid="{00000000-0005-0000-0000-00001B300000}"/>
    <cellStyle name="Comma 2 17 2 8 10 3" xfId="12331" xr:uid="{00000000-0005-0000-0000-00001C300000}"/>
    <cellStyle name="Comma 2 17 2 8 11" xfId="12332" xr:uid="{00000000-0005-0000-0000-00001D300000}"/>
    <cellStyle name="Comma 2 17 2 8 11 2" xfId="12333" xr:uid="{00000000-0005-0000-0000-00001E300000}"/>
    <cellStyle name="Comma 2 17 2 8 11 3" xfId="12334" xr:uid="{00000000-0005-0000-0000-00001F300000}"/>
    <cellStyle name="Comma 2 17 2 8 12" xfId="12335" xr:uid="{00000000-0005-0000-0000-000020300000}"/>
    <cellStyle name="Comma 2 17 2 8 12 2" xfId="12336" xr:uid="{00000000-0005-0000-0000-000021300000}"/>
    <cellStyle name="Comma 2 17 2 8 12 3" xfId="12337" xr:uid="{00000000-0005-0000-0000-000022300000}"/>
    <cellStyle name="Comma 2 17 2 8 13" xfId="12338" xr:uid="{00000000-0005-0000-0000-000023300000}"/>
    <cellStyle name="Comma 2 17 2 8 14" xfId="12339" xr:uid="{00000000-0005-0000-0000-000024300000}"/>
    <cellStyle name="Comma 2 17 2 8 15" xfId="12340" xr:uid="{00000000-0005-0000-0000-000025300000}"/>
    <cellStyle name="Comma 2 17 2 8 2" xfId="12341" xr:uid="{00000000-0005-0000-0000-000026300000}"/>
    <cellStyle name="Comma 2 17 2 8 2 2" xfId="12342" xr:uid="{00000000-0005-0000-0000-000027300000}"/>
    <cellStyle name="Comma 2 17 2 8 2 2 2" xfId="12343" xr:uid="{00000000-0005-0000-0000-000028300000}"/>
    <cellStyle name="Comma 2 17 2 8 2 2 2 2" xfId="12344" xr:uid="{00000000-0005-0000-0000-000029300000}"/>
    <cellStyle name="Comma 2 17 2 8 2 2 2 3" xfId="12345" xr:uid="{00000000-0005-0000-0000-00002A300000}"/>
    <cellStyle name="Comma 2 17 2 8 2 2 3" xfId="12346" xr:uid="{00000000-0005-0000-0000-00002B300000}"/>
    <cellStyle name="Comma 2 17 2 8 2 2 3 2" xfId="12347" xr:uid="{00000000-0005-0000-0000-00002C300000}"/>
    <cellStyle name="Comma 2 17 2 8 2 2 3 3" xfId="12348" xr:uid="{00000000-0005-0000-0000-00002D300000}"/>
    <cellStyle name="Comma 2 17 2 8 2 2 4" xfId="12349" xr:uid="{00000000-0005-0000-0000-00002E300000}"/>
    <cellStyle name="Comma 2 17 2 8 2 2 4 2" xfId="12350" xr:uid="{00000000-0005-0000-0000-00002F300000}"/>
    <cellStyle name="Comma 2 17 2 8 2 2 4 3" xfId="12351" xr:uid="{00000000-0005-0000-0000-000030300000}"/>
    <cellStyle name="Comma 2 17 2 8 2 2 5" xfId="12352" xr:uid="{00000000-0005-0000-0000-000031300000}"/>
    <cellStyle name="Comma 2 17 2 8 2 2 6" xfId="12353" xr:uid="{00000000-0005-0000-0000-000032300000}"/>
    <cellStyle name="Comma 2 17 2 8 2 3" xfId="12354" xr:uid="{00000000-0005-0000-0000-000033300000}"/>
    <cellStyle name="Comma 2 17 2 8 2 3 2" xfId="12355" xr:uid="{00000000-0005-0000-0000-000034300000}"/>
    <cellStyle name="Comma 2 17 2 8 2 3 3" xfId="12356" xr:uid="{00000000-0005-0000-0000-000035300000}"/>
    <cellStyle name="Comma 2 17 2 8 2 4" xfId="12357" xr:uid="{00000000-0005-0000-0000-000036300000}"/>
    <cellStyle name="Comma 2 17 2 8 2 4 2" xfId="12358" xr:uid="{00000000-0005-0000-0000-000037300000}"/>
    <cellStyle name="Comma 2 17 2 8 2 4 3" xfId="12359" xr:uid="{00000000-0005-0000-0000-000038300000}"/>
    <cellStyle name="Comma 2 17 2 8 2 5" xfId="12360" xr:uid="{00000000-0005-0000-0000-000039300000}"/>
    <cellStyle name="Comma 2 17 2 8 2 5 2" xfId="12361" xr:uid="{00000000-0005-0000-0000-00003A300000}"/>
    <cellStyle name="Comma 2 17 2 8 2 5 3" xfId="12362" xr:uid="{00000000-0005-0000-0000-00003B300000}"/>
    <cellStyle name="Comma 2 17 2 8 2 6" xfId="12363" xr:uid="{00000000-0005-0000-0000-00003C300000}"/>
    <cellStyle name="Comma 2 17 2 8 2 6 2" xfId="12364" xr:uid="{00000000-0005-0000-0000-00003D300000}"/>
    <cellStyle name="Comma 2 17 2 8 2 6 3" xfId="12365" xr:uid="{00000000-0005-0000-0000-00003E300000}"/>
    <cellStyle name="Comma 2 17 2 8 2 7" xfId="12366" xr:uid="{00000000-0005-0000-0000-00003F300000}"/>
    <cellStyle name="Comma 2 17 2 8 2 7 2" xfId="12367" xr:uid="{00000000-0005-0000-0000-000040300000}"/>
    <cellStyle name="Comma 2 17 2 8 2 7 3" xfId="12368" xr:uid="{00000000-0005-0000-0000-000041300000}"/>
    <cellStyle name="Comma 2 17 2 8 2 8" xfId="12369" xr:uid="{00000000-0005-0000-0000-000042300000}"/>
    <cellStyle name="Comma 2 17 2 8 2 9" xfId="12370" xr:uid="{00000000-0005-0000-0000-000043300000}"/>
    <cellStyle name="Comma 2 17 2 8 3" xfId="12371" xr:uid="{00000000-0005-0000-0000-000044300000}"/>
    <cellStyle name="Comma 2 17 2 8 3 2" xfId="12372" xr:uid="{00000000-0005-0000-0000-000045300000}"/>
    <cellStyle name="Comma 2 17 2 8 3 2 2" xfId="12373" xr:uid="{00000000-0005-0000-0000-000046300000}"/>
    <cellStyle name="Comma 2 17 2 8 3 2 3" xfId="12374" xr:uid="{00000000-0005-0000-0000-000047300000}"/>
    <cellStyle name="Comma 2 17 2 8 3 3" xfId="12375" xr:uid="{00000000-0005-0000-0000-000048300000}"/>
    <cellStyle name="Comma 2 17 2 8 3 3 2" xfId="12376" xr:uid="{00000000-0005-0000-0000-000049300000}"/>
    <cellStyle name="Comma 2 17 2 8 3 3 3" xfId="12377" xr:uid="{00000000-0005-0000-0000-00004A300000}"/>
    <cellStyle name="Comma 2 17 2 8 3 4" xfId="12378" xr:uid="{00000000-0005-0000-0000-00004B300000}"/>
    <cellStyle name="Comma 2 17 2 8 3 4 2" xfId="12379" xr:uid="{00000000-0005-0000-0000-00004C300000}"/>
    <cellStyle name="Comma 2 17 2 8 3 4 3" xfId="12380" xr:uid="{00000000-0005-0000-0000-00004D300000}"/>
    <cellStyle name="Comma 2 17 2 8 3 5" xfId="12381" xr:uid="{00000000-0005-0000-0000-00004E300000}"/>
    <cellStyle name="Comma 2 17 2 8 3 6" xfId="12382" xr:uid="{00000000-0005-0000-0000-00004F300000}"/>
    <cellStyle name="Comma 2 17 2 8 4" xfId="12383" xr:uid="{00000000-0005-0000-0000-000050300000}"/>
    <cellStyle name="Comma 2 17 2 8 4 2" xfId="12384" xr:uid="{00000000-0005-0000-0000-000051300000}"/>
    <cellStyle name="Comma 2 17 2 8 4 3" xfId="12385" xr:uid="{00000000-0005-0000-0000-000052300000}"/>
    <cellStyle name="Comma 2 17 2 8 5" xfId="12386" xr:uid="{00000000-0005-0000-0000-000053300000}"/>
    <cellStyle name="Comma 2 17 2 8 5 2" xfId="12387" xr:uid="{00000000-0005-0000-0000-000054300000}"/>
    <cellStyle name="Comma 2 17 2 8 5 3" xfId="12388" xr:uid="{00000000-0005-0000-0000-000055300000}"/>
    <cellStyle name="Comma 2 17 2 8 6" xfId="12389" xr:uid="{00000000-0005-0000-0000-000056300000}"/>
    <cellStyle name="Comma 2 17 2 8 6 2" xfId="12390" xr:uid="{00000000-0005-0000-0000-000057300000}"/>
    <cellStyle name="Comma 2 17 2 8 6 3" xfId="12391" xr:uid="{00000000-0005-0000-0000-000058300000}"/>
    <cellStyle name="Comma 2 17 2 8 7" xfId="12392" xr:uid="{00000000-0005-0000-0000-000059300000}"/>
    <cellStyle name="Comma 2 17 2 8 7 2" xfId="12393" xr:uid="{00000000-0005-0000-0000-00005A300000}"/>
    <cellStyle name="Comma 2 17 2 8 7 3" xfId="12394" xr:uid="{00000000-0005-0000-0000-00005B300000}"/>
    <cellStyle name="Comma 2 17 2 8 8" xfId="12395" xr:uid="{00000000-0005-0000-0000-00005C300000}"/>
    <cellStyle name="Comma 2 17 2 8 8 2" xfId="12396" xr:uid="{00000000-0005-0000-0000-00005D300000}"/>
    <cellStyle name="Comma 2 17 2 8 8 3" xfId="12397" xr:uid="{00000000-0005-0000-0000-00005E300000}"/>
    <cellStyle name="Comma 2 17 2 8 9" xfId="12398" xr:uid="{00000000-0005-0000-0000-00005F300000}"/>
    <cellStyle name="Comma 2 17 2 8 9 2" xfId="12399" xr:uid="{00000000-0005-0000-0000-000060300000}"/>
    <cellStyle name="Comma 2 17 2 8 9 3" xfId="12400" xr:uid="{00000000-0005-0000-0000-000061300000}"/>
    <cellStyle name="Comma 2 17 2 9" xfId="12401" xr:uid="{00000000-0005-0000-0000-000062300000}"/>
    <cellStyle name="Comma 2 17 2 9 2" xfId="12402" xr:uid="{00000000-0005-0000-0000-000063300000}"/>
    <cellStyle name="Comma 2 17 2 9 3" xfId="12403" xr:uid="{00000000-0005-0000-0000-000064300000}"/>
    <cellStyle name="Comma 2 17 20" xfId="12404" xr:uid="{00000000-0005-0000-0000-000065300000}"/>
    <cellStyle name="Comma 2 17 20 2" xfId="12405" xr:uid="{00000000-0005-0000-0000-000066300000}"/>
    <cellStyle name="Comma 2 17 20 3" xfId="12406" xr:uid="{00000000-0005-0000-0000-000067300000}"/>
    <cellStyle name="Comma 2 17 21" xfId="12407" xr:uid="{00000000-0005-0000-0000-000068300000}"/>
    <cellStyle name="Comma 2 17 21 2" xfId="12408" xr:uid="{00000000-0005-0000-0000-000069300000}"/>
    <cellStyle name="Comma 2 17 21 3" xfId="12409" xr:uid="{00000000-0005-0000-0000-00006A300000}"/>
    <cellStyle name="Comma 2 17 22" xfId="12410" xr:uid="{00000000-0005-0000-0000-00006B300000}"/>
    <cellStyle name="Comma 2 17 22 2" xfId="12411" xr:uid="{00000000-0005-0000-0000-00006C300000}"/>
    <cellStyle name="Comma 2 17 22 3" xfId="12412" xr:uid="{00000000-0005-0000-0000-00006D300000}"/>
    <cellStyle name="Comma 2 17 23" xfId="12413" xr:uid="{00000000-0005-0000-0000-00006E300000}"/>
    <cellStyle name="Comma 2 17 23 2" xfId="12414" xr:uid="{00000000-0005-0000-0000-00006F300000}"/>
    <cellStyle name="Comma 2 17 23 3" xfId="12415" xr:uid="{00000000-0005-0000-0000-000070300000}"/>
    <cellStyle name="Comma 2 17 24" xfId="12416" xr:uid="{00000000-0005-0000-0000-000071300000}"/>
    <cellStyle name="Comma 2 17 24 2" xfId="12417" xr:uid="{00000000-0005-0000-0000-000072300000}"/>
    <cellStyle name="Comma 2 17 24 3" xfId="12418" xr:uid="{00000000-0005-0000-0000-000073300000}"/>
    <cellStyle name="Comma 2 17 25" xfId="12419" xr:uid="{00000000-0005-0000-0000-000074300000}"/>
    <cellStyle name="Comma 2 17 26" xfId="12420" xr:uid="{00000000-0005-0000-0000-000075300000}"/>
    <cellStyle name="Comma 2 17 27" xfId="12421" xr:uid="{00000000-0005-0000-0000-000076300000}"/>
    <cellStyle name="Comma 2 17 3" xfId="12422" xr:uid="{00000000-0005-0000-0000-000077300000}"/>
    <cellStyle name="Comma 2 17 3 2" xfId="12423" xr:uid="{00000000-0005-0000-0000-000078300000}"/>
    <cellStyle name="Comma 2 17 3 3" xfId="12424" xr:uid="{00000000-0005-0000-0000-000079300000}"/>
    <cellStyle name="Comma 2 17 4" xfId="12425" xr:uid="{00000000-0005-0000-0000-00007A300000}"/>
    <cellStyle name="Comma 2 17 4 2" xfId="12426" xr:uid="{00000000-0005-0000-0000-00007B300000}"/>
    <cellStyle name="Comma 2 17 4 3" xfId="12427" xr:uid="{00000000-0005-0000-0000-00007C300000}"/>
    <cellStyle name="Comma 2 17 5" xfId="12428" xr:uid="{00000000-0005-0000-0000-00007D300000}"/>
    <cellStyle name="Comma 2 17 5 2" xfId="12429" xr:uid="{00000000-0005-0000-0000-00007E300000}"/>
    <cellStyle name="Comma 2 17 5 3" xfId="12430" xr:uid="{00000000-0005-0000-0000-00007F300000}"/>
    <cellStyle name="Comma 2 17 6" xfId="12431" xr:uid="{00000000-0005-0000-0000-000080300000}"/>
    <cellStyle name="Comma 2 17 6 2" xfId="12432" xr:uid="{00000000-0005-0000-0000-000081300000}"/>
    <cellStyle name="Comma 2 17 6 3" xfId="12433" xr:uid="{00000000-0005-0000-0000-000082300000}"/>
    <cellStyle name="Comma 2 17 7" xfId="12434" xr:uid="{00000000-0005-0000-0000-000083300000}"/>
    <cellStyle name="Comma 2 17 7 10" xfId="12435" xr:uid="{00000000-0005-0000-0000-000084300000}"/>
    <cellStyle name="Comma 2 17 7 10 2" xfId="12436" xr:uid="{00000000-0005-0000-0000-000085300000}"/>
    <cellStyle name="Comma 2 17 7 10 3" xfId="12437" xr:uid="{00000000-0005-0000-0000-000086300000}"/>
    <cellStyle name="Comma 2 17 7 11" xfId="12438" xr:uid="{00000000-0005-0000-0000-000087300000}"/>
    <cellStyle name="Comma 2 17 7 11 2" xfId="12439" xr:uid="{00000000-0005-0000-0000-000088300000}"/>
    <cellStyle name="Comma 2 17 7 11 3" xfId="12440" xr:uid="{00000000-0005-0000-0000-000089300000}"/>
    <cellStyle name="Comma 2 17 7 12" xfId="12441" xr:uid="{00000000-0005-0000-0000-00008A300000}"/>
    <cellStyle name="Comma 2 17 7 13" xfId="12442" xr:uid="{00000000-0005-0000-0000-00008B300000}"/>
    <cellStyle name="Comma 2 17 7 2" xfId="12443" xr:uid="{00000000-0005-0000-0000-00008C300000}"/>
    <cellStyle name="Comma 2 17 7 2 10" xfId="12444" xr:uid="{00000000-0005-0000-0000-00008D300000}"/>
    <cellStyle name="Comma 2 17 7 2 10 2" xfId="12445" xr:uid="{00000000-0005-0000-0000-00008E300000}"/>
    <cellStyle name="Comma 2 17 7 2 10 3" xfId="12446" xr:uid="{00000000-0005-0000-0000-00008F300000}"/>
    <cellStyle name="Comma 2 17 7 2 11" xfId="12447" xr:uid="{00000000-0005-0000-0000-000090300000}"/>
    <cellStyle name="Comma 2 17 7 2 12" xfId="12448" xr:uid="{00000000-0005-0000-0000-000091300000}"/>
    <cellStyle name="Comma 2 17 7 2 2" xfId="12449" xr:uid="{00000000-0005-0000-0000-000092300000}"/>
    <cellStyle name="Comma 2 17 7 2 2 2" xfId="12450" xr:uid="{00000000-0005-0000-0000-000093300000}"/>
    <cellStyle name="Comma 2 17 7 2 2 2 2" xfId="12451" xr:uid="{00000000-0005-0000-0000-000094300000}"/>
    <cellStyle name="Comma 2 17 7 2 2 2 2 2" xfId="12452" xr:uid="{00000000-0005-0000-0000-000095300000}"/>
    <cellStyle name="Comma 2 17 7 2 2 2 2 2 2" xfId="12453" xr:uid="{00000000-0005-0000-0000-000096300000}"/>
    <cellStyle name="Comma 2 17 7 2 2 2 2 2 3" xfId="12454" xr:uid="{00000000-0005-0000-0000-000097300000}"/>
    <cellStyle name="Comma 2 17 7 2 2 2 2 3" xfId="12455" xr:uid="{00000000-0005-0000-0000-000098300000}"/>
    <cellStyle name="Comma 2 17 7 2 2 2 2 3 2" xfId="12456" xr:uid="{00000000-0005-0000-0000-000099300000}"/>
    <cellStyle name="Comma 2 17 7 2 2 2 2 3 3" xfId="12457" xr:uid="{00000000-0005-0000-0000-00009A300000}"/>
    <cellStyle name="Comma 2 17 7 2 2 2 2 4" xfId="12458" xr:uid="{00000000-0005-0000-0000-00009B300000}"/>
    <cellStyle name="Comma 2 17 7 2 2 2 2 4 2" xfId="12459" xr:uid="{00000000-0005-0000-0000-00009C300000}"/>
    <cellStyle name="Comma 2 17 7 2 2 2 2 4 3" xfId="12460" xr:uid="{00000000-0005-0000-0000-00009D300000}"/>
    <cellStyle name="Comma 2 17 7 2 2 2 2 5" xfId="12461" xr:uid="{00000000-0005-0000-0000-00009E300000}"/>
    <cellStyle name="Comma 2 17 7 2 2 2 2 6" xfId="12462" xr:uid="{00000000-0005-0000-0000-00009F300000}"/>
    <cellStyle name="Comma 2 17 7 2 2 2 3" xfId="12463" xr:uid="{00000000-0005-0000-0000-0000A0300000}"/>
    <cellStyle name="Comma 2 17 7 2 2 2 3 2" xfId="12464" xr:uid="{00000000-0005-0000-0000-0000A1300000}"/>
    <cellStyle name="Comma 2 17 7 2 2 2 3 3" xfId="12465" xr:uid="{00000000-0005-0000-0000-0000A2300000}"/>
    <cellStyle name="Comma 2 17 7 2 2 2 4" xfId="12466" xr:uid="{00000000-0005-0000-0000-0000A3300000}"/>
    <cellStyle name="Comma 2 17 7 2 2 2 4 2" xfId="12467" xr:uid="{00000000-0005-0000-0000-0000A4300000}"/>
    <cellStyle name="Comma 2 17 7 2 2 2 4 3" xfId="12468" xr:uid="{00000000-0005-0000-0000-0000A5300000}"/>
    <cellStyle name="Comma 2 17 7 2 2 2 5" xfId="12469" xr:uid="{00000000-0005-0000-0000-0000A6300000}"/>
    <cellStyle name="Comma 2 17 7 2 2 2 5 2" xfId="12470" xr:uid="{00000000-0005-0000-0000-0000A7300000}"/>
    <cellStyle name="Comma 2 17 7 2 2 2 5 3" xfId="12471" xr:uid="{00000000-0005-0000-0000-0000A8300000}"/>
    <cellStyle name="Comma 2 17 7 2 2 2 6" xfId="12472" xr:uid="{00000000-0005-0000-0000-0000A9300000}"/>
    <cellStyle name="Comma 2 17 7 2 2 2 6 2" xfId="12473" xr:uid="{00000000-0005-0000-0000-0000AA300000}"/>
    <cellStyle name="Comma 2 17 7 2 2 2 6 3" xfId="12474" xr:uid="{00000000-0005-0000-0000-0000AB300000}"/>
    <cellStyle name="Comma 2 17 7 2 2 2 7" xfId="12475" xr:uid="{00000000-0005-0000-0000-0000AC300000}"/>
    <cellStyle name="Comma 2 17 7 2 2 2 7 2" xfId="12476" xr:uid="{00000000-0005-0000-0000-0000AD300000}"/>
    <cellStyle name="Comma 2 17 7 2 2 2 7 3" xfId="12477" xr:uid="{00000000-0005-0000-0000-0000AE300000}"/>
    <cellStyle name="Comma 2 17 7 2 2 2 8" xfId="12478" xr:uid="{00000000-0005-0000-0000-0000AF300000}"/>
    <cellStyle name="Comma 2 17 7 2 2 2 9" xfId="12479" xr:uid="{00000000-0005-0000-0000-0000B0300000}"/>
    <cellStyle name="Comma 2 17 7 2 2 3" xfId="12480" xr:uid="{00000000-0005-0000-0000-0000B1300000}"/>
    <cellStyle name="Comma 2 17 7 2 2 3 2" xfId="12481" xr:uid="{00000000-0005-0000-0000-0000B2300000}"/>
    <cellStyle name="Comma 2 17 7 2 2 3 2 2" xfId="12482" xr:uid="{00000000-0005-0000-0000-0000B3300000}"/>
    <cellStyle name="Comma 2 17 7 2 2 3 2 3" xfId="12483" xr:uid="{00000000-0005-0000-0000-0000B4300000}"/>
    <cellStyle name="Comma 2 17 7 2 2 3 3" xfId="12484" xr:uid="{00000000-0005-0000-0000-0000B5300000}"/>
    <cellStyle name="Comma 2 17 7 2 2 3 3 2" xfId="12485" xr:uid="{00000000-0005-0000-0000-0000B6300000}"/>
    <cellStyle name="Comma 2 17 7 2 2 3 3 3" xfId="12486" xr:uid="{00000000-0005-0000-0000-0000B7300000}"/>
    <cellStyle name="Comma 2 17 7 2 2 3 4" xfId="12487" xr:uid="{00000000-0005-0000-0000-0000B8300000}"/>
    <cellStyle name="Comma 2 17 7 2 2 3 4 2" xfId="12488" xr:uid="{00000000-0005-0000-0000-0000B9300000}"/>
    <cellStyle name="Comma 2 17 7 2 2 3 4 3" xfId="12489" xr:uid="{00000000-0005-0000-0000-0000BA300000}"/>
    <cellStyle name="Comma 2 17 7 2 2 3 5" xfId="12490" xr:uid="{00000000-0005-0000-0000-0000BB300000}"/>
    <cellStyle name="Comma 2 17 7 2 2 3 6" xfId="12491" xr:uid="{00000000-0005-0000-0000-0000BC300000}"/>
    <cellStyle name="Comma 2 17 7 2 2 4" xfId="12492" xr:uid="{00000000-0005-0000-0000-0000BD300000}"/>
    <cellStyle name="Comma 2 17 7 2 2 4 2" xfId="12493" xr:uid="{00000000-0005-0000-0000-0000BE300000}"/>
    <cellStyle name="Comma 2 17 7 2 2 4 3" xfId="12494" xr:uid="{00000000-0005-0000-0000-0000BF300000}"/>
    <cellStyle name="Comma 2 17 7 2 2 5" xfId="12495" xr:uid="{00000000-0005-0000-0000-0000C0300000}"/>
    <cellStyle name="Comma 2 17 7 2 2 5 2" xfId="12496" xr:uid="{00000000-0005-0000-0000-0000C1300000}"/>
    <cellStyle name="Comma 2 17 7 2 2 5 3" xfId="12497" xr:uid="{00000000-0005-0000-0000-0000C2300000}"/>
    <cellStyle name="Comma 2 17 7 2 2 6" xfId="12498" xr:uid="{00000000-0005-0000-0000-0000C3300000}"/>
    <cellStyle name="Comma 2 17 7 2 2 6 2" xfId="12499" xr:uid="{00000000-0005-0000-0000-0000C4300000}"/>
    <cellStyle name="Comma 2 17 7 2 2 6 3" xfId="12500" xr:uid="{00000000-0005-0000-0000-0000C5300000}"/>
    <cellStyle name="Comma 2 17 7 2 2 7" xfId="12501" xr:uid="{00000000-0005-0000-0000-0000C6300000}"/>
    <cellStyle name="Comma 2 17 7 2 2 7 2" xfId="12502" xr:uid="{00000000-0005-0000-0000-0000C7300000}"/>
    <cellStyle name="Comma 2 17 7 2 2 8" xfId="12503" xr:uid="{00000000-0005-0000-0000-0000C8300000}"/>
    <cellStyle name="Comma 2 17 7 2 2 9" xfId="12504" xr:uid="{00000000-0005-0000-0000-0000C9300000}"/>
    <cellStyle name="Comma 2 17 7 2 3" xfId="12505" xr:uid="{00000000-0005-0000-0000-0000CA300000}"/>
    <cellStyle name="Comma 2 17 7 2 3 2" xfId="12506" xr:uid="{00000000-0005-0000-0000-0000CB300000}"/>
    <cellStyle name="Comma 2 17 7 2 4" xfId="12507" xr:uid="{00000000-0005-0000-0000-0000CC300000}"/>
    <cellStyle name="Comma 2 17 7 2 4 2" xfId="12508" xr:uid="{00000000-0005-0000-0000-0000CD300000}"/>
    <cellStyle name="Comma 2 17 7 2 5" xfId="12509" xr:uid="{00000000-0005-0000-0000-0000CE300000}"/>
    <cellStyle name="Comma 2 17 7 2 5 2" xfId="12510" xr:uid="{00000000-0005-0000-0000-0000CF300000}"/>
    <cellStyle name="Comma 2 17 7 2 5 2 2" xfId="12511" xr:uid="{00000000-0005-0000-0000-0000D0300000}"/>
    <cellStyle name="Comma 2 17 7 2 5 3" xfId="12512" xr:uid="{00000000-0005-0000-0000-0000D1300000}"/>
    <cellStyle name="Comma 2 17 7 2 5 3 2" xfId="12513" xr:uid="{00000000-0005-0000-0000-0000D2300000}"/>
    <cellStyle name="Comma 2 17 7 2 5 4" xfId="12514" xr:uid="{00000000-0005-0000-0000-0000D3300000}"/>
    <cellStyle name="Comma 2 17 7 2 5 4 2" xfId="12515" xr:uid="{00000000-0005-0000-0000-0000D4300000}"/>
    <cellStyle name="Comma 2 17 7 2 5 5" xfId="12516" xr:uid="{00000000-0005-0000-0000-0000D5300000}"/>
    <cellStyle name="Comma 2 17 7 2 6" xfId="12517" xr:uid="{00000000-0005-0000-0000-0000D6300000}"/>
    <cellStyle name="Comma 2 17 7 2 6 2" xfId="12518" xr:uid="{00000000-0005-0000-0000-0000D7300000}"/>
    <cellStyle name="Comma 2 17 7 2 7" xfId="12519" xr:uid="{00000000-0005-0000-0000-0000D8300000}"/>
    <cellStyle name="Comma 2 17 7 2 7 2" xfId="12520" xr:uid="{00000000-0005-0000-0000-0000D9300000}"/>
    <cellStyle name="Comma 2 17 7 2 8" xfId="12521" xr:uid="{00000000-0005-0000-0000-0000DA300000}"/>
    <cellStyle name="Comma 2 17 7 2 8 2" xfId="12522" xr:uid="{00000000-0005-0000-0000-0000DB300000}"/>
    <cellStyle name="Comma 2 17 7 2 9" xfId="12523" xr:uid="{00000000-0005-0000-0000-0000DC300000}"/>
    <cellStyle name="Comma 2 17 7 2 9 2" xfId="12524" xr:uid="{00000000-0005-0000-0000-0000DD300000}"/>
    <cellStyle name="Comma 2 17 7 3" xfId="12525" xr:uid="{00000000-0005-0000-0000-0000DE300000}"/>
    <cellStyle name="Comma 2 17 7 3 2" xfId="12526" xr:uid="{00000000-0005-0000-0000-0000DF300000}"/>
    <cellStyle name="Comma 2 17 7 4" xfId="12527" xr:uid="{00000000-0005-0000-0000-0000E0300000}"/>
    <cellStyle name="Comma 2 17 7 4 2" xfId="12528" xr:uid="{00000000-0005-0000-0000-0000E1300000}"/>
    <cellStyle name="Comma 2 17 7 4 2 2" xfId="12529" xr:uid="{00000000-0005-0000-0000-0000E2300000}"/>
    <cellStyle name="Comma 2 17 7 4 2 2 2" xfId="12530" xr:uid="{00000000-0005-0000-0000-0000E3300000}"/>
    <cellStyle name="Comma 2 17 7 4 2 2 2 2" xfId="12531" xr:uid="{00000000-0005-0000-0000-0000E4300000}"/>
    <cellStyle name="Comma 2 17 7 4 2 2 3" xfId="12532" xr:uid="{00000000-0005-0000-0000-0000E5300000}"/>
    <cellStyle name="Comma 2 17 7 4 2 2 3 2" xfId="12533" xr:uid="{00000000-0005-0000-0000-0000E6300000}"/>
    <cellStyle name="Comma 2 17 7 4 2 2 4" xfId="12534" xr:uid="{00000000-0005-0000-0000-0000E7300000}"/>
    <cellStyle name="Comma 2 17 7 4 2 2 4 2" xfId="12535" xr:uid="{00000000-0005-0000-0000-0000E8300000}"/>
    <cellStyle name="Comma 2 17 7 4 2 2 5" xfId="12536" xr:uid="{00000000-0005-0000-0000-0000E9300000}"/>
    <cellStyle name="Comma 2 17 7 4 2 3" xfId="12537" xr:uid="{00000000-0005-0000-0000-0000EA300000}"/>
    <cellStyle name="Comma 2 17 7 4 2 3 2" xfId="12538" xr:uid="{00000000-0005-0000-0000-0000EB300000}"/>
    <cellStyle name="Comma 2 17 7 4 2 4" xfId="12539" xr:uid="{00000000-0005-0000-0000-0000EC300000}"/>
    <cellStyle name="Comma 2 17 7 4 2 4 2" xfId="12540" xr:uid="{00000000-0005-0000-0000-0000ED300000}"/>
    <cellStyle name="Comma 2 17 7 4 2 5" xfId="12541" xr:uid="{00000000-0005-0000-0000-0000EE300000}"/>
    <cellStyle name="Comma 2 17 7 4 2 5 2" xfId="12542" xr:uid="{00000000-0005-0000-0000-0000EF300000}"/>
    <cellStyle name="Comma 2 17 7 4 2 6" xfId="12543" xr:uid="{00000000-0005-0000-0000-0000F0300000}"/>
    <cellStyle name="Comma 2 17 7 4 2 6 2" xfId="12544" xr:uid="{00000000-0005-0000-0000-0000F1300000}"/>
    <cellStyle name="Comma 2 17 7 4 2 7" xfId="12545" xr:uid="{00000000-0005-0000-0000-0000F2300000}"/>
    <cellStyle name="Comma 2 17 7 4 2 7 2" xfId="12546" xr:uid="{00000000-0005-0000-0000-0000F3300000}"/>
    <cellStyle name="Comma 2 17 7 4 2 8" xfId="12547" xr:uid="{00000000-0005-0000-0000-0000F4300000}"/>
    <cellStyle name="Comma 2 17 7 4 3" xfId="12548" xr:uid="{00000000-0005-0000-0000-0000F5300000}"/>
    <cellStyle name="Comma 2 17 7 4 3 2" xfId="12549" xr:uid="{00000000-0005-0000-0000-0000F6300000}"/>
    <cellStyle name="Comma 2 17 7 4 3 2 2" xfId="12550" xr:uid="{00000000-0005-0000-0000-0000F7300000}"/>
    <cellStyle name="Comma 2 17 7 4 3 3" xfId="12551" xr:uid="{00000000-0005-0000-0000-0000F8300000}"/>
    <cellStyle name="Comma 2 17 7 4 3 3 2" xfId="12552" xr:uid="{00000000-0005-0000-0000-0000F9300000}"/>
    <cellStyle name="Comma 2 17 7 4 3 4" xfId="12553" xr:uid="{00000000-0005-0000-0000-0000FA300000}"/>
    <cellStyle name="Comma 2 17 7 4 3 4 2" xfId="12554" xr:uid="{00000000-0005-0000-0000-0000FB300000}"/>
    <cellStyle name="Comma 2 17 7 4 3 5" xfId="12555" xr:uid="{00000000-0005-0000-0000-0000FC300000}"/>
    <cellStyle name="Comma 2 17 7 4 4" xfId="12556" xr:uid="{00000000-0005-0000-0000-0000FD300000}"/>
    <cellStyle name="Comma 2 17 7 4 4 2" xfId="12557" xr:uid="{00000000-0005-0000-0000-0000FE300000}"/>
    <cellStyle name="Comma 2 17 7 4 5" xfId="12558" xr:uid="{00000000-0005-0000-0000-0000FF300000}"/>
    <cellStyle name="Comma 2 17 7 4 5 2" xfId="12559" xr:uid="{00000000-0005-0000-0000-000000310000}"/>
    <cellStyle name="Comma 2 17 7 4 6" xfId="12560" xr:uid="{00000000-0005-0000-0000-000001310000}"/>
    <cellStyle name="Comma 2 17 7 4 6 2" xfId="12561" xr:uid="{00000000-0005-0000-0000-000002310000}"/>
    <cellStyle name="Comma 2 17 7 4 7" xfId="12562" xr:uid="{00000000-0005-0000-0000-000003310000}"/>
    <cellStyle name="Comma 2 17 7 4 7 2" xfId="12563" xr:uid="{00000000-0005-0000-0000-000004310000}"/>
    <cellStyle name="Comma 2 17 7 4 8" xfId="12564" xr:uid="{00000000-0005-0000-0000-000005310000}"/>
    <cellStyle name="Comma 2 17 7 5" xfId="12565" xr:uid="{00000000-0005-0000-0000-000006310000}"/>
    <cellStyle name="Comma 2 17 7 5 2" xfId="12566" xr:uid="{00000000-0005-0000-0000-000007310000}"/>
    <cellStyle name="Comma 2 17 7 6" xfId="12567" xr:uid="{00000000-0005-0000-0000-000008310000}"/>
    <cellStyle name="Comma 2 17 7 6 2" xfId="12568" xr:uid="{00000000-0005-0000-0000-000009310000}"/>
    <cellStyle name="Comma 2 17 7 6 2 2" xfId="12569" xr:uid="{00000000-0005-0000-0000-00000A310000}"/>
    <cellStyle name="Comma 2 17 7 6 3" xfId="12570" xr:uid="{00000000-0005-0000-0000-00000B310000}"/>
    <cellStyle name="Comma 2 17 7 6 3 2" xfId="12571" xr:uid="{00000000-0005-0000-0000-00000C310000}"/>
    <cellStyle name="Comma 2 17 7 6 4" xfId="12572" xr:uid="{00000000-0005-0000-0000-00000D310000}"/>
    <cellStyle name="Comma 2 17 7 6 4 2" xfId="12573" xr:uid="{00000000-0005-0000-0000-00000E310000}"/>
    <cellStyle name="Comma 2 17 7 6 5" xfId="12574" xr:uid="{00000000-0005-0000-0000-00000F310000}"/>
    <cellStyle name="Comma 2 17 7 7" xfId="12575" xr:uid="{00000000-0005-0000-0000-000010310000}"/>
    <cellStyle name="Comma 2 17 7 7 2" xfId="12576" xr:uid="{00000000-0005-0000-0000-000011310000}"/>
    <cellStyle name="Comma 2 17 7 8" xfId="12577" xr:uid="{00000000-0005-0000-0000-000012310000}"/>
    <cellStyle name="Comma 2 17 7 8 2" xfId="12578" xr:uid="{00000000-0005-0000-0000-000013310000}"/>
    <cellStyle name="Comma 2 17 7 9" xfId="12579" xr:uid="{00000000-0005-0000-0000-000014310000}"/>
    <cellStyle name="Comma 2 17 7 9 2" xfId="12580" xr:uid="{00000000-0005-0000-0000-000015310000}"/>
    <cellStyle name="Comma 2 17 8" xfId="12581" xr:uid="{00000000-0005-0000-0000-000016310000}"/>
    <cellStyle name="Comma 2 17 8 2" xfId="12582" xr:uid="{00000000-0005-0000-0000-000017310000}"/>
    <cellStyle name="Comma 2 17 9" xfId="12583" xr:uid="{00000000-0005-0000-0000-000018310000}"/>
    <cellStyle name="Comma 2 17 9 2" xfId="12584" xr:uid="{00000000-0005-0000-0000-000019310000}"/>
    <cellStyle name="Comma 2 170" xfId="12585" xr:uid="{00000000-0005-0000-0000-00001A310000}"/>
    <cellStyle name="Comma 2 171" xfId="12586" xr:uid="{00000000-0005-0000-0000-00001B310000}"/>
    <cellStyle name="Comma 2 172" xfId="12587" xr:uid="{00000000-0005-0000-0000-00001C310000}"/>
    <cellStyle name="Comma 2 173" xfId="12588" xr:uid="{00000000-0005-0000-0000-00001D310000}"/>
    <cellStyle name="Comma 2 174" xfId="12589" xr:uid="{00000000-0005-0000-0000-00001E310000}"/>
    <cellStyle name="Comma 2 175" xfId="12590" xr:uid="{00000000-0005-0000-0000-00001F310000}"/>
    <cellStyle name="Comma 2 176" xfId="12591" xr:uid="{00000000-0005-0000-0000-000020310000}"/>
    <cellStyle name="Comma 2 177" xfId="12592" xr:uid="{00000000-0005-0000-0000-000021310000}"/>
    <cellStyle name="Comma 2 178" xfId="12593" xr:uid="{00000000-0005-0000-0000-000022310000}"/>
    <cellStyle name="Comma 2 179" xfId="12594" xr:uid="{00000000-0005-0000-0000-000023310000}"/>
    <cellStyle name="Comma 2 18" xfId="12595" xr:uid="{00000000-0005-0000-0000-000024310000}"/>
    <cellStyle name="Comma 2 18 2" xfId="12596" xr:uid="{00000000-0005-0000-0000-000025310000}"/>
    <cellStyle name="Comma 2 180" xfId="12597" xr:uid="{00000000-0005-0000-0000-000026310000}"/>
    <cellStyle name="Comma 2 181" xfId="12598" xr:uid="{00000000-0005-0000-0000-000027310000}"/>
    <cellStyle name="Comma 2 182" xfId="12599" xr:uid="{00000000-0005-0000-0000-000028310000}"/>
    <cellStyle name="Comma 2 183" xfId="12600" xr:uid="{00000000-0005-0000-0000-000029310000}"/>
    <cellStyle name="Comma 2 184" xfId="12601" xr:uid="{00000000-0005-0000-0000-00002A310000}"/>
    <cellStyle name="Comma 2 185" xfId="12602" xr:uid="{00000000-0005-0000-0000-00002B310000}"/>
    <cellStyle name="Comma 2 186" xfId="12603" xr:uid="{00000000-0005-0000-0000-00002C310000}"/>
    <cellStyle name="Comma 2 187" xfId="12604" xr:uid="{00000000-0005-0000-0000-00002D310000}"/>
    <cellStyle name="Comma 2 188" xfId="12605" xr:uid="{00000000-0005-0000-0000-00002E310000}"/>
    <cellStyle name="Comma 2 189" xfId="12606" xr:uid="{00000000-0005-0000-0000-00002F310000}"/>
    <cellStyle name="Comma 2 19" xfId="12607" xr:uid="{00000000-0005-0000-0000-000030310000}"/>
    <cellStyle name="Comma 2 19 10" xfId="12608" xr:uid="{00000000-0005-0000-0000-000031310000}"/>
    <cellStyle name="Comma 2 19 10 2" xfId="12609" xr:uid="{00000000-0005-0000-0000-000032310000}"/>
    <cellStyle name="Comma 2 19 10 2 2" xfId="12610" xr:uid="{00000000-0005-0000-0000-000033310000}"/>
    <cellStyle name="Comma 2 19 10 3" xfId="12611" xr:uid="{00000000-0005-0000-0000-000034310000}"/>
    <cellStyle name="Comma 2 19 10 3 2" xfId="12612" xr:uid="{00000000-0005-0000-0000-000035310000}"/>
    <cellStyle name="Comma 2 19 10 4" xfId="12613" xr:uid="{00000000-0005-0000-0000-000036310000}"/>
    <cellStyle name="Comma 2 19 10 4 2" xfId="12614" xr:uid="{00000000-0005-0000-0000-000037310000}"/>
    <cellStyle name="Comma 2 19 10 5" xfId="12615" xr:uid="{00000000-0005-0000-0000-000038310000}"/>
    <cellStyle name="Comma 2 19 11" xfId="12616" xr:uid="{00000000-0005-0000-0000-000039310000}"/>
    <cellStyle name="Comma 2 19 11 2" xfId="12617" xr:uid="{00000000-0005-0000-0000-00003A310000}"/>
    <cellStyle name="Comma 2 19 12" xfId="12618" xr:uid="{00000000-0005-0000-0000-00003B310000}"/>
    <cellStyle name="Comma 2 19 12 2" xfId="12619" xr:uid="{00000000-0005-0000-0000-00003C310000}"/>
    <cellStyle name="Comma 2 19 13" xfId="12620" xr:uid="{00000000-0005-0000-0000-00003D310000}"/>
    <cellStyle name="Comma 2 19 13 2" xfId="12621" xr:uid="{00000000-0005-0000-0000-00003E310000}"/>
    <cellStyle name="Comma 2 19 14" xfId="12622" xr:uid="{00000000-0005-0000-0000-00003F310000}"/>
    <cellStyle name="Comma 2 19 14 2" xfId="12623" xr:uid="{00000000-0005-0000-0000-000040310000}"/>
    <cellStyle name="Comma 2 19 15" xfId="12624" xr:uid="{00000000-0005-0000-0000-000041310000}"/>
    <cellStyle name="Comma 2 19 15 2" xfId="12625" xr:uid="{00000000-0005-0000-0000-000042310000}"/>
    <cellStyle name="Comma 2 19 16" xfId="12626" xr:uid="{00000000-0005-0000-0000-000043310000}"/>
    <cellStyle name="Comma 2 19 16 2" xfId="12627" xr:uid="{00000000-0005-0000-0000-000044310000}"/>
    <cellStyle name="Comma 2 19 17" xfId="12628" xr:uid="{00000000-0005-0000-0000-000045310000}"/>
    <cellStyle name="Comma 2 19 17 2" xfId="12629" xr:uid="{00000000-0005-0000-0000-000046310000}"/>
    <cellStyle name="Comma 2 19 18" xfId="12630" xr:uid="{00000000-0005-0000-0000-000047310000}"/>
    <cellStyle name="Comma 2 19 18 2" xfId="12631" xr:uid="{00000000-0005-0000-0000-000048310000}"/>
    <cellStyle name="Comma 2 19 19" xfId="12632" xr:uid="{00000000-0005-0000-0000-000049310000}"/>
    <cellStyle name="Comma 2 19 19 2" xfId="12633" xr:uid="{00000000-0005-0000-0000-00004A310000}"/>
    <cellStyle name="Comma 2 19 2" xfId="12634" xr:uid="{00000000-0005-0000-0000-00004B310000}"/>
    <cellStyle name="Comma 2 19 2 10" xfId="12635" xr:uid="{00000000-0005-0000-0000-00004C310000}"/>
    <cellStyle name="Comma 2 19 2 10 2" xfId="12636" xr:uid="{00000000-0005-0000-0000-00004D310000}"/>
    <cellStyle name="Comma 2 19 2 10 2 2" xfId="12637" xr:uid="{00000000-0005-0000-0000-00004E310000}"/>
    <cellStyle name="Comma 2 19 2 10 3" xfId="12638" xr:uid="{00000000-0005-0000-0000-00004F310000}"/>
    <cellStyle name="Comma 2 19 2 10 3 2" xfId="12639" xr:uid="{00000000-0005-0000-0000-000050310000}"/>
    <cellStyle name="Comma 2 19 2 10 4" xfId="12640" xr:uid="{00000000-0005-0000-0000-000051310000}"/>
    <cellStyle name="Comma 2 19 2 10 4 2" xfId="12641" xr:uid="{00000000-0005-0000-0000-000052310000}"/>
    <cellStyle name="Comma 2 19 2 10 5" xfId="12642" xr:uid="{00000000-0005-0000-0000-000053310000}"/>
    <cellStyle name="Comma 2 19 2 10 5 2" xfId="12643" xr:uid="{00000000-0005-0000-0000-000054310000}"/>
    <cellStyle name="Comma 2 19 2 10 6" xfId="12644" xr:uid="{00000000-0005-0000-0000-000055310000}"/>
    <cellStyle name="Comma 2 19 2 10 6 2" xfId="12645" xr:uid="{00000000-0005-0000-0000-000056310000}"/>
    <cellStyle name="Comma 2 19 2 10 7" xfId="12646" xr:uid="{00000000-0005-0000-0000-000057310000}"/>
    <cellStyle name="Comma 2 19 2 10 8" xfId="12647" xr:uid="{00000000-0005-0000-0000-000058310000}"/>
    <cellStyle name="Comma 2 19 2 10 9" xfId="12648" xr:uid="{00000000-0005-0000-0000-000059310000}"/>
    <cellStyle name="Comma 2 19 2 11" xfId="12649" xr:uid="{00000000-0005-0000-0000-00005A310000}"/>
    <cellStyle name="Comma 2 19 2 11 2" xfId="12650" xr:uid="{00000000-0005-0000-0000-00005B310000}"/>
    <cellStyle name="Comma 2 19 2 11 2 2" xfId="12651" xr:uid="{00000000-0005-0000-0000-00005C310000}"/>
    <cellStyle name="Comma 2 19 2 11 3" xfId="12652" xr:uid="{00000000-0005-0000-0000-00005D310000}"/>
    <cellStyle name="Comma 2 19 2 11 3 2" xfId="12653" xr:uid="{00000000-0005-0000-0000-00005E310000}"/>
    <cellStyle name="Comma 2 19 2 11 4" xfId="12654" xr:uid="{00000000-0005-0000-0000-00005F310000}"/>
    <cellStyle name="Comma 2 19 2 11 4 2" xfId="12655" xr:uid="{00000000-0005-0000-0000-000060310000}"/>
    <cellStyle name="Comma 2 19 2 11 5" xfId="12656" xr:uid="{00000000-0005-0000-0000-000061310000}"/>
    <cellStyle name="Comma 2 19 2 11 5 2" xfId="12657" xr:uid="{00000000-0005-0000-0000-000062310000}"/>
    <cellStyle name="Comma 2 19 2 11 6" xfId="12658" xr:uid="{00000000-0005-0000-0000-000063310000}"/>
    <cellStyle name="Comma 2 19 2 11 6 2" xfId="12659" xr:uid="{00000000-0005-0000-0000-000064310000}"/>
    <cellStyle name="Comma 2 19 2 11 7" xfId="12660" xr:uid="{00000000-0005-0000-0000-000065310000}"/>
    <cellStyle name="Comma 2 19 2 11 8" xfId="12661" xr:uid="{00000000-0005-0000-0000-000066310000}"/>
    <cellStyle name="Comma 2 19 2 11 9" xfId="12662" xr:uid="{00000000-0005-0000-0000-000067310000}"/>
    <cellStyle name="Comma 2 19 2 12" xfId="12663" xr:uid="{00000000-0005-0000-0000-000068310000}"/>
    <cellStyle name="Comma 2 19 2 2" xfId="12664" xr:uid="{00000000-0005-0000-0000-000069310000}"/>
    <cellStyle name="Comma 2 19 2 2 10" xfId="12665" xr:uid="{00000000-0005-0000-0000-00006A310000}"/>
    <cellStyle name="Comma 2 19 2 2 10 2" xfId="12666" xr:uid="{00000000-0005-0000-0000-00006B310000}"/>
    <cellStyle name="Comma 2 19 2 2 11" xfId="12667" xr:uid="{00000000-0005-0000-0000-00006C310000}"/>
    <cellStyle name="Comma 2 19 2 2 11 2" xfId="12668" xr:uid="{00000000-0005-0000-0000-00006D310000}"/>
    <cellStyle name="Comma 2 19 2 2 12" xfId="12669" xr:uid="{00000000-0005-0000-0000-00006E310000}"/>
    <cellStyle name="Comma 2 19 2 2 12 2" xfId="12670" xr:uid="{00000000-0005-0000-0000-00006F310000}"/>
    <cellStyle name="Comma 2 19 2 2 13" xfId="12671" xr:uid="{00000000-0005-0000-0000-000070310000}"/>
    <cellStyle name="Comma 2 19 2 2 13 2" xfId="12672" xr:uid="{00000000-0005-0000-0000-000071310000}"/>
    <cellStyle name="Comma 2 19 2 2 14" xfId="12673" xr:uid="{00000000-0005-0000-0000-000072310000}"/>
    <cellStyle name="Comma 2 19 2 2 14 2" xfId="12674" xr:uid="{00000000-0005-0000-0000-000073310000}"/>
    <cellStyle name="Comma 2 19 2 2 15" xfId="12675" xr:uid="{00000000-0005-0000-0000-000074310000}"/>
    <cellStyle name="Comma 2 19 2 2 15 2" xfId="12676" xr:uid="{00000000-0005-0000-0000-000075310000}"/>
    <cellStyle name="Comma 2 19 2 2 16" xfId="12677" xr:uid="{00000000-0005-0000-0000-000076310000}"/>
    <cellStyle name="Comma 2 19 2 2 17" xfId="12678" xr:uid="{00000000-0005-0000-0000-000077310000}"/>
    <cellStyle name="Comma 2 19 2 2 18" xfId="12679" xr:uid="{00000000-0005-0000-0000-000078310000}"/>
    <cellStyle name="Comma 2 19 2 2 2" xfId="12680" xr:uid="{00000000-0005-0000-0000-000079310000}"/>
    <cellStyle name="Comma 2 19 2 2 2 2" xfId="12681" xr:uid="{00000000-0005-0000-0000-00007A310000}"/>
    <cellStyle name="Comma 2 19 2 2 2 2 2" xfId="12682" xr:uid="{00000000-0005-0000-0000-00007B310000}"/>
    <cellStyle name="Comma 2 19 2 2 2 2 2 2" xfId="12683" xr:uid="{00000000-0005-0000-0000-00007C310000}"/>
    <cellStyle name="Comma 2 19 2 2 2 2 2 2 2" xfId="12684" xr:uid="{00000000-0005-0000-0000-00007D310000}"/>
    <cellStyle name="Comma 2 19 2 2 2 2 2 3" xfId="12685" xr:uid="{00000000-0005-0000-0000-00007E310000}"/>
    <cellStyle name="Comma 2 19 2 2 2 2 2 3 2" xfId="12686" xr:uid="{00000000-0005-0000-0000-00007F310000}"/>
    <cellStyle name="Comma 2 19 2 2 2 2 2 4" xfId="12687" xr:uid="{00000000-0005-0000-0000-000080310000}"/>
    <cellStyle name="Comma 2 19 2 2 2 2 2 4 2" xfId="12688" xr:uid="{00000000-0005-0000-0000-000081310000}"/>
    <cellStyle name="Comma 2 19 2 2 2 2 2 5" xfId="12689" xr:uid="{00000000-0005-0000-0000-000082310000}"/>
    <cellStyle name="Comma 2 19 2 2 2 2 3" xfId="12690" xr:uid="{00000000-0005-0000-0000-000083310000}"/>
    <cellStyle name="Comma 2 19 2 2 2 2 3 2" xfId="12691" xr:uid="{00000000-0005-0000-0000-000084310000}"/>
    <cellStyle name="Comma 2 19 2 2 2 2 4" xfId="12692" xr:uid="{00000000-0005-0000-0000-000085310000}"/>
    <cellStyle name="Comma 2 19 2 2 2 2 4 2" xfId="12693" xr:uid="{00000000-0005-0000-0000-000086310000}"/>
    <cellStyle name="Comma 2 19 2 2 2 2 5" xfId="12694" xr:uid="{00000000-0005-0000-0000-000087310000}"/>
    <cellStyle name="Comma 2 19 2 2 2 2 5 2" xfId="12695" xr:uid="{00000000-0005-0000-0000-000088310000}"/>
    <cellStyle name="Comma 2 19 2 2 2 2 6" xfId="12696" xr:uid="{00000000-0005-0000-0000-000089310000}"/>
    <cellStyle name="Comma 2 19 2 2 2 2 6 2" xfId="12697" xr:uid="{00000000-0005-0000-0000-00008A310000}"/>
    <cellStyle name="Comma 2 19 2 2 2 2 7" xfId="12698" xr:uid="{00000000-0005-0000-0000-00008B310000}"/>
    <cellStyle name="Comma 2 19 2 2 2 2 7 2" xfId="12699" xr:uid="{00000000-0005-0000-0000-00008C310000}"/>
    <cellStyle name="Comma 2 19 2 2 2 2 8" xfId="12700" xr:uid="{00000000-0005-0000-0000-00008D310000}"/>
    <cellStyle name="Comma 2 19 2 2 2 3" xfId="12701" xr:uid="{00000000-0005-0000-0000-00008E310000}"/>
    <cellStyle name="Comma 2 19 2 2 2 3 2" xfId="12702" xr:uid="{00000000-0005-0000-0000-00008F310000}"/>
    <cellStyle name="Comma 2 19 2 2 2 3 2 2" xfId="12703" xr:uid="{00000000-0005-0000-0000-000090310000}"/>
    <cellStyle name="Comma 2 19 2 2 2 3 3" xfId="12704" xr:uid="{00000000-0005-0000-0000-000091310000}"/>
    <cellStyle name="Comma 2 19 2 2 2 3 3 2" xfId="12705" xr:uid="{00000000-0005-0000-0000-000092310000}"/>
    <cellStyle name="Comma 2 19 2 2 2 3 4" xfId="12706" xr:uid="{00000000-0005-0000-0000-000093310000}"/>
    <cellStyle name="Comma 2 19 2 2 2 3 4 2" xfId="12707" xr:uid="{00000000-0005-0000-0000-000094310000}"/>
    <cellStyle name="Comma 2 19 2 2 2 3 5" xfId="12708" xr:uid="{00000000-0005-0000-0000-000095310000}"/>
    <cellStyle name="Comma 2 19 2 2 2 4" xfId="12709" xr:uid="{00000000-0005-0000-0000-000096310000}"/>
    <cellStyle name="Comma 2 19 2 2 2 4 2" xfId="12710" xr:uid="{00000000-0005-0000-0000-000097310000}"/>
    <cellStyle name="Comma 2 19 2 2 2 5" xfId="12711" xr:uid="{00000000-0005-0000-0000-000098310000}"/>
    <cellStyle name="Comma 2 19 2 2 2 5 2" xfId="12712" xr:uid="{00000000-0005-0000-0000-000099310000}"/>
    <cellStyle name="Comma 2 19 2 2 2 6" xfId="12713" xr:uid="{00000000-0005-0000-0000-00009A310000}"/>
    <cellStyle name="Comma 2 19 2 2 2 6 2" xfId="12714" xr:uid="{00000000-0005-0000-0000-00009B310000}"/>
    <cellStyle name="Comma 2 19 2 2 2 7" xfId="12715" xr:uid="{00000000-0005-0000-0000-00009C310000}"/>
    <cellStyle name="Comma 2 19 2 2 2 7 2" xfId="12716" xr:uid="{00000000-0005-0000-0000-00009D310000}"/>
    <cellStyle name="Comma 2 19 2 2 2 8" xfId="12717" xr:uid="{00000000-0005-0000-0000-00009E310000}"/>
    <cellStyle name="Comma 2 19 2 2 3" xfId="12718" xr:uid="{00000000-0005-0000-0000-00009F310000}"/>
    <cellStyle name="Comma 2 19 2 2 3 2" xfId="12719" xr:uid="{00000000-0005-0000-0000-0000A0310000}"/>
    <cellStyle name="Comma 2 19 2 2 4" xfId="12720" xr:uid="{00000000-0005-0000-0000-0000A1310000}"/>
    <cellStyle name="Comma 2 19 2 2 4 2" xfId="12721" xr:uid="{00000000-0005-0000-0000-0000A2310000}"/>
    <cellStyle name="Comma 2 19 2 2 5" xfId="12722" xr:uid="{00000000-0005-0000-0000-0000A3310000}"/>
    <cellStyle name="Comma 2 19 2 2 5 2" xfId="12723" xr:uid="{00000000-0005-0000-0000-0000A4310000}"/>
    <cellStyle name="Comma 2 19 2 2 5 2 2" xfId="12724" xr:uid="{00000000-0005-0000-0000-0000A5310000}"/>
    <cellStyle name="Comma 2 19 2 2 5 3" xfId="12725" xr:uid="{00000000-0005-0000-0000-0000A6310000}"/>
    <cellStyle name="Comma 2 19 2 2 5 3 2" xfId="12726" xr:uid="{00000000-0005-0000-0000-0000A7310000}"/>
    <cellStyle name="Comma 2 19 2 2 5 4" xfId="12727" xr:uid="{00000000-0005-0000-0000-0000A8310000}"/>
    <cellStyle name="Comma 2 19 2 2 5 4 2" xfId="12728" xr:uid="{00000000-0005-0000-0000-0000A9310000}"/>
    <cellStyle name="Comma 2 19 2 2 5 5" xfId="12729" xr:uid="{00000000-0005-0000-0000-0000AA310000}"/>
    <cellStyle name="Comma 2 19 2 2 6" xfId="12730" xr:uid="{00000000-0005-0000-0000-0000AB310000}"/>
    <cellStyle name="Comma 2 19 2 2 6 2" xfId="12731" xr:uid="{00000000-0005-0000-0000-0000AC310000}"/>
    <cellStyle name="Comma 2 19 2 2 7" xfId="12732" xr:uid="{00000000-0005-0000-0000-0000AD310000}"/>
    <cellStyle name="Comma 2 19 2 2 7 2" xfId="12733" xr:uid="{00000000-0005-0000-0000-0000AE310000}"/>
    <cellStyle name="Comma 2 19 2 2 8" xfId="12734" xr:uid="{00000000-0005-0000-0000-0000AF310000}"/>
    <cellStyle name="Comma 2 19 2 2 8 2" xfId="12735" xr:uid="{00000000-0005-0000-0000-0000B0310000}"/>
    <cellStyle name="Comma 2 19 2 2 9" xfId="12736" xr:uid="{00000000-0005-0000-0000-0000B1310000}"/>
    <cellStyle name="Comma 2 19 2 2 9 2" xfId="12737" xr:uid="{00000000-0005-0000-0000-0000B2310000}"/>
    <cellStyle name="Comma 2 19 2 3" xfId="12738" xr:uid="{00000000-0005-0000-0000-0000B3310000}"/>
    <cellStyle name="Comma 2 19 2 3 10" xfId="12739" xr:uid="{00000000-0005-0000-0000-0000B4310000}"/>
    <cellStyle name="Comma 2 19 2 3 10 2" xfId="12740" xr:uid="{00000000-0005-0000-0000-0000B5310000}"/>
    <cellStyle name="Comma 2 19 2 3 11" xfId="12741" xr:uid="{00000000-0005-0000-0000-0000B6310000}"/>
    <cellStyle name="Comma 2 19 2 3 12" xfId="12742" xr:uid="{00000000-0005-0000-0000-0000B7310000}"/>
    <cellStyle name="Comma 2 19 2 3 13" xfId="12743" xr:uid="{00000000-0005-0000-0000-0000B8310000}"/>
    <cellStyle name="Comma 2 19 2 3 2" xfId="12744" xr:uid="{00000000-0005-0000-0000-0000B9310000}"/>
    <cellStyle name="Comma 2 19 2 3 2 2" xfId="12745" xr:uid="{00000000-0005-0000-0000-0000BA310000}"/>
    <cellStyle name="Comma 2 19 2 3 3" xfId="12746" xr:uid="{00000000-0005-0000-0000-0000BB310000}"/>
    <cellStyle name="Comma 2 19 2 3 3 2" xfId="12747" xr:uid="{00000000-0005-0000-0000-0000BC310000}"/>
    <cellStyle name="Comma 2 19 2 3 4" xfId="12748" xr:uid="{00000000-0005-0000-0000-0000BD310000}"/>
    <cellStyle name="Comma 2 19 2 3 4 2" xfId="12749" xr:uid="{00000000-0005-0000-0000-0000BE310000}"/>
    <cellStyle name="Comma 2 19 2 3 5" xfId="12750" xr:uid="{00000000-0005-0000-0000-0000BF310000}"/>
    <cellStyle name="Comma 2 19 2 3 5 2" xfId="12751" xr:uid="{00000000-0005-0000-0000-0000C0310000}"/>
    <cellStyle name="Comma 2 19 2 3 6" xfId="12752" xr:uid="{00000000-0005-0000-0000-0000C1310000}"/>
    <cellStyle name="Comma 2 19 2 3 6 2" xfId="12753" xr:uid="{00000000-0005-0000-0000-0000C2310000}"/>
    <cellStyle name="Comma 2 19 2 3 7" xfId="12754" xr:uid="{00000000-0005-0000-0000-0000C3310000}"/>
    <cellStyle name="Comma 2 19 2 3 7 2" xfId="12755" xr:uid="{00000000-0005-0000-0000-0000C4310000}"/>
    <cellStyle name="Comma 2 19 2 3 8" xfId="12756" xr:uid="{00000000-0005-0000-0000-0000C5310000}"/>
    <cellStyle name="Comma 2 19 2 3 8 2" xfId="12757" xr:uid="{00000000-0005-0000-0000-0000C6310000}"/>
    <cellStyle name="Comma 2 19 2 3 9" xfId="12758" xr:uid="{00000000-0005-0000-0000-0000C7310000}"/>
    <cellStyle name="Comma 2 19 2 3 9 2" xfId="12759" xr:uid="{00000000-0005-0000-0000-0000C8310000}"/>
    <cellStyle name="Comma 2 19 2 4" xfId="12760" xr:uid="{00000000-0005-0000-0000-0000C9310000}"/>
    <cellStyle name="Comma 2 19 2 4 10" xfId="12761" xr:uid="{00000000-0005-0000-0000-0000CA310000}"/>
    <cellStyle name="Comma 2 19 2 4 10 2" xfId="12762" xr:uid="{00000000-0005-0000-0000-0000CB310000}"/>
    <cellStyle name="Comma 2 19 2 4 11" xfId="12763" xr:uid="{00000000-0005-0000-0000-0000CC310000}"/>
    <cellStyle name="Comma 2 19 2 4 11 2" xfId="12764" xr:uid="{00000000-0005-0000-0000-0000CD310000}"/>
    <cellStyle name="Comma 2 19 2 4 12" xfId="12765" xr:uid="{00000000-0005-0000-0000-0000CE310000}"/>
    <cellStyle name="Comma 2 19 2 4 12 2" xfId="12766" xr:uid="{00000000-0005-0000-0000-0000CF310000}"/>
    <cellStyle name="Comma 2 19 2 4 13" xfId="12767" xr:uid="{00000000-0005-0000-0000-0000D0310000}"/>
    <cellStyle name="Comma 2 19 2 4 14" xfId="12768" xr:uid="{00000000-0005-0000-0000-0000D1310000}"/>
    <cellStyle name="Comma 2 19 2 4 15" xfId="12769" xr:uid="{00000000-0005-0000-0000-0000D2310000}"/>
    <cellStyle name="Comma 2 19 2 4 2" xfId="12770" xr:uid="{00000000-0005-0000-0000-0000D3310000}"/>
    <cellStyle name="Comma 2 19 2 4 2 2" xfId="12771" xr:uid="{00000000-0005-0000-0000-0000D4310000}"/>
    <cellStyle name="Comma 2 19 2 4 2 2 2" xfId="12772" xr:uid="{00000000-0005-0000-0000-0000D5310000}"/>
    <cellStyle name="Comma 2 19 2 4 2 2 2 2" xfId="12773" xr:uid="{00000000-0005-0000-0000-0000D6310000}"/>
    <cellStyle name="Comma 2 19 2 4 2 2 3" xfId="12774" xr:uid="{00000000-0005-0000-0000-0000D7310000}"/>
    <cellStyle name="Comma 2 19 2 4 2 2 3 2" xfId="12775" xr:uid="{00000000-0005-0000-0000-0000D8310000}"/>
    <cellStyle name="Comma 2 19 2 4 2 2 4" xfId="12776" xr:uid="{00000000-0005-0000-0000-0000D9310000}"/>
    <cellStyle name="Comma 2 19 2 4 2 2 4 2" xfId="12777" xr:uid="{00000000-0005-0000-0000-0000DA310000}"/>
    <cellStyle name="Comma 2 19 2 4 2 2 5" xfId="12778" xr:uid="{00000000-0005-0000-0000-0000DB310000}"/>
    <cellStyle name="Comma 2 19 2 4 2 3" xfId="12779" xr:uid="{00000000-0005-0000-0000-0000DC310000}"/>
    <cellStyle name="Comma 2 19 2 4 2 3 2" xfId="12780" xr:uid="{00000000-0005-0000-0000-0000DD310000}"/>
    <cellStyle name="Comma 2 19 2 4 2 4" xfId="12781" xr:uid="{00000000-0005-0000-0000-0000DE310000}"/>
    <cellStyle name="Comma 2 19 2 4 2 4 2" xfId="12782" xr:uid="{00000000-0005-0000-0000-0000DF310000}"/>
    <cellStyle name="Comma 2 19 2 4 2 5" xfId="12783" xr:uid="{00000000-0005-0000-0000-0000E0310000}"/>
    <cellStyle name="Comma 2 19 2 4 2 5 2" xfId="12784" xr:uid="{00000000-0005-0000-0000-0000E1310000}"/>
    <cellStyle name="Comma 2 19 2 4 2 6" xfId="12785" xr:uid="{00000000-0005-0000-0000-0000E2310000}"/>
    <cellStyle name="Comma 2 19 2 4 2 6 2" xfId="12786" xr:uid="{00000000-0005-0000-0000-0000E3310000}"/>
    <cellStyle name="Comma 2 19 2 4 2 7" xfId="12787" xr:uid="{00000000-0005-0000-0000-0000E4310000}"/>
    <cellStyle name="Comma 2 19 2 4 2 7 2" xfId="12788" xr:uid="{00000000-0005-0000-0000-0000E5310000}"/>
    <cellStyle name="Comma 2 19 2 4 2 8" xfId="12789" xr:uid="{00000000-0005-0000-0000-0000E6310000}"/>
    <cellStyle name="Comma 2 19 2 4 3" xfId="12790" xr:uid="{00000000-0005-0000-0000-0000E7310000}"/>
    <cellStyle name="Comma 2 19 2 4 3 2" xfId="12791" xr:uid="{00000000-0005-0000-0000-0000E8310000}"/>
    <cellStyle name="Comma 2 19 2 4 3 2 2" xfId="12792" xr:uid="{00000000-0005-0000-0000-0000E9310000}"/>
    <cellStyle name="Comma 2 19 2 4 3 3" xfId="12793" xr:uid="{00000000-0005-0000-0000-0000EA310000}"/>
    <cellStyle name="Comma 2 19 2 4 3 3 2" xfId="12794" xr:uid="{00000000-0005-0000-0000-0000EB310000}"/>
    <cellStyle name="Comma 2 19 2 4 3 4" xfId="12795" xr:uid="{00000000-0005-0000-0000-0000EC310000}"/>
    <cellStyle name="Comma 2 19 2 4 3 4 2" xfId="12796" xr:uid="{00000000-0005-0000-0000-0000ED310000}"/>
    <cellStyle name="Comma 2 19 2 4 3 5" xfId="12797" xr:uid="{00000000-0005-0000-0000-0000EE310000}"/>
    <cellStyle name="Comma 2 19 2 4 4" xfId="12798" xr:uid="{00000000-0005-0000-0000-0000EF310000}"/>
    <cellStyle name="Comma 2 19 2 4 4 2" xfId="12799" xr:uid="{00000000-0005-0000-0000-0000F0310000}"/>
    <cellStyle name="Comma 2 19 2 4 5" xfId="12800" xr:uid="{00000000-0005-0000-0000-0000F1310000}"/>
    <cellStyle name="Comma 2 19 2 4 5 2" xfId="12801" xr:uid="{00000000-0005-0000-0000-0000F2310000}"/>
    <cellStyle name="Comma 2 19 2 4 6" xfId="12802" xr:uid="{00000000-0005-0000-0000-0000F3310000}"/>
    <cellStyle name="Comma 2 19 2 4 6 2" xfId="12803" xr:uid="{00000000-0005-0000-0000-0000F4310000}"/>
    <cellStyle name="Comma 2 19 2 4 7" xfId="12804" xr:uid="{00000000-0005-0000-0000-0000F5310000}"/>
    <cellStyle name="Comma 2 19 2 4 7 2" xfId="12805" xr:uid="{00000000-0005-0000-0000-0000F6310000}"/>
    <cellStyle name="Comma 2 19 2 4 8" xfId="12806" xr:uid="{00000000-0005-0000-0000-0000F7310000}"/>
    <cellStyle name="Comma 2 19 2 4 8 2" xfId="12807" xr:uid="{00000000-0005-0000-0000-0000F8310000}"/>
    <cellStyle name="Comma 2 19 2 4 9" xfId="12808" xr:uid="{00000000-0005-0000-0000-0000F9310000}"/>
    <cellStyle name="Comma 2 19 2 4 9 2" xfId="12809" xr:uid="{00000000-0005-0000-0000-0000FA310000}"/>
    <cellStyle name="Comma 2 19 2 5" xfId="12810" xr:uid="{00000000-0005-0000-0000-0000FB310000}"/>
    <cellStyle name="Comma 2 19 2 5 2" xfId="12811" xr:uid="{00000000-0005-0000-0000-0000FC310000}"/>
    <cellStyle name="Comma 2 19 2 6" xfId="12812" xr:uid="{00000000-0005-0000-0000-0000FD310000}"/>
    <cellStyle name="Comma 2 19 2 6 10" xfId="12813" xr:uid="{00000000-0005-0000-0000-0000FE310000}"/>
    <cellStyle name="Comma 2 19 2 6 11" xfId="12814" xr:uid="{00000000-0005-0000-0000-0000FF310000}"/>
    <cellStyle name="Comma 2 19 2 6 12" xfId="12815" xr:uid="{00000000-0005-0000-0000-000000320000}"/>
    <cellStyle name="Comma 2 19 2 6 2" xfId="12816" xr:uid="{00000000-0005-0000-0000-000001320000}"/>
    <cellStyle name="Comma 2 19 2 6 2 2" xfId="12817" xr:uid="{00000000-0005-0000-0000-000002320000}"/>
    <cellStyle name="Comma 2 19 2 6 3" xfId="12818" xr:uid="{00000000-0005-0000-0000-000003320000}"/>
    <cellStyle name="Comma 2 19 2 6 3 2" xfId="12819" xr:uid="{00000000-0005-0000-0000-000004320000}"/>
    <cellStyle name="Comma 2 19 2 6 4" xfId="12820" xr:uid="{00000000-0005-0000-0000-000005320000}"/>
    <cellStyle name="Comma 2 19 2 6 4 2" xfId="12821" xr:uid="{00000000-0005-0000-0000-000006320000}"/>
    <cellStyle name="Comma 2 19 2 6 5" xfId="12822" xr:uid="{00000000-0005-0000-0000-000007320000}"/>
    <cellStyle name="Comma 2 19 2 6 5 2" xfId="12823" xr:uid="{00000000-0005-0000-0000-000008320000}"/>
    <cellStyle name="Comma 2 19 2 6 6" xfId="12824" xr:uid="{00000000-0005-0000-0000-000009320000}"/>
    <cellStyle name="Comma 2 19 2 6 6 2" xfId="12825" xr:uid="{00000000-0005-0000-0000-00000A320000}"/>
    <cellStyle name="Comma 2 19 2 6 7" xfId="12826" xr:uid="{00000000-0005-0000-0000-00000B320000}"/>
    <cellStyle name="Comma 2 19 2 6 7 2" xfId="12827" xr:uid="{00000000-0005-0000-0000-00000C320000}"/>
    <cellStyle name="Comma 2 19 2 6 8" xfId="12828" xr:uid="{00000000-0005-0000-0000-00000D320000}"/>
    <cellStyle name="Comma 2 19 2 6 8 2" xfId="12829" xr:uid="{00000000-0005-0000-0000-00000E320000}"/>
    <cellStyle name="Comma 2 19 2 6 9" xfId="12830" xr:uid="{00000000-0005-0000-0000-00000F320000}"/>
    <cellStyle name="Comma 2 19 2 6 9 2" xfId="12831" xr:uid="{00000000-0005-0000-0000-000010320000}"/>
    <cellStyle name="Comma 2 19 2 7" xfId="12832" xr:uid="{00000000-0005-0000-0000-000011320000}"/>
    <cellStyle name="Comma 2 19 2 7 2" xfId="12833" xr:uid="{00000000-0005-0000-0000-000012320000}"/>
    <cellStyle name="Comma 2 19 2 8" xfId="12834" xr:uid="{00000000-0005-0000-0000-000013320000}"/>
    <cellStyle name="Comma 2 19 2 8 2" xfId="12835" xr:uid="{00000000-0005-0000-0000-000014320000}"/>
    <cellStyle name="Comma 2 19 2 9" xfId="12836" xr:uid="{00000000-0005-0000-0000-000015320000}"/>
    <cellStyle name="Comma 2 19 2 9 2" xfId="12837" xr:uid="{00000000-0005-0000-0000-000016320000}"/>
    <cellStyle name="Comma 2 19 20" xfId="12838" xr:uid="{00000000-0005-0000-0000-000017320000}"/>
    <cellStyle name="Comma 2 19 20 2" xfId="12839" xr:uid="{00000000-0005-0000-0000-000018320000}"/>
    <cellStyle name="Comma 2 19 21" xfId="12840" xr:uid="{00000000-0005-0000-0000-000019320000}"/>
    <cellStyle name="Comma 2 19 22" xfId="12841" xr:uid="{00000000-0005-0000-0000-00001A320000}"/>
    <cellStyle name="Comma 2 19 23" xfId="12842" xr:uid="{00000000-0005-0000-0000-00001B320000}"/>
    <cellStyle name="Comma 2 19 3" xfId="12843" xr:uid="{00000000-0005-0000-0000-00001C320000}"/>
    <cellStyle name="Comma 2 19 3 2" xfId="12844" xr:uid="{00000000-0005-0000-0000-00001D320000}"/>
    <cellStyle name="Comma 2 19 4" xfId="12845" xr:uid="{00000000-0005-0000-0000-00001E320000}"/>
    <cellStyle name="Comma 2 19 4 2" xfId="12846" xr:uid="{00000000-0005-0000-0000-00001F320000}"/>
    <cellStyle name="Comma 2 19 5" xfId="12847" xr:uid="{00000000-0005-0000-0000-000020320000}"/>
    <cellStyle name="Comma 2 19 5 2" xfId="12848" xr:uid="{00000000-0005-0000-0000-000021320000}"/>
    <cellStyle name="Comma 2 19 6" xfId="12849" xr:uid="{00000000-0005-0000-0000-000022320000}"/>
    <cellStyle name="Comma 2 19 6 2" xfId="12850" xr:uid="{00000000-0005-0000-0000-000023320000}"/>
    <cellStyle name="Comma 2 19 7" xfId="12851" xr:uid="{00000000-0005-0000-0000-000024320000}"/>
    <cellStyle name="Comma 2 19 7 10" xfId="12852" xr:uid="{00000000-0005-0000-0000-000025320000}"/>
    <cellStyle name="Comma 2 19 7 10 2" xfId="12853" xr:uid="{00000000-0005-0000-0000-000026320000}"/>
    <cellStyle name="Comma 2 19 7 11" xfId="12854" xr:uid="{00000000-0005-0000-0000-000027320000}"/>
    <cellStyle name="Comma 2 19 7 2" xfId="12855" xr:uid="{00000000-0005-0000-0000-000028320000}"/>
    <cellStyle name="Comma 2 19 7 2 2" xfId="12856" xr:uid="{00000000-0005-0000-0000-000029320000}"/>
    <cellStyle name="Comma 2 19 7 2 2 2" xfId="12857" xr:uid="{00000000-0005-0000-0000-00002A320000}"/>
    <cellStyle name="Comma 2 19 7 2 2 2 2" xfId="12858" xr:uid="{00000000-0005-0000-0000-00002B320000}"/>
    <cellStyle name="Comma 2 19 7 2 2 2 2 2" xfId="12859" xr:uid="{00000000-0005-0000-0000-00002C320000}"/>
    <cellStyle name="Comma 2 19 7 2 2 2 3" xfId="12860" xr:uid="{00000000-0005-0000-0000-00002D320000}"/>
    <cellStyle name="Comma 2 19 7 2 2 2 3 2" xfId="12861" xr:uid="{00000000-0005-0000-0000-00002E320000}"/>
    <cellStyle name="Comma 2 19 7 2 2 2 4" xfId="12862" xr:uid="{00000000-0005-0000-0000-00002F320000}"/>
    <cellStyle name="Comma 2 19 7 2 2 2 4 2" xfId="12863" xr:uid="{00000000-0005-0000-0000-000030320000}"/>
    <cellStyle name="Comma 2 19 7 2 2 2 5" xfId="12864" xr:uid="{00000000-0005-0000-0000-000031320000}"/>
    <cellStyle name="Comma 2 19 7 2 2 3" xfId="12865" xr:uid="{00000000-0005-0000-0000-000032320000}"/>
    <cellStyle name="Comma 2 19 7 2 2 3 2" xfId="12866" xr:uid="{00000000-0005-0000-0000-000033320000}"/>
    <cellStyle name="Comma 2 19 7 2 2 4" xfId="12867" xr:uid="{00000000-0005-0000-0000-000034320000}"/>
    <cellStyle name="Comma 2 19 7 2 2 4 2" xfId="12868" xr:uid="{00000000-0005-0000-0000-000035320000}"/>
    <cellStyle name="Comma 2 19 7 2 2 5" xfId="12869" xr:uid="{00000000-0005-0000-0000-000036320000}"/>
    <cellStyle name="Comma 2 19 7 2 2 5 2" xfId="12870" xr:uid="{00000000-0005-0000-0000-000037320000}"/>
    <cellStyle name="Comma 2 19 7 2 2 6" xfId="12871" xr:uid="{00000000-0005-0000-0000-000038320000}"/>
    <cellStyle name="Comma 2 19 7 2 2 6 2" xfId="12872" xr:uid="{00000000-0005-0000-0000-000039320000}"/>
    <cellStyle name="Comma 2 19 7 2 2 7" xfId="12873" xr:uid="{00000000-0005-0000-0000-00003A320000}"/>
    <cellStyle name="Comma 2 19 7 2 2 7 2" xfId="12874" xr:uid="{00000000-0005-0000-0000-00003B320000}"/>
    <cellStyle name="Comma 2 19 7 2 2 8" xfId="12875" xr:uid="{00000000-0005-0000-0000-00003C320000}"/>
    <cellStyle name="Comma 2 19 7 2 3" xfId="12876" xr:uid="{00000000-0005-0000-0000-00003D320000}"/>
    <cellStyle name="Comma 2 19 7 2 3 2" xfId="12877" xr:uid="{00000000-0005-0000-0000-00003E320000}"/>
    <cellStyle name="Comma 2 19 7 2 3 2 2" xfId="12878" xr:uid="{00000000-0005-0000-0000-00003F320000}"/>
    <cellStyle name="Comma 2 19 7 2 3 3" xfId="12879" xr:uid="{00000000-0005-0000-0000-000040320000}"/>
    <cellStyle name="Comma 2 19 7 2 3 3 2" xfId="12880" xr:uid="{00000000-0005-0000-0000-000041320000}"/>
    <cellStyle name="Comma 2 19 7 2 3 4" xfId="12881" xr:uid="{00000000-0005-0000-0000-000042320000}"/>
    <cellStyle name="Comma 2 19 7 2 3 4 2" xfId="12882" xr:uid="{00000000-0005-0000-0000-000043320000}"/>
    <cellStyle name="Comma 2 19 7 2 3 5" xfId="12883" xr:uid="{00000000-0005-0000-0000-000044320000}"/>
    <cellStyle name="Comma 2 19 7 2 4" xfId="12884" xr:uid="{00000000-0005-0000-0000-000045320000}"/>
    <cellStyle name="Comma 2 19 7 2 4 2" xfId="12885" xr:uid="{00000000-0005-0000-0000-000046320000}"/>
    <cellStyle name="Comma 2 19 7 2 5" xfId="12886" xr:uid="{00000000-0005-0000-0000-000047320000}"/>
    <cellStyle name="Comma 2 19 7 2 5 2" xfId="12887" xr:uid="{00000000-0005-0000-0000-000048320000}"/>
    <cellStyle name="Comma 2 19 7 2 6" xfId="12888" xr:uid="{00000000-0005-0000-0000-000049320000}"/>
    <cellStyle name="Comma 2 19 7 2 6 2" xfId="12889" xr:uid="{00000000-0005-0000-0000-00004A320000}"/>
    <cellStyle name="Comma 2 19 7 2 7" xfId="12890" xr:uid="{00000000-0005-0000-0000-00004B320000}"/>
    <cellStyle name="Comma 2 19 7 2 7 2" xfId="12891" xr:uid="{00000000-0005-0000-0000-00004C320000}"/>
    <cellStyle name="Comma 2 19 7 2 8" xfId="12892" xr:uid="{00000000-0005-0000-0000-00004D320000}"/>
    <cellStyle name="Comma 2 19 7 3" xfId="12893" xr:uid="{00000000-0005-0000-0000-00004E320000}"/>
    <cellStyle name="Comma 2 19 7 3 2" xfId="12894" xr:uid="{00000000-0005-0000-0000-00004F320000}"/>
    <cellStyle name="Comma 2 19 7 4" xfId="12895" xr:uid="{00000000-0005-0000-0000-000050320000}"/>
    <cellStyle name="Comma 2 19 7 4 2" xfId="12896" xr:uid="{00000000-0005-0000-0000-000051320000}"/>
    <cellStyle name="Comma 2 19 7 5" xfId="12897" xr:uid="{00000000-0005-0000-0000-000052320000}"/>
    <cellStyle name="Comma 2 19 7 5 2" xfId="12898" xr:uid="{00000000-0005-0000-0000-000053320000}"/>
    <cellStyle name="Comma 2 19 7 5 2 2" xfId="12899" xr:uid="{00000000-0005-0000-0000-000054320000}"/>
    <cellStyle name="Comma 2 19 7 5 3" xfId="12900" xr:uid="{00000000-0005-0000-0000-000055320000}"/>
    <cellStyle name="Comma 2 19 7 5 3 2" xfId="12901" xr:uid="{00000000-0005-0000-0000-000056320000}"/>
    <cellStyle name="Comma 2 19 7 5 4" xfId="12902" xr:uid="{00000000-0005-0000-0000-000057320000}"/>
    <cellStyle name="Comma 2 19 7 5 4 2" xfId="12903" xr:uid="{00000000-0005-0000-0000-000058320000}"/>
    <cellStyle name="Comma 2 19 7 5 5" xfId="12904" xr:uid="{00000000-0005-0000-0000-000059320000}"/>
    <cellStyle name="Comma 2 19 7 6" xfId="12905" xr:uid="{00000000-0005-0000-0000-00005A320000}"/>
    <cellStyle name="Comma 2 19 7 6 2" xfId="12906" xr:uid="{00000000-0005-0000-0000-00005B320000}"/>
    <cellStyle name="Comma 2 19 7 7" xfId="12907" xr:uid="{00000000-0005-0000-0000-00005C320000}"/>
    <cellStyle name="Comma 2 19 7 7 2" xfId="12908" xr:uid="{00000000-0005-0000-0000-00005D320000}"/>
    <cellStyle name="Comma 2 19 7 8" xfId="12909" xr:uid="{00000000-0005-0000-0000-00005E320000}"/>
    <cellStyle name="Comma 2 19 7 8 2" xfId="12910" xr:uid="{00000000-0005-0000-0000-00005F320000}"/>
    <cellStyle name="Comma 2 19 7 9" xfId="12911" xr:uid="{00000000-0005-0000-0000-000060320000}"/>
    <cellStyle name="Comma 2 19 7 9 2" xfId="12912" xr:uid="{00000000-0005-0000-0000-000061320000}"/>
    <cellStyle name="Comma 2 19 8" xfId="12913" xr:uid="{00000000-0005-0000-0000-000062320000}"/>
    <cellStyle name="Comma 2 19 8 2" xfId="12914" xr:uid="{00000000-0005-0000-0000-000063320000}"/>
    <cellStyle name="Comma 2 19 8 2 2" xfId="12915" xr:uid="{00000000-0005-0000-0000-000064320000}"/>
    <cellStyle name="Comma 2 19 8 2 2 2" xfId="12916" xr:uid="{00000000-0005-0000-0000-000065320000}"/>
    <cellStyle name="Comma 2 19 8 2 2 2 2" xfId="12917" xr:uid="{00000000-0005-0000-0000-000066320000}"/>
    <cellStyle name="Comma 2 19 8 2 2 3" xfId="12918" xr:uid="{00000000-0005-0000-0000-000067320000}"/>
    <cellStyle name="Comma 2 19 8 2 2 3 2" xfId="12919" xr:uid="{00000000-0005-0000-0000-000068320000}"/>
    <cellStyle name="Comma 2 19 8 2 2 4" xfId="12920" xr:uid="{00000000-0005-0000-0000-000069320000}"/>
    <cellStyle name="Comma 2 19 8 2 2 4 2" xfId="12921" xr:uid="{00000000-0005-0000-0000-00006A320000}"/>
    <cellStyle name="Comma 2 19 8 2 2 5" xfId="12922" xr:uid="{00000000-0005-0000-0000-00006B320000}"/>
    <cellStyle name="Comma 2 19 8 2 3" xfId="12923" xr:uid="{00000000-0005-0000-0000-00006C320000}"/>
    <cellStyle name="Comma 2 19 8 2 3 2" xfId="12924" xr:uid="{00000000-0005-0000-0000-00006D320000}"/>
    <cellStyle name="Comma 2 19 8 2 4" xfId="12925" xr:uid="{00000000-0005-0000-0000-00006E320000}"/>
    <cellStyle name="Comma 2 19 8 2 4 2" xfId="12926" xr:uid="{00000000-0005-0000-0000-00006F320000}"/>
    <cellStyle name="Comma 2 19 8 2 5" xfId="12927" xr:uid="{00000000-0005-0000-0000-000070320000}"/>
    <cellStyle name="Comma 2 19 8 2 5 2" xfId="12928" xr:uid="{00000000-0005-0000-0000-000071320000}"/>
    <cellStyle name="Comma 2 19 8 2 6" xfId="12929" xr:uid="{00000000-0005-0000-0000-000072320000}"/>
    <cellStyle name="Comma 2 19 8 2 6 2" xfId="12930" xr:uid="{00000000-0005-0000-0000-000073320000}"/>
    <cellStyle name="Comma 2 19 8 2 7" xfId="12931" xr:uid="{00000000-0005-0000-0000-000074320000}"/>
    <cellStyle name="Comma 2 19 8 2 7 2" xfId="12932" xr:uid="{00000000-0005-0000-0000-000075320000}"/>
    <cellStyle name="Comma 2 19 8 2 8" xfId="12933" xr:uid="{00000000-0005-0000-0000-000076320000}"/>
    <cellStyle name="Comma 2 19 8 3" xfId="12934" xr:uid="{00000000-0005-0000-0000-000077320000}"/>
    <cellStyle name="Comma 2 19 8 3 2" xfId="12935" xr:uid="{00000000-0005-0000-0000-000078320000}"/>
    <cellStyle name="Comma 2 19 8 3 2 2" xfId="12936" xr:uid="{00000000-0005-0000-0000-000079320000}"/>
    <cellStyle name="Comma 2 19 8 3 3" xfId="12937" xr:uid="{00000000-0005-0000-0000-00007A320000}"/>
    <cellStyle name="Comma 2 19 8 3 3 2" xfId="12938" xr:uid="{00000000-0005-0000-0000-00007B320000}"/>
    <cellStyle name="Comma 2 19 8 3 4" xfId="12939" xr:uid="{00000000-0005-0000-0000-00007C320000}"/>
    <cellStyle name="Comma 2 19 8 3 4 2" xfId="12940" xr:uid="{00000000-0005-0000-0000-00007D320000}"/>
    <cellStyle name="Comma 2 19 8 3 5" xfId="12941" xr:uid="{00000000-0005-0000-0000-00007E320000}"/>
    <cellStyle name="Comma 2 19 8 4" xfId="12942" xr:uid="{00000000-0005-0000-0000-00007F320000}"/>
    <cellStyle name="Comma 2 19 8 4 2" xfId="12943" xr:uid="{00000000-0005-0000-0000-000080320000}"/>
    <cellStyle name="Comma 2 19 8 5" xfId="12944" xr:uid="{00000000-0005-0000-0000-000081320000}"/>
    <cellStyle name="Comma 2 19 8 5 2" xfId="12945" xr:uid="{00000000-0005-0000-0000-000082320000}"/>
    <cellStyle name="Comma 2 19 8 6" xfId="12946" xr:uid="{00000000-0005-0000-0000-000083320000}"/>
    <cellStyle name="Comma 2 19 8 6 2" xfId="12947" xr:uid="{00000000-0005-0000-0000-000084320000}"/>
    <cellStyle name="Comma 2 19 8 7" xfId="12948" xr:uid="{00000000-0005-0000-0000-000085320000}"/>
    <cellStyle name="Comma 2 19 8 7 2" xfId="12949" xr:uid="{00000000-0005-0000-0000-000086320000}"/>
    <cellStyle name="Comma 2 19 8 8" xfId="12950" xr:uid="{00000000-0005-0000-0000-000087320000}"/>
    <cellStyle name="Comma 2 19 9" xfId="12951" xr:uid="{00000000-0005-0000-0000-000088320000}"/>
    <cellStyle name="Comma 2 19 9 2" xfId="12952" xr:uid="{00000000-0005-0000-0000-000089320000}"/>
    <cellStyle name="Comma 2 190" xfId="12953" xr:uid="{00000000-0005-0000-0000-00008A320000}"/>
    <cellStyle name="Comma 2 191" xfId="12954" xr:uid="{00000000-0005-0000-0000-00008B320000}"/>
    <cellStyle name="Comma 2 192" xfId="12955" xr:uid="{00000000-0005-0000-0000-00008C320000}"/>
    <cellStyle name="Comma 2 193" xfId="44845" xr:uid="{00000000-0005-0000-0000-00008D320000}"/>
    <cellStyle name="Comma 2 194" xfId="44866" xr:uid="{00000000-0005-0000-0000-00008E320000}"/>
    <cellStyle name="Comma 2 2" xfId="12956" xr:uid="{00000000-0005-0000-0000-00008F320000}"/>
    <cellStyle name="Comma 2 2 10" xfId="12957" xr:uid="{00000000-0005-0000-0000-000090320000}"/>
    <cellStyle name="Comma 2 2 10 2" xfId="12958" xr:uid="{00000000-0005-0000-0000-000091320000}"/>
    <cellStyle name="Comma 2 2 100" xfId="12959" xr:uid="{00000000-0005-0000-0000-000092320000}"/>
    <cellStyle name="Comma 2 2 101" xfId="12960" xr:uid="{00000000-0005-0000-0000-000093320000}"/>
    <cellStyle name="Comma 2 2 102" xfId="12961" xr:uid="{00000000-0005-0000-0000-000094320000}"/>
    <cellStyle name="Comma 2 2 103" xfId="12962" xr:uid="{00000000-0005-0000-0000-000095320000}"/>
    <cellStyle name="Comma 2 2 104" xfId="12963" xr:uid="{00000000-0005-0000-0000-000096320000}"/>
    <cellStyle name="Comma 2 2 105" xfId="12964" xr:uid="{00000000-0005-0000-0000-000097320000}"/>
    <cellStyle name="Comma 2 2 106" xfId="12965" xr:uid="{00000000-0005-0000-0000-000098320000}"/>
    <cellStyle name="Comma 2 2 107" xfId="12966" xr:uid="{00000000-0005-0000-0000-000099320000}"/>
    <cellStyle name="Comma 2 2 108" xfId="12967" xr:uid="{00000000-0005-0000-0000-00009A320000}"/>
    <cellStyle name="Comma 2 2 109" xfId="12968" xr:uid="{00000000-0005-0000-0000-00009B320000}"/>
    <cellStyle name="Comma 2 2 11" xfId="12969" xr:uid="{00000000-0005-0000-0000-00009C320000}"/>
    <cellStyle name="Comma 2 2 11 2" xfId="12970" xr:uid="{00000000-0005-0000-0000-00009D320000}"/>
    <cellStyle name="Comma 2 2 110" xfId="12971" xr:uid="{00000000-0005-0000-0000-00009E320000}"/>
    <cellStyle name="Comma 2 2 111" xfId="12972" xr:uid="{00000000-0005-0000-0000-00009F320000}"/>
    <cellStyle name="Comma 2 2 112" xfId="12973" xr:uid="{00000000-0005-0000-0000-0000A0320000}"/>
    <cellStyle name="Comma 2 2 113" xfId="12974" xr:uid="{00000000-0005-0000-0000-0000A1320000}"/>
    <cellStyle name="Comma 2 2 114" xfId="12975" xr:uid="{00000000-0005-0000-0000-0000A2320000}"/>
    <cellStyle name="Comma 2 2 115" xfId="12976" xr:uid="{00000000-0005-0000-0000-0000A3320000}"/>
    <cellStyle name="Comma 2 2 116" xfId="12977" xr:uid="{00000000-0005-0000-0000-0000A4320000}"/>
    <cellStyle name="Comma 2 2 117" xfId="12978" xr:uid="{00000000-0005-0000-0000-0000A5320000}"/>
    <cellStyle name="Comma 2 2 118" xfId="12979" xr:uid="{00000000-0005-0000-0000-0000A6320000}"/>
    <cellStyle name="Comma 2 2 119" xfId="12980" xr:uid="{00000000-0005-0000-0000-0000A7320000}"/>
    <cellStyle name="Comma 2 2 12" xfId="12981" xr:uid="{00000000-0005-0000-0000-0000A8320000}"/>
    <cellStyle name="Comma 2 2 12 2" xfId="12982" xr:uid="{00000000-0005-0000-0000-0000A9320000}"/>
    <cellStyle name="Comma 2 2 120" xfId="12983" xr:uid="{00000000-0005-0000-0000-0000AA320000}"/>
    <cellStyle name="Comma 2 2 121" xfId="12984" xr:uid="{00000000-0005-0000-0000-0000AB320000}"/>
    <cellStyle name="Comma 2 2 122" xfId="12985" xr:uid="{00000000-0005-0000-0000-0000AC320000}"/>
    <cellStyle name="Comma 2 2 123" xfId="12986" xr:uid="{00000000-0005-0000-0000-0000AD320000}"/>
    <cellStyle name="Comma 2 2 124" xfId="12987" xr:uid="{00000000-0005-0000-0000-0000AE320000}"/>
    <cellStyle name="Comma 2 2 125" xfId="12988" xr:uid="{00000000-0005-0000-0000-0000AF320000}"/>
    <cellStyle name="Comma 2 2 126" xfId="12989" xr:uid="{00000000-0005-0000-0000-0000B0320000}"/>
    <cellStyle name="Comma 2 2 127" xfId="12990" xr:uid="{00000000-0005-0000-0000-0000B1320000}"/>
    <cellStyle name="Comma 2 2 128" xfId="12991" xr:uid="{00000000-0005-0000-0000-0000B2320000}"/>
    <cellStyle name="Comma 2 2 129" xfId="12992" xr:uid="{00000000-0005-0000-0000-0000B3320000}"/>
    <cellStyle name="Comma 2 2 13" xfId="12993" xr:uid="{00000000-0005-0000-0000-0000B4320000}"/>
    <cellStyle name="Comma 2 2 13 2" xfId="12994" xr:uid="{00000000-0005-0000-0000-0000B5320000}"/>
    <cellStyle name="Comma 2 2 130" xfId="12995" xr:uid="{00000000-0005-0000-0000-0000B6320000}"/>
    <cellStyle name="Comma 2 2 131" xfId="12996" xr:uid="{00000000-0005-0000-0000-0000B7320000}"/>
    <cellStyle name="Comma 2 2 132" xfId="12997" xr:uid="{00000000-0005-0000-0000-0000B8320000}"/>
    <cellStyle name="Comma 2 2 133" xfId="12998" xr:uid="{00000000-0005-0000-0000-0000B9320000}"/>
    <cellStyle name="Comma 2 2 134" xfId="12999" xr:uid="{00000000-0005-0000-0000-0000BA320000}"/>
    <cellStyle name="Comma 2 2 135" xfId="13000" xr:uid="{00000000-0005-0000-0000-0000BB320000}"/>
    <cellStyle name="Comma 2 2 136" xfId="13001" xr:uid="{00000000-0005-0000-0000-0000BC320000}"/>
    <cellStyle name="Comma 2 2 137" xfId="13002" xr:uid="{00000000-0005-0000-0000-0000BD320000}"/>
    <cellStyle name="Comma 2 2 138" xfId="13003" xr:uid="{00000000-0005-0000-0000-0000BE320000}"/>
    <cellStyle name="Comma 2 2 139" xfId="13004" xr:uid="{00000000-0005-0000-0000-0000BF320000}"/>
    <cellStyle name="Comma 2 2 14" xfId="13005" xr:uid="{00000000-0005-0000-0000-0000C0320000}"/>
    <cellStyle name="Comma 2 2 14 2" xfId="13006" xr:uid="{00000000-0005-0000-0000-0000C1320000}"/>
    <cellStyle name="Comma 2 2 140" xfId="13007" xr:uid="{00000000-0005-0000-0000-0000C2320000}"/>
    <cellStyle name="Comma 2 2 141" xfId="13008" xr:uid="{00000000-0005-0000-0000-0000C3320000}"/>
    <cellStyle name="Comma 2 2 142" xfId="13009" xr:uid="{00000000-0005-0000-0000-0000C4320000}"/>
    <cellStyle name="Comma 2 2 143" xfId="13010" xr:uid="{00000000-0005-0000-0000-0000C5320000}"/>
    <cellStyle name="Comma 2 2 144" xfId="13011" xr:uid="{00000000-0005-0000-0000-0000C6320000}"/>
    <cellStyle name="Comma 2 2 145" xfId="13012" xr:uid="{00000000-0005-0000-0000-0000C7320000}"/>
    <cellStyle name="Comma 2 2 146" xfId="13013" xr:uid="{00000000-0005-0000-0000-0000C8320000}"/>
    <cellStyle name="Comma 2 2 147" xfId="13014" xr:uid="{00000000-0005-0000-0000-0000C9320000}"/>
    <cellStyle name="Comma 2 2 148" xfId="13015" xr:uid="{00000000-0005-0000-0000-0000CA320000}"/>
    <cellStyle name="Comma 2 2 149" xfId="13016" xr:uid="{00000000-0005-0000-0000-0000CB320000}"/>
    <cellStyle name="Comma 2 2 15" xfId="13017" xr:uid="{00000000-0005-0000-0000-0000CC320000}"/>
    <cellStyle name="Comma 2 2 15 2" xfId="13018" xr:uid="{00000000-0005-0000-0000-0000CD320000}"/>
    <cellStyle name="Comma 2 2 150" xfId="13019" xr:uid="{00000000-0005-0000-0000-0000CE320000}"/>
    <cellStyle name="Comma 2 2 151" xfId="13020" xr:uid="{00000000-0005-0000-0000-0000CF320000}"/>
    <cellStyle name="Comma 2 2 152" xfId="13021" xr:uid="{00000000-0005-0000-0000-0000D0320000}"/>
    <cellStyle name="Comma 2 2 153" xfId="13022" xr:uid="{00000000-0005-0000-0000-0000D1320000}"/>
    <cellStyle name="Comma 2 2 154" xfId="13023" xr:uid="{00000000-0005-0000-0000-0000D2320000}"/>
    <cellStyle name="Comma 2 2 155" xfId="13024" xr:uid="{00000000-0005-0000-0000-0000D3320000}"/>
    <cellStyle name="Comma 2 2 156" xfId="13025" xr:uid="{00000000-0005-0000-0000-0000D4320000}"/>
    <cellStyle name="Comma 2 2 157" xfId="13026" xr:uid="{00000000-0005-0000-0000-0000D5320000}"/>
    <cellStyle name="Comma 2 2 158" xfId="13027" xr:uid="{00000000-0005-0000-0000-0000D6320000}"/>
    <cellStyle name="Comma 2 2 159" xfId="13028" xr:uid="{00000000-0005-0000-0000-0000D7320000}"/>
    <cellStyle name="Comma 2 2 16" xfId="13029" xr:uid="{00000000-0005-0000-0000-0000D8320000}"/>
    <cellStyle name="Comma 2 2 16 2" xfId="13030" xr:uid="{00000000-0005-0000-0000-0000D9320000}"/>
    <cellStyle name="Comma 2 2 16 2 2" xfId="13031" xr:uid="{00000000-0005-0000-0000-0000DA320000}"/>
    <cellStyle name="Comma 2 2 16 3" xfId="13032" xr:uid="{00000000-0005-0000-0000-0000DB320000}"/>
    <cellStyle name="Comma 2 2 16 3 2" xfId="13033" xr:uid="{00000000-0005-0000-0000-0000DC320000}"/>
    <cellStyle name="Comma 2 2 16 4" xfId="13034" xr:uid="{00000000-0005-0000-0000-0000DD320000}"/>
    <cellStyle name="Comma 2 2 16 5" xfId="13035" xr:uid="{00000000-0005-0000-0000-0000DE320000}"/>
    <cellStyle name="Comma 2 2 160" xfId="13036" xr:uid="{00000000-0005-0000-0000-0000DF320000}"/>
    <cellStyle name="Comma 2 2 161" xfId="13037" xr:uid="{00000000-0005-0000-0000-0000E0320000}"/>
    <cellStyle name="Comma 2 2 162" xfId="13038" xr:uid="{00000000-0005-0000-0000-0000E1320000}"/>
    <cellStyle name="Comma 2 2 163" xfId="13039" xr:uid="{00000000-0005-0000-0000-0000E2320000}"/>
    <cellStyle name="Comma 2 2 164" xfId="13040" xr:uid="{00000000-0005-0000-0000-0000E3320000}"/>
    <cellStyle name="Comma 2 2 165" xfId="44861" xr:uid="{00000000-0005-0000-0000-0000E4320000}"/>
    <cellStyle name="Comma 2 2 166" xfId="44867" xr:uid="{00000000-0005-0000-0000-0000E5320000}"/>
    <cellStyle name="Comma 2 2 17" xfId="13041" xr:uid="{00000000-0005-0000-0000-0000E6320000}"/>
    <cellStyle name="Comma 2 2 17 2" xfId="13042" xr:uid="{00000000-0005-0000-0000-0000E7320000}"/>
    <cellStyle name="Comma 2 2 18" xfId="13043" xr:uid="{00000000-0005-0000-0000-0000E8320000}"/>
    <cellStyle name="Comma 2 2 18 2" xfId="13044" xr:uid="{00000000-0005-0000-0000-0000E9320000}"/>
    <cellStyle name="Comma 2 2 19" xfId="13045" xr:uid="{00000000-0005-0000-0000-0000EA320000}"/>
    <cellStyle name="Comma 2 2 19 2" xfId="13046" xr:uid="{00000000-0005-0000-0000-0000EB320000}"/>
    <cellStyle name="Comma 2 2 2" xfId="13047" xr:uid="{00000000-0005-0000-0000-0000EC320000}"/>
    <cellStyle name="Comma 2 2 2 2" xfId="13048" xr:uid="{00000000-0005-0000-0000-0000ED320000}"/>
    <cellStyle name="Comma 2 2 2 2 2" xfId="13049" xr:uid="{00000000-0005-0000-0000-0000EE320000}"/>
    <cellStyle name="Comma 2 2 2 2 2 2" xfId="13050" xr:uid="{00000000-0005-0000-0000-0000EF320000}"/>
    <cellStyle name="Comma 2 2 2 2 3" xfId="13051" xr:uid="{00000000-0005-0000-0000-0000F0320000}"/>
    <cellStyle name="Comma 2 2 2 3" xfId="13052" xr:uid="{00000000-0005-0000-0000-0000F1320000}"/>
    <cellStyle name="Comma 2 2 20" xfId="13053" xr:uid="{00000000-0005-0000-0000-0000F2320000}"/>
    <cellStyle name="Comma 2 2 20 2" xfId="13054" xr:uid="{00000000-0005-0000-0000-0000F3320000}"/>
    <cellStyle name="Comma 2 2 21" xfId="13055" xr:uid="{00000000-0005-0000-0000-0000F4320000}"/>
    <cellStyle name="Comma 2 2 21 2" xfId="13056" xr:uid="{00000000-0005-0000-0000-0000F5320000}"/>
    <cellStyle name="Comma 2 2 21 3" xfId="13057" xr:uid="{00000000-0005-0000-0000-0000F6320000}"/>
    <cellStyle name="Comma 2 2 21 4" xfId="13058" xr:uid="{00000000-0005-0000-0000-0000F7320000}"/>
    <cellStyle name="Comma 2 2 21 5" xfId="13059" xr:uid="{00000000-0005-0000-0000-0000F8320000}"/>
    <cellStyle name="Comma 2 2 22" xfId="13060" xr:uid="{00000000-0005-0000-0000-0000F9320000}"/>
    <cellStyle name="Comma 2 2 23" xfId="13061" xr:uid="{00000000-0005-0000-0000-0000FA320000}"/>
    <cellStyle name="Comma 2 2 24" xfId="13062" xr:uid="{00000000-0005-0000-0000-0000FB320000}"/>
    <cellStyle name="Comma 2 2 25" xfId="13063" xr:uid="{00000000-0005-0000-0000-0000FC320000}"/>
    <cellStyle name="Comma 2 2 26" xfId="13064" xr:uid="{00000000-0005-0000-0000-0000FD320000}"/>
    <cellStyle name="Comma 2 2 27" xfId="13065" xr:uid="{00000000-0005-0000-0000-0000FE320000}"/>
    <cellStyle name="Comma 2 2 28" xfId="13066" xr:uid="{00000000-0005-0000-0000-0000FF320000}"/>
    <cellStyle name="Comma 2 2 29" xfId="13067" xr:uid="{00000000-0005-0000-0000-000000330000}"/>
    <cellStyle name="Comma 2 2 3" xfId="13068" xr:uid="{00000000-0005-0000-0000-000001330000}"/>
    <cellStyle name="Comma 2 2 3 2" xfId="13069" xr:uid="{00000000-0005-0000-0000-000002330000}"/>
    <cellStyle name="Comma 2 2 3 2 2" xfId="13070" xr:uid="{00000000-0005-0000-0000-000003330000}"/>
    <cellStyle name="Comma 2 2 3 3" xfId="13071" xr:uid="{00000000-0005-0000-0000-000004330000}"/>
    <cellStyle name="Comma 2 2 30" xfId="13072" xr:uid="{00000000-0005-0000-0000-000005330000}"/>
    <cellStyle name="Comma 2 2 31" xfId="13073" xr:uid="{00000000-0005-0000-0000-000006330000}"/>
    <cellStyle name="Comma 2 2 32" xfId="13074" xr:uid="{00000000-0005-0000-0000-000007330000}"/>
    <cellStyle name="Comma 2 2 33" xfId="13075" xr:uid="{00000000-0005-0000-0000-000008330000}"/>
    <cellStyle name="Comma 2 2 34" xfId="13076" xr:uid="{00000000-0005-0000-0000-000009330000}"/>
    <cellStyle name="Comma 2 2 35" xfId="13077" xr:uid="{00000000-0005-0000-0000-00000A330000}"/>
    <cellStyle name="Comma 2 2 36" xfId="13078" xr:uid="{00000000-0005-0000-0000-00000B330000}"/>
    <cellStyle name="Comma 2 2 37" xfId="13079" xr:uid="{00000000-0005-0000-0000-00000C330000}"/>
    <cellStyle name="Comma 2 2 38" xfId="13080" xr:uid="{00000000-0005-0000-0000-00000D330000}"/>
    <cellStyle name="Comma 2 2 39" xfId="13081" xr:uid="{00000000-0005-0000-0000-00000E330000}"/>
    <cellStyle name="Comma 2 2 4" xfId="13082" xr:uid="{00000000-0005-0000-0000-00000F330000}"/>
    <cellStyle name="Comma 2 2 4 2" xfId="13083" xr:uid="{00000000-0005-0000-0000-000010330000}"/>
    <cellStyle name="Comma 2 2 40" xfId="13084" xr:uid="{00000000-0005-0000-0000-000011330000}"/>
    <cellStyle name="Comma 2 2 41" xfId="13085" xr:uid="{00000000-0005-0000-0000-000012330000}"/>
    <cellStyle name="Comma 2 2 42" xfId="13086" xr:uid="{00000000-0005-0000-0000-000013330000}"/>
    <cellStyle name="Comma 2 2 43" xfId="13087" xr:uid="{00000000-0005-0000-0000-000014330000}"/>
    <cellStyle name="Comma 2 2 44" xfId="13088" xr:uid="{00000000-0005-0000-0000-000015330000}"/>
    <cellStyle name="Comma 2 2 45" xfId="13089" xr:uid="{00000000-0005-0000-0000-000016330000}"/>
    <cellStyle name="Comma 2 2 46" xfId="13090" xr:uid="{00000000-0005-0000-0000-000017330000}"/>
    <cellStyle name="Comma 2 2 47" xfId="13091" xr:uid="{00000000-0005-0000-0000-000018330000}"/>
    <cellStyle name="Comma 2 2 48" xfId="13092" xr:uid="{00000000-0005-0000-0000-000019330000}"/>
    <cellStyle name="Comma 2 2 49" xfId="13093" xr:uid="{00000000-0005-0000-0000-00001A330000}"/>
    <cellStyle name="Comma 2 2 5" xfId="13094" xr:uid="{00000000-0005-0000-0000-00001B330000}"/>
    <cellStyle name="Comma 2 2 5 2" xfId="13095" xr:uid="{00000000-0005-0000-0000-00001C330000}"/>
    <cellStyle name="Comma 2 2 5 3" xfId="13096" xr:uid="{00000000-0005-0000-0000-00001D330000}"/>
    <cellStyle name="Comma 2 2 50" xfId="13097" xr:uid="{00000000-0005-0000-0000-00001E330000}"/>
    <cellStyle name="Comma 2 2 51" xfId="13098" xr:uid="{00000000-0005-0000-0000-00001F330000}"/>
    <cellStyle name="Comma 2 2 52" xfId="13099" xr:uid="{00000000-0005-0000-0000-000020330000}"/>
    <cellStyle name="Comma 2 2 53" xfId="13100" xr:uid="{00000000-0005-0000-0000-000021330000}"/>
    <cellStyle name="Comma 2 2 54" xfId="13101" xr:uid="{00000000-0005-0000-0000-000022330000}"/>
    <cellStyle name="Comma 2 2 55" xfId="13102" xr:uid="{00000000-0005-0000-0000-000023330000}"/>
    <cellStyle name="Comma 2 2 56" xfId="13103" xr:uid="{00000000-0005-0000-0000-000024330000}"/>
    <cellStyle name="Comma 2 2 57" xfId="13104" xr:uid="{00000000-0005-0000-0000-000025330000}"/>
    <cellStyle name="Comma 2 2 58" xfId="13105" xr:uid="{00000000-0005-0000-0000-000026330000}"/>
    <cellStyle name="Comma 2 2 59" xfId="13106" xr:uid="{00000000-0005-0000-0000-000027330000}"/>
    <cellStyle name="Comma 2 2 6" xfId="13107" xr:uid="{00000000-0005-0000-0000-000028330000}"/>
    <cellStyle name="Comma 2 2 6 2" xfId="13108" xr:uid="{00000000-0005-0000-0000-000029330000}"/>
    <cellStyle name="Comma 2 2 60" xfId="13109" xr:uid="{00000000-0005-0000-0000-00002A330000}"/>
    <cellStyle name="Comma 2 2 61" xfId="13110" xr:uid="{00000000-0005-0000-0000-00002B330000}"/>
    <cellStyle name="Comma 2 2 62" xfId="13111" xr:uid="{00000000-0005-0000-0000-00002C330000}"/>
    <cellStyle name="Comma 2 2 63" xfId="13112" xr:uid="{00000000-0005-0000-0000-00002D330000}"/>
    <cellStyle name="Comma 2 2 64" xfId="13113" xr:uid="{00000000-0005-0000-0000-00002E330000}"/>
    <cellStyle name="Comma 2 2 65" xfId="13114" xr:uid="{00000000-0005-0000-0000-00002F330000}"/>
    <cellStyle name="Comma 2 2 66" xfId="13115" xr:uid="{00000000-0005-0000-0000-000030330000}"/>
    <cellStyle name="Comma 2 2 67" xfId="13116" xr:uid="{00000000-0005-0000-0000-000031330000}"/>
    <cellStyle name="Comma 2 2 68" xfId="13117" xr:uid="{00000000-0005-0000-0000-000032330000}"/>
    <cellStyle name="Comma 2 2 69" xfId="13118" xr:uid="{00000000-0005-0000-0000-000033330000}"/>
    <cellStyle name="Comma 2 2 7" xfId="13119" xr:uid="{00000000-0005-0000-0000-000034330000}"/>
    <cellStyle name="Comma 2 2 7 2" xfId="13120" xr:uid="{00000000-0005-0000-0000-000035330000}"/>
    <cellStyle name="Comma 2 2 70" xfId="13121" xr:uid="{00000000-0005-0000-0000-000036330000}"/>
    <cellStyle name="Comma 2 2 71" xfId="13122" xr:uid="{00000000-0005-0000-0000-000037330000}"/>
    <cellStyle name="Comma 2 2 72" xfId="13123" xr:uid="{00000000-0005-0000-0000-000038330000}"/>
    <cellStyle name="Comma 2 2 73" xfId="13124" xr:uid="{00000000-0005-0000-0000-000039330000}"/>
    <cellStyle name="Comma 2 2 74" xfId="13125" xr:uid="{00000000-0005-0000-0000-00003A330000}"/>
    <cellStyle name="Comma 2 2 75" xfId="13126" xr:uid="{00000000-0005-0000-0000-00003B330000}"/>
    <cellStyle name="Comma 2 2 76" xfId="13127" xr:uid="{00000000-0005-0000-0000-00003C330000}"/>
    <cellStyle name="Comma 2 2 77" xfId="13128" xr:uid="{00000000-0005-0000-0000-00003D330000}"/>
    <cellStyle name="Comma 2 2 78" xfId="13129" xr:uid="{00000000-0005-0000-0000-00003E330000}"/>
    <cellStyle name="Comma 2 2 79" xfId="13130" xr:uid="{00000000-0005-0000-0000-00003F330000}"/>
    <cellStyle name="Comma 2 2 8" xfId="13131" xr:uid="{00000000-0005-0000-0000-000040330000}"/>
    <cellStyle name="Comma 2 2 8 2" xfId="13132" xr:uid="{00000000-0005-0000-0000-000041330000}"/>
    <cellStyle name="Comma 2 2 80" xfId="13133" xr:uid="{00000000-0005-0000-0000-000042330000}"/>
    <cellStyle name="Comma 2 2 81" xfId="13134" xr:uid="{00000000-0005-0000-0000-000043330000}"/>
    <cellStyle name="Comma 2 2 82" xfId="13135" xr:uid="{00000000-0005-0000-0000-000044330000}"/>
    <cellStyle name="Comma 2 2 83" xfId="13136" xr:uid="{00000000-0005-0000-0000-000045330000}"/>
    <cellStyle name="Comma 2 2 84" xfId="13137" xr:uid="{00000000-0005-0000-0000-000046330000}"/>
    <cellStyle name="Comma 2 2 85" xfId="13138" xr:uid="{00000000-0005-0000-0000-000047330000}"/>
    <cellStyle name="Comma 2 2 86" xfId="13139" xr:uid="{00000000-0005-0000-0000-000048330000}"/>
    <cellStyle name="Comma 2 2 87" xfId="13140" xr:uid="{00000000-0005-0000-0000-000049330000}"/>
    <cellStyle name="Comma 2 2 88" xfId="13141" xr:uid="{00000000-0005-0000-0000-00004A330000}"/>
    <cellStyle name="Comma 2 2 89" xfId="13142" xr:uid="{00000000-0005-0000-0000-00004B330000}"/>
    <cellStyle name="Comma 2 2 9" xfId="13143" xr:uid="{00000000-0005-0000-0000-00004C330000}"/>
    <cellStyle name="Comma 2 2 9 2" xfId="13144" xr:uid="{00000000-0005-0000-0000-00004D330000}"/>
    <cellStyle name="Comma 2 2 90" xfId="13145" xr:uid="{00000000-0005-0000-0000-00004E330000}"/>
    <cellStyle name="Comma 2 2 91" xfId="13146" xr:uid="{00000000-0005-0000-0000-00004F330000}"/>
    <cellStyle name="Comma 2 2 92" xfId="13147" xr:uid="{00000000-0005-0000-0000-000050330000}"/>
    <cellStyle name="Comma 2 2 93" xfId="13148" xr:uid="{00000000-0005-0000-0000-000051330000}"/>
    <cellStyle name="Comma 2 2 94" xfId="13149" xr:uid="{00000000-0005-0000-0000-000052330000}"/>
    <cellStyle name="Comma 2 2 95" xfId="13150" xr:uid="{00000000-0005-0000-0000-000053330000}"/>
    <cellStyle name="Comma 2 2 96" xfId="13151" xr:uid="{00000000-0005-0000-0000-000054330000}"/>
    <cellStyle name="Comma 2 2 97" xfId="13152" xr:uid="{00000000-0005-0000-0000-000055330000}"/>
    <cellStyle name="Comma 2 2 98" xfId="13153" xr:uid="{00000000-0005-0000-0000-000056330000}"/>
    <cellStyle name="Comma 2 2 99" xfId="13154" xr:uid="{00000000-0005-0000-0000-000057330000}"/>
    <cellStyle name="Comma 2 20" xfId="13155" xr:uid="{00000000-0005-0000-0000-000058330000}"/>
    <cellStyle name="Comma 2 20 10" xfId="13156" xr:uid="{00000000-0005-0000-0000-000059330000}"/>
    <cellStyle name="Comma 2 20 10 2" xfId="13157" xr:uid="{00000000-0005-0000-0000-00005A330000}"/>
    <cellStyle name="Comma 2 20 11" xfId="13158" xr:uid="{00000000-0005-0000-0000-00005B330000}"/>
    <cellStyle name="Comma 2 20 11 2" xfId="13159" xr:uid="{00000000-0005-0000-0000-00005C330000}"/>
    <cellStyle name="Comma 2 20 12" xfId="13160" xr:uid="{00000000-0005-0000-0000-00005D330000}"/>
    <cellStyle name="Comma 2 20 12 2" xfId="13161" xr:uid="{00000000-0005-0000-0000-00005E330000}"/>
    <cellStyle name="Comma 2 20 13" xfId="13162" xr:uid="{00000000-0005-0000-0000-00005F330000}"/>
    <cellStyle name="Comma 2 20 13 2" xfId="13163" xr:uid="{00000000-0005-0000-0000-000060330000}"/>
    <cellStyle name="Comma 2 20 14" xfId="13164" xr:uid="{00000000-0005-0000-0000-000061330000}"/>
    <cellStyle name="Comma 2 20 14 2" xfId="13165" xr:uid="{00000000-0005-0000-0000-000062330000}"/>
    <cellStyle name="Comma 2 20 15" xfId="13166" xr:uid="{00000000-0005-0000-0000-000063330000}"/>
    <cellStyle name="Comma 2 20 15 2" xfId="13167" xr:uid="{00000000-0005-0000-0000-000064330000}"/>
    <cellStyle name="Comma 2 20 16" xfId="13168" xr:uid="{00000000-0005-0000-0000-000065330000}"/>
    <cellStyle name="Comma 2 20 16 2" xfId="13169" xr:uid="{00000000-0005-0000-0000-000066330000}"/>
    <cellStyle name="Comma 2 20 17" xfId="13170" xr:uid="{00000000-0005-0000-0000-000067330000}"/>
    <cellStyle name="Comma 2 20 17 2" xfId="13171" xr:uid="{00000000-0005-0000-0000-000068330000}"/>
    <cellStyle name="Comma 2 20 18" xfId="13172" xr:uid="{00000000-0005-0000-0000-000069330000}"/>
    <cellStyle name="Comma 2 20 19" xfId="13173" xr:uid="{00000000-0005-0000-0000-00006A330000}"/>
    <cellStyle name="Comma 2 20 2" xfId="13174" xr:uid="{00000000-0005-0000-0000-00006B330000}"/>
    <cellStyle name="Comma 2 20 2 2" xfId="13175" xr:uid="{00000000-0005-0000-0000-00006C330000}"/>
    <cellStyle name="Comma 2 20 20" xfId="13176" xr:uid="{00000000-0005-0000-0000-00006D330000}"/>
    <cellStyle name="Comma 2 20 3" xfId="13177" xr:uid="{00000000-0005-0000-0000-00006E330000}"/>
    <cellStyle name="Comma 2 20 3 2" xfId="13178" xr:uid="{00000000-0005-0000-0000-00006F330000}"/>
    <cellStyle name="Comma 2 20 4" xfId="13179" xr:uid="{00000000-0005-0000-0000-000070330000}"/>
    <cellStyle name="Comma 2 20 4 2" xfId="13180" xr:uid="{00000000-0005-0000-0000-000071330000}"/>
    <cellStyle name="Comma 2 20 5" xfId="13181" xr:uid="{00000000-0005-0000-0000-000072330000}"/>
    <cellStyle name="Comma 2 20 5 2" xfId="13182" xr:uid="{00000000-0005-0000-0000-000073330000}"/>
    <cellStyle name="Comma 2 20 6" xfId="13183" xr:uid="{00000000-0005-0000-0000-000074330000}"/>
    <cellStyle name="Comma 2 20 6 2" xfId="13184" xr:uid="{00000000-0005-0000-0000-000075330000}"/>
    <cellStyle name="Comma 2 20 7" xfId="13185" xr:uid="{00000000-0005-0000-0000-000076330000}"/>
    <cellStyle name="Comma 2 20 7 2" xfId="13186" xr:uid="{00000000-0005-0000-0000-000077330000}"/>
    <cellStyle name="Comma 2 20 8" xfId="13187" xr:uid="{00000000-0005-0000-0000-000078330000}"/>
    <cellStyle name="Comma 2 20 8 2" xfId="13188" xr:uid="{00000000-0005-0000-0000-000079330000}"/>
    <cellStyle name="Comma 2 20 9" xfId="13189" xr:uid="{00000000-0005-0000-0000-00007A330000}"/>
    <cellStyle name="Comma 2 20 9 2" xfId="13190" xr:uid="{00000000-0005-0000-0000-00007B330000}"/>
    <cellStyle name="Comma 2 21" xfId="13191" xr:uid="{00000000-0005-0000-0000-00007C330000}"/>
    <cellStyle name="Comma 2 21 10" xfId="13192" xr:uid="{00000000-0005-0000-0000-00007D330000}"/>
    <cellStyle name="Comma 2 21 10 2" xfId="13193" xr:uid="{00000000-0005-0000-0000-00007E330000}"/>
    <cellStyle name="Comma 2 21 11" xfId="13194" xr:uid="{00000000-0005-0000-0000-00007F330000}"/>
    <cellStyle name="Comma 2 21 11 2" xfId="13195" xr:uid="{00000000-0005-0000-0000-000080330000}"/>
    <cellStyle name="Comma 2 21 12" xfId="13196" xr:uid="{00000000-0005-0000-0000-000081330000}"/>
    <cellStyle name="Comma 2 21 12 2" xfId="13197" xr:uid="{00000000-0005-0000-0000-000082330000}"/>
    <cellStyle name="Comma 2 21 13" xfId="13198" xr:uid="{00000000-0005-0000-0000-000083330000}"/>
    <cellStyle name="Comma 2 21 13 2" xfId="13199" xr:uid="{00000000-0005-0000-0000-000084330000}"/>
    <cellStyle name="Comma 2 21 14" xfId="13200" xr:uid="{00000000-0005-0000-0000-000085330000}"/>
    <cellStyle name="Comma 2 21 14 2" xfId="13201" xr:uid="{00000000-0005-0000-0000-000086330000}"/>
    <cellStyle name="Comma 2 21 15" xfId="13202" xr:uid="{00000000-0005-0000-0000-000087330000}"/>
    <cellStyle name="Comma 2 21 15 2" xfId="13203" xr:uid="{00000000-0005-0000-0000-000088330000}"/>
    <cellStyle name="Comma 2 21 16" xfId="13204" xr:uid="{00000000-0005-0000-0000-000089330000}"/>
    <cellStyle name="Comma 2 21 16 2" xfId="13205" xr:uid="{00000000-0005-0000-0000-00008A330000}"/>
    <cellStyle name="Comma 2 21 17" xfId="13206" xr:uid="{00000000-0005-0000-0000-00008B330000}"/>
    <cellStyle name="Comma 2 21 17 2" xfId="13207" xr:uid="{00000000-0005-0000-0000-00008C330000}"/>
    <cellStyle name="Comma 2 21 18" xfId="13208" xr:uid="{00000000-0005-0000-0000-00008D330000}"/>
    <cellStyle name="Comma 2 21 19" xfId="13209" xr:uid="{00000000-0005-0000-0000-00008E330000}"/>
    <cellStyle name="Comma 2 21 2" xfId="13210" xr:uid="{00000000-0005-0000-0000-00008F330000}"/>
    <cellStyle name="Comma 2 21 2 2" xfId="13211" xr:uid="{00000000-0005-0000-0000-000090330000}"/>
    <cellStyle name="Comma 2 21 20" xfId="13212" xr:uid="{00000000-0005-0000-0000-000091330000}"/>
    <cellStyle name="Comma 2 21 3" xfId="13213" xr:uid="{00000000-0005-0000-0000-000092330000}"/>
    <cellStyle name="Comma 2 21 3 2" xfId="13214" xr:uid="{00000000-0005-0000-0000-000093330000}"/>
    <cellStyle name="Comma 2 21 4" xfId="13215" xr:uid="{00000000-0005-0000-0000-000094330000}"/>
    <cellStyle name="Comma 2 21 4 2" xfId="13216" xr:uid="{00000000-0005-0000-0000-000095330000}"/>
    <cellStyle name="Comma 2 21 5" xfId="13217" xr:uid="{00000000-0005-0000-0000-000096330000}"/>
    <cellStyle name="Comma 2 21 5 2" xfId="13218" xr:uid="{00000000-0005-0000-0000-000097330000}"/>
    <cellStyle name="Comma 2 21 6" xfId="13219" xr:uid="{00000000-0005-0000-0000-000098330000}"/>
    <cellStyle name="Comma 2 21 6 2" xfId="13220" xr:uid="{00000000-0005-0000-0000-000099330000}"/>
    <cellStyle name="Comma 2 21 7" xfId="13221" xr:uid="{00000000-0005-0000-0000-00009A330000}"/>
    <cellStyle name="Comma 2 21 7 2" xfId="13222" xr:uid="{00000000-0005-0000-0000-00009B330000}"/>
    <cellStyle name="Comma 2 21 8" xfId="13223" xr:uid="{00000000-0005-0000-0000-00009C330000}"/>
    <cellStyle name="Comma 2 21 8 2" xfId="13224" xr:uid="{00000000-0005-0000-0000-00009D330000}"/>
    <cellStyle name="Comma 2 21 9" xfId="13225" xr:uid="{00000000-0005-0000-0000-00009E330000}"/>
    <cellStyle name="Comma 2 21 9 2" xfId="13226" xr:uid="{00000000-0005-0000-0000-00009F330000}"/>
    <cellStyle name="Comma 2 22" xfId="13227" xr:uid="{00000000-0005-0000-0000-0000A0330000}"/>
    <cellStyle name="Comma 2 22 10" xfId="13228" xr:uid="{00000000-0005-0000-0000-0000A1330000}"/>
    <cellStyle name="Comma 2 22 10 2" xfId="13229" xr:uid="{00000000-0005-0000-0000-0000A2330000}"/>
    <cellStyle name="Comma 2 22 11" xfId="13230" xr:uid="{00000000-0005-0000-0000-0000A3330000}"/>
    <cellStyle name="Comma 2 22 11 2" xfId="13231" xr:uid="{00000000-0005-0000-0000-0000A4330000}"/>
    <cellStyle name="Comma 2 22 12" xfId="13232" xr:uid="{00000000-0005-0000-0000-0000A5330000}"/>
    <cellStyle name="Comma 2 22 12 2" xfId="13233" xr:uid="{00000000-0005-0000-0000-0000A6330000}"/>
    <cellStyle name="Comma 2 22 13" xfId="13234" xr:uid="{00000000-0005-0000-0000-0000A7330000}"/>
    <cellStyle name="Comma 2 22 13 2" xfId="13235" xr:uid="{00000000-0005-0000-0000-0000A8330000}"/>
    <cellStyle name="Comma 2 22 14" xfId="13236" xr:uid="{00000000-0005-0000-0000-0000A9330000}"/>
    <cellStyle name="Comma 2 22 14 2" xfId="13237" xr:uid="{00000000-0005-0000-0000-0000AA330000}"/>
    <cellStyle name="Comma 2 22 15" xfId="13238" xr:uid="{00000000-0005-0000-0000-0000AB330000}"/>
    <cellStyle name="Comma 2 22 15 2" xfId="13239" xr:uid="{00000000-0005-0000-0000-0000AC330000}"/>
    <cellStyle name="Comma 2 22 16" xfId="13240" xr:uid="{00000000-0005-0000-0000-0000AD330000}"/>
    <cellStyle name="Comma 2 22 16 2" xfId="13241" xr:uid="{00000000-0005-0000-0000-0000AE330000}"/>
    <cellStyle name="Comma 2 22 17" xfId="13242" xr:uid="{00000000-0005-0000-0000-0000AF330000}"/>
    <cellStyle name="Comma 2 22 17 2" xfId="13243" xr:uid="{00000000-0005-0000-0000-0000B0330000}"/>
    <cellStyle name="Comma 2 22 18" xfId="13244" xr:uid="{00000000-0005-0000-0000-0000B1330000}"/>
    <cellStyle name="Comma 2 22 19" xfId="13245" xr:uid="{00000000-0005-0000-0000-0000B2330000}"/>
    <cellStyle name="Comma 2 22 2" xfId="13246" xr:uid="{00000000-0005-0000-0000-0000B3330000}"/>
    <cellStyle name="Comma 2 22 2 2" xfId="13247" xr:uid="{00000000-0005-0000-0000-0000B4330000}"/>
    <cellStyle name="Comma 2 22 20" xfId="13248" xr:uid="{00000000-0005-0000-0000-0000B5330000}"/>
    <cellStyle name="Comma 2 22 3" xfId="13249" xr:uid="{00000000-0005-0000-0000-0000B6330000}"/>
    <cellStyle name="Comma 2 22 3 2" xfId="13250" xr:uid="{00000000-0005-0000-0000-0000B7330000}"/>
    <cellStyle name="Comma 2 22 4" xfId="13251" xr:uid="{00000000-0005-0000-0000-0000B8330000}"/>
    <cellStyle name="Comma 2 22 4 2" xfId="13252" xr:uid="{00000000-0005-0000-0000-0000B9330000}"/>
    <cellStyle name="Comma 2 22 5" xfId="13253" xr:uid="{00000000-0005-0000-0000-0000BA330000}"/>
    <cellStyle name="Comma 2 22 5 2" xfId="13254" xr:uid="{00000000-0005-0000-0000-0000BB330000}"/>
    <cellStyle name="Comma 2 22 6" xfId="13255" xr:uid="{00000000-0005-0000-0000-0000BC330000}"/>
    <cellStyle name="Comma 2 22 6 2" xfId="13256" xr:uid="{00000000-0005-0000-0000-0000BD330000}"/>
    <cellStyle name="Comma 2 22 7" xfId="13257" xr:uid="{00000000-0005-0000-0000-0000BE330000}"/>
    <cellStyle name="Comma 2 22 7 2" xfId="13258" xr:uid="{00000000-0005-0000-0000-0000BF330000}"/>
    <cellStyle name="Comma 2 22 8" xfId="13259" xr:uid="{00000000-0005-0000-0000-0000C0330000}"/>
    <cellStyle name="Comma 2 22 8 2" xfId="13260" xr:uid="{00000000-0005-0000-0000-0000C1330000}"/>
    <cellStyle name="Comma 2 22 9" xfId="13261" xr:uid="{00000000-0005-0000-0000-0000C2330000}"/>
    <cellStyle name="Comma 2 22 9 2" xfId="13262" xr:uid="{00000000-0005-0000-0000-0000C3330000}"/>
    <cellStyle name="Comma 2 23" xfId="13263" xr:uid="{00000000-0005-0000-0000-0000C4330000}"/>
    <cellStyle name="Comma 2 23 10" xfId="13264" xr:uid="{00000000-0005-0000-0000-0000C5330000}"/>
    <cellStyle name="Comma 2 23 10 2" xfId="13265" xr:uid="{00000000-0005-0000-0000-0000C6330000}"/>
    <cellStyle name="Comma 2 23 11" xfId="13266" xr:uid="{00000000-0005-0000-0000-0000C7330000}"/>
    <cellStyle name="Comma 2 23 11 2" xfId="13267" xr:uid="{00000000-0005-0000-0000-0000C8330000}"/>
    <cellStyle name="Comma 2 23 12" xfId="13268" xr:uid="{00000000-0005-0000-0000-0000C9330000}"/>
    <cellStyle name="Comma 2 23 12 2" xfId="13269" xr:uid="{00000000-0005-0000-0000-0000CA330000}"/>
    <cellStyle name="Comma 2 23 13" xfId="13270" xr:uid="{00000000-0005-0000-0000-0000CB330000}"/>
    <cellStyle name="Comma 2 23 13 2" xfId="13271" xr:uid="{00000000-0005-0000-0000-0000CC330000}"/>
    <cellStyle name="Comma 2 23 14" xfId="13272" xr:uid="{00000000-0005-0000-0000-0000CD330000}"/>
    <cellStyle name="Comma 2 23 14 2" xfId="13273" xr:uid="{00000000-0005-0000-0000-0000CE330000}"/>
    <cellStyle name="Comma 2 23 15" xfId="13274" xr:uid="{00000000-0005-0000-0000-0000CF330000}"/>
    <cellStyle name="Comma 2 23 15 2" xfId="13275" xr:uid="{00000000-0005-0000-0000-0000D0330000}"/>
    <cellStyle name="Comma 2 23 16" xfId="13276" xr:uid="{00000000-0005-0000-0000-0000D1330000}"/>
    <cellStyle name="Comma 2 23 16 2" xfId="13277" xr:uid="{00000000-0005-0000-0000-0000D2330000}"/>
    <cellStyle name="Comma 2 23 17" xfId="13278" xr:uid="{00000000-0005-0000-0000-0000D3330000}"/>
    <cellStyle name="Comma 2 23 18" xfId="13279" xr:uid="{00000000-0005-0000-0000-0000D4330000}"/>
    <cellStyle name="Comma 2 23 19" xfId="13280" xr:uid="{00000000-0005-0000-0000-0000D5330000}"/>
    <cellStyle name="Comma 2 23 2" xfId="13281" xr:uid="{00000000-0005-0000-0000-0000D6330000}"/>
    <cellStyle name="Comma 2 23 2 10" xfId="13282" xr:uid="{00000000-0005-0000-0000-0000D7330000}"/>
    <cellStyle name="Comma 2 23 2 10 2" xfId="13283" xr:uid="{00000000-0005-0000-0000-0000D8330000}"/>
    <cellStyle name="Comma 2 23 2 11" xfId="13284" xr:uid="{00000000-0005-0000-0000-0000D9330000}"/>
    <cellStyle name="Comma 2 23 2 2" xfId="13285" xr:uid="{00000000-0005-0000-0000-0000DA330000}"/>
    <cellStyle name="Comma 2 23 2 2 2" xfId="13286" xr:uid="{00000000-0005-0000-0000-0000DB330000}"/>
    <cellStyle name="Comma 2 23 2 2 2 2" xfId="13287" xr:uid="{00000000-0005-0000-0000-0000DC330000}"/>
    <cellStyle name="Comma 2 23 2 2 2 2 2" xfId="13288" xr:uid="{00000000-0005-0000-0000-0000DD330000}"/>
    <cellStyle name="Comma 2 23 2 2 2 2 2 2" xfId="13289" xr:uid="{00000000-0005-0000-0000-0000DE330000}"/>
    <cellStyle name="Comma 2 23 2 2 2 2 3" xfId="13290" xr:uid="{00000000-0005-0000-0000-0000DF330000}"/>
    <cellStyle name="Comma 2 23 2 2 2 2 3 2" xfId="13291" xr:uid="{00000000-0005-0000-0000-0000E0330000}"/>
    <cellStyle name="Comma 2 23 2 2 2 2 4" xfId="13292" xr:uid="{00000000-0005-0000-0000-0000E1330000}"/>
    <cellStyle name="Comma 2 23 2 2 2 2 4 2" xfId="13293" xr:uid="{00000000-0005-0000-0000-0000E2330000}"/>
    <cellStyle name="Comma 2 23 2 2 2 2 5" xfId="13294" xr:uid="{00000000-0005-0000-0000-0000E3330000}"/>
    <cellStyle name="Comma 2 23 2 2 2 3" xfId="13295" xr:uid="{00000000-0005-0000-0000-0000E4330000}"/>
    <cellStyle name="Comma 2 23 2 2 2 3 2" xfId="13296" xr:uid="{00000000-0005-0000-0000-0000E5330000}"/>
    <cellStyle name="Comma 2 23 2 2 2 4" xfId="13297" xr:uid="{00000000-0005-0000-0000-0000E6330000}"/>
    <cellStyle name="Comma 2 23 2 2 2 4 2" xfId="13298" xr:uid="{00000000-0005-0000-0000-0000E7330000}"/>
    <cellStyle name="Comma 2 23 2 2 2 5" xfId="13299" xr:uid="{00000000-0005-0000-0000-0000E8330000}"/>
    <cellStyle name="Comma 2 23 2 2 2 5 2" xfId="13300" xr:uid="{00000000-0005-0000-0000-0000E9330000}"/>
    <cellStyle name="Comma 2 23 2 2 2 6" xfId="13301" xr:uid="{00000000-0005-0000-0000-0000EA330000}"/>
    <cellStyle name="Comma 2 23 2 2 2 6 2" xfId="13302" xr:uid="{00000000-0005-0000-0000-0000EB330000}"/>
    <cellStyle name="Comma 2 23 2 2 2 7" xfId="13303" xr:uid="{00000000-0005-0000-0000-0000EC330000}"/>
    <cellStyle name="Comma 2 23 2 2 2 7 2" xfId="13304" xr:uid="{00000000-0005-0000-0000-0000ED330000}"/>
    <cellStyle name="Comma 2 23 2 2 2 8" xfId="13305" xr:uid="{00000000-0005-0000-0000-0000EE330000}"/>
    <cellStyle name="Comma 2 23 2 2 3" xfId="13306" xr:uid="{00000000-0005-0000-0000-0000EF330000}"/>
    <cellStyle name="Comma 2 23 2 2 3 2" xfId="13307" xr:uid="{00000000-0005-0000-0000-0000F0330000}"/>
    <cellStyle name="Comma 2 23 2 2 3 2 2" xfId="13308" xr:uid="{00000000-0005-0000-0000-0000F1330000}"/>
    <cellStyle name="Comma 2 23 2 2 3 3" xfId="13309" xr:uid="{00000000-0005-0000-0000-0000F2330000}"/>
    <cellStyle name="Comma 2 23 2 2 3 3 2" xfId="13310" xr:uid="{00000000-0005-0000-0000-0000F3330000}"/>
    <cellStyle name="Comma 2 23 2 2 3 4" xfId="13311" xr:uid="{00000000-0005-0000-0000-0000F4330000}"/>
    <cellStyle name="Comma 2 23 2 2 3 4 2" xfId="13312" xr:uid="{00000000-0005-0000-0000-0000F5330000}"/>
    <cellStyle name="Comma 2 23 2 2 3 5" xfId="13313" xr:uid="{00000000-0005-0000-0000-0000F6330000}"/>
    <cellStyle name="Comma 2 23 2 2 4" xfId="13314" xr:uid="{00000000-0005-0000-0000-0000F7330000}"/>
    <cellStyle name="Comma 2 23 2 2 4 2" xfId="13315" xr:uid="{00000000-0005-0000-0000-0000F8330000}"/>
    <cellStyle name="Comma 2 23 2 2 5" xfId="13316" xr:uid="{00000000-0005-0000-0000-0000F9330000}"/>
    <cellStyle name="Comma 2 23 2 2 5 2" xfId="13317" xr:uid="{00000000-0005-0000-0000-0000FA330000}"/>
    <cellStyle name="Comma 2 23 2 2 6" xfId="13318" xr:uid="{00000000-0005-0000-0000-0000FB330000}"/>
    <cellStyle name="Comma 2 23 2 2 6 2" xfId="13319" xr:uid="{00000000-0005-0000-0000-0000FC330000}"/>
    <cellStyle name="Comma 2 23 2 2 7" xfId="13320" xr:uid="{00000000-0005-0000-0000-0000FD330000}"/>
    <cellStyle name="Comma 2 23 2 2 7 2" xfId="13321" xr:uid="{00000000-0005-0000-0000-0000FE330000}"/>
    <cellStyle name="Comma 2 23 2 2 8" xfId="13322" xr:uid="{00000000-0005-0000-0000-0000FF330000}"/>
    <cellStyle name="Comma 2 23 2 3" xfId="13323" xr:uid="{00000000-0005-0000-0000-000000340000}"/>
    <cellStyle name="Comma 2 23 2 3 2" xfId="13324" xr:uid="{00000000-0005-0000-0000-000001340000}"/>
    <cellStyle name="Comma 2 23 2 4" xfId="13325" xr:uid="{00000000-0005-0000-0000-000002340000}"/>
    <cellStyle name="Comma 2 23 2 4 2" xfId="13326" xr:uid="{00000000-0005-0000-0000-000003340000}"/>
    <cellStyle name="Comma 2 23 2 5" xfId="13327" xr:uid="{00000000-0005-0000-0000-000004340000}"/>
    <cellStyle name="Comma 2 23 2 5 2" xfId="13328" xr:uid="{00000000-0005-0000-0000-000005340000}"/>
    <cellStyle name="Comma 2 23 2 5 2 2" xfId="13329" xr:uid="{00000000-0005-0000-0000-000006340000}"/>
    <cellStyle name="Comma 2 23 2 5 3" xfId="13330" xr:uid="{00000000-0005-0000-0000-000007340000}"/>
    <cellStyle name="Comma 2 23 2 5 3 2" xfId="13331" xr:uid="{00000000-0005-0000-0000-000008340000}"/>
    <cellStyle name="Comma 2 23 2 5 4" xfId="13332" xr:uid="{00000000-0005-0000-0000-000009340000}"/>
    <cellStyle name="Comma 2 23 2 5 4 2" xfId="13333" xr:uid="{00000000-0005-0000-0000-00000A340000}"/>
    <cellStyle name="Comma 2 23 2 5 5" xfId="13334" xr:uid="{00000000-0005-0000-0000-00000B340000}"/>
    <cellStyle name="Comma 2 23 2 6" xfId="13335" xr:uid="{00000000-0005-0000-0000-00000C340000}"/>
    <cellStyle name="Comma 2 23 2 6 2" xfId="13336" xr:uid="{00000000-0005-0000-0000-00000D340000}"/>
    <cellStyle name="Comma 2 23 2 7" xfId="13337" xr:uid="{00000000-0005-0000-0000-00000E340000}"/>
    <cellStyle name="Comma 2 23 2 7 2" xfId="13338" xr:uid="{00000000-0005-0000-0000-00000F340000}"/>
    <cellStyle name="Comma 2 23 2 8" xfId="13339" xr:uid="{00000000-0005-0000-0000-000010340000}"/>
    <cellStyle name="Comma 2 23 2 8 2" xfId="13340" xr:uid="{00000000-0005-0000-0000-000011340000}"/>
    <cellStyle name="Comma 2 23 2 9" xfId="13341" xr:uid="{00000000-0005-0000-0000-000012340000}"/>
    <cellStyle name="Comma 2 23 2 9 2" xfId="13342" xr:uid="{00000000-0005-0000-0000-000013340000}"/>
    <cellStyle name="Comma 2 23 3" xfId="13343" xr:uid="{00000000-0005-0000-0000-000014340000}"/>
    <cellStyle name="Comma 2 23 3 2" xfId="13344" xr:uid="{00000000-0005-0000-0000-000015340000}"/>
    <cellStyle name="Comma 2 23 4" xfId="13345" xr:uid="{00000000-0005-0000-0000-000016340000}"/>
    <cellStyle name="Comma 2 23 4 2" xfId="13346" xr:uid="{00000000-0005-0000-0000-000017340000}"/>
    <cellStyle name="Comma 2 23 4 2 2" xfId="13347" xr:uid="{00000000-0005-0000-0000-000018340000}"/>
    <cellStyle name="Comma 2 23 4 2 2 2" xfId="13348" xr:uid="{00000000-0005-0000-0000-000019340000}"/>
    <cellStyle name="Comma 2 23 4 2 2 2 2" xfId="13349" xr:uid="{00000000-0005-0000-0000-00001A340000}"/>
    <cellStyle name="Comma 2 23 4 2 2 3" xfId="13350" xr:uid="{00000000-0005-0000-0000-00001B340000}"/>
    <cellStyle name="Comma 2 23 4 2 2 3 2" xfId="13351" xr:uid="{00000000-0005-0000-0000-00001C340000}"/>
    <cellStyle name="Comma 2 23 4 2 2 4" xfId="13352" xr:uid="{00000000-0005-0000-0000-00001D340000}"/>
    <cellStyle name="Comma 2 23 4 2 2 4 2" xfId="13353" xr:uid="{00000000-0005-0000-0000-00001E340000}"/>
    <cellStyle name="Comma 2 23 4 2 2 5" xfId="13354" xr:uid="{00000000-0005-0000-0000-00001F340000}"/>
    <cellStyle name="Comma 2 23 4 2 3" xfId="13355" xr:uid="{00000000-0005-0000-0000-000020340000}"/>
    <cellStyle name="Comma 2 23 4 2 3 2" xfId="13356" xr:uid="{00000000-0005-0000-0000-000021340000}"/>
    <cellStyle name="Comma 2 23 4 2 4" xfId="13357" xr:uid="{00000000-0005-0000-0000-000022340000}"/>
    <cellStyle name="Comma 2 23 4 2 4 2" xfId="13358" xr:uid="{00000000-0005-0000-0000-000023340000}"/>
    <cellStyle name="Comma 2 23 4 2 5" xfId="13359" xr:uid="{00000000-0005-0000-0000-000024340000}"/>
    <cellStyle name="Comma 2 23 4 2 5 2" xfId="13360" xr:uid="{00000000-0005-0000-0000-000025340000}"/>
    <cellStyle name="Comma 2 23 4 2 6" xfId="13361" xr:uid="{00000000-0005-0000-0000-000026340000}"/>
    <cellStyle name="Comma 2 23 4 2 6 2" xfId="13362" xr:uid="{00000000-0005-0000-0000-000027340000}"/>
    <cellStyle name="Comma 2 23 4 2 7" xfId="13363" xr:uid="{00000000-0005-0000-0000-000028340000}"/>
    <cellStyle name="Comma 2 23 4 2 7 2" xfId="13364" xr:uid="{00000000-0005-0000-0000-000029340000}"/>
    <cellStyle name="Comma 2 23 4 2 8" xfId="13365" xr:uid="{00000000-0005-0000-0000-00002A340000}"/>
    <cellStyle name="Comma 2 23 4 3" xfId="13366" xr:uid="{00000000-0005-0000-0000-00002B340000}"/>
    <cellStyle name="Comma 2 23 4 3 2" xfId="13367" xr:uid="{00000000-0005-0000-0000-00002C340000}"/>
    <cellStyle name="Comma 2 23 4 3 2 2" xfId="13368" xr:uid="{00000000-0005-0000-0000-00002D340000}"/>
    <cellStyle name="Comma 2 23 4 3 3" xfId="13369" xr:uid="{00000000-0005-0000-0000-00002E340000}"/>
    <cellStyle name="Comma 2 23 4 3 3 2" xfId="13370" xr:uid="{00000000-0005-0000-0000-00002F340000}"/>
    <cellStyle name="Comma 2 23 4 3 4" xfId="13371" xr:uid="{00000000-0005-0000-0000-000030340000}"/>
    <cellStyle name="Comma 2 23 4 3 4 2" xfId="13372" xr:uid="{00000000-0005-0000-0000-000031340000}"/>
    <cellStyle name="Comma 2 23 4 3 5" xfId="13373" xr:uid="{00000000-0005-0000-0000-000032340000}"/>
    <cellStyle name="Comma 2 23 4 4" xfId="13374" xr:uid="{00000000-0005-0000-0000-000033340000}"/>
    <cellStyle name="Comma 2 23 4 4 2" xfId="13375" xr:uid="{00000000-0005-0000-0000-000034340000}"/>
    <cellStyle name="Comma 2 23 4 5" xfId="13376" xr:uid="{00000000-0005-0000-0000-000035340000}"/>
    <cellStyle name="Comma 2 23 4 5 2" xfId="13377" xr:uid="{00000000-0005-0000-0000-000036340000}"/>
    <cellStyle name="Comma 2 23 4 6" xfId="13378" xr:uid="{00000000-0005-0000-0000-000037340000}"/>
    <cellStyle name="Comma 2 23 4 6 2" xfId="13379" xr:uid="{00000000-0005-0000-0000-000038340000}"/>
    <cellStyle name="Comma 2 23 4 7" xfId="13380" xr:uid="{00000000-0005-0000-0000-000039340000}"/>
    <cellStyle name="Comma 2 23 4 7 2" xfId="13381" xr:uid="{00000000-0005-0000-0000-00003A340000}"/>
    <cellStyle name="Comma 2 23 4 8" xfId="13382" xr:uid="{00000000-0005-0000-0000-00003B340000}"/>
    <cellStyle name="Comma 2 23 5" xfId="13383" xr:uid="{00000000-0005-0000-0000-00003C340000}"/>
    <cellStyle name="Comma 2 23 5 2" xfId="13384" xr:uid="{00000000-0005-0000-0000-00003D340000}"/>
    <cellStyle name="Comma 2 23 6" xfId="13385" xr:uid="{00000000-0005-0000-0000-00003E340000}"/>
    <cellStyle name="Comma 2 23 6 2" xfId="13386" xr:uid="{00000000-0005-0000-0000-00003F340000}"/>
    <cellStyle name="Comma 2 23 6 2 2" xfId="13387" xr:uid="{00000000-0005-0000-0000-000040340000}"/>
    <cellStyle name="Comma 2 23 6 3" xfId="13388" xr:uid="{00000000-0005-0000-0000-000041340000}"/>
    <cellStyle name="Comma 2 23 6 3 2" xfId="13389" xr:uid="{00000000-0005-0000-0000-000042340000}"/>
    <cellStyle name="Comma 2 23 6 4" xfId="13390" xr:uid="{00000000-0005-0000-0000-000043340000}"/>
    <cellStyle name="Comma 2 23 6 4 2" xfId="13391" xr:uid="{00000000-0005-0000-0000-000044340000}"/>
    <cellStyle name="Comma 2 23 6 5" xfId="13392" xr:uid="{00000000-0005-0000-0000-000045340000}"/>
    <cellStyle name="Comma 2 23 7" xfId="13393" xr:uid="{00000000-0005-0000-0000-000046340000}"/>
    <cellStyle name="Comma 2 23 7 2" xfId="13394" xr:uid="{00000000-0005-0000-0000-000047340000}"/>
    <cellStyle name="Comma 2 23 8" xfId="13395" xr:uid="{00000000-0005-0000-0000-000048340000}"/>
    <cellStyle name="Comma 2 23 8 2" xfId="13396" xr:uid="{00000000-0005-0000-0000-000049340000}"/>
    <cellStyle name="Comma 2 23 9" xfId="13397" xr:uid="{00000000-0005-0000-0000-00004A340000}"/>
    <cellStyle name="Comma 2 23 9 2" xfId="13398" xr:uid="{00000000-0005-0000-0000-00004B340000}"/>
    <cellStyle name="Comma 2 24" xfId="13399" xr:uid="{00000000-0005-0000-0000-00004C340000}"/>
    <cellStyle name="Comma 2 24 2" xfId="13400" xr:uid="{00000000-0005-0000-0000-00004D340000}"/>
    <cellStyle name="Comma 2 25" xfId="13401" xr:uid="{00000000-0005-0000-0000-00004E340000}"/>
    <cellStyle name="Comma 2 25 2" xfId="13402" xr:uid="{00000000-0005-0000-0000-00004F340000}"/>
    <cellStyle name="Comma 2 26" xfId="13403" xr:uid="{00000000-0005-0000-0000-000050340000}"/>
    <cellStyle name="Comma 2 26 2" xfId="13404" xr:uid="{00000000-0005-0000-0000-000051340000}"/>
    <cellStyle name="Comma 2 27" xfId="13405" xr:uid="{00000000-0005-0000-0000-000052340000}"/>
    <cellStyle name="Comma 2 27 10" xfId="13406" xr:uid="{00000000-0005-0000-0000-000053340000}"/>
    <cellStyle name="Comma 2 27 10 2" xfId="13407" xr:uid="{00000000-0005-0000-0000-000054340000}"/>
    <cellStyle name="Comma 2 27 11" xfId="13408" xr:uid="{00000000-0005-0000-0000-000055340000}"/>
    <cellStyle name="Comma 2 27 11 2" xfId="13409" xr:uid="{00000000-0005-0000-0000-000056340000}"/>
    <cellStyle name="Comma 2 27 12" xfId="13410" xr:uid="{00000000-0005-0000-0000-000057340000}"/>
    <cellStyle name="Comma 2 27 12 2" xfId="13411" xr:uid="{00000000-0005-0000-0000-000058340000}"/>
    <cellStyle name="Comma 2 27 13" xfId="13412" xr:uid="{00000000-0005-0000-0000-000059340000}"/>
    <cellStyle name="Comma 2 27 13 2" xfId="13413" xr:uid="{00000000-0005-0000-0000-00005A340000}"/>
    <cellStyle name="Comma 2 27 14" xfId="13414" xr:uid="{00000000-0005-0000-0000-00005B340000}"/>
    <cellStyle name="Comma 2 27 14 2" xfId="13415" xr:uid="{00000000-0005-0000-0000-00005C340000}"/>
    <cellStyle name="Comma 2 27 15" xfId="13416" xr:uid="{00000000-0005-0000-0000-00005D340000}"/>
    <cellStyle name="Comma 2 27 15 2" xfId="13417" xr:uid="{00000000-0005-0000-0000-00005E340000}"/>
    <cellStyle name="Comma 2 27 16" xfId="13418" xr:uid="{00000000-0005-0000-0000-00005F340000}"/>
    <cellStyle name="Comma 2 27 17" xfId="13419" xr:uid="{00000000-0005-0000-0000-000060340000}"/>
    <cellStyle name="Comma 2 27 18" xfId="13420" xr:uid="{00000000-0005-0000-0000-000061340000}"/>
    <cellStyle name="Comma 2 27 2" xfId="13421" xr:uid="{00000000-0005-0000-0000-000062340000}"/>
    <cellStyle name="Comma 2 27 2 2" xfId="13422" xr:uid="{00000000-0005-0000-0000-000063340000}"/>
    <cellStyle name="Comma 2 27 2 2 2" xfId="13423" xr:uid="{00000000-0005-0000-0000-000064340000}"/>
    <cellStyle name="Comma 2 27 2 2 2 2" xfId="13424" xr:uid="{00000000-0005-0000-0000-000065340000}"/>
    <cellStyle name="Comma 2 27 2 2 2 2 2" xfId="13425" xr:uid="{00000000-0005-0000-0000-000066340000}"/>
    <cellStyle name="Comma 2 27 2 2 2 3" xfId="13426" xr:uid="{00000000-0005-0000-0000-000067340000}"/>
    <cellStyle name="Comma 2 27 2 2 2 3 2" xfId="13427" xr:uid="{00000000-0005-0000-0000-000068340000}"/>
    <cellStyle name="Comma 2 27 2 2 2 4" xfId="13428" xr:uid="{00000000-0005-0000-0000-000069340000}"/>
    <cellStyle name="Comma 2 27 2 2 2 4 2" xfId="13429" xr:uid="{00000000-0005-0000-0000-00006A340000}"/>
    <cellStyle name="Comma 2 27 2 2 2 5" xfId="13430" xr:uid="{00000000-0005-0000-0000-00006B340000}"/>
    <cellStyle name="Comma 2 27 2 2 3" xfId="13431" xr:uid="{00000000-0005-0000-0000-00006C340000}"/>
    <cellStyle name="Comma 2 27 2 2 3 2" xfId="13432" xr:uid="{00000000-0005-0000-0000-00006D340000}"/>
    <cellStyle name="Comma 2 27 2 2 4" xfId="13433" xr:uid="{00000000-0005-0000-0000-00006E340000}"/>
    <cellStyle name="Comma 2 27 2 2 4 2" xfId="13434" xr:uid="{00000000-0005-0000-0000-00006F340000}"/>
    <cellStyle name="Comma 2 27 2 2 5" xfId="13435" xr:uid="{00000000-0005-0000-0000-000070340000}"/>
    <cellStyle name="Comma 2 27 2 2 5 2" xfId="13436" xr:uid="{00000000-0005-0000-0000-000071340000}"/>
    <cellStyle name="Comma 2 27 2 2 6" xfId="13437" xr:uid="{00000000-0005-0000-0000-000072340000}"/>
    <cellStyle name="Comma 2 27 2 2 6 2" xfId="13438" xr:uid="{00000000-0005-0000-0000-000073340000}"/>
    <cellStyle name="Comma 2 27 2 2 7" xfId="13439" xr:uid="{00000000-0005-0000-0000-000074340000}"/>
    <cellStyle name="Comma 2 27 2 2 7 2" xfId="13440" xr:uid="{00000000-0005-0000-0000-000075340000}"/>
    <cellStyle name="Comma 2 27 2 2 8" xfId="13441" xr:uid="{00000000-0005-0000-0000-000076340000}"/>
    <cellStyle name="Comma 2 27 2 3" xfId="13442" xr:uid="{00000000-0005-0000-0000-000077340000}"/>
    <cellStyle name="Comma 2 27 2 3 2" xfId="13443" xr:uid="{00000000-0005-0000-0000-000078340000}"/>
    <cellStyle name="Comma 2 27 2 3 2 2" xfId="13444" xr:uid="{00000000-0005-0000-0000-000079340000}"/>
    <cellStyle name="Comma 2 27 2 3 3" xfId="13445" xr:uid="{00000000-0005-0000-0000-00007A340000}"/>
    <cellStyle name="Comma 2 27 2 3 3 2" xfId="13446" xr:uid="{00000000-0005-0000-0000-00007B340000}"/>
    <cellStyle name="Comma 2 27 2 3 4" xfId="13447" xr:uid="{00000000-0005-0000-0000-00007C340000}"/>
    <cellStyle name="Comma 2 27 2 3 4 2" xfId="13448" xr:uid="{00000000-0005-0000-0000-00007D340000}"/>
    <cellStyle name="Comma 2 27 2 3 5" xfId="13449" xr:uid="{00000000-0005-0000-0000-00007E340000}"/>
    <cellStyle name="Comma 2 27 2 4" xfId="13450" xr:uid="{00000000-0005-0000-0000-00007F340000}"/>
    <cellStyle name="Comma 2 27 2 4 2" xfId="13451" xr:uid="{00000000-0005-0000-0000-000080340000}"/>
    <cellStyle name="Comma 2 27 2 5" xfId="13452" xr:uid="{00000000-0005-0000-0000-000081340000}"/>
    <cellStyle name="Comma 2 27 2 5 2" xfId="13453" xr:uid="{00000000-0005-0000-0000-000082340000}"/>
    <cellStyle name="Comma 2 27 2 6" xfId="13454" xr:uid="{00000000-0005-0000-0000-000083340000}"/>
    <cellStyle name="Comma 2 27 2 6 2" xfId="13455" xr:uid="{00000000-0005-0000-0000-000084340000}"/>
    <cellStyle name="Comma 2 27 2 7" xfId="13456" xr:uid="{00000000-0005-0000-0000-000085340000}"/>
    <cellStyle name="Comma 2 27 2 7 2" xfId="13457" xr:uid="{00000000-0005-0000-0000-000086340000}"/>
    <cellStyle name="Comma 2 27 2 8" xfId="13458" xr:uid="{00000000-0005-0000-0000-000087340000}"/>
    <cellStyle name="Comma 2 27 3" xfId="13459" xr:uid="{00000000-0005-0000-0000-000088340000}"/>
    <cellStyle name="Comma 2 27 3 2" xfId="13460" xr:uid="{00000000-0005-0000-0000-000089340000}"/>
    <cellStyle name="Comma 2 27 4" xfId="13461" xr:uid="{00000000-0005-0000-0000-00008A340000}"/>
    <cellStyle name="Comma 2 27 4 2" xfId="13462" xr:uid="{00000000-0005-0000-0000-00008B340000}"/>
    <cellStyle name="Comma 2 27 5" xfId="13463" xr:uid="{00000000-0005-0000-0000-00008C340000}"/>
    <cellStyle name="Comma 2 27 5 2" xfId="13464" xr:uid="{00000000-0005-0000-0000-00008D340000}"/>
    <cellStyle name="Comma 2 27 5 2 2" xfId="13465" xr:uid="{00000000-0005-0000-0000-00008E340000}"/>
    <cellStyle name="Comma 2 27 5 3" xfId="13466" xr:uid="{00000000-0005-0000-0000-00008F340000}"/>
    <cellStyle name="Comma 2 27 5 3 2" xfId="13467" xr:uid="{00000000-0005-0000-0000-000090340000}"/>
    <cellStyle name="Comma 2 27 5 4" xfId="13468" xr:uid="{00000000-0005-0000-0000-000091340000}"/>
    <cellStyle name="Comma 2 27 5 4 2" xfId="13469" xr:uid="{00000000-0005-0000-0000-000092340000}"/>
    <cellStyle name="Comma 2 27 5 5" xfId="13470" xr:uid="{00000000-0005-0000-0000-000093340000}"/>
    <cellStyle name="Comma 2 27 6" xfId="13471" xr:uid="{00000000-0005-0000-0000-000094340000}"/>
    <cellStyle name="Comma 2 27 6 2" xfId="13472" xr:uid="{00000000-0005-0000-0000-000095340000}"/>
    <cellStyle name="Comma 2 27 7" xfId="13473" xr:uid="{00000000-0005-0000-0000-000096340000}"/>
    <cellStyle name="Comma 2 27 7 2" xfId="13474" xr:uid="{00000000-0005-0000-0000-000097340000}"/>
    <cellStyle name="Comma 2 27 8" xfId="13475" xr:uid="{00000000-0005-0000-0000-000098340000}"/>
    <cellStyle name="Comma 2 27 8 2" xfId="13476" xr:uid="{00000000-0005-0000-0000-000099340000}"/>
    <cellStyle name="Comma 2 27 9" xfId="13477" xr:uid="{00000000-0005-0000-0000-00009A340000}"/>
    <cellStyle name="Comma 2 27 9 2" xfId="13478" xr:uid="{00000000-0005-0000-0000-00009B340000}"/>
    <cellStyle name="Comma 2 28" xfId="13479" xr:uid="{00000000-0005-0000-0000-00009C340000}"/>
    <cellStyle name="Comma 2 28 10" xfId="13480" xr:uid="{00000000-0005-0000-0000-00009D340000}"/>
    <cellStyle name="Comma 2 28 10 2" xfId="13481" xr:uid="{00000000-0005-0000-0000-00009E340000}"/>
    <cellStyle name="Comma 2 28 11" xfId="13482" xr:uid="{00000000-0005-0000-0000-00009F340000}"/>
    <cellStyle name="Comma 2 28 11 2" xfId="13483" xr:uid="{00000000-0005-0000-0000-0000A0340000}"/>
    <cellStyle name="Comma 2 28 12" xfId="13484" xr:uid="{00000000-0005-0000-0000-0000A1340000}"/>
    <cellStyle name="Comma 2 28 12 2" xfId="13485" xr:uid="{00000000-0005-0000-0000-0000A2340000}"/>
    <cellStyle name="Comma 2 28 13" xfId="13486" xr:uid="{00000000-0005-0000-0000-0000A3340000}"/>
    <cellStyle name="Comma 2 28 14" xfId="13487" xr:uid="{00000000-0005-0000-0000-0000A4340000}"/>
    <cellStyle name="Comma 2 28 15" xfId="13488" xr:uid="{00000000-0005-0000-0000-0000A5340000}"/>
    <cellStyle name="Comma 2 28 2" xfId="13489" xr:uid="{00000000-0005-0000-0000-0000A6340000}"/>
    <cellStyle name="Comma 2 28 2 2" xfId="13490" xr:uid="{00000000-0005-0000-0000-0000A7340000}"/>
    <cellStyle name="Comma 2 28 2 2 2" xfId="13491" xr:uid="{00000000-0005-0000-0000-0000A8340000}"/>
    <cellStyle name="Comma 2 28 2 2 2 2" xfId="13492" xr:uid="{00000000-0005-0000-0000-0000A9340000}"/>
    <cellStyle name="Comma 2 28 2 2 3" xfId="13493" xr:uid="{00000000-0005-0000-0000-0000AA340000}"/>
    <cellStyle name="Comma 2 28 2 2 3 2" xfId="13494" xr:uid="{00000000-0005-0000-0000-0000AB340000}"/>
    <cellStyle name="Comma 2 28 2 2 4" xfId="13495" xr:uid="{00000000-0005-0000-0000-0000AC340000}"/>
    <cellStyle name="Comma 2 28 2 2 4 2" xfId="13496" xr:uid="{00000000-0005-0000-0000-0000AD340000}"/>
    <cellStyle name="Comma 2 28 2 2 5" xfId="13497" xr:uid="{00000000-0005-0000-0000-0000AE340000}"/>
    <cellStyle name="Comma 2 28 2 3" xfId="13498" xr:uid="{00000000-0005-0000-0000-0000AF340000}"/>
    <cellStyle name="Comma 2 28 2 3 2" xfId="13499" xr:uid="{00000000-0005-0000-0000-0000B0340000}"/>
    <cellStyle name="Comma 2 28 2 4" xfId="13500" xr:uid="{00000000-0005-0000-0000-0000B1340000}"/>
    <cellStyle name="Comma 2 28 2 4 2" xfId="13501" xr:uid="{00000000-0005-0000-0000-0000B2340000}"/>
    <cellStyle name="Comma 2 28 2 5" xfId="13502" xr:uid="{00000000-0005-0000-0000-0000B3340000}"/>
    <cellStyle name="Comma 2 28 2 5 2" xfId="13503" xr:uid="{00000000-0005-0000-0000-0000B4340000}"/>
    <cellStyle name="Comma 2 28 2 6" xfId="13504" xr:uid="{00000000-0005-0000-0000-0000B5340000}"/>
    <cellStyle name="Comma 2 28 2 6 2" xfId="13505" xr:uid="{00000000-0005-0000-0000-0000B6340000}"/>
    <cellStyle name="Comma 2 28 2 7" xfId="13506" xr:uid="{00000000-0005-0000-0000-0000B7340000}"/>
    <cellStyle name="Comma 2 28 2 7 2" xfId="13507" xr:uid="{00000000-0005-0000-0000-0000B8340000}"/>
    <cellStyle name="Comma 2 28 2 8" xfId="13508" xr:uid="{00000000-0005-0000-0000-0000B9340000}"/>
    <cellStyle name="Comma 2 28 3" xfId="13509" xr:uid="{00000000-0005-0000-0000-0000BA340000}"/>
    <cellStyle name="Comma 2 28 3 2" xfId="13510" xr:uid="{00000000-0005-0000-0000-0000BB340000}"/>
    <cellStyle name="Comma 2 28 3 2 2" xfId="13511" xr:uid="{00000000-0005-0000-0000-0000BC340000}"/>
    <cellStyle name="Comma 2 28 3 3" xfId="13512" xr:uid="{00000000-0005-0000-0000-0000BD340000}"/>
    <cellStyle name="Comma 2 28 3 3 2" xfId="13513" xr:uid="{00000000-0005-0000-0000-0000BE340000}"/>
    <cellStyle name="Comma 2 28 3 4" xfId="13514" xr:uid="{00000000-0005-0000-0000-0000BF340000}"/>
    <cellStyle name="Comma 2 28 3 4 2" xfId="13515" xr:uid="{00000000-0005-0000-0000-0000C0340000}"/>
    <cellStyle name="Comma 2 28 3 5" xfId="13516" xr:uid="{00000000-0005-0000-0000-0000C1340000}"/>
    <cellStyle name="Comma 2 28 4" xfId="13517" xr:uid="{00000000-0005-0000-0000-0000C2340000}"/>
    <cellStyle name="Comma 2 28 4 2" xfId="13518" xr:uid="{00000000-0005-0000-0000-0000C3340000}"/>
    <cellStyle name="Comma 2 28 5" xfId="13519" xr:uid="{00000000-0005-0000-0000-0000C4340000}"/>
    <cellStyle name="Comma 2 28 5 2" xfId="13520" xr:uid="{00000000-0005-0000-0000-0000C5340000}"/>
    <cellStyle name="Comma 2 28 6" xfId="13521" xr:uid="{00000000-0005-0000-0000-0000C6340000}"/>
    <cellStyle name="Comma 2 28 6 2" xfId="13522" xr:uid="{00000000-0005-0000-0000-0000C7340000}"/>
    <cellStyle name="Comma 2 28 7" xfId="13523" xr:uid="{00000000-0005-0000-0000-0000C8340000}"/>
    <cellStyle name="Comma 2 28 7 2" xfId="13524" xr:uid="{00000000-0005-0000-0000-0000C9340000}"/>
    <cellStyle name="Comma 2 28 8" xfId="13525" xr:uid="{00000000-0005-0000-0000-0000CA340000}"/>
    <cellStyle name="Comma 2 28 8 2" xfId="13526" xr:uid="{00000000-0005-0000-0000-0000CB340000}"/>
    <cellStyle name="Comma 2 28 9" xfId="13527" xr:uid="{00000000-0005-0000-0000-0000CC340000}"/>
    <cellStyle name="Comma 2 28 9 2" xfId="13528" xr:uid="{00000000-0005-0000-0000-0000CD340000}"/>
    <cellStyle name="Comma 2 29" xfId="13529" xr:uid="{00000000-0005-0000-0000-0000CE340000}"/>
    <cellStyle name="Comma 2 29 2" xfId="13530" xr:uid="{00000000-0005-0000-0000-0000CF340000}"/>
    <cellStyle name="Comma 2 3" xfId="13531" xr:uid="{00000000-0005-0000-0000-0000D0340000}"/>
    <cellStyle name="Comma 2 3 10" xfId="13532" xr:uid="{00000000-0005-0000-0000-0000D1340000}"/>
    <cellStyle name="Comma 2 3 10 2" xfId="13533" xr:uid="{00000000-0005-0000-0000-0000D2340000}"/>
    <cellStyle name="Comma 2 3 100" xfId="13534" xr:uid="{00000000-0005-0000-0000-0000D3340000}"/>
    <cellStyle name="Comma 2 3 101" xfId="13535" xr:uid="{00000000-0005-0000-0000-0000D4340000}"/>
    <cellStyle name="Comma 2 3 102" xfId="13536" xr:uid="{00000000-0005-0000-0000-0000D5340000}"/>
    <cellStyle name="Comma 2 3 103" xfId="13537" xr:uid="{00000000-0005-0000-0000-0000D6340000}"/>
    <cellStyle name="Comma 2 3 104" xfId="13538" xr:uid="{00000000-0005-0000-0000-0000D7340000}"/>
    <cellStyle name="Comma 2 3 105" xfId="13539" xr:uid="{00000000-0005-0000-0000-0000D8340000}"/>
    <cellStyle name="Comma 2 3 106" xfId="13540" xr:uid="{00000000-0005-0000-0000-0000D9340000}"/>
    <cellStyle name="Comma 2 3 107" xfId="13541" xr:uid="{00000000-0005-0000-0000-0000DA340000}"/>
    <cellStyle name="Comma 2 3 108" xfId="13542" xr:uid="{00000000-0005-0000-0000-0000DB340000}"/>
    <cellStyle name="Comma 2 3 109" xfId="13543" xr:uid="{00000000-0005-0000-0000-0000DC340000}"/>
    <cellStyle name="Comma 2 3 11" xfId="13544" xr:uid="{00000000-0005-0000-0000-0000DD340000}"/>
    <cellStyle name="Comma 2 3 11 2" xfId="13545" xr:uid="{00000000-0005-0000-0000-0000DE340000}"/>
    <cellStyle name="Comma 2 3 110" xfId="13546" xr:uid="{00000000-0005-0000-0000-0000DF340000}"/>
    <cellStyle name="Comma 2 3 111" xfId="13547" xr:uid="{00000000-0005-0000-0000-0000E0340000}"/>
    <cellStyle name="Comma 2 3 112" xfId="13548" xr:uid="{00000000-0005-0000-0000-0000E1340000}"/>
    <cellStyle name="Comma 2 3 113" xfId="13549" xr:uid="{00000000-0005-0000-0000-0000E2340000}"/>
    <cellStyle name="Comma 2 3 114" xfId="13550" xr:uid="{00000000-0005-0000-0000-0000E3340000}"/>
    <cellStyle name="Comma 2 3 115" xfId="13551" xr:uid="{00000000-0005-0000-0000-0000E4340000}"/>
    <cellStyle name="Comma 2 3 116" xfId="13552" xr:uid="{00000000-0005-0000-0000-0000E5340000}"/>
    <cellStyle name="Comma 2 3 117" xfId="13553" xr:uid="{00000000-0005-0000-0000-0000E6340000}"/>
    <cellStyle name="Comma 2 3 118" xfId="13554" xr:uid="{00000000-0005-0000-0000-0000E7340000}"/>
    <cellStyle name="Comma 2 3 119" xfId="13555" xr:uid="{00000000-0005-0000-0000-0000E8340000}"/>
    <cellStyle name="Comma 2 3 12" xfId="13556" xr:uid="{00000000-0005-0000-0000-0000E9340000}"/>
    <cellStyle name="Comma 2 3 12 2" xfId="13557" xr:uid="{00000000-0005-0000-0000-0000EA340000}"/>
    <cellStyle name="Comma 2 3 120" xfId="13558" xr:uid="{00000000-0005-0000-0000-0000EB340000}"/>
    <cellStyle name="Comma 2 3 121" xfId="13559" xr:uid="{00000000-0005-0000-0000-0000EC340000}"/>
    <cellStyle name="Comma 2 3 122" xfId="13560" xr:uid="{00000000-0005-0000-0000-0000ED340000}"/>
    <cellStyle name="Comma 2 3 123" xfId="13561" xr:uid="{00000000-0005-0000-0000-0000EE340000}"/>
    <cellStyle name="Comma 2 3 124" xfId="13562" xr:uid="{00000000-0005-0000-0000-0000EF340000}"/>
    <cellStyle name="Comma 2 3 125" xfId="13563" xr:uid="{00000000-0005-0000-0000-0000F0340000}"/>
    <cellStyle name="Comma 2 3 126" xfId="13564" xr:uid="{00000000-0005-0000-0000-0000F1340000}"/>
    <cellStyle name="Comma 2 3 127" xfId="13565" xr:uid="{00000000-0005-0000-0000-0000F2340000}"/>
    <cellStyle name="Comma 2 3 128" xfId="13566" xr:uid="{00000000-0005-0000-0000-0000F3340000}"/>
    <cellStyle name="Comma 2 3 129" xfId="13567" xr:uid="{00000000-0005-0000-0000-0000F4340000}"/>
    <cellStyle name="Comma 2 3 13" xfId="13568" xr:uid="{00000000-0005-0000-0000-0000F5340000}"/>
    <cellStyle name="Comma 2 3 13 2" xfId="13569" xr:uid="{00000000-0005-0000-0000-0000F6340000}"/>
    <cellStyle name="Comma 2 3 130" xfId="13570" xr:uid="{00000000-0005-0000-0000-0000F7340000}"/>
    <cellStyle name="Comma 2 3 131" xfId="13571" xr:uid="{00000000-0005-0000-0000-0000F8340000}"/>
    <cellStyle name="Comma 2 3 132" xfId="13572" xr:uid="{00000000-0005-0000-0000-0000F9340000}"/>
    <cellStyle name="Comma 2 3 133" xfId="13573" xr:uid="{00000000-0005-0000-0000-0000FA340000}"/>
    <cellStyle name="Comma 2 3 134" xfId="13574" xr:uid="{00000000-0005-0000-0000-0000FB340000}"/>
    <cellStyle name="Comma 2 3 135" xfId="13575" xr:uid="{00000000-0005-0000-0000-0000FC340000}"/>
    <cellStyle name="Comma 2 3 136" xfId="13576" xr:uid="{00000000-0005-0000-0000-0000FD340000}"/>
    <cellStyle name="Comma 2 3 137" xfId="13577" xr:uid="{00000000-0005-0000-0000-0000FE340000}"/>
    <cellStyle name="Comma 2 3 138" xfId="13578" xr:uid="{00000000-0005-0000-0000-0000FF340000}"/>
    <cellStyle name="Comma 2 3 139" xfId="13579" xr:uid="{00000000-0005-0000-0000-000000350000}"/>
    <cellStyle name="Comma 2 3 14" xfId="13580" xr:uid="{00000000-0005-0000-0000-000001350000}"/>
    <cellStyle name="Comma 2 3 14 2" xfId="13581" xr:uid="{00000000-0005-0000-0000-000002350000}"/>
    <cellStyle name="Comma 2 3 140" xfId="13582" xr:uid="{00000000-0005-0000-0000-000003350000}"/>
    <cellStyle name="Comma 2 3 141" xfId="13583" xr:uid="{00000000-0005-0000-0000-000004350000}"/>
    <cellStyle name="Comma 2 3 142" xfId="13584" xr:uid="{00000000-0005-0000-0000-000005350000}"/>
    <cellStyle name="Comma 2 3 143" xfId="13585" xr:uid="{00000000-0005-0000-0000-000006350000}"/>
    <cellStyle name="Comma 2 3 144" xfId="13586" xr:uid="{00000000-0005-0000-0000-000007350000}"/>
    <cellStyle name="Comma 2 3 145" xfId="13587" xr:uid="{00000000-0005-0000-0000-000008350000}"/>
    <cellStyle name="Comma 2 3 146" xfId="13588" xr:uid="{00000000-0005-0000-0000-000009350000}"/>
    <cellStyle name="Comma 2 3 147" xfId="13589" xr:uid="{00000000-0005-0000-0000-00000A350000}"/>
    <cellStyle name="Comma 2 3 148" xfId="13590" xr:uid="{00000000-0005-0000-0000-00000B350000}"/>
    <cellStyle name="Comma 2 3 149" xfId="13591" xr:uid="{00000000-0005-0000-0000-00000C350000}"/>
    <cellStyle name="Comma 2 3 15" xfId="13592" xr:uid="{00000000-0005-0000-0000-00000D350000}"/>
    <cellStyle name="Comma 2 3 15 2" xfId="13593" xr:uid="{00000000-0005-0000-0000-00000E350000}"/>
    <cellStyle name="Comma 2 3 150" xfId="13594" xr:uid="{00000000-0005-0000-0000-00000F350000}"/>
    <cellStyle name="Comma 2 3 151" xfId="13595" xr:uid="{00000000-0005-0000-0000-000010350000}"/>
    <cellStyle name="Comma 2 3 152" xfId="13596" xr:uid="{00000000-0005-0000-0000-000011350000}"/>
    <cellStyle name="Comma 2 3 153" xfId="13597" xr:uid="{00000000-0005-0000-0000-000012350000}"/>
    <cellStyle name="Comma 2 3 154" xfId="13598" xr:uid="{00000000-0005-0000-0000-000013350000}"/>
    <cellStyle name="Comma 2 3 155" xfId="13599" xr:uid="{00000000-0005-0000-0000-000014350000}"/>
    <cellStyle name="Comma 2 3 156" xfId="13600" xr:uid="{00000000-0005-0000-0000-000015350000}"/>
    <cellStyle name="Comma 2 3 157" xfId="13601" xr:uid="{00000000-0005-0000-0000-000016350000}"/>
    <cellStyle name="Comma 2 3 158" xfId="13602" xr:uid="{00000000-0005-0000-0000-000017350000}"/>
    <cellStyle name="Comma 2 3 159" xfId="13603" xr:uid="{00000000-0005-0000-0000-000018350000}"/>
    <cellStyle name="Comma 2 3 16" xfId="13604" xr:uid="{00000000-0005-0000-0000-000019350000}"/>
    <cellStyle name="Comma 2 3 16 2" xfId="13605" xr:uid="{00000000-0005-0000-0000-00001A350000}"/>
    <cellStyle name="Comma 2 3 160" xfId="13606" xr:uid="{00000000-0005-0000-0000-00001B350000}"/>
    <cellStyle name="Comma 2 3 161" xfId="13607" xr:uid="{00000000-0005-0000-0000-00001C350000}"/>
    <cellStyle name="Comma 2 3 17" xfId="13608" xr:uid="{00000000-0005-0000-0000-00001D350000}"/>
    <cellStyle name="Comma 2 3 17 2" xfId="13609" xr:uid="{00000000-0005-0000-0000-00001E350000}"/>
    <cellStyle name="Comma 2 3 18" xfId="13610" xr:uid="{00000000-0005-0000-0000-00001F350000}"/>
    <cellStyle name="Comma 2 3 18 2" xfId="13611" xr:uid="{00000000-0005-0000-0000-000020350000}"/>
    <cellStyle name="Comma 2 3 19" xfId="13612" xr:uid="{00000000-0005-0000-0000-000021350000}"/>
    <cellStyle name="Comma 2 3 19 2" xfId="13613" xr:uid="{00000000-0005-0000-0000-000022350000}"/>
    <cellStyle name="Comma 2 3 2" xfId="13614" xr:uid="{00000000-0005-0000-0000-000023350000}"/>
    <cellStyle name="Comma 2 3 2 2" xfId="13615" xr:uid="{00000000-0005-0000-0000-000024350000}"/>
    <cellStyle name="Comma 2 3 20" xfId="13616" xr:uid="{00000000-0005-0000-0000-000025350000}"/>
    <cellStyle name="Comma 2 3 20 2" xfId="13617" xr:uid="{00000000-0005-0000-0000-000026350000}"/>
    <cellStyle name="Comma 2 3 21" xfId="13618" xr:uid="{00000000-0005-0000-0000-000027350000}"/>
    <cellStyle name="Comma 2 3 22" xfId="13619" xr:uid="{00000000-0005-0000-0000-000028350000}"/>
    <cellStyle name="Comma 2 3 23" xfId="13620" xr:uid="{00000000-0005-0000-0000-000029350000}"/>
    <cellStyle name="Comma 2 3 24" xfId="13621" xr:uid="{00000000-0005-0000-0000-00002A350000}"/>
    <cellStyle name="Comma 2 3 25" xfId="13622" xr:uid="{00000000-0005-0000-0000-00002B350000}"/>
    <cellStyle name="Comma 2 3 26" xfId="13623" xr:uid="{00000000-0005-0000-0000-00002C350000}"/>
    <cellStyle name="Comma 2 3 27" xfId="13624" xr:uid="{00000000-0005-0000-0000-00002D350000}"/>
    <cellStyle name="Comma 2 3 28" xfId="13625" xr:uid="{00000000-0005-0000-0000-00002E350000}"/>
    <cellStyle name="Comma 2 3 29" xfId="13626" xr:uid="{00000000-0005-0000-0000-00002F350000}"/>
    <cellStyle name="Comma 2 3 3" xfId="13627" xr:uid="{00000000-0005-0000-0000-000030350000}"/>
    <cellStyle name="Comma 2 3 3 2" xfId="13628" xr:uid="{00000000-0005-0000-0000-000031350000}"/>
    <cellStyle name="Comma 2 3 30" xfId="13629" xr:uid="{00000000-0005-0000-0000-000032350000}"/>
    <cellStyle name="Comma 2 3 31" xfId="13630" xr:uid="{00000000-0005-0000-0000-000033350000}"/>
    <cellStyle name="Comma 2 3 32" xfId="13631" xr:uid="{00000000-0005-0000-0000-000034350000}"/>
    <cellStyle name="Comma 2 3 33" xfId="13632" xr:uid="{00000000-0005-0000-0000-000035350000}"/>
    <cellStyle name="Comma 2 3 34" xfId="13633" xr:uid="{00000000-0005-0000-0000-000036350000}"/>
    <cellStyle name="Comma 2 3 35" xfId="13634" xr:uid="{00000000-0005-0000-0000-000037350000}"/>
    <cellStyle name="Comma 2 3 36" xfId="13635" xr:uid="{00000000-0005-0000-0000-000038350000}"/>
    <cellStyle name="Comma 2 3 37" xfId="13636" xr:uid="{00000000-0005-0000-0000-000039350000}"/>
    <cellStyle name="Comma 2 3 38" xfId="13637" xr:uid="{00000000-0005-0000-0000-00003A350000}"/>
    <cellStyle name="Comma 2 3 39" xfId="13638" xr:uid="{00000000-0005-0000-0000-00003B350000}"/>
    <cellStyle name="Comma 2 3 4" xfId="13639" xr:uid="{00000000-0005-0000-0000-00003C350000}"/>
    <cellStyle name="Comma 2 3 4 2" xfId="13640" xr:uid="{00000000-0005-0000-0000-00003D350000}"/>
    <cellStyle name="Comma 2 3 40" xfId="13641" xr:uid="{00000000-0005-0000-0000-00003E350000}"/>
    <cellStyle name="Comma 2 3 41" xfId="13642" xr:uid="{00000000-0005-0000-0000-00003F350000}"/>
    <cellStyle name="Comma 2 3 42" xfId="13643" xr:uid="{00000000-0005-0000-0000-000040350000}"/>
    <cellStyle name="Comma 2 3 43" xfId="13644" xr:uid="{00000000-0005-0000-0000-000041350000}"/>
    <cellStyle name="Comma 2 3 44" xfId="13645" xr:uid="{00000000-0005-0000-0000-000042350000}"/>
    <cellStyle name="Comma 2 3 45" xfId="13646" xr:uid="{00000000-0005-0000-0000-000043350000}"/>
    <cellStyle name="Comma 2 3 46" xfId="13647" xr:uid="{00000000-0005-0000-0000-000044350000}"/>
    <cellStyle name="Comma 2 3 47" xfId="13648" xr:uid="{00000000-0005-0000-0000-000045350000}"/>
    <cellStyle name="Comma 2 3 48" xfId="13649" xr:uid="{00000000-0005-0000-0000-000046350000}"/>
    <cellStyle name="Comma 2 3 49" xfId="13650" xr:uid="{00000000-0005-0000-0000-000047350000}"/>
    <cellStyle name="Comma 2 3 5" xfId="13651" xr:uid="{00000000-0005-0000-0000-000048350000}"/>
    <cellStyle name="Comma 2 3 5 2" xfId="13652" xr:uid="{00000000-0005-0000-0000-000049350000}"/>
    <cellStyle name="Comma 2 3 50" xfId="13653" xr:uid="{00000000-0005-0000-0000-00004A350000}"/>
    <cellStyle name="Comma 2 3 51" xfId="13654" xr:uid="{00000000-0005-0000-0000-00004B350000}"/>
    <cellStyle name="Comma 2 3 52" xfId="13655" xr:uid="{00000000-0005-0000-0000-00004C350000}"/>
    <cellStyle name="Comma 2 3 53" xfId="13656" xr:uid="{00000000-0005-0000-0000-00004D350000}"/>
    <cellStyle name="Comma 2 3 54" xfId="13657" xr:uid="{00000000-0005-0000-0000-00004E350000}"/>
    <cellStyle name="Comma 2 3 55" xfId="13658" xr:uid="{00000000-0005-0000-0000-00004F350000}"/>
    <cellStyle name="Comma 2 3 56" xfId="13659" xr:uid="{00000000-0005-0000-0000-000050350000}"/>
    <cellStyle name="Comma 2 3 57" xfId="13660" xr:uid="{00000000-0005-0000-0000-000051350000}"/>
    <cellStyle name="Comma 2 3 58" xfId="13661" xr:uid="{00000000-0005-0000-0000-000052350000}"/>
    <cellStyle name="Comma 2 3 59" xfId="13662" xr:uid="{00000000-0005-0000-0000-000053350000}"/>
    <cellStyle name="Comma 2 3 6" xfId="13663" xr:uid="{00000000-0005-0000-0000-000054350000}"/>
    <cellStyle name="Comma 2 3 6 2" xfId="13664" xr:uid="{00000000-0005-0000-0000-000055350000}"/>
    <cellStyle name="Comma 2 3 60" xfId="13665" xr:uid="{00000000-0005-0000-0000-000056350000}"/>
    <cellStyle name="Comma 2 3 61" xfId="13666" xr:uid="{00000000-0005-0000-0000-000057350000}"/>
    <cellStyle name="Comma 2 3 62" xfId="13667" xr:uid="{00000000-0005-0000-0000-000058350000}"/>
    <cellStyle name="Comma 2 3 63" xfId="13668" xr:uid="{00000000-0005-0000-0000-000059350000}"/>
    <cellStyle name="Comma 2 3 64" xfId="13669" xr:uid="{00000000-0005-0000-0000-00005A350000}"/>
    <cellStyle name="Comma 2 3 65" xfId="13670" xr:uid="{00000000-0005-0000-0000-00005B350000}"/>
    <cellStyle name="Comma 2 3 66" xfId="13671" xr:uid="{00000000-0005-0000-0000-00005C350000}"/>
    <cellStyle name="Comma 2 3 67" xfId="13672" xr:uid="{00000000-0005-0000-0000-00005D350000}"/>
    <cellStyle name="Comma 2 3 68" xfId="13673" xr:uid="{00000000-0005-0000-0000-00005E350000}"/>
    <cellStyle name="Comma 2 3 69" xfId="13674" xr:uid="{00000000-0005-0000-0000-00005F350000}"/>
    <cellStyle name="Comma 2 3 7" xfId="13675" xr:uid="{00000000-0005-0000-0000-000060350000}"/>
    <cellStyle name="Comma 2 3 7 2" xfId="13676" xr:uid="{00000000-0005-0000-0000-000061350000}"/>
    <cellStyle name="Comma 2 3 70" xfId="13677" xr:uid="{00000000-0005-0000-0000-000062350000}"/>
    <cellStyle name="Comma 2 3 71" xfId="13678" xr:uid="{00000000-0005-0000-0000-000063350000}"/>
    <cellStyle name="Comma 2 3 72" xfId="13679" xr:uid="{00000000-0005-0000-0000-000064350000}"/>
    <cellStyle name="Comma 2 3 73" xfId="13680" xr:uid="{00000000-0005-0000-0000-000065350000}"/>
    <cellStyle name="Comma 2 3 74" xfId="13681" xr:uid="{00000000-0005-0000-0000-000066350000}"/>
    <cellStyle name="Comma 2 3 75" xfId="13682" xr:uid="{00000000-0005-0000-0000-000067350000}"/>
    <cellStyle name="Comma 2 3 76" xfId="13683" xr:uid="{00000000-0005-0000-0000-000068350000}"/>
    <cellStyle name="Comma 2 3 77" xfId="13684" xr:uid="{00000000-0005-0000-0000-000069350000}"/>
    <cellStyle name="Comma 2 3 78" xfId="13685" xr:uid="{00000000-0005-0000-0000-00006A350000}"/>
    <cellStyle name="Comma 2 3 79" xfId="13686" xr:uid="{00000000-0005-0000-0000-00006B350000}"/>
    <cellStyle name="Comma 2 3 8" xfId="13687" xr:uid="{00000000-0005-0000-0000-00006C350000}"/>
    <cellStyle name="Comma 2 3 8 2" xfId="13688" xr:uid="{00000000-0005-0000-0000-00006D350000}"/>
    <cellStyle name="Comma 2 3 80" xfId="13689" xr:uid="{00000000-0005-0000-0000-00006E350000}"/>
    <cellStyle name="Comma 2 3 81" xfId="13690" xr:uid="{00000000-0005-0000-0000-00006F350000}"/>
    <cellStyle name="Comma 2 3 82" xfId="13691" xr:uid="{00000000-0005-0000-0000-000070350000}"/>
    <cellStyle name="Comma 2 3 83" xfId="13692" xr:uid="{00000000-0005-0000-0000-000071350000}"/>
    <cellStyle name="Comma 2 3 84" xfId="13693" xr:uid="{00000000-0005-0000-0000-000072350000}"/>
    <cellStyle name="Comma 2 3 85" xfId="13694" xr:uid="{00000000-0005-0000-0000-000073350000}"/>
    <cellStyle name="Comma 2 3 86" xfId="13695" xr:uid="{00000000-0005-0000-0000-000074350000}"/>
    <cellStyle name="Comma 2 3 87" xfId="13696" xr:uid="{00000000-0005-0000-0000-000075350000}"/>
    <cellStyle name="Comma 2 3 88" xfId="13697" xr:uid="{00000000-0005-0000-0000-000076350000}"/>
    <cellStyle name="Comma 2 3 89" xfId="13698" xr:uid="{00000000-0005-0000-0000-000077350000}"/>
    <cellStyle name="Comma 2 3 9" xfId="13699" xr:uid="{00000000-0005-0000-0000-000078350000}"/>
    <cellStyle name="Comma 2 3 9 2" xfId="13700" xr:uid="{00000000-0005-0000-0000-000079350000}"/>
    <cellStyle name="Comma 2 3 90" xfId="13701" xr:uid="{00000000-0005-0000-0000-00007A350000}"/>
    <cellStyle name="Comma 2 3 91" xfId="13702" xr:uid="{00000000-0005-0000-0000-00007B350000}"/>
    <cellStyle name="Comma 2 3 92" xfId="13703" xr:uid="{00000000-0005-0000-0000-00007C350000}"/>
    <cellStyle name="Comma 2 3 93" xfId="13704" xr:uid="{00000000-0005-0000-0000-00007D350000}"/>
    <cellStyle name="Comma 2 3 94" xfId="13705" xr:uid="{00000000-0005-0000-0000-00007E350000}"/>
    <cellStyle name="Comma 2 3 95" xfId="13706" xr:uid="{00000000-0005-0000-0000-00007F350000}"/>
    <cellStyle name="Comma 2 3 96" xfId="13707" xr:uid="{00000000-0005-0000-0000-000080350000}"/>
    <cellStyle name="Comma 2 3 97" xfId="13708" xr:uid="{00000000-0005-0000-0000-000081350000}"/>
    <cellStyle name="Comma 2 3 98" xfId="13709" xr:uid="{00000000-0005-0000-0000-000082350000}"/>
    <cellStyle name="Comma 2 3 99" xfId="13710" xr:uid="{00000000-0005-0000-0000-000083350000}"/>
    <cellStyle name="Comma 2 30" xfId="13711" xr:uid="{00000000-0005-0000-0000-000084350000}"/>
    <cellStyle name="Comma 2 30 10" xfId="13712" xr:uid="{00000000-0005-0000-0000-000085350000}"/>
    <cellStyle name="Comma 2 30 11" xfId="13713" xr:uid="{00000000-0005-0000-0000-000086350000}"/>
    <cellStyle name="Comma 2 30 12" xfId="13714" xr:uid="{00000000-0005-0000-0000-000087350000}"/>
    <cellStyle name="Comma 2 30 2" xfId="13715" xr:uid="{00000000-0005-0000-0000-000088350000}"/>
    <cellStyle name="Comma 2 30 2 2" xfId="13716" xr:uid="{00000000-0005-0000-0000-000089350000}"/>
    <cellStyle name="Comma 2 30 3" xfId="13717" xr:uid="{00000000-0005-0000-0000-00008A350000}"/>
    <cellStyle name="Comma 2 30 3 2" xfId="13718" xr:uid="{00000000-0005-0000-0000-00008B350000}"/>
    <cellStyle name="Comma 2 30 4" xfId="13719" xr:uid="{00000000-0005-0000-0000-00008C350000}"/>
    <cellStyle name="Comma 2 30 4 2" xfId="13720" xr:uid="{00000000-0005-0000-0000-00008D350000}"/>
    <cellStyle name="Comma 2 30 5" xfId="13721" xr:uid="{00000000-0005-0000-0000-00008E350000}"/>
    <cellStyle name="Comma 2 30 5 2" xfId="13722" xr:uid="{00000000-0005-0000-0000-00008F350000}"/>
    <cellStyle name="Comma 2 30 6" xfId="13723" xr:uid="{00000000-0005-0000-0000-000090350000}"/>
    <cellStyle name="Comma 2 30 6 2" xfId="13724" xr:uid="{00000000-0005-0000-0000-000091350000}"/>
    <cellStyle name="Comma 2 30 7" xfId="13725" xr:uid="{00000000-0005-0000-0000-000092350000}"/>
    <cellStyle name="Comma 2 30 7 2" xfId="13726" xr:uid="{00000000-0005-0000-0000-000093350000}"/>
    <cellStyle name="Comma 2 30 8" xfId="13727" xr:uid="{00000000-0005-0000-0000-000094350000}"/>
    <cellStyle name="Comma 2 30 8 2" xfId="13728" xr:uid="{00000000-0005-0000-0000-000095350000}"/>
    <cellStyle name="Comma 2 30 9" xfId="13729" xr:uid="{00000000-0005-0000-0000-000096350000}"/>
    <cellStyle name="Comma 2 30 9 2" xfId="13730" xr:uid="{00000000-0005-0000-0000-000097350000}"/>
    <cellStyle name="Comma 2 31" xfId="13731" xr:uid="{00000000-0005-0000-0000-000098350000}"/>
    <cellStyle name="Comma 2 31 2" xfId="13732" xr:uid="{00000000-0005-0000-0000-000099350000}"/>
    <cellStyle name="Comma 2 32" xfId="13733" xr:uid="{00000000-0005-0000-0000-00009A350000}"/>
    <cellStyle name="Comma 2 32 2" xfId="13734" xr:uid="{00000000-0005-0000-0000-00009B350000}"/>
    <cellStyle name="Comma 2 33" xfId="13735" xr:uid="{00000000-0005-0000-0000-00009C350000}"/>
    <cellStyle name="Comma 2 33 2" xfId="13736" xr:uid="{00000000-0005-0000-0000-00009D350000}"/>
    <cellStyle name="Comma 2 34" xfId="13737" xr:uid="{00000000-0005-0000-0000-00009E350000}"/>
    <cellStyle name="Comma 2 34 2" xfId="13738" xr:uid="{00000000-0005-0000-0000-00009F350000}"/>
    <cellStyle name="Comma 2 34 2 2" xfId="13739" xr:uid="{00000000-0005-0000-0000-0000A0350000}"/>
    <cellStyle name="Comma 2 34 3" xfId="13740" xr:uid="{00000000-0005-0000-0000-0000A1350000}"/>
    <cellStyle name="Comma 2 34 3 2" xfId="13741" xr:uid="{00000000-0005-0000-0000-0000A2350000}"/>
    <cellStyle name="Comma 2 34 4" xfId="13742" xr:uid="{00000000-0005-0000-0000-0000A3350000}"/>
    <cellStyle name="Comma 2 34 4 2" xfId="13743" xr:uid="{00000000-0005-0000-0000-0000A4350000}"/>
    <cellStyle name="Comma 2 34 5" xfId="13744" xr:uid="{00000000-0005-0000-0000-0000A5350000}"/>
    <cellStyle name="Comma 2 34 5 2" xfId="13745" xr:uid="{00000000-0005-0000-0000-0000A6350000}"/>
    <cellStyle name="Comma 2 34 6" xfId="13746" xr:uid="{00000000-0005-0000-0000-0000A7350000}"/>
    <cellStyle name="Comma 2 34 6 2" xfId="13747" xr:uid="{00000000-0005-0000-0000-0000A8350000}"/>
    <cellStyle name="Comma 2 34 7" xfId="13748" xr:uid="{00000000-0005-0000-0000-0000A9350000}"/>
    <cellStyle name="Comma 2 34 8" xfId="13749" xr:uid="{00000000-0005-0000-0000-0000AA350000}"/>
    <cellStyle name="Comma 2 34 9" xfId="13750" xr:uid="{00000000-0005-0000-0000-0000AB350000}"/>
    <cellStyle name="Comma 2 35" xfId="13751" xr:uid="{00000000-0005-0000-0000-0000AC350000}"/>
    <cellStyle name="Comma 2 35 2" xfId="13752" xr:uid="{00000000-0005-0000-0000-0000AD350000}"/>
    <cellStyle name="Comma 2 35 2 2" xfId="13753" xr:uid="{00000000-0005-0000-0000-0000AE350000}"/>
    <cellStyle name="Comma 2 35 3" xfId="13754" xr:uid="{00000000-0005-0000-0000-0000AF350000}"/>
    <cellStyle name="Comma 2 35 3 2" xfId="13755" xr:uid="{00000000-0005-0000-0000-0000B0350000}"/>
    <cellStyle name="Comma 2 35 4" xfId="13756" xr:uid="{00000000-0005-0000-0000-0000B1350000}"/>
    <cellStyle name="Comma 2 35 4 2" xfId="13757" xr:uid="{00000000-0005-0000-0000-0000B2350000}"/>
    <cellStyle name="Comma 2 35 5" xfId="13758" xr:uid="{00000000-0005-0000-0000-0000B3350000}"/>
    <cellStyle name="Comma 2 35 5 2" xfId="13759" xr:uid="{00000000-0005-0000-0000-0000B4350000}"/>
    <cellStyle name="Comma 2 35 6" xfId="13760" xr:uid="{00000000-0005-0000-0000-0000B5350000}"/>
    <cellStyle name="Comma 2 35 6 2" xfId="13761" xr:uid="{00000000-0005-0000-0000-0000B6350000}"/>
    <cellStyle name="Comma 2 35 7" xfId="13762" xr:uid="{00000000-0005-0000-0000-0000B7350000}"/>
    <cellStyle name="Comma 2 35 8" xfId="13763" xr:uid="{00000000-0005-0000-0000-0000B8350000}"/>
    <cellStyle name="Comma 2 35 9" xfId="13764" xr:uid="{00000000-0005-0000-0000-0000B9350000}"/>
    <cellStyle name="Comma 2 36" xfId="13765" xr:uid="{00000000-0005-0000-0000-0000BA350000}"/>
    <cellStyle name="Comma 2 36 2" xfId="13766" xr:uid="{00000000-0005-0000-0000-0000BB350000}"/>
    <cellStyle name="Comma 2 37" xfId="13767" xr:uid="{00000000-0005-0000-0000-0000BC350000}"/>
    <cellStyle name="Comma 2 37 2" xfId="13768" xr:uid="{00000000-0005-0000-0000-0000BD350000}"/>
    <cellStyle name="Comma 2 38" xfId="13769" xr:uid="{00000000-0005-0000-0000-0000BE350000}"/>
    <cellStyle name="Comma 2 38 2" xfId="13770" xr:uid="{00000000-0005-0000-0000-0000BF350000}"/>
    <cellStyle name="Comma 2 39" xfId="13771" xr:uid="{00000000-0005-0000-0000-0000C0350000}"/>
    <cellStyle name="Comma 2 39 2" xfId="13772" xr:uid="{00000000-0005-0000-0000-0000C1350000}"/>
    <cellStyle name="Comma 2 39 2 2" xfId="13773" xr:uid="{00000000-0005-0000-0000-0000C2350000}"/>
    <cellStyle name="Comma 2 39 2 2 2" xfId="13774" xr:uid="{00000000-0005-0000-0000-0000C3350000}"/>
    <cellStyle name="Comma 2 39 2 3" xfId="13775" xr:uid="{00000000-0005-0000-0000-0000C4350000}"/>
    <cellStyle name="Comma 2 39 2 3 2" xfId="13776" xr:uid="{00000000-0005-0000-0000-0000C5350000}"/>
    <cellStyle name="Comma 2 39 2 4" xfId="13777" xr:uid="{00000000-0005-0000-0000-0000C6350000}"/>
    <cellStyle name="Comma 2 39 3" xfId="13778" xr:uid="{00000000-0005-0000-0000-0000C7350000}"/>
    <cellStyle name="Comma 2 39 3 2" xfId="13779" xr:uid="{00000000-0005-0000-0000-0000C8350000}"/>
    <cellStyle name="Comma 2 39 4" xfId="13780" xr:uid="{00000000-0005-0000-0000-0000C9350000}"/>
    <cellStyle name="Comma 2 39 4 2" xfId="13781" xr:uid="{00000000-0005-0000-0000-0000CA350000}"/>
    <cellStyle name="Comma 2 39 5" xfId="13782" xr:uid="{00000000-0005-0000-0000-0000CB350000}"/>
    <cellStyle name="Comma 2 4" xfId="13783" xr:uid="{00000000-0005-0000-0000-0000CC350000}"/>
    <cellStyle name="Comma 2 4 10" xfId="13784" xr:uid="{00000000-0005-0000-0000-0000CD350000}"/>
    <cellStyle name="Comma 2 4 10 2" xfId="13785" xr:uid="{00000000-0005-0000-0000-0000CE350000}"/>
    <cellStyle name="Comma 2 4 100" xfId="13786" xr:uid="{00000000-0005-0000-0000-0000CF350000}"/>
    <cellStyle name="Comma 2 4 101" xfId="13787" xr:uid="{00000000-0005-0000-0000-0000D0350000}"/>
    <cellStyle name="Comma 2 4 102" xfId="13788" xr:uid="{00000000-0005-0000-0000-0000D1350000}"/>
    <cellStyle name="Comma 2 4 103" xfId="13789" xr:uid="{00000000-0005-0000-0000-0000D2350000}"/>
    <cellStyle name="Comma 2 4 104" xfId="13790" xr:uid="{00000000-0005-0000-0000-0000D3350000}"/>
    <cellStyle name="Comma 2 4 105" xfId="13791" xr:uid="{00000000-0005-0000-0000-0000D4350000}"/>
    <cellStyle name="Comma 2 4 106" xfId="13792" xr:uid="{00000000-0005-0000-0000-0000D5350000}"/>
    <cellStyle name="Comma 2 4 107" xfId="13793" xr:uid="{00000000-0005-0000-0000-0000D6350000}"/>
    <cellStyle name="Comma 2 4 108" xfId="13794" xr:uid="{00000000-0005-0000-0000-0000D7350000}"/>
    <cellStyle name="Comma 2 4 109" xfId="13795" xr:uid="{00000000-0005-0000-0000-0000D8350000}"/>
    <cellStyle name="Comma 2 4 11" xfId="13796" xr:uid="{00000000-0005-0000-0000-0000D9350000}"/>
    <cellStyle name="Comma 2 4 11 2" xfId="13797" xr:uid="{00000000-0005-0000-0000-0000DA350000}"/>
    <cellStyle name="Comma 2 4 110" xfId="13798" xr:uid="{00000000-0005-0000-0000-0000DB350000}"/>
    <cellStyle name="Comma 2 4 111" xfId="13799" xr:uid="{00000000-0005-0000-0000-0000DC350000}"/>
    <cellStyle name="Comma 2 4 112" xfId="13800" xr:uid="{00000000-0005-0000-0000-0000DD350000}"/>
    <cellStyle name="Comma 2 4 113" xfId="13801" xr:uid="{00000000-0005-0000-0000-0000DE350000}"/>
    <cellStyle name="Comma 2 4 114" xfId="13802" xr:uid="{00000000-0005-0000-0000-0000DF350000}"/>
    <cellStyle name="Comma 2 4 115" xfId="13803" xr:uid="{00000000-0005-0000-0000-0000E0350000}"/>
    <cellStyle name="Comma 2 4 116" xfId="13804" xr:uid="{00000000-0005-0000-0000-0000E1350000}"/>
    <cellStyle name="Comma 2 4 117" xfId="13805" xr:uid="{00000000-0005-0000-0000-0000E2350000}"/>
    <cellStyle name="Comma 2 4 118" xfId="13806" xr:uid="{00000000-0005-0000-0000-0000E3350000}"/>
    <cellStyle name="Comma 2 4 119" xfId="13807" xr:uid="{00000000-0005-0000-0000-0000E4350000}"/>
    <cellStyle name="Comma 2 4 12" xfId="13808" xr:uid="{00000000-0005-0000-0000-0000E5350000}"/>
    <cellStyle name="Comma 2 4 12 2" xfId="13809" xr:uid="{00000000-0005-0000-0000-0000E6350000}"/>
    <cellStyle name="Comma 2 4 120" xfId="13810" xr:uid="{00000000-0005-0000-0000-0000E7350000}"/>
    <cellStyle name="Comma 2 4 121" xfId="13811" xr:uid="{00000000-0005-0000-0000-0000E8350000}"/>
    <cellStyle name="Comma 2 4 122" xfId="13812" xr:uid="{00000000-0005-0000-0000-0000E9350000}"/>
    <cellStyle name="Comma 2 4 123" xfId="13813" xr:uid="{00000000-0005-0000-0000-0000EA350000}"/>
    <cellStyle name="Comma 2 4 124" xfId="13814" xr:uid="{00000000-0005-0000-0000-0000EB350000}"/>
    <cellStyle name="Comma 2 4 125" xfId="13815" xr:uid="{00000000-0005-0000-0000-0000EC350000}"/>
    <cellStyle name="Comma 2 4 126" xfId="13816" xr:uid="{00000000-0005-0000-0000-0000ED350000}"/>
    <cellStyle name="Comma 2 4 127" xfId="13817" xr:uid="{00000000-0005-0000-0000-0000EE350000}"/>
    <cellStyle name="Comma 2 4 128" xfId="13818" xr:uid="{00000000-0005-0000-0000-0000EF350000}"/>
    <cellStyle name="Comma 2 4 129" xfId="13819" xr:uid="{00000000-0005-0000-0000-0000F0350000}"/>
    <cellStyle name="Comma 2 4 13" xfId="13820" xr:uid="{00000000-0005-0000-0000-0000F1350000}"/>
    <cellStyle name="Comma 2 4 13 2" xfId="13821" xr:uid="{00000000-0005-0000-0000-0000F2350000}"/>
    <cellStyle name="Comma 2 4 130" xfId="13822" xr:uid="{00000000-0005-0000-0000-0000F3350000}"/>
    <cellStyle name="Comma 2 4 131" xfId="13823" xr:uid="{00000000-0005-0000-0000-0000F4350000}"/>
    <cellStyle name="Comma 2 4 132" xfId="13824" xr:uid="{00000000-0005-0000-0000-0000F5350000}"/>
    <cellStyle name="Comma 2 4 133" xfId="13825" xr:uid="{00000000-0005-0000-0000-0000F6350000}"/>
    <cellStyle name="Comma 2 4 134" xfId="13826" xr:uid="{00000000-0005-0000-0000-0000F7350000}"/>
    <cellStyle name="Comma 2 4 135" xfId="13827" xr:uid="{00000000-0005-0000-0000-0000F8350000}"/>
    <cellStyle name="Comma 2 4 136" xfId="13828" xr:uid="{00000000-0005-0000-0000-0000F9350000}"/>
    <cellStyle name="Comma 2 4 137" xfId="13829" xr:uid="{00000000-0005-0000-0000-0000FA350000}"/>
    <cellStyle name="Comma 2 4 138" xfId="13830" xr:uid="{00000000-0005-0000-0000-0000FB350000}"/>
    <cellStyle name="Comma 2 4 139" xfId="13831" xr:uid="{00000000-0005-0000-0000-0000FC350000}"/>
    <cellStyle name="Comma 2 4 14" xfId="13832" xr:uid="{00000000-0005-0000-0000-0000FD350000}"/>
    <cellStyle name="Comma 2 4 14 2" xfId="13833" xr:uid="{00000000-0005-0000-0000-0000FE350000}"/>
    <cellStyle name="Comma 2 4 140" xfId="13834" xr:uid="{00000000-0005-0000-0000-0000FF350000}"/>
    <cellStyle name="Comma 2 4 141" xfId="13835" xr:uid="{00000000-0005-0000-0000-000000360000}"/>
    <cellStyle name="Comma 2 4 142" xfId="13836" xr:uid="{00000000-0005-0000-0000-000001360000}"/>
    <cellStyle name="Comma 2 4 143" xfId="13837" xr:uid="{00000000-0005-0000-0000-000002360000}"/>
    <cellStyle name="Comma 2 4 144" xfId="13838" xr:uid="{00000000-0005-0000-0000-000003360000}"/>
    <cellStyle name="Comma 2 4 145" xfId="13839" xr:uid="{00000000-0005-0000-0000-000004360000}"/>
    <cellStyle name="Comma 2 4 146" xfId="13840" xr:uid="{00000000-0005-0000-0000-000005360000}"/>
    <cellStyle name="Comma 2 4 147" xfId="13841" xr:uid="{00000000-0005-0000-0000-000006360000}"/>
    <cellStyle name="Comma 2 4 148" xfId="13842" xr:uid="{00000000-0005-0000-0000-000007360000}"/>
    <cellStyle name="Comma 2 4 149" xfId="13843" xr:uid="{00000000-0005-0000-0000-000008360000}"/>
    <cellStyle name="Comma 2 4 15" xfId="13844" xr:uid="{00000000-0005-0000-0000-000009360000}"/>
    <cellStyle name="Comma 2 4 15 2" xfId="13845" xr:uid="{00000000-0005-0000-0000-00000A360000}"/>
    <cellStyle name="Comma 2 4 150" xfId="13846" xr:uid="{00000000-0005-0000-0000-00000B360000}"/>
    <cellStyle name="Comma 2 4 151" xfId="13847" xr:uid="{00000000-0005-0000-0000-00000C360000}"/>
    <cellStyle name="Comma 2 4 152" xfId="13848" xr:uid="{00000000-0005-0000-0000-00000D360000}"/>
    <cellStyle name="Comma 2 4 153" xfId="13849" xr:uid="{00000000-0005-0000-0000-00000E360000}"/>
    <cellStyle name="Comma 2 4 154" xfId="13850" xr:uid="{00000000-0005-0000-0000-00000F360000}"/>
    <cellStyle name="Comma 2 4 155" xfId="13851" xr:uid="{00000000-0005-0000-0000-000010360000}"/>
    <cellStyle name="Comma 2 4 156" xfId="13852" xr:uid="{00000000-0005-0000-0000-000011360000}"/>
    <cellStyle name="Comma 2 4 157" xfId="13853" xr:uid="{00000000-0005-0000-0000-000012360000}"/>
    <cellStyle name="Comma 2 4 158" xfId="13854" xr:uid="{00000000-0005-0000-0000-000013360000}"/>
    <cellStyle name="Comma 2 4 159" xfId="13855" xr:uid="{00000000-0005-0000-0000-000014360000}"/>
    <cellStyle name="Comma 2 4 16" xfId="13856" xr:uid="{00000000-0005-0000-0000-000015360000}"/>
    <cellStyle name="Comma 2 4 16 2" xfId="13857" xr:uid="{00000000-0005-0000-0000-000016360000}"/>
    <cellStyle name="Comma 2 4 160" xfId="13858" xr:uid="{00000000-0005-0000-0000-000017360000}"/>
    <cellStyle name="Comma 2 4 161" xfId="13859" xr:uid="{00000000-0005-0000-0000-000018360000}"/>
    <cellStyle name="Comma 2 4 17" xfId="13860" xr:uid="{00000000-0005-0000-0000-000019360000}"/>
    <cellStyle name="Comma 2 4 17 2" xfId="13861" xr:uid="{00000000-0005-0000-0000-00001A360000}"/>
    <cellStyle name="Comma 2 4 18" xfId="13862" xr:uid="{00000000-0005-0000-0000-00001B360000}"/>
    <cellStyle name="Comma 2 4 18 2" xfId="13863" xr:uid="{00000000-0005-0000-0000-00001C360000}"/>
    <cellStyle name="Comma 2 4 19" xfId="13864" xr:uid="{00000000-0005-0000-0000-00001D360000}"/>
    <cellStyle name="Comma 2 4 19 2" xfId="13865" xr:uid="{00000000-0005-0000-0000-00001E360000}"/>
    <cellStyle name="Comma 2 4 2" xfId="13866" xr:uid="{00000000-0005-0000-0000-00001F360000}"/>
    <cellStyle name="Comma 2 4 2 2" xfId="13867" xr:uid="{00000000-0005-0000-0000-000020360000}"/>
    <cellStyle name="Comma 2 4 20" xfId="13868" xr:uid="{00000000-0005-0000-0000-000021360000}"/>
    <cellStyle name="Comma 2 4 20 2" xfId="13869" xr:uid="{00000000-0005-0000-0000-000022360000}"/>
    <cellStyle name="Comma 2 4 21" xfId="13870" xr:uid="{00000000-0005-0000-0000-000023360000}"/>
    <cellStyle name="Comma 2 4 22" xfId="13871" xr:uid="{00000000-0005-0000-0000-000024360000}"/>
    <cellStyle name="Comma 2 4 23" xfId="13872" xr:uid="{00000000-0005-0000-0000-000025360000}"/>
    <cellStyle name="Comma 2 4 24" xfId="13873" xr:uid="{00000000-0005-0000-0000-000026360000}"/>
    <cellStyle name="Comma 2 4 25" xfId="13874" xr:uid="{00000000-0005-0000-0000-000027360000}"/>
    <cellStyle name="Comma 2 4 26" xfId="13875" xr:uid="{00000000-0005-0000-0000-000028360000}"/>
    <cellStyle name="Comma 2 4 27" xfId="13876" xr:uid="{00000000-0005-0000-0000-000029360000}"/>
    <cellStyle name="Comma 2 4 28" xfId="13877" xr:uid="{00000000-0005-0000-0000-00002A360000}"/>
    <cellStyle name="Comma 2 4 29" xfId="13878" xr:uid="{00000000-0005-0000-0000-00002B360000}"/>
    <cellStyle name="Comma 2 4 3" xfId="13879" xr:uid="{00000000-0005-0000-0000-00002C360000}"/>
    <cellStyle name="Comma 2 4 3 2" xfId="13880" xr:uid="{00000000-0005-0000-0000-00002D360000}"/>
    <cellStyle name="Comma 2 4 30" xfId="13881" xr:uid="{00000000-0005-0000-0000-00002E360000}"/>
    <cellStyle name="Comma 2 4 31" xfId="13882" xr:uid="{00000000-0005-0000-0000-00002F360000}"/>
    <cellStyle name="Comma 2 4 32" xfId="13883" xr:uid="{00000000-0005-0000-0000-000030360000}"/>
    <cellStyle name="Comma 2 4 33" xfId="13884" xr:uid="{00000000-0005-0000-0000-000031360000}"/>
    <cellStyle name="Comma 2 4 34" xfId="13885" xr:uid="{00000000-0005-0000-0000-000032360000}"/>
    <cellStyle name="Comma 2 4 35" xfId="13886" xr:uid="{00000000-0005-0000-0000-000033360000}"/>
    <cellStyle name="Comma 2 4 36" xfId="13887" xr:uid="{00000000-0005-0000-0000-000034360000}"/>
    <cellStyle name="Comma 2 4 37" xfId="13888" xr:uid="{00000000-0005-0000-0000-000035360000}"/>
    <cellStyle name="Comma 2 4 38" xfId="13889" xr:uid="{00000000-0005-0000-0000-000036360000}"/>
    <cellStyle name="Comma 2 4 39" xfId="13890" xr:uid="{00000000-0005-0000-0000-000037360000}"/>
    <cellStyle name="Comma 2 4 4" xfId="13891" xr:uid="{00000000-0005-0000-0000-000038360000}"/>
    <cellStyle name="Comma 2 4 4 2" xfId="13892" xr:uid="{00000000-0005-0000-0000-000039360000}"/>
    <cellStyle name="Comma 2 4 40" xfId="13893" xr:uid="{00000000-0005-0000-0000-00003A360000}"/>
    <cellStyle name="Comma 2 4 41" xfId="13894" xr:uid="{00000000-0005-0000-0000-00003B360000}"/>
    <cellStyle name="Comma 2 4 42" xfId="13895" xr:uid="{00000000-0005-0000-0000-00003C360000}"/>
    <cellStyle name="Comma 2 4 43" xfId="13896" xr:uid="{00000000-0005-0000-0000-00003D360000}"/>
    <cellStyle name="Comma 2 4 44" xfId="13897" xr:uid="{00000000-0005-0000-0000-00003E360000}"/>
    <cellStyle name="Comma 2 4 45" xfId="13898" xr:uid="{00000000-0005-0000-0000-00003F360000}"/>
    <cellStyle name="Comma 2 4 46" xfId="13899" xr:uid="{00000000-0005-0000-0000-000040360000}"/>
    <cellStyle name="Comma 2 4 47" xfId="13900" xr:uid="{00000000-0005-0000-0000-000041360000}"/>
    <cellStyle name="Comma 2 4 48" xfId="13901" xr:uid="{00000000-0005-0000-0000-000042360000}"/>
    <cellStyle name="Comma 2 4 49" xfId="13902" xr:uid="{00000000-0005-0000-0000-000043360000}"/>
    <cellStyle name="Comma 2 4 5" xfId="13903" xr:uid="{00000000-0005-0000-0000-000044360000}"/>
    <cellStyle name="Comma 2 4 5 2" xfId="13904" xr:uid="{00000000-0005-0000-0000-000045360000}"/>
    <cellStyle name="Comma 2 4 50" xfId="13905" xr:uid="{00000000-0005-0000-0000-000046360000}"/>
    <cellStyle name="Comma 2 4 51" xfId="13906" xr:uid="{00000000-0005-0000-0000-000047360000}"/>
    <cellStyle name="Comma 2 4 52" xfId="13907" xr:uid="{00000000-0005-0000-0000-000048360000}"/>
    <cellStyle name="Comma 2 4 53" xfId="13908" xr:uid="{00000000-0005-0000-0000-000049360000}"/>
    <cellStyle name="Comma 2 4 54" xfId="13909" xr:uid="{00000000-0005-0000-0000-00004A360000}"/>
    <cellStyle name="Comma 2 4 55" xfId="13910" xr:uid="{00000000-0005-0000-0000-00004B360000}"/>
    <cellStyle name="Comma 2 4 56" xfId="13911" xr:uid="{00000000-0005-0000-0000-00004C360000}"/>
    <cellStyle name="Comma 2 4 57" xfId="13912" xr:uid="{00000000-0005-0000-0000-00004D360000}"/>
    <cellStyle name="Comma 2 4 58" xfId="13913" xr:uid="{00000000-0005-0000-0000-00004E360000}"/>
    <cellStyle name="Comma 2 4 59" xfId="13914" xr:uid="{00000000-0005-0000-0000-00004F360000}"/>
    <cellStyle name="Comma 2 4 6" xfId="13915" xr:uid="{00000000-0005-0000-0000-000050360000}"/>
    <cellStyle name="Comma 2 4 6 2" xfId="13916" xr:uid="{00000000-0005-0000-0000-000051360000}"/>
    <cellStyle name="Comma 2 4 60" xfId="13917" xr:uid="{00000000-0005-0000-0000-000052360000}"/>
    <cellStyle name="Comma 2 4 61" xfId="13918" xr:uid="{00000000-0005-0000-0000-000053360000}"/>
    <cellStyle name="Comma 2 4 62" xfId="13919" xr:uid="{00000000-0005-0000-0000-000054360000}"/>
    <cellStyle name="Comma 2 4 63" xfId="13920" xr:uid="{00000000-0005-0000-0000-000055360000}"/>
    <cellStyle name="Comma 2 4 64" xfId="13921" xr:uid="{00000000-0005-0000-0000-000056360000}"/>
    <cellStyle name="Comma 2 4 65" xfId="13922" xr:uid="{00000000-0005-0000-0000-000057360000}"/>
    <cellStyle name="Comma 2 4 66" xfId="13923" xr:uid="{00000000-0005-0000-0000-000058360000}"/>
    <cellStyle name="Comma 2 4 67" xfId="13924" xr:uid="{00000000-0005-0000-0000-000059360000}"/>
    <cellStyle name="Comma 2 4 68" xfId="13925" xr:uid="{00000000-0005-0000-0000-00005A360000}"/>
    <cellStyle name="Comma 2 4 69" xfId="13926" xr:uid="{00000000-0005-0000-0000-00005B360000}"/>
    <cellStyle name="Comma 2 4 7" xfId="13927" xr:uid="{00000000-0005-0000-0000-00005C360000}"/>
    <cellStyle name="Comma 2 4 7 2" xfId="13928" xr:uid="{00000000-0005-0000-0000-00005D360000}"/>
    <cellStyle name="Comma 2 4 70" xfId="13929" xr:uid="{00000000-0005-0000-0000-00005E360000}"/>
    <cellStyle name="Comma 2 4 71" xfId="13930" xr:uid="{00000000-0005-0000-0000-00005F360000}"/>
    <cellStyle name="Comma 2 4 72" xfId="13931" xr:uid="{00000000-0005-0000-0000-000060360000}"/>
    <cellStyle name="Comma 2 4 73" xfId="13932" xr:uid="{00000000-0005-0000-0000-000061360000}"/>
    <cellStyle name="Comma 2 4 74" xfId="13933" xr:uid="{00000000-0005-0000-0000-000062360000}"/>
    <cellStyle name="Comma 2 4 75" xfId="13934" xr:uid="{00000000-0005-0000-0000-000063360000}"/>
    <cellStyle name="Comma 2 4 76" xfId="13935" xr:uid="{00000000-0005-0000-0000-000064360000}"/>
    <cellStyle name="Comma 2 4 77" xfId="13936" xr:uid="{00000000-0005-0000-0000-000065360000}"/>
    <cellStyle name="Comma 2 4 78" xfId="13937" xr:uid="{00000000-0005-0000-0000-000066360000}"/>
    <cellStyle name="Comma 2 4 79" xfId="13938" xr:uid="{00000000-0005-0000-0000-000067360000}"/>
    <cellStyle name="Comma 2 4 8" xfId="13939" xr:uid="{00000000-0005-0000-0000-000068360000}"/>
    <cellStyle name="Comma 2 4 8 2" xfId="13940" xr:uid="{00000000-0005-0000-0000-000069360000}"/>
    <cellStyle name="Comma 2 4 80" xfId="13941" xr:uid="{00000000-0005-0000-0000-00006A360000}"/>
    <cellStyle name="Comma 2 4 81" xfId="13942" xr:uid="{00000000-0005-0000-0000-00006B360000}"/>
    <cellStyle name="Comma 2 4 82" xfId="13943" xr:uid="{00000000-0005-0000-0000-00006C360000}"/>
    <cellStyle name="Comma 2 4 83" xfId="13944" xr:uid="{00000000-0005-0000-0000-00006D360000}"/>
    <cellStyle name="Comma 2 4 84" xfId="13945" xr:uid="{00000000-0005-0000-0000-00006E360000}"/>
    <cellStyle name="Comma 2 4 85" xfId="13946" xr:uid="{00000000-0005-0000-0000-00006F360000}"/>
    <cellStyle name="Comma 2 4 86" xfId="13947" xr:uid="{00000000-0005-0000-0000-000070360000}"/>
    <cellStyle name="Comma 2 4 87" xfId="13948" xr:uid="{00000000-0005-0000-0000-000071360000}"/>
    <cellStyle name="Comma 2 4 88" xfId="13949" xr:uid="{00000000-0005-0000-0000-000072360000}"/>
    <cellStyle name="Comma 2 4 89" xfId="13950" xr:uid="{00000000-0005-0000-0000-000073360000}"/>
    <cellStyle name="Comma 2 4 9" xfId="13951" xr:uid="{00000000-0005-0000-0000-000074360000}"/>
    <cellStyle name="Comma 2 4 9 2" xfId="13952" xr:uid="{00000000-0005-0000-0000-000075360000}"/>
    <cellStyle name="Comma 2 4 90" xfId="13953" xr:uid="{00000000-0005-0000-0000-000076360000}"/>
    <cellStyle name="Comma 2 4 91" xfId="13954" xr:uid="{00000000-0005-0000-0000-000077360000}"/>
    <cellStyle name="Comma 2 4 92" xfId="13955" xr:uid="{00000000-0005-0000-0000-000078360000}"/>
    <cellStyle name="Comma 2 4 93" xfId="13956" xr:uid="{00000000-0005-0000-0000-000079360000}"/>
    <cellStyle name="Comma 2 4 94" xfId="13957" xr:uid="{00000000-0005-0000-0000-00007A360000}"/>
    <cellStyle name="Comma 2 4 95" xfId="13958" xr:uid="{00000000-0005-0000-0000-00007B360000}"/>
    <cellStyle name="Comma 2 4 96" xfId="13959" xr:uid="{00000000-0005-0000-0000-00007C360000}"/>
    <cellStyle name="Comma 2 4 97" xfId="13960" xr:uid="{00000000-0005-0000-0000-00007D360000}"/>
    <cellStyle name="Comma 2 4 98" xfId="13961" xr:uid="{00000000-0005-0000-0000-00007E360000}"/>
    <cellStyle name="Comma 2 4 99" xfId="13962" xr:uid="{00000000-0005-0000-0000-00007F360000}"/>
    <cellStyle name="Comma 2 40" xfId="13963" xr:uid="{00000000-0005-0000-0000-000080360000}"/>
    <cellStyle name="Comma 2 40 2" xfId="13964" xr:uid="{00000000-0005-0000-0000-000081360000}"/>
    <cellStyle name="Comma 2 41" xfId="13965" xr:uid="{00000000-0005-0000-0000-000082360000}"/>
    <cellStyle name="Comma 2 41 2" xfId="13966" xr:uid="{00000000-0005-0000-0000-000083360000}"/>
    <cellStyle name="Comma 2 41 2 2" xfId="13967" xr:uid="{00000000-0005-0000-0000-000084360000}"/>
    <cellStyle name="Comma 2 41 3" xfId="13968" xr:uid="{00000000-0005-0000-0000-000085360000}"/>
    <cellStyle name="Comma 2 41 3 2" xfId="13969" xr:uid="{00000000-0005-0000-0000-000086360000}"/>
    <cellStyle name="Comma 2 41 4" xfId="13970" xr:uid="{00000000-0005-0000-0000-000087360000}"/>
    <cellStyle name="Comma 2 42" xfId="13971" xr:uid="{00000000-0005-0000-0000-000088360000}"/>
    <cellStyle name="Comma 2 42 2" xfId="13972" xr:uid="{00000000-0005-0000-0000-000089360000}"/>
    <cellStyle name="Comma 2 43" xfId="13973" xr:uid="{00000000-0005-0000-0000-00008A360000}"/>
    <cellStyle name="Comma 2 43 2" xfId="13974" xr:uid="{00000000-0005-0000-0000-00008B360000}"/>
    <cellStyle name="Comma 2 43 3" xfId="13975" xr:uid="{00000000-0005-0000-0000-00008C360000}"/>
    <cellStyle name="Comma 2 44" xfId="13976" xr:uid="{00000000-0005-0000-0000-00008D360000}"/>
    <cellStyle name="Comma 2 44 2" xfId="13977" xr:uid="{00000000-0005-0000-0000-00008E360000}"/>
    <cellStyle name="Comma 2 45" xfId="13978" xr:uid="{00000000-0005-0000-0000-00008F360000}"/>
    <cellStyle name="Comma 2 46" xfId="13979" xr:uid="{00000000-0005-0000-0000-000090360000}"/>
    <cellStyle name="Comma 2 47" xfId="13980" xr:uid="{00000000-0005-0000-0000-000091360000}"/>
    <cellStyle name="Comma 2 48" xfId="13981" xr:uid="{00000000-0005-0000-0000-000092360000}"/>
    <cellStyle name="Comma 2 49" xfId="13982" xr:uid="{00000000-0005-0000-0000-000093360000}"/>
    <cellStyle name="Comma 2 5" xfId="13983" xr:uid="{00000000-0005-0000-0000-000094360000}"/>
    <cellStyle name="Comma 2 5 10" xfId="13984" xr:uid="{00000000-0005-0000-0000-000095360000}"/>
    <cellStyle name="Comma 2 5 10 2" xfId="13985" xr:uid="{00000000-0005-0000-0000-000096360000}"/>
    <cellStyle name="Comma 2 5 100" xfId="13986" xr:uid="{00000000-0005-0000-0000-000097360000}"/>
    <cellStyle name="Comma 2 5 101" xfId="13987" xr:uid="{00000000-0005-0000-0000-000098360000}"/>
    <cellStyle name="Comma 2 5 102" xfId="13988" xr:uid="{00000000-0005-0000-0000-000099360000}"/>
    <cellStyle name="Comma 2 5 103" xfId="13989" xr:uid="{00000000-0005-0000-0000-00009A360000}"/>
    <cellStyle name="Comma 2 5 104" xfId="13990" xr:uid="{00000000-0005-0000-0000-00009B360000}"/>
    <cellStyle name="Comma 2 5 105" xfId="13991" xr:uid="{00000000-0005-0000-0000-00009C360000}"/>
    <cellStyle name="Comma 2 5 106" xfId="13992" xr:uid="{00000000-0005-0000-0000-00009D360000}"/>
    <cellStyle name="Comma 2 5 107" xfId="13993" xr:uid="{00000000-0005-0000-0000-00009E360000}"/>
    <cellStyle name="Comma 2 5 108" xfId="13994" xr:uid="{00000000-0005-0000-0000-00009F360000}"/>
    <cellStyle name="Comma 2 5 109" xfId="13995" xr:uid="{00000000-0005-0000-0000-0000A0360000}"/>
    <cellStyle name="Comma 2 5 11" xfId="13996" xr:uid="{00000000-0005-0000-0000-0000A1360000}"/>
    <cellStyle name="Comma 2 5 11 2" xfId="13997" xr:uid="{00000000-0005-0000-0000-0000A2360000}"/>
    <cellStyle name="Comma 2 5 110" xfId="13998" xr:uid="{00000000-0005-0000-0000-0000A3360000}"/>
    <cellStyle name="Comma 2 5 111" xfId="13999" xr:uid="{00000000-0005-0000-0000-0000A4360000}"/>
    <cellStyle name="Comma 2 5 112" xfId="14000" xr:uid="{00000000-0005-0000-0000-0000A5360000}"/>
    <cellStyle name="Comma 2 5 113" xfId="14001" xr:uid="{00000000-0005-0000-0000-0000A6360000}"/>
    <cellStyle name="Comma 2 5 114" xfId="14002" xr:uid="{00000000-0005-0000-0000-0000A7360000}"/>
    <cellStyle name="Comma 2 5 115" xfId="14003" xr:uid="{00000000-0005-0000-0000-0000A8360000}"/>
    <cellStyle name="Comma 2 5 116" xfId="14004" xr:uid="{00000000-0005-0000-0000-0000A9360000}"/>
    <cellStyle name="Comma 2 5 117" xfId="14005" xr:uid="{00000000-0005-0000-0000-0000AA360000}"/>
    <cellStyle name="Comma 2 5 118" xfId="14006" xr:uid="{00000000-0005-0000-0000-0000AB360000}"/>
    <cellStyle name="Comma 2 5 119" xfId="14007" xr:uid="{00000000-0005-0000-0000-0000AC360000}"/>
    <cellStyle name="Comma 2 5 12" xfId="14008" xr:uid="{00000000-0005-0000-0000-0000AD360000}"/>
    <cellStyle name="Comma 2 5 12 2" xfId="14009" xr:uid="{00000000-0005-0000-0000-0000AE360000}"/>
    <cellStyle name="Comma 2 5 120" xfId="14010" xr:uid="{00000000-0005-0000-0000-0000AF360000}"/>
    <cellStyle name="Comma 2 5 121" xfId="14011" xr:uid="{00000000-0005-0000-0000-0000B0360000}"/>
    <cellStyle name="Comma 2 5 122" xfId="14012" xr:uid="{00000000-0005-0000-0000-0000B1360000}"/>
    <cellStyle name="Comma 2 5 123" xfId="14013" xr:uid="{00000000-0005-0000-0000-0000B2360000}"/>
    <cellStyle name="Comma 2 5 124" xfId="14014" xr:uid="{00000000-0005-0000-0000-0000B3360000}"/>
    <cellStyle name="Comma 2 5 125" xfId="14015" xr:uid="{00000000-0005-0000-0000-0000B4360000}"/>
    <cellStyle name="Comma 2 5 126" xfId="14016" xr:uid="{00000000-0005-0000-0000-0000B5360000}"/>
    <cellStyle name="Comma 2 5 127" xfId="14017" xr:uid="{00000000-0005-0000-0000-0000B6360000}"/>
    <cellStyle name="Comma 2 5 128" xfId="14018" xr:uid="{00000000-0005-0000-0000-0000B7360000}"/>
    <cellStyle name="Comma 2 5 129" xfId="14019" xr:uid="{00000000-0005-0000-0000-0000B8360000}"/>
    <cellStyle name="Comma 2 5 13" xfId="14020" xr:uid="{00000000-0005-0000-0000-0000B9360000}"/>
    <cellStyle name="Comma 2 5 13 2" xfId="14021" xr:uid="{00000000-0005-0000-0000-0000BA360000}"/>
    <cellStyle name="Comma 2 5 130" xfId="14022" xr:uid="{00000000-0005-0000-0000-0000BB360000}"/>
    <cellStyle name="Comma 2 5 131" xfId="14023" xr:uid="{00000000-0005-0000-0000-0000BC360000}"/>
    <cellStyle name="Comma 2 5 132" xfId="14024" xr:uid="{00000000-0005-0000-0000-0000BD360000}"/>
    <cellStyle name="Comma 2 5 133" xfId="14025" xr:uid="{00000000-0005-0000-0000-0000BE360000}"/>
    <cellStyle name="Comma 2 5 134" xfId="14026" xr:uid="{00000000-0005-0000-0000-0000BF360000}"/>
    <cellStyle name="Comma 2 5 135" xfId="14027" xr:uid="{00000000-0005-0000-0000-0000C0360000}"/>
    <cellStyle name="Comma 2 5 136" xfId="14028" xr:uid="{00000000-0005-0000-0000-0000C1360000}"/>
    <cellStyle name="Comma 2 5 137" xfId="14029" xr:uid="{00000000-0005-0000-0000-0000C2360000}"/>
    <cellStyle name="Comma 2 5 138" xfId="14030" xr:uid="{00000000-0005-0000-0000-0000C3360000}"/>
    <cellStyle name="Comma 2 5 139" xfId="14031" xr:uid="{00000000-0005-0000-0000-0000C4360000}"/>
    <cellStyle name="Comma 2 5 14" xfId="14032" xr:uid="{00000000-0005-0000-0000-0000C5360000}"/>
    <cellStyle name="Comma 2 5 14 2" xfId="14033" xr:uid="{00000000-0005-0000-0000-0000C6360000}"/>
    <cellStyle name="Comma 2 5 140" xfId="14034" xr:uid="{00000000-0005-0000-0000-0000C7360000}"/>
    <cellStyle name="Comma 2 5 141" xfId="14035" xr:uid="{00000000-0005-0000-0000-0000C8360000}"/>
    <cellStyle name="Comma 2 5 142" xfId="14036" xr:uid="{00000000-0005-0000-0000-0000C9360000}"/>
    <cellStyle name="Comma 2 5 143" xfId="14037" xr:uid="{00000000-0005-0000-0000-0000CA360000}"/>
    <cellStyle name="Comma 2 5 144" xfId="14038" xr:uid="{00000000-0005-0000-0000-0000CB360000}"/>
    <cellStyle name="Comma 2 5 145" xfId="14039" xr:uid="{00000000-0005-0000-0000-0000CC360000}"/>
    <cellStyle name="Comma 2 5 146" xfId="14040" xr:uid="{00000000-0005-0000-0000-0000CD360000}"/>
    <cellStyle name="Comma 2 5 147" xfId="14041" xr:uid="{00000000-0005-0000-0000-0000CE360000}"/>
    <cellStyle name="Comma 2 5 148" xfId="14042" xr:uid="{00000000-0005-0000-0000-0000CF360000}"/>
    <cellStyle name="Comma 2 5 149" xfId="14043" xr:uid="{00000000-0005-0000-0000-0000D0360000}"/>
    <cellStyle name="Comma 2 5 15" xfId="14044" xr:uid="{00000000-0005-0000-0000-0000D1360000}"/>
    <cellStyle name="Comma 2 5 15 2" xfId="14045" xr:uid="{00000000-0005-0000-0000-0000D2360000}"/>
    <cellStyle name="Comma 2 5 150" xfId="14046" xr:uid="{00000000-0005-0000-0000-0000D3360000}"/>
    <cellStyle name="Comma 2 5 151" xfId="14047" xr:uid="{00000000-0005-0000-0000-0000D4360000}"/>
    <cellStyle name="Comma 2 5 152" xfId="14048" xr:uid="{00000000-0005-0000-0000-0000D5360000}"/>
    <cellStyle name="Comma 2 5 153" xfId="14049" xr:uid="{00000000-0005-0000-0000-0000D6360000}"/>
    <cellStyle name="Comma 2 5 154" xfId="14050" xr:uid="{00000000-0005-0000-0000-0000D7360000}"/>
    <cellStyle name="Comma 2 5 155" xfId="14051" xr:uid="{00000000-0005-0000-0000-0000D8360000}"/>
    <cellStyle name="Comma 2 5 156" xfId="14052" xr:uid="{00000000-0005-0000-0000-0000D9360000}"/>
    <cellStyle name="Comma 2 5 157" xfId="14053" xr:uid="{00000000-0005-0000-0000-0000DA360000}"/>
    <cellStyle name="Comma 2 5 158" xfId="14054" xr:uid="{00000000-0005-0000-0000-0000DB360000}"/>
    <cellStyle name="Comma 2 5 159" xfId="14055" xr:uid="{00000000-0005-0000-0000-0000DC360000}"/>
    <cellStyle name="Comma 2 5 16" xfId="14056" xr:uid="{00000000-0005-0000-0000-0000DD360000}"/>
    <cellStyle name="Comma 2 5 16 2" xfId="14057" xr:uid="{00000000-0005-0000-0000-0000DE360000}"/>
    <cellStyle name="Comma 2 5 160" xfId="14058" xr:uid="{00000000-0005-0000-0000-0000DF360000}"/>
    <cellStyle name="Comma 2 5 161" xfId="14059" xr:uid="{00000000-0005-0000-0000-0000E0360000}"/>
    <cellStyle name="Comma 2 5 17" xfId="14060" xr:uid="{00000000-0005-0000-0000-0000E1360000}"/>
    <cellStyle name="Comma 2 5 17 2" xfId="14061" xr:uid="{00000000-0005-0000-0000-0000E2360000}"/>
    <cellStyle name="Comma 2 5 18" xfId="14062" xr:uid="{00000000-0005-0000-0000-0000E3360000}"/>
    <cellStyle name="Comma 2 5 18 2" xfId="14063" xr:uid="{00000000-0005-0000-0000-0000E4360000}"/>
    <cellStyle name="Comma 2 5 19" xfId="14064" xr:uid="{00000000-0005-0000-0000-0000E5360000}"/>
    <cellStyle name="Comma 2 5 19 2" xfId="14065" xr:uid="{00000000-0005-0000-0000-0000E6360000}"/>
    <cellStyle name="Comma 2 5 2" xfId="14066" xr:uid="{00000000-0005-0000-0000-0000E7360000}"/>
    <cellStyle name="Comma 2 5 2 2" xfId="14067" xr:uid="{00000000-0005-0000-0000-0000E8360000}"/>
    <cellStyle name="Comma 2 5 20" xfId="14068" xr:uid="{00000000-0005-0000-0000-0000E9360000}"/>
    <cellStyle name="Comma 2 5 20 2" xfId="14069" xr:uid="{00000000-0005-0000-0000-0000EA360000}"/>
    <cellStyle name="Comma 2 5 21" xfId="14070" xr:uid="{00000000-0005-0000-0000-0000EB360000}"/>
    <cellStyle name="Comma 2 5 22" xfId="14071" xr:uid="{00000000-0005-0000-0000-0000EC360000}"/>
    <cellStyle name="Comma 2 5 23" xfId="14072" xr:uid="{00000000-0005-0000-0000-0000ED360000}"/>
    <cellStyle name="Comma 2 5 24" xfId="14073" xr:uid="{00000000-0005-0000-0000-0000EE360000}"/>
    <cellStyle name="Comma 2 5 25" xfId="14074" xr:uid="{00000000-0005-0000-0000-0000EF360000}"/>
    <cellStyle name="Comma 2 5 26" xfId="14075" xr:uid="{00000000-0005-0000-0000-0000F0360000}"/>
    <cellStyle name="Comma 2 5 27" xfId="14076" xr:uid="{00000000-0005-0000-0000-0000F1360000}"/>
    <cellStyle name="Comma 2 5 28" xfId="14077" xr:uid="{00000000-0005-0000-0000-0000F2360000}"/>
    <cellStyle name="Comma 2 5 29" xfId="14078" xr:uid="{00000000-0005-0000-0000-0000F3360000}"/>
    <cellStyle name="Comma 2 5 3" xfId="14079" xr:uid="{00000000-0005-0000-0000-0000F4360000}"/>
    <cellStyle name="Comma 2 5 3 2" xfId="14080" xr:uid="{00000000-0005-0000-0000-0000F5360000}"/>
    <cellStyle name="Comma 2 5 30" xfId="14081" xr:uid="{00000000-0005-0000-0000-0000F6360000}"/>
    <cellStyle name="Comma 2 5 31" xfId="14082" xr:uid="{00000000-0005-0000-0000-0000F7360000}"/>
    <cellStyle name="Comma 2 5 32" xfId="14083" xr:uid="{00000000-0005-0000-0000-0000F8360000}"/>
    <cellStyle name="Comma 2 5 33" xfId="14084" xr:uid="{00000000-0005-0000-0000-0000F9360000}"/>
    <cellStyle name="Comma 2 5 34" xfId="14085" xr:uid="{00000000-0005-0000-0000-0000FA360000}"/>
    <cellStyle name="Comma 2 5 35" xfId="14086" xr:uid="{00000000-0005-0000-0000-0000FB360000}"/>
    <cellStyle name="Comma 2 5 36" xfId="14087" xr:uid="{00000000-0005-0000-0000-0000FC360000}"/>
    <cellStyle name="Comma 2 5 37" xfId="14088" xr:uid="{00000000-0005-0000-0000-0000FD360000}"/>
    <cellStyle name="Comma 2 5 38" xfId="14089" xr:uid="{00000000-0005-0000-0000-0000FE360000}"/>
    <cellStyle name="Comma 2 5 39" xfId="14090" xr:uid="{00000000-0005-0000-0000-0000FF360000}"/>
    <cellStyle name="Comma 2 5 4" xfId="14091" xr:uid="{00000000-0005-0000-0000-000000370000}"/>
    <cellStyle name="Comma 2 5 4 2" xfId="14092" xr:uid="{00000000-0005-0000-0000-000001370000}"/>
    <cellStyle name="Comma 2 5 40" xfId="14093" xr:uid="{00000000-0005-0000-0000-000002370000}"/>
    <cellStyle name="Comma 2 5 41" xfId="14094" xr:uid="{00000000-0005-0000-0000-000003370000}"/>
    <cellStyle name="Comma 2 5 42" xfId="14095" xr:uid="{00000000-0005-0000-0000-000004370000}"/>
    <cellStyle name="Comma 2 5 43" xfId="14096" xr:uid="{00000000-0005-0000-0000-000005370000}"/>
    <cellStyle name="Comma 2 5 44" xfId="14097" xr:uid="{00000000-0005-0000-0000-000006370000}"/>
    <cellStyle name="Comma 2 5 45" xfId="14098" xr:uid="{00000000-0005-0000-0000-000007370000}"/>
    <cellStyle name="Comma 2 5 46" xfId="14099" xr:uid="{00000000-0005-0000-0000-000008370000}"/>
    <cellStyle name="Comma 2 5 47" xfId="14100" xr:uid="{00000000-0005-0000-0000-000009370000}"/>
    <cellStyle name="Comma 2 5 48" xfId="14101" xr:uid="{00000000-0005-0000-0000-00000A370000}"/>
    <cellStyle name="Comma 2 5 49" xfId="14102" xr:uid="{00000000-0005-0000-0000-00000B370000}"/>
    <cellStyle name="Comma 2 5 5" xfId="14103" xr:uid="{00000000-0005-0000-0000-00000C370000}"/>
    <cellStyle name="Comma 2 5 5 2" xfId="14104" xr:uid="{00000000-0005-0000-0000-00000D370000}"/>
    <cellStyle name="Comma 2 5 50" xfId="14105" xr:uid="{00000000-0005-0000-0000-00000E370000}"/>
    <cellStyle name="Comma 2 5 51" xfId="14106" xr:uid="{00000000-0005-0000-0000-00000F370000}"/>
    <cellStyle name="Comma 2 5 52" xfId="14107" xr:uid="{00000000-0005-0000-0000-000010370000}"/>
    <cellStyle name="Comma 2 5 53" xfId="14108" xr:uid="{00000000-0005-0000-0000-000011370000}"/>
    <cellStyle name="Comma 2 5 54" xfId="14109" xr:uid="{00000000-0005-0000-0000-000012370000}"/>
    <cellStyle name="Comma 2 5 55" xfId="14110" xr:uid="{00000000-0005-0000-0000-000013370000}"/>
    <cellStyle name="Comma 2 5 56" xfId="14111" xr:uid="{00000000-0005-0000-0000-000014370000}"/>
    <cellStyle name="Comma 2 5 57" xfId="14112" xr:uid="{00000000-0005-0000-0000-000015370000}"/>
    <cellStyle name="Comma 2 5 58" xfId="14113" xr:uid="{00000000-0005-0000-0000-000016370000}"/>
    <cellStyle name="Comma 2 5 59" xfId="14114" xr:uid="{00000000-0005-0000-0000-000017370000}"/>
    <cellStyle name="Comma 2 5 6" xfId="14115" xr:uid="{00000000-0005-0000-0000-000018370000}"/>
    <cellStyle name="Comma 2 5 6 2" xfId="14116" xr:uid="{00000000-0005-0000-0000-000019370000}"/>
    <cellStyle name="Comma 2 5 60" xfId="14117" xr:uid="{00000000-0005-0000-0000-00001A370000}"/>
    <cellStyle name="Comma 2 5 61" xfId="14118" xr:uid="{00000000-0005-0000-0000-00001B370000}"/>
    <cellStyle name="Comma 2 5 62" xfId="14119" xr:uid="{00000000-0005-0000-0000-00001C370000}"/>
    <cellStyle name="Comma 2 5 63" xfId="14120" xr:uid="{00000000-0005-0000-0000-00001D370000}"/>
    <cellStyle name="Comma 2 5 64" xfId="14121" xr:uid="{00000000-0005-0000-0000-00001E370000}"/>
    <cellStyle name="Comma 2 5 65" xfId="14122" xr:uid="{00000000-0005-0000-0000-00001F370000}"/>
    <cellStyle name="Comma 2 5 66" xfId="14123" xr:uid="{00000000-0005-0000-0000-000020370000}"/>
    <cellStyle name="Comma 2 5 67" xfId="14124" xr:uid="{00000000-0005-0000-0000-000021370000}"/>
    <cellStyle name="Comma 2 5 68" xfId="14125" xr:uid="{00000000-0005-0000-0000-000022370000}"/>
    <cellStyle name="Comma 2 5 69" xfId="14126" xr:uid="{00000000-0005-0000-0000-000023370000}"/>
    <cellStyle name="Comma 2 5 7" xfId="14127" xr:uid="{00000000-0005-0000-0000-000024370000}"/>
    <cellStyle name="Comma 2 5 7 2" xfId="14128" xr:uid="{00000000-0005-0000-0000-000025370000}"/>
    <cellStyle name="Comma 2 5 70" xfId="14129" xr:uid="{00000000-0005-0000-0000-000026370000}"/>
    <cellStyle name="Comma 2 5 71" xfId="14130" xr:uid="{00000000-0005-0000-0000-000027370000}"/>
    <cellStyle name="Comma 2 5 72" xfId="14131" xr:uid="{00000000-0005-0000-0000-000028370000}"/>
    <cellStyle name="Comma 2 5 73" xfId="14132" xr:uid="{00000000-0005-0000-0000-000029370000}"/>
    <cellStyle name="Comma 2 5 74" xfId="14133" xr:uid="{00000000-0005-0000-0000-00002A370000}"/>
    <cellStyle name="Comma 2 5 75" xfId="14134" xr:uid="{00000000-0005-0000-0000-00002B370000}"/>
    <cellStyle name="Comma 2 5 76" xfId="14135" xr:uid="{00000000-0005-0000-0000-00002C370000}"/>
    <cellStyle name="Comma 2 5 77" xfId="14136" xr:uid="{00000000-0005-0000-0000-00002D370000}"/>
    <cellStyle name="Comma 2 5 78" xfId="14137" xr:uid="{00000000-0005-0000-0000-00002E370000}"/>
    <cellStyle name="Comma 2 5 79" xfId="14138" xr:uid="{00000000-0005-0000-0000-00002F370000}"/>
    <cellStyle name="Comma 2 5 8" xfId="14139" xr:uid="{00000000-0005-0000-0000-000030370000}"/>
    <cellStyle name="Comma 2 5 8 2" xfId="14140" xr:uid="{00000000-0005-0000-0000-000031370000}"/>
    <cellStyle name="Comma 2 5 80" xfId="14141" xr:uid="{00000000-0005-0000-0000-000032370000}"/>
    <cellStyle name="Comma 2 5 81" xfId="14142" xr:uid="{00000000-0005-0000-0000-000033370000}"/>
    <cellStyle name="Comma 2 5 82" xfId="14143" xr:uid="{00000000-0005-0000-0000-000034370000}"/>
    <cellStyle name="Comma 2 5 83" xfId="14144" xr:uid="{00000000-0005-0000-0000-000035370000}"/>
    <cellStyle name="Comma 2 5 84" xfId="14145" xr:uid="{00000000-0005-0000-0000-000036370000}"/>
    <cellStyle name="Comma 2 5 85" xfId="14146" xr:uid="{00000000-0005-0000-0000-000037370000}"/>
    <cellStyle name="Comma 2 5 86" xfId="14147" xr:uid="{00000000-0005-0000-0000-000038370000}"/>
    <cellStyle name="Comma 2 5 87" xfId="14148" xr:uid="{00000000-0005-0000-0000-000039370000}"/>
    <cellStyle name="Comma 2 5 88" xfId="14149" xr:uid="{00000000-0005-0000-0000-00003A370000}"/>
    <cellStyle name="Comma 2 5 89" xfId="14150" xr:uid="{00000000-0005-0000-0000-00003B370000}"/>
    <cellStyle name="Comma 2 5 9" xfId="14151" xr:uid="{00000000-0005-0000-0000-00003C370000}"/>
    <cellStyle name="Comma 2 5 9 2" xfId="14152" xr:uid="{00000000-0005-0000-0000-00003D370000}"/>
    <cellStyle name="Comma 2 5 90" xfId="14153" xr:uid="{00000000-0005-0000-0000-00003E370000}"/>
    <cellStyle name="Comma 2 5 91" xfId="14154" xr:uid="{00000000-0005-0000-0000-00003F370000}"/>
    <cellStyle name="Comma 2 5 92" xfId="14155" xr:uid="{00000000-0005-0000-0000-000040370000}"/>
    <cellStyle name="Comma 2 5 93" xfId="14156" xr:uid="{00000000-0005-0000-0000-000041370000}"/>
    <cellStyle name="Comma 2 5 94" xfId="14157" xr:uid="{00000000-0005-0000-0000-000042370000}"/>
    <cellStyle name="Comma 2 5 95" xfId="14158" xr:uid="{00000000-0005-0000-0000-000043370000}"/>
    <cellStyle name="Comma 2 5 96" xfId="14159" xr:uid="{00000000-0005-0000-0000-000044370000}"/>
    <cellStyle name="Comma 2 5 97" xfId="14160" xr:uid="{00000000-0005-0000-0000-000045370000}"/>
    <cellStyle name="Comma 2 5 98" xfId="14161" xr:uid="{00000000-0005-0000-0000-000046370000}"/>
    <cellStyle name="Comma 2 5 99" xfId="14162" xr:uid="{00000000-0005-0000-0000-000047370000}"/>
    <cellStyle name="Comma 2 50" xfId="14163" xr:uid="{00000000-0005-0000-0000-000048370000}"/>
    <cellStyle name="Comma 2 51" xfId="14164" xr:uid="{00000000-0005-0000-0000-000049370000}"/>
    <cellStyle name="Comma 2 52" xfId="14165" xr:uid="{00000000-0005-0000-0000-00004A370000}"/>
    <cellStyle name="Comma 2 53" xfId="14166" xr:uid="{00000000-0005-0000-0000-00004B370000}"/>
    <cellStyle name="Comma 2 54" xfId="14167" xr:uid="{00000000-0005-0000-0000-00004C370000}"/>
    <cellStyle name="Comma 2 55" xfId="14168" xr:uid="{00000000-0005-0000-0000-00004D370000}"/>
    <cellStyle name="Comma 2 56" xfId="14169" xr:uid="{00000000-0005-0000-0000-00004E370000}"/>
    <cellStyle name="Comma 2 57" xfId="14170" xr:uid="{00000000-0005-0000-0000-00004F370000}"/>
    <cellStyle name="Comma 2 58" xfId="14171" xr:uid="{00000000-0005-0000-0000-000050370000}"/>
    <cellStyle name="Comma 2 59" xfId="14172" xr:uid="{00000000-0005-0000-0000-000051370000}"/>
    <cellStyle name="Comma 2 6" xfId="14173" xr:uid="{00000000-0005-0000-0000-000052370000}"/>
    <cellStyle name="Comma 2 6 10" xfId="14174" xr:uid="{00000000-0005-0000-0000-000053370000}"/>
    <cellStyle name="Comma 2 6 10 2" xfId="14175" xr:uid="{00000000-0005-0000-0000-000054370000}"/>
    <cellStyle name="Comma 2 6 100" xfId="14176" xr:uid="{00000000-0005-0000-0000-000055370000}"/>
    <cellStyle name="Comma 2 6 101" xfId="14177" xr:uid="{00000000-0005-0000-0000-000056370000}"/>
    <cellStyle name="Comma 2 6 102" xfId="14178" xr:uid="{00000000-0005-0000-0000-000057370000}"/>
    <cellStyle name="Comma 2 6 103" xfId="14179" xr:uid="{00000000-0005-0000-0000-000058370000}"/>
    <cellStyle name="Comma 2 6 104" xfId="14180" xr:uid="{00000000-0005-0000-0000-000059370000}"/>
    <cellStyle name="Comma 2 6 105" xfId="14181" xr:uid="{00000000-0005-0000-0000-00005A370000}"/>
    <cellStyle name="Comma 2 6 106" xfId="14182" xr:uid="{00000000-0005-0000-0000-00005B370000}"/>
    <cellStyle name="Comma 2 6 107" xfId="14183" xr:uid="{00000000-0005-0000-0000-00005C370000}"/>
    <cellStyle name="Comma 2 6 108" xfId="14184" xr:uid="{00000000-0005-0000-0000-00005D370000}"/>
    <cellStyle name="Comma 2 6 109" xfId="14185" xr:uid="{00000000-0005-0000-0000-00005E370000}"/>
    <cellStyle name="Comma 2 6 11" xfId="14186" xr:uid="{00000000-0005-0000-0000-00005F370000}"/>
    <cellStyle name="Comma 2 6 11 2" xfId="14187" xr:uid="{00000000-0005-0000-0000-000060370000}"/>
    <cellStyle name="Comma 2 6 110" xfId="14188" xr:uid="{00000000-0005-0000-0000-000061370000}"/>
    <cellStyle name="Comma 2 6 111" xfId="14189" xr:uid="{00000000-0005-0000-0000-000062370000}"/>
    <cellStyle name="Comma 2 6 112" xfId="14190" xr:uid="{00000000-0005-0000-0000-000063370000}"/>
    <cellStyle name="Comma 2 6 113" xfId="14191" xr:uid="{00000000-0005-0000-0000-000064370000}"/>
    <cellStyle name="Comma 2 6 114" xfId="14192" xr:uid="{00000000-0005-0000-0000-000065370000}"/>
    <cellStyle name="Comma 2 6 115" xfId="14193" xr:uid="{00000000-0005-0000-0000-000066370000}"/>
    <cellStyle name="Comma 2 6 116" xfId="14194" xr:uid="{00000000-0005-0000-0000-000067370000}"/>
    <cellStyle name="Comma 2 6 117" xfId="14195" xr:uid="{00000000-0005-0000-0000-000068370000}"/>
    <cellStyle name="Comma 2 6 118" xfId="14196" xr:uid="{00000000-0005-0000-0000-000069370000}"/>
    <cellStyle name="Comma 2 6 119" xfId="14197" xr:uid="{00000000-0005-0000-0000-00006A370000}"/>
    <cellStyle name="Comma 2 6 12" xfId="14198" xr:uid="{00000000-0005-0000-0000-00006B370000}"/>
    <cellStyle name="Comma 2 6 12 2" xfId="14199" xr:uid="{00000000-0005-0000-0000-00006C370000}"/>
    <cellStyle name="Comma 2 6 120" xfId="14200" xr:uid="{00000000-0005-0000-0000-00006D370000}"/>
    <cellStyle name="Comma 2 6 121" xfId="14201" xr:uid="{00000000-0005-0000-0000-00006E370000}"/>
    <cellStyle name="Comma 2 6 122" xfId="14202" xr:uid="{00000000-0005-0000-0000-00006F370000}"/>
    <cellStyle name="Comma 2 6 123" xfId="14203" xr:uid="{00000000-0005-0000-0000-000070370000}"/>
    <cellStyle name="Comma 2 6 124" xfId="14204" xr:uid="{00000000-0005-0000-0000-000071370000}"/>
    <cellStyle name="Comma 2 6 125" xfId="14205" xr:uid="{00000000-0005-0000-0000-000072370000}"/>
    <cellStyle name="Comma 2 6 126" xfId="14206" xr:uid="{00000000-0005-0000-0000-000073370000}"/>
    <cellStyle name="Comma 2 6 127" xfId="14207" xr:uid="{00000000-0005-0000-0000-000074370000}"/>
    <cellStyle name="Comma 2 6 128" xfId="14208" xr:uid="{00000000-0005-0000-0000-000075370000}"/>
    <cellStyle name="Comma 2 6 129" xfId="14209" xr:uid="{00000000-0005-0000-0000-000076370000}"/>
    <cellStyle name="Comma 2 6 13" xfId="14210" xr:uid="{00000000-0005-0000-0000-000077370000}"/>
    <cellStyle name="Comma 2 6 13 2" xfId="14211" xr:uid="{00000000-0005-0000-0000-000078370000}"/>
    <cellStyle name="Comma 2 6 130" xfId="14212" xr:uid="{00000000-0005-0000-0000-000079370000}"/>
    <cellStyle name="Comma 2 6 131" xfId="14213" xr:uid="{00000000-0005-0000-0000-00007A370000}"/>
    <cellStyle name="Comma 2 6 132" xfId="14214" xr:uid="{00000000-0005-0000-0000-00007B370000}"/>
    <cellStyle name="Comma 2 6 133" xfId="14215" xr:uid="{00000000-0005-0000-0000-00007C370000}"/>
    <cellStyle name="Comma 2 6 134" xfId="14216" xr:uid="{00000000-0005-0000-0000-00007D370000}"/>
    <cellStyle name="Comma 2 6 135" xfId="14217" xr:uid="{00000000-0005-0000-0000-00007E370000}"/>
    <cellStyle name="Comma 2 6 136" xfId="14218" xr:uid="{00000000-0005-0000-0000-00007F370000}"/>
    <cellStyle name="Comma 2 6 137" xfId="14219" xr:uid="{00000000-0005-0000-0000-000080370000}"/>
    <cellStyle name="Comma 2 6 138" xfId="14220" xr:uid="{00000000-0005-0000-0000-000081370000}"/>
    <cellStyle name="Comma 2 6 139" xfId="14221" xr:uid="{00000000-0005-0000-0000-000082370000}"/>
    <cellStyle name="Comma 2 6 14" xfId="14222" xr:uid="{00000000-0005-0000-0000-000083370000}"/>
    <cellStyle name="Comma 2 6 14 2" xfId="14223" xr:uid="{00000000-0005-0000-0000-000084370000}"/>
    <cellStyle name="Comma 2 6 140" xfId="14224" xr:uid="{00000000-0005-0000-0000-000085370000}"/>
    <cellStyle name="Comma 2 6 141" xfId="14225" xr:uid="{00000000-0005-0000-0000-000086370000}"/>
    <cellStyle name="Comma 2 6 142" xfId="14226" xr:uid="{00000000-0005-0000-0000-000087370000}"/>
    <cellStyle name="Comma 2 6 143" xfId="14227" xr:uid="{00000000-0005-0000-0000-000088370000}"/>
    <cellStyle name="Comma 2 6 144" xfId="14228" xr:uid="{00000000-0005-0000-0000-000089370000}"/>
    <cellStyle name="Comma 2 6 145" xfId="14229" xr:uid="{00000000-0005-0000-0000-00008A370000}"/>
    <cellStyle name="Comma 2 6 146" xfId="14230" xr:uid="{00000000-0005-0000-0000-00008B370000}"/>
    <cellStyle name="Comma 2 6 147" xfId="14231" xr:uid="{00000000-0005-0000-0000-00008C370000}"/>
    <cellStyle name="Comma 2 6 148" xfId="14232" xr:uid="{00000000-0005-0000-0000-00008D370000}"/>
    <cellStyle name="Comma 2 6 149" xfId="14233" xr:uid="{00000000-0005-0000-0000-00008E370000}"/>
    <cellStyle name="Comma 2 6 15" xfId="14234" xr:uid="{00000000-0005-0000-0000-00008F370000}"/>
    <cellStyle name="Comma 2 6 15 2" xfId="14235" xr:uid="{00000000-0005-0000-0000-000090370000}"/>
    <cellStyle name="Comma 2 6 150" xfId="14236" xr:uid="{00000000-0005-0000-0000-000091370000}"/>
    <cellStyle name="Comma 2 6 151" xfId="14237" xr:uid="{00000000-0005-0000-0000-000092370000}"/>
    <cellStyle name="Comma 2 6 152" xfId="14238" xr:uid="{00000000-0005-0000-0000-000093370000}"/>
    <cellStyle name="Comma 2 6 153" xfId="14239" xr:uid="{00000000-0005-0000-0000-000094370000}"/>
    <cellStyle name="Comma 2 6 154" xfId="14240" xr:uid="{00000000-0005-0000-0000-000095370000}"/>
    <cellStyle name="Comma 2 6 155" xfId="14241" xr:uid="{00000000-0005-0000-0000-000096370000}"/>
    <cellStyle name="Comma 2 6 156" xfId="14242" xr:uid="{00000000-0005-0000-0000-000097370000}"/>
    <cellStyle name="Comma 2 6 157" xfId="14243" xr:uid="{00000000-0005-0000-0000-000098370000}"/>
    <cellStyle name="Comma 2 6 158" xfId="14244" xr:uid="{00000000-0005-0000-0000-000099370000}"/>
    <cellStyle name="Comma 2 6 159" xfId="14245" xr:uid="{00000000-0005-0000-0000-00009A370000}"/>
    <cellStyle name="Comma 2 6 16" xfId="14246" xr:uid="{00000000-0005-0000-0000-00009B370000}"/>
    <cellStyle name="Comma 2 6 16 2" xfId="14247" xr:uid="{00000000-0005-0000-0000-00009C370000}"/>
    <cellStyle name="Comma 2 6 160" xfId="14248" xr:uid="{00000000-0005-0000-0000-00009D370000}"/>
    <cellStyle name="Comma 2 6 161" xfId="14249" xr:uid="{00000000-0005-0000-0000-00009E370000}"/>
    <cellStyle name="Comma 2 6 17" xfId="14250" xr:uid="{00000000-0005-0000-0000-00009F370000}"/>
    <cellStyle name="Comma 2 6 17 2" xfId="14251" xr:uid="{00000000-0005-0000-0000-0000A0370000}"/>
    <cellStyle name="Comma 2 6 18" xfId="14252" xr:uid="{00000000-0005-0000-0000-0000A1370000}"/>
    <cellStyle name="Comma 2 6 18 2" xfId="14253" xr:uid="{00000000-0005-0000-0000-0000A2370000}"/>
    <cellStyle name="Comma 2 6 19" xfId="14254" xr:uid="{00000000-0005-0000-0000-0000A3370000}"/>
    <cellStyle name="Comma 2 6 19 2" xfId="14255" xr:uid="{00000000-0005-0000-0000-0000A4370000}"/>
    <cellStyle name="Comma 2 6 2" xfId="14256" xr:uid="{00000000-0005-0000-0000-0000A5370000}"/>
    <cellStyle name="Comma 2 6 2 2" xfId="14257" xr:uid="{00000000-0005-0000-0000-0000A6370000}"/>
    <cellStyle name="Comma 2 6 20" xfId="14258" xr:uid="{00000000-0005-0000-0000-0000A7370000}"/>
    <cellStyle name="Comma 2 6 20 2" xfId="14259" xr:uid="{00000000-0005-0000-0000-0000A8370000}"/>
    <cellStyle name="Comma 2 6 21" xfId="14260" xr:uid="{00000000-0005-0000-0000-0000A9370000}"/>
    <cellStyle name="Comma 2 6 22" xfId="14261" xr:uid="{00000000-0005-0000-0000-0000AA370000}"/>
    <cellStyle name="Comma 2 6 23" xfId="14262" xr:uid="{00000000-0005-0000-0000-0000AB370000}"/>
    <cellStyle name="Comma 2 6 24" xfId="14263" xr:uid="{00000000-0005-0000-0000-0000AC370000}"/>
    <cellStyle name="Comma 2 6 25" xfId="14264" xr:uid="{00000000-0005-0000-0000-0000AD370000}"/>
    <cellStyle name="Comma 2 6 26" xfId="14265" xr:uid="{00000000-0005-0000-0000-0000AE370000}"/>
    <cellStyle name="Comma 2 6 27" xfId="14266" xr:uid="{00000000-0005-0000-0000-0000AF370000}"/>
    <cellStyle name="Comma 2 6 28" xfId="14267" xr:uid="{00000000-0005-0000-0000-0000B0370000}"/>
    <cellStyle name="Comma 2 6 29" xfId="14268" xr:uid="{00000000-0005-0000-0000-0000B1370000}"/>
    <cellStyle name="Comma 2 6 3" xfId="14269" xr:uid="{00000000-0005-0000-0000-0000B2370000}"/>
    <cellStyle name="Comma 2 6 3 2" xfId="14270" xr:uid="{00000000-0005-0000-0000-0000B3370000}"/>
    <cellStyle name="Comma 2 6 30" xfId="14271" xr:uid="{00000000-0005-0000-0000-0000B4370000}"/>
    <cellStyle name="Comma 2 6 31" xfId="14272" xr:uid="{00000000-0005-0000-0000-0000B5370000}"/>
    <cellStyle name="Comma 2 6 32" xfId="14273" xr:uid="{00000000-0005-0000-0000-0000B6370000}"/>
    <cellStyle name="Comma 2 6 33" xfId="14274" xr:uid="{00000000-0005-0000-0000-0000B7370000}"/>
    <cellStyle name="Comma 2 6 34" xfId="14275" xr:uid="{00000000-0005-0000-0000-0000B8370000}"/>
    <cellStyle name="Comma 2 6 35" xfId="14276" xr:uid="{00000000-0005-0000-0000-0000B9370000}"/>
    <cellStyle name="Comma 2 6 36" xfId="14277" xr:uid="{00000000-0005-0000-0000-0000BA370000}"/>
    <cellStyle name="Comma 2 6 37" xfId="14278" xr:uid="{00000000-0005-0000-0000-0000BB370000}"/>
    <cellStyle name="Comma 2 6 38" xfId="14279" xr:uid="{00000000-0005-0000-0000-0000BC370000}"/>
    <cellStyle name="Comma 2 6 39" xfId="14280" xr:uid="{00000000-0005-0000-0000-0000BD370000}"/>
    <cellStyle name="Comma 2 6 4" xfId="14281" xr:uid="{00000000-0005-0000-0000-0000BE370000}"/>
    <cellStyle name="Comma 2 6 4 2" xfId="14282" xr:uid="{00000000-0005-0000-0000-0000BF370000}"/>
    <cellStyle name="Comma 2 6 40" xfId="14283" xr:uid="{00000000-0005-0000-0000-0000C0370000}"/>
    <cellStyle name="Comma 2 6 41" xfId="14284" xr:uid="{00000000-0005-0000-0000-0000C1370000}"/>
    <cellStyle name="Comma 2 6 42" xfId="14285" xr:uid="{00000000-0005-0000-0000-0000C2370000}"/>
    <cellStyle name="Comma 2 6 43" xfId="14286" xr:uid="{00000000-0005-0000-0000-0000C3370000}"/>
    <cellStyle name="Comma 2 6 44" xfId="14287" xr:uid="{00000000-0005-0000-0000-0000C4370000}"/>
    <cellStyle name="Comma 2 6 45" xfId="14288" xr:uid="{00000000-0005-0000-0000-0000C5370000}"/>
    <cellStyle name="Comma 2 6 46" xfId="14289" xr:uid="{00000000-0005-0000-0000-0000C6370000}"/>
    <cellStyle name="Comma 2 6 47" xfId="14290" xr:uid="{00000000-0005-0000-0000-0000C7370000}"/>
    <cellStyle name="Comma 2 6 48" xfId="14291" xr:uid="{00000000-0005-0000-0000-0000C8370000}"/>
    <cellStyle name="Comma 2 6 49" xfId="14292" xr:uid="{00000000-0005-0000-0000-0000C9370000}"/>
    <cellStyle name="Comma 2 6 5" xfId="14293" xr:uid="{00000000-0005-0000-0000-0000CA370000}"/>
    <cellStyle name="Comma 2 6 5 2" xfId="14294" xr:uid="{00000000-0005-0000-0000-0000CB370000}"/>
    <cellStyle name="Comma 2 6 50" xfId="14295" xr:uid="{00000000-0005-0000-0000-0000CC370000}"/>
    <cellStyle name="Comma 2 6 51" xfId="14296" xr:uid="{00000000-0005-0000-0000-0000CD370000}"/>
    <cellStyle name="Comma 2 6 52" xfId="14297" xr:uid="{00000000-0005-0000-0000-0000CE370000}"/>
    <cellStyle name="Comma 2 6 53" xfId="14298" xr:uid="{00000000-0005-0000-0000-0000CF370000}"/>
    <cellStyle name="Comma 2 6 54" xfId="14299" xr:uid="{00000000-0005-0000-0000-0000D0370000}"/>
    <cellStyle name="Comma 2 6 55" xfId="14300" xr:uid="{00000000-0005-0000-0000-0000D1370000}"/>
    <cellStyle name="Comma 2 6 56" xfId="14301" xr:uid="{00000000-0005-0000-0000-0000D2370000}"/>
    <cellStyle name="Comma 2 6 57" xfId="14302" xr:uid="{00000000-0005-0000-0000-0000D3370000}"/>
    <cellStyle name="Comma 2 6 58" xfId="14303" xr:uid="{00000000-0005-0000-0000-0000D4370000}"/>
    <cellStyle name="Comma 2 6 59" xfId="14304" xr:uid="{00000000-0005-0000-0000-0000D5370000}"/>
    <cellStyle name="Comma 2 6 6" xfId="14305" xr:uid="{00000000-0005-0000-0000-0000D6370000}"/>
    <cellStyle name="Comma 2 6 6 2" xfId="14306" xr:uid="{00000000-0005-0000-0000-0000D7370000}"/>
    <cellStyle name="Comma 2 6 60" xfId="14307" xr:uid="{00000000-0005-0000-0000-0000D8370000}"/>
    <cellStyle name="Comma 2 6 61" xfId="14308" xr:uid="{00000000-0005-0000-0000-0000D9370000}"/>
    <cellStyle name="Comma 2 6 62" xfId="14309" xr:uid="{00000000-0005-0000-0000-0000DA370000}"/>
    <cellStyle name="Comma 2 6 63" xfId="14310" xr:uid="{00000000-0005-0000-0000-0000DB370000}"/>
    <cellStyle name="Comma 2 6 64" xfId="14311" xr:uid="{00000000-0005-0000-0000-0000DC370000}"/>
    <cellStyle name="Comma 2 6 65" xfId="14312" xr:uid="{00000000-0005-0000-0000-0000DD370000}"/>
    <cellStyle name="Comma 2 6 66" xfId="14313" xr:uid="{00000000-0005-0000-0000-0000DE370000}"/>
    <cellStyle name="Comma 2 6 67" xfId="14314" xr:uid="{00000000-0005-0000-0000-0000DF370000}"/>
    <cellStyle name="Comma 2 6 68" xfId="14315" xr:uid="{00000000-0005-0000-0000-0000E0370000}"/>
    <cellStyle name="Comma 2 6 69" xfId="14316" xr:uid="{00000000-0005-0000-0000-0000E1370000}"/>
    <cellStyle name="Comma 2 6 7" xfId="14317" xr:uid="{00000000-0005-0000-0000-0000E2370000}"/>
    <cellStyle name="Comma 2 6 7 2" xfId="14318" xr:uid="{00000000-0005-0000-0000-0000E3370000}"/>
    <cellStyle name="Comma 2 6 70" xfId="14319" xr:uid="{00000000-0005-0000-0000-0000E4370000}"/>
    <cellStyle name="Comma 2 6 71" xfId="14320" xr:uid="{00000000-0005-0000-0000-0000E5370000}"/>
    <cellStyle name="Comma 2 6 72" xfId="14321" xr:uid="{00000000-0005-0000-0000-0000E6370000}"/>
    <cellStyle name="Comma 2 6 73" xfId="14322" xr:uid="{00000000-0005-0000-0000-0000E7370000}"/>
    <cellStyle name="Comma 2 6 74" xfId="14323" xr:uid="{00000000-0005-0000-0000-0000E8370000}"/>
    <cellStyle name="Comma 2 6 75" xfId="14324" xr:uid="{00000000-0005-0000-0000-0000E9370000}"/>
    <cellStyle name="Comma 2 6 76" xfId="14325" xr:uid="{00000000-0005-0000-0000-0000EA370000}"/>
    <cellStyle name="Comma 2 6 77" xfId="14326" xr:uid="{00000000-0005-0000-0000-0000EB370000}"/>
    <cellStyle name="Comma 2 6 78" xfId="14327" xr:uid="{00000000-0005-0000-0000-0000EC370000}"/>
    <cellStyle name="Comma 2 6 79" xfId="14328" xr:uid="{00000000-0005-0000-0000-0000ED370000}"/>
    <cellStyle name="Comma 2 6 8" xfId="14329" xr:uid="{00000000-0005-0000-0000-0000EE370000}"/>
    <cellStyle name="Comma 2 6 8 2" xfId="14330" xr:uid="{00000000-0005-0000-0000-0000EF370000}"/>
    <cellStyle name="Comma 2 6 80" xfId="14331" xr:uid="{00000000-0005-0000-0000-0000F0370000}"/>
    <cellStyle name="Comma 2 6 81" xfId="14332" xr:uid="{00000000-0005-0000-0000-0000F1370000}"/>
    <cellStyle name="Comma 2 6 82" xfId="14333" xr:uid="{00000000-0005-0000-0000-0000F2370000}"/>
    <cellStyle name="Comma 2 6 83" xfId="14334" xr:uid="{00000000-0005-0000-0000-0000F3370000}"/>
    <cellStyle name="Comma 2 6 84" xfId="14335" xr:uid="{00000000-0005-0000-0000-0000F4370000}"/>
    <cellStyle name="Comma 2 6 85" xfId="14336" xr:uid="{00000000-0005-0000-0000-0000F5370000}"/>
    <cellStyle name="Comma 2 6 86" xfId="14337" xr:uid="{00000000-0005-0000-0000-0000F6370000}"/>
    <cellStyle name="Comma 2 6 87" xfId="14338" xr:uid="{00000000-0005-0000-0000-0000F7370000}"/>
    <cellStyle name="Comma 2 6 88" xfId="14339" xr:uid="{00000000-0005-0000-0000-0000F8370000}"/>
    <cellStyle name="Comma 2 6 89" xfId="14340" xr:uid="{00000000-0005-0000-0000-0000F9370000}"/>
    <cellStyle name="Comma 2 6 9" xfId="14341" xr:uid="{00000000-0005-0000-0000-0000FA370000}"/>
    <cellStyle name="Comma 2 6 9 2" xfId="14342" xr:uid="{00000000-0005-0000-0000-0000FB370000}"/>
    <cellStyle name="Comma 2 6 90" xfId="14343" xr:uid="{00000000-0005-0000-0000-0000FC370000}"/>
    <cellStyle name="Comma 2 6 91" xfId="14344" xr:uid="{00000000-0005-0000-0000-0000FD370000}"/>
    <cellStyle name="Comma 2 6 92" xfId="14345" xr:uid="{00000000-0005-0000-0000-0000FE370000}"/>
    <cellStyle name="Comma 2 6 93" xfId="14346" xr:uid="{00000000-0005-0000-0000-0000FF370000}"/>
    <cellStyle name="Comma 2 6 94" xfId="14347" xr:uid="{00000000-0005-0000-0000-000000380000}"/>
    <cellStyle name="Comma 2 6 95" xfId="14348" xr:uid="{00000000-0005-0000-0000-000001380000}"/>
    <cellStyle name="Comma 2 6 96" xfId="14349" xr:uid="{00000000-0005-0000-0000-000002380000}"/>
    <cellStyle name="Comma 2 6 97" xfId="14350" xr:uid="{00000000-0005-0000-0000-000003380000}"/>
    <cellStyle name="Comma 2 6 98" xfId="14351" xr:uid="{00000000-0005-0000-0000-000004380000}"/>
    <cellStyle name="Comma 2 6 99" xfId="14352" xr:uid="{00000000-0005-0000-0000-000005380000}"/>
    <cellStyle name="Comma 2 60" xfId="14353" xr:uid="{00000000-0005-0000-0000-000006380000}"/>
    <cellStyle name="Comma 2 61" xfId="14354" xr:uid="{00000000-0005-0000-0000-000007380000}"/>
    <cellStyle name="Comma 2 62" xfId="14355" xr:uid="{00000000-0005-0000-0000-000008380000}"/>
    <cellStyle name="Comma 2 63" xfId="14356" xr:uid="{00000000-0005-0000-0000-000009380000}"/>
    <cellStyle name="Comma 2 64" xfId="14357" xr:uid="{00000000-0005-0000-0000-00000A380000}"/>
    <cellStyle name="Comma 2 65" xfId="14358" xr:uid="{00000000-0005-0000-0000-00000B380000}"/>
    <cellStyle name="Comma 2 66" xfId="14359" xr:uid="{00000000-0005-0000-0000-00000C380000}"/>
    <cellStyle name="Comma 2 67" xfId="14360" xr:uid="{00000000-0005-0000-0000-00000D380000}"/>
    <cellStyle name="Comma 2 68" xfId="14361" xr:uid="{00000000-0005-0000-0000-00000E380000}"/>
    <cellStyle name="Comma 2 69" xfId="14362" xr:uid="{00000000-0005-0000-0000-00000F380000}"/>
    <cellStyle name="Comma 2 7" xfId="14363" xr:uid="{00000000-0005-0000-0000-000010380000}"/>
    <cellStyle name="Comma 2 7 10" xfId="14364" xr:uid="{00000000-0005-0000-0000-000011380000}"/>
    <cellStyle name="Comma 2 7 10 2" xfId="14365" xr:uid="{00000000-0005-0000-0000-000012380000}"/>
    <cellStyle name="Comma 2 7 100" xfId="14366" xr:uid="{00000000-0005-0000-0000-000013380000}"/>
    <cellStyle name="Comma 2 7 101" xfId="14367" xr:uid="{00000000-0005-0000-0000-000014380000}"/>
    <cellStyle name="Comma 2 7 102" xfId="14368" xr:uid="{00000000-0005-0000-0000-000015380000}"/>
    <cellStyle name="Comma 2 7 103" xfId="14369" xr:uid="{00000000-0005-0000-0000-000016380000}"/>
    <cellStyle name="Comma 2 7 104" xfId="14370" xr:uid="{00000000-0005-0000-0000-000017380000}"/>
    <cellStyle name="Comma 2 7 105" xfId="14371" xr:uid="{00000000-0005-0000-0000-000018380000}"/>
    <cellStyle name="Comma 2 7 106" xfId="14372" xr:uid="{00000000-0005-0000-0000-000019380000}"/>
    <cellStyle name="Comma 2 7 107" xfId="14373" xr:uid="{00000000-0005-0000-0000-00001A380000}"/>
    <cellStyle name="Comma 2 7 108" xfId="14374" xr:uid="{00000000-0005-0000-0000-00001B380000}"/>
    <cellStyle name="Comma 2 7 109" xfId="14375" xr:uid="{00000000-0005-0000-0000-00001C380000}"/>
    <cellStyle name="Comma 2 7 11" xfId="14376" xr:uid="{00000000-0005-0000-0000-00001D380000}"/>
    <cellStyle name="Comma 2 7 11 2" xfId="14377" xr:uid="{00000000-0005-0000-0000-00001E380000}"/>
    <cellStyle name="Comma 2 7 110" xfId="14378" xr:uid="{00000000-0005-0000-0000-00001F380000}"/>
    <cellStyle name="Comma 2 7 111" xfId="14379" xr:uid="{00000000-0005-0000-0000-000020380000}"/>
    <cellStyle name="Comma 2 7 112" xfId="14380" xr:uid="{00000000-0005-0000-0000-000021380000}"/>
    <cellStyle name="Comma 2 7 113" xfId="14381" xr:uid="{00000000-0005-0000-0000-000022380000}"/>
    <cellStyle name="Comma 2 7 114" xfId="14382" xr:uid="{00000000-0005-0000-0000-000023380000}"/>
    <cellStyle name="Comma 2 7 115" xfId="14383" xr:uid="{00000000-0005-0000-0000-000024380000}"/>
    <cellStyle name="Comma 2 7 116" xfId="14384" xr:uid="{00000000-0005-0000-0000-000025380000}"/>
    <cellStyle name="Comma 2 7 117" xfId="14385" xr:uid="{00000000-0005-0000-0000-000026380000}"/>
    <cellStyle name="Comma 2 7 118" xfId="14386" xr:uid="{00000000-0005-0000-0000-000027380000}"/>
    <cellStyle name="Comma 2 7 119" xfId="14387" xr:uid="{00000000-0005-0000-0000-000028380000}"/>
    <cellStyle name="Comma 2 7 12" xfId="14388" xr:uid="{00000000-0005-0000-0000-000029380000}"/>
    <cellStyle name="Comma 2 7 12 2" xfId="14389" xr:uid="{00000000-0005-0000-0000-00002A380000}"/>
    <cellStyle name="Comma 2 7 120" xfId="14390" xr:uid="{00000000-0005-0000-0000-00002B380000}"/>
    <cellStyle name="Comma 2 7 121" xfId="14391" xr:uid="{00000000-0005-0000-0000-00002C380000}"/>
    <cellStyle name="Comma 2 7 122" xfId="14392" xr:uid="{00000000-0005-0000-0000-00002D380000}"/>
    <cellStyle name="Comma 2 7 123" xfId="14393" xr:uid="{00000000-0005-0000-0000-00002E380000}"/>
    <cellStyle name="Comma 2 7 124" xfId="14394" xr:uid="{00000000-0005-0000-0000-00002F380000}"/>
    <cellStyle name="Comma 2 7 125" xfId="14395" xr:uid="{00000000-0005-0000-0000-000030380000}"/>
    <cellStyle name="Comma 2 7 126" xfId="14396" xr:uid="{00000000-0005-0000-0000-000031380000}"/>
    <cellStyle name="Comma 2 7 127" xfId="14397" xr:uid="{00000000-0005-0000-0000-000032380000}"/>
    <cellStyle name="Comma 2 7 128" xfId="14398" xr:uid="{00000000-0005-0000-0000-000033380000}"/>
    <cellStyle name="Comma 2 7 129" xfId="14399" xr:uid="{00000000-0005-0000-0000-000034380000}"/>
    <cellStyle name="Comma 2 7 13" xfId="14400" xr:uid="{00000000-0005-0000-0000-000035380000}"/>
    <cellStyle name="Comma 2 7 13 2" xfId="14401" xr:uid="{00000000-0005-0000-0000-000036380000}"/>
    <cellStyle name="Comma 2 7 130" xfId="14402" xr:uid="{00000000-0005-0000-0000-000037380000}"/>
    <cellStyle name="Comma 2 7 131" xfId="14403" xr:uid="{00000000-0005-0000-0000-000038380000}"/>
    <cellStyle name="Comma 2 7 132" xfId="14404" xr:uid="{00000000-0005-0000-0000-000039380000}"/>
    <cellStyle name="Comma 2 7 133" xfId="14405" xr:uid="{00000000-0005-0000-0000-00003A380000}"/>
    <cellStyle name="Comma 2 7 134" xfId="14406" xr:uid="{00000000-0005-0000-0000-00003B380000}"/>
    <cellStyle name="Comma 2 7 135" xfId="14407" xr:uid="{00000000-0005-0000-0000-00003C380000}"/>
    <cellStyle name="Comma 2 7 136" xfId="14408" xr:uid="{00000000-0005-0000-0000-00003D380000}"/>
    <cellStyle name="Comma 2 7 137" xfId="14409" xr:uid="{00000000-0005-0000-0000-00003E380000}"/>
    <cellStyle name="Comma 2 7 138" xfId="14410" xr:uid="{00000000-0005-0000-0000-00003F380000}"/>
    <cellStyle name="Comma 2 7 139" xfId="14411" xr:uid="{00000000-0005-0000-0000-000040380000}"/>
    <cellStyle name="Comma 2 7 14" xfId="14412" xr:uid="{00000000-0005-0000-0000-000041380000}"/>
    <cellStyle name="Comma 2 7 14 2" xfId="14413" xr:uid="{00000000-0005-0000-0000-000042380000}"/>
    <cellStyle name="Comma 2 7 140" xfId="14414" xr:uid="{00000000-0005-0000-0000-000043380000}"/>
    <cellStyle name="Comma 2 7 141" xfId="14415" xr:uid="{00000000-0005-0000-0000-000044380000}"/>
    <cellStyle name="Comma 2 7 142" xfId="14416" xr:uid="{00000000-0005-0000-0000-000045380000}"/>
    <cellStyle name="Comma 2 7 143" xfId="14417" xr:uid="{00000000-0005-0000-0000-000046380000}"/>
    <cellStyle name="Comma 2 7 144" xfId="14418" xr:uid="{00000000-0005-0000-0000-000047380000}"/>
    <cellStyle name="Comma 2 7 145" xfId="14419" xr:uid="{00000000-0005-0000-0000-000048380000}"/>
    <cellStyle name="Comma 2 7 146" xfId="14420" xr:uid="{00000000-0005-0000-0000-000049380000}"/>
    <cellStyle name="Comma 2 7 147" xfId="14421" xr:uid="{00000000-0005-0000-0000-00004A380000}"/>
    <cellStyle name="Comma 2 7 148" xfId="14422" xr:uid="{00000000-0005-0000-0000-00004B380000}"/>
    <cellStyle name="Comma 2 7 149" xfId="14423" xr:uid="{00000000-0005-0000-0000-00004C380000}"/>
    <cellStyle name="Comma 2 7 15" xfId="14424" xr:uid="{00000000-0005-0000-0000-00004D380000}"/>
    <cellStyle name="Comma 2 7 15 2" xfId="14425" xr:uid="{00000000-0005-0000-0000-00004E380000}"/>
    <cellStyle name="Comma 2 7 150" xfId="14426" xr:uid="{00000000-0005-0000-0000-00004F380000}"/>
    <cellStyle name="Comma 2 7 151" xfId="14427" xr:uid="{00000000-0005-0000-0000-000050380000}"/>
    <cellStyle name="Comma 2 7 152" xfId="14428" xr:uid="{00000000-0005-0000-0000-000051380000}"/>
    <cellStyle name="Comma 2 7 153" xfId="14429" xr:uid="{00000000-0005-0000-0000-000052380000}"/>
    <cellStyle name="Comma 2 7 154" xfId="14430" xr:uid="{00000000-0005-0000-0000-000053380000}"/>
    <cellStyle name="Comma 2 7 155" xfId="14431" xr:uid="{00000000-0005-0000-0000-000054380000}"/>
    <cellStyle name="Comma 2 7 156" xfId="14432" xr:uid="{00000000-0005-0000-0000-000055380000}"/>
    <cellStyle name="Comma 2 7 157" xfId="14433" xr:uid="{00000000-0005-0000-0000-000056380000}"/>
    <cellStyle name="Comma 2 7 158" xfId="14434" xr:uid="{00000000-0005-0000-0000-000057380000}"/>
    <cellStyle name="Comma 2 7 159" xfId="14435" xr:uid="{00000000-0005-0000-0000-000058380000}"/>
    <cellStyle name="Comma 2 7 16" xfId="14436" xr:uid="{00000000-0005-0000-0000-000059380000}"/>
    <cellStyle name="Comma 2 7 16 2" xfId="14437" xr:uid="{00000000-0005-0000-0000-00005A380000}"/>
    <cellStyle name="Comma 2 7 160" xfId="14438" xr:uid="{00000000-0005-0000-0000-00005B380000}"/>
    <cellStyle name="Comma 2 7 161" xfId="14439" xr:uid="{00000000-0005-0000-0000-00005C380000}"/>
    <cellStyle name="Comma 2 7 17" xfId="14440" xr:uid="{00000000-0005-0000-0000-00005D380000}"/>
    <cellStyle name="Comma 2 7 17 2" xfId="14441" xr:uid="{00000000-0005-0000-0000-00005E380000}"/>
    <cellStyle name="Comma 2 7 18" xfId="14442" xr:uid="{00000000-0005-0000-0000-00005F380000}"/>
    <cellStyle name="Comma 2 7 18 2" xfId="14443" xr:uid="{00000000-0005-0000-0000-000060380000}"/>
    <cellStyle name="Comma 2 7 19" xfId="14444" xr:uid="{00000000-0005-0000-0000-000061380000}"/>
    <cellStyle name="Comma 2 7 19 2" xfId="14445" xr:uid="{00000000-0005-0000-0000-000062380000}"/>
    <cellStyle name="Comma 2 7 2" xfId="14446" xr:uid="{00000000-0005-0000-0000-000063380000}"/>
    <cellStyle name="Comma 2 7 2 2" xfId="14447" xr:uid="{00000000-0005-0000-0000-000064380000}"/>
    <cellStyle name="Comma 2 7 20" xfId="14448" xr:uid="{00000000-0005-0000-0000-000065380000}"/>
    <cellStyle name="Comma 2 7 20 2" xfId="14449" xr:uid="{00000000-0005-0000-0000-000066380000}"/>
    <cellStyle name="Comma 2 7 21" xfId="14450" xr:uid="{00000000-0005-0000-0000-000067380000}"/>
    <cellStyle name="Comma 2 7 22" xfId="14451" xr:uid="{00000000-0005-0000-0000-000068380000}"/>
    <cellStyle name="Comma 2 7 23" xfId="14452" xr:uid="{00000000-0005-0000-0000-000069380000}"/>
    <cellStyle name="Comma 2 7 24" xfId="14453" xr:uid="{00000000-0005-0000-0000-00006A380000}"/>
    <cellStyle name="Comma 2 7 25" xfId="14454" xr:uid="{00000000-0005-0000-0000-00006B380000}"/>
    <cellStyle name="Comma 2 7 26" xfId="14455" xr:uid="{00000000-0005-0000-0000-00006C380000}"/>
    <cellStyle name="Comma 2 7 27" xfId="14456" xr:uid="{00000000-0005-0000-0000-00006D380000}"/>
    <cellStyle name="Comma 2 7 28" xfId="14457" xr:uid="{00000000-0005-0000-0000-00006E380000}"/>
    <cellStyle name="Comma 2 7 29" xfId="14458" xr:uid="{00000000-0005-0000-0000-00006F380000}"/>
    <cellStyle name="Comma 2 7 3" xfId="14459" xr:uid="{00000000-0005-0000-0000-000070380000}"/>
    <cellStyle name="Comma 2 7 3 2" xfId="14460" xr:uid="{00000000-0005-0000-0000-000071380000}"/>
    <cellStyle name="Comma 2 7 30" xfId="14461" xr:uid="{00000000-0005-0000-0000-000072380000}"/>
    <cellStyle name="Comma 2 7 31" xfId="14462" xr:uid="{00000000-0005-0000-0000-000073380000}"/>
    <cellStyle name="Comma 2 7 32" xfId="14463" xr:uid="{00000000-0005-0000-0000-000074380000}"/>
    <cellStyle name="Comma 2 7 33" xfId="14464" xr:uid="{00000000-0005-0000-0000-000075380000}"/>
    <cellStyle name="Comma 2 7 34" xfId="14465" xr:uid="{00000000-0005-0000-0000-000076380000}"/>
    <cellStyle name="Comma 2 7 35" xfId="14466" xr:uid="{00000000-0005-0000-0000-000077380000}"/>
    <cellStyle name="Comma 2 7 36" xfId="14467" xr:uid="{00000000-0005-0000-0000-000078380000}"/>
    <cellStyle name="Comma 2 7 37" xfId="14468" xr:uid="{00000000-0005-0000-0000-000079380000}"/>
    <cellStyle name="Comma 2 7 38" xfId="14469" xr:uid="{00000000-0005-0000-0000-00007A380000}"/>
    <cellStyle name="Comma 2 7 39" xfId="14470" xr:uid="{00000000-0005-0000-0000-00007B380000}"/>
    <cellStyle name="Comma 2 7 4" xfId="14471" xr:uid="{00000000-0005-0000-0000-00007C380000}"/>
    <cellStyle name="Comma 2 7 4 2" xfId="14472" xr:uid="{00000000-0005-0000-0000-00007D380000}"/>
    <cellStyle name="Comma 2 7 40" xfId="14473" xr:uid="{00000000-0005-0000-0000-00007E380000}"/>
    <cellStyle name="Comma 2 7 41" xfId="14474" xr:uid="{00000000-0005-0000-0000-00007F380000}"/>
    <cellStyle name="Comma 2 7 42" xfId="14475" xr:uid="{00000000-0005-0000-0000-000080380000}"/>
    <cellStyle name="Comma 2 7 43" xfId="14476" xr:uid="{00000000-0005-0000-0000-000081380000}"/>
    <cellStyle name="Comma 2 7 44" xfId="14477" xr:uid="{00000000-0005-0000-0000-000082380000}"/>
    <cellStyle name="Comma 2 7 45" xfId="14478" xr:uid="{00000000-0005-0000-0000-000083380000}"/>
    <cellStyle name="Comma 2 7 46" xfId="14479" xr:uid="{00000000-0005-0000-0000-000084380000}"/>
    <cellStyle name="Comma 2 7 47" xfId="14480" xr:uid="{00000000-0005-0000-0000-000085380000}"/>
    <cellStyle name="Comma 2 7 48" xfId="14481" xr:uid="{00000000-0005-0000-0000-000086380000}"/>
    <cellStyle name="Comma 2 7 49" xfId="14482" xr:uid="{00000000-0005-0000-0000-000087380000}"/>
    <cellStyle name="Comma 2 7 5" xfId="14483" xr:uid="{00000000-0005-0000-0000-000088380000}"/>
    <cellStyle name="Comma 2 7 5 2" xfId="14484" xr:uid="{00000000-0005-0000-0000-000089380000}"/>
    <cellStyle name="Comma 2 7 50" xfId="14485" xr:uid="{00000000-0005-0000-0000-00008A380000}"/>
    <cellStyle name="Comma 2 7 51" xfId="14486" xr:uid="{00000000-0005-0000-0000-00008B380000}"/>
    <cellStyle name="Comma 2 7 52" xfId="14487" xr:uid="{00000000-0005-0000-0000-00008C380000}"/>
    <cellStyle name="Comma 2 7 53" xfId="14488" xr:uid="{00000000-0005-0000-0000-00008D380000}"/>
    <cellStyle name="Comma 2 7 54" xfId="14489" xr:uid="{00000000-0005-0000-0000-00008E380000}"/>
    <cellStyle name="Comma 2 7 55" xfId="14490" xr:uid="{00000000-0005-0000-0000-00008F380000}"/>
    <cellStyle name="Comma 2 7 56" xfId="14491" xr:uid="{00000000-0005-0000-0000-000090380000}"/>
    <cellStyle name="Comma 2 7 57" xfId="14492" xr:uid="{00000000-0005-0000-0000-000091380000}"/>
    <cellStyle name="Comma 2 7 58" xfId="14493" xr:uid="{00000000-0005-0000-0000-000092380000}"/>
    <cellStyle name="Comma 2 7 59" xfId="14494" xr:uid="{00000000-0005-0000-0000-000093380000}"/>
    <cellStyle name="Comma 2 7 6" xfId="14495" xr:uid="{00000000-0005-0000-0000-000094380000}"/>
    <cellStyle name="Comma 2 7 6 2" xfId="14496" xr:uid="{00000000-0005-0000-0000-000095380000}"/>
    <cellStyle name="Comma 2 7 60" xfId="14497" xr:uid="{00000000-0005-0000-0000-000096380000}"/>
    <cellStyle name="Comma 2 7 61" xfId="14498" xr:uid="{00000000-0005-0000-0000-000097380000}"/>
    <cellStyle name="Comma 2 7 62" xfId="14499" xr:uid="{00000000-0005-0000-0000-000098380000}"/>
    <cellStyle name="Comma 2 7 63" xfId="14500" xr:uid="{00000000-0005-0000-0000-000099380000}"/>
    <cellStyle name="Comma 2 7 64" xfId="14501" xr:uid="{00000000-0005-0000-0000-00009A380000}"/>
    <cellStyle name="Comma 2 7 65" xfId="14502" xr:uid="{00000000-0005-0000-0000-00009B380000}"/>
    <cellStyle name="Comma 2 7 66" xfId="14503" xr:uid="{00000000-0005-0000-0000-00009C380000}"/>
    <cellStyle name="Comma 2 7 67" xfId="14504" xr:uid="{00000000-0005-0000-0000-00009D380000}"/>
    <cellStyle name="Comma 2 7 68" xfId="14505" xr:uid="{00000000-0005-0000-0000-00009E380000}"/>
    <cellStyle name="Comma 2 7 69" xfId="14506" xr:uid="{00000000-0005-0000-0000-00009F380000}"/>
    <cellStyle name="Comma 2 7 7" xfId="14507" xr:uid="{00000000-0005-0000-0000-0000A0380000}"/>
    <cellStyle name="Comma 2 7 7 2" xfId="14508" xr:uid="{00000000-0005-0000-0000-0000A1380000}"/>
    <cellStyle name="Comma 2 7 70" xfId="14509" xr:uid="{00000000-0005-0000-0000-0000A2380000}"/>
    <cellStyle name="Comma 2 7 71" xfId="14510" xr:uid="{00000000-0005-0000-0000-0000A3380000}"/>
    <cellStyle name="Comma 2 7 72" xfId="14511" xr:uid="{00000000-0005-0000-0000-0000A4380000}"/>
    <cellStyle name="Comma 2 7 73" xfId="14512" xr:uid="{00000000-0005-0000-0000-0000A5380000}"/>
    <cellStyle name="Comma 2 7 74" xfId="14513" xr:uid="{00000000-0005-0000-0000-0000A6380000}"/>
    <cellStyle name="Comma 2 7 75" xfId="14514" xr:uid="{00000000-0005-0000-0000-0000A7380000}"/>
    <cellStyle name="Comma 2 7 76" xfId="14515" xr:uid="{00000000-0005-0000-0000-0000A8380000}"/>
    <cellStyle name="Comma 2 7 77" xfId="14516" xr:uid="{00000000-0005-0000-0000-0000A9380000}"/>
    <cellStyle name="Comma 2 7 78" xfId="14517" xr:uid="{00000000-0005-0000-0000-0000AA380000}"/>
    <cellStyle name="Comma 2 7 79" xfId="14518" xr:uid="{00000000-0005-0000-0000-0000AB380000}"/>
    <cellStyle name="Comma 2 7 8" xfId="14519" xr:uid="{00000000-0005-0000-0000-0000AC380000}"/>
    <cellStyle name="Comma 2 7 8 2" xfId="14520" xr:uid="{00000000-0005-0000-0000-0000AD380000}"/>
    <cellStyle name="Comma 2 7 80" xfId="14521" xr:uid="{00000000-0005-0000-0000-0000AE380000}"/>
    <cellStyle name="Comma 2 7 81" xfId="14522" xr:uid="{00000000-0005-0000-0000-0000AF380000}"/>
    <cellStyle name="Comma 2 7 82" xfId="14523" xr:uid="{00000000-0005-0000-0000-0000B0380000}"/>
    <cellStyle name="Comma 2 7 83" xfId="14524" xr:uid="{00000000-0005-0000-0000-0000B1380000}"/>
    <cellStyle name="Comma 2 7 84" xfId="14525" xr:uid="{00000000-0005-0000-0000-0000B2380000}"/>
    <cellStyle name="Comma 2 7 85" xfId="14526" xr:uid="{00000000-0005-0000-0000-0000B3380000}"/>
    <cellStyle name="Comma 2 7 86" xfId="14527" xr:uid="{00000000-0005-0000-0000-0000B4380000}"/>
    <cellStyle name="Comma 2 7 87" xfId="14528" xr:uid="{00000000-0005-0000-0000-0000B5380000}"/>
    <cellStyle name="Comma 2 7 88" xfId="14529" xr:uid="{00000000-0005-0000-0000-0000B6380000}"/>
    <cellStyle name="Comma 2 7 89" xfId="14530" xr:uid="{00000000-0005-0000-0000-0000B7380000}"/>
    <cellStyle name="Comma 2 7 9" xfId="14531" xr:uid="{00000000-0005-0000-0000-0000B8380000}"/>
    <cellStyle name="Comma 2 7 9 2" xfId="14532" xr:uid="{00000000-0005-0000-0000-0000B9380000}"/>
    <cellStyle name="Comma 2 7 90" xfId="14533" xr:uid="{00000000-0005-0000-0000-0000BA380000}"/>
    <cellStyle name="Comma 2 7 91" xfId="14534" xr:uid="{00000000-0005-0000-0000-0000BB380000}"/>
    <cellStyle name="Comma 2 7 92" xfId="14535" xr:uid="{00000000-0005-0000-0000-0000BC380000}"/>
    <cellStyle name="Comma 2 7 93" xfId="14536" xr:uid="{00000000-0005-0000-0000-0000BD380000}"/>
    <cellStyle name="Comma 2 7 94" xfId="14537" xr:uid="{00000000-0005-0000-0000-0000BE380000}"/>
    <cellStyle name="Comma 2 7 95" xfId="14538" xr:uid="{00000000-0005-0000-0000-0000BF380000}"/>
    <cellStyle name="Comma 2 7 96" xfId="14539" xr:uid="{00000000-0005-0000-0000-0000C0380000}"/>
    <cellStyle name="Comma 2 7 97" xfId="14540" xr:uid="{00000000-0005-0000-0000-0000C1380000}"/>
    <cellStyle name="Comma 2 7 98" xfId="14541" xr:uid="{00000000-0005-0000-0000-0000C2380000}"/>
    <cellStyle name="Comma 2 7 99" xfId="14542" xr:uid="{00000000-0005-0000-0000-0000C3380000}"/>
    <cellStyle name="Comma 2 70" xfId="14543" xr:uid="{00000000-0005-0000-0000-0000C4380000}"/>
    <cellStyle name="Comma 2 71" xfId="14544" xr:uid="{00000000-0005-0000-0000-0000C5380000}"/>
    <cellStyle name="Comma 2 72" xfId="14545" xr:uid="{00000000-0005-0000-0000-0000C6380000}"/>
    <cellStyle name="Comma 2 73" xfId="14546" xr:uid="{00000000-0005-0000-0000-0000C7380000}"/>
    <cellStyle name="Comma 2 74" xfId="14547" xr:uid="{00000000-0005-0000-0000-0000C8380000}"/>
    <cellStyle name="Comma 2 75" xfId="14548" xr:uid="{00000000-0005-0000-0000-0000C9380000}"/>
    <cellStyle name="Comma 2 76" xfId="14549" xr:uid="{00000000-0005-0000-0000-0000CA380000}"/>
    <cellStyle name="Comma 2 77" xfId="14550" xr:uid="{00000000-0005-0000-0000-0000CB380000}"/>
    <cellStyle name="Comma 2 78" xfId="14551" xr:uid="{00000000-0005-0000-0000-0000CC380000}"/>
    <cellStyle name="Comma 2 79" xfId="14552" xr:uid="{00000000-0005-0000-0000-0000CD380000}"/>
    <cellStyle name="Comma 2 8" xfId="14553" xr:uid="{00000000-0005-0000-0000-0000CE380000}"/>
    <cellStyle name="Comma 2 8 10" xfId="14554" xr:uid="{00000000-0005-0000-0000-0000CF380000}"/>
    <cellStyle name="Comma 2 8 10 2" xfId="14555" xr:uid="{00000000-0005-0000-0000-0000D0380000}"/>
    <cellStyle name="Comma 2 8 100" xfId="14556" xr:uid="{00000000-0005-0000-0000-0000D1380000}"/>
    <cellStyle name="Comma 2 8 101" xfId="14557" xr:uid="{00000000-0005-0000-0000-0000D2380000}"/>
    <cellStyle name="Comma 2 8 102" xfId="14558" xr:uid="{00000000-0005-0000-0000-0000D3380000}"/>
    <cellStyle name="Comma 2 8 103" xfId="14559" xr:uid="{00000000-0005-0000-0000-0000D4380000}"/>
    <cellStyle name="Comma 2 8 104" xfId="14560" xr:uid="{00000000-0005-0000-0000-0000D5380000}"/>
    <cellStyle name="Comma 2 8 105" xfId="14561" xr:uid="{00000000-0005-0000-0000-0000D6380000}"/>
    <cellStyle name="Comma 2 8 106" xfId="14562" xr:uid="{00000000-0005-0000-0000-0000D7380000}"/>
    <cellStyle name="Comma 2 8 107" xfId="14563" xr:uid="{00000000-0005-0000-0000-0000D8380000}"/>
    <cellStyle name="Comma 2 8 108" xfId="14564" xr:uid="{00000000-0005-0000-0000-0000D9380000}"/>
    <cellStyle name="Comma 2 8 109" xfId="14565" xr:uid="{00000000-0005-0000-0000-0000DA380000}"/>
    <cellStyle name="Comma 2 8 11" xfId="14566" xr:uid="{00000000-0005-0000-0000-0000DB380000}"/>
    <cellStyle name="Comma 2 8 11 2" xfId="14567" xr:uid="{00000000-0005-0000-0000-0000DC380000}"/>
    <cellStyle name="Comma 2 8 110" xfId="14568" xr:uid="{00000000-0005-0000-0000-0000DD380000}"/>
    <cellStyle name="Comma 2 8 111" xfId="14569" xr:uid="{00000000-0005-0000-0000-0000DE380000}"/>
    <cellStyle name="Comma 2 8 112" xfId="14570" xr:uid="{00000000-0005-0000-0000-0000DF380000}"/>
    <cellStyle name="Comma 2 8 113" xfId="14571" xr:uid="{00000000-0005-0000-0000-0000E0380000}"/>
    <cellStyle name="Comma 2 8 114" xfId="14572" xr:uid="{00000000-0005-0000-0000-0000E1380000}"/>
    <cellStyle name="Comma 2 8 115" xfId="14573" xr:uid="{00000000-0005-0000-0000-0000E2380000}"/>
    <cellStyle name="Comma 2 8 116" xfId="14574" xr:uid="{00000000-0005-0000-0000-0000E3380000}"/>
    <cellStyle name="Comma 2 8 117" xfId="14575" xr:uid="{00000000-0005-0000-0000-0000E4380000}"/>
    <cellStyle name="Comma 2 8 118" xfId="14576" xr:uid="{00000000-0005-0000-0000-0000E5380000}"/>
    <cellStyle name="Comma 2 8 119" xfId="14577" xr:uid="{00000000-0005-0000-0000-0000E6380000}"/>
    <cellStyle name="Comma 2 8 12" xfId="14578" xr:uid="{00000000-0005-0000-0000-0000E7380000}"/>
    <cellStyle name="Comma 2 8 12 2" xfId="14579" xr:uid="{00000000-0005-0000-0000-0000E8380000}"/>
    <cellStyle name="Comma 2 8 120" xfId="14580" xr:uid="{00000000-0005-0000-0000-0000E9380000}"/>
    <cellStyle name="Comma 2 8 121" xfId="14581" xr:uid="{00000000-0005-0000-0000-0000EA380000}"/>
    <cellStyle name="Comma 2 8 122" xfId="14582" xr:uid="{00000000-0005-0000-0000-0000EB380000}"/>
    <cellStyle name="Comma 2 8 123" xfId="14583" xr:uid="{00000000-0005-0000-0000-0000EC380000}"/>
    <cellStyle name="Comma 2 8 124" xfId="14584" xr:uid="{00000000-0005-0000-0000-0000ED380000}"/>
    <cellStyle name="Comma 2 8 125" xfId="14585" xr:uid="{00000000-0005-0000-0000-0000EE380000}"/>
    <cellStyle name="Comma 2 8 126" xfId="14586" xr:uid="{00000000-0005-0000-0000-0000EF380000}"/>
    <cellStyle name="Comma 2 8 127" xfId="14587" xr:uid="{00000000-0005-0000-0000-0000F0380000}"/>
    <cellStyle name="Comma 2 8 128" xfId="14588" xr:uid="{00000000-0005-0000-0000-0000F1380000}"/>
    <cellStyle name="Comma 2 8 129" xfId="14589" xr:uid="{00000000-0005-0000-0000-0000F2380000}"/>
    <cellStyle name="Comma 2 8 13" xfId="14590" xr:uid="{00000000-0005-0000-0000-0000F3380000}"/>
    <cellStyle name="Comma 2 8 13 2" xfId="14591" xr:uid="{00000000-0005-0000-0000-0000F4380000}"/>
    <cellStyle name="Comma 2 8 130" xfId="14592" xr:uid="{00000000-0005-0000-0000-0000F5380000}"/>
    <cellStyle name="Comma 2 8 131" xfId="14593" xr:uid="{00000000-0005-0000-0000-0000F6380000}"/>
    <cellStyle name="Comma 2 8 132" xfId="14594" xr:uid="{00000000-0005-0000-0000-0000F7380000}"/>
    <cellStyle name="Comma 2 8 133" xfId="14595" xr:uid="{00000000-0005-0000-0000-0000F8380000}"/>
    <cellStyle name="Comma 2 8 134" xfId="14596" xr:uid="{00000000-0005-0000-0000-0000F9380000}"/>
    <cellStyle name="Comma 2 8 135" xfId="14597" xr:uid="{00000000-0005-0000-0000-0000FA380000}"/>
    <cellStyle name="Comma 2 8 136" xfId="14598" xr:uid="{00000000-0005-0000-0000-0000FB380000}"/>
    <cellStyle name="Comma 2 8 137" xfId="14599" xr:uid="{00000000-0005-0000-0000-0000FC380000}"/>
    <cellStyle name="Comma 2 8 138" xfId="14600" xr:uid="{00000000-0005-0000-0000-0000FD380000}"/>
    <cellStyle name="Comma 2 8 139" xfId="14601" xr:uid="{00000000-0005-0000-0000-0000FE380000}"/>
    <cellStyle name="Comma 2 8 14" xfId="14602" xr:uid="{00000000-0005-0000-0000-0000FF380000}"/>
    <cellStyle name="Comma 2 8 14 2" xfId="14603" xr:uid="{00000000-0005-0000-0000-000000390000}"/>
    <cellStyle name="Comma 2 8 140" xfId="14604" xr:uid="{00000000-0005-0000-0000-000001390000}"/>
    <cellStyle name="Comma 2 8 141" xfId="14605" xr:uid="{00000000-0005-0000-0000-000002390000}"/>
    <cellStyle name="Comma 2 8 142" xfId="14606" xr:uid="{00000000-0005-0000-0000-000003390000}"/>
    <cellStyle name="Comma 2 8 143" xfId="14607" xr:uid="{00000000-0005-0000-0000-000004390000}"/>
    <cellStyle name="Comma 2 8 144" xfId="14608" xr:uid="{00000000-0005-0000-0000-000005390000}"/>
    <cellStyle name="Comma 2 8 145" xfId="14609" xr:uid="{00000000-0005-0000-0000-000006390000}"/>
    <cellStyle name="Comma 2 8 146" xfId="14610" xr:uid="{00000000-0005-0000-0000-000007390000}"/>
    <cellStyle name="Comma 2 8 147" xfId="14611" xr:uid="{00000000-0005-0000-0000-000008390000}"/>
    <cellStyle name="Comma 2 8 148" xfId="14612" xr:uid="{00000000-0005-0000-0000-000009390000}"/>
    <cellStyle name="Comma 2 8 149" xfId="14613" xr:uid="{00000000-0005-0000-0000-00000A390000}"/>
    <cellStyle name="Comma 2 8 15" xfId="14614" xr:uid="{00000000-0005-0000-0000-00000B390000}"/>
    <cellStyle name="Comma 2 8 15 2" xfId="14615" xr:uid="{00000000-0005-0000-0000-00000C390000}"/>
    <cellStyle name="Comma 2 8 150" xfId="14616" xr:uid="{00000000-0005-0000-0000-00000D390000}"/>
    <cellStyle name="Comma 2 8 151" xfId="14617" xr:uid="{00000000-0005-0000-0000-00000E390000}"/>
    <cellStyle name="Comma 2 8 152" xfId="14618" xr:uid="{00000000-0005-0000-0000-00000F390000}"/>
    <cellStyle name="Comma 2 8 153" xfId="14619" xr:uid="{00000000-0005-0000-0000-000010390000}"/>
    <cellStyle name="Comma 2 8 154" xfId="14620" xr:uid="{00000000-0005-0000-0000-000011390000}"/>
    <cellStyle name="Comma 2 8 155" xfId="14621" xr:uid="{00000000-0005-0000-0000-000012390000}"/>
    <cellStyle name="Comma 2 8 156" xfId="14622" xr:uid="{00000000-0005-0000-0000-000013390000}"/>
    <cellStyle name="Comma 2 8 157" xfId="14623" xr:uid="{00000000-0005-0000-0000-000014390000}"/>
    <cellStyle name="Comma 2 8 158" xfId="14624" xr:uid="{00000000-0005-0000-0000-000015390000}"/>
    <cellStyle name="Comma 2 8 159" xfId="14625" xr:uid="{00000000-0005-0000-0000-000016390000}"/>
    <cellStyle name="Comma 2 8 16" xfId="14626" xr:uid="{00000000-0005-0000-0000-000017390000}"/>
    <cellStyle name="Comma 2 8 16 2" xfId="14627" xr:uid="{00000000-0005-0000-0000-000018390000}"/>
    <cellStyle name="Comma 2 8 160" xfId="14628" xr:uid="{00000000-0005-0000-0000-000019390000}"/>
    <cellStyle name="Comma 2 8 17" xfId="14629" xr:uid="{00000000-0005-0000-0000-00001A390000}"/>
    <cellStyle name="Comma 2 8 17 2" xfId="14630" xr:uid="{00000000-0005-0000-0000-00001B390000}"/>
    <cellStyle name="Comma 2 8 18" xfId="14631" xr:uid="{00000000-0005-0000-0000-00001C390000}"/>
    <cellStyle name="Comma 2 8 18 2" xfId="14632" xr:uid="{00000000-0005-0000-0000-00001D390000}"/>
    <cellStyle name="Comma 2 8 19" xfId="14633" xr:uid="{00000000-0005-0000-0000-00001E390000}"/>
    <cellStyle name="Comma 2 8 19 2" xfId="14634" xr:uid="{00000000-0005-0000-0000-00001F390000}"/>
    <cellStyle name="Comma 2 8 2" xfId="14635" xr:uid="{00000000-0005-0000-0000-000020390000}"/>
    <cellStyle name="Comma 2 8 2 2" xfId="14636" xr:uid="{00000000-0005-0000-0000-000021390000}"/>
    <cellStyle name="Comma 2 8 20" xfId="14637" xr:uid="{00000000-0005-0000-0000-000022390000}"/>
    <cellStyle name="Comma 2 8 21" xfId="14638" xr:uid="{00000000-0005-0000-0000-000023390000}"/>
    <cellStyle name="Comma 2 8 22" xfId="14639" xr:uid="{00000000-0005-0000-0000-000024390000}"/>
    <cellStyle name="Comma 2 8 23" xfId="14640" xr:uid="{00000000-0005-0000-0000-000025390000}"/>
    <cellStyle name="Comma 2 8 24" xfId="14641" xr:uid="{00000000-0005-0000-0000-000026390000}"/>
    <cellStyle name="Comma 2 8 25" xfId="14642" xr:uid="{00000000-0005-0000-0000-000027390000}"/>
    <cellStyle name="Comma 2 8 26" xfId="14643" xr:uid="{00000000-0005-0000-0000-000028390000}"/>
    <cellStyle name="Comma 2 8 27" xfId="14644" xr:uid="{00000000-0005-0000-0000-000029390000}"/>
    <cellStyle name="Comma 2 8 28" xfId="14645" xr:uid="{00000000-0005-0000-0000-00002A390000}"/>
    <cellStyle name="Comma 2 8 29" xfId="14646" xr:uid="{00000000-0005-0000-0000-00002B390000}"/>
    <cellStyle name="Comma 2 8 3" xfId="14647" xr:uid="{00000000-0005-0000-0000-00002C390000}"/>
    <cellStyle name="Comma 2 8 3 2" xfId="14648" xr:uid="{00000000-0005-0000-0000-00002D390000}"/>
    <cellStyle name="Comma 2 8 30" xfId="14649" xr:uid="{00000000-0005-0000-0000-00002E390000}"/>
    <cellStyle name="Comma 2 8 31" xfId="14650" xr:uid="{00000000-0005-0000-0000-00002F390000}"/>
    <cellStyle name="Comma 2 8 32" xfId="14651" xr:uid="{00000000-0005-0000-0000-000030390000}"/>
    <cellStyle name="Comma 2 8 33" xfId="14652" xr:uid="{00000000-0005-0000-0000-000031390000}"/>
    <cellStyle name="Comma 2 8 34" xfId="14653" xr:uid="{00000000-0005-0000-0000-000032390000}"/>
    <cellStyle name="Comma 2 8 35" xfId="14654" xr:uid="{00000000-0005-0000-0000-000033390000}"/>
    <cellStyle name="Comma 2 8 36" xfId="14655" xr:uid="{00000000-0005-0000-0000-000034390000}"/>
    <cellStyle name="Comma 2 8 37" xfId="14656" xr:uid="{00000000-0005-0000-0000-000035390000}"/>
    <cellStyle name="Comma 2 8 38" xfId="14657" xr:uid="{00000000-0005-0000-0000-000036390000}"/>
    <cellStyle name="Comma 2 8 39" xfId="14658" xr:uid="{00000000-0005-0000-0000-000037390000}"/>
    <cellStyle name="Comma 2 8 4" xfId="14659" xr:uid="{00000000-0005-0000-0000-000038390000}"/>
    <cellStyle name="Comma 2 8 4 2" xfId="14660" xr:uid="{00000000-0005-0000-0000-000039390000}"/>
    <cellStyle name="Comma 2 8 40" xfId="14661" xr:uid="{00000000-0005-0000-0000-00003A390000}"/>
    <cellStyle name="Comma 2 8 41" xfId="14662" xr:uid="{00000000-0005-0000-0000-00003B390000}"/>
    <cellStyle name="Comma 2 8 42" xfId="14663" xr:uid="{00000000-0005-0000-0000-00003C390000}"/>
    <cellStyle name="Comma 2 8 43" xfId="14664" xr:uid="{00000000-0005-0000-0000-00003D390000}"/>
    <cellStyle name="Comma 2 8 44" xfId="14665" xr:uid="{00000000-0005-0000-0000-00003E390000}"/>
    <cellStyle name="Comma 2 8 45" xfId="14666" xr:uid="{00000000-0005-0000-0000-00003F390000}"/>
    <cellStyle name="Comma 2 8 46" xfId="14667" xr:uid="{00000000-0005-0000-0000-000040390000}"/>
    <cellStyle name="Comma 2 8 47" xfId="14668" xr:uid="{00000000-0005-0000-0000-000041390000}"/>
    <cellStyle name="Comma 2 8 48" xfId="14669" xr:uid="{00000000-0005-0000-0000-000042390000}"/>
    <cellStyle name="Comma 2 8 49" xfId="14670" xr:uid="{00000000-0005-0000-0000-000043390000}"/>
    <cellStyle name="Comma 2 8 5" xfId="14671" xr:uid="{00000000-0005-0000-0000-000044390000}"/>
    <cellStyle name="Comma 2 8 5 2" xfId="14672" xr:uid="{00000000-0005-0000-0000-000045390000}"/>
    <cellStyle name="Comma 2 8 50" xfId="14673" xr:uid="{00000000-0005-0000-0000-000046390000}"/>
    <cellStyle name="Comma 2 8 51" xfId="14674" xr:uid="{00000000-0005-0000-0000-000047390000}"/>
    <cellStyle name="Comma 2 8 52" xfId="14675" xr:uid="{00000000-0005-0000-0000-000048390000}"/>
    <cellStyle name="Comma 2 8 53" xfId="14676" xr:uid="{00000000-0005-0000-0000-000049390000}"/>
    <cellStyle name="Comma 2 8 54" xfId="14677" xr:uid="{00000000-0005-0000-0000-00004A390000}"/>
    <cellStyle name="Comma 2 8 55" xfId="14678" xr:uid="{00000000-0005-0000-0000-00004B390000}"/>
    <cellStyle name="Comma 2 8 56" xfId="14679" xr:uid="{00000000-0005-0000-0000-00004C390000}"/>
    <cellStyle name="Comma 2 8 57" xfId="14680" xr:uid="{00000000-0005-0000-0000-00004D390000}"/>
    <cellStyle name="Comma 2 8 58" xfId="14681" xr:uid="{00000000-0005-0000-0000-00004E390000}"/>
    <cellStyle name="Comma 2 8 59" xfId="14682" xr:uid="{00000000-0005-0000-0000-00004F390000}"/>
    <cellStyle name="Comma 2 8 6" xfId="14683" xr:uid="{00000000-0005-0000-0000-000050390000}"/>
    <cellStyle name="Comma 2 8 6 2" xfId="14684" xr:uid="{00000000-0005-0000-0000-000051390000}"/>
    <cellStyle name="Comma 2 8 60" xfId="14685" xr:uid="{00000000-0005-0000-0000-000052390000}"/>
    <cellStyle name="Comma 2 8 61" xfId="14686" xr:uid="{00000000-0005-0000-0000-000053390000}"/>
    <cellStyle name="Comma 2 8 62" xfId="14687" xr:uid="{00000000-0005-0000-0000-000054390000}"/>
    <cellStyle name="Comma 2 8 63" xfId="14688" xr:uid="{00000000-0005-0000-0000-000055390000}"/>
    <cellStyle name="Comma 2 8 64" xfId="14689" xr:uid="{00000000-0005-0000-0000-000056390000}"/>
    <cellStyle name="Comma 2 8 65" xfId="14690" xr:uid="{00000000-0005-0000-0000-000057390000}"/>
    <cellStyle name="Comma 2 8 66" xfId="14691" xr:uid="{00000000-0005-0000-0000-000058390000}"/>
    <cellStyle name="Comma 2 8 67" xfId="14692" xr:uid="{00000000-0005-0000-0000-000059390000}"/>
    <cellStyle name="Comma 2 8 68" xfId="14693" xr:uid="{00000000-0005-0000-0000-00005A390000}"/>
    <cellStyle name="Comma 2 8 69" xfId="14694" xr:uid="{00000000-0005-0000-0000-00005B390000}"/>
    <cellStyle name="Comma 2 8 7" xfId="14695" xr:uid="{00000000-0005-0000-0000-00005C390000}"/>
    <cellStyle name="Comma 2 8 7 2" xfId="14696" xr:uid="{00000000-0005-0000-0000-00005D390000}"/>
    <cellStyle name="Comma 2 8 70" xfId="14697" xr:uid="{00000000-0005-0000-0000-00005E390000}"/>
    <cellStyle name="Comma 2 8 71" xfId="14698" xr:uid="{00000000-0005-0000-0000-00005F390000}"/>
    <cellStyle name="Comma 2 8 72" xfId="14699" xr:uid="{00000000-0005-0000-0000-000060390000}"/>
    <cellStyle name="Comma 2 8 73" xfId="14700" xr:uid="{00000000-0005-0000-0000-000061390000}"/>
    <cellStyle name="Comma 2 8 74" xfId="14701" xr:uid="{00000000-0005-0000-0000-000062390000}"/>
    <cellStyle name="Comma 2 8 75" xfId="14702" xr:uid="{00000000-0005-0000-0000-000063390000}"/>
    <cellStyle name="Comma 2 8 76" xfId="14703" xr:uid="{00000000-0005-0000-0000-000064390000}"/>
    <cellStyle name="Comma 2 8 77" xfId="14704" xr:uid="{00000000-0005-0000-0000-000065390000}"/>
    <cellStyle name="Comma 2 8 78" xfId="14705" xr:uid="{00000000-0005-0000-0000-000066390000}"/>
    <cellStyle name="Comma 2 8 79" xfId="14706" xr:uid="{00000000-0005-0000-0000-000067390000}"/>
    <cellStyle name="Comma 2 8 8" xfId="14707" xr:uid="{00000000-0005-0000-0000-000068390000}"/>
    <cellStyle name="Comma 2 8 8 2" xfId="14708" xr:uid="{00000000-0005-0000-0000-000069390000}"/>
    <cellStyle name="Comma 2 8 80" xfId="14709" xr:uid="{00000000-0005-0000-0000-00006A390000}"/>
    <cellStyle name="Comma 2 8 81" xfId="14710" xr:uid="{00000000-0005-0000-0000-00006B390000}"/>
    <cellStyle name="Comma 2 8 82" xfId="14711" xr:uid="{00000000-0005-0000-0000-00006C390000}"/>
    <cellStyle name="Comma 2 8 83" xfId="14712" xr:uid="{00000000-0005-0000-0000-00006D390000}"/>
    <cellStyle name="Comma 2 8 84" xfId="14713" xr:uid="{00000000-0005-0000-0000-00006E390000}"/>
    <cellStyle name="Comma 2 8 85" xfId="14714" xr:uid="{00000000-0005-0000-0000-00006F390000}"/>
    <cellStyle name="Comma 2 8 86" xfId="14715" xr:uid="{00000000-0005-0000-0000-000070390000}"/>
    <cellStyle name="Comma 2 8 87" xfId="14716" xr:uid="{00000000-0005-0000-0000-000071390000}"/>
    <cellStyle name="Comma 2 8 88" xfId="14717" xr:uid="{00000000-0005-0000-0000-000072390000}"/>
    <cellStyle name="Comma 2 8 89" xfId="14718" xr:uid="{00000000-0005-0000-0000-000073390000}"/>
    <cellStyle name="Comma 2 8 9" xfId="14719" xr:uid="{00000000-0005-0000-0000-000074390000}"/>
    <cellStyle name="Comma 2 8 9 2" xfId="14720" xr:uid="{00000000-0005-0000-0000-000075390000}"/>
    <cellStyle name="Comma 2 8 90" xfId="14721" xr:uid="{00000000-0005-0000-0000-000076390000}"/>
    <cellStyle name="Comma 2 8 91" xfId="14722" xr:uid="{00000000-0005-0000-0000-000077390000}"/>
    <cellStyle name="Comma 2 8 92" xfId="14723" xr:uid="{00000000-0005-0000-0000-000078390000}"/>
    <cellStyle name="Comma 2 8 93" xfId="14724" xr:uid="{00000000-0005-0000-0000-000079390000}"/>
    <cellStyle name="Comma 2 8 94" xfId="14725" xr:uid="{00000000-0005-0000-0000-00007A390000}"/>
    <cellStyle name="Comma 2 8 95" xfId="14726" xr:uid="{00000000-0005-0000-0000-00007B390000}"/>
    <cellStyle name="Comma 2 8 96" xfId="14727" xr:uid="{00000000-0005-0000-0000-00007C390000}"/>
    <cellStyle name="Comma 2 8 97" xfId="14728" xr:uid="{00000000-0005-0000-0000-00007D390000}"/>
    <cellStyle name="Comma 2 8 98" xfId="14729" xr:uid="{00000000-0005-0000-0000-00007E390000}"/>
    <cellStyle name="Comma 2 8 99" xfId="14730" xr:uid="{00000000-0005-0000-0000-00007F390000}"/>
    <cellStyle name="Comma 2 80" xfId="14731" xr:uid="{00000000-0005-0000-0000-000080390000}"/>
    <cellStyle name="Comma 2 81" xfId="14732" xr:uid="{00000000-0005-0000-0000-000081390000}"/>
    <cellStyle name="Comma 2 82" xfId="14733" xr:uid="{00000000-0005-0000-0000-000082390000}"/>
    <cellStyle name="Comma 2 83" xfId="14734" xr:uid="{00000000-0005-0000-0000-000083390000}"/>
    <cellStyle name="Comma 2 84" xfId="14735" xr:uid="{00000000-0005-0000-0000-000084390000}"/>
    <cellStyle name="Comma 2 85" xfId="14736" xr:uid="{00000000-0005-0000-0000-000085390000}"/>
    <cellStyle name="Comma 2 86" xfId="14737" xr:uid="{00000000-0005-0000-0000-000086390000}"/>
    <cellStyle name="Comma 2 87" xfId="14738" xr:uid="{00000000-0005-0000-0000-000087390000}"/>
    <cellStyle name="Comma 2 88" xfId="14739" xr:uid="{00000000-0005-0000-0000-000088390000}"/>
    <cellStyle name="Comma 2 89" xfId="14740" xr:uid="{00000000-0005-0000-0000-000089390000}"/>
    <cellStyle name="Comma 2 9" xfId="14741" xr:uid="{00000000-0005-0000-0000-00008A390000}"/>
    <cellStyle name="Comma 2 9 10" xfId="14742" xr:uid="{00000000-0005-0000-0000-00008B390000}"/>
    <cellStyle name="Comma 2 9 10 2" xfId="14743" xr:uid="{00000000-0005-0000-0000-00008C390000}"/>
    <cellStyle name="Comma 2 9 100" xfId="14744" xr:uid="{00000000-0005-0000-0000-00008D390000}"/>
    <cellStyle name="Comma 2 9 101" xfId="14745" xr:uid="{00000000-0005-0000-0000-00008E390000}"/>
    <cellStyle name="Comma 2 9 102" xfId="14746" xr:uid="{00000000-0005-0000-0000-00008F390000}"/>
    <cellStyle name="Comma 2 9 103" xfId="14747" xr:uid="{00000000-0005-0000-0000-000090390000}"/>
    <cellStyle name="Comma 2 9 104" xfId="14748" xr:uid="{00000000-0005-0000-0000-000091390000}"/>
    <cellStyle name="Comma 2 9 105" xfId="14749" xr:uid="{00000000-0005-0000-0000-000092390000}"/>
    <cellStyle name="Comma 2 9 106" xfId="14750" xr:uid="{00000000-0005-0000-0000-000093390000}"/>
    <cellStyle name="Comma 2 9 107" xfId="14751" xr:uid="{00000000-0005-0000-0000-000094390000}"/>
    <cellStyle name="Comma 2 9 108" xfId="14752" xr:uid="{00000000-0005-0000-0000-000095390000}"/>
    <cellStyle name="Comma 2 9 109" xfId="14753" xr:uid="{00000000-0005-0000-0000-000096390000}"/>
    <cellStyle name="Comma 2 9 11" xfId="14754" xr:uid="{00000000-0005-0000-0000-000097390000}"/>
    <cellStyle name="Comma 2 9 11 2" xfId="14755" xr:uid="{00000000-0005-0000-0000-000098390000}"/>
    <cellStyle name="Comma 2 9 110" xfId="14756" xr:uid="{00000000-0005-0000-0000-000099390000}"/>
    <cellStyle name="Comma 2 9 111" xfId="14757" xr:uid="{00000000-0005-0000-0000-00009A390000}"/>
    <cellStyle name="Comma 2 9 112" xfId="14758" xr:uid="{00000000-0005-0000-0000-00009B390000}"/>
    <cellStyle name="Comma 2 9 113" xfId="14759" xr:uid="{00000000-0005-0000-0000-00009C390000}"/>
    <cellStyle name="Comma 2 9 114" xfId="14760" xr:uid="{00000000-0005-0000-0000-00009D390000}"/>
    <cellStyle name="Comma 2 9 115" xfId="14761" xr:uid="{00000000-0005-0000-0000-00009E390000}"/>
    <cellStyle name="Comma 2 9 116" xfId="14762" xr:uid="{00000000-0005-0000-0000-00009F390000}"/>
    <cellStyle name="Comma 2 9 117" xfId="14763" xr:uid="{00000000-0005-0000-0000-0000A0390000}"/>
    <cellStyle name="Comma 2 9 118" xfId="14764" xr:uid="{00000000-0005-0000-0000-0000A1390000}"/>
    <cellStyle name="Comma 2 9 119" xfId="14765" xr:uid="{00000000-0005-0000-0000-0000A2390000}"/>
    <cellStyle name="Comma 2 9 12" xfId="14766" xr:uid="{00000000-0005-0000-0000-0000A3390000}"/>
    <cellStyle name="Comma 2 9 12 2" xfId="14767" xr:uid="{00000000-0005-0000-0000-0000A4390000}"/>
    <cellStyle name="Comma 2 9 120" xfId="14768" xr:uid="{00000000-0005-0000-0000-0000A5390000}"/>
    <cellStyle name="Comma 2 9 121" xfId="14769" xr:uid="{00000000-0005-0000-0000-0000A6390000}"/>
    <cellStyle name="Comma 2 9 122" xfId="14770" xr:uid="{00000000-0005-0000-0000-0000A7390000}"/>
    <cellStyle name="Comma 2 9 123" xfId="14771" xr:uid="{00000000-0005-0000-0000-0000A8390000}"/>
    <cellStyle name="Comma 2 9 124" xfId="14772" xr:uid="{00000000-0005-0000-0000-0000A9390000}"/>
    <cellStyle name="Comma 2 9 125" xfId="14773" xr:uid="{00000000-0005-0000-0000-0000AA390000}"/>
    <cellStyle name="Comma 2 9 126" xfId="14774" xr:uid="{00000000-0005-0000-0000-0000AB390000}"/>
    <cellStyle name="Comma 2 9 127" xfId="14775" xr:uid="{00000000-0005-0000-0000-0000AC390000}"/>
    <cellStyle name="Comma 2 9 128" xfId="14776" xr:uid="{00000000-0005-0000-0000-0000AD390000}"/>
    <cellStyle name="Comma 2 9 129" xfId="14777" xr:uid="{00000000-0005-0000-0000-0000AE390000}"/>
    <cellStyle name="Comma 2 9 13" xfId="14778" xr:uid="{00000000-0005-0000-0000-0000AF390000}"/>
    <cellStyle name="Comma 2 9 13 2" xfId="14779" xr:uid="{00000000-0005-0000-0000-0000B0390000}"/>
    <cellStyle name="Comma 2 9 130" xfId="14780" xr:uid="{00000000-0005-0000-0000-0000B1390000}"/>
    <cellStyle name="Comma 2 9 131" xfId="14781" xr:uid="{00000000-0005-0000-0000-0000B2390000}"/>
    <cellStyle name="Comma 2 9 132" xfId="14782" xr:uid="{00000000-0005-0000-0000-0000B3390000}"/>
    <cellStyle name="Comma 2 9 133" xfId="14783" xr:uid="{00000000-0005-0000-0000-0000B4390000}"/>
    <cellStyle name="Comma 2 9 134" xfId="14784" xr:uid="{00000000-0005-0000-0000-0000B5390000}"/>
    <cellStyle name="Comma 2 9 135" xfId="14785" xr:uid="{00000000-0005-0000-0000-0000B6390000}"/>
    <cellStyle name="Comma 2 9 136" xfId="14786" xr:uid="{00000000-0005-0000-0000-0000B7390000}"/>
    <cellStyle name="Comma 2 9 137" xfId="14787" xr:uid="{00000000-0005-0000-0000-0000B8390000}"/>
    <cellStyle name="Comma 2 9 138" xfId="14788" xr:uid="{00000000-0005-0000-0000-0000B9390000}"/>
    <cellStyle name="Comma 2 9 139" xfId="14789" xr:uid="{00000000-0005-0000-0000-0000BA390000}"/>
    <cellStyle name="Comma 2 9 14" xfId="14790" xr:uid="{00000000-0005-0000-0000-0000BB390000}"/>
    <cellStyle name="Comma 2 9 14 2" xfId="14791" xr:uid="{00000000-0005-0000-0000-0000BC390000}"/>
    <cellStyle name="Comma 2 9 140" xfId="14792" xr:uid="{00000000-0005-0000-0000-0000BD390000}"/>
    <cellStyle name="Comma 2 9 141" xfId="14793" xr:uid="{00000000-0005-0000-0000-0000BE390000}"/>
    <cellStyle name="Comma 2 9 142" xfId="14794" xr:uid="{00000000-0005-0000-0000-0000BF390000}"/>
    <cellStyle name="Comma 2 9 143" xfId="14795" xr:uid="{00000000-0005-0000-0000-0000C0390000}"/>
    <cellStyle name="Comma 2 9 144" xfId="14796" xr:uid="{00000000-0005-0000-0000-0000C1390000}"/>
    <cellStyle name="Comma 2 9 145" xfId="14797" xr:uid="{00000000-0005-0000-0000-0000C2390000}"/>
    <cellStyle name="Comma 2 9 146" xfId="14798" xr:uid="{00000000-0005-0000-0000-0000C3390000}"/>
    <cellStyle name="Comma 2 9 147" xfId="14799" xr:uid="{00000000-0005-0000-0000-0000C4390000}"/>
    <cellStyle name="Comma 2 9 148" xfId="14800" xr:uid="{00000000-0005-0000-0000-0000C5390000}"/>
    <cellStyle name="Comma 2 9 149" xfId="14801" xr:uid="{00000000-0005-0000-0000-0000C6390000}"/>
    <cellStyle name="Comma 2 9 15" xfId="14802" xr:uid="{00000000-0005-0000-0000-0000C7390000}"/>
    <cellStyle name="Comma 2 9 15 2" xfId="14803" xr:uid="{00000000-0005-0000-0000-0000C8390000}"/>
    <cellStyle name="Comma 2 9 150" xfId="14804" xr:uid="{00000000-0005-0000-0000-0000C9390000}"/>
    <cellStyle name="Comma 2 9 151" xfId="14805" xr:uid="{00000000-0005-0000-0000-0000CA390000}"/>
    <cellStyle name="Comma 2 9 152" xfId="14806" xr:uid="{00000000-0005-0000-0000-0000CB390000}"/>
    <cellStyle name="Comma 2 9 153" xfId="14807" xr:uid="{00000000-0005-0000-0000-0000CC390000}"/>
    <cellStyle name="Comma 2 9 154" xfId="14808" xr:uid="{00000000-0005-0000-0000-0000CD390000}"/>
    <cellStyle name="Comma 2 9 155" xfId="14809" xr:uid="{00000000-0005-0000-0000-0000CE390000}"/>
    <cellStyle name="Comma 2 9 156" xfId="14810" xr:uid="{00000000-0005-0000-0000-0000CF390000}"/>
    <cellStyle name="Comma 2 9 157" xfId="14811" xr:uid="{00000000-0005-0000-0000-0000D0390000}"/>
    <cellStyle name="Comma 2 9 158" xfId="14812" xr:uid="{00000000-0005-0000-0000-0000D1390000}"/>
    <cellStyle name="Comma 2 9 159" xfId="14813" xr:uid="{00000000-0005-0000-0000-0000D2390000}"/>
    <cellStyle name="Comma 2 9 16" xfId="14814" xr:uid="{00000000-0005-0000-0000-0000D3390000}"/>
    <cellStyle name="Comma 2 9 16 2" xfId="14815" xr:uid="{00000000-0005-0000-0000-0000D4390000}"/>
    <cellStyle name="Comma 2 9 160" xfId="14816" xr:uid="{00000000-0005-0000-0000-0000D5390000}"/>
    <cellStyle name="Comma 2 9 17" xfId="14817" xr:uid="{00000000-0005-0000-0000-0000D6390000}"/>
    <cellStyle name="Comma 2 9 17 2" xfId="14818" xr:uid="{00000000-0005-0000-0000-0000D7390000}"/>
    <cellStyle name="Comma 2 9 18" xfId="14819" xr:uid="{00000000-0005-0000-0000-0000D8390000}"/>
    <cellStyle name="Comma 2 9 18 2" xfId="14820" xr:uid="{00000000-0005-0000-0000-0000D9390000}"/>
    <cellStyle name="Comma 2 9 19" xfId="14821" xr:uid="{00000000-0005-0000-0000-0000DA390000}"/>
    <cellStyle name="Comma 2 9 19 2" xfId="14822" xr:uid="{00000000-0005-0000-0000-0000DB390000}"/>
    <cellStyle name="Comma 2 9 2" xfId="14823" xr:uid="{00000000-0005-0000-0000-0000DC390000}"/>
    <cellStyle name="Comma 2 9 2 2" xfId="14824" xr:uid="{00000000-0005-0000-0000-0000DD390000}"/>
    <cellStyle name="Comma 2 9 20" xfId="14825" xr:uid="{00000000-0005-0000-0000-0000DE390000}"/>
    <cellStyle name="Comma 2 9 21" xfId="14826" xr:uid="{00000000-0005-0000-0000-0000DF390000}"/>
    <cellStyle name="Comma 2 9 22" xfId="14827" xr:uid="{00000000-0005-0000-0000-0000E0390000}"/>
    <cellStyle name="Comma 2 9 23" xfId="14828" xr:uid="{00000000-0005-0000-0000-0000E1390000}"/>
    <cellStyle name="Comma 2 9 24" xfId="14829" xr:uid="{00000000-0005-0000-0000-0000E2390000}"/>
    <cellStyle name="Comma 2 9 25" xfId="14830" xr:uid="{00000000-0005-0000-0000-0000E3390000}"/>
    <cellStyle name="Comma 2 9 26" xfId="14831" xr:uid="{00000000-0005-0000-0000-0000E4390000}"/>
    <cellStyle name="Comma 2 9 27" xfId="14832" xr:uid="{00000000-0005-0000-0000-0000E5390000}"/>
    <cellStyle name="Comma 2 9 28" xfId="14833" xr:uid="{00000000-0005-0000-0000-0000E6390000}"/>
    <cellStyle name="Comma 2 9 29" xfId="14834" xr:uid="{00000000-0005-0000-0000-0000E7390000}"/>
    <cellStyle name="Comma 2 9 3" xfId="14835" xr:uid="{00000000-0005-0000-0000-0000E8390000}"/>
    <cellStyle name="Comma 2 9 3 2" xfId="14836" xr:uid="{00000000-0005-0000-0000-0000E9390000}"/>
    <cellStyle name="Comma 2 9 30" xfId="14837" xr:uid="{00000000-0005-0000-0000-0000EA390000}"/>
    <cellStyle name="Comma 2 9 31" xfId="14838" xr:uid="{00000000-0005-0000-0000-0000EB390000}"/>
    <cellStyle name="Comma 2 9 32" xfId="14839" xr:uid="{00000000-0005-0000-0000-0000EC390000}"/>
    <cellStyle name="Comma 2 9 33" xfId="14840" xr:uid="{00000000-0005-0000-0000-0000ED390000}"/>
    <cellStyle name="Comma 2 9 34" xfId="14841" xr:uid="{00000000-0005-0000-0000-0000EE390000}"/>
    <cellStyle name="Comma 2 9 35" xfId="14842" xr:uid="{00000000-0005-0000-0000-0000EF390000}"/>
    <cellStyle name="Comma 2 9 36" xfId="14843" xr:uid="{00000000-0005-0000-0000-0000F0390000}"/>
    <cellStyle name="Comma 2 9 37" xfId="14844" xr:uid="{00000000-0005-0000-0000-0000F1390000}"/>
    <cellStyle name="Comma 2 9 38" xfId="14845" xr:uid="{00000000-0005-0000-0000-0000F2390000}"/>
    <cellStyle name="Comma 2 9 39" xfId="14846" xr:uid="{00000000-0005-0000-0000-0000F3390000}"/>
    <cellStyle name="Comma 2 9 4" xfId="14847" xr:uid="{00000000-0005-0000-0000-0000F4390000}"/>
    <cellStyle name="Comma 2 9 4 2" xfId="14848" xr:uid="{00000000-0005-0000-0000-0000F5390000}"/>
    <cellStyle name="Comma 2 9 40" xfId="14849" xr:uid="{00000000-0005-0000-0000-0000F6390000}"/>
    <cellStyle name="Comma 2 9 41" xfId="14850" xr:uid="{00000000-0005-0000-0000-0000F7390000}"/>
    <cellStyle name="Comma 2 9 42" xfId="14851" xr:uid="{00000000-0005-0000-0000-0000F8390000}"/>
    <cellStyle name="Comma 2 9 43" xfId="14852" xr:uid="{00000000-0005-0000-0000-0000F9390000}"/>
    <cellStyle name="Comma 2 9 44" xfId="14853" xr:uid="{00000000-0005-0000-0000-0000FA390000}"/>
    <cellStyle name="Comma 2 9 45" xfId="14854" xr:uid="{00000000-0005-0000-0000-0000FB390000}"/>
    <cellStyle name="Comma 2 9 46" xfId="14855" xr:uid="{00000000-0005-0000-0000-0000FC390000}"/>
    <cellStyle name="Comma 2 9 47" xfId="14856" xr:uid="{00000000-0005-0000-0000-0000FD390000}"/>
    <cellStyle name="Comma 2 9 48" xfId="14857" xr:uid="{00000000-0005-0000-0000-0000FE390000}"/>
    <cellStyle name="Comma 2 9 49" xfId="14858" xr:uid="{00000000-0005-0000-0000-0000FF390000}"/>
    <cellStyle name="Comma 2 9 5" xfId="14859" xr:uid="{00000000-0005-0000-0000-0000003A0000}"/>
    <cellStyle name="Comma 2 9 5 2" xfId="14860" xr:uid="{00000000-0005-0000-0000-0000013A0000}"/>
    <cellStyle name="Comma 2 9 50" xfId="14861" xr:uid="{00000000-0005-0000-0000-0000023A0000}"/>
    <cellStyle name="Comma 2 9 51" xfId="14862" xr:uid="{00000000-0005-0000-0000-0000033A0000}"/>
    <cellStyle name="Comma 2 9 52" xfId="14863" xr:uid="{00000000-0005-0000-0000-0000043A0000}"/>
    <cellStyle name="Comma 2 9 53" xfId="14864" xr:uid="{00000000-0005-0000-0000-0000053A0000}"/>
    <cellStyle name="Comma 2 9 54" xfId="14865" xr:uid="{00000000-0005-0000-0000-0000063A0000}"/>
    <cellStyle name="Comma 2 9 55" xfId="14866" xr:uid="{00000000-0005-0000-0000-0000073A0000}"/>
    <cellStyle name="Comma 2 9 56" xfId="14867" xr:uid="{00000000-0005-0000-0000-0000083A0000}"/>
    <cellStyle name="Comma 2 9 57" xfId="14868" xr:uid="{00000000-0005-0000-0000-0000093A0000}"/>
    <cellStyle name="Comma 2 9 58" xfId="14869" xr:uid="{00000000-0005-0000-0000-00000A3A0000}"/>
    <cellStyle name="Comma 2 9 59" xfId="14870" xr:uid="{00000000-0005-0000-0000-00000B3A0000}"/>
    <cellStyle name="Comma 2 9 6" xfId="14871" xr:uid="{00000000-0005-0000-0000-00000C3A0000}"/>
    <cellStyle name="Comma 2 9 6 2" xfId="14872" xr:uid="{00000000-0005-0000-0000-00000D3A0000}"/>
    <cellStyle name="Comma 2 9 60" xfId="14873" xr:uid="{00000000-0005-0000-0000-00000E3A0000}"/>
    <cellStyle name="Comma 2 9 61" xfId="14874" xr:uid="{00000000-0005-0000-0000-00000F3A0000}"/>
    <cellStyle name="Comma 2 9 62" xfId="14875" xr:uid="{00000000-0005-0000-0000-0000103A0000}"/>
    <cellStyle name="Comma 2 9 63" xfId="14876" xr:uid="{00000000-0005-0000-0000-0000113A0000}"/>
    <cellStyle name="Comma 2 9 64" xfId="14877" xr:uid="{00000000-0005-0000-0000-0000123A0000}"/>
    <cellStyle name="Comma 2 9 65" xfId="14878" xr:uid="{00000000-0005-0000-0000-0000133A0000}"/>
    <cellStyle name="Comma 2 9 66" xfId="14879" xr:uid="{00000000-0005-0000-0000-0000143A0000}"/>
    <cellStyle name="Comma 2 9 67" xfId="14880" xr:uid="{00000000-0005-0000-0000-0000153A0000}"/>
    <cellStyle name="Comma 2 9 68" xfId="14881" xr:uid="{00000000-0005-0000-0000-0000163A0000}"/>
    <cellStyle name="Comma 2 9 69" xfId="14882" xr:uid="{00000000-0005-0000-0000-0000173A0000}"/>
    <cellStyle name="Comma 2 9 7" xfId="14883" xr:uid="{00000000-0005-0000-0000-0000183A0000}"/>
    <cellStyle name="Comma 2 9 7 2" xfId="14884" xr:uid="{00000000-0005-0000-0000-0000193A0000}"/>
    <cellStyle name="Comma 2 9 70" xfId="14885" xr:uid="{00000000-0005-0000-0000-00001A3A0000}"/>
    <cellStyle name="Comma 2 9 71" xfId="14886" xr:uid="{00000000-0005-0000-0000-00001B3A0000}"/>
    <cellStyle name="Comma 2 9 72" xfId="14887" xr:uid="{00000000-0005-0000-0000-00001C3A0000}"/>
    <cellStyle name="Comma 2 9 73" xfId="14888" xr:uid="{00000000-0005-0000-0000-00001D3A0000}"/>
    <cellStyle name="Comma 2 9 74" xfId="14889" xr:uid="{00000000-0005-0000-0000-00001E3A0000}"/>
    <cellStyle name="Comma 2 9 75" xfId="14890" xr:uid="{00000000-0005-0000-0000-00001F3A0000}"/>
    <cellStyle name="Comma 2 9 76" xfId="14891" xr:uid="{00000000-0005-0000-0000-0000203A0000}"/>
    <cellStyle name="Comma 2 9 77" xfId="14892" xr:uid="{00000000-0005-0000-0000-0000213A0000}"/>
    <cellStyle name="Comma 2 9 78" xfId="14893" xr:uid="{00000000-0005-0000-0000-0000223A0000}"/>
    <cellStyle name="Comma 2 9 79" xfId="14894" xr:uid="{00000000-0005-0000-0000-0000233A0000}"/>
    <cellStyle name="Comma 2 9 8" xfId="14895" xr:uid="{00000000-0005-0000-0000-0000243A0000}"/>
    <cellStyle name="Comma 2 9 8 2" xfId="14896" xr:uid="{00000000-0005-0000-0000-0000253A0000}"/>
    <cellStyle name="Comma 2 9 80" xfId="14897" xr:uid="{00000000-0005-0000-0000-0000263A0000}"/>
    <cellStyle name="Comma 2 9 81" xfId="14898" xr:uid="{00000000-0005-0000-0000-0000273A0000}"/>
    <cellStyle name="Comma 2 9 82" xfId="14899" xr:uid="{00000000-0005-0000-0000-0000283A0000}"/>
    <cellStyle name="Comma 2 9 83" xfId="14900" xr:uid="{00000000-0005-0000-0000-0000293A0000}"/>
    <cellStyle name="Comma 2 9 84" xfId="14901" xr:uid="{00000000-0005-0000-0000-00002A3A0000}"/>
    <cellStyle name="Comma 2 9 85" xfId="14902" xr:uid="{00000000-0005-0000-0000-00002B3A0000}"/>
    <cellStyle name="Comma 2 9 86" xfId="14903" xr:uid="{00000000-0005-0000-0000-00002C3A0000}"/>
    <cellStyle name="Comma 2 9 87" xfId="14904" xr:uid="{00000000-0005-0000-0000-00002D3A0000}"/>
    <cellStyle name="Comma 2 9 88" xfId="14905" xr:uid="{00000000-0005-0000-0000-00002E3A0000}"/>
    <cellStyle name="Comma 2 9 89" xfId="14906" xr:uid="{00000000-0005-0000-0000-00002F3A0000}"/>
    <cellStyle name="Comma 2 9 9" xfId="14907" xr:uid="{00000000-0005-0000-0000-0000303A0000}"/>
    <cellStyle name="Comma 2 9 9 2" xfId="14908" xr:uid="{00000000-0005-0000-0000-0000313A0000}"/>
    <cellStyle name="Comma 2 9 90" xfId="14909" xr:uid="{00000000-0005-0000-0000-0000323A0000}"/>
    <cellStyle name="Comma 2 9 91" xfId="14910" xr:uid="{00000000-0005-0000-0000-0000333A0000}"/>
    <cellStyle name="Comma 2 9 92" xfId="14911" xr:uid="{00000000-0005-0000-0000-0000343A0000}"/>
    <cellStyle name="Comma 2 9 93" xfId="14912" xr:uid="{00000000-0005-0000-0000-0000353A0000}"/>
    <cellStyle name="Comma 2 9 94" xfId="14913" xr:uid="{00000000-0005-0000-0000-0000363A0000}"/>
    <cellStyle name="Comma 2 9 95" xfId="14914" xr:uid="{00000000-0005-0000-0000-0000373A0000}"/>
    <cellStyle name="Comma 2 9 96" xfId="14915" xr:uid="{00000000-0005-0000-0000-0000383A0000}"/>
    <cellStyle name="Comma 2 9 97" xfId="14916" xr:uid="{00000000-0005-0000-0000-0000393A0000}"/>
    <cellStyle name="Comma 2 9 98" xfId="14917" xr:uid="{00000000-0005-0000-0000-00003A3A0000}"/>
    <cellStyle name="Comma 2 9 99" xfId="14918" xr:uid="{00000000-0005-0000-0000-00003B3A0000}"/>
    <cellStyle name="Comma 2 90" xfId="14919" xr:uid="{00000000-0005-0000-0000-00003C3A0000}"/>
    <cellStyle name="Comma 2 91" xfId="14920" xr:uid="{00000000-0005-0000-0000-00003D3A0000}"/>
    <cellStyle name="Comma 2 92" xfId="14921" xr:uid="{00000000-0005-0000-0000-00003E3A0000}"/>
    <cellStyle name="Comma 2 93" xfId="14922" xr:uid="{00000000-0005-0000-0000-00003F3A0000}"/>
    <cellStyle name="Comma 2 94" xfId="14923" xr:uid="{00000000-0005-0000-0000-0000403A0000}"/>
    <cellStyle name="Comma 2 95" xfId="14924" xr:uid="{00000000-0005-0000-0000-0000413A0000}"/>
    <cellStyle name="Comma 2 96" xfId="14925" xr:uid="{00000000-0005-0000-0000-0000423A0000}"/>
    <cellStyle name="Comma 2 97" xfId="14926" xr:uid="{00000000-0005-0000-0000-0000433A0000}"/>
    <cellStyle name="Comma 2 98" xfId="14927" xr:uid="{00000000-0005-0000-0000-0000443A0000}"/>
    <cellStyle name="Comma 2 99" xfId="14928" xr:uid="{00000000-0005-0000-0000-0000453A0000}"/>
    <cellStyle name="Comma 2_new commitments IMF" xfId="14929" xr:uid="{00000000-0005-0000-0000-0000463A0000}"/>
    <cellStyle name="Comma 20" xfId="14930" xr:uid="{00000000-0005-0000-0000-0000473A0000}"/>
    <cellStyle name="Comma 20 2" xfId="14931" xr:uid="{00000000-0005-0000-0000-0000483A0000}"/>
    <cellStyle name="Comma 20 2 2" xfId="14932" xr:uid="{00000000-0005-0000-0000-0000493A0000}"/>
    <cellStyle name="Comma 20 3" xfId="14933" xr:uid="{00000000-0005-0000-0000-00004A3A0000}"/>
    <cellStyle name="Comma 21" xfId="14934" xr:uid="{00000000-0005-0000-0000-00004B3A0000}"/>
    <cellStyle name="Comma 21 2" xfId="14935" xr:uid="{00000000-0005-0000-0000-00004C3A0000}"/>
    <cellStyle name="Comma 21 2 2" xfId="14936" xr:uid="{00000000-0005-0000-0000-00004D3A0000}"/>
    <cellStyle name="Comma 21 3" xfId="14937" xr:uid="{00000000-0005-0000-0000-00004E3A0000}"/>
    <cellStyle name="Comma 22" xfId="14938" xr:uid="{00000000-0005-0000-0000-00004F3A0000}"/>
    <cellStyle name="Comma 22 10" xfId="14939" xr:uid="{00000000-0005-0000-0000-0000503A0000}"/>
    <cellStyle name="Comma 22 10 10" xfId="14940" xr:uid="{00000000-0005-0000-0000-0000513A0000}"/>
    <cellStyle name="Comma 22 10 2" xfId="14941" xr:uid="{00000000-0005-0000-0000-0000523A0000}"/>
    <cellStyle name="Comma 22 10 2 2" xfId="14942" xr:uid="{00000000-0005-0000-0000-0000533A0000}"/>
    <cellStyle name="Comma 22 10 2 2 2" xfId="14943" xr:uid="{00000000-0005-0000-0000-0000543A0000}"/>
    <cellStyle name="Comma 22 10 2 2 2 2" xfId="14944" xr:uid="{00000000-0005-0000-0000-0000553A0000}"/>
    <cellStyle name="Comma 22 10 2 2 3" xfId="14945" xr:uid="{00000000-0005-0000-0000-0000563A0000}"/>
    <cellStyle name="Comma 22 10 2 2 3 2" xfId="14946" xr:uid="{00000000-0005-0000-0000-0000573A0000}"/>
    <cellStyle name="Comma 22 10 2 2 4" xfId="14947" xr:uid="{00000000-0005-0000-0000-0000583A0000}"/>
    <cellStyle name="Comma 22 10 2 2 5" xfId="14948" xr:uid="{00000000-0005-0000-0000-0000593A0000}"/>
    <cellStyle name="Comma 22 10 2 3" xfId="14949" xr:uid="{00000000-0005-0000-0000-00005A3A0000}"/>
    <cellStyle name="Comma 22 10 2 3 2" xfId="14950" xr:uid="{00000000-0005-0000-0000-00005B3A0000}"/>
    <cellStyle name="Comma 22 10 2 3 2 2" xfId="14951" xr:uid="{00000000-0005-0000-0000-00005C3A0000}"/>
    <cellStyle name="Comma 22 10 2 3 3" xfId="14952" xr:uid="{00000000-0005-0000-0000-00005D3A0000}"/>
    <cellStyle name="Comma 22 10 2 3 3 2" xfId="14953" xr:uid="{00000000-0005-0000-0000-00005E3A0000}"/>
    <cellStyle name="Comma 22 10 2 3 4" xfId="14954" xr:uid="{00000000-0005-0000-0000-00005F3A0000}"/>
    <cellStyle name="Comma 22 10 2 3 5" xfId="14955" xr:uid="{00000000-0005-0000-0000-0000603A0000}"/>
    <cellStyle name="Comma 22 10 2 4" xfId="14956" xr:uid="{00000000-0005-0000-0000-0000613A0000}"/>
    <cellStyle name="Comma 22 10 2 4 2" xfId="14957" xr:uid="{00000000-0005-0000-0000-0000623A0000}"/>
    <cellStyle name="Comma 22 10 2 4 2 2" xfId="14958" xr:uid="{00000000-0005-0000-0000-0000633A0000}"/>
    <cellStyle name="Comma 22 10 2 4 3" xfId="14959" xr:uid="{00000000-0005-0000-0000-0000643A0000}"/>
    <cellStyle name="Comma 22 10 2 4 3 2" xfId="14960" xr:uid="{00000000-0005-0000-0000-0000653A0000}"/>
    <cellStyle name="Comma 22 10 2 4 4" xfId="14961" xr:uid="{00000000-0005-0000-0000-0000663A0000}"/>
    <cellStyle name="Comma 22 10 2 4 5" xfId="14962" xr:uid="{00000000-0005-0000-0000-0000673A0000}"/>
    <cellStyle name="Comma 22 10 2 5" xfId="14963" xr:uid="{00000000-0005-0000-0000-0000683A0000}"/>
    <cellStyle name="Comma 22 10 2 5 2" xfId="14964" xr:uid="{00000000-0005-0000-0000-0000693A0000}"/>
    <cellStyle name="Comma 22 10 2 5 2 2" xfId="14965" xr:uid="{00000000-0005-0000-0000-00006A3A0000}"/>
    <cellStyle name="Comma 22 10 2 5 3" xfId="14966" xr:uid="{00000000-0005-0000-0000-00006B3A0000}"/>
    <cellStyle name="Comma 22 10 2 5 3 2" xfId="14967" xr:uid="{00000000-0005-0000-0000-00006C3A0000}"/>
    <cellStyle name="Comma 22 10 2 5 4" xfId="14968" xr:uid="{00000000-0005-0000-0000-00006D3A0000}"/>
    <cellStyle name="Comma 22 10 2 5 5" xfId="14969" xr:uid="{00000000-0005-0000-0000-00006E3A0000}"/>
    <cellStyle name="Comma 22 10 2 6" xfId="14970" xr:uid="{00000000-0005-0000-0000-00006F3A0000}"/>
    <cellStyle name="Comma 22 10 2 6 2" xfId="14971" xr:uid="{00000000-0005-0000-0000-0000703A0000}"/>
    <cellStyle name="Comma 22 10 2 7" xfId="14972" xr:uid="{00000000-0005-0000-0000-0000713A0000}"/>
    <cellStyle name="Comma 22 10 2 7 2" xfId="14973" xr:uid="{00000000-0005-0000-0000-0000723A0000}"/>
    <cellStyle name="Comma 22 10 2 8" xfId="14974" xr:uid="{00000000-0005-0000-0000-0000733A0000}"/>
    <cellStyle name="Comma 22 10 2 9" xfId="14975" xr:uid="{00000000-0005-0000-0000-0000743A0000}"/>
    <cellStyle name="Comma 22 10 3" xfId="14976" xr:uid="{00000000-0005-0000-0000-0000753A0000}"/>
    <cellStyle name="Comma 22 10 3 2" xfId="14977" xr:uid="{00000000-0005-0000-0000-0000763A0000}"/>
    <cellStyle name="Comma 22 10 3 2 2" xfId="14978" xr:uid="{00000000-0005-0000-0000-0000773A0000}"/>
    <cellStyle name="Comma 22 10 3 3" xfId="14979" xr:uid="{00000000-0005-0000-0000-0000783A0000}"/>
    <cellStyle name="Comma 22 10 3 3 2" xfId="14980" xr:uid="{00000000-0005-0000-0000-0000793A0000}"/>
    <cellStyle name="Comma 22 10 3 4" xfId="14981" xr:uid="{00000000-0005-0000-0000-00007A3A0000}"/>
    <cellStyle name="Comma 22 10 3 5" xfId="14982" xr:uid="{00000000-0005-0000-0000-00007B3A0000}"/>
    <cellStyle name="Comma 22 10 4" xfId="14983" xr:uid="{00000000-0005-0000-0000-00007C3A0000}"/>
    <cellStyle name="Comma 22 10 4 2" xfId="14984" xr:uid="{00000000-0005-0000-0000-00007D3A0000}"/>
    <cellStyle name="Comma 22 10 4 2 2" xfId="14985" xr:uid="{00000000-0005-0000-0000-00007E3A0000}"/>
    <cellStyle name="Comma 22 10 4 3" xfId="14986" xr:uid="{00000000-0005-0000-0000-00007F3A0000}"/>
    <cellStyle name="Comma 22 10 4 3 2" xfId="14987" xr:uid="{00000000-0005-0000-0000-0000803A0000}"/>
    <cellStyle name="Comma 22 10 4 4" xfId="14988" xr:uid="{00000000-0005-0000-0000-0000813A0000}"/>
    <cellStyle name="Comma 22 10 4 5" xfId="14989" xr:uid="{00000000-0005-0000-0000-0000823A0000}"/>
    <cellStyle name="Comma 22 10 5" xfId="14990" xr:uid="{00000000-0005-0000-0000-0000833A0000}"/>
    <cellStyle name="Comma 22 10 5 2" xfId="14991" xr:uid="{00000000-0005-0000-0000-0000843A0000}"/>
    <cellStyle name="Comma 22 10 5 2 2" xfId="14992" xr:uid="{00000000-0005-0000-0000-0000853A0000}"/>
    <cellStyle name="Comma 22 10 5 3" xfId="14993" xr:uid="{00000000-0005-0000-0000-0000863A0000}"/>
    <cellStyle name="Comma 22 10 5 3 2" xfId="14994" xr:uid="{00000000-0005-0000-0000-0000873A0000}"/>
    <cellStyle name="Comma 22 10 5 4" xfId="14995" xr:uid="{00000000-0005-0000-0000-0000883A0000}"/>
    <cellStyle name="Comma 22 10 5 5" xfId="14996" xr:uid="{00000000-0005-0000-0000-0000893A0000}"/>
    <cellStyle name="Comma 22 10 6" xfId="14997" xr:uid="{00000000-0005-0000-0000-00008A3A0000}"/>
    <cellStyle name="Comma 22 10 6 2" xfId="14998" xr:uid="{00000000-0005-0000-0000-00008B3A0000}"/>
    <cellStyle name="Comma 22 10 6 2 2" xfId="14999" xr:uid="{00000000-0005-0000-0000-00008C3A0000}"/>
    <cellStyle name="Comma 22 10 6 3" xfId="15000" xr:uid="{00000000-0005-0000-0000-00008D3A0000}"/>
    <cellStyle name="Comma 22 10 6 3 2" xfId="15001" xr:uid="{00000000-0005-0000-0000-00008E3A0000}"/>
    <cellStyle name="Comma 22 10 6 4" xfId="15002" xr:uid="{00000000-0005-0000-0000-00008F3A0000}"/>
    <cellStyle name="Comma 22 10 6 5" xfId="15003" xr:uid="{00000000-0005-0000-0000-0000903A0000}"/>
    <cellStyle name="Comma 22 10 7" xfId="15004" xr:uid="{00000000-0005-0000-0000-0000913A0000}"/>
    <cellStyle name="Comma 22 10 7 2" xfId="15005" xr:uid="{00000000-0005-0000-0000-0000923A0000}"/>
    <cellStyle name="Comma 22 10 8" xfId="15006" xr:uid="{00000000-0005-0000-0000-0000933A0000}"/>
    <cellStyle name="Comma 22 10 8 2" xfId="15007" xr:uid="{00000000-0005-0000-0000-0000943A0000}"/>
    <cellStyle name="Comma 22 10 9" xfId="15008" xr:uid="{00000000-0005-0000-0000-0000953A0000}"/>
    <cellStyle name="Comma 22 100" xfId="15009" xr:uid="{00000000-0005-0000-0000-0000963A0000}"/>
    <cellStyle name="Comma 22 101" xfId="15010" xr:uid="{00000000-0005-0000-0000-0000973A0000}"/>
    <cellStyle name="Comma 22 102" xfId="15011" xr:uid="{00000000-0005-0000-0000-0000983A0000}"/>
    <cellStyle name="Comma 22 103" xfId="15012" xr:uid="{00000000-0005-0000-0000-0000993A0000}"/>
    <cellStyle name="Comma 22 104" xfId="15013" xr:uid="{00000000-0005-0000-0000-00009A3A0000}"/>
    <cellStyle name="Comma 22 105" xfId="15014" xr:uid="{00000000-0005-0000-0000-00009B3A0000}"/>
    <cellStyle name="Comma 22 106" xfId="15015" xr:uid="{00000000-0005-0000-0000-00009C3A0000}"/>
    <cellStyle name="Comma 22 107" xfId="15016" xr:uid="{00000000-0005-0000-0000-00009D3A0000}"/>
    <cellStyle name="Comma 22 108" xfId="15017" xr:uid="{00000000-0005-0000-0000-00009E3A0000}"/>
    <cellStyle name="Comma 22 109" xfId="15018" xr:uid="{00000000-0005-0000-0000-00009F3A0000}"/>
    <cellStyle name="Comma 22 11" xfId="15019" xr:uid="{00000000-0005-0000-0000-0000A03A0000}"/>
    <cellStyle name="Comma 22 11 10" xfId="15020" xr:uid="{00000000-0005-0000-0000-0000A13A0000}"/>
    <cellStyle name="Comma 22 11 2" xfId="15021" xr:uid="{00000000-0005-0000-0000-0000A23A0000}"/>
    <cellStyle name="Comma 22 11 2 2" xfId="15022" xr:uid="{00000000-0005-0000-0000-0000A33A0000}"/>
    <cellStyle name="Comma 22 11 2 2 2" xfId="15023" xr:uid="{00000000-0005-0000-0000-0000A43A0000}"/>
    <cellStyle name="Comma 22 11 2 2 2 2" xfId="15024" xr:uid="{00000000-0005-0000-0000-0000A53A0000}"/>
    <cellStyle name="Comma 22 11 2 2 3" xfId="15025" xr:uid="{00000000-0005-0000-0000-0000A63A0000}"/>
    <cellStyle name="Comma 22 11 2 2 3 2" xfId="15026" xr:uid="{00000000-0005-0000-0000-0000A73A0000}"/>
    <cellStyle name="Comma 22 11 2 2 4" xfId="15027" xr:uid="{00000000-0005-0000-0000-0000A83A0000}"/>
    <cellStyle name="Comma 22 11 2 2 5" xfId="15028" xr:uid="{00000000-0005-0000-0000-0000A93A0000}"/>
    <cellStyle name="Comma 22 11 2 3" xfId="15029" xr:uid="{00000000-0005-0000-0000-0000AA3A0000}"/>
    <cellStyle name="Comma 22 11 2 3 2" xfId="15030" xr:uid="{00000000-0005-0000-0000-0000AB3A0000}"/>
    <cellStyle name="Comma 22 11 2 3 2 2" xfId="15031" xr:uid="{00000000-0005-0000-0000-0000AC3A0000}"/>
    <cellStyle name="Comma 22 11 2 3 3" xfId="15032" xr:uid="{00000000-0005-0000-0000-0000AD3A0000}"/>
    <cellStyle name="Comma 22 11 2 3 3 2" xfId="15033" xr:uid="{00000000-0005-0000-0000-0000AE3A0000}"/>
    <cellStyle name="Comma 22 11 2 3 4" xfId="15034" xr:uid="{00000000-0005-0000-0000-0000AF3A0000}"/>
    <cellStyle name="Comma 22 11 2 3 5" xfId="15035" xr:uid="{00000000-0005-0000-0000-0000B03A0000}"/>
    <cellStyle name="Comma 22 11 2 4" xfId="15036" xr:uid="{00000000-0005-0000-0000-0000B13A0000}"/>
    <cellStyle name="Comma 22 11 2 4 2" xfId="15037" xr:uid="{00000000-0005-0000-0000-0000B23A0000}"/>
    <cellStyle name="Comma 22 11 2 4 2 2" xfId="15038" xr:uid="{00000000-0005-0000-0000-0000B33A0000}"/>
    <cellStyle name="Comma 22 11 2 4 3" xfId="15039" xr:uid="{00000000-0005-0000-0000-0000B43A0000}"/>
    <cellStyle name="Comma 22 11 2 4 3 2" xfId="15040" xr:uid="{00000000-0005-0000-0000-0000B53A0000}"/>
    <cellStyle name="Comma 22 11 2 4 4" xfId="15041" xr:uid="{00000000-0005-0000-0000-0000B63A0000}"/>
    <cellStyle name="Comma 22 11 2 4 5" xfId="15042" xr:uid="{00000000-0005-0000-0000-0000B73A0000}"/>
    <cellStyle name="Comma 22 11 2 5" xfId="15043" xr:uid="{00000000-0005-0000-0000-0000B83A0000}"/>
    <cellStyle name="Comma 22 11 2 5 2" xfId="15044" xr:uid="{00000000-0005-0000-0000-0000B93A0000}"/>
    <cellStyle name="Comma 22 11 2 5 2 2" xfId="15045" xr:uid="{00000000-0005-0000-0000-0000BA3A0000}"/>
    <cellStyle name="Comma 22 11 2 5 3" xfId="15046" xr:uid="{00000000-0005-0000-0000-0000BB3A0000}"/>
    <cellStyle name="Comma 22 11 2 5 3 2" xfId="15047" xr:uid="{00000000-0005-0000-0000-0000BC3A0000}"/>
    <cellStyle name="Comma 22 11 2 5 4" xfId="15048" xr:uid="{00000000-0005-0000-0000-0000BD3A0000}"/>
    <cellStyle name="Comma 22 11 2 5 5" xfId="15049" xr:uid="{00000000-0005-0000-0000-0000BE3A0000}"/>
    <cellStyle name="Comma 22 11 2 6" xfId="15050" xr:uid="{00000000-0005-0000-0000-0000BF3A0000}"/>
    <cellStyle name="Comma 22 11 2 6 2" xfId="15051" xr:uid="{00000000-0005-0000-0000-0000C03A0000}"/>
    <cellStyle name="Comma 22 11 2 7" xfId="15052" xr:uid="{00000000-0005-0000-0000-0000C13A0000}"/>
    <cellStyle name="Comma 22 11 2 7 2" xfId="15053" xr:uid="{00000000-0005-0000-0000-0000C23A0000}"/>
    <cellStyle name="Comma 22 11 2 8" xfId="15054" xr:uid="{00000000-0005-0000-0000-0000C33A0000}"/>
    <cellStyle name="Comma 22 11 2 9" xfId="15055" xr:uid="{00000000-0005-0000-0000-0000C43A0000}"/>
    <cellStyle name="Comma 22 11 3" xfId="15056" xr:uid="{00000000-0005-0000-0000-0000C53A0000}"/>
    <cellStyle name="Comma 22 11 3 2" xfId="15057" xr:uid="{00000000-0005-0000-0000-0000C63A0000}"/>
    <cellStyle name="Comma 22 11 3 2 2" xfId="15058" xr:uid="{00000000-0005-0000-0000-0000C73A0000}"/>
    <cellStyle name="Comma 22 11 3 3" xfId="15059" xr:uid="{00000000-0005-0000-0000-0000C83A0000}"/>
    <cellStyle name="Comma 22 11 3 3 2" xfId="15060" xr:uid="{00000000-0005-0000-0000-0000C93A0000}"/>
    <cellStyle name="Comma 22 11 3 4" xfId="15061" xr:uid="{00000000-0005-0000-0000-0000CA3A0000}"/>
    <cellStyle name="Comma 22 11 3 5" xfId="15062" xr:uid="{00000000-0005-0000-0000-0000CB3A0000}"/>
    <cellStyle name="Comma 22 11 4" xfId="15063" xr:uid="{00000000-0005-0000-0000-0000CC3A0000}"/>
    <cellStyle name="Comma 22 11 4 2" xfId="15064" xr:uid="{00000000-0005-0000-0000-0000CD3A0000}"/>
    <cellStyle name="Comma 22 11 4 2 2" xfId="15065" xr:uid="{00000000-0005-0000-0000-0000CE3A0000}"/>
    <cellStyle name="Comma 22 11 4 3" xfId="15066" xr:uid="{00000000-0005-0000-0000-0000CF3A0000}"/>
    <cellStyle name="Comma 22 11 4 3 2" xfId="15067" xr:uid="{00000000-0005-0000-0000-0000D03A0000}"/>
    <cellStyle name="Comma 22 11 4 4" xfId="15068" xr:uid="{00000000-0005-0000-0000-0000D13A0000}"/>
    <cellStyle name="Comma 22 11 4 5" xfId="15069" xr:uid="{00000000-0005-0000-0000-0000D23A0000}"/>
    <cellStyle name="Comma 22 11 5" xfId="15070" xr:uid="{00000000-0005-0000-0000-0000D33A0000}"/>
    <cellStyle name="Comma 22 11 5 2" xfId="15071" xr:uid="{00000000-0005-0000-0000-0000D43A0000}"/>
    <cellStyle name="Comma 22 11 5 2 2" xfId="15072" xr:uid="{00000000-0005-0000-0000-0000D53A0000}"/>
    <cellStyle name="Comma 22 11 5 3" xfId="15073" xr:uid="{00000000-0005-0000-0000-0000D63A0000}"/>
    <cellStyle name="Comma 22 11 5 3 2" xfId="15074" xr:uid="{00000000-0005-0000-0000-0000D73A0000}"/>
    <cellStyle name="Comma 22 11 5 4" xfId="15075" xr:uid="{00000000-0005-0000-0000-0000D83A0000}"/>
    <cellStyle name="Comma 22 11 5 5" xfId="15076" xr:uid="{00000000-0005-0000-0000-0000D93A0000}"/>
    <cellStyle name="Comma 22 11 6" xfId="15077" xr:uid="{00000000-0005-0000-0000-0000DA3A0000}"/>
    <cellStyle name="Comma 22 11 6 2" xfId="15078" xr:uid="{00000000-0005-0000-0000-0000DB3A0000}"/>
    <cellStyle name="Comma 22 11 6 2 2" xfId="15079" xr:uid="{00000000-0005-0000-0000-0000DC3A0000}"/>
    <cellStyle name="Comma 22 11 6 3" xfId="15080" xr:uid="{00000000-0005-0000-0000-0000DD3A0000}"/>
    <cellStyle name="Comma 22 11 6 3 2" xfId="15081" xr:uid="{00000000-0005-0000-0000-0000DE3A0000}"/>
    <cellStyle name="Comma 22 11 6 4" xfId="15082" xr:uid="{00000000-0005-0000-0000-0000DF3A0000}"/>
    <cellStyle name="Comma 22 11 6 5" xfId="15083" xr:uid="{00000000-0005-0000-0000-0000E03A0000}"/>
    <cellStyle name="Comma 22 11 7" xfId="15084" xr:uid="{00000000-0005-0000-0000-0000E13A0000}"/>
    <cellStyle name="Comma 22 11 7 2" xfId="15085" xr:uid="{00000000-0005-0000-0000-0000E23A0000}"/>
    <cellStyle name="Comma 22 11 8" xfId="15086" xr:uid="{00000000-0005-0000-0000-0000E33A0000}"/>
    <cellStyle name="Comma 22 11 8 2" xfId="15087" xr:uid="{00000000-0005-0000-0000-0000E43A0000}"/>
    <cellStyle name="Comma 22 11 9" xfId="15088" xr:uid="{00000000-0005-0000-0000-0000E53A0000}"/>
    <cellStyle name="Comma 22 110" xfId="15089" xr:uid="{00000000-0005-0000-0000-0000E63A0000}"/>
    <cellStyle name="Comma 22 111" xfId="15090" xr:uid="{00000000-0005-0000-0000-0000E73A0000}"/>
    <cellStyle name="Comma 22 112" xfId="15091" xr:uid="{00000000-0005-0000-0000-0000E83A0000}"/>
    <cellStyle name="Comma 22 113" xfId="15092" xr:uid="{00000000-0005-0000-0000-0000E93A0000}"/>
    <cellStyle name="Comma 22 114" xfId="15093" xr:uid="{00000000-0005-0000-0000-0000EA3A0000}"/>
    <cellStyle name="Comma 22 115" xfId="15094" xr:uid="{00000000-0005-0000-0000-0000EB3A0000}"/>
    <cellStyle name="Comma 22 116" xfId="15095" xr:uid="{00000000-0005-0000-0000-0000EC3A0000}"/>
    <cellStyle name="Comma 22 117" xfId="15096" xr:uid="{00000000-0005-0000-0000-0000ED3A0000}"/>
    <cellStyle name="Comma 22 118" xfId="15097" xr:uid="{00000000-0005-0000-0000-0000EE3A0000}"/>
    <cellStyle name="Comma 22 119" xfId="15098" xr:uid="{00000000-0005-0000-0000-0000EF3A0000}"/>
    <cellStyle name="Comma 22 12" xfId="15099" xr:uid="{00000000-0005-0000-0000-0000F03A0000}"/>
    <cellStyle name="Comma 22 12 10" xfId="15100" xr:uid="{00000000-0005-0000-0000-0000F13A0000}"/>
    <cellStyle name="Comma 22 12 2" xfId="15101" xr:uid="{00000000-0005-0000-0000-0000F23A0000}"/>
    <cellStyle name="Comma 22 12 2 2" xfId="15102" xr:uid="{00000000-0005-0000-0000-0000F33A0000}"/>
    <cellStyle name="Comma 22 12 2 2 2" xfId="15103" xr:uid="{00000000-0005-0000-0000-0000F43A0000}"/>
    <cellStyle name="Comma 22 12 2 2 2 2" xfId="15104" xr:uid="{00000000-0005-0000-0000-0000F53A0000}"/>
    <cellStyle name="Comma 22 12 2 2 3" xfId="15105" xr:uid="{00000000-0005-0000-0000-0000F63A0000}"/>
    <cellStyle name="Comma 22 12 2 2 3 2" xfId="15106" xr:uid="{00000000-0005-0000-0000-0000F73A0000}"/>
    <cellStyle name="Comma 22 12 2 2 4" xfId="15107" xr:uid="{00000000-0005-0000-0000-0000F83A0000}"/>
    <cellStyle name="Comma 22 12 2 2 5" xfId="15108" xr:uid="{00000000-0005-0000-0000-0000F93A0000}"/>
    <cellStyle name="Comma 22 12 2 3" xfId="15109" xr:uid="{00000000-0005-0000-0000-0000FA3A0000}"/>
    <cellStyle name="Comma 22 12 2 3 2" xfId="15110" xr:uid="{00000000-0005-0000-0000-0000FB3A0000}"/>
    <cellStyle name="Comma 22 12 2 3 2 2" xfId="15111" xr:uid="{00000000-0005-0000-0000-0000FC3A0000}"/>
    <cellStyle name="Comma 22 12 2 3 3" xfId="15112" xr:uid="{00000000-0005-0000-0000-0000FD3A0000}"/>
    <cellStyle name="Comma 22 12 2 3 3 2" xfId="15113" xr:uid="{00000000-0005-0000-0000-0000FE3A0000}"/>
    <cellStyle name="Comma 22 12 2 3 4" xfId="15114" xr:uid="{00000000-0005-0000-0000-0000FF3A0000}"/>
    <cellStyle name="Comma 22 12 2 3 5" xfId="15115" xr:uid="{00000000-0005-0000-0000-0000003B0000}"/>
    <cellStyle name="Comma 22 12 2 4" xfId="15116" xr:uid="{00000000-0005-0000-0000-0000013B0000}"/>
    <cellStyle name="Comma 22 12 2 4 2" xfId="15117" xr:uid="{00000000-0005-0000-0000-0000023B0000}"/>
    <cellStyle name="Comma 22 12 2 4 2 2" xfId="15118" xr:uid="{00000000-0005-0000-0000-0000033B0000}"/>
    <cellStyle name="Comma 22 12 2 4 3" xfId="15119" xr:uid="{00000000-0005-0000-0000-0000043B0000}"/>
    <cellStyle name="Comma 22 12 2 4 3 2" xfId="15120" xr:uid="{00000000-0005-0000-0000-0000053B0000}"/>
    <cellStyle name="Comma 22 12 2 4 4" xfId="15121" xr:uid="{00000000-0005-0000-0000-0000063B0000}"/>
    <cellStyle name="Comma 22 12 2 4 5" xfId="15122" xr:uid="{00000000-0005-0000-0000-0000073B0000}"/>
    <cellStyle name="Comma 22 12 2 5" xfId="15123" xr:uid="{00000000-0005-0000-0000-0000083B0000}"/>
    <cellStyle name="Comma 22 12 2 5 2" xfId="15124" xr:uid="{00000000-0005-0000-0000-0000093B0000}"/>
    <cellStyle name="Comma 22 12 2 5 2 2" xfId="15125" xr:uid="{00000000-0005-0000-0000-00000A3B0000}"/>
    <cellStyle name="Comma 22 12 2 5 3" xfId="15126" xr:uid="{00000000-0005-0000-0000-00000B3B0000}"/>
    <cellStyle name="Comma 22 12 2 5 3 2" xfId="15127" xr:uid="{00000000-0005-0000-0000-00000C3B0000}"/>
    <cellStyle name="Comma 22 12 2 5 4" xfId="15128" xr:uid="{00000000-0005-0000-0000-00000D3B0000}"/>
    <cellStyle name="Comma 22 12 2 5 5" xfId="15129" xr:uid="{00000000-0005-0000-0000-00000E3B0000}"/>
    <cellStyle name="Comma 22 12 2 6" xfId="15130" xr:uid="{00000000-0005-0000-0000-00000F3B0000}"/>
    <cellStyle name="Comma 22 12 2 6 2" xfId="15131" xr:uid="{00000000-0005-0000-0000-0000103B0000}"/>
    <cellStyle name="Comma 22 12 2 7" xfId="15132" xr:uid="{00000000-0005-0000-0000-0000113B0000}"/>
    <cellStyle name="Comma 22 12 2 7 2" xfId="15133" xr:uid="{00000000-0005-0000-0000-0000123B0000}"/>
    <cellStyle name="Comma 22 12 2 8" xfId="15134" xr:uid="{00000000-0005-0000-0000-0000133B0000}"/>
    <cellStyle name="Comma 22 12 2 9" xfId="15135" xr:uid="{00000000-0005-0000-0000-0000143B0000}"/>
    <cellStyle name="Comma 22 12 3" xfId="15136" xr:uid="{00000000-0005-0000-0000-0000153B0000}"/>
    <cellStyle name="Comma 22 12 3 2" xfId="15137" xr:uid="{00000000-0005-0000-0000-0000163B0000}"/>
    <cellStyle name="Comma 22 12 3 2 2" xfId="15138" xr:uid="{00000000-0005-0000-0000-0000173B0000}"/>
    <cellStyle name="Comma 22 12 3 3" xfId="15139" xr:uid="{00000000-0005-0000-0000-0000183B0000}"/>
    <cellStyle name="Comma 22 12 3 3 2" xfId="15140" xr:uid="{00000000-0005-0000-0000-0000193B0000}"/>
    <cellStyle name="Comma 22 12 3 4" xfId="15141" xr:uid="{00000000-0005-0000-0000-00001A3B0000}"/>
    <cellStyle name="Comma 22 12 3 5" xfId="15142" xr:uid="{00000000-0005-0000-0000-00001B3B0000}"/>
    <cellStyle name="Comma 22 12 4" xfId="15143" xr:uid="{00000000-0005-0000-0000-00001C3B0000}"/>
    <cellStyle name="Comma 22 12 4 2" xfId="15144" xr:uid="{00000000-0005-0000-0000-00001D3B0000}"/>
    <cellStyle name="Comma 22 12 4 2 2" xfId="15145" xr:uid="{00000000-0005-0000-0000-00001E3B0000}"/>
    <cellStyle name="Comma 22 12 4 3" xfId="15146" xr:uid="{00000000-0005-0000-0000-00001F3B0000}"/>
    <cellStyle name="Comma 22 12 4 3 2" xfId="15147" xr:uid="{00000000-0005-0000-0000-0000203B0000}"/>
    <cellStyle name="Comma 22 12 4 4" xfId="15148" xr:uid="{00000000-0005-0000-0000-0000213B0000}"/>
    <cellStyle name="Comma 22 12 4 5" xfId="15149" xr:uid="{00000000-0005-0000-0000-0000223B0000}"/>
    <cellStyle name="Comma 22 12 5" xfId="15150" xr:uid="{00000000-0005-0000-0000-0000233B0000}"/>
    <cellStyle name="Comma 22 12 5 2" xfId="15151" xr:uid="{00000000-0005-0000-0000-0000243B0000}"/>
    <cellStyle name="Comma 22 12 5 2 2" xfId="15152" xr:uid="{00000000-0005-0000-0000-0000253B0000}"/>
    <cellStyle name="Comma 22 12 5 3" xfId="15153" xr:uid="{00000000-0005-0000-0000-0000263B0000}"/>
    <cellStyle name="Comma 22 12 5 3 2" xfId="15154" xr:uid="{00000000-0005-0000-0000-0000273B0000}"/>
    <cellStyle name="Comma 22 12 5 4" xfId="15155" xr:uid="{00000000-0005-0000-0000-0000283B0000}"/>
    <cellStyle name="Comma 22 12 5 5" xfId="15156" xr:uid="{00000000-0005-0000-0000-0000293B0000}"/>
    <cellStyle name="Comma 22 12 6" xfId="15157" xr:uid="{00000000-0005-0000-0000-00002A3B0000}"/>
    <cellStyle name="Comma 22 12 6 2" xfId="15158" xr:uid="{00000000-0005-0000-0000-00002B3B0000}"/>
    <cellStyle name="Comma 22 12 6 2 2" xfId="15159" xr:uid="{00000000-0005-0000-0000-00002C3B0000}"/>
    <cellStyle name="Comma 22 12 6 3" xfId="15160" xr:uid="{00000000-0005-0000-0000-00002D3B0000}"/>
    <cellStyle name="Comma 22 12 6 3 2" xfId="15161" xr:uid="{00000000-0005-0000-0000-00002E3B0000}"/>
    <cellStyle name="Comma 22 12 6 4" xfId="15162" xr:uid="{00000000-0005-0000-0000-00002F3B0000}"/>
    <cellStyle name="Comma 22 12 6 5" xfId="15163" xr:uid="{00000000-0005-0000-0000-0000303B0000}"/>
    <cellStyle name="Comma 22 12 7" xfId="15164" xr:uid="{00000000-0005-0000-0000-0000313B0000}"/>
    <cellStyle name="Comma 22 12 7 2" xfId="15165" xr:uid="{00000000-0005-0000-0000-0000323B0000}"/>
    <cellStyle name="Comma 22 12 8" xfId="15166" xr:uid="{00000000-0005-0000-0000-0000333B0000}"/>
    <cellStyle name="Comma 22 12 8 2" xfId="15167" xr:uid="{00000000-0005-0000-0000-0000343B0000}"/>
    <cellStyle name="Comma 22 12 9" xfId="15168" xr:uid="{00000000-0005-0000-0000-0000353B0000}"/>
    <cellStyle name="Comma 22 120" xfId="15169" xr:uid="{00000000-0005-0000-0000-0000363B0000}"/>
    <cellStyle name="Comma 22 121" xfId="15170" xr:uid="{00000000-0005-0000-0000-0000373B0000}"/>
    <cellStyle name="Comma 22 122" xfId="15171" xr:uid="{00000000-0005-0000-0000-0000383B0000}"/>
    <cellStyle name="Comma 22 123" xfId="15172" xr:uid="{00000000-0005-0000-0000-0000393B0000}"/>
    <cellStyle name="Comma 22 124" xfId="15173" xr:uid="{00000000-0005-0000-0000-00003A3B0000}"/>
    <cellStyle name="Comma 22 125" xfId="15174" xr:uid="{00000000-0005-0000-0000-00003B3B0000}"/>
    <cellStyle name="Comma 22 126" xfId="15175" xr:uid="{00000000-0005-0000-0000-00003C3B0000}"/>
    <cellStyle name="Comma 22 127" xfId="15176" xr:uid="{00000000-0005-0000-0000-00003D3B0000}"/>
    <cellStyle name="Comma 22 128" xfId="15177" xr:uid="{00000000-0005-0000-0000-00003E3B0000}"/>
    <cellStyle name="Comma 22 129" xfId="15178" xr:uid="{00000000-0005-0000-0000-00003F3B0000}"/>
    <cellStyle name="Comma 22 13" xfId="15179" xr:uid="{00000000-0005-0000-0000-0000403B0000}"/>
    <cellStyle name="Comma 22 13 10" xfId="15180" xr:uid="{00000000-0005-0000-0000-0000413B0000}"/>
    <cellStyle name="Comma 22 13 2" xfId="15181" xr:uid="{00000000-0005-0000-0000-0000423B0000}"/>
    <cellStyle name="Comma 22 13 2 2" xfId="15182" xr:uid="{00000000-0005-0000-0000-0000433B0000}"/>
    <cellStyle name="Comma 22 13 2 2 2" xfId="15183" xr:uid="{00000000-0005-0000-0000-0000443B0000}"/>
    <cellStyle name="Comma 22 13 2 2 2 2" xfId="15184" xr:uid="{00000000-0005-0000-0000-0000453B0000}"/>
    <cellStyle name="Comma 22 13 2 2 3" xfId="15185" xr:uid="{00000000-0005-0000-0000-0000463B0000}"/>
    <cellStyle name="Comma 22 13 2 2 3 2" xfId="15186" xr:uid="{00000000-0005-0000-0000-0000473B0000}"/>
    <cellStyle name="Comma 22 13 2 2 4" xfId="15187" xr:uid="{00000000-0005-0000-0000-0000483B0000}"/>
    <cellStyle name="Comma 22 13 2 2 5" xfId="15188" xr:uid="{00000000-0005-0000-0000-0000493B0000}"/>
    <cellStyle name="Comma 22 13 2 3" xfId="15189" xr:uid="{00000000-0005-0000-0000-00004A3B0000}"/>
    <cellStyle name="Comma 22 13 2 3 2" xfId="15190" xr:uid="{00000000-0005-0000-0000-00004B3B0000}"/>
    <cellStyle name="Comma 22 13 2 3 2 2" xfId="15191" xr:uid="{00000000-0005-0000-0000-00004C3B0000}"/>
    <cellStyle name="Comma 22 13 2 3 3" xfId="15192" xr:uid="{00000000-0005-0000-0000-00004D3B0000}"/>
    <cellStyle name="Comma 22 13 2 3 3 2" xfId="15193" xr:uid="{00000000-0005-0000-0000-00004E3B0000}"/>
    <cellStyle name="Comma 22 13 2 3 4" xfId="15194" xr:uid="{00000000-0005-0000-0000-00004F3B0000}"/>
    <cellStyle name="Comma 22 13 2 3 5" xfId="15195" xr:uid="{00000000-0005-0000-0000-0000503B0000}"/>
    <cellStyle name="Comma 22 13 2 4" xfId="15196" xr:uid="{00000000-0005-0000-0000-0000513B0000}"/>
    <cellStyle name="Comma 22 13 2 4 2" xfId="15197" xr:uid="{00000000-0005-0000-0000-0000523B0000}"/>
    <cellStyle name="Comma 22 13 2 4 2 2" xfId="15198" xr:uid="{00000000-0005-0000-0000-0000533B0000}"/>
    <cellStyle name="Comma 22 13 2 4 3" xfId="15199" xr:uid="{00000000-0005-0000-0000-0000543B0000}"/>
    <cellStyle name="Comma 22 13 2 4 3 2" xfId="15200" xr:uid="{00000000-0005-0000-0000-0000553B0000}"/>
    <cellStyle name="Comma 22 13 2 4 4" xfId="15201" xr:uid="{00000000-0005-0000-0000-0000563B0000}"/>
    <cellStyle name="Comma 22 13 2 4 5" xfId="15202" xr:uid="{00000000-0005-0000-0000-0000573B0000}"/>
    <cellStyle name="Comma 22 13 2 5" xfId="15203" xr:uid="{00000000-0005-0000-0000-0000583B0000}"/>
    <cellStyle name="Comma 22 13 2 5 2" xfId="15204" xr:uid="{00000000-0005-0000-0000-0000593B0000}"/>
    <cellStyle name="Comma 22 13 2 5 2 2" xfId="15205" xr:uid="{00000000-0005-0000-0000-00005A3B0000}"/>
    <cellStyle name="Comma 22 13 2 5 3" xfId="15206" xr:uid="{00000000-0005-0000-0000-00005B3B0000}"/>
    <cellStyle name="Comma 22 13 2 5 3 2" xfId="15207" xr:uid="{00000000-0005-0000-0000-00005C3B0000}"/>
    <cellStyle name="Comma 22 13 2 5 4" xfId="15208" xr:uid="{00000000-0005-0000-0000-00005D3B0000}"/>
    <cellStyle name="Comma 22 13 2 5 5" xfId="15209" xr:uid="{00000000-0005-0000-0000-00005E3B0000}"/>
    <cellStyle name="Comma 22 13 2 6" xfId="15210" xr:uid="{00000000-0005-0000-0000-00005F3B0000}"/>
    <cellStyle name="Comma 22 13 2 6 2" xfId="15211" xr:uid="{00000000-0005-0000-0000-0000603B0000}"/>
    <cellStyle name="Comma 22 13 2 7" xfId="15212" xr:uid="{00000000-0005-0000-0000-0000613B0000}"/>
    <cellStyle name="Comma 22 13 2 7 2" xfId="15213" xr:uid="{00000000-0005-0000-0000-0000623B0000}"/>
    <cellStyle name="Comma 22 13 2 8" xfId="15214" xr:uid="{00000000-0005-0000-0000-0000633B0000}"/>
    <cellStyle name="Comma 22 13 2 9" xfId="15215" xr:uid="{00000000-0005-0000-0000-0000643B0000}"/>
    <cellStyle name="Comma 22 13 3" xfId="15216" xr:uid="{00000000-0005-0000-0000-0000653B0000}"/>
    <cellStyle name="Comma 22 13 3 2" xfId="15217" xr:uid="{00000000-0005-0000-0000-0000663B0000}"/>
    <cellStyle name="Comma 22 13 3 2 2" xfId="15218" xr:uid="{00000000-0005-0000-0000-0000673B0000}"/>
    <cellStyle name="Comma 22 13 3 3" xfId="15219" xr:uid="{00000000-0005-0000-0000-0000683B0000}"/>
    <cellStyle name="Comma 22 13 3 3 2" xfId="15220" xr:uid="{00000000-0005-0000-0000-0000693B0000}"/>
    <cellStyle name="Comma 22 13 3 4" xfId="15221" xr:uid="{00000000-0005-0000-0000-00006A3B0000}"/>
    <cellStyle name="Comma 22 13 3 5" xfId="15222" xr:uid="{00000000-0005-0000-0000-00006B3B0000}"/>
    <cellStyle name="Comma 22 13 4" xfId="15223" xr:uid="{00000000-0005-0000-0000-00006C3B0000}"/>
    <cellStyle name="Comma 22 13 4 2" xfId="15224" xr:uid="{00000000-0005-0000-0000-00006D3B0000}"/>
    <cellStyle name="Comma 22 13 4 2 2" xfId="15225" xr:uid="{00000000-0005-0000-0000-00006E3B0000}"/>
    <cellStyle name="Comma 22 13 4 3" xfId="15226" xr:uid="{00000000-0005-0000-0000-00006F3B0000}"/>
    <cellStyle name="Comma 22 13 4 3 2" xfId="15227" xr:uid="{00000000-0005-0000-0000-0000703B0000}"/>
    <cellStyle name="Comma 22 13 4 4" xfId="15228" xr:uid="{00000000-0005-0000-0000-0000713B0000}"/>
    <cellStyle name="Comma 22 13 4 5" xfId="15229" xr:uid="{00000000-0005-0000-0000-0000723B0000}"/>
    <cellStyle name="Comma 22 13 5" xfId="15230" xr:uid="{00000000-0005-0000-0000-0000733B0000}"/>
    <cellStyle name="Comma 22 13 5 2" xfId="15231" xr:uid="{00000000-0005-0000-0000-0000743B0000}"/>
    <cellStyle name="Comma 22 13 5 2 2" xfId="15232" xr:uid="{00000000-0005-0000-0000-0000753B0000}"/>
    <cellStyle name="Comma 22 13 5 3" xfId="15233" xr:uid="{00000000-0005-0000-0000-0000763B0000}"/>
    <cellStyle name="Comma 22 13 5 3 2" xfId="15234" xr:uid="{00000000-0005-0000-0000-0000773B0000}"/>
    <cellStyle name="Comma 22 13 5 4" xfId="15235" xr:uid="{00000000-0005-0000-0000-0000783B0000}"/>
    <cellStyle name="Comma 22 13 5 5" xfId="15236" xr:uid="{00000000-0005-0000-0000-0000793B0000}"/>
    <cellStyle name="Comma 22 13 6" xfId="15237" xr:uid="{00000000-0005-0000-0000-00007A3B0000}"/>
    <cellStyle name="Comma 22 13 6 2" xfId="15238" xr:uid="{00000000-0005-0000-0000-00007B3B0000}"/>
    <cellStyle name="Comma 22 13 6 2 2" xfId="15239" xr:uid="{00000000-0005-0000-0000-00007C3B0000}"/>
    <cellStyle name="Comma 22 13 6 3" xfId="15240" xr:uid="{00000000-0005-0000-0000-00007D3B0000}"/>
    <cellStyle name="Comma 22 13 6 3 2" xfId="15241" xr:uid="{00000000-0005-0000-0000-00007E3B0000}"/>
    <cellStyle name="Comma 22 13 6 4" xfId="15242" xr:uid="{00000000-0005-0000-0000-00007F3B0000}"/>
    <cellStyle name="Comma 22 13 6 5" xfId="15243" xr:uid="{00000000-0005-0000-0000-0000803B0000}"/>
    <cellStyle name="Comma 22 13 7" xfId="15244" xr:uid="{00000000-0005-0000-0000-0000813B0000}"/>
    <cellStyle name="Comma 22 13 7 2" xfId="15245" xr:uid="{00000000-0005-0000-0000-0000823B0000}"/>
    <cellStyle name="Comma 22 13 8" xfId="15246" xr:uid="{00000000-0005-0000-0000-0000833B0000}"/>
    <cellStyle name="Comma 22 13 8 2" xfId="15247" xr:uid="{00000000-0005-0000-0000-0000843B0000}"/>
    <cellStyle name="Comma 22 13 9" xfId="15248" xr:uid="{00000000-0005-0000-0000-0000853B0000}"/>
    <cellStyle name="Comma 22 130" xfId="15249" xr:uid="{00000000-0005-0000-0000-0000863B0000}"/>
    <cellStyle name="Comma 22 131" xfId="15250" xr:uid="{00000000-0005-0000-0000-0000873B0000}"/>
    <cellStyle name="Comma 22 132" xfId="15251" xr:uid="{00000000-0005-0000-0000-0000883B0000}"/>
    <cellStyle name="Comma 22 133" xfId="15252" xr:uid="{00000000-0005-0000-0000-0000893B0000}"/>
    <cellStyle name="Comma 22 134" xfId="15253" xr:uid="{00000000-0005-0000-0000-00008A3B0000}"/>
    <cellStyle name="Comma 22 135" xfId="15254" xr:uid="{00000000-0005-0000-0000-00008B3B0000}"/>
    <cellStyle name="Comma 22 136" xfId="15255" xr:uid="{00000000-0005-0000-0000-00008C3B0000}"/>
    <cellStyle name="Comma 22 137" xfId="15256" xr:uid="{00000000-0005-0000-0000-00008D3B0000}"/>
    <cellStyle name="Comma 22 138" xfId="15257" xr:uid="{00000000-0005-0000-0000-00008E3B0000}"/>
    <cellStyle name="Comma 22 139" xfId="15258" xr:uid="{00000000-0005-0000-0000-00008F3B0000}"/>
    <cellStyle name="Comma 22 14" xfId="15259" xr:uid="{00000000-0005-0000-0000-0000903B0000}"/>
    <cellStyle name="Comma 22 14 10" xfId="15260" xr:uid="{00000000-0005-0000-0000-0000913B0000}"/>
    <cellStyle name="Comma 22 14 2" xfId="15261" xr:uid="{00000000-0005-0000-0000-0000923B0000}"/>
    <cellStyle name="Comma 22 14 2 2" xfId="15262" xr:uid="{00000000-0005-0000-0000-0000933B0000}"/>
    <cellStyle name="Comma 22 14 2 2 2" xfId="15263" xr:uid="{00000000-0005-0000-0000-0000943B0000}"/>
    <cellStyle name="Comma 22 14 2 2 2 2" xfId="15264" xr:uid="{00000000-0005-0000-0000-0000953B0000}"/>
    <cellStyle name="Comma 22 14 2 2 3" xfId="15265" xr:uid="{00000000-0005-0000-0000-0000963B0000}"/>
    <cellStyle name="Comma 22 14 2 2 3 2" xfId="15266" xr:uid="{00000000-0005-0000-0000-0000973B0000}"/>
    <cellStyle name="Comma 22 14 2 2 4" xfId="15267" xr:uid="{00000000-0005-0000-0000-0000983B0000}"/>
    <cellStyle name="Comma 22 14 2 2 5" xfId="15268" xr:uid="{00000000-0005-0000-0000-0000993B0000}"/>
    <cellStyle name="Comma 22 14 2 3" xfId="15269" xr:uid="{00000000-0005-0000-0000-00009A3B0000}"/>
    <cellStyle name="Comma 22 14 2 3 2" xfId="15270" xr:uid="{00000000-0005-0000-0000-00009B3B0000}"/>
    <cellStyle name="Comma 22 14 2 3 2 2" xfId="15271" xr:uid="{00000000-0005-0000-0000-00009C3B0000}"/>
    <cellStyle name="Comma 22 14 2 3 3" xfId="15272" xr:uid="{00000000-0005-0000-0000-00009D3B0000}"/>
    <cellStyle name="Comma 22 14 2 3 3 2" xfId="15273" xr:uid="{00000000-0005-0000-0000-00009E3B0000}"/>
    <cellStyle name="Comma 22 14 2 3 4" xfId="15274" xr:uid="{00000000-0005-0000-0000-00009F3B0000}"/>
    <cellStyle name="Comma 22 14 2 3 5" xfId="15275" xr:uid="{00000000-0005-0000-0000-0000A03B0000}"/>
    <cellStyle name="Comma 22 14 2 4" xfId="15276" xr:uid="{00000000-0005-0000-0000-0000A13B0000}"/>
    <cellStyle name="Comma 22 14 2 4 2" xfId="15277" xr:uid="{00000000-0005-0000-0000-0000A23B0000}"/>
    <cellStyle name="Comma 22 14 2 4 2 2" xfId="15278" xr:uid="{00000000-0005-0000-0000-0000A33B0000}"/>
    <cellStyle name="Comma 22 14 2 4 3" xfId="15279" xr:uid="{00000000-0005-0000-0000-0000A43B0000}"/>
    <cellStyle name="Comma 22 14 2 4 3 2" xfId="15280" xr:uid="{00000000-0005-0000-0000-0000A53B0000}"/>
    <cellStyle name="Comma 22 14 2 4 4" xfId="15281" xr:uid="{00000000-0005-0000-0000-0000A63B0000}"/>
    <cellStyle name="Comma 22 14 2 4 5" xfId="15282" xr:uid="{00000000-0005-0000-0000-0000A73B0000}"/>
    <cellStyle name="Comma 22 14 2 5" xfId="15283" xr:uid="{00000000-0005-0000-0000-0000A83B0000}"/>
    <cellStyle name="Comma 22 14 2 5 2" xfId="15284" xr:uid="{00000000-0005-0000-0000-0000A93B0000}"/>
    <cellStyle name="Comma 22 14 2 5 2 2" xfId="15285" xr:uid="{00000000-0005-0000-0000-0000AA3B0000}"/>
    <cellStyle name="Comma 22 14 2 5 3" xfId="15286" xr:uid="{00000000-0005-0000-0000-0000AB3B0000}"/>
    <cellStyle name="Comma 22 14 2 5 3 2" xfId="15287" xr:uid="{00000000-0005-0000-0000-0000AC3B0000}"/>
    <cellStyle name="Comma 22 14 2 5 4" xfId="15288" xr:uid="{00000000-0005-0000-0000-0000AD3B0000}"/>
    <cellStyle name="Comma 22 14 2 5 5" xfId="15289" xr:uid="{00000000-0005-0000-0000-0000AE3B0000}"/>
    <cellStyle name="Comma 22 14 2 6" xfId="15290" xr:uid="{00000000-0005-0000-0000-0000AF3B0000}"/>
    <cellStyle name="Comma 22 14 2 6 2" xfId="15291" xr:uid="{00000000-0005-0000-0000-0000B03B0000}"/>
    <cellStyle name="Comma 22 14 2 7" xfId="15292" xr:uid="{00000000-0005-0000-0000-0000B13B0000}"/>
    <cellStyle name="Comma 22 14 2 7 2" xfId="15293" xr:uid="{00000000-0005-0000-0000-0000B23B0000}"/>
    <cellStyle name="Comma 22 14 2 8" xfId="15294" xr:uid="{00000000-0005-0000-0000-0000B33B0000}"/>
    <cellStyle name="Comma 22 14 2 9" xfId="15295" xr:uid="{00000000-0005-0000-0000-0000B43B0000}"/>
    <cellStyle name="Comma 22 14 3" xfId="15296" xr:uid="{00000000-0005-0000-0000-0000B53B0000}"/>
    <cellStyle name="Comma 22 14 3 2" xfId="15297" xr:uid="{00000000-0005-0000-0000-0000B63B0000}"/>
    <cellStyle name="Comma 22 14 3 2 2" xfId="15298" xr:uid="{00000000-0005-0000-0000-0000B73B0000}"/>
    <cellStyle name="Comma 22 14 3 3" xfId="15299" xr:uid="{00000000-0005-0000-0000-0000B83B0000}"/>
    <cellStyle name="Comma 22 14 3 3 2" xfId="15300" xr:uid="{00000000-0005-0000-0000-0000B93B0000}"/>
    <cellStyle name="Comma 22 14 3 4" xfId="15301" xr:uid="{00000000-0005-0000-0000-0000BA3B0000}"/>
    <cellStyle name="Comma 22 14 3 5" xfId="15302" xr:uid="{00000000-0005-0000-0000-0000BB3B0000}"/>
    <cellStyle name="Comma 22 14 4" xfId="15303" xr:uid="{00000000-0005-0000-0000-0000BC3B0000}"/>
    <cellStyle name="Comma 22 14 4 2" xfId="15304" xr:uid="{00000000-0005-0000-0000-0000BD3B0000}"/>
    <cellStyle name="Comma 22 14 4 2 2" xfId="15305" xr:uid="{00000000-0005-0000-0000-0000BE3B0000}"/>
    <cellStyle name="Comma 22 14 4 3" xfId="15306" xr:uid="{00000000-0005-0000-0000-0000BF3B0000}"/>
    <cellStyle name="Comma 22 14 4 3 2" xfId="15307" xr:uid="{00000000-0005-0000-0000-0000C03B0000}"/>
    <cellStyle name="Comma 22 14 4 4" xfId="15308" xr:uid="{00000000-0005-0000-0000-0000C13B0000}"/>
    <cellStyle name="Comma 22 14 4 5" xfId="15309" xr:uid="{00000000-0005-0000-0000-0000C23B0000}"/>
    <cellStyle name="Comma 22 14 5" xfId="15310" xr:uid="{00000000-0005-0000-0000-0000C33B0000}"/>
    <cellStyle name="Comma 22 14 5 2" xfId="15311" xr:uid="{00000000-0005-0000-0000-0000C43B0000}"/>
    <cellStyle name="Comma 22 14 5 2 2" xfId="15312" xr:uid="{00000000-0005-0000-0000-0000C53B0000}"/>
    <cellStyle name="Comma 22 14 5 3" xfId="15313" xr:uid="{00000000-0005-0000-0000-0000C63B0000}"/>
    <cellStyle name="Comma 22 14 5 3 2" xfId="15314" xr:uid="{00000000-0005-0000-0000-0000C73B0000}"/>
    <cellStyle name="Comma 22 14 5 4" xfId="15315" xr:uid="{00000000-0005-0000-0000-0000C83B0000}"/>
    <cellStyle name="Comma 22 14 5 5" xfId="15316" xr:uid="{00000000-0005-0000-0000-0000C93B0000}"/>
    <cellStyle name="Comma 22 14 6" xfId="15317" xr:uid="{00000000-0005-0000-0000-0000CA3B0000}"/>
    <cellStyle name="Comma 22 14 6 2" xfId="15318" xr:uid="{00000000-0005-0000-0000-0000CB3B0000}"/>
    <cellStyle name="Comma 22 14 6 2 2" xfId="15319" xr:uid="{00000000-0005-0000-0000-0000CC3B0000}"/>
    <cellStyle name="Comma 22 14 6 3" xfId="15320" xr:uid="{00000000-0005-0000-0000-0000CD3B0000}"/>
    <cellStyle name="Comma 22 14 6 3 2" xfId="15321" xr:uid="{00000000-0005-0000-0000-0000CE3B0000}"/>
    <cellStyle name="Comma 22 14 6 4" xfId="15322" xr:uid="{00000000-0005-0000-0000-0000CF3B0000}"/>
    <cellStyle name="Comma 22 14 6 5" xfId="15323" xr:uid="{00000000-0005-0000-0000-0000D03B0000}"/>
    <cellStyle name="Comma 22 14 7" xfId="15324" xr:uid="{00000000-0005-0000-0000-0000D13B0000}"/>
    <cellStyle name="Comma 22 14 7 2" xfId="15325" xr:uid="{00000000-0005-0000-0000-0000D23B0000}"/>
    <cellStyle name="Comma 22 14 8" xfId="15326" xr:uid="{00000000-0005-0000-0000-0000D33B0000}"/>
    <cellStyle name="Comma 22 14 8 2" xfId="15327" xr:uid="{00000000-0005-0000-0000-0000D43B0000}"/>
    <cellStyle name="Comma 22 14 9" xfId="15328" xr:uid="{00000000-0005-0000-0000-0000D53B0000}"/>
    <cellStyle name="Comma 22 140" xfId="15329" xr:uid="{00000000-0005-0000-0000-0000D63B0000}"/>
    <cellStyle name="Comma 22 141" xfId="15330" xr:uid="{00000000-0005-0000-0000-0000D73B0000}"/>
    <cellStyle name="Comma 22 142" xfId="15331" xr:uid="{00000000-0005-0000-0000-0000D83B0000}"/>
    <cellStyle name="Comma 22 143" xfId="15332" xr:uid="{00000000-0005-0000-0000-0000D93B0000}"/>
    <cellStyle name="Comma 22 144" xfId="15333" xr:uid="{00000000-0005-0000-0000-0000DA3B0000}"/>
    <cellStyle name="Comma 22 145" xfId="15334" xr:uid="{00000000-0005-0000-0000-0000DB3B0000}"/>
    <cellStyle name="Comma 22 146" xfId="15335" xr:uid="{00000000-0005-0000-0000-0000DC3B0000}"/>
    <cellStyle name="Comma 22 147" xfId="15336" xr:uid="{00000000-0005-0000-0000-0000DD3B0000}"/>
    <cellStyle name="Comma 22 148" xfId="15337" xr:uid="{00000000-0005-0000-0000-0000DE3B0000}"/>
    <cellStyle name="Comma 22 149" xfId="15338" xr:uid="{00000000-0005-0000-0000-0000DF3B0000}"/>
    <cellStyle name="Comma 22 15" xfId="15339" xr:uid="{00000000-0005-0000-0000-0000E03B0000}"/>
    <cellStyle name="Comma 22 15 2" xfId="15340" xr:uid="{00000000-0005-0000-0000-0000E13B0000}"/>
    <cellStyle name="Comma 22 15 2 2" xfId="15341" xr:uid="{00000000-0005-0000-0000-0000E23B0000}"/>
    <cellStyle name="Comma 22 15 2 2 2" xfId="15342" xr:uid="{00000000-0005-0000-0000-0000E33B0000}"/>
    <cellStyle name="Comma 22 15 2 3" xfId="15343" xr:uid="{00000000-0005-0000-0000-0000E43B0000}"/>
    <cellStyle name="Comma 22 15 2 3 2" xfId="15344" xr:uid="{00000000-0005-0000-0000-0000E53B0000}"/>
    <cellStyle name="Comma 22 15 2 4" xfId="15345" xr:uid="{00000000-0005-0000-0000-0000E63B0000}"/>
    <cellStyle name="Comma 22 15 2 5" xfId="15346" xr:uid="{00000000-0005-0000-0000-0000E73B0000}"/>
    <cellStyle name="Comma 22 15 3" xfId="15347" xr:uid="{00000000-0005-0000-0000-0000E83B0000}"/>
    <cellStyle name="Comma 22 15 3 2" xfId="15348" xr:uid="{00000000-0005-0000-0000-0000E93B0000}"/>
    <cellStyle name="Comma 22 15 3 2 2" xfId="15349" xr:uid="{00000000-0005-0000-0000-0000EA3B0000}"/>
    <cellStyle name="Comma 22 15 3 3" xfId="15350" xr:uid="{00000000-0005-0000-0000-0000EB3B0000}"/>
    <cellStyle name="Comma 22 15 3 3 2" xfId="15351" xr:uid="{00000000-0005-0000-0000-0000EC3B0000}"/>
    <cellStyle name="Comma 22 15 3 4" xfId="15352" xr:uid="{00000000-0005-0000-0000-0000ED3B0000}"/>
    <cellStyle name="Comma 22 15 3 5" xfId="15353" xr:uid="{00000000-0005-0000-0000-0000EE3B0000}"/>
    <cellStyle name="Comma 22 15 4" xfId="15354" xr:uid="{00000000-0005-0000-0000-0000EF3B0000}"/>
    <cellStyle name="Comma 22 15 4 2" xfId="15355" xr:uid="{00000000-0005-0000-0000-0000F03B0000}"/>
    <cellStyle name="Comma 22 15 4 2 2" xfId="15356" xr:uid="{00000000-0005-0000-0000-0000F13B0000}"/>
    <cellStyle name="Comma 22 15 4 3" xfId="15357" xr:uid="{00000000-0005-0000-0000-0000F23B0000}"/>
    <cellStyle name="Comma 22 15 4 3 2" xfId="15358" xr:uid="{00000000-0005-0000-0000-0000F33B0000}"/>
    <cellStyle name="Comma 22 15 4 4" xfId="15359" xr:uid="{00000000-0005-0000-0000-0000F43B0000}"/>
    <cellStyle name="Comma 22 15 4 5" xfId="15360" xr:uid="{00000000-0005-0000-0000-0000F53B0000}"/>
    <cellStyle name="Comma 22 15 5" xfId="15361" xr:uid="{00000000-0005-0000-0000-0000F63B0000}"/>
    <cellStyle name="Comma 22 15 5 2" xfId="15362" xr:uid="{00000000-0005-0000-0000-0000F73B0000}"/>
    <cellStyle name="Comma 22 15 5 2 2" xfId="15363" xr:uid="{00000000-0005-0000-0000-0000F83B0000}"/>
    <cellStyle name="Comma 22 15 5 3" xfId="15364" xr:uid="{00000000-0005-0000-0000-0000F93B0000}"/>
    <cellStyle name="Comma 22 15 5 3 2" xfId="15365" xr:uid="{00000000-0005-0000-0000-0000FA3B0000}"/>
    <cellStyle name="Comma 22 15 5 4" xfId="15366" xr:uid="{00000000-0005-0000-0000-0000FB3B0000}"/>
    <cellStyle name="Comma 22 15 5 5" xfId="15367" xr:uid="{00000000-0005-0000-0000-0000FC3B0000}"/>
    <cellStyle name="Comma 22 15 6" xfId="15368" xr:uid="{00000000-0005-0000-0000-0000FD3B0000}"/>
    <cellStyle name="Comma 22 15 6 2" xfId="15369" xr:uid="{00000000-0005-0000-0000-0000FE3B0000}"/>
    <cellStyle name="Comma 22 15 7" xfId="15370" xr:uid="{00000000-0005-0000-0000-0000FF3B0000}"/>
    <cellStyle name="Comma 22 15 7 2" xfId="15371" xr:uid="{00000000-0005-0000-0000-0000003C0000}"/>
    <cellStyle name="Comma 22 15 8" xfId="15372" xr:uid="{00000000-0005-0000-0000-0000013C0000}"/>
    <cellStyle name="Comma 22 15 9" xfId="15373" xr:uid="{00000000-0005-0000-0000-0000023C0000}"/>
    <cellStyle name="Comma 22 150" xfId="15374" xr:uid="{00000000-0005-0000-0000-0000033C0000}"/>
    <cellStyle name="Comma 22 151" xfId="15375" xr:uid="{00000000-0005-0000-0000-0000043C0000}"/>
    <cellStyle name="Comma 22 152" xfId="15376" xr:uid="{00000000-0005-0000-0000-0000053C0000}"/>
    <cellStyle name="Comma 22 153" xfId="15377" xr:uid="{00000000-0005-0000-0000-0000063C0000}"/>
    <cellStyle name="Comma 22 154" xfId="15378" xr:uid="{00000000-0005-0000-0000-0000073C0000}"/>
    <cellStyle name="Comma 22 155" xfId="15379" xr:uid="{00000000-0005-0000-0000-0000083C0000}"/>
    <cellStyle name="Comma 22 156" xfId="15380" xr:uid="{00000000-0005-0000-0000-0000093C0000}"/>
    <cellStyle name="Comma 22 157" xfId="15381" xr:uid="{00000000-0005-0000-0000-00000A3C0000}"/>
    <cellStyle name="Comma 22 158" xfId="15382" xr:uid="{00000000-0005-0000-0000-00000B3C0000}"/>
    <cellStyle name="Comma 22 159" xfId="15383" xr:uid="{00000000-0005-0000-0000-00000C3C0000}"/>
    <cellStyle name="Comma 22 16" xfId="15384" xr:uid="{00000000-0005-0000-0000-00000D3C0000}"/>
    <cellStyle name="Comma 22 16 2" xfId="15385" xr:uid="{00000000-0005-0000-0000-00000E3C0000}"/>
    <cellStyle name="Comma 22 16 2 2" xfId="15386" xr:uid="{00000000-0005-0000-0000-00000F3C0000}"/>
    <cellStyle name="Comma 22 16 3" xfId="15387" xr:uid="{00000000-0005-0000-0000-0000103C0000}"/>
    <cellStyle name="Comma 22 16 3 2" xfId="15388" xr:uid="{00000000-0005-0000-0000-0000113C0000}"/>
    <cellStyle name="Comma 22 16 4" xfId="15389" xr:uid="{00000000-0005-0000-0000-0000123C0000}"/>
    <cellStyle name="Comma 22 16 5" xfId="15390" xr:uid="{00000000-0005-0000-0000-0000133C0000}"/>
    <cellStyle name="Comma 22 160" xfId="15391" xr:uid="{00000000-0005-0000-0000-0000143C0000}"/>
    <cellStyle name="Comma 22 161" xfId="15392" xr:uid="{00000000-0005-0000-0000-0000153C0000}"/>
    <cellStyle name="Comma 22 162" xfId="15393" xr:uid="{00000000-0005-0000-0000-0000163C0000}"/>
    <cellStyle name="Comma 22 163" xfId="15394" xr:uid="{00000000-0005-0000-0000-0000173C0000}"/>
    <cellStyle name="Comma 22 164" xfId="15395" xr:uid="{00000000-0005-0000-0000-0000183C0000}"/>
    <cellStyle name="Comma 22 165" xfId="15396" xr:uid="{00000000-0005-0000-0000-0000193C0000}"/>
    <cellStyle name="Comma 22 17" xfId="15397" xr:uid="{00000000-0005-0000-0000-00001A3C0000}"/>
    <cellStyle name="Comma 22 17 2" xfId="15398" xr:uid="{00000000-0005-0000-0000-00001B3C0000}"/>
    <cellStyle name="Comma 22 17 2 2" xfId="15399" xr:uid="{00000000-0005-0000-0000-00001C3C0000}"/>
    <cellStyle name="Comma 22 17 3" xfId="15400" xr:uid="{00000000-0005-0000-0000-00001D3C0000}"/>
    <cellStyle name="Comma 22 17 3 2" xfId="15401" xr:uid="{00000000-0005-0000-0000-00001E3C0000}"/>
    <cellStyle name="Comma 22 17 4" xfId="15402" xr:uid="{00000000-0005-0000-0000-00001F3C0000}"/>
    <cellStyle name="Comma 22 17 5" xfId="15403" xr:uid="{00000000-0005-0000-0000-0000203C0000}"/>
    <cellStyle name="Comma 22 18" xfId="15404" xr:uid="{00000000-0005-0000-0000-0000213C0000}"/>
    <cellStyle name="Comma 22 18 2" xfId="15405" xr:uid="{00000000-0005-0000-0000-0000223C0000}"/>
    <cellStyle name="Comma 22 18 2 2" xfId="15406" xr:uid="{00000000-0005-0000-0000-0000233C0000}"/>
    <cellStyle name="Comma 22 18 3" xfId="15407" xr:uid="{00000000-0005-0000-0000-0000243C0000}"/>
    <cellStyle name="Comma 22 18 3 2" xfId="15408" xr:uid="{00000000-0005-0000-0000-0000253C0000}"/>
    <cellStyle name="Comma 22 18 4" xfId="15409" xr:uid="{00000000-0005-0000-0000-0000263C0000}"/>
    <cellStyle name="Comma 22 18 5" xfId="15410" xr:uid="{00000000-0005-0000-0000-0000273C0000}"/>
    <cellStyle name="Comma 22 19" xfId="15411" xr:uid="{00000000-0005-0000-0000-0000283C0000}"/>
    <cellStyle name="Comma 22 19 2" xfId="15412" xr:uid="{00000000-0005-0000-0000-0000293C0000}"/>
    <cellStyle name="Comma 22 19 2 2" xfId="15413" xr:uid="{00000000-0005-0000-0000-00002A3C0000}"/>
    <cellStyle name="Comma 22 19 3" xfId="15414" xr:uid="{00000000-0005-0000-0000-00002B3C0000}"/>
    <cellStyle name="Comma 22 19 3 2" xfId="15415" xr:uid="{00000000-0005-0000-0000-00002C3C0000}"/>
    <cellStyle name="Comma 22 19 4" xfId="15416" xr:uid="{00000000-0005-0000-0000-00002D3C0000}"/>
    <cellStyle name="Comma 22 19 5" xfId="15417" xr:uid="{00000000-0005-0000-0000-00002E3C0000}"/>
    <cellStyle name="Comma 22 2" xfId="15418" xr:uid="{00000000-0005-0000-0000-00002F3C0000}"/>
    <cellStyle name="Comma 22 2 10" xfId="15419" xr:uid="{00000000-0005-0000-0000-0000303C0000}"/>
    <cellStyle name="Comma 22 2 10 10" xfId="15420" xr:uid="{00000000-0005-0000-0000-0000313C0000}"/>
    <cellStyle name="Comma 22 2 10 2" xfId="15421" xr:uid="{00000000-0005-0000-0000-0000323C0000}"/>
    <cellStyle name="Comma 22 2 10 2 2" xfId="15422" xr:uid="{00000000-0005-0000-0000-0000333C0000}"/>
    <cellStyle name="Comma 22 2 10 2 2 2" xfId="15423" xr:uid="{00000000-0005-0000-0000-0000343C0000}"/>
    <cellStyle name="Comma 22 2 10 2 2 2 2" xfId="15424" xr:uid="{00000000-0005-0000-0000-0000353C0000}"/>
    <cellStyle name="Comma 22 2 10 2 2 3" xfId="15425" xr:uid="{00000000-0005-0000-0000-0000363C0000}"/>
    <cellStyle name="Comma 22 2 10 2 2 3 2" xfId="15426" xr:uid="{00000000-0005-0000-0000-0000373C0000}"/>
    <cellStyle name="Comma 22 2 10 2 2 4" xfId="15427" xr:uid="{00000000-0005-0000-0000-0000383C0000}"/>
    <cellStyle name="Comma 22 2 10 2 2 5" xfId="15428" xr:uid="{00000000-0005-0000-0000-0000393C0000}"/>
    <cellStyle name="Comma 22 2 10 2 3" xfId="15429" xr:uid="{00000000-0005-0000-0000-00003A3C0000}"/>
    <cellStyle name="Comma 22 2 10 2 3 2" xfId="15430" xr:uid="{00000000-0005-0000-0000-00003B3C0000}"/>
    <cellStyle name="Comma 22 2 10 2 3 2 2" xfId="15431" xr:uid="{00000000-0005-0000-0000-00003C3C0000}"/>
    <cellStyle name="Comma 22 2 10 2 3 3" xfId="15432" xr:uid="{00000000-0005-0000-0000-00003D3C0000}"/>
    <cellStyle name="Comma 22 2 10 2 3 3 2" xfId="15433" xr:uid="{00000000-0005-0000-0000-00003E3C0000}"/>
    <cellStyle name="Comma 22 2 10 2 3 4" xfId="15434" xr:uid="{00000000-0005-0000-0000-00003F3C0000}"/>
    <cellStyle name="Comma 22 2 10 2 3 5" xfId="15435" xr:uid="{00000000-0005-0000-0000-0000403C0000}"/>
    <cellStyle name="Comma 22 2 10 2 4" xfId="15436" xr:uid="{00000000-0005-0000-0000-0000413C0000}"/>
    <cellStyle name="Comma 22 2 10 2 4 2" xfId="15437" xr:uid="{00000000-0005-0000-0000-0000423C0000}"/>
    <cellStyle name="Comma 22 2 10 2 4 2 2" xfId="15438" xr:uid="{00000000-0005-0000-0000-0000433C0000}"/>
    <cellStyle name="Comma 22 2 10 2 4 3" xfId="15439" xr:uid="{00000000-0005-0000-0000-0000443C0000}"/>
    <cellStyle name="Comma 22 2 10 2 4 3 2" xfId="15440" xr:uid="{00000000-0005-0000-0000-0000453C0000}"/>
    <cellStyle name="Comma 22 2 10 2 4 4" xfId="15441" xr:uid="{00000000-0005-0000-0000-0000463C0000}"/>
    <cellStyle name="Comma 22 2 10 2 4 5" xfId="15442" xr:uid="{00000000-0005-0000-0000-0000473C0000}"/>
    <cellStyle name="Comma 22 2 10 2 5" xfId="15443" xr:uid="{00000000-0005-0000-0000-0000483C0000}"/>
    <cellStyle name="Comma 22 2 10 2 5 2" xfId="15444" xr:uid="{00000000-0005-0000-0000-0000493C0000}"/>
    <cellStyle name="Comma 22 2 10 2 5 2 2" xfId="15445" xr:uid="{00000000-0005-0000-0000-00004A3C0000}"/>
    <cellStyle name="Comma 22 2 10 2 5 3" xfId="15446" xr:uid="{00000000-0005-0000-0000-00004B3C0000}"/>
    <cellStyle name="Comma 22 2 10 2 5 3 2" xfId="15447" xr:uid="{00000000-0005-0000-0000-00004C3C0000}"/>
    <cellStyle name="Comma 22 2 10 2 5 4" xfId="15448" xr:uid="{00000000-0005-0000-0000-00004D3C0000}"/>
    <cellStyle name="Comma 22 2 10 2 5 5" xfId="15449" xr:uid="{00000000-0005-0000-0000-00004E3C0000}"/>
    <cellStyle name="Comma 22 2 10 2 6" xfId="15450" xr:uid="{00000000-0005-0000-0000-00004F3C0000}"/>
    <cellStyle name="Comma 22 2 10 2 6 2" xfId="15451" xr:uid="{00000000-0005-0000-0000-0000503C0000}"/>
    <cellStyle name="Comma 22 2 10 2 7" xfId="15452" xr:uid="{00000000-0005-0000-0000-0000513C0000}"/>
    <cellStyle name="Comma 22 2 10 2 7 2" xfId="15453" xr:uid="{00000000-0005-0000-0000-0000523C0000}"/>
    <cellStyle name="Comma 22 2 10 2 8" xfId="15454" xr:uid="{00000000-0005-0000-0000-0000533C0000}"/>
    <cellStyle name="Comma 22 2 10 2 9" xfId="15455" xr:uid="{00000000-0005-0000-0000-0000543C0000}"/>
    <cellStyle name="Comma 22 2 10 3" xfId="15456" xr:uid="{00000000-0005-0000-0000-0000553C0000}"/>
    <cellStyle name="Comma 22 2 10 3 2" xfId="15457" xr:uid="{00000000-0005-0000-0000-0000563C0000}"/>
    <cellStyle name="Comma 22 2 10 3 2 2" xfId="15458" xr:uid="{00000000-0005-0000-0000-0000573C0000}"/>
    <cellStyle name="Comma 22 2 10 3 3" xfId="15459" xr:uid="{00000000-0005-0000-0000-0000583C0000}"/>
    <cellStyle name="Comma 22 2 10 3 3 2" xfId="15460" xr:uid="{00000000-0005-0000-0000-0000593C0000}"/>
    <cellStyle name="Comma 22 2 10 3 4" xfId="15461" xr:uid="{00000000-0005-0000-0000-00005A3C0000}"/>
    <cellStyle name="Comma 22 2 10 3 5" xfId="15462" xr:uid="{00000000-0005-0000-0000-00005B3C0000}"/>
    <cellStyle name="Comma 22 2 10 4" xfId="15463" xr:uid="{00000000-0005-0000-0000-00005C3C0000}"/>
    <cellStyle name="Comma 22 2 10 4 2" xfId="15464" xr:uid="{00000000-0005-0000-0000-00005D3C0000}"/>
    <cellStyle name="Comma 22 2 10 4 2 2" xfId="15465" xr:uid="{00000000-0005-0000-0000-00005E3C0000}"/>
    <cellStyle name="Comma 22 2 10 4 3" xfId="15466" xr:uid="{00000000-0005-0000-0000-00005F3C0000}"/>
    <cellStyle name="Comma 22 2 10 4 3 2" xfId="15467" xr:uid="{00000000-0005-0000-0000-0000603C0000}"/>
    <cellStyle name="Comma 22 2 10 4 4" xfId="15468" xr:uid="{00000000-0005-0000-0000-0000613C0000}"/>
    <cellStyle name="Comma 22 2 10 4 5" xfId="15469" xr:uid="{00000000-0005-0000-0000-0000623C0000}"/>
    <cellStyle name="Comma 22 2 10 5" xfId="15470" xr:uid="{00000000-0005-0000-0000-0000633C0000}"/>
    <cellStyle name="Comma 22 2 10 5 2" xfId="15471" xr:uid="{00000000-0005-0000-0000-0000643C0000}"/>
    <cellStyle name="Comma 22 2 10 5 2 2" xfId="15472" xr:uid="{00000000-0005-0000-0000-0000653C0000}"/>
    <cellStyle name="Comma 22 2 10 5 3" xfId="15473" xr:uid="{00000000-0005-0000-0000-0000663C0000}"/>
    <cellStyle name="Comma 22 2 10 5 3 2" xfId="15474" xr:uid="{00000000-0005-0000-0000-0000673C0000}"/>
    <cellStyle name="Comma 22 2 10 5 4" xfId="15475" xr:uid="{00000000-0005-0000-0000-0000683C0000}"/>
    <cellStyle name="Comma 22 2 10 5 5" xfId="15476" xr:uid="{00000000-0005-0000-0000-0000693C0000}"/>
    <cellStyle name="Comma 22 2 10 6" xfId="15477" xr:uid="{00000000-0005-0000-0000-00006A3C0000}"/>
    <cellStyle name="Comma 22 2 10 6 2" xfId="15478" xr:uid="{00000000-0005-0000-0000-00006B3C0000}"/>
    <cellStyle name="Comma 22 2 10 6 2 2" xfId="15479" xr:uid="{00000000-0005-0000-0000-00006C3C0000}"/>
    <cellStyle name="Comma 22 2 10 6 3" xfId="15480" xr:uid="{00000000-0005-0000-0000-00006D3C0000}"/>
    <cellStyle name="Comma 22 2 10 6 3 2" xfId="15481" xr:uid="{00000000-0005-0000-0000-00006E3C0000}"/>
    <cellStyle name="Comma 22 2 10 6 4" xfId="15482" xr:uid="{00000000-0005-0000-0000-00006F3C0000}"/>
    <cellStyle name="Comma 22 2 10 6 5" xfId="15483" xr:uid="{00000000-0005-0000-0000-0000703C0000}"/>
    <cellStyle name="Comma 22 2 10 7" xfId="15484" xr:uid="{00000000-0005-0000-0000-0000713C0000}"/>
    <cellStyle name="Comma 22 2 10 7 2" xfId="15485" xr:uid="{00000000-0005-0000-0000-0000723C0000}"/>
    <cellStyle name="Comma 22 2 10 8" xfId="15486" xr:uid="{00000000-0005-0000-0000-0000733C0000}"/>
    <cellStyle name="Comma 22 2 10 8 2" xfId="15487" xr:uid="{00000000-0005-0000-0000-0000743C0000}"/>
    <cellStyle name="Comma 22 2 10 9" xfId="15488" xr:uid="{00000000-0005-0000-0000-0000753C0000}"/>
    <cellStyle name="Comma 22 2 100" xfId="15489" xr:uid="{00000000-0005-0000-0000-0000763C0000}"/>
    <cellStyle name="Comma 22 2 101" xfId="15490" xr:uid="{00000000-0005-0000-0000-0000773C0000}"/>
    <cellStyle name="Comma 22 2 102" xfId="15491" xr:uid="{00000000-0005-0000-0000-0000783C0000}"/>
    <cellStyle name="Comma 22 2 103" xfId="15492" xr:uid="{00000000-0005-0000-0000-0000793C0000}"/>
    <cellStyle name="Comma 22 2 104" xfId="15493" xr:uid="{00000000-0005-0000-0000-00007A3C0000}"/>
    <cellStyle name="Comma 22 2 105" xfId="15494" xr:uid="{00000000-0005-0000-0000-00007B3C0000}"/>
    <cellStyle name="Comma 22 2 106" xfId="15495" xr:uid="{00000000-0005-0000-0000-00007C3C0000}"/>
    <cellStyle name="Comma 22 2 107" xfId="15496" xr:uid="{00000000-0005-0000-0000-00007D3C0000}"/>
    <cellStyle name="Comma 22 2 108" xfId="15497" xr:uid="{00000000-0005-0000-0000-00007E3C0000}"/>
    <cellStyle name="Comma 22 2 109" xfId="15498" xr:uid="{00000000-0005-0000-0000-00007F3C0000}"/>
    <cellStyle name="Comma 22 2 11" xfId="15499" xr:uid="{00000000-0005-0000-0000-0000803C0000}"/>
    <cellStyle name="Comma 22 2 11 10" xfId="15500" xr:uid="{00000000-0005-0000-0000-0000813C0000}"/>
    <cellStyle name="Comma 22 2 11 2" xfId="15501" xr:uid="{00000000-0005-0000-0000-0000823C0000}"/>
    <cellStyle name="Comma 22 2 11 2 2" xfId="15502" xr:uid="{00000000-0005-0000-0000-0000833C0000}"/>
    <cellStyle name="Comma 22 2 11 2 2 2" xfId="15503" xr:uid="{00000000-0005-0000-0000-0000843C0000}"/>
    <cellStyle name="Comma 22 2 11 2 2 2 2" xfId="15504" xr:uid="{00000000-0005-0000-0000-0000853C0000}"/>
    <cellStyle name="Comma 22 2 11 2 2 3" xfId="15505" xr:uid="{00000000-0005-0000-0000-0000863C0000}"/>
    <cellStyle name="Comma 22 2 11 2 2 3 2" xfId="15506" xr:uid="{00000000-0005-0000-0000-0000873C0000}"/>
    <cellStyle name="Comma 22 2 11 2 2 4" xfId="15507" xr:uid="{00000000-0005-0000-0000-0000883C0000}"/>
    <cellStyle name="Comma 22 2 11 2 2 5" xfId="15508" xr:uid="{00000000-0005-0000-0000-0000893C0000}"/>
    <cellStyle name="Comma 22 2 11 2 3" xfId="15509" xr:uid="{00000000-0005-0000-0000-00008A3C0000}"/>
    <cellStyle name="Comma 22 2 11 2 3 2" xfId="15510" xr:uid="{00000000-0005-0000-0000-00008B3C0000}"/>
    <cellStyle name="Comma 22 2 11 2 3 2 2" xfId="15511" xr:uid="{00000000-0005-0000-0000-00008C3C0000}"/>
    <cellStyle name="Comma 22 2 11 2 3 3" xfId="15512" xr:uid="{00000000-0005-0000-0000-00008D3C0000}"/>
    <cellStyle name="Comma 22 2 11 2 3 3 2" xfId="15513" xr:uid="{00000000-0005-0000-0000-00008E3C0000}"/>
    <cellStyle name="Comma 22 2 11 2 3 4" xfId="15514" xr:uid="{00000000-0005-0000-0000-00008F3C0000}"/>
    <cellStyle name="Comma 22 2 11 2 3 5" xfId="15515" xr:uid="{00000000-0005-0000-0000-0000903C0000}"/>
    <cellStyle name="Comma 22 2 11 2 4" xfId="15516" xr:uid="{00000000-0005-0000-0000-0000913C0000}"/>
    <cellStyle name="Comma 22 2 11 2 4 2" xfId="15517" xr:uid="{00000000-0005-0000-0000-0000923C0000}"/>
    <cellStyle name="Comma 22 2 11 2 4 2 2" xfId="15518" xr:uid="{00000000-0005-0000-0000-0000933C0000}"/>
    <cellStyle name="Comma 22 2 11 2 4 3" xfId="15519" xr:uid="{00000000-0005-0000-0000-0000943C0000}"/>
    <cellStyle name="Comma 22 2 11 2 4 3 2" xfId="15520" xr:uid="{00000000-0005-0000-0000-0000953C0000}"/>
    <cellStyle name="Comma 22 2 11 2 4 4" xfId="15521" xr:uid="{00000000-0005-0000-0000-0000963C0000}"/>
    <cellStyle name="Comma 22 2 11 2 4 5" xfId="15522" xr:uid="{00000000-0005-0000-0000-0000973C0000}"/>
    <cellStyle name="Comma 22 2 11 2 5" xfId="15523" xr:uid="{00000000-0005-0000-0000-0000983C0000}"/>
    <cellStyle name="Comma 22 2 11 2 5 2" xfId="15524" xr:uid="{00000000-0005-0000-0000-0000993C0000}"/>
    <cellStyle name="Comma 22 2 11 2 5 2 2" xfId="15525" xr:uid="{00000000-0005-0000-0000-00009A3C0000}"/>
    <cellStyle name="Comma 22 2 11 2 5 3" xfId="15526" xr:uid="{00000000-0005-0000-0000-00009B3C0000}"/>
    <cellStyle name="Comma 22 2 11 2 5 3 2" xfId="15527" xr:uid="{00000000-0005-0000-0000-00009C3C0000}"/>
    <cellStyle name="Comma 22 2 11 2 5 4" xfId="15528" xr:uid="{00000000-0005-0000-0000-00009D3C0000}"/>
    <cellStyle name="Comma 22 2 11 2 5 5" xfId="15529" xr:uid="{00000000-0005-0000-0000-00009E3C0000}"/>
    <cellStyle name="Comma 22 2 11 2 6" xfId="15530" xr:uid="{00000000-0005-0000-0000-00009F3C0000}"/>
    <cellStyle name="Comma 22 2 11 2 6 2" xfId="15531" xr:uid="{00000000-0005-0000-0000-0000A03C0000}"/>
    <cellStyle name="Comma 22 2 11 2 7" xfId="15532" xr:uid="{00000000-0005-0000-0000-0000A13C0000}"/>
    <cellStyle name="Comma 22 2 11 2 7 2" xfId="15533" xr:uid="{00000000-0005-0000-0000-0000A23C0000}"/>
    <cellStyle name="Comma 22 2 11 2 8" xfId="15534" xr:uid="{00000000-0005-0000-0000-0000A33C0000}"/>
    <cellStyle name="Comma 22 2 11 2 9" xfId="15535" xr:uid="{00000000-0005-0000-0000-0000A43C0000}"/>
    <cellStyle name="Comma 22 2 11 3" xfId="15536" xr:uid="{00000000-0005-0000-0000-0000A53C0000}"/>
    <cellStyle name="Comma 22 2 11 3 2" xfId="15537" xr:uid="{00000000-0005-0000-0000-0000A63C0000}"/>
    <cellStyle name="Comma 22 2 11 3 2 2" xfId="15538" xr:uid="{00000000-0005-0000-0000-0000A73C0000}"/>
    <cellStyle name="Comma 22 2 11 3 3" xfId="15539" xr:uid="{00000000-0005-0000-0000-0000A83C0000}"/>
    <cellStyle name="Comma 22 2 11 3 3 2" xfId="15540" xr:uid="{00000000-0005-0000-0000-0000A93C0000}"/>
    <cellStyle name="Comma 22 2 11 3 4" xfId="15541" xr:uid="{00000000-0005-0000-0000-0000AA3C0000}"/>
    <cellStyle name="Comma 22 2 11 3 5" xfId="15542" xr:uid="{00000000-0005-0000-0000-0000AB3C0000}"/>
    <cellStyle name="Comma 22 2 11 4" xfId="15543" xr:uid="{00000000-0005-0000-0000-0000AC3C0000}"/>
    <cellStyle name="Comma 22 2 11 4 2" xfId="15544" xr:uid="{00000000-0005-0000-0000-0000AD3C0000}"/>
    <cellStyle name="Comma 22 2 11 4 2 2" xfId="15545" xr:uid="{00000000-0005-0000-0000-0000AE3C0000}"/>
    <cellStyle name="Comma 22 2 11 4 3" xfId="15546" xr:uid="{00000000-0005-0000-0000-0000AF3C0000}"/>
    <cellStyle name="Comma 22 2 11 4 3 2" xfId="15547" xr:uid="{00000000-0005-0000-0000-0000B03C0000}"/>
    <cellStyle name="Comma 22 2 11 4 4" xfId="15548" xr:uid="{00000000-0005-0000-0000-0000B13C0000}"/>
    <cellStyle name="Comma 22 2 11 4 5" xfId="15549" xr:uid="{00000000-0005-0000-0000-0000B23C0000}"/>
    <cellStyle name="Comma 22 2 11 5" xfId="15550" xr:uid="{00000000-0005-0000-0000-0000B33C0000}"/>
    <cellStyle name="Comma 22 2 11 5 2" xfId="15551" xr:uid="{00000000-0005-0000-0000-0000B43C0000}"/>
    <cellStyle name="Comma 22 2 11 5 2 2" xfId="15552" xr:uid="{00000000-0005-0000-0000-0000B53C0000}"/>
    <cellStyle name="Comma 22 2 11 5 3" xfId="15553" xr:uid="{00000000-0005-0000-0000-0000B63C0000}"/>
    <cellStyle name="Comma 22 2 11 5 3 2" xfId="15554" xr:uid="{00000000-0005-0000-0000-0000B73C0000}"/>
    <cellStyle name="Comma 22 2 11 5 4" xfId="15555" xr:uid="{00000000-0005-0000-0000-0000B83C0000}"/>
    <cellStyle name="Comma 22 2 11 5 5" xfId="15556" xr:uid="{00000000-0005-0000-0000-0000B93C0000}"/>
    <cellStyle name="Comma 22 2 11 6" xfId="15557" xr:uid="{00000000-0005-0000-0000-0000BA3C0000}"/>
    <cellStyle name="Comma 22 2 11 6 2" xfId="15558" xr:uid="{00000000-0005-0000-0000-0000BB3C0000}"/>
    <cellStyle name="Comma 22 2 11 6 2 2" xfId="15559" xr:uid="{00000000-0005-0000-0000-0000BC3C0000}"/>
    <cellStyle name="Comma 22 2 11 6 3" xfId="15560" xr:uid="{00000000-0005-0000-0000-0000BD3C0000}"/>
    <cellStyle name="Comma 22 2 11 6 3 2" xfId="15561" xr:uid="{00000000-0005-0000-0000-0000BE3C0000}"/>
    <cellStyle name="Comma 22 2 11 6 4" xfId="15562" xr:uid="{00000000-0005-0000-0000-0000BF3C0000}"/>
    <cellStyle name="Comma 22 2 11 6 5" xfId="15563" xr:uid="{00000000-0005-0000-0000-0000C03C0000}"/>
    <cellStyle name="Comma 22 2 11 7" xfId="15564" xr:uid="{00000000-0005-0000-0000-0000C13C0000}"/>
    <cellStyle name="Comma 22 2 11 7 2" xfId="15565" xr:uid="{00000000-0005-0000-0000-0000C23C0000}"/>
    <cellStyle name="Comma 22 2 11 8" xfId="15566" xr:uid="{00000000-0005-0000-0000-0000C33C0000}"/>
    <cellStyle name="Comma 22 2 11 8 2" xfId="15567" xr:uid="{00000000-0005-0000-0000-0000C43C0000}"/>
    <cellStyle name="Comma 22 2 11 9" xfId="15568" xr:uid="{00000000-0005-0000-0000-0000C53C0000}"/>
    <cellStyle name="Comma 22 2 110" xfId="15569" xr:uid="{00000000-0005-0000-0000-0000C63C0000}"/>
    <cellStyle name="Comma 22 2 111" xfId="15570" xr:uid="{00000000-0005-0000-0000-0000C73C0000}"/>
    <cellStyle name="Comma 22 2 112" xfId="15571" xr:uid="{00000000-0005-0000-0000-0000C83C0000}"/>
    <cellStyle name="Comma 22 2 113" xfId="15572" xr:uid="{00000000-0005-0000-0000-0000C93C0000}"/>
    <cellStyle name="Comma 22 2 114" xfId="15573" xr:uid="{00000000-0005-0000-0000-0000CA3C0000}"/>
    <cellStyle name="Comma 22 2 115" xfId="15574" xr:uid="{00000000-0005-0000-0000-0000CB3C0000}"/>
    <cellStyle name="Comma 22 2 116" xfId="15575" xr:uid="{00000000-0005-0000-0000-0000CC3C0000}"/>
    <cellStyle name="Comma 22 2 117" xfId="15576" xr:uid="{00000000-0005-0000-0000-0000CD3C0000}"/>
    <cellStyle name="Comma 22 2 118" xfId="15577" xr:uid="{00000000-0005-0000-0000-0000CE3C0000}"/>
    <cellStyle name="Comma 22 2 119" xfId="15578" xr:uid="{00000000-0005-0000-0000-0000CF3C0000}"/>
    <cellStyle name="Comma 22 2 12" xfId="15579" xr:uid="{00000000-0005-0000-0000-0000D03C0000}"/>
    <cellStyle name="Comma 22 2 12 10" xfId="15580" xr:uid="{00000000-0005-0000-0000-0000D13C0000}"/>
    <cellStyle name="Comma 22 2 12 2" xfId="15581" xr:uid="{00000000-0005-0000-0000-0000D23C0000}"/>
    <cellStyle name="Comma 22 2 12 2 2" xfId="15582" xr:uid="{00000000-0005-0000-0000-0000D33C0000}"/>
    <cellStyle name="Comma 22 2 12 2 2 2" xfId="15583" xr:uid="{00000000-0005-0000-0000-0000D43C0000}"/>
    <cellStyle name="Comma 22 2 12 2 2 2 2" xfId="15584" xr:uid="{00000000-0005-0000-0000-0000D53C0000}"/>
    <cellStyle name="Comma 22 2 12 2 2 3" xfId="15585" xr:uid="{00000000-0005-0000-0000-0000D63C0000}"/>
    <cellStyle name="Comma 22 2 12 2 2 3 2" xfId="15586" xr:uid="{00000000-0005-0000-0000-0000D73C0000}"/>
    <cellStyle name="Comma 22 2 12 2 2 4" xfId="15587" xr:uid="{00000000-0005-0000-0000-0000D83C0000}"/>
    <cellStyle name="Comma 22 2 12 2 2 5" xfId="15588" xr:uid="{00000000-0005-0000-0000-0000D93C0000}"/>
    <cellStyle name="Comma 22 2 12 2 3" xfId="15589" xr:uid="{00000000-0005-0000-0000-0000DA3C0000}"/>
    <cellStyle name="Comma 22 2 12 2 3 2" xfId="15590" xr:uid="{00000000-0005-0000-0000-0000DB3C0000}"/>
    <cellStyle name="Comma 22 2 12 2 3 2 2" xfId="15591" xr:uid="{00000000-0005-0000-0000-0000DC3C0000}"/>
    <cellStyle name="Comma 22 2 12 2 3 3" xfId="15592" xr:uid="{00000000-0005-0000-0000-0000DD3C0000}"/>
    <cellStyle name="Comma 22 2 12 2 3 3 2" xfId="15593" xr:uid="{00000000-0005-0000-0000-0000DE3C0000}"/>
    <cellStyle name="Comma 22 2 12 2 3 4" xfId="15594" xr:uid="{00000000-0005-0000-0000-0000DF3C0000}"/>
    <cellStyle name="Comma 22 2 12 2 3 5" xfId="15595" xr:uid="{00000000-0005-0000-0000-0000E03C0000}"/>
    <cellStyle name="Comma 22 2 12 2 4" xfId="15596" xr:uid="{00000000-0005-0000-0000-0000E13C0000}"/>
    <cellStyle name="Comma 22 2 12 2 4 2" xfId="15597" xr:uid="{00000000-0005-0000-0000-0000E23C0000}"/>
    <cellStyle name="Comma 22 2 12 2 4 2 2" xfId="15598" xr:uid="{00000000-0005-0000-0000-0000E33C0000}"/>
    <cellStyle name="Comma 22 2 12 2 4 3" xfId="15599" xr:uid="{00000000-0005-0000-0000-0000E43C0000}"/>
    <cellStyle name="Comma 22 2 12 2 4 3 2" xfId="15600" xr:uid="{00000000-0005-0000-0000-0000E53C0000}"/>
    <cellStyle name="Comma 22 2 12 2 4 4" xfId="15601" xr:uid="{00000000-0005-0000-0000-0000E63C0000}"/>
    <cellStyle name="Comma 22 2 12 2 4 5" xfId="15602" xr:uid="{00000000-0005-0000-0000-0000E73C0000}"/>
    <cellStyle name="Comma 22 2 12 2 5" xfId="15603" xr:uid="{00000000-0005-0000-0000-0000E83C0000}"/>
    <cellStyle name="Comma 22 2 12 2 5 2" xfId="15604" xr:uid="{00000000-0005-0000-0000-0000E93C0000}"/>
    <cellStyle name="Comma 22 2 12 2 5 2 2" xfId="15605" xr:uid="{00000000-0005-0000-0000-0000EA3C0000}"/>
    <cellStyle name="Comma 22 2 12 2 5 3" xfId="15606" xr:uid="{00000000-0005-0000-0000-0000EB3C0000}"/>
    <cellStyle name="Comma 22 2 12 2 5 3 2" xfId="15607" xr:uid="{00000000-0005-0000-0000-0000EC3C0000}"/>
    <cellStyle name="Comma 22 2 12 2 5 4" xfId="15608" xr:uid="{00000000-0005-0000-0000-0000ED3C0000}"/>
    <cellStyle name="Comma 22 2 12 2 5 5" xfId="15609" xr:uid="{00000000-0005-0000-0000-0000EE3C0000}"/>
    <cellStyle name="Comma 22 2 12 2 6" xfId="15610" xr:uid="{00000000-0005-0000-0000-0000EF3C0000}"/>
    <cellStyle name="Comma 22 2 12 2 6 2" xfId="15611" xr:uid="{00000000-0005-0000-0000-0000F03C0000}"/>
    <cellStyle name="Comma 22 2 12 2 7" xfId="15612" xr:uid="{00000000-0005-0000-0000-0000F13C0000}"/>
    <cellStyle name="Comma 22 2 12 2 7 2" xfId="15613" xr:uid="{00000000-0005-0000-0000-0000F23C0000}"/>
    <cellStyle name="Comma 22 2 12 2 8" xfId="15614" xr:uid="{00000000-0005-0000-0000-0000F33C0000}"/>
    <cellStyle name="Comma 22 2 12 2 9" xfId="15615" xr:uid="{00000000-0005-0000-0000-0000F43C0000}"/>
    <cellStyle name="Comma 22 2 12 3" xfId="15616" xr:uid="{00000000-0005-0000-0000-0000F53C0000}"/>
    <cellStyle name="Comma 22 2 12 3 2" xfId="15617" xr:uid="{00000000-0005-0000-0000-0000F63C0000}"/>
    <cellStyle name="Comma 22 2 12 3 2 2" xfId="15618" xr:uid="{00000000-0005-0000-0000-0000F73C0000}"/>
    <cellStyle name="Comma 22 2 12 3 3" xfId="15619" xr:uid="{00000000-0005-0000-0000-0000F83C0000}"/>
    <cellStyle name="Comma 22 2 12 3 3 2" xfId="15620" xr:uid="{00000000-0005-0000-0000-0000F93C0000}"/>
    <cellStyle name="Comma 22 2 12 3 4" xfId="15621" xr:uid="{00000000-0005-0000-0000-0000FA3C0000}"/>
    <cellStyle name="Comma 22 2 12 3 5" xfId="15622" xr:uid="{00000000-0005-0000-0000-0000FB3C0000}"/>
    <cellStyle name="Comma 22 2 12 4" xfId="15623" xr:uid="{00000000-0005-0000-0000-0000FC3C0000}"/>
    <cellStyle name="Comma 22 2 12 4 2" xfId="15624" xr:uid="{00000000-0005-0000-0000-0000FD3C0000}"/>
    <cellStyle name="Comma 22 2 12 4 2 2" xfId="15625" xr:uid="{00000000-0005-0000-0000-0000FE3C0000}"/>
    <cellStyle name="Comma 22 2 12 4 3" xfId="15626" xr:uid="{00000000-0005-0000-0000-0000FF3C0000}"/>
    <cellStyle name="Comma 22 2 12 4 3 2" xfId="15627" xr:uid="{00000000-0005-0000-0000-0000003D0000}"/>
    <cellStyle name="Comma 22 2 12 4 4" xfId="15628" xr:uid="{00000000-0005-0000-0000-0000013D0000}"/>
    <cellStyle name="Comma 22 2 12 4 5" xfId="15629" xr:uid="{00000000-0005-0000-0000-0000023D0000}"/>
    <cellStyle name="Comma 22 2 12 5" xfId="15630" xr:uid="{00000000-0005-0000-0000-0000033D0000}"/>
    <cellStyle name="Comma 22 2 12 5 2" xfId="15631" xr:uid="{00000000-0005-0000-0000-0000043D0000}"/>
    <cellStyle name="Comma 22 2 12 5 2 2" xfId="15632" xr:uid="{00000000-0005-0000-0000-0000053D0000}"/>
    <cellStyle name="Comma 22 2 12 5 3" xfId="15633" xr:uid="{00000000-0005-0000-0000-0000063D0000}"/>
    <cellStyle name="Comma 22 2 12 5 3 2" xfId="15634" xr:uid="{00000000-0005-0000-0000-0000073D0000}"/>
    <cellStyle name="Comma 22 2 12 5 4" xfId="15635" xr:uid="{00000000-0005-0000-0000-0000083D0000}"/>
    <cellStyle name="Comma 22 2 12 5 5" xfId="15636" xr:uid="{00000000-0005-0000-0000-0000093D0000}"/>
    <cellStyle name="Comma 22 2 12 6" xfId="15637" xr:uid="{00000000-0005-0000-0000-00000A3D0000}"/>
    <cellStyle name="Comma 22 2 12 6 2" xfId="15638" xr:uid="{00000000-0005-0000-0000-00000B3D0000}"/>
    <cellStyle name="Comma 22 2 12 6 2 2" xfId="15639" xr:uid="{00000000-0005-0000-0000-00000C3D0000}"/>
    <cellStyle name="Comma 22 2 12 6 3" xfId="15640" xr:uid="{00000000-0005-0000-0000-00000D3D0000}"/>
    <cellStyle name="Comma 22 2 12 6 3 2" xfId="15641" xr:uid="{00000000-0005-0000-0000-00000E3D0000}"/>
    <cellStyle name="Comma 22 2 12 6 4" xfId="15642" xr:uid="{00000000-0005-0000-0000-00000F3D0000}"/>
    <cellStyle name="Comma 22 2 12 6 5" xfId="15643" xr:uid="{00000000-0005-0000-0000-0000103D0000}"/>
    <cellStyle name="Comma 22 2 12 7" xfId="15644" xr:uid="{00000000-0005-0000-0000-0000113D0000}"/>
    <cellStyle name="Comma 22 2 12 7 2" xfId="15645" xr:uid="{00000000-0005-0000-0000-0000123D0000}"/>
    <cellStyle name="Comma 22 2 12 8" xfId="15646" xr:uid="{00000000-0005-0000-0000-0000133D0000}"/>
    <cellStyle name="Comma 22 2 12 8 2" xfId="15647" xr:uid="{00000000-0005-0000-0000-0000143D0000}"/>
    <cellStyle name="Comma 22 2 12 9" xfId="15648" xr:uid="{00000000-0005-0000-0000-0000153D0000}"/>
    <cellStyle name="Comma 22 2 120" xfId="15649" xr:uid="{00000000-0005-0000-0000-0000163D0000}"/>
    <cellStyle name="Comma 22 2 121" xfId="15650" xr:uid="{00000000-0005-0000-0000-0000173D0000}"/>
    <cellStyle name="Comma 22 2 122" xfId="15651" xr:uid="{00000000-0005-0000-0000-0000183D0000}"/>
    <cellStyle name="Comma 22 2 123" xfId="15652" xr:uid="{00000000-0005-0000-0000-0000193D0000}"/>
    <cellStyle name="Comma 22 2 124" xfId="15653" xr:uid="{00000000-0005-0000-0000-00001A3D0000}"/>
    <cellStyle name="Comma 22 2 125" xfId="15654" xr:uid="{00000000-0005-0000-0000-00001B3D0000}"/>
    <cellStyle name="Comma 22 2 126" xfId="15655" xr:uid="{00000000-0005-0000-0000-00001C3D0000}"/>
    <cellStyle name="Comma 22 2 127" xfId="15656" xr:uid="{00000000-0005-0000-0000-00001D3D0000}"/>
    <cellStyle name="Comma 22 2 128" xfId="15657" xr:uid="{00000000-0005-0000-0000-00001E3D0000}"/>
    <cellStyle name="Comma 22 2 129" xfId="15658" xr:uid="{00000000-0005-0000-0000-00001F3D0000}"/>
    <cellStyle name="Comma 22 2 13" xfId="15659" xr:uid="{00000000-0005-0000-0000-0000203D0000}"/>
    <cellStyle name="Comma 22 2 13 2" xfId="15660" xr:uid="{00000000-0005-0000-0000-0000213D0000}"/>
    <cellStyle name="Comma 22 2 13 2 2" xfId="15661" xr:uid="{00000000-0005-0000-0000-0000223D0000}"/>
    <cellStyle name="Comma 22 2 13 2 2 2" xfId="15662" xr:uid="{00000000-0005-0000-0000-0000233D0000}"/>
    <cellStyle name="Comma 22 2 13 2 3" xfId="15663" xr:uid="{00000000-0005-0000-0000-0000243D0000}"/>
    <cellStyle name="Comma 22 2 13 2 3 2" xfId="15664" xr:uid="{00000000-0005-0000-0000-0000253D0000}"/>
    <cellStyle name="Comma 22 2 13 2 4" xfId="15665" xr:uid="{00000000-0005-0000-0000-0000263D0000}"/>
    <cellStyle name="Comma 22 2 13 2 5" xfId="15666" xr:uid="{00000000-0005-0000-0000-0000273D0000}"/>
    <cellStyle name="Comma 22 2 13 3" xfId="15667" xr:uid="{00000000-0005-0000-0000-0000283D0000}"/>
    <cellStyle name="Comma 22 2 13 3 2" xfId="15668" xr:uid="{00000000-0005-0000-0000-0000293D0000}"/>
    <cellStyle name="Comma 22 2 13 3 2 2" xfId="15669" xr:uid="{00000000-0005-0000-0000-00002A3D0000}"/>
    <cellStyle name="Comma 22 2 13 3 3" xfId="15670" xr:uid="{00000000-0005-0000-0000-00002B3D0000}"/>
    <cellStyle name="Comma 22 2 13 3 3 2" xfId="15671" xr:uid="{00000000-0005-0000-0000-00002C3D0000}"/>
    <cellStyle name="Comma 22 2 13 3 4" xfId="15672" xr:uid="{00000000-0005-0000-0000-00002D3D0000}"/>
    <cellStyle name="Comma 22 2 13 3 5" xfId="15673" xr:uid="{00000000-0005-0000-0000-00002E3D0000}"/>
    <cellStyle name="Comma 22 2 13 4" xfId="15674" xr:uid="{00000000-0005-0000-0000-00002F3D0000}"/>
    <cellStyle name="Comma 22 2 13 4 2" xfId="15675" xr:uid="{00000000-0005-0000-0000-0000303D0000}"/>
    <cellStyle name="Comma 22 2 13 4 2 2" xfId="15676" xr:uid="{00000000-0005-0000-0000-0000313D0000}"/>
    <cellStyle name="Comma 22 2 13 4 3" xfId="15677" xr:uid="{00000000-0005-0000-0000-0000323D0000}"/>
    <cellStyle name="Comma 22 2 13 4 3 2" xfId="15678" xr:uid="{00000000-0005-0000-0000-0000333D0000}"/>
    <cellStyle name="Comma 22 2 13 4 4" xfId="15679" xr:uid="{00000000-0005-0000-0000-0000343D0000}"/>
    <cellStyle name="Comma 22 2 13 4 5" xfId="15680" xr:uid="{00000000-0005-0000-0000-0000353D0000}"/>
    <cellStyle name="Comma 22 2 13 5" xfId="15681" xr:uid="{00000000-0005-0000-0000-0000363D0000}"/>
    <cellStyle name="Comma 22 2 13 5 2" xfId="15682" xr:uid="{00000000-0005-0000-0000-0000373D0000}"/>
    <cellStyle name="Comma 22 2 13 5 2 2" xfId="15683" xr:uid="{00000000-0005-0000-0000-0000383D0000}"/>
    <cellStyle name="Comma 22 2 13 5 3" xfId="15684" xr:uid="{00000000-0005-0000-0000-0000393D0000}"/>
    <cellStyle name="Comma 22 2 13 5 3 2" xfId="15685" xr:uid="{00000000-0005-0000-0000-00003A3D0000}"/>
    <cellStyle name="Comma 22 2 13 5 4" xfId="15686" xr:uid="{00000000-0005-0000-0000-00003B3D0000}"/>
    <cellStyle name="Comma 22 2 13 5 5" xfId="15687" xr:uid="{00000000-0005-0000-0000-00003C3D0000}"/>
    <cellStyle name="Comma 22 2 13 6" xfId="15688" xr:uid="{00000000-0005-0000-0000-00003D3D0000}"/>
    <cellStyle name="Comma 22 2 13 6 2" xfId="15689" xr:uid="{00000000-0005-0000-0000-00003E3D0000}"/>
    <cellStyle name="Comma 22 2 13 7" xfId="15690" xr:uid="{00000000-0005-0000-0000-00003F3D0000}"/>
    <cellStyle name="Comma 22 2 13 7 2" xfId="15691" xr:uid="{00000000-0005-0000-0000-0000403D0000}"/>
    <cellStyle name="Comma 22 2 13 8" xfId="15692" xr:uid="{00000000-0005-0000-0000-0000413D0000}"/>
    <cellStyle name="Comma 22 2 13 9" xfId="15693" xr:uid="{00000000-0005-0000-0000-0000423D0000}"/>
    <cellStyle name="Comma 22 2 130" xfId="15694" xr:uid="{00000000-0005-0000-0000-0000433D0000}"/>
    <cellStyle name="Comma 22 2 131" xfId="15695" xr:uid="{00000000-0005-0000-0000-0000443D0000}"/>
    <cellStyle name="Comma 22 2 132" xfId="15696" xr:uid="{00000000-0005-0000-0000-0000453D0000}"/>
    <cellStyle name="Comma 22 2 133" xfId="15697" xr:uid="{00000000-0005-0000-0000-0000463D0000}"/>
    <cellStyle name="Comma 22 2 134" xfId="15698" xr:uid="{00000000-0005-0000-0000-0000473D0000}"/>
    <cellStyle name="Comma 22 2 135" xfId="15699" xr:uid="{00000000-0005-0000-0000-0000483D0000}"/>
    <cellStyle name="Comma 22 2 136" xfId="15700" xr:uid="{00000000-0005-0000-0000-0000493D0000}"/>
    <cellStyle name="Comma 22 2 137" xfId="15701" xr:uid="{00000000-0005-0000-0000-00004A3D0000}"/>
    <cellStyle name="Comma 22 2 138" xfId="15702" xr:uid="{00000000-0005-0000-0000-00004B3D0000}"/>
    <cellStyle name="Comma 22 2 139" xfId="15703" xr:uid="{00000000-0005-0000-0000-00004C3D0000}"/>
    <cellStyle name="Comma 22 2 14" xfId="15704" xr:uid="{00000000-0005-0000-0000-00004D3D0000}"/>
    <cellStyle name="Comma 22 2 14 2" xfId="15705" xr:uid="{00000000-0005-0000-0000-00004E3D0000}"/>
    <cellStyle name="Comma 22 2 14 2 2" xfId="15706" xr:uid="{00000000-0005-0000-0000-00004F3D0000}"/>
    <cellStyle name="Comma 22 2 14 3" xfId="15707" xr:uid="{00000000-0005-0000-0000-0000503D0000}"/>
    <cellStyle name="Comma 22 2 14 3 2" xfId="15708" xr:uid="{00000000-0005-0000-0000-0000513D0000}"/>
    <cellStyle name="Comma 22 2 14 4" xfId="15709" xr:uid="{00000000-0005-0000-0000-0000523D0000}"/>
    <cellStyle name="Comma 22 2 14 5" xfId="15710" xr:uid="{00000000-0005-0000-0000-0000533D0000}"/>
    <cellStyle name="Comma 22 2 140" xfId="15711" xr:uid="{00000000-0005-0000-0000-0000543D0000}"/>
    <cellStyle name="Comma 22 2 141" xfId="15712" xr:uid="{00000000-0005-0000-0000-0000553D0000}"/>
    <cellStyle name="Comma 22 2 142" xfId="15713" xr:uid="{00000000-0005-0000-0000-0000563D0000}"/>
    <cellStyle name="Comma 22 2 143" xfId="15714" xr:uid="{00000000-0005-0000-0000-0000573D0000}"/>
    <cellStyle name="Comma 22 2 144" xfId="15715" xr:uid="{00000000-0005-0000-0000-0000583D0000}"/>
    <cellStyle name="Comma 22 2 145" xfId="15716" xr:uid="{00000000-0005-0000-0000-0000593D0000}"/>
    <cellStyle name="Comma 22 2 146" xfId="15717" xr:uid="{00000000-0005-0000-0000-00005A3D0000}"/>
    <cellStyle name="Comma 22 2 147" xfId="15718" xr:uid="{00000000-0005-0000-0000-00005B3D0000}"/>
    <cellStyle name="Comma 22 2 148" xfId="15719" xr:uid="{00000000-0005-0000-0000-00005C3D0000}"/>
    <cellStyle name="Comma 22 2 149" xfId="15720" xr:uid="{00000000-0005-0000-0000-00005D3D0000}"/>
    <cellStyle name="Comma 22 2 15" xfId="15721" xr:uid="{00000000-0005-0000-0000-00005E3D0000}"/>
    <cellStyle name="Comma 22 2 15 2" xfId="15722" xr:uid="{00000000-0005-0000-0000-00005F3D0000}"/>
    <cellStyle name="Comma 22 2 15 2 2" xfId="15723" xr:uid="{00000000-0005-0000-0000-0000603D0000}"/>
    <cellStyle name="Comma 22 2 15 3" xfId="15724" xr:uid="{00000000-0005-0000-0000-0000613D0000}"/>
    <cellStyle name="Comma 22 2 15 3 2" xfId="15725" xr:uid="{00000000-0005-0000-0000-0000623D0000}"/>
    <cellStyle name="Comma 22 2 15 4" xfId="15726" xr:uid="{00000000-0005-0000-0000-0000633D0000}"/>
    <cellStyle name="Comma 22 2 15 5" xfId="15727" xr:uid="{00000000-0005-0000-0000-0000643D0000}"/>
    <cellStyle name="Comma 22 2 150" xfId="15728" xr:uid="{00000000-0005-0000-0000-0000653D0000}"/>
    <cellStyle name="Comma 22 2 151" xfId="15729" xr:uid="{00000000-0005-0000-0000-0000663D0000}"/>
    <cellStyle name="Comma 22 2 152" xfId="15730" xr:uid="{00000000-0005-0000-0000-0000673D0000}"/>
    <cellStyle name="Comma 22 2 153" xfId="15731" xr:uid="{00000000-0005-0000-0000-0000683D0000}"/>
    <cellStyle name="Comma 22 2 154" xfId="15732" xr:uid="{00000000-0005-0000-0000-0000693D0000}"/>
    <cellStyle name="Comma 22 2 155" xfId="15733" xr:uid="{00000000-0005-0000-0000-00006A3D0000}"/>
    <cellStyle name="Comma 22 2 156" xfId="15734" xr:uid="{00000000-0005-0000-0000-00006B3D0000}"/>
    <cellStyle name="Comma 22 2 157" xfId="15735" xr:uid="{00000000-0005-0000-0000-00006C3D0000}"/>
    <cellStyle name="Comma 22 2 158" xfId="15736" xr:uid="{00000000-0005-0000-0000-00006D3D0000}"/>
    <cellStyle name="Comma 22 2 159" xfId="15737" xr:uid="{00000000-0005-0000-0000-00006E3D0000}"/>
    <cellStyle name="Comma 22 2 16" xfId="15738" xr:uid="{00000000-0005-0000-0000-00006F3D0000}"/>
    <cellStyle name="Comma 22 2 16 2" xfId="15739" xr:uid="{00000000-0005-0000-0000-0000703D0000}"/>
    <cellStyle name="Comma 22 2 16 2 2" xfId="15740" xr:uid="{00000000-0005-0000-0000-0000713D0000}"/>
    <cellStyle name="Comma 22 2 16 3" xfId="15741" xr:uid="{00000000-0005-0000-0000-0000723D0000}"/>
    <cellStyle name="Comma 22 2 16 3 2" xfId="15742" xr:uid="{00000000-0005-0000-0000-0000733D0000}"/>
    <cellStyle name="Comma 22 2 16 4" xfId="15743" xr:uid="{00000000-0005-0000-0000-0000743D0000}"/>
    <cellStyle name="Comma 22 2 16 5" xfId="15744" xr:uid="{00000000-0005-0000-0000-0000753D0000}"/>
    <cellStyle name="Comma 22 2 160" xfId="15745" xr:uid="{00000000-0005-0000-0000-0000763D0000}"/>
    <cellStyle name="Comma 22 2 161" xfId="15746" xr:uid="{00000000-0005-0000-0000-0000773D0000}"/>
    <cellStyle name="Comma 22 2 162" xfId="15747" xr:uid="{00000000-0005-0000-0000-0000783D0000}"/>
    <cellStyle name="Comma 22 2 17" xfId="15748" xr:uid="{00000000-0005-0000-0000-0000793D0000}"/>
    <cellStyle name="Comma 22 2 17 2" xfId="15749" xr:uid="{00000000-0005-0000-0000-00007A3D0000}"/>
    <cellStyle name="Comma 22 2 17 2 2" xfId="15750" xr:uid="{00000000-0005-0000-0000-00007B3D0000}"/>
    <cellStyle name="Comma 22 2 17 3" xfId="15751" xr:uid="{00000000-0005-0000-0000-00007C3D0000}"/>
    <cellStyle name="Comma 22 2 17 3 2" xfId="15752" xr:uid="{00000000-0005-0000-0000-00007D3D0000}"/>
    <cellStyle name="Comma 22 2 17 4" xfId="15753" xr:uid="{00000000-0005-0000-0000-00007E3D0000}"/>
    <cellStyle name="Comma 22 2 17 5" xfId="15754" xr:uid="{00000000-0005-0000-0000-00007F3D0000}"/>
    <cellStyle name="Comma 22 2 18" xfId="15755" xr:uid="{00000000-0005-0000-0000-0000803D0000}"/>
    <cellStyle name="Comma 22 2 18 2" xfId="15756" xr:uid="{00000000-0005-0000-0000-0000813D0000}"/>
    <cellStyle name="Comma 22 2 18 3" xfId="15757" xr:uid="{00000000-0005-0000-0000-0000823D0000}"/>
    <cellStyle name="Comma 22 2 18 4" xfId="15758" xr:uid="{00000000-0005-0000-0000-0000833D0000}"/>
    <cellStyle name="Comma 22 2 19" xfId="15759" xr:uid="{00000000-0005-0000-0000-0000843D0000}"/>
    <cellStyle name="Comma 22 2 19 2" xfId="15760" xr:uid="{00000000-0005-0000-0000-0000853D0000}"/>
    <cellStyle name="Comma 22 2 2" xfId="15761" xr:uid="{00000000-0005-0000-0000-0000863D0000}"/>
    <cellStyle name="Comma 22 2 2 10" xfId="15762" xr:uid="{00000000-0005-0000-0000-0000873D0000}"/>
    <cellStyle name="Comma 22 2 2 2" xfId="15763" xr:uid="{00000000-0005-0000-0000-0000883D0000}"/>
    <cellStyle name="Comma 22 2 2 2 2" xfId="15764" xr:uid="{00000000-0005-0000-0000-0000893D0000}"/>
    <cellStyle name="Comma 22 2 2 2 2 2" xfId="15765" xr:uid="{00000000-0005-0000-0000-00008A3D0000}"/>
    <cellStyle name="Comma 22 2 2 2 2 2 2" xfId="15766" xr:uid="{00000000-0005-0000-0000-00008B3D0000}"/>
    <cellStyle name="Comma 22 2 2 2 2 3" xfId="15767" xr:uid="{00000000-0005-0000-0000-00008C3D0000}"/>
    <cellStyle name="Comma 22 2 2 2 2 3 2" xfId="15768" xr:uid="{00000000-0005-0000-0000-00008D3D0000}"/>
    <cellStyle name="Comma 22 2 2 2 2 4" xfId="15769" xr:uid="{00000000-0005-0000-0000-00008E3D0000}"/>
    <cellStyle name="Comma 22 2 2 2 2 5" xfId="15770" xr:uid="{00000000-0005-0000-0000-00008F3D0000}"/>
    <cellStyle name="Comma 22 2 2 2 3" xfId="15771" xr:uid="{00000000-0005-0000-0000-0000903D0000}"/>
    <cellStyle name="Comma 22 2 2 2 3 2" xfId="15772" xr:uid="{00000000-0005-0000-0000-0000913D0000}"/>
    <cellStyle name="Comma 22 2 2 2 3 2 2" xfId="15773" xr:uid="{00000000-0005-0000-0000-0000923D0000}"/>
    <cellStyle name="Comma 22 2 2 2 3 3" xfId="15774" xr:uid="{00000000-0005-0000-0000-0000933D0000}"/>
    <cellStyle name="Comma 22 2 2 2 3 3 2" xfId="15775" xr:uid="{00000000-0005-0000-0000-0000943D0000}"/>
    <cellStyle name="Comma 22 2 2 2 3 4" xfId="15776" xr:uid="{00000000-0005-0000-0000-0000953D0000}"/>
    <cellStyle name="Comma 22 2 2 2 3 5" xfId="15777" xr:uid="{00000000-0005-0000-0000-0000963D0000}"/>
    <cellStyle name="Comma 22 2 2 2 4" xfId="15778" xr:uid="{00000000-0005-0000-0000-0000973D0000}"/>
    <cellStyle name="Comma 22 2 2 2 4 2" xfId="15779" xr:uid="{00000000-0005-0000-0000-0000983D0000}"/>
    <cellStyle name="Comma 22 2 2 2 4 2 2" xfId="15780" xr:uid="{00000000-0005-0000-0000-0000993D0000}"/>
    <cellStyle name="Comma 22 2 2 2 4 3" xfId="15781" xr:uid="{00000000-0005-0000-0000-00009A3D0000}"/>
    <cellStyle name="Comma 22 2 2 2 4 3 2" xfId="15782" xr:uid="{00000000-0005-0000-0000-00009B3D0000}"/>
    <cellStyle name="Comma 22 2 2 2 4 4" xfId="15783" xr:uid="{00000000-0005-0000-0000-00009C3D0000}"/>
    <cellStyle name="Comma 22 2 2 2 4 5" xfId="15784" xr:uid="{00000000-0005-0000-0000-00009D3D0000}"/>
    <cellStyle name="Comma 22 2 2 2 5" xfId="15785" xr:uid="{00000000-0005-0000-0000-00009E3D0000}"/>
    <cellStyle name="Comma 22 2 2 2 5 2" xfId="15786" xr:uid="{00000000-0005-0000-0000-00009F3D0000}"/>
    <cellStyle name="Comma 22 2 2 2 5 2 2" xfId="15787" xr:uid="{00000000-0005-0000-0000-0000A03D0000}"/>
    <cellStyle name="Comma 22 2 2 2 5 3" xfId="15788" xr:uid="{00000000-0005-0000-0000-0000A13D0000}"/>
    <cellStyle name="Comma 22 2 2 2 5 3 2" xfId="15789" xr:uid="{00000000-0005-0000-0000-0000A23D0000}"/>
    <cellStyle name="Comma 22 2 2 2 5 4" xfId="15790" xr:uid="{00000000-0005-0000-0000-0000A33D0000}"/>
    <cellStyle name="Comma 22 2 2 2 5 5" xfId="15791" xr:uid="{00000000-0005-0000-0000-0000A43D0000}"/>
    <cellStyle name="Comma 22 2 2 2 6" xfId="15792" xr:uid="{00000000-0005-0000-0000-0000A53D0000}"/>
    <cellStyle name="Comma 22 2 2 2 6 2" xfId="15793" xr:uid="{00000000-0005-0000-0000-0000A63D0000}"/>
    <cellStyle name="Comma 22 2 2 2 7" xfId="15794" xr:uid="{00000000-0005-0000-0000-0000A73D0000}"/>
    <cellStyle name="Comma 22 2 2 2 7 2" xfId="15795" xr:uid="{00000000-0005-0000-0000-0000A83D0000}"/>
    <cellStyle name="Comma 22 2 2 2 8" xfId="15796" xr:uid="{00000000-0005-0000-0000-0000A93D0000}"/>
    <cellStyle name="Comma 22 2 2 2 9" xfId="15797" xr:uid="{00000000-0005-0000-0000-0000AA3D0000}"/>
    <cellStyle name="Comma 22 2 2 3" xfId="15798" xr:uid="{00000000-0005-0000-0000-0000AB3D0000}"/>
    <cellStyle name="Comma 22 2 2 3 2" xfId="15799" xr:uid="{00000000-0005-0000-0000-0000AC3D0000}"/>
    <cellStyle name="Comma 22 2 2 3 2 2" xfId="15800" xr:uid="{00000000-0005-0000-0000-0000AD3D0000}"/>
    <cellStyle name="Comma 22 2 2 3 3" xfId="15801" xr:uid="{00000000-0005-0000-0000-0000AE3D0000}"/>
    <cellStyle name="Comma 22 2 2 3 3 2" xfId="15802" xr:uid="{00000000-0005-0000-0000-0000AF3D0000}"/>
    <cellStyle name="Comma 22 2 2 3 4" xfId="15803" xr:uid="{00000000-0005-0000-0000-0000B03D0000}"/>
    <cellStyle name="Comma 22 2 2 3 5" xfId="15804" xr:uid="{00000000-0005-0000-0000-0000B13D0000}"/>
    <cellStyle name="Comma 22 2 2 4" xfId="15805" xr:uid="{00000000-0005-0000-0000-0000B23D0000}"/>
    <cellStyle name="Comma 22 2 2 4 2" xfId="15806" xr:uid="{00000000-0005-0000-0000-0000B33D0000}"/>
    <cellStyle name="Comma 22 2 2 4 2 2" xfId="15807" xr:uid="{00000000-0005-0000-0000-0000B43D0000}"/>
    <cellStyle name="Comma 22 2 2 4 3" xfId="15808" xr:uid="{00000000-0005-0000-0000-0000B53D0000}"/>
    <cellStyle name="Comma 22 2 2 4 3 2" xfId="15809" xr:uid="{00000000-0005-0000-0000-0000B63D0000}"/>
    <cellStyle name="Comma 22 2 2 4 4" xfId="15810" xr:uid="{00000000-0005-0000-0000-0000B73D0000}"/>
    <cellStyle name="Comma 22 2 2 4 5" xfId="15811" xr:uid="{00000000-0005-0000-0000-0000B83D0000}"/>
    <cellStyle name="Comma 22 2 2 5" xfId="15812" xr:uid="{00000000-0005-0000-0000-0000B93D0000}"/>
    <cellStyle name="Comma 22 2 2 5 2" xfId="15813" xr:uid="{00000000-0005-0000-0000-0000BA3D0000}"/>
    <cellStyle name="Comma 22 2 2 5 2 2" xfId="15814" xr:uid="{00000000-0005-0000-0000-0000BB3D0000}"/>
    <cellStyle name="Comma 22 2 2 5 3" xfId="15815" xr:uid="{00000000-0005-0000-0000-0000BC3D0000}"/>
    <cellStyle name="Comma 22 2 2 5 3 2" xfId="15816" xr:uid="{00000000-0005-0000-0000-0000BD3D0000}"/>
    <cellStyle name="Comma 22 2 2 5 4" xfId="15817" xr:uid="{00000000-0005-0000-0000-0000BE3D0000}"/>
    <cellStyle name="Comma 22 2 2 5 5" xfId="15818" xr:uid="{00000000-0005-0000-0000-0000BF3D0000}"/>
    <cellStyle name="Comma 22 2 2 6" xfId="15819" xr:uid="{00000000-0005-0000-0000-0000C03D0000}"/>
    <cellStyle name="Comma 22 2 2 6 2" xfId="15820" xr:uid="{00000000-0005-0000-0000-0000C13D0000}"/>
    <cellStyle name="Comma 22 2 2 6 2 2" xfId="15821" xr:uid="{00000000-0005-0000-0000-0000C23D0000}"/>
    <cellStyle name="Comma 22 2 2 6 3" xfId="15822" xr:uid="{00000000-0005-0000-0000-0000C33D0000}"/>
    <cellStyle name="Comma 22 2 2 6 3 2" xfId="15823" xr:uid="{00000000-0005-0000-0000-0000C43D0000}"/>
    <cellStyle name="Comma 22 2 2 6 4" xfId="15824" xr:uid="{00000000-0005-0000-0000-0000C53D0000}"/>
    <cellStyle name="Comma 22 2 2 6 5" xfId="15825" xr:uid="{00000000-0005-0000-0000-0000C63D0000}"/>
    <cellStyle name="Comma 22 2 2 7" xfId="15826" xr:uid="{00000000-0005-0000-0000-0000C73D0000}"/>
    <cellStyle name="Comma 22 2 2 7 2" xfId="15827" xr:uid="{00000000-0005-0000-0000-0000C83D0000}"/>
    <cellStyle name="Comma 22 2 2 8" xfId="15828" xr:uid="{00000000-0005-0000-0000-0000C93D0000}"/>
    <cellStyle name="Comma 22 2 2 8 2" xfId="15829" xr:uid="{00000000-0005-0000-0000-0000CA3D0000}"/>
    <cellStyle name="Comma 22 2 2 9" xfId="15830" xr:uid="{00000000-0005-0000-0000-0000CB3D0000}"/>
    <cellStyle name="Comma 22 2 20" xfId="15831" xr:uid="{00000000-0005-0000-0000-0000CC3D0000}"/>
    <cellStyle name="Comma 22 2 21" xfId="15832" xr:uid="{00000000-0005-0000-0000-0000CD3D0000}"/>
    <cellStyle name="Comma 22 2 22" xfId="15833" xr:uid="{00000000-0005-0000-0000-0000CE3D0000}"/>
    <cellStyle name="Comma 22 2 23" xfId="15834" xr:uid="{00000000-0005-0000-0000-0000CF3D0000}"/>
    <cellStyle name="Comma 22 2 24" xfId="15835" xr:uid="{00000000-0005-0000-0000-0000D03D0000}"/>
    <cellStyle name="Comma 22 2 25" xfId="15836" xr:uid="{00000000-0005-0000-0000-0000D13D0000}"/>
    <cellStyle name="Comma 22 2 26" xfId="15837" xr:uid="{00000000-0005-0000-0000-0000D23D0000}"/>
    <cellStyle name="Comma 22 2 27" xfId="15838" xr:uid="{00000000-0005-0000-0000-0000D33D0000}"/>
    <cellStyle name="Comma 22 2 28" xfId="15839" xr:uid="{00000000-0005-0000-0000-0000D43D0000}"/>
    <cellStyle name="Comma 22 2 29" xfId="15840" xr:uid="{00000000-0005-0000-0000-0000D53D0000}"/>
    <cellStyle name="Comma 22 2 3" xfId="15841" xr:uid="{00000000-0005-0000-0000-0000D63D0000}"/>
    <cellStyle name="Comma 22 2 3 10" xfId="15842" xr:uid="{00000000-0005-0000-0000-0000D73D0000}"/>
    <cellStyle name="Comma 22 2 3 2" xfId="15843" xr:uid="{00000000-0005-0000-0000-0000D83D0000}"/>
    <cellStyle name="Comma 22 2 3 2 2" xfId="15844" xr:uid="{00000000-0005-0000-0000-0000D93D0000}"/>
    <cellStyle name="Comma 22 2 3 2 2 2" xfId="15845" xr:uid="{00000000-0005-0000-0000-0000DA3D0000}"/>
    <cellStyle name="Comma 22 2 3 2 2 2 2" xfId="15846" xr:uid="{00000000-0005-0000-0000-0000DB3D0000}"/>
    <cellStyle name="Comma 22 2 3 2 2 3" xfId="15847" xr:uid="{00000000-0005-0000-0000-0000DC3D0000}"/>
    <cellStyle name="Comma 22 2 3 2 2 3 2" xfId="15848" xr:uid="{00000000-0005-0000-0000-0000DD3D0000}"/>
    <cellStyle name="Comma 22 2 3 2 2 4" xfId="15849" xr:uid="{00000000-0005-0000-0000-0000DE3D0000}"/>
    <cellStyle name="Comma 22 2 3 2 2 5" xfId="15850" xr:uid="{00000000-0005-0000-0000-0000DF3D0000}"/>
    <cellStyle name="Comma 22 2 3 2 3" xfId="15851" xr:uid="{00000000-0005-0000-0000-0000E03D0000}"/>
    <cellStyle name="Comma 22 2 3 2 3 2" xfId="15852" xr:uid="{00000000-0005-0000-0000-0000E13D0000}"/>
    <cellStyle name="Comma 22 2 3 2 3 2 2" xfId="15853" xr:uid="{00000000-0005-0000-0000-0000E23D0000}"/>
    <cellStyle name="Comma 22 2 3 2 3 3" xfId="15854" xr:uid="{00000000-0005-0000-0000-0000E33D0000}"/>
    <cellStyle name="Comma 22 2 3 2 3 3 2" xfId="15855" xr:uid="{00000000-0005-0000-0000-0000E43D0000}"/>
    <cellStyle name="Comma 22 2 3 2 3 4" xfId="15856" xr:uid="{00000000-0005-0000-0000-0000E53D0000}"/>
    <cellStyle name="Comma 22 2 3 2 3 5" xfId="15857" xr:uid="{00000000-0005-0000-0000-0000E63D0000}"/>
    <cellStyle name="Comma 22 2 3 2 4" xfId="15858" xr:uid="{00000000-0005-0000-0000-0000E73D0000}"/>
    <cellStyle name="Comma 22 2 3 2 4 2" xfId="15859" xr:uid="{00000000-0005-0000-0000-0000E83D0000}"/>
    <cellStyle name="Comma 22 2 3 2 4 2 2" xfId="15860" xr:uid="{00000000-0005-0000-0000-0000E93D0000}"/>
    <cellStyle name="Comma 22 2 3 2 4 3" xfId="15861" xr:uid="{00000000-0005-0000-0000-0000EA3D0000}"/>
    <cellStyle name="Comma 22 2 3 2 4 3 2" xfId="15862" xr:uid="{00000000-0005-0000-0000-0000EB3D0000}"/>
    <cellStyle name="Comma 22 2 3 2 4 4" xfId="15863" xr:uid="{00000000-0005-0000-0000-0000EC3D0000}"/>
    <cellStyle name="Comma 22 2 3 2 4 5" xfId="15864" xr:uid="{00000000-0005-0000-0000-0000ED3D0000}"/>
    <cellStyle name="Comma 22 2 3 2 5" xfId="15865" xr:uid="{00000000-0005-0000-0000-0000EE3D0000}"/>
    <cellStyle name="Comma 22 2 3 2 5 2" xfId="15866" xr:uid="{00000000-0005-0000-0000-0000EF3D0000}"/>
    <cellStyle name="Comma 22 2 3 2 5 2 2" xfId="15867" xr:uid="{00000000-0005-0000-0000-0000F03D0000}"/>
    <cellStyle name="Comma 22 2 3 2 5 3" xfId="15868" xr:uid="{00000000-0005-0000-0000-0000F13D0000}"/>
    <cellStyle name="Comma 22 2 3 2 5 3 2" xfId="15869" xr:uid="{00000000-0005-0000-0000-0000F23D0000}"/>
    <cellStyle name="Comma 22 2 3 2 5 4" xfId="15870" xr:uid="{00000000-0005-0000-0000-0000F33D0000}"/>
    <cellStyle name="Comma 22 2 3 2 5 5" xfId="15871" xr:uid="{00000000-0005-0000-0000-0000F43D0000}"/>
    <cellStyle name="Comma 22 2 3 2 6" xfId="15872" xr:uid="{00000000-0005-0000-0000-0000F53D0000}"/>
    <cellStyle name="Comma 22 2 3 2 6 2" xfId="15873" xr:uid="{00000000-0005-0000-0000-0000F63D0000}"/>
    <cellStyle name="Comma 22 2 3 2 7" xfId="15874" xr:uid="{00000000-0005-0000-0000-0000F73D0000}"/>
    <cellStyle name="Comma 22 2 3 2 7 2" xfId="15875" xr:uid="{00000000-0005-0000-0000-0000F83D0000}"/>
    <cellStyle name="Comma 22 2 3 2 8" xfId="15876" xr:uid="{00000000-0005-0000-0000-0000F93D0000}"/>
    <cellStyle name="Comma 22 2 3 2 9" xfId="15877" xr:uid="{00000000-0005-0000-0000-0000FA3D0000}"/>
    <cellStyle name="Comma 22 2 3 3" xfId="15878" xr:uid="{00000000-0005-0000-0000-0000FB3D0000}"/>
    <cellStyle name="Comma 22 2 3 3 2" xfId="15879" xr:uid="{00000000-0005-0000-0000-0000FC3D0000}"/>
    <cellStyle name="Comma 22 2 3 3 2 2" xfId="15880" xr:uid="{00000000-0005-0000-0000-0000FD3D0000}"/>
    <cellStyle name="Comma 22 2 3 3 3" xfId="15881" xr:uid="{00000000-0005-0000-0000-0000FE3D0000}"/>
    <cellStyle name="Comma 22 2 3 3 3 2" xfId="15882" xr:uid="{00000000-0005-0000-0000-0000FF3D0000}"/>
    <cellStyle name="Comma 22 2 3 3 4" xfId="15883" xr:uid="{00000000-0005-0000-0000-0000003E0000}"/>
    <cellStyle name="Comma 22 2 3 3 5" xfId="15884" xr:uid="{00000000-0005-0000-0000-0000013E0000}"/>
    <cellStyle name="Comma 22 2 3 4" xfId="15885" xr:uid="{00000000-0005-0000-0000-0000023E0000}"/>
    <cellStyle name="Comma 22 2 3 4 2" xfId="15886" xr:uid="{00000000-0005-0000-0000-0000033E0000}"/>
    <cellStyle name="Comma 22 2 3 4 2 2" xfId="15887" xr:uid="{00000000-0005-0000-0000-0000043E0000}"/>
    <cellStyle name="Comma 22 2 3 4 3" xfId="15888" xr:uid="{00000000-0005-0000-0000-0000053E0000}"/>
    <cellStyle name="Comma 22 2 3 4 3 2" xfId="15889" xr:uid="{00000000-0005-0000-0000-0000063E0000}"/>
    <cellStyle name="Comma 22 2 3 4 4" xfId="15890" xr:uid="{00000000-0005-0000-0000-0000073E0000}"/>
    <cellStyle name="Comma 22 2 3 4 5" xfId="15891" xr:uid="{00000000-0005-0000-0000-0000083E0000}"/>
    <cellStyle name="Comma 22 2 3 5" xfId="15892" xr:uid="{00000000-0005-0000-0000-0000093E0000}"/>
    <cellStyle name="Comma 22 2 3 5 2" xfId="15893" xr:uid="{00000000-0005-0000-0000-00000A3E0000}"/>
    <cellStyle name="Comma 22 2 3 5 2 2" xfId="15894" xr:uid="{00000000-0005-0000-0000-00000B3E0000}"/>
    <cellStyle name="Comma 22 2 3 5 3" xfId="15895" xr:uid="{00000000-0005-0000-0000-00000C3E0000}"/>
    <cellStyle name="Comma 22 2 3 5 3 2" xfId="15896" xr:uid="{00000000-0005-0000-0000-00000D3E0000}"/>
    <cellStyle name="Comma 22 2 3 5 4" xfId="15897" xr:uid="{00000000-0005-0000-0000-00000E3E0000}"/>
    <cellStyle name="Comma 22 2 3 5 5" xfId="15898" xr:uid="{00000000-0005-0000-0000-00000F3E0000}"/>
    <cellStyle name="Comma 22 2 3 6" xfId="15899" xr:uid="{00000000-0005-0000-0000-0000103E0000}"/>
    <cellStyle name="Comma 22 2 3 6 2" xfId="15900" xr:uid="{00000000-0005-0000-0000-0000113E0000}"/>
    <cellStyle name="Comma 22 2 3 6 2 2" xfId="15901" xr:uid="{00000000-0005-0000-0000-0000123E0000}"/>
    <cellStyle name="Comma 22 2 3 6 3" xfId="15902" xr:uid="{00000000-0005-0000-0000-0000133E0000}"/>
    <cellStyle name="Comma 22 2 3 6 3 2" xfId="15903" xr:uid="{00000000-0005-0000-0000-0000143E0000}"/>
    <cellStyle name="Comma 22 2 3 6 4" xfId="15904" xr:uid="{00000000-0005-0000-0000-0000153E0000}"/>
    <cellStyle name="Comma 22 2 3 6 5" xfId="15905" xr:uid="{00000000-0005-0000-0000-0000163E0000}"/>
    <cellStyle name="Comma 22 2 3 7" xfId="15906" xr:uid="{00000000-0005-0000-0000-0000173E0000}"/>
    <cellStyle name="Comma 22 2 3 7 2" xfId="15907" xr:uid="{00000000-0005-0000-0000-0000183E0000}"/>
    <cellStyle name="Comma 22 2 3 8" xfId="15908" xr:uid="{00000000-0005-0000-0000-0000193E0000}"/>
    <cellStyle name="Comma 22 2 3 8 2" xfId="15909" xr:uid="{00000000-0005-0000-0000-00001A3E0000}"/>
    <cellStyle name="Comma 22 2 3 9" xfId="15910" xr:uid="{00000000-0005-0000-0000-00001B3E0000}"/>
    <cellStyle name="Comma 22 2 30" xfId="15911" xr:uid="{00000000-0005-0000-0000-00001C3E0000}"/>
    <cellStyle name="Comma 22 2 31" xfId="15912" xr:uid="{00000000-0005-0000-0000-00001D3E0000}"/>
    <cellStyle name="Comma 22 2 32" xfId="15913" xr:uid="{00000000-0005-0000-0000-00001E3E0000}"/>
    <cellStyle name="Comma 22 2 33" xfId="15914" xr:uid="{00000000-0005-0000-0000-00001F3E0000}"/>
    <cellStyle name="Comma 22 2 34" xfId="15915" xr:uid="{00000000-0005-0000-0000-0000203E0000}"/>
    <cellStyle name="Comma 22 2 35" xfId="15916" xr:uid="{00000000-0005-0000-0000-0000213E0000}"/>
    <cellStyle name="Comma 22 2 36" xfId="15917" xr:uid="{00000000-0005-0000-0000-0000223E0000}"/>
    <cellStyle name="Comma 22 2 37" xfId="15918" xr:uid="{00000000-0005-0000-0000-0000233E0000}"/>
    <cellStyle name="Comma 22 2 38" xfId="15919" xr:uid="{00000000-0005-0000-0000-0000243E0000}"/>
    <cellStyle name="Comma 22 2 39" xfId="15920" xr:uid="{00000000-0005-0000-0000-0000253E0000}"/>
    <cellStyle name="Comma 22 2 4" xfId="15921" xr:uid="{00000000-0005-0000-0000-0000263E0000}"/>
    <cellStyle name="Comma 22 2 4 10" xfId="15922" xr:uid="{00000000-0005-0000-0000-0000273E0000}"/>
    <cellStyle name="Comma 22 2 4 2" xfId="15923" xr:uid="{00000000-0005-0000-0000-0000283E0000}"/>
    <cellStyle name="Comma 22 2 4 2 2" xfId="15924" xr:uid="{00000000-0005-0000-0000-0000293E0000}"/>
    <cellStyle name="Comma 22 2 4 2 2 2" xfId="15925" xr:uid="{00000000-0005-0000-0000-00002A3E0000}"/>
    <cellStyle name="Comma 22 2 4 2 2 2 2" xfId="15926" xr:uid="{00000000-0005-0000-0000-00002B3E0000}"/>
    <cellStyle name="Comma 22 2 4 2 2 3" xfId="15927" xr:uid="{00000000-0005-0000-0000-00002C3E0000}"/>
    <cellStyle name="Comma 22 2 4 2 2 3 2" xfId="15928" xr:uid="{00000000-0005-0000-0000-00002D3E0000}"/>
    <cellStyle name="Comma 22 2 4 2 2 4" xfId="15929" xr:uid="{00000000-0005-0000-0000-00002E3E0000}"/>
    <cellStyle name="Comma 22 2 4 2 2 5" xfId="15930" xr:uid="{00000000-0005-0000-0000-00002F3E0000}"/>
    <cellStyle name="Comma 22 2 4 2 3" xfId="15931" xr:uid="{00000000-0005-0000-0000-0000303E0000}"/>
    <cellStyle name="Comma 22 2 4 2 3 2" xfId="15932" xr:uid="{00000000-0005-0000-0000-0000313E0000}"/>
    <cellStyle name="Comma 22 2 4 2 3 2 2" xfId="15933" xr:uid="{00000000-0005-0000-0000-0000323E0000}"/>
    <cellStyle name="Comma 22 2 4 2 3 3" xfId="15934" xr:uid="{00000000-0005-0000-0000-0000333E0000}"/>
    <cellStyle name="Comma 22 2 4 2 3 3 2" xfId="15935" xr:uid="{00000000-0005-0000-0000-0000343E0000}"/>
    <cellStyle name="Comma 22 2 4 2 3 4" xfId="15936" xr:uid="{00000000-0005-0000-0000-0000353E0000}"/>
    <cellStyle name="Comma 22 2 4 2 3 5" xfId="15937" xr:uid="{00000000-0005-0000-0000-0000363E0000}"/>
    <cellStyle name="Comma 22 2 4 2 4" xfId="15938" xr:uid="{00000000-0005-0000-0000-0000373E0000}"/>
    <cellStyle name="Comma 22 2 4 2 4 2" xfId="15939" xr:uid="{00000000-0005-0000-0000-0000383E0000}"/>
    <cellStyle name="Comma 22 2 4 2 4 2 2" xfId="15940" xr:uid="{00000000-0005-0000-0000-0000393E0000}"/>
    <cellStyle name="Comma 22 2 4 2 4 3" xfId="15941" xr:uid="{00000000-0005-0000-0000-00003A3E0000}"/>
    <cellStyle name="Comma 22 2 4 2 4 3 2" xfId="15942" xr:uid="{00000000-0005-0000-0000-00003B3E0000}"/>
    <cellStyle name="Comma 22 2 4 2 4 4" xfId="15943" xr:uid="{00000000-0005-0000-0000-00003C3E0000}"/>
    <cellStyle name="Comma 22 2 4 2 4 5" xfId="15944" xr:uid="{00000000-0005-0000-0000-00003D3E0000}"/>
    <cellStyle name="Comma 22 2 4 2 5" xfId="15945" xr:uid="{00000000-0005-0000-0000-00003E3E0000}"/>
    <cellStyle name="Comma 22 2 4 2 5 2" xfId="15946" xr:uid="{00000000-0005-0000-0000-00003F3E0000}"/>
    <cellStyle name="Comma 22 2 4 2 5 2 2" xfId="15947" xr:uid="{00000000-0005-0000-0000-0000403E0000}"/>
    <cellStyle name="Comma 22 2 4 2 5 3" xfId="15948" xr:uid="{00000000-0005-0000-0000-0000413E0000}"/>
    <cellStyle name="Comma 22 2 4 2 5 3 2" xfId="15949" xr:uid="{00000000-0005-0000-0000-0000423E0000}"/>
    <cellStyle name="Comma 22 2 4 2 5 4" xfId="15950" xr:uid="{00000000-0005-0000-0000-0000433E0000}"/>
    <cellStyle name="Comma 22 2 4 2 5 5" xfId="15951" xr:uid="{00000000-0005-0000-0000-0000443E0000}"/>
    <cellStyle name="Comma 22 2 4 2 6" xfId="15952" xr:uid="{00000000-0005-0000-0000-0000453E0000}"/>
    <cellStyle name="Comma 22 2 4 2 6 2" xfId="15953" xr:uid="{00000000-0005-0000-0000-0000463E0000}"/>
    <cellStyle name="Comma 22 2 4 2 7" xfId="15954" xr:uid="{00000000-0005-0000-0000-0000473E0000}"/>
    <cellStyle name="Comma 22 2 4 2 7 2" xfId="15955" xr:uid="{00000000-0005-0000-0000-0000483E0000}"/>
    <cellStyle name="Comma 22 2 4 2 8" xfId="15956" xr:uid="{00000000-0005-0000-0000-0000493E0000}"/>
    <cellStyle name="Comma 22 2 4 2 9" xfId="15957" xr:uid="{00000000-0005-0000-0000-00004A3E0000}"/>
    <cellStyle name="Comma 22 2 4 3" xfId="15958" xr:uid="{00000000-0005-0000-0000-00004B3E0000}"/>
    <cellStyle name="Comma 22 2 4 3 2" xfId="15959" xr:uid="{00000000-0005-0000-0000-00004C3E0000}"/>
    <cellStyle name="Comma 22 2 4 3 2 2" xfId="15960" xr:uid="{00000000-0005-0000-0000-00004D3E0000}"/>
    <cellStyle name="Comma 22 2 4 3 3" xfId="15961" xr:uid="{00000000-0005-0000-0000-00004E3E0000}"/>
    <cellStyle name="Comma 22 2 4 3 3 2" xfId="15962" xr:uid="{00000000-0005-0000-0000-00004F3E0000}"/>
    <cellStyle name="Comma 22 2 4 3 4" xfId="15963" xr:uid="{00000000-0005-0000-0000-0000503E0000}"/>
    <cellStyle name="Comma 22 2 4 3 5" xfId="15964" xr:uid="{00000000-0005-0000-0000-0000513E0000}"/>
    <cellStyle name="Comma 22 2 4 4" xfId="15965" xr:uid="{00000000-0005-0000-0000-0000523E0000}"/>
    <cellStyle name="Comma 22 2 4 4 2" xfId="15966" xr:uid="{00000000-0005-0000-0000-0000533E0000}"/>
    <cellStyle name="Comma 22 2 4 4 2 2" xfId="15967" xr:uid="{00000000-0005-0000-0000-0000543E0000}"/>
    <cellStyle name="Comma 22 2 4 4 3" xfId="15968" xr:uid="{00000000-0005-0000-0000-0000553E0000}"/>
    <cellStyle name="Comma 22 2 4 4 3 2" xfId="15969" xr:uid="{00000000-0005-0000-0000-0000563E0000}"/>
    <cellStyle name="Comma 22 2 4 4 4" xfId="15970" xr:uid="{00000000-0005-0000-0000-0000573E0000}"/>
    <cellStyle name="Comma 22 2 4 4 5" xfId="15971" xr:uid="{00000000-0005-0000-0000-0000583E0000}"/>
    <cellStyle name="Comma 22 2 4 5" xfId="15972" xr:uid="{00000000-0005-0000-0000-0000593E0000}"/>
    <cellStyle name="Comma 22 2 4 5 2" xfId="15973" xr:uid="{00000000-0005-0000-0000-00005A3E0000}"/>
    <cellStyle name="Comma 22 2 4 5 2 2" xfId="15974" xr:uid="{00000000-0005-0000-0000-00005B3E0000}"/>
    <cellStyle name="Comma 22 2 4 5 3" xfId="15975" xr:uid="{00000000-0005-0000-0000-00005C3E0000}"/>
    <cellStyle name="Comma 22 2 4 5 3 2" xfId="15976" xr:uid="{00000000-0005-0000-0000-00005D3E0000}"/>
    <cellStyle name="Comma 22 2 4 5 4" xfId="15977" xr:uid="{00000000-0005-0000-0000-00005E3E0000}"/>
    <cellStyle name="Comma 22 2 4 5 5" xfId="15978" xr:uid="{00000000-0005-0000-0000-00005F3E0000}"/>
    <cellStyle name="Comma 22 2 4 6" xfId="15979" xr:uid="{00000000-0005-0000-0000-0000603E0000}"/>
    <cellStyle name="Comma 22 2 4 6 2" xfId="15980" xr:uid="{00000000-0005-0000-0000-0000613E0000}"/>
    <cellStyle name="Comma 22 2 4 6 2 2" xfId="15981" xr:uid="{00000000-0005-0000-0000-0000623E0000}"/>
    <cellStyle name="Comma 22 2 4 6 3" xfId="15982" xr:uid="{00000000-0005-0000-0000-0000633E0000}"/>
    <cellStyle name="Comma 22 2 4 6 3 2" xfId="15983" xr:uid="{00000000-0005-0000-0000-0000643E0000}"/>
    <cellStyle name="Comma 22 2 4 6 4" xfId="15984" xr:uid="{00000000-0005-0000-0000-0000653E0000}"/>
    <cellStyle name="Comma 22 2 4 6 5" xfId="15985" xr:uid="{00000000-0005-0000-0000-0000663E0000}"/>
    <cellStyle name="Comma 22 2 4 7" xfId="15986" xr:uid="{00000000-0005-0000-0000-0000673E0000}"/>
    <cellStyle name="Comma 22 2 4 7 2" xfId="15987" xr:uid="{00000000-0005-0000-0000-0000683E0000}"/>
    <cellStyle name="Comma 22 2 4 8" xfId="15988" xr:uid="{00000000-0005-0000-0000-0000693E0000}"/>
    <cellStyle name="Comma 22 2 4 8 2" xfId="15989" xr:uid="{00000000-0005-0000-0000-00006A3E0000}"/>
    <cellStyle name="Comma 22 2 4 9" xfId="15990" xr:uid="{00000000-0005-0000-0000-00006B3E0000}"/>
    <cellStyle name="Comma 22 2 40" xfId="15991" xr:uid="{00000000-0005-0000-0000-00006C3E0000}"/>
    <cellStyle name="Comma 22 2 41" xfId="15992" xr:uid="{00000000-0005-0000-0000-00006D3E0000}"/>
    <cellStyle name="Comma 22 2 42" xfId="15993" xr:uid="{00000000-0005-0000-0000-00006E3E0000}"/>
    <cellStyle name="Comma 22 2 43" xfId="15994" xr:uid="{00000000-0005-0000-0000-00006F3E0000}"/>
    <cellStyle name="Comma 22 2 44" xfId="15995" xr:uid="{00000000-0005-0000-0000-0000703E0000}"/>
    <cellStyle name="Comma 22 2 45" xfId="15996" xr:uid="{00000000-0005-0000-0000-0000713E0000}"/>
    <cellStyle name="Comma 22 2 46" xfId="15997" xr:uid="{00000000-0005-0000-0000-0000723E0000}"/>
    <cellStyle name="Comma 22 2 47" xfId="15998" xr:uid="{00000000-0005-0000-0000-0000733E0000}"/>
    <cellStyle name="Comma 22 2 48" xfId="15999" xr:uid="{00000000-0005-0000-0000-0000743E0000}"/>
    <cellStyle name="Comma 22 2 49" xfId="16000" xr:uid="{00000000-0005-0000-0000-0000753E0000}"/>
    <cellStyle name="Comma 22 2 5" xfId="16001" xr:uid="{00000000-0005-0000-0000-0000763E0000}"/>
    <cellStyle name="Comma 22 2 5 10" xfId="16002" xr:uid="{00000000-0005-0000-0000-0000773E0000}"/>
    <cellStyle name="Comma 22 2 5 2" xfId="16003" xr:uid="{00000000-0005-0000-0000-0000783E0000}"/>
    <cellStyle name="Comma 22 2 5 2 2" xfId="16004" xr:uid="{00000000-0005-0000-0000-0000793E0000}"/>
    <cellStyle name="Comma 22 2 5 2 2 2" xfId="16005" xr:uid="{00000000-0005-0000-0000-00007A3E0000}"/>
    <cellStyle name="Comma 22 2 5 2 2 2 2" xfId="16006" xr:uid="{00000000-0005-0000-0000-00007B3E0000}"/>
    <cellStyle name="Comma 22 2 5 2 2 3" xfId="16007" xr:uid="{00000000-0005-0000-0000-00007C3E0000}"/>
    <cellStyle name="Comma 22 2 5 2 2 3 2" xfId="16008" xr:uid="{00000000-0005-0000-0000-00007D3E0000}"/>
    <cellStyle name="Comma 22 2 5 2 2 4" xfId="16009" xr:uid="{00000000-0005-0000-0000-00007E3E0000}"/>
    <cellStyle name="Comma 22 2 5 2 2 5" xfId="16010" xr:uid="{00000000-0005-0000-0000-00007F3E0000}"/>
    <cellStyle name="Comma 22 2 5 2 3" xfId="16011" xr:uid="{00000000-0005-0000-0000-0000803E0000}"/>
    <cellStyle name="Comma 22 2 5 2 3 2" xfId="16012" xr:uid="{00000000-0005-0000-0000-0000813E0000}"/>
    <cellStyle name="Comma 22 2 5 2 3 2 2" xfId="16013" xr:uid="{00000000-0005-0000-0000-0000823E0000}"/>
    <cellStyle name="Comma 22 2 5 2 3 3" xfId="16014" xr:uid="{00000000-0005-0000-0000-0000833E0000}"/>
    <cellStyle name="Comma 22 2 5 2 3 3 2" xfId="16015" xr:uid="{00000000-0005-0000-0000-0000843E0000}"/>
    <cellStyle name="Comma 22 2 5 2 3 4" xfId="16016" xr:uid="{00000000-0005-0000-0000-0000853E0000}"/>
    <cellStyle name="Comma 22 2 5 2 3 5" xfId="16017" xr:uid="{00000000-0005-0000-0000-0000863E0000}"/>
    <cellStyle name="Comma 22 2 5 2 4" xfId="16018" xr:uid="{00000000-0005-0000-0000-0000873E0000}"/>
    <cellStyle name="Comma 22 2 5 2 4 2" xfId="16019" xr:uid="{00000000-0005-0000-0000-0000883E0000}"/>
    <cellStyle name="Comma 22 2 5 2 4 2 2" xfId="16020" xr:uid="{00000000-0005-0000-0000-0000893E0000}"/>
    <cellStyle name="Comma 22 2 5 2 4 3" xfId="16021" xr:uid="{00000000-0005-0000-0000-00008A3E0000}"/>
    <cellStyle name="Comma 22 2 5 2 4 3 2" xfId="16022" xr:uid="{00000000-0005-0000-0000-00008B3E0000}"/>
    <cellStyle name="Comma 22 2 5 2 4 4" xfId="16023" xr:uid="{00000000-0005-0000-0000-00008C3E0000}"/>
    <cellStyle name="Comma 22 2 5 2 4 5" xfId="16024" xr:uid="{00000000-0005-0000-0000-00008D3E0000}"/>
    <cellStyle name="Comma 22 2 5 2 5" xfId="16025" xr:uid="{00000000-0005-0000-0000-00008E3E0000}"/>
    <cellStyle name="Comma 22 2 5 2 5 2" xfId="16026" xr:uid="{00000000-0005-0000-0000-00008F3E0000}"/>
    <cellStyle name="Comma 22 2 5 2 5 2 2" xfId="16027" xr:uid="{00000000-0005-0000-0000-0000903E0000}"/>
    <cellStyle name="Comma 22 2 5 2 5 3" xfId="16028" xr:uid="{00000000-0005-0000-0000-0000913E0000}"/>
    <cellStyle name="Comma 22 2 5 2 5 3 2" xfId="16029" xr:uid="{00000000-0005-0000-0000-0000923E0000}"/>
    <cellStyle name="Comma 22 2 5 2 5 4" xfId="16030" xr:uid="{00000000-0005-0000-0000-0000933E0000}"/>
    <cellStyle name="Comma 22 2 5 2 5 5" xfId="16031" xr:uid="{00000000-0005-0000-0000-0000943E0000}"/>
    <cellStyle name="Comma 22 2 5 2 6" xfId="16032" xr:uid="{00000000-0005-0000-0000-0000953E0000}"/>
    <cellStyle name="Comma 22 2 5 2 6 2" xfId="16033" xr:uid="{00000000-0005-0000-0000-0000963E0000}"/>
    <cellStyle name="Comma 22 2 5 2 7" xfId="16034" xr:uid="{00000000-0005-0000-0000-0000973E0000}"/>
    <cellStyle name="Comma 22 2 5 2 7 2" xfId="16035" xr:uid="{00000000-0005-0000-0000-0000983E0000}"/>
    <cellStyle name="Comma 22 2 5 2 8" xfId="16036" xr:uid="{00000000-0005-0000-0000-0000993E0000}"/>
    <cellStyle name="Comma 22 2 5 2 9" xfId="16037" xr:uid="{00000000-0005-0000-0000-00009A3E0000}"/>
    <cellStyle name="Comma 22 2 5 3" xfId="16038" xr:uid="{00000000-0005-0000-0000-00009B3E0000}"/>
    <cellStyle name="Comma 22 2 5 3 2" xfId="16039" xr:uid="{00000000-0005-0000-0000-00009C3E0000}"/>
    <cellStyle name="Comma 22 2 5 3 2 2" xfId="16040" xr:uid="{00000000-0005-0000-0000-00009D3E0000}"/>
    <cellStyle name="Comma 22 2 5 3 3" xfId="16041" xr:uid="{00000000-0005-0000-0000-00009E3E0000}"/>
    <cellStyle name="Comma 22 2 5 3 3 2" xfId="16042" xr:uid="{00000000-0005-0000-0000-00009F3E0000}"/>
    <cellStyle name="Comma 22 2 5 3 4" xfId="16043" xr:uid="{00000000-0005-0000-0000-0000A03E0000}"/>
    <cellStyle name="Comma 22 2 5 3 5" xfId="16044" xr:uid="{00000000-0005-0000-0000-0000A13E0000}"/>
    <cellStyle name="Comma 22 2 5 4" xfId="16045" xr:uid="{00000000-0005-0000-0000-0000A23E0000}"/>
    <cellStyle name="Comma 22 2 5 4 2" xfId="16046" xr:uid="{00000000-0005-0000-0000-0000A33E0000}"/>
    <cellStyle name="Comma 22 2 5 4 2 2" xfId="16047" xr:uid="{00000000-0005-0000-0000-0000A43E0000}"/>
    <cellStyle name="Comma 22 2 5 4 3" xfId="16048" xr:uid="{00000000-0005-0000-0000-0000A53E0000}"/>
    <cellStyle name="Comma 22 2 5 4 3 2" xfId="16049" xr:uid="{00000000-0005-0000-0000-0000A63E0000}"/>
    <cellStyle name="Comma 22 2 5 4 4" xfId="16050" xr:uid="{00000000-0005-0000-0000-0000A73E0000}"/>
    <cellStyle name="Comma 22 2 5 4 5" xfId="16051" xr:uid="{00000000-0005-0000-0000-0000A83E0000}"/>
    <cellStyle name="Comma 22 2 5 5" xfId="16052" xr:uid="{00000000-0005-0000-0000-0000A93E0000}"/>
    <cellStyle name="Comma 22 2 5 5 2" xfId="16053" xr:uid="{00000000-0005-0000-0000-0000AA3E0000}"/>
    <cellStyle name="Comma 22 2 5 5 2 2" xfId="16054" xr:uid="{00000000-0005-0000-0000-0000AB3E0000}"/>
    <cellStyle name="Comma 22 2 5 5 3" xfId="16055" xr:uid="{00000000-0005-0000-0000-0000AC3E0000}"/>
    <cellStyle name="Comma 22 2 5 5 3 2" xfId="16056" xr:uid="{00000000-0005-0000-0000-0000AD3E0000}"/>
    <cellStyle name="Comma 22 2 5 5 4" xfId="16057" xr:uid="{00000000-0005-0000-0000-0000AE3E0000}"/>
    <cellStyle name="Comma 22 2 5 5 5" xfId="16058" xr:uid="{00000000-0005-0000-0000-0000AF3E0000}"/>
    <cellStyle name="Comma 22 2 5 6" xfId="16059" xr:uid="{00000000-0005-0000-0000-0000B03E0000}"/>
    <cellStyle name="Comma 22 2 5 6 2" xfId="16060" xr:uid="{00000000-0005-0000-0000-0000B13E0000}"/>
    <cellStyle name="Comma 22 2 5 6 2 2" xfId="16061" xr:uid="{00000000-0005-0000-0000-0000B23E0000}"/>
    <cellStyle name="Comma 22 2 5 6 3" xfId="16062" xr:uid="{00000000-0005-0000-0000-0000B33E0000}"/>
    <cellStyle name="Comma 22 2 5 6 3 2" xfId="16063" xr:uid="{00000000-0005-0000-0000-0000B43E0000}"/>
    <cellStyle name="Comma 22 2 5 6 4" xfId="16064" xr:uid="{00000000-0005-0000-0000-0000B53E0000}"/>
    <cellStyle name="Comma 22 2 5 6 5" xfId="16065" xr:uid="{00000000-0005-0000-0000-0000B63E0000}"/>
    <cellStyle name="Comma 22 2 5 7" xfId="16066" xr:uid="{00000000-0005-0000-0000-0000B73E0000}"/>
    <cellStyle name="Comma 22 2 5 7 2" xfId="16067" xr:uid="{00000000-0005-0000-0000-0000B83E0000}"/>
    <cellStyle name="Comma 22 2 5 8" xfId="16068" xr:uid="{00000000-0005-0000-0000-0000B93E0000}"/>
    <cellStyle name="Comma 22 2 5 8 2" xfId="16069" xr:uid="{00000000-0005-0000-0000-0000BA3E0000}"/>
    <cellStyle name="Comma 22 2 5 9" xfId="16070" xr:uid="{00000000-0005-0000-0000-0000BB3E0000}"/>
    <cellStyle name="Comma 22 2 50" xfId="16071" xr:uid="{00000000-0005-0000-0000-0000BC3E0000}"/>
    <cellStyle name="Comma 22 2 51" xfId="16072" xr:uid="{00000000-0005-0000-0000-0000BD3E0000}"/>
    <cellStyle name="Comma 22 2 52" xfId="16073" xr:uid="{00000000-0005-0000-0000-0000BE3E0000}"/>
    <cellStyle name="Comma 22 2 53" xfId="16074" xr:uid="{00000000-0005-0000-0000-0000BF3E0000}"/>
    <cellStyle name="Comma 22 2 54" xfId="16075" xr:uid="{00000000-0005-0000-0000-0000C03E0000}"/>
    <cellStyle name="Comma 22 2 55" xfId="16076" xr:uid="{00000000-0005-0000-0000-0000C13E0000}"/>
    <cellStyle name="Comma 22 2 56" xfId="16077" xr:uid="{00000000-0005-0000-0000-0000C23E0000}"/>
    <cellStyle name="Comma 22 2 57" xfId="16078" xr:uid="{00000000-0005-0000-0000-0000C33E0000}"/>
    <cellStyle name="Comma 22 2 58" xfId="16079" xr:uid="{00000000-0005-0000-0000-0000C43E0000}"/>
    <cellStyle name="Comma 22 2 59" xfId="16080" xr:uid="{00000000-0005-0000-0000-0000C53E0000}"/>
    <cellStyle name="Comma 22 2 6" xfId="16081" xr:uid="{00000000-0005-0000-0000-0000C63E0000}"/>
    <cellStyle name="Comma 22 2 6 10" xfId="16082" xr:uid="{00000000-0005-0000-0000-0000C73E0000}"/>
    <cellStyle name="Comma 22 2 6 2" xfId="16083" xr:uid="{00000000-0005-0000-0000-0000C83E0000}"/>
    <cellStyle name="Comma 22 2 6 2 2" xfId="16084" xr:uid="{00000000-0005-0000-0000-0000C93E0000}"/>
    <cellStyle name="Comma 22 2 6 2 2 2" xfId="16085" xr:uid="{00000000-0005-0000-0000-0000CA3E0000}"/>
    <cellStyle name="Comma 22 2 6 2 2 2 2" xfId="16086" xr:uid="{00000000-0005-0000-0000-0000CB3E0000}"/>
    <cellStyle name="Comma 22 2 6 2 2 3" xfId="16087" xr:uid="{00000000-0005-0000-0000-0000CC3E0000}"/>
    <cellStyle name="Comma 22 2 6 2 2 3 2" xfId="16088" xr:uid="{00000000-0005-0000-0000-0000CD3E0000}"/>
    <cellStyle name="Comma 22 2 6 2 2 4" xfId="16089" xr:uid="{00000000-0005-0000-0000-0000CE3E0000}"/>
    <cellStyle name="Comma 22 2 6 2 2 5" xfId="16090" xr:uid="{00000000-0005-0000-0000-0000CF3E0000}"/>
    <cellStyle name="Comma 22 2 6 2 3" xfId="16091" xr:uid="{00000000-0005-0000-0000-0000D03E0000}"/>
    <cellStyle name="Comma 22 2 6 2 3 2" xfId="16092" xr:uid="{00000000-0005-0000-0000-0000D13E0000}"/>
    <cellStyle name="Comma 22 2 6 2 3 2 2" xfId="16093" xr:uid="{00000000-0005-0000-0000-0000D23E0000}"/>
    <cellStyle name="Comma 22 2 6 2 3 3" xfId="16094" xr:uid="{00000000-0005-0000-0000-0000D33E0000}"/>
    <cellStyle name="Comma 22 2 6 2 3 3 2" xfId="16095" xr:uid="{00000000-0005-0000-0000-0000D43E0000}"/>
    <cellStyle name="Comma 22 2 6 2 3 4" xfId="16096" xr:uid="{00000000-0005-0000-0000-0000D53E0000}"/>
    <cellStyle name="Comma 22 2 6 2 3 5" xfId="16097" xr:uid="{00000000-0005-0000-0000-0000D63E0000}"/>
    <cellStyle name="Comma 22 2 6 2 4" xfId="16098" xr:uid="{00000000-0005-0000-0000-0000D73E0000}"/>
    <cellStyle name="Comma 22 2 6 2 4 2" xfId="16099" xr:uid="{00000000-0005-0000-0000-0000D83E0000}"/>
    <cellStyle name="Comma 22 2 6 2 4 2 2" xfId="16100" xr:uid="{00000000-0005-0000-0000-0000D93E0000}"/>
    <cellStyle name="Comma 22 2 6 2 4 3" xfId="16101" xr:uid="{00000000-0005-0000-0000-0000DA3E0000}"/>
    <cellStyle name="Comma 22 2 6 2 4 3 2" xfId="16102" xr:uid="{00000000-0005-0000-0000-0000DB3E0000}"/>
    <cellStyle name="Comma 22 2 6 2 4 4" xfId="16103" xr:uid="{00000000-0005-0000-0000-0000DC3E0000}"/>
    <cellStyle name="Comma 22 2 6 2 4 5" xfId="16104" xr:uid="{00000000-0005-0000-0000-0000DD3E0000}"/>
    <cellStyle name="Comma 22 2 6 2 5" xfId="16105" xr:uid="{00000000-0005-0000-0000-0000DE3E0000}"/>
    <cellStyle name="Comma 22 2 6 2 5 2" xfId="16106" xr:uid="{00000000-0005-0000-0000-0000DF3E0000}"/>
    <cellStyle name="Comma 22 2 6 2 5 2 2" xfId="16107" xr:uid="{00000000-0005-0000-0000-0000E03E0000}"/>
    <cellStyle name="Comma 22 2 6 2 5 3" xfId="16108" xr:uid="{00000000-0005-0000-0000-0000E13E0000}"/>
    <cellStyle name="Comma 22 2 6 2 5 3 2" xfId="16109" xr:uid="{00000000-0005-0000-0000-0000E23E0000}"/>
    <cellStyle name="Comma 22 2 6 2 5 4" xfId="16110" xr:uid="{00000000-0005-0000-0000-0000E33E0000}"/>
    <cellStyle name="Comma 22 2 6 2 5 5" xfId="16111" xr:uid="{00000000-0005-0000-0000-0000E43E0000}"/>
    <cellStyle name="Comma 22 2 6 2 6" xfId="16112" xr:uid="{00000000-0005-0000-0000-0000E53E0000}"/>
    <cellStyle name="Comma 22 2 6 2 6 2" xfId="16113" xr:uid="{00000000-0005-0000-0000-0000E63E0000}"/>
    <cellStyle name="Comma 22 2 6 2 7" xfId="16114" xr:uid="{00000000-0005-0000-0000-0000E73E0000}"/>
    <cellStyle name="Comma 22 2 6 2 7 2" xfId="16115" xr:uid="{00000000-0005-0000-0000-0000E83E0000}"/>
    <cellStyle name="Comma 22 2 6 2 8" xfId="16116" xr:uid="{00000000-0005-0000-0000-0000E93E0000}"/>
    <cellStyle name="Comma 22 2 6 2 9" xfId="16117" xr:uid="{00000000-0005-0000-0000-0000EA3E0000}"/>
    <cellStyle name="Comma 22 2 6 3" xfId="16118" xr:uid="{00000000-0005-0000-0000-0000EB3E0000}"/>
    <cellStyle name="Comma 22 2 6 3 2" xfId="16119" xr:uid="{00000000-0005-0000-0000-0000EC3E0000}"/>
    <cellStyle name="Comma 22 2 6 3 2 2" xfId="16120" xr:uid="{00000000-0005-0000-0000-0000ED3E0000}"/>
    <cellStyle name="Comma 22 2 6 3 3" xfId="16121" xr:uid="{00000000-0005-0000-0000-0000EE3E0000}"/>
    <cellStyle name="Comma 22 2 6 3 3 2" xfId="16122" xr:uid="{00000000-0005-0000-0000-0000EF3E0000}"/>
    <cellStyle name="Comma 22 2 6 3 4" xfId="16123" xr:uid="{00000000-0005-0000-0000-0000F03E0000}"/>
    <cellStyle name="Comma 22 2 6 3 5" xfId="16124" xr:uid="{00000000-0005-0000-0000-0000F13E0000}"/>
    <cellStyle name="Comma 22 2 6 4" xfId="16125" xr:uid="{00000000-0005-0000-0000-0000F23E0000}"/>
    <cellStyle name="Comma 22 2 6 4 2" xfId="16126" xr:uid="{00000000-0005-0000-0000-0000F33E0000}"/>
    <cellStyle name="Comma 22 2 6 4 2 2" xfId="16127" xr:uid="{00000000-0005-0000-0000-0000F43E0000}"/>
    <cellStyle name="Comma 22 2 6 4 3" xfId="16128" xr:uid="{00000000-0005-0000-0000-0000F53E0000}"/>
    <cellStyle name="Comma 22 2 6 4 3 2" xfId="16129" xr:uid="{00000000-0005-0000-0000-0000F63E0000}"/>
    <cellStyle name="Comma 22 2 6 4 4" xfId="16130" xr:uid="{00000000-0005-0000-0000-0000F73E0000}"/>
    <cellStyle name="Comma 22 2 6 4 5" xfId="16131" xr:uid="{00000000-0005-0000-0000-0000F83E0000}"/>
    <cellStyle name="Comma 22 2 6 5" xfId="16132" xr:uid="{00000000-0005-0000-0000-0000F93E0000}"/>
    <cellStyle name="Comma 22 2 6 5 2" xfId="16133" xr:uid="{00000000-0005-0000-0000-0000FA3E0000}"/>
    <cellStyle name="Comma 22 2 6 5 2 2" xfId="16134" xr:uid="{00000000-0005-0000-0000-0000FB3E0000}"/>
    <cellStyle name="Comma 22 2 6 5 3" xfId="16135" xr:uid="{00000000-0005-0000-0000-0000FC3E0000}"/>
    <cellStyle name="Comma 22 2 6 5 3 2" xfId="16136" xr:uid="{00000000-0005-0000-0000-0000FD3E0000}"/>
    <cellStyle name="Comma 22 2 6 5 4" xfId="16137" xr:uid="{00000000-0005-0000-0000-0000FE3E0000}"/>
    <cellStyle name="Comma 22 2 6 5 5" xfId="16138" xr:uid="{00000000-0005-0000-0000-0000FF3E0000}"/>
    <cellStyle name="Comma 22 2 6 6" xfId="16139" xr:uid="{00000000-0005-0000-0000-0000003F0000}"/>
    <cellStyle name="Comma 22 2 6 6 2" xfId="16140" xr:uid="{00000000-0005-0000-0000-0000013F0000}"/>
    <cellStyle name="Comma 22 2 6 6 2 2" xfId="16141" xr:uid="{00000000-0005-0000-0000-0000023F0000}"/>
    <cellStyle name="Comma 22 2 6 6 3" xfId="16142" xr:uid="{00000000-0005-0000-0000-0000033F0000}"/>
    <cellStyle name="Comma 22 2 6 6 3 2" xfId="16143" xr:uid="{00000000-0005-0000-0000-0000043F0000}"/>
    <cellStyle name="Comma 22 2 6 6 4" xfId="16144" xr:uid="{00000000-0005-0000-0000-0000053F0000}"/>
    <cellStyle name="Comma 22 2 6 6 5" xfId="16145" xr:uid="{00000000-0005-0000-0000-0000063F0000}"/>
    <cellStyle name="Comma 22 2 6 7" xfId="16146" xr:uid="{00000000-0005-0000-0000-0000073F0000}"/>
    <cellStyle name="Comma 22 2 6 7 2" xfId="16147" xr:uid="{00000000-0005-0000-0000-0000083F0000}"/>
    <cellStyle name="Comma 22 2 6 8" xfId="16148" xr:uid="{00000000-0005-0000-0000-0000093F0000}"/>
    <cellStyle name="Comma 22 2 6 8 2" xfId="16149" xr:uid="{00000000-0005-0000-0000-00000A3F0000}"/>
    <cellStyle name="Comma 22 2 6 9" xfId="16150" xr:uid="{00000000-0005-0000-0000-00000B3F0000}"/>
    <cellStyle name="Comma 22 2 60" xfId="16151" xr:uid="{00000000-0005-0000-0000-00000C3F0000}"/>
    <cellStyle name="Comma 22 2 61" xfId="16152" xr:uid="{00000000-0005-0000-0000-00000D3F0000}"/>
    <cellStyle name="Comma 22 2 62" xfId="16153" xr:uid="{00000000-0005-0000-0000-00000E3F0000}"/>
    <cellStyle name="Comma 22 2 63" xfId="16154" xr:uid="{00000000-0005-0000-0000-00000F3F0000}"/>
    <cellStyle name="Comma 22 2 64" xfId="16155" xr:uid="{00000000-0005-0000-0000-0000103F0000}"/>
    <cellStyle name="Comma 22 2 65" xfId="16156" xr:uid="{00000000-0005-0000-0000-0000113F0000}"/>
    <cellStyle name="Comma 22 2 66" xfId="16157" xr:uid="{00000000-0005-0000-0000-0000123F0000}"/>
    <cellStyle name="Comma 22 2 67" xfId="16158" xr:uid="{00000000-0005-0000-0000-0000133F0000}"/>
    <cellStyle name="Comma 22 2 68" xfId="16159" xr:uid="{00000000-0005-0000-0000-0000143F0000}"/>
    <cellStyle name="Comma 22 2 69" xfId="16160" xr:uid="{00000000-0005-0000-0000-0000153F0000}"/>
    <cellStyle name="Comma 22 2 7" xfId="16161" xr:uid="{00000000-0005-0000-0000-0000163F0000}"/>
    <cellStyle name="Comma 22 2 7 10" xfId="16162" xr:uid="{00000000-0005-0000-0000-0000173F0000}"/>
    <cellStyle name="Comma 22 2 7 2" xfId="16163" xr:uid="{00000000-0005-0000-0000-0000183F0000}"/>
    <cellStyle name="Comma 22 2 7 2 2" xfId="16164" xr:uid="{00000000-0005-0000-0000-0000193F0000}"/>
    <cellStyle name="Comma 22 2 7 2 2 2" xfId="16165" xr:uid="{00000000-0005-0000-0000-00001A3F0000}"/>
    <cellStyle name="Comma 22 2 7 2 2 2 2" xfId="16166" xr:uid="{00000000-0005-0000-0000-00001B3F0000}"/>
    <cellStyle name="Comma 22 2 7 2 2 3" xfId="16167" xr:uid="{00000000-0005-0000-0000-00001C3F0000}"/>
    <cellStyle name="Comma 22 2 7 2 2 3 2" xfId="16168" xr:uid="{00000000-0005-0000-0000-00001D3F0000}"/>
    <cellStyle name="Comma 22 2 7 2 2 4" xfId="16169" xr:uid="{00000000-0005-0000-0000-00001E3F0000}"/>
    <cellStyle name="Comma 22 2 7 2 2 5" xfId="16170" xr:uid="{00000000-0005-0000-0000-00001F3F0000}"/>
    <cellStyle name="Comma 22 2 7 2 3" xfId="16171" xr:uid="{00000000-0005-0000-0000-0000203F0000}"/>
    <cellStyle name="Comma 22 2 7 2 3 2" xfId="16172" xr:uid="{00000000-0005-0000-0000-0000213F0000}"/>
    <cellStyle name="Comma 22 2 7 2 3 2 2" xfId="16173" xr:uid="{00000000-0005-0000-0000-0000223F0000}"/>
    <cellStyle name="Comma 22 2 7 2 3 3" xfId="16174" xr:uid="{00000000-0005-0000-0000-0000233F0000}"/>
    <cellStyle name="Comma 22 2 7 2 3 3 2" xfId="16175" xr:uid="{00000000-0005-0000-0000-0000243F0000}"/>
    <cellStyle name="Comma 22 2 7 2 3 4" xfId="16176" xr:uid="{00000000-0005-0000-0000-0000253F0000}"/>
    <cellStyle name="Comma 22 2 7 2 3 5" xfId="16177" xr:uid="{00000000-0005-0000-0000-0000263F0000}"/>
    <cellStyle name="Comma 22 2 7 2 4" xfId="16178" xr:uid="{00000000-0005-0000-0000-0000273F0000}"/>
    <cellStyle name="Comma 22 2 7 2 4 2" xfId="16179" xr:uid="{00000000-0005-0000-0000-0000283F0000}"/>
    <cellStyle name="Comma 22 2 7 2 4 2 2" xfId="16180" xr:uid="{00000000-0005-0000-0000-0000293F0000}"/>
    <cellStyle name="Comma 22 2 7 2 4 3" xfId="16181" xr:uid="{00000000-0005-0000-0000-00002A3F0000}"/>
    <cellStyle name="Comma 22 2 7 2 4 3 2" xfId="16182" xr:uid="{00000000-0005-0000-0000-00002B3F0000}"/>
    <cellStyle name="Comma 22 2 7 2 4 4" xfId="16183" xr:uid="{00000000-0005-0000-0000-00002C3F0000}"/>
    <cellStyle name="Comma 22 2 7 2 4 5" xfId="16184" xr:uid="{00000000-0005-0000-0000-00002D3F0000}"/>
    <cellStyle name="Comma 22 2 7 2 5" xfId="16185" xr:uid="{00000000-0005-0000-0000-00002E3F0000}"/>
    <cellStyle name="Comma 22 2 7 2 5 2" xfId="16186" xr:uid="{00000000-0005-0000-0000-00002F3F0000}"/>
    <cellStyle name="Comma 22 2 7 2 5 2 2" xfId="16187" xr:uid="{00000000-0005-0000-0000-0000303F0000}"/>
    <cellStyle name="Comma 22 2 7 2 5 3" xfId="16188" xr:uid="{00000000-0005-0000-0000-0000313F0000}"/>
    <cellStyle name="Comma 22 2 7 2 5 3 2" xfId="16189" xr:uid="{00000000-0005-0000-0000-0000323F0000}"/>
    <cellStyle name="Comma 22 2 7 2 5 4" xfId="16190" xr:uid="{00000000-0005-0000-0000-0000333F0000}"/>
    <cellStyle name="Comma 22 2 7 2 5 5" xfId="16191" xr:uid="{00000000-0005-0000-0000-0000343F0000}"/>
    <cellStyle name="Comma 22 2 7 2 6" xfId="16192" xr:uid="{00000000-0005-0000-0000-0000353F0000}"/>
    <cellStyle name="Comma 22 2 7 2 6 2" xfId="16193" xr:uid="{00000000-0005-0000-0000-0000363F0000}"/>
    <cellStyle name="Comma 22 2 7 2 7" xfId="16194" xr:uid="{00000000-0005-0000-0000-0000373F0000}"/>
    <cellStyle name="Comma 22 2 7 2 7 2" xfId="16195" xr:uid="{00000000-0005-0000-0000-0000383F0000}"/>
    <cellStyle name="Comma 22 2 7 2 8" xfId="16196" xr:uid="{00000000-0005-0000-0000-0000393F0000}"/>
    <cellStyle name="Comma 22 2 7 2 9" xfId="16197" xr:uid="{00000000-0005-0000-0000-00003A3F0000}"/>
    <cellStyle name="Comma 22 2 7 3" xfId="16198" xr:uid="{00000000-0005-0000-0000-00003B3F0000}"/>
    <cellStyle name="Comma 22 2 7 3 2" xfId="16199" xr:uid="{00000000-0005-0000-0000-00003C3F0000}"/>
    <cellStyle name="Comma 22 2 7 3 2 2" xfId="16200" xr:uid="{00000000-0005-0000-0000-00003D3F0000}"/>
    <cellStyle name="Comma 22 2 7 3 3" xfId="16201" xr:uid="{00000000-0005-0000-0000-00003E3F0000}"/>
    <cellStyle name="Comma 22 2 7 3 3 2" xfId="16202" xr:uid="{00000000-0005-0000-0000-00003F3F0000}"/>
    <cellStyle name="Comma 22 2 7 3 4" xfId="16203" xr:uid="{00000000-0005-0000-0000-0000403F0000}"/>
    <cellStyle name="Comma 22 2 7 3 5" xfId="16204" xr:uid="{00000000-0005-0000-0000-0000413F0000}"/>
    <cellStyle name="Comma 22 2 7 4" xfId="16205" xr:uid="{00000000-0005-0000-0000-0000423F0000}"/>
    <cellStyle name="Comma 22 2 7 4 2" xfId="16206" xr:uid="{00000000-0005-0000-0000-0000433F0000}"/>
    <cellStyle name="Comma 22 2 7 4 2 2" xfId="16207" xr:uid="{00000000-0005-0000-0000-0000443F0000}"/>
    <cellStyle name="Comma 22 2 7 4 3" xfId="16208" xr:uid="{00000000-0005-0000-0000-0000453F0000}"/>
    <cellStyle name="Comma 22 2 7 4 3 2" xfId="16209" xr:uid="{00000000-0005-0000-0000-0000463F0000}"/>
    <cellStyle name="Comma 22 2 7 4 4" xfId="16210" xr:uid="{00000000-0005-0000-0000-0000473F0000}"/>
    <cellStyle name="Comma 22 2 7 4 5" xfId="16211" xr:uid="{00000000-0005-0000-0000-0000483F0000}"/>
    <cellStyle name="Comma 22 2 7 5" xfId="16212" xr:uid="{00000000-0005-0000-0000-0000493F0000}"/>
    <cellStyle name="Comma 22 2 7 5 2" xfId="16213" xr:uid="{00000000-0005-0000-0000-00004A3F0000}"/>
    <cellStyle name="Comma 22 2 7 5 2 2" xfId="16214" xr:uid="{00000000-0005-0000-0000-00004B3F0000}"/>
    <cellStyle name="Comma 22 2 7 5 3" xfId="16215" xr:uid="{00000000-0005-0000-0000-00004C3F0000}"/>
    <cellStyle name="Comma 22 2 7 5 3 2" xfId="16216" xr:uid="{00000000-0005-0000-0000-00004D3F0000}"/>
    <cellStyle name="Comma 22 2 7 5 4" xfId="16217" xr:uid="{00000000-0005-0000-0000-00004E3F0000}"/>
    <cellStyle name="Comma 22 2 7 5 5" xfId="16218" xr:uid="{00000000-0005-0000-0000-00004F3F0000}"/>
    <cellStyle name="Comma 22 2 7 6" xfId="16219" xr:uid="{00000000-0005-0000-0000-0000503F0000}"/>
    <cellStyle name="Comma 22 2 7 6 2" xfId="16220" xr:uid="{00000000-0005-0000-0000-0000513F0000}"/>
    <cellStyle name="Comma 22 2 7 6 2 2" xfId="16221" xr:uid="{00000000-0005-0000-0000-0000523F0000}"/>
    <cellStyle name="Comma 22 2 7 6 3" xfId="16222" xr:uid="{00000000-0005-0000-0000-0000533F0000}"/>
    <cellStyle name="Comma 22 2 7 6 3 2" xfId="16223" xr:uid="{00000000-0005-0000-0000-0000543F0000}"/>
    <cellStyle name="Comma 22 2 7 6 4" xfId="16224" xr:uid="{00000000-0005-0000-0000-0000553F0000}"/>
    <cellStyle name="Comma 22 2 7 6 5" xfId="16225" xr:uid="{00000000-0005-0000-0000-0000563F0000}"/>
    <cellStyle name="Comma 22 2 7 7" xfId="16226" xr:uid="{00000000-0005-0000-0000-0000573F0000}"/>
    <cellStyle name="Comma 22 2 7 7 2" xfId="16227" xr:uid="{00000000-0005-0000-0000-0000583F0000}"/>
    <cellStyle name="Comma 22 2 7 8" xfId="16228" xr:uid="{00000000-0005-0000-0000-0000593F0000}"/>
    <cellStyle name="Comma 22 2 7 8 2" xfId="16229" xr:uid="{00000000-0005-0000-0000-00005A3F0000}"/>
    <cellStyle name="Comma 22 2 7 9" xfId="16230" xr:uid="{00000000-0005-0000-0000-00005B3F0000}"/>
    <cellStyle name="Comma 22 2 70" xfId="16231" xr:uid="{00000000-0005-0000-0000-00005C3F0000}"/>
    <cellStyle name="Comma 22 2 71" xfId="16232" xr:uid="{00000000-0005-0000-0000-00005D3F0000}"/>
    <cellStyle name="Comma 22 2 72" xfId="16233" xr:uid="{00000000-0005-0000-0000-00005E3F0000}"/>
    <cellStyle name="Comma 22 2 73" xfId="16234" xr:uid="{00000000-0005-0000-0000-00005F3F0000}"/>
    <cellStyle name="Comma 22 2 74" xfId="16235" xr:uid="{00000000-0005-0000-0000-0000603F0000}"/>
    <cellStyle name="Comma 22 2 75" xfId="16236" xr:uid="{00000000-0005-0000-0000-0000613F0000}"/>
    <cellStyle name="Comma 22 2 76" xfId="16237" xr:uid="{00000000-0005-0000-0000-0000623F0000}"/>
    <cellStyle name="Comma 22 2 77" xfId="16238" xr:uid="{00000000-0005-0000-0000-0000633F0000}"/>
    <cellStyle name="Comma 22 2 78" xfId="16239" xr:uid="{00000000-0005-0000-0000-0000643F0000}"/>
    <cellStyle name="Comma 22 2 79" xfId="16240" xr:uid="{00000000-0005-0000-0000-0000653F0000}"/>
    <cellStyle name="Comma 22 2 8" xfId="16241" xr:uid="{00000000-0005-0000-0000-0000663F0000}"/>
    <cellStyle name="Comma 22 2 8 10" xfId="16242" xr:uid="{00000000-0005-0000-0000-0000673F0000}"/>
    <cellStyle name="Comma 22 2 8 2" xfId="16243" xr:uid="{00000000-0005-0000-0000-0000683F0000}"/>
    <cellStyle name="Comma 22 2 8 2 2" xfId="16244" xr:uid="{00000000-0005-0000-0000-0000693F0000}"/>
    <cellStyle name="Comma 22 2 8 2 2 2" xfId="16245" xr:uid="{00000000-0005-0000-0000-00006A3F0000}"/>
    <cellStyle name="Comma 22 2 8 2 2 2 2" xfId="16246" xr:uid="{00000000-0005-0000-0000-00006B3F0000}"/>
    <cellStyle name="Comma 22 2 8 2 2 3" xfId="16247" xr:uid="{00000000-0005-0000-0000-00006C3F0000}"/>
    <cellStyle name="Comma 22 2 8 2 2 3 2" xfId="16248" xr:uid="{00000000-0005-0000-0000-00006D3F0000}"/>
    <cellStyle name="Comma 22 2 8 2 2 4" xfId="16249" xr:uid="{00000000-0005-0000-0000-00006E3F0000}"/>
    <cellStyle name="Comma 22 2 8 2 2 5" xfId="16250" xr:uid="{00000000-0005-0000-0000-00006F3F0000}"/>
    <cellStyle name="Comma 22 2 8 2 3" xfId="16251" xr:uid="{00000000-0005-0000-0000-0000703F0000}"/>
    <cellStyle name="Comma 22 2 8 2 3 2" xfId="16252" xr:uid="{00000000-0005-0000-0000-0000713F0000}"/>
    <cellStyle name="Comma 22 2 8 2 3 2 2" xfId="16253" xr:uid="{00000000-0005-0000-0000-0000723F0000}"/>
    <cellStyle name="Comma 22 2 8 2 3 3" xfId="16254" xr:uid="{00000000-0005-0000-0000-0000733F0000}"/>
    <cellStyle name="Comma 22 2 8 2 3 3 2" xfId="16255" xr:uid="{00000000-0005-0000-0000-0000743F0000}"/>
    <cellStyle name="Comma 22 2 8 2 3 4" xfId="16256" xr:uid="{00000000-0005-0000-0000-0000753F0000}"/>
    <cellStyle name="Comma 22 2 8 2 3 5" xfId="16257" xr:uid="{00000000-0005-0000-0000-0000763F0000}"/>
    <cellStyle name="Comma 22 2 8 2 4" xfId="16258" xr:uid="{00000000-0005-0000-0000-0000773F0000}"/>
    <cellStyle name="Comma 22 2 8 2 4 2" xfId="16259" xr:uid="{00000000-0005-0000-0000-0000783F0000}"/>
    <cellStyle name="Comma 22 2 8 2 4 2 2" xfId="16260" xr:uid="{00000000-0005-0000-0000-0000793F0000}"/>
    <cellStyle name="Comma 22 2 8 2 4 3" xfId="16261" xr:uid="{00000000-0005-0000-0000-00007A3F0000}"/>
    <cellStyle name="Comma 22 2 8 2 4 3 2" xfId="16262" xr:uid="{00000000-0005-0000-0000-00007B3F0000}"/>
    <cellStyle name="Comma 22 2 8 2 4 4" xfId="16263" xr:uid="{00000000-0005-0000-0000-00007C3F0000}"/>
    <cellStyle name="Comma 22 2 8 2 4 5" xfId="16264" xr:uid="{00000000-0005-0000-0000-00007D3F0000}"/>
    <cellStyle name="Comma 22 2 8 2 5" xfId="16265" xr:uid="{00000000-0005-0000-0000-00007E3F0000}"/>
    <cellStyle name="Comma 22 2 8 2 5 2" xfId="16266" xr:uid="{00000000-0005-0000-0000-00007F3F0000}"/>
    <cellStyle name="Comma 22 2 8 2 5 2 2" xfId="16267" xr:uid="{00000000-0005-0000-0000-0000803F0000}"/>
    <cellStyle name="Comma 22 2 8 2 5 3" xfId="16268" xr:uid="{00000000-0005-0000-0000-0000813F0000}"/>
    <cellStyle name="Comma 22 2 8 2 5 3 2" xfId="16269" xr:uid="{00000000-0005-0000-0000-0000823F0000}"/>
    <cellStyle name="Comma 22 2 8 2 5 4" xfId="16270" xr:uid="{00000000-0005-0000-0000-0000833F0000}"/>
    <cellStyle name="Comma 22 2 8 2 5 5" xfId="16271" xr:uid="{00000000-0005-0000-0000-0000843F0000}"/>
    <cellStyle name="Comma 22 2 8 2 6" xfId="16272" xr:uid="{00000000-0005-0000-0000-0000853F0000}"/>
    <cellStyle name="Comma 22 2 8 2 6 2" xfId="16273" xr:uid="{00000000-0005-0000-0000-0000863F0000}"/>
    <cellStyle name="Comma 22 2 8 2 7" xfId="16274" xr:uid="{00000000-0005-0000-0000-0000873F0000}"/>
    <cellStyle name="Comma 22 2 8 2 7 2" xfId="16275" xr:uid="{00000000-0005-0000-0000-0000883F0000}"/>
    <cellStyle name="Comma 22 2 8 2 8" xfId="16276" xr:uid="{00000000-0005-0000-0000-0000893F0000}"/>
    <cellStyle name="Comma 22 2 8 2 9" xfId="16277" xr:uid="{00000000-0005-0000-0000-00008A3F0000}"/>
    <cellStyle name="Comma 22 2 8 3" xfId="16278" xr:uid="{00000000-0005-0000-0000-00008B3F0000}"/>
    <cellStyle name="Comma 22 2 8 3 2" xfId="16279" xr:uid="{00000000-0005-0000-0000-00008C3F0000}"/>
    <cellStyle name="Comma 22 2 8 3 2 2" xfId="16280" xr:uid="{00000000-0005-0000-0000-00008D3F0000}"/>
    <cellStyle name="Comma 22 2 8 3 3" xfId="16281" xr:uid="{00000000-0005-0000-0000-00008E3F0000}"/>
    <cellStyle name="Comma 22 2 8 3 3 2" xfId="16282" xr:uid="{00000000-0005-0000-0000-00008F3F0000}"/>
    <cellStyle name="Comma 22 2 8 3 4" xfId="16283" xr:uid="{00000000-0005-0000-0000-0000903F0000}"/>
    <cellStyle name="Comma 22 2 8 3 5" xfId="16284" xr:uid="{00000000-0005-0000-0000-0000913F0000}"/>
    <cellStyle name="Comma 22 2 8 4" xfId="16285" xr:uid="{00000000-0005-0000-0000-0000923F0000}"/>
    <cellStyle name="Comma 22 2 8 4 2" xfId="16286" xr:uid="{00000000-0005-0000-0000-0000933F0000}"/>
    <cellStyle name="Comma 22 2 8 4 2 2" xfId="16287" xr:uid="{00000000-0005-0000-0000-0000943F0000}"/>
    <cellStyle name="Comma 22 2 8 4 3" xfId="16288" xr:uid="{00000000-0005-0000-0000-0000953F0000}"/>
    <cellStyle name="Comma 22 2 8 4 3 2" xfId="16289" xr:uid="{00000000-0005-0000-0000-0000963F0000}"/>
    <cellStyle name="Comma 22 2 8 4 4" xfId="16290" xr:uid="{00000000-0005-0000-0000-0000973F0000}"/>
    <cellStyle name="Comma 22 2 8 4 5" xfId="16291" xr:uid="{00000000-0005-0000-0000-0000983F0000}"/>
    <cellStyle name="Comma 22 2 8 5" xfId="16292" xr:uid="{00000000-0005-0000-0000-0000993F0000}"/>
    <cellStyle name="Comma 22 2 8 5 2" xfId="16293" xr:uid="{00000000-0005-0000-0000-00009A3F0000}"/>
    <cellStyle name="Comma 22 2 8 5 2 2" xfId="16294" xr:uid="{00000000-0005-0000-0000-00009B3F0000}"/>
    <cellStyle name="Comma 22 2 8 5 3" xfId="16295" xr:uid="{00000000-0005-0000-0000-00009C3F0000}"/>
    <cellStyle name="Comma 22 2 8 5 3 2" xfId="16296" xr:uid="{00000000-0005-0000-0000-00009D3F0000}"/>
    <cellStyle name="Comma 22 2 8 5 4" xfId="16297" xr:uid="{00000000-0005-0000-0000-00009E3F0000}"/>
    <cellStyle name="Comma 22 2 8 5 5" xfId="16298" xr:uid="{00000000-0005-0000-0000-00009F3F0000}"/>
    <cellStyle name="Comma 22 2 8 6" xfId="16299" xr:uid="{00000000-0005-0000-0000-0000A03F0000}"/>
    <cellStyle name="Comma 22 2 8 6 2" xfId="16300" xr:uid="{00000000-0005-0000-0000-0000A13F0000}"/>
    <cellStyle name="Comma 22 2 8 6 2 2" xfId="16301" xr:uid="{00000000-0005-0000-0000-0000A23F0000}"/>
    <cellStyle name="Comma 22 2 8 6 3" xfId="16302" xr:uid="{00000000-0005-0000-0000-0000A33F0000}"/>
    <cellStyle name="Comma 22 2 8 6 3 2" xfId="16303" xr:uid="{00000000-0005-0000-0000-0000A43F0000}"/>
    <cellStyle name="Comma 22 2 8 6 4" xfId="16304" xr:uid="{00000000-0005-0000-0000-0000A53F0000}"/>
    <cellStyle name="Comma 22 2 8 6 5" xfId="16305" xr:uid="{00000000-0005-0000-0000-0000A63F0000}"/>
    <cellStyle name="Comma 22 2 8 7" xfId="16306" xr:uid="{00000000-0005-0000-0000-0000A73F0000}"/>
    <cellStyle name="Comma 22 2 8 7 2" xfId="16307" xr:uid="{00000000-0005-0000-0000-0000A83F0000}"/>
    <cellStyle name="Comma 22 2 8 8" xfId="16308" xr:uid="{00000000-0005-0000-0000-0000A93F0000}"/>
    <cellStyle name="Comma 22 2 8 8 2" xfId="16309" xr:uid="{00000000-0005-0000-0000-0000AA3F0000}"/>
    <cellStyle name="Comma 22 2 8 9" xfId="16310" xr:uid="{00000000-0005-0000-0000-0000AB3F0000}"/>
    <cellStyle name="Comma 22 2 80" xfId="16311" xr:uid="{00000000-0005-0000-0000-0000AC3F0000}"/>
    <cellStyle name="Comma 22 2 81" xfId="16312" xr:uid="{00000000-0005-0000-0000-0000AD3F0000}"/>
    <cellStyle name="Comma 22 2 82" xfId="16313" xr:uid="{00000000-0005-0000-0000-0000AE3F0000}"/>
    <cellStyle name="Comma 22 2 83" xfId="16314" xr:uid="{00000000-0005-0000-0000-0000AF3F0000}"/>
    <cellStyle name="Comma 22 2 84" xfId="16315" xr:uid="{00000000-0005-0000-0000-0000B03F0000}"/>
    <cellStyle name="Comma 22 2 85" xfId="16316" xr:uid="{00000000-0005-0000-0000-0000B13F0000}"/>
    <cellStyle name="Comma 22 2 86" xfId="16317" xr:uid="{00000000-0005-0000-0000-0000B23F0000}"/>
    <cellStyle name="Comma 22 2 87" xfId="16318" xr:uid="{00000000-0005-0000-0000-0000B33F0000}"/>
    <cellStyle name="Comma 22 2 88" xfId="16319" xr:uid="{00000000-0005-0000-0000-0000B43F0000}"/>
    <cellStyle name="Comma 22 2 89" xfId="16320" xr:uid="{00000000-0005-0000-0000-0000B53F0000}"/>
    <cellStyle name="Comma 22 2 9" xfId="16321" xr:uid="{00000000-0005-0000-0000-0000B63F0000}"/>
    <cellStyle name="Comma 22 2 9 10" xfId="16322" xr:uid="{00000000-0005-0000-0000-0000B73F0000}"/>
    <cellStyle name="Comma 22 2 9 2" xfId="16323" xr:uid="{00000000-0005-0000-0000-0000B83F0000}"/>
    <cellStyle name="Comma 22 2 9 2 2" xfId="16324" xr:uid="{00000000-0005-0000-0000-0000B93F0000}"/>
    <cellStyle name="Comma 22 2 9 2 2 2" xfId="16325" xr:uid="{00000000-0005-0000-0000-0000BA3F0000}"/>
    <cellStyle name="Comma 22 2 9 2 2 2 2" xfId="16326" xr:uid="{00000000-0005-0000-0000-0000BB3F0000}"/>
    <cellStyle name="Comma 22 2 9 2 2 3" xfId="16327" xr:uid="{00000000-0005-0000-0000-0000BC3F0000}"/>
    <cellStyle name="Comma 22 2 9 2 2 3 2" xfId="16328" xr:uid="{00000000-0005-0000-0000-0000BD3F0000}"/>
    <cellStyle name="Comma 22 2 9 2 2 4" xfId="16329" xr:uid="{00000000-0005-0000-0000-0000BE3F0000}"/>
    <cellStyle name="Comma 22 2 9 2 2 5" xfId="16330" xr:uid="{00000000-0005-0000-0000-0000BF3F0000}"/>
    <cellStyle name="Comma 22 2 9 2 3" xfId="16331" xr:uid="{00000000-0005-0000-0000-0000C03F0000}"/>
    <cellStyle name="Comma 22 2 9 2 3 2" xfId="16332" xr:uid="{00000000-0005-0000-0000-0000C13F0000}"/>
    <cellStyle name="Comma 22 2 9 2 3 2 2" xfId="16333" xr:uid="{00000000-0005-0000-0000-0000C23F0000}"/>
    <cellStyle name="Comma 22 2 9 2 3 3" xfId="16334" xr:uid="{00000000-0005-0000-0000-0000C33F0000}"/>
    <cellStyle name="Comma 22 2 9 2 3 3 2" xfId="16335" xr:uid="{00000000-0005-0000-0000-0000C43F0000}"/>
    <cellStyle name="Comma 22 2 9 2 3 4" xfId="16336" xr:uid="{00000000-0005-0000-0000-0000C53F0000}"/>
    <cellStyle name="Comma 22 2 9 2 3 5" xfId="16337" xr:uid="{00000000-0005-0000-0000-0000C63F0000}"/>
    <cellStyle name="Comma 22 2 9 2 4" xfId="16338" xr:uid="{00000000-0005-0000-0000-0000C73F0000}"/>
    <cellStyle name="Comma 22 2 9 2 4 2" xfId="16339" xr:uid="{00000000-0005-0000-0000-0000C83F0000}"/>
    <cellStyle name="Comma 22 2 9 2 4 2 2" xfId="16340" xr:uid="{00000000-0005-0000-0000-0000C93F0000}"/>
    <cellStyle name="Comma 22 2 9 2 4 3" xfId="16341" xr:uid="{00000000-0005-0000-0000-0000CA3F0000}"/>
    <cellStyle name="Comma 22 2 9 2 4 3 2" xfId="16342" xr:uid="{00000000-0005-0000-0000-0000CB3F0000}"/>
    <cellStyle name="Comma 22 2 9 2 4 4" xfId="16343" xr:uid="{00000000-0005-0000-0000-0000CC3F0000}"/>
    <cellStyle name="Comma 22 2 9 2 4 5" xfId="16344" xr:uid="{00000000-0005-0000-0000-0000CD3F0000}"/>
    <cellStyle name="Comma 22 2 9 2 5" xfId="16345" xr:uid="{00000000-0005-0000-0000-0000CE3F0000}"/>
    <cellStyle name="Comma 22 2 9 2 5 2" xfId="16346" xr:uid="{00000000-0005-0000-0000-0000CF3F0000}"/>
    <cellStyle name="Comma 22 2 9 2 5 2 2" xfId="16347" xr:uid="{00000000-0005-0000-0000-0000D03F0000}"/>
    <cellStyle name="Comma 22 2 9 2 5 3" xfId="16348" xr:uid="{00000000-0005-0000-0000-0000D13F0000}"/>
    <cellStyle name="Comma 22 2 9 2 5 3 2" xfId="16349" xr:uid="{00000000-0005-0000-0000-0000D23F0000}"/>
    <cellStyle name="Comma 22 2 9 2 5 4" xfId="16350" xr:uid="{00000000-0005-0000-0000-0000D33F0000}"/>
    <cellStyle name="Comma 22 2 9 2 5 5" xfId="16351" xr:uid="{00000000-0005-0000-0000-0000D43F0000}"/>
    <cellStyle name="Comma 22 2 9 2 6" xfId="16352" xr:uid="{00000000-0005-0000-0000-0000D53F0000}"/>
    <cellStyle name="Comma 22 2 9 2 6 2" xfId="16353" xr:uid="{00000000-0005-0000-0000-0000D63F0000}"/>
    <cellStyle name="Comma 22 2 9 2 7" xfId="16354" xr:uid="{00000000-0005-0000-0000-0000D73F0000}"/>
    <cellStyle name="Comma 22 2 9 2 7 2" xfId="16355" xr:uid="{00000000-0005-0000-0000-0000D83F0000}"/>
    <cellStyle name="Comma 22 2 9 2 8" xfId="16356" xr:uid="{00000000-0005-0000-0000-0000D93F0000}"/>
    <cellStyle name="Comma 22 2 9 2 9" xfId="16357" xr:uid="{00000000-0005-0000-0000-0000DA3F0000}"/>
    <cellStyle name="Comma 22 2 9 3" xfId="16358" xr:uid="{00000000-0005-0000-0000-0000DB3F0000}"/>
    <cellStyle name="Comma 22 2 9 3 2" xfId="16359" xr:uid="{00000000-0005-0000-0000-0000DC3F0000}"/>
    <cellStyle name="Comma 22 2 9 3 2 2" xfId="16360" xr:uid="{00000000-0005-0000-0000-0000DD3F0000}"/>
    <cellStyle name="Comma 22 2 9 3 3" xfId="16361" xr:uid="{00000000-0005-0000-0000-0000DE3F0000}"/>
    <cellStyle name="Comma 22 2 9 3 3 2" xfId="16362" xr:uid="{00000000-0005-0000-0000-0000DF3F0000}"/>
    <cellStyle name="Comma 22 2 9 3 4" xfId="16363" xr:uid="{00000000-0005-0000-0000-0000E03F0000}"/>
    <cellStyle name="Comma 22 2 9 3 5" xfId="16364" xr:uid="{00000000-0005-0000-0000-0000E13F0000}"/>
    <cellStyle name="Comma 22 2 9 4" xfId="16365" xr:uid="{00000000-0005-0000-0000-0000E23F0000}"/>
    <cellStyle name="Comma 22 2 9 4 2" xfId="16366" xr:uid="{00000000-0005-0000-0000-0000E33F0000}"/>
    <cellStyle name="Comma 22 2 9 4 2 2" xfId="16367" xr:uid="{00000000-0005-0000-0000-0000E43F0000}"/>
    <cellStyle name="Comma 22 2 9 4 3" xfId="16368" xr:uid="{00000000-0005-0000-0000-0000E53F0000}"/>
    <cellStyle name="Comma 22 2 9 4 3 2" xfId="16369" xr:uid="{00000000-0005-0000-0000-0000E63F0000}"/>
    <cellStyle name="Comma 22 2 9 4 4" xfId="16370" xr:uid="{00000000-0005-0000-0000-0000E73F0000}"/>
    <cellStyle name="Comma 22 2 9 4 5" xfId="16371" xr:uid="{00000000-0005-0000-0000-0000E83F0000}"/>
    <cellStyle name="Comma 22 2 9 5" xfId="16372" xr:uid="{00000000-0005-0000-0000-0000E93F0000}"/>
    <cellStyle name="Comma 22 2 9 5 2" xfId="16373" xr:uid="{00000000-0005-0000-0000-0000EA3F0000}"/>
    <cellStyle name="Comma 22 2 9 5 2 2" xfId="16374" xr:uid="{00000000-0005-0000-0000-0000EB3F0000}"/>
    <cellStyle name="Comma 22 2 9 5 3" xfId="16375" xr:uid="{00000000-0005-0000-0000-0000EC3F0000}"/>
    <cellStyle name="Comma 22 2 9 5 3 2" xfId="16376" xr:uid="{00000000-0005-0000-0000-0000ED3F0000}"/>
    <cellStyle name="Comma 22 2 9 5 4" xfId="16377" xr:uid="{00000000-0005-0000-0000-0000EE3F0000}"/>
    <cellStyle name="Comma 22 2 9 5 5" xfId="16378" xr:uid="{00000000-0005-0000-0000-0000EF3F0000}"/>
    <cellStyle name="Comma 22 2 9 6" xfId="16379" xr:uid="{00000000-0005-0000-0000-0000F03F0000}"/>
    <cellStyle name="Comma 22 2 9 6 2" xfId="16380" xr:uid="{00000000-0005-0000-0000-0000F13F0000}"/>
    <cellStyle name="Comma 22 2 9 6 2 2" xfId="16381" xr:uid="{00000000-0005-0000-0000-0000F23F0000}"/>
    <cellStyle name="Comma 22 2 9 6 3" xfId="16382" xr:uid="{00000000-0005-0000-0000-0000F33F0000}"/>
    <cellStyle name="Comma 22 2 9 6 3 2" xfId="16383" xr:uid="{00000000-0005-0000-0000-0000F43F0000}"/>
    <cellStyle name="Comma 22 2 9 6 4" xfId="16384" xr:uid="{00000000-0005-0000-0000-0000F53F0000}"/>
    <cellStyle name="Comma 22 2 9 6 5" xfId="16385" xr:uid="{00000000-0005-0000-0000-0000F63F0000}"/>
    <cellStyle name="Comma 22 2 9 7" xfId="16386" xr:uid="{00000000-0005-0000-0000-0000F73F0000}"/>
    <cellStyle name="Comma 22 2 9 7 2" xfId="16387" xr:uid="{00000000-0005-0000-0000-0000F83F0000}"/>
    <cellStyle name="Comma 22 2 9 8" xfId="16388" xr:uid="{00000000-0005-0000-0000-0000F93F0000}"/>
    <cellStyle name="Comma 22 2 9 8 2" xfId="16389" xr:uid="{00000000-0005-0000-0000-0000FA3F0000}"/>
    <cellStyle name="Comma 22 2 9 9" xfId="16390" xr:uid="{00000000-0005-0000-0000-0000FB3F0000}"/>
    <cellStyle name="Comma 22 2 90" xfId="16391" xr:uid="{00000000-0005-0000-0000-0000FC3F0000}"/>
    <cellStyle name="Comma 22 2 91" xfId="16392" xr:uid="{00000000-0005-0000-0000-0000FD3F0000}"/>
    <cellStyle name="Comma 22 2 92" xfId="16393" xr:uid="{00000000-0005-0000-0000-0000FE3F0000}"/>
    <cellStyle name="Comma 22 2 93" xfId="16394" xr:uid="{00000000-0005-0000-0000-0000FF3F0000}"/>
    <cellStyle name="Comma 22 2 94" xfId="16395" xr:uid="{00000000-0005-0000-0000-000000400000}"/>
    <cellStyle name="Comma 22 2 95" xfId="16396" xr:uid="{00000000-0005-0000-0000-000001400000}"/>
    <cellStyle name="Comma 22 2 96" xfId="16397" xr:uid="{00000000-0005-0000-0000-000002400000}"/>
    <cellStyle name="Comma 22 2 97" xfId="16398" xr:uid="{00000000-0005-0000-0000-000003400000}"/>
    <cellStyle name="Comma 22 2 98" xfId="16399" xr:uid="{00000000-0005-0000-0000-000004400000}"/>
    <cellStyle name="Comma 22 2 99" xfId="16400" xr:uid="{00000000-0005-0000-0000-000005400000}"/>
    <cellStyle name="Comma 22 20" xfId="16401" xr:uid="{00000000-0005-0000-0000-000006400000}"/>
    <cellStyle name="Comma 22 20 2" xfId="16402" xr:uid="{00000000-0005-0000-0000-000007400000}"/>
    <cellStyle name="Comma 22 20 2 2" xfId="16403" xr:uid="{00000000-0005-0000-0000-000008400000}"/>
    <cellStyle name="Comma 22 20 3" xfId="16404" xr:uid="{00000000-0005-0000-0000-000009400000}"/>
    <cellStyle name="Comma 22 20 3 2" xfId="16405" xr:uid="{00000000-0005-0000-0000-00000A400000}"/>
    <cellStyle name="Comma 22 20 4" xfId="16406" xr:uid="{00000000-0005-0000-0000-00000B400000}"/>
    <cellStyle name="Comma 22 20 5" xfId="16407" xr:uid="{00000000-0005-0000-0000-00000C400000}"/>
    <cellStyle name="Comma 22 21" xfId="16408" xr:uid="{00000000-0005-0000-0000-00000D400000}"/>
    <cellStyle name="Comma 22 21 2" xfId="16409" xr:uid="{00000000-0005-0000-0000-00000E400000}"/>
    <cellStyle name="Comma 22 21 3" xfId="16410" xr:uid="{00000000-0005-0000-0000-00000F400000}"/>
    <cellStyle name="Comma 22 21 4" xfId="16411" xr:uid="{00000000-0005-0000-0000-000010400000}"/>
    <cellStyle name="Comma 22 22" xfId="16412" xr:uid="{00000000-0005-0000-0000-000011400000}"/>
    <cellStyle name="Comma 22 22 2" xfId="16413" xr:uid="{00000000-0005-0000-0000-000012400000}"/>
    <cellStyle name="Comma 22 23" xfId="16414" xr:uid="{00000000-0005-0000-0000-000013400000}"/>
    <cellStyle name="Comma 22 24" xfId="16415" xr:uid="{00000000-0005-0000-0000-000014400000}"/>
    <cellStyle name="Comma 22 25" xfId="16416" xr:uid="{00000000-0005-0000-0000-000015400000}"/>
    <cellStyle name="Comma 22 26" xfId="16417" xr:uid="{00000000-0005-0000-0000-000016400000}"/>
    <cellStyle name="Comma 22 27" xfId="16418" xr:uid="{00000000-0005-0000-0000-000017400000}"/>
    <cellStyle name="Comma 22 28" xfId="16419" xr:uid="{00000000-0005-0000-0000-000018400000}"/>
    <cellStyle name="Comma 22 29" xfId="16420" xr:uid="{00000000-0005-0000-0000-000019400000}"/>
    <cellStyle name="Comma 22 3" xfId="16421" xr:uid="{00000000-0005-0000-0000-00001A400000}"/>
    <cellStyle name="Comma 22 3 10" xfId="16422" xr:uid="{00000000-0005-0000-0000-00001B400000}"/>
    <cellStyle name="Comma 22 3 10 10" xfId="16423" xr:uid="{00000000-0005-0000-0000-00001C400000}"/>
    <cellStyle name="Comma 22 3 10 2" xfId="16424" xr:uid="{00000000-0005-0000-0000-00001D400000}"/>
    <cellStyle name="Comma 22 3 10 2 2" xfId="16425" xr:uid="{00000000-0005-0000-0000-00001E400000}"/>
    <cellStyle name="Comma 22 3 10 2 2 2" xfId="16426" xr:uid="{00000000-0005-0000-0000-00001F400000}"/>
    <cellStyle name="Comma 22 3 10 2 2 2 2" xfId="16427" xr:uid="{00000000-0005-0000-0000-000020400000}"/>
    <cellStyle name="Comma 22 3 10 2 2 3" xfId="16428" xr:uid="{00000000-0005-0000-0000-000021400000}"/>
    <cellStyle name="Comma 22 3 10 2 2 3 2" xfId="16429" xr:uid="{00000000-0005-0000-0000-000022400000}"/>
    <cellStyle name="Comma 22 3 10 2 2 4" xfId="16430" xr:uid="{00000000-0005-0000-0000-000023400000}"/>
    <cellStyle name="Comma 22 3 10 2 2 5" xfId="16431" xr:uid="{00000000-0005-0000-0000-000024400000}"/>
    <cellStyle name="Comma 22 3 10 2 3" xfId="16432" xr:uid="{00000000-0005-0000-0000-000025400000}"/>
    <cellStyle name="Comma 22 3 10 2 3 2" xfId="16433" xr:uid="{00000000-0005-0000-0000-000026400000}"/>
    <cellStyle name="Comma 22 3 10 2 3 2 2" xfId="16434" xr:uid="{00000000-0005-0000-0000-000027400000}"/>
    <cellStyle name="Comma 22 3 10 2 3 3" xfId="16435" xr:uid="{00000000-0005-0000-0000-000028400000}"/>
    <cellStyle name="Comma 22 3 10 2 3 3 2" xfId="16436" xr:uid="{00000000-0005-0000-0000-000029400000}"/>
    <cellStyle name="Comma 22 3 10 2 3 4" xfId="16437" xr:uid="{00000000-0005-0000-0000-00002A400000}"/>
    <cellStyle name="Comma 22 3 10 2 3 5" xfId="16438" xr:uid="{00000000-0005-0000-0000-00002B400000}"/>
    <cellStyle name="Comma 22 3 10 2 4" xfId="16439" xr:uid="{00000000-0005-0000-0000-00002C400000}"/>
    <cellStyle name="Comma 22 3 10 2 4 2" xfId="16440" xr:uid="{00000000-0005-0000-0000-00002D400000}"/>
    <cellStyle name="Comma 22 3 10 2 4 2 2" xfId="16441" xr:uid="{00000000-0005-0000-0000-00002E400000}"/>
    <cellStyle name="Comma 22 3 10 2 4 3" xfId="16442" xr:uid="{00000000-0005-0000-0000-00002F400000}"/>
    <cellStyle name="Comma 22 3 10 2 4 3 2" xfId="16443" xr:uid="{00000000-0005-0000-0000-000030400000}"/>
    <cellStyle name="Comma 22 3 10 2 4 4" xfId="16444" xr:uid="{00000000-0005-0000-0000-000031400000}"/>
    <cellStyle name="Comma 22 3 10 2 4 5" xfId="16445" xr:uid="{00000000-0005-0000-0000-000032400000}"/>
    <cellStyle name="Comma 22 3 10 2 5" xfId="16446" xr:uid="{00000000-0005-0000-0000-000033400000}"/>
    <cellStyle name="Comma 22 3 10 2 5 2" xfId="16447" xr:uid="{00000000-0005-0000-0000-000034400000}"/>
    <cellStyle name="Comma 22 3 10 2 5 2 2" xfId="16448" xr:uid="{00000000-0005-0000-0000-000035400000}"/>
    <cellStyle name="Comma 22 3 10 2 5 3" xfId="16449" xr:uid="{00000000-0005-0000-0000-000036400000}"/>
    <cellStyle name="Comma 22 3 10 2 5 3 2" xfId="16450" xr:uid="{00000000-0005-0000-0000-000037400000}"/>
    <cellStyle name="Comma 22 3 10 2 5 4" xfId="16451" xr:uid="{00000000-0005-0000-0000-000038400000}"/>
    <cellStyle name="Comma 22 3 10 2 5 5" xfId="16452" xr:uid="{00000000-0005-0000-0000-000039400000}"/>
    <cellStyle name="Comma 22 3 10 2 6" xfId="16453" xr:uid="{00000000-0005-0000-0000-00003A400000}"/>
    <cellStyle name="Comma 22 3 10 2 6 2" xfId="16454" xr:uid="{00000000-0005-0000-0000-00003B400000}"/>
    <cellStyle name="Comma 22 3 10 2 7" xfId="16455" xr:uid="{00000000-0005-0000-0000-00003C400000}"/>
    <cellStyle name="Comma 22 3 10 2 7 2" xfId="16456" xr:uid="{00000000-0005-0000-0000-00003D400000}"/>
    <cellStyle name="Comma 22 3 10 2 8" xfId="16457" xr:uid="{00000000-0005-0000-0000-00003E400000}"/>
    <cellStyle name="Comma 22 3 10 2 9" xfId="16458" xr:uid="{00000000-0005-0000-0000-00003F400000}"/>
    <cellStyle name="Comma 22 3 10 3" xfId="16459" xr:uid="{00000000-0005-0000-0000-000040400000}"/>
    <cellStyle name="Comma 22 3 10 3 2" xfId="16460" xr:uid="{00000000-0005-0000-0000-000041400000}"/>
    <cellStyle name="Comma 22 3 10 3 2 2" xfId="16461" xr:uid="{00000000-0005-0000-0000-000042400000}"/>
    <cellStyle name="Comma 22 3 10 3 3" xfId="16462" xr:uid="{00000000-0005-0000-0000-000043400000}"/>
    <cellStyle name="Comma 22 3 10 3 3 2" xfId="16463" xr:uid="{00000000-0005-0000-0000-000044400000}"/>
    <cellStyle name="Comma 22 3 10 3 4" xfId="16464" xr:uid="{00000000-0005-0000-0000-000045400000}"/>
    <cellStyle name="Comma 22 3 10 3 5" xfId="16465" xr:uid="{00000000-0005-0000-0000-000046400000}"/>
    <cellStyle name="Comma 22 3 10 4" xfId="16466" xr:uid="{00000000-0005-0000-0000-000047400000}"/>
    <cellStyle name="Comma 22 3 10 4 2" xfId="16467" xr:uid="{00000000-0005-0000-0000-000048400000}"/>
    <cellStyle name="Comma 22 3 10 4 2 2" xfId="16468" xr:uid="{00000000-0005-0000-0000-000049400000}"/>
    <cellStyle name="Comma 22 3 10 4 3" xfId="16469" xr:uid="{00000000-0005-0000-0000-00004A400000}"/>
    <cellStyle name="Comma 22 3 10 4 3 2" xfId="16470" xr:uid="{00000000-0005-0000-0000-00004B400000}"/>
    <cellStyle name="Comma 22 3 10 4 4" xfId="16471" xr:uid="{00000000-0005-0000-0000-00004C400000}"/>
    <cellStyle name="Comma 22 3 10 4 5" xfId="16472" xr:uid="{00000000-0005-0000-0000-00004D400000}"/>
    <cellStyle name="Comma 22 3 10 5" xfId="16473" xr:uid="{00000000-0005-0000-0000-00004E400000}"/>
    <cellStyle name="Comma 22 3 10 5 2" xfId="16474" xr:uid="{00000000-0005-0000-0000-00004F400000}"/>
    <cellStyle name="Comma 22 3 10 5 2 2" xfId="16475" xr:uid="{00000000-0005-0000-0000-000050400000}"/>
    <cellStyle name="Comma 22 3 10 5 3" xfId="16476" xr:uid="{00000000-0005-0000-0000-000051400000}"/>
    <cellStyle name="Comma 22 3 10 5 3 2" xfId="16477" xr:uid="{00000000-0005-0000-0000-000052400000}"/>
    <cellStyle name="Comma 22 3 10 5 4" xfId="16478" xr:uid="{00000000-0005-0000-0000-000053400000}"/>
    <cellStyle name="Comma 22 3 10 5 5" xfId="16479" xr:uid="{00000000-0005-0000-0000-000054400000}"/>
    <cellStyle name="Comma 22 3 10 6" xfId="16480" xr:uid="{00000000-0005-0000-0000-000055400000}"/>
    <cellStyle name="Comma 22 3 10 6 2" xfId="16481" xr:uid="{00000000-0005-0000-0000-000056400000}"/>
    <cellStyle name="Comma 22 3 10 6 2 2" xfId="16482" xr:uid="{00000000-0005-0000-0000-000057400000}"/>
    <cellStyle name="Comma 22 3 10 6 3" xfId="16483" xr:uid="{00000000-0005-0000-0000-000058400000}"/>
    <cellStyle name="Comma 22 3 10 6 3 2" xfId="16484" xr:uid="{00000000-0005-0000-0000-000059400000}"/>
    <cellStyle name="Comma 22 3 10 6 4" xfId="16485" xr:uid="{00000000-0005-0000-0000-00005A400000}"/>
    <cellStyle name="Comma 22 3 10 6 5" xfId="16486" xr:uid="{00000000-0005-0000-0000-00005B400000}"/>
    <cellStyle name="Comma 22 3 10 7" xfId="16487" xr:uid="{00000000-0005-0000-0000-00005C400000}"/>
    <cellStyle name="Comma 22 3 10 7 2" xfId="16488" xr:uid="{00000000-0005-0000-0000-00005D400000}"/>
    <cellStyle name="Comma 22 3 10 8" xfId="16489" xr:uid="{00000000-0005-0000-0000-00005E400000}"/>
    <cellStyle name="Comma 22 3 10 8 2" xfId="16490" xr:uid="{00000000-0005-0000-0000-00005F400000}"/>
    <cellStyle name="Comma 22 3 10 9" xfId="16491" xr:uid="{00000000-0005-0000-0000-000060400000}"/>
    <cellStyle name="Comma 22 3 100" xfId="16492" xr:uid="{00000000-0005-0000-0000-000061400000}"/>
    <cellStyle name="Comma 22 3 101" xfId="16493" xr:uid="{00000000-0005-0000-0000-000062400000}"/>
    <cellStyle name="Comma 22 3 102" xfId="16494" xr:uid="{00000000-0005-0000-0000-000063400000}"/>
    <cellStyle name="Comma 22 3 103" xfId="16495" xr:uid="{00000000-0005-0000-0000-000064400000}"/>
    <cellStyle name="Comma 22 3 104" xfId="16496" xr:uid="{00000000-0005-0000-0000-000065400000}"/>
    <cellStyle name="Comma 22 3 105" xfId="16497" xr:uid="{00000000-0005-0000-0000-000066400000}"/>
    <cellStyle name="Comma 22 3 106" xfId="16498" xr:uid="{00000000-0005-0000-0000-000067400000}"/>
    <cellStyle name="Comma 22 3 107" xfId="16499" xr:uid="{00000000-0005-0000-0000-000068400000}"/>
    <cellStyle name="Comma 22 3 108" xfId="16500" xr:uid="{00000000-0005-0000-0000-000069400000}"/>
    <cellStyle name="Comma 22 3 109" xfId="16501" xr:uid="{00000000-0005-0000-0000-00006A400000}"/>
    <cellStyle name="Comma 22 3 11" xfId="16502" xr:uid="{00000000-0005-0000-0000-00006B400000}"/>
    <cellStyle name="Comma 22 3 11 10" xfId="16503" xr:uid="{00000000-0005-0000-0000-00006C400000}"/>
    <cellStyle name="Comma 22 3 11 2" xfId="16504" xr:uid="{00000000-0005-0000-0000-00006D400000}"/>
    <cellStyle name="Comma 22 3 11 2 2" xfId="16505" xr:uid="{00000000-0005-0000-0000-00006E400000}"/>
    <cellStyle name="Comma 22 3 11 2 2 2" xfId="16506" xr:uid="{00000000-0005-0000-0000-00006F400000}"/>
    <cellStyle name="Comma 22 3 11 2 2 2 2" xfId="16507" xr:uid="{00000000-0005-0000-0000-000070400000}"/>
    <cellStyle name="Comma 22 3 11 2 2 3" xfId="16508" xr:uid="{00000000-0005-0000-0000-000071400000}"/>
    <cellStyle name="Comma 22 3 11 2 2 3 2" xfId="16509" xr:uid="{00000000-0005-0000-0000-000072400000}"/>
    <cellStyle name="Comma 22 3 11 2 2 4" xfId="16510" xr:uid="{00000000-0005-0000-0000-000073400000}"/>
    <cellStyle name="Comma 22 3 11 2 2 5" xfId="16511" xr:uid="{00000000-0005-0000-0000-000074400000}"/>
    <cellStyle name="Comma 22 3 11 2 3" xfId="16512" xr:uid="{00000000-0005-0000-0000-000075400000}"/>
    <cellStyle name="Comma 22 3 11 2 3 2" xfId="16513" xr:uid="{00000000-0005-0000-0000-000076400000}"/>
    <cellStyle name="Comma 22 3 11 2 3 2 2" xfId="16514" xr:uid="{00000000-0005-0000-0000-000077400000}"/>
    <cellStyle name="Comma 22 3 11 2 3 3" xfId="16515" xr:uid="{00000000-0005-0000-0000-000078400000}"/>
    <cellStyle name="Comma 22 3 11 2 3 3 2" xfId="16516" xr:uid="{00000000-0005-0000-0000-000079400000}"/>
    <cellStyle name="Comma 22 3 11 2 3 4" xfId="16517" xr:uid="{00000000-0005-0000-0000-00007A400000}"/>
    <cellStyle name="Comma 22 3 11 2 3 5" xfId="16518" xr:uid="{00000000-0005-0000-0000-00007B400000}"/>
    <cellStyle name="Comma 22 3 11 2 4" xfId="16519" xr:uid="{00000000-0005-0000-0000-00007C400000}"/>
    <cellStyle name="Comma 22 3 11 2 4 2" xfId="16520" xr:uid="{00000000-0005-0000-0000-00007D400000}"/>
    <cellStyle name="Comma 22 3 11 2 4 2 2" xfId="16521" xr:uid="{00000000-0005-0000-0000-00007E400000}"/>
    <cellStyle name="Comma 22 3 11 2 4 3" xfId="16522" xr:uid="{00000000-0005-0000-0000-00007F400000}"/>
    <cellStyle name="Comma 22 3 11 2 4 3 2" xfId="16523" xr:uid="{00000000-0005-0000-0000-000080400000}"/>
    <cellStyle name="Comma 22 3 11 2 4 4" xfId="16524" xr:uid="{00000000-0005-0000-0000-000081400000}"/>
    <cellStyle name="Comma 22 3 11 2 4 5" xfId="16525" xr:uid="{00000000-0005-0000-0000-000082400000}"/>
    <cellStyle name="Comma 22 3 11 2 5" xfId="16526" xr:uid="{00000000-0005-0000-0000-000083400000}"/>
    <cellStyle name="Comma 22 3 11 2 5 2" xfId="16527" xr:uid="{00000000-0005-0000-0000-000084400000}"/>
    <cellStyle name="Comma 22 3 11 2 5 2 2" xfId="16528" xr:uid="{00000000-0005-0000-0000-000085400000}"/>
    <cellStyle name="Comma 22 3 11 2 5 3" xfId="16529" xr:uid="{00000000-0005-0000-0000-000086400000}"/>
    <cellStyle name="Comma 22 3 11 2 5 3 2" xfId="16530" xr:uid="{00000000-0005-0000-0000-000087400000}"/>
    <cellStyle name="Comma 22 3 11 2 5 4" xfId="16531" xr:uid="{00000000-0005-0000-0000-000088400000}"/>
    <cellStyle name="Comma 22 3 11 2 5 5" xfId="16532" xr:uid="{00000000-0005-0000-0000-000089400000}"/>
    <cellStyle name="Comma 22 3 11 2 6" xfId="16533" xr:uid="{00000000-0005-0000-0000-00008A400000}"/>
    <cellStyle name="Comma 22 3 11 2 6 2" xfId="16534" xr:uid="{00000000-0005-0000-0000-00008B400000}"/>
    <cellStyle name="Comma 22 3 11 2 7" xfId="16535" xr:uid="{00000000-0005-0000-0000-00008C400000}"/>
    <cellStyle name="Comma 22 3 11 2 7 2" xfId="16536" xr:uid="{00000000-0005-0000-0000-00008D400000}"/>
    <cellStyle name="Comma 22 3 11 2 8" xfId="16537" xr:uid="{00000000-0005-0000-0000-00008E400000}"/>
    <cellStyle name="Comma 22 3 11 2 9" xfId="16538" xr:uid="{00000000-0005-0000-0000-00008F400000}"/>
    <cellStyle name="Comma 22 3 11 3" xfId="16539" xr:uid="{00000000-0005-0000-0000-000090400000}"/>
    <cellStyle name="Comma 22 3 11 3 2" xfId="16540" xr:uid="{00000000-0005-0000-0000-000091400000}"/>
    <cellStyle name="Comma 22 3 11 3 2 2" xfId="16541" xr:uid="{00000000-0005-0000-0000-000092400000}"/>
    <cellStyle name="Comma 22 3 11 3 3" xfId="16542" xr:uid="{00000000-0005-0000-0000-000093400000}"/>
    <cellStyle name="Comma 22 3 11 3 3 2" xfId="16543" xr:uid="{00000000-0005-0000-0000-000094400000}"/>
    <cellStyle name="Comma 22 3 11 3 4" xfId="16544" xr:uid="{00000000-0005-0000-0000-000095400000}"/>
    <cellStyle name="Comma 22 3 11 3 5" xfId="16545" xr:uid="{00000000-0005-0000-0000-000096400000}"/>
    <cellStyle name="Comma 22 3 11 4" xfId="16546" xr:uid="{00000000-0005-0000-0000-000097400000}"/>
    <cellStyle name="Comma 22 3 11 4 2" xfId="16547" xr:uid="{00000000-0005-0000-0000-000098400000}"/>
    <cellStyle name="Comma 22 3 11 4 2 2" xfId="16548" xr:uid="{00000000-0005-0000-0000-000099400000}"/>
    <cellStyle name="Comma 22 3 11 4 3" xfId="16549" xr:uid="{00000000-0005-0000-0000-00009A400000}"/>
    <cellStyle name="Comma 22 3 11 4 3 2" xfId="16550" xr:uid="{00000000-0005-0000-0000-00009B400000}"/>
    <cellStyle name="Comma 22 3 11 4 4" xfId="16551" xr:uid="{00000000-0005-0000-0000-00009C400000}"/>
    <cellStyle name="Comma 22 3 11 4 5" xfId="16552" xr:uid="{00000000-0005-0000-0000-00009D400000}"/>
    <cellStyle name="Comma 22 3 11 5" xfId="16553" xr:uid="{00000000-0005-0000-0000-00009E400000}"/>
    <cellStyle name="Comma 22 3 11 5 2" xfId="16554" xr:uid="{00000000-0005-0000-0000-00009F400000}"/>
    <cellStyle name="Comma 22 3 11 5 2 2" xfId="16555" xr:uid="{00000000-0005-0000-0000-0000A0400000}"/>
    <cellStyle name="Comma 22 3 11 5 3" xfId="16556" xr:uid="{00000000-0005-0000-0000-0000A1400000}"/>
    <cellStyle name="Comma 22 3 11 5 3 2" xfId="16557" xr:uid="{00000000-0005-0000-0000-0000A2400000}"/>
    <cellStyle name="Comma 22 3 11 5 4" xfId="16558" xr:uid="{00000000-0005-0000-0000-0000A3400000}"/>
    <cellStyle name="Comma 22 3 11 5 5" xfId="16559" xr:uid="{00000000-0005-0000-0000-0000A4400000}"/>
    <cellStyle name="Comma 22 3 11 6" xfId="16560" xr:uid="{00000000-0005-0000-0000-0000A5400000}"/>
    <cellStyle name="Comma 22 3 11 6 2" xfId="16561" xr:uid="{00000000-0005-0000-0000-0000A6400000}"/>
    <cellStyle name="Comma 22 3 11 6 2 2" xfId="16562" xr:uid="{00000000-0005-0000-0000-0000A7400000}"/>
    <cellStyle name="Comma 22 3 11 6 3" xfId="16563" xr:uid="{00000000-0005-0000-0000-0000A8400000}"/>
    <cellStyle name="Comma 22 3 11 6 3 2" xfId="16564" xr:uid="{00000000-0005-0000-0000-0000A9400000}"/>
    <cellStyle name="Comma 22 3 11 6 4" xfId="16565" xr:uid="{00000000-0005-0000-0000-0000AA400000}"/>
    <cellStyle name="Comma 22 3 11 6 5" xfId="16566" xr:uid="{00000000-0005-0000-0000-0000AB400000}"/>
    <cellStyle name="Comma 22 3 11 7" xfId="16567" xr:uid="{00000000-0005-0000-0000-0000AC400000}"/>
    <cellStyle name="Comma 22 3 11 7 2" xfId="16568" xr:uid="{00000000-0005-0000-0000-0000AD400000}"/>
    <cellStyle name="Comma 22 3 11 8" xfId="16569" xr:uid="{00000000-0005-0000-0000-0000AE400000}"/>
    <cellStyle name="Comma 22 3 11 8 2" xfId="16570" xr:uid="{00000000-0005-0000-0000-0000AF400000}"/>
    <cellStyle name="Comma 22 3 11 9" xfId="16571" xr:uid="{00000000-0005-0000-0000-0000B0400000}"/>
    <cellStyle name="Comma 22 3 110" xfId="16572" xr:uid="{00000000-0005-0000-0000-0000B1400000}"/>
    <cellStyle name="Comma 22 3 111" xfId="16573" xr:uid="{00000000-0005-0000-0000-0000B2400000}"/>
    <cellStyle name="Comma 22 3 112" xfId="16574" xr:uid="{00000000-0005-0000-0000-0000B3400000}"/>
    <cellStyle name="Comma 22 3 113" xfId="16575" xr:uid="{00000000-0005-0000-0000-0000B4400000}"/>
    <cellStyle name="Comma 22 3 114" xfId="16576" xr:uid="{00000000-0005-0000-0000-0000B5400000}"/>
    <cellStyle name="Comma 22 3 115" xfId="16577" xr:uid="{00000000-0005-0000-0000-0000B6400000}"/>
    <cellStyle name="Comma 22 3 116" xfId="16578" xr:uid="{00000000-0005-0000-0000-0000B7400000}"/>
    <cellStyle name="Comma 22 3 117" xfId="16579" xr:uid="{00000000-0005-0000-0000-0000B8400000}"/>
    <cellStyle name="Comma 22 3 118" xfId="16580" xr:uid="{00000000-0005-0000-0000-0000B9400000}"/>
    <cellStyle name="Comma 22 3 119" xfId="16581" xr:uid="{00000000-0005-0000-0000-0000BA400000}"/>
    <cellStyle name="Comma 22 3 12" xfId="16582" xr:uid="{00000000-0005-0000-0000-0000BB400000}"/>
    <cellStyle name="Comma 22 3 12 10" xfId="16583" xr:uid="{00000000-0005-0000-0000-0000BC400000}"/>
    <cellStyle name="Comma 22 3 12 2" xfId="16584" xr:uid="{00000000-0005-0000-0000-0000BD400000}"/>
    <cellStyle name="Comma 22 3 12 2 2" xfId="16585" xr:uid="{00000000-0005-0000-0000-0000BE400000}"/>
    <cellStyle name="Comma 22 3 12 2 2 2" xfId="16586" xr:uid="{00000000-0005-0000-0000-0000BF400000}"/>
    <cellStyle name="Comma 22 3 12 2 2 2 2" xfId="16587" xr:uid="{00000000-0005-0000-0000-0000C0400000}"/>
    <cellStyle name="Comma 22 3 12 2 2 3" xfId="16588" xr:uid="{00000000-0005-0000-0000-0000C1400000}"/>
    <cellStyle name="Comma 22 3 12 2 2 3 2" xfId="16589" xr:uid="{00000000-0005-0000-0000-0000C2400000}"/>
    <cellStyle name="Comma 22 3 12 2 2 4" xfId="16590" xr:uid="{00000000-0005-0000-0000-0000C3400000}"/>
    <cellStyle name="Comma 22 3 12 2 2 5" xfId="16591" xr:uid="{00000000-0005-0000-0000-0000C4400000}"/>
    <cellStyle name="Comma 22 3 12 2 3" xfId="16592" xr:uid="{00000000-0005-0000-0000-0000C5400000}"/>
    <cellStyle name="Comma 22 3 12 2 3 2" xfId="16593" xr:uid="{00000000-0005-0000-0000-0000C6400000}"/>
    <cellStyle name="Comma 22 3 12 2 3 2 2" xfId="16594" xr:uid="{00000000-0005-0000-0000-0000C7400000}"/>
    <cellStyle name="Comma 22 3 12 2 3 3" xfId="16595" xr:uid="{00000000-0005-0000-0000-0000C8400000}"/>
    <cellStyle name="Comma 22 3 12 2 3 3 2" xfId="16596" xr:uid="{00000000-0005-0000-0000-0000C9400000}"/>
    <cellStyle name="Comma 22 3 12 2 3 4" xfId="16597" xr:uid="{00000000-0005-0000-0000-0000CA400000}"/>
    <cellStyle name="Comma 22 3 12 2 3 5" xfId="16598" xr:uid="{00000000-0005-0000-0000-0000CB400000}"/>
    <cellStyle name="Comma 22 3 12 2 4" xfId="16599" xr:uid="{00000000-0005-0000-0000-0000CC400000}"/>
    <cellStyle name="Comma 22 3 12 2 4 2" xfId="16600" xr:uid="{00000000-0005-0000-0000-0000CD400000}"/>
    <cellStyle name="Comma 22 3 12 2 4 2 2" xfId="16601" xr:uid="{00000000-0005-0000-0000-0000CE400000}"/>
    <cellStyle name="Comma 22 3 12 2 4 3" xfId="16602" xr:uid="{00000000-0005-0000-0000-0000CF400000}"/>
    <cellStyle name="Comma 22 3 12 2 4 3 2" xfId="16603" xr:uid="{00000000-0005-0000-0000-0000D0400000}"/>
    <cellStyle name="Comma 22 3 12 2 4 4" xfId="16604" xr:uid="{00000000-0005-0000-0000-0000D1400000}"/>
    <cellStyle name="Comma 22 3 12 2 4 5" xfId="16605" xr:uid="{00000000-0005-0000-0000-0000D2400000}"/>
    <cellStyle name="Comma 22 3 12 2 5" xfId="16606" xr:uid="{00000000-0005-0000-0000-0000D3400000}"/>
    <cellStyle name="Comma 22 3 12 2 5 2" xfId="16607" xr:uid="{00000000-0005-0000-0000-0000D4400000}"/>
    <cellStyle name="Comma 22 3 12 2 5 2 2" xfId="16608" xr:uid="{00000000-0005-0000-0000-0000D5400000}"/>
    <cellStyle name="Comma 22 3 12 2 5 3" xfId="16609" xr:uid="{00000000-0005-0000-0000-0000D6400000}"/>
    <cellStyle name="Comma 22 3 12 2 5 3 2" xfId="16610" xr:uid="{00000000-0005-0000-0000-0000D7400000}"/>
    <cellStyle name="Comma 22 3 12 2 5 4" xfId="16611" xr:uid="{00000000-0005-0000-0000-0000D8400000}"/>
    <cellStyle name="Comma 22 3 12 2 5 5" xfId="16612" xr:uid="{00000000-0005-0000-0000-0000D9400000}"/>
    <cellStyle name="Comma 22 3 12 2 6" xfId="16613" xr:uid="{00000000-0005-0000-0000-0000DA400000}"/>
    <cellStyle name="Comma 22 3 12 2 6 2" xfId="16614" xr:uid="{00000000-0005-0000-0000-0000DB400000}"/>
    <cellStyle name="Comma 22 3 12 2 7" xfId="16615" xr:uid="{00000000-0005-0000-0000-0000DC400000}"/>
    <cellStyle name="Comma 22 3 12 2 7 2" xfId="16616" xr:uid="{00000000-0005-0000-0000-0000DD400000}"/>
    <cellStyle name="Comma 22 3 12 2 8" xfId="16617" xr:uid="{00000000-0005-0000-0000-0000DE400000}"/>
    <cellStyle name="Comma 22 3 12 2 9" xfId="16618" xr:uid="{00000000-0005-0000-0000-0000DF400000}"/>
    <cellStyle name="Comma 22 3 12 3" xfId="16619" xr:uid="{00000000-0005-0000-0000-0000E0400000}"/>
    <cellStyle name="Comma 22 3 12 3 2" xfId="16620" xr:uid="{00000000-0005-0000-0000-0000E1400000}"/>
    <cellStyle name="Comma 22 3 12 3 2 2" xfId="16621" xr:uid="{00000000-0005-0000-0000-0000E2400000}"/>
    <cellStyle name="Comma 22 3 12 3 3" xfId="16622" xr:uid="{00000000-0005-0000-0000-0000E3400000}"/>
    <cellStyle name="Comma 22 3 12 3 3 2" xfId="16623" xr:uid="{00000000-0005-0000-0000-0000E4400000}"/>
    <cellStyle name="Comma 22 3 12 3 4" xfId="16624" xr:uid="{00000000-0005-0000-0000-0000E5400000}"/>
    <cellStyle name="Comma 22 3 12 3 5" xfId="16625" xr:uid="{00000000-0005-0000-0000-0000E6400000}"/>
    <cellStyle name="Comma 22 3 12 4" xfId="16626" xr:uid="{00000000-0005-0000-0000-0000E7400000}"/>
    <cellStyle name="Comma 22 3 12 4 2" xfId="16627" xr:uid="{00000000-0005-0000-0000-0000E8400000}"/>
    <cellStyle name="Comma 22 3 12 4 2 2" xfId="16628" xr:uid="{00000000-0005-0000-0000-0000E9400000}"/>
    <cellStyle name="Comma 22 3 12 4 3" xfId="16629" xr:uid="{00000000-0005-0000-0000-0000EA400000}"/>
    <cellStyle name="Comma 22 3 12 4 3 2" xfId="16630" xr:uid="{00000000-0005-0000-0000-0000EB400000}"/>
    <cellStyle name="Comma 22 3 12 4 4" xfId="16631" xr:uid="{00000000-0005-0000-0000-0000EC400000}"/>
    <cellStyle name="Comma 22 3 12 4 5" xfId="16632" xr:uid="{00000000-0005-0000-0000-0000ED400000}"/>
    <cellStyle name="Comma 22 3 12 5" xfId="16633" xr:uid="{00000000-0005-0000-0000-0000EE400000}"/>
    <cellStyle name="Comma 22 3 12 5 2" xfId="16634" xr:uid="{00000000-0005-0000-0000-0000EF400000}"/>
    <cellStyle name="Comma 22 3 12 5 2 2" xfId="16635" xr:uid="{00000000-0005-0000-0000-0000F0400000}"/>
    <cellStyle name="Comma 22 3 12 5 3" xfId="16636" xr:uid="{00000000-0005-0000-0000-0000F1400000}"/>
    <cellStyle name="Comma 22 3 12 5 3 2" xfId="16637" xr:uid="{00000000-0005-0000-0000-0000F2400000}"/>
    <cellStyle name="Comma 22 3 12 5 4" xfId="16638" xr:uid="{00000000-0005-0000-0000-0000F3400000}"/>
    <cellStyle name="Comma 22 3 12 5 5" xfId="16639" xr:uid="{00000000-0005-0000-0000-0000F4400000}"/>
    <cellStyle name="Comma 22 3 12 6" xfId="16640" xr:uid="{00000000-0005-0000-0000-0000F5400000}"/>
    <cellStyle name="Comma 22 3 12 6 2" xfId="16641" xr:uid="{00000000-0005-0000-0000-0000F6400000}"/>
    <cellStyle name="Comma 22 3 12 6 2 2" xfId="16642" xr:uid="{00000000-0005-0000-0000-0000F7400000}"/>
    <cellStyle name="Comma 22 3 12 6 3" xfId="16643" xr:uid="{00000000-0005-0000-0000-0000F8400000}"/>
    <cellStyle name="Comma 22 3 12 6 3 2" xfId="16644" xr:uid="{00000000-0005-0000-0000-0000F9400000}"/>
    <cellStyle name="Comma 22 3 12 6 4" xfId="16645" xr:uid="{00000000-0005-0000-0000-0000FA400000}"/>
    <cellStyle name="Comma 22 3 12 6 5" xfId="16646" xr:uid="{00000000-0005-0000-0000-0000FB400000}"/>
    <cellStyle name="Comma 22 3 12 7" xfId="16647" xr:uid="{00000000-0005-0000-0000-0000FC400000}"/>
    <cellStyle name="Comma 22 3 12 7 2" xfId="16648" xr:uid="{00000000-0005-0000-0000-0000FD400000}"/>
    <cellStyle name="Comma 22 3 12 8" xfId="16649" xr:uid="{00000000-0005-0000-0000-0000FE400000}"/>
    <cellStyle name="Comma 22 3 12 8 2" xfId="16650" xr:uid="{00000000-0005-0000-0000-0000FF400000}"/>
    <cellStyle name="Comma 22 3 12 9" xfId="16651" xr:uid="{00000000-0005-0000-0000-000000410000}"/>
    <cellStyle name="Comma 22 3 120" xfId="16652" xr:uid="{00000000-0005-0000-0000-000001410000}"/>
    <cellStyle name="Comma 22 3 121" xfId="16653" xr:uid="{00000000-0005-0000-0000-000002410000}"/>
    <cellStyle name="Comma 22 3 122" xfId="16654" xr:uid="{00000000-0005-0000-0000-000003410000}"/>
    <cellStyle name="Comma 22 3 123" xfId="16655" xr:uid="{00000000-0005-0000-0000-000004410000}"/>
    <cellStyle name="Comma 22 3 124" xfId="16656" xr:uid="{00000000-0005-0000-0000-000005410000}"/>
    <cellStyle name="Comma 22 3 125" xfId="16657" xr:uid="{00000000-0005-0000-0000-000006410000}"/>
    <cellStyle name="Comma 22 3 126" xfId="16658" xr:uid="{00000000-0005-0000-0000-000007410000}"/>
    <cellStyle name="Comma 22 3 127" xfId="16659" xr:uid="{00000000-0005-0000-0000-000008410000}"/>
    <cellStyle name="Comma 22 3 128" xfId="16660" xr:uid="{00000000-0005-0000-0000-000009410000}"/>
    <cellStyle name="Comma 22 3 129" xfId="16661" xr:uid="{00000000-0005-0000-0000-00000A410000}"/>
    <cellStyle name="Comma 22 3 13" xfId="16662" xr:uid="{00000000-0005-0000-0000-00000B410000}"/>
    <cellStyle name="Comma 22 3 13 2" xfId="16663" xr:uid="{00000000-0005-0000-0000-00000C410000}"/>
    <cellStyle name="Comma 22 3 13 2 2" xfId="16664" xr:uid="{00000000-0005-0000-0000-00000D410000}"/>
    <cellStyle name="Comma 22 3 13 2 2 2" xfId="16665" xr:uid="{00000000-0005-0000-0000-00000E410000}"/>
    <cellStyle name="Comma 22 3 13 2 3" xfId="16666" xr:uid="{00000000-0005-0000-0000-00000F410000}"/>
    <cellStyle name="Comma 22 3 13 2 3 2" xfId="16667" xr:uid="{00000000-0005-0000-0000-000010410000}"/>
    <cellStyle name="Comma 22 3 13 2 4" xfId="16668" xr:uid="{00000000-0005-0000-0000-000011410000}"/>
    <cellStyle name="Comma 22 3 13 2 5" xfId="16669" xr:uid="{00000000-0005-0000-0000-000012410000}"/>
    <cellStyle name="Comma 22 3 13 3" xfId="16670" xr:uid="{00000000-0005-0000-0000-000013410000}"/>
    <cellStyle name="Comma 22 3 13 3 2" xfId="16671" xr:uid="{00000000-0005-0000-0000-000014410000}"/>
    <cellStyle name="Comma 22 3 13 3 2 2" xfId="16672" xr:uid="{00000000-0005-0000-0000-000015410000}"/>
    <cellStyle name="Comma 22 3 13 3 3" xfId="16673" xr:uid="{00000000-0005-0000-0000-000016410000}"/>
    <cellStyle name="Comma 22 3 13 3 3 2" xfId="16674" xr:uid="{00000000-0005-0000-0000-000017410000}"/>
    <cellStyle name="Comma 22 3 13 3 4" xfId="16675" xr:uid="{00000000-0005-0000-0000-000018410000}"/>
    <cellStyle name="Comma 22 3 13 3 5" xfId="16676" xr:uid="{00000000-0005-0000-0000-000019410000}"/>
    <cellStyle name="Comma 22 3 13 4" xfId="16677" xr:uid="{00000000-0005-0000-0000-00001A410000}"/>
    <cellStyle name="Comma 22 3 13 4 2" xfId="16678" xr:uid="{00000000-0005-0000-0000-00001B410000}"/>
    <cellStyle name="Comma 22 3 13 4 2 2" xfId="16679" xr:uid="{00000000-0005-0000-0000-00001C410000}"/>
    <cellStyle name="Comma 22 3 13 4 3" xfId="16680" xr:uid="{00000000-0005-0000-0000-00001D410000}"/>
    <cellStyle name="Comma 22 3 13 4 3 2" xfId="16681" xr:uid="{00000000-0005-0000-0000-00001E410000}"/>
    <cellStyle name="Comma 22 3 13 4 4" xfId="16682" xr:uid="{00000000-0005-0000-0000-00001F410000}"/>
    <cellStyle name="Comma 22 3 13 4 5" xfId="16683" xr:uid="{00000000-0005-0000-0000-000020410000}"/>
    <cellStyle name="Comma 22 3 13 5" xfId="16684" xr:uid="{00000000-0005-0000-0000-000021410000}"/>
    <cellStyle name="Comma 22 3 13 5 2" xfId="16685" xr:uid="{00000000-0005-0000-0000-000022410000}"/>
    <cellStyle name="Comma 22 3 13 5 2 2" xfId="16686" xr:uid="{00000000-0005-0000-0000-000023410000}"/>
    <cellStyle name="Comma 22 3 13 5 3" xfId="16687" xr:uid="{00000000-0005-0000-0000-000024410000}"/>
    <cellStyle name="Comma 22 3 13 5 3 2" xfId="16688" xr:uid="{00000000-0005-0000-0000-000025410000}"/>
    <cellStyle name="Comma 22 3 13 5 4" xfId="16689" xr:uid="{00000000-0005-0000-0000-000026410000}"/>
    <cellStyle name="Comma 22 3 13 5 5" xfId="16690" xr:uid="{00000000-0005-0000-0000-000027410000}"/>
    <cellStyle name="Comma 22 3 13 6" xfId="16691" xr:uid="{00000000-0005-0000-0000-000028410000}"/>
    <cellStyle name="Comma 22 3 13 6 2" xfId="16692" xr:uid="{00000000-0005-0000-0000-000029410000}"/>
    <cellStyle name="Comma 22 3 13 7" xfId="16693" xr:uid="{00000000-0005-0000-0000-00002A410000}"/>
    <cellStyle name="Comma 22 3 13 7 2" xfId="16694" xr:uid="{00000000-0005-0000-0000-00002B410000}"/>
    <cellStyle name="Comma 22 3 13 8" xfId="16695" xr:uid="{00000000-0005-0000-0000-00002C410000}"/>
    <cellStyle name="Comma 22 3 13 9" xfId="16696" xr:uid="{00000000-0005-0000-0000-00002D410000}"/>
    <cellStyle name="Comma 22 3 130" xfId="16697" xr:uid="{00000000-0005-0000-0000-00002E410000}"/>
    <cellStyle name="Comma 22 3 131" xfId="16698" xr:uid="{00000000-0005-0000-0000-00002F410000}"/>
    <cellStyle name="Comma 22 3 132" xfId="16699" xr:uid="{00000000-0005-0000-0000-000030410000}"/>
    <cellStyle name="Comma 22 3 133" xfId="16700" xr:uid="{00000000-0005-0000-0000-000031410000}"/>
    <cellStyle name="Comma 22 3 134" xfId="16701" xr:uid="{00000000-0005-0000-0000-000032410000}"/>
    <cellStyle name="Comma 22 3 135" xfId="16702" xr:uid="{00000000-0005-0000-0000-000033410000}"/>
    <cellStyle name="Comma 22 3 136" xfId="16703" xr:uid="{00000000-0005-0000-0000-000034410000}"/>
    <cellStyle name="Comma 22 3 137" xfId="16704" xr:uid="{00000000-0005-0000-0000-000035410000}"/>
    <cellStyle name="Comma 22 3 138" xfId="16705" xr:uid="{00000000-0005-0000-0000-000036410000}"/>
    <cellStyle name="Comma 22 3 139" xfId="16706" xr:uid="{00000000-0005-0000-0000-000037410000}"/>
    <cellStyle name="Comma 22 3 14" xfId="16707" xr:uid="{00000000-0005-0000-0000-000038410000}"/>
    <cellStyle name="Comma 22 3 14 2" xfId="16708" xr:uid="{00000000-0005-0000-0000-000039410000}"/>
    <cellStyle name="Comma 22 3 14 2 2" xfId="16709" xr:uid="{00000000-0005-0000-0000-00003A410000}"/>
    <cellStyle name="Comma 22 3 14 3" xfId="16710" xr:uid="{00000000-0005-0000-0000-00003B410000}"/>
    <cellStyle name="Comma 22 3 14 3 2" xfId="16711" xr:uid="{00000000-0005-0000-0000-00003C410000}"/>
    <cellStyle name="Comma 22 3 14 4" xfId="16712" xr:uid="{00000000-0005-0000-0000-00003D410000}"/>
    <cellStyle name="Comma 22 3 14 5" xfId="16713" xr:uid="{00000000-0005-0000-0000-00003E410000}"/>
    <cellStyle name="Comma 22 3 140" xfId="16714" xr:uid="{00000000-0005-0000-0000-00003F410000}"/>
    <cellStyle name="Comma 22 3 141" xfId="16715" xr:uid="{00000000-0005-0000-0000-000040410000}"/>
    <cellStyle name="Comma 22 3 142" xfId="16716" xr:uid="{00000000-0005-0000-0000-000041410000}"/>
    <cellStyle name="Comma 22 3 143" xfId="16717" xr:uid="{00000000-0005-0000-0000-000042410000}"/>
    <cellStyle name="Comma 22 3 144" xfId="16718" xr:uid="{00000000-0005-0000-0000-000043410000}"/>
    <cellStyle name="Comma 22 3 145" xfId="16719" xr:uid="{00000000-0005-0000-0000-000044410000}"/>
    <cellStyle name="Comma 22 3 146" xfId="16720" xr:uid="{00000000-0005-0000-0000-000045410000}"/>
    <cellStyle name="Comma 22 3 147" xfId="16721" xr:uid="{00000000-0005-0000-0000-000046410000}"/>
    <cellStyle name="Comma 22 3 148" xfId="16722" xr:uid="{00000000-0005-0000-0000-000047410000}"/>
    <cellStyle name="Comma 22 3 149" xfId="16723" xr:uid="{00000000-0005-0000-0000-000048410000}"/>
    <cellStyle name="Comma 22 3 15" xfId="16724" xr:uid="{00000000-0005-0000-0000-000049410000}"/>
    <cellStyle name="Comma 22 3 15 2" xfId="16725" xr:uid="{00000000-0005-0000-0000-00004A410000}"/>
    <cellStyle name="Comma 22 3 15 2 2" xfId="16726" xr:uid="{00000000-0005-0000-0000-00004B410000}"/>
    <cellStyle name="Comma 22 3 15 3" xfId="16727" xr:uid="{00000000-0005-0000-0000-00004C410000}"/>
    <cellStyle name="Comma 22 3 15 3 2" xfId="16728" xr:uid="{00000000-0005-0000-0000-00004D410000}"/>
    <cellStyle name="Comma 22 3 15 4" xfId="16729" xr:uid="{00000000-0005-0000-0000-00004E410000}"/>
    <cellStyle name="Comma 22 3 15 5" xfId="16730" xr:uid="{00000000-0005-0000-0000-00004F410000}"/>
    <cellStyle name="Comma 22 3 150" xfId="16731" xr:uid="{00000000-0005-0000-0000-000050410000}"/>
    <cellStyle name="Comma 22 3 151" xfId="16732" xr:uid="{00000000-0005-0000-0000-000051410000}"/>
    <cellStyle name="Comma 22 3 152" xfId="16733" xr:uid="{00000000-0005-0000-0000-000052410000}"/>
    <cellStyle name="Comma 22 3 153" xfId="16734" xr:uid="{00000000-0005-0000-0000-000053410000}"/>
    <cellStyle name="Comma 22 3 154" xfId="16735" xr:uid="{00000000-0005-0000-0000-000054410000}"/>
    <cellStyle name="Comma 22 3 155" xfId="16736" xr:uid="{00000000-0005-0000-0000-000055410000}"/>
    <cellStyle name="Comma 22 3 156" xfId="16737" xr:uid="{00000000-0005-0000-0000-000056410000}"/>
    <cellStyle name="Comma 22 3 157" xfId="16738" xr:uid="{00000000-0005-0000-0000-000057410000}"/>
    <cellStyle name="Comma 22 3 158" xfId="16739" xr:uid="{00000000-0005-0000-0000-000058410000}"/>
    <cellStyle name="Comma 22 3 159" xfId="16740" xr:uid="{00000000-0005-0000-0000-000059410000}"/>
    <cellStyle name="Comma 22 3 16" xfId="16741" xr:uid="{00000000-0005-0000-0000-00005A410000}"/>
    <cellStyle name="Comma 22 3 16 2" xfId="16742" xr:uid="{00000000-0005-0000-0000-00005B410000}"/>
    <cellStyle name="Comma 22 3 16 2 2" xfId="16743" xr:uid="{00000000-0005-0000-0000-00005C410000}"/>
    <cellStyle name="Comma 22 3 16 3" xfId="16744" xr:uid="{00000000-0005-0000-0000-00005D410000}"/>
    <cellStyle name="Comma 22 3 16 3 2" xfId="16745" xr:uid="{00000000-0005-0000-0000-00005E410000}"/>
    <cellStyle name="Comma 22 3 16 4" xfId="16746" xr:uid="{00000000-0005-0000-0000-00005F410000}"/>
    <cellStyle name="Comma 22 3 16 5" xfId="16747" xr:uid="{00000000-0005-0000-0000-000060410000}"/>
    <cellStyle name="Comma 22 3 160" xfId="16748" xr:uid="{00000000-0005-0000-0000-000061410000}"/>
    <cellStyle name="Comma 22 3 161" xfId="16749" xr:uid="{00000000-0005-0000-0000-000062410000}"/>
    <cellStyle name="Comma 22 3 162" xfId="16750" xr:uid="{00000000-0005-0000-0000-000063410000}"/>
    <cellStyle name="Comma 22 3 17" xfId="16751" xr:uid="{00000000-0005-0000-0000-000064410000}"/>
    <cellStyle name="Comma 22 3 17 2" xfId="16752" xr:uid="{00000000-0005-0000-0000-000065410000}"/>
    <cellStyle name="Comma 22 3 17 2 2" xfId="16753" xr:uid="{00000000-0005-0000-0000-000066410000}"/>
    <cellStyle name="Comma 22 3 17 3" xfId="16754" xr:uid="{00000000-0005-0000-0000-000067410000}"/>
    <cellStyle name="Comma 22 3 17 3 2" xfId="16755" xr:uid="{00000000-0005-0000-0000-000068410000}"/>
    <cellStyle name="Comma 22 3 17 4" xfId="16756" xr:uid="{00000000-0005-0000-0000-000069410000}"/>
    <cellStyle name="Comma 22 3 17 5" xfId="16757" xr:uid="{00000000-0005-0000-0000-00006A410000}"/>
    <cellStyle name="Comma 22 3 18" xfId="16758" xr:uid="{00000000-0005-0000-0000-00006B410000}"/>
    <cellStyle name="Comma 22 3 18 2" xfId="16759" xr:uid="{00000000-0005-0000-0000-00006C410000}"/>
    <cellStyle name="Comma 22 3 18 3" xfId="16760" xr:uid="{00000000-0005-0000-0000-00006D410000}"/>
    <cellStyle name="Comma 22 3 18 4" xfId="16761" xr:uid="{00000000-0005-0000-0000-00006E410000}"/>
    <cellStyle name="Comma 22 3 19" xfId="16762" xr:uid="{00000000-0005-0000-0000-00006F410000}"/>
    <cellStyle name="Comma 22 3 19 2" xfId="16763" xr:uid="{00000000-0005-0000-0000-000070410000}"/>
    <cellStyle name="Comma 22 3 2" xfId="16764" xr:uid="{00000000-0005-0000-0000-000071410000}"/>
    <cellStyle name="Comma 22 3 2 10" xfId="16765" xr:uid="{00000000-0005-0000-0000-000072410000}"/>
    <cellStyle name="Comma 22 3 2 2" xfId="16766" xr:uid="{00000000-0005-0000-0000-000073410000}"/>
    <cellStyle name="Comma 22 3 2 2 2" xfId="16767" xr:uid="{00000000-0005-0000-0000-000074410000}"/>
    <cellStyle name="Comma 22 3 2 2 2 2" xfId="16768" xr:uid="{00000000-0005-0000-0000-000075410000}"/>
    <cellStyle name="Comma 22 3 2 2 2 2 2" xfId="16769" xr:uid="{00000000-0005-0000-0000-000076410000}"/>
    <cellStyle name="Comma 22 3 2 2 2 3" xfId="16770" xr:uid="{00000000-0005-0000-0000-000077410000}"/>
    <cellStyle name="Comma 22 3 2 2 2 3 2" xfId="16771" xr:uid="{00000000-0005-0000-0000-000078410000}"/>
    <cellStyle name="Comma 22 3 2 2 2 4" xfId="16772" xr:uid="{00000000-0005-0000-0000-000079410000}"/>
    <cellStyle name="Comma 22 3 2 2 2 5" xfId="16773" xr:uid="{00000000-0005-0000-0000-00007A410000}"/>
    <cellStyle name="Comma 22 3 2 2 3" xfId="16774" xr:uid="{00000000-0005-0000-0000-00007B410000}"/>
    <cellStyle name="Comma 22 3 2 2 3 2" xfId="16775" xr:uid="{00000000-0005-0000-0000-00007C410000}"/>
    <cellStyle name="Comma 22 3 2 2 3 2 2" xfId="16776" xr:uid="{00000000-0005-0000-0000-00007D410000}"/>
    <cellStyle name="Comma 22 3 2 2 3 3" xfId="16777" xr:uid="{00000000-0005-0000-0000-00007E410000}"/>
    <cellStyle name="Comma 22 3 2 2 3 3 2" xfId="16778" xr:uid="{00000000-0005-0000-0000-00007F410000}"/>
    <cellStyle name="Comma 22 3 2 2 3 4" xfId="16779" xr:uid="{00000000-0005-0000-0000-000080410000}"/>
    <cellStyle name="Comma 22 3 2 2 3 5" xfId="16780" xr:uid="{00000000-0005-0000-0000-000081410000}"/>
    <cellStyle name="Comma 22 3 2 2 4" xfId="16781" xr:uid="{00000000-0005-0000-0000-000082410000}"/>
    <cellStyle name="Comma 22 3 2 2 4 2" xfId="16782" xr:uid="{00000000-0005-0000-0000-000083410000}"/>
    <cellStyle name="Comma 22 3 2 2 4 2 2" xfId="16783" xr:uid="{00000000-0005-0000-0000-000084410000}"/>
    <cellStyle name="Comma 22 3 2 2 4 3" xfId="16784" xr:uid="{00000000-0005-0000-0000-000085410000}"/>
    <cellStyle name="Comma 22 3 2 2 4 3 2" xfId="16785" xr:uid="{00000000-0005-0000-0000-000086410000}"/>
    <cellStyle name="Comma 22 3 2 2 4 4" xfId="16786" xr:uid="{00000000-0005-0000-0000-000087410000}"/>
    <cellStyle name="Comma 22 3 2 2 4 5" xfId="16787" xr:uid="{00000000-0005-0000-0000-000088410000}"/>
    <cellStyle name="Comma 22 3 2 2 5" xfId="16788" xr:uid="{00000000-0005-0000-0000-000089410000}"/>
    <cellStyle name="Comma 22 3 2 2 5 2" xfId="16789" xr:uid="{00000000-0005-0000-0000-00008A410000}"/>
    <cellStyle name="Comma 22 3 2 2 5 2 2" xfId="16790" xr:uid="{00000000-0005-0000-0000-00008B410000}"/>
    <cellStyle name="Comma 22 3 2 2 5 3" xfId="16791" xr:uid="{00000000-0005-0000-0000-00008C410000}"/>
    <cellStyle name="Comma 22 3 2 2 5 3 2" xfId="16792" xr:uid="{00000000-0005-0000-0000-00008D410000}"/>
    <cellStyle name="Comma 22 3 2 2 5 4" xfId="16793" xr:uid="{00000000-0005-0000-0000-00008E410000}"/>
    <cellStyle name="Comma 22 3 2 2 5 5" xfId="16794" xr:uid="{00000000-0005-0000-0000-00008F410000}"/>
    <cellStyle name="Comma 22 3 2 2 6" xfId="16795" xr:uid="{00000000-0005-0000-0000-000090410000}"/>
    <cellStyle name="Comma 22 3 2 2 6 2" xfId="16796" xr:uid="{00000000-0005-0000-0000-000091410000}"/>
    <cellStyle name="Comma 22 3 2 2 7" xfId="16797" xr:uid="{00000000-0005-0000-0000-000092410000}"/>
    <cellStyle name="Comma 22 3 2 2 7 2" xfId="16798" xr:uid="{00000000-0005-0000-0000-000093410000}"/>
    <cellStyle name="Comma 22 3 2 2 8" xfId="16799" xr:uid="{00000000-0005-0000-0000-000094410000}"/>
    <cellStyle name="Comma 22 3 2 2 9" xfId="16800" xr:uid="{00000000-0005-0000-0000-000095410000}"/>
    <cellStyle name="Comma 22 3 2 3" xfId="16801" xr:uid="{00000000-0005-0000-0000-000096410000}"/>
    <cellStyle name="Comma 22 3 2 3 2" xfId="16802" xr:uid="{00000000-0005-0000-0000-000097410000}"/>
    <cellStyle name="Comma 22 3 2 3 2 2" xfId="16803" xr:uid="{00000000-0005-0000-0000-000098410000}"/>
    <cellStyle name="Comma 22 3 2 3 3" xfId="16804" xr:uid="{00000000-0005-0000-0000-000099410000}"/>
    <cellStyle name="Comma 22 3 2 3 3 2" xfId="16805" xr:uid="{00000000-0005-0000-0000-00009A410000}"/>
    <cellStyle name="Comma 22 3 2 3 4" xfId="16806" xr:uid="{00000000-0005-0000-0000-00009B410000}"/>
    <cellStyle name="Comma 22 3 2 3 5" xfId="16807" xr:uid="{00000000-0005-0000-0000-00009C410000}"/>
    <cellStyle name="Comma 22 3 2 4" xfId="16808" xr:uid="{00000000-0005-0000-0000-00009D410000}"/>
    <cellStyle name="Comma 22 3 2 4 2" xfId="16809" xr:uid="{00000000-0005-0000-0000-00009E410000}"/>
    <cellStyle name="Comma 22 3 2 4 2 2" xfId="16810" xr:uid="{00000000-0005-0000-0000-00009F410000}"/>
    <cellStyle name="Comma 22 3 2 4 3" xfId="16811" xr:uid="{00000000-0005-0000-0000-0000A0410000}"/>
    <cellStyle name="Comma 22 3 2 4 3 2" xfId="16812" xr:uid="{00000000-0005-0000-0000-0000A1410000}"/>
    <cellStyle name="Comma 22 3 2 4 4" xfId="16813" xr:uid="{00000000-0005-0000-0000-0000A2410000}"/>
    <cellStyle name="Comma 22 3 2 4 5" xfId="16814" xr:uid="{00000000-0005-0000-0000-0000A3410000}"/>
    <cellStyle name="Comma 22 3 2 5" xfId="16815" xr:uid="{00000000-0005-0000-0000-0000A4410000}"/>
    <cellStyle name="Comma 22 3 2 5 2" xfId="16816" xr:uid="{00000000-0005-0000-0000-0000A5410000}"/>
    <cellStyle name="Comma 22 3 2 5 2 2" xfId="16817" xr:uid="{00000000-0005-0000-0000-0000A6410000}"/>
    <cellStyle name="Comma 22 3 2 5 3" xfId="16818" xr:uid="{00000000-0005-0000-0000-0000A7410000}"/>
    <cellStyle name="Comma 22 3 2 5 3 2" xfId="16819" xr:uid="{00000000-0005-0000-0000-0000A8410000}"/>
    <cellStyle name="Comma 22 3 2 5 4" xfId="16820" xr:uid="{00000000-0005-0000-0000-0000A9410000}"/>
    <cellStyle name="Comma 22 3 2 5 5" xfId="16821" xr:uid="{00000000-0005-0000-0000-0000AA410000}"/>
    <cellStyle name="Comma 22 3 2 6" xfId="16822" xr:uid="{00000000-0005-0000-0000-0000AB410000}"/>
    <cellStyle name="Comma 22 3 2 6 2" xfId="16823" xr:uid="{00000000-0005-0000-0000-0000AC410000}"/>
    <cellStyle name="Comma 22 3 2 6 2 2" xfId="16824" xr:uid="{00000000-0005-0000-0000-0000AD410000}"/>
    <cellStyle name="Comma 22 3 2 6 3" xfId="16825" xr:uid="{00000000-0005-0000-0000-0000AE410000}"/>
    <cellStyle name="Comma 22 3 2 6 3 2" xfId="16826" xr:uid="{00000000-0005-0000-0000-0000AF410000}"/>
    <cellStyle name="Comma 22 3 2 6 4" xfId="16827" xr:uid="{00000000-0005-0000-0000-0000B0410000}"/>
    <cellStyle name="Comma 22 3 2 6 5" xfId="16828" xr:uid="{00000000-0005-0000-0000-0000B1410000}"/>
    <cellStyle name="Comma 22 3 2 7" xfId="16829" xr:uid="{00000000-0005-0000-0000-0000B2410000}"/>
    <cellStyle name="Comma 22 3 2 7 2" xfId="16830" xr:uid="{00000000-0005-0000-0000-0000B3410000}"/>
    <cellStyle name="Comma 22 3 2 8" xfId="16831" xr:uid="{00000000-0005-0000-0000-0000B4410000}"/>
    <cellStyle name="Comma 22 3 2 8 2" xfId="16832" xr:uid="{00000000-0005-0000-0000-0000B5410000}"/>
    <cellStyle name="Comma 22 3 2 9" xfId="16833" xr:uid="{00000000-0005-0000-0000-0000B6410000}"/>
    <cellStyle name="Comma 22 3 20" xfId="16834" xr:uid="{00000000-0005-0000-0000-0000B7410000}"/>
    <cellStyle name="Comma 22 3 21" xfId="16835" xr:uid="{00000000-0005-0000-0000-0000B8410000}"/>
    <cellStyle name="Comma 22 3 22" xfId="16836" xr:uid="{00000000-0005-0000-0000-0000B9410000}"/>
    <cellStyle name="Comma 22 3 23" xfId="16837" xr:uid="{00000000-0005-0000-0000-0000BA410000}"/>
    <cellStyle name="Comma 22 3 24" xfId="16838" xr:uid="{00000000-0005-0000-0000-0000BB410000}"/>
    <cellStyle name="Comma 22 3 25" xfId="16839" xr:uid="{00000000-0005-0000-0000-0000BC410000}"/>
    <cellStyle name="Comma 22 3 26" xfId="16840" xr:uid="{00000000-0005-0000-0000-0000BD410000}"/>
    <cellStyle name="Comma 22 3 27" xfId="16841" xr:uid="{00000000-0005-0000-0000-0000BE410000}"/>
    <cellStyle name="Comma 22 3 28" xfId="16842" xr:uid="{00000000-0005-0000-0000-0000BF410000}"/>
    <cellStyle name="Comma 22 3 29" xfId="16843" xr:uid="{00000000-0005-0000-0000-0000C0410000}"/>
    <cellStyle name="Comma 22 3 3" xfId="16844" xr:uid="{00000000-0005-0000-0000-0000C1410000}"/>
    <cellStyle name="Comma 22 3 3 10" xfId="16845" xr:uid="{00000000-0005-0000-0000-0000C2410000}"/>
    <cellStyle name="Comma 22 3 3 2" xfId="16846" xr:uid="{00000000-0005-0000-0000-0000C3410000}"/>
    <cellStyle name="Comma 22 3 3 2 2" xfId="16847" xr:uid="{00000000-0005-0000-0000-0000C4410000}"/>
    <cellStyle name="Comma 22 3 3 2 2 2" xfId="16848" xr:uid="{00000000-0005-0000-0000-0000C5410000}"/>
    <cellStyle name="Comma 22 3 3 2 2 2 2" xfId="16849" xr:uid="{00000000-0005-0000-0000-0000C6410000}"/>
    <cellStyle name="Comma 22 3 3 2 2 3" xfId="16850" xr:uid="{00000000-0005-0000-0000-0000C7410000}"/>
    <cellStyle name="Comma 22 3 3 2 2 3 2" xfId="16851" xr:uid="{00000000-0005-0000-0000-0000C8410000}"/>
    <cellStyle name="Comma 22 3 3 2 2 4" xfId="16852" xr:uid="{00000000-0005-0000-0000-0000C9410000}"/>
    <cellStyle name="Comma 22 3 3 2 2 5" xfId="16853" xr:uid="{00000000-0005-0000-0000-0000CA410000}"/>
    <cellStyle name="Comma 22 3 3 2 3" xfId="16854" xr:uid="{00000000-0005-0000-0000-0000CB410000}"/>
    <cellStyle name="Comma 22 3 3 2 3 2" xfId="16855" xr:uid="{00000000-0005-0000-0000-0000CC410000}"/>
    <cellStyle name="Comma 22 3 3 2 3 2 2" xfId="16856" xr:uid="{00000000-0005-0000-0000-0000CD410000}"/>
    <cellStyle name="Comma 22 3 3 2 3 3" xfId="16857" xr:uid="{00000000-0005-0000-0000-0000CE410000}"/>
    <cellStyle name="Comma 22 3 3 2 3 3 2" xfId="16858" xr:uid="{00000000-0005-0000-0000-0000CF410000}"/>
    <cellStyle name="Comma 22 3 3 2 3 4" xfId="16859" xr:uid="{00000000-0005-0000-0000-0000D0410000}"/>
    <cellStyle name="Comma 22 3 3 2 3 5" xfId="16860" xr:uid="{00000000-0005-0000-0000-0000D1410000}"/>
    <cellStyle name="Comma 22 3 3 2 4" xfId="16861" xr:uid="{00000000-0005-0000-0000-0000D2410000}"/>
    <cellStyle name="Comma 22 3 3 2 4 2" xfId="16862" xr:uid="{00000000-0005-0000-0000-0000D3410000}"/>
    <cellStyle name="Comma 22 3 3 2 4 2 2" xfId="16863" xr:uid="{00000000-0005-0000-0000-0000D4410000}"/>
    <cellStyle name="Comma 22 3 3 2 4 3" xfId="16864" xr:uid="{00000000-0005-0000-0000-0000D5410000}"/>
    <cellStyle name="Comma 22 3 3 2 4 3 2" xfId="16865" xr:uid="{00000000-0005-0000-0000-0000D6410000}"/>
    <cellStyle name="Comma 22 3 3 2 4 4" xfId="16866" xr:uid="{00000000-0005-0000-0000-0000D7410000}"/>
    <cellStyle name="Comma 22 3 3 2 4 5" xfId="16867" xr:uid="{00000000-0005-0000-0000-0000D8410000}"/>
    <cellStyle name="Comma 22 3 3 2 5" xfId="16868" xr:uid="{00000000-0005-0000-0000-0000D9410000}"/>
    <cellStyle name="Comma 22 3 3 2 5 2" xfId="16869" xr:uid="{00000000-0005-0000-0000-0000DA410000}"/>
    <cellStyle name="Comma 22 3 3 2 5 2 2" xfId="16870" xr:uid="{00000000-0005-0000-0000-0000DB410000}"/>
    <cellStyle name="Comma 22 3 3 2 5 3" xfId="16871" xr:uid="{00000000-0005-0000-0000-0000DC410000}"/>
    <cellStyle name="Comma 22 3 3 2 5 3 2" xfId="16872" xr:uid="{00000000-0005-0000-0000-0000DD410000}"/>
    <cellStyle name="Comma 22 3 3 2 5 4" xfId="16873" xr:uid="{00000000-0005-0000-0000-0000DE410000}"/>
    <cellStyle name="Comma 22 3 3 2 5 5" xfId="16874" xr:uid="{00000000-0005-0000-0000-0000DF410000}"/>
    <cellStyle name="Comma 22 3 3 2 6" xfId="16875" xr:uid="{00000000-0005-0000-0000-0000E0410000}"/>
    <cellStyle name="Comma 22 3 3 2 6 2" xfId="16876" xr:uid="{00000000-0005-0000-0000-0000E1410000}"/>
    <cellStyle name="Comma 22 3 3 2 7" xfId="16877" xr:uid="{00000000-0005-0000-0000-0000E2410000}"/>
    <cellStyle name="Comma 22 3 3 2 7 2" xfId="16878" xr:uid="{00000000-0005-0000-0000-0000E3410000}"/>
    <cellStyle name="Comma 22 3 3 2 8" xfId="16879" xr:uid="{00000000-0005-0000-0000-0000E4410000}"/>
    <cellStyle name="Comma 22 3 3 2 9" xfId="16880" xr:uid="{00000000-0005-0000-0000-0000E5410000}"/>
    <cellStyle name="Comma 22 3 3 3" xfId="16881" xr:uid="{00000000-0005-0000-0000-0000E6410000}"/>
    <cellStyle name="Comma 22 3 3 3 2" xfId="16882" xr:uid="{00000000-0005-0000-0000-0000E7410000}"/>
    <cellStyle name="Comma 22 3 3 3 2 2" xfId="16883" xr:uid="{00000000-0005-0000-0000-0000E8410000}"/>
    <cellStyle name="Comma 22 3 3 3 3" xfId="16884" xr:uid="{00000000-0005-0000-0000-0000E9410000}"/>
    <cellStyle name="Comma 22 3 3 3 3 2" xfId="16885" xr:uid="{00000000-0005-0000-0000-0000EA410000}"/>
    <cellStyle name="Comma 22 3 3 3 4" xfId="16886" xr:uid="{00000000-0005-0000-0000-0000EB410000}"/>
    <cellStyle name="Comma 22 3 3 3 5" xfId="16887" xr:uid="{00000000-0005-0000-0000-0000EC410000}"/>
    <cellStyle name="Comma 22 3 3 4" xfId="16888" xr:uid="{00000000-0005-0000-0000-0000ED410000}"/>
    <cellStyle name="Comma 22 3 3 4 2" xfId="16889" xr:uid="{00000000-0005-0000-0000-0000EE410000}"/>
    <cellStyle name="Comma 22 3 3 4 2 2" xfId="16890" xr:uid="{00000000-0005-0000-0000-0000EF410000}"/>
    <cellStyle name="Comma 22 3 3 4 3" xfId="16891" xr:uid="{00000000-0005-0000-0000-0000F0410000}"/>
    <cellStyle name="Comma 22 3 3 4 3 2" xfId="16892" xr:uid="{00000000-0005-0000-0000-0000F1410000}"/>
    <cellStyle name="Comma 22 3 3 4 4" xfId="16893" xr:uid="{00000000-0005-0000-0000-0000F2410000}"/>
    <cellStyle name="Comma 22 3 3 4 5" xfId="16894" xr:uid="{00000000-0005-0000-0000-0000F3410000}"/>
    <cellStyle name="Comma 22 3 3 5" xfId="16895" xr:uid="{00000000-0005-0000-0000-0000F4410000}"/>
    <cellStyle name="Comma 22 3 3 5 2" xfId="16896" xr:uid="{00000000-0005-0000-0000-0000F5410000}"/>
    <cellStyle name="Comma 22 3 3 5 2 2" xfId="16897" xr:uid="{00000000-0005-0000-0000-0000F6410000}"/>
    <cellStyle name="Comma 22 3 3 5 3" xfId="16898" xr:uid="{00000000-0005-0000-0000-0000F7410000}"/>
    <cellStyle name="Comma 22 3 3 5 3 2" xfId="16899" xr:uid="{00000000-0005-0000-0000-0000F8410000}"/>
    <cellStyle name="Comma 22 3 3 5 4" xfId="16900" xr:uid="{00000000-0005-0000-0000-0000F9410000}"/>
    <cellStyle name="Comma 22 3 3 5 5" xfId="16901" xr:uid="{00000000-0005-0000-0000-0000FA410000}"/>
    <cellStyle name="Comma 22 3 3 6" xfId="16902" xr:uid="{00000000-0005-0000-0000-0000FB410000}"/>
    <cellStyle name="Comma 22 3 3 6 2" xfId="16903" xr:uid="{00000000-0005-0000-0000-0000FC410000}"/>
    <cellStyle name="Comma 22 3 3 6 2 2" xfId="16904" xr:uid="{00000000-0005-0000-0000-0000FD410000}"/>
    <cellStyle name="Comma 22 3 3 6 3" xfId="16905" xr:uid="{00000000-0005-0000-0000-0000FE410000}"/>
    <cellStyle name="Comma 22 3 3 6 3 2" xfId="16906" xr:uid="{00000000-0005-0000-0000-0000FF410000}"/>
    <cellStyle name="Comma 22 3 3 6 4" xfId="16907" xr:uid="{00000000-0005-0000-0000-000000420000}"/>
    <cellStyle name="Comma 22 3 3 6 5" xfId="16908" xr:uid="{00000000-0005-0000-0000-000001420000}"/>
    <cellStyle name="Comma 22 3 3 7" xfId="16909" xr:uid="{00000000-0005-0000-0000-000002420000}"/>
    <cellStyle name="Comma 22 3 3 7 2" xfId="16910" xr:uid="{00000000-0005-0000-0000-000003420000}"/>
    <cellStyle name="Comma 22 3 3 8" xfId="16911" xr:uid="{00000000-0005-0000-0000-000004420000}"/>
    <cellStyle name="Comma 22 3 3 8 2" xfId="16912" xr:uid="{00000000-0005-0000-0000-000005420000}"/>
    <cellStyle name="Comma 22 3 3 9" xfId="16913" xr:uid="{00000000-0005-0000-0000-000006420000}"/>
    <cellStyle name="Comma 22 3 30" xfId="16914" xr:uid="{00000000-0005-0000-0000-000007420000}"/>
    <cellStyle name="Comma 22 3 31" xfId="16915" xr:uid="{00000000-0005-0000-0000-000008420000}"/>
    <cellStyle name="Comma 22 3 32" xfId="16916" xr:uid="{00000000-0005-0000-0000-000009420000}"/>
    <cellStyle name="Comma 22 3 33" xfId="16917" xr:uid="{00000000-0005-0000-0000-00000A420000}"/>
    <cellStyle name="Comma 22 3 34" xfId="16918" xr:uid="{00000000-0005-0000-0000-00000B420000}"/>
    <cellStyle name="Comma 22 3 35" xfId="16919" xr:uid="{00000000-0005-0000-0000-00000C420000}"/>
    <cellStyle name="Comma 22 3 36" xfId="16920" xr:uid="{00000000-0005-0000-0000-00000D420000}"/>
    <cellStyle name="Comma 22 3 37" xfId="16921" xr:uid="{00000000-0005-0000-0000-00000E420000}"/>
    <cellStyle name="Comma 22 3 38" xfId="16922" xr:uid="{00000000-0005-0000-0000-00000F420000}"/>
    <cellStyle name="Comma 22 3 39" xfId="16923" xr:uid="{00000000-0005-0000-0000-000010420000}"/>
    <cellStyle name="Comma 22 3 4" xfId="16924" xr:uid="{00000000-0005-0000-0000-000011420000}"/>
    <cellStyle name="Comma 22 3 4 10" xfId="16925" xr:uid="{00000000-0005-0000-0000-000012420000}"/>
    <cellStyle name="Comma 22 3 4 2" xfId="16926" xr:uid="{00000000-0005-0000-0000-000013420000}"/>
    <cellStyle name="Comma 22 3 4 2 2" xfId="16927" xr:uid="{00000000-0005-0000-0000-000014420000}"/>
    <cellStyle name="Comma 22 3 4 2 2 2" xfId="16928" xr:uid="{00000000-0005-0000-0000-000015420000}"/>
    <cellStyle name="Comma 22 3 4 2 2 2 2" xfId="16929" xr:uid="{00000000-0005-0000-0000-000016420000}"/>
    <cellStyle name="Comma 22 3 4 2 2 3" xfId="16930" xr:uid="{00000000-0005-0000-0000-000017420000}"/>
    <cellStyle name="Comma 22 3 4 2 2 3 2" xfId="16931" xr:uid="{00000000-0005-0000-0000-000018420000}"/>
    <cellStyle name="Comma 22 3 4 2 2 4" xfId="16932" xr:uid="{00000000-0005-0000-0000-000019420000}"/>
    <cellStyle name="Comma 22 3 4 2 2 5" xfId="16933" xr:uid="{00000000-0005-0000-0000-00001A420000}"/>
    <cellStyle name="Comma 22 3 4 2 3" xfId="16934" xr:uid="{00000000-0005-0000-0000-00001B420000}"/>
    <cellStyle name="Comma 22 3 4 2 3 2" xfId="16935" xr:uid="{00000000-0005-0000-0000-00001C420000}"/>
    <cellStyle name="Comma 22 3 4 2 3 2 2" xfId="16936" xr:uid="{00000000-0005-0000-0000-00001D420000}"/>
    <cellStyle name="Comma 22 3 4 2 3 3" xfId="16937" xr:uid="{00000000-0005-0000-0000-00001E420000}"/>
    <cellStyle name="Comma 22 3 4 2 3 3 2" xfId="16938" xr:uid="{00000000-0005-0000-0000-00001F420000}"/>
    <cellStyle name="Comma 22 3 4 2 3 4" xfId="16939" xr:uid="{00000000-0005-0000-0000-000020420000}"/>
    <cellStyle name="Comma 22 3 4 2 3 5" xfId="16940" xr:uid="{00000000-0005-0000-0000-000021420000}"/>
    <cellStyle name="Comma 22 3 4 2 4" xfId="16941" xr:uid="{00000000-0005-0000-0000-000022420000}"/>
    <cellStyle name="Comma 22 3 4 2 4 2" xfId="16942" xr:uid="{00000000-0005-0000-0000-000023420000}"/>
    <cellStyle name="Comma 22 3 4 2 4 2 2" xfId="16943" xr:uid="{00000000-0005-0000-0000-000024420000}"/>
    <cellStyle name="Comma 22 3 4 2 4 3" xfId="16944" xr:uid="{00000000-0005-0000-0000-000025420000}"/>
    <cellStyle name="Comma 22 3 4 2 4 3 2" xfId="16945" xr:uid="{00000000-0005-0000-0000-000026420000}"/>
    <cellStyle name="Comma 22 3 4 2 4 4" xfId="16946" xr:uid="{00000000-0005-0000-0000-000027420000}"/>
    <cellStyle name="Comma 22 3 4 2 4 5" xfId="16947" xr:uid="{00000000-0005-0000-0000-000028420000}"/>
    <cellStyle name="Comma 22 3 4 2 5" xfId="16948" xr:uid="{00000000-0005-0000-0000-000029420000}"/>
    <cellStyle name="Comma 22 3 4 2 5 2" xfId="16949" xr:uid="{00000000-0005-0000-0000-00002A420000}"/>
    <cellStyle name="Comma 22 3 4 2 5 2 2" xfId="16950" xr:uid="{00000000-0005-0000-0000-00002B420000}"/>
    <cellStyle name="Comma 22 3 4 2 5 3" xfId="16951" xr:uid="{00000000-0005-0000-0000-00002C420000}"/>
    <cellStyle name="Comma 22 3 4 2 5 3 2" xfId="16952" xr:uid="{00000000-0005-0000-0000-00002D420000}"/>
    <cellStyle name="Comma 22 3 4 2 5 4" xfId="16953" xr:uid="{00000000-0005-0000-0000-00002E420000}"/>
    <cellStyle name="Comma 22 3 4 2 5 5" xfId="16954" xr:uid="{00000000-0005-0000-0000-00002F420000}"/>
    <cellStyle name="Comma 22 3 4 2 6" xfId="16955" xr:uid="{00000000-0005-0000-0000-000030420000}"/>
    <cellStyle name="Comma 22 3 4 2 6 2" xfId="16956" xr:uid="{00000000-0005-0000-0000-000031420000}"/>
    <cellStyle name="Comma 22 3 4 2 7" xfId="16957" xr:uid="{00000000-0005-0000-0000-000032420000}"/>
    <cellStyle name="Comma 22 3 4 2 7 2" xfId="16958" xr:uid="{00000000-0005-0000-0000-000033420000}"/>
    <cellStyle name="Comma 22 3 4 2 8" xfId="16959" xr:uid="{00000000-0005-0000-0000-000034420000}"/>
    <cellStyle name="Comma 22 3 4 2 9" xfId="16960" xr:uid="{00000000-0005-0000-0000-000035420000}"/>
    <cellStyle name="Comma 22 3 4 3" xfId="16961" xr:uid="{00000000-0005-0000-0000-000036420000}"/>
    <cellStyle name="Comma 22 3 4 3 2" xfId="16962" xr:uid="{00000000-0005-0000-0000-000037420000}"/>
    <cellStyle name="Comma 22 3 4 3 2 2" xfId="16963" xr:uid="{00000000-0005-0000-0000-000038420000}"/>
    <cellStyle name="Comma 22 3 4 3 3" xfId="16964" xr:uid="{00000000-0005-0000-0000-000039420000}"/>
    <cellStyle name="Comma 22 3 4 3 3 2" xfId="16965" xr:uid="{00000000-0005-0000-0000-00003A420000}"/>
    <cellStyle name="Comma 22 3 4 3 4" xfId="16966" xr:uid="{00000000-0005-0000-0000-00003B420000}"/>
    <cellStyle name="Comma 22 3 4 3 5" xfId="16967" xr:uid="{00000000-0005-0000-0000-00003C420000}"/>
    <cellStyle name="Comma 22 3 4 4" xfId="16968" xr:uid="{00000000-0005-0000-0000-00003D420000}"/>
    <cellStyle name="Comma 22 3 4 4 2" xfId="16969" xr:uid="{00000000-0005-0000-0000-00003E420000}"/>
    <cellStyle name="Comma 22 3 4 4 2 2" xfId="16970" xr:uid="{00000000-0005-0000-0000-00003F420000}"/>
    <cellStyle name="Comma 22 3 4 4 3" xfId="16971" xr:uid="{00000000-0005-0000-0000-000040420000}"/>
    <cellStyle name="Comma 22 3 4 4 3 2" xfId="16972" xr:uid="{00000000-0005-0000-0000-000041420000}"/>
    <cellStyle name="Comma 22 3 4 4 4" xfId="16973" xr:uid="{00000000-0005-0000-0000-000042420000}"/>
    <cellStyle name="Comma 22 3 4 4 5" xfId="16974" xr:uid="{00000000-0005-0000-0000-000043420000}"/>
    <cellStyle name="Comma 22 3 4 5" xfId="16975" xr:uid="{00000000-0005-0000-0000-000044420000}"/>
    <cellStyle name="Comma 22 3 4 5 2" xfId="16976" xr:uid="{00000000-0005-0000-0000-000045420000}"/>
    <cellStyle name="Comma 22 3 4 5 2 2" xfId="16977" xr:uid="{00000000-0005-0000-0000-000046420000}"/>
    <cellStyle name="Comma 22 3 4 5 3" xfId="16978" xr:uid="{00000000-0005-0000-0000-000047420000}"/>
    <cellStyle name="Comma 22 3 4 5 3 2" xfId="16979" xr:uid="{00000000-0005-0000-0000-000048420000}"/>
    <cellStyle name="Comma 22 3 4 5 4" xfId="16980" xr:uid="{00000000-0005-0000-0000-000049420000}"/>
    <cellStyle name="Comma 22 3 4 5 5" xfId="16981" xr:uid="{00000000-0005-0000-0000-00004A420000}"/>
    <cellStyle name="Comma 22 3 4 6" xfId="16982" xr:uid="{00000000-0005-0000-0000-00004B420000}"/>
    <cellStyle name="Comma 22 3 4 6 2" xfId="16983" xr:uid="{00000000-0005-0000-0000-00004C420000}"/>
    <cellStyle name="Comma 22 3 4 6 2 2" xfId="16984" xr:uid="{00000000-0005-0000-0000-00004D420000}"/>
    <cellStyle name="Comma 22 3 4 6 3" xfId="16985" xr:uid="{00000000-0005-0000-0000-00004E420000}"/>
    <cellStyle name="Comma 22 3 4 6 3 2" xfId="16986" xr:uid="{00000000-0005-0000-0000-00004F420000}"/>
    <cellStyle name="Comma 22 3 4 6 4" xfId="16987" xr:uid="{00000000-0005-0000-0000-000050420000}"/>
    <cellStyle name="Comma 22 3 4 6 5" xfId="16988" xr:uid="{00000000-0005-0000-0000-000051420000}"/>
    <cellStyle name="Comma 22 3 4 7" xfId="16989" xr:uid="{00000000-0005-0000-0000-000052420000}"/>
    <cellStyle name="Comma 22 3 4 7 2" xfId="16990" xr:uid="{00000000-0005-0000-0000-000053420000}"/>
    <cellStyle name="Comma 22 3 4 8" xfId="16991" xr:uid="{00000000-0005-0000-0000-000054420000}"/>
    <cellStyle name="Comma 22 3 4 8 2" xfId="16992" xr:uid="{00000000-0005-0000-0000-000055420000}"/>
    <cellStyle name="Comma 22 3 4 9" xfId="16993" xr:uid="{00000000-0005-0000-0000-000056420000}"/>
    <cellStyle name="Comma 22 3 40" xfId="16994" xr:uid="{00000000-0005-0000-0000-000057420000}"/>
    <cellStyle name="Comma 22 3 41" xfId="16995" xr:uid="{00000000-0005-0000-0000-000058420000}"/>
    <cellStyle name="Comma 22 3 42" xfId="16996" xr:uid="{00000000-0005-0000-0000-000059420000}"/>
    <cellStyle name="Comma 22 3 43" xfId="16997" xr:uid="{00000000-0005-0000-0000-00005A420000}"/>
    <cellStyle name="Comma 22 3 44" xfId="16998" xr:uid="{00000000-0005-0000-0000-00005B420000}"/>
    <cellStyle name="Comma 22 3 45" xfId="16999" xr:uid="{00000000-0005-0000-0000-00005C420000}"/>
    <cellStyle name="Comma 22 3 46" xfId="17000" xr:uid="{00000000-0005-0000-0000-00005D420000}"/>
    <cellStyle name="Comma 22 3 47" xfId="17001" xr:uid="{00000000-0005-0000-0000-00005E420000}"/>
    <cellStyle name="Comma 22 3 48" xfId="17002" xr:uid="{00000000-0005-0000-0000-00005F420000}"/>
    <cellStyle name="Comma 22 3 49" xfId="17003" xr:uid="{00000000-0005-0000-0000-000060420000}"/>
    <cellStyle name="Comma 22 3 5" xfId="17004" xr:uid="{00000000-0005-0000-0000-000061420000}"/>
    <cellStyle name="Comma 22 3 5 10" xfId="17005" xr:uid="{00000000-0005-0000-0000-000062420000}"/>
    <cellStyle name="Comma 22 3 5 2" xfId="17006" xr:uid="{00000000-0005-0000-0000-000063420000}"/>
    <cellStyle name="Comma 22 3 5 2 2" xfId="17007" xr:uid="{00000000-0005-0000-0000-000064420000}"/>
    <cellStyle name="Comma 22 3 5 2 2 2" xfId="17008" xr:uid="{00000000-0005-0000-0000-000065420000}"/>
    <cellStyle name="Comma 22 3 5 2 2 2 2" xfId="17009" xr:uid="{00000000-0005-0000-0000-000066420000}"/>
    <cellStyle name="Comma 22 3 5 2 2 3" xfId="17010" xr:uid="{00000000-0005-0000-0000-000067420000}"/>
    <cellStyle name="Comma 22 3 5 2 2 3 2" xfId="17011" xr:uid="{00000000-0005-0000-0000-000068420000}"/>
    <cellStyle name="Comma 22 3 5 2 2 4" xfId="17012" xr:uid="{00000000-0005-0000-0000-000069420000}"/>
    <cellStyle name="Comma 22 3 5 2 2 5" xfId="17013" xr:uid="{00000000-0005-0000-0000-00006A420000}"/>
    <cellStyle name="Comma 22 3 5 2 3" xfId="17014" xr:uid="{00000000-0005-0000-0000-00006B420000}"/>
    <cellStyle name="Comma 22 3 5 2 3 2" xfId="17015" xr:uid="{00000000-0005-0000-0000-00006C420000}"/>
    <cellStyle name="Comma 22 3 5 2 3 2 2" xfId="17016" xr:uid="{00000000-0005-0000-0000-00006D420000}"/>
    <cellStyle name="Comma 22 3 5 2 3 3" xfId="17017" xr:uid="{00000000-0005-0000-0000-00006E420000}"/>
    <cellStyle name="Comma 22 3 5 2 3 3 2" xfId="17018" xr:uid="{00000000-0005-0000-0000-00006F420000}"/>
    <cellStyle name="Comma 22 3 5 2 3 4" xfId="17019" xr:uid="{00000000-0005-0000-0000-000070420000}"/>
    <cellStyle name="Comma 22 3 5 2 3 5" xfId="17020" xr:uid="{00000000-0005-0000-0000-000071420000}"/>
    <cellStyle name="Comma 22 3 5 2 4" xfId="17021" xr:uid="{00000000-0005-0000-0000-000072420000}"/>
    <cellStyle name="Comma 22 3 5 2 4 2" xfId="17022" xr:uid="{00000000-0005-0000-0000-000073420000}"/>
    <cellStyle name="Comma 22 3 5 2 4 2 2" xfId="17023" xr:uid="{00000000-0005-0000-0000-000074420000}"/>
    <cellStyle name="Comma 22 3 5 2 4 3" xfId="17024" xr:uid="{00000000-0005-0000-0000-000075420000}"/>
    <cellStyle name="Comma 22 3 5 2 4 3 2" xfId="17025" xr:uid="{00000000-0005-0000-0000-000076420000}"/>
    <cellStyle name="Comma 22 3 5 2 4 4" xfId="17026" xr:uid="{00000000-0005-0000-0000-000077420000}"/>
    <cellStyle name="Comma 22 3 5 2 4 5" xfId="17027" xr:uid="{00000000-0005-0000-0000-000078420000}"/>
    <cellStyle name="Comma 22 3 5 2 5" xfId="17028" xr:uid="{00000000-0005-0000-0000-000079420000}"/>
    <cellStyle name="Comma 22 3 5 2 5 2" xfId="17029" xr:uid="{00000000-0005-0000-0000-00007A420000}"/>
    <cellStyle name="Comma 22 3 5 2 5 2 2" xfId="17030" xr:uid="{00000000-0005-0000-0000-00007B420000}"/>
    <cellStyle name="Comma 22 3 5 2 5 3" xfId="17031" xr:uid="{00000000-0005-0000-0000-00007C420000}"/>
    <cellStyle name="Comma 22 3 5 2 5 3 2" xfId="17032" xr:uid="{00000000-0005-0000-0000-00007D420000}"/>
    <cellStyle name="Comma 22 3 5 2 5 4" xfId="17033" xr:uid="{00000000-0005-0000-0000-00007E420000}"/>
    <cellStyle name="Comma 22 3 5 2 5 5" xfId="17034" xr:uid="{00000000-0005-0000-0000-00007F420000}"/>
    <cellStyle name="Comma 22 3 5 2 6" xfId="17035" xr:uid="{00000000-0005-0000-0000-000080420000}"/>
    <cellStyle name="Comma 22 3 5 2 6 2" xfId="17036" xr:uid="{00000000-0005-0000-0000-000081420000}"/>
    <cellStyle name="Comma 22 3 5 2 7" xfId="17037" xr:uid="{00000000-0005-0000-0000-000082420000}"/>
    <cellStyle name="Comma 22 3 5 2 7 2" xfId="17038" xr:uid="{00000000-0005-0000-0000-000083420000}"/>
    <cellStyle name="Comma 22 3 5 2 8" xfId="17039" xr:uid="{00000000-0005-0000-0000-000084420000}"/>
    <cellStyle name="Comma 22 3 5 2 9" xfId="17040" xr:uid="{00000000-0005-0000-0000-000085420000}"/>
    <cellStyle name="Comma 22 3 5 3" xfId="17041" xr:uid="{00000000-0005-0000-0000-000086420000}"/>
    <cellStyle name="Comma 22 3 5 3 2" xfId="17042" xr:uid="{00000000-0005-0000-0000-000087420000}"/>
    <cellStyle name="Comma 22 3 5 3 2 2" xfId="17043" xr:uid="{00000000-0005-0000-0000-000088420000}"/>
    <cellStyle name="Comma 22 3 5 3 3" xfId="17044" xr:uid="{00000000-0005-0000-0000-000089420000}"/>
    <cellStyle name="Comma 22 3 5 3 3 2" xfId="17045" xr:uid="{00000000-0005-0000-0000-00008A420000}"/>
    <cellStyle name="Comma 22 3 5 3 4" xfId="17046" xr:uid="{00000000-0005-0000-0000-00008B420000}"/>
    <cellStyle name="Comma 22 3 5 3 5" xfId="17047" xr:uid="{00000000-0005-0000-0000-00008C420000}"/>
    <cellStyle name="Comma 22 3 5 4" xfId="17048" xr:uid="{00000000-0005-0000-0000-00008D420000}"/>
    <cellStyle name="Comma 22 3 5 4 2" xfId="17049" xr:uid="{00000000-0005-0000-0000-00008E420000}"/>
    <cellStyle name="Comma 22 3 5 4 2 2" xfId="17050" xr:uid="{00000000-0005-0000-0000-00008F420000}"/>
    <cellStyle name="Comma 22 3 5 4 3" xfId="17051" xr:uid="{00000000-0005-0000-0000-000090420000}"/>
    <cellStyle name="Comma 22 3 5 4 3 2" xfId="17052" xr:uid="{00000000-0005-0000-0000-000091420000}"/>
    <cellStyle name="Comma 22 3 5 4 4" xfId="17053" xr:uid="{00000000-0005-0000-0000-000092420000}"/>
    <cellStyle name="Comma 22 3 5 4 5" xfId="17054" xr:uid="{00000000-0005-0000-0000-000093420000}"/>
    <cellStyle name="Comma 22 3 5 5" xfId="17055" xr:uid="{00000000-0005-0000-0000-000094420000}"/>
    <cellStyle name="Comma 22 3 5 5 2" xfId="17056" xr:uid="{00000000-0005-0000-0000-000095420000}"/>
    <cellStyle name="Comma 22 3 5 5 2 2" xfId="17057" xr:uid="{00000000-0005-0000-0000-000096420000}"/>
    <cellStyle name="Comma 22 3 5 5 3" xfId="17058" xr:uid="{00000000-0005-0000-0000-000097420000}"/>
    <cellStyle name="Comma 22 3 5 5 3 2" xfId="17059" xr:uid="{00000000-0005-0000-0000-000098420000}"/>
    <cellStyle name="Comma 22 3 5 5 4" xfId="17060" xr:uid="{00000000-0005-0000-0000-000099420000}"/>
    <cellStyle name="Comma 22 3 5 5 5" xfId="17061" xr:uid="{00000000-0005-0000-0000-00009A420000}"/>
    <cellStyle name="Comma 22 3 5 6" xfId="17062" xr:uid="{00000000-0005-0000-0000-00009B420000}"/>
    <cellStyle name="Comma 22 3 5 6 2" xfId="17063" xr:uid="{00000000-0005-0000-0000-00009C420000}"/>
    <cellStyle name="Comma 22 3 5 6 2 2" xfId="17064" xr:uid="{00000000-0005-0000-0000-00009D420000}"/>
    <cellStyle name="Comma 22 3 5 6 3" xfId="17065" xr:uid="{00000000-0005-0000-0000-00009E420000}"/>
    <cellStyle name="Comma 22 3 5 6 3 2" xfId="17066" xr:uid="{00000000-0005-0000-0000-00009F420000}"/>
    <cellStyle name="Comma 22 3 5 6 4" xfId="17067" xr:uid="{00000000-0005-0000-0000-0000A0420000}"/>
    <cellStyle name="Comma 22 3 5 6 5" xfId="17068" xr:uid="{00000000-0005-0000-0000-0000A1420000}"/>
    <cellStyle name="Comma 22 3 5 7" xfId="17069" xr:uid="{00000000-0005-0000-0000-0000A2420000}"/>
    <cellStyle name="Comma 22 3 5 7 2" xfId="17070" xr:uid="{00000000-0005-0000-0000-0000A3420000}"/>
    <cellStyle name="Comma 22 3 5 8" xfId="17071" xr:uid="{00000000-0005-0000-0000-0000A4420000}"/>
    <cellStyle name="Comma 22 3 5 8 2" xfId="17072" xr:uid="{00000000-0005-0000-0000-0000A5420000}"/>
    <cellStyle name="Comma 22 3 5 9" xfId="17073" xr:uid="{00000000-0005-0000-0000-0000A6420000}"/>
    <cellStyle name="Comma 22 3 50" xfId="17074" xr:uid="{00000000-0005-0000-0000-0000A7420000}"/>
    <cellStyle name="Comma 22 3 51" xfId="17075" xr:uid="{00000000-0005-0000-0000-0000A8420000}"/>
    <cellStyle name="Comma 22 3 52" xfId="17076" xr:uid="{00000000-0005-0000-0000-0000A9420000}"/>
    <cellStyle name="Comma 22 3 53" xfId="17077" xr:uid="{00000000-0005-0000-0000-0000AA420000}"/>
    <cellStyle name="Comma 22 3 54" xfId="17078" xr:uid="{00000000-0005-0000-0000-0000AB420000}"/>
    <cellStyle name="Comma 22 3 55" xfId="17079" xr:uid="{00000000-0005-0000-0000-0000AC420000}"/>
    <cellStyle name="Comma 22 3 56" xfId="17080" xr:uid="{00000000-0005-0000-0000-0000AD420000}"/>
    <cellStyle name="Comma 22 3 57" xfId="17081" xr:uid="{00000000-0005-0000-0000-0000AE420000}"/>
    <cellStyle name="Comma 22 3 58" xfId="17082" xr:uid="{00000000-0005-0000-0000-0000AF420000}"/>
    <cellStyle name="Comma 22 3 59" xfId="17083" xr:uid="{00000000-0005-0000-0000-0000B0420000}"/>
    <cellStyle name="Comma 22 3 6" xfId="17084" xr:uid="{00000000-0005-0000-0000-0000B1420000}"/>
    <cellStyle name="Comma 22 3 6 10" xfId="17085" xr:uid="{00000000-0005-0000-0000-0000B2420000}"/>
    <cellStyle name="Comma 22 3 6 2" xfId="17086" xr:uid="{00000000-0005-0000-0000-0000B3420000}"/>
    <cellStyle name="Comma 22 3 6 2 2" xfId="17087" xr:uid="{00000000-0005-0000-0000-0000B4420000}"/>
    <cellStyle name="Comma 22 3 6 2 2 2" xfId="17088" xr:uid="{00000000-0005-0000-0000-0000B5420000}"/>
    <cellStyle name="Comma 22 3 6 2 2 2 2" xfId="17089" xr:uid="{00000000-0005-0000-0000-0000B6420000}"/>
    <cellStyle name="Comma 22 3 6 2 2 3" xfId="17090" xr:uid="{00000000-0005-0000-0000-0000B7420000}"/>
    <cellStyle name="Comma 22 3 6 2 2 3 2" xfId="17091" xr:uid="{00000000-0005-0000-0000-0000B8420000}"/>
    <cellStyle name="Comma 22 3 6 2 2 4" xfId="17092" xr:uid="{00000000-0005-0000-0000-0000B9420000}"/>
    <cellStyle name="Comma 22 3 6 2 2 5" xfId="17093" xr:uid="{00000000-0005-0000-0000-0000BA420000}"/>
    <cellStyle name="Comma 22 3 6 2 3" xfId="17094" xr:uid="{00000000-0005-0000-0000-0000BB420000}"/>
    <cellStyle name="Comma 22 3 6 2 3 2" xfId="17095" xr:uid="{00000000-0005-0000-0000-0000BC420000}"/>
    <cellStyle name="Comma 22 3 6 2 3 2 2" xfId="17096" xr:uid="{00000000-0005-0000-0000-0000BD420000}"/>
    <cellStyle name="Comma 22 3 6 2 3 3" xfId="17097" xr:uid="{00000000-0005-0000-0000-0000BE420000}"/>
    <cellStyle name="Comma 22 3 6 2 3 3 2" xfId="17098" xr:uid="{00000000-0005-0000-0000-0000BF420000}"/>
    <cellStyle name="Comma 22 3 6 2 3 4" xfId="17099" xr:uid="{00000000-0005-0000-0000-0000C0420000}"/>
    <cellStyle name="Comma 22 3 6 2 3 5" xfId="17100" xr:uid="{00000000-0005-0000-0000-0000C1420000}"/>
    <cellStyle name="Comma 22 3 6 2 4" xfId="17101" xr:uid="{00000000-0005-0000-0000-0000C2420000}"/>
    <cellStyle name="Comma 22 3 6 2 4 2" xfId="17102" xr:uid="{00000000-0005-0000-0000-0000C3420000}"/>
    <cellStyle name="Comma 22 3 6 2 4 2 2" xfId="17103" xr:uid="{00000000-0005-0000-0000-0000C4420000}"/>
    <cellStyle name="Comma 22 3 6 2 4 3" xfId="17104" xr:uid="{00000000-0005-0000-0000-0000C5420000}"/>
    <cellStyle name="Comma 22 3 6 2 4 3 2" xfId="17105" xr:uid="{00000000-0005-0000-0000-0000C6420000}"/>
    <cellStyle name="Comma 22 3 6 2 4 4" xfId="17106" xr:uid="{00000000-0005-0000-0000-0000C7420000}"/>
    <cellStyle name="Comma 22 3 6 2 4 5" xfId="17107" xr:uid="{00000000-0005-0000-0000-0000C8420000}"/>
    <cellStyle name="Comma 22 3 6 2 5" xfId="17108" xr:uid="{00000000-0005-0000-0000-0000C9420000}"/>
    <cellStyle name="Comma 22 3 6 2 5 2" xfId="17109" xr:uid="{00000000-0005-0000-0000-0000CA420000}"/>
    <cellStyle name="Comma 22 3 6 2 5 2 2" xfId="17110" xr:uid="{00000000-0005-0000-0000-0000CB420000}"/>
    <cellStyle name="Comma 22 3 6 2 5 3" xfId="17111" xr:uid="{00000000-0005-0000-0000-0000CC420000}"/>
    <cellStyle name="Comma 22 3 6 2 5 3 2" xfId="17112" xr:uid="{00000000-0005-0000-0000-0000CD420000}"/>
    <cellStyle name="Comma 22 3 6 2 5 4" xfId="17113" xr:uid="{00000000-0005-0000-0000-0000CE420000}"/>
    <cellStyle name="Comma 22 3 6 2 5 5" xfId="17114" xr:uid="{00000000-0005-0000-0000-0000CF420000}"/>
    <cellStyle name="Comma 22 3 6 2 6" xfId="17115" xr:uid="{00000000-0005-0000-0000-0000D0420000}"/>
    <cellStyle name="Comma 22 3 6 2 6 2" xfId="17116" xr:uid="{00000000-0005-0000-0000-0000D1420000}"/>
    <cellStyle name="Comma 22 3 6 2 7" xfId="17117" xr:uid="{00000000-0005-0000-0000-0000D2420000}"/>
    <cellStyle name="Comma 22 3 6 2 7 2" xfId="17118" xr:uid="{00000000-0005-0000-0000-0000D3420000}"/>
    <cellStyle name="Comma 22 3 6 2 8" xfId="17119" xr:uid="{00000000-0005-0000-0000-0000D4420000}"/>
    <cellStyle name="Comma 22 3 6 2 9" xfId="17120" xr:uid="{00000000-0005-0000-0000-0000D5420000}"/>
    <cellStyle name="Comma 22 3 6 3" xfId="17121" xr:uid="{00000000-0005-0000-0000-0000D6420000}"/>
    <cellStyle name="Comma 22 3 6 3 2" xfId="17122" xr:uid="{00000000-0005-0000-0000-0000D7420000}"/>
    <cellStyle name="Comma 22 3 6 3 2 2" xfId="17123" xr:uid="{00000000-0005-0000-0000-0000D8420000}"/>
    <cellStyle name="Comma 22 3 6 3 3" xfId="17124" xr:uid="{00000000-0005-0000-0000-0000D9420000}"/>
    <cellStyle name="Comma 22 3 6 3 3 2" xfId="17125" xr:uid="{00000000-0005-0000-0000-0000DA420000}"/>
    <cellStyle name="Comma 22 3 6 3 4" xfId="17126" xr:uid="{00000000-0005-0000-0000-0000DB420000}"/>
    <cellStyle name="Comma 22 3 6 3 5" xfId="17127" xr:uid="{00000000-0005-0000-0000-0000DC420000}"/>
    <cellStyle name="Comma 22 3 6 4" xfId="17128" xr:uid="{00000000-0005-0000-0000-0000DD420000}"/>
    <cellStyle name="Comma 22 3 6 4 2" xfId="17129" xr:uid="{00000000-0005-0000-0000-0000DE420000}"/>
    <cellStyle name="Comma 22 3 6 4 2 2" xfId="17130" xr:uid="{00000000-0005-0000-0000-0000DF420000}"/>
    <cellStyle name="Comma 22 3 6 4 3" xfId="17131" xr:uid="{00000000-0005-0000-0000-0000E0420000}"/>
    <cellStyle name="Comma 22 3 6 4 3 2" xfId="17132" xr:uid="{00000000-0005-0000-0000-0000E1420000}"/>
    <cellStyle name="Comma 22 3 6 4 4" xfId="17133" xr:uid="{00000000-0005-0000-0000-0000E2420000}"/>
    <cellStyle name="Comma 22 3 6 4 5" xfId="17134" xr:uid="{00000000-0005-0000-0000-0000E3420000}"/>
    <cellStyle name="Comma 22 3 6 5" xfId="17135" xr:uid="{00000000-0005-0000-0000-0000E4420000}"/>
    <cellStyle name="Comma 22 3 6 5 2" xfId="17136" xr:uid="{00000000-0005-0000-0000-0000E5420000}"/>
    <cellStyle name="Comma 22 3 6 5 2 2" xfId="17137" xr:uid="{00000000-0005-0000-0000-0000E6420000}"/>
    <cellStyle name="Comma 22 3 6 5 3" xfId="17138" xr:uid="{00000000-0005-0000-0000-0000E7420000}"/>
    <cellStyle name="Comma 22 3 6 5 3 2" xfId="17139" xr:uid="{00000000-0005-0000-0000-0000E8420000}"/>
    <cellStyle name="Comma 22 3 6 5 4" xfId="17140" xr:uid="{00000000-0005-0000-0000-0000E9420000}"/>
    <cellStyle name="Comma 22 3 6 5 5" xfId="17141" xr:uid="{00000000-0005-0000-0000-0000EA420000}"/>
    <cellStyle name="Comma 22 3 6 6" xfId="17142" xr:uid="{00000000-0005-0000-0000-0000EB420000}"/>
    <cellStyle name="Comma 22 3 6 6 2" xfId="17143" xr:uid="{00000000-0005-0000-0000-0000EC420000}"/>
    <cellStyle name="Comma 22 3 6 6 2 2" xfId="17144" xr:uid="{00000000-0005-0000-0000-0000ED420000}"/>
    <cellStyle name="Comma 22 3 6 6 3" xfId="17145" xr:uid="{00000000-0005-0000-0000-0000EE420000}"/>
    <cellStyle name="Comma 22 3 6 6 3 2" xfId="17146" xr:uid="{00000000-0005-0000-0000-0000EF420000}"/>
    <cellStyle name="Comma 22 3 6 6 4" xfId="17147" xr:uid="{00000000-0005-0000-0000-0000F0420000}"/>
    <cellStyle name="Comma 22 3 6 6 5" xfId="17148" xr:uid="{00000000-0005-0000-0000-0000F1420000}"/>
    <cellStyle name="Comma 22 3 6 7" xfId="17149" xr:uid="{00000000-0005-0000-0000-0000F2420000}"/>
    <cellStyle name="Comma 22 3 6 7 2" xfId="17150" xr:uid="{00000000-0005-0000-0000-0000F3420000}"/>
    <cellStyle name="Comma 22 3 6 8" xfId="17151" xr:uid="{00000000-0005-0000-0000-0000F4420000}"/>
    <cellStyle name="Comma 22 3 6 8 2" xfId="17152" xr:uid="{00000000-0005-0000-0000-0000F5420000}"/>
    <cellStyle name="Comma 22 3 6 9" xfId="17153" xr:uid="{00000000-0005-0000-0000-0000F6420000}"/>
    <cellStyle name="Comma 22 3 60" xfId="17154" xr:uid="{00000000-0005-0000-0000-0000F7420000}"/>
    <cellStyle name="Comma 22 3 61" xfId="17155" xr:uid="{00000000-0005-0000-0000-0000F8420000}"/>
    <cellStyle name="Comma 22 3 62" xfId="17156" xr:uid="{00000000-0005-0000-0000-0000F9420000}"/>
    <cellStyle name="Comma 22 3 63" xfId="17157" xr:uid="{00000000-0005-0000-0000-0000FA420000}"/>
    <cellStyle name="Comma 22 3 64" xfId="17158" xr:uid="{00000000-0005-0000-0000-0000FB420000}"/>
    <cellStyle name="Comma 22 3 65" xfId="17159" xr:uid="{00000000-0005-0000-0000-0000FC420000}"/>
    <cellStyle name="Comma 22 3 66" xfId="17160" xr:uid="{00000000-0005-0000-0000-0000FD420000}"/>
    <cellStyle name="Comma 22 3 67" xfId="17161" xr:uid="{00000000-0005-0000-0000-0000FE420000}"/>
    <cellStyle name="Comma 22 3 68" xfId="17162" xr:uid="{00000000-0005-0000-0000-0000FF420000}"/>
    <cellStyle name="Comma 22 3 69" xfId="17163" xr:uid="{00000000-0005-0000-0000-000000430000}"/>
    <cellStyle name="Comma 22 3 7" xfId="17164" xr:uid="{00000000-0005-0000-0000-000001430000}"/>
    <cellStyle name="Comma 22 3 7 10" xfId="17165" xr:uid="{00000000-0005-0000-0000-000002430000}"/>
    <cellStyle name="Comma 22 3 7 2" xfId="17166" xr:uid="{00000000-0005-0000-0000-000003430000}"/>
    <cellStyle name="Comma 22 3 7 2 2" xfId="17167" xr:uid="{00000000-0005-0000-0000-000004430000}"/>
    <cellStyle name="Comma 22 3 7 2 2 2" xfId="17168" xr:uid="{00000000-0005-0000-0000-000005430000}"/>
    <cellStyle name="Comma 22 3 7 2 2 2 2" xfId="17169" xr:uid="{00000000-0005-0000-0000-000006430000}"/>
    <cellStyle name="Comma 22 3 7 2 2 3" xfId="17170" xr:uid="{00000000-0005-0000-0000-000007430000}"/>
    <cellStyle name="Comma 22 3 7 2 2 3 2" xfId="17171" xr:uid="{00000000-0005-0000-0000-000008430000}"/>
    <cellStyle name="Comma 22 3 7 2 2 4" xfId="17172" xr:uid="{00000000-0005-0000-0000-000009430000}"/>
    <cellStyle name="Comma 22 3 7 2 2 5" xfId="17173" xr:uid="{00000000-0005-0000-0000-00000A430000}"/>
    <cellStyle name="Comma 22 3 7 2 3" xfId="17174" xr:uid="{00000000-0005-0000-0000-00000B430000}"/>
    <cellStyle name="Comma 22 3 7 2 3 2" xfId="17175" xr:uid="{00000000-0005-0000-0000-00000C430000}"/>
    <cellStyle name="Comma 22 3 7 2 3 2 2" xfId="17176" xr:uid="{00000000-0005-0000-0000-00000D430000}"/>
    <cellStyle name="Comma 22 3 7 2 3 3" xfId="17177" xr:uid="{00000000-0005-0000-0000-00000E430000}"/>
    <cellStyle name="Comma 22 3 7 2 3 3 2" xfId="17178" xr:uid="{00000000-0005-0000-0000-00000F430000}"/>
    <cellStyle name="Comma 22 3 7 2 3 4" xfId="17179" xr:uid="{00000000-0005-0000-0000-000010430000}"/>
    <cellStyle name="Comma 22 3 7 2 3 5" xfId="17180" xr:uid="{00000000-0005-0000-0000-000011430000}"/>
    <cellStyle name="Comma 22 3 7 2 4" xfId="17181" xr:uid="{00000000-0005-0000-0000-000012430000}"/>
    <cellStyle name="Comma 22 3 7 2 4 2" xfId="17182" xr:uid="{00000000-0005-0000-0000-000013430000}"/>
    <cellStyle name="Comma 22 3 7 2 4 2 2" xfId="17183" xr:uid="{00000000-0005-0000-0000-000014430000}"/>
    <cellStyle name="Comma 22 3 7 2 4 3" xfId="17184" xr:uid="{00000000-0005-0000-0000-000015430000}"/>
    <cellStyle name="Comma 22 3 7 2 4 3 2" xfId="17185" xr:uid="{00000000-0005-0000-0000-000016430000}"/>
    <cellStyle name="Comma 22 3 7 2 4 4" xfId="17186" xr:uid="{00000000-0005-0000-0000-000017430000}"/>
    <cellStyle name="Comma 22 3 7 2 4 5" xfId="17187" xr:uid="{00000000-0005-0000-0000-000018430000}"/>
    <cellStyle name="Comma 22 3 7 2 5" xfId="17188" xr:uid="{00000000-0005-0000-0000-000019430000}"/>
    <cellStyle name="Comma 22 3 7 2 5 2" xfId="17189" xr:uid="{00000000-0005-0000-0000-00001A430000}"/>
    <cellStyle name="Comma 22 3 7 2 5 2 2" xfId="17190" xr:uid="{00000000-0005-0000-0000-00001B430000}"/>
    <cellStyle name="Comma 22 3 7 2 5 3" xfId="17191" xr:uid="{00000000-0005-0000-0000-00001C430000}"/>
    <cellStyle name="Comma 22 3 7 2 5 3 2" xfId="17192" xr:uid="{00000000-0005-0000-0000-00001D430000}"/>
    <cellStyle name="Comma 22 3 7 2 5 4" xfId="17193" xr:uid="{00000000-0005-0000-0000-00001E430000}"/>
    <cellStyle name="Comma 22 3 7 2 5 5" xfId="17194" xr:uid="{00000000-0005-0000-0000-00001F430000}"/>
    <cellStyle name="Comma 22 3 7 2 6" xfId="17195" xr:uid="{00000000-0005-0000-0000-000020430000}"/>
    <cellStyle name="Comma 22 3 7 2 6 2" xfId="17196" xr:uid="{00000000-0005-0000-0000-000021430000}"/>
    <cellStyle name="Comma 22 3 7 2 7" xfId="17197" xr:uid="{00000000-0005-0000-0000-000022430000}"/>
    <cellStyle name="Comma 22 3 7 2 7 2" xfId="17198" xr:uid="{00000000-0005-0000-0000-000023430000}"/>
    <cellStyle name="Comma 22 3 7 2 8" xfId="17199" xr:uid="{00000000-0005-0000-0000-000024430000}"/>
    <cellStyle name="Comma 22 3 7 2 9" xfId="17200" xr:uid="{00000000-0005-0000-0000-000025430000}"/>
    <cellStyle name="Comma 22 3 7 3" xfId="17201" xr:uid="{00000000-0005-0000-0000-000026430000}"/>
    <cellStyle name="Comma 22 3 7 3 2" xfId="17202" xr:uid="{00000000-0005-0000-0000-000027430000}"/>
    <cellStyle name="Comma 22 3 7 3 2 2" xfId="17203" xr:uid="{00000000-0005-0000-0000-000028430000}"/>
    <cellStyle name="Comma 22 3 7 3 3" xfId="17204" xr:uid="{00000000-0005-0000-0000-000029430000}"/>
    <cellStyle name="Comma 22 3 7 3 3 2" xfId="17205" xr:uid="{00000000-0005-0000-0000-00002A430000}"/>
    <cellStyle name="Comma 22 3 7 3 4" xfId="17206" xr:uid="{00000000-0005-0000-0000-00002B430000}"/>
    <cellStyle name="Comma 22 3 7 3 5" xfId="17207" xr:uid="{00000000-0005-0000-0000-00002C430000}"/>
    <cellStyle name="Comma 22 3 7 4" xfId="17208" xr:uid="{00000000-0005-0000-0000-00002D430000}"/>
    <cellStyle name="Comma 22 3 7 4 2" xfId="17209" xr:uid="{00000000-0005-0000-0000-00002E430000}"/>
    <cellStyle name="Comma 22 3 7 4 2 2" xfId="17210" xr:uid="{00000000-0005-0000-0000-00002F430000}"/>
    <cellStyle name="Comma 22 3 7 4 3" xfId="17211" xr:uid="{00000000-0005-0000-0000-000030430000}"/>
    <cellStyle name="Comma 22 3 7 4 3 2" xfId="17212" xr:uid="{00000000-0005-0000-0000-000031430000}"/>
    <cellStyle name="Comma 22 3 7 4 4" xfId="17213" xr:uid="{00000000-0005-0000-0000-000032430000}"/>
    <cellStyle name="Comma 22 3 7 4 5" xfId="17214" xr:uid="{00000000-0005-0000-0000-000033430000}"/>
    <cellStyle name="Comma 22 3 7 5" xfId="17215" xr:uid="{00000000-0005-0000-0000-000034430000}"/>
    <cellStyle name="Comma 22 3 7 5 2" xfId="17216" xr:uid="{00000000-0005-0000-0000-000035430000}"/>
    <cellStyle name="Comma 22 3 7 5 2 2" xfId="17217" xr:uid="{00000000-0005-0000-0000-000036430000}"/>
    <cellStyle name="Comma 22 3 7 5 3" xfId="17218" xr:uid="{00000000-0005-0000-0000-000037430000}"/>
    <cellStyle name="Comma 22 3 7 5 3 2" xfId="17219" xr:uid="{00000000-0005-0000-0000-000038430000}"/>
    <cellStyle name="Comma 22 3 7 5 4" xfId="17220" xr:uid="{00000000-0005-0000-0000-000039430000}"/>
    <cellStyle name="Comma 22 3 7 5 5" xfId="17221" xr:uid="{00000000-0005-0000-0000-00003A430000}"/>
    <cellStyle name="Comma 22 3 7 6" xfId="17222" xr:uid="{00000000-0005-0000-0000-00003B430000}"/>
    <cellStyle name="Comma 22 3 7 6 2" xfId="17223" xr:uid="{00000000-0005-0000-0000-00003C430000}"/>
    <cellStyle name="Comma 22 3 7 6 2 2" xfId="17224" xr:uid="{00000000-0005-0000-0000-00003D430000}"/>
    <cellStyle name="Comma 22 3 7 6 3" xfId="17225" xr:uid="{00000000-0005-0000-0000-00003E430000}"/>
    <cellStyle name="Comma 22 3 7 6 3 2" xfId="17226" xr:uid="{00000000-0005-0000-0000-00003F430000}"/>
    <cellStyle name="Comma 22 3 7 6 4" xfId="17227" xr:uid="{00000000-0005-0000-0000-000040430000}"/>
    <cellStyle name="Comma 22 3 7 6 5" xfId="17228" xr:uid="{00000000-0005-0000-0000-000041430000}"/>
    <cellStyle name="Comma 22 3 7 7" xfId="17229" xr:uid="{00000000-0005-0000-0000-000042430000}"/>
    <cellStyle name="Comma 22 3 7 7 2" xfId="17230" xr:uid="{00000000-0005-0000-0000-000043430000}"/>
    <cellStyle name="Comma 22 3 7 8" xfId="17231" xr:uid="{00000000-0005-0000-0000-000044430000}"/>
    <cellStyle name="Comma 22 3 7 8 2" xfId="17232" xr:uid="{00000000-0005-0000-0000-000045430000}"/>
    <cellStyle name="Comma 22 3 7 9" xfId="17233" xr:uid="{00000000-0005-0000-0000-000046430000}"/>
    <cellStyle name="Comma 22 3 70" xfId="17234" xr:uid="{00000000-0005-0000-0000-000047430000}"/>
    <cellStyle name="Comma 22 3 71" xfId="17235" xr:uid="{00000000-0005-0000-0000-000048430000}"/>
    <cellStyle name="Comma 22 3 72" xfId="17236" xr:uid="{00000000-0005-0000-0000-000049430000}"/>
    <cellStyle name="Comma 22 3 73" xfId="17237" xr:uid="{00000000-0005-0000-0000-00004A430000}"/>
    <cellStyle name="Comma 22 3 74" xfId="17238" xr:uid="{00000000-0005-0000-0000-00004B430000}"/>
    <cellStyle name="Comma 22 3 75" xfId="17239" xr:uid="{00000000-0005-0000-0000-00004C430000}"/>
    <cellStyle name="Comma 22 3 76" xfId="17240" xr:uid="{00000000-0005-0000-0000-00004D430000}"/>
    <cellStyle name="Comma 22 3 77" xfId="17241" xr:uid="{00000000-0005-0000-0000-00004E430000}"/>
    <cellStyle name="Comma 22 3 78" xfId="17242" xr:uid="{00000000-0005-0000-0000-00004F430000}"/>
    <cellStyle name="Comma 22 3 79" xfId="17243" xr:uid="{00000000-0005-0000-0000-000050430000}"/>
    <cellStyle name="Comma 22 3 8" xfId="17244" xr:uid="{00000000-0005-0000-0000-000051430000}"/>
    <cellStyle name="Comma 22 3 8 10" xfId="17245" xr:uid="{00000000-0005-0000-0000-000052430000}"/>
    <cellStyle name="Comma 22 3 8 2" xfId="17246" xr:uid="{00000000-0005-0000-0000-000053430000}"/>
    <cellStyle name="Comma 22 3 8 2 2" xfId="17247" xr:uid="{00000000-0005-0000-0000-000054430000}"/>
    <cellStyle name="Comma 22 3 8 2 2 2" xfId="17248" xr:uid="{00000000-0005-0000-0000-000055430000}"/>
    <cellStyle name="Comma 22 3 8 2 2 2 2" xfId="17249" xr:uid="{00000000-0005-0000-0000-000056430000}"/>
    <cellStyle name="Comma 22 3 8 2 2 3" xfId="17250" xr:uid="{00000000-0005-0000-0000-000057430000}"/>
    <cellStyle name="Comma 22 3 8 2 2 3 2" xfId="17251" xr:uid="{00000000-0005-0000-0000-000058430000}"/>
    <cellStyle name="Comma 22 3 8 2 2 4" xfId="17252" xr:uid="{00000000-0005-0000-0000-000059430000}"/>
    <cellStyle name="Comma 22 3 8 2 2 5" xfId="17253" xr:uid="{00000000-0005-0000-0000-00005A430000}"/>
    <cellStyle name="Comma 22 3 8 2 3" xfId="17254" xr:uid="{00000000-0005-0000-0000-00005B430000}"/>
    <cellStyle name="Comma 22 3 8 2 3 2" xfId="17255" xr:uid="{00000000-0005-0000-0000-00005C430000}"/>
    <cellStyle name="Comma 22 3 8 2 3 2 2" xfId="17256" xr:uid="{00000000-0005-0000-0000-00005D430000}"/>
    <cellStyle name="Comma 22 3 8 2 3 3" xfId="17257" xr:uid="{00000000-0005-0000-0000-00005E430000}"/>
    <cellStyle name="Comma 22 3 8 2 3 3 2" xfId="17258" xr:uid="{00000000-0005-0000-0000-00005F430000}"/>
    <cellStyle name="Comma 22 3 8 2 3 4" xfId="17259" xr:uid="{00000000-0005-0000-0000-000060430000}"/>
    <cellStyle name="Comma 22 3 8 2 3 5" xfId="17260" xr:uid="{00000000-0005-0000-0000-000061430000}"/>
    <cellStyle name="Comma 22 3 8 2 4" xfId="17261" xr:uid="{00000000-0005-0000-0000-000062430000}"/>
    <cellStyle name="Comma 22 3 8 2 4 2" xfId="17262" xr:uid="{00000000-0005-0000-0000-000063430000}"/>
    <cellStyle name="Comma 22 3 8 2 4 2 2" xfId="17263" xr:uid="{00000000-0005-0000-0000-000064430000}"/>
    <cellStyle name="Comma 22 3 8 2 4 3" xfId="17264" xr:uid="{00000000-0005-0000-0000-000065430000}"/>
    <cellStyle name="Comma 22 3 8 2 4 3 2" xfId="17265" xr:uid="{00000000-0005-0000-0000-000066430000}"/>
    <cellStyle name="Comma 22 3 8 2 4 4" xfId="17266" xr:uid="{00000000-0005-0000-0000-000067430000}"/>
    <cellStyle name="Comma 22 3 8 2 4 5" xfId="17267" xr:uid="{00000000-0005-0000-0000-000068430000}"/>
    <cellStyle name="Comma 22 3 8 2 5" xfId="17268" xr:uid="{00000000-0005-0000-0000-000069430000}"/>
    <cellStyle name="Comma 22 3 8 2 5 2" xfId="17269" xr:uid="{00000000-0005-0000-0000-00006A430000}"/>
    <cellStyle name="Comma 22 3 8 2 5 2 2" xfId="17270" xr:uid="{00000000-0005-0000-0000-00006B430000}"/>
    <cellStyle name="Comma 22 3 8 2 5 3" xfId="17271" xr:uid="{00000000-0005-0000-0000-00006C430000}"/>
    <cellStyle name="Comma 22 3 8 2 5 3 2" xfId="17272" xr:uid="{00000000-0005-0000-0000-00006D430000}"/>
    <cellStyle name="Comma 22 3 8 2 5 4" xfId="17273" xr:uid="{00000000-0005-0000-0000-00006E430000}"/>
    <cellStyle name="Comma 22 3 8 2 5 5" xfId="17274" xr:uid="{00000000-0005-0000-0000-00006F430000}"/>
    <cellStyle name="Comma 22 3 8 2 6" xfId="17275" xr:uid="{00000000-0005-0000-0000-000070430000}"/>
    <cellStyle name="Comma 22 3 8 2 6 2" xfId="17276" xr:uid="{00000000-0005-0000-0000-000071430000}"/>
    <cellStyle name="Comma 22 3 8 2 7" xfId="17277" xr:uid="{00000000-0005-0000-0000-000072430000}"/>
    <cellStyle name="Comma 22 3 8 2 7 2" xfId="17278" xr:uid="{00000000-0005-0000-0000-000073430000}"/>
    <cellStyle name="Comma 22 3 8 2 8" xfId="17279" xr:uid="{00000000-0005-0000-0000-000074430000}"/>
    <cellStyle name="Comma 22 3 8 2 9" xfId="17280" xr:uid="{00000000-0005-0000-0000-000075430000}"/>
    <cellStyle name="Comma 22 3 8 3" xfId="17281" xr:uid="{00000000-0005-0000-0000-000076430000}"/>
    <cellStyle name="Comma 22 3 8 3 2" xfId="17282" xr:uid="{00000000-0005-0000-0000-000077430000}"/>
    <cellStyle name="Comma 22 3 8 3 2 2" xfId="17283" xr:uid="{00000000-0005-0000-0000-000078430000}"/>
    <cellStyle name="Comma 22 3 8 3 3" xfId="17284" xr:uid="{00000000-0005-0000-0000-000079430000}"/>
    <cellStyle name="Comma 22 3 8 3 3 2" xfId="17285" xr:uid="{00000000-0005-0000-0000-00007A430000}"/>
    <cellStyle name="Comma 22 3 8 3 4" xfId="17286" xr:uid="{00000000-0005-0000-0000-00007B430000}"/>
    <cellStyle name="Comma 22 3 8 3 5" xfId="17287" xr:uid="{00000000-0005-0000-0000-00007C430000}"/>
    <cellStyle name="Comma 22 3 8 4" xfId="17288" xr:uid="{00000000-0005-0000-0000-00007D430000}"/>
    <cellStyle name="Comma 22 3 8 4 2" xfId="17289" xr:uid="{00000000-0005-0000-0000-00007E430000}"/>
    <cellStyle name="Comma 22 3 8 4 2 2" xfId="17290" xr:uid="{00000000-0005-0000-0000-00007F430000}"/>
    <cellStyle name="Comma 22 3 8 4 3" xfId="17291" xr:uid="{00000000-0005-0000-0000-000080430000}"/>
    <cellStyle name="Comma 22 3 8 4 3 2" xfId="17292" xr:uid="{00000000-0005-0000-0000-000081430000}"/>
    <cellStyle name="Comma 22 3 8 4 4" xfId="17293" xr:uid="{00000000-0005-0000-0000-000082430000}"/>
    <cellStyle name="Comma 22 3 8 4 5" xfId="17294" xr:uid="{00000000-0005-0000-0000-000083430000}"/>
    <cellStyle name="Comma 22 3 8 5" xfId="17295" xr:uid="{00000000-0005-0000-0000-000084430000}"/>
    <cellStyle name="Comma 22 3 8 5 2" xfId="17296" xr:uid="{00000000-0005-0000-0000-000085430000}"/>
    <cellStyle name="Comma 22 3 8 5 2 2" xfId="17297" xr:uid="{00000000-0005-0000-0000-000086430000}"/>
    <cellStyle name="Comma 22 3 8 5 3" xfId="17298" xr:uid="{00000000-0005-0000-0000-000087430000}"/>
    <cellStyle name="Comma 22 3 8 5 3 2" xfId="17299" xr:uid="{00000000-0005-0000-0000-000088430000}"/>
    <cellStyle name="Comma 22 3 8 5 4" xfId="17300" xr:uid="{00000000-0005-0000-0000-000089430000}"/>
    <cellStyle name="Comma 22 3 8 5 5" xfId="17301" xr:uid="{00000000-0005-0000-0000-00008A430000}"/>
    <cellStyle name="Comma 22 3 8 6" xfId="17302" xr:uid="{00000000-0005-0000-0000-00008B430000}"/>
    <cellStyle name="Comma 22 3 8 6 2" xfId="17303" xr:uid="{00000000-0005-0000-0000-00008C430000}"/>
    <cellStyle name="Comma 22 3 8 6 2 2" xfId="17304" xr:uid="{00000000-0005-0000-0000-00008D430000}"/>
    <cellStyle name="Comma 22 3 8 6 3" xfId="17305" xr:uid="{00000000-0005-0000-0000-00008E430000}"/>
    <cellStyle name="Comma 22 3 8 6 3 2" xfId="17306" xr:uid="{00000000-0005-0000-0000-00008F430000}"/>
    <cellStyle name="Comma 22 3 8 6 4" xfId="17307" xr:uid="{00000000-0005-0000-0000-000090430000}"/>
    <cellStyle name="Comma 22 3 8 6 5" xfId="17308" xr:uid="{00000000-0005-0000-0000-000091430000}"/>
    <cellStyle name="Comma 22 3 8 7" xfId="17309" xr:uid="{00000000-0005-0000-0000-000092430000}"/>
    <cellStyle name="Comma 22 3 8 7 2" xfId="17310" xr:uid="{00000000-0005-0000-0000-000093430000}"/>
    <cellStyle name="Comma 22 3 8 8" xfId="17311" xr:uid="{00000000-0005-0000-0000-000094430000}"/>
    <cellStyle name="Comma 22 3 8 8 2" xfId="17312" xr:uid="{00000000-0005-0000-0000-000095430000}"/>
    <cellStyle name="Comma 22 3 8 9" xfId="17313" xr:uid="{00000000-0005-0000-0000-000096430000}"/>
    <cellStyle name="Comma 22 3 80" xfId="17314" xr:uid="{00000000-0005-0000-0000-000097430000}"/>
    <cellStyle name="Comma 22 3 81" xfId="17315" xr:uid="{00000000-0005-0000-0000-000098430000}"/>
    <cellStyle name="Comma 22 3 82" xfId="17316" xr:uid="{00000000-0005-0000-0000-000099430000}"/>
    <cellStyle name="Comma 22 3 83" xfId="17317" xr:uid="{00000000-0005-0000-0000-00009A430000}"/>
    <cellStyle name="Comma 22 3 84" xfId="17318" xr:uid="{00000000-0005-0000-0000-00009B430000}"/>
    <cellStyle name="Comma 22 3 85" xfId="17319" xr:uid="{00000000-0005-0000-0000-00009C430000}"/>
    <cellStyle name="Comma 22 3 86" xfId="17320" xr:uid="{00000000-0005-0000-0000-00009D430000}"/>
    <cellStyle name="Comma 22 3 87" xfId="17321" xr:uid="{00000000-0005-0000-0000-00009E430000}"/>
    <cellStyle name="Comma 22 3 88" xfId="17322" xr:uid="{00000000-0005-0000-0000-00009F430000}"/>
    <cellStyle name="Comma 22 3 89" xfId="17323" xr:uid="{00000000-0005-0000-0000-0000A0430000}"/>
    <cellStyle name="Comma 22 3 9" xfId="17324" xr:uid="{00000000-0005-0000-0000-0000A1430000}"/>
    <cellStyle name="Comma 22 3 9 10" xfId="17325" xr:uid="{00000000-0005-0000-0000-0000A2430000}"/>
    <cellStyle name="Comma 22 3 9 2" xfId="17326" xr:uid="{00000000-0005-0000-0000-0000A3430000}"/>
    <cellStyle name="Comma 22 3 9 2 2" xfId="17327" xr:uid="{00000000-0005-0000-0000-0000A4430000}"/>
    <cellStyle name="Comma 22 3 9 2 2 2" xfId="17328" xr:uid="{00000000-0005-0000-0000-0000A5430000}"/>
    <cellStyle name="Comma 22 3 9 2 2 2 2" xfId="17329" xr:uid="{00000000-0005-0000-0000-0000A6430000}"/>
    <cellStyle name="Comma 22 3 9 2 2 3" xfId="17330" xr:uid="{00000000-0005-0000-0000-0000A7430000}"/>
    <cellStyle name="Comma 22 3 9 2 2 3 2" xfId="17331" xr:uid="{00000000-0005-0000-0000-0000A8430000}"/>
    <cellStyle name="Comma 22 3 9 2 2 4" xfId="17332" xr:uid="{00000000-0005-0000-0000-0000A9430000}"/>
    <cellStyle name="Comma 22 3 9 2 2 5" xfId="17333" xr:uid="{00000000-0005-0000-0000-0000AA430000}"/>
    <cellStyle name="Comma 22 3 9 2 3" xfId="17334" xr:uid="{00000000-0005-0000-0000-0000AB430000}"/>
    <cellStyle name="Comma 22 3 9 2 3 2" xfId="17335" xr:uid="{00000000-0005-0000-0000-0000AC430000}"/>
    <cellStyle name="Comma 22 3 9 2 3 2 2" xfId="17336" xr:uid="{00000000-0005-0000-0000-0000AD430000}"/>
    <cellStyle name="Comma 22 3 9 2 3 3" xfId="17337" xr:uid="{00000000-0005-0000-0000-0000AE430000}"/>
    <cellStyle name="Comma 22 3 9 2 3 3 2" xfId="17338" xr:uid="{00000000-0005-0000-0000-0000AF430000}"/>
    <cellStyle name="Comma 22 3 9 2 3 4" xfId="17339" xr:uid="{00000000-0005-0000-0000-0000B0430000}"/>
    <cellStyle name="Comma 22 3 9 2 3 5" xfId="17340" xr:uid="{00000000-0005-0000-0000-0000B1430000}"/>
    <cellStyle name="Comma 22 3 9 2 4" xfId="17341" xr:uid="{00000000-0005-0000-0000-0000B2430000}"/>
    <cellStyle name="Comma 22 3 9 2 4 2" xfId="17342" xr:uid="{00000000-0005-0000-0000-0000B3430000}"/>
    <cellStyle name="Comma 22 3 9 2 4 2 2" xfId="17343" xr:uid="{00000000-0005-0000-0000-0000B4430000}"/>
    <cellStyle name="Comma 22 3 9 2 4 3" xfId="17344" xr:uid="{00000000-0005-0000-0000-0000B5430000}"/>
    <cellStyle name="Comma 22 3 9 2 4 3 2" xfId="17345" xr:uid="{00000000-0005-0000-0000-0000B6430000}"/>
    <cellStyle name="Comma 22 3 9 2 4 4" xfId="17346" xr:uid="{00000000-0005-0000-0000-0000B7430000}"/>
    <cellStyle name="Comma 22 3 9 2 4 5" xfId="17347" xr:uid="{00000000-0005-0000-0000-0000B8430000}"/>
    <cellStyle name="Comma 22 3 9 2 5" xfId="17348" xr:uid="{00000000-0005-0000-0000-0000B9430000}"/>
    <cellStyle name="Comma 22 3 9 2 5 2" xfId="17349" xr:uid="{00000000-0005-0000-0000-0000BA430000}"/>
    <cellStyle name="Comma 22 3 9 2 5 2 2" xfId="17350" xr:uid="{00000000-0005-0000-0000-0000BB430000}"/>
    <cellStyle name="Comma 22 3 9 2 5 3" xfId="17351" xr:uid="{00000000-0005-0000-0000-0000BC430000}"/>
    <cellStyle name="Comma 22 3 9 2 5 3 2" xfId="17352" xr:uid="{00000000-0005-0000-0000-0000BD430000}"/>
    <cellStyle name="Comma 22 3 9 2 5 4" xfId="17353" xr:uid="{00000000-0005-0000-0000-0000BE430000}"/>
    <cellStyle name="Comma 22 3 9 2 5 5" xfId="17354" xr:uid="{00000000-0005-0000-0000-0000BF430000}"/>
    <cellStyle name="Comma 22 3 9 2 6" xfId="17355" xr:uid="{00000000-0005-0000-0000-0000C0430000}"/>
    <cellStyle name="Comma 22 3 9 2 6 2" xfId="17356" xr:uid="{00000000-0005-0000-0000-0000C1430000}"/>
    <cellStyle name="Comma 22 3 9 2 7" xfId="17357" xr:uid="{00000000-0005-0000-0000-0000C2430000}"/>
    <cellStyle name="Comma 22 3 9 2 7 2" xfId="17358" xr:uid="{00000000-0005-0000-0000-0000C3430000}"/>
    <cellStyle name="Comma 22 3 9 2 8" xfId="17359" xr:uid="{00000000-0005-0000-0000-0000C4430000}"/>
    <cellStyle name="Comma 22 3 9 2 9" xfId="17360" xr:uid="{00000000-0005-0000-0000-0000C5430000}"/>
    <cellStyle name="Comma 22 3 9 3" xfId="17361" xr:uid="{00000000-0005-0000-0000-0000C6430000}"/>
    <cellStyle name="Comma 22 3 9 3 2" xfId="17362" xr:uid="{00000000-0005-0000-0000-0000C7430000}"/>
    <cellStyle name="Comma 22 3 9 3 2 2" xfId="17363" xr:uid="{00000000-0005-0000-0000-0000C8430000}"/>
    <cellStyle name="Comma 22 3 9 3 3" xfId="17364" xr:uid="{00000000-0005-0000-0000-0000C9430000}"/>
    <cellStyle name="Comma 22 3 9 3 3 2" xfId="17365" xr:uid="{00000000-0005-0000-0000-0000CA430000}"/>
    <cellStyle name="Comma 22 3 9 3 4" xfId="17366" xr:uid="{00000000-0005-0000-0000-0000CB430000}"/>
    <cellStyle name="Comma 22 3 9 3 5" xfId="17367" xr:uid="{00000000-0005-0000-0000-0000CC430000}"/>
    <cellStyle name="Comma 22 3 9 4" xfId="17368" xr:uid="{00000000-0005-0000-0000-0000CD430000}"/>
    <cellStyle name="Comma 22 3 9 4 2" xfId="17369" xr:uid="{00000000-0005-0000-0000-0000CE430000}"/>
    <cellStyle name="Comma 22 3 9 4 2 2" xfId="17370" xr:uid="{00000000-0005-0000-0000-0000CF430000}"/>
    <cellStyle name="Comma 22 3 9 4 3" xfId="17371" xr:uid="{00000000-0005-0000-0000-0000D0430000}"/>
    <cellStyle name="Comma 22 3 9 4 3 2" xfId="17372" xr:uid="{00000000-0005-0000-0000-0000D1430000}"/>
    <cellStyle name="Comma 22 3 9 4 4" xfId="17373" xr:uid="{00000000-0005-0000-0000-0000D2430000}"/>
    <cellStyle name="Comma 22 3 9 4 5" xfId="17374" xr:uid="{00000000-0005-0000-0000-0000D3430000}"/>
    <cellStyle name="Comma 22 3 9 5" xfId="17375" xr:uid="{00000000-0005-0000-0000-0000D4430000}"/>
    <cellStyle name="Comma 22 3 9 5 2" xfId="17376" xr:uid="{00000000-0005-0000-0000-0000D5430000}"/>
    <cellStyle name="Comma 22 3 9 5 2 2" xfId="17377" xr:uid="{00000000-0005-0000-0000-0000D6430000}"/>
    <cellStyle name="Comma 22 3 9 5 3" xfId="17378" xr:uid="{00000000-0005-0000-0000-0000D7430000}"/>
    <cellStyle name="Comma 22 3 9 5 3 2" xfId="17379" xr:uid="{00000000-0005-0000-0000-0000D8430000}"/>
    <cellStyle name="Comma 22 3 9 5 4" xfId="17380" xr:uid="{00000000-0005-0000-0000-0000D9430000}"/>
    <cellStyle name="Comma 22 3 9 5 5" xfId="17381" xr:uid="{00000000-0005-0000-0000-0000DA430000}"/>
    <cellStyle name="Comma 22 3 9 6" xfId="17382" xr:uid="{00000000-0005-0000-0000-0000DB430000}"/>
    <cellStyle name="Comma 22 3 9 6 2" xfId="17383" xr:uid="{00000000-0005-0000-0000-0000DC430000}"/>
    <cellStyle name="Comma 22 3 9 6 2 2" xfId="17384" xr:uid="{00000000-0005-0000-0000-0000DD430000}"/>
    <cellStyle name="Comma 22 3 9 6 3" xfId="17385" xr:uid="{00000000-0005-0000-0000-0000DE430000}"/>
    <cellStyle name="Comma 22 3 9 6 3 2" xfId="17386" xr:uid="{00000000-0005-0000-0000-0000DF430000}"/>
    <cellStyle name="Comma 22 3 9 6 4" xfId="17387" xr:uid="{00000000-0005-0000-0000-0000E0430000}"/>
    <cellStyle name="Comma 22 3 9 6 5" xfId="17388" xr:uid="{00000000-0005-0000-0000-0000E1430000}"/>
    <cellStyle name="Comma 22 3 9 7" xfId="17389" xr:uid="{00000000-0005-0000-0000-0000E2430000}"/>
    <cellStyle name="Comma 22 3 9 7 2" xfId="17390" xr:uid="{00000000-0005-0000-0000-0000E3430000}"/>
    <cellStyle name="Comma 22 3 9 8" xfId="17391" xr:uid="{00000000-0005-0000-0000-0000E4430000}"/>
    <cellStyle name="Comma 22 3 9 8 2" xfId="17392" xr:uid="{00000000-0005-0000-0000-0000E5430000}"/>
    <cellStyle name="Comma 22 3 9 9" xfId="17393" xr:uid="{00000000-0005-0000-0000-0000E6430000}"/>
    <cellStyle name="Comma 22 3 90" xfId="17394" xr:uid="{00000000-0005-0000-0000-0000E7430000}"/>
    <cellStyle name="Comma 22 3 91" xfId="17395" xr:uid="{00000000-0005-0000-0000-0000E8430000}"/>
    <cellStyle name="Comma 22 3 92" xfId="17396" xr:uid="{00000000-0005-0000-0000-0000E9430000}"/>
    <cellStyle name="Comma 22 3 93" xfId="17397" xr:uid="{00000000-0005-0000-0000-0000EA430000}"/>
    <cellStyle name="Comma 22 3 94" xfId="17398" xr:uid="{00000000-0005-0000-0000-0000EB430000}"/>
    <cellStyle name="Comma 22 3 95" xfId="17399" xr:uid="{00000000-0005-0000-0000-0000EC430000}"/>
    <cellStyle name="Comma 22 3 96" xfId="17400" xr:uid="{00000000-0005-0000-0000-0000ED430000}"/>
    <cellStyle name="Comma 22 3 97" xfId="17401" xr:uid="{00000000-0005-0000-0000-0000EE430000}"/>
    <cellStyle name="Comma 22 3 98" xfId="17402" xr:uid="{00000000-0005-0000-0000-0000EF430000}"/>
    <cellStyle name="Comma 22 3 99" xfId="17403" xr:uid="{00000000-0005-0000-0000-0000F0430000}"/>
    <cellStyle name="Comma 22 30" xfId="17404" xr:uid="{00000000-0005-0000-0000-0000F1430000}"/>
    <cellStyle name="Comma 22 31" xfId="17405" xr:uid="{00000000-0005-0000-0000-0000F2430000}"/>
    <cellStyle name="Comma 22 32" xfId="17406" xr:uid="{00000000-0005-0000-0000-0000F3430000}"/>
    <cellStyle name="Comma 22 33" xfId="17407" xr:uid="{00000000-0005-0000-0000-0000F4430000}"/>
    <cellStyle name="Comma 22 34" xfId="17408" xr:uid="{00000000-0005-0000-0000-0000F5430000}"/>
    <cellStyle name="Comma 22 35" xfId="17409" xr:uid="{00000000-0005-0000-0000-0000F6430000}"/>
    <cellStyle name="Comma 22 36" xfId="17410" xr:uid="{00000000-0005-0000-0000-0000F7430000}"/>
    <cellStyle name="Comma 22 37" xfId="17411" xr:uid="{00000000-0005-0000-0000-0000F8430000}"/>
    <cellStyle name="Comma 22 38" xfId="17412" xr:uid="{00000000-0005-0000-0000-0000F9430000}"/>
    <cellStyle name="Comma 22 39" xfId="17413" xr:uid="{00000000-0005-0000-0000-0000FA430000}"/>
    <cellStyle name="Comma 22 4" xfId="17414" xr:uid="{00000000-0005-0000-0000-0000FB430000}"/>
    <cellStyle name="Comma 22 4 10" xfId="17415" xr:uid="{00000000-0005-0000-0000-0000FC430000}"/>
    <cellStyle name="Comma 22 4 2" xfId="17416" xr:uid="{00000000-0005-0000-0000-0000FD430000}"/>
    <cellStyle name="Comma 22 4 2 2" xfId="17417" xr:uid="{00000000-0005-0000-0000-0000FE430000}"/>
    <cellStyle name="Comma 22 4 2 2 2" xfId="17418" xr:uid="{00000000-0005-0000-0000-0000FF430000}"/>
    <cellStyle name="Comma 22 4 2 2 2 2" xfId="17419" xr:uid="{00000000-0005-0000-0000-000000440000}"/>
    <cellStyle name="Comma 22 4 2 2 3" xfId="17420" xr:uid="{00000000-0005-0000-0000-000001440000}"/>
    <cellStyle name="Comma 22 4 2 2 3 2" xfId="17421" xr:uid="{00000000-0005-0000-0000-000002440000}"/>
    <cellStyle name="Comma 22 4 2 2 4" xfId="17422" xr:uid="{00000000-0005-0000-0000-000003440000}"/>
    <cellStyle name="Comma 22 4 2 2 5" xfId="17423" xr:uid="{00000000-0005-0000-0000-000004440000}"/>
    <cellStyle name="Comma 22 4 2 3" xfId="17424" xr:uid="{00000000-0005-0000-0000-000005440000}"/>
    <cellStyle name="Comma 22 4 2 3 2" xfId="17425" xr:uid="{00000000-0005-0000-0000-000006440000}"/>
    <cellStyle name="Comma 22 4 2 3 2 2" xfId="17426" xr:uid="{00000000-0005-0000-0000-000007440000}"/>
    <cellStyle name="Comma 22 4 2 3 3" xfId="17427" xr:uid="{00000000-0005-0000-0000-000008440000}"/>
    <cellStyle name="Comma 22 4 2 3 3 2" xfId="17428" xr:uid="{00000000-0005-0000-0000-000009440000}"/>
    <cellStyle name="Comma 22 4 2 3 4" xfId="17429" xr:uid="{00000000-0005-0000-0000-00000A440000}"/>
    <cellStyle name="Comma 22 4 2 3 5" xfId="17430" xr:uid="{00000000-0005-0000-0000-00000B440000}"/>
    <cellStyle name="Comma 22 4 2 4" xfId="17431" xr:uid="{00000000-0005-0000-0000-00000C440000}"/>
    <cellStyle name="Comma 22 4 2 4 2" xfId="17432" xr:uid="{00000000-0005-0000-0000-00000D440000}"/>
    <cellStyle name="Comma 22 4 2 4 2 2" xfId="17433" xr:uid="{00000000-0005-0000-0000-00000E440000}"/>
    <cellStyle name="Comma 22 4 2 4 3" xfId="17434" xr:uid="{00000000-0005-0000-0000-00000F440000}"/>
    <cellStyle name="Comma 22 4 2 4 3 2" xfId="17435" xr:uid="{00000000-0005-0000-0000-000010440000}"/>
    <cellStyle name="Comma 22 4 2 4 4" xfId="17436" xr:uid="{00000000-0005-0000-0000-000011440000}"/>
    <cellStyle name="Comma 22 4 2 4 5" xfId="17437" xr:uid="{00000000-0005-0000-0000-000012440000}"/>
    <cellStyle name="Comma 22 4 2 5" xfId="17438" xr:uid="{00000000-0005-0000-0000-000013440000}"/>
    <cellStyle name="Comma 22 4 2 5 2" xfId="17439" xr:uid="{00000000-0005-0000-0000-000014440000}"/>
    <cellStyle name="Comma 22 4 2 5 2 2" xfId="17440" xr:uid="{00000000-0005-0000-0000-000015440000}"/>
    <cellStyle name="Comma 22 4 2 5 3" xfId="17441" xr:uid="{00000000-0005-0000-0000-000016440000}"/>
    <cellStyle name="Comma 22 4 2 5 3 2" xfId="17442" xr:uid="{00000000-0005-0000-0000-000017440000}"/>
    <cellStyle name="Comma 22 4 2 5 4" xfId="17443" xr:uid="{00000000-0005-0000-0000-000018440000}"/>
    <cellStyle name="Comma 22 4 2 5 5" xfId="17444" xr:uid="{00000000-0005-0000-0000-000019440000}"/>
    <cellStyle name="Comma 22 4 2 6" xfId="17445" xr:uid="{00000000-0005-0000-0000-00001A440000}"/>
    <cellStyle name="Comma 22 4 2 6 2" xfId="17446" xr:uid="{00000000-0005-0000-0000-00001B440000}"/>
    <cellStyle name="Comma 22 4 2 7" xfId="17447" xr:uid="{00000000-0005-0000-0000-00001C440000}"/>
    <cellStyle name="Comma 22 4 2 7 2" xfId="17448" xr:uid="{00000000-0005-0000-0000-00001D440000}"/>
    <cellStyle name="Comma 22 4 2 8" xfId="17449" xr:uid="{00000000-0005-0000-0000-00001E440000}"/>
    <cellStyle name="Comma 22 4 2 9" xfId="17450" xr:uid="{00000000-0005-0000-0000-00001F440000}"/>
    <cellStyle name="Comma 22 4 3" xfId="17451" xr:uid="{00000000-0005-0000-0000-000020440000}"/>
    <cellStyle name="Comma 22 4 3 2" xfId="17452" xr:uid="{00000000-0005-0000-0000-000021440000}"/>
    <cellStyle name="Comma 22 4 3 2 2" xfId="17453" xr:uid="{00000000-0005-0000-0000-000022440000}"/>
    <cellStyle name="Comma 22 4 3 3" xfId="17454" xr:uid="{00000000-0005-0000-0000-000023440000}"/>
    <cellStyle name="Comma 22 4 3 3 2" xfId="17455" xr:uid="{00000000-0005-0000-0000-000024440000}"/>
    <cellStyle name="Comma 22 4 3 4" xfId="17456" xr:uid="{00000000-0005-0000-0000-000025440000}"/>
    <cellStyle name="Comma 22 4 3 5" xfId="17457" xr:uid="{00000000-0005-0000-0000-000026440000}"/>
    <cellStyle name="Comma 22 4 4" xfId="17458" xr:uid="{00000000-0005-0000-0000-000027440000}"/>
    <cellStyle name="Comma 22 4 4 2" xfId="17459" xr:uid="{00000000-0005-0000-0000-000028440000}"/>
    <cellStyle name="Comma 22 4 4 2 2" xfId="17460" xr:uid="{00000000-0005-0000-0000-000029440000}"/>
    <cellStyle name="Comma 22 4 4 3" xfId="17461" xr:uid="{00000000-0005-0000-0000-00002A440000}"/>
    <cellStyle name="Comma 22 4 4 3 2" xfId="17462" xr:uid="{00000000-0005-0000-0000-00002B440000}"/>
    <cellStyle name="Comma 22 4 4 4" xfId="17463" xr:uid="{00000000-0005-0000-0000-00002C440000}"/>
    <cellStyle name="Comma 22 4 4 5" xfId="17464" xr:uid="{00000000-0005-0000-0000-00002D440000}"/>
    <cellStyle name="Comma 22 4 5" xfId="17465" xr:uid="{00000000-0005-0000-0000-00002E440000}"/>
    <cellStyle name="Comma 22 4 5 2" xfId="17466" xr:uid="{00000000-0005-0000-0000-00002F440000}"/>
    <cellStyle name="Comma 22 4 5 2 2" xfId="17467" xr:uid="{00000000-0005-0000-0000-000030440000}"/>
    <cellStyle name="Comma 22 4 5 3" xfId="17468" xr:uid="{00000000-0005-0000-0000-000031440000}"/>
    <cellStyle name="Comma 22 4 5 3 2" xfId="17469" xr:uid="{00000000-0005-0000-0000-000032440000}"/>
    <cellStyle name="Comma 22 4 5 4" xfId="17470" xr:uid="{00000000-0005-0000-0000-000033440000}"/>
    <cellStyle name="Comma 22 4 5 5" xfId="17471" xr:uid="{00000000-0005-0000-0000-000034440000}"/>
    <cellStyle name="Comma 22 4 6" xfId="17472" xr:uid="{00000000-0005-0000-0000-000035440000}"/>
    <cellStyle name="Comma 22 4 6 2" xfId="17473" xr:uid="{00000000-0005-0000-0000-000036440000}"/>
    <cellStyle name="Comma 22 4 6 2 2" xfId="17474" xr:uid="{00000000-0005-0000-0000-000037440000}"/>
    <cellStyle name="Comma 22 4 6 3" xfId="17475" xr:uid="{00000000-0005-0000-0000-000038440000}"/>
    <cellStyle name="Comma 22 4 6 3 2" xfId="17476" xr:uid="{00000000-0005-0000-0000-000039440000}"/>
    <cellStyle name="Comma 22 4 6 4" xfId="17477" xr:uid="{00000000-0005-0000-0000-00003A440000}"/>
    <cellStyle name="Comma 22 4 6 5" xfId="17478" xr:uid="{00000000-0005-0000-0000-00003B440000}"/>
    <cellStyle name="Comma 22 4 7" xfId="17479" xr:uid="{00000000-0005-0000-0000-00003C440000}"/>
    <cellStyle name="Comma 22 4 7 2" xfId="17480" xr:uid="{00000000-0005-0000-0000-00003D440000}"/>
    <cellStyle name="Comma 22 4 8" xfId="17481" xr:uid="{00000000-0005-0000-0000-00003E440000}"/>
    <cellStyle name="Comma 22 4 8 2" xfId="17482" xr:uid="{00000000-0005-0000-0000-00003F440000}"/>
    <cellStyle name="Comma 22 4 9" xfId="17483" xr:uid="{00000000-0005-0000-0000-000040440000}"/>
    <cellStyle name="Comma 22 40" xfId="17484" xr:uid="{00000000-0005-0000-0000-000041440000}"/>
    <cellStyle name="Comma 22 41" xfId="17485" xr:uid="{00000000-0005-0000-0000-000042440000}"/>
    <cellStyle name="Comma 22 42" xfId="17486" xr:uid="{00000000-0005-0000-0000-000043440000}"/>
    <cellStyle name="Comma 22 43" xfId="17487" xr:uid="{00000000-0005-0000-0000-000044440000}"/>
    <cellStyle name="Comma 22 44" xfId="17488" xr:uid="{00000000-0005-0000-0000-000045440000}"/>
    <cellStyle name="Comma 22 45" xfId="17489" xr:uid="{00000000-0005-0000-0000-000046440000}"/>
    <cellStyle name="Comma 22 46" xfId="17490" xr:uid="{00000000-0005-0000-0000-000047440000}"/>
    <cellStyle name="Comma 22 47" xfId="17491" xr:uid="{00000000-0005-0000-0000-000048440000}"/>
    <cellStyle name="Comma 22 48" xfId="17492" xr:uid="{00000000-0005-0000-0000-000049440000}"/>
    <cellStyle name="Comma 22 49" xfId="17493" xr:uid="{00000000-0005-0000-0000-00004A440000}"/>
    <cellStyle name="Comma 22 5" xfId="17494" xr:uid="{00000000-0005-0000-0000-00004B440000}"/>
    <cellStyle name="Comma 22 5 10" xfId="17495" xr:uid="{00000000-0005-0000-0000-00004C440000}"/>
    <cellStyle name="Comma 22 5 2" xfId="17496" xr:uid="{00000000-0005-0000-0000-00004D440000}"/>
    <cellStyle name="Comma 22 5 2 2" xfId="17497" xr:uid="{00000000-0005-0000-0000-00004E440000}"/>
    <cellStyle name="Comma 22 5 2 2 2" xfId="17498" xr:uid="{00000000-0005-0000-0000-00004F440000}"/>
    <cellStyle name="Comma 22 5 2 2 2 2" xfId="17499" xr:uid="{00000000-0005-0000-0000-000050440000}"/>
    <cellStyle name="Comma 22 5 2 2 3" xfId="17500" xr:uid="{00000000-0005-0000-0000-000051440000}"/>
    <cellStyle name="Comma 22 5 2 2 3 2" xfId="17501" xr:uid="{00000000-0005-0000-0000-000052440000}"/>
    <cellStyle name="Comma 22 5 2 2 4" xfId="17502" xr:uid="{00000000-0005-0000-0000-000053440000}"/>
    <cellStyle name="Comma 22 5 2 2 5" xfId="17503" xr:uid="{00000000-0005-0000-0000-000054440000}"/>
    <cellStyle name="Comma 22 5 2 3" xfId="17504" xr:uid="{00000000-0005-0000-0000-000055440000}"/>
    <cellStyle name="Comma 22 5 2 3 2" xfId="17505" xr:uid="{00000000-0005-0000-0000-000056440000}"/>
    <cellStyle name="Comma 22 5 2 3 2 2" xfId="17506" xr:uid="{00000000-0005-0000-0000-000057440000}"/>
    <cellStyle name="Comma 22 5 2 3 3" xfId="17507" xr:uid="{00000000-0005-0000-0000-000058440000}"/>
    <cellStyle name="Comma 22 5 2 3 3 2" xfId="17508" xr:uid="{00000000-0005-0000-0000-000059440000}"/>
    <cellStyle name="Comma 22 5 2 3 4" xfId="17509" xr:uid="{00000000-0005-0000-0000-00005A440000}"/>
    <cellStyle name="Comma 22 5 2 3 5" xfId="17510" xr:uid="{00000000-0005-0000-0000-00005B440000}"/>
    <cellStyle name="Comma 22 5 2 4" xfId="17511" xr:uid="{00000000-0005-0000-0000-00005C440000}"/>
    <cellStyle name="Comma 22 5 2 4 2" xfId="17512" xr:uid="{00000000-0005-0000-0000-00005D440000}"/>
    <cellStyle name="Comma 22 5 2 4 2 2" xfId="17513" xr:uid="{00000000-0005-0000-0000-00005E440000}"/>
    <cellStyle name="Comma 22 5 2 4 3" xfId="17514" xr:uid="{00000000-0005-0000-0000-00005F440000}"/>
    <cellStyle name="Comma 22 5 2 4 3 2" xfId="17515" xr:uid="{00000000-0005-0000-0000-000060440000}"/>
    <cellStyle name="Comma 22 5 2 4 4" xfId="17516" xr:uid="{00000000-0005-0000-0000-000061440000}"/>
    <cellStyle name="Comma 22 5 2 4 5" xfId="17517" xr:uid="{00000000-0005-0000-0000-000062440000}"/>
    <cellStyle name="Comma 22 5 2 5" xfId="17518" xr:uid="{00000000-0005-0000-0000-000063440000}"/>
    <cellStyle name="Comma 22 5 2 5 2" xfId="17519" xr:uid="{00000000-0005-0000-0000-000064440000}"/>
    <cellStyle name="Comma 22 5 2 5 2 2" xfId="17520" xr:uid="{00000000-0005-0000-0000-000065440000}"/>
    <cellStyle name="Comma 22 5 2 5 3" xfId="17521" xr:uid="{00000000-0005-0000-0000-000066440000}"/>
    <cellStyle name="Comma 22 5 2 5 3 2" xfId="17522" xr:uid="{00000000-0005-0000-0000-000067440000}"/>
    <cellStyle name="Comma 22 5 2 5 4" xfId="17523" xr:uid="{00000000-0005-0000-0000-000068440000}"/>
    <cellStyle name="Comma 22 5 2 5 5" xfId="17524" xr:uid="{00000000-0005-0000-0000-000069440000}"/>
    <cellStyle name="Comma 22 5 2 6" xfId="17525" xr:uid="{00000000-0005-0000-0000-00006A440000}"/>
    <cellStyle name="Comma 22 5 2 6 2" xfId="17526" xr:uid="{00000000-0005-0000-0000-00006B440000}"/>
    <cellStyle name="Comma 22 5 2 7" xfId="17527" xr:uid="{00000000-0005-0000-0000-00006C440000}"/>
    <cellStyle name="Comma 22 5 2 7 2" xfId="17528" xr:uid="{00000000-0005-0000-0000-00006D440000}"/>
    <cellStyle name="Comma 22 5 2 8" xfId="17529" xr:uid="{00000000-0005-0000-0000-00006E440000}"/>
    <cellStyle name="Comma 22 5 2 9" xfId="17530" xr:uid="{00000000-0005-0000-0000-00006F440000}"/>
    <cellStyle name="Comma 22 5 3" xfId="17531" xr:uid="{00000000-0005-0000-0000-000070440000}"/>
    <cellStyle name="Comma 22 5 3 2" xfId="17532" xr:uid="{00000000-0005-0000-0000-000071440000}"/>
    <cellStyle name="Comma 22 5 3 2 2" xfId="17533" xr:uid="{00000000-0005-0000-0000-000072440000}"/>
    <cellStyle name="Comma 22 5 3 3" xfId="17534" xr:uid="{00000000-0005-0000-0000-000073440000}"/>
    <cellStyle name="Comma 22 5 3 3 2" xfId="17535" xr:uid="{00000000-0005-0000-0000-000074440000}"/>
    <cellStyle name="Comma 22 5 3 4" xfId="17536" xr:uid="{00000000-0005-0000-0000-000075440000}"/>
    <cellStyle name="Comma 22 5 3 5" xfId="17537" xr:uid="{00000000-0005-0000-0000-000076440000}"/>
    <cellStyle name="Comma 22 5 4" xfId="17538" xr:uid="{00000000-0005-0000-0000-000077440000}"/>
    <cellStyle name="Comma 22 5 4 2" xfId="17539" xr:uid="{00000000-0005-0000-0000-000078440000}"/>
    <cellStyle name="Comma 22 5 4 2 2" xfId="17540" xr:uid="{00000000-0005-0000-0000-000079440000}"/>
    <cellStyle name="Comma 22 5 4 3" xfId="17541" xr:uid="{00000000-0005-0000-0000-00007A440000}"/>
    <cellStyle name="Comma 22 5 4 3 2" xfId="17542" xr:uid="{00000000-0005-0000-0000-00007B440000}"/>
    <cellStyle name="Comma 22 5 4 4" xfId="17543" xr:uid="{00000000-0005-0000-0000-00007C440000}"/>
    <cellStyle name="Comma 22 5 4 5" xfId="17544" xr:uid="{00000000-0005-0000-0000-00007D440000}"/>
    <cellStyle name="Comma 22 5 5" xfId="17545" xr:uid="{00000000-0005-0000-0000-00007E440000}"/>
    <cellStyle name="Comma 22 5 5 2" xfId="17546" xr:uid="{00000000-0005-0000-0000-00007F440000}"/>
    <cellStyle name="Comma 22 5 5 2 2" xfId="17547" xr:uid="{00000000-0005-0000-0000-000080440000}"/>
    <cellStyle name="Comma 22 5 5 3" xfId="17548" xr:uid="{00000000-0005-0000-0000-000081440000}"/>
    <cellStyle name="Comma 22 5 5 3 2" xfId="17549" xr:uid="{00000000-0005-0000-0000-000082440000}"/>
    <cellStyle name="Comma 22 5 5 4" xfId="17550" xr:uid="{00000000-0005-0000-0000-000083440000}"/>
    <cellStyle name="Comma 22 5 5 5" xfId="17551" xr:uid="{00000000-0005-0000-0000-000084440000}"/>
    <cellStyle name="Comma 22 5 6" xfId="17552" xr:uid="{00000000-0005-0000-0000-000085440000}"/>
    <cellStyle name="Comma 22 5 6 2" xfId="17553" xr:uid="{00000000-0005-0000-0000-000086440000}"/>
    <cellStyle name="Comma 22 5 6 2 2" xfId="17554" xr:uid="{00000000-0005-0000-0000-000087440000}"/>
    <cellStyle name="Comma 22 5 6 3" xfId="17555" xr:uid="{00000000-0005-0000-0000-000088440000}"/>
    <cellStyle name="Comma 22 5 6 3 2" xfId="17556" xr:uid="{00000000-0005-0000-0000-000089440000}"/>
    <cellStyle name="Comma 22 5 6 4" xfId="17557" xr:uid="{00000000-0005-0000-0000-00008A440000}"/>
    <cellStyle name="Comma 22 5 6 5" xfId="17558" xr:uid="{00000000-0005-0000-0000-00008B440000}"/>
    <cellStyle name="Comma 22 5 7" xfId="17559" xr:uid="{00000000-0005-0000-0000-00008C440000}"/>
    <cellStyle name="Comma 22 5 7 2" xfId="17560" xr:uid="{00000000-0005-0000-0000-00008D440000}"/>
    <cellStyle name="Comma 22 5 8" xfId="17561" xr:uid="{00000000-0005-0000-0000-00008E440000}"/>
    <cellStyle name="Comma 22 5 8 2" xfId="17562" xr:uid="{00000000-0005-0000-0000-00008F440000}"/>
    <cellStyle name="Comma 22 5 9" xfId="17563" xr:uid="{00000000-0005-0000-0000-000090440000}"/>
    <cellStyle name="Comma 22 50" xfId="17564" xr:uid="{00000000-0005-0000-0000-000091440000}"/>
    <cellStyle name="Comma 22 51" xfId="17565" xr:uid="{00000000-0005-0000-0000-000092440000}"/>
    <cellStyle name="Comma 22 52" xfId="17566" xr:uid="{00000000-0005-0000-0000-000093440000}"/>
    <cellStyle name="Comma 22 53" xfId="17567" xr:uid="{00000000-0005-0000-0000-000094440000}"/>
    <cellStyle name="Comma 22 54" xfId="17568" xr:uid="{00000000-0005-0000-0000-000095440000}"/>
    <cellStyle name="Comma 22 55" xfId="17569" xr:uid="{00000000-0005-0000-0000-000096440000}"/>
    <cellStyle name="Comma 22 56" xfId="17570" xr:uid="{00000000-0005-0000-0000-000097440000}"/>
    <cellStyle name="Comma 22 57" xfId="17571" xr:uid="{00000000-0005-0000-0000-000098440000}"/>
    <cellStyle name="Comma 22 58" xfId="17572" xr:uid="{00000000-0005-0000-0000-000099440000}"/>
    <cellStyle name="Comma 22 59" xfId="17573" xr:uid="{00000000-0005-0000-0000-00009A440000}"/>
    <cellStyle name="Comma 22 6" xfId="17574" xr:uid="{00000000-0005-0000-0000-00009B440000}"/>
    <cellStyle name="Comma 22 6 10" xfId="17575" xr:uid="{00000000-0005-0000-0000-00009C440000}"/>
    <cellStyle name="Comma 22 6 2" xfId="17576" xr:uid="{00000000-0005-0000-0000-00009D440000}"/>
    <cellStyle name="Comma 22 6 2 2" xfId="17577" xr:uid="{00000000-0005-0000-0000-00009E440000}"/>
    <cellStyle name="Comma 22 6 2 2 2" xfId="17578" xr:uid="{00000000-0005-0000-0000-00009F440000}"/>
    <cellStyle name="Comma 22 6 2 2 2 2" xfId="17579" xr:uid="{00000000-0005-0000-0000-0000A0440000}"/>
    <cellStyle name="Comma 22 6 2 2 3" xfId="17580" xr:uid="{00000000-0005-0000-0000-0000A1440000}"/>
    <cellStyle name="Comma 22 6 2 2 3 2" xfId="17581" xr:uid="{00000000-0005-0000-0000-0000A2440000}"/>
    <cellStyle name="Comma 22 6 2 2 4" xfId="17582" xr:uid="{00000000-0005-0000-0000-0000A3440000}"/>
    <cellStyle name="Comma 22 6 2 2 5" xfId="17583" xr:uid="{00000000-0005-0000-0000-0000A4440000}"/>
    <cellStyle name="Comma 22 6 2 3" xfId="17584" xr:uid="{00000000-0005-0000-0000-0000A5440000}"/>
    <cellStyle name="Comma 22 6 2 3 2" xfId="17585" xr:uid="{00000000-0005-0000-0000-0000A6440000}"/>
    <cellStyle name="Comma 22 6 2 3 2 2" xfId="17586" xr:uid="{00000000-0005-0000-0000-0000A7440000}"/>
    <cellStyle name="Comma 22 6 2 3 3" xfId="17587" xr:uid="{00000000-0005-0000-0000-0000A8440000}"/>
    <cellStyle name="Comma 22 6 2 3 3 2" xfId="17588" xr:uid="{00000000-0005-0000-0000-0000A9440000}"/>
    <cellStyle name="Comma 22 6 2 3 4" xfId="17589" xr:uid="{00000000-0005-0000-0000-0000AA440000}"/>
    <cellStyle name="Comma 22 6 2 3 5" xfId="17590" xr:uid="{00000000-0005-0000-0000-0000AB440000}"/>
    <cellStyle name="Comma 22 6 2 4" xfId="17591" xr:uid="{00000000-0005-0000-0000-0000AC440000}"/>
    <cellStyle name="Comma 22 6 2 4 2" xfId="17592" xr:uid="{00000000-0005-0000-0000-0000AD440000}"/>
    <cellStyle name="Comma 22 6 2 4 2 2" xfId="17593" xr:uid="{00000000-0005-0000-0000-0000AE440000}"/>
    <cellStyle name="Comma 22 6 2 4 3" xfId="17594" xr:uid="{00000000-0005-0000-0000-0000AF440000}"/>
    <cellStyle name="Comma 22 6 2 4 3 2" xfId="17595" xr:uid="{00000000-0005-0000-0000-0000B0440000}"/>
    <cellStyle name="Comma 22 6 2 4 4" xfId="17596" xr:uid="{00000000-0005-0000-0000-0000B1440000}"/>
    <cellStyle name="Comma 22 6 2 4 5" xfId="17597" xr:uid="{00000000-0005-0000-0000-0000B2440000}"/>
    <cellStyle name="Comma 22 6 2 5" xfId="17598" xr:uid="{00000000-0005-0000-0000-0000B3440000}"/>
    <cellStyle name="Comma 22 6 2 5 2" xfId="17599" xr:uid="{00000000-0005-0000-0000-0000B4440000}"/>
    <cellStyle name="Comma 22 6 2 5 2 2" xfId="17600" xr:uid="{00000000-0005-0000-0000-0000B5440000}"/>
    <cellStyle name="Comma 22 6 2 5 3" xfId="17601" xr:uid="{00000000-0005-0000-0000-0000B6440000}"/>
    <cellStyle name="Comma 22 6 2 5 3 2" xfId="17602" xr:uid="{00000000-0005-0000-0000-0000B7440000}"/>
    <cellStyle name="Comma 22 6 2 5 4" xfId="17603" xr:uid="{00000000-0005-0000-0000-0000B8440000}"/>
    <cellStyle name="Comma 22 6 2 5 5" xfId="17604" xr:uid="{00000000-0005-0000-0000-0000B9440000}"/>
    <cellStyle name="Comma 22 6 2 6" xfId="17605" xr:uid="{00000000-0005-0000-0000-0000BA440000}"/>
    <cellStyle name="Comma 22 6 2 6 2" xfId="17606" xr:uid="{00000000-0005-0000-0000-0000BB440000}"/>
    <cellStyle name="Comma 22 6 2 7" xfId="17607" xr:uid="{00000000-0005-0000-0000-0000BC440000}"/>
    <cellStyle name="Comma 22 6 2 7 2" xfId="17608" xr:uid="{00000000-0005-0000-0000-0000BD440000}"/>
    <cellStyle name="Comma 22 6 2 8" xfId="17609" xr:uid="{00000000-0005-0000-0000-0000BE440000}"/>
    <cellStyle name="Comma 22 6 2 9" xfId="17610" xr:uid="{00000000-0005-0000-0000-0000BF440000}"/>
    <cellStyle name="Comma 22 6 3" xfId="17611" xr:uid="{00000000-0005-0000-0000-0000C0440000}"/>
    <cellStyle name="Comma 22 6 3 2" xfId="17612" xr:uid="{00000000-0005-0000-0000-0000C1440000}"/>
    <cellStyle name="Comma 22 6 3 2 2" xfId="17613" xr:uid="{00000000-0005-0000-0000-0000C2440000}"/>
    <cellStyle name="Comma 22 6 3 3" xfId="17614" xr:uid="{00000000-0005-0000-0000-0000C3440000}"/>
    <cellStyle name="Comma 22 6 3 3 2" xfId="17615" xr:uid="{00000000-0005-0000-0000-0000C4440000}"/>
    <cellStyle name="Comma 22 6 3 4" xfId="17616" xr:uid="{00000000-0005-0000-0000-0000C5440000}"/>
    <cellStyle name="Comma 22 6 3 5" xfId="17617" xr:uid="{00000000-0005-0000-0000-0000C6440000}"/>
    <cellStyle name="Comma 22 6 4" xfId="17618" xr:uid="{00000000-0005-0000-0000-0000C7440000}"/>
    <cellStyle name="Comma 22 6 4 2" xfId="17619" xr:uid="{00000000-0005-0000-0000-0000C8440000}"/>
    <cellStyle name="Comma 22 6 4 2 2" xfId="17620" xr:uid="{00000000-0005-0000-0000-0000C9440000}"/>
    <cellStyle name="Comma 22 6 4 3" xfId="17621" xr:uid="{00000000-0005-0000-0000-0000CA440000}"/>
    <cellStyle name="Comma 22 6 4 3 2" xfId="17622" xr:uid="{00000000-0005-0000-0000-0000CB440000}"/>
    <cellStyle name="Comma 22 6 4 4" xfId="17623" xr:uid="{00000000-0005-0000-0000-0000CC440000}"/>
    <cellStyle name="Comma 22 6 4 5" xfId="17624" xr:uid="{00000000-0005-0000-0000-0000CD440000}"/>
    <cellStyle name="Comma 22 6 5" xfId="17625" xr:uid="{00000000-0005-0000-0000-0000CE440000}"/>
    <cellStyle name="Comma 22 6 5 2" xfId="17626" xr:uid="{00000000-0005-0000-0000-0000CF440000}"/>
    <cellStyle name="Comma 22 6 5 2 2" xfId="17627" xr:uid="{00000000-0005-0000-0000-0000D0440000}"/>
    <cellStyle name="Comma 22 6 5 3" xfId="17628" xr:uid="{00000000-0005-0000-0000-0000D1440000}"/>
    <cellStyle name="Comma 22 6 5 3 2" xfId="17629" xr:uid="{00000000-0005-0000-0000-0000D2440000}"/>
    <cellStyle name="Comma 22 6 5 4" xfId="17630" xr:uid="{00000000-0005-0000-0000-0000D3440000}"/>
    <cellStyle name="Comma 22 6 5 5" xfId="17631" xr:uid="{00000000-0005-0000-0000-0000D4440000}"/>
    <cellStyle name="Comma 22 6 6" xfId="17632" xr:uid="{00000000-0005-0000-0000-0000D5440000}"/>
    <cellStyle name="Comma 22 6 6 2" xfId="17633" xr:uid="{00000000-0005-0000-0000-0000D6440000}"/>
    <cellStyle name="Comma 22 6 6 2 2" xfId="17634" xr:uid="{00000000-0005-0000-0000-0000D7440000}"/>
    <cellStyle name="Comma 22 6 6 3" xfId="17635" xr:uid="{00000000-0005-0000-0000-0000D8440000}"/>
    <cellStyle name="Comma 22 6 6 3 2" xfId="17636" xr:uid="{00000000-0005-0000-0000-0000D9440000}"/>
    <cellStyle name="Comma 22 6 6 4" xfId="17637" xr:uid="{00000000-0005-0000-0000-0000DA440000}"/>
    <cellStyle name="Comma 22 6 6 5" xfId="17638" xr:uid="{00000000-0005-0000-0000-0000DB440000}"/>
    <cellStyle name="Comma 22 6 7" xfId="17639" xr:uid="{00000000-0005-0000-0000-0000DC440000}"/>
    <cellStyle name="Comma 22 6 7 2" xfId="17640" xr:uid="{00000000-0005-0000-0000-0000DD440000}"/>
    <cellStyle name="Comma 22 6 8" xfId="17641" xr:uid="{00000000-0005-0000-0000-0000DE440000}"/>
    <cellStyle name="Comma 22 6 8 2" xfId="17642" xr:uid="{00000000-0005-0000-0000-0000DF440000}"/>
    <cellStyle name="Comma 22 6 9" xfId="17643" xr:uid="{00000000-0005-0000-0000-0000E0440000}"/>
    <cellStyle name="Comma 22 60" xfId="17644" xr:uid="{00000000-0005-0000-0000-0000E1440000}"/>
    <cellStyle name="Comma 22 61" xfId="17645" xr:uid="{00000000-0005-0000-0000-0000E2440000}"/>
    <cellStyle name="Comma 22 62" xfId="17646" xr:uid="{00000000-0005-0000-0000-0000E3440000}"/>
    <cellStyle name="Comma 22 63" xfId="17647" xr:uid="{00000000-0005-0000-0000-0000E4440000}"/>
    <cellStyle name="Comma 22 64" xfId="17648" xr:uid="{00000000-0005-0000-0000-0000E5440000}"/>
    <cellStyle name="Comma 22 65" xfId="17649" xr:uid="{00000000-0005-0000-0000-0000E6440000}"/>
    <cellStyle name="Comma 22 66" xfId="17650" xr:uid="{00000000-0005-0000-0000-0000E7440000}"/>
    <cellStyle name="Comma 22 67" xfId="17651" xr:uid="{00000000-0005-0000-0000-0000E8440000}"/>
    <cellStyle name="Comma 22 68" xfId="17652" xr:uid="{00000000-0005-0000-0000-0000E9440000}"/>
    <cellStyle name="Comma 22 69" xfId="17653" xr:uid="{00000000-0005-0000-0000-0000EA440000}"/>
    <cellStyle name="Comma 22 7" xfId="17654" xr:uid="{00000000-0005-0000-0000-0000EB440000}"/>
    <cellStyle name="Comma 22 7 10" xfId="17655" xr:uid="{00000000-0005-0000-0000-0000EC440000}"/>
    <cellStyle name="Comma 22 7 2" xfId="17656" xr:uid="{00000000-0005-0000-0000-0000ED440000}"/>
    <cellStyle name="Comma 22 7 2 2" xfId="17657" xr:uid="{00000000-0005-0000-0000-0000EE440000}"/>
    <cellStyle name="Comma 22 7 2 2 2" xfId="17658" xr:uid="{00000000-0005-0000-0000-0000EF440000}"/>
    <cellStyle name="Comma 22 7 2 2 2 2" xfId="17659" xr:uid="{00000000-0005-0000-0000-0000F0440000}"/>
    <cellStyle name="Comma 22 7 2 2 3" xfId="17660" xr:uid="{00000000-0005-0000-0000-0000F1440000}"/>
    <cellStyle name="Comma 22 7 2 2 3 2" xfId="17661" xr:uid="{00000000-0005-0000-0000-0000F2440000}"/>
    <cellStyle name="Comma 22 7 2 2 4" xfId="17662" xr:uid="{00000000-0005-0000-0000-0000F3440000}"/>
    <cellStyle name="Comma 22 7 2 2 5" xfId="17663" xr:uid="{00000000-0005-0000-0000-0000F4440000}"/>
    <cellStyle name="Comma 22 7 2 3" xfId="17664" xr:uid="{00000000-0005-0000-0000-0000F5440000}"/>
    <cellStyle name="Comma 22 7 2 3 2" xfId="17665" xr:uid="{00000000-0005-0000-0000-0000F6440000}"/>
    <cellStyle name="Comma 22 7 2 3 2 2" xfId="17666" xr:uid="{00000000-0005-0000-0000-0000F7440000}"/>
    <cellStyle name="Comma 22 7 2 3 3" xfId="17667" xr:uid="{00000000-0005-0000-0000-0000F8440000}"/>
    <cellStyle name="Comma 22 7 2 3 3 2" xfId="17668" xr:uid="{00000000-0005-0000-0000-0000F9440000}"/>
    <cellStyle name="Comma 22 7 2 3 4" xfId="17669" xr:uid="{00000000-0005-0000-0000-0000FA440000}"/>
    <cellStyle name="Comma 22 7 2 3 5" xfId="17670" xr:uid="{00000000-0005-0000-0000-0000FB440000}"/>
    <cellStyle name="Comma 22 7 2 4" xfId="17671" xr:uid="{00000000-0005-0000-0000-0000FC440000}"/>
    <cellStyle name="Comma 22 7 2 4 2" xfId="17672" xr:uid="{00000000-0005-0000-0000-0000FD440000}"/>
    <cellStyle name="Comma 22 7 2 4 2 2" xfId="17673" xr:uid="{00000000-0005-0000-0000-0000FE440000}"/>
    <cellStyle name="Comma 22 7 2 4 3" xfId="17674" xr:uid="{00000000-0005-0000-0000-0000FF440000}"/>
    <cellStyle name="Comma 22 7 2 4 3 2" xfId="17675" xr:uid="{00000000-0005-0000-0000-000000450000}"/>
    <cellStyle name="Comma 22 7 2 4 4" xfId="17676" xr:uid="{00000000-0005-0000-0000-000001450000}"/>
    <cellStyle name="Comma 22 7 2 4 5" xfId="17677" xr:uid="{00000000-0005-0000-0000-000002450000}"/>
    <cellStyle name="Comma 22 7 2 5" xfId="17678" xr:uid="{00000000-0005-0000-0000-000003450000}"/>
    <cellStyle name="Comma 22 7 2 5 2" xfId="17679" xr:uid="{00000000-0005-0000-0000-000004450000}"/>
    <cellStyle name="Comma 22 7 2 5 2 2" xfId="17680" xr:uid="{00000000-0005-0000-0000-000005450000}"/>
    <cellStyle name="Comma 22 7 2 5 3" xfId="17681" xr:uid="{00000000-0005-0000-0000-000006450000}"/>
    <cellStyle name="Comma 22 7 2 5 3 2" xfId="17682" xr:uid="{00000000-0005-0000-0000-000007450000}"/>
    <cellStyle name="Comma 22 7 2 5 4" xfId="17683" xr:uid="{00000000-0005-0000-0000-000008450000}"/>
    <cellStyle name="Comma 22 7 2 5 5" xfId="17684" xr:uid="{00000000-0005-0000-0000-000009450000}"/>
    <cellStyle name="Comma 22 7 2 6" xfId="17685" xr:uid="{00000000-0005-0000-0000-00000A450000}"/>
    <cellStyle name="Comma 22 7 2 6 2" xfId="17686" xr:uid="{00000000-0005-0000-0000-00000B450000}"/>
    <cellStyle name="Comma 22 7 2 7" xfId="17687" xr:uid="{00000000-0005-0000-0000-00000C450000}"/>
    <cellStyle name="Comma 22 7 2 7 2" xfId="17688" xr:uid="{00000000-0005-0000-0000-00000D450000}"/>
    <cellStyle name="Comma 22 7 2 8" xfId="17689" xr:uid="{00000000-0005-0000-0000-00000E450000}"/>
    <cellStyle name="Comma 22 7 2 9" xfId="17690" xr:uid="{00000000-0005-0000-0000-00000F450000}"/>
    <cellStyle name="Comma 22 7 3" xfId="17691" xr:uid="{00000000-0005-0000-0000-000010450000}"/>
    <cellStyle name="Comma 22 7 3 2" xfId="17692" xr:uid="{00000000-0005-0000-0000-000011450000}"/>
    <cellStyle name="Comma 22 7 3 2 2" xfId="17693" xr:uid="{00000000-0005-0000-0000-000012450000}"/>
    <cellStyle name="Comma 22 7 3 3" xfId="17694" xr:uid="{00000000-0005-0000-0000-000013450000}"/>
    <cellStyle name="Comma 22 7 3 3 2" xfId="17695" xr:uid="{00000000-0005-0000-0000-000014450000}"/>
    <cellStyle name="Comma 22 7 3 4" xfId="17696" xr:uid="{00000000-0005-0000-0000-000015450000}"/>
    <cellStyle name="Comma 22 7 3 5" xfId="17697" xr:uid="{00000000-0005-0000-0000-000016450000}"/>
    <cellStyle name="Comma 22 7 4" xfId="17698" xr:uid="{00000000-0005-0000-0000-000017450000}"/>
    <cellStyle name="Comma 22 7 4 2" xfId="17699" xr:uid="{00000000-0005-0000-0000-000018450000}"/>
    <cellStyle name="Comma 22 7 4 2 2" xfId="17700" xr:uid="{00000000-0005-0000-0000-000019450000}"/>
    <cellStyle name="Comma 22 7 4 3" xfId="17701" xr:uid="{00000000-0005-0000-0000-00001A450000}"/>
    <cellStyle name="Comma 22 7 4 3 2" xfId="17702" xr:uid="{00000000-0005-0000-0000-00001B450000}"/>
    <cellStyle name="Comma 22 7 4 4" xfId="17703" xr:uid="{00000000-0005-0000-0000-00001C450000}"/>
    <cellStyle name="Comma 22 7 4 5" xfId="17704" xr:uid="{00000000-0005-0000-0000-00001D450000}"/>
    <cellStyle name="Comma 22 7 5" xfId="17705" xr:uid="{00000000-0005-0000-0000-00001E450000}"/>
    <cellStyle name="Comma 22 7 5 2" xfId="17706" xr:uid="{00000000-0005-0000-0000-00001F450000}"/>
    <cellStyle name="Comma 22 7 5 2 2" xfId="17707" xr:uid="{00000000-0005-0000-0000-000020450000}"/>
    <cellStyle name="Comma 22 7 5 3" xfId="17708" xr:uid="{00000000-0005-0000-0000-000021450000}"/>
    <cellStyle name="Comma 22 7 5 3 2" xfId="17709" xr:uid="{00000000-0005-0000-0000-000022450000}"/>
    <cellStyle name="Comma 22 7 5 4" xfId="17710" xr:uid="{00000000-0005-0000-0000-000023450000}"/>
    <cellStyle name="Comma 22 7 5 5" xfId="17711" xr:uid="{00000000-0005-0000-0000-000024450000}"/>
    <cellStyle name="Comma 22 7 6" xfId="17712" xr:uid="{00000000-0005-0000-0000-000025450000}"/>
    <cellStyle name="Comma 22 7 6 2" xfId="17713" xr:uid="{00000000-0005-0000-0000-000026450000}"/>
    <cellStyle name="Comma 22 7 6 2 2" xfId="17714" xr:uid="{00000000-0005-0000-0000-000027450000}"/>
    <cellStyle name="Comma 22 7 6 3" xfId="17715" xr:uid="{00000000-0005-0000-0000-000028450000}"/>
    <cellStyle name="Comma 22 7 6 3 2" xfId="17716" xr:uid="{00000000-0005-0000-0000-000029450000}"/>
    <cellStyle name="Comma 22 7 6 4" xfId="17717" xr:uid="{00000000-0005-0000-0000-00002A450000}"/>
    <cellStyle name="Comma 22 7 6 5" xfId="17718" xr:uid="{00000000-0005-0000-0000-00002B450000}"/>
    <cellStyle name="Comma 22 7 7" xfId="17719" xr:uid="{00000000-0005-0000-0000-00002C450000}"/>
    <cellStyle name="Comma 22 7 7 2" xfId="17720" xr:uid="{00000000-0005-0000-0000-00002D450000}"/>
    <cellStyle name="Comma 22 7 8" xfId="17721" xr:uid="{00000000-0005-0000-0000-00002E450000}"/>
    <cellStyle name="Comma 22 7 8 2" xfId="17722" xr:uid="{00000000-0005-0000-0000-00002F450000}"/>
    <cellStyle name="Comma 22 7 9" xfId="17723" xr:uid="{00000000-0005-0000-0000-000030450000}"/>
    <cellStyle name="Comma 22 70" xfId="17724" xr:uid="{00000000-0005-0000-0000-000031450000}"/>
    <cellStyle name="Comma 22 71" xfId="17725" xr:uid="{00000000-0005-0000-0000-000032450000}"/>
    <cellStyle name="Comma 22 72" xfId="17726" xr:uid="{00000000-0005-0000-0000-000033450000}"/>
    <cellStyle name="Comma 22 73" xfId="17727" xr:uid="{00000000-0005-0000-0000-000034450000}"/>
    <cellStyle name="Comma 22 74" xfId="17728" xr:uid="{00000000-0005-0000-0000-000035450000}"/>
    <cellStyle name="Comma 22 75" xfId="17729" xr:uid="{00000000-0005-0000-0000-000036450000}"/>
    <cellStyle name="Comma 22 76" xfId="17730" xr:uid="{00000000-0005-0000-0000-000037450000}"/>
    <cellStyle name="Comma 22 77" xfId="17731" xr:uid="{00000000-0005-0000-0000-000038450000}"/>
    <cellStyle name="Comma 22 78" xfId="17732" xr:uid="{00000000-0005-0000-0000-000039450000}"/>
    <cellStyle name="Comma 22 79" xfId="17733" xr:uid="{00000000-0005-0000-0000-00003A450000}"/>
    <cellStyle name="Comma 22 8" xfId="17734" xr:uid="{00000000-0005-0000-0000-00003B450000}"/>
    <cellStyle name="Comma 22 8 10" xfId="17735" xr:uid="{00000000-0005-0000-0000-00003C450000}"/>
    <cellStyle name="Comma 22 8 2" xfId="17736" xr:uid="{00000000-0005-0000-0000-00003D450000}"/>
    <cellStyle name="Comma 22 8 2 2" xfId="17737" xr:uid="{00000000-0005-0000-0000-00003E450000}"/>
    <cellStyle name="Comma 22 8 2 2 2" xfId="17738" xr:uid="{00000000-0005-0000-0000-00003F450000}"/>
    <cellStyle name="Comma 22 8 2 2 2 2" xfId="17739" xr:uid="{00000000-0005-0000-0000-000040450000}"/>
    <cellStyle name="Comma 22 8 2 2 3" xfId="17740" xr:uid="{00000000-0005-0000-0000-000041450000}"/>
    <cellStyle name="Comma 22 8 2 2 3 2" xfId="17741" xr:uid="{00000000-0005-0000-0000-000042450000}"/>
    <cellStyle name="Comma 22 8 2 2 4" xfId="17742" xr:uid="{00000000-0005-0000-0000-000043450000}"/>
    <cellStyle name="Comma 22 8 2 2 5" xfId="17743" xr:uid="{00000000-0005-0000-0000-000044450000}"/>
    <cellStyle name="Comma 22 8 2 3" xfId="17744" xr:uid="{00000000-0005-0000-0000-000045450000}"/>
    <cellStyle name="Comma 22 8 2 3 2" xfId="17745" xr:uid="{00000000-0005-0000-0000-000046450000}"/>
    <cellStyle name="Comma 22 8 2 3 2 2" xfId="17746" xr:uid="{00000000-0005-0000-0000-000047450000}"/>
    <cellStyle name="Comma 22 8 2 3 3" xfId="17747" xr:uid="{00000000-0005-0000-0000-000048450000}"/>
    <cellStyle name="Comma 22 8 2 3 3 2" xfId="17748" xr:uid="{00000000-0005-0000-0000-000049450000}"/>
    <cellStyle name="Comma 22 8 2 3 4" xfId="17749" xr:uid="{00000000-0005-0000-0000-00004A450000}"/>
    <cellStyle name="Comma 22 8 2 3 5" xfId="17750" xr:uid="{00000000-0005-0000-0000-00004B450000}"/>
    <cellStyle name="Comma 22 8 2 4" xfId="17751" xr:uid="{00000000-0005-0000-0000-00004C450000}"/>
    <cellStyle name="Comma 22 8 2 4 2" xfId="17752" xr:uid="{00000000-0005-0000-0000-00004D450000}"/>
    <cellStyle name="Comma 22 8 2 4 2 2" xfId="17753" xr:uid="{00000000-0005-0000-0000-00004E450000}"/>
    <cellStyle name="Comma 22 8 2 4 3" xfId="17754" xr:uid="{00000000-0005-0000-0000-00004F450000}"/>
    <cellStyle name="Comma 22 8 2 4 3 2" xfId="17755" xr:uid="{00000000-0005-0000-0000-000050450000}"/>
    <cellStyle name="Comma 22 8 2 4 4" xfId="17756" xr:uid="{00000000-0005-0000-0000-000051450000}"/>
    <cellStyle name="Comma 22 8 2 4 5" xfId="17757" xr:uid="{00000000-0005-0000-0000-000052450000}"/>
    <cellStyle name="Comma 22 8 2 5" xfId="17758" xr:uid="{00000000-0005-0000-0000-000053450000}"/>
    <cellStyle name="Comma 22 8 2 5 2" xfId="17759" xr:uid="{00000000-0005-0000-0000-000054450000}"/>
    <cellStyle name="Comma 22 8 2 5 2 2" xfId="17760" xr:uid="{00000000-0005-0000-0000-000055450000}"/>
    <cellStyle name="Comma 22 8 2 5 3" xfId="17761" xr:uid="{00000000-0005-0000-0000-000056450000}"/>
    <cellStyle name="Comma 22 8 2 5 3 2" xfId="17762" xr:uid="{00000000-0005-0000-0000-000057450000}"/>
    <cellStyle name="Comma 22 8 2 5 4" xfId="17763" xr:uid="{00000000-0005-0000-0000-000058450000}"/>
    <cellStyle name="Comma 22 8 2 5 5" xfId="17764" xr:uid="{00000000-0005-0000-0000-000059450000}"/>
    <cellStyle name="Comma 22 8 2 6" xfId="17765" xr:uid="{00000000-0005-0000-0000-00005A450000}"/>
    <cellStyle name="Comma 22 8 2 6 2" xfId="17766" xr:uid="{00000000-0005-0000-0000-00005B450000}"/>
    <cellStyle name="Comma 22 8 2 7" xfId="17767" xr:uid="{00000000-0005-0000-0000-00005C450000}"/>
    <cellStyle name="Comma 22 8 2 7 2" xfId="17768" xr:uid="{00000000-0005-0000-0000-00005D450000}"/>
    <cellStyle name="Comma 22 8 2 8" xfId="17769" xr:uid="{00000000-0005-0000-0000-00005E450000}"/>
    <cellStyle name="Comma 22 8 2 9" xfId="17770" xr:uid="{00000000-0005-0000-0000-00005F450000}"/>
    <cellStyle name="Comma 22 8 3" xfId="17771" xr:uid="{00000000-0005-0000-0000-000060450000}"/>
    <cellStyle name="Comma 22 8 3 2" xfId="17772" xr:uid="{00000000-0005-0000-0000-000061450000}"/>
    <cellStyle name="Comma 22 8 3 2 2" xfId="17773" xr:uid="{00000000-0005-0000-0000-000062450000}"/>
    <cellStyle name="Comma 22 8 3 3" xfId="17774" xr:uid="{00000000-0005-0000-0000-000063450000}"/>
    <cellStyle name="Comma 22 8 3 3 2" xfId="17775" xr:uid="{00000000-0005-0000-0000-000064450000}"/>
    <cellStyle name="Comma 22 8 3 4" xfId="17776" xr:uid="{00000000-0005-0000-0000-000065450000}"/>
    <cellStyle name="Comma 22 8 3 5" xfId="17777" xr:uid="{00000000-0005-0000-0000-000066450000}"/>
    <cellStyle name="Comma 22 8 4" xfId="17778" xr:uid="{00000000-0005-0000-0000-000067450000}"/>
    <cellStyle name="Comma 22 8 4 2" xfId="17779" xr:uid="{00000000-0005-0000-0000-000068450000}"/>
    <cellStyle name="Comma 22 8 4 2 2" xfId="17780" xr:uid="{00000000-0005-0000-0000-000069450000}"/>
    <cellStyle name="Comma 22 8 4 3" xfId="17781" xr:uid="{00000000-0005-0000-0000-00006A450000}"/>
    <cellStyle name="Comma 22 8 4 3 2" xfId="17782" xr:uid="{00000000-0005-0000-0000-00006B450000}"/>
    <cellStyle name="Comma 22 8 4 4" xfId="17783" xr:uid="{00000000-0005-0000-0000-00006C450000}"/>
    <cellStyle name="Comma 22 8 4 5" xfId="17784" xr:uid="{00000000-0005-0000-0000-00006D450000}"/>
    <cellStyle name="Comma 22 8 5" xfId="17785" xr:uid="{00000000-0005-0000-0000-00006E450000}"/>
    <cellStyle name="Comma 22 8 5 2" xfId="17786" xr:uid="{00000000-0005-0000-0000-00006F450000}"/>
    <cellStyle name="Comma 22 8 5 2 2" xfId="17787" xr:uid="{00000000-0005-0000-0000-000070450000}"/>
    <cellStyle name="Comma 22 8 5 3" xfId="17788" xr:uid="{00000000-0005-0000-0000-000071450000}"/>
    <cellStyle name="Comma 22 8 5 3 2" xfId="17789" xr:uid="{00000000-0005-0000-0000-000072450000}"/>
    <cellStyle name="Comma 22 8 5 4" xfId="17790" xr:uid="{00000000-0005-0000-0000-000073450000}"/>
    <cellStyle name="Comma 22 8 5 5" xfId="17791" xr:uid="{00000000-0005-0000-0000-000074450000}"/>
    <cellStyle name="Comma 22 8 6" xfId="17792" xr:uid="{00000000-0005-0000-0000-000075450000}"/>
    <cellStyle name="Comma 22 8 6 2" xfId="17793" xr:uid="{00000000-0005-0000-0000-000076450000}"/>
    <cellStyle name="Comma 22 8 6 2 2" xfId="17794" xr:uid="{00000000-0005-0000-0000-000077450000}"/>
    <cellStyle name="Comma 22 8 6 3" xfId="17795" xr:uid="{00000000-0005-0000-0000-000078450000}"/>
    <cellStyle name="Comma 22 8 6 3 2" xfId="17796" xr:uid="{00000000-0005-0000-0000-000079450000}"/>
    <cellStyle name="Comma 22 8 6 4" xfId="17797" xr:uid="{00000000-0005-0000-0000-00007A450000}"/>
    <cellStyle name="Comma 22 8 6 5" xfId="17798" xr:uid="{00000000-0005-0000-0000-00007B450000}"/>
    <cellStyle name="Comma 22 8 7" xfId="17799" xr:uid="{00000000-0005-0000-0000-00007C450000}"/>
    <cellStyle name="Comma 22 8 7 2" xfId="17800" xr:uid="{00000000-0005-0000-0000-00007D450000}"/>
    <cellStyle name="Comma 22 8 8" xfId="17801" xr:uid="{00000000-0005-0000-0000-00007E450000}"/>
    <cellStyle name="Comma 22 8 8 2" xfId="17802" xr:uid="{00000000-0005-0000-0000-00007F450000}"/>
    <cellStyle name="Comma 22 8 9" xfId="17803" xr:uid="{00000000-0005-0000-0000-000080450000}"/>
    <cellStyle name="Comma 22 80" xfId="17804" xr:uid="{00000000-0005-0000-0000-000081450000}"/>
    <cellStyle name="Comma 22 81" xfId="17805" xr:uid="{00000000-0005-0000-0000-000082450000}"/>
    <cellStyle name="Comma 22 82" xfId="17806" xr:uid="{00000000-0005-0000-0000-000083450000}"/>
    <cellStyle name="Comma 22 83" xfId="17807" xr:uid="{00000000-0005-0000-0000-000084450000}"/>
    <cellStyle name="Comma 22 84" xfId="17808" xr:uid="{00000000-0005-0000-0000-000085450000}"/>
    <cellStyle name="Comma 22 85" xfId="17809" xr:uid="{00000000-0005-0000-0000-000086450000}"/>
    <cellStyle name="Comma 22 86" xfId="17810" xr:uid="{00000000-0005-0000-0000-000087450000}"/>
    <cellStyle name="Comma 22 87" xfId="17811" xr:uid="{00000000-0005-0000-0000-000088450000}"/>
    <cellStyle name="Comma 22 88" xfId="17812" xr:uid="{00000000-0005-0000-0000-000089450000}"/>
    <cellStyle name="Comma 22 89" xfId="17813" xr:uid="{00000000-0005-0000-0000-00008A450000}"/>
    <cellStyle name="Comma 22 9" xfId="17814" xr:uid="{00000000-0005-0000-0000-00008B450000}"/>
    <cellStyle name="Comma 22 9 10" xfId="17815" xr:uid="{00000000-0005-0000-0000-00008C450000}"/>
    <cellStyle name="Comma 22 9 2" xfId="17816" xr:uid="{00000000-0005-0000-0000-00008D450000}"/>
    <cellStyle name="Comma 22 9 2 2" xfId="17817" xr:uid="{00000000-0005-0000-0000-00008E450000}"/>
    <cellStyle name="Comma 22 9 2 2 2" xfId="17818" xr:uid="{00000000-0005-0000-0000-00008F450000}"/>
    <cellStyle name="Comma 22 9 2 2 2 2" xfId="17819" xr:uid="{00000000-0005-0000-0000-000090450000}"/>
    <cellStyle name="Comma 22 9 2 2 3" xfId="17820" xr:uid="{00000000-0005-0000-0000-000091450000}"/>
    <cellStyle name="Comma 22 9 2 2 3 2" xfId="17821" xr:uid="{00000000-0005-0000-0000-000092450000}"/>
    <cellStyle name="Comma 22 9 2 2 4" xfId="17822" xr:uid="{00000000-0005-0000-0000-000093450000}"/>
    <cellStyle name="Comma 22 9 2 2 5" xfId="17823" xr:uid="{00000000-0005-0000-0000-000094450000}"/>
    <cellStyle name="Comma 22 9 2 3" xfId="17824" xr:uid="{00000000-0005-0000-0000-000095450000}"/>
    <cellStyle name="Comma 22 9 2 3 2" xfId="17825" xr:uid="{00000000-0005-0000-0000-000096450000}"/>
    <cellStyle name="Comma 22 9 2 3 2 2" xfId="17826" xr:uid="{00000000-0005-0000-0000-000097450000}"/>
    <cellStyle name="Comma 22 9 2 3 3" xfId="17827" xr:uid="{00000000-0005-0000-0000-000098450000}"/>
    <cellStyle name="Comma 22 9 2 3 3 2" xfId="17828" xr:uid="{00000000-0005-0000-0000-000099450000}"/>
    <cellStyle name="Comma 22 9 2 3 4" xfId="17829" xr:uid="{00000000-0005-0000-0000-00009A450000}"/>
    <cellStyle name="Comma 22 9 2 3 5" xfId="17830" xr:uid="{00000000-0005-0000-0000-00009B450000}"/>
    <cellStyle name="Comma 22 9 2 4" xfId="17831" xr:uid="{00000000-0005-0000-0000-00009C450000}"/>
    <cellStyle name="Comma 22 9 2 4 2" xfId="17832" xr:uid="{00000000-0005-0000-0000-00009D450000}"/>
    <cellStyle name="Comma 22 9 2 4 2 2" xfId="17833" xr:uid="{00000000-0005-0000-0000-00009E450000}"/>
    <cellStyle name="Comma 22 9 2 4 3" xfId="17834" xr:uid="{00000000-0005-0000-0000-00009F450000}"/>
    <cellStyle name="Comma 22 9 2 4 3 2" xfId="17835" xr:uid="{00000000-0005-0000-0000-0000A0450000}"/>
    <cellStyle name="Comma 22 9 2 4 4" xfId="17836" xr:uid="{00000000-0005-0000-0000-0000A1450000}"/>
    <cellStyle name="Comma 22 9 2 4 5" xfId="17837" xr:uid="{00000000-0005-0000-0000-0000A2450000}"/>
    <cellStyle name="Comma 22 9 2 5" xfId="17838" xr:uid="{00000000-0005-0000-0000-0000A3450000}"/>
    <cellStyle name="Comma 22 9 2 5 2" xfId="17839" xr:uid="{00000000-0005-0000-0000-0000A4450000}"/>
    <cellStyle name="Comma 22 9 2 5 2 2" xfId="17840" xr:uid="{00000000-0005-0000-0000-0000A5450000}"/>
    <cellStyle name="Comma 22 9 2 5 3" xfId="17841" xr:uid="{00000000-0005-0000-0000-0000A6450000}"/>
    <cellStyle name="Comma 22 9 2 5 3 2" xfId="17842" xr:uid="{00000000-0005-0000-0000-0000A7450000}"/>
    <cellStyle name="Comma 22 9 2 5 4" xfId="17843" xr:uid="{00000000-0005-0000-0000-0000A8450000}"/>
    <cellStyle name="Comma 22 9 2 5 5" xfId="17844" xr:uid="{00000000-0005-0000-0000-0000A9450000}"/>
    <cellStyle name="Comma 22 9 2 6" xfId="17845" xr:uid="{00000000-0005-0000-0000-0000AA450000}"/>
    <cellStyle name="Comma 22 9 2 6 2" xfId="17846" xr:uid="{00000000-0005-0000-0000-0000AB450000}"/>
    <cellStyle name="Comma 22 9 2 7" xfId="17847" xr:uid="{00000000-0005-0000-0000-0000AC450000}"/>
    <cellStyle name="Comma 22 9 2 7 2" xfId="17848" xr:uid="{00000000-0005-0000-0000-0000AD450000}"/>
    <cellStyle name="Comma 22 9 2 8" xfId="17849" xr:uid="{00000000-0005-0000-0000-0000AE450000}"/>
    <cellStyle name="Comma 22 9 2 9" xfId="17850" xr:uid="{00000000-0005-0000-0000-0000AF450000}"/>
    <cellStyle name="Comma 22 9 3" xfId="17851" xr:uid="{00000000-0005-0000-0000-0000B0450000}"/>
    <cellStyle name="Comma 22 9 3 2" xfId="17852" xr:uid="{00000000-0005-0000-0000-0000B1450000}"/>
    <cellStyle name="Comma 22 9 3 2 2" xfId="17853" xr:uid="{00000000-0005-0000-0000-0000B2450000}"/>
    <cellStyle name="Comma 22 9 3 3" xfId="17854" xr:uid="{00000000-0005-0000-0000-0000B3450000}"/>
    <cellStyle name="Comma 22 9 3 3 2" xfId="17855" xr:uid="{00000000-0005-0000-0000-0000B4450000}"/>
    <cellStyle name="Comma 22 9 3 4" xfId="17856" xr:uid="{00000000-0005-0000-0000-0000B5450000}"/>
    <cellStyle name="Comma 22 9 3 5" xfId="17857" xr:uid="{00000000-0005-0000-0000-0000B6450000}"/>
    <cellStyle name="Comma 22 9 4" xfId="17858" xr:uid="{00000000-0005-0000-0000-0000B7450000}"/>
    <cellStyle name="Comma 22 9 4 2" xfId="17859" xr:uid="{00000000-0005-0000-0000-0000B8450000}"/>
    <cellStyle name="Comma 22 9 4 2 2" xfId="17860" xr:uid="{00000000-0005-0000-0000-0000B9450000}"/>
    <cellStyle name="Comma 22 9 4 3" xfId="17861" xr:uid="{00000000-0005-0000-0000-0000BA450000}"/>
    <cellStyle name="Comma 22 9 4 3 2" xfId="17862" xr:uid="{00000000-0005-0000-0000-0000BB450000}"/>
    <cellStyle name="Comma 22 9 4 4" xfId="17863" xr:uid="{00000000-0005-0000-0000-0000BC450000}"/>
    <cellStyle name="Comma 22 9 4 5" xfId="17864" xr:uid="{00000000-0005-0000-0000-0000BD450000}"/>
    <cellStyle name="Comma 22 9 5" xfId="17865" xr:uid="{00000000-0005-0000-0000-0000BE450000}"/>
    <cellStyle name="Comma 22 9 5 2" xfId="17866" xr:uid="{00000000-0005-0000-0000-0000BF450000}"/>
    <cellStyle name="Comma 22 9 5 2 2" xfId="17867" xr:uid="{00000000-0005-0000-0000-0000C0450000}"/>
    <cellStyle name="Comma 22 9 5 3" xfId="17868" xr:uid="{00000000-0005-0000-0000-0000C1450000}"/>
    <cellStyle name="Comma 22 9 5 3 2" xfId="17869" xr:uid="{00000000-0005-0000-0000-0000C2450000}"/>
    <cellStyle name="Comma 22 9 5 4" xfId="17870" xr:uid="{00000000-0005-0000-0000-0000C3450000}"/>
    <cellStyle name="Comma 22 9 5 5" xfId="17871" xr:uid="{00000000-0005-0000-0000-0000C4450000}"/>
    <cellStyle name="Comma 22 9 6" xfId="17872" xr:uid="{00000000-0005-0000-0000-0000C5450000}"/>
    <cellStyle name="Comma 22 9 6 2" xfId="17873" xr:uid="{00000000-0005-0000-0000-0000C6450000}"/>
    <cellStyle name="Comma 22 9 6 2 2" xfId="17874" xr:uid="{00000000-0005-0000-0000-0000C7450000}"/>
    <cellStyle name="Comma 22 9 6 3" xfId="17875" xr:uid="{00000000-0005-0000-0000-0000C8450000}"/>
    <cellStyle name="Comma 22 9 6 3 2" xfId="17876" xr:uid="{00000000-0005-0000-0000-0000C9450000}"/>
    <cellStyle name="Comma 22 9 6 4" xfId="17877" xr:uid="{00000000-0005-0000-0000-0000CA450000}"/>
    <cellStyle name="Comma 22 9 6 5" xfId="17878" xr:uid="{00000000-0005-0000-0000-0000CB450000}"/>
    <cellStyle name="Comma 22 9 7" xfId="17879" xr:uid="{00000000-0005-0000-0000-0000CC450000}"/>
    <cellStyle name="Comma 22 9 7 2" xfId="17880" xr:uid="{00000000-0005-0000-0000-0000CD450000}"/>
    <cellStyle name="Comma 22 9 8" xfId="17881" xr:uid="{00000000-0005-0000-0000-0000CE450000}"/>
    <cellStyle name="Comma 22 9 8 2" xfId="17882" xr:uid="{00000000-0005-0000-0000-0000CF450000}"/>
    <cellStyle name="Comma 22 9 9" xfId="17883" xr:uid="{00000000-0005-0000-0000-0000D0450000}"/>
    <cellStyle name="Comma 22 90" xfId="17884" xr:uid="{00000000-0005-0000-0000-0000D1450000}"/>
    <cellStyle name="Comma 22 91" xfId="17885" xr:uid="{00000000-0005-0000-0000-0000D2450000}"/>
    <cellStyle name="Comma 22 92" xfId="17886" xr:uid="{00000000-0005-0000-0000-0000D3450000}"/>
    <cellStyle name="Comma 22 93" xfId="17887" xr:uid="{00000000-0005-0000-0000-0000D4450000}"/>
    <cellStyle name="Comma 22 94" xfId="17888" xr:uid="{00000000-0005-0000-0000-0000D5450000}"/>
    <cellStyle name="Comma 22 95" xfId="17889" xr:uid="{00000000-0005-0000-0000-0000D6450000}"/>
    <cellStyle name="Comma 22 96" xfId="17890" xr:uid="{00000000-0005-0000-0000-0000D7450000}"/>
    <cellStyle name="Comma 22 97" xfId="17891" xr:uid="{00000000-0005-0000-0000-0000D8450000}"/>
    <cellStyle name="Comma 22 98" xfId="17892" xr:uid="{00000000-0005-0000-0000-0000D9450000}"/>
    <cellStyle name="Comma 22 99" xfId="17893" xr:uid="{00000000-0005-0000-0000-0000DA450000}"/>
    <cellStyle name="Comma 23" xfId="17894" xr:uid="{00000000-0005-0000-0000-0000DB450000}"/>
    <cellStyle name="Comma 23 2" xfId="17895" xr:uid="{00000000-0005-0000-0000-0000DC450000}"/>
    <cellStyle name="Comma 24" xfId="17896" xr:uid="{00000000-0005-0000-0000-0000DD450000}"/>
    <cellStyle name="Comma 24 10" xfId="17897" xr:uid="{00000000-0005-0000-0000-0000DE450000}"/>
    <cellStyle name="Comma 24 10 2" xfId="17898" xr:uid="{00000000-0005-0000-0000-0000DF450000}"/>
    <cellStyle name="Comma 24 100" xfId="17899" xr:uid="{00000000-0005-0000-0000-0000E0450000}"/>
    <cellStyle name="Comma 24 101" xfId="17900" xr:uid="{00000000-0005-0000-0000-0000E1450000}"/>
    <cellStyle name="Comma 24 102" xfId="17901" xr:uid="{00000000-0005-0000-0000-0000E2450000}"/>
    <cellStyle name="Comma 24 103" xfId="17902" xr:uid="{00000000-0005-0000-0000-0000E3450000}"/>
    <cellStyle name="Comma 24 104" xfId="17903" xr:uid="{00000000-0005-0000-0000-0000E4450000}"/>
    <cellStyle name="Comma 24 105" xfId="17904" xr:uid="{00000000-0005-0000-0000-0000E5450000}"/>
    <cellStyle name="Comma 24 106" xfId="17905" xr:uid="{00000000-0005-0000-0000-0000E6450000}"/>
    <cellStyle name="Comma 24 107" xfId="17906" xr:uid="{00000000-0005-0000-0000-0000E7450000}"/>
    <cellStyle name="Comma 24 108" xfId="17907" xr:uid="{00000000-0005-0000-0000-0000E8450000}"/>
    <cellStyle name="Comma 24 109" xfId="17908" xr:uid="{00000000-0005-0000-0000-0000E9450000}"/>
    <cellStyle name="Comma 24 11" xfId="17909" xr:uid="{00000000-0005-0000-0000-0000EA450000}"/>
    <cellStyle name="Comma 24 11 10" xfId="17910" xr:uid="{00000000-0005-0000-0000-0000EB450000}"/>
    <cellStyle name="Comma 24 11 2" xfId="17911" xr:uid="{00000000-0005-0000-0000-0000EC450000}"/>
    <cellStyle name="Comma 24 11 2 2" xfId="17912" xr:uid="{00000000-0005-0000-0000-0000ED450000}"/>
    <cellStyle name="Comma 24 11 2 2 2" xfId="17913" xr:uid="{00000000-0005-0000-0000-0000EE450000}"/>
    <cellStyle name="Comma 24 11 2 2 2 2" xfId="17914" xr:uid="{00000000-0005-0000-0000-0000EF450000}"/>
    <cellStyle name="Comma 24 11 2 2 3" xfId="17915" xr:uid="{00000000-0005-0000-0000-0000F0450000}"/>
    <cellStyle name="Comma 24 11 2 2 3 2" xfId="17916" xr:uid="{00000000-0005-0000-0000-0000F1450000}"/>
    <cellStyle name="Comma 24 11 2 2 4" xfId="17917" xr:uid="{00000000-0005-0000-0000-0000F2450000}"/>
    <cellStyle name="Comma 24 11 2 2 5" xfId="17918" xr:uid="{00000000-0005-0000-0000-0000F3450000}"/>
    <cellStyle name="Comma 24 11 2 3" xfId="17919" xr:uid="{00000000-0005-0000-0000-0000F4450000}"/>
    <cellStyle name="Comma 24 11 2 3 2" xfId="17920" xr:uid="{00000000-0005-0000-0000-0000F5450000}"/>
    <cellStyle name="Comma 24 11 2 3 2 2" xfId="17921" xr:uid="{00000000-0005-0000-0000-0000F6450000}"/>
    <cellStyle name="Comma 24 11 2 3 3" xfId="17922" xr:uid="{00000000-0005-0000-0000-0000F7450000}"/>
    <cellStyle name="Comma 24 11 2 3 3 2" xfId="17923" xr:uid="{00000000-0005-0000-0000-0000F8450000}"/>
    <cellStyle name="Comma 24 11 2 3 4" xfId="17924" xr:uid="{00000000-0005-0000-0000-0000F9450000}"/>
    <cellStyle name="Comma 24 11 2 3 5" xfId="17925" xr:uid="{00000000-0005-0000-0000-0000FA450000}"/>
    <cellStyle name="Comma 24 11 2 4" xfId="17926" xr:uid="{00000000-0005-0000-0000-0000FB450000}"/>
    <cellStyle name="Comma 24 11 2 4 2" xfId="17927" xr:uid="{00000000-0005-0000-0000-0000FC450000}"/>
    <cellStyle name="Comma 24 11 2 4 2 2" xfId="17928" xr:uid="{00000000-0005-0000-0000-0000FD450000}"/>
    <cellStyle name="Comma 24 11 2 4 3" xfId="17929" xr:uid="{00000000-0005-0000-0000-0000FE450000}"/>
    <cellStyle name="Comma 24 11 2 4 3 2" xfId="17930" xr:uid="{00000000-0005-0000-0000-0000FF450000}"/>
    <cellStyle name="Comma 24 11 2 4 4" xfId="17931" xr:uid="{00000000-0005-0000-0000-000000460000}"/>
    <cellStyle name="Comma 24 11 2 4 5" xfId="17932" xr:uid="{00000000-0005-0000-0000-000001460000}"/>
    <cellStyle name="Comma 24 11 2 5" xfId="17933" xr:uid="{00000000-0005-0000-0000-000002460000}"/>
    <cellStyle name="Comma 24 11 2 5 2" xfId="17934" xr:uid="{00000000-0005-0000-0000-000003460000}"/>
    <cellStyle name="Comma 24 11 2 5 2 2" xfId="17935" xr:uid="{00000000-0005-0000-0000-000004460000}"/>
    <cellStyle name="Comma 24 11 2 5 3" xfId="17936" xr:uid="{00000000-0005-0000-0000-000005460000}"/>
    <cellStyle name="Comma 24 11 2 5 3 2" xfId="17937" xr:uid="{00000000-0005-0000-0000-000006460000}"/>
    <cellStyle name="Comma 24 11 2 5 4" xfId="17938" xr:uid="{00000000-0005-0000-0000-000007460000}"/>
    <cellStyle name="Comma 24 11 2 5 5" xfId="17939" xr:uid="{00000000-0005-0000-0000-000008460000}"/>
    <cellStyle name="Comma 24 11 2 6" xfId="17940" xr:uid="{00000000-0005-0000-0000-000009460000}"/>
    <cellStyle name="Comma 24 11 2 6 2" xfId="17941" xr:uid="{00000000-0005-0000-0000-00000A460000}"/>
    <cellStyle name="Comma 24 11 2 7" xfId="17942" xr:uid="{00000000-0005-0000-0000-00000B460000}"/>
    <cellStyle name="Comma 24 11 2 7 2" xfId="17943" xr:uid="{00000000-0005-0000-0000-00000C460000}"/>
    <cellStyle name="Comma 24 11 2 8" xfId="17944" xr:uid="{00000000-0005-0000-0000-00000D460000}"/>
    <cellStyle name="Comma 24 11 2 9" xfId="17945" xr:uid="{00000000-0005-0000-0000-00000E460000}"/>
    <cellStyle name="Comma 24 11 3" xfId="17946" xr:uid="{00000000-0005-0000-0000-00000F460000}"/>
    <cellStyle name="Comma 24 11 3 2" xfId="17947" xr:uid="{00000000-0005-0000-0000-000010460000}"/>
    <cellStyle name="Comma 24 11 3 2 2" xfId="17948" xr:uid="{00000000-0005-0000-0000-000011460000}"/>
    <cellStyle name="Comma 24 11 3 3" xfId="17949" xr:uid="{00000000-0005-0000-0000-000012460000}"/>
    <cellStyle name="Comma 24 11 3 3 2" xfId="17950" xr:uid="{00000000-0005-0000-0000-000013460000}"/>
    <cellStyle name="Comma 24 11 3 4" xfId="17951" xr:uid="{00000000-0005-0000-0000-000014460000}"/>
    <cellStyle name="Comma 24 11 3 5" xfId="17952" xr:uid="{00000000-0005-0000-0000-000015460000}"/>
    <cellStyle name="Comma 24 11 4" xfId="17953" xr:uid="{00000000-0005-0000-0000-000016460000}"/>
    <cellStyle name="Comma 24 11 4 2" xfId="17954" xr:uid="{00000000-0005-0000-0000-000017460000}"/>
    <cellStyle name="Comma 24 11 4 2 2" xfId="17955" xr:uid="{00000000-0005-0000-0000-000018460000}"/>
    <cellStyle name="Comma 24 11 4 3" xfId="17956" xr:uid="{00000000-0005-0000-0000-000019460000}"/>
    <cellStyle name="Comma 24 11 4 3 2" xfId="17957" xr:uid="{00000000-0005-0000-0000-00001A460000}"/>
    <cellStyle name="Comma 24 11 4 4" xfId="17958" xr:uid="{00000000-0005-0000-0000-00001B460000}"/>
    <cellStyle name="Comma 24 11 4 5" xfId="17959" xr:uid="{00000000-0005-0000-0000-00001C460000}"/>
    <cellStyle name="Comma 24 11 5" xfId="17960" xr:uid="{00000000-0005-0000-0000-00001D460000}"/>
    <cellStyle name="Comma 24 11 5 2" xfId="17961" xr:uid="{00000000-0005-0000-0000-00001E460000}"/>
    <cellStyle name="Comma 24 11 5 2 2" xfId="17962" xr:uid="{00000000-0005-0000-0000-00001F460000}"/>
    <cellStyle name="Comma 24 11 5 3" xfId="17963" xr:uid="{00000000-0005-0000-0000-000020460000}"/>
    <cellStyle name="Comma 24 11 5 3 2" xfId="17964" xr:uid="{00000000-0005-0000-0000-000021460000}"/>
    <cellStyle name="Comma 24 11 5 4" xfId="17965" xr:uid="{00000000-0005-0000-0000-000022460000}"/>
    <cellStyle name="Comma 24 11 5 5" xfId="17966" xr:uid="{00000000-0005-0000-0000-000023460000}"/>
    <cellStyle name="Comma 24 11 6" xfId="17967" xr:uid="{00000000-0005-0000-0000-000024460000}"/>
    <cellStyle name="Comma 24 11 6 2" xfId="17968" xr:uid="{00000000-0005-0000-0000-000025460000}"/>
    <cellStyle name="Comma 24 11 6 2 2" xfId="17969" xr:uid="{00000000-0005-0000-0000-000026460000}"/>
    <cellStyle name="Comma 24 11 6 3" xfId="17970" xr:uid="{00000000-0005-0000-0000-000027460000}"/>
    <cellStyle name="Comma 24 11 6 3 2" xfId="17971" xr:uid="{00000000-0005-0000-0000-000028460000}"/>
    <cellStyle name="Comma 24 11 6 4" xfId="17972" xr:uid="{00000000-0005-0000-0000-000029460000}"/>
    <cellStyle name="Comma 24 11 6 5" xfId="17973" xr:uid="{00000000-0005-0000-0000-00002A460000}"/>
    <cellStyle name="Comma 24 11 7" xfId="17974" xr:uid="{00000000-0005-0000-0000-00002B460000}"/>
    <cellStyle name="Comma 24 11 7 2" xfId="17975" xr:uid="{00000000-0005-0000-0000-00002C460000}"/>
    <cellStyle name="Comma 24 11 8" xfId="17976" xr:uid="{00000000-0005-0000-0000-00002D460000}"/>
    <cellStyle name="Comma 24 11 8 2" xfId="17977" xr:uid="{00000000-0005-0000-0000-00002E460000}"/>
    <cellStyle name="Comma 24 11 9" xfId="17978" xr:uid="{00000000-0005-0000-0000-00002F460000}"/>
    <cellStyle name="Comma 24 110" xfId="17979" xr:uid="{00000000-0005-0000-0000-000030460000}"/>
    <cellStyle name="Comma 24 111" xfId="17980" xr:uid="{00000000-0005-0000-0000-000031460000}"/>
    <cellStyle name="Comma 24 112" xfId="17981" xr:uid="{00000000-0005-0000-0000-000032460000}"/>
    <cellStyle name="Comma 24 113" xfId="17982" xr:uid="{00000000-0005-0000-0000-000033460000}"/>
    <cellStyle name="Comma 24 114" xfId="17983" xr:uid="{00000000-0005-0000-0000-000034460000}"/>
    <cellStyle name="Comma 24 115" xfId="17984" xr:uid="{00000000-0005-0000-0000-000035460000}"/>
    <cellStyle name="Comma 24 116" xfId="17985" xr:uid="{00000000-0005-0000-0000-000036460000}"/>
    <cellStyle name="Comma 24 117" xfId="17986" xr:uid="{00000000-0005-0000-0000-000037460000}"/>
    <cellStyle name="Comma 24 118" xfId="17987" xr:uid="{00000000-0005-0000-0000-000038460000}"/>
    <cellStyle name="Comma 24 119" xfId="17988" xr:uid="{00000000-0005-0000-0000-000039460000}"/>
    <cellStyle name="Comma 24 12" xfId="17989" xr:uid="{00000000-0005-0000-0000-00003A460000}"/>
    <cellStyle name="Comma 24 12 10" xfId="17990" xr:uid="{00000000-0005-0000-0000-00003B460000}"/>
    <cellStyle name="Comma 24 12 2" xfId="17991" xr:uid="{00000000-0005-0000-0000-00003C460000}"/>
    <cellStyle name="Comma 24 12 2 2" xfId="17992" xr:uid="{00000000-0005-0000-0000-00003D460000}"/>
    <cellStyle name="Comma 24 12 2 2 2" xfId="17993" xr:uid="{00000000-0005-0000-0000-00003E460000}"/>
    <cellStyle name="Comma 24 12 2 2 2 2" xfId="17994" xr:uid="{00000000-0005-0000-0000-00003F460000}"/>
    <cellStyle name="Comma 24 12 2 2 3" xfId="17995" xr:uid="{00000000-0005-0000-0000-000040460000}"/>
    <cellStyle name="Comma 24 12 2 2 3 2" xfId="17996" xr:uid="{00000000-0005-0000-0000-000041460000}"/>
    <cellStyle name="Comma 24 12 2 2 4" xfId="17997" xr:uid="{00000000-0005-0000-0000-000042460000}"/>
    <cellStyle name="Comma 24 12 2 2 5" xfId="17998" xr:uid="{00000000-0005-0000-0000-000043460000}"/>
    <cellStyle name="Comma 24 12 2 3" xfId="17999" xr:uid="{00000000-0005-0000-0000-000044460000}"/>
    <cellStyle name="Comma 24 12 2 3 2" xfId="18000" xr:uid="{00000000-0005-0000-0000-000045460000}"/>
    <cellStyle name="Comma 24 12 2 3 2 2" xfId="18001" xr:uid="{00000000-0005-0000-0000-000046460000}"/>
    <cellStyle name="Comma 24 12 2 3 3" xfId="18002" xr:uid="{00000000-0005-0000-0000-000047460000}"/>
    <cellStyle name="Comma 24 12 2 3 3 2" xfId="18003" xr:uid="{00000000-0005-0000-0000-000048460000}"/>
    <cellStyle name="Comma 24 12 2 3 4" xfId="18004" xr:uid="{00000000-0005-0000-0000-000049460000}"/>
    <cellStyle name="Comma 24 12 2 3 5" xfId="18005" xr:uid="{00000000-0005-0000-0000-00004A460000}"/>
    <cellStyle name="Comma 24 12 2 4" xfId="18006" xr:uid="{00000000-0005-0000-0000-00004B460000}"/>
    <cellStyle name="Comma 24 12 2 4 2" xfId="18007" xr:uid="{00000000-0005-0000-0000-00004C460000}"/>
    <cellStyle name="Comma 24 12 2 4 2 2" xfId="18008" xr:uid="{00000000-0005-0000-0000-00004D460000}"/>
    <cellStyle name="Comma 24 12 2 4 3" xfId="18009" xr:uid="{00000000-0005-0000-0000-00004E460000}"/>
    <cellStyle name="Comma 24 12 2 4 3 2" xfId="18010" xr:uid="{00000000-0005-0000-0000-00004F460000}"/>
    <cellStyle name="Comma 24 12 2 4 4" xfId="18011" xr:uid="{00000000-0005-0000-0000-000050460000}"/>
    <cellStyle name="Comma 24 12 2 4 5" xfId="18012" xr:uid="{00000000-0005-0000-0000-000051460000}"/>
    <cellStyle name="Comma 24 12 2 5" xfId="18013" xr:uid="{00000000-0005-0000-0000-000052460000}"/>
    <cellStyle name="Comma 24 12 2 5 2" xfId="18014" xr:uid="{00000000-0005-0000-0000-000053460000}"/>
    <cellStyle name="Comma 24 12 2 5 2 2" xfId="18015" xr:uid="{00000000-0005-0000-0000-000054460000}"/>
    <cellStyle name="Comma 24 12 2 5 3" xfId="18016" xr:uid="{00000000-0005-0000-0000-000055460000}"/>
    <cellStyle name="Comma 24 12 2 5 3 2" xfId="18017" xr:uid="{00000000-0005-0000-0000-000056460000}"/>
    <cellStyle name="Comma 24 12 2 5 4" xfId="18018" xr:uid="{00000000-0005-0000-0000-000057460000}"/>
    <cellStyle name="Comma 24 12 2 5 5" xfId="18019" xr:uid="{00000000-0005-0000-0000-000058460000}"/>
    <cellStyle name="Comma 24 12 2 6" xfId="18020" xr:uid="{00000000-0005-0000-0000-000059460000}"/>
    <cellStyle name="Comma 24 12 2 6 2" xfId="18021" xr:uid="{00000000-0005-0000-0000-00005A460000}"/>
    <cellStyle name="Comma 24 12 2 7" xfId="18022" xr:uid="{00000000-0005-0000-0000-00005B460000}"/>
    <cellStyle name="Comma 24 12 2 7 2" xfId="18023" xr:uid="{00000000-0005-0000-0000-00005C460000}"/>
    <cellStyle name="Comma 24 12 2 8" xfId="18024" xr:uid="{00000000-0005-0000-0000-00005D460000}"/>
    <cellStyle name="Comma 24 12 2 9" xfId="18025" xr:uid="{00000000-0005-0000-0000-00005E460000}"/>
    <cellStyle name="Comma 24 12 3" xfId="18026" xr:uid="{00000000-0005-0000-0000-00005F460000}"/>
    <cellStyle name="Comma 24 12 3 2" xfId="18027" xr:uid="{00000000-0005-0000-0000-000060460000}"/>
    <cellStyle name="Comma 24 12 3 2 2" xfId="18028" xr:uid="{00000000-0005-0000-0000-000061460000}"/>
    <cellStyle name="Comma 24 12 3 3" xfId="18029" xr:uid="{00000000-0005-0000-0000-000062460000}"/>
    <cellStyle name="Comma 24 12 3 3 2" xfId="18030" xr:uid="{00000000-0005-0000-0000-000063460000}"/>
    <cellStyle name="Comma 24 12 3 4" xfId="18031" xr:uid="{00000000-0005-0000-0000-000064460000}"/>
    <cellStyle name="Comma 24 12 3 5" xfId="18032" xr:uid="{00000000-0005-0000-0000-000065460000}"/>
    <cellStyle name="Comma 24 12 4" xfId="18033" xr:uid="{00000000-0005-0000-0000-000066460000}"/>
    <cellStyle name="Comma 24 12 4 2" xfId="18034" xr:uid="{00000000-0005-0000-0000-000067460000}"/>
    <cellStyle name="Comma 24 12 4 2 2" xfId="18035" xr:uid="{00000000-0005-0000-0000-000068460000}"/>
    <cellStyle name="Comma 24 12 4 3" xfId="18036" xr:uid="{00000000-0005-0000-0000-000069460000}"/>
    <cellStyle name="Comma 24 12 4 3 2" xfId="18037" xr:uid="{00000000-0005-0000-0000-00006A460000}"/>
    <cellStyle name="Comma 24 12 4 4" xfId="18038" xr:uid="{00000000-0005-0000-0000-00006B460000}"/>
    <cellStyle name="Comma 24 12 4 5" xfId="18039" xr:uid="{00000000-0005-0000-0000-00006C460000}"/>
    <cellStyle name="Comma 24 12 5" xfId="18040" xr:uid="{00000000-0005-0000-0000-00006D460000}"/>
    <cellStyle name="Comma 24 12 5 2" xfId="18041" xr:uid="{00000000-0005-0000-0000-00006E460000}"/>
    <cellStyle name="Comma 24 12 5 2 2" xfId="18042" xr:uid="{00000000-0005-0000-0000-00006F460000}"/>
    <cellStyle name="Comma 24 12 5 3" xfId="18043" xr:uid="{00000000-0005-0000-0000-000070460000}"/>
    <cellStyle name="Comma 24 12 5 3 2" xfId="18044" xr:uid="{00000000-0005-0000-0000-000071460000}"/>
    <cellStyle name="Comma 24 12 5 4" xfId="18045" xr:uid="{00000000-0005-0000-0000-000072460000}"/>
    <cellStyle name="Comma 24 12 5 5" xfId="18046" xr:uid="{00000000-0005-0000-0000-000073460000}"/>
    <cellStyle name="Comma 24 12 6" xfId="18047" xr:uid="{00000000-0005-0000-0000-000074460000}"/>
    <cellStyle name="Comma 24 12 6 2" xfId="18048" xr:uid="{00000000-0005-0000-0000-000075460000}"/>
    <cellStyle name="Comma 24 12 6 2 2" xfId="18049" xr:uid="{00000000-0005-0000-0000-000076460000}"/>
    <cellStyle name="Comma 24 12 6 3" xfId="18050" xr:uid="{00000000-0005-0000-0000-000077460000}"/>
    <cellStyle name="Comma 24 12 6 3 2" xfId="18051" xr:uid="{00000000-0005-0000-0000-000078460000}"/>
    <cellStyle name="Comma 24 12 6 4" xfId="18052" xr:uid="{00000000-0005-0000-0000-000079460000}"/>
    <cellStyle name="Comma 24 12 6 5" xfId="18053" xr:uid="{00000000-0005-0000-0000-00007A460000}"/>
    <cellStyle name="Comma 24 12 7" xfId="18054" xr:uid="{00000000-0005-0000-0000-00007B460000}"/>
    <cellStyle name="Comma 24 12 7 2" xfId="18055" xr:uid="{00000000-0005-0000-0000-00007C460000}"/>
    <cellStyle name="Comma 24 12 8" xfId="18056" xr:uid="{00000000-0005-0000-0000-00007D460000}"/>
    <cellStyle name="Comma 24 12 8 2" xfId="18057" xr:uid="{00000000-0005-0000-0000-00007E460000}"/>
    <cellStyle name="Comma 24 12 9" xfId="18058" xr:uid="{00000000-0005-0000-0000-00007F460000}"/>
    <cellStyle name="Comma 24 120" xfId="18059" xr:uid="{00000000-0005-0000-0000-000080460000}"/>
    <cellStyle name="Comma 24 121" xfId="18060" xr:uid="{00000000-0005-0000-0000-000081460000}"/>
    <cellStyle name="Comma 24 122" xfId="18061" xr:uid="{00000000-0005-0000-0000-000082460000}"/>
    <cellStyle name="Comma 24 123" xfId="18062" xr:uid="{00000000-0005-0000-0000-000083460000}"/>
    <cellStyle name="Comma 24 124" xfId="18063" xr:uid="{00000000-0005-0000-0000-000084460000}"/>
    <cellStyle name="Comma 24 125" xfId="18064" xr:uid="{00000000-0005-0000-0000-000085460000}"/>
    <cellStyle name="Comma 24 126" xfId="18065" xr:uid="{00000000-0005-0000-0000-000086460000}"/>
    <cellStyle name="Comma 24 127" xfId="18066" xr:uid="{00000000-0005-0000-0000-000087460000}"/>
    <cellStyle name="Comma 24 128" xfId="18067" xr:uid="{00000000-0005-0000-0000-000088460000}"/>
    <cellStyle name="Comma 24 129" xfId="18068" xr:uid="{00000000-0005-0000-0000-000089460000}"/>
    <cellStyle name="Comma 24 13" xfId="18069" xr:uid="{00000000-0005-0000-0000-00008A460000}"/>
    <cellStyle name="Comma 24 13 10" xfId="18070" xr:uid="{00000000-0005-0000-0000-00008B460000}"/>
    <cellStyle name="Comma 24 13 2" xfId="18071" xr:uid="{00000000-0005-0000-0000-00008C460000}"/>
    <cellStyle name="Comma 24 13 2 2" xfId="18072" xr:uid="{00000000-0005-0000-0000-00008D460000}"/>
    <cellStyle name="Comma 24 13 2 2 2" xfId="18073" xr:uid="{00000000-0005-0000-0000-00008E460000}"/>
    <cellStyle name="Comma 24 13 2 2 2 2" xfId="18074" xr:uid="{00000000-0005-0000-0000-00008F460000}"/>
    <cellStyle name="Comma 24 13 2 2 3" xfId="18075" xr:uid="{00000000-0005-0000-0000-000090460000}"/>
    <cellStyle name="Comma 24 13 2 2 3 2" xfId="18076" xr:uid="{00000000-0005-0000-0000-000091460000}"/>
    <cellStyle name="Comma 24 13 2 2 4" xfId="18077" xr:uid="{00000000-0005-0000-0000-000092460000}"/>
    <cellStyle name="Comma 24 13 2 2 5" xfId="18078" xr:uid="{00000000-0005-0000-0000-000093460000}"/>
    <cellStyle name="Comma 24 13 2 3" xfId="18079" xr:uid="{00000000-0005-0000-0000-000094460000}"/>
    <cellStyle name="Comma 24 13 2 3 2" xfId="18080" xr:uid="{00000000-0005-0000-0000-000095460000}"/>
    <cellStyle name="Comma 24 13 2 3 2 2" xfId="18081" xr:uid="{00000000-0005-0000-0000-000096460000}"/>
    <cellStyle name="Comma 24 13 2 3 3" xfId="18082" xr:uid="{00000000-0005-0000-0000-000097460000}"/>
    <cellStyle name="Comma 24 13 2 3 3 2" xfId="18083" xr:uid="{00000000-0005-0000-0000-000098460000}"/>
    <cellStyle name="Comma 24 13 2 3 4" xfId="18084" xr:uid="{00000000-0005-0000-0000-000099460000}"/>
    <cellStyle name="Comma 24 13 2 3 5" xfId="18085" xr:uid="{00000000-0005-0000-0000-00009A460000}"/>
    <cellStyle name="Comma 24 13 2 4" xfId="18086" xr:uid="{00000000-0005-0000-0000-00009B460000}"/>
    <cellStyle name="Comma 24 13 2 4 2" xfId="18087" xr:uid="{00000000-0005-0000-0000-00009C460000}"/>
    <cellStyle name="Comma 24 13 2 4 2 2" xfId="18088" xr:uid="{00000000-0005-0000-0000-00009D460000}"/>
    <cellStyle name="Comma 24 13 2 4 3" xfId="18089" xr:uid="{00000000-0005-0000-0000-00009E460000}"/>
    <cellStyle name="Comma 24 13 2 4 3 2" xfId="18090" xr:uid="{00000000-0005-0000-0000-00009F460000}"/>
    <cellStyle name="Comma 24 13 2 4 4" xfId="18091" xr:uid="{00000000-0005-0000-0000-0000A0460000}"/>
    <cellStyle name="Comma 24 13 2 4 5" xfId="18092" xr:uid="{00000000-0005-0000-0000-0000A1460000}"/>
    <cellStyle name="Comma 24 13 2 5" xfId="18093" xr:uid="{00000000-0005-0000-0000-0000A2460000}"/>
    <cellStyle name="Comma 24 13 2 5 2" xfId="18094" xr:uid="{00000000-0005-0000-0000-0000A3460000}"/>
    <cellStyle name="Comma 24 13 2 5 2 2" xfId="18095" xr:uid="{00000000-0005-0000-0000-0000A4460000}"/>
    <cellStyle name="Comma 24 13 2 5 3" xfId="18096" xr:uid="{00000000-0005-0000-0000-0000A5460000}"/>
    <cellStyle name="Comma 24 13 2 5 3 2" xfId="18097" xr:uid="{00000000-0005-0000-0000-0000A6460000}"/>
    <cellStyle name="Comma 24 13 2 5 4" xfId="18098" xr:uid="{00000000-0005-0000-0000-0000A7460000}"/>
    <cellStyle name="Comma 24 13 2 5 5" xfId="18099" xr:uid="{00000000-0005-0000-0000-0000A8460000}"/>
    <cellStyle name="Comma 24 13 2 6" xfId="18100" xr:uid="{00000000-0005-0000-0000-0000A9460000}"/>
    <cellStyle name="Comma 24 13 2 6 2" xfId="18101" xr:uid="{00000000-0005-0000-0000-0000AA460000}"/>
    <cellStyle name="Comma 24 13 2 7" xfId="18102" xr:uid="{00000000-0005-0000-0000-0000AB460000}"/>
    <cellStyle name="Comma 24 13 2 7 2" xfId="18103" xr:uid="{00000000-0005-0000-0000-0000AC460000}"/>
    <cellStyle name="Comma 24 13 2 8" xfId="18104" xr:uid="{00000000-0005-0000-0000-0000AD460000}"/>
    <cellStyle name="Comma 24 13 2 9" xfId="18105" xr:uid="{00000000-0005-0000-0000-0000AE460000}"/>
    <cellStyle name="Comma 24 13 3" xfId="18106" xr:uid="{00000000-0005-0000-0000-0000AF460000}"/>
    <cellStyle name="Comma 24 13 3 2" xfId="18107" xr:uid="{00000000-0005-0000-0000-0000B0460000}"/>
    <cellStyle name="Comma 24 13 3 2 2" xfId="18108" xr:uid="{00000000-0005-0000-0000-0000B1460000}"/>
    <cellStyle name="Comma 24 13 3 3" xfId="18109" xr:uid="{00000000-0005-0000-0000-0000B2460000}"/>
    <cellStyle name="Comma 24 13 3 3 2" xfId="18110" xr:uid="{00000000-0005-0000-0000-0000B3460000}"/>
    <cellStyle name="Comma 24 13 3 4" xfId="18111" xr:uid="{00000000-0005-0000-0000-0000B4460000}"/>
    <cellStyle name="Comma 24 13 3 5" xfId="18112" xr:uid="{00000000-0005-0000-0000-0000B5460000}"/>
    <cellStyle name="Comma 24 13 4" xfId="18113" xr:uid="{00000000-0005-0000-0000-0000B6460000}"/>
    <cellStyle name="Comma 24 13 4 2" xfId="18114" xr:uid="{00000000-0005-0000-0000-0000B7460000}"/>
    <cellStyle name="Comma 24 13 4 2 2" xfId="18115" xr:uid="{00000000-0005-0000-0000-0000B8460000}"/>
    <cellStyle name="Comma 24 13 4 3" xfId="18116" xr:uid="{00000000-0005-0000-0000-0000B9460000}"/>
    <cellStyle name="Comma 24 13 4 3 2" xfId="18117" xr:uid="{00000000-0005-0000-0000-0000BA460000}"/>
    <cellStyle name="Comma 24 13 4 4" xfId="18118" xr:uid="{00000000-0005-0000-0000-0000BB460000}"/>
    <cellStyle name="Comma 24 13 4 5" xfId="18119" xr:uid="{00000000-0005-0000-0000-0000BC460000}"/>
    <cellStyle name="Comma 24 13 5" xfId="18120" xr:uid="{00000000-0005-0000-0000-0000BD460000}"/>
    <cellStyle name="Comma 24 13 5 2" xfId="18121" xr:uid="{00000000-0005-0000-0000-0000BE460000}"/>
    <cellStyle name="Comma 24 13 5 2 2" xfId="18122" xr:uid="{00000000-0005-0000-0000-0000BF460000}"/>
    <cellStyle name="Comma 24 13 5 3" xfId="18123" xr:uid="{00000000-0005-0000-0000-0000C0460000}"/>
    <cellStyle name="Comma 24 13 5 3 2" xfId="18124" xr:uid="{00000000-0005-0000-0000-0000C1460000}"/>
    <cellStyle name="Comma 24 13 5 4" xfId="18125" xr:uid="{00000000-0005-0000-0000-0000C2460000}"/>
    <cellStyle name="Comma 24 13 5 5" xfId="18126" xr:uid="{00000000-0005-0000-0000-0000C3460000}"/>
    <cellStyle name="Comma 24 13 6" xfId="18127" xr:uid="{00000000-0005-0000-0000-0000C4460000}"/>
    <cellStyle name="Comma 24 13 6 2" xfId="18128" xr:uid="{00000000-0005-0000-0000-0000C5460000}"/>
    <cellStyle name="Comma 24 13 6 2 2" xfId="18129" xr:uid="{00000000-0005-0000-0000-0000C6460000}"/>
    <cellStyle name="Comma 24 13 6 3" xfId="18130" xr:uid="{00000000-0005-0000-0000-0000C7460000}"/>
    <cellStyle name="Comma 24 13 6 3 2" xfId="18131" xr:uid="{00000000-0005-0000-0000-0000C8460000}"/>
    <cellStyle name="Comma 24 13 6 4" xfId="18132" xr:uid="{00000000-0005-0000-0000-0000C9460000}"/>
    <cellStyle name="Comma 24 13 6 5" xfId="18133" xr:uid="{00000000-0005-0000-0000-0000CA460000}"/>
    <cellStyle name="Comma 24 13 7" xfId="18134" xr:uid="{00000000-0005-0000-0000-0000CB460000}"/>
    <cellStyle name="Comma 24 13 7 2" xfId="18135" xr:uid="{00000000-0005-0000-0000-0000CC460000}"/>
    <cellStyle name="Comma 24 13 8" xfId="18136" xr:uid="{00000000-0005-0000-0000-0000CD460000}"/>
    <cellStyle name="Comma 24 13 8 2" xfId="18137" xr:uid="{00000000-0005-0000-0000-0000CE460000}"/>
    <cellStyle name="Comma 24 13 9" xfId="18138" xr:uid="{00000000-0005-0000-0000-0000CF460000}"/>
    <cellStyle name="Comma 24 130" xfId="18139" xr:uid="{00000000-0005-0000-0000-0000D0460000}"/>
    <cellStyle name="Comma 24 131" xfId="18140" xr:uid="{00000000-0005-0000-0000-0000D1460000}"/>
    <cellStyle name="Comma 24 132" xfId="18141" xr:uid="{00000000-0005-0000-0000-0000D2460000}"/>
    <cellStyle name="Comma 24 133" xfId="18142" xr:uid="{00000000-0005-0000-0000-0000D3460000}"/>
    <cellStyle name="Comma 24 134" xfId="18143" xr:uid="{00000000-0005-0000-0000-0000D4460000}"/>
    <cellStyle name="Comma 24 135" xfId="18144" xr:uid="{00000000-0005-0000-0000-0000D5460000}"/>
    <cellStyle name="Comma 24 136" xfId="18145" xr:uid="{00000000-0005-0000-0000-0000D6460000}"/>
    <cellStyle name="Comma 24 137" xfId="18146" xr:uid="{00000000-0005-0000-0000-0000D7460000}"/>
    <cellStyle name="Comma 24 138" xfId="18147" xr:uid="{00000000-0005-0000-0000-0000D8460000}"/>
    <cellStyle name="Comma 24 139" xfId="18148" xr:uid="{00000000-0005-0000-0000-0000D9460000}"/>
    <cellStyle name="Comma 24 14" xfId="18149" xr:uid="{00000000-0005-0000-0000-0000DA460000}"/>
    <cellStyle name="Comma 24 14 10" xfId="18150" xr:uid="{00000000-0005-0000-0000-0000DB460000}"/>
    <cellStyle name="Comma 24 14 2" xfId="18151" xr:uid="{00000000-0005-0000-0000-0000DC460000}"/>
    <cellStyle name="Comma 24 14 2 2" xfId="18152" xr:uid="{00000000-0005-0000-0000-0000DD460000}"/>
    <cellStyle name="Comma 24 14 2 2 2" xfId="18153" xr:uid="{00000000-0005-0000-0000-0000DE460000}"/>
    <cellStyle name="Comma 24 14 2 2 2 2" xfId="18154" xr:uid="{00000000-0005-0000-0000-0000DF460000}"/>
    <cellStyle name="Comma 24 14 2 2 3" xfId="18155" xr:uid="{00000000-0005-0000-0000-0000E0460000}"/>
    <cellStyle name="Comma 24 14 2 2 3 2" xfId="18156" xr:uid="{00000000-0005-0000-0000-0000E1460000}"/>
    <cellStyle name="Comma 24 14 2 2 4" xfId="18157" xr:uid="{00000000-0005-0000-0000-0000E2460000}"/>
    <cellStyle name="Comma 24 14 2 2 5" xfId="18158" xr:uid="{00000000-0005-0000-0000-0000E3460000}"/>
    <cellStyle name="Comma 24 14 2 3" xfId="18159" xr:uid="{00000000-0005-0000-0000-0000E4460000}"/>
    <cellStyle name="Comma 24 14 2 3 2" xfId="18160" xr:uid="{00000000-0005-0000-0000-0000E5460000}"/>
    <cellStyle name="Comma 24 14 2 3 2 2" xfId="18161" xr:uid="{00000000-0005-0000-0000-0000E6460000}"/>
    <cellStyle name="Comma 24 14 2 3 3" xfId="18162" xr:uid="{00000000-0005-0000-0000-0000E7460000}"/>
    <cellStyle name="Comma 24 14 2 3 3 2" xfId="18163" xr:uid="{00000000-0005-0000-0000-0000E8460000}"/>
    <cellStyle name="Comma 24 14 2 3 4" xfId="18164" xr:uid="{00000000-0005-0000-0000-0000E9460000}"/>
    <cellStyle name="Comma 24 14 2 3 5" xfId="18165" xr:uid="{00000000-0005-0000-0000-0000EA460000}"/>
    <cellStyle name="Comma 24 14 2 4" xfId="18166" xr:uid="{00000000-0005-0000-0000-0000EB460000}"/>
    <cellStyle name="Comma 24 14 2 4 2" xfId="18167" xr:uid="{00000000-0005-0000-0000-0000EC460000}"/>
    <cellStyle name="Comma 24 14 2 4 2 2" xfId="18168" xr:uid="{00000000-0005-0000-0000-0000ED460000}"/>
    <cellStyle name="Comma 24 14 2 4 3" xfId="18169" xr:uid="{00000000-0005-0000-0000-0000EE460000}"/>
    <cellStyle name="Comma 24 14 2 4 3 2" xfId="18170" xr:uid="{00000000-0005-0000-0000-0000EF460000}"/>
    <cellStyle name="Comma 24 14 2 4 4" xfId="18171" xr:uid="{00000000-0005-0000-0000-0000F0460000}"/>
    <cellStyle name="Comma 24 14 2 4 5" xfId="18172" xr:uid="{00000000-0005-0000-0000-0000F1460000}"/>
    <cellStyle name="Comma 24 14 2 5" xfId="18173" xr:uid="{00000000-0005-0000-0000-0000F2460000}"/>
    <cellStyle name="Comma 24 14 2 5 2" xfId="18174" xr:uid="{00000000-0005-0000-0000-0000F3460000}"/>
    <cellStyle name="Comma 24 14 2 5 2 2" xfId="18175" xr:uid="{00000000-0005-0000-0000-0000F4460000}"/>
    <cellStyle name="Comma 24 14 2 5 3" xfId="18176" xr:uid="{00000000-0005-0000-0000-0000F5460000}"/>
    <cellStyle name="Comma 24 14 2 5 3 2" xfId="18177" xr:uid="{00000000-0005-0000-0000-0000F6460000}"/>
    <cellStyle name="Comma 24 14 2 5 4" xfId="18178" xr:uid="{00000000-0005-0000-0000-0000F7460000}"/>
    <cellStyle name="Comma 24 14 2 5 5" xfId="18179" xr:uid="{00000000-0005-0000-0000-0000F8460000}"/>
    <cellStyle name="Comma 24 14 2 6" xfId="18180" xr:uid="{00000000-0005-0000-0000-0000F9460000}"/>
    <cellStyle name="Comma 24 14 2 6 2" xfId="18181" xr:uid="{00000000-0005-0000-0000-0000FA460000}"/>
    <cellStyle name="Comma 24 14 2 7" xfId="18182" xr:uid="{00000000-0005-0000-0000-0000FB460000}"/>
    <cellStyle name="Comma 24 14 2 7 2" xfId="18183" xr:uid="{00000000-0005-0000-0000-0000FC460000}"/>
    <cellStyle name="Comma 24 14 2 8" xfId="18184" xr:uid="{00000000-0005-0000-0000-0000FD460000}"/>
    <cellStyle name="Comma 24 14 2 9" xfId="18185" xr:uid="{00000000-0005-0000-0000-0000FE460000}"/>
    <cellStyle name="Comma 24 14 3" xfId="18186" xr:uid="{00000000-0005-0000-0000-0000FF460000}"/>
    <cellStyle name="Comma 24 14 3 2" xfId="18187" xr:uid="{00000000-0005-0000-0000-000000470000}"/>
    <cellStyle name="Comma 24 14 3 2 2" xfId="18188" xr:uid="{00000000-0005-0000-0000-000001470000}"/>
    <cellStyle name="Comma 24 14 3 3" xfId="18189" xr:uid="{00000000-0005-0000-0000-000002470000}"/>
    <cellStyle name="Comma 24 14 3 3 2" xfId="18190" xr:uid="{00000000-0005-0000-0000-000003470000}"/>
    <cellStyle name="Comma 24 14 3 4" xfId="18191" xr:uid="{00000000-0005-0000-0000-000004470000}"/>
    <cellStyle name="Comma 24 14 3 5" xfId="18192" xr:uid="{00000000-0005-0000-0000-000005470000}"/>
    <cellStyle name="Comma 24 14 4" xfId="18193" xr:uid="{00000000-0005-0000-0000-000006470000}"/>
    <cellStyle name="Comma 24 14 4 2" xfId="18194" xr:uid="{00000000-0005-0000-0000-000007470000}"/>
    <cellStyle name="Comma 24 14 4 2 2" xfId="18195" xr:uid="{00000000-0005-0000-0000-000008470000}"/>
    <cellStyle name="Comma 24 14 4 3" xfId="18196" xr:uid="{00000000-0005-0000-0000-000009470000}"/>
    <cellStyle name="Comma 24 14 4 3 2" xfId="18197" xr:uid="{00000000-0005-0000-0000-00000A470000}"/>
    <cellStyle name="Comma 24 14 4 4" xfId="18198" xr:uid="{00000000-0005-0000-0000-00000B470000}"/>
    <cellStyle name="Comma 24 14 4 5" xfId="18199" xr:uid="{00000000-0005-0000-0000-00000C470000}"/>
    <cellStyle name="Comma 24 14 5" xfId="18200" xr:uid="{00000000-0005-0000-0000-00000D470000}"/>
    <cellStyle name="Comma 24 14 5 2" xfId="18201" xr:uid="{00000000-0005-0000-0000-00000E470000}"/>
    <cellStyle name="Comma 24 14 5 2 2" xfId="18202" xr:uid="{00000000-0005-0000-0000-00000F470000}"/>
    <cellStyle name="Comma 24 14 5 3" xfId="18203" xr:uid="{00000000-0005-0000-0000-000010470000}"/>
    <cellStyle name="Comma 24 14 5 3 2" xfId="18204" xr:uid="{00000000-0005-0000-0000-000011470000}"/>
    <cellStyle name="Comma 24 14 5 4" xfId="18205" xr:uid="{00000000-0005-0000-0000-000012470000}"/>
    <cellStyle name="Comma 24 14 5 5" xfId="18206" xr:uid="{00000000-0005-0000-0000-000013470000}"/>
    <cellStyle name="Comma 24 14 6" xfId="18207" xr:uid="{00000000-0005-0000-0000-000014470000}"/>
    <cellStyle name="Comma 24 14 6 2" xfId="18208" xr:uid="{00000000-0005-0000-0000-000015470000}"/>
    <cellStyle name="Comma 24 14 6 2 2" xfId="18209" xr:uid="{00000000-0005-0000-0000-000016470000}"/>
    <cellStyle name="Comma 24 14 6 3" xfId="18210" xr:uid="{00000000-0005-0000-0000-000017470000}"/>
    <cellStyle name="Comma 24 14 6 3 2" xfId="18211" xr:uid="{00000000-0005-0000-0000-000018470000}"/>
    <cellStyle name="Comma 24 14 6 4" xfId="18212" xr:uid="{00000000-0005-0000-0000-000019470000}"/>
    <cellStyle name="Comma 24 14 6 5" xfId="18213" xr:uid="{00000000-0005-0000-0000-00001A470000}"/>
    <cellStyle name="Comma 24 14 7" xfId="18214" xr:uid="{00000000-0005-0000-0000-00001B470000}"/>
    <cellStyle name="Comma 24 14 7 2" xfId="18215" xr:uid="{00000000-0005-0000-0000-00001C470000}"/>
    <cellStyle name="Comma 24 14 8" xfId="18216" xr:uid="{00000000-0005-0000-0000-00001D470000}"/>
    <cellStyle name="Comma 24 14 8 2" xfId="18217" xr:uid="{00000000-0005-0000-0000-00001E470000}"/>
    <cellStyle name="Comma 24 14 9" xfId="18218" xr:uid="{00000000-0005-0000-0000-00001F470000}"/>
    <cellStyle name="Comma 24 140" xfId="18219" xr:uid="{00000000-0005-0000-0000-000020470000}"/>
    <cellStyle name="Comma 24 141" xfId="18220" xr:uid="{00000000-0005-0000-0000-000021470000}"/>
    <cellStyle name="Comma 24 142" xfId="18221" xr:uid="{00000000-0005-0000-0000-000022470000}"/>
    <cellStyle name="Comma 24 143" xfId="18222" xr:uid="{00000000-0005-0000-0000-000023470000}"/>
    <cellStyle name="Comma 24 144" xfId="18223" xr:uid="{00000000-0005-0000-0000-000024470000}"/>
    <cellStyle name="Comma 24 145" xfId="18224" xr:uid="{00000000-0005-0000-0000-000025470000}"/>
    <cellStyle name="Comma 24 146" xfId="18225" xr:uid="{00000000-0005-0000-0000-000026470000}"/>
    <cellStyle name="Comma 24 147" xfId="18226" xr:uid="{00000000-0005-0000-0000-000027470000}"/>
    <cellStyle name="Comma 24 148" xfId="18227" xr:uid="{00000000-0005-0000-0000-000028470000}"/>
    <cellStyle name="Comma 24 149" xfId="18228" xr:uid="{00000000-0005-0000-0000-000029470000}"/>
    <cellStyle name="Comma 24 15" xfId="18229" xr:uid="{00000000-0005-0000-0000-00002A470000}"/>
    <cellStyle name="Comma 24 15 10" xfId="18230" xr:uid="{00000000-0005-0000-0000-00002B470000}"/>
    <cellStyle name="Comma 24 15 2" xfId="18231" xr:uid="{00000000-0005-0000-0000-00002C470000}"/>
    <cellStyle name="Comma 24 15 2 2" xfId="18232" xr:uid="{00000000-0005-0000-0000-00002D470000}"/>
    <cellStyle name="Comma 24 15 2 2 2" xfId="18233" xr:uid="{00000000-0005-0000-0000-00002E470000}"/>
    <cellStyle name="Comma 24 15 2 2 2 2" xfId="18234" xr:uid="{00000000-0005-0000-0000-00002F470000}"/>
    <cellStyle name="Comma 24 15 2 2 3" xfId="18235" xr:uid="{00000000-0005-0000-0000-000030470000}"/>
    <cellStyle name="Comma 24 15 2 2 3 2" xfId="18236" xr:uid="{00000000-0005-0000-0000-000031470000}"/>
    <cellStyle name="Comma 24 15 2 2 4" xfId="18237" xr:uid="{00000000-0005-0000-0000-000032470000}"/>
    <cellStyle name="Comma 24 15 2 2 5" xfId="18238" xr:uid="{00000000-0005-0000-0000-000033470000}"/>
    <cellStyle name="Comma 24 15 2 3" xfId="18239" xr:uid="{00000000-0005-0000-0000-000034470000}"/>
    <cellStyle name="Comma 24 15 2 3 2" xfId="18240" xr:uid="{00000000-0005-0000-0000-000035470000}"/>
    <cellStyle name="Comma 24 15 2 3 2 2" xfId="18241" xr:uid="{00000000-0005-0000-0000-000036470000}"/>
    <cellStyle name="Comma 24 15 2 3 3" xfId="18242" xr:uid="{00000000-0005-0000-0000-000037470000}"/>
    <cellStyle name="Comma 24 15 2 3 3 2" xfId="18243" xr:uid="{00000000-0005-0000-0000-000038470000}"/>
    <cellStyle name="Comma 24 15 2 3 4" xfId="18244" xr:uid="{00000000-0005-0000-0000-000039470000}"/>
    <cellStyle name="Comma 24 15 2 3 5" xfId="18245" xr:uid="{00000000-0005-0000-0000-00003A470000}"/>
    <cellStyle name="Comma 24 15 2 4" xfId="18246" xr:uid="{00000000-0005-0000-0000-00003B470000}"/>
    <cellStyle name="Comma 24 15 2 4 2" xfId="18247" xr:uid="{00000000-0005-0000-0000-00003C470000}"/>
    <cellStyle name="Comma 24 15 2 4 2 2" xfId="18248" xr:uid="{00000000-0005-0000-0000-00003D470000}"/>
    <cellStyle name="Comma 24 15 2 4 3" xfId="18249" xr:uid="{00000000-0005-0000-0000-00003E470000}"/>
    <cellStyle name="Comma 24 15 2 4 3 2" xfId="18250" xr:uid="{00000000-0005-0000-0000-00003F470000}"/>
    <cellStyle name="Comma 24 15 2 4 4" xfId="18251" xr:uid="{00000000-0005-0000-0000-000040470000}"/>
    <cellStyle name="Comma 24 15 2 4 5" xfId="18252" xr:uid="{00000000-0005-0000-0000-000041470000}"/>
    <cellStyle name="Comma 24 15 2 5" xfId="18253" xr:uid="{00000000-0005-0000-0000-000042470000}"/>
    <cellStyle name="Comma 24 15 2 5 2" xfId="18254" xr:uid="{00000000-0005-0000-0000-000043470000}"/>
    <cellStyle name="Comma 24 15 2 5 2 2" xfId="18255" xr:uid="{00000000-0005-0000-0000-000044470000}"/>
    <cellStyle name="Comma 24 15 2 5 3" xfId="18256" xr:uid="{00000000-0005-0000-0000-000045470000}"/>
    <cellStyle name="Comma 24 15 2 5 3 2" xfId="18257" xr:uid="{00000000-0005-0000-0000-000046470000}"/>
    <cellStyle name="Comma 24 15 2 5 4" xfId="18258" xr:uid="{00000000-0005-0000-0000-000047470000}"/>
    <cellStyle name="Comma 24 15 2 5 5" xfId="18259" xr:uid="{00000000-0005-0000-0000-000048470000}"/>
    <cellStyle name="Comma 24 15 2 6" xfId="18260" xr:uid="{00000000-0005-0000-0000-000049470000}"/>
    <cellStyle name="Comma 24 15 2 6 2" xfId="18261" xr:uid="{00000000-0005-0000-0000-00004A470000}"/>
    <cellStyle name="Comma 24 15 2 7" xfId="18262" xr:uid="{00000000-0005-0000-0000-00004B470000}"/>
    <cellStyle name="Comma 24 15 2 7 2" xfId="18263" xr:uid="{00000000-0005-0000-0000-00004C470000}"/>
    <cellStyle name="Comma 24 15 2 8" xfId="18264" xr:uid="{00000000-0005-0000-0000-00004D470000}"/>
    <cellStyle name="Comma 24 15 2 9" xfId="18265" xr:uid="{00000000-0005-0000-0000-00004E470000}"/>
    <cellStyle name="Comma 24 15 3" xfId="18266" xr:uid="{00000000-0005-0000-0000-00004F470000}"/>
    <cellStyle name="Comma 24 15 3 2" xfId="18267" xr:uid="{00000000-0005-0000-0000-000050470000}"/>
    <cellStyle name="Comma 24 15 3 2 2" xfId="18268" xr:uid="{00000000-0005-0000-0000-000051470000}"/>
    <cellStyle name="Comma 24 15 3 3" xfId="18269" xr:uid="{00000000-0005-0000-0000-000052470000}"/>
    <cellStyle name="Comma 24 15 3 3 2" xfId="18270" xr:uid="{00000000-0005-0000-0000-000053470000}"/>
    <cellStyle name="Comma 24 15 3 4" xfId="18271" xr:uid="{00000000-0005-0000-0000-000054470000}"/>
    <cellStyle name="Comma 24 15 3 5" xfId="18272" xr:uid="{00000000-0005-0000-0000-000055470000}"/>
    <cellStyle name="Comma 24 15 4" xfId="18273" xr:uid="{00000000-0005-0000-0000-000056470000}"/>
    <cellStyle name="Comma 24 15 4 2" xfId="18274" xr:uid="{00000000-0005-0000-0000-000057470000}"/>
    <cellStyle name="Comma 24 15 4 2 2" xfId="18275" xr:uid="{00000000-0005-0000-0000-000058470000}"/>
    <cellStyle name="Comma 24 15 4 3" xfId="18276" xr:uid="{00000000-0005-0000-0000-000059470000}"/>
    <cellStyle name="Comma 24 15 4 3 2" xfId="18277" xr:uid="{00000000-0005-0000-0000-00005A470000}"/>
    <cellStyle name="Comma 24 15 4 4" xfId="18278" xr:uid="{00000000-0005-0000-0000-00005B470000}"/>
    <cellStyle name="Comma 24 15 4 5" xfId="18279" xr:uid="{00000000-0005-0000-0000-00005C470000}"/>
    <cellStyle name="Comma 24 15 5" xfId="18280" xr:uid="{00000000-0005-0000-0000-00005D470000}"/>
    <cellStyle name="Comma 24 15 5 2" xfId="18281" xr:uid="{00000000-0005-0000-0000-00005E470000}"/>
    <cellStyle name="Comma 24 15 5 2 2" xfId="18282" xr:uid="{00000000-0005-0000-0000-00005F470000}"/>
    <cellStyle name="Comma 24 15 5 3" xfId="18283" xr:uid="{00000000-0005-0000-0000-000060470000}"/>
    <cellStyle name="Comma 24 15 5 3 2" xfId="18284" xr:uid="{00000000-0005-0000-0000-000061470000}"/>
    <cellStyle name="Comma 24 15 5 4" xfId="18285" xr:uid="{00000000-0005-0000-0000-000062470000}"/>
    <cellStyle name="Comma 24 15 5 5" xfId="18286" xr:uid="{00000000-0005-0000-0000-000063470000}"/>
    <cellStyle name="Comma 24 15 6" xfId="18287" xr:uid="{00000000-0005-0000-0000-000064470000}"/>
    <cellStyle name="Comma 24 15 6 2" xfId="18288" xr:uid="{00000000-0005-0000-0000-000065470000}"/>
    <cellStyle name="Comma 24 15 6 2 2" xfId="18289" xr:uid="{00000000-0005-0000-0000-000066470000}"/>
    <cellStyle name="Comma 24 15 6 3" xfId="18290" xr:uid="{00000000-0005-0000-0000-000067470000}"/>
    <cellStyle name="Comma 24 15 6 3 2" xfId="18291" xr:uid="{00000000-0005-0000-0000-000068470000}"/>
    <cellStyle name="Comma 24 15 6 4" xfId="18292" xr:uid="{00000000-0005-0000-0000-000069470000}"/>
    <cellStyle name="Comma 24 15 6 5" xfId="18293" xr:uid="{00000000-0005-0000-0000-00006A470000}"/>
    <cellStyle name="Comma 24 15 7" xfId="18294" xr:uid="{00000000-0005-0000-0000-00006B470000}"/>
    <cellStyle name="Comma 24 15 7 2" xfId="18295" xr:uid="{00000000-0005-0000-0000-00006C470000}"/>
    <cellStyle name="Comma 24 15 8" xfId="18296" xr:uid="{00000000-0005-0000-0000-00006D470000}"/>
    <cellStyle name="Comma 24 15 8 2" xfId="18297" xr:uid="{00000000-0005-0000-0000-00006E470000}"/>
    <cellStyle name="Comma 24 15 9" xfId="18298" xr:uid="{00000000-0005-0000-0000-00006F470000}"/>
    <cellStyle name="Comma 24 150" xfId="18299" xr:uid="{00000000-0005-0000-0000-000070470000}"/>
    <cellStyle name="Comma 24 151" xfId="18300" xr:uid="{00000000-0005-0000-0000-000071470000}"/>
    <cellStyle name="Comma 24 152" xfId="18301" xr:uid="{00000000-0005-0000-0000-000072470000}"/>
    <cellStyle name="Comma 24 153" xfId="18302" xr:uid="{00000000-0005-0000-0000-000073470000}"/>
    <cellStyle name="Comma 24 154" xfId="18303" xr:uid="{00000000-0005-0000-0000-000074470000}"/>
    <cellStyle name="Comma 24 155" xfId="18304" xr:uid="{00000000-0005-0000-0000-000075470000}"/>
    <cellStyle name="Comma 24 156" xfId="18305" xr:uid="{00000000-0005-0000-0000-000076470000}"/>
    <cellStyle name="Comma 24 157" xfId="18306" xr:uid="{00000000-0005-0000-0000-000077470000}"/>
    <cellStyle name="Comma 24 158" xfId="18307" xr:uid="{00000000-0005-0000-0000-000078470000}"/>
    <cellStyle name="Comma 24 159" xfId="18308" xr:uid="{00000000-0005-0000-0000-000079470000}"/>
    <cellStyle name="Comma 24 16" xfId="18309" xr:uid="{00000000-0005-0000-0000-00007A470000}"/>
    <cellStyle name="Comma 24 16 2" xfId="18310" xr:uid="{00000000-0005-0000-0000-00007B470000}"/>
    <cellStyle name="Comma 24 16 2 2" xfId="18311" xr:uid="{00000000-0005-0000-0000-00007C470000}"/>
    <cellStyle name="Comma 24 16 2 2 2" xfId="18312" xr:uid="{00000000-0005-0000-0000-00007D470000}"/>
    <cellStyle name="Comma 24 16 2 3" xfId="18313" xr:uid="{00000000-0005-0000-0000-00007E470000}"/>
    <cellStyle name="Comma 24 16 2 3 2" xfId="18314" xr:uid="{00000000-0005-0000-0000-00007F470000}"/>
    <cellStyle name="Comma 24 16 2 4" xfId="18315" xr:uid="{00000000-0005-0000-0000-000080470000}"/>
    <cellStyle name="Comma 24 16 2 5" xfId="18316" xr:uid="{00000000-0005-0000-0000-000081470000}"/>
    <cellStyle name="Comma 24 16 3" xfId="18317" xr:uid="{00000000-0005-0000-0000-000082470000}"/>
    <cellStyle name="Comma 24 16 3 2" xfId="18318" xr:uid="{00000000-0005-0000-0000-000083470000}"/>
    <cellStyle name="Comma 24 16 3 2 2" xfId="18319" xr:uid="{00000000-0005-0000-0000-000084470000}"/>
    <cellStyle name="Comma 24 16 3 3" xfId="18320" xr:uid="{00000000-0005-0000-0000-000085470000}"/>
    <cellStyle name="Comma 24 16 3 3 2" xfId="18321" xr:uid="{00000000-0005-0000-0000-000086470000}"/>
    <cellStyle name="Comma 24 16 3 4" xfId="18322" xr:uid="{00000000-0005-0000-0000-000087470000}"/>
    <cellStyle name="Comma 24 16 3 5" xfId="18323" xr:uid="{00000000-0005-0000-0000-000088470000}"/>
    <cellStyle name="Comma 24 16 4" xfId="18324" xr:uid="{00000000-0005-0000-0000-000089470000}"/>
    <cellStyle name="Comma 24 16 4 2" xfId="18325" xr:uid="{00000000-0005-0000-0000-00008A470000}"/>
    <cellStyle name="Comma 24 16 4 2 2" xfId="18326" xr:uid="{00000000-0005-0000-0000-00008B470000}"/>
    <cellStyle name="Comma 24 16 4 3" xfId="18327" xr:uid="{00000000-0005-0000-0000-00008C470000}"/>
    <cellStyle name="Comma 24 16 4 3 2" xfId="18328" xr:uid="{00000000-0005-0000-0000-00008D470000}"/>
    <cellStyle name="Comma 24 16 4 4" xfId="18329" xr:uid="{00000000-0005-0000-0000-00008E470000}"/>
    <cellStyle name="Comma 24 16 4 5" xfId="18330" xr:uid="{00000000-0005-0000-0000-00008F470000}"/>
    <cellStyle name="Comma 24 16 5" xfId="18331" xr:uid="{00000000-0005-0000-0000-000090470000}"/>
    <cellStyle name="Comma 24 16 5 2" xfId="18332" xr:uid="{00000000-0005-0000-0000-000091470000}"/>
    <cellStyle name="Comma 24 16 5 2 2" xfId="18333" xr:uid="{00000000-0005-0000-0000-000092470000}"/>
    <cellStyle name="Comma 24 16 5 3" xfId="18334" xr:uid="{00000000-0005-0000-0000-000093470000}"/>
    <cellStyle name="Comma 24 16 5 3 2" xfId="18335" xr:uid="{00000000-0005-0000-0000-000094470000}"/>
    <cellStyle name="Comma 24 16 5 4" xfId="18336" xr:uid="{00000000-0005-0000-0000-000095470000}"/>
    <cellStyle name="Comma 24 16 5 5" xfId="18337" xr:uid="{00000000-0005-0000-0000-000096470000}"/>
    <cellStyle name="Comma 24 16 6" xfId="18338" xr:uid="{00000000-0005-0000-0000-000097470000}"/>
    <cellStyle name="Comma 24 16 6 2" xfId="18339" xr:uid="{00000000-0005-0000-0000-000098470000}"/>
    <cellStyle name="Comma 24 16 7" xfId="18340" xr:uid="{00000000-0005-0000-0000-000099470000}"/>
    <cellStyle name="Comma 24 16 7 2" xfId="18341" xr:uid="{00000000-0005-0000-0000-00009A470000}"/>
    <cellStyle name="Comma 24 16 8" xfId="18342" xr:uid="{00000000-0005-0000-0000-00009B470000}"/>
    <cellStyle name="Comma 24 16 9" xfId="18343" xr:uid="{00000000-0005-0000-0000-00009C470000}"/>
    <cellStyle name="Comma 24 160" xfId="18344" xr:uid="{00000000-0005-0000-0000-00009D470000}"/>
    <cellStyle name="Comma 24 161" xfId="18345" xr:uid="{00000000-0005-0000-0000-00009E470000}"/>
    <cellStyle name="Comma 24 162" xfId="18346" xr:uid="{00000000-0005-0000-0000-00009F470000}"/>
    <cellStyle name="Comma 24 163" xfId="18347" xr:uid="{00000000-0005-0000-0000-0000A0470000}"/>
    <cellStyle name="Comma 24 164" xfId="18348" xr:uid="{00000000-0005-0000-0000-0000A1470000}"/>
    <cellStyle name="Comma 24 165" xfId="18349" xr:uid="{00000000-0005-0000-0000-0000A2470000}"/>
    <cellStyle name="Comma 24 166" xfId="18350" xr:uid="{00000000-0005-0000-0000-0000A3470000}"/>
    <cellStyle name="Comma 24 167" xfId="18351" xr:uid="{00000000-0005-0000-0000-0000A4470000}"/>
    <cellStyle name="Comma 24 17" xfId="18352" xr:uid="{00000000-0005-0000-0000-0000A5470000}"/>
    <cellStyle name="Comma 24 17 2" xfId="18353" xr:uid="{00000000-0005-0000-0000-0000A6470000}"/>
    <cellStyle name="Comma 24 17 2 2" xfId="18354" xr:uid="{00000000-0005-0000-0000-0000A7470000}"/>
    <cellStyle name="Comma 24 17 2 2 2" xfId="18355" xr:uid="{00000000-0005-0000-0000-0000A8470000}"/>
    <cellStyle name="Comma 24 17 2 3" xfId="18356" xr:uid="{00000000-0005-0000-0000-0000A9470000}"/>
    <cellStyle name="Comma 24 17 2 3 2" xfId="18357" xr:uid="{00000000-0005-0000-0000-0000AA470000}"/>
    <cellStyle name="Comma 24 17 2 4" xfId="18358" xr:uid="{00000000-0005-0000-0000-0000AB470000}"/>
    <cellStyle name="Comma 24 17 2 5" xfId="18359" xr:uid="{00000000-0005-0000-0000-0000AC470000}"/>
    <cellStyle name="Comma 24 17 3" xfId="18360" xr:uid="{00000000-0005-0000-0000-0000AD470000}"/>
    <cellStyle name="Comma 24 17 3 2" xfId="18361" xr:uid="{00000000-0005-0000-0000-0000AE470000}"/>
    <cellStyle name="Comma 24 17 3 2 2" xfId="18362" xr:uid="{00000000-0005-0000-0000-0000AF470000}"/>
    <cellStyle name="Comma 24 17 3 3" xfId="18363" xr:uid="{00000000-0005-0000-0000-0000B0470000}"/>
    <cellStyle name="Comma 24 17 3 3 2" xfId="18364" xr:uid="{00000000-0005-0000-0000-0000B1470000}"/>
    <cellStyle name="Comma 24 17 3 4" xfId="18365" xr:uid="{00000000-0005-0000-0000-0000B2470000}"/>
    <cellStyle name="Comma 24 17 3 5" xfId="18366" xr:uid="{00000000-0005-0000-0000-0000B3470000}"/>
    <cellStyle name="Comma 24 17 4" xfId="18367" xr:uid="{00000000-0005-0000-0000-0000B4470000}"/>
    <cellStyle name="Comma 24 17 4 2" xfId="18368" xr:uid="{00000000-0005-0000-0000-0000B5470000}"/>
    <cellStyle name="Comma 24 17 4 2 2" xfId="18369" xr:uid="{00000000-0005-0000-0000-0000B6470000}"/>
    <cellStyle name="Comma 24 17 4 3" xfId="18370" xr:uid="{00000000-0005-0000-0000-0000B7470000}"/>
    <cellStyle name="Comma 24 17 4 3 2" xfId="18371" xr:uid="{00000000-0005-0000-0000-0000B8470000}"/>
    <cellStyle name="Comma 24 17 4 4" xfId="18372" xr:uid="{00000000-0005-0000-0000-0000B9470000}"/>
    <cellStyle name="Comma 24 17 4 5" xfId="18373" xr:uid="{00000000-0005-0000-0000-0000BA470000}"/>
    <cellStyle name="Comma 24 17 5" xfId="18374" xr:uid="{00000000-0005-0000-0000-0000BB470000}"/>
    <cellStyle name="Comma 24 17 5 2" xfId="18375" xr:uid="{00000000-0005-0000-0000-0000BC470000}"/>
    <cellStyle name="Comma 24 17 5 2 2" xfId="18376" xr:uid="{00000000-0005-0000-0000-0000BD470000}"/>
    <cellStyle name="Comma 24 17 5 3" xfId="18377" xr:uid="{00000000-0005-0000-0000-0000BE470000}"/>
    <cellStyle name="Comma 24 17 5 3 2" xfId="18378" xr:uid="{00000000-0005-0000-0000-0000BF470000}"/>
    <cellStyle name="Comma 24 17 5 4" xfId="18379" xr:uid="{00000000-0005-0000-0000-0000C0470000}"/>
    <cellStyle name="Comma 24 17 5 5" xfId="18380" xr:uid="{00000000-0005-0000-0000-0000C1470000}"/>
    <cellStyle name="Comma 24 17 6" xfId="18381" xr:uid="{00000000-0005-0000-0000-0000C2470000}"/>
    <cellStyle name="Comma 24 17 6 2" xfId="18382" xr:uid="{00000000-0005-0000-0000-0000C3470000}"/>
    <cellStyle name="Comma 24 17 7" xfId="18383" xr:uid="{00000000-0005-0000-0000-0000C4470000}"/>
    <cellStyle name="Comma 24 17 7 2" xfId="18384" xr:uid="{00000000-0005-0000-0000-0000C5470000}"/>
    <cellStyle name="Comma 24 17 8" xfId="18385" xr:uid="{00000000-0005-0000-0000-0000C6470000}"/>
    <cellStyle name="Comma 24 17 9" xfId="18386" xr:uid="{00000000-0005-0000-0000-0000C7470000}"/>
    <cellStyle name="Comma 24 18" xfId="18387" xr:uid="{00000000-0005-0000-0000-0000C8470000}"/>
    <cellStyle name="Comma 24 18 2" xfId="18388" xr:uid="{00000000-0005-0000-0000-0000C9470000}"/>
    <cellStyle name="Comma 24 18 2 2" xfId="18389" xr:uid="{00000000-0005-0000-0000-0000CA470000}"/>
    <cellStyle name="Comma 24 18 2 2 2" xfId="18390" xr:uid="{00000000-0005-0000-0000-0000CB470000}"/>
    <cellStyle name="Comma 24 18 2 3" xfId="18391" xr:uid="{00000000-0005-0000-0000-0000CC470000}"/>
    <cellStyle name="Comma 24 18 2 3 2" xfId="18392" xr:uid="{00000000-0005-0000-0000-0000CD470000}"/>
    <cellStyle name="Comma 24 18 2 4" xfId="18393" xr:uid="{00000000-0005-0000-0000-0000CE470000}"/>
    <cellStyle name="Comma 24 18 2 5" xfId="18394" xr:uid="{00000000-0005-0000-0000-0000CF470000}"/>
    <cellStyle name="Comma 24 18 3" xfId="18395" xr:uid="{00000000-0005-0000-0000-0000D0470000}"/>
    <cellStyle name="Comma 24 18 3 2" xfId="18396" xr:uid="{00000000-0005-0000-0000-0000D1470000}"/>
    <cellStyle name="Comma 24 18 3 2 2" xfId="18397" xr:uid="{00000000-0005-0000-0000-0000D2470000}"/>
    <cellStyle name="Comma 24 18 3 3" xfId="18398" xr:uid="{00000000-0005-0000-0000-0000D3470000}"/>
    <cellStyle name="Comma 24 18 3 3 2" xfId="18399" xr:uid="{00000000-0005-0000-0000-0000D4470000}"/>
    <cellStyle name="Comma 24 18 3 4" xfId="18400" xr:uid="{00000000-0005-0000-0000-0000D5470000}"/>
    <cellStyle name="Comma 24 18 3 5" xfId="18401" xr:uid="{00000000-0005-0000-0000-0000D6470000}"/>
    <cellStyle name="Comma 24 18 4" xfId="18402" xr:uid="{00000000-0005-0000-0000-0000D7470000}"/>
    <cellStyle name="Comma 24 18 4 2" xfId="18403" xr:uid="{00000000-0005-0000-0000-0000D8470000}"/>
    <cellStyle name="Comma 24 18 4 2 2" xfId="18404" xr:uid="{00000000-0005-0000-0000-0000D9470000}"/>
    <cellStyle name="Comma 24 18 4 3" xfId="18405" xr:uid="{00000000-0005-0000-0000-0000DA470000}"/>
    <cellStyle name="Comma 24 18 4 3 2" xfId="18406" xr:uid="{00000000-0005-0000-0000-0000DB470000}"/>
    <cellStyle name="Comma 24 18 4 4" xfId="18407" xr:uid="{00000000-0005-0000-0000-0000DC470000}"/>
    <cellStyle name="Comma 24 18 4 5" xfId="18408" xr:uid="{00000000-0005-0000-0000-0000DD470000}"/>
    <cellStyle name="Comma 24 18 5" xfId="18409" xr:uid="{00000000-0005-0000-0000-0000DE470000}"/>
    <cellStyle name="Comma 24 18 5 2" xfId="18410" xr:uid="{00000000-0005-0000-0000-0000DF470000}"/>
    <cellStyle name="Comma 24 18 5 2 2" xfId="18411" xr:uid="{00000000-0005-0000-0000-0000E0470000}"/>
    <cellStyle name="Comma 24 18 5 3" xfId="18412" xr:uid="{00000000-0005-0000-0000-0000E1470000}"/>
    <cellStyle name="Comma 24 18 5 3 2" xfId="18413" xr:uid="{00000000-0005-0000-0000-0000E2470000}"/>
    <cellStyle name="Comma 24 18 5 4" xfId="18414" xr:uid="{00000000-0005-0000-0000-0000E3470000}"/>
    <cellStyle name="Comma 24 18 5 5" xfId="18415" xr:uid="{00000000-0005-0000-0000-0000E4470000}"/>
    <cellStyle name="Comma 24 18 6" xfId="18416" xr:uid="{00000000-0005-0000-0000-0000E5470000}"/>
    <cellStyle name="Comma 24 18 6 2" xfId="18417" xr:uid="{00000000-0005-0000-0000-0000E6470000}"/>
    <cellStyle name="Comma 24 18 7" xfId="18418" xr:uid="{00000000-0005-0000-0000-0000E7470000}"/>
    <cellStyle name="Comma 24 18 7 2" xfId="18419" xr:uid="{00000000-0005-0000-0000-0000E8470000}"/>
    <cellStyle name="Comma 24 18 8" xfId="18420" xr:uid="{00000000-0005-0000-0000-0000E9470000}"/>
    <cellStyle name="Comma 24 18 9" xfId="18421" xr:uid="{00000000-0005-0000-0000-0000EA470000}"/>
    <cellStyle name="Comma 24 19" xfId="18422" xr:uid="{00000000-0005-0000-0000-0000EB470000}"/>
    <cellStyle name="Comma 24 19 2" xfId="18423" xr:uid="{00000000-0005-0000-0000-0000EC470000}"/>
    <cellStyle name="Comma 24 19 2 2" xfId="18424" xr:uid="{00000000-0005-0000-0000-0000ED470000}"/>
    <cellStyle name="Comma 24 19 3" xfId="18425" xr:uid="{00000000-0005-0000-0000-0000EE470000}"/>
    <cellStyle name="Comma 24 19 3 2" xfId="18426" xr:uid="{00000000-0005-0000-0000-0000EF470000}"/>
    <cellStyle name="Comma 24 19 4" xfId="18427" xr:uid="{00000000-0005-0000-0000-0000F0470000}"/>
    <cellStyle name="Comma 24 19 5" xfId="18428" xr:uid="{00000000-0005-0000-0000-0000F1470000}"/>
    <cellStyle name="Comma 24 2" xfId="18429" xr:uid="{00000000-0005-0000-0000-0000F2470000}"/>
    <cellStyle name="Comma 24 2 10" xfId="18430" xr:uid="{00000000-0005-0000-0000-0000F3470000}"/>
    <cellStyle name="Comma 24 2 100" xfId="18431" xr:uid="{00000000-0005-0000-0000-0000F4470000}"/>
    <cellStyle name="Comma 24 2 101" xfId="18432" xr:uid="{00000000-0005-0000-0000-0000F5470000}"/>
    <cellStyle name="Comma 24 2 102" xfId="18433" xr:uid="{00000000-0005-0000-0000-0000F6470000}"/>
    <cellStyle name="Comma 24 2 103" xfId="18434" xr:uid="{00000000-0005-0000-0000-0000F7470000}"/>
    <cellStyle name="Comma 24 2 104" xfId="18435" xr:uid="{00000000-0005-0000-0000-0000F8470000}"/>
    <cellStyle name="Comma 24 2 105" xfId="18436" xr:uid="{00000000-0005-0000-0000-0000F9470000}"/>
    <cellStyle name="Comma 24 2 106" xfId="18437" xr:uid="{00000000-0005-0000-0000-0000FA470000}"/>
    <cellStyle name="Comma 24 2 107" xfId="18438" xr:uid="{00000000-0005-0000-0000-0000FB470000}"/>
    <cellStyle name="Comma 24 2 108" xfId="18439" xr:uid="{00000000-0005-0000-0000-0000FC470000}"/>
    <cellStyle name="Comma 24 2 109" xfId="18440" xr:uid="{00000000-0005-0000-0000-0000FD470000}"/>
    <cellStyle name="Comma 24 2 11" xfId="18441" xr:uid="{00000000-0005-0000-0000-0000FE470000}"/>
    <cellStyle name="Comma 24 2 110" xfId="18442" xr:uid="{00000000-0005-0000-0000-0000FF470000}"/>
    <cellStyle name="Comma 24 2 111" xfId="18443" xr:uid="{00000000-0005-0000-0000-000000480000}"/>
    <cellStyle name="Comma 24 2 112" xfId="18444" xr:uid="{00000000-0005-0000-0000-000001480000}"/>
    <cellStyle name="Comma 24 2 113" xfId="18445" xr:uid="{00000000-0005-0000-0000-000002480000}"/>
    <cellStyle name="Comma 24 2 114" xfId="18446" xr:uid="{00000000-0005-0000-0000-000003480000}"/>
    <cellStyle name="Comma 24 2 115" xfId="18447" xr:uid="{00000000-0005-0000-0000-000004480000}"/>
    <cellStyle name="Comma 24 2 116" xfId="18448" xr:uid="{00000000-0005-0000-0000-000005480000}"/>
    <cellStyle name="Comma 24 2 117" xfId="18449" xr:uid="{00000000-0005-0000-0000-000006480000}"/>
    <cellStyle name="Comma 24 2 118" xfId="18450" xr:uid="{00000000-0005-0000-0000-000007480000}"/>
    <cellStyle name="Comma 24 2 119" xfId="18451" xr:uid="{00000000-0005-0000-0000-000008480000}"/>
    <cellStyle name="Comma 24 2 12" xfId="18452" xr:uid="{00000000-0005-0000-0000-000009480000}"/>
    <cellStyle name="Comma 24 2 120" xfId="18453" xr:uid="{00000000-0005-0000-0000-00000A480000}"/>
    <cellStyle name="Comma 24 2 121" xfId="18454" xr:uid="{00000000-0005-0000-0000-00000B480000}"/>
    <cellStyle name="Comma 24 2 122" xfId="18455" xr:uid="{00000000-0005-0000-0000-00000C480000}"/>
    <cellStyle name="Comma 24 2 123" xfId="18456" xr:uid="{00000000-0005-0000-0000-00000D480000}"/>
    <cellStyle name="Comma 24 2 124" xfId="18457" xr:uid="{00000000-0005-0000-0000-00000E480000}"/>
    <cellStyle name="Comma 24 2 125" xfId="18458" xr:uid="{00000000-0005-0000-0000-00000F480000}"/>
    <cellStyle name="Comma 24 2 126" xfId="18459" xr:uid="{00000000-0005-0000-0000-000010480000}"/>
    <cellStyle name="Comma 24 2 127" xfId="18460" xr:uid="{00000000-0005-0000-0000-000011480000}"/>
    <cellStyle name="Comma 24 2 128" xfId="18461" xr:uid="{00000000-0005-0000-0000-000012480000}"/>
    <cellStyle name="Comma 24 2 129" xfId="18462" xr:uid="{00000000-0005-0000-0000-000013480000}"/>
    <cellStyle name="Comma 24 2 13" xfId="18463" xr:uid="{00000000-0005-0000-0000-000014480000}"/>
    <cellStyle name="Comma 24 2 130" xfId="18464" xr:uid="{00000000-0005-0000-0000-000015480000}"/>
    <cellStyle name="Comma 24 2 131" xfId="18465" xr:uid="{00000000-0005-0000-0000-000016480000}"/>
    <cellStyle name="Comma 24 2 132" xfId="18466" xr:uid="{00000000-0005-0000-0000-000017480000}"/>
    <cellStyle name="Comma 24 2 133" xfId="18467" xr:uid="{00000000-0005-0000-0000-000018480000}"/>
    <cellStyle name="Comma 24 2 134" xfId="18468" xr:uid="{00000000-0005-0000-0000-000019480000}"/>
    <cellStyle name="Comma 24 2 135" xfId="18469" xr:uid="{00000000-0005-0000-0000-00001A480000}"/>
    <cellStyle name="Comma 24 2 136" xfId="18470" xr:uid="{00000000-0005-0000-0000-00001B480000}"/>
    <cellStyle name="Comma 24 2 137" xfId="18471" xr:uid="{00000000-0005-0000-0000-00001C480000}"/>
    <cellStyle name="Comma 24 2 138" xfId="18472" xr:uid="{00000000-0005-0000-0000-00001D480000}"/>
    <cellStyle name="Comma 24 2 139" xfId="18473" xr:uid="{00000000-0005-0000-0000-00001E480000}"/>
    <cellStyle name="Comma 24 2 14" xfId="18474" xr:uid="{00000000-0005-0000-0000-00001F480000}"/>
    <cellStyle name="Comma 24 2 140" xfId="18475" xr:uid="{00000000-0005-0000-0000-000020480000}"/>
    <cellStyle name="Comma 24 2 141" xfId="18476" xr:uid="{00000000-0005-0000-0000-000021480000}"/>
    <cellStyle name="Comma 24 2 142" xfId="18477" xr:uid="{00000000-0005-0000-0000-000022480000}"/>
    <cellStyle name="Comma 24 2 15" xfId="18478" xr:uid="{00000000-0005-0000-0000-000023480000}"/>
    <cellStyle name="Comma 24 2 16" xfId="18479" xr:uid="{00000000-0005-0000-0000-000024480000}"/>
    <cellStyle name="Comma 24 2 17" xfId="18480" xr:uid="{00000000-0005-0000-0000-000025480000}"/>
    <cellStyle name="Comma 24 2 18" xfId="18481" xr:uid="{00000000-0005-0000-0000-000026480000}"/>
    <cellStyle name="Comma 24 2 19" xfId="18482" xr:uid="{00000000-0005-0000-0000-000027480000}"/>
    <cellStyle name="Comma 24 2 2" xfId="18483" xr:uid="{00000000-0005-0000-0000-000028480000}"/>
    <cellStyle name="Comma 24 2 20" xfId="18484" xr:uid="{00000000-0005-0000-0000-000029480000}"/>
    <cellStyle name="Comma 24 2 21" xfId="18485" xr:uid="{00000000-0005-0000-0000-00002A480000}"/>
    <cellStyle name="Comma 24 2 22" xfId="18486" xr:uid="{00000000-0005-0000-0000-00002B480000}"/>
    <cellStyle name="Comma 24 2 23" xfId="18487" xr:uid="{00000000-0005-0000-0000-00002C480000}"/>
    <cellStyle name="Comma 24 2 24" xfId="18488" xr:uid="{00000000-0005-0000-0000-00002D480000}"/>
    <cellStyle name="Comma 24 2 25" xfId="18489" xr:uid="{00000000-0005-0000-0000-00002E480000}"/>
    <cellStyle name="Comma 24 2 26" xfId="18490" xr:uid="{00000000-0005-0000-0000-00002F480000}"/>
    <cellStyle name="Comma 24 2 27" xfId="18491" xr:uid="{00000000-0005-0000-0000-000030480000}"/>
    <cellStyle name="Comma 24 2 28" xfId="18492" xr:uid="{00000000-0005-0000-0000-000031480000}"/>
    <cellStyle name="Comma 24 2 29" xfId="18493" xr:uid="{00000000-0005-0000-0000-000032480000}"/>
    <cellStyle name="Comma 24 2 3" xfId="18494" xr:uid="{00000000-0005-0000-0000-000033480000}"/>
    <cellStyle name="Comma 24 2 30" xfId="18495" xr:uid="{00000000-0005-0000-0000-000034480000}"/>
    <cellStyle name="Comma 24 2 31" xfId="18496" xr:uid="{00000000-0005-0000-0000-000035480000}"/>
    <cellStyle name="Comma 24 2 32" xfId="18497" xr:uid="{00000000-0005-0000-0000-000036480000}"/>
    <cellStyle name="Comma 24 2 33" xfId="18498" xr:uid="{00000000-0005-0000-0000-000037480000}"/>
    <cellStyle name="Comma 24 2 34" xfId="18499" xr:uid="{00000000-0005-0000-0000-000038480000}"/>
    <cellStyle name="Comma 24 2 35" xfId="18500" xr:uid="{00000000-0005-0000-0000-000039480000}"/>
    <cellStyle name="Comma 24 2 36" xfId="18501" xr:uid="{00000000-0005-0000-0000-00003A480000}"/>
    <cellStyle name="Comma 24 2 37" xfId="18502" xr:uid="{00000000-0005-0000-0000-00003B480000}"/>
    <cellStyle name="Comma 24 2 38" xfId="18503" xr:uid="{00000000-0005-0000-0000-00003C480000}"/>
    <cellStyle name="Comma 24 2 39" xfId="18504" xr:uid="{00000000-0005-0000-0000-00003D480000}"/>
    <cellStyle name="Comma 24 2 4" xfId="18505" xr:uid="{00000000-0005-0000-0000-00003E480000}"/>
    <cellStyle name="Comma 24 2 40" xfId="18506" xr:uid="{00000000-0005-0000-0000-00003F480000}"/>
    <cellStyle name="Comma 24 2 41" xfId="18507" xr:uid="{00000000-0005-0000-0000-000040480000}"/>
    <cellStyle name="Comma 24 2 42" xfId="18508" xr:uid="{00000000-0005-0000-0000-000041480000}"/>
    <cellStyle name="Comma 24 2 43" xfId="18509" xr:uid="{00000000-0005-0000-0000-000042480000}"/>
    <cellStyle name="Comma 24 2 44" xfId="18510" xr:uid="{00000000-0005-0000-0000-000043480000}"/>
    <cellStyle name="Comma 24 2 45" xfId="18511" xr:uid="{00000000-0005-0000-0000-000044480000}"/>
    <cellStyle name="Comma 24 2 46" xfId="18512" xr:uid="{00000000-0005-0000-0000-000045480000}"/>
    <cellStyle name="Comma 24 2 47" xfId="18513" xr:uid="{00000000-0005-0000-0000-000046480000}"/>
    <cellStyle name="Comma 24 2 48" xfId="18514" xr:uid="{00000000-0005-0000-0000-000047480000}"/>
    <cellStyle name="Comma 24 2 49" xfId="18515" xr:uid="{00000000-0005-0000-0000-000048480000}"/>
    <cellStyle name="Comma 24 2 5" xfId="18516" xr:uid="{00000000-0005-0000-0000-000049480000}"/>
    <cellStyle name="Comma 24 2 50" xfId="18517" xr:uid="{00000000-0005-0000-0000-00004A480000}"/>
    <cellStyle name="Comma 24 2 51" xfId="18518" xr:uid="{00000000-0005-0000-0000-00004B480000}"/>
    <cellStyle name="Comma 24 2 52" xfId="18519" xr:uid="{00000000-0005-0000-0000-00004C480000}"/>
    <cellStyle name="Comma 24 2 53" xfId="18520" xr:uid="{00000000-0005-0000-0000-00004D480000}"/>
    <cellStyle name="Comma 24 2 54" xfId="18521" xr:uid="{00000000-0005-0000-0000-00004E480000}"/>
    <cellStyle name="Comma 24 2 55" xfId="18522" xr:uid="{00000000-0005-0000-0000-00004F480000}"/>
    <cellStyle name="Comma 24 2 56" xfId="18523" xr:uid="{00000000-0005-0000-0000-000050480000}"/>
    <cellStyle name="Comma 24 2 57" xfId="18524" xr:uid="{00000000-0005-0000-0000-000051480000}"/>
    <cellStyle name="Comma 24 2 58" xfId="18525" xr:uid="{00000000-0005-0000-0000-000052480000}"/>
    <cellStyle name="Comma 24 2 59" xfId="18526" xr:uid="{00000000-0005-0000-0000-000053480000}"/>
    <cellStyle name="Comma 24 2 6" xfId="18527" xr:uid="{00000000-0005-0000-0000-000054480000}"/>
    <cellStyle name="Comma 24 2 60" xfId="18528" xr:uid="{00000000-0005-0000-0000-000055480000}"/>
    <cellStyle name="Comma 24 2 61" xfId="18529" xr:uid="{00000000-0005-0000-0000-000056480000}"/>
    <cellStyle name="Comma 24 2 62" xfId="18530" xr:uid="{00000000-0005-0000-0000-000057480000}"/>
    <cellStyle name="Comma 24 2 63" xfId="18531" xr:uid="{00000000-0005-0000-0000-000058480000}"/>
    <cellStyle name="Comma 24 2 64" xfId="18532" xr:uid="{00000000-0005-0000-0000-000059480000}"/>
    <cellStyle name="Comma 24 2 65" xfId="18533" xr:uid="{00000000-0005-0000-0000-00005A480000}"/>
    <cellStyle name="Comma 24 2 66" xfId="18534" xr:uid="{00000000-0005-0000-0000-00005B480000}"/>
    <cellStyle name="Comma 24 2 67" xfId="18535" xr:uid="{00000000-0005-0000-0000-00005C480000}"/>
    <cellStyle name="Comma 24 2 68" xfId="18536" xr:uid="{00000000-0005-0000-0000-00005D480000}"/>
    <cellStyle name="Comma 24 2 69" xfId="18537" xr:uid="{00000000-0005-0000-0000-00005E480000}"/>
    <cellStyle name="Comma 24 2 7" xfId="18538" xr:uid="{00000000-0005-0000-0000-00005F480000}"/>
    <cellStyle name="Comma 24 2 70" xfId="18539" xr:uid="{00000000-0005-0000-0000-000060480000}"/>
    <cellStyle name="Comma 24 2 71" xfId="18540" xr:uid="{00000000-0005-0000-0000-000061480000}"/>
    <cellStyle name="Comma 24 2 72" xfId="18541" xr:uid="{00000000-0005-0000-0000-000062480000}"/>
    <cellStyle name="Comma 24 2 73" xfId="18542" xr:uid="{00000000-0005-0000-0000-000063480000}"/>
    <cellStyle name="Comma 24 2 74" xfId="18543" xr:uid="{00000000-0005-0000-0000-000064480000}"/>
    <cellStyle name="Comma 24 2 75" xfId="18544" xr:uid="{00000000-0005-0000-0000-000065480000}"/>
    <cellStyle name="Comma 24 2 76" xfId="18545" xr:uid="{00000000-0005-0000-0000-000066480000}"/>
    <cellStyle name="Comma 24 2 77" xfId="18546" xr:uid="{00000000-0005-0000-0000-000067480000}"/>
    <cellStyle name="Comma 24 2 78" xfId="18547" xr:uid="{00000000-0005-0000-0000-000068480000}"/>
    <cellStyle name="Comma 24 2 79" xfId="18548" xr:uid="{00000000-0005-0000-0000-000069480000}"/>
    <cellStyle name="Comma 24 2 8" xfId="18549" xr:uid="{00000000-0005-0000-0000-00006A480000}"/>
    <cellStyle name="Comma 24 2 80" xfId="18550" xr:uid="{00000000-0005-0000-0000-00006B480000}"/>
    <cellStyle name="Comma 24 2 81" xfId="18551" xr:uid="{00000000-0005-0000-0000-00006C480000}"/>
    <cellStyle name="Comma 24 2 82" xfId="18552" xr:uid="{00000000-0005-0000-0000-00006D480000}"/>
    <cellStyle name="Comma 24 2 83" xfId="18553" xr:uid="{00000000-0005-0000-0000-00006E480000}"/>
    <cellStyle name="Comma 24 2 84" xfId="18554" xr:uid="{00000000-0005-0000-0000-00006F480000}"/>
    <cellStyle name="Comma 24 2 85" xfId="18555" xr:uid="{00000000-0005-0000-0000-000070480000}"/>
    <cellStyle name="Comma 24 2 86" xfId="18556" xr:uid="{00000000-0005-0000-0000-000071480000}"/>
    <cellStyle name="Comma 24 2 87" xfId="18557" xr:uid="{00000000-0005-0000-0000-000072480000}"/>
    <cellStyle name="Comma 24 2 88" xfId="18558" xr:uid="{00000000-0005-0000-0000-000073480000}"/>
    <cellStyle name="Comma 24 2 89" xfId="18559" xr:uid="{00000000-0005-0000-0000-000074480000}"/>
    <cellStyle name="Comma 24 2 9" xfId="18560" xr:uid="{00000000-0005-0000-0000-000075480000}"/>
    <cellStyle name="Comma 24 2 90" xfId="18561" xr:uid="{00000000-0005-0000-0000-000076480000}"/>
    <cellStyle name="Comma 24 2 91" xfId="18562" xr:uid="{00000000-0005-0000-0000-000077480000}"/>
    <cellStyle name="Comma 24 2 92" xfId="18563" xr:uid="{00000000-0005-0000-0000-000078480000}"/>
    <cellStyle name="Comma 24 2 93" xfId="18564" xr:uid="{00000000-0005-0000-0000-000079480000}"/>
    <cellStyle name="Comma 24 2 94" xfId="18565" xr:uid="{00000000-0005-0000-0000-00007A480000}"/>
    <cellStyle name="Comma 24 2 95" xfId="18566" xr:uid="{00000000-0005-0000-0000-00007B480000}"/>
    <cellStyle name="Comma 24 2 96" xfId="18567" xr:uid="{00000000-0005-0000-0000-00007C480000}"/>
    <cellStyle name="Comma 24 2 97" xfId="18568" xr:uid="{00000000-0005-0000-0000-00007D480000}"/>
    <cellStyle name="Comma 24 2 98" xfId="18569" xr:uid="{00000000-0005-0000-0000-00007E480000}"/>
    <cellStyle name="Comma 24 2 99" xfId="18570" xr:uid="{00000000-0005-0000-0000-00007F480000}"/>
    <cellStyle name="Comma 24 20" xfId="18571" xr:uid="{00000000-0005-0000-0000-000080480000}"/>
    <cellStyle name="Comma 24 20 2" xfId="18572" xr:uid="{00000000-0005-0000-0000-000081480000}"/>
    <cellStyle name="Comma 24 20 2 2" xfId="18573" xr:uid="{00000000-0005-0000-0000-000082480000}"/>
    <cellStyle name="Comma 24 20 3" xfId="18574" xr:uid="{00000000-0005-0000-0000-000083480000}"/>
    <cellStyle name="Comma 24 20 3 2" xfId="18575" xr:uid="{00000000-0005-0000-0000-000084480000}"/>
    <cellStyle name="Comma 24 20 4" xfId="18576" xr:uid="{00000000-0005-0000-0000-000085480000}"/>
    <cellStyle name="Comma 24 20 5" xfId="18577" xr:uid="{00000000-0005-0000-0000-000086480000}"/>
    <cellStyle name="Comma 24 21" xfId="18578" xr:uid="{00000000-0005-0000-0000-000087480000}"/>
    <cellStyle name="Comma 24 21 2" xfId="18579" xr:uid="{00000000-0005-0000-0000-000088480000}"/>
    <cellStyle name="Comma 24 21 2 2" xfId="18580" xr:uid="{00000000-0005-0000-0000-000089480000}"/>
    <cellStyle name="Comma 24 21 3" xfId="18581" xr:uid="{00000000-0005-0000-0000-00008A480000}"/>
    <cellStyle name="Comma 24 21 3 2" xfId="18582" xr:uid="{00000000-0005-0000-0000-00008B480000}"/>
    <cellStyle name="Comma 24 21 4" xfId="18583" xr:uid="{00000000-0005-0000-0000-00008C480000}"/>
    <cellStyle name="Comma 24 21 5" xfId="18584" xr:uid="{00000000-0005-0000-0000-00008D480000}"/>
    <cellStyle name="Comma 24 22" xfId="18585" xr:uid="{00000000-0005-0000-0000-00008E480000}"/>
    <cellStyle name="Comma 24 22 2" xfId="18586" xr:uid="{00000000-0005-0000-0000-00008F480000}"/>
    <cellStyle name="Comma 24 22 2 2" xfId="18587" xr:uid="{00000000-0005-0000-0000-000090480000}"/>
    <cellStyle name="Comma 24 22 3" xfId="18588" xr:uid="{00000000-0005-0000-0000-000091480000}"/>
    <cellStyle name="Comma 24 22 3 2" xfId="18589" xr:uid="{00000000-0005-0000-0000-000092480000}"/>
    <cellStyle name="Comma 24 22 4" xfId="18590" xr:uid="{00000000-0005-0000-0000-000093480000}"/>
    <cellStyle name="Comma 24 22 5" xfId="18591" xr:uid="{00000000-0005-0000-0000-000094480000}"/>
    <cellStyle name="Comma 24 23" xfId="18592" xr:uid="{00000000-0005-0000-0000-000095480000}"/>
    <cellStyle name="Comma 24 23 2" xfId="18593" xr:uid="{00000000-0005-0000-0000-000096480000}"/>
    <cellStyle name="Comma 24 23 2 2" xfId="18594" xr:uid="{00000000-0005-0000-0000-000097480000}"/>
    <cellStyle name="Comma 24 23 3" xfId="18595" xr:uid="{00000000-0005-0000-0000-000098480000}"/>
    <cellStyle name="Comma 24 23 4" xfId="18596" xr:uid="{00000000-0005-0000-0000-000099480000}"/>
    <cellStyle name="Comma 24 24" xfId="18597" xr:uid="{00000000-0005-0000-0000-00009A480000}"/>
    <cellStyle name="Comma 24 24 2" xfId="18598" xr:uid="{00000000-0005-0000-0000-00009B480000}"/>
    <cellStyle name="Comma 24 25" xfId="18599" xr:uid="{00000000-0005-0000-0000-00009C480000}"/>
    <cellStyle name="Comma 24 26" xfId="18600" xr:uid="{00000000-0005-0000-0000-00009D480000}"/>
    <cellStyle name="Comma 24 27" xfId="18601" xr:uid="{00000000-0005-0000-0000-00009E480000}"/>
    <cellStyle name="Comma 24 28" xfId="18602" xr:uid="{00000000-0005-0000-0000-00009F480000}"/>
    <cellStyle name="Comma 24 29" xfId="18603" xr:uid="{00000000-0005-0000-0000-0000A0480000}"/>
    <cellStyle name="Comma 24 3" xfId="18604" xr:uid="{00000000-0005-0000-0000-0000A1480000}"/>
    <cellStyle name="Comma 24 3 10" xfId="18605" xr:uid="{00000000-0005-0000-0000-0000A2480000}"/>
    <cellStyle name="Comma 24 3 2" xfId="18606" xr:uid="{00000000-0005-0000-0000-0000A3480000}"/>
    <cellStyle name="Comma 24 3 2 2" xfId="18607" xr:uid="{00000000-0005-0000-0000-0000A4480000}"/>
    <cellStyle name="Comma 24 3 2 2 2" xfId="18608" xr:uid="{00000000-0005-0000-0000-0000A5480000}"/>
    <cellStyle name="Comma 24 3 2 2 2 2" xfId="18609" xr:uid="{00000000-0005-0000-0000-0000A6480000}"/>
    <cellStyle name="Comma 24 3 2 2 3" xfId="18610" xr:uid="{00000000-0005-0000-0000-0000A7480000}"/>
    <cellStyle name="Comma 24 3 2 2 3 2" xfId="18611" xr:uid="{00000000-0005-0000-0000-0000A8480000}"/>
    <cellStyle name="Comma 24 3 2 2 4" xfId="18612" xr:uid="{00000000-0005-0000-0000-0000A9480000}"/>
    <cellStyle name="Comma 24 3 2 2 5" xfId="18613" xr:uid="{00000000-0005-0000-0000-0000AA480000}"/>
    <cellStyle name="Comma 24 3 2 3" xfId="18614" xr:uid="{00000000-0005-0000-0000-0000AB480000}"/>
    <cellStyle name="Comma 24 3 2 3 2" xfId="18615" xr:uid="{00000000-0005-0000-0000-0000AC480000}"/>
    <cellStyle name="Comma 24 3 2 3 2 2" xfId="18616" xr:uid="{00000000-0005-0000-0000-0000AD480000}"/>
    <cellStyle name="Comma 24 3 2 3 3" xfId="18617" xr:uid="{00000000-0005-0000-0000-0000AE480000}"/>
    <cellStyle name="Comma 24 3 2 3 3 2" xfId="18618" xr:uid="{00000000-0005-0000-0000-0000AF480000}"/>
    <cellStyle name="Comma 24 3 2 3 4" xfId="18619" xr:uid="{00000000-0005-0000-0000-0000B0480000}"/>
    <cellStyle name="Comma 24 3 2 3 5" xfId="18620" xr:uid="{00000000-0005-0000-0000-0000B1480000}"/>
    <cellStyle name="Comma 24 3 2 4" xfId="18621" xr:uid="{00000000-0005-0000-0000-0000B2480000}"/>
    <cellStyle name="Comma 24 3 2 4 2" xfId="18622" xr:uid="{00000000-0005-0000-0000-0000B3480000}"/>
    <cellStyle name="Comma 24 3 2 4 2 2" xfId="18623" xr:uid="{00000000-0005-0000-0000-0000B4480000}"/>
    <cellStyle name="Comma 24 3 2 4 3" xfId="18624" xr:uid="{00000000-0005-0000-0000-0000B5480000}"/>
    <cellStyle name="Comma 24 3 2 4 3 2" xfId="18625" xr:uid="{00000000-0005-0000-0000-0000B6480000}"/>
    <cellStyle name="Comma 24 3 2 4 4" xfId="18626" xr:uid="{00000000-0005-0000-0000-0000B7480000}"/>
    <cellStyle name="Comma 24 3 2 4 5" xfId="18627" xr:uid="{00000000-0005-0000-0000-0000B8480000}"/>
    <cellStyle name="Comma 24 3 2 5" xfId="18628" xr:uid="{00000000-0005-0000-0000-0000B9480000}"/>
    <cellStyle name="Comma 24 3 2 5 2" xfId="18629" xr:uid="{00000000-0005-0000-0000-0000BA480000}"/>
    <cellStyle name="Comma 24 3 2 5 2 2" xfId="18630" xr:uid="{00000000-0005-0000-0000-0000BB480000}"/>
    <cellStyle name="Comma 24 3 2 5 3" xfId="18631" xr:uid="{00000000-0005-0000-0000-0000BC480000}"/>
    <cellStyle name="Comma 24 3 2 5 3 2" xfId="18632" xr:uid="{00000000-0005-0000-0000-0000BD480000}"/>
    <cellStyle name="Comma 24 3 2 5 4" xfId="18633" xr:uid="{00000000-0005-0000-0000-0000BE480000}"/>
    <cellStyle name="Comma 24 3 2 5 5" xfId="18634" xr:uid="{00000000-0005-0000-0000-0000BF480000}"/>
    <cellStyle name="Comma 24 3 2 6" xfId="18635" xr:uid="{00000000-0005-0000-0000-0000C0480000}"/>
    <cellStyle name="Comma 24 3 2 6 2" xfId="18636" xr:uid="{00000000-0005-0000-0000-0000C1480000}"/>
    <cellStyle name="Comma 24 3 2 7" xfId="18637" xr:uid="{00000000-0005-0000-0000-0000C2480000}"/>
    <cellStyle name="Comma 24 3 2 7 2" xfId="18638" xr:uid="{00000000-0005-0000-0000-0000C3480000}"/>
    <cellStyle name="Comma 24 3 2 8" xfId="18639" xr:uid="{00000000-0005-0000-0000-0000C4480000}"/>
    <cellStyle name="Comma 24 3 2 9" xfId="18640" xr:uid="{00000000-0005-0000-0000-0000C5480000}"/>
    <cellStyle name="Comma 24 3 3" xfId="18641" xr:uid="{00000000-0005-0000-0000-0000C6480000}"/>
    <cellStyle name="Comma 24 3 3 2" xfId="18642" xr:uid="{00000000-0005-0000-0000-0000C7480000}"/>
    <cellStyle name="Comma 24 3 3 2 2" xfId="18643" xr:uid="{00000000-0005-0000-0000-0000C8480000}"/>
    <cellStyle name="Comma 24 3 3 3" xfId="18644" xr:uid="{00000000-0005-0000-0000-0000C9480000}"/>
    <cellStyle name="Comma 24 3 3 3 2" xfId="18645" xr:uid="{00000000-0005-0000-0000-0000CA480000}"/>
    <cellStyle name="Comma 24 3 3 4" xfId="18646" xr:uid="{00000000-0005-0000-0000-0000CB480000}"/>
    <cellStyle name="Comma 24 3 3 5" xfId="18647" xr:uid="{00000000-0005-0000-0000-0000CC480000}"/>
    <cellStyle name="Comma 24 3 4" xfId="18648" xr:uid="{00000000-0005-0000-0000-0000CD480000}"/>
    <cellStyle name="Comma 24 3 4 2" xfId="18649" xr:uid="{00000000-0005-0000-0000-0000CE480000}"/>
    <cellStyle name="Comma 24 3 4 2 2" xfId="18650" xr:uid="{00000000-0005-0000-0000-0000CF480000}"/>
    <cellStyle name="Comma 24 3 4 3" xfId="18651" xr:uid="{00000000-0005-0000-0000-0000D0480000}"/>
    <cellStyle name="Comma 24 3 4 3 2" xfId="18652" xr:uid="{00000000-0005-0000-0000-0000D1480000}"/>
    <cellStyle name="Comma 24 3 4 4" xfId="18653" xr:uid="{00000000-0005-0000-0000-0000D2480000}"/>
    <cellStyle name="Comma 24 3 4 5" xfId="18654" xr:uid="{00000000-0005-0000-0000-0000D3480000}"/>
    <cellStyle name="Comma 24 3 5" xfId="18655" xr:uid="{00000000-0005-0000-0000-0000D4480000}"/>
    <cellStyle name="Comma 24 3 5 2" xfId="18656" xr:uid="{00000000-0005-0000-0000-0000D5480000}"/>
    <cellStyle name="Comma 24 3 5 2 2" xfId="18657" xr:uid="{00000000-0005-0000-0000-0000D6480000}"/>
    <cellStyle name="Comma 24 3 5 3" xfId="18658" xr:uid="{00000000-0005-0000-0000-0000D7480000}"/>
    <cellStyle name="Comma 24 3 5 3 2" xfId="18659" xr:uid="{00000000-0005-0000-0000-0000D8480000}"/>
    <cellStyle name="Comma 24 3 5 4" xfId="18660" xr:uid="{00000000-0005-0000-0000-0000D9480000}"/>
    <cellStyle name="Comma 24 3 5 5" xfId="18661" xr:uid="{00000000-0005-0000-0000-0000DA480000}"/>
    <cellStyle name="Comma 24 3 6" xfId="18662" xr:uid="{00000000-0005-0000-0000-0000DB480000}"/>
    <cellStyle name="Comma 24 3 6 2" xfId="18663" xr:uid="{00000000-0005-0000-0000-0000DC480000}"/>
    <cellStyle name="Comma 24 3 6 2 2" xfId="18664" xr:uid="{00000000-0005-0000-0000-0000DD480000}"/>
    <cellStyle name="Comma 24 3 6 3" xfId="18665" xr:uid="{00000000-0005-0000-0000-0000DE480000}"/>
    <cellStyle name="Comma 24 3 6 3 2" xfId="18666" xr:uid="{00000000-0005-0000-0000-0000DF480000}"/>
    <cellStyle name="Comma 24 3 6 4" xfId="18667" xr:uid="{00000000-0005-0000-0000-0000E0480000}"/>
    <cellStyle name="Comma 24 3 6 5" xfId="18668" xr:uid="{00000000-0005-0000-0000-0000E1480000}"/>
    <cellStyle name="Comma 24 3 7" xfId="18669" xr:uid="{00000000-0005-0000-0000-0000E2480000}"/>
    <cellStyle name="Comma 24 3 7 2" xfId="18670" xr:uid="{00000000-0005-0000-0000-0000E3480000}"/>
    <cellStyle name="Comma 24 3 8" xfId="18671" xr:uid="{00000000-0005-0000-0000-0000E4480000}"/>
    <cellStyle name="Comma 24 3 8 2" xfId="18672" xr:uid="{00000000-0005-0000-0000-0000E5480000}"/>
    <cellStyle name="Comma 24 3 9" xfId="18673" xr:uid="{00000000-0005-0000-0000-0000E6480000}"/>
    <cellStyle name="Comma 24 30" xfId="18674" xr:uid="{00000000-0005-0000-0000-0000E7480000}"/>
    <cellStyle name="Comma 24 31" xfId="18675" xr:uid="{00000000-0005-0000-0000-0000E8480000}"/>
    <cellStyle name="Comma 24 32" xfId="18676" xr:uid="{00000000-0005-0000-0000-0000E9480000}"/>
    <cellStyle name="Comma 24 33" xfId="18677" xr:uid="{00000000-0005-0000-0000-0000EA480000}"/>
    <cellStyle name="Comma 24 34" xfId="18678" xr:uid="{00000000-0005-0000-0000-0000EB480000}"/>
    <cellStyle name="Comma 24 35" xfId="18679" xr:uid="{00000000-0005-0000-0000-0000EC480000}"/>
    <cellStyle name="Comma 24 36" xfId="18680" xr:uid="{00000000-0005-0000-0000-0000ED480000}"/>
    <cellStyle name="Comma 24 37" xfId="18681" xr:uid="{00000000-0005-0000-0000-0000EE480000}"/>
    <cellStyle name="Comma 24 38" xfId="18682" xr:uid="{00000000-0005-0000-0000-0000EF480000}"/>
    <cellStyle name="Comma 24 39" xfId="18683" xr:uid="{00000000-0005-0000-0000-0000F0480000}"/>
    <cellStyle name="Comma 24 4" xfId="18684" xr:uid="{00000000-0005-0000-0000-0000F1480000}"/>
    <cellStyle name="Comma 24 4 10" xfId="18685" xr:uid="{00000000-0005-0000-0000-0000F2480000}"/>
    <cellStyle name="Comma 24 4 2" xfId="18686" xr:uid="{00000000-0005-0000-0000-0000F3480000}"/>
    <cellStyle name="Comma 24 4 2 2" xfId="18687" xr:uid="{00000000-0005-0000-0000-0000F4480000}"/>
    <cellStyle name="Comma 24 4 2 2 2" xfId="18688" xr:uid="{00000000-0005-0000-0000-0000F5480000}"/>
    <cellStyle name="Comma 24 4 2 2 2 2" xfId="18689" xr:uid="{00000000-0005-0000-0000-0000F6480000}"/>
    <cellStyle name="Comma 24 4 2 2 3" xfId="18690" xr:uid="{00000000-0005-0000-0000-0000F7480000}"/>
    <cellStyle name="Comma 24 4 2 2 3 2" xfId="18691" xr:uid="{00000000-0005-0000-0000-0000F8480000}"/>
    <cellStyle name="Comma 24 4 2 2 4" xfId="18692" xr:uid="{00000000-0005-0000-0000-0000F9480000}"/>
    <cellStyle name="Comma 24 4 2 2 5" xfId="18693" xr:uid="{00000000-0005-0000-0000-0000FA480000}"/>
    <cellStyle name="Comma 24 4 2 3" xfId="18694" xr:uid="{00000000-0005-0000-0000-0000FB480000}"/>
    <cellStyle name="Comma 24 4 2 3 2" xfId="18695" xr:uid="{00000000-0005-0000-0000-0000FC480000}"/>
    <cellStyle name="Comma 24 4 2 3 2 2" xfId="18696" xr:uid="{00000000-0005-0000-0000-0000FD480000}"/>
    <cellStyle name="Comma 24 4 2 3 3" xfId="18697" xr:uid="{00000000-0005-0000-0000-0000FE480000}"/>
    <cellStyle name="Comma 24 4 2 3 3 2" xfId="18698" xr:uid="{00000000-0005-0000-0000-0000FF480000}"/>
    <cellStyle name="Comma 24 4 2 3 4" xfId="18699" xr:uid="{00000000-0005-0000-0000-000000490000}"/>
    <cellStyle name="Comma 24 4 2 3 5" xfId="18700" xr:uid="{00000000-0005-0000-0000-000001490000}"/>
    <cellStyle name="Comma 24 4 2 4" xfId="18701" xr:uid="{00000000-0005-0000-0000-000002490000}"/>
    <cellStyle name="Comma 24 4 2 4 2" xfId="18702" xr:uid="{00000000-0005-0000-0000-000003490000}"/>
    <cellStyle name="Comma 24 4 2 4 2 2" xfId="18703" xr:uid="{00000000-0005-0000-0000-000004490000}"/>
    <cellStyle name="Comma 24 4 2 4 3" xfId="18704" xr:uid="{00000000-0005-0000-0000-000005490000}"/>
    <cellStyle name="Comma 24 4 2 4 3 2" xfId="18705" xr:uid="{00000000-0005-0000-0000-000006490000}"/>
    <cellStyle name="Comma 24 4 2 4 4" xfId="18706" xr:uid="{00000000-0005-0000-0000-000007490000}"/>
    <cellStyle name="Comma 24 4 2 4 5" xfId="18707" xr:uid="{00000000-0005-0000-0000-000008490000}"/>
    <cellStyle name="Comma 24 4 2 5" xfId="18708" xr:uid="{00000000-0005-0000-0000-000009490000}"/>
    <cellStyle name="Comma 24 4 2 5 2" xfId="18709" xr:uid="{00000000-0005-0000-0000-00000A490000}"/>
    <cellStyle name="Comma 24 4 2 5 2 2" xfId="18710" xr:uid="{00000000-0005-0000-0000-00000B490000}"/>
    <cellStyle name="Comma 24 4 2 5 3" xfId="18711" xr:uid="{00000000-0005-0000-0000-00000C490000}"/>
    <cellStyle name="Comma 24 4 2 5 3 2" xfId="18712" xr:uid="{00000000-0005-0000-0000-00000D490000}"/>
    <cellStyle name="Comma 24 4 2 5 4" xfId="18713" xr:uid="{00000000-0005-0000-0000-00000E490000}"/>
    <cellStyle name="Comma 24 4 2 5 5" xfId="18714" xr:uid="{00000000-0005-0000-0000-00000F490000}"/>
    <cellStyle name="Comma 24 4 2 6" xfId="18715" xr:uid="{00000000-0005-0000-0000-000010490000}"/>
    <cellStyle name="Comma 24 4 2 6 2" xfId="18716" xr:uid="{00000000-0005-0000-0000-000011490000}"/>
    <cellStyle name="Comma 24 4 2 7" xfId="18717" xr:uid="{00000000-0005-0000-0000-000012490000}"/>
    <cellStyle name="Comma 24 4 2 7 2" xfId="18718" xr:uid="{00000000-0005-0000-0000-000013490000}"/>
    <cellStyle name="Comma 24 4 2 8" xfId="18719" xr:uid="{00000000-0005-0000-0000-000014490000}"/>
    <cellStyle name="Comma 24 4 2 9" xfId="18720" xr:uid="{00000000-0005-0000-0000-000015490000}"/>
    <cellStyle name="Comma 24 4 3" xfId="18721" xr:uid="{00000000-0005-0000-0000-000016490000}"/>
    <cellStyle name="Comma 24 4 3 2" xfId="18722" xr:uid="{00000000-0005-0000-0000-000017490000}"/>
    <cellStyle name="Comma 24 4 3 2 2" xfId="18723" xr:uid="{00000000-0005-0000-0000-000018490000}"/>
    <cellStyle name="Comma 24 4 3 3" xfId="18724" xr:uid="{00000000-0005-0000-0000-000019490000}"/>
    <cellStyle name="Comma 24 4 3 3 2" xfId="18725" xr:uid="{00000000-0005-0000-0000-00001A490000}"/>
    <cellStyle name="Comma 24 4 3 4" xfId="18726" xr:uid="{00000000-0005-0000-0000-00001B490000}"/>
    <cellStyle name="Comma 24 4 3 5" xfId="18727" xr:uid="{00000000-0005-0000-0000-00001C490000}"/>
    <cellStyle name="Comma 24 4 4" xfId="18728" xr:uid="{00000000-0005-0000-0000-00001D490000}"/>
    <cellStyle name="Comma 24 4 4 2" xfId="18729" xr:uid="{00000000-0005-0000-0000-00001E490000}"/>
    <cellStyle name="Comma 24 4 4 2 2" xfId="18730" xr:uid="{00000000-0005-0000-0000-00001F490000}"/>
    <cellStyle name="Comma 24 4 4 3" xfId="18731" xr:uid="{00000000-0005-0000-0000-000020490000}"/>
    <cellStyle name="Comma 24 4 4 3 2" xfId="18732" xr:uid="{00000000-0005-0000-0000-000021490000}"/>
    <cellStyle name="Comma 24 4 4 4" xfId="18733" xr:uid="{00000000-0005-0000-0000-000022490000}"/>
    <cellStyle name="Comma 24 4 4 5" xfId="18734" xr:uid="{00000000-0005-0000-0000-000023490000}"/>
    <cellStyle name="Comma 24 4 5" xfId="18735" xr:uid="{00000000-0005-0000-0000-000024490000}"/>
    <cellStyle name="Comma 24 4 5 2" xfId="18736" xr:uid="{00000000-0005-0000-0000-000025490000}"/>
    <cellStyle name="Comma 24 4 5 2 2" xfId="18737" xr:uid="{00000000-0005-0000-0000-000026490000}"/>
    <cellStyle name="Comma 24 4 5 3" xfId="18738" xr:uid="{00000000-0005-0000-0000-000027490000}"/>
    <cellStyle name="Comma 24 4 5 3 2" xfId="18739" xr:uid="{00000000-0005-0000-0000-000028490000}"/>
    <cellStyle name="Comma 24 4 5 4" xfId="18740" xr:uid="{00000000-0005-0000-0000-000029490000}"/>
    <cellStyle name="Comma 24 4 5 5" xfId="18741" xr:uid="{00000000-0005-0000-0000-00002A490000}"/>
    <cellStyle name="Comma 24 4 6" xfId="18742" xr:uid="{00000000-0005-0000-0000-00002B490000}"/>
    <cellStyle name="Comma 24 4 6 2" xfId="18743" xr:uid="{00000000-0005-0000-0000-00002C490000}"/>
    <cellStyle name="Comma 24 4 6 2 2" xfId="18744" xr:uid="{00000000-0005-0000-0000-00002D490000}"/>
    <cellStyle name="Comma 24 4 6 3" xfId="18745" xr:uid="{00000000-0005-0000-0000-00002E490000}"/>
    <cellStyle name="Comma 24 4 6 3 2" xfId="18746" xr:uid="{00000000-0005-0000-0000-00002F490000}"/>
    <cellStyle name="Comma 24 4 6 4" xfId="18747" xr:uid="{00000000-0005-0000-0000-000030490000}"/>
    <cellStyle name="Comma 24 4 6 5" xfId="18748" xr:uid="{00000000-0005-0000-0000-000031490000}"/>
    <cellStyle name="Comma 24 4 7" xfId="18749" xr:uid="{00000000-0005-0000-0000-000032490000}"/>
    <cellStyle name="Comma 24 4 7 2" xfId="18750" xr:uid="{00000000-0005-0000-0000-000033490000}"/>
    <cellStyle name="Comma 24 4 8" xfId="18751" xr:uid="{00000000-0005-0000-0000-000034490000}"/>
    <cellStyle name="Comma 24 4 8 2" xfId="18752" xr:uid="{00000000-0005-0000-0000-000035490000}"/>
    <cellStyle name="Comma 24 4 9" xfId="18753" xr:uid="{00000000-0005-0000-0000-000036490000}"/>
    <cellStyle name="Comma 24 40" xfId="18754" xr:uid="{00000000-0005-0000-0000-000037490000}"/>
    <cellStyle name="Comma 24 41" xfId="18755" xr:uid="{00000000-0005-0000-0000-000038490000}"/>
    <cellStyle name="Comma 24 42" xfId="18756" xr:uid="{00000000-0005-0000-0000-000039490000}"/>
    <cellStyle name="Comma 24 43" xfId="18757" xr:uid="{00000000-0005-0000-0000-00003A490000}"/>
    <cellStyle name="Comma 24 44" xfId="18758" xr:uid="{00000000-0005-0000-0000-00003B490000}"/>
    <cellStyle name="Comma 24 45" xfId="18759" xr:uid="{00000000-0005-0000-0000-00003C490000}"/>
    <cellStyle name="Comma 24 46" xfId="18760" xr:uid="{00000000-0005-0000-0000-00003D490000}"/>
    <cellStyle name="Comma 24 47" xfId="18761" xr:uid="{00000000-0005-0000-0000-00003E490000}"/>
    <cellStyle name="Comma 24 48" xfId="18762" xr:uid="{00000000-0005-0000-0000-00003F490000}"/>
    <cellStyle name="Comma 24 49" xfId="18763" xr:uid="{00000000-0005-0000-0000-000040490000}"/>
    <cellStyle name="Comma 24 5" xfId="18764" xr:uid="{00000000-0005-0000-0000-000041490000}"/>
    <cellStyle name="Comma 24 5 10" xfId="18765" xr:uid="{00000000-0005-0000-0000-000042490000}"/>
    <cellStyle name="Comma 24 5 2" xfId="18766" xr:uid="{00000000-0005-0000-0000-000043490000}"/>
    <cellStyle name="Comma 24 5 2 2" xfId="18767" xr:uid="{00000000-0005-0000-0000-000044490000}"/>
    <cellStyle name="Comma 24 5 2 2 2" xfId="18768" xr:uid="{00000000-0005-0000-0000-000045490000}"/>
    <cellStyle name="Comma 24 5 2 2 2 2" xfId="18769" xr:uid="{00000000-0005-0000-0000-000046490000}"/>
    <cellStyle name="Comma 24 5 2 2 3" xfId="18770" xr:uid="{00000000-0005-0000-0000-000047490000}"/>
    <cellStyle name="Comma 24 5 2 2 3 2" xfId="18771" xr:uid="{00000000-0005-0000-0000-000048490000}"/>
    <cellStyle name="Comma 24 5 2 2 4" xfId="18772" xr:uid="{00000000-0005-0000-0000-000049490000}"/>
    <cellStyle name="Comma 24 5 2 2 5" xfId="18773" xr:uid="{00000000-0005-0000-0000-00004A490000}"/>
    <cellStyle name="Comma 24 5 2 3" xfId="18774" xr:uid="{00000000-0005-0000-0000-00004B490000}"/>
    <cellStyle name="Comma 24 5 2 3 2" xfId="18775" xr:uid="{00000000-0005-0000-0000-00004C490000}"/>
    <cellStyle name="Comma 24 5 2 3 2 2" xfId="18776" xr:uid="{00000000-0005-0000-0000-00004D490000}"/>
    <cellStyle name="Comma 24 5 2 3 3" xfId="18777" xr:uid="{00000000-0005-0000-0000-00004E490000}"/>
    <cellStyle name="Comma 24 5 2 3 3 2" xfId="18778" xr:uid="{00000000-0005-0000-0000-00004F490000}"/>
    <cellStyle name="Comma 24 5 2 3 4" xfId="18779" xr:uid="{00000000-0005-0000-0000-000050490000}"/>
    <cellStyle name="Comma 24 5 2 3 5" xfId="18780" xr:uid="{00000000-0005-0000-0000-000051490000}"/>
    <cellStyle name="Comma 24 5 2 4" xfId="18781" xr:uid="{00000000-0005-0000-0000-000052490000}"/>
    <cellStyle name="Comma 24 5 2 4 2" xfId="18782" xr:uid="{00000000-0005-0000-0000-000053490000}"/>
    <cellStyle name="Comma 24 5 2 4 2 2" xfId="18783" xr:uid="{00000000-0005-0000-0000-000054490000}"/>
    <cellStyle name="Comma 24 5 2 4 3" xfId="18784" xr:uid="{00000000-0005-0000-0000-000055490000}"/>
    <cellStyle name="Comma 24 5 2 4 3 2" xfId="18785" xr:uid="{00000000-0005-0000-0000-000056490000}"/>
    <cellStyle name="Comma 24 5 2 4 4" xfId="18786" xr:uid="{00000000-0005-0000-0000-000057490000}"/>
    <cellStyle name="Comma 24 5 2 4 5" xfId="18787" xr:uid="{00000000-0005-0000-0000-000058490000}"/>
    <cellStyle name="Comma 24 5 2 5" xfId="18788" xr:uid="{00000000-0005-0000-0000-000059490000}"/>
    <cellStyle name="Comma 24 5 2 5 2" xfId="18789" xr:uid="{00000000-0005-0000-0000-00005A490000}"/>
    <cellStyle name="Comma 24 5 2 5 2 2" xfId="18790" xr:uid="{00000000-0005-0000-0000-00005B490000}"/>
    <cellStyle name="Comma 24 5 2 5 3" xfId="18791" xr:uid="{00000000-0005-0000-0000-00005C490000}"/>
    <cellStyle name="Comma 24 5 2 5 3 2" xfId="18792" xr:uid="{00000000-0005-0000-0000-00005D490000}"/>
    <cellStyle name="Comma 24 5 2 5 4" xfId="18793" xr:uid="{00000000-0005-0000-0000-00005E490000}"/>
    <cellStyle name="Comma 24 5 2 5 5" xfId="18794" xr:uid="{00000000-0005-0000-0000-00005F490000}"/>
    <cellStyle name="Comma 24 5 2 6" xfId="18795" xr:uid="{00000000-0005-0000-0000-000060490000}"/>
    <cellStyle name="Comma 24 5 2 6 2" xfId="18796" xr:uid="{00000000-0005-0000-0000-000061490000}"/>
    <cellStyle name="Comma 24 5 2 7" xfId="18797" xr:uid="{00000000-0005-0000-0000-000062490000}"/>
    <cellStyle name="Comma 24 5 2 7 2" xfId="18798" xr:uid="{00000000-0005-0000-0000-000063490000}"/>
    <cellStyle name="Comma 24 5 2 8" xfId="18799" xr:uid="{00000000-0005-0000-0000-000064490000}"/>
    <cellStyle name="Comma 24 5 2 9" xfId="18800" xr:uid="{00000000-0005-0000-0000-000065490000}"/>
    <cellStyle name="Comma 24 5 3" xfId="18801" xr:uid="{00000000-0005-0000-0000-000066490000}"/>
    <cellStyle name="Comma 24 5 3 2" xfId="18802" xr:uid="{00000000-0005-0000-0000-000067490000}"/>
    <cellStyle name="Comma 24 5 3 2 2" xfId="18803" xr:uid="{00000000-0005-0000-0000-000068490000}"/>
    <cellStyle name="Comma 24 5 3 3" xfId="18804" xr:uid="{00000000-0005-0000-0000-000069490000}"/>
    <cellStyle name="Comma 24 5 3 3 2" xfId="18805" xr:uid="{00000000-0005-0000-0000-00006A490000}"/>
    <cellStyle name="Comma 24 5 3 4" xfId="18806" xr:uid="{00000000-0005-0000-0000-00006B490000}"/>
    <cellStyle name="Comma 24 5 3 5" xfId="18807" xr:uid="{00000000-0005-0000-0000-00006C490000}"/>
    <cellStyle name="Comma 24 5 4" xfId="18808" xr:uid="{00000000-0005-0000-0000-00006D490000}"/>
    <cellStyle name="Comma 24 5 4 2" xfId="18809" xr:uid="{00000000-0005-0000-0000-00006E490000}"/>
    <cellStyle name="Comma 24 5 4 2 2" xfId="18810" xr:uid="{00000000-0005-0000-0000-00006F490000}"/>
    <cellStyle name="Comma 24 5 4 3" xfId="18811" xr:uid="{00000000-0005-0000-0000-000070490000}"/>
    <cellStyle name="Comma 24 5 4 3 2" xfId="18812" xr:uid="{00000000-0005-0000-0000-000071490000}"/>
    <cellStyle name="Comma 24 5 4 4" xfId="18813" xr:uid="{00000000-0005-0000-0000-000072490000}"/>
    <cellStyle name="Comma 24 5 4 5" xfId="18814" xr:uid="{00000000-0005-0000-0000-000073490000}"/>
    <cellStyle name="Comma 24 5 5" xfId="18815" xr:uid="{00000000-0005-0000-0000-000074490000}"/>
    <cellStyle name="Comma 24 5 5 2" xfId="18816" xr:uid="{00000000-0005-0000-0000-000075490000}"/>
    <cellStyle name="Comma 24 5 5 2 2" xfId="18817" xr:uid="{00000000-0005-0000-0000-000076490000}"/>
    <cellStyle name="Comma 24 5 5 3" xfId="18818" xr:uid="{00000000-0005-0000-0000-000077490000}"/>
    <cellStyle name="Comma 24 5 5 3 2" xfId="18819" xr:uid="{00000000-0005-0000-0000-000078490000}"/>
    <cellStyle name="Comma 24 5 5 4" xfId="18820" xr:uid="{00000000-0005-0000-0000-000079490000}"/>
    <cellStyle name="Comma 24 5 5 5" xfId="18821" xr:uid="{00000000-0005-0000-0000-00007A490000}"/>
    <cellStyle name="Comma 24 5 6" xfId="18822" xr:uid="{00000000-0005-0000-0000-00007B490000}"/>
    <cellStyle name="Comma 24 5 6 2" xfId="18823" xr:uid="{00000000-0005-0000-0000-00007C490000}"/>
    <cellStyle name="Comma 24 5 6 2 2" xfId="18824" xr:uid="{00000000-0005-0000-0000-00007D490000}"/>
    <cellStyle name="Comma 24 5 6 3" xfId="18825" xr:uid="{00000000-0005-0000-0000-00007E490000}"/>
    <cellStyle name="Comma 24 5 6 3 2" xfId="18826" xr:uid="{00000000-0005-0000-0000-00007F490000}"/>
    <cellStyle name="Comma 24 5 6 4" xfId="18827" xr:uid="{00000000-0005-0000-0000-000080490000}"/>
    <cellStyle name="Comma 24 5 6 5" xfId="18828" xr:uid="{00000000-0005-0000-0000-000081490000}"/>
    <cellStyle name="Comma 24 5 7" xfId="18829" xr:uid="{00000000-0005-0000-0000-000082490000}"/>
    <cellStyle name="Comma 24 5 7 2" xfId="18830" xr:uid="{00000000-0005-0000-0000-000083490000}"/>
    <cellStyle name="Comma 24 5 8" xfId="18831" xr:uid="{00000000-0005-0000-0000-000084490000}"/>
    <cellStyle name="Comma 24 5 8 2" xfId="18832" xr:uid="{00000000-0005-0000-0000-000085490000}"/>
    <cellStyle name="Comma 24 5 9" xfId="18833" xr:uid="{00000000-0005-0000-0000-000086490000}"/>
    <cellStyle name="Comma 24 50" xfId="18834" xr:uid="{00000000-0005-0000-0000-000087490000}"/>
    <cellStyle name="Comma 24 51" xfId="18835" xr:uid="{00000000-0005-0000-0000-000088490000}"/>
    <cellStyle name="Comma 24 52" xfId="18836" xr:uid="{00000000-0005-0000-0000-000089490000}"/>
    <cellStyle name="Comma 24 53" xfId="18837" xr:uid="{00000000-0005-0000-0000-00008A490000}"/>
    <cellStyle name="Comma 24 54" xfId="18838" xr:uid="{00000000-0005-0000-0000-00008B490000}"/>
    <cellStyle name="Comma 24 55" xfId="18839" xr:uid="{00000000-0005-0000-0000-00008C490000}"/>
    <cellStyle name="Comma 24 56" xfId="18840" xr:uid="{00000000-0005-0000-0000-00008D490000}"/>
    <cellStyle name="Comma 24 57" xfId="18841" xr:uid="{00000000-0005-0000-0000-00008E490000}"/>
    <cellStyle name="Comma 24 58" xfId="18842" xr:uid="{00000000-0005-0000-0000-00008F490000}"/>
    <cellStyle name="Comma 24 59" xfId="18843" xr:uid="{00000000-0005-0000-0000-000090490000}"/>
    <cellStyle name="Comma 24 6" xfId="18844" xr:uid="{00000000-0005-0000-0000-000091490000}"/>
    <cellStyle name="Comma 24 6 10" xfId="18845" xr:uid="{00000000-0005-0000-0000-000092490000}"/>
    <cellStyle name="Comma 24 6 2" xfId="18846" xr:uid="{00000000-0005-0000-0000-000093490000}"/>
    <cellStyle name="Comma 24 6 2 2" xfId="18847" xr:uid="{00000000-0005-0000-0000-000094490000}"/>
    <cellStyle name="Comma 24 6 2 2 2" xfId="18848" xr:uid="{00000000-0005-0000-0000-000095490000}"/>
    <cellStyle name="Comma 24 6 2 2 2 2" xfId="18849" xr:uid="{00000000-0005-0000-0000-000096490000}"/>
    <cellStyle name="Comma 24 6 2 2 3" xfId="18850" xr:uid="{00000000-0005-0000-0000-000097490000}"/>
    <cellStyle name="Comma 24 6 2 2 3 2" xfId="18851" xr:uid="{00000000-0005-0000-0000-000098490000}"/>
    <cellStyle name="Comma 24 6 2 2 4" xfId="18852" xr:uid="{00000000-0005-0000-0000-000099490000}"/>
    <cellStyle name="Comma 24 6 2 2 5" xfId="18853" xr:uid="{00000000-0005-0000-0000-00009A490000}"/>
    <cellStyle name="Comma 24 6 2 3" xfId="18854" xr:uid="{00000000-0005-0000-0000-00009B490000}"/>
    <cellStyle name="Comma 24 6 2 3 2" xfId="18855" xr:uid="{00000000-0005-0000-0000-00009C490000}"/>
    <cellStyle name="Comma 24 6 2 3 2 2" xfId="18856" xr:uid="{00000000-0005-0000-0000-00009D490000}"/>
    <cellStyle name="Comma 24 6 2 3 3" xfId="18857" xr:uid="{00000000-0005-0000-0000-00009E490000}"/>
    <cellStyle name="Comma 24 6 2 3 3 2" xfId="18858" xr:uid="{00000000-0005-0000-0000-00009F490000}"/>
    <cellStyle name="Comma 24 6 2 3 4" xfId="18859" xr:uid="{00000000-0005-0000-0000-0000A0490000}"/>
    <cellStyle name="Comma 24 6 2 3 5" xfId="18860" xr:uid="{00000000-0005-0000-0000-0000A1490000}"/>
    <cellStyle name="Comma 24 6 2 4" xfId="18861" xr:uid="{00000000-0005-0000-0000-0000A2490000}"/>
    <cellStyle name="Comma 24 6 2 4 2" xfId="18862" xr:uid="{00000000-0005-0000-0000-0000A3490000}"/>
    <cellStyle name="Comma 24 6 2 4 2 2" xfId="18863" xr:uid="{00000000-0005-0000-0000-0000A4490000}"/>
    <cellStyle name="Comma 24 6 2 4 3" xfId="18864" xr:uid="{00000000-0005-0000-0000-0000A5490000}"/>
    <cellStyle name="Comma 24 6 2 4 3 2" xfId="18865" xr:uid="{00000000-0005-0000-0000-0000A6490000}"/>
    <cellStyle name="Comma 24 6 2 4 4" xfId="18866" xr:uid="{00000000-0005-0000-0000-0000A7490000}"/>
    <cellStyle name="Comma 24 6 2 4 5" xfId="18867" xr:uid="{00000000-0005-0000-0000-0000A8490000}"/>
    <cellStyle name="Comma 24 6 2 5" xfId="18868" xr:uid="{00000000-0005-0000-0000-0000A9490000}"/>
    <cellStyle name="Comma 24 6 2 5 2" xfId="18869" xr:uid="{00000000-0005-0000-0000-0000AA490000}"/>
    <cellStyle name="Comma 24 6 2 5 2 2" xfId="18870" xr:uid="{00000000-0005-0000-0000-0000AB490000}"/>
    <cellStyle name="Comma 24 6 2 5 3" xfId="18871" xr:uid="{00000000-0005-0000-0000-0000AC490000}"/>
    <cellStyle name="Comma 24 6 2 5 3 2" xfId="18872" xr:uid="{00000000-0005-0000-0000-0000AD490000}"/>
    <cellStyle name="Comma 24 6 2 5 4" xfId="18873" xr:uid="{00000000-0005-0000-0000-0000AE490000}"/>
    <cellStyle name="Comma 24 6 2 5 5" xfId="18874" xr:uid="{00000000-0005-0000-0000-0000AF490000}"/>
    <cellStyle name="Comma 24 6 2 6" xfId="18875" xr:uid="{00000000-0005-0000-0000-0000B0490000}"/>
    <cellStyle name="Comma 24 6 2 6 2" xfId="18876" xr:uid="{00000000-0005-0000-0000-0000B1490000}"/>
    <cellStyle name="Comma 24 6 2 7" xfId="18877" xr:uid="{00000000-0005-0000-0000-0000B2490000}"/>
    <cellStyle name="Comma 24 6 2 7 2" xfId="18878" xr:uid="{00000000-0005-0000-0000-0000B3490000}"/>
    <cellStyle name="Comma 24 6 2 8" xfId="18879" xr:uid="{00000000-0005-0000-0000-0000B4490000}"/>
    <cellStyle name="Comma 24 6 2 9" xfId="18880" xr:uid="{00000000-0005-0000-0000-0000B5490000}"/>
    <cellStyle name="Comma 24 6 3" xfId="18881" xr:uid="{00000000-0005-0000-0000-0000B6490000}"/>
    <cellStyle name="Comma 24 6 3 2" xfId="18882" xr:uid="{00000000-0005-0000-0000-0000B7490000}"/>
    <cellStyle name="Comma 24 6 3 2 2" xfId="18883" xr:uid="{00000000-0005-0000-0000-0000B8490000}"/>
    <cellStyle name="Comma 24 6 3 3" xfId="18884" xr:uid="{00000000-0005-0000-0000-0000B9490000}"/>
    <cellStyle name="Comma 24 6 3 3 2" xfId="18885" xr:uid="{00000000-0005-0000-0000-0000BA490000}"/>
    <cellStyle name="Comma 24 6 3 4" xfId="18886" xr:uid="{00000000-0005-0000-0000-0000BB490000}"/>
    <cellStyle name="Comma 24 6 3 5" xfId="18887" xr:uid="{00000000-0005-0000-0000-0000BC490000}"/>
    <cellStyle name="Comma 24 6 4" xfId="18888" xr:uid="{00000000-0005-0000-0000-0000BD490000}"/>
    <cellStyle name="Comma 24 6 4 2" xfId="18889" xr:uid="{00000000-0005-0000-0000-0000BE490000}"/>
    <cellStyle name="Comma 24 6 4 2 2" xfId="18890" xr:uid="{00000000-0005-0000-0000-0000BF490000}"/>
    <cellStyle name="Comma 24 6 4 3" xfId="18891" xr:uid="{00000000-0005-0000-0000-0000C0490000}"/>
    <cellStyle name="Comma 24 6 4 3 2" xfId="18892" xr:uid="{00000000-0005-0000-0000-0000C1490000}"/>
    <cellStyle name="Comma 24 6 4 4" xfId="18893" xr:uid="{00000000-0005-0000-0000-0000C2490000}"/>
    <cellStyle name="Comma 24 6 4 5" xfId="18894" xr:uid="{00000000-0005-0000-0000-0000C3490000}"/>
    <cellStyle name="Comma 24 6 5" xfId="18895" xr:uid="{00000000-0005-0000-0000-0000C4490000}"/>
    <cellStyle name="Comma 24 6 5 2" xfId="18896" xr:uid="{00000000-0005-0000-0000-0000C5490000}"/>
    <cellStyle name="Comma 24 6 5 2 2" xfId="18897" xr:uid="{00000000-0005-0000-0000-0000C6490000}"/>
    <cellStyle name="Comma 24 6 5 3" xfId="18898" xr:uid="{00000000-0005-0000-0000-0000C7490000}"/>
    <cellStyle name="Comma 24 6 5 3 2" xfId="18899" xr:uid="{00000000-0005-0000-0000-0000C8490000}"/>
    <cellStyle name="Comma 24 6 5 4" xfId="18900" xr:uid="{00000000-0005-0000-0000-0000C9490000}"/>
    <cellStyle name="Comma 24 6 5 5" xfId="18901" xr:uid="{00000000-0005-0000-0000-0000CA490000}"/>
    <cellStyle name="Comma 24 6 6" xfId="18902" xr:uid="{00000000-0005-0000-0000-0000CB490000}"/>
    <cellStyle name="Comma 24 6 6 2" xfId="18903" xr:uid="{00000000-0005-0000-0000-0000CC490000}"/>
    <cellStyle name="Comma 24 6 6 2 2" xfId="18904" xr:uid="{00000000-0005-0000-0000-0000CD490000}"/>
    <cellStyle name="Comma 24 6 6 3" xfId="18905" xr:uid="{00000000-0005-0000-0000-0000CE490000}"/>
    <cellStyle name="Comma 24 6 6 3 2" xfId="18906" xr:uid="{00000000-0005-0000-0000-0000CF490000}"/>
    <cellStyle name="Comma 24 6 6 4" xfId="18907" xr:uid="{00000000-0005-0000-0000-0000D0490000}"/>
    <cellStyle name="Comma 24 6 6 5" xfId="18908" xr:uid="{00000000-0005-0000-0000-0000D1490000}"/>
    <cellStyle name="Comma 24 6 7" xfId="18909" xr:uid="{00000000-0005-0000-0000-0000D2490000}"/>
    <cellStyle name="Comma 24 6 7 2" xfId="18910" xr:uid="{00000000-0005-0000-0000-0000D3490000}"/>
    <cellStyle name="Comma 24 6 8" xfId="18911" xr:uid="{00000000-0005-0000-0000-0000D4490000}"/>
    <cellStyle name="Comma 24 6 8 2" xfId="18912" xr:uid="{00000000-0005-0000-0000-0000D5490000}"/>
    <cellStyle name="Comma 24 6 9" xfId="18913" xr:uid="{00000000-0005-0000-0000-0000D6490000}"/>
    <cellStyle name="Comma 24 60" xfId="18914" xr:uid="{00000000-0005-0000-0000-0000D7490000}"/>
    <cellStyle name="Comma 24 61" xfId="18915" xr:uid="{00000000-0005-0000-0000-0000D8490000}"/>
    <cellStyle name="Comma 24 62" xfId="18916" xr:uid="{00000000-0005-0000-0000-0000D9490000}"/>
    <cellStyle name="Comma 24 63" xfId="18917" xr:uid="{00000000-0005-0000-0000-0000DA490000}"/>
    <cellStyle name="Comma 24 64" xfId="18918" xr:uid="{00000000-0005-0000-0000-0000DB490000}"/>
    <cellStyle name="Comma 24 65" xfId="18919" xr:uid="{00000000-0005-0000-0000-0000DC490000}"/>
    <cellStyle name="Comma 24 66" xfId="18920" xr:uid="{00000000-0005-0000-0000-0000DD490000}"/>
    <cellStyle name="Comma 24 67" xfId="18921" xr:uid="{00000000-0005-0000-0000-0000DE490000}"/>
    <cellStyle name="Comma 24 68" xfId="18922" xr:uid="{00000000-0005-0000-0000-0000DF490000}"/>
    <cellStyle name="Comma 24 69" xfId="18923" xr:uid="{00000000-0005-0000-0000-0000E0490000}"/>
    <cellStyle name="Comma 24 7" xfId="18924" xr:uid="{00000000-0005-0000-0000-0000E1490000}"/>
    <cellStyle name="Comma 24 7 10" xfId="18925" xr:uid="{00000000-0005-0000-0000-0000E2490000}"/>
    <cellStyle name="Comma 24 7 2" xfId="18926" xr:uid="{00000000-0005-0000-0000-0000E3490000}"/>
    <cellStyle name="Comma 24 7 2 2" xfId="18927" xr:uid="{00000000-0005-0000-0000-0000E4490000}"/>
    <cellStyle name="Comma 24 7 2 2 2" xfId="18928" xr:uid="{00000000-0005-0000-0000-0000E5490000}"/>
    <cellStyle name="Comma 24 7 2 2 2 2" xfId="18929" xr:uid="{00000000-0005-0000-0000-0000E6490000}"/>
    <cellStyle name="Comma 24 7 2 2 3" xfId="18930" xr:uid="{00000000-0005-0000-0000-0000E7490000}"/>
    <cellStyle name="Comma 24 7 2 2 3 2" xfId="18931" xr:uid="{00000000-0005-0000-0000-0000E8490000}"/>
    <cellStyle name="Comma 24 7 2 2 4" xfId="18932" xr:uid="{00000000-0005-0000-0000-0000E9490000}"/>
    <cellStyle name="Comma 24 7 2 2 5" xfId="18933" xr:uid="{00000000-0005-0000-0000-0000EA490000}"/>
    <cellStyle name="Comma 24 7 2 3" xfId="18934" xr:uid="{00000000-0005-0000-0000-0000EB490000}"/>
    <cellStyle name="Comma 24 7 2 3 2" xfId="18935" xr:uid="{00000000-0005-0000-0000-0000EC490000}"/>
    <cellStyle name="Comma 24 7 2 3 2 2" xfId="18936" xr:uid="{00000000-0005-0000-0000-0000ED490000}"/>
    <cellStyle name="Comma 24 7 2 3 3" xfId="18937" xr:uid="{00000000-0005-0000-0000-0000EE490000}"/>
    <cellStyle name="Comma 24 7 2 3 3 2" xfId="18938" xr:uid="{00000000-0005-0000-0000-0000EF490000}"/>
    <cellStyle name="Comma 24 7 2 3 4" xfId="18939" xr:uid="{00000000-0005-0000-0000-0000F0490000}"/>
    <cellStyle name="Comma 24 7 2 3 5" xfId="18940" xr:uid="{00000000-0005-0000-0000-0000F1490000}"/>
    <cellStyle name="Comma 24 7 2 4" xfId="18941" xr:uid="{00000000-0005-0000-0000-0000F2490000}"/>
    <cellStyle name="Comma 24 7 2 4 2" xfId="18942" xr:uid="{00000000-0005-0000-0000-0000F3490000}"/>
    <cellStyle name="Comma 24 7 2 4 2 2" xfId="18943" xr:uid="{00000000-0005-0000-0000-0000F4490000}"/>
    <cellStyle name="Comma 24 7 2 4 3" xfId="18944" xr:uid="{00000000-0005-0000-0000-0000F5490000}"/>
    <cellStyle name="Comma 24 7 2 4 3 2" xfId="18945" xr:uid="{00000000-0005-0000-0000-0000F6490000}"/>
    <cellStyle name="Comma 24 7 2 4 4" xfId="18946" xr:uid="{00000000-0005-0000-0000-0000F7490000}"/>
    <cellStyle name="Comma 24 7 2 4 5" xfId="18947" xr:uid="{00000000-0005-0000-0000-0000F8490000}"/>
    <cellStyle name="Comma 24 7 2 5" xfId="18948" xr:uid="{00000000-0005-0000-0000-0000F9490000}"/>
    <cellStyle name="Comma 24 7 2 5 2" xfId="18949" xr:uid="{00000000-0005-0000-0000-0000FA490000}"/>
    <cellStyle name="Comma 24 7 2 5 2 2" xfId="18950" xr:uid="{00000000-0005-0000-0000-0000FB490000}"/>
    <cellStyle name="Comma 24 7 2 5 3" xfId="18951" xr:uid="{00000000-0005-0000-0000-0000FC490000}"/>
    <cellStyle name="Comma 24 7 2 5 3 2" xfId="18952" xr:uid="{00000000-0005-0000-0000-0000FD490000}"/>
    <cellStyle name="Comma 24 7 2 5 4" xfId="18953" xr:uid="{00000000-0005-0000-0000-0000FE490000}"/>
    <cellStyle name="Comma 24 7 2 5 5" xfId="18954" xr:uid="{00000000-0005-0000-0000-0000FF490000}"/>
    <cellStyle name="Comma 24 7 2 6" xfId="18955" xr:uid="{00000000-0005-0000-0000-0000004A0000}"/>
    <cellStyle name="Comma 24 7 2 6 2" xfId="18956" xr:uid="{00000000-0005-0000-0000-0000014A0000}"/>
    <cellStyle name="Comma 24 7 2 7" xfId="18957" xr:uid="{00000000-0005-0000-0000-0000024A0000}"/>
    <cellStyle name="Comma 24 7 2 7 2" xfId="18958" xr:uid="{00000000-0005-0000-0000-0000034A0000}"/>
    <cellStyle name="Comma 24 7 2 8" xfId="18959" xr:uid="{00000000-0005-0000-0000-0000044A0000}"/>
    <cellStyle name="Comma 24 7 2 9" xfId="18960" xr:uid="{00000000-0005-0000-0000-0000054A0000}"/>
    <cellStyle name="Comma 24 7 3" xfId="18961" xr:uid="{00000000-0005-0000-0000-0000064A0000}"/>
    <cellStyle name="Comma 24 7 3 2" xfId="18962" xr:uid="{00000000-0005-0000-0000-0000074A0000}"/>
    <cellStyle name="Comma 24 7 3 2 2" xfId="18963" xr:uid="{00000000-0005-0000-0000-0000084A0000}"/>
    <cellStyle name="Comma 24 7 3 3" xfId="18964" xr:uid="{00000000-0005-0000-0000-0000094A0000}"/>
    <cellStyle name="Comma 24 7 3 3 2" xfId="18965" xr:uid="{00000000-0005-0000-0000-00000A4A0000}"/>
    <cellStyle name="Comma 24 7 3 4" xfId="18966" xr:uid="{00000000-0005-0000-0000-00000B4A0000}"/>
    <cellStyle name="Comma 24 7 3 5" xfId="18967" xr:uid="{00000000-0005-0000-0000-00000C4A0000}"/>
    <cellStyle name="Comma 24 7 4" xfId="18968" xr:uid="{00000000-0005-0000-0000-00000D4A0000}"/>
    <cellStyle name="Comma 24 7 4 2" xfId="18969" xr:uid="{00000000-0005-0000-0000-00000E4A0000}"/>
    <cellStyle name="Comma 24 7 4 2 2" xfId="18970" xr:uid="{00000000-0005-0000-0000-00000F4A0000}"/>
    <cellStyle name="Comma 24 7 4 3" xfId="18971" xr:uid="{00000000-0005-0000-0000-0000104A0000}"/>
    <cellStyle name="Comma 24 7 4 3 2" xfId="18972" xr:uid="{00000000-0005-0000-0000-0000114A0000}"/>
    <cellStyle name="Comma 24 7 4 4" xfId="18973" xr:uid="{00000000-0005-0000-0000-0000124A0000}"/>
    <cellStyle name="Comma 24 7 4 5" xfId="18974" xr:uid="{00000000-0005-0000-0000-0000134A0000}"/>
    <cellStyle name="Comma 24 7 5" xfId="18975" xr:uid="{00000000-0005-0000-0000-0000144A0000}"/>
    <cellStyle name="Comma 24 7 5 2" xfId="18976" xr:uid="{00000000-0005-0000-0000-0000154A0000}"/>
    <cellStyle name="Comma 24 7 5 2 2" xfId="18977" xr:uid="{00000000-0005-0000-0000-0000164A0000}"/>
    <cellStyle name="Comma 24 7 5 3" xfId="18978" xr:uid="{00000000-0005-0000-0000-0000174A0000}"/>
    <cellStyle name="Comma 24 7 5 3 2" xfId="18979" xr:uid="{00000000-0005-0000-0000-0000184A0000}"/>
    <cellStyle name="Comma 24 7 5 4" xfId="18980" xr:uid="{00000000-0005-0000-0000-0000194A0000}"/>
    <cellStyle name="Comma 24 7 5 5" xfId="18981" xr:uid="{00000000-0005-0000-0000-00001A4A0000}"/>
    <cellStyle name="Comma 24 7 6" xfId="18982" xr:uid="{00000000-0005-0000-0000-00001B4A0000}"/>
    <cellStyle name="Comma 24 7 6 2" xfId="18983" xr:uid="{00000000-0005-0000-0000-00001C4A0000}"/>
    <cellStyle name="Comma 24 7 6 2 2" xfId="18984" xr:uid="{00000000-0005-0000-0000-00001D4A0000}"/>
    <cellStyle name="Comma 24 7 6 3" xfId="18985" xr:uid="{00000000-0005-0000-0000-00001E4A0000}"/>
    <cellStyle name="Comma 24 7 6 3 2" xfId="18986" xr:uid="{00000000-0005-0000-0000-00001F4A0000}"/>
    <cellStyle name="Comma 24 7 6 4" xfId="18987" xr:uid="{00000000-0005-0000-0000-0000204A0000}"/>
    <cellStyle name="Comma 24 7 6 5" xfId="18988" xr:uid="{00000000-0005-0000-0000-0000214A0000}"/>
    <cellStyle name="Comma 24 7 7" xfId="18989" xr:uid="{00000000-0005-0000-0000-0000224A0000}"/>
    <cellStyle name="Comma 24 7 7 2" xfId="18990" xr:uid="{00000000-0005-0000-0000-0000234A0000}"/>
    <cellStyle name="Comma 24 7 8" xfId="18991" xr:uid="{00000000-0005-0000-0000-0000244A0000}"/>
    <cellStyle name="Comma 24 7 8 2" xfId="18992" xr:uid="{00000000-0005-0000-0000-0000254A0000}"/>
    <cellStyle name="Comma 24 7 9" xfId="18993" xr:uid="{00000000-0005-0000-0000-0000264A0000}"/>
    <cellStyle name="Comma 24 70" xfId="18994" xr:uid="{00000000-0005-0000-0000-0000274A0000}"/>
    <cellStyle name="Comma 24 71" xfId="18995" xr:uid="{00000000-0005-0000-0000-0000284A0000}"/>
    <cellStyle name="Comma 24 72" xfId="18996" xr:uid="{00000000-0005-0000-0000-0000294A0000}"/>
    <cellStyle name="Comma 24 73" xfId="18997" xr:uid="{00000000-0005-0000-0000-00002A4A0000}"/>
    <cellStyle name="Comma 24 74" xfId="18998" xr:uid="{00000000-0005-0000-0000-00002B4A0000}"/>
    <cellStyle name="Comma 24 75" xfId="18999" xr:uid="{00000000-0005-0000-0000-00002C4A0000}"/>
    <cellStyle name="Comma 24 76" xfId="19000" xr:uid="{00000000-0005-0000-0000-00002D4A0000}"/>
    <cellStyle name="Comma 24 77" xfId="19001" xr:uid="{00000000-0005-0000-0000-00002E4A0000}"/>
    <cellStyle name="Comma 24 78" xfId="19002" xr:uid="{00000000-0005-0000-0000-00002F4A0000}"/>
    <cellStyle name="Comma 24 79" xfId="19003" xr:uid="{00000000-0005-0000-0000-0000304A0000}"/>
    <cellStyle name="Comma 24 8" xfId="19004" xr:uid="{00000000-0005-0000-0000-0000314A0000}"/>
    <cellStyle name="Comma 24 8 10" xfId="19005" xr:uid="{00000000-0005-0000-0000-0000324A0000}"/>
    <cellStyle name="Comma 24 8 2" xfId="19006" xr:uid="{00000000-0005-0000-0000-0000334A0000}"/>
    <cellStyle name="Comma 24 8 2 2" xfId="19007" xr:uid="{00000000-0005-0000-0000-0000344A0000}"/>
    <cellStyle name="Comma 24 8 2 2 2" xfId="19008" xr:uid="{00000000-0005-0000-0000-0000354A0000}"/>
    <cellStyle name="Comma 24 8 2 2 2 2" xfId="19009" xr:uid="{00000000-0005-0000-0000-0000364A0000}"/>
    <cellStyle name="Comma 24 8 2 2 3" xfId="19010" xr:uid="{00000000-0005-0000-0000-0000374A0000}"/>
    <cellStyle name="Comma 24 8 2 2 3 2" xfId="19011" xr:uid="{00000000-0005-0000-0000-0000384A0000}"/>
    <cellStyle name="Comma 24 8 2 2 4" xfId="19012" xr:uid="{00000000-0005-0000-0000-0000394A0000}"/>
    <cellStyle name="Comma 24 8 2 2 5" xfId="19013" xr:uid="{00000000-0005-0000-0000-00003A4A0000}"/>
    <cellStyle name="Comma 24 8 2 3" xfId="19014" xr:uid="{00000000-0005-0000-0000-00003B4A0000}"/>
    <cellStyle name="Comma 24 8 2 3 2" xfId="19015" xr:uid="{00000000-0005-0000-0000-00003C4A0000}"/>
    <cellStyle name="Comma 24 8 2 3 2 2" xfId="19016" xr:uid="{00000000-0005-0000-0000-00003D4A0000}"/>
    <cellStyle name="Comma 24 8 2 3 3" xfId="19017" xr:uid="{00000000-0005-0000-0000-00003E4A0000}"/>
    <cellStyle name="Comma 24 8 2 3 3 2" xfId="19018" xr:uid="{00000000-0005-0000-0000-00003F4A0000}"/>
    <cellStyle name="Comma 24 8 2 3 4" xfId="19019" xr:uid="{00000000-0005-0000-0000-0000404A0000}"/>
    <cellStyle name="Comma 24 8 2 3 5" xfId="19020" xr:uid="{00000000-0005-0000-0000-0000414A0000}"/>
    <cellStyle name="Comma 24 8 2 4" xfId="19021" xr:uid="{00000000-0005-0000-0000-0000424A0000}"/>
    <cellStyle name="Comma 24 8 2 4 2" xfId="19022" xr:uid="{00000000-0005-0000-0000-0000434A0000}"/>
    <cellStyle name="Comma 24 8 2 4 2 2" xfId="19023" xr:uid="{00000000-0005-0000-0000-0000444A0000}"/>
    <cellStyle name="Comma 24 8 2 4 3" xfId="19024" xr:uid="{00000000-0005-0000-0000-0000454A0000}"/>
    <cellStyle name="Comma 24 8 2 4 3 2" xfId="19025" xr:uid="{00000000-0005-0000-0000-0000464A0000}"/>
    <cellStyle name="Comma 24 8 2 4 4" xfId="19026" xr:uid="{00000000-0005-0000-0000-0000474A0000}"/>
    <cellStyle name="Comma 24 8 2 4 5" xfId="19027" xr:uid="{00000000-0005-0000-0000-0000484A0000}"/>
    <cellStyle name="Comma 24 8 2 5" xfId="19028" xr:uid="{00000000-0005-0000-0000-0000494A0000}"/>
    <cellStyle name="Comma 24 8 2 5 2" xfId="19029" xr:uid="{00000000-0005-0000-0000-00004A4A0000}"/>
    <cellStyle name="Comma 24 8 2 5 2 2" xfId="19030" xr:uid="{00000000-0005-0000-0000-00004B4A0000}"/>
    <cellStyle name="Comma 24 8 2 5 3" xfId="19031" xr:uid="{00000000-0005-0000-0000-00004C4A0000}"/>
    <cellStyle name="Comma 24 8 2 5 3 2" xfId="19032" xr:uid="{00000000-0005-0000-0000-00004D4A0000}"/>
    <cellStyle name="Comma 24 8 2 5 4" xfId="19033" xr:uid="{00000000-0005-0000-0000-00004E4A0000}"/>
    <cellStyle name="Comma 24 8 2 5 5" xfId="19034" xr:uid="{00000000-0005-0000-0000-00004F4A0000}"/>
    <cellStyle name="Comma 24 8 2 6" xfId="19035" xr:uid="{00000000-0005-0000-0000-0000504A0000}"/>
    <cellStyle name="Comma 24 8 2 6 2" xfId="19036" xr:uid="{00000000-0005-0000-0000-0000514A0000}"/>
    <cellStyle name="Comma 24 8 2 7" xfId="19037" xr:uid="{00000000-0005-0000-0000-0000524A0000}"/>
    <cellStyle name="Comma 24 8 2 7 2" xfId="19038" xr:uid="{00000000-0005-0000-0000-0000534A0000}"/>
    <cellStyle name="Comma 24 8 2 8" xfId="19039" xr:uid="{00000000-0005-0000-0000-0000544A0000}"/>
    <cellStyle name="Comma 24 8 2 9" xfId="19040" xr:uid="{00000000-0005-0000-0000-0000554A0000}"/>
    <cellStyle name="Comma 24 8 3" xfId="19041" xr:uid="{00000000-0005-0000-0000-0000564A0000}"/>
    <cellStyle name="Comma 24 8 3 2" xfId="19042" xr:uid="{00000000-0005-0000-0000-0000574A0000}"/>
    <cellStyle name="Comma 24 8 3 2 2" xfId="19043" xr:uid="{00000000-0005-0000-0000-0000584A0000}"/>
    <cellStyle name="Comma 24 8 3 3" xfId="19044" xr:uid="{00000000-0005-0000-0000-0000594A0000}"/>
    <cellStyle name="Comma 24 8 3 3 2" xfId="19045" xr:uid="{00000000-0005-0000-0000-00005A4A0000}"/>
    <cellStyle name="Comma 24 8 3 4" xfId="19046" xr:uid="{00000000-0005-0000-0000-00005B4A0000}"/>
    <cellStyle name="Comma 24 8 3 5" xfId="19047" xr:uid="{00000000-0005-0000-0000-00005C4A0000}"/>
    <cellStyle name="Comma 24 8 4" xfId="19048" xr:uid="{00000000-0005-0000-0000-00005D4A0000}"/>
    <cellStyle name="Comma 24 8 4 2" xfId="19049" xr:uid="{00000000-0005-0000-0000-00005E4A0000}"/>
    <cellStyle name="Comma 24 8 4 2 2" xfId="19050" xr:uid="{00000000-0005-0000-0000-00005F4A0000}"/>
    <cellStyle name="Comma 24 8 4 3" xfId="19051" xr:uid="{00000000-0005-0000-0000-0000604A0000}"/>
    <cellStyle name="Comma 24 8 4 3 2" xfId="19052" xr:uid="{00000000-0005-0000-0000-0000614A0000}"/>
    <cellStyle name="Comma 24 8 4 4" xfId="19053" xr:uid="{00000000-0005-0000-0000-0000624A0000}"/>
    <cellStyle name="Comma 24 8 4 5" xfId="19054" xr:uid="{00000000-0005-0000-0000-0000634A0000}"/>
    <cellStyle name="Comma 24 8 5" xfId="19055" xr:uid="{00000000-0005-0000-0000-0000644A0000}"/>
    <cellStyle name="Comma 24 8 5 2" xfId="19056" xr:uid="{00000000-0005-0000-0000-0000654A0000}"/>
    <cellStyle name="Comma 24 8 5 2 2" xfId="19057" xr:uid="{00000000-0005-0000-0000-0000664A0000}"/>
    <cellStyle name="Comma 24 8 5 3" xfId="19058" xr:uid="{00000000-0005-0000-0000-0000674A0000}"/>
    <cellStyle name="Comma 24 8 5 3 2" xfId="19059" xr:uid="{00000000-0005-0000-0000-0000684A0000}"/>
    <cellStyle name="Comma 24 8 5 4" xfId="19060" xr:uid="{00000000-0005-0000-0000-0000694A0000}"/>
    <cellStyle name="Comma 24 8 5 5" xfId="19061" xr:uid="{00000000-0005-0000-0000-00006A4A0000}"/>
    <cellStyle name="Comma 24 8 6" xfId="19062" xr:uid="{00000000-0005-0000-0000-00006B4A0000}"/>
    <cellStyle name="Comma 24 8 6 2" xfId="19063" xr:uid="{00000000-0005-0000-0000-00006C4A0000}"/>
    <cellStyle name="Comma 24 8 6 2 2" xfId="19064" xr:uid="{00000000-0005-0000-0000-00006D4A0000}"/>
    <cellStyle name="Comma 24 8 6 3" xfId="19065" xr:uid="{00000000-0005-0000-0000-00006E4A0000}"/>
    <cellStyle name="Comma 24 8 6 3 2" xfId="19066" xr:uid="{00000000-0005-0000-0000-00006F4A0000}"/>
    <cellStyle name="Comma 24 8 6 4" xfId="19067" xr:uid="{00000000-0005-0000-0000-0000704A0000}"/>
    <cellStyle name="Comma 24 8 6 5" xfId="19068" xr:uid="{00000000-0005-0000-0000-0000714A0000}"/>
    <cellStyle name="Comma 24 8 7" xfId="19069" xr:uid="{00000000-0005-0000-0000-0000724A0000}"/>
    <cellStyle name="Comma 24 8 7 2" xfId="19070" xr:uid="{00000000-0005-0000-0000-0000734A0000}"/>
    <cellStyle name="Comma 24 8 8" xfId="19071" xr:uid="{00000000-0005-0000-0000-0000744A0000}"/>
    <cellStyle name="Comma 24 8 8 2" xfId="19072" xr:uid="{00000000-0005-0000-0000-0000754A0000}"/>
    <cellStyle name="Comma 24 8 9" xfId="19073" xr:uid="{00000000-0005-0000-0000-0000764A0000}"/>
    <cellStyle name="Comma 24 80" xfId="19074" xr:uid="{00000000-0005-0000-0000-0000774A0000}"/>
    <cellStyle name="Comma 24 81" xfId="19075" xr:uid="{00000000-0005-0000-0000-0000784A0000}"/>
    <cellStyle name="Comma 24 82" xfId="19076" xr:uid="{00000000-0005-0000-0000-0000794A0000}"/>
    <cellStyle name="Comma 24 83" xfId="19077" xr:uid="{00000000-0005-0000-0000-00007A4A0000}"/>
    <cellStyle name="Comma 24 84" xfId="19078" xr:uid="{00000000-0005-0000-0000-00007B4A0000}"/>
    <cellStyle name="Comma 24 85" xfId="19079" xr:uid="{00000000-0005-0000-0000-00007C4A0000}"/>
    <cellStyle name="Comma 24 86" xfId="19080" xr:uid="{00000000-0005-0000-0000-00007D4A0000}"/>
    <cellStyle name="Comma 24 87" xfId="19081" xr:uid="{00000000-0005-0000-0000-00007E4A0000}"/>
    <cellStyle name="Comma 24 88" xfId="19082" xr:uid="{00000000-0005-0000-0000-00007F4A0000}"/>
    <cellStyle name="Comma 24 89" xfId="19083" xr:uid="{00000000-0005-0000-0000-0000804A0000}"/>
    <cellStyle name="Comma 24 9" xfId="19084" xr:uid="{00000000-0005-0000-0000-0000814A0000}"/>
    <cellStyle name="Comma 24 9 2" xfId="19085" xr:uid="{00000000-0005-0000-0000-0000824A0000}"/>
    <cellStyle name="Comma 24 90" xfId="19086" xr:uid="{00000000-0005-0000-0000-0000834A0000}"/>
    <cellStyle name="Comma 24 91" xfId="19087" xr:uid="{00000000-0005-0000-0000-0000844A0000}"/>
    <cellStyle name="Comma 24 92" xfId="19088" xr:uid="{00000000-0005-0000-0000-0000854A0000}"/>
    <cellStyle name="Comma 24 93" xfId="19089" xr:uid="{00000000-0005-0000-0000-0000864A0000}"/>
    <cellStyle name="Comma 24 94" xfId="19090" xr:uid="{00000000-0005-0000-0000-0000874A0000}"/>
    <cellStyle name="Comma 24 95" xfId="19091" xr:uid="{00000000-0005-0000-0000-0000884A0000}"/>
    <cellStyle name="Comma 24 96" xfId="19092" xr:uid="{00000000-0005-0000-0000-0000894A0000}"/>
    <cellStyle name="Comma 24 97" xfId="19093" xr:uid="{00000000-0005-0000-0000-00008A4A0000}"/>
    <cellStyle name="Comma 24 98" xfId="19094" xr:uid="{00000000-0005-0000-0000-00008B4A0000}"/>
    <cellStyle name="Comma 24 99" xfId="19095" xr:uid="{00000000-0005-0000-0000-00008C4A0000}"/>
    <cellStyle name="Comma 25" xfId="19096" xr:uid="{00000000-0005-0000-0000-00008D4A0000}"/>
    <cellStyle name="Comma 25 10" xfId="19097" xr:uid="{00000000-0005-0000-0000-00008E4A0000}"/>
    <cellStyle name="Comma 25 10 2" xfId="19098" xr:uid="{00000000-0005-0000-0000-00008F4A0000}"/>
    <cellStyle name="Comma 25 100" xfId="19099" xr:uid="{00000000-0005-0000-0000-0000904A0000}"/>
    <cellStyle name="Comma 25 101" xfId="19100" xr:uid="{00000000-0005-0000-0000-0000914A0000}"/>
    <cellStyle name="Comma 25 102" xfId="19101" xr:uid="{00000000-0005-0000-0000-0000924A0000}"/>
    <cellStyle name="Comma 25 103" xfId="19102" xr:uid="{00000000-0005-0000-0000-0000934A0000}"/>
    <cellStyle name="Comma 25 104" xfId="19103" xr:uid="{00000000-0005-0000-0000-0000944A0000}"/>
    <cellStyle name="Comma 25 105" xfId="19104" xr:uid="{00000000-0005-0000-0000-0000954A0000}"/>
    <cellStyle name="Comma 25 106" xfId="19105" xr:uid="{00000000-0005-0000-0000-0000964A0000}"/>
    <cellStyle name="Comma 25 107" xfId="19106" xr:uid="{00000000-0005-0000-0000-0000974A0000}"/>
    <cellStyle name="Comma 25 108" xfId="19107" xr:uid="{00000000-0005-0000-0000-0000984A0000}"/>
    <cellStyle name="Comma 25 109" xfId="19108" xr:uid="{00000000-0005-0000-0000-0000994A0000}"/>
    <cellStyle name="Comma 25 11" xfId="19109" xr:uid="{00000000-0005-0000-0000-00009A4A0000}"/>
    <cellStyle name="Comma 25 11 2" xfId="19110" xr:uid="{00000000-0005-0000-0000-00009B4A0000}"/>
    <cellStyle name="Comma 25 110" xfId="19111" xr:uid="{00000000-0005-0000-0000-00009C4A0000}"/>
    <cellStyle name="Comma 25 111" xfId="19112" xr:uid="{00000000-0005-0000-0000-00009D4A0000}"/>
    <cellStyle name="Comma 25 112" xfId="19113" xr:uid="{00000000-0005-0000-0000-00009E4A0000}"/>
    <cellStyle name="Comma 25 113" xfId="19114" xr:uid="{00000000-0005-0000-0000-00009F4A0000}"/>
    <cellStyle name="Comma 25 114" xfId="19115" xr:uid="{00000000-0005-0000-0000-0000A04A0000}"/>
    <cellStyle name="Comma 25 115" xfId="19116" xr:uid="{00000000-0005-0000-0000-0000A14A0000}"/>
    <cellStyle name="Comma 25 116" xfId="19117" xr:uid="{00000000-0005-0000-0000-0000A24A0000}"/>
    <cellStyle name="Comma 25 117" xfId="19118" xr:uid="{00000000-0005-0000-0000-0000A34A0000}"/>
    <cellStyle name="Comma 25 118" xfId="19119" xr:uid="{00000000-0005-0000-0000-0000A44A0000}"/>
    <cellStyle name="Comma 25 119" xfId="19120" xr:uid="{00000000-0005-0000-0000-0000A54A0000}"/>
    <cellStyle name="Comma 25 12" xfId="19121" xr:uid="{00000000-0005-0000-0000-0000A64A0000}"/>
    <cellStyle name="Comma 25 12 2" xfId="19122" xr:uid="{00000000-0005-0000-0000-0000A74A0000}"/>
    <cellStyle name="Comma 25 120" xfId="19123" xr:uid="{00000000-0005-0000-0000-0000A84A0000}"/>
    <cellStyle name="Comma 25 121" xfId="19124" xr:uid="{00000000-0005-0000-0000-0000A94A0000}"/>
    <cellStyle name="Comma 25 122" xfId="19125" xr:uid="{00000000-0005-0000-0000-0000AA4A0000}"/>
    <cellStyle name="Comma 25 123" xfId="19126" xr:uid="{00000000-0005-0000-0000-0000AB4A0000}"/>
    <cellStyle name="Comma 25 124" xfId="19127" xr:uid="{00000000-0005-0000-0000-0000AC4A0000}"/>
    <cellStyle name="Comma 25 125" xfId="19128" xr:uid="{00000000-0005-0000-0000-0000AD4A0000}"/>
    <cellStyle name="Comma 25 126" xfId="19129" xr:uid="{00000000-0005-0000-0000-0000AE4A0000}"/>
    <cellStyle name="Comma 25 127" xfId="19130" xr:uid="{00000000-0005-0000-0000-0000AF4A0000}"/>
    <cellStyle name="Comma 25 128" xfId="19131" xr:uid="{00000000-0005-0000-0000-0000B04A0000}"/>
    <cellStyle name="Comma 25 129" xfId="19132" xr:uid="{00000000-0005-0000-0000-0000B14A0000}"/>
    <cellStyle name="Comma 25 13" xfId="19133" xr:uid="{00000000-0005-0000-0000-0000B24A0000}"/>
    <cellStyle name="Comma 25 13 2" xfId="19134" xr:uid="{00000000-0005-0000-0000-0000B34A0000}"/>
    <cellStyle name="Comma 25 130" xfId="19135" xr:uid="{00000000-0005-0000-0000-0000B44A0000}"/>
    <cellStyle name="Comma 25 131" xfId="19136" xr:uid="{00000000-0005-0000-0000-0000B54A0000}"/>
    <cellStyle name="Comma 25 132" xfId="19137" xr:uid="{00000000-0005-0000-0000-0000B64A0000}"/>
    <cellStyle name="Comma 25 133" xfId="19138" xr:uid="{00000000-0005-0000-0000-0000B74A0000}"/>
    <cellStyle name="Comma 25 134" xfId="19139" xr:uid="{00000000-0005-0000-0000-0000B84A0000}"/>
    <cellStyle name="Comma 25 135" xfId="19140" xr:uid="{00000000-0005-0000-0000-0000B94A0000}"/>
    <cellStyle name="Comma 25 136" xfId="19141" xr:uid="{00000000-0005-0000-0000-0000BA4A0000}"/>
    <cellStyle name="Comma 25 137" xfId="19142" xr:uid="{00000000-0005-0000-0000-0000BB4A0000}"/>
    <cellStyle name="Comma 25 138" xfId="19143" xr:uid="{00000000-0005-0000-0000-0000BC4A0000}"/>
    <cellStyle name="Comma 25 139" xfId="19144" xr:uid="{00000000-0005-0000-0000-0000BD4A0000}"/>
    <cellStyle name="Comma 25 14" xfId="19145" xr:uid="{00000000-0005-0000-0000-0000BE4A0000}"/>
    <cellStyle name="Comma 25 14 2" xfId="19146" xr:uid="{00000000-0005-0000-0000-0000BF4A0000}"/>
    <cellStyle name="Comma 25 14 2 2" xfId="19147" xr:uid="{00000000-0005-0000-0000-0000C04A0000}"/>
    <cellStyle name="Comma 25 14 2 2 2" xfId="19148" xr:uid="{00000000-0005-0000-0000-0000C14A0000}"/>
    <cellStyle name="Comma 25 14 2 3" xfId="19149" xr:uid="{00000000-0005-0000-0000-0000C24A0000}"/>
    <cellStyle name="Comma 25 14 2 3 2" xfId="19150" xr:uid="{00000000-0005-0000-0000-0000C34A0000}"/>
    <cellStyle name="Comma 25 14 2 4" xfId="19151" xr:uid="{00000000-0005-0000-0000-0000C44A0000}"/>
    <cellStyle name="Comma 25 14 2 5" xfId="19152" xr:uid="{00000000-0005-0000-0000-0000C54A0000}"/>
    <cellStyle name="Comma 25 14 3" xfId="19153" xr:uid="{00000000-0005-0000-0000-0000C64A0000}"/>
    <cellStyle name="Comma 25 14 3 2" xfId="19154" xr:uid="{00000000-0005-0000-0000-0000C74A0000}"/>
    <cellStyle name="Comma 25 14 3 2 2" xfId="19155" xr:uid="{00000000-0005-0000-0000-0000C84A0000}"/>
    <cellStyle name="Comma 25 14 3 3" xfId="19156" xr:uid="{00000000-0005-0000-0000-0000C94A0000}"/>
    <cellStyle name="Comma 25 14 3 3 2" xfId="19157" xr:uid="{00000000-0005-0000-0000-0000CA4A0000}"/>
    <cellStyle name="Comma 25 14 3 4" xfId="19158" xr:uid="{00000000-0005-0000-0000-0000CB4A0000}"/>
    <cellStyle name="Comma 25 14 3 5" xfId="19159" xr:uid="{00000000-0005-0000-0000-0000CC4A0000}"/>
    <cellStyle name="Comma 25 14 4" xfId="19160" xr:uid="{00000000-0005-0000-0000-0000CD4A0000}"/>
    <cellStyle name="Comma 25 14 4 2" xfId="19161" xr:uid="{00000000-0005-0000-0000-0000CE4A0000}"/>
    <cellStyle name="Comma 25 14 4 2 2" xfId="19162" xr:uid="{00000000-0005-0000-0000-0000CF4A0000}"/>
    <cellStyle name="Comma 25 14 4 3" xfId="19163" xr:uid="{00000000-0005-0000-0000-0000D04A0000}"/>
    <cellStyle name="Comma 25 14 4 3 2" xfId="19164" xr:uid="{00000000-0005-0000-0000-0000D14A0000}"/>
    <cellStyle name="Comma 25 14 4 4" xfId="19165" xr:uid="{00000000-0005-0000-0000-0000D24A0000}"/>
    <cellStyle name="Comma 25 14 4 5" xfId="19166" xr:uid="{00000000-0005-0000-0000-0000D34A0000}"/>
    <cellStyle name="Comma 25 14 5" xfId="19167" xr:uid="{00000000-0005-0000-0000-0000D44A0000}"/>
    <cellStyle name="Comma 25 14 5 2" xfId="19168" xr:uid="{00000000-0005-0000-0000-0000D54A0000}"/>
    <cellStyle name="Comma 25 14 5 2 2" xfId="19169" xr:uid="{00000000-0005-0000-0000-0000D64A0000}"/>
    <cellStyle name="Comma 25 14 5 3" xfId="19170" xr:uid="{00000000-0005-0000-0000-0000D74A0000}"/>
    <cellStyle name="Comma 25 14 5 3 2" xfId="19171" xr:uid="{00000000-0005-0000-0000-0000D84A0000}"/>
    <cellStyle name="Comma 25 14 5 4" xfId="19172" xr:uid="{00000000-0005-0000-0000-0000D94A0000}"/>
    <cellStyle name="Comma 25 14 5 5" xfId="19173" xr:uid="{00000000-0005-0000-0000-0000DA4A0000}"/>
    <cellStyle name="Comma 25 14 6" xfId="19174" xr:uid="{00000000-0005-0000-0000-0000DB4A0000}"/>
    <cellStyle name="Comma 25 14 6 2" xfId="19175" xr:uid="{00000000-0005-0000-0000-0000DC4A0000}"/>
    <cellStyle name="Comma 25 14 7" xfId="19176" xr:uid="{00000000-0005-0000-0000-0000DD4A0000}"/>
    <cellStyle name="Comma 25 14 7 2" xfId="19177" xr:uid="{00000000-0005-0000-0000-0000DE4A0000}"/>
    <cellStyle name="Comma 25 14 8" xfId="19178" xr:uid="{00000000-0005-0000-0000-0000DF4A0000}"/>
    <cellStyle name="Comma 25 14 9" xfId="19179" xr:uid="{00000000-0005-0000-0000-0000E04A0000}"/>
    <cellStyle name="Comma 25 140" xfId="19180" xr:uid="{00000000-0005-0000-0000-0000E14A0000}"/>
    <cellStyle name="Comma 25 141" xfId="19181" xr:uid="{00000000-0005-0000-0000-0000E24A0000}"/>
    <cellStyle name="Comma 25 142" xfId="19182" xr:uid="{00000000-0005-0000-0000-0000E34A0000}"/>
    <cellStyle name="Comma 25 143" xfId="19183" xr:uid="{00000000-0005-0000-0000-0000E44A0000}"/>
    <cellStyle name="Comma 25 144" xfId="19184" xr:uid="{00000000-0005-0000-0000-0000E54A0000}"/>
    <cellStyle name="Comma 25 145" xfId="19185" xr:uid="{00000000-0005-0000-0000-0000E64A0000}"/>
    <cellStyle name="Comma 25 146" xfId="19186" xr:uid="{00000000-0005-0000-0000-0000E74A0000}"/>
    <cellStyle name="Comma 25 147" xfId="19187" xr:uid="{00000000-0005-0000-0000-0000E84A0000}"/>
    <cellStyle name="Comma 25 148" xfId="19188" xr:uid="{00000000-0005-0000-0000-0000E94A0000}"/>
    <cellStyle name="Comma 25 149" xfId="19189" xr:uid="{00000000-0005-0000-0000-0000EA4A0000}"/>
    <cellStyle name="Comma 25 15" xfId="19190" xr:uid="{00000000-0005-0000-0000-0000EB4A0000}"/>
    <cellStyle name="Comma 25 15 2" xfId="19191" xr:uid="{00000000-0005-0000-0000-0000EC4A0000}"/>
    <cellStyle name="Comma 25 150" xfId="19192" xr:uid="{00000000-0005-0000-0000-0000ED4A0000}"/>
    <cellStyle name="Comma 25 151" xfId="19193" xr:uid="{00000000-0005-0000-0000-0000EE4A0000}"/>
    <cellStyle name="Comma 25 152" xfId="19194" xr:uid="{00000000-0005-0000-0000-0000EF4A0000}"/>
    <cellStyle name="Comma 25 153" xfId="19195" xr:uid="{00000000-0005-0000-0000-0000F04A0000}"/>
    <cellStyle name="Comma 25 154" xfId="19196" xr:uid="{00000000-0005-0000-0000-0000F14A0000}"/>
    <cellStyle name="Comma 25 155" xfId="19197" xr:uid="{00000000-0005-0000-0000-0000F24A0000}"/>
    <cellStyle name="Comma 25 156" xfId="19198" xr:uid="{00000000-0005-0000-0000-0000F34A0000}"/>
    <cellStyle name="Comma 25 157" xfId="19199" xr:uid="{00000000-0005-0000-0000-0000F44A0000}"/>
    <cellStyle name="Comma 25 158" xfId="19200" xr:uid="{00000000-0005-0000-0000-0000F54A0000}"/>
    <cellStyle name="Comma 25 159" xfId="19201" xr:uid="{00000000-0005-0000-0000-0000F64A0000}"/>
    <cellStyle name="Comma 25 16" xfId="19202" xr:uid="{00000000-0005-0000-0000-0000F74A0000}"/>
    <cellStyle name="Comma 25 16 2" xfId="19203" xr:uid="{00000000-0005-0000-0000-0000F84A0000}"/>
    <cellStyle name="Comma 25 160" xfId="19204" xr:uid="{00000000-0005-0000-0000-0000F94A0000}"/>
    <cellStyle name="Comma 25 161" xfId="19205" xr:uid="{00000000-0005-0000-0000-0000FA4A0000}"/>
    <cellStyle name="Comma 25 17" xfId="19206" xr:uid="{00000000-0005-0000-0000-0000FB4A0000}"/>
    <cellStyle name="Comma 25 17 2" xfId="19207" xr:uid="{00000000-0005-0000-0000-0000FC4A0000}"/>
    <cellStyle name="Comma 25 18" xfId="19208" xr:uid="{00000000-0005-0000-0000-0000FD4A0000}"/>
    <cellStyle name="Comma 25 18 2" xfId="19209" xr:uid="{00000000-0005-0000-0000-0000FE4A0000}"/>
    <cellStyle name="Comma 25 19" xfId="19210" xr:uid="{00000000-0005-0000-0000-0000FF4A0000}"/>
    <cellStyle name="Comma 25 2" xfId="19211" xr:uid="{00000000-0005-0000-0000-0000004B0000}"/>
    <cellStyle name="Comma 25 2 10" xfId="19212" xr:uid="{00000000-0005-0000-0000-0000014B0000}"/>
    <cellStyle name="Comma 25 2 100" xfId="19213" xr:uid="{00000000-0005-0000-0000-0000024B0000}"/>
    <cellStyle name="Comma 25 2 101" xfId="19214" xr:uid="{00000000-0005-0000-0000-0000034B0000}"/>
    <cellStyle name="Comma 25 2 102" xfId="19215" xr:uid="{00000000-0005-0000-0000-0000044B0000}"/>
    <cellStyle name="Comma 25 2 103" xfId="19216" xr:uid="{00000000-0005-0000-0000-0000054B0000}"/>
    <cellStyle name="Comma 25 2 104" xfId="19217" xr:uid="{00000000-0005-0000-0000-0000064B0000}"/>
    <cellStyle name="Comma 25 2 105" xfId="19218" xr:uid="{00000000-0005-0000-0000-0000074B0000}"/>
    <cellStyle name="Comma 25 2 106" xfId="19219" xr:uid="{00000000-0005-0000-0000-0000084B0000}"/>
    <cellStyle name="Comma 25 2 107" xfId="19220" xr:uid="{00000000-0005-0000-0000-0000094B0000}"/>
    <cellStyle name="Comma 25 2 108" xfId="19221" xr:uid="{00000000-0005-0000-0000-00000A4B0000}"/>
    <cellStyle name="Comma 25 2 109" xfId="19222" xr:uid="{00000000-0005-0000-0000-00000B4B0000}"/>
    <cellStyle name="Comma 25 2 11" xfId="19223" xr:uid="{00000000-0005-0000-0000-00000C4B0000}"/>
    <cellStyle name="Comma 25 2 110" xfId="19224" xr:uid="{00000000-0005-0000-0000-00000D4B0000}"/>
    <cellStyle name="Comma 25 2 111" xfId="19225" xr:uid="{00000000-0005-0000-0000-00000E4B0000}"/>
    <cellStyle name="Comma 25 2 112" xfId="19226" xr:uid="{00000000-0005-0000-0000-00000F4B0000}"/>
    <cellStyle name="Comma 25 2 113" xfId="19227" xr:uid="{00000000-0005-0000-0000-0000104B0000}"/>
    <cellStyle name="Comma 25 2 114" xfId="19228" xr:uid="{00000000-0005-0000-0000-0000114B0000}"/>
    <cellStyle name="Comma 25 2 115" xfId="19229" xr:uid="{00000000-0005-0000-0000-0000124B0000}"/>
    <cellStyle name="Comma 25 2 116" xfId="19230" xr:uid="{00000000-0005-0000-0000-0000134B0000}"/>
    <cellStyle name="Comma 25 2 117" xfId="19231" xr:uid="{00000000-0005-0000-0000-0000144B0000}"/>
    <cellStyle name="Comma 25 2 118" xfId="19232" xr:uid="{00000000-0005-0000-0000-0000154B0000}"/>
    <cellStyle name="Comma 25 2 119" xfId="19233" xr:uid="{00000000-0005-0000-0000-0000164B0000}"/>
    <cellStyle name="Comma 25 2 12" xfId="19234" xr:uid="{00000000-0005-0000-0000-0000174B0000}"/>
    <cellStyle name="Comma 25 2 120" xfId="19235" xr:uid="{00000000-0005-0000-0000-0000184B0000}"/>
    <cellStyle name="Comma 25 2 121" xfId="19236" xr:uid="{00000000-0005-0000-0000-0000194B0000}"/>
    <cellStyle name="Comma 25 2 122" xfId="19237" xr:uid="{00000000-0005-0000-0000-00001A4B0000}"/>
    <cellStyle name="Comma 25 2 123" xfId="19238" xr:uid="{00000000-0005-0000-0000-00001B4B0000}"/>
    <cellStyle name="Comma 25 2 124" xfId="19239" xr:uid="{00000000-0005-0000-0000-00001C4B0000}"/>
    <cellStyle name="Comma 25 2 125" xfId="19240" xr:uid="{00000000-0005-0000-0000-00001D4B0000}"/>
    <cellStyle name="Comma 25 2 126" xfId="19241" xr:uid="{00000000-0005-0000-0000-00001E4B0000}"/>
    <cellStyle name="Comma 25 2 127" xfId="19242" xr:uid="{00000000-0005-0000-0000-00001F4B0000}"/>
    <cellStyle name="Comma 25 2 128" xfId="19243" xr:uid="{00000000-0005-0000-0000-0000204B0000}"/>
    <cellStyle name="Comma 25 2 129" xfId="19244" xr:uid="{00000000-0005-0000-0000-0000214B0000}"/>
    <cellStyle name="Comma 25 2 13" xfId="19245" xr:uid="{00000000-0005-0000-0000-0000224B0000}"/>
    <cellStyle name="Comma 25 2 130" xfId="19246" xr:uid="{00000000-0005-0000-0000-0000234B0000}"/>
    <cellStyle name="Comma 25 2 131" xfId="19247" xr:uid="{00000000-0005-0000-0000-0000244B0000}"/>
    <cellStyle name="Comma 25 2 132" xfId="19248" xr:uid="{00000000-0005-0000-0000-0000254B0000}"/>
    <cellStyle name="Comma 25 2 133" xfId="19249" xr:uid="{00000000-0005-0000-0000-0000264B0000}"/>
    <cellStyle name="Comma 25 2 134" xfId="19250" xr:uid="{00000000-0005-0000-0000-0000274B0000}"/>
    <cellStyle name="Comma 25 2 135" xfId="19251" xr:uid="{00000000-0005-0000-0000-0000284B0000}"/>
    <cellStyle name="Comma 25 2 136" xfId="19252" xr:uid="{00000000-0005-0000-0000-0000294B0000}"/>
    <cellStyle name="Comma 25 2 137" xfId="19253" xr:uid="{00000000-0005-0000-0000-00002A4B0000}"/>
    <cellStyle name="Comma 25 2 138" xfId="19254" xr:uid="{00000000-0005-0000-0000-00002B4B0000}"/>
    <cellStyle name="Comma 25 2 139" xfId="19255" xr:uid="{00000000-0005-0000-0000-00002C4B0000}"/>
    <cellStyle name="Comma 25 2 14" xfId="19256" xr:uid="{00000000-0005-0000-0000-00002D4B0000}"/>
    <cellStyle name="Comma 25 2 140" xfId="19257" xr:uid="{00000000-0005-0000-0000-00002E4B0000}"/>
    <cellStyle name="Comma 25 2 141" xfId="19258" xr:uid="{00000000-0005-0000-0000-00002F4B0000}"/>
    <cellStyle name="Comma 25 2 142" xfId="19259" xr:uid="{00000000-0005-0000-0000-0000304B0000}"/>
    <cellStyle name="Comma 25 2 15" xfId="19260" xr:uid="{00000000-0005-0000-0000-0000314B0000}"/>
    <cellStyle name="Comma 25 2 16" xfId="19261" xr:uid="{00000000-0005-0000-0000-0000324B0000}"/>
    <cellStyle name="Comma 25 2 17" xfId="19262" xr:uid="{00000000-0005-0000-0000-0000334B0000}"/>
    <cellStyle name="Comma 25 2 18" xfId="19263" xr:uid="{00000000-0005-0000-0000-0000344B0000}"/>
    <cellStyle name="Comma 25 2 19" xfId="19264" xr:uid="{00000000-0005-0000-0000-0000354B0000}"/>
    <cellStyle name="Comma 25 2 2" xfId="19265" xr:uid="{00000000-0005-0000-0000-0000364B0000}"/>
    <cellStyle name="Comma 25 2 20" xfId="19266" xr:uid="{00000000-0005-0000-0000-0000374B0000}"/>
    <cellStyle name="Comma 25 2 21" xfId="19267" xr:uid="{00000000-0005-0000-0000-0000384B0000}"/>
    <cellStyle name="Comma 25 2 22" xfId="19268" xr:uid="{00000000-0005-0000-0000-0000394B0000}"/>
    <cellStyle name="Comma 25 2 23" xfId="19269" xr:uid="{00000000-0005-0000-0000-00003A4B0000}"/>
    <cellStyle name="Comma 25 2 24" xfId="19270" xr:uid="{00000000-0005-0000-0000-00003B4B0000}"/>
    <cellStyle name="Comma 25 2 25" xfId="19271" xr:uid="{00000000-0005-0000-0000-00003C4B0000}"/>
    <cellStyle name="Comma 25 2 26" xfId="19272" xr:uid="{00000000-0005-0000-0000-00003D4B0000}"/>
    <cellStyle name="Comma 25 2 27" xfId="19273" xr:uid="{00000000-0005-0000-0000-00003E4B0000}"/>
    <cellStyle name="Comma 25 2 28" xfId="19274" xr:uid="{00000000-0005-0000-0000-00003F4B0000}"/>
    <cellStyle name="Comma 25 2 29" xfId="19275" xr:uid="{00000000-0005-0000-0000-0000404B0000}"/>
    <cellStyle name="Comma 25 2 3" xfId="19276" xr:uid="{00000000-0005-0000-0000-0000414B0000}"/>
    <cellStyle name="Comma 25 2 30" xfId="19277" xr:uid="{00000000-0005-0000-0000-0000424B0000}"/>
    <cellStyle name="Comma 25 2 31" xfId="19278" xr:uid="{00000000-0005-0000-0000-0000434B0000}"/>
    <cellStyle name="Comma 25 2 32" xfId="19279" xr:uid="{00000000-0005-0000-0000-0000444B0000}"/>
    <cellStyle name="Comma 25 2 33" xfId="19280" xr:uid="{00000000-0005-0000-0000-0000454B0000}"/>
    <cellStyle name="Comma 25 2 34" xfId="19281" xr:uid="{00000000-0005-0000-0000-0000464B0000}"/>
    <cellStyle name="Comma 25 2 35" xfId="19282" xr:uid="{00000000-0005-0000-0000-0000474B0000}"/>
    <cellStyle name="Comma 25 2 36" xfId="19283" xr:uid="{00000000-0005-0000-0000-0000484B0000}"/>
    <cellStyle name="Comma 25 2 37" xfId="19284" xr:uid="{00000000-0005-0000-0000-0000494B0000}"/>
    <cellStyle name="Comma 25 2 38" xfId="19285" xr:uid="{00000000-0005-0000-0000-00004A4B0000}"/>
    <cellStyle name="Comma 25 2 39" xfId="19286" xr:uid="{00000000-0005-0000-0000-00004B4B0000}"/>
    <cellStyle name="Comma 25 2 4" xfId="19287" xr:uid="{00000000-0005-0000-0000-00004C4B0000}"/>
    <cellStyle name="Comma 25 2 40" xfId="19288" xr:uid="{00000000-0005-0000-0000-00004D4B0000}"/>
    <cellStyle name="Comma 25 2 41" xfId="19289" xr:uid="{00000000-0005-0000-0000-00004E4B0000}"/>
    <cellStyle name="Comma 25 2 42" xfId="19290" xr:uid="{00000000-0005-0000-0000-00004F4B0000}"/>
    <cellStyle name="Comma 25 2 43" xfId="19291" xr:uid="{00000000-0005-0000-0000-0000504B0000}"/>
    <cellStyle name="Comma 25 2 44" xfId="19292" xr:uid="{00000000-0005-0000-0000-0000514B0000}"/>
    <cellStyle name="Comma 25 2 45" xfId="19293" xr:uid="{00000000-0005-0000-0000-0000524B0000}"/>
    <cellStyle name="Comma 25 2 46" xfId="19294" xr:uid="{00000000-0005-0000-0000-0000534B0000}"/>
    <cellStyle name="Comma 25 2 47" xfId="19295" xr:uid="{00000000-0005-0000-0000-0000544B0000}"/>
    <cellStyle name="Comma 25 2 48" xfId="19296" xr:uid="{00000000-0005-0000-0000-0000554B0000}"/>
    <cellStyle name="Comma 25 2 49" xfId="19297" xr:uid="{00000000-0005-0000-0000-0000564B0000}"/>
    <cellStyle name="Comma 25 2 5" xfId="19298" xr:uid="{00000000-0005-0000-0000-0000574B0000}"/>
    <cellStyle name="Comma 25 2 50" xfId="19299" xr:uid="{00000000-0005-0000-0000-0000584B0000}"/>
    <cellStyle name="Comma 25 2 51" xfId="19300" xr:uid="{00000000-0005-0000-0000-0000594B0000}"/>
    <cellStyle name="Comma 25 2 52" xfId="19301" xr:uid="{00000000-0005-0000-0000-00005A4B0000}"/>
    <cellStyle name="Comma 25 2 53" xfId="19302" xr:uid="{00000000-0005-0000-0000-00005B4B0000}"/>
    <cellStyle name="Comma 25 2 54" xfId="19303" xr:uid="{00000000-0005-0000-0000-00005C4B0000}"/>
    <cellStyle name="Comma 25 2 55" xfId="19304" xr:uid="{00000000-0005-0000-0000-00005D4B0000}"/>
    <cellStyle name="Comma 25 2 56" xfId="19305" xr:uid="{00000000-0005-0000-0000-00005E4B0000}"/>
    <cellStyle name="Comma 25 2 57" xfId="19306" xr:uid="{00000000-0005-0000-0000-00005F4B0000}"/>
    <cellStyle name="Comma 25 2 58" xfId="19307" xr:uid="{00000000-0005-0000-0000-0000604B0000}"/>
    <cellStyle name="Comma 25 2 59" xfId="19308" xr:uid="{00000000-0005-0000-0000-0000614B0000}"/>
    <cellStyle name="Comma 25 2 6" xfId="19309" xr:uid="{00000000-0005-0000-0000-0000624B0000}"/>
    <cellStyle name="Comma 25 2 60" xfId="19310" xr:uid="{00000000-0005-0000-0000-0000634B0000}"/>
    <cellStyle name="Comma 25 2 61" xfId="19311" xr:uid="{00000000-0005-0000-0000-0000644B0000}"/>
    <cellStyle name="Comma 25 2 62" xfId="19312" xr:uid="{00000000-0005-0000-0000-0000654B0000}"/>
    <cellStyle name="Comma 25 2 63" xfId="19313" xr:uid="{00000000-0005-0000-0000-0000664B0000}"/>
    <cellStyle name="Comma 25 2 64" xfId="19314" xr:uid="{00000000-0005-0000-0000-0000674B0000}"/>
    <cellStyle name="Comma 25 2 65" xfId="19315" xr:uid="{00000000-0005-0000-0000-0000684B0000}"/>
    <cellStyle name="Comma 25 2 66" xfId="19316" xr:uid="{00000000-0005-0000-0000-0000694B0000}"/>
    <cellStyle name="Comma 25 2 67" xfId="19317" xr:uid="{00000000-0005-0000-0000-00006A4B0000}"/>
    <cellStyle name="Comma 25 2 68" xfId="19318" xr:uid="{00000000-0005-0000-0000-00006B4B0000}"/>
    <cellStyle name="Comma 25 2 69" xfId="19319" xr:uid="{00000000-0005-0000-0000-00006C4B0000}"/>
    <cellStyle name="Comma 25 2 7" xfId="19320" xr:uid="{00000000-0005-0000-0000-00006D4B0000}"/>
    <cellStyle name="Comma 25 2 70" xfId="19321" xr:uid="{00000000-0005-0000-0000-00006E4B0000}"/>
    <cellStyle name="Comma 25 2 71" xfId="19322" xr:uid="{00000000-0005-0000-0000-00006F4B0000}"/>
    <cellStyle name="Comma 25 2 72" xfId="19323" xr:uid="{00000000-0005-0000-0000-0000704B0000}"/>
    <cellStyle name="Comma 25 2 73" xfId="19324" xr:uid="{00000000-0005-0000-0000-0000714B0000}"/>
    <cellStyle name="Comma 25 2 74" xfId="19325" xr:uid="{00000000-0005-0000-0000-0000724B0000}"/>
    <cellStyle name="Comma 25 2 75" xfId="19326" xr:uid="{00000000-0005-0000-0000-0000734B0000}"/>
    <cellStyle name="Comma 25 2 76" xfId="19327" xr:uid="{00000000-0005-0000-0000-0000744B0000}"/>
    <cellStyle name="Comma 25 2 77" xfId="19328" xr:uid="{00000000-0005-0000-0000-0000754B0000}"/>
    <cellStyle name="Comma 25 2 78" xfId="19329" xr:uid="{00000000-0005-0000-0000-0000764B0000}"/>
    <cellStyle name="Comma 25 2 79" xfId="19330" xr:uid="{00000000-0005-0000-0000-0000774B0000}"/>
    <cellStyle name="Comma 25 2 8" xfId="19331" xr:uid="{00000000-0005-0000-0000-0000784B0000}"/>
    <cellStyle name="Comma 25 2 80" xfId="19332" xr:uid="{00000000-0005-0000-0000-0000794B0000}"/>
    <cellStyle name="Comma 25 2 81" xfId="19333" xr:uid="{00000000-0005-0000-0000-00007A4B0000}"/>
    <cellStyle name="Comma 25 2 82" xfId="19334" xr:uid="{00000000-0005-0000-0000-00007B4B0000}"/>
    <cellStyle name="Comma 25 2 83" xfId="19335" xr:uid="{00000000-0005-0000-0000-00007C4B0000}"/>
    <cellStyle name="Comma 25 2 84" xfId="19336" xr:uid="{00000000-0005-0000-0000-00007D4B0000}"/>
    <cellStyle name="Comma 25 2 85" xfId="19337" xr:uid="{00000000-0005-0000-0000-00007E4B0000}"/>
    <cellStyle name="Comma 25 2 86" xfId="19338" xr:uid="{00000000-0005-0000-0000-00007F4B0000}"/>
    <cellStyle name="Comma 25 2 87" xfId="19339" xr:uid="{00000000-0005-0000-0000-0000804B0000}"/>
    <cellStyle name="Comma 25 2 88" xfId="19340" xr:uid="{00000000-0005-0000-0000-0000814B0000}"/>
    <cellStyle name="Comma 25 2 89" xfId="19341" xr:uid="{00000000-0005-0000-0000-0000824B0000}"/>
    <cellStyle name="Comma 25 2 9" xfId="19342" xr:uid="{00000000-0005-0000-0000-0000834B0000}"/>
    <cellStyle name="Comma 25 2 90" xfId="19343" xr:uid="{00000000-0005-0000-0000-0000844B0000}"/>
    <cellStyle name="Comma 25 2 91" xfId="19344" xr:uid="{00000000-0005-0000-0000-0000854B0000}"/>
    <cellStyle name="Comma 25 2 92" xfId="19345" xr:uid="{00000000-0005-0000-0000-0000864B0000}"/>
    <cellStyle name="Comma 25 2 93" xfId="19346" xr:uid="{00000000-0005-0000-0000-0000874B0000}"/>
    <cellStyle name="Comma 25 2 94" xfId="19347" xr:uid="{00000000-0005-0000-0000-0000884B0000}"/>
    <cellStyle name="Comma 25 2 95" xfId="19348" xr:uid="{00000000-0005-0000-0000-0000894B0000}"/>
    <cellStyle name="Comma 25 2 96" xfId="19349" xr:uid="{00000000-0005-0000-0000-00008A4B0000}"/>
    <cellStyle name="Comma 25 2 97" xfId="19350" xr:uid="{00000000-0005-0000-0000-00008B4B0000}"/>
    <cellStyle name="Comma 25 2 98" xfId="19351" xr:uid="{00000000-0005-0000-0000-00008C4B0000}"/>
    <cellStyle name="Comma 25 2 99" xfId="19352" xr:uid="{00000000-0005-0000-0000-00008D4B0000}"/>
    <cellStyle name="Comma 25 20" xfId="19353" xr:uid="{00000000-0005-0000-0000-00008E4B0000}"/>
    <cellStyle name="Comma 25 21" xfId="19354" xr:uid="{00000000-0005-0000-0000-00008F4B0000}"/>
    <cellStyle name="Comma 25 22" xfId="19355" xr:uid="{00000000-0005-0000-0000-0000904B0000}"/>
    <cellStyle name="Comma 25 23" xfId="19356" xr:uid="{00000000-0005-0000-0000-0000914B0000}"/>
    <cellStyle name="Comma 25 24" xfId="19357" xr:uid="{00000000-0005-0000-0000-0000924B0000}"/>
    <cellStyle name="Comma 25 25" xfId="19358" xr:uid="{00000000-0005-0000-0000-0000934B0000}"/>
    <cellStyle name="Comma 25 26" xfId="19359" xr:uid="{00000000-0005-0000-0000-0000944B0000}"/>
    <cellStyle name="Comma 25 27" xfId="19360" xr:uid="{00000000-0005-0000-0000-0000954B0000}"/>
    <cellStyle name="Comma 25 28" xfId="19361" xr:uid="{00000000-0005-0000-0000-0000964B0000}"/>
    <cellStyle name="Comma 25 29" xfId="19362" xr:uid="{00000000-0005-0000-0000-0000974B0000}"/>
    <cellStyle name="Comma 25 3" xfId="19363" xr:uid="{00000000-0005-0000-0000-0000984B0000}"/>
    <cellStyle name="Comma 25 3 2" xfId="19364" xr:uid="{00000000-0005-0000-0000-0000994B0000}"/>
    <cellStyle name="Comma 25 30" xfId="19365" xr:uid="{00000000-0005-0000-0000-00009A4B0000}"/>
    <cellStyle name="Comma 25 31" xfId="19366" xr:uid="{00000000-0005-0000-0000-00009B4B0000}"/>
    <cellStyle name="Comma 25 32" xfId="19367" xr:uid="{00000000-0005-0000-0000-00009C4B0000}"/>
    <cellStyle name="Comma 25 33" xfId="19368" xr:uid="{00000000-0005-0000-0000-00009D4B0000}"/>
    <cellStyle name="Comma 25 34" xfId="19369" xr:uid="{00000000-0005-0000-0000-00009E4B0000}"/>
    <cellStyle name="Comma 25 35" xfId="19370" xr:uid="{00000000-0005-0000-0000-00009F4B0000}"/>
    <cellStyle name="Comma 25 36" xfId="19371" xr:uid="{00000000-0005-0000-0000-0000A04B0000}"/>
    <cellStyle name="Comma 25 37" xfId="19372" xr:uid="{00000000-0005-0000-0000-0000A14B0000}"/>
    <cellStyle name="Comma 25 38" xfId="19373" xr:uid="{00000000-0005-0000-0000-0000A24B0000}"/>
    <cellStyle name="Comma 25 39" xfId="19374" xr:uid="{00000000-0005-0000-0000-0000A34B0000}"/>
    <cellStyle name="Comma 25 4" xfId="19375" xr:uid="{00000000-0005-0000-0000-0000A44B0000}"/>
    <cellStyle name="Comma 25 4 2" xfId="19376" xr:uid="{00000000-0005-0000-0000-0000A54B0000}"/>
    <cellStyle name="Comma 25 40" xfId="19377" xr:uid="{00000000-0005-0000-0000-0000A64B0000}"/>
    <cellStyle name="Comma 25 41" xfId="19378" xr:uid="{00000000-0005-0000-0000-0000A74B0000}"/>
    <cellStyle name="Comma 25 42" xfId="19379" xr:uid="{00000000-0005-0000-0000-0000A84B0000}"/>
    <cellStyle name="Comma 25 43" xfId="19380" xr:uid="{00000000-0005-0000-0000-0000A94B0000}"/>
    <cellStyle name="Comma 25 44" xfId="19381" xr:uid="{00000000-0005-0000-0000-0000AA4B0000}"/>
    <cellStyle name="Comma 25 45" xfId="19382" xr:uid="{00000000-0005-0000-0000-0000AB4B0000}"/>
    <cellStyle name="Comma 25 46" xfId="19383" xr:uid="{00000000-0005-0000-0000-0000AC4B0000}"/>
    <cellStyle name="Comma 25 47" xfId="19384" xr:uid="{00000000-0005-0000-0000-0000AD4B0000}"/>
    <cellStyle name="Comma 25 48" xfId="19385" xr:uid="{00000000-0005-0000-0000-0000AE4B0000}"/>
    <cellStyle name="Comma 25 49" xfId="19386" xr:uid="{00000000-0005-0000-0000-0000AF4B0000}"/>
    <cellStyle name="Comma 25 5" xfId="19387" xr:uid="{00000000-0005-0000-0000-0000B04B0000}"/>
    <cellStyle name="Comma 25 5 2" xfId="19388" xr:uid="{00000000-0005-0000-0000-0000B14B0000}"/>
    <cellStyle name="Comma 25 50" xfId="19389" xr:uid="{00000000-0005-0000-0000-0000B24B0000}"/>
    <cellStyle name="Comma 25 51" xfId="19390" xr:uid="{00000000-0005-0000-0000-0000B34B0000}"/>
    <cellStyle name="Comma 25 52" xfId="19391" xr:uid="{00000000-0005-0000-0000-0000B44B0000}"/>
    <cellStyle name="Comma 25 53" xfId="19392" xr:uid="{00000000-0005-0000-0000-0000B54B0000}"/>
    <cellStyle name="Comma 25 54" xfId="19393" xr:uid="{00000000-0005-0000-0000-0000B64B0000}"/>
    <cellStyle name="Comma 25 55" xfId="19394" xr:uid="{00000000-0005-0000-0000-0000B74B0000}"/>
    <cellStyle name="Comma 25 56" xfId="19395" xr:uid="{00000000-0005-0000-0000-0000B84B0000}"/>
    <cellStyle name="Comma 25 57" xfId="19396" xr:uid="{00000000-0005-0000-0000-0000B94B0000}"/>
    <cellStyle name="Comma 25 58" xfId="19397" xr:uid="{00000000-0005-0000-0000-0000BA4B0000}"/>
    <cellStyle name="Comma 25 59" xfId="19398" xr:uid="{00000000-0005-0000-0000-0000BB4B0000}"/>
    <cellStyle name="Comma 25 6" xfId="19399" xr:uid="{00000000-0005-0000-0000-0000BC4B0000}"/>
    <cellStyle name="Comma 25 6 2" xfId="19400" xr:uid="{00000000-0005-0000-0000-0000BD4B0000}"/>
    <cellStyle name="Comma 25 60" xfId="19401" xr:uid="{00000000-0005-0000-0000-0000BE4B0000}"/>
    <cellStyle name="Comma 25 61" xfId="19402" xr:uid="{00000000-0005-0000-0000-0000BF4B0000}"/>
    <cellStyle name="Comma 25 62" xfId="19403" xr:uid="{00000000-0005-0000-0000-0000C04B0000}"/>
    <cellStyle name="Comma 25 63" xfId="19404" xr:uid="{00000000-0005-0000-0000-0000C14B0000}"/>
    <cellStyle name="Comma 25 64" xfId="19405" xr:uid="{00000000-0005-0000-0000-0000C24B0000}"/>
    <cellStyle name="Comma 25 65" xfId="19406" xr:uid="{00000000-0005-0000-0000-0000C34B0000}"/>
    <cellStyle name="Comma 25 66" xfId="19407" xr:uid="{00000000-0005-0000-0000-0000C44B0000}"/>
    <cellStyle name="Comma 25 67" xfId="19408" xr:uid="{00000000-0005-0000-0000-0000C54B0000}"/>
    <cellStyle name="Comma 25 68" xfId="19409" xr:uid="{00000000-0005-0000-0000-0000C64B0000}"/>
    <cellStyle name="Comma 25 69" xfId="19410" xr:uid="{00000000-0005-0000-0000-0000C74B0000}"/>
    <cellStyle name="Comma 25 7" xfId="19411" xr:uid="{00000000-0005-0000-0000-0000C84B0000}"/>
    <cellStyle name="Comma 25 7 2" xfId="19412" xr:uid="{00000000-0005-0000-0000-0000C94B0000}"/>
    <cellStyle name="Comma 25 70" xfId="19413" xr:uid="{00000000-0005-0000-0000-0000CA4B0000}"/>
    <cellStyle name="Comma 25 71" xfId="19414" xr:uid="{00000000-0005-0000-0000-0000CB4B0000}"/>
    <cellStyle name="Comma 25 72" xfId="19415" xr:uid="{00000000-0005-0000-0000-0000CC4B0000}"/>
    <cellStyle name="Comma 25 73" xfId="19416" xr:uid="{00000000-0005-0000-0000-0000CD4B0000}"/>
    <cellStyle name="Comma 25 74" xfId="19417" xr:uid="{00000000-0005-0000-0000-0000CE4B0000}"/>
    <cellStyle name="Comma 25 75" xfId="19418" xr:uid="{00000000-0005-0000-0000-0000CF4B0000}"/>
    <cellStyle name="Comma 25 76" xfId="19419" xr:uid="{00000000-0005-0000-0000-0000D04B0000}"/>
    <cellStyle name="Comma 25 77" xfId="19420" xr:uid="{00000000-0005-0000-0000-0000D14B0000}"/>
    <cellStyle name="Comma 25 78" xfId="19421" xr:uid="{00000000-0005-0000-0000-0000D24B0000}"/>
    <cellStyle name="Comma 25 79" xfId="19422" xr:uid="{00000000-0005-0000-0000-0000D34B0000}"/>
    <cellStyle name="Comma 25 8" xfId="19423" xr:uid="{00000000-0005-0000-0000-0000D44B0000}"/>
    <cellStyle name="Comma 25 8 2" xfId="19424" xr:uid="{00000000-0005-0000-0000-0000D54B0000}"/>
    <cellStyle name="Comma 25 80" xfId="19425" xr:uid="{00000000-0005-0000-0000-0000D64B0000}"/>
    <cellStyle name="Comma 25 81" xfId="19426" xr:uid="{00000000-0005-0000-0000-0000D74B0000}"/>
    <cellStyle name="Comma 25 82" xfId="19427" xr:uid="{00000000-0005-0000-0000-0000D84B0000}"/>
    <cellStyle name="Comma 25 83" xfId="19428" xr:uid="{00000000-0005-0000-0000-0000D94B0000}"/>
    <cellStyle name="Comma 25 84" xfId="19429" xr:uid="{00000000-0005-0000-0000-0000DA4B0000}"/>
    <cellStyle name="Comma 25 85" xfId="19430" xr:uid="{00000000-0005-0000-0000-0000DB4B0000}"/>
    <cellStyle name="Comma 25 86" xfId="19431" xr:uid="{00000000-0005-0000-0000-0000DC4B0000}"/>
    <cellStyle name="Comma 25 87" xfId="19432" xr:uid="{00000000-0005-0000-0000-0000DD4B0000}"/>
    <cellStyle name="Comma 25 88" xfId="19433" xr:uid="{00000000-0005-0000-0000-0000DE4B0000}"/>
    <cellStyle name="Comma 25 89" xfId="19434" xr:uid="{00000000-0005-0000-0000-0000DF4B0000}"/>
    <cellStyle name="Comma 25 9" xfId="19435" xr:uid="{00000000-0005-0000-0000-0000E04B0000}"/>
    <cellStyle name="Comma 25 9 2" xfId="19436" xr:uid="{00000000-0005-0000-0000-0000E14B0000}"/>
    <cellStyle name="Comma 25 90" xfId="19437" xr:uid="{00000000-0005-0000-0000-0000E24B0000}"/>
    <cellStyle name="Comma 25 91" xfId="19438" xr:uid="{00000000-0005-0000-0000-0000E34B0000}"/>
    <cellStyle name="Comma 25 92" xfId="19439" xr:uid="{00000000-0005-0000-0000-0000E44B0000}"/>
    <cellStyle name="Comma 25 93" xfId="19440" xr:uid="{00000000-0005-0000-0000-0000E54B0000}"/>
    <cellStyle name="Comma 25 94" xfId="19441" xr:uid="{00000000-0005-0000-0000-0000E64B0000}"/>
    <cellStyle name="Comma 25 95" xfId="19442" xr:uid="{00000000-0005-0000-0000-0000E74B0000}"/>
    <cellStyle name="Comma 25 96" xfId="19443" xr:uid="{00000000-0005-0000-0000-0000E84B0000}"/>
    <cellStyle name="Comma 25 97" xfId="19444" xr:uid="{00000000-0005-0000-0000-0000E94B0000}"/>
    <cellStyle name="Comma 25 98" xfId="19445" xr:uid="{00000000-0005-0000-0000-0000EA4B0000}"/>
    <cellStyle name="Comma 25 99" xfId="19446" xr:uid="{00000000-0005-0000-0000-0000EB4B0000}"/>
    <cellStyle name="Comma 26" xfId="19447" xr:uid="{00000000-0005-0000-0000-0000EC4B0000}"/>
    <cellStyle name="Comma 26 10" xfId="19448" xr:uid="{00000000-0005-0000-0000-0000ED4B0000}"/>
    <cellStyle name="Comma 26 10 2" xfId="19449" xr:uid="{00000000-0005-0000-0000-0000EE4B0000}"/>
    <cellStyle name="Comma 26 100" xfId="19450" xr:uid="{00000000-0005-0000-0000-0000EF4B0000}"/>
    <cellStyle name="Comma 26 101" xfId="19451" xr:uid="{00000000-0005-0000-0000-0000F04B0000}"/>
    <cellStyle name="Comma 26 102" xfId="19452" xr:uid="{00000000-0005-0000-0000-0000F14B0000}"/>
    <cellStyle name="Comma 26 103" xfId="19453" xr:uid="{00000000-0005-0000-0000-0000F24B0000}"/>
    <cellStyle name="Comma 26 104" xfId="19454" xr:uid="{00000000-0005-0000-0000-0000F34B0000}"/>
    <cellStyle name="Comma 26 105" xfId="19455" xr:uid="{00000000-0005-0000-0000-0000F44B0000}"/>
    <cellStyle name="Comma 26 106" xfId="19456" xr:uid="{00000000-0005-0000-0000-0000F54B0000}"/>
    <cellStyle name="Comma 26 107" xfId="19457" xr:uid="{00000000-0005-0000-0000-0000F64B0000}"/>
    <cellStyle name="Comma 26 108" xfId="19458" xr:uid="{00000000-0005-0000-0000-0000F74B0000}"/>
    <cellStyle name="Comma 26 109" xfId="19459" xr:uid="{00000000-0005-0000-0000-0000F84B0000}"/>
    <cellStyle name="Comma 26 11" xfId="19460" xr:uid="{00000000-0005-0000-0000-0000F94B0000}"/>
    <cellStyle name="Comma 26 11 2" xfId="19461" xr:uid="{00000000-0005-0000-0000-0000FA4B0000}"/>
    <cellStyle name="Comma 26 110" xfId="19462" xr:uid="{00000000-0005-0000-0000-0000FB4B0000}"/>
    <cellStyle name="Comma 26 111" xfId="19463" xr:uid="{00000000-0005-0000-0000-0000FC4B0000}"/>
    <cellStyle name="Comma 26 112" xfId="19464" xr:uid="{00000000-0005-0000-0000-0000FD4B0000}"/>
    <cellStyle name="Comma 26 113" xfId="19465" xr:uid="{00000000-0005-0000-0000-0000FE4B0000}"/>
    <cellStyle name="Comma 26 114" xfId="19466" xr:uid="{00000000-0005-0000-0000-0000FF4B0000}"/>
    <cellStyle name="Comma 26 115" xfId="19467" xr:uid="{00000000-0005-0000-0000-0000004C0000}"/>
    <cellStyle name="Comma 26 116" xfId="19468" xr:uid="{00000000-0005-0000-0000-0000014C0000}"/>
    <cellStyle name="Comma 26 117" xfId="19469" xr:uid="{00000000-0005-0000-0000-0000024C0000}"/>
    <cellStyle name="Comma 26 118" xfId="19470" xr:uid="{00000000-0005-0000-0000-0000034C0000}"/>
    <cellStyle name="Comma 26 119" xfId="19471" xr:uid="{00000000-0005-0000-0000-0000044C0000}"/>
    <cellStyle name="Comma 26 12" xfId="19472" xr:uid="{00000000-0005-0000-0000-0000054C0000}"/>
    <cellStyle name="Comma 26 12 2" xfId="19473" xr:uid="{00000000-0005-0000-0000-0000064C0000}"/>
    <cellStyle name="Comma 26 120" xfId="19474" xr:uid="{00000000-0005-0000-0000-0000074C0000}"/>
    <cellStyle name="Comma 26 121" xfId="19475" xr:uid="{00000000-0005-0000-0000-0000084C0000}"/>
    <cellStyle name="Comma 26 122" xfId="19476" xr:uid="{00000000-0005-0000-0000-0000094C0000}"/>
    <cellStyle name="Comma 26 123" xfId="19477" xr:uid="{00000000-0005-0000-0000-00000A4C0000}"/>
    <cellStyle name="Comma 26 124" xfId="19478" xr:uid="{00000000-0005-0000-0000-00000B4C0000}"/>
    <cellStyle name="Comma 26 125" xfId="19479" xr:uid="{00000000-0005-0000-0000-00000C4C0000}"/>
    <cellStyle name="Comma 26 126" xfId="19480" xr:uid="{00000000-0005-0000-0000-00000D4C0000}"/>
    <cellStyle name="Comma 26 127" xfId="19481" xr:uid="{00000000-0005-0000-0000-00000E4C0000}"/>
    <cellStyle name="Comma 26 128" xfId="19482" xr:uid="{00000000-0005-0000-0000-00000F4C0000}"/>
    <cellStyle name="Comma 26 129" xfId="19483" xr:uid="{00000000-0005-0000-0000-0000104C0000}"/>
    <cellStyle name="Comma 26 13" xfId="19484" xr:uid="{00000000-0005-0000-0000-0000114C0000}"/>
    <cellStyle name="Comma 26 13 2" xfId="19485" xr:uid="{00000000-0005-0000-0000-0000124C0000}"/>
    <cellStyle name="Comma 26 13 2 2" xfId="19486" xr:uid="{00000000-0005-0000-0000-0000134C0000}"/>
    <cellStyle name="Comma 26 13 2 2 2" xfId="19487" xr:uid="{00000000-0005-0000-0000-0000144C0000}"/>
    <cellStyle name="Comma 26 13 2 3" xfId="19488" xr:uid="{00000000-0005-0000-0000-0000154C0000}"/>
    <cellStyle name="Comma 26 13 2 3 2" xfId="19489" xr:uid="{00000000-0005-0000-0000-0000164C0000}"/>
    <cellStyle name="Comma 26 13 2 4" xfId="19490" xr:uid="{00000000-0005-0000-0000-0000174C0000}"/>
    <cellStyle name="Comma 26 13 2 5" xfId="19491" xr:uid="{00000000-0005-0000-0000-0000184C0000}"/>
    <cellStyle name="Comma 26 13 3" xfId="19492" xr:uid="{00000000-0005-0000-0000-0000194C0000}"/>
    <cellStyle name="Comma 26 13 3 2" xfId="19493" xr:uid="{00000000-0005-0000-0000-00001A4C0000}"/>
    <cellStyle name="Comma 26 13 3 2 2" xfId="19494" xr:uid="{00000000-0005-0000-0000-00001B4C0000}"/>
    <cellStyle name="Comma 26 13 3 3" xfId="19495" xr:uid="{00000000-0005-0000-0000-00001C4C0000}"/>
    <cellStyle name="Comma 26 13 3 3 2" xfId="19496" xr:uid="{00000000-0005-0000-0000-00001D4C0000}"/>
    <cellStyle name="Comma 26 13 3 4" xfId="19497" xr:uid="{00000000-0005-0000-0000-00001E4C0000}"/>
    <cellStyle name="Comma 26 13 3 5" xfId="19498" xr:uid="{00000000-0005-0000-0000-00001F4C0000}"/>
    <cellStyle name="Comma 26 13 4" xfId="19499" xr:uid="{00000000-0005-0000-0000-0000204C0000}"/>
    <cellStyle name="Comma 26 13 4 2" xfId="19500" xr:uid="{00000000-0005-0000-0000-0000214C0000}"/>
    <cellStyle name="Comma 26 13 4 2 2" xfId="19501" xr:uid="{00000000-0005-0000-0000-0000224C0000}"/>
    <cellStyle name="Comma 26 13 4 3" xfId="19502" xr:uid="{00000000-0005-0000-0000-0000234C0000}"/>
    <cellStyle name="Comma 26 13 4 3 2" xfId="19503" xr:uid="{00000000-0005-0000-0000-0000244C0000}"/>
    <cellStyle name="Comma 26 13 4 4" xfId="19504" xr:uid="{00000000-0005-0000-0000-0000254C0000}"/>
    <cellStyle name="Comma 26 13 4 5" xfId="19505" xr:uid="{00000000-0005-0000-0000-0000264C0000}"/>
    <cellStyle name="Comma 26 13 5" xfId="19506" xr:uid="{00000000-0005-0000-0000-0000274C0000}"/>
    <cellStyle name="Comma 26 13 5 2" xfId="19507" xr:uid="{00000000-0005-0000-0000-0000284C0000}"/>
    <cellStyle name="Comma 26 13 5 2 2" xfId="19508" xr:uid="{00000000-0005-0000-0000-0000294C0000}"/>
    <cellStyle name="Comma 26 13 5 3" xfId="19509" xr:uid="{00000000-0005-0000-0000-00002A4C0000}"/>
    <cellStyle name="Comma 26 13 5 3 2" xfId="19510" xr:uid="{00000000-0005-0000-0000-00002B4C0000}"/>
    <cellStyle name="Comma 26 13 5 4" xfId="19511" xr:uid="{00000000-0005-0000-0000-00002C4C0000}"/>
    <cellStyle name="Comma 26 13 5 5" xfId="19512" xr:uid="{00000000-0005-0000-0000-00002D4C0000}"/>
    <cellStyle name="Comma 26 13 6" xfId="19513" xr:uid="{00000000-0005-0000-0000-00002E4C0000}"/>
    <cellStyle name="Comma 26 13 6 2" xfId="19514" xr:uid="{00000000-0005-0000-0000-00002F4C0000}"/>
    <cellStyle name="Comma 26 13 7" xfId="19515" xr:uid="{00000000-0005-0000-0000-0000304C0000}"/>
    <cellStyle name="Comma 26 13 7 2" xfId="19516" xr:uid="{00000000-0005-0000-0000-0000314C0000}"/>
    <cellStyle name="Comma 26 13 8" xfId="19517" xr:uid="{00000000-0005-0000-0000-0000324C0000}"/>
    <cellStyle name="Comma 26 13 9" xfId="19518" xr:uid="{00000000-0005-0000-0000-0000334C0000}"/>
    <cellStyle name="Comma 26 130" xfId="19519" xr:uid="{00000000-0005-0000-0000-0000344C0000}"/>
    <cellStyle name="Comma 26 131" xfId="19520" xr:uid="{00000000-0005-0000-0000-0000354C0000}"/>
    <cellStyle name="Comma 26 132" xfId="19521" xr:uid="{00000000-0005-0000-0000-0000364C0000}"/>
    <cellStyle name="Comma 26 133" xfId="19522" xr:uid="{00000000-0005-0000-0000-0000374C0000}"/>
    <cellStyle name="Comma 26 134" xfId="19523" xr:uid="{00000000-0005-0000-0000-0000384C0000}"/>
    <cellStyle name="Comma 26 135" xfId="19524" xr:uid="{00000000-0005-0000-0000-0000394C0000}"/>
    <cellStyle name="Comma 26 136" xfId="19525" xr:uid="{00000000-0005-0000-0000-00003A4C0000}"/>
    <cellStyle name="Comma 26 137" xfId="19526" xr:uid="{00000000-0005-0000-0000-00003B4C0000}"/>
    <cellStyle name="Comma 26 138" xfId="19527" xr:uid="{00000000-0005-0000-0000-00003C4C0000}"/>
    <cellStyle name="Comma 26 139" xfId="19528" xr:uid="{00000000-0005-0000-0000-00003D4C0000}"/>
    <cellStyle name="Comma 26 14" xfId="19529" xr:uid="{00000000-0005-0000-0000-00003E4C0000}"/>
    <cellStyle name="Comma 26 14 2" xfId="19530" xr:uid="{00000000-0005-0000-0000-00003F4C0000}"/>
    <cellStyle name="Comma 26 14 2 2" xfId="19531" xr:uid="{00000000-0005-0000-0000-0000404C0000}"/>
    <cellStyle name="Comma 26 14 2 2 2" xfId="19532" xr:uid="{00000000-0005-0000-0000-0000414C0000}"/>
    <cellStyle name="Comma 26 14 2 3" xfId="19533" xr:uid="{00000000-0005-0000-0000-0000424C0000}"/>
    <cellStyle name="Comma 26 14 2 3 2" xfId="19534" xr:uid="{00000000-0005-0000-0000-0000434C0000}"/>
    <cellStyle name="Comma 26 14 2 4" xfId="19535" xr:uid="{00000000-0005-0000-0000-0000444C0000}"/>
    <cellStyle name="Comma 26 14 2 5" xfId="19536" xr:uid="{00000000-0005-0000-0000-0000454C0000}"/>
    <cellStyle name="Comma 26 14 3" xfId="19537" xr:uid="{00000000-0005-0000-0000-0000464C0000}"/>
    <cellStyle name="Comma 26 14 3 2" xfId="19538" xr:uid="{00000000-0005-0000-0000-0000474C0000}"/>
    <cellStyle name="Comma 26 14 3 2 2" xfId="19539" xr:uid="{00000000-0005-0000-0000-0000484C0000}"/>
    <cellStyle name="Comma 26 14 3 3" xfId="19540" xr:uid="{00000000-0005-0000-0000-0000494C0000}"/>
    <cellStyle name="Comma 26 14 3 3 2" xfId="19541" xr:uid="{00000000-0005-0000-0000-00004A4C0000}"/>
    <cellStyle name="Comma 26 14 3 4" xfId="19542" xr:uid="{00000000-0005-0000-0000-00004B4C0000}"/>
    <cellStyle name="Comma 26 14 3 5" xfId="19543" xr:uid="{00000000-0005-0000-0000-00004C4C0000}"/>
    <cellStyle name="Comma 26 14 4" xfId="19544" xr:uid="{00000000-0005-0000-0000-00004D4C0000}"/>
    <cellStyle name="Comma 26 14 4 2" xfId="19545" xr:uid="{00000000-0005-0000-0000-00004E4C0000}"/>
    <cellStyle name="Comma 26 14 4 2 2" xfId="19546" xr:uid="{00000000-0005-0000-0000-00004F4C0000}"/>
    <cellStyle name="Comma 26 14 4 3" xfId="19547" xr:uid="{00000000-0005-0000-0000-0000504C0000}"/>
    <cellStyle name="Comma 26 14 4 3 2" xfId="19548" xr:uid="{00000000-0005-0000-0000-0000514C0000}"/>
    <cellStyle name="Comma 26 14 4 4" xfId="19549" xr:uid="{00000000-0005-0000-0000-0000524C0000}"/>
    <cellStyle name="Comma 26 14 4 5" xfId="19550" xr:uid="{00000000-0005-0000-0000-0000534C0000}"/>
    <cellStyle name="Comma 26 14 5" xfId="19551" xr:uid="{00000000-0005-0000-0000-0000544C0000}"/>
    <cellStyle name="Comma 26 14 5 2" xfId="19552" xr:uid="{00000000-0005-0000-0000-0000554C0000}"/>
    <cellStyle name="Comma 26 14 5 2 2" xfId="19553" xr:uid="{00000000-0005-0000-0000-0000564C0000}"/>
    <cellStyle name="Comma 26 14 5 3" xfId="19554" xr:uid="{00000000-0005-0000-0000-0000574C0000}"/>
    <cellStyle name="Comma 26 14 5 3 2" xfId="19555" xr:uid="{00000000-0005-0000-0000-0000584C0000}"/>
    <cellStyle name="Comma 26 14 5 4" xfId="19556" xr:uid="{00000000-0005-0000-0000-0000594C0000}"/>
    <cellStyle name="Comma 26 14 5 5" xfId="19557" xr:uid="{00000000-0005-0000-0000-00005A4C0000}"/>
    <cellStyle name="Comma 26 14 6" xfId="19558" xr:uid="{00000000-0005-0000-0000-00005B4C0000}"/>
    <cellStyle name="Comma 26 14 6 2" xfId="19559" xr:uid="{00000000-0005-0000-0000-00005C4C0000}"/>
    <cellStyle name="Comma 26 14 7" xfId="19560" xr:uid="{00000000-0005-0000-0000-00005D4C0000}"/>
    <cellStyle name="Comma 26 14 7 2" xfId="19561" xr:uid="{00000000-0005-0000-0000-00005E4C0000}"/>
    <cellStyle name="Comma 26 14 8" xfId="19562" xr:uid="{00000000-0005-0000-0000-00005F4C0000}"/>
    <cellStyle name="Comma 26 14 9" xfId="19563" xr:uid="{00000000-0005-0000-0000-0000604C0000}"/>
    <cellStyle name="Comma 26 140" xfId="19564" xr:uid="{00000000-0005-0000-0000-0000614C0000}"/>
    <cellStyle name="Comma 26 141" xfId="19565" xr:uid="{00000000-0005-0000-0000-0000624C0000}"/>
    <cellStyle name="Comma 26 142" xfId="19566" xr:uid="{00000000-0005-0000-0000-0000634C0000}"/>
    <cellStyle name="Comma 26 143" xfId="19567" xr:uid="{00000000-0005-0000-0000-0000644C0000}"/>
    <cellStyle name="Comma 26 144" xfId="19568" xr:uid="{00000000-0005-0000-0000-0000654C0000}"/>
    <cellStyle name="Comma 26 145" xfId="19569" xr:uid="{00000000-0005-0000-0000-0000664C0000}"/>
    <cellStyle name="Comma 26 146" xfId="19570" xr:uid="{00000000-0005-0000-0000-0000674C0000}"/>
    <cellStyle name="Comma 26 147" xfId="19571" xr:uid="{00000000-0005-0000-0000-0000684C0000}"/>
    <cellStyle name="Comma 26 148" xfId="19572" xr:uid="{00000000-0005-0000-0000-0000694C0000}"/>
    <cellStyle name="Comma 26 149" xfId="19573" xr:uid="{00000000-0005-0000-0000-00006A4C0000}"/>
    <cellStyle name="Comma 26 15" xfId="19574" xr:uid="{00000000-0005-0000-0000-00006B4C0000}"/>
    <cellStyle name="Comma 26 15 2" xfId="19575" xr:uid="{00000000-0005-0000-0000-00006C4C0000}"/>
    <cellStyle name="Comma 26 15 2 2" xfId="19576" xr:uid="{00000000-0005-0000-0000-00006D4C0000}"/>
    <cellStyle name="Comma 26 15 3" xfId="19577" xr:uid="{00000000-0005-0000-0000-00006E4C0000}"/>
    <cellStyle name="Comma 26 15 3 2" xfId="19578" xr:uid="{00000000-0005-0000-0000-00006F4C0000}"/>
    <cellStyle name="Comma 26 15 4" xfId="19579" xr:uid="{00000000-0005-0000-0000-0000704C0000}"/>
    <cellStyle name="Comma 26 15 5" xfId="19580" xr:uid="{00000000-0005-0000-0000-0000714C0000}"/>
    <cellStyle name="Comma 26 150" xfId="19581" xr:uid="{00000000-0005-0000-0000-0000724C0000}"/>
    <cellStyle name="Comma 26 151" xfId="19582" xr:uid="{00000000-0005-0000-0000-0000734C0000}"/>
    <cellStyle name="Comma 26 152" xfId="19583" xr:uid="{00000000-0005-0000-0000-0000744C0000}"/>
    <cellStyle name="Comma 26 153" xfId="19584" xr:uid="{00000000-0005-0000-0000-0000754C0000}"/>
    <cellStyle name="Comma 26 154" xfId="19585" xr:uid="{00000000-0005-0000-0000-0000764C0000}"/>
    <cellStyle name="Comma 26 155" xfId="19586" xr:uid="{00000000-0005-0000-0000-0000774C0000}"/>
    <cellStyle name="Comma 26 156" xfId="19587" xr:uid="{00000000-0005-0000-0000-0000784C0000}"/>
    <cellStyle name="Comma 26 157" xfId="19588" xr:uid="{00000000-0005-0000-0000-0000794C0000}"/>
    <cellStyle name="Comma 26 158" xfId="19589" xr:uid="{00000000-0005-0000-0000-00007A4C0000}"/>
    <cellStyle name="Comma 26 159" xfId="19590" xr:uid="{00000000-0005-0000-0000-00007B4C0000}"/>
    <cellStyle name="Comma 26 16" xfId="19591" xr:uid="{00000000-0005-0000-0000-00007C4C0000}"/>
    <cellStyle name="Comma 26 16 2" xfId="19592" xr:uid="{00000000-0005-0000-0000-00007D4C0000}"/>
    <cellStyle name="Comma 26 16 2 2" xfId="19593" xr:uid="{00000000-0005-0000-0000-00007E4C0000}"/>
    <cellStyle name="Comma 26 16 3" xfId="19594" xr:uid="{00000000-0005-0000-0000-00007F4C0000}"/>
    <cellStyle name="Comma 26 16 3 2" xfId="19595" xr:uid="{00000000-0005-0000-0000-0000804C0000}"/>
    <cellStyle name="Comma 26 16 4" xfId="19596" xr:uid="{00000000-0005-0000-0000-0000814C0000}"/>
    <cellStyle name="Comma 26 16 5" xfId="19597" xr:uid="{00000000-0005-0000-0000-0000824C0000}"/>
    <cellStyle name="Comma 26 160" xfId="19598" xr:uid="{00000000-0005-0000-0000-0000834C0000}"/>
    <cellStyle name="Comma 26 161" xfId="19599" xr:uid="{00000000-0005-0000-0000-0000844C0000}"/>
    <cellStyle name="Comma 26 162" xfId="19600" xr:uid="{00000000-0005-0000-0000-0000854C0000}"/>
    <cellStyle name="Comma 26 163" xfId="19601" xr:uid="{00000000-0005-0000-0000-0000864C0000}"/>
    <cellStyle name="Comma 26 17" xfId="19602" xr:uid="{00000000-0005-0000-0000-0000874C0000}"/>
    <cellStyle name="Comma 26 17 2" xfId="19603" xr:uid="{00000000-0005-0000-0000-0000884C0000}"/>
    <cellStyle name="Comma 26 17 2 2" xfId="19604" xr:uid="{00000000-0005-0000-0000-0000894C0000}"/>
    <cellStyle name="Comma 26 17 3" xfId="19605" xr:uid="{00000000-0005-0000-0000-00008A4C0000}"/>
    <cellStyle name="Comma 26 17 3 2" xfId="19606" xr:uid="{00000000-0005-0000-0000-00008B4C0000}"/>
    <cellStyle name="Comma 26 17 4" xfId="19607" xr:uid="{00000000-0005-0000-0000-00008C4C0000}"/>
    <cellStyle name="Comma 26 17 5" xfId="19608" xr:uid="{00000000-0005-0000-0000-00008D4C0000}"/>
    <cellStyle name="Comma 26 18" xfId="19609" xr:uid="{00000000-0005-0000-0000-00008E4C0000}"/>
    <cellStyle name="Comma 26 18 2" xfId="19610" xr:uid="{00000000-0005-0000-0000-00008F4C0000}"/>
    <cellStyle name="Comma 26 18 2 2" xfId="19611" xr:uid="{00000000-0005-0000-0000-0000904C0000}"/>
    <cellStyle name="Comma 26 18 3" xfId="19612" xr:uid="{00000000-0005-0000-0000-0000914C0000}"/>
    <cellStyle name="Comma 26 18 3 2" xfId="19613" xr:uid="{00000000-0005-0000-0000-0000924C0000}"/>
    <cellStyle name="Comma 26 18 4" xfId="19614" xr:uid="{00000000-0005-0000-0000-0000934C0000}"/>
    <cellStyle name="Comma 26 18 5" xfId="19615" xr:uid="{00000000-0005-0000-0000-0000944C0000}"/>
    <cellStyle name="Comma 26 19" xfId="19616" xr:uid="{00000000-0005-0000-0000-0000954C0000}"/>
    <cellStyle name="Comma 26 19 2" xfId="19617" xr:uid="{00000000-0005-0000-0000-0000964C0000}"/>
    <cellStyle name="Comma 26 2" xfId="19618" xr:uid="{00000000-0005-0000-0000-0000974C0000}"/>
    <cellStyle name="Comma 26 2 2" xfId="19619" xr:uid="{00000000-0005-0000-0000-0000984C0000}"/>
    <cellStyle name="Comma 26 20" xfId="19620" xr:uid="{00000000-0005-0000-0000-0000994C0000}"/>
    <cellStyle name="Comma 26 20 2" xfId="19621" xr:uid="{00000000-0005-0000-0000-00009A4C0000}"/>
    <cellStyle name="Comma 26 21" xfId="19622" xr:uid="{00000000-0005-0000-0000-00009B4C0000}"/>
    <cellStyle name="Comma 26 22" xfId="19623" xr:uid="{00000000-0005-0000-0000-00009C4C0000}"/>
    <cellStyle name="Comma 26 23" xfId="19624" xr:uid="{00000000-0005-0000-0000-00009D4C0000}"/>
    <cellStyle name="Comma 26 24" xfId="19625" xr:uid="{00000000-0005-0000-0000-00009E4C0000}"/>
    <cellStyle name="Comma 26 25" xfId="19626" xr:uid="{00000000-0005-0000-0000-00009F4C0000}"/>
    <cellStyle name="Comma 26 26" xfId="19627" xr:uid="{00000000-0005-0000-0000-0000A04C0000}"/>
    <cellStyle name="Comma 26 27" xfId="19628" xr:uid="{00000000-0005-0000-0000-0000A14C0000}"/>
    <cellStyle name="Comma 26 28" xfId="19629" xr:uid="{00000000-0005-0000-0000-0000A24C0000}"/>
    <cellStyle name="Comma 26 29" xfId="19630" xr:uid="{00000000-0005-0000-0000-0000A34C0000}"/>
    <cellStyle name="Comma 26 3" xfId="19631" xr:uid="{00000000-0005-0000-0000-0000A44C0000}"/>
    <cellStyle name="Comma 26 3 2" xfId="19632" xr:uid="{00000000-0005-0000-0000-0000A54C0000}"/>
    <cellStyle name="Comma 26 30" xfId="19633" xr:uid="{00000000-0005-0000-0000-0000A64C0000}"/>
    <cellStyle name="Comma 26 31" xfId="19634" xr:uid="{00000000-0005-0000-0000-0000A74C0000}"/>
    <cellStyle name="Comma 26 32" xfId="19635" xr:uid="{00000000-0005-0000-0000-0000A84C0000}"/>
    <cellStyle name="Comma 26 33" xfId="19636" xr:uid="{00000000-0005-0000-0000-0000A94C0000}"/>
    <cellStyle name="Comma 26 34" xfId="19637" xr:uid="{00000000-0005-0000-0000-0000AA4C0000}"/>
    <cellStyle name="Comma 26 35" xfId="19638" xr:uid="{00000000-0005-0000-0000-0000AB4C0000}"/>
    <cellStyle name="Comma 26 36" xfId="19639" xr:uid="{00000000-0005-0000-0000-0000AC4C0000}"/>
    <cellStyle name="Comma 26 37" xfId="19640" xr:uid="{00000000-0005-0000-0000-0000AD4C0000}"/>
    <cellStyle name="Comma 26 38" xfId="19641" xr:uid="{00000000-0005-0000-0000-0000AE4C0000}"/>
    <cellStyle name="Comma 26 39" xfId="19642" xr:uid="{00000000-0005-0000-0000-0000AF4C0000}"/>
    <cellStyle name="Comma 26 4" xfId="19643" xr:uid="{00000000-0005-0000-0000-0000B04C0000}"/>
    <cellStyle name="Comma 26 4 2" xfId="19644" xr:uid="{00000000-0005-0000-0000-0000B14C0000}"/>
    <cellStyle name="Comma 26 40" xfId="19645" xr:uid="{00000000-0005-0000-0000-0000B24C0000}"/>
    <cellStyle name="Comma 26 41" xfId="19646" xr:uid="{00000000-0005-0000-0000-0000B34C0000}"/>
    <cellStyle name="Comma 26 42" xfId="19647" xr:uid="{00000000-0005-0000-0000-0000B44C0000}"/>
    <cellStyle name="Comma 26 43" xfId="19648" xr:uid="{00000000-0005-0000-0000-0000B54C0000}"/>
    <cellStyle name="Comma 26 44" xfId="19649" xr:uid="{00000000-0005-0000-0000-0000B64C0000}"/>
    <cellStyle name="Comma 26 45" xfId="19650" xr:uid="{00000000-0005-0000-0000-0000B74C0000}"/>
    <cellStyle name="Comma 26 46" xfId="19651" xr:uid="{00000000-0005-0000-0000-0000B84C0000}"/>
    <cellStyle name="Comma 26 47" xfId="19652" xr:uid="{00000000-0005-0000-0000-0000B94C0000}"/>
    <cellStyle name="Comma 26 48" xfId="19653" xr:uid="{00000000-0005-0000-0000-0000BA4C0000}"/>
    <cellStyle name="Comma 26 49" xfId="19654" xr:uid="{00000000-0005-0000-0000-0000BB4C0000}"/>
    <cellStyle name="Comma 26 5" xfId="19655" xr:uid="{00000000-0005-0000-0000-0000BC4C0000}"/>
    <cellStyle name="Comma 26 5 2" xfId="19656" xr:uid="{00000000-0005-0000-0000-0000BD4C0000}"/>
    <cellStyle name="Comma 26 50" xfId="19657" xr:uid="{00000000-0005-0000-0000-0000BE4C0000}"/>
    <cellStyle name="Comma 26 51" xfId="19658" xr:uid="{00000000-0005-0000-0000-0000BF4C0000}"/>
    <cellStyle name="Comma 26 52" xfId="19659" xr:uid="{00000000-0005-0000-0000-0000C04C0000}"/>
    <cellStyle name="Comma 26 53" xfId="19660" xr:uid="{00000000-0005-0000-0000-0000C14C0000}"/>
    <cellStyle name="Comma 26 54" xfId="19661" xr:uid="{00000000-0005-0000-0000-0000C24C0000}"/>
    <cellStyle name="Comma 26 55" xfId="19662" xr:uid="{00000000-0005-0000-0000-0000C34C0000}"/>
    <cellStyle name="Comma 26 56" xfId="19663" xr:uid="{00000000-0005-0000-0000-0000C44C0000}"/>
    <cellStyle name="Comma 26 57" xfId="19664" xr:uid="{00000000-0005-0000-0000-0000C54C0000}"/>
    <cellStyle name="Comma 26 58" xfId="19665" xr:uid="{00000000-0005-0000-0000-0000C64C0000}"/>
    <cellStyle name="Comma 26 59" xfId="19666" xr:uid="{00000000-0005-0000-0000-0000C74C0000}"/>
    <cellStyle name="Comma 26 6" xfId="19667" xr:uid="{00000000-0005-0000-0000-0000C84C0000}"/>
    <cellStyle name="Comma 26 6 2" xfId="19668" xr:uid="{00000000-0005-0000-0000-0000C94C0000}"/>
    <cellStyle name="Comma 26 60" xfId="19669" xr:uid="{00000000-0005-0000-0000-0000CA4C0000}"/>
    <cellStyle name="Comma 26 61" xfId="19670" xr:uid="{00000000-0005-0000-0000-0000CB4C0000}"/>
    <cellStyle name="Comma 26 62" xfId="19671" xr:uid="{00000000-0005-0000-0000-0000CC4C0000}"/>
    <cellStyle name="Comma 26 63" xfId="19672" xr:uid="{00000000-0005-0000-0000-0000CD4C0000}"/>
    <cellStyle name="Comma 26 64" xfId="19673" xr:uid="{00000000-0005-0000-0000-0000CE4C0000}"/>
    <cellStyle name="Comma 26 65" xfId="19674" xr:uid="{00000000-0005-0000-0000-0000CF4C0000}"/>
    <cellStyle name="Comma 26 66" xfId="19675" xr:uid="{00000000-0005-0000-0000-0000D04C0000}"/>
    <cellStyle name="Comma 26 67" xfId="19676" xr:uid="{00000000-0005-0000-0000-0000D14C0000}"/>
    <cellStyle name="Comma 26 68" xfId="19677" xr:uid="{00000000-0005-0000-0000-0000D24C0000}"/>
    <cellStyle name="Comma 26 69" xfId="19678" xr:uid="{00000000-0005-0000-0000-0000D34C0000}"/>
    <cellStyle name="Comma 26 7" xfId="19679" xr:uid="{00000000-0005-0000-0000-0000D44C0000}"/>
    <cellStyle name="Comma 26 7 2" xfId="19680" xr:uid="{00000000-0005-0000-0000-0000D54C0000}"/>
    <cellStyle name="Comma 26 70" xfId="19681" xr:uid="{00000000-0005-0000-0000-0000D64C0000}"/>
    <cellStyle name="Comma 26 71" xfId="19682" xr:uid="{00000000-0005-0000-0000-0000D74C0000}"/>
    <cellStyle name="Comma 26 72" xfId="19683" xr:uid="{00000000-0005-0000-0000-0000D84C0000}"/>
    <cellStyle name="Comma 26 73" xfId="19684" xr:uid="{00000000-0005-0000-0000-0000D94C0000}"/>
    <cellStyle name="Comma 26 74" xfId="19685" xr:uid="{00000000-0005-0000-0000-0000DA4C0000}"/>
    <cellStyle name="Comma 26 75" xfId="19686" xr:uid="{00000000-0005-0000-0000-0000DB4C0000}"/>
    <cellStyle name="Comma 26 76" xfId="19687" xr:uid="{00000000-0005-0000-0000-0000DC4C0000}"/>
    <cellStyle name="Comma 26 77" xfId="19688" xr:uid="{00000000-0005-0000-0000-0000DD4C0000}"/>
    <cellStyle name="Comma 26 78" xfId="19689" xr:uid="{00000000-0005-0000-0000-0000DE4C0000}"/>
    <cellStyle name="Comma 26 79" xfId="19690" xr:uid="{00000000-0005-0000-0000-0000DF4C0000}"/>
    <cellStyle name="Comma 26 8" xfId="19691" xr:uid="{00000000-0005-0000-0000-0000E04C0000}"/>
    <cellStyle name="Comma 26 8 2" xfId="19692" xr:uid="{00000000-0005-0000-0000-0000E14C0000}"/>
    <cellStyle name="Comma 26 80" xfId="19693" xr:uid="{00000000-0005-0000-0000-0000E24C0000}"/>
    <cellStyle name="Comma 26 81" xfId="19694" xr:uid="{00000000-0005-0000-0000-0000E34C0000}"/>
    <cellStyle name="Comma 26 82" xfId="19695" xr:uid="{00000000-0005-0000-0000-0000E44C0000}"/>
    <cellStyle name="Comma 26 83" xfId="19696" xr:uid="{00000000-0005-0000-0000-0000E54C0000}"/>
    <cellStyle name="Comma 26 84" xfId="19697" xr:uid="{00000000-0005-0000-0000-0000E64C0000}"/>
    <cellStyle name="Comma 26 85" xfId="19698" xr:uid="{00000000-0005-0000-0000-0000E74C0000}"/>
    <cellStyle name="Comma 26 86" xfId="19699" xr:uid="{00000000-0005-0000-0000-0000E84C0000}"/>
    <cellStyle name="Comma 26 87" xfId="19700" xr:uid="{00000000-0005-0000-0000-0000E94C0000}"/>
    <cellStyle name="Comma 26 88" xfId="19701" xr:uid="{00000000-0005-0000-0000-0000EA4C0000}"/>
    <cellStyle name="Comma 26 89" xfId="19702" xr:uid="{00000000-0005-0000-0000-0000EB4C0000}"/>
    <cellStyle name="Comma 26 9" xfId="19703" xr:uid="{00000000-0005-0000-0000-0000EC4C0000}"/>
    <cellStyle name="Comma 26 9 2" xfId="19704" xr:uid="{00000000-0005-0000-0000-0000ED4C0000}"/>
    <cellStyle name="Comma 26 90" xfId="19705" xr:uid="{00000000-0005-0000-0000-0000EE4C0000}"/>
    <cellStyle name="Comma 26 91" xfId="19706" xr:uid="{00000000-0005-0000-0000-0000EF4C0000}"/>
    <cellStyle name="Comma 26 92" xfId="19707" xr:uid="{00000000-0005-0000-0000-0000F04C0000}"/>
    <cellStyle name="Comma 26 93" xfId="19708" xr:uid="{00000000-0005-0000-0000-0000F14C0000}"/>
    <cellStyle name="Comma 26 94" xfId="19709" xr:uid="{00000000-0005-0000-0000-0000F24C0000}"/>
    <cellStyle name="Comma 26 95" xfId="19710" xr:uid="{00000000-0005-0000-0000-0000F34C0000}"/>
    <cellStyle name="Comma 26 96" xfId="19711" xr:uid="{00000000-0005-0000-0000-0000F44C0000}"/>
    <cellStyle name="Comma 26 97" xfId="19712" xr:uid="{00000000-0005-0000-0000-0000F54C0000}"/>
    <cellStyle name="Comma 26 98" xfId="19713" xr:uid="{00000000-0005-0000-0000-0000F64C0000}"/>
    <cellStyle name="Comma 26 99" xfId="19714" xr:uid="{00000000-0005-0000-0000-0000F74C0000}"/>
    <cellStyle name="Comma 27" xfId="19715" xr:uid="{00000000-0005-0000-0000-0000F84C0000}"/>
    <cellStyle name="Comma 27 10" xfId="19716" xr:uid="{00000000-0005-0000-0000-0000F94C0000}"/>
    <cellStyle name="Comma 27 2" xfId="19717" xr:uid="{00000000-0005-0000-0000-0000FA4C0000}"/>
    <cellStyle name="Comma 27 2 2" xfId="19718" xr:uid="{00000000-0005-0000-0000-0000FB4C0000}"/>
    <cellStyle name="Comma 27 2 2 2" xfId="19719" xr:uid="{00000000-0005-0000-0000-0000FC4C0000}"/>
    <cellStyle name="Comma 27 2 3" xfId="19720" xr:uid="{00000000-0005-0000-0000-0000FD4C0000}"/>
    <cellStyle name="Comma 27 2 3 2" xfId="19721" xr:uid="{00000000-0005-0000-0000-0000FE4C0000}"/>
    <cellStyle name="Comma 27 2 4" xfId="19722" xr:uid="{00000000-0005-0000-0000-0000FF4C0000}"/>
    <cellStyle name="Comma 27 2 5" xfId="19723" xr:uid="{00000000-0005-0000-0000-0000004D0000}"/>
    <cellStyle name="Comma 27 3" xfId="19724" xr:uid="{00000000-0005-0000-0000-0000014D0000}"/>
    <cellStyle name="Comma 27 3 2" xfId="19725" xr:uid="{00000000-0005-0000-0000-0000024D0000}"/>
    <cellStyle name="Comma 27 3 2 2" xfId="19726" xr:uid="{00000000-0005-0000-0000-0000034D0000}"/>
    <cellStyle name="Comma 27 3 3" xfId="19727" xr:uid="{00000000-0005-0000-0000-0000044D0000}"/>
    <cellStyle name="Comma 27 3 3 2" xfId="19728" xr:uid="{00000000-0005-0000-0000-0000054D0000}"/>
    <cellStyle name="Comma 27 3 4" xfId="19729" xr:uid="{00000000-0005-0000-0000-0000064D0000}"/>
    <cellStyle name="Comma 27 3 5" xfId="19730" xr:uid="{00000000-0005-0000-0000-0000074D0000}"/>
    <cellStyle name="Comma 27 4" xfId="19731" xr:uid="{00000000-0005-0000-0000-0000084D0000}"/>
    <cellStyle name="Comma 27 4 2" xfId="19732" xr:uid="{00000000-0005-0000-0000-0000094D0000}"/>
    <cellStyle name="Comma 27 4 2 2" xfId="19733" xr:uid="{00000000-0005-0000-0000-00000A4D0000}"/>
    <cellStyle name="Comma 27 4 3" xfId="19734" xr:uid="{00000000-0005-0000-0000-00000B4D0000}"/>
    <cellStyle name="Comma 27 4 3 2" xfId="19735" xr:uid="{00000000-0005-0000-0000-00000C4D0000}"/>
    <cellStyle name="Comma 27 4 4" xfId="19736" xr:uid="{00000000-0005-0000-0000-00000D4D0000}"/>
    <cellStyle name="Comma 27 4 5" xfId="19737" xr:uid="{00000000-0005-0000-0000-00000E4D0000}"/>
    <cellStyle name="Comma 27 5" xfId="19738" xr:uid="{00000000-0005-0000-0000-00000F4D0000}"/>
    <cellStyle name="Comma 27 5 2" xfId="19739" xr:uid="{00000000-0005-0000-0000-0000104D0000}"/>
    <cellStyle name="Comma 27 5 2 2" xfId="19740" xr:uid="{00000000-0005-0000-0000-0000114D0000}"/>
    <cellStyle name="Comma 27 5 3" xfId="19741" xr:uid="{00000000-0005-0000-0000-0000124D0000}"/>
    <cellStyle name="Comma 27 5 3 2" xfId="19742" xr:uid="{00000000-0005-0000-0000-0000134D0000}"/>
    <cellStyle name="Comma 27 5 4" xfId="19743" xr:uid="{00000000-0005-0000-0000-0000144D0000}"/>
    <cellStyle name="Comma 27 5 5" xfId="19744" xr:uid="{00000000-0005-0000-0000-0000154D0000}"/>
    <cellStyle name="Comma 27 6" xfId="19745" xr:uid="{00000000-0005-0000-0000-0000164D0000}"/>
    <cellStyle name="Comma 27 6 2" xfId="19746" xr:uid="{00000000-0005-0000-0000-0000174D0000}"/>
    <cellStyle name="Comma 27 6 2 2" xfId="19747" xr:uid="{00000000-0005-0000-0000-0000184D0000}"/>
    <cellStyle name="Comma 27 6 3" xfId="19748" xr:uid="{00000000-0005-0000-0000-0000194D0000}"/>
    <cellStyle name="Comma 27 6 3 2" xfId="19749" xr:uid="{00000000-0005-0000-0000-00001A4D0000}"/>
    <cellStyle name="Comma 27 6 4" xfId="19750" xr:uid="{00000000-0005-0000-0000-00001B4D0000}"/>
    <cellStyle name="Comma 27 6 5" xfId="19751" xr:uid="{00000000-0005-0000-0000-00001C4D0000}"/>
    <cellStyle name="Comma 27 7" xfId="19752" xr:uid="{00000000-0005-0000-0000-00001D4D0000}"/>
    <cellStyle name="Comma 27 7 2" xfId="19753" xr:uid="{00000000-0005-0000-0000-00001E4D0000}"/>
    <cellStyle name="Comma 27 8" xfId="19754" xr:uid="{00000000-0005-0000-0000-00001F4D0000}"/>
    <cellStyle name="Comma 27 8 2" xfId="19755" xr:uid="{00000000-0005-0000-0000-0000204D0000}"/>
    <cellStyle name="Comma 27 9" xfId="19756" xr:uid="{00000000-0005-0000-0000-0000214D0000}"/>
    <cellStyle name="Comma 28" xfId="19757" xr:uid="{00000000-0005-0000-0000-0000224D0000}"/>
    <cellStyle name="Comma 28 2" xfId="19758" xr:uid="{00000000-0005-0000-0000-0000234D0000}"/>
    <cellStyle name="Comma 28 2 2" xfId="19759" xr:uid="{00000000-0005-0000-0000-0000244D0000}"/>
    <cellStyle name="Comma 28 3" xfId="19760" xr:uid="{00000000-0005-0000-0000-0000254D0000}"/>
    <cellStyle name="Comma 29" xfId="19761" xr:uid="{00000000-0005-0000-0000-0000264D0000}"/>
    <cellStyle name="Comma 29 10" xfId="19762" xr:uid="{00000000-0005-0000-0000-0000274D0000}"/>
    <cellStyle name="Comma 29 100" xfId="19763" xr:uid="{00000000-0005-0000-0000-0000284D0000}"/>
    <cellStyle name="Comma 29 101" xfId="19764" xr:uid="{00000000-0005-0000-0000-0000294D0000}"/>
    <cellStyle name="Comma 29 102" xfId="19765" xr:uid="{00000000-0005-0000-0000-00002A4D0000}"/>
    <cellStyle name="Comma 29 103" xfId="19766" xr:uid="{00000000-0005-0000-0000-00002B4D0000}"/>
    <cellStyle name="Comma 29 104" xfId="19767" xr:uid="{00000000-0005-0000-0000-00002C4D0000}"/>
    <cellStyle name="Comma 29 105" xfId="19768" xr:uid="{00000000-0005-0000-0000-00002D4D0000}"/>
    <cellStyle name="Comma 29 106" xfId="19769" xr:uid="{00000000-0005-0000-0000-00002E4D0000}"/>
    <cellStyle name="Comma 29 107" xfId="19770" xr:uid="{00000000-0005-0000-0000-00002F4D0000}"/>
    <cellStyle name="Comma 29 108" xfId="19771" xr:uid="{00000000-0005-0000-0000-0000304D0000}"/>
    <cellStyle name="Comma 29 109" xfId="19772" xr:uid="{00000000-0005-0000-0000-0000314D0000}"/>
    <cellStyle name="Comma 29 11" xfId="19773" xr:uid="{00000000-0005-0000-0000-0000324D0000}"/>
    <cellStyle name="Comma 29 110" xfId="19774" xr:uid="{00000000-0005-0000-0000-0000334D0000}"/>
    <cellStyle name="Comma 29 111" xfId="19775" xr:uid="{00000000-0005-0000-0000-0000344D0000}"/>
    <cellStyle name="Comma 29 112" xfId="19776" xr:uid="{00000000-0005-0000-0000-0000354D0000}"/>
    <cellStyle name="Comma 29 113" xfId="19777" xr:uid="{00000000-0005-0000-0000-0000364D0000}"/>
    <cellStyle name="Comma 29 114" xfId="19778" xr:uid="{00000000-0005-0000-0000-0000374D0000}"/>
    <cellStyle name="Comma 29 115" xfId="19779" xr:uid="{00000000-0005-0000-0000-0000384D0000}"/>
    <cellStyle name="Comma 29 116" xfId="19780" xr:uid="{00000000-0005-0000-0000-0000394D0000}"/>
    <cellStyle name="Comma 29 117" xfId="19781" xr:uid="{00000000-0005-0000-0000-00003A4D0000}"/>
    <cellStyle name="Comma 29 118" xfId="19782" xr:uid="{00000000-0005-0000-0000-00003B4D0000}"/>
    <cellStyle name="Comma 29 119" xfId="19783" xr:uid="{00000000-0005-0000-0000-00003C4D0000}"/>
    <cellStyle name="Comma 29 12" xfId="19784" xr:uid="{00000000-0005-0000-0000-00003D4D0000}"/>
    <cellStyle name="Comma 29 120" xfId="19785" xr:uid="{00000000-0005-0000-0000-00003E4D0000}"/>
    <cellStyle name="Comma 29 121" xfId="19786" xr:uid="{00000000-0005-0000-0000-00003F4D0000}"/>
    <cellStyle name="Comma 29 122" xfId="19787" xr:uid="{00000000-0005-0000-0000-0000404D0000}"/>
    <cellStyle name="Comma 29 123" xfId="19788" xr:uid="{00000000-0005-0000-0000-0000414D0000}"/>
    <cellStyle name="Comma 29 124" xfId="19789" xr:uid="{00000000-0005-0000-0000-0000424D0000}"/>
    <cellStyle name="Comma 29 125" xfId="19790" xr:uid="{00000000-0005-0000-0000-0000434D0000}"/>
    <cellStyle name="Comma 29 126" xfId="19791" xr:uid="{00000000-0005-0000-0000-0000444D0000}"/>
    <cellStyle name="Comma 29 127" xfId="19792" xr:uid="{00000000-0005-0000-0000-0000454D0000}"/>
    <cellStyle name="Comma 29 128" xfId="19793" xr:uid="{00000000-0005-0000-0000-0000464D0000}"/>
    <cellStyle name="Comma 29 129" xfId="19794" xr:uid="{00000000-0005-0000-0000-0000474D0000}"/>
    <cellStyle name="Comma 29 13" xfId="19795" xr:uid="{00000000-0005-0000-0000-0000484D0000}"/>
    <cellStyle name="Comma 29 130" xfId="19796" xr:uid="{00000000-0005-0000-0000-0000494D0000}"/>
    <cellStyle name="Comma 29 131" xfId="19797" xr:uid="{00000000-0005-0000-0000-00004A4D0000}"/>
    <cellStyle name="Comma 29 132" xfId="19798" xr:uid="{00000000-0005-0000-0000-00004B4D0000}"/>
    <cellStyle name="Comma 29 133" xfId="19799" xr:uid="{00000000-0005-0000-0000-00004C4D0000}"/>
    <cellStyle name="Comma 29 134" xfId="19800" xr:uid="{00000000-0005-0000-0000-00004D4D0000}"/>
    <cellStyle name="Comma 29 135" xfId="19801" xr:uid="{00000000-0005-0000-0000-00004E4D0000}"/>
    <cellStyle name="Comma 29 136" xfId="19802" xr:uid="{00000000-0005-0000-0000-00004F4D0000}"/>
    <cellStyle name="Comma 29 137" xfId="19803" xr:uid="{00000000-0005-0000-0000-0000504D0000}"/>
    <cellStyle name="Comma 29 138" xfId="19804" xr:uid="{00000000-0005-0000-0000-0000514D0000}"/>
    <cellStyle name="Comma 29 139" xfId="19805" xr:uid="{00000000-0005-0000-0000-0000524D0000}"/>
    <cellStyle name="Comma 29 14" xfId="19806" xr:uid="{00000000-0005-0000-0000-0000534D0000}"/>
    <cellStyle name="Comma 29 140" xfId="19807" xr:uid="{00000000-0005-0000-0000-0000544D0000}"/>
    <cellStyle name="Comma 29 141" xfId="19808" xr:uid="{00000000-0005-0000-0000-0000554D0000}"/>
    <cellStyle name="Comma 29 142" xfId="19809" xr:uid="{00000000-0005-0000-0000-0000564D0000}"/>
    <cellStyle name="Comma 29 15" xfId="19810" xr:uid="{00000000-0005-0000-0000-0000574D0000}"/>
    <cellStyle name="Comma 29 16" xfId="19811" xr:uid="{00000000-0005-0000-0000-0000584D0000}"/>
    <cellStyle name="Comma 29 17" xfId="19812" xr:uid="{00000000-0005-0000-0000-0000594D0000}"/>
    <cellStyle name="Comma 29 18" xfId="19813" xr:uid="{00000000-0005-0000-0000-00005A4D0000}"/>
    <cellStyle name="Comma 29 19" xfId="19814" xr:uid="{00000000-0005-0000-0000-00005B4D0000}"/>
    <cellStyle name="Comma 29 2" xfId="19815" xr:uid="{00000000-0005-0000-0000-00005C4D0000}"/>
    <cellStyle name="Comma 29 20" xfId="19816" xr:uid="{00000000-0005-0000-0000-00005D4D0000}"/>
    <cellStyle name="Comma 29 21" xfId="19817" xr:uid="{00000000-0005-0000-0000-00005E4D0000}"/>
    <cellStyle name="Comma 29 22" xfId="19818" xr:uid="{00000000-0005-0000-0000-00005F4D0000}"/>
    <cellStyle name="Comma 29 23" xfId="19819" xr:uid="{00000000-0005-0000-0000-0000604D0000}"/>
    <cellStyle name="Comma 29 24" xfId="19820" xr:uid="{00000000-0005-0000-0000-0000614D0000}"/>
    <cellStyle name="Comma 29 25" xfId="19821" xr:uid="{00000000-0005-0000-0000-0000624D0000}"/>
    <cellStyle name="Comma 29 26" xfId="19822" xr:uid="{00000000-0005-0000-0000-0000634D0000}"/>
    <cellStyle name="Comma 29 27" xfId="19823" xr:uid="{00000000-0005-0000-0000-0000644D0000}"/>
    <cellStyle name="Comma 29 28" xfId="19824" xr:uid="{00000000-0005-0000-0000-0000654D0000}"/>
    <cellStyle name="Comma 29 29" xfId="19825" xr:uid="{00000000-0005-0000-0000-0000664D0000}"/>
    <cellStyle name="Comma 29 3" xfId="19826" xr:uid="{00000000-0005-0000-0000-0000674D0000}"/>
    <cellStyle name="Comma 29 30" xfId="19827" xr:uid="{00000000-0005-0000-0000-0000684D0000}"/>
    <cellStyle name="Comma 29 31" xfId="19828" xr:uid="{00000000-0005-0000-0000-0000694D0000}"/>
    <cellStyle name="Comma 29 32" xfId="19829" xr:uid="{00000000-0005-0000-0000-00006A4D0000}"/>
    <cellStyle name="Comma 29 33" xfId="19830" xr:uid="{00000000-0005-0000-0000-00006B4D0000}"/>
    <cellStyle name="Comma 29 34" xfId="19831" xr:uid="{00000000-0005-0000-0000-00006C4D0000}"/>
    <cellStyle name="Comma 29 35" xfId="19832" xr:uid="{00000000-0005-0000-0000-00006D4D0000}"/>
    <cellStyle name="Comma 29 36" xfId="19833" xr:uid="{00000000-0005-0000-0000-00006E4D0000}"/>
    <cellStyle name="Comma 29 37" xfId="19834" xr:uid="{00000000-0005-0000-0000-00006F4D0000}"/>
    <cellStyle name="Comma 29 38" xfId="19835" xr:uid="{00000000-0005-0000-0000-0000704D0000}"/>
    <cellStyle name="Comma 29 39" xfId="19836" xr:uid="{00000000-0005-0000-0000-0000714D0000}"/>
    <cellStyle name="Comma 29 4" xfId="19837" xr:uid="{00000000-0005-0000-0000-0000724D0000}"/>
    <cellStyle name="Comma 29 40" xfId="19838" xr:uid="{00000000-0005-0000-0000-0000734D0000}"/>
    <cellStyle name="Comma 29 41" xfId="19839" xr:uid="{00000000-0005-0000-0000-0000744D0000}"/>
    <cellStyle name="Comma 29 42" xfId="19840" xr:uid="{00000000-0005-0000-0000-0000754D0000}"/>
    <cellStyle name="Comma 29 43" xfId="19841" xr:uid="{00000000-0005-0000-0000-0000764D0000}"/>
    <cellStyle name="Comma 29 44" xfId="19842" xr:uid="{00000000-0005-0000-0000-0000774D0000}"/>
    <cellStyle name="Comma 29 45" xfId="19843" xr:uid="{00000000-0005-0000-0000-0000784D0000}"/>
    <cellStyle name="Comma 29 46" xfId="19844" xr:uid="{00000000-0005-0000-0000-0000794D0000}"/>
    <cellStyle name="Comma 29 47" xfId="19845" xr:uid="{00000000-0005-0000-0000-00007A4D0000}"/>
    <cellStyle name="Comma 29 48" xfId="19846" xr:uid="{00000000-0005-0000-0000-00007B4D0000}"/>
    <cellStyle name="Comma 29 49" xfId="19847" xr:uid="{00000000-0005-0000-0000-00007C4D0000}"/>
    <cellStyle name="Comma 29 5" xfId="19848" xr:uid="{00000000-0005-0000-0000-00007D4D0000}"/>
    <cellStyle name="Comma 29 50" xfId="19849" xr:uid="{00000000-0005-0000-0000-00007E4D0000}"/>
    <cellStyle name="Comma 29 51" xfId="19850" xr:uid="{00000000-0005-0000-0000-00007F4D0000}"/>
    <cellStyle name="Comma 29 52" xfId="19851" xr:uid="{00000000-0005-0000-0000-0000804D0000}"/>
    <cellStyle name="Comma 29 53" xfId="19852" xr:uid="{00000000-0005-0000-0000-0000814D0000}"/>
    <cellStyle name="Comma 29 54" xfId="19853" xr:uid="{00000000-0005-0000-0000-0000824D0000}"/>
    <cellStyle name="Comma 29 55" xfId="19854" xr:uid="{00000000-0005-0000-0000-0000834D0000}"/>
    <cellStyle name="Comma 29 56" xfId="19855" xr:uid="{00000000-0005-0000-0000-0000844D0000}"/>
    <cellStyle name="Comma 29 57" xfId="19856" xr:uid="{00000000-0005-0000-0000-0000854D0000}"/>
    <cellStyle name="Comma 29 58" xfId="19857" xr:uid="{00000000-0005-0000-0000-0000864D0000}"/>
    <cellStyle name="Comma 29 59" xfId="19858" xr:uid="{00000000-0005-0000-0000-0000874D0000}"/>
    <cellStyle name="Comma 29 6" xfId="19859" xr:uid="{00000000-0005-0000-0000-0000884D0000}"/>
    <cellStyle name="Comma 29 60" xfId="19860" xr:uid="{00000000-0005-0000-0000-0000894D0000}"/>
    <cellStyle name="Comma 29 61" xfId="19861" xr:uid="{00000000-0005-0000-0000-00008A4D0000}"/>
    <cellStyle name="Comma 29 62" xfId="19862" xr:uid="{00000000-0005-0000-0000-00008B4D0000}"/>
    <cellStyle name="Comma 29 63" xfId="19863" xr:uid="{00000000-0005-0000-0000-00008C4D0000}"/>
    <cellStyle name="Comma 29 64" xfId="19864" xr:uid="{00000000-0005-0000-0000-00008D4D0000}"/>
    <cellStyle name="Comma 29 65" xfId="19865" xr:uid="{00000000-0005-0000-0000-00008E4D0000}"/>
    <cellStyle name="Comma 29 66" xfId="19866" xr:uid="{00000000-0005-0000-0000-00008F4D0000}"/>
    <cellStyle name="Comma 29 67" xfId="19867" xr:uid="{00000000-0005-0000-0000-0000904D0000}"/>
    <cellStyle name="Comma 29 68" xfId="19868" xr:uid="{00000000-0005-0000-0000-0000914D0000}"/>
    <cellStyle name="Comma 29 69" xfId="19869" xr:uid="{00000000-0005-0000-0000-0000924D0000}"/>
    <cellStyle name="Comma 29 7" xfId="19870" xr:uid="{00000000-0005-0000-0000-0000934D0000}"/>
    <cellStyle name="Comma 29 70" xfId="19871" xr:uid="{00000000-0005-0000-0000-0000944D0000}"/>
    <cellStyle name="Comma 29 71" xfId="19872" xr:uid="{00000000-0005-0000-0000-0000954D0000}"/>
    <cellStyle name="Comma 29 72" xfId="19873" xr:uid="{00000000-0005-0000-0000-0000964D0000}"/>
    <cellStyle name="Comma 29 73" xfId="19874" xr:uid="{00000000-0005-0000-0000-0000974D0000}"/>
    <cellStyle name="Comma 29 74" xfId="19875" xr:uid="{00000000-0005-0000-0000-0000984D0000}"/>
    <cellStyle name="Comma 29 75" xfId="19876" xr:uid="{00000000-0005-0000-0000-0000994D0000}"/>
    <cellStyle name="Comma 29 76" xfId="19877" xr:uid="{00000000-0005-0000-0000-00009A4D0000}"/>
    <cellStyle name="Comma 29 77" xfId="19878" xr:uid="{00000000-0005-0000-0000-00009B4D0000}"/>
    <cellStyle name="Comma 29 78" xfId="19879" xr:uid="{00000000-0005-0000-0000-00009C4D0000}"/>
    <cellStyle name="Comma 29 79" xfId="19880" xr:uid="{00000000-0005-0000-0000-00009D4D0000}"/>
    <cellStyle name="Comma 29 8" xfId="19881" xr:uid="{00000000-0005-0000-0000-00009E4D0000}"/>
    <cellStyle name="Comma 29 80" xfId="19882" xr:uid="{00000000-0005-0000-0000-00009F4D0000}"/>
    <cellStyle name="Comma 29 81" xfId="19883" xr:uid="{00000000-0005-0000-0000-0000A04D0000}"/>
    <cellStyle name="Comma 29 82" xfId="19884" xr:uid="{00000000-0005-0000-0000-0000A14D0000}"/>
    <cellStyle name="Comma 29 83" xfId="19885" xr:uid="{00000000-0005-0000-0000-0000A24D0000}"/>
    <cellStyle name="Comma 29 84" xfId="19886" xr:uid="{00000000-0005-0000-0000-0000A34D0000}"/>
    <cellStyle name="Comma 29 85" xfId="19887" xr:uid="{00000000-0005-0000-0000-0000A44D0000}"/>
    <cellStyle name="Comma 29 86" xfId="19888" xr:uid="{00000000-0005-0000-0000-0000A54D0000}"/>
    <cellStyle name="Comma 29 87" xfId="19889" xr:uid="{00000000-0005-0000-0000-0000A64D0000}"/>
    <cellStyle name="Comma 29 88" xfId="19890" xr:uid="{00000000-0005-0000-0000-0000A74D0000}"/>
    <cellStyle name="Comma 29 89" xfId="19891" xr:uid="{00000000-0005-0000-0000-0000A84D0000}"/>
    <cellStyle name="Comma 29 9" xfId="19892" xr:uid="{00000000-0005-0000-0000-0000A94D0000}"/>
    <cellStyle name="Comma 29 90" xfId="19893" xr:uid="{00000000-0005-0000-0000-0000AA4D0000}"/>
    <cellStyle name="Comma 29 91" xfId="19894" xr:uid="{00000000-0005-0000-0000-0000AB4D0000}"/>
    <cellStyle name="Comma 29 92" xfId="19895" xr:uid="{00000000-0005-0000-0000-0000AC4D0000}"/>
    <cellStyle name="Comma 29 93" xfId="19896" xr:uid="{00000000-0005-0000-0000-0000AD4D0000}"/>
    <cellStyle name="Comma 29 94" xfId="19897" xr:uid="{00000000-0005-0000-0000-0000AE4D0000}"/>
    <cellStyle name="Comma 29 95" xfId="19898" xr:uid="{00000000-0005-0000-0000-0000AF4D0000}"/>
    <cellStyle name="Comma 29 96" xfId="19899" xr:uid="{00000000-0005-0000-0000-0000B04D0000}"/>
    <cellStyle name="Comma 29 97" xfId="19900" xr:uid="{00000000-0005-0000-0000-0000B14D0000}"/>
    <cellStyle name="Comma 29 98" xfId="19901" xr:uid="{00000000-0005-0000-0000-0000B24D0000}"/>
    <cellStyle name="Comma 29 99" xfId="19902" xr:uid="{00000000-0005-0000-0000-0000B34D0000}"/>
    <cellStyle name="Comma 3" xfId="19903" xr:uid="{00000000-0005-0000-0000-0000B44D0000}"/>
    <cellStyle name="Comma 3 10" xfId="19904" xr:uid="{00000000-0005-0000-0000-0000B54D0000}"/>
    <cellStyle name="Comma 3 10 10" xfId="19905" xr:uid="{00000000-0005-0000-0000-0000B64D0000}"/>
    <cellStyle name="Comma 3 10 10 2" xfId="19906" xr:uid="{00000000-0005-0000-0000-0000B74D0000}"/>
    <cellStyle name="Comma 3 10 11" xfId="19907" xr:uid="{00000000-0005-0000-0000-0000B84D0000}"/>
    <cellStyle name="Comma 3 10 11 2" xfId="19908" xr:uid="{00000000-0005-0000-0000-0000B94D0000}"/>
    <cellStyle name="Comma 3 10 12" xfId="19909" xr:uid="{00000000-0005-0000-0000-0000BA4D0000}"/>
    <cellStyle name="Comma 3 10 2" xfId="19910" xr:uid="{00000000-0005-0000-0000-0000BB4D0000}"/>
    <cellStyle name="Comma 3 10 2 10" xfId="19911" xr:uid="{00000000-0005-0000-0000-0000BC4D0000}"/>
    <cellStyle name="Comma 3 10 2 10 2" xfId="19912" xr:uid="{00000000-0005-0000-0000-0000BD4D0000}"/>
    <cellStyle name="Comma 3 10 2 11" xfId="19913" xr:uid="{00000000-0005-0000-0000-0000BE4D0000}"/>
    <cellStyle name="Comma 3 10 2 2" xfId="19914" xr:uid="{00000000-0005-0000-0000-0000BF4D0000}"/>
    <cellStyle name="Comma 3 10 2 2 2" xfId="19915" xr:uid="{00000000-0005-0000-0000-0000C04D0000}"/>
    <cellStyle name="Comma 3 10 2 2 2 2" xfId="19916" xr:uid="{00000000-0005-0000-0000-0000C14D0000}"/>
    <cellStyle name="Comma 3 10 2 2 2 2 2" xfId="19917" xr:uid="{00000000-0005-0000-0000-0000C24D0000}"/>
    <cellStyle name="Comma 3 10 2 2 2 2 2 2" xfId="19918" xr:uid="{00000000-0005-0000-0000-0000C34D0000}"/>
    <cellStyle name="Comma 3 10 2 2 2 2 3" xfId="19919" xr:uid="{00000000-0005-0000-0000-0000C44D0000}"/>
    <cellStyle name="Comma 3 10 2 2 2 2 3 2" xfId="19920" xr:uid="{00000000-0005-0000-0000-0000C54D0000}"/>
    <cellStyle name="Comma 3 10 2 2 2 2 4" xfId="19921" xr:uid="{00000000-0005-0000-0000-0000C64D0000}"/>
    <cellStyle name="Comma 3 10 2 2 2 2 4 2" xfId="19922" xr:uid="{00000000-0005-0000-0000-0000C74D0000}"/>
    <cellStyle name="Comma 3 10 2 2 2 2 5" xfId="19923" xr:uid="{00000000-0005-0000-0000-0000C84D0000}"/>
    <cellStyle name="Comma 3 10 2 2 2 3" xfId="19924" xr:uid="{00000000-0005-0000-0000-0000C94D0000}"/>
    <cellStyle name="Comma 3 10 2 2 2 3 2" xfId="19925" xr:uid="{00000000-0005-0000-0000-0000CA4D0000}"/>
    <cellStyle name="Comma 3 10 2 2 2 4" xfId="19926" xr:uid="{00000000-0005-0000-0000-0000CB4D0000}"/>
    <cellStyle name="Comma 3 10 2 2 2 4 2" xfId="19927" xr:uid="{00000000-0005-0000-0000-0000CC4D0000}"/>
    <cellStyle name="Comma 3 10 2 2 2 5" xfId="19928" xr:uid="{00000000-0005-0000-0000-0000CD4D0000}"/>
    <cellStyle name="Comma 3 10 2 2 2 5 2" xfId="19929" xr:uid="{00000000-0005-0000-0000-0000CE4D0000}"/>
    <cellStyle name="Comma 3 10 2 2 2 6" xfId="19930" xr:uid="{00000000-0005-0000-0000-0000CF4D0000}"/>
    <cellStyle name="Comma 3 10 2 2 2 6 2" xfId="19931" xr:uid="{00000000-0005-0000-0000-0000D04D0000}"/>
    <cellStyle name="Comma 3 10 2 2 2 7" xfId="19932" xr:uid="{00000000-0005-0000-0000-0000D14D0000}"/>
    <cellStyle name="Comma 3 10 2 2 2 7 2" xfId="19933" xr:uid="{00000000-0005-0000-0000-0000D24D0000}"/>
    <cellStyle name="Comma 3 10 2 2 2 8" xfId="19934" xr:uid="{00000000-0005-0000-0000-0000D34D0000}"/>
    <cellStyle name="Comma 3 10 2 2 3" xfId="19935" xr:uid="{00000000-0005-0000-0000-0000D44D0000}"/>
    <cellStyle name="Comma 3 10 2 2 3 2" xfId="19936" xr:uid="{00000000-0005-0000-0000-0000D54D0000}"/>
    <cellStyle name="Comma 3 10 2 2 3 2 2" xfId="19937" xr:uid="{00000000-0005-0000-0000-0000D64D0000}"/>
    <cellStyle name="Comma 3 10 2 2 3 3" xfId="19938" xr:uid="{00000000-0005-0000-0000-0000D74D0000}"/>
    <cellStyle name="Comma 3 10 2 2 3 3 2" xfId="19939" xr:uid="{00000000-0005-0000-0000-0000D84D0000}"/>
    <cellStyle name="Comma 3 10 2 2 3 4" xfId="19940" xr:uid="{00000000-0005-0000-0000-0000D94D0000}"/>
    <cellStyle name="Comma 3 10 2 2 3 4 2" xfId="19941" xr:uid="{00000000-0005-0000-0000-0000DA4D0000}"/>
    <cellStyle name="Comma 3 10 2 2 3 5" xfId="19942" xr:uid="{00000000-0005-0000-0000-0000DB4D0000}"/>
    <cellStyle name="Comma 3 10 2 2 4" xfId="19943" xr:uid="{00000000-0005-0000-0000-0000DC4D0000}"/>
    <cellStyle name="Comma 3 10 2 2 4 2" xfId="19944" xr:uid="{00000000-0005-0000-0000-0000DD4D0000}"/>
    <cellStyle name="Comma 3 10 2 2 5" xfId="19945" xr:uid="{00000000-0005-0000-0000-0000DE4D0000}"/>
    <cellStyle name="Comma 3 10 2 2 5 2" xfId="19946" xr:uid="{00000000-0005-0000-0000-0000DF4D0000}"/>
    <cellStyle name="Comma 3 10 2 2 6" xfId="19947" xr:uid="{00000000-0005-0000-0000-0000E04D0000}"/>
    <cellStyle name="Comma 3 10 2 2 6 2" xfId="19948" xr:uid="{00000000-0005-0000-0000-0000E14D0000}"/>
    <cellStyle name="Comma 3 10 2 2 7" xfId="19949" xr:uid="{00000000-0005-0000-0000-0000E24D0000}"/>
    <cellStyle name="Comma 3 10 2 2 7 2" xfId="19950" xr:uid="{00000000-0005-0000-0000-0000E34D0000}"/>
    <cellStyle name="Comma 3 10 2 2 8" xfId="19951" xr:uid="{00000000-0005-0000-0000-0000E44D0000}"/>
    <cellStyle name="Comma 3 10 2 3" xfId="19952" xr:uid="{00000000-0005-0000-0000-0000E54D0000}"/>
    <cellStyle name="Comma 3 10 2 3 2" xfId="19953" xr:uid="{00000000-0005-0000-0000-0000E64D0000}"/>
    <cellStyle name="Comma 3 10 2 4" xfId="19954" xr:uid="{00000000-0005-0000-0000-0000E74D0000}"/>
    <cellStyle name="Comma 3 10 2 4 2" xfId="19955" xr:uid="{00000000-0005-0000-0000-0000E84D0000}"/>
    <cellStyle name="Comma 3 10 2 5" xfId="19956" xr:uid="{00000000-0005-0000-0000-0000E94D0000}"/>
    <cellStyle name="Comma 3 10 2 5 2" xfId="19957" xr:uid="{00000000-0005-0000-0000-0000EA4D0000}"/>
    <cellStyle name="Comma 3 10 2 5 2 2" xfId="19958" xr:uid="{00000000-0005-0000-0000-0000EB4D0000}"/>
    <cellStyle name="Comma 3 10 2 5 3" xfId="19959" xr:uid="{00000000-0005-0000-0000-0000EC4D0000}"/>
    <cellStyle name="Comma 3 10 2 5 3 2" xfId="19960" xr:uid="{00000000-0005-0000-0000-0000ED4D0000}"/>
    <cellStyle name="Comma 3 10 2 5 4" xfId="19961" xr:uid="{00000000-0005-0000-0000-0000EE4D0000}"/>
    <cellStyle name="Comma 3 10 2 5 4 2" xfId="19962" xr:uid="{00000000-0005-0000-0000-0000EF4D0000}"/>
    <cellStyle name="Comma 3 10 2 5 5" xfId="19963" xr:uid="{00000000-0005-0000-0000-0000F04D0000}"/>
    <cellStyle name="Comma 3 10 2 6" xfId="19964" xr:uid="{00000000-0005-0000-0000-0000F14D0000}"/>
    <cellStyle name="Comma 3 10 2 6 2" xfId="19965" xr:uid="{00000000-0005-0000-0000-0000F24D0000}"/>
    <cellStyle name="Comma 3 10 2 7" xfId="19966" xr:uid="{00000000-0005-0000-0000-0000F34D0000}"/>
    <cellStyle name="Comma 3 10 2 7 2" xfId="19967" xr:uid="{00000000-0005-0000-0000-0000F44D0000}"/>
    <cellStyle name="Comma 3 10 2 8" xfId="19968" xr:uid="{00000000-0005-0000-0000-0000F54D0000}"/>
    <cellStyle name="Comma 3 10 2 8 2" xfId="19969" xr:uid="{00000000-0005-0000-0000-0000F64D0000}"/>
    <cellStyle name="Comma 3 10 2 9" xfId="19970" xr:uid="{00000000-0005-0000-0000-0000F74D0000}"/>
    <cellStyle name="Comma 3 10 2 9 2" xfId="19971" xr:uid="{00000000-0005-0000-0000-0000F84D0000}"/>
    <cellStyle name="Comma 3 10 3" xfId="19972" xr:uid="{00000000-0005-0000-0000-0000F94D0000}"/>
    <cellStyle name="Comma 3 10 3 2" xfId="19973" xr:uid="{00000000-0005-0000-0000-0000FA4D0000}"/>
    <cellStyle name="Comma 3 10 4" xfId="19974" xr:uid="{00000000-0005-0000-0000-0000FB4D0000}"/>
    <cellStyle name="Comma 3 10 4 2" xfId="19975" xr:uid="{00000000-0005-0000-0000-0000FC4D0000}"/>
    <cellStyle name="Comma 3 10 4 2 2" xfId="19976" xr:uid="{00000000-0005-0000-0000-0000FD4D0000}"/>
    <cellStyle name="Comma 3 10 4 2 2 2" xfId="19977" xr:uid="{00000000-0005-0000-0000-0000FE4D0000}"/>
    <cellStyle name="Comma 3 10 4 2 2 2 2" xfId="19978" xr:uid="{00000000-0005-0000-0000-0000FF4D0000}"/>
    <cellStyle name="Comma 3 10 4 2 2 3" xfId="19979" xr:uid="{00000000-0005-0000-0000-0000004E0000}"/>
    <cellStyle name="Comma 3 10 4 2 2 3 2" xfId="19980" xr:uid="{00000000-0005-0000-0000-0000014E0000}"/>
    <cellStyle name="Comma 3 10 4 2 2 4" xfId="19981" xr:uid="{00000000-0005-0000-0000-0000024E0000}"/>
    <cellStyle name="Comma 3 10 4 2 2 4 2" xfId="19982" xr:uid="{00000000-0005-0000-0000-0000034E0000}"/>
    <cellStyle name="Comma 3 10 4 2 2 5" xfId="19983" xr:uid="{00000000-0005-0000-0000-0000044E0000}"/>
    <cellStyle name="Comma 3 10 4 2 3" xfId="19984" xr:uid="{00000000-0005-0000-0000-0000054E0000}"/>
    <cellStyle name="Comma 3 10 4 2 3 2" xfId="19985" xr:uid="{00000000-0005-0000-0000-0000064E0000}"/>
    <cellStyle name="Comma 3 10 4 2 4" xfId="19986" xr:uid="{00000000-0005-0000-0000-0000074E0000}"/>
    <cellStyle name="Comma 3 10 4 2 4 2" xfId="19987" xr:uid="{00000000-0005-0000-0000-0000084E0000}"/>
    <cellStyle name="Comma 3 10 4 2 5" xfId="19988" xr:uid="{00000000-0005-0000-0000-0000094E0000}"/>
    <cellStyle name="Comma 3 10 4 2 5 2" xfId="19989" xr:uid="{00000000-0005-0000-0000-00000A4E0000}"/>
    <cellStyle name="Comma 3 10 4 2 6" xfId="19990" xr:uid="{00000000-0005-0000-0000-00000B4E0000}"/>
    <cellStyle name="Comma 3 10 4 2 6 2" xfId="19991" xr:uid="{00000000-0005-0000-0000-00000C4E0000}"/>
    <cellStyle name="Comma 3 10 4 2 7" xfId="19992" xr:uid="{00000000-0005-0000-0000-00000D4E0000}"/>
    <cellStyle name="Comma 3 10 4 2 7 2" xfId="19993" xr:uid="{00000000-0005-0000-0000-00000E4E0000}"/>
    <cellStyle name="Comma 3 10 4 2 8" xfId="19994" xr:uid="{00000000-0005-0000-0000-00000F4E0000}"/>
    <cellStyle name="Comma 3 10 4 3" xfId="19995" xr:uid="{00000000-0005-0000-0000-0000104E0000}"/>
    <cellStyle name="Comma 3 10 4 3 2" xfId="19996" xr:uid="{00000000-0005-0000-0000-0000114E0000}"/>
    <cellStyle name="Comma 3 10 4 3 2 2" xfId="19997" xr:uid="{00000000-0005-0000-0000-0000124E0000}"/>
    <cellStyle name="Comma 3 10 4 3 3" xfId="19998" xr:uid="{00000000-0005-0000-0000-0000134E0000}"/>
    <cellStyle name="Comma 3 10 4 3 3 2" xfId="19999" xr:uid="{00000000-0005-0000-0000-0000144E0000}"/>
    <cellStyle name="Comma 3 10 4 3 4" xfId="20000" xr:uid="{00000000-0005-0000-0000-0000154E0000}"/>
    <cellStyle name="Comma 3 10 4 3 4 2" xfId="20001" xr:uid="{00000000-0005-0000-0000-0000164E0000}"/>
    <cellStyle name="Comma 3 10 4 3 5" xfId="20002" xr:uid="{00000000-0005-0000-0000-0000174E0000}"/>
    <cellStyle name="Comma 3 10 4 4" xfId="20003" xr:uid="{00000000-0005-0000-0000-0000184E0000}"/>
    <cellStyle name="Comma 3 10 4 4 2" xfId="20004" xr:uid="{00000000-0005-0000-0000-0000194E0000}"/>
    <cellStyle name="Comma 3 10 4 5" xfId="20005" xr:uid="{00000000-0005-0000-0000-00001A4E0000}"/>
    <cellStyle name="Comma 3 10 4 5 2" xfId="20006" xr:uid="{00000000-0005-0000-0000-00001B4E0000}"/>
    <cellStyle name="Comma 3 10 4 6" xfId="20007" xr:uid="{00000000-0005-0000-0000-00001C4E0000}"/>
    <cellStyle name="Comma 3 10 4 6 2" xfId="20008" xr:uid="{00000000-0005-0000-0000-00001D4E0000}"/>
    <cellStyle name="Comma 3 10 4 7" xfId="20009" xr:uid="{00000000-0005-0000-0000-00001E4E0000}"/>
    <cellStyle name="Comma 3 10 4 7 2" xfId="20010" xr:uid="{00000000-0005-0000-0000-00001F4E0000}"/>
    <cellStyle name="Comma 3 10 4 8" xfId="20011" xr:uid="{00000000-0005-0000-0000-0000204E0000}"/>
    <cellStyle name="Comma 3 10 5" xfId="20012" xr:uid="{00000000-0005-0000-0000-0000214E0000}"/>
    <cellStyle name="Comma 3 10 5 2" xfId="20013" xr:uid="{00000000-0005-0000-0000-0000224E0000}"/>
    <cellStyle name="Comma 3 10 6" xfId="20014" xr:uid="{00000000-0005-0000-0000-0000234E0000}"/>
    <cellStyle name="Comma 3 10 6 2" xfId="20015" xr:uid="{00000000-0005-0000-0000-0000244E0000}"/>
    <cellStyle name="Comma 3 10 6 2 2" xfId="20016" xr:uid="{00000000-0005-0000-0000-0000254E0000}"/>
    <cellStyle name="Comma 3 10 6 3" xfId="20017" xr:uid="{00000000-0005-0000-0000-0000264E0000}"/>
    <cellStyle name="Comma 3 10 6 3 2" xfId="20018" xr:uid="{00000000-0005-0000-0000-0000274E0000}"/>
    <cellStyle name="Comma 3 10 6 4" xfId="20019" xr:uid="{00000000-0005-0000-0000-0000284E0000}"/>
    <cellStyle name="Comma 3 10 6 4 2" xfId="20020" xr:uid="{00000000-0005-0000-0000-0000294E0000}"/>
    <cellStyle name="Comma 3 10 6 5" xfId="20021" xr:uid="{00000000-0005-0000-0000-00002A4E0000}"/>
    <cellStyle name="Comma 3 10 7" xfId="20022" xr:uid="{00000000-0005-0000-0000-00002B4E0000}"/>
    <cellStyle name="Comma 3 10 7 2" xfId="20023" xr:uid="{00000000-0005-0000-0000-00002C4E0000}"/>
    <cellStyle name="Comma 3 10 8" xfId="20024" xr:uid="{00000000-0005-0000-0000-00002D4E0000}"/>
    <cellStyle name="Comma 3 10 8 2" xfId="20025" xr:uid="{00000000-0005-0000-0000-00002E4E0000}"/>
    <cellStyle name="Comma 3 10 9" xfId="20026" xr:uid="{00000000-0005-0000-0000-00002F4E0000}"/>
    <cellStyle name="Comma 3 10 9 2" xfId="20027" xr:uid="{00000000-0005-0000-0000-0000304E0000}"/>
    <cellStyle name="Comma 3 100" xfId="20028" xr:uid="{00000000-0005-0000-0000-0000314E0000}"/>
    <cellStyle name="Comma 3 101" xfId="20029" xr:uid="{00000000-0005-0000-0000-0000324E0000}"/>
    <cellStyle name="Comma 3 102" xfId="20030" xr:uid="{00000000-0005-0000-0000-0000334E0000}"/>
    <cellStyle name="Comma 3 103" xfId="20031" xr:uid="{00000000-0005-0000-0000-0000344E0000}"/>
    <cellStyle name="Comma 3 104" xfId="20032" xr:uid="{00000000-0005-0000-0000-0000354E0000}"/>
    <cellStyle name="Comma 3 105" xfId="20033" xr:uid="{00000000-0005-0000-0000-0000364E0000}"/>
    <cellStyle name="Comma 3 106" xfId="20034" xr:uid="{00000000-0005-0000-0000-0000374E0000}"/>
    <cellStyle name="Comma 3 107" xfId="20035" xr:uid="{00000000-0005-0000-0000-0000384E0000}"/>
    <cellStyle name="Comma 3 108" xfId="20036" xr:uid="{00000000-0005-0000-0000-0000394E0000}"/>
    <cellStyle name="Comma 3 109" xfId="20037" xr:uid="{00000000-0005-0000-0000-00003A4E0000}"/>
    <cellStyle name="Comma 3 11" xfId="20038" xr:uid="{00000000-0005-0000-0000-00003B4E0000}"/>
    <cellStyle name="Comma 3 11 2" xfId="20039" xr:uid="{00000000-0005-0000-0000-00003C4E0000}"/>
    <cellStyle name="Comma 3 110" xfId="20040" xr:uid="{00000000-0005-0000-0000-00003D4E0000}"/>
    <cellStyle name="Comma 3 111" xfId="20041" xr:uid="{00000000-0005-0000-0000-00003E4E0000}"/>
    <cellStyle name="Comma 3 112" xfId="20042" xr:uid="{00000000-0005-0000-0000-00003F4E0000}"/>
    <cellStyle name="Comma 3 113" xfId="20043" xr:uid="{00000000-0005-0000-0000-0000404E0000}"/>
    <cellStyle name="Comma 3 114" xfId="20044" xr:uid="{00000000-0005-0000-0000-0000414E0000}"/>
    <cellStyle name="Comma 3 115" xfId="20045" xr:uid="{00000000-0005-0000-0000-0000424E0000}"/>
    <cellStyle name="Comma 3 116" xfId="20046" xr:uid="{00000000-0005-0000-0000-0000434E0000}"/>
    <cellStyle name="Comma 3 117" xfId="20047" xr:uid="{00000000-0005-0000-0000-0000444E0000}"/>
    <cellStyle name="Comma 3 118" xfId="20048" xr:uid="{00000000-0005-0000-0000-0000454E0000}"/>
    <cellStyle name="Comma 3 119" xfId="20049" xr:uid="{00000000-0005-0000-0000-0000464E0000}"/>
    <cellStyle name="Comma 3 12" xfId="20050" xr:uid="{00000000-0005-0000-0000-0000474E0000}"/>
    <cellStyle name="Comma 3 12 2" xfId="20051" xr:uid="{00000000-0005-0000-0000-0000484E0000}"/>
    <cellStyle name="Comma 3 120" xfId="20052" xr:uid="{00000000-0005-0000-0000-0000494E0000}"/>
    <cellStyle name="Comma 3 121" xfId="20053" xr:uid="{00000000-0005-0000-0000-00004A4E0000}"/>
    <cellStyle name="Comma 3 122" xfId="20054" xr:uid="{00000000-0005-0000-0000-00004B4E0000}"/>
    <cellStyle name="Comma 3 123" xfId="20055" xr:uid="{00000000-0005-0000-0000-00004C4E0000}"/>
    <cellStyle name="Comma 3 124" xfId="20056" xr:uid="{00000000-0005-0000-0000-00004D4E0000}"/>
    <cellStyle name="Comma 3 125" xfId="20057" xr:uid="{00000000-0005-0000-0000-00004E4E0000}"/>
    <cellStyle name="Comma 3 126" xfId="20058" xr:uid="{00000000-0005-0000-0000-00004F4E0000}"/>
    <cellStyle name="Comma 3 127" xfId="20059" xr:uid="{00000000-0005-0000-0000-0000504E0000}"/>
    <cellStyle name="Comma 3 128" xfId="20060" xr:uid="{00000000-0005-0000-0000-0000514E0000}"/>
    <cellStyle name="Comma 3 129" xfId="20061" xr:uid="{00000000-0005-0000-0000-0000524E0000}"/>
    <cellStyle name="Comma 3 13" xfId="20062" xr:uid="{00000000-0005-0000-0000-0000534E0000}"/>
    <cellStyle name="Comma 3 13 2" xfId="20063" xr:uid="{00000000-0005-0000-0000-0000544E0000}"/>
    <cellStyle name="Comma 3 130" xfId="20064" xr:uid="{00000000-0005-0000-0000-0000554E0000}"/>
    <cellStyle name="Comma 3 131" xfId="20065" xr:uid="{00000000-0005-0000-0000-0000564E0000}"/>
    <cellStyle name="Comma 3 132" xfId="20066" xr:uid="{00000000-0005-0000-0000-0000574E0000}"/>
    <cellStyle name="Comma 3 133" xfId="20067" xr:uid="{00000000-0005-0000-0000-0000584E0000}"/>
    <cellStyle name="Comma 3 134" xfId="20068" xr:uid="{00000000-0005-0000-0000-0000594E0000}"/>
    <cellStyle name="Comma 3 135" xfId="20069" xr:uid="{00000000-0005-0000-0000-00005A4E0000}"/>
    <cellStyle name="Comma 3 136" xfId="20070" xr:uid="{00000000-0005-0000-0000-00005B4E0000}"/>
    <cellStyle name="Comma 3 137" xfId="20071" xr:uid="{00000000-0005-0000-0000-00005C4E0000}"/>
    <cellStyle name="Comma 3 138" xfId="20072" xr:uid="{00000000-0005-0000-0000-00005D4E0000}"/>
    <cellStyle name="Comma 3 139" xfId="20073" xr:uid="{00000000-0005-0000-0000-00005E4E0000}"/>
    <cellStyle name="Comma 3 14" xfId="20074" xr:uid="{00000000-0005-0000-0000-00005F4E0000}"/>
    <cellStyle name="Comma 3 14 10" xfId="20075" xr:uid="{00000000-0005-0000-0000-0000604E0000}"/>
    <cellStyle name="Comma 3 14 10 2" xfId="20076" xr:uid="{00000000-0005-0000-0000-0000614E0000}"/>
    <cellStyle name="Comma 3 14 11" xfId="20077" xr:uid="{00000000-0005-0000-0000-0000624E0000}"/>
    <cellStyle name="Comma 3 14 2" xfId="20078" xr:uid="{00000000-0005-0000-0000-0000634E0000}"/>
    <cellStyle name="Comma 3 14 2 2" xfId="20079" xr:uid="{00000000-0005-0000-0000-0000644E0000}"/>
    <cellStyle name="Comma 3 14 2 2 2" xfId="20080" xr:uid="{00000000-0005-0000-0000-0000654E0000}"/>
    <cellStyle name="Comma 3 14 2 2 2 2" xfId="20081" xr:uid="{00000000-0005-0000-0000-0000664E0000}"/>
    <cellStyle name="Comma 3 14 2 2 2 2 2" xfId="20082" xr:uid="{00000000-0005-0000-0000-0000674E0000}"/>
    <cellStyle name="Comma 3 14 2 2 2 3" xfId="20083" xr:uid="{00000000-0005-0000-0000-0000684E0000}"/>
    <cellStyle name="Comma 3 14 2 2 2 3 2" xfId="20084" xr:uid="{00000000-0005-0000-0000-0000694E0000}"/>
    <cellStyle name="Comma 3 14 2 2 2 4" xfId="20085" xr:uid="{00000000-0005-0000-0000-00006A4E0000}"/>
    <cellStyle name="Comma 3 14 2 2 2 4 2" xfId="20086" xr:uid="{00000000-0005-0000-0000-00006B4E0000}"/>
    <cellStyle name="Comma 3 14 2 2 2 5" xfId="20087" xr:uid="{00000000-0005-0000-0000-00006C4E0000}"/>
    <cellStyle name="Comma 3 14 2 2 3" xfId="20088" xr:uid="{00000000-0005-0000-0000-00006D4E0000}"/>
    <cellStyle name="Comma 3 14 2 2 3 2" xfId="20089" xr:uid="{00000000-0005-0000-0000-00006E4E0000}"/>
    <cellStyle name="Comma 3 14 2 2 4" xfId="20090" xr:uid="{00000000-0005-0000-0000-00006F4E0000}"/>
    <cellStyle name="Comma 3 14 2 2 4 2" xfId="20091" xr:uid="{00000000-0005-0000-0000-0000704E0000}"/>
    <cellStyle name="Comma 3 14 2 2 5" xfId="20092" xr:uid="{00000000-0005-0000-0000-0000714E0000}"/>
    <cellStyle name="Comma 3 14 2 2 5 2" xfId="20093" xr:uid="{00000000-0005-0000-0000-0000724E0000}"/>
    <cellStyle name="Comma 3 14 2 2 6" xfId="20094" xr:uid="{00000000-0005-0000-0000-0000734E0000}"/>
    <cellStyle name="Comma 3 14 2 2 6 2" xfId="20095" xr:uid="{00000000-0005-0000-0000-0000744E0000}"/>
    <cellStyle name="Comma 3 14 2 2 7" xfId="20096" xr:uid="{00000000-0005-0000-0000-0000754E0000}"/>
    <cellStyle name="Comma 3 14 2 2 7 2" xfId="20097" xr:uid="{00000000-0005-0000-0000-0000764E0000}"/>
    <cellStyle name="Comma 3 14 2 2 8" xfId="20098" xr:uid="{00000000-0005-0000-0000-0000774E0000}"/>
    <cellStyle name="Comma 3 14 2 3" xfId="20099" xr:uid="{00000000-0005-0000-0000-0000784E0000}"/>
    <cellStyle name="Comma 3 14 2 3 2" xfId="20100" xr:uid="{00000000-0005-0000-0000-0000794E0000}"/>
    <cellStyle name="Comma 3 14 2 3 2 2" xfId="20101" xr:uid="{00000000-0005-0000-0000-00007A4E0000}"/>
    <cellStyle name="Comma 3 14 2 3 3" xfId="20102" xr:uid="{00000000-0005-0000-0000-00007B4E0000}"/>
    <cellStyle name="Comma 3 14 2 3 3 2" xfId="20103" xr:uid="{00000000-0005-0000-0000-00007C4E0000}"/>
    <cellStyle name="Comma 3 14 2 3 4" xfId="20104" xr:uid="{00000000-0005-0000-0000-00007D4E0000}"/>
    <cellStyle name="Comma 3 14 2 3 4 2" xfId="20105" xr:uid="{00000000-0005-0000-0000-00007E4E0000}"/>
    <cellStyle name="Comma 3 14 2 3 5" xfId="20106" xr:uid="{00000000-0005-0000-0000-00007F4E0000}"/>
    <cellStyle name="Comma 3 14 2 4" xfId="20107" xr:uid="{00000000-0005-0000-0000-0000804E0000}"/>
    <cellStyle name="Comma 3 14 2 4 2" xfId="20108" xr:uid="{00000000-0005-0000-0000-0000814E0000}"/>
    <cellStyle name="Comma 3 14 2 5" xfId="20109" xr:uid="{00000000-0005-0000-0000-0000824E0000}"/>
    <cellStyle name="Comma 3 14 2 5 2" xfId="20110" xr:uid="{00000000-0005-0000-0000-0000834E0000}"/>
    <cellStyle name="Comma 3 14 2 6" xfId="20111" xr:uid="{00000000-0005-0000-0000-0000844E0000}"/>
    <cellStyle name="Comma 3 14 2 6 2" xfId="20112" xr:uid="{00000000-0005-0000-0000-0000854E0000}"/>
    <cellStyle name="Comma 3 14 2 7" xfId="20113" xr:uid="{00000000-0005-0000-0000-0000864E0000}"/>
    <cellStyle name="Comma 3 14 2 7 2" xfId="20114" xr:uid="{00000000-0005-0000-0000-0000874E0000}"/>
    <cellStyle name="Comma 3 14 2 8" xfId="20115" xr:uid="{00000000-0005-0000-0000-0000884E0000}"/>
    <cellStyle name="Comma 3 14 3" xfId="20116" xr:uid="{00000000-0005-0000-0000-0000894E0000}"/>
    <cellStyle name="Comma 3 14 3 2" xfId="20117" xr:uid="{00000000-0005-0000-0000-00008A4E0000}"/>
    <cellStyle name="Comma 3 14 4" xfId="20118" xr:uid="{00000000-0005-0000-0000-00008B4E0000}"/>
    <cellStyle name="Comma 3 14 4 2" xfId="20119" xr:uid="{00000000-0005-0000-0000-00008C4E0000}"/>
    <cellStyle name="Comma 3 14 5" xfId="20120" xr:uid="{00000000-0005-0000-0000-00008D4E0000}"/>
    <cellStyle name="Comma 3 14 5 2" xfId="20121" xr:uid="{00000000-0005-0000-0000-00008E4E0000}"/>
    <cellStyle name="Comma 3 14 5 2 2" xfId="20122" xr:uid="{00000000-0005-0000-0000-00008F4E0000}"/>
    <cellStyle name="Comma 3 14 5 3" xfId="20123" xr:uid="{00000000-0005-0000-0000-0000904E0000}"/>
    <cellStyle name="Comma 3 14 5 3 2" xfId="20124" xr:uid="{00000000-0005-0000-0000-0000914E0000}"/>
    <cellStyle name="Comma 3 14 5 4" xfId="20125" xr:uid="{00000000-0005-0000-0000-0000924E0000}"/>
    <cellStyle name="Comma 3 14 5 4 2" xfId="20126" xr:uid="{00000000-0005-0000-0000-0000934E0000}"/>
    <cellStyle name="Comma 3 14 5 5" xfId="20127" xr:uid="{00000000-0005-0000-0000-0000944E0000}"/>
    <cellStyle name="Comma 3 14 6" xfId="20128" xr:uid="{00000000-0005-0000-0000-0000954E0000}"/>
    <cellStyle name="Comma 3 14 6 2" xfId="20129" xr:uid="{00000000-0005-0000-0000-0000964E0000}"/>
    <cellStyle name="Comma 3 14 7" xfId="20130" xr:uid="{00000000-0005-0000-0000-0000974E0000}"/>
    <cellStyle name="Comma 3 14 7 2" xfId="20131" xr:uid="{00000000-0005-0000-0000-0000984E0000}"/>
    <cellStyle name="Comma 3 14 8" xfId="20132" xr:uid="{00000000-0005-0000-0000-0000994E0000}"/>
    <cellStyle name="Comma 3 14 8 2" xfId="20133" xr:uid="{00000000-0005-0000-0000-00009A4E0000}"/>
    <cellStyle name="Comma 3 14 9" xfId="20134" xr:uid="{00000000-0005-0000-0000-00009B4E0000}"/>
    <cellStyle name="Comma 3 14 9 2" xfId="20135" xr:uid="{00000000-0005-0000-0000-00009C4E0000}"/>
    <cellStyle name="Comma 3 140" xfId="20136" xr:uid="{00000000-0005-0000-0000-00009D4E0000}"/>
    <cellStyle name="Comma 3 141" xfId="20137" xr:uid="{00000000-0005-0000-0000-00009E4E0000}"/>
    <cellStyle name="Comma 3 142" xfId="20138" xr:uid="{00000000-0005-0000-0000-00009F4E0000}"/>
    <cellStyle name="Comma 3 143" xfId="20139" xr:uid="{00000000-0005-0000-0000-0000A04E0000}"/>
    <cellStyle name="Comma 3 144" xfId="20140" xr:uid="{00000000-0005-0000-0000-0000A14E0000}"/>
    <cellStyle name="Comma 3 145" xfId="20141" xr:uid="{00000000-0005-0000-0000-0000A24E0000}"/>
    <cellStyle name="Comma 3 146" xfId="20142" xr:uid="{00000000-0005-0000-0000-0000A34E0000}"/>
    <cellStyle name="Comma 3 147" xfId="20143" xr:uid="{00000000-0005-0000-0000-0000A44E0000}"/>
    <cellStyle name="Comma 3 148" xfId="20144" xr:uid="{00000000-0005-0000-0000-0000A54E0000}"/>
    <cellStyle name="Comma 3 149" xfId="20145" xr:uid="{00000000-0005-0000-0000-0000A64E0000}"/>
    <cellStyle name="Comma 3 15" xfId="20146" xr:uid="{00000000-0005-0000-0000-0000A74E0000}"/>
    <cellStyle name="Comma 3 15 2" xfId="20147" xr:uid="{00000000-0005-0000-0000-0000A84E0000}"/>
    <cellStyle name="Comma 3 15 2 2" xfId="20148" xr:uid="{00000000-0005-0000-0000-0000A94E0000}"/>
    <cellStyle name="Comma 3 15 2 2 2" xfId="20149" xr:uid="{00000000-0005-0000-0000-0000AA4E0000}"/>
    <cellStyle name="Comma 3 15 2 2 2 2" xfId="20150" xr:uid="{00000000-0005-0000-0000-0000AB4E0000}"/>
    <cellStyle name="Comma 3 15 2 2 3" xfId="20151" xr:uid="{00000000-0005-0000-0000-0000AC4E0000}"/>
    <cellStyle name="Comma 3 15 2 2 3 2" xfId="20152" xr:uid="{00000000-0005-0000-0000-0000AD4E0000}"/>
    <cellStyle name="Comma 3 15 2 2 4" xfId="20153" xr:uid="{00000000-0005-0000-0000-0000AE4E0000}"/>
    <cellStyle name="Comma 3 15 2 2 4 2" xfId="20154" xr:uid="{00000000-0005-0000-0000-0000AF4E0000}"/>
    <cellStyle name="Comma 3 15 2 2 5" xfId="20155" xr:uid="{00000000-0005-0000-0000-0000B04E0000}"/>
    <cellStyle name="Comma 3 15 2 3" xfId="20156" xr:uid="{00000000-0005-0000-0000-0000B14E0000}"/>
    <cellStyle name="Comma 3 15 2 3 2" xfId="20157" xr:uid="{00000000-0005-0000-0000-0000B24E0000}"/>
    <cellStyle name="Comma 3 15 2 4" xfId="20158" xr:uid="{00000000-0005-0000-0000-0000B34E0000}"/>
    <cellStyle name="Comma 3 15 2 4 2" xfId="20159" xr:uid="{00000000-0005-0000-0000-0000B44E0000}"/>
    <cellStyle name="Comma 3 15 2 5" xfId="20160" xr:uid="{00000000-0005-0000-0000-0000B54E0000}"/>
    <cellStyle name="Comma 3 15 2 5 2" xfId="20161" xr:uid="{00000000-0005-0000-0000-0000B64E0000}"/>
    <cellStyle name="Comma 3 15 2 6" xfId="20162" xr:uid="{00000000-0005-0000-0000-0000B74E0000}"/>
    <cellStyle name="Comma 3 15 2 6 2" xfId="20163" xr:uid="{00000000-0005-0000-0000-0000B84E0000}"/>
    <cellStyle name="Comma 3 15 2 7" xfId="20164" xr:uid="{00000000-0005-0000-0000-0000B94E0000}"/>
    <cellStyle name="Comma 3 15 2 7 2" xfId="20165" xr:uid="{00000000-0005-0000-0000-0000BA4E0000}"/>
    <cellStyle name="Comma 3 15 2 8" xfId="20166" xr:uid="{00000000-0005-0000-0000-0000BB4E0000}"/>
    <cellStyle name="Comma 3 15 3" xfId="20167" xr:uid="{00000000-0005-0000-0000-0000BC4E0000}"/>
    <cellStyle name="Comma 3 15 3 2" xfId="20168" xr:uid="{00000000-0005-0000-0000-0000BD4E0000}"/>
    <cellStyle name="Comma 3 15 3 2 2" xfId="20169" xr:uid="{00000000-0005-0000-0000-0000BE4E0000}"/>
    <cellStyle name="Comma 3 15 3 3" xfId="20170" xr:uid="{00000000-0005-0000-0000-0000BF4E0000}"/>
    <cellStyle name="Comma 3 15 3 3 2" xfId="20171" xr:uid="{00000000-0005-0000-0000-0000C04E0000}"/>
    <cellStyle name="Comma 3 15 3 4" xfId="20172" xr:uid="{00000000-0005-0000-0000-0000C14E0000}"/>
    <cellStyle name="Comma 3 15 3 4 2" xfId="20173" xr:uid="{00000000-0005-0000-0000-0000C24E0000}"/>
    <cellStyle name="Comma 3 15 3 5" xfId="20174" xr:uid="{00000000-0005-0000-0000-0000C34E0000}"/>
    <cellStyle name="Comma 3 15 4" xfId="20175" xr:uid="{00000000-0005-0000-0000-0000C44E0000}"/>
    <cellStyle name="Comma 3 15 4 2" xfId="20176" xr:uid="{00000000-0005-0000-0000-0000C54E0000}"/>
    <cellStyle name="Comma 3 15 5" xfId="20177" xr:uid="{00000000-0005-0000-0000-0000C64E0000}"/>
    <cellStyle name="Comma 3 15 5 2" xfId="20178" xr:uid="{00000000-0005-0000-0000-0000C74E0000}"/>
    <cellStyle name="Comma 3 15 6" xfId="20179" xr:uid="{00000000-0005-0000-0000-0000C84E0000}"/>
    <cellStyle name="Comma 3 15 6 2" xfId="20180" xr:uid="{00000000-0005-0000-0000-0000C94E0000}"/>
    <cellStyle name="Comma 3 15 7" xfId="20181" xr:uid="{00000000-0005-0000-0000-0000CA4E0000}"/>
    <cellStyle name="Comma 3 15 7 2" xfId="20182" xr:uid="{00000000-0005-0000-0000-0000CB4E0000}"/>
    <cellStyle name="Comma 3 15 8" xfId="20183" xr:uid="{00000000-0005-0000-0000-0000CC4E0000}"/>
    <cellStyle name="Comma 3 150" xfId="20184" xr:uid="{00000000-0005-0000-0000-0000CD4E0000}"/>
    <cellStyle name="Comma 3 151" xfId="20185" xr:uid="{00000000-0005-0000-0000-0000CE4E0000}"/>
    <cellStyle name="Comma 3 152" xfId="20186" xr:uid="{00000000-0005-0000-0000-0000CF4E0000}"/>
    <cellStyle name="Comma 3 153" xfId="20187" xr:uid="{00000000-0005-0000-0000-0000D04E0000}"/>
    <cellStyle name="Comma 3 154" xfId="20188" xr:uid="{00000000-0005-0000-0000-0000D14E0000}"/>
    <cellStyle name="Comma 3 155" xfId="20189" xr:uid="{00000000-0005-0000-0000-0000D24E0000}"/>
    <cellStyle name="Comma 3 156" xfId="20190" xr:uid="{00000000-0005-0000-0000-0000D34E0000}"/>
    <cellStyle name="Comma 3 157" xfId="20191" xr:uid="{00000000-0005-0000-0000-0000D44E0000}"/>
    <cellStyle name="Comma 3 158" xfId="20192" xr:uid="{00000000-0005-0000-0000-0000D54E0000}"/>
    <cellStyle name="Comma 3 159" xfId="20193" xr:uid="{00000000-0005-0000-0000-0000D64E0000}"/>
    <cellStyle name="Comma 3 16" xfId="20194" xr:uid="{00000000-0005-0000-0000-0000D74E0000}"/>
    <cellStyle name="Comma 3 16 2" xfId="20195" xr:uid="{00000000-0005-0000-0000-0000D84E0000}"/>
    <cellStyle name="Comma 3 160" xfId="20196" xr:uid="{00000000-0005-0000-0000-0000D94E0000}"/>
    <cellStyle name="Comma 3 161" xfId="20197" xr:uid="{00000000-0005-0000-0000-0000DA4E0000}"/>
    <cellStyle name="Comma 3 162" xfId="20198" xr:uid="{00000000-0005-0000-0000-0000DB4E0000}"/>
    <cellStyle name="Comma 3 163" xfId="20199" xr:uid="{00000000-0005-0000-0000-0000DC4E0000}"/>
    <cellStyle name="Comma 3 164" xfId="20200" xr:uid="{00000000-0005-0000-0000-0000DD4E0000}"/>
    <cellStyle name="Comma 3 165" xfId="20201" xr:uid="{00000000-0005-0000-0000-0000DE4E0000}"/>
    <cellStyle name="Comma 3 166" xfId="20202" xr:uid="{00000000-0005-0000-0000-0000DF4E0000}"/>
    <cellStyle name="Comma 3 167" xfId="20203" xr:uid="{00000000-0005-0000-0000-0000E04E0000}"/>
    <cellStyle name="Comma 3 168" xfId="20204" xr:uid="{00000000-0005-0000-0000-0000E14E0000}"/>
    <cellStyle name="Comma 3 169" xfId="20205" xr:uid="{00000000-0005-0000-0000-0000E24E0000}"/>
    <cellStyle name="Comma 3 17" xfId="20206" xr:uid="{00000000-0005-0000-0000-0000E34E0000}"/>
    <cellStyle name="Comma 3 17 2" xfId="20207" xr:uid="{00000000-0005-0000-0000-0000E44E0000}"/>
    <cellStyle name="Comma 3 17 2 2" xfId="20208" xr:uid="{00000000-0005-0000-0000-0000E54E0000}"/>
    <cellStyle name="Comma 3 17 3" xfId="20209" xr:uid="{00000000-0005-0000-0000-0000E64E0000}"/>
    <cellStyle name="Comma 3 17 3 2" xfId="20210" xr:uid="{00000000-0005-0000-0000-0000E74E0000}"/>
    <cellStyle name="Comma 3 17 4" xfId="20211" xr:uid="{00000000-0005-0000-0000-0000E84E0000}"/>
    <cellStyle name="Comma 3 17 4 2" xfId="20212" xr:uid="{00000000-0005-0000-0000-0000E94E0000}"/>
    <cellStyle name="Comma 3 17 5" xfId="20213" xr:uid="{00000000-0005-0000-0000-0000EA4E0000}"/>
    <cellStyle name="Comma 3 170" xfId="20214" xr:uid="{00000000-0005-0000-0000-0000EB4E0000}"/>
    <cellStyle name="Comma 3 18" xfId="20215" xr:uid="{00000000-0005-0000-0000-0000EC4E0000}"/>
    <cellStyle name="Comma 3 18 2" xfId="20216" xr:uid="{00000000-0005-0000-0000-0000ED4E0000}"/>
    <cellStyle name="Comma 3 19" xfId="20217" xr:uid="{00000000-0005-0000-0000-0000EE4E0000}"/>
    <cellStyle name="Comma 3 19 2" xfId="20218" xr:uid="{00000000-0005-0000-0000-0000EF4E0000}"/>
    <cellStyle name="Comma 3 2" xfId="20219" xr:uid="{00000000-0005-0000-0000-0000F04E0000}"/>
    <cellStyle name="Comma 3 2 2" xfId="20220" xr:uid="{00000000-0005-0000-0000-0000F14E0000}"/>
    <cellStyle name="Comma 3 2 2 2" xfId="20221" xr:uid="{00000000-0005-0000-0000-0000F24E0000}"/>
    <cellStyle name="Comma 3 2 2 3" xfId="20222" xr:uid="{00000000-0005-0000-0000-0000F34E0000}"/>
    <cellStyle name="Comma 3 2 3" xfId="20223" xr:uid="{00000000-0005-0000-0000-0000F44E0000}"/>
    <cellStyle name="Comma 3 2 3 2" xfId="20224" xr:uid="{00000000-0005-0000-0000-0000F54E0000}"/>
    <cellStyle name="Comma 3 2 4" xfId="20225" xr:uid="{00000000-0005-0000-0000-0000F64E0000}"/>
    <cellStyle name="Comma 3 2 4 2" xfId="20226" xr:uid="{00000000-0005-0000-0000-0000F74E0000}"/>
    <cellStyle name="Comma 3 2 5" xfId="20227" xr:uid="{00000000-0005-0000-0000-0000F84E0000}"/>
    <cellStyle name="Comma 3 2 5 2" xfId="20228" xr:uid="{00000000-0005-0000-0000-0000F94E0000}"/>
    <cellStyle name="Comma 3 2 6" xfId="20229" xr:uid="{00000000-0005-0000-0000-0000FA4E0000}"/>
    <cellStyle name="Comma 3 2 6 2" xfId="20230" xr:uid="{00000000-0005-0000-0000-0000FB4E0000}"/>
    <cellStyle name="Comma 3 2 7" xfId="20231" xr:uid="{00000000-0005-0000-0000-0000FC4E0000}"/>
    <cellStyle name="Comma 3 20" xfId="20232" xr:uid="{00000000-0005-0000-0000-0000FD4E0000}"/>
    <cellStyle name="Comma 3 20 2" xfId="20233" xr:uid="{00000000-0005-0000-0000-0000FE4E0000}"/>
    <cellStyle name="Comma 3 21" xfId="20234" xr:uid="{00000000-0005-0000-0000-0000FF4E0000}"/>
    <cellStyle name="Comma 3 21 2" xfId="20235" xr:uid="{00000000-0005-0000-0000-0000004F0000}"/>
    <cellStyle name="Comma 3 22" xfId="20236" xr:uid="{00000000-0005-0000-0000-0000014F0000}"/>
    <cellStyle name="Comma 3 22 2" xfId="20237" xr:uid="{00000000-0005-0000-0000-0000024F0000}"/>
    <cellStyle name="Comma 3 23" xfId="20238" xr:uid="{00000000-0005-0000-0000-0000034F0000}"/>
    <cellStyle name="Comma 3 23 2" xfId="20239" xr:uid="{00000000-0005-0000-0000-0000044F0000}"/>
    <cellStyle name="Comma 3 24" xfId="20240" xr:uid="{00000000-0005-0000-0000-0000054F0000}"/>
    <cellStyle name="Comma 3 24 2" xfId="20241" xr:uid="{00000000-0005-0000-0000-0000064F0000}"/>
    <cellStyle name="Comma 3 24 2 2" xfId="20242" xr:uid="{00000000-0005-0000-0000-0000074F0000}"/>
    <cellStyle name="Comma 3 24 3" xfId="20243" xr:uid="{00000000-0005-0000-0000-0000084F0000}"/>
    <cellStyle name="Comma 3 24 3 2" xfId="20244" xr:uid="{00000000-0005-0000-0000-0000094F0000}"/>
    <cellStyle name="Comma 3 24 4" xfId="20245" xr:uid="{00000000-0005-0000-0000-00000A4F0000}"/>
    <cellStyle name="Comma 3 24 5" xfId="20246" xr:uid="{00000000-0005-0000-0000-00000B4F0000}"/>
    <cellStyle name="Comma 3 25" xfId="20247" xr:uid="{00000000-0005-0000-0000-00000C4F0000}"/>
    <cellStyle name="Comma 3 25 2" xfId="20248" xr:uid="{00000000-0005-0000-0000-00000D4F0000}"/>
    <cellStyle name="Comma 3 26" xfId="20249" xr:uid="{00000000-0005-0000-0000-00000E4F0000}"/>
    <cellStyle name="Comma 3 26 2" xfId="20250" xr:uid="{00000000-0005-0000-0000-00000F4F0000}"/>
    <cellStyle name="Comma 3 27" xfId="20251" xr:uid="{00000000-0005-0000-0000-0000104F0000}"/>
    <cellStyle name="Comma 3 27 2" xfId="20252" xr:uid="{00000000-0005-0000-0000-0000114F0000}"/>
    <cellStyle name="Comma 3 28" xfId="20253" xr:uid="{00000000-0005-0000-0000-0000124F0000}"/>
    <cellStyle name="Comma 3 28 2" xfId="20254" xr:uid="{00000000-0005-0000-0000-0000134F0000}"/>
    <cellStyle name="Comma 3 29" xfId="20255" xr:uid="{00000000-0005-0000-0000-0000144F0000}"/>
    <cellStyle name="Comma 3 3" xfId="20256" xr:uid="{00000000-0005-0000-0000-0000154F0000}"/>
    <cellStyle name="Comma 3 3 2" xfId="20257" xr:uid="{00000000-0005-0000-0000-0000164F0000}"/>
    <cellStyle name="Comma 3 3 2 2" xfId="20258" xr:uid="{00000000-0005-0000-0000-0000174F0000}"/>
    <cellStyle name="Comma 3 3 3" xfId="20259" xr:uid="{00000000-0005-0000-0000-0000184F0000}"/>
    <cellStyle name="Comma 3 3 3 2" xfId="20260" xr:uid="{00000000-0005-0000-0000-0000194F0000}"/>
    <cellStyle name="Comma 3 3 4" xfId="20261" xr:uid="{00000000-0005-0000-0000-00001A4F0000}"/>
    <cellStyle name="Comma 3 30" xfId="20262" xr:uid="{00000000-0005-0000-0000-00001B4F0000}"/>
    <cellStyle name="Comma 3 31" xfId="20263" xr:uid="{00000000-0005-0000-0000-00001C4F0000}"/>
    <cellStyle name="Comma 3 32" xfId="20264" xr:uid="{00000000-0005-0000-0000-00001D4F0000}"/>
    <cellStyle name="Comma 3 33" xfId="20265" xr:uid="{00000000-0005-0000-0000-00001E4F0000}"/>
    <cellStyle name="Comma 3 34" xfId="20266" xr:uid="{00000000-0005-0000-0000-00001F4F0000}"/>
    <cellStyle name="Comma 3 35" xfId="20267" xr:uid="{00000000-0005-0000-0000-0000204F0000}"/>
    <cellStyle name="Comma 3 36" xfId="20268" xr:uid="{00000000-0005-0000-0000-0000214F0000}"/>
    <cellStyle name="Comma 3 37" xfId="20269" xr:uid="{00000000-0005-0000-0000-0000224F0000}"/>
    <cellStyle name="Comma 3 38" xfId="20270" xr:uid="{00000000-0005-0000-0000-0000234F0000}"/>
    <cellStyle name="Comma 3 39" xfId="20271" xr:uid="{00000000-0005-0000-0000-0000244F0000}"/>
    <cellStyle name="Comma 3 4" xfId="20272" xr:uid="{00000000-0005-0000-0000-0000254F0000}"/>
    <cellStyle name="Comma 3 4 10" xfId="20273" xr:uid="{00000000-0005-0000-0000-0000264F0000}"/>
    <cellStyle name="Comma 3 4 10 2" xfId="20274" xr:uid="{00000000-0005-0000-0000-0000274F0000}"/>
    <cellStyle name="Comma 3 4 11" xfId="20275" xr:uid="{00000000-0005-0000-0000-0000284F0000}"/>
    <cellStyle name="Comma 3 4 11 10" xfId="20276" xr:uid="{00000000-0005-0000-0000-0000294F0000}"/>
    <cellStyle name="Comma 3 4 11 10 2" xfId="20277" xr:uid="{00000000-0005-0000-0000-00002A4F0000}"/>
    <cellStyle name="Comma 3 4 11 11" xfId="20278" xr:uid="{00000000-0005-0000-0000-00002B4F0000}"/>
    <cellStyle name="Comma 3 4 11 2" xfId="20279" xr:uid="{00000000-0005-0000-0000-00002C4F0000}"/>
    <cellStyle name="Comma 3 4 11 2 2" xfId="20280" xr:uid="{00000000-0005-0000-0000-00002D4F0000}"/>
    <cellStyle name="Comma 3 4 11 2 2 2" xfId="20281" xr:uid="{00000000-0005-0000-0000-00002E4F0000}"/>
    <cellStyle name="Comma 3 4 11 2 2 2 2" xfId="20282" xr:uid="{00000000-0005-0000-0000-00002F4F0000}"/>
    <cellStyle name="Comma 3 4 11 2 2 2 2 2" xfId="20283" xr:uid="{00000000-0005-0000-0000-0000304F0000}"/>
    <cellStyle name="Comma 3 4 11 2 2 2 3" xfId="20284" xr:uid="{00000000-0005-0000-0000-0000314F0000}"/>
    <cellStyle name="Comma 3 4 11 2 2 2 3 2" xfId="20285" xr:uid="{00000000-0005-0000-0000-0000324F0000}"/>
    <cellStyle name="Comma 3 4 11 2 2 2 4" xfId="20286" xr:uid="{00000000-0005-0000-0000-0000334F0000}"/>
    <cellStyle name="Comma 3 4 11 2 2 2 4 2" xfId="20287" xr:uid="{00000000-0005-0000-0000-0000344F0000}"/>
    <cellStyle name="Comma 3 4 11 2 2 2 5" xfId="20288" xr:uid="{00000000-0005-0000-0000-0000354F0000}"/>
    <cellStyle name="Comma 3 4 11 2 2 3" xfId="20289" xr:uid="{00000000-0005-0000-0000-0000364F0000}"/>
    <cellStyle name="Comma 3 4 11 2 2 3 2" xfId="20290" xr:uid="{00000000-0005-0000-0000-0000374F0000}"/>
    <cellStyle name="Comma 3 4 11 2 2 4" xfId="20291" xr:uid="{00000000-0005-0000-0000-0000384F0000}"/>
    <cellStyle name="Comma 3 4 11 2 2 4 2" xfId="20292" xr:uid="{00000000-0005-0000-0000-0000394F0000}"/>
    <cellStyle name="Comma 3 4 11 2 2 5" xfId="20293" xr:uid="{00000000-0005-0000-0000-00003A4F0000}"/>
    <cellStyle name="Comma 3 4 11 2 2 5 2" xfId="20294" xr:uid="{00000000-0005-0000-0000-00003B4F0000}"/>
    <cellStyle name="Comma 3 4 11 2 2 6" xfId="20295" xr:uid="{00000000-0005-0000-0000-00003C4F0000}"/>
    <cellStyle name="Comma 3 4 11 2 2 6 2" xfId="20296" xr:uid="{00000000-0005-0000-0000-00003D4F0000}"/>
    <cellStyle name="Comma 3 4 11 2 2 7" xfId="20297" xr:uid="{00000000-0005-0000-0000-00003E4F0000}"/>
    <cellStyle name="Comma 3 4 11 2 2 7 2" xfId="20298" xr:uid="{00000000-0005-0000-0000-00003F4F0000}"/>
    <cellStyle name="Comma 3 4 11 2 2 8" xfId="20299" xr:uid="{00000000-0005-0000-0000-0000404F0000}"/>
    <cellStyle name="Comma 3 4 11 2 3" xfId="20300" xr:uid="{00000000-0005-0000-0000-0000414F0000}"/>
    <cellStyle name="Comma 3 4 11 2 3 2" xfId="20301" xr:uid="{00000000-0005-0000-0000-0000424F0000}"/>
    <cellStyle name="Comma 3 4 11 2 3 2 2" xfId="20302" xr:uid="{00000000-0005-0000-0000-0000434F0000}"/>
    <cellStyle name="Comma 3 4 11 2 3 3" xfId="20303" xr:uid="{00000000-0005-0000-0000-0000444F0000}"/>
    <cellStyle name="Comma 3 4 11 2 3 3 2" xfId="20304" xr:uid="{00000000-0005-0000-0000-0000454F0000}"/>
    <cellStyle name="Comma 3 4 11 2 3 4" xfId="20305" xr:uid="{00000000-0005-0000-0000-0000464F0000}"/>
    <cellStyle name="Comma 3 4 11 2 3 4 2" xfId="20306" xr:uid="{00000000-0005-0000-0000-0000474F0000}"/>
    <cellStyle name="Comma 3 4 11 2 3 5" xfId="20307" xr:uid="{00000000-0005-0000-0000-0000484F0000}"/>
    <cellStyle name="Comma 3 4 11 2 4" xfId="20308" xr:uid="{00000000-0005-0000-0000-0000494F0000}"/>
    <cellStyle name="Comma 3 4 11 2 4 2" xfId="20309" xr:uid="{00000000-0005-0000-0000-00004A4F0000}"/>
    <cellStyle name="Comma 3 4 11 2 5" xfId="20310" xr:uid="{00000000-0005-0000-0000-00004B4F0000}"/>
    <cellStyle name="Comma 3 4 11 2 5 2" xfId="20311" xr:uid="{00000000-0005-0000-0000-00004C4F0000}"/>
    <cellStyle name="Comma 3 4 11 2 6" xfId="20312" xr:uid="{00000000-0005-0000-0000-00004D4F0000}"/>
    <cellStyle name="Comma 3 4 11 2 6 2" xfId="20313" xr:uid="{00000000-0005-0000-0000-00004E4F0000}"/>
    <cellStyle name="Comma 3 4 11 2 7" xfId="20314" xr:uid="{00000000-0005-0000-0000-00004F4F0000}"/>
    <cellStyle name="Comma 3 4 11 2 7 2" xfId="20315" xr:uid="{00000000-0005-0000-0000-0000504F0000}"/>
    <cellStyle name="Comma 3 4 11 2 8" xfId="20316" xr:uid="{00000000-0005-0000-0000-0000514F0000}"/>
    <cellStyle name="Comma 3 4 11 3" xfId="20317" xr:uid="{00000000-0005-0000-0000-0000524F0000}"/>
    <cellStyle name="Comma 3 4 11 3 2" xfId="20318" xr:uid="{00000000-0005-0000-0000-0000534F0000}"/>
    <cellStyle name="Comma 3 4 11 4" xfId="20319" xr:uid="{00000000-0005-0000-0000-0000544F0000}"/>
    <cellStyle name="Comma 3 4 11 4 2" xfId="20320" xr:uid="{00000000-0005-0000-0000-0000554F0000}"/>
    <cellStyle name="Comma 3 4 11 5" xfId="20321" xr:uid="{00000000-0005-0000-0000-0000564F0000}"/>
    <cellStyle name="Comma 3 4 11 5 2" xfId="20322" xr:uid="{00000000-0005-0000-0000-0000574F0000}"/>
    <cellStyle name="Comma 3 4 11 5 2 2" xfId="20323" xr:uid="{00000000-0005-0000-0000-0000584F0000}"/>
    <cellStyle name="Comma 3 4 11 5 3" xfId="20324" xr:uid="{00000000-0005-0000-0000-0000594F0000}"/>
    <cellStyle name="Comma 3 4 11 5 3 2" xfId="20325" xr:uid="{00000000-0005-0000-0000-00005A4F0000}"/>
    <cellStyle name="Comma 3 4 11 5 4" xfId="20326" xr:uid="{00000000-0005-0000-0000-00005B4F0000}"/>
    <cellStyle name="Comma 3 4 11 5 4 2" xfId="20327" xr:uid="{00000000-0005-0000-0000-00005C4F0000}"/>
    <cellStyle name="Comma 3 4 11 5 5" xfId="20328" xr:uid="{00000000-0005-0000-0000-00005D4F0000}"/>
    <cellStyle name="Comma 3 4 11 6" xfId="20329" xr:uid="{00000000-0005-0000-0000-00005E4F0000}"/>
    <cellStyle name="Comma 3 4 11 6 2" xfId="20330" xr:uid="{00000000-0005-0000-0000-00005F4F0000}"/>
    <cellStyle name="Comma 3 4 11 7" xfId="20331" xr:uid="{00000000-0005-0000-0000-0000604F0000}"/>
    <cellStyle name="Comma 3 4 11 7 2" xfId="20332" xr:uid="{00000000-0005-0000-0000-0000614F0000}"/>
    <cellStyle name="Comma 3 4 11 8" xfId="20333" xr:uid="{00000000-0005-0000-0000-0000624F0000}"/>
    <cellStyle name="Comma 3 4 11 8 2" xfId="20334" xr:uid="{00000000-0005-0000-0000-0000634F0000}"/>
    <cellStyle name="Comma 3 4 11 9" xfId="20335" xr:uid="{00000000-0005-0000-0000-0000644F0000}"/>
    <cellStyle name="Comma 3 4 11 9 2" xfId="20336" xr:uid="{00000000-0005-0000-0000-0000654F0000}"/>
    <cellStyle name="Comma 3 4 12" xfId="20337" xr:uid="{00000000-0005-0000-0000-0000664F0000}"/>
    <cellStyle name="Comma 3 4 12 2" xfId="20338" xr:uid="{00000000-0005-0000-0000-0000674F0000}"/>
    <cellStyle name="Comma 3 4 12 2 2" xfId="20339" xr:uid="{00000000-0005-0000-0000-0000684F0000}"/>
    <cellStyle name="Comma 3 4 12 2 2 2" xfId="20340" xr:uid="{00000000-0005-0000-0000-0000694F0000}"/>
    <cellStyle name="Comma 3 4 12 2 2 2 2" xfId="20341" xr:uid="{00000000-0005-0000-0000-00006A4F0000}"/>
    <cellStyle name="Comma 3 4 12 2 2 3" xfId="20342" xr:uid="{00000000-0005-0000-0000-00006B4F0000}"/>
    <cellStyle name="Comma 3 4 12 2 2 3 2" xfId="20343" xr:uid="{00000000-0005-0000-0000-00006C4F0000}"/>
    <cellStyle name="Comma 3 4 12 2 2 4" xfId="20344" xr:uid="{00000000-0005-0000-0000-00006D4F0000}"/>
    <cellStyle name="Comma 3 4 12 2 2 4 2" xfId="20345" xr:uid="{00000000-0005-0000-0000-00006E4F0000}"/>
    <cellStyle name="Comma 3 4 12 2 2 5" xfId="20346" xr:uid="{00000000-0005-0000-0000-00006F4F0000}"/>
    <cellStyle name="Comma 3 4 12 2 3" xfId="20347" xr:uid="{00000000-0005-0000-0000-0000704F0000}"/>
    <cellStyle name="Comma 3 4 12 2 3 2" xfId="20348" xr:uid="{00000000-0005-0000-0000-0000714F0000}"/>
    <cellStyle name="Comma 3 4 12 2 4" xfId="20349" xr:uid="{00000000-0005-0000-0000-0000724F0000}"/>
    <cellStyle name="Comma 3 4 12 2 4 2" xfId="20350" xr:uid="{00000000-0005-0000-0000-0000734F0000}"/>
    <cellStyle name="Comma 3 4 12 2 5" xfId="20351" xr:uid="{00000000-0005-0000-0000-0000744F0000}"/>
    <cellStyle name="Comma 3 4 12 2 5 2" xfId="20352" xr:uid="{00000000-0005-0000-0000-0000754F0000}"/>
    <cellStyle name="Comma 3 4 12 2 6" xfId="20353" xr:uid="{00000000-0005-0000-0000-0000764F0000}"/>
    <cellStyle name="Comma 3 4 12 2 6 2" xfId="20354" xr:uid="{00000000-0005-0000-0000-0000774F0000}"/>
    <cellStyle name="Comma 3 4 12 2 7" xfId="20355" xr:uid="{00000000-0005-0000-0000-0000784F0000}"/>
    <cellStyle name="Comma 3 4 12 2 7 2" xfId="20356" xr:uid="{00000000-0005-0000-0000-0000794F0000}"/>
    <cellStyle name="Comma 3 4 12 2 8" xfId="20357" xr:uid="{00000000-0005-0000-0000-00007A4F0000}"/>
    <cellStyle name="Comma 3 4 12 3" xfId="20358" xr:uid="{00000000-0005-0000-0000-00007B4F0000}"/>
    <cellStyle name="Comma 3 4 12 3 2" xfId="20359" xr:uid="{00000000-0005-0000-0000-00007C4F0000}"/>
    <cellStyle name="Comma 3 4 12 3 2 2" xfId="20360" xr:uid="{00000000-0005-0000-0000-00007D4F0000}"/>
    <cellStyle name="Comma 3 4 12 3 3" xfId="20361" xr:uid="{00000000-0005-0000-0000-00007E4F0000}"/>
    <cellStyle name="Comma 3 4 12 3 3 2" xfId="20362" xr:uid="{00000000-0005-0000-0000-00007F4F0000}"/>
    <cellStyle name="Comma 3 4 12 3 4" xfId="20363" xr:uid="{00000000-0005-0000-0000-0000804F0000}"/>
    <cellStyle name="Comma 3 4 12 3 4 2" xfId="20364" xr:uid="{00000000-0005-0000-0000-0000814F0000}"/>
    <cellStyle name="Comma 3 4 12 3 5" xfId="20365" xr:uid="{00000000-0005-0000-0000-0000824F0000}"/>
    <cellStyle name="Comma 3 4 12 4" xfId="20366" xr:uid="{00000000-0005-0000-0000-0000834F0000}"/>
    <cellStyle name="Comma 3 4 12 4 2" xfId="20367" xr:uid="{00000000-0005-0000-0000-0000844F0000}"/>
    <cellStyle name="Comma 3 4 12 5" xfId="20368" xr:uid="{00000000-0005-0000-0000-0000854F0000}"/>
    <cellStyle name="Comma 3 4 12 5 2" xfId="20369" xr:uid="{00000000-0005-0000-0000-0000864F0000}"/>
    <cellStyle name="Comma 3 4 12 6" xfId="20370" xr:uid="{00000000-0005-0000-0000-0000874F0000}"/>
    <cellStyle name="Comma 3 4 12 6 2" xfId="20371" xr:uid="{00000000-0005-0000-0000-0000884F0000}"/>
    <cellStyle name="Comma 3 4 12 7" xfId="20372" xr:uid="{00000000-0005-0000-0000-0000894F0000}"/>
    <cellStyle name="Comma 3 4 12 7 2" xfId="20373" xr:uid="{00000000-0005-0000-0000-00008A4F0000}"/>
    <cellStyle name="Comma 3 4 12 8" xfId="20374" xr:uid="{00000000-0005-0000-0000-00008B4F0000}"/>
    <cellStyle name="Comma 3 4 13" xfId="20375" xr:uid="{00000000-0005-0000-0000-00008C4F0000}"/>
    <cellStyle name="Comma 3 4 13 2" xfId="20376" xr:uid="{00000000-0005-0000-0000-00008D4F0000}"/>
    <cellStyle name="Comma 3 4 14" xfId="20377" xr:uid="{00000000-0005-0000-0000-00008E4F0000}"/>
    <cellStyle name="Comma 3 4 14 2" xfId="20378" xr:uid="{00000000-0005-0000-0000-00008F4F0000}"/>
    <cellStyle name="Comma 3 4 14 2 2" xfId="20379" xr:uid="{00000000-0005-0000-0000-0000904F0000}"/>
    <cellStyle name="Comma 3 4 14 3" xfId="20380" xr:uid="{00000000-0005-0000-0000-0000914F0000}"/>
    <cellStyle name="Comma 3 4 14 3 2" xfId="20381" xr:uid="{00000000-0005-0000-0000-0000924F0000}"/>
    <cellStyle name="Comma 3 4 14 4" xfId="20382" xr:uid="{00000000-0005-0000-0000-0000934F0000}"/>
    <cellStyle name="Comma 3 4 14 4 2" xfId="20383" xr:uid="{00000000-0005-0000-0000-0000944F0000}"/>
    <cellStyle name="Comma 3 4 14 5" xfId="20384" xr:uid="{00000000-0005-0000-0000-0000954F0000}"/>
    <cellStyle name="Comma 3 4 15" xfId="20385" xr:uid="{00000000-0005-0000-0000-0000964F0000}"/>
    <cellStyle name="Comma 3 4 15 2" xfId="20386" xr:uid="{00000000-0005-0000-0000-0000974F0000}"/>
    <cellStyle name="Comma 3 4 16" xfId="20387" xr:uid="{00000000-0005-0000-0000-0000984F0000}"/>
    <cellStyle name="Comma 3 4 16 2" xfId="20388" xr:uid="{00000000-0005-0000-0000-0000994F0000}"/>
    <cellStyle name="Comma 3 4 17" xfId="20389" xr:uid="{00000000-0005-0000-0000-00009A4F0000}"/>
    <cellStyle name="Comma 3 4 17 2" xfId="20390" xr:uid="{00000000-0005-0000-0000-00009B4F0000}"/>
    <cellStyle name="Comma 3 4 18" xfId="20391" xr:uid="{00000000-0005-0000-0000-00009C4F0000}"/>
    <cellStyle name="Comma 3 4 18 2" xfId="20392" xr:uid="{00000000-0005-0000-0000-00009D4F0000}"/>
    <cellStyle name="Comma 3 4 19" xfId="20393" xr:uid="{00000000-0005-0000-0000-00009E4F0000}"/>
    <cellStyle name="Comma 3 4 19 2" xfId="20394" xr:uid="{00000000-0005-0000-0000-00009F4F0000}"/>
    <cellStyle name="Comma 3 4 2" xfId="20395" xr:uid="{00000000-0005-0000-0000-0000A04F0000}"/>
    <cellStyle name="Comma 3 4 2 10" xfId="20396" xr:uid="{00000000-0005-0000-0000-0000A14F0000}"/>
    <cellStyle name="Comma 3 4 2 10 2" xfId="20397" xr:uid="{00000000-0005-0000-0000-0000A24F0000}"/>
    <cellStyle name="Comma 3 4 2 10 2 2" xfId="20398" xr:uid="{00000000-0005-0000-0000-0000A34F0000}"/>
    <cellStyle name="Comma 3 4 2 10 3" xfId="20399" xr:uid="{00000000-0005-0000-0000-0000A44F0000}"/>
    <cellStyle name="Comma 3 4 2 10 3 2" xfId="20400" xr:uid="{00000000-0005-0000-0000-0000A54F0000}"/>
    <cellStyle name="Comma 3 4 2 10 4" xfId="20401" xr:uid="{00000000-0005-0000-0000-0000A64F0000}"/>
    <cellStyle name="Comma 3 4 2 10 4 2" xfId="20402" xr:uid="{00000000-0005-0000-0000-0000A74F0000}"/>
    <cellStyle name="Comma 3 4 2 10 5" xfId="20403" xr:uid="{00000000-0005-0000-0000-0000A84F0000}"/>
    <cellStyle name="Comma 3 4 2 11" xfId="20404" xr:uid="{00000000-0005-0000-0000-0000A94F0000}"/>
    <cellStyle name="Comma 3 4 2 11 2" xfId="20405" xr:uid="{00000000-0005-0000-0000-0000AA4F0000}"/>
    <cellStyle name="Comma 3 4 2 12" xfId="20406" xr:uid="{00000000-0005-0000-0000-0000AB4F0000}"/>
    <cellStyle name="Comma 3 4 2 12 2" xfId="20407" xr:uid="{00000000-0005-0000-0000-0000AC4F0000}"/>
    <cellStyle name="Comma 3 4 2 13" xfId="20408" xr:uid="{00000000-0005-0000-0000-0000AD4F0000}"/>
    <cellStyle name="Comma 3 4 2 13 2" xfId="20409" xr:uid="{00000000-0005-0000-0000-0000AE4F0000}"/>
    <cellStyle name="Comma 3 4 2 14" xfId="20410" xr:uid="{00000000-0005-0000-0000-0000AF4F0000}"/>
    <cellStyle name="Comma 3 4 2 14 2" xfId="20411" xr:uid="{00000000-0005-0000-0000-0000B04F0000}"/>
    <cellStyle name="Comma 3 4 2 15" xfId="20412" xr:uid="{00000000-0005-0000-0000-0000B14F0000}"/>
    <cellStyle name="Comma 3 4 2 15 2" xfId="20413" xr:uid="{00000000-0005-0000-0000-0000B24F0000}"/>
    <cellStyle name="Comma 3 4 2 16" xfId="20414" xr:uid="{00000000-0005-0000-0000-0000B34F0000}"/>
    <cellStyle name="Comma 3 4 2 2" xfId="20415" xr:uid="{00000000-0005-0000-0000-0000B44F0000}"/>
    <cellStyle name="Comma 3 4 2 2 10" xfId="20416" xr:uid="{00000000-0005-0000-0000-0000B54F0000}"/>
    <cellStyle name="Comma 3 4 2 2 10 2" xfId="20417" xr:uid="{00000000-0005-0000-0000-0000B64F0000}"/>
    <cellStyle name="Comma 3 4 2 2 11" xfId="20418" xr:uid="{00000000-0005-0000-0000-0000B74F0000}"/>
    <cellStyle name="Comma 3 4 2 2 11 2" xfId="20419" xr:uid="{00000000-0005-0000-0000-0000B84F0000}"/>
    <cellStyle name="Comma 3 4 2 2 12" xfId="20420" xr:uid="{00000000-0005-0000-0000-0000B94F0000}"/>
    <cellStyle name="Comma 3 4 2 2 2" xfId="20421" xr:uid="{00000000-0005-0000-0000-0000BA4F0000}"/>
    <cellStyle name="Comma 3 4 2 2 2 10" xfId="20422" xr:uid="{00000000-0005-0000-0000-0000BB4F0000}"/>
    <cellStyle name="Comma 3 4 2 2 2 10 2" xfId="20423" xr:uid="{00000000-0005-0000-0000-0000BC4F0000}"/>
    <cellStyle name="Comma 3 4 2 2 2 11" xfId="20424" xr:uid="{00000000-0005-0000-0000-0000BD4F0000}"/>
    <cellStyle name="Comma 3 4 2 2 2 2" xfId="20425" xr:uid="{00000000-0005-0000-0000-0000BE4F0000}"/>
    <cellStyle name="Comma 3 4 2 2 2 2 2" xfId="20426" xr:uid="{00000000-0005-0000-0000-0000BF4F0000}"/>
    <cellStyle name="Comma 3 4 2 2 2 2 2 2" xfId="20427" xr:uid="{00000000-0005-0000-0000-0000C04F0000}"/>
    <cellStyle name="Comma 3 4 2 2 2 2 2 2 2" xfId="20428" xr:uid="{00000000-0005-0000-0000-0000C14F0000}"/>
    <cellStyle name="Comma 3 4 2 2 2 2 2 2 2 2" xfId="20429" xr:uid="{00000000-0005-0000-0000-0000C24F0000}"/>
    <cellStyle name="Comma 3 4 2 2 2 2 2 2 3" xfId="20430" xr:uid="{00000000-0005-0000-0000-0000C34F0000}"/>
    <cellStyle name="Comma 3 4 2 2 2 2 2 2 3 2" xfId="20431" xr:uid="{00000000-0005-0000-0000-0000C44F0000}"/>
    <cellStyle name="Comma 3 4 2 2 2 2 2 2 4" xfId="20432" xr:uid="{00000000-0005-0000-0000-0000C54F0000}"/>
    <cellStyle name="Comma 3 4 2 2 2 2 2 2 4 2" xfId="20433" xr:uid="{00000000-0005-0000-0000-0000C64F0000}"/>
    <cellStyle name="Comma 3 4 2 2 2 2 2 2 5" xfId="20434" xr:uid="{00000000-0005-0000-0000-0000C74F0000}"/>
    <cellStyle name="Comma 3 4 2 2 2 2 2 3" xfId="20435" xr:uid="{00000000-0005-0000-0000-0000C84F0000}"/>
    <cellStyle name="Comma 3 4 2 2 2 2 2 3 2" xfId="20436" xr:uid="{00000000-0005-0000-0000-0000C94F0000}"/>
    <cellStyle name="Comma 3 4 2 2 2 2 2 4" xfId="20437" xr:uid="{00000000-0005-0000-0000-0000CA4F0000}"/>
    <cellStyle name="Comma 3 4 2 2 2 2 2 4 2" xfId="20438" xr:uid="{00000000-0005-0000-0000-0000CB4F0000}"/>
    <cellStyle name="Comma 3 4 2 2 2 2 2 5" xfId="20439" xr:uid="{00000000-0005-0000-0000-0000CC4F0000}"/>
    <cellStyle name="Comma 3 4 2 2 2 2 2 5 2" xfId="20440" xr:uid="{00000000-0005-0000-0000-0000CD4F0000}"/>
    <cellStyle name="Comma 3 4 2 2 2 2 2 6" xfId="20441" xr:uid="{00000000-0005-0000-0000-0000CE4F0000}"/>
    <cellStyle name="Comma 3 4 2 2 2 2 2 6 2" xfId="20442" xr:uid="{00000000-0005-0000-0000-0000CF4F0000}"/>
    <cellStyle name="Comma 3 4 2 2 2 2 2 7" xfId="20443" xr:uid="{00000000-0005-0000-0000-0000D04F0000}"/>
    <cellStyle name="Comma 3 4 2 2 2 2 2 7 2" xfId="20444" xr:uid="{00000000-0005-0000-0000-0000D14F0000}"/>
    <cellStyle name="Comma 3 4 2 2 2 2 2 8" xfId="20445" xr:uid="{00000000-0005-0000-0000-0000D24F0000}"/>
    <cellStyle name="Comma 3 4 2 2 2 2 3" xfId="20446" xr:uid="{00000000-0005-0000-0000-0000D34F0000}"/>
    <cellStyle name="Comma 3 4 2 2 2 2 3 2" xfId="20447" xr:uid="{00000000-0005-0000-0000-0000D44F0000}"/>
    <cellStyle name="Comma 3 4 2 2 2 2 3 2 2" xfId="20448" xr:uid="{00000000-0005-0000-0000-0000D54F0000}"/>
    <cellStyle name="Comma 3 4 2 2 2 2 3 3" xfId="20449" xr:uid="{00000000-0005-0000-0000-0000D64F0000}"/>
    <cellStyle name="Comma 3 4 2 2 2 2 3 3 2" xfId="20450" xr:uid="{00000000-0005-0000-0000-0000D74F0000}"/>
    <cellStyle name="Comma 3 4 2 2 2 2 3 4" xfId="20451" xr:uid="{00000000-0005-0000-0000-0000D84F0000}"/>
    <cellStyle name="Comma 3 4 2 2 2 2 3 4 2" xfId="20452" xr:uid="{00000000-0005-0000-0000-0000D94F0000}"/>
    <cellStyle name="Comma 3 4 2 2 2 2 3 5" xfId="20453" xr:uid="{00000000-0005-0000-0000-0000DA4F0000}"/>
    <cellStyle name="Comma 3 4 2 2 2 2 4" xfId="20454" xr:uid="{00000000-0005-0000-0000-0000DB4F0000}"/>
    <cellStyle name="Comma 3 4 2 2 2 2 4 2" xfId="20455" xr:uid="{00000000-0005-0000-0000-0000DC4F0000}"/>
    <cellStyle name="Comma 3 4 2 2 2 2 5" xfId="20456" xr:uid="{00000000-0005-0000-0000-0000DD4F0000}"/>
    <cellStyle name="Comma 3 4 2 2 2 2 5 2" xfId="20457" xr:uid="{00000000-0005-0000-0000-0000DE4F0000}"/>
    <cellStyle name="Comma 3 4 2 2 2 2 6" xfId="20458" xr:uid="{00000000-0005-0000-0000-0000DF4F0000}"/>
    <cellStyle name="Comma 3 4 2 2 2 2 6 2" xfId="20459" xr:uid="{00000000-0005-0000-0000-0000E04F0000}"/>
    <cellStyle name="Comma 3 4 2 2 2 2 7" xfId="20460" xr:uid="{00000000-0005-0000-0000-0000E14F0000}"/>
    <cellStyle name="Comma 3 4 2 2 2 2 7 2" xfId="20461" xr:uid="{00000000-0005-0000-0000-0000E24F0000}"/>
    <cellStyle name="Comma 3 4 2 2 2 2 8" xfId="20462" xr:uid="{00000000-0005-0000-0000-0000E34F0000}"/>
    <cellStyle name="Comma 3 4 2 2 2 3" xfId="20463" xr:uid="{00000000-0005-0000-0000-0000E44F0000}"/>
    <cellStyle name="Comma 3 4 2 2 2 3 2" xfId="20464" xr:uid="{00000000-0005-0000-0000-0000E54F0000}"/>
    <cellStyle name="Comma 3 4 2 2 2 4" xfId="20465" xr:uid="{00000000-0005-0000-0000-0000E64F0000}"/>
    <cellStyle name="Comma 3 4 2 2 2 4 2" xfId="20466" xr:uid="{00000000-0005-0000-0000-0000E74F0000}"/>
    <cellStyle name="Comma 3 4 2 2 2 5" xfId="20467" xr:uid="{00000000-0005-0000-0000-0000E84F0000}"/>
    <cellStyle name="Comma 3 4 2 2 2 5 2" xfId="20468" xr:uid="{00000000-0005-0000-0000-0000E94F0000}"/>
    <cellStyle name="Comma 3 4 2 2 2 5 2 2" xfId="20469" xr:uid="{00000000-0005-0000-0000-0000EA4F0000}"/>
    <cellStyle name="Comma 3 4 2 2 2 5 3" xfId="20470" xr:uid="{00000000-0005-0000-0000-0000EB4F0000}"/>
    <cellStyle name="Comma 3 4 2 2 2 5 3 2" xfId="20471" xr:uid="{00000000-0005-0000-0000-0000EC4F0000}"/>
    <cellStyle name="Comma 3 4 2 2 2 5 4" xfId="20472" xr:uid="{00000000-0005-0000-0000-0000ED4F0000}"/>
    <cellStyle name="Comma 3 4 2 2 2 5 4 2" xfId="20473" xr:uid="{00000000-0005-0000-0000-0000EE4F0000}"/>
    <cellStyle name="Comma 3 4 2 2 2 5 5" xfId="20474" xr:uid="{00000000-0005-0000-0000-0000EF4F0000}"/>
    <cellStyle name="Comma 3 4 2 2 2 6" xfId="20475" xr:uid="{00000000-0005-0000-0000-0000F04F0000}"/>
    <cellStyle name="Comma 3 4 2 2 2 6 2" xfId="20476" xr:uid="{00000000-0005-0000-0000-0000F14F0000}"/>
    <cellStyle name="Comma 3 4 2 2 2 7" xfId="20477" xr:uid="{00000000-0005-0000-0000-0000F24F0000}"/>
    <cellStyle name="Comma 3 4 2 2 2 7 2" xfId="20478" xr:uid="{00000000-0005-0000-0000-0000F34F0000}"/>
    <cellStyle name="Comma 3 4 2 2 2 8" xfId="20479" xr:uid="{00000000-0005-0000-0000-0000F44F0000}"/>
    <cellStyle name="Comma 3 4 2 2 2 8 2" xfId="20480" xr:uid="{00000000-0005-0000-0000-0000F54F0000}"/>
    <cellStyle name="Comma 3 4 2 2 2 9" xfId="20481" xr:uid="{00000000-0005-0000-0000-0000F64F0000}"/>
    <cellStyle name="Comma 3 4 2 2 2 9 2" xfId="20482" xr:uid="{00000000-0005-0000-0000-0000F74F0000}"/>
    <cellStyle name="Comma 3 4 2 2 3" xfId="20483" xr:uid="{00000000-0005-0000-0000-0000F84F0000}"/>
    <cellStyle name="Comma 3 4 2 2 3 2" xfId="20484" xr:uid="{00000000-0005-0000-0000-0000F94F0000}"/>
    <cellStyle name="Comma 3 4 2 2 4" xfId="20485" xr:uid="{00000000-0005-0000-0000-0000FA4F0000}"/>
    <cellStyle name="Comma 3 4 2 2 4 2" xfId="20486" xr:uid="{00000000-0005-0000-0000-0000FB4F0000}"/>
    <cellStyle name="Comma 3 4 2 2 4 2 2" xfId="20487" xr:uid="{00000000-0005-0000-0000-0000FC4F0000}"/>
    <cellStyle name="Comma 3 4 2 2 4 2 2 2" xfId="20488" xr:uid="{00000000-0005-0000-0000-0000FD4F0000}"/>
    <cellStyle name="Comma 3 4 2 2 4 2 2 2 2" xfId="20489" xr:uid="{00000000-0005-0000-0000-0000FE4F0000}"/>
    <cellStyle name="Comma 3 4 2 2 4 2 2 3" xfId="20490" xr:uid="{00000000-0005-0000-0000-0000FF4F0000}"/>
    <cellStyle name="Comma 3 4 2 2 4 2 2 3 2" xfId="20491" xr:uid="{00000000-0005-0000-0000-000000500000}"/>
    <cellStyle name="Comma 3 4 2 2 4 2 2 4" xfId="20492" xr:uid="{00000000-0005-0000-0000-000001500000}"/>
    <cellStyle name="Comma 3 4 2 2 4 2 2 4 2" xfId="20493" xr:uid="{00000000-0005-0000-0000-000002500000}"/>
    <cellStyle name="Comma 3 4 2 2 4 2 2 5" xfId="20494" xr:uid="{00000000-0005-0000-0000-000003500000}"/>
    <cellStyle name="Comma 3 4 2 2 4 2 3" xfId="20495" xr:uid="{00000000-0005-0000-0000-000004500000}"/>
    <cellStyle name="Comma 3 4 2 2 4 2 3 2" xfId="20496" xr:uid="{00000000-0005-0000-0000-000005500000}"/>
    <cellStyle name="Comma 3 4 2 2 4 2 4" xfId="20497" xr:uid="{00000000-0005-0000-0000-000006500000}"/>
    <cellStyle name="Comma 3 4 2 2 4 2 4 2" xfId="20498" xr:uid="{00000000-0005-0000-0000-000007500000}"/>
    <cellStyle name="Comma 3 4 2 2 4 2 5" xfId="20499" xr:uid="{00000000-0005-0000-0000-000008500000}"/>
    <cellStyle name="Comma 3 4 2 2 4 2 5 2" xfId="20500" xr:uid="{00000000-0005-0000-0000-000009500000}"/>
    <cellStyle name="Comma 3 4 2 2 4 2 6" xfId="20501" xr:uid="{00000000-0005-0000-0000-00000A500000}"/>
    <cellStyle name="Comma 3 4 2 2 4 2 6 2" xfId="20502" xr:uid="{00000000-0005-0000-0000-00000B500000}"/>
    <cellStyle name="Comma 3 4 2 2 4 2 7" xfId="20503" xr:uid="{00000000-0005-0000-0000-00000C500000}"/>
    <cellStyle name="Comma 3 4 2 2 4 2 7 2" xfId="20504" xr:uid="{00000000-0005-0000-0000-00000D500000}"/>
    <cellStyle name="Comma 3 4 2 2 4 2 8" xfId="20505" xr:uid="{00000000-0005-0000-0000-00000E500000}"/>
    <cellStyle name="Comma 3 4 2 2 4 3" xfId="20506" xr:uid="{00000000-0005-0000-0000-00000F500000}"/>
    <cellStyle name="Comma 3 4 2 2 4 3 2" xfId="20507" xr:uid="{00000000-0005-0000-0000-000010500000}"/>
    <cellStyle name="Comma 3 4 2 2 4 3 2 2" xfId="20508" xr:uid="{00000000-0005-0000-0000-000011500000}"/>
    <cellStyle name="Comma 3 4 2 2 4 3 3" xfId="20509" xr:uid="{00000000-0005-0000-0000-000012500000}"/>
    <cellStyle name="Comma 3 4 2 2 4 3 3 2" xfId="20510" xr:uid="{00000000-0005-0000-0000-000013500000}"/>
    <cellStyle name="Comma 3 4 2 2 4 3 4" xfId="20511" xr:uid="{00000000-0005-0000-0000-000014500000}"/>
    <cellStyle name="Comma 3 4 2 2 4 3 4 2" xfId="20512" xr:uid="{00000000-0005-0000-0000-000015500000}"/>
    <cellStyle name="Comma 3 4 2 2 4 3 5" xfId="20513" xr:uid="{00000000-0005-0000-0000-000016500000}"/>
    <cellStyle name="Comma 3 4 2 2 4 4" xfId="20514" xr:uid="{00000000-0005-0000-0000-000017500000}"/>
    <cellStyle name="Comma 3 4 2 2 4 4 2" xfId="20515" xr:uid="{00000000-0005-0000-0000-000018500000}"/>
    <cellStyle name="Comma 3 4 2 2 4 5" xfId="20516" xr:uid="{00000000-0005-0000-0000-000019500000}"/>
    <cellStyle name="Comma 3 4 2 2 4 5 2" xfId="20517" xr:uid="{00000000-0005-0000-0000-00001A500000}"/>
    <cellStyle name="Comma 3 4 2 2 4 6" xfId="20518" xr:uid="{00000000-0005-0000-0000-00001B500000}"/>
    <cellStyle name="Comma 3 4 2 2 4 6 2" xfId="20519" xr:uid="{00000000-0005-0000-0000-00001C500000}"/>
    <cellStyle name="Comma 3 4 2 2 4 7" xfId="20520" xr:uid="{00000000-0005-0000-0000-00001D500000}"/>
    <cellStyle name="Comma 3 4 2 2 4 7 2" xfId="20521" xr:uid="{00000000-0005-0000-0000-00001E500000}"/>
    <cellStyle name="Comma 3 4 2 2 4 8" xfId="20522" xr:uid="{00000000-0005-0000-0000-00001F500000}"/>
    <cellStyle name="Comma 3 4 2 2 5" xfId="20523" xr:uid="{00000000-0005-0000-0000-000020500000}"/>
    <cellStyle name="Comma 3 4 2 2 5 2" xfId="20524" xr:uid="{00000000-0005-0000-0000-000021500000}"/>
    <cellStyle name="Comma 3 4 2 2 6" xfId="20525" xr:uid="{00000000-0005-0000-0000-000022500000}"/>
    <cellStyle name="Comma 3 4 2 2 6 2" xfId="20526" xr:uid="{00000000-0005-0000-0000-000023500000}"/>
    <cellStyle name="Comma 3 4 2 2 6 2 2" xfId="20527" xr:uid="{00000000-0005-0000-0000-000024500000}"/>
    <cellStyle name="Comma 3 4 2 2 6 3" xfId="20528" xr:uid="{00000000-0005-0000-0000-000025500000}"/>
    <cellStyle name="Comma 3 4 2 2 6 3 2" xfId="20529" xr:uid="{00000000-0005-0000-0000-000026500000}"/>
    <cellStyle name="Comma 3 4 2 2 6 4" xfId="20530" xr:uid="{00000000-0005-0000-0000-000027500000}"/>
    <cellStyle name="Comma 3 4 2 2 6 4 2" xfId="20531" xr:uid="{00000000-0005-0000-0000-000028500000}"/>
    <cellStyle name="Comma 3 4 2 2 6 5" xfId="20532" xr:uid="{00000000-0005-0000-0000-000029500000}"/>
    <cellStyle name="Comma 3 4 2 2 7" xfId="20533" xr:uid="{00000000-0005-0000-0000-00002A500000}"/>
    <cellStyle name="Comma 3 4 2 2 7 2" xfId="20534" xr:uid="{00000000-0005-0000-0000-00002B500000}"/>
    <cellStyle name="Comma 3 4 2 2 8" xfId="20535" xr:uid="{00000000-0005-0000-0000-00002C500000}"/>
    <cellStyle name="Comma 3 4 2 2 8 2" xfId="20536" xr:uid="{00000000-0005-0000-0000-00002D500000}"/>
    <cellStyle name="Comma 3 4 2 2 9" xfId="20537" xr:uid="{00000000-0005-0000-0000-00002E500000}"/>
    <cellStyle name="Comma 3 4 2 2 9 2" xfId="20538" xr:uid="{00000000-0005-0000-0000-00002F500000}"/>
    <cellStyle name="Comma 3 4 2 3" xfId="20539" xr:uid="{00000000-0005-0000-0000-000030500000}"/>
    <cellStyle name="Comma 3 4 2 3 2" xfId="20540" xr:uid="{00000000-0005-0000-0000-000031500000}"/>
    <cellStyle name="Comma 3 4 2 4" xfId="20541" xr:uid="{00000000-0005-0000-0000-000032500000}"/>
    <cellStyle name="Comma 3 4 2 4 2" xfId="20542" xr:uid="{00000000-0005-0000-0000-000033500000}"/>
    <cellStyle name="Comma 3 4 2 5" xfId="20543" xr:uid="{00000000-0005-0000-0000-000034500000}"/>
    <cellStyle name="Comma 3 4 2 5 2" xfId="20544" xr:uid="{00000000-0005-0000-0000-000035500000}"/>
    <cellStyle name="Comma 3 4 2 6" xfId="20545" xr:uid="{00000000-0005-0000-0000-000036500000}"/>
    <cellStyle name="Comma 3 4 2 6 2" xfId="20546" xr:uid="{00000000-0005-0000-0000-000037500000}"/>
    <cellStyle name="Comma 3 4 2 7" xfId="20547" xr:uid="{00000000-0005-0000-0000-000038500000}"/>
    <cellStyle name="Comma 3 4 2 7 10" xfId="20548" xr:uid="{00000000-0005-0000-0000-000039500000}"/>
    <cellStyle name="Comma 3 4 2 7 10 2" xfId="20549" xr:uid="{00000000-0005-0000-0000-00003A500000}"/>
    <cellStyle name="Comma 3 4 2 7 11" xfId="20550" xr:uid="{00000000-0005-0000-0000-00003B500000}"/>
    <cellStyle name="Comma 3 4 2 7 2" xfId="20551" xr:uid="{00000000-0005-0000-0000-00003C500000}"/>
    <cellStyle name="Comma 3 4 2 7 2 2" xfId="20552" xr:uid="{00000000-0005-0000-0000-00003D500000}"/>
    <cellStyle name="Comma 3 4 2 7 2 2 2" xfId="20553" xr:uid="{00000000-0005-0000-0000-00003E500000}"/>
    <cellStyle name="Comma 3 4 2 7 2 2 2 2" xfId="20554" xr:uid="{00000000-0005-0000-0000-00003F500000}"/>
    <cellStyle name="Comma 3 4 2 7 2 2 2 2 2" xfId="20555" xr:uid="{00000000-0005-0000-0000-000040500000}"/>
    <cellStyle name="Comma 3 4 2 7 2 2 2 3" xfId="20556" xr:uid="{00000000-0005-0000-0000-000041500000}"/>
    <cellStyle name="Comma 3 4 2 7 2 2 2 3 2" xfId="20557" xr:uid="{00000000-0005-0000-0000-000042500000}"/>
    <cellStyle name="Comma 3 4 2 7 2 2 2 4" xfId="20558" xr:uid="{00000000-0005-0000-0000-000043500000}"/>
    <cellStyle name="Comma 3 4 2 7 2 2 2 4 2" xfId="20559" xr:uid="{00000000-0005-0000-0000-000044500000}"/>
    <cellStyle name="Comma 3 4 2 7 2 2 2 5" xfId="20560" xr:uid="{00000000-0005-0000-0000-000045500000}"/>
    <cellStyle name="Comma 3 4 2 7 2 2 3" xfId="20561" xr:uid="{00000000-0005-0000-0000-000046500000}"/>
    <cellStyle name="Comma 3 4 2 7 2 2 3 2" xfId="20562" xr:uid="{00000000-0005-0000-0000-000047500000}"/>
    <cellStyle name="Comma 3 4 2 7 2 2 4" xfId="20563" xr:uid="{00000000-0005-0000-0000-000048500000}"/>
    <cellStyle name="Comma 3 4 2 7 2 2 4 2" xfId="20564" xr:uid="{00000000-0005-0000-0000-000049500000}"/>
    <cellStyle name="Comma 3 4 2 7 2 2 5" xfId="20565" xr:uid="{00000000-0005-0000-0000-00004A500000}"/>
    <cellStyle name="Comma 3 4 2 7 2 2 5 2" xfId="20566" xr:uid="{00000000-0005-0000-0000-00004B500000}"/>
    <cellStyle name="Comma 3 4 2 7 2 2 6" xfId="20567" xr:uid="{00000000-0005-0000-0000-00004C500000}"/>
    <cellStyle name="Comma 3 4 2 7 2 2 6 2" xfId="20568" xr:uid="{00000000-0005-0000-0000-00004D500000}"/>
    <cellStyle name="Comma 3 4 2 7 2 2 7" xfId="20569" xr:uid="{00000000-0005-0000-0000-00004E500000}"/>
    <cellStyle name="Comma 3 4 2 7 2 2 7 2" xfId="20570" xr:uid="{00000000-0005-0000-0000-00004F500000}"/>
    <cellStyle name="Comma 3 4 2 7 2 2 8" xfId="20571" xr:uid="{00000000-0005-0000-0000-000050500000}"/>
    <cellStyle name="Comma 3 4 2 7 2 3" xfId="20572" xr:uid="{00000000-0005-0000-0000-000051500000}"/>
    <cellStyle name="Comma 3 4 2 7 2 3 2" xfId="20573" xr:uid="{00000000-0005-0000-0000-000052500000}"/>
    <cellStyle name="Comma 3 4 2 7 2 3 2 2" xfId="20574" xr:uid="{00000000-0005-0000-0000-000053500000}"/>
    <cellStyle name="Comma 3 4 2 7 2 3 3" xfId="20575" xr:uid="{00000000-0005-0000-0000-000054500000}"/>
    <cellStyle name="Comma 3 4 2 7 2 3 3 2" xfId="20576" xr:uid="{00000000-0005-0000-0000-000055500000}"/>
    <cellStyle name="Comma 3 4 2 7 2 3 4" xfId="20577" xr:uid="{00000000-0005-0000-0000-000056500000}"/>
    <cellStyle name="Comma 3 4 2 7 2 3 4 2" xfId="20578" xr:uid="{00000000-0005-0000-0000-000057500000}"/>
    <cellStyle name="Comma 3 4 2 7 2 3 5" xfId="20579" xr:uid="{00000000-0005-0000-0000-000058500000}"/>
    <cellStyle name="Comma 3 4 2 7 2 4" xfId="20580" xr:uid="{00000000-0005-0000-0000-000059500000}"/>
    <cellStyle name="Comma 3 4 2 7 2 4 2" xfId="20581" xr:uid="{00000000-0005-0000-0000-00005A500000}"/>
    <cellStyle name="Comma 3 4 2 7 2 5" xfId="20582" xr:uid="{00000000-0005-0000-0000-00005B500000}"/>
    <cellStyle name="Comma 3 4 2 7 2 5 2" xfId="20583" xr:uid="{00000000-0005-0000-0000-00005C500000}"/>
    <cellStyle name="Comma 3 4 2 7 2 6" xfId="20584" xr:uid="{00000000-0005-0000-0000-00005D500000}"/>
    <cellStyle name="Comma 3 4 2 7 2 6 2" xfId="20585" xr:uid="{00000000-0005-0000-0000-00005E500000}"/>
    <cellStyle name="Comma 3 4 2 7 2 7" xfId="20586" xr:uid="{00000000-0005-0000-0000-00005F500000}"/>
    <cellStyle name="Comma 3 4 2 7 2 7 2" xfId="20587" xr:uid="{00000000-0005-0000-0000-000060500000}"/>
    <cellStyle name="Comma 3 4 2 7 2 8" xfId="20588" xr:uid="{00000000-0005-0000-0000-000061500000}"/>
    <cellStyle name="Comma 3 4 2 7 3" xfId="20589" xr:uid="{00000000-0005-0000-0000-000062500000}"/>
    <cellStyle name="Comma 3 4 2 7 3 2" xfId="20590" xr:uid="{00000000-0005-0000-0000-000063500000}"/>
    <cellStyle name="Comma 3 4 2 7 4" xfId="20591" xr:uid="{00000000-0005-0000-0000-000064500000}"/>
    <cellStyle name="Comma 3 4 2 7 4 2" xfId="20592" xr:uid="{00000000-0005-0000-0000-000065500000}"/>
    <cellStyle name="Comma 3 4 2 7 5" xfId="20593" xr:uid="{00000000-0005-0000-0000-000066500000}"/>
    <cellStyle name="Comma 3 4 2 7 5 2" xfId="20594" xr:uid="{00000000-0005-0000-0000-000067500000}"/>
    <cellStyle name="Comma 3 4 2 7 5 2 2" xfId="20595" xr:uid="{00000000-0005-0000-0000-000068500000}"/>
    <cellStyle name="Comma 3 4 2 7 5 3" xfId="20596" xr:uid="{00000000-0005-0000-0000-000069500000}"/>
    <cellStyle name="Comma 3 4 2 7 5 3 2" xfId="20597" xr:uid="{00000000-0005-0000-0000-00006A500000}"/>
    <cellStyle name="Comma 3 4 2 7 5 4" xfId="20598" xr:uid="{00000000-0005-0000-0000-00006B500000}"/>
    <cellStyle name="Comma 3 4 2 7 5 4 2" xfId="20599" xr:uid="{00000000-0005-0000-0000-00006C500000}"/>
    <cellStyle name="Comma 3 4 2 7 5 5" xfId="20600" xr:uid="{00000000-0005-0000-0000-00006D500000}"/>
    <cellStyle name="Comma 3 4 2 7 6" xfId="20601" xr:uid="{00000000-0005-0000-0000-00006E500000}"/>
    <cellStyle name="Comma 3 4 2 7 6 2" xfId="20602" xr:uid="{00000000-0005-0000-0000-00006F500000}"/>
    <cellStyle name="Comma 3 4 2 7 7" xfId="20603" xr:uid="{00000000-0005-0000-0000-000070500000}"/>
    <cellStyle name="Comma 3 4 2 7 7 2" xfId="20604" xr:uid="{00000000-0005-0000-0000-000071500000}"/>
    <cellStyle name="Comma 3 4 2 7 8" xfId="20605" xr:uid="{00000000-0005-0000-0000-000072500000}"/>
    <cellStyle name="Comma 3 4 2 7 8 2" xfId="20606" xr:uid="{00000000-0005-0000-0000-000073500000}"/>
    <cellStyle name="Comma 3 4 2 7 9" xfId="20607" xr:uid="{00000000-0005-0000-0000-000074500000}"/>
    <cellStyle name="Comma 3 4 2 7 9 2" xfId="20608" xr:uid="{00000000-0005-0000-0000-000075500000}"/>
    <cellStyle name="Comma 3 4 2 8" xfId="20609" xr:uid="{00000000-0005-0000-0000-000076500000}"/>
    <cellStyle name="Comma 3 4 2 8 2" xfId="20610" xr:uid="{00000000-0005-0000-0000-000077500000}"/>
    <cellStyle name="Comma 3 4 2 8 2 2" xfId="20611" xr:uid="{00000000-0005-0000-0000-000078500000}"/>
    <cellStyle name="Comma 3 4 2 8 2 2 2" xfId="20612" xr:uid="{00000000-0005-0000-0000-000079500000}"/>
    <cellStyle name="Comma 3 4 2 8 2 2 2 2" xfId="20613" xr:uid="{00000000-0005-0000-0000-00007A500000}"/>
    <cellStyle name="Comma 3 4 2 8 2 2 3" xfId="20614" xr:uid="{00000000-0005-0000-0000-00007B500000}"/>
    <cellStyle name="Comma 3 4 2 8 2 2 3 2" xfId="20615" xr:uid="{00000000-0005-0000-0000-00007C500000}"/>
    <cellStyle name="Comma 3 4 2 8 2 2 4" xfId="20616" xr:uid="{00000000-0005-0000-0000-00007D500000}"/>
    <cellStyle name="Comma 3 4 2 8 2 2 4 2" xfId="20617" xr:uid="{00000000-0005-0000-0000-00007E500000}"/>
    <cellStyle name="Comma 3 4 2 8 2 2 5" xfId="20618" xr:uid="{00000000-0005-0000-0000-00007F500000}"/>
    <cellStyle name="Comma 3 4 2 8 2 3" xfId="20619" xr:uid="{00000000-0005-0000-0000-000080500000}"/>
    <cellStyle name="Comma 3 4 2 8 2 3 2" xfId="20620" xr:uid="{00000000-0005-0000-0000-000081500000}"/>
    <cellStyle name="Comma 3 4 2 8 2 4" xfId="20621" xr:uid="{00000000-0005-0000-0000-000082500000}"/>
    <cellStyle name="Comma 3 4 2 8 2 4 2" xfId="20622" xr:uid="{00000000-0005-0000-0000-000083500000}"/>
    <cellStyle name="Comma 3 4 2 8 2 5" xfId="20623" xr:uid="{00000000-0005-0000-0000-000084500000}"/>
    <cellStyle name="Comma 3 4 2 8 2 5 2" xfId="20624" xr:uid="{00000000-0005-0000-0000-000085500000}"/>
    <cellStyle name="Comma 3 4 2 8 2 6" xfId="20625" xr:uid="{00000000-0005-0000-0000-000086500000}"/>
    <cellStyle name="Comma 3 4 2 8 2 6 2" xfId="20626" xr:uid="{00000000-0005-0000-0000-000087500000}"/>
    <cellStyle name="Comma 3 4 2 8 2 7" xfId="20627" xr:uid="{00000000-0005-0000-0000-000088500000}"/>
    <cellStyle name="Comma 3 4 2 8 2 7 2" xfId="20628" xr:uid="{00000000-0005-0000-0000-000089500000}"/>
    <cellStyle name="Comma 3 4 2 8 2 8" xfId="20629" xr:uid="{00000000-0005-0000-0000-00008A500000}"/>
    <cellStyle name="Comma 3 4 2 8 3" xfId="20630" xr:uid="{00000000-0005-0000-0000-00008B500000}"/>
    <cellStyle name="Comma 3 4 2 8 3 2" xfId="20631" xr:uid="{00000000-0005-0000-0000-00008C500000}"/>
    <cellStyle name="Comma 3 4 2 8 3 2 2" xfId="20632" xr:uid="{00000000-0005-0000-0000-00008D500000}"/>
    <cellStyle name="Comma 3 4 2 8 3 3" xfId="20633" xr:uid="{00000000-0005-0000-0000-00008E500000}"/>
    <cellStyle name="Comma 3 4 2 8 3 3 2" xfId="20634" xr:uid="{00000000-0005-0000-0000-00008F500000}"/>
    <cellStyle name="Comma 3 4 2 8 3 4" xfId="20635" xr:uid="{00000000-0005-0000-0000-000090500000}"/>
    <cellStyle name="Comma 3 4 2 8 3 4 2" xfId="20636" xr:uid="{00000000-0005-0000-0000-000091500000}"/>
    <cellStyle name="Comma 3 4 2 8 3 5" xfId="20637" xr:uid="{00000000-0005-0000-0000-000092500000}"/>
    <cellStyle name="Comma 3 4 2 8 4" xfId="20638" xr:uid="{00000000-0005-0000-0000-000093500000}"/>
    <cellStyle name="Comma 3 4 2 8 4 2" xfId="20639" xr:uid="{00000000-0005-0000-0000-000094500000}"/>
    <cellStyle name="Comma 3 4 2 8 5" xfId="20640" xr:uid="{00000000-0005-0000-0000-000095500000}"/>
    <cellStyle name="Comma 3 4 2 8 5 2" xfId="20641" xr:uid="{00000000-0005-0000-0000-000096500000}"/>
    <cellStyle name="Comma 3 4 2 8 6" xfId="20642" xr:uid="{00000000-0005-0000-0000-000097500000}"/>
    <cellStyle name="Comma 3 4 2 8 6 2" xfId="20643" xr:uid="{00000000-0005-0000-0000-000098500000}"/>
    <cellStyle name="Comma 3 4 2 8 7" xfId="20644" xr:uid="{00000000-0005-0000-0000-000099500000}"/>
    <cellStyle name="Comma 3 4 2 8 7 2" xfId="20645" xr:uid="{00000000-0005-0000-0000-00009A500000}"/>
    <cellStyle name="Comma 3 4 2 8 8" xfId="20646" xr:uid="{00000000-0005-0000-0000-00009B500000}"/>
    <cellStyle name="Comma 3 4 2 9" xfId="20647" xr:uid="{00000000-0005-0000-0000-00009C500000}"/>
    <cellStyle name="Comma 3 4 2 9 2" xfId="20648" xr:uid="{00000000-0005-0000-0000-00009D500000}"/>
    <cellStyle name="Comma 3 4 20" xfId="20649" xr:uid="{00000000-0005-0000-0000-00009E500000}"/>
    <cellStyle name="Comma 3 4 3" xfId="20650" xr:uid="{00000000-0005-0000-0000-00009F500000}"/>
    <cellStyle name="Comma 3 4 3 2" xfId="20651" xr:uid="{00000000-0005-0000-0000-0000A0500000}"/>
    <cellStyle name="Comma 3 4 4" xfId="20652" xr:uid="{00000000-0005-0000-0000-0000A1500000}"/>
    <cellStyle name="Comma 3 4 4 2" xfId="20653" xr:uid="{00000000-0005-0000-0000-0000A2500000}"/>
    <cellStyle name="Comma 3 4 5" xfId="20654" xr:uid="{00000000-0005-0000-0000-0000A3500000}"/>
    <cellStyle name="Comma 3 4 5 2" xfId="20655" xr:uid="{00000000-0005-0000-0000-0000A4500000}"/>
    <cellStyle name="Comma 3 4 6" xfId="20656" xr:uid="{00000000-0005-0000-0000-0000A5500000}"/>
    <cellStyle name="Comma 3 4 6 2" xfId="20657" xr:uid="{00000000-0005-0000-0000-0000A6500000}"/>
    <cellStyle name="Comma 3 4 7" xfId="20658" xr:uid="{00000000-0005-0000-0000-0000A7500000}"/>
    <cellStyle name="Comma 3 4 7 10" xfId="20659" xr:uid="{00000000-0005-0000-0000-0000A8500000}"/>
    <cellStyle name="Comma 3 4 7 10 2" xfId="20660" xr:uid="{00000000-0005-0000-0000-0000A9500000}"/>
    <cellStyle name="Comma 3 4 7 11" xfId="20661" xr:uid="{00000000-0005-0000-0000-0000AA500000}"/>
    <cellStyle name="Comma 3 4 7 11 2" xfId="20662" xr:uid="{00000000-0005-0000-0000-0000AB500000}"/>
    <cellStyle name="Comma 3 4 7 12" xfId="20663" xr:uid="{00000000-0005-0000-0000-0000AC500000}"/>
    <cellStyle name="Comma 3 4 7 2" xfId="20664" xr:uid="{00000000-0005-0000-0000-0000AD500000}"/>
    <cellStyle name="Comma 3 4 7 2 10" xfId="20665" xr:uid="{00000000-0005-0000-0000-0000AE500000}"/>
    <cellStyle name="Comma 3 4 7 2 10 2" xfId="20666" xr:uid="{00000000-0005-0000-0000-0000AF500000}"/>
    <cellStyle name="Comma 3 4 7 2 11" xfId="20667" xr:uid="{00000000-0005-0000-0000-0000B0500000}"/>
    <cellStyle name="Comma 3 4 7 2 2" xfId="20668" xr:uid="{00000000-0005-0000-0000-0000B1500000}"/>
    <cellStyle name="Comma 3 4 7 2 2 2" xfId="20669" xr:uid="{00000000-0005-0000-0000-0000B2500000}"/>
    <cellStyle name="Comma 3 4 7 2 2 2 2" xfId="20670" xr:uid="{00000000-0005-0000-0000-0000B3500000}"/>
    <cellStyle name="Comma 3 4 7 2 2 2 2 2" xfId="20671" xr:uid="{00000000-0005-0000-0000-0000B4500000}"/>
    <cellStyle name="Comma 3 4 7 2 2 2 2 2 2" xfId="20672" xr:uid="{00000000-0005-0000-0000-0000B5500000}"/>
    <cellStyle name="Comma 3 4 7 2 2 2 2 3" xfId="20673" xr:uid="{00000000-0005-0000-0000-0000B6500000}"/>
    <cellStyle name="Comma 3 4 7 2 2 2 2 3 2" xfId="20674" xr:uid="{00000000-0005-0000-0000-0000B7500000}"/>
    <cellStyle name="Comma 3 4 7 2 2 2 2 4" xfId="20675" xr:uid="{00000000-0005-0000-0000-0000B8500000}"/>
    <cellStyle name="Comma 3 4 7 2 2 2 2 4 2" xfId="20676" xr:uid="{00000000-0005-0000-0000-0000B9500000}"/>
    <cellStyle name="Comma 3 4 7 2 2 2 2 5" xfId="20677" xr:uid="{00000000-0005-0000-0000-0000BA500000}"/>
    <cellStyle name="Comma 3 4 7 2 2 2 3" xfId="20678" xr:uid="{00000000-0005-0000-0000-0000BB500000}"/>
    <cellStyle name="Comma 3 4 7 2 2 2 3 2" xfId="20679" xr:uid="{00000000-0005-0000-0000-0000BC500000}"/>
    <cellStyle name="Comma 3 4 7 2 2 2 4" xfId="20680" xr:uid="{00000000-0005-0000-0000-0000BD500000}"/>
    <cellStyle name="Comma 3 4 7 2 2 2 4 2" xfId="20681" xr:uid="{00000000-0005-0000-0000-0000BE500000}"/>
    <cellStyle name="Comma 3 4 7 2 2 2 5" xfId="20682" xr:uid="{00000000-0005-0000-0000-0000BF500000}"/>
    <cellStyle name="Comma 3 4 7 2 2 2 5 2" xfId="20683" xr:uid="{00000000-0005-0000-0000-0000C0500000}"/>
    <cellStyle name="Comma 3 4 7 2 2 2 6" xfId="20684" xr:uid="{00000000-0005-0000-0000-0000C1500000}"/>
    <cellStyle name="Comma 3 4 7 2 2 2 6 2" xfId="20685" xr:uid="{00000000-0005-0000-0000-0000C2500000}"/>
    <cellStyle name="Comma 3 4 7 2 2 2 7" xfId="20686" xr:uid="{00000000-0005-0000-0000-0000C3500000}"/>
    <cellStyle name="Comma 3 4 7 2 2 2 7 2" xfId="20687" xr:uid="{00000000-0005-0000-0000-0000C4500000}"/>
    <cellStyle name="Comma 3 4 7 2 2 2 8" xfId="20688" xr:uid="{00000000-0005-0000-0000-0000C5500000}"/>
    <cellStyle name="Comma 3 4 7 2 2 3" xfId="20689" xr:uid="{00000000-0005-0000-0000-0000C6500000}"/>
    <cellStyle name="Comma 3 4 7 2 2 3 2" xfId="20690" xr:uid="{00000000-0005-0000-0000-0000C7500000}"/>
    <cellStyle name="Comma 3 4 7 2 2 3 2 2" xfId="20691" xr:uid="{00000000-0005-0000-0000-0000C8500000}"/>
    <cellStyle name="Comma 3 4 7 2 2 3 3" xfId="20692" xr:uid="{00000000-0005-0000-0000-0000C9500000}"/>
    <cellStyle name="Comma 3 4 7 2 2 3 3 2" xfId="20693" xr:uid="{00000000-0005-0000-0000-0000CA500000}"/>
    <cellStyle name="Comma 3 4 7 2 2 3 4" xfId="20694" xr:uid="{00000000-0005-0000-0000-0000CB500000}"/>
    <cellStyle name="Comma 3 4 7 2 2 3 4 2" xfId="20695" xr:uid="{00000000-0005-0000-0000-0000CC500000}"/>
    <cellStyle name="Comma 3 4 7 2 2 3 5" xfId="20696" xr:uid="{00000000-0005-0000-0000-0000CD500000}"/>
    <cellStyle name="Comma 3 4 7 2 2 4" xfId="20697" xr:uid="{00000000-0005-0000-0000-0000CE500000}"/>
    <cellStyle name="Comma 3 4 7 2 2 4 2" xfId="20698" xr:uid="{00000000-0005-0000-0000-0000CF500000}"/>
    <cellStyle name="Comma 3 4 7 2 2 5" xfId="20699" xr:uid="{00000000-0005-0000-0000-0000D0500000}"/>
    <cellStyle name="Comma 3 4 7 2 2 5 2" xfId="20700" xr:uid="{00000000-0005-0000-0000-0000D1500000}"/>
    <cellStyle name="Comma 3 4 7 2 2 6" xfId="20701" xr:uid="{00000000-0005-0000-0000-0000D2500000}"/>
    <cellStyle name="Comma 3 4 7 2 2 6 2" xfId="20702" xr:uid="{00000000-0005-0000-0000-0000D3500000}"/>
    <cellStyle name="Comma 3 4 7 2 2 7" xfId="20703" xr:uid="{00000000-0005-0000-0000-0000D4500000}"/>
    <cellStyle name="Comma 3 4 7 2 2 7 2" xfId="20704" xr:uid="{00000000-0005-0000-0000-0000D5500000}"/>
    <cellStyle name="Comma 3 4 7 2 2 8" xfId="20705" xr:uid="{00000000-0005-0000-0000-0000D6500000}"/>
    <cellStyle name="Comma 3 4 7 2 3" xfId="20706" xr:uid="{00000000-0005-0000-0000-0000D7500000}"/>
    <cellStyle name="Comma 3 4 7 2 3 2" xfId="20707" xr:uid="{00000000-0005-0000-0000-0000D8500000}"/>
    <cellStyle name="Comma 3 4 7 2 4" xfId="20708" xr:uid="{00000000-0005-0000-0000-0000D9500000}"/>
    <cellStyle name="Comma 3 4 7 2 4 2" xfId="20709" xr:uid="{00000000-0005-0000-0000-0000DA500000}"/>
    <cellStyle name="Comma 3 4 7 2 5" xfId="20710" xr:uid="{00000000-0005-0000-0000-0000DB500000}"/>
    <cellStyle name="Comma 3 4 7 2 5 2" xfId="20711" xr:uid="{00000000-0005-0000-0000-0000DC500000}"/>
    <cellStyle name="Comma 3 4 7 2 5 2 2" xfId="20712" xr:uid="{00000000-0005-0000-0000-0000DD500000}"/>
    <cellStyle name="Comma 3 4 7 2 5 3" xfId="20713" xr:uid="{00000000-0005-0000-0000-0000DE500000}"/>
    <cellStyle name="Comma 3 4 7 2 5 3 2" xfId="20714" xr:uid="{00000000-0005-0000-0000-0000DF500000}"/>
    <cellStyle name="Comma 3 4 7 2 5 4" xfId="20715" xr:uid="{00000000-0005-0000-0000-0000E0500000}"/>
    <cellStyle name="Comma 3 4 7 2 5 4 2" xfId="20716" xr:uid="{00000000-0005-0000-0000-0000E1500000}"/>
    <cellStyle name="Comma 3 4 7 2 5 5" xfId="20717" xr:uid="{00000000-0005-0000-0000-0000E2500000}"/>
    <cellStyle name="Comma 3 4 7 2 6" xfId="20718" xr:uid="{00000000-0005-0000-0000-0000E3500000}"/>
    <cellStyle name="Comma 3 4 7 2 6 2" xfId="20719" xr:uid="{00000000-0005-0000-0000-0000E4500000}"/>
    <cellStyle name="Comma 3 4 7 2 7" xfId="20720" xr:uid="{00000000-0005-0000-0000-0000E5500000}"/>
    <cellStyle name="Comma 3 4 7 2 7 2" xfId="20721" xr:uid="{00000000-0005-0000-0000-0000E6500000}"/>
    <cellStyle name="Comma 3 4 7 2 8" xfId="20722" xr:uid="{00000000-0005-0000-0000-0000E7500000}"/>
    <cellStyle name="Comma 3 4 7 2 8 2" xfId="20723" xr:uid="{00000000-0005-0000-0000-0000E8500000}"/>
    <cellStyle name="Comma 3 4 7 2 9" xfId="20724" xr:uid="{00000000-0005-0000-0000-0000E9500000}"/>
    <cellStyle name="Comma 3 4 7 2 9 2" xfId="20725" xr:uid="{00000000-0005-0000-0000-0000EA500000}"/>
    <cellStyle name="Comma 3 4 7 3" xfId="20726" xr:uid="{00000000-0005-0000-0000-0000EB500000}"/>
    <cellStyle name="Comma 3 4 7 3 2" xfId="20727" xr:uid="{00000000-0005-0000-0000-0000EC500000}"/>
    <cellStyle name="Comma 3 4 7 4" xfId="20728" xr:uid="{00000000-0005-0000-0000-0000ED500000}"/>
    <cellStyle name="Comma 3 4 7 4 2" xfId="20729" xr:uid="{00000000-0005-0000-0000-0000EE500000}"/>
    <cellStyle name="Comma 3 4 7 4 2 2" xfId="20730" xr:uid="{00000000-0005-0000-0000-0000EF500000}"/>
    <cellStyle name="Comma 3 4 7 4 2 2 2" xfId="20731" xr:uid="{00000000-0005-0000-0000-0000F0500000}"/>
    <cellStyle name="Comma 3 4 7 4 2 2 2 2" xfId="20732" xr:uid="{00000000-0005-0000-0000-0000F1500000}"/>
    <cellStyle name="Comma 3 4 7 4 2 2 3" xfId="20733" xr:uid="{00000000-0005-0000-0000-0000F2500000}"/>
    <cellStyle name="Comma 3 4 7 4 2 2 3 2" xfId="20734" xr:uid="{00000000-0005-0000-0000-0000F3500000}"/>
    <cellStyle name="Comma 3 4 7 4 2 2 4" xfId="20735" xr:uid="{00000000-0005-0000-0000-0000F4500000}"/>
    <cellStyle name="Comma 3 4 7 4 2 2 4 2" xfId="20736" xr:uid="{00000000-0005-0000-0000-0000F5500000}"/>
    <cellStyle name="Comma 3 4 7 4 2 2 5" xfId="20737" xr:uid="{00000000-0005-0000-0000-0000F6500000}"/>
    <cellStyle name="Comma 3 4 7 4 2 3" xfId="20738" xr:uid="{00000000-0005-0000-0000-0000F7500000}"/>
    <cellStyle name="Comma 3 4 7 4 2 3 2" xfId="20739" xr:uid="{00000000-0005-0000-0000-0000F8500000}"/>
    <cellStyle name="Comma 3 4 7 4 2 4" xfId="20740" xr:uid="{00000000-0005-0000-0000-0000F9500000}"/>
    <cellStyle name="Comma 3 4 7 4 2 4 2" xfId="20741" xr:uid="{00000000-0005-0000-0000-0000FA500000}"/>
    <cellStyle name="Comma 3 4 7 4 2 5" xfId="20742" xr:uid="{00000000-0005-0000-0000-0000FB500000}"/>
    <cellStyle name="Comma 3 4 7 4 2 5 2" xfId="20743" xr:uid="{00000000-0005-0000-0000-0000FC500000}"/>
    <cellStyle name="Comma 3 4 7 4 2 6" xfId="20744" xr:uid="{00000000-0005-0000-0000-0000FD500000}"/>
    <cellStyle name="Comma 3 4 7 4 2 6 2" xfId="20745" xr:uid="{00000000-0005-0000-0000-0000FE500000}"/>
    <cellStyle name="Comma 3 4 7 4 2 7" xfId="20746" xr:uid="{00000000-0005-0000-0000-0000FF500000}"/>
    <cellStyle name="Comma 3 4 7 4 2 7 2" xfId="20747" xr:uid="{00000000-0005-0000-0000-000000510000}"/>
    <cellStyle name="Comma 3 4 7 4 2 8" xfId="20748" xr:uid="{00000000-0005-0000-0000-000001510000}"/>
    <cellStyle name="Comma 3 4 7 4 3" xfId="20749" xr:uid="{00000000-0005-0000-0000-000002510000}"/>
    <cellStyle name="Comma 3 4 7 4 3 2" xfId="20750" xr:uid="{00000000-0005-0000-0000-000003510000}"/>
    <cellStyle name="Comma 3 4 7 4 3 2 2" xfId="20751" xr:uid="{00000000-0005-0000-0000-000004510000}"/>
    <cellStyle name="Comma 3 4 7 4 3 3" xfId="20752" xr:uid="{00000000-0005-0000-0000-000005510000}"/>
    <cellStyle name="Comma 3 4 7 4 3 3 2" xfId="20753" xr:uid="{00000000-0005-0000-0000-000006510000}"/>
    <cellStyle name="Comma 3 4 7 4 3 4" xfId="20754" xr:uid="{00000000-0005-0000-0000-000007510000}"/>
    <cellStyle name="Comma 3 4 7 4 3 4 2" xfId="20755" xr:uid="{00000000-0005-0000-0000-000008510000}"/>
    <cellStyle name="Comma 3 4 7 4 3 5" xfId="20756" xr:uid="{00000000-0005-0000-0000-000009510000}"/>
    <cellStyle name="Comma 3 4 7 4 4" xfId="20757" xr:uid="{00000000-0005-0000-0000-00000A510000}"/>
    <cellStyle name="Comma 3 4 7 4 4 2" xfId="20758" xr:uid="{00000000-0005-0000-0000-00000B510000}"/>
    <cellStyle name="Comma 3 4 7 4 5" xfId="20759" xr:uid="{00000000-0005-0000-0000-00000C510000}"/>
    <cellStyle name="Comma 3 4 7 4 5 2" xfId="20760" xr:uid="{00000000-0005-0000-0000-00000D510000}"/>
    <cellStyle name="Comma 3 4 7 4 6" xfId="20761" xr:uid="{00000000-0005-0000-0000-00000E510000}"/>
    <cellStyle name="Comma 3 4 7 4 6 2" xfId="20762" xr:uid="{00000000-0005-0000-0000-00000F510000}"/>
    <cellStyle name="Comma 3 4 7 4 7" xfId="20763" xr:uid="{00000000-0005-0000-0000-000010510000}"/>
    <cellStyle name="Comma 3 4 7 4 7 2" xfId="20764" xr:uid="{00000000-0005-0000-0000-000011510000}"/>
    <cellStyle name="Comma 3 4 7 4 8" xfId="20765" xr:uid="{00000000-0005-0000-0000-000012510000}"/>
    <cellStyle name="Comma 3 4 7 5" xfId="20766" xr:uid="{00000000-0005-0000-0000-000013510000}"/>
    <cellStyle name="Comma 3 4 7 5 2" xfId="20767" xr:uid="{00000000-0005-0000-0000-000014510000}"/>
    <cellStyle name="Comma 3 4 7 6" xfId="20768" xr:uid="{00000000-0005-0000-0000-000015510000}"/>
    <cellStyle name="Comma 3 4 7 6 2" xfId="20769" xr:uid="{00000000-0005-0000-0000-000016510000}"/>
    <cellStyle name="Comma 3 4 7 6 2 2" xfId="20770" xr:uid="{00000000-0005-0000-0000-000017510000}"/>
    <cellStyle name="Comma 3 4 7 6 3" xfId="20771" xr:uid="{00000000-0005-0000-0000-000018510000}"/>
    <cellStyle name="Comma 3 4 7 6 3 2" xfId="20772" xr:uid="{00000000-0005-0000-0000-000019510000}"/>
    <cellStyle name="Comma 3 4 7 6 4" xfId="20773" xr:uid="{00000000-0005-0000-0000-00001A510000}"/>
    <cellStyle name="Comma 3 4 7 6 4 2" xfId="20774" xr:uid="{00000000-0005-0000-0000-00001B510000}"/>
    <cellStyle name="Comma 3 4 7 6 5" xfId="20775" xr:uid="{00000000-0005-0000-0000-00001C510000}"/>
    <cellStyle name="Comma 3 4 7 7" xfId="20776" xr:uid="{00000000-0005-0000-0000-00001D510000}"/>
    <cellStyle name="Comma 3 4 7 7 2" xfId="20777" xr:uid="{00000000-0005-0000-0000-00001E510000}"/>
    <cellStyle name="Comma 3 4 7 8" xfId="20778" xr:uid="{00000000-0005-0000-0000-00001F510000}"/>
    <cellStyle name="Comma 3 4 7 8 2" xfId="20779" xr:uid="{00000000-0005-0000-0000-000020510000}"/>
    <cellStyle name="Comma 3 4 7 9" xfId="20780" xr:uid="{00000000-0005-0000-0000-000021510000}"/>
    <cellStyle name="Comma 3 4 7 9 2" xfId="20781" xr:uid="{00000000-0005-0000-0000-000022510000}"/>
    <cellStyle name="Comma 3 4 8" xfId="20782" xr:uid="{00000000-0005-0000-0000-000023510000}"/>
    <cellStyle name="Comma 3 4 8 2" xfId="20783" xr:uid="{00000000-0005-0000-0000-000024510000}"/>
    <cellStyle name="Comma 3 4 9" xfId="20784" xr:uid="{00000000-0005-0000-0000-000025510000}"/>
    <cellStyle name="Comma 3 4 9 2" xfId="20785" xr:uid="{00000000-0005-0000-0000-000026510000}"/>
    <cellStyle name="Comma 3 40" xfId="20786" xr:uid="{00000000-0005-0000-0000-000027510000}"/>
    <cellStyle name="Comma 3 41" xfId="20787" xr:uid="{00000000-0005-0000-0000-000028510000}"/>
    <cellStyle name="Comma 3 42" xfId="20788" xr:uid="{00000000-0005-0000-0000-000029510000}"/>
    <cellStyle name="Comma 3 43" xfId="20789" xr:uid="{00000000-0005-0000-0000-00002A510000}"/>
    <cellStyle name="Comma 3 44" xfId="20790" xr:uid="{00000000-0005-0000-0000-00002B510000}"/>
    <cellStyle name="Comma 3 45" xfId="20791" xr:uid="{00000000-0005-0000-0000-00002C510000}"/>
    <cellStyle name="Comma 3 46" xfId="20792" xr:uid="{00000000-0005-0000-0000-00002D510000}"/>
    <cellStyle name="Comma 3 47" xfId="20793" xr:uid="{00000000-0005-0000-0000-00002E510000}"/>
    <cellStyle name="Comma 3 48" xfId="20794" xr:uid="{00000000-0005-0000-0000-00002F510000}"/>
    <cellStyle name="Comma 3 49" xfId="20795" xr:uid="{00000000-0005-0000-0000-000030510000}"/>
    <cellStyle name="Comma 3 5" xfId="20796" xr:uid="{00000000-0005-0000-0000-000031510000}"/>
    <cellStyle name="Comma 3 5 2" xfId="20797" xr:uid="{00000000-0005-0000-0000-000032510000}"/>
    <cellStyle name="Comma 3 50" xfId="20798" xr:uid="{00000000-0005-0000-0000-000033510000}"/>
    <cellStyle name="Comma 3 51" xfId="20799" xr:uid="{00000000-0005-0000-0000-000034510000}"/>
    <cellStyle name="Comma 3 52" xfId="20800" xr:uid="{00000000-0005-0000-0000-000035510000}"/>
    <cellStyle name="Comma 3 53" xfId="20801" xr:uid="{00000000-0005-0000-0000-000036510000}"/>
    <cellStyle name="Comma 3 54" xfId="20802" xr:uid="{00000000-0005-0000-0000-000037510000}"/>
    <cellStyle name="Comma 3 55" xfId="20803" xr:uid="{00000000-0005-0000-0000-000038510000}"/>
    <cellStyle name="Comma 3 56" xfId="20804" xr:uid="{00000000-0005-0000-0000-000039510000}"/>
    <cellStyle name="Comma 3 57" xfId="20805" xr:uid="{00000000-0005-0000-0000-00003A510000}"/>
    <cellStyle name="Comma 3 58" xfId="20806" xr:uid="{00000000-0005-0000-0000-00003B510000}"/>
    <cellStyle name="Comma 3 59" xfId="20807" xr:uid="{00000000-0005-0000-0000-00003C510000}"/>
    <cellStyle name="Comma 3 6" xfId="20808" xr:uid="{00000000-0005-0000-0000-00003D510000}"/>
    <cellStyle name="Comma 3 6 10" xfId="20809" xr:uid="{00000000-0005-0000-0000-00003E510000}"/>
    <cellStyle name="Comma 3 6 10 2" xfId="20810" xr:uid="{00000000-0005-0000-0000-00003F510000}"/>
    <cellStyle name="Comma 3 6 10 2 2" xfId="20811" xr:uid="{00000000-0005-0000-0000-000040510000}"/>
    <cellStyle name="Comma 3 6 10 3" xfId="20812" xr:uid="{00000000-0005-0000-0000-000041510000}"/>
    <cellStyle name="Comma 3 6 10 3 2" xfId="20813" xr:uid="{00000000-0005-0000-0000-000042510000}"/>
    <cellStyle name="Comma 3 6 10 4" xfId="20814" xr:uid="{00000000-0005-0000-0000-000043510000}"/>
    <cellStyle name="Comma 3 6 10 4 2" xfId="20815" xr:uid="{00000000-0005-0000-0000-000044510000}"/>
    <cellStyle name="Comma 3 6 10 5" xfId="20816" xr:uid="{00000000-0005-0000-0000-000045510000}"/>
    <cellStyle name="Comma 3 6 11" xfId="20817" xr:uid="{00000000-0005-0000-0000-000046510000}"/>
    <cellStyle name="Comma 3 6 11 2" xfId="20818" xr:uid="{00000000-0005-0000-0000-000047510000}"/>
    <cellStyle name="Comma 3 6 12" xfId="20819" xr:uid="{00000000-0005-0000-0000-000048510000}"/>
    <cellStyle name="Comma 3 6 12 2" xfId="20820" xr:uid="{00000000-0005-0000-0000-000049510000}"/>
    <cellStyle name="Comma 3 6 13" xfId="20821" xr:uid="{00000000-0005-0000-0000-00004A510000}"/>
    <cellStyle name="Comma 3 6 13 2" xfId="20822" xr:uid="{00000000-0005-0000-0000-00004B510000}"/>
    <cellStyle name="Comma 3 6 14" xfId="20823" xr:uid="{00000000-0005-0000-0000-00004C510000}"/>
    <cellStyle name="Comma 3 6 14 2" xfId="20824" xr:uid="{00000000-0005-0000-0000-00004D510000}"/>
    <cellStyle name="Comma 3 6 15" xfId="20825" xr:uid="{00000000-0005-0000-0000-00004E510000}"/>
    <cellStyle name="Comma 3 6 15 2" xfId="20826" xr:uid="{00000000-0005-0000-0000-00004F510000}"/>
    <cellStyle name="Comma 3 6 16" xfId="20827" xr:uid="{00000000-0005-0000-0000-000050510000}"/>
    <cellStyle name="Comma 3 6 2" xfId="20828" xr:uid="{00000000-0005-0000-0000-000051510000}"/>
    <cellStyle name="Comma 3 6 2 10" xfId="20829" xr:uid="{00000000-0005-0000-0000-000052510000}"/>
    <cellStyle name="Comma 3 6 2 10 2" xfId="20830" xr:uid="{00000000-0005-0000-0000-000053510000}"/>
    <cellStyle name="Comma 3 6 2 11" xfId="20831" xr:uid="{00000000-0005-0000-0000-000054510000}"/>
    <cellStyle name="Comma 3 6 2 11 2" xfId="20832" xr:uid="{00000000-0005-0000-0000-000055510000}"/>
    <cellStyle name="Comma 3 6 2 12" xfId="20833" xr:uid="{00000000-0005-0000-0000-000056510000}"/>
    <cellStyle name="Comma 3 6 2 2" xfId="20834" xr:uid="{00000000-0005-0000-0000-000057510000}"/>
    <cellStyle name="Comma 3 6 2 2 10" xfId="20835" xr:uid="{00000000-0005-0000-0000-000058510000}"/>
    <cellStyle name="Comma 3 6 2 2 10 2" xfId="20836" xr:uid="{00000000-0005-0000-0000-000059510000}"/>
    <cellStyle name="Comma 3 6 2 2 11" xfId="20837" xr:uid="{00000000-0005-0000-0000-00005A510000}"/>
    <cellStyle name="Comma 3 6 2 2 2" xfId="20838" xr:uid="{00000000-0005-0000-0000-00005B510000}"/>
    <cellStyle name="Comma 3 6 2 2 2 2" xfId="20839" xr:uid="{00000000-0005-0000-0000-00005C510000}"/>
    <cellStyle name="Comma 3 6 2 2 2 2 2" xfId="20840" xr:uid="{00000000-0005-0000-0000-00005D510000}"/>
    <cellStyle name="Comma 3 6 2 2 2 2 2 2" xfId="20841" xr:uid="{00000000-0005-0000-0000-00005E510000}"/>
    <cellStyle name="Comma 3 6 2 2 2 2 2 2 2" xfId="20842" xr:uid="{00000000-0005-0000-0000-00005F510000}"/>
    <cellStyle name="Comma 3 6 2 2 2 2 2 3" xfId="20843" xr:uid="{00000000-0005-0000-0000-000060510000}"/>
    <cellStyle name="Comma 3 6 2 2 2 2 2 3 2" xfId="20844" xr:uid="{00000000-0005-0000-0000-000061510000}"/>
    <cellStyle name="Comma 3 6 2 2 2 2 2 4" xfId="20845" xr:uid="{00000000-0005-0000-0000-000062510000}"/>
    <cellStyle name="Comma 3 6 2 2 2 2 2 4 2" xfId="20846" xr:uid="{00000000-0005-0000-0000-000063510000}"/>
    <cellStyle name="Comma 3 6 2 2 2 2 2 5" xfId="20847" xr:uid="{00000000-0005-0000-0000-000064510000}"/>
    <cellStyle name="Comma 3 6 2 2 2 2 3" xfId="20848" xr:uid="{00000000-0005-0000-0000-000065510000}"/>
    <cellStyle name="Comma 3 6 2 2 2 2 3 2" xfId="20849" xr:uid="{00000000-0005-0000-0000-000066510000}"/>
    <cellStyle name="Comma 3 6 2 2 2 2 4" xfId="20850" xr:uid="{00000000-0005-0000-0000-000067510000}"/>
    <cellStyle name="Comma 3 6 2 2 2 2 4 2" xfId="20851" xr:uid="{00000000-0005-0000-0000-000068510000}"/>
    <cellStyle name="Comma 3 6 2 2 2 2 5" xfId="20852" xr:uid="{00000000-0005-0000-0000-000069510000}"/>
    <cellStyle name="Comma 3 6 2 2 2 2 5 2" xfId="20853" xr:uid="{00000000-0005-0000-0000-00006A510000}"/>
    <cellStyle name="Comma 3 6 2 2 2 2 6" xfId="20854" xr:uid="{00000000-0005-0000-0000-00006B510000}"/>
    <cellStyle name="Comma 3 6 2 2 2 2 6 2" xfId="20855" xr:uid="{00000000-0005-0000-0000-00006C510000}"/>
    <cellStyle name="Comma 3 6 2 2 2 2 7" xfId="20856" xr:uid="{00000000-0005-0000-0000-00006D510000}"/>
    <cellStyle name="Comma 3 6 2 2 2 2 7 2" xfId="20857" xr:uid="{00000000-0005-0000-0000-00006E510000}"/>
    <cellStyle name="Comma 3 6 2 2 2 2 8" xfId="20858" xr:uid="{00000000-0005-0000-0000-00006F510000}"/>
    <cellStyle name="Comma 3 6 2 2 2 3" xfId="20859" xr:uid="{00000000-0005-0000-0000-000070510000}"/>
    <cellStyle name="Comma 3 6 2 2 2 3 2" xfId="20860" xr:uid="{00000000-0005-0000-0000-000071510000}"/>
    <cellStyle name="Comma 3 6 2 2 2 3 2 2" xfId="20861" xr:uid="{00000000-0005-0000-0000-000072510000}"/>
    <cellStyle name="Comma 3 6 2 2 2 3 3" xfId="20862" xr:uid="{00000000-0005-0000-0000-000073510000}"/>
    <cellStyle name="Comma 3 6 2 2 2 3 3 2" xfId="20863" xr:uid="{00000000-0005-0000-0000-000074510000}"/>
    <cellStyle name="Comma 3 6 2 2 2 3 4" xfId="20864" xr:uid="{00000000-0005-0000-0000-000075510000}"/>
    <cellStyle name="Comma 3 6 2 2 2 3 4 2" xfId="20865" xr:uid="{00000000-0005-0000-0000-000076510000}"/>
    <cellStyle name="Comma 3 6 2 2 2 3 5" xfId="20866" xr:uid="{00000000-0005-0000-0000-000077510000}"/>
    <cellStyle name="Comma 3 6 2 2 2 4" xfId="20867" xr:uid="{00000000-0005-0000-0000-000078510000}"/>
    <cellStyle name="Comma 3 6 2 2 2 4 2" xfId="20868" xr:uid="{00000000-0005-0000-0000-000079510000}"/>
    <cellStyle name="Comma 3 6 2 2 2 5" xfId="20869" xr:uid="{00000000-0005-0000-0000-00007A510000}"/>
    <cellStyle name="Comma 3 6 2 2 2 5 2" xfId="20870" xr:uid="{00000000-0005-0000-0000-00007B510000}"/>
    <cellStyle name="Comma 3 6 2 2 2 6" xfId="20871" xr:uid="{00000000-0005-0000-0000-00007C510000}"/>
    <cellStyle name="Comma 3 6 2 2 2 6 2" xfId="20872" xr:uid="{00000000-0005-0000-0000-00007D510000}"/>
    <cellStyle name="Comma 3 6 2 2 2 7" xfId="20873" xr:uid="{00000000-0005-0000-0000-00007E510000}"/>
    <cellStyle name="Comma 3 6 2 2 2 7 2" xfId="20874" xr:uid="{00000000-0005-0000-0000-00007F510000}"/>
    <cellStyle name="Comma 3 6 2 2 2 8" xfId="20875" xr:uid="{00000000-0005-0000-0000-000080510000}"/>
    <cellStyle name="Comma 3 6 2 2 3" xfId="20876" xr:uid="{00000000-0005-0000-0000-000081510000}"/>
    <cellStyle name="Comma 3 6 2 2 3 2" xfId="20877" xr:uid="{00000000-0005-0000-0000-000082510000}"/>
    <cellStyle name="Comma 3 6 2 2 4" xfId="20878" xr:uid="{00000000-0005-0000-0000-000083510000}"/>
    <cellStyle name="Comma 3 6 2 2 4 2" xfId="20879" xr:uid="{00000000-0005-0000-0000-000084510000}"/>
    <cellStyle name="Comma 3 6 2 2 5" xfId="20880" xr:uid="{00000000-0005-0000-0000-000085510000}"/>
    <cellStyle name="Comma 3 6 2 2 5 2" xfId="20881" xr:uid="{00000000-0005-0000-0000-000086510000}"/>
    <cellStyle name="Comma 3 6 2 2 5 2 2" xfId="20882" xr:uid="{00000000-0005-0000-0000-000087510000}"/>
    <cellStyle name="Comma 3 6 2 2 5 3" xfId="20883" xr:uid="{00000000-0005-0000-0000-000088510000}"/>
    <cellStyle name="Comma 3 6 2 2 5 3 2" xfId="20884" xr:uid="{00000000-0005-0000-0000-000089510000}"/>
    <cellStyle name="Comma 3 6 2 2 5 4" xfId="20885" xr:uid="{00000000-0005-0000-0000-00008A510000}"/>
    <cellStyle name="Comma 3 6 2 2 5 4 2" xfId="20886" xr:uid="{00000000-0005-0000-0000-00008B510000}"/>
    <cellStyle name="Comma 3 6 2 2 5 5" xfId="20887" xr:uid="{00000000-0005-0000-0000-00008C510000}"/>
    <cellStyle name="Comma 3 6 2 2 6" xfId="20888" xr:uid="{00000000-0005-0000-0000-00008D510000}"/>
    <cellStyle name="Comma 3 6 2 2 6 2" xfId="20889" xr:uid="{00000000-0005-0000-0000-00008E510000}"/>
    <cellStyle name="Comma 3 6 2 2 7" xfId="20890" xr:uid="{00000000-0005-0000-0000-00008F510000}"/>
    <cellStyle name="Comma 3 6 2 2 7 2" xfId="20891" xr:uid="{00000000-0005-0000-0000-000090510000}"/>
    <cellStyle name="Comma 3 6 2 2 8" xfId="20892" xr:uid="{00000000-0005-0000-0000-000091510000}"/>
    <cellStyle name="Comma 3 6 2 2 8 2" xfId="20893" xr:uid="{00000000-0005-0000-0000-000092510000}"/>
    <cellStyle name="Comma 3 6 2 2 9" xfId="20894" xr:uid="{00000000-0005-0000-0000-000093510000}"/>
    <cellStyle name="Comma 3 6 2 2 9 2" xfId="20895" xr:uid="{00000000-0005-0000-0000-000094510000}"/>
    <cellStyle name="Comma 3 6 2 3" xfId="20896" xr:uid="{00000000-0005-0000-0000-000095510000}"/>
    <cellStyle name="Comma 3 6 2 3 2" xfId="20897" xr:uid="{00000000-0005-0000-0000-000096510000}"/>
    <cellStyle name="Comma 3 6 2 4" xfId="20898" xr:uid="{00000000-0005-0000-0000-000097510000}"/>
    <cellStyle name="Comma 3 6 2 4 2" xfId="20899" xr:uid="{00000000-0005-0000-0000-000098510000}"/>
    <cellStyle name="Comma 3 6 2 4 2 2" xfId="20900" xr:uid="{00000000-0005-0000-0000-000099510000}"/>
    <cellStyle name="Comma 3 6 2 4 2 2 2" xfId="20901" xr:uid="{00000000-0005-0000-0000-00009A510000}"/>
    <cellStyle name="Comma 3 6 2 4 2 2 2 2" xfId="20902" xr:uid="{00000000-0005-0000-0000-00009B510000}"/>
    <cellStyle name="Comma 3 6 2 4 2 2 3" xfId="20903" xr:uid="{00000000-0005-0000-0000-00009C510000}"/>
    <cellStyle name="Comma 3 6 2 4 2 2 3 2" xfId="20904" xr:uid="{00000000-0005-0000-0000-00009D510000}"/>
    <cellStyle name="Comma 3 6 2 4 2 2 4" xfId="20905" xr:uid="{00000000-0005-0000-0000-00009E510000}"/>
    <cellStyle name="Comma 3 6 2 4 2 2 4 2" xfId="20906" xr:uid="{00000000-0005-0000-0000-00009F510000}"/>
    <cellStyle name="Comma 3 6 2 4 2 2 5" xfId="20907" xr:uid="{00000000-0005-0000-0000-0000A0510000}"/>
    <cellStyle name="Comma 3 6 2 4 2 3" xfId="20908" xr:uid="{00000000-0005-0000-0000-0000A1510000}"/>
    <cellStyle name="Comma 3 6 2 4 2 3 2" xfId="20909" xr:uid="{00000000-0005-0000-0000-0000A2510000}"/>
    <cellStyle name="Comma 3 6 2 4 2 4" xfId="20910" xr:uid="{00000000-0005-0000-0000-0000A3510000}"/>
    <cellStyle name="Comma 3 6 2 4 2 4 2" xfId="20911" xr:uid="{00000000-0005-0000-0000-0000A4510000}"/>
    <cellStyle name="Comma 3 6 2 4 2 5" xfId="20912" xr:uid="{00000000-0005-0000-0000-0000A5510000}"/>
    <cellStyle name="Comma 3 6 2 4 2 5 2" xfId="20913" xr:uid="{00000000-0005-0000-0000-0000A6510000}"/>
    <cellStyle name="Comma 3 6 2 4 2 6" xfId="20914" xr:uid="{00000000-0005-0000-0000-0000A7510000}"/>
    <cellStyle name="Comma 3 6 2 4 2 6 2" xfId="20915" xr:uid="{00000000-0005-0000-0000-0000A8510000}"/>
    <cellStyle name="Comma 3 6 2 4 2 7" xfId="20916" xr:uid="{00000000-0005-0000-0000-0000A9510000}"/>
    <cellStyle name="Comma 3 6 2 4 2 7 2" xfId="20917" xr:uid="{00000000-0005-0000-0000-0000AA510000}"/>
    <cellStyle name="Comma 3 6 2 4 2 8" xfId="20918" xr:uid="{00000000-0005-0000-0000-0000AB510000}"/>
    <cellStyle name="Comma 3 6 2 4 3" xfId="20919" xr:uid="{00000000-0005-0000-0000-0000AC510000}"/>
    <cellStyle name="Comma 3 6 2 4 3 2" xfId="20920" xr:uid="{00000000-0005-0000-0000-0000AD510000}"/>
    <cellStyle name="Comma 3 6 2 4 3 2 2" xfId="20921" xr:uid="{00000000-0005-0000-0000-0000AE510000}"/>
    <cellStyle name="Comma 3 6 2 4 3 3" xfId="20922" xr:uid="{00000000-0005-0000-0000-0000AF510000}"/>
    <cellStyle name="Comma 3 6 2 4 3 3 2" xfId="20923" xr:uid="{00000000-0005-0000-0000-0000B0510000}"/>
    <cellStyle name="Comma 3 6 2 4 3 4" xfId="20924" xr:uid="{00000000-0005-0000-0000-0000B1510000}"/>
    <cellStyle name="Comma 3 6 2 4 3 4 2" xfId="20925" xr:uid="{00000000-0005-0000-0000-0000B2510000}"/>
    <cellStyle name="Comma 3 6 2 4 3 5" xfId="20926" xr:uid="{00000000-0005-0000-0000-0000B3510000}"/>
    <cellStyle name="Comma 3 6 2 4 4" xfId="20927" xr:uid="{00000000-0005-0000-0000-0000B4510000}"/>
    <cellStyle name="Comma 3 6 2 4 4 2" xfId="20928" xr:uid="{00000000-0005-0000-0000-0000B5510000}"/>
    <cellStyle name="Comma 3 6 2 4 5" xfId="20929" xr:uid="{00000000-0005-0000-0000-0000B6510000}"/>
    <cellStyle name="Comma 3 6 2 4 5 2" xfId="20930" xr:uid="{00000000-0005-0000-0000-0000B7510000}"/>
    <cellStyle name="Comma 3 6 2 4 6" xfId="20931" xr:uid="{00000000-0005-0000-0000-0000B8510000}"/>
    <cellStyle name="Comma 3 6 2 4 6 2" xfId="20932" xr:uid="{00000000-0005-0000-0000-0000B9510000}"/>
    <cellStyle name="Comma 3 6 2 4 7" xfId="20933" xr:uid="{00000000-0005-0000-0000-0000BA510000}"/>
    <cellStyle name="Comma 3 6 2 4 7 2" xfId="20934" xr:uid="{00000000-0005-0000-0000-0000BB510000}"/>
    <cellStyle name="Comma 3 6 2 4 8" xfId="20935" xr:uid="{00000000-0005-0000-0000-0000BC510000}"/>
    <cellStyle name="Comma 3 6 2 5" xfId="20936" xr:uid="{00000000-0005-0000-0000-0000BD510000}"/>
    <cellStyle name="Comma 3 6 2 5 2" xfId="20937" xr:uid="{00000000-0005-0000-0000-0000BE510000}"/>
    <cellStyle name="Comma 3 6 2 6" xfId="20938" xr:uid="{00000000-0005-0000-0000-0000BF510000}"/>
    <cellStyle name="Comma 3 6 2 6 2" xfId="20939" xr:uid="{00000000-0005-0000-0000-0000C0510000}"/>
    <cellStyle name="Comma 3 6 2 6 2 2" xfId="20940" xr:uid="{00000000-0005-0000-0000-0000C1510000}"/>
    <cellStyle name="Comma 3 6 2 6 3" xfId="20941" xr:uid="{00000000-0005-0000-0000-0000C2510000}"/>
    <cellStyle name="Comma 3 6 2 6 3 2" xfId="20942" xr:uid="{00000000-0005-0000-0000-0000C3510000}"/>
    <cellStyle name="Comma 3 6 2 6 4" xfId="20943" xr:uid="{00000000-0005-0000-0000-0000C4510000}"/>
    <cellStyle name="Comma 3 6 2 6 4 2" xfId="20944" xr:uid="{00000000-0005-0000-0000-0000C5510000}"/>
    <cellStyle name="Comma 3 6 2 6 5" xfId="20945" xr:uid="{00000000-0005-0000-0000-0000C6510000}"/>
    <cellStyle name="Comma 3 6 2 7" xfId="20946" xr:uid="{00000000-0005-0000-0000-0000C7510000}"/>
    <cellStyle name="Comma 3 6 2 7 2" xfId="20947" xr:uid="{00000000-0005-0000-0000-0000C8510000}"/>
    <cellStyle name="Comma 3 6 2 8" xfId="20948" xr:uid="{00000000-0005-0000-0000-0000C9510000}"/>
    <cellStyle name="Comma 3 6 2 8 2" xfId="20949" xr:uid="{00000000-0005-0000-0000-0000CA510000}"/>
    <cellStyle name="Comma 3 6 2 9" xfId="20950" xr:uid="{00000000-0005-0000-0000-0000CB510000}"/>
    <cellStyle name="Comma 3 6 2 9 2" xfId="20951" xr:uid="{00000000-0005-0000-0000-0000CC510000}"/>
    <cellStyle name="Comma 3 6 3" xfId="20952" xr:uid="{00000000-0005-0000-0000-0000CD510000}"/>
    <cellStyle name="Comma 3 6 3 2" xfId="20953" xr:uid="{00000000-0005-0000-0000-0000CE510000}"/>
    <cellStyle name="Comma 3 6 4" xfId="20954" xr:uid="{00000000-0005-0000-0000-0000CF510000}"/>
    <cellStyle name="Comma 3 6 4 2" xfId="20955" xr:uid="{00000000-0005-0000-0000-0000D0510000}"/>
    <cellStyle name="Comma 3 6 5" xfId="20956" xr:uid="{00000000-0005-0000-0000-0000D1510000}"/>
    <cellStyle name="Comma 3 6 5 2" xfId="20957" xr:uid="{00000000-0005-0000-0000-0000D2510000}"/>
    <cellStyle name="Comma 3 6 6" xfId="20958" xr:uid="{00000000-0005-0000-0000-0000D3510000}"/>
    <cellStyle name="Comma 3 6 6 2" xfId="20959" xr:uid="{00000000-0005-0000-0000-0000D4510000}"/>
    <cellStyle name="Comma 3 6 7" xfId="20960" xr:uid="{00000000-0005-0000-0000-0000D5510000}"/>
    <cellStyle name="Comma 3 6 7 10" xfId="20961" xr:uid="{00000000-0005-0000-0000-0000D6510000}"/>
    <cellStyle name="Comma 3 6 7 10 2" xfId="20962" xr:uid="{00000000-0005-0000-0000-0000D7510000}"/>
    <cellStyle name="Comma 3 6 7 11" xfId="20963" xr:uid="{00000000-0005-0000-0000-0000D8510000}"/>
    <cellStyle name="Comma 3 6 7 2" xfId="20964" xr:uid="{00000000-0005-0000-0000-0000D9510000}"/>
    <cellStyle name="Comma 3 6 7 2 2" xfId="20965" xr:uid="{00000000-0005-0000-0000-0000DA510000}"/>
    <cellStyle name="Comma 3 6 7 2 2 2" xfId="20966" xr:uid="{00000000-0005-0000-0000-0000DB510000}"/>
    <cellStyle name="Comma 3 6 7 2 2 2 2" xfId="20967" xr:uid="{00000000-0005-0000-0000-0000DC510000}"/>
    <cellStyle name="Comma 3 6 7 2 2 2 2 2" xfId="20968" xr:uid="{00000000-0005-0000-0000-0000DD510000}"/>
    <cellStyle name="Comma 3 6 7 2 2 2 3" xfId="20969" xr:uid="{00000000-0005-0000-0000-0000DE510000}"/>
    <cellStyle name="Comma 3 6 7 2 2 2 3 2" xfId="20970" xr:uid="{00000000-0005-0000-0000-0000DF510000}"/>
    <cellStyle name="Comma 3 6 7 2 2 2 4" xfId="20971" xr:uid="{00000000-0005-0000-0000-0000E0510000}"/>
    <cellStyle name="Comma 3 6 7 2 2 2 4 2" xfId="20972" xr:uid="{00000000-0005-0000-0000-0000E1510000}"/>
    <cellStyle name="Comma 3 6 7 2 2 2 5" xfId="20973" xr:uid="{00000000-0005-0000-0000-0000E2510000}"/>
    <cellStyle name="Comma 3 6 7 2 2 3" xfId="20974" xr:uid="{00000000-0005-0000-0000-0000E3510000}"/>
    <cellStyle name="Comma 3 6 7 2 2 3 2" xfId="20975" xr:uid="{00000000-0005-0000-0000-0000E4510000}"/>
    <cellStyle name="Comma 3 6 7 2 2 4" xfId="20976" xr:uid="{00000000-0005-0000-0000-0000E5510000}"/>
    <cellStyle name="Comma 3 6 7 2 2 4 2" xfId="20977" xr:uid="{00000000-0005-0000-0000-0000E6510000}"/>
    <cellStyle name="Comma 3 6 7 2 2 5" xfId="20978" xr:uid="{00000000-0005-0000-0000-0000E7510000}"/>
    <cellStyle name="Comma 3 6 7 2 2 5 2" xfId="20979" xr:uid="{00000000-0005-0000-0000-0000E8510000}"/>
    <cellStyle name="Comma 3 6 7 2 2 6" xfId="20980" xr:uid="{00000000-0005-0000-0000-0000E9510000}"/>
    <cellStyle name="Comma 3 6 7 2 2 6 2" xfId="20981" xr:uid="{00000000-0005-0000-0000-0000EA510000}"/>
    <cellStyle name="Comma 3 6 7 2 2 7" xfId="20982" xr:uid="{00000000-0005-0000-0000-0000EB510000}"/>
    <cellStyle name="Comma 3 6 7 2 2 7 2" xfId="20983" xr:uid="{00000000-0005-0000-0000-0000EC510000}"/>
    <cellStyle name="Comma 3 6 7 2 2 8" xfId="20984" xr:uid="{00000000-0005-0000-0000-0000ED510000}"/>
    <cellStyle name="Comma 3 6 7 2 3" xfId="20985" xr:uid="{00000000-0005-0000-0000-0000EE510000}"/>
    <cellStyle name="Comma 3 6 7 2 3 2" xfId="20986" xr:uid="{00000000-0005-0000-0000-0000EF510000}"/>
    <cellStyle name="Comma 3 6 7 2 3 2 2" xfId="20987" xr:uid="{00000000-0005-0000-0000-0000F0510000}"/>
    <cellStyle name="Comma 3 6 7 2 3 3" xfId="20988" xr:uid="{00000000-0005-0000-0000-0000F1510000}"/>
    <cellStyle name="Comma 3 6 7 2 3 3 2" xfId="20989" xr:uid="{00000000-0005-0000-0000-0000F2510000}"/>
    <cellStyle name="Comma 3 6 7 2 3 4" xfId="20990" xr:uid="{00000000-0005-0000-0000-0000F3510000}"/>
    <cellStyle name="Comma 3 6 7 2 3 4 2" xfId="20991" xr:uid="{00000000-0005-0000-0000-0000F4510000}"/>
    <cellStyle name="Comma 3 6 7 2 3 5" xfId="20992" xr:uid="{00000000-0005-0000-0000-0000F5510000}"/>
    <cellStyle name="Comma 3 6 7 2 4" xfId="20993" xr:uid="{00000000-0005-0000-0000-0000F6510000}"/>
    <cellStyle name="Comma 3 6 7 2 4 2" xfId="20994" xr:uid="{00000000-0005-0000-0000-0000F7510000}"/>
    <cellStyle name="Comma 3 6 7 2 5" xfId="20995" xr:uid="{00000000-0005-0000-0000-0000F8510000}"/>
    <cellStyle name="Comma 3 6 7 2 5 2" xfId="20996" xr:uid="{00000000-0005-0000-0000-0000F9510000}"/>
    <cellStyle name="Comma 3 6 7 2 6" xfId="20997" xr:uid="{00000000-0005-0000-0000-0000FA510000}"/>
    <cellStyle name="Comma 3 6 7 2 6 2" xfId="20998" xr:uid="{00000000-0005-0000-0000-0000FB510000}"/>
    <cellStyle name="Comma 3 6 7 2 7" xfId="20999" xr:uid="{00000000-0005-0000-0000-0000FC510000}"/>
    <cellStyle name="Comma 3 6 7 2 7 2" xfId="21000" xr:uid="{00000000-0005-0000-0000-0000FD510000}"/>
    <cellStyle name="Comma 3 6 7 2 8" xfId="21001" xr:uid="{00000000-0005-0000-0000-0000FE510000}"/>
    <cellStyle name="Comma 3 6 7 3" xfId="21002" xr:uid="{00000000-0005-0000-0000-0000FF510000}"/>
    <cellStyle name="Comma 3 6 7 3 2" xfId="21003" xr:uid="{00000000-0005-0000-0000-000000520000}"/>
    <cellStyle name="Comma 3 6 7 4" xfId="21004" xr:uid="{00000000-0005-0000-0000-000001520000}"/>
    <cellStyle name="Comma 3 6 7 4 2" xfId="21005" xr:uid="{00000000-0005-0000-0000-000002520000}"/>
    <cellStyle name="Comma 3 6 7 5" xfId="21006" xr:uid="{00000000-0005-0000-0000-000003520000}"/>
    <cellStyle name="Comma 3 6 7 5 2" xfId="21007" xr:uid="{00000000-0005-0000-0000-000004520000}"/>
    <cellStyle name="Comma 3 6 7 5 2 2" xfId="21008" xr:uid="{00000000-0005-0000-0000-000005520000}"/>
    <cellStyle name="Comma 3 6 7 5 3" xfId="21009" xr:uid="{00000000-0005-0000-0000-000006520000}"/>
    <cellStyle name="Comma 3 6 7 5 3 2" xfId="21010" xr:uid="{00000000-0005-0000-0000-000007520000}"/>
    <cellStyle name="Comma 3 6 7 5 4" xfId="21011" xr:uid="{00000000-0005-0000-0000-000008520000}"/>
    <cellStyle name="Comma 3 6 7 5 4 2" xfId="21012" xr:uid="{00000000-0005-0000-0000-000009520000}"/>
    <cellStyle name="Comma 3 6 7 5 5" xfId="21013" xr:uid="{00000000-0005-0000-0000-00000A520000}"/>
    <cellStyle name="Comma 3 6 7 6" xfId="21014" xr:uid="{00000000-0005-0000-0000-00000B520000}"/>
    <cellStyle name="Comma 3 6 7 6 2" xfId="21015" xr:uid="{00000000-0005-0000-0000-00000C520000}"/>
    <cellStyle name="Comma 3 6 7 7" xfId="21016" xr:uid="{00000000-0005-0000-0000-00000D520000}"/>
    <cellStyle name="Comma 3 6 7 7 2" xfId="21017" xr:uid="{00000000-0005-0000-0000-00000E520000}"/>
    <cellStyle name="Comma 3 6 7 8" xfId="21018" xr:uid="{00000000-0005-0000-0000-00000F520000}"/>
    <cellStyle name="Comma 3 6 7 8 2" xfId="21019" xr:uid="{00000000-0005-0000-0000-000010520000}"/>
    <cellStyle name="Comma 3 6 7 9" xfId="21020" xr:uid="{00000000-0005-0000-0000-000011520000}"/>
    <cellStyle name="Comma 3 6 7 9 2" xfId="21021" xr:uid="{00000000-0005-0000-0000-000012520000}"/>
    <cellStyle name="Comma 3 6 8" xfId="21022" xr:uid="{00000000-0005-0000-0000-000013520000}"/>
    <cellStyle name="Comma 3 6 8 2" xfId="21023" xr:uid="{00000000-0005-0000-0000-000014520000}"/>
    <cellStyle name="Comma 3 6 8 2 2" xfId="21024" xr:uid="{00000000-0005-0000-0000-000015520000}"/>
    <cellStyle name="Comma 3 6 8 2 2 2" xfId="21025" xr:uid="{00000000-0005-0000-0000-000016520000}"/>
    <cellStyle name="Comma 3 6 8 2 2 2 2" xfId="21026" xr:uid="{00000000-0005-0000-0000-000017520000}"/>
    <cellStyle name="Comma 3 6 8 2 2 3" xfId="21027" xr:uid="{00000000-0005-0000-0000-000018520000}"/>
    <cellStyle name="Comma 3 6 8 2 2 3 2" xfId="21028" xr:uid="{00000000-0005-0000-0000-000019520000}"/>
    <cellStyle name="Comma 3 6 8 2 2 4" xfId="21029" xr:uid="{00000000-0005-0000-0000-00001A520000}"/>
    <cellStyle name="Comma 3 6 8 2 2 4 2" xfId="21030" xr:uid="{00000000-0005-0000-0000-00001B520000}"/>
    <cellStyle name="Comma 3 6 8 2 2 5" xfId="21031" xr:uid="{00000000-0005-0000-0000-00001C520000}"/>
    <cellStyle name="Comma 3 6 8 2 3" xfId="21032" xr:uid="{00000000-0005-0000-0000-00001D520000}"/>
    <cellStyle name="Comma 3 6 8 2 3 2" xfId="21033" xr:uid="{00000000-0005-0000-0000-00001E520000}"/>
    <cellStyle name="Comma 3 6 8 2 4" xfId="21034" xr:uid="{00000000-0005-0000-0000-00001F520000}"/>
    <cellStyle name="Comma 3 6 8 2 4 2" xfId="21035" xr:uid="{00000000-0005-0000-0000-000020520000}"/>
    <cellStyle name="Comma 3 6 8 2 5" xfId="21036" xr:uid="{00000000-0005-0000-0000-000021520000}"/>
    <cellStyle name="Comma 3 6 8 2 5 2" xfId="21037" xr:uid="{00000000-0005-0000-0000-000022520000}"/>
    <cellStyle name="Comma 3 6 8 2 6" xfId="21038" xr:uid="{00000000-0005-0000-0000-000023520000}"/>
    <cellStyle name="Comma 3 6 8 2 6 2" xfId="21039" xr:uid="{00000000-0005-0000-0000-000024520000}"/>
    <cellStyle name="Comma 3 6 8 2 7" xfId="21040" xr:uid="{00000000-0005-0000-0000-000025520000}"/>
    <cellStyle name="Comma 3 6 8 2 7 2" xfId="21041" xr:uid="{00000000-0005-0000-0000-000026520000}"/>
    <cellStyle name="Comma 3 6 8 2 8" xfId="21042" xr:uid="{00000000-0005-0000-0000-000027520000}"/>
    <cellStyle name="Comma 3 6 8 3" xfId="21043" xr:uid="{00000000-0005-0000-0000-000028520000}"/>
    <cellStyle name="Comma 3 6 8 3 2" xfId="21044" xr:uid="{00000000-0005-0000-0000-000029520000}"/>
    <cellStyle name="Comma 3 6 8 3 2 2" xfId="21045" xr:uid="{00000000-0005-0000-0000-00002A520000}"/>
    <cellStyle name="Comma 3 6 8 3 3" xfId="21046" xr:uid="{00000000-0005-0000-0000-00002B520000}"/>
    <cellStyle name="Comma 3 6 8 3 3 2" xfId="21047" xr:uid="{00000000-0005-0000-0000-00002C520000}"/>
    <cellStyle name="Comma 3 6 8 3 4" xfId="21048" xr:uid="{00000000-0005-0000-0000-00002D520000}"/>
    <cellStyle name="Comma 3 6 8 3 4 2" xfId="21049" xr:uid="{00000000-0005-0000-0000-00002E520000}"/>
    <cellStyle name="Comma 3 6 8 3 5" xfId="21050" xr:uid="{00000000-0005-0000-0000-00002F520000}"/>
    <cellStyle name="Comma 3 6 8 4" xfId="21051" xr:uid="{00000000-0005-0000-0000-000030520000}"/>
    <cellStyle name="Comma 3 6 8 4 2" xfId="21052" xr:uid="{00000000-0005-0000-0000-000031520000}"/>
    <cellStyle name="Comma 3 6 8 5" xfId="21053" xr:uid="{00000000-0005-0000-0000-000032520000}"/>
    <cellStyle name="Comma 3 6 8 5 2" xfId="21054" xr:uid="{00000000-0005-0000-0000-000033520000}"/>
    <cellStyle name="Comma 3 6 8 6" xfId="21055" xr:uid="{00000000-0005-0000-0000-000034520000}"/>
    <cellStyle name="Comma 3 6 8 6 2" xfId="21056" xr:uid="{00000000-0005-0000-0000-000035520000}"/>
    <cellStyle name="Comma 3 6 8 7" xfId="21057" xr:uid="{00000000-0005-0000-0000-000036520000}"/>
    <cellStyle name="Comma 3 6 8 7 2" xfId="21058" xr:uid="{00000000-0005-0000-0000-000037520000}"/>
    <cellStyle name="Comma 3 6 8 8" xfId="21059" xr:uid="{00000000-0005-0000-0000-000038520000}"/>
    <cellStyle name="Comma 3 6 9" xfId="21060" xr:uid="{00000000-0005-0000-0000-000039520000}"/>
    <cellStyle name="Comma 3 6 9 2" xfId="21061" xr:uid="{00000000-0005-0000-0000-00003A520000}"/>
    <cellStyle name="Comma 3 60" xfId="21062" xr:uid="{00000000-0005-0000-0000-00003B520000}"/>
    <cellStyle name="Comma 3 61" xfId="21063" xr:uid="{00000000-0005-0000-0000-00003C520000}"/>
    <cellStyle name="Comma 3 62" xfId="21064" xr:uid="{00000000-0005-0000-0000-00003D520000}"/>
    <cellStyle name="Comma 3 63" xfId="21065" xr:uid="{00000000-0005-0000-0000-00003E520000}"/>
    <cellStyle name="Comma 3 64" xfId="21066" xr:uid="{00000000-0005-0000-0000-00003F520000}"/>
    <cellStyle name="Comma 3 65" xfId="21067" xr:uid="{00000000-0005-0000-0000-000040520000}"/>
    <cellStyle name="Comma 3 66" xfId="21068" xr:uid="{00000000-0005-0000-0000-000041520000}"/>
    <cellStyle name="Comma 3 67" xfId="21069" xr:uid="{00000000-0005-0000-0000-000042520000}"/>
    <cellStyle name="Comma 3 68" xfId="21070" xr:uid="{00000000-0005-0000-0000-000043520000}"/>
    <cellStyle name="Comma 3 69" xfId="21071" xr:uid="{00000000-0005-0000-0000-000044520000}"/>
    <cellStyle name="Comma 3 7" xfId="21072" xr:uid="{00000000-0005-0000-0000-000045520000}"/>
    <cellStyle name="Comma 3 7 2" xfId="21073" xr:uid="{00000000-0005-0000-0000-000046520000}"/>
    <cellStyle name="Comma 3 70" xfId="21074" xr:uid="{00000000-0005-0000-0000-000047520000}"/>
    <cellStyle name="Comma 3 71" xfId="21075" xr:uid="{00000000-0005-0000-0000-000048520000}"/>
    <cellStyle name="Comma 3 72" xfId="21076" xr:uid="{00000000-0005-0000-0000-000049520000}"/>
    <cellStyle name="Comma 3 73" xfId="21077" xr:uid="{00000000-0005-0000-0000-00004A520000}"/>
    <cellStyle name="Comma 3 74" xfId="21078" xr:uid="{00000000-0005-0000-0000-00004B520000}"/>
    <cellStyle name="Comma 3 75" xfId="21079" xr:uid="{00000000-0005-0000-0000-00004C520000}"/>
    <cellStyle name="Comma 3 76" xfId="21080" xr:uid="{00000000-0005-0000-0000-00004D520000}"/>
    <cellStyle name="Comma 3 77" xfId="21081" xr:uid="{00000000-0005-0000-0000-00004E520000}"/>
    <cellStyle name="Comma 3 78" xfId="21082" xr:uid="{00000000-0005-0000-0000-00004F520000}"/>
    <cellStyle name="Comma 3 79" xfId="21083" xr:uid="{00000000-0005-0000-0000-000050520000}"/>
    <cellStyle name="Comma 3 8" xfId="21084" xr:uid="{00000000-0005-0000-0000-000051520000}"/>
    <cellStyle name="Comma 3 8 2" xfId="21085" xr:uid="{00000000-0005-0000-0000-000052520000}"/>
    <cellStyle name="Comma 3 80" xfId="21086" xr:uid="{00000000-0005-0000-0000-000053520000}"/>
    <cellStyle name="Comma 3 81" xfId="21087" xr:uid="{00000000-0005-0000-0000-000054520000}"/>
    <cellStyle name="Comma 3 82" xfId="21088" xr:uid="{00000000-0005-0000-0000-000055520000}"/>
    <cellStyle name="Comma 3 83" xfId="21089" xr:uid="{00000000-0005-0000-0000-000056520000}"/>
    <cellStyle name="Comma 3 84" xfId="21090" xr:uid="{00000000-0005-0000-0000-000057520000}"/>
    <cellStyle name="Comma 3 85" xfId="21091" xr:uid="{00000000-0005-0000-0000-000058520000}"/>
    <cellStyle name="Comma 3 86" xfId="21092" xr:uid="{00000000-0005-0000-0000-000059520000}"/>
    <cellStyle name="Comma 3 87" xfId="21093" xr:uid="{00000000-0005-0000-0000-00005A520000}"/>
    <cellStyle name="Comma 3 88" xfId="21094" xr:uid="{00000000-0005-0000-0000-00005B520000}"/>
    <cellStyle name="Comma 3 89" xfId="21095" xr:uid="{00000000-0005-0000-0000-00005C520000}"/>
    <cellStyle name="Comma 3 9" xfId="21096" xr:uid="{00000000-0005-0000-0000-00005D520000}"/>
    <cellStyle name="Comma 3 9 2" xfId="21097" xr:uid="{00000000-0005-0000-0000-00005E520000}"/>
    <cellStyle name="Comma 3 90" xfId="21098" xr:uid="{00000000-0005-0000-0000-00005F520000}"/>
    <cellStyle name="Comma 3 91" xfId="21099" xr:uid="{00000000-0005-0000-0000-000060520000}"/>
    <cellStyle name="Comma 3 92" xfId="21100" xr:uid="{00000000-0005-0000-0000-000061520000}"/>
    <cellStyle name="Comma 3 93" xfId="21101" xr:uid="{00000000-0005-0000-0000-000062520000}"/>
    <cellStyle name="Comma 3 94" xfId="21102" xr:uid="{00000000-0005-0000-0000-000063520000}"/>
    <cellStyle name="Comma 3 95" xfId="21103" xr:uid="{00000000-0005-0000-0000-000064520000}"/>
    <cellStyle name="Comma 3 96" xfId="21104" xr:uid="{00000000-0005-0000-0000-000065520000}"/>
    <cellStyle name="Comma 3 97" xfId="21105" xr:uid="{00000000-0005-0000-0000-000066520000}"/>
    <cellStyle name="Comma 3 98" xfId="21106" xr:uid="{00000000-0005-0000-0000-000067520000}"/>
    <cellStyle name="Comma 3 99" xfId="21107" xr:uid="{00000000-0005-0000-0000-000068520000}"/>
    <cellStyle name="Comma 30" xfId="21108" xr:uid="{00000000-0005-0000-0000-000069520000}"/>
    <cellStyle name="Comma 30 10" xfId="21109" xr:uid="{00000000-0005-0000-0000-00006A520000}"/>
    <cellStyle name="Comma 30 100" xfId="21110" xr:uid="{00000000-0005-0000-0000-00006B520000}"/>
    <cellStyle name="Comma 30 101" xfId="21111" xr:uid="{00000000-0005-0000-0000-00006C520000}"/>
    <cellStyle name="Comma 30 102" xfId="21112" xr:uid="{00000000-0005-0000-0000-00006D520000}"/>
    <cellStyle name="Comma 30 103" xfId="21113" xr:uid="{00000000-0005-0000-0000-00006E520000}"/>
    <cellStyle name="Comma 30 104" xfId="21114" xr:uid="{00000000-0005-0000-0000-00006F520000}"/>
    <cellStyle name="Comma 30 105" xfId="21115" xr:uid="{00000000-0005-0000-0000-000070520000}"/>
    <cellStyle name="Comma 30 106" xfId="21116" xr:uid="{00000000-0005-0000-0000-000071520000}"/>
    <cellStyle name="Comma 30 107" xfId="21117" xr:uid="{00000000-0005-0000-0000-000072520000}"/>
    <cellStyle name="Comma 30 108" xfId="21118" xr:uid="{00000000-0005-0000-0000-000073520000}"/>
    <cellStyle name="Comma 30 109" xfId="21119" xr:uid="{00000000-0005-0000-0000-000074520000}"/>
    <cellStyle name="Comma 30 11" xfId="21120" xr:uid="{00000000-0005-0000-0000-000075520000}"/>
    <cellStyle name="Comma 30 110" xfId="21121" xr:uid="{00000000-0005-0000-0000-000076520000}"/>
    <cellStyle name="Comma 30 111" xfId="21122" xr:uid="{00000000-0005-0000-0000-000077520000}"/>
    <cellStyle name="Comma 30 112" xfId="21123" xr:uid="{00000000-0005-0000-0000-000078520000}"/>
    <cellStyle name="Comma 30 113" xfId="21124" xr:uid="{00000000-0005-0000-0000-000079520000}"/>
    <cellStyle name="Comma 30 114" xfId="21125" xr:uid="{00000000-0005-0000-0000-00007A520000}"/>
    <cellStyle name="Comma 30 115" xfId="21126" xr:uid="{00000000-0005-0000-0000-00007B520000}"/>
    <cellStyle name="Comma 30 116" xfId="21127" xr:uid="{00000000-0005-0000-0000-00007C520000}"/>
    <cellStyle name="Comma 30 117" xfId="21128" xr:uid="{00000000-0005-0000-0000-00007D520000}"/>
    <cellStyle name="Comma 30 118" xfId="21129" xr:uid="{00000000-0005-0000-0000-00007E520000}"/>
    <cellStyle name="Comma 30 119" xfId="21130" xr:uid="{00000000-0005-0000-0000-00007F520000}"/>
    <cellStyle name="Comma 30 12" xfId="21131" xr:uid="{00000000-0005-0000-0000-000080520000}"/>
    <cellStyle name="Comma 30 120" xfId="21132" xr:uid="{00000000-0005-0000-0000-000081520000}"/>
    <cellStyle name="Comma 30 121" xfId="21133" xr:uid="{00000000-0005-0000-0000-000082520000}"/>
    <cellStyle name="Comma 30 122" xfId="21134" xr:uid="{00000000-0005-0000-0000-000083520000}"/>
    <cellStyle name="Comma 30 123" xfId="21135" xr:uid="{00000000-0005-0000-0000-000084520000}"/>
    <cellStyle name="Comma 30 124" xfId="21136" xr:uid="{00000000-0005-0000-0000-000085520000}"/>
    <cellStyle name="Comma 30 125" xfId="21137" xr:uid="{00000000-0005-0000-0000-000086520000}"/>
    <cellStyle name="Comma 30 126" xfId="21138" xr:uid="{00000000-0005-0000-0000-000087520000}"/>
    <cellStyle name="Comma 30 127" xfId="21139" xr:uid="{00000000-0005-0000-0000-000088520000}"/>
    <cellStyle name="Comma 30 128" xfId="21140" xr:uid="{00000000-0005-0000-0000-000089520000}"/>
    <cellStyle name="Comma 30 129" xfId="21141" xr:uid="{00000000-0005-0000-0000-00008A520000}"/>
    <cellStyle name="Comma 30 13" xfId="21142" xr:uid="{00000000-0005-0000-0000-00008B520000}"/>
    <cellStyle name="Comma 30 130" xfId="21143" xr:uid="{00000000-0005-0000-0000-00008C520000}"/>
    <cellStyle name="Comma 30 131" xfId="21144" xr:uid="{00000000-0005-0000-0000-00008D520000}"/>
    <cellStyle name="Comma 30 132" xfId="21145" xr:uid="{00000000-0005-0000-0000-00008E520000}"/>
    <cellStyle name="Comma 30 133" xfId="21146" xr:uid="{00000000-0005-0000-0000-00008F520000}"/>
    <cellStyle name="Comma 30 134" xfId="21147" xr:uid="{00000000-0005-0000-0000-000090520000}"/>
    <cellStyle name="Comma 30 135" xfId="21148" xr:uid="{00000000-0005-0000-0000-000091520000}"/>
    <cellStyle name="Comma 30 136" xfId="21149" xr:uid="{00000000-0005-0000-0000-000092520000}"/>
    <cellStyle name="Comma 30 137" xfId="21150" xr:uid="{00000000-0005-0000-0000-000093520000}"/>
    <cellStyle name="Comma 30 138" xfId="21151" xr:uid="{00000000-0005-0000-0000-000094520000}"/>
    <cellStyle name="Comma 30 139" xfId="21152" xr:uid="{00000000-0005-0000-0000-000095520000}"/>
    <cellStyle name="Comma 30 14" xfId="21153" xr:uid="{00000000-0005-0000-0000-000096520000}"/>
    <cellStyle name="Comma 30 140" xfId="21154" xr:uid="{00000000-0005-0000-0000-000097520000}"/>
    <cellStyle name="Comma 30 141" xfId="21155" xr:uid="{00000000-0005-0000-0000-000098520000}"/>
    <cellStyle name="Comma 30 142" xfId="21156" xr:uid="{00000000-0005-0000-0000-000099520000}"/>
    <cellStyle name="Comma 30 143" xfId="21157" xr:uid="{00000000-0005-0000-0000-00009A520000}"/>
    <cellStyle name="Comma 30 144" xfId="21158" xr:uid="{00000000-0005-0000-0000-00009B520000}"/>
    <cellStyle name="Comma 30 145" xfId="21159" xr:uid="{00000000-0005-0000-0000-00009C520000}"/>
    <cellStyle name="Comma 30 15" xfId="21160" xr:uid="{00000000-0005-0000-0000-00009D520000}"/>
    <cellStyle name="Comma 30 16" xfId="21161" xr:uid="{00000000-0005-0000-0000-00009E520000}"/>
    <cellStyle name="Comma 30 17" xfId="21162" xr:uid="{00000000-0005-0000-0000-00009F520000}"/>
    <cellStyle name="Comma 30 18" xfId="21163" xr:uid="{00000000-0005-0000-0000-0000A0520000}"/>
    <cellStyle name="Comma 30 19" xfId="21164" xr:uid="{00000000-0005-0000-0000-0000A1520000}"/>
    <cellStyle name="Comma 30 2" xfId="21165" xr:uid="{00000000-0005-0000-0000-0000A2520000}"/>
    <cellStyle name="Comma 30 2 2" xfId="21166" xr:uid="{00000000-0005-0000-0000-0000A3520000}"/>
    <cellStyle name="Comma 30 2 3" xfId="21167" xr:uid="{00000000-0005-0000-0000-0000A4520000}"/>
    <cellStyle name="Comma 30 20" xfId="21168" xr:uid="{00000000-0005-0000-0000-0000A5520000}"/>
    <cellStyle name="Comma 30 21" xfId="21169" xr:uid="{00000000-0005-0000-0000-0000A6520000}"/>
    <cellStyle name="Comma 30 22" xfId="21170" xr:uid="{00000000-0005-0000-0000-0000A7520000}"/>
    <cellStyle name="Comma 30 23" xfId="21171" xr:uid="{00000000-0005-0000-0000-0000A8520000}"/>
    <cellStyle name="Comma 30 24" xfId="21172" xr:uid="{00000000-0005-0000-0000-0000A9520000}"/>
    <cellStyle name="Comma 30 25" xfId="21173" xr:uid="{00000000-0005-0000-0000-0000AA520000}"/>
    <cellStyle name="Comma 30 26" xfId="21174" xr:uid="{00000000-0005-0000-0000-0000AB520000}"/>
    <cellStyle name="Comma 30 27" xfId="21175" xr:uid="{00000000-0005-0000-0000-0000AC520000}"/>
    <cellStyle name="Comma 30 28" xfId="21176" xr:uid="{00000000-0005-0000-0000-0000AD520000}"/>
    <cellStyle name="Comma 30 29" xfId="21177" xr:uid="{00000000-0005-0000-0000-0000AE520000}"/>
    <cellStyle name="Comma 30 3" xfId="21178" xr:uid="{00000000-0005-0000-0000-0000AF520000}"/>
    <cellStyle name="Comma 30 3 2" xfId="21179" xr:uid="{00000000-0005-0000-0000-0000B0520000}"/>
    <cellStyle name="Comma 30 30" xfId="21180" xr:uid="{00000000-0005-0000-0000-0000B1520000}"/>
    <cellStyle name="Comma 30 31" xfId="21181" xr:uid="{00000000-0005-0000-0000-0000B2520000}"/>
    <cellStyle name="Comma 30 32" xfId="21182" xr:uid="{00000000-0005-0000-0000-0000B3520000}"/>
    <cellStyle name="Comma 30 33" xfId="21183" xr:uid="{00000000-0005-0000-0000-0000B4520000}"/>
    <cellStyle name="Comma 30 34" xfId="21184" xr:uid="{00000000-0005-0000-0000-0000B5520000}"/>
    <cellStyle name="Comma 30 35" xfId="21185" xr:uid="{00000000-0005-0000-0000-0000B6520000}"/>
    <cellStyle name="Comma 30 36" xfId="21186" xr:uid="{00000000-0005-0000-0000-0000B7520000}"/>
    <cellStyle name="Comma 30 37" xfId="21187" xr:uid="{00000000-0005-0000-0000-0000B8520000}"/>
    <cellStyle name="Comma 30 38" xfId="21188" xr:uid="{00000000-0005-0000-0000-0000B9520000}"/>
    <cellStyle name="Comma 30 39" xfId="21189" xr:uid="{00000000-0005-0000-0000-0000BA520000}"/>
    <cellStyle name="Comma 30 4" xfId="21190" xr:uid="{00000000-0005-0000-0000-0000BB520000}"/>
    <cellStyle name="Comma 30 40" xfId="21191" xr:uid="{00000000-0005-0000-0000-0000BC520000}"/>
    <cellStyle name="Comma 30 41" xfId="21192" xr:uid="{00000000-0005-0000-0000-0000BD520000}"/>
    <cellStyle name="Comma 30 42" xfId="21193" xr:uid="{00000000-0005-0000-0000-0000BE520000}"/>
    <cellStyle name="Comma 30 43" xfId="21194" xr:uid="{00000000-0005-0000-0000-0000BF520000}"/>
    <cellStyle name="Comma 30 44" xfId="21195" xr:uid="{00000000-0005-0000-0000-0000C0520000}"/>
    <cellStyle name="Comma 30 45" xfId="21196" xr:uid="{00000000-0005-0000-0000-0000C1520000}"/>
    <cellStyle name="Comma 30 46" xfId="21197" xr:uid="{00000000-0005-0000-0000-0000C2520000}"/>
    <cellStyle name="Comma 30 47" xfId="21198" xr:uid="{00000000-0005-0000-0000-0000C3520000}"/>
    <cellStyle name="Comma 30 48" xfId="21199" xr:uid="{00000000-0005-0000-0000-0000C4520000}"/>
    <cellStyle name="Comma 30 49" xfId="21200" xr:uid="{00000000-0005-0000-0000-0000C5520000}"/>
    <cellStyle name="Comma 30 5" xfId="21201" xr:uid="{00000000-0005-0000-0000-0000C6520000}"/>
    <cellStyle name="Comma 30 50" xfId="21202" xr:uid="{00000000-0005-0000-0000-0000C7520000}"/>
    <cellStyle name="Comma 30 51" xfId="21203" xr:uid="{00000000-0005-0000-0000-0000C8520000}"/>
    <cellStyle name="Comma 30 52" xfId="21204" xr:uid="{00000000-0005-0000-0000-0000C9520000}"/>
    <cellStyle name="Comma 30 53" xfId="21205" xr:uid="{00000000-0005-0000-0000-0000CA520000}"/>
    <cellStyle name="Comma 30 54" xfId="21206" xr:uid="{00000000-0005-0000-0000-0000CB520000}"/>
    <cellStyle name="Comma 30 55" xfId="21207" xr:uid="{00000000-0005-0000-0000-0000CC520000}"/>
    <cellStyle name="Comma 30 56" xfId="21208" xr:uid="{00000000-0005-0000-0000-0000CD520000}"/>
    <cellStyle name="Comma 30 57" xfId="21209" xr:uid="{00000000-0005-0000-0000-0000CE520000}"/>
    <cellStyle name="Comma 30 58" xfId="21210" xr:uid="{00000000-0005-0000-0000-0000CF520000}"/>
    <cellStyle name="Comma 30 59" xfId="21211" xr:uid="{00000000-0005-0000-0000-0000D0520000}"/>
    <cellStyle name="Comma 30 6" xfId="21212" xr:uid="{00000000-0005-0000-0000-0000D1520000}"/>
    <cellStyle name="Comma 30 60" xfId="21213" xr:uid="{00000000-0005-0000-0000-0000D2520000}"/>
    <cellStyle name="Comma 30 61" xfId="21214" xr:uid="{00000000-0005-0000-0000-0000D3520000}"/>
    <cellStyle name="Comma 30 62" xfId="21215" xr:uid="{00000000-0005-0000-0000-0000D4520000}"/>
    <cellStyle name="Comma 30 63" xfId="21216" xr:uid="{00000000-0005-0000-0000-0000D5520000}"/>
    <cellStyle name="Comma 30 64" xfId="21217" xr:uid="{00000000-0005-0000-0000-0000D6520000}"/>
    <cellStyle name="Comma 30 65" xfId="21218" xr:uid="{00000000-0005-0000-0000-0000D7520000}"/>
    <cellStyle name="Comma 30 66" xfId="21219" xr:uid="{00000000-0005-0000-0000-0000D8520000}"/>
    <cellStyle name="Comma 30 67" xfId="21220" xr:uid="{00000000-0005-0000-0000-0000D9520000}"/>
    <cellStyle name="Comma 30 68" xfId="21221" xr:uid="{00000000-0005-0000-0000-0000DA520000}"/>
    <cellStyle name="Comma 30 69" xfId="21222" xr:uid="{00000000-0005-0000-0000-0000DB520000}"/>
    <cellStyle name="Comma 30 7" xfId="21223" xr:uid="{00000000-0005-0000-0000-0000DC520000}"/>
    <cellStyle name="Comma 30 70" xfId="21224" xr:uid="{00000000-0005-0000-0000-0000DD520000}"/>
    <cellStyle name="Comma 30 71" xfId="21225" xr:uid="{00000000-0005-0000-0000-0000DE520000}"/>
    <cellStyle name="Comma 30 72" xfId="21226" xr:uid="{00000000-0005-0000-0000-0000DF520000}"/>
    <cellStyle name="Comma 30 73" xfId="21227" xr:uid="{00000000-0005-0000-0000-0000E0520000}"/>
    <cellStyle name="Comma 30 74" xfId="21228" xr:uid="{00000000-0005-0000-0000-0000E1520000}"/>
    <cellStyle name="Comma 30 75" xfId="21229" xr:uid="{00000000-0005-0000-0000-0000E2520000}"/>
    <cellStyle name="Comma 30 76" xfId="21230" xr:uid="{00000000-0005-0000-0000-0000E3520000}"/>
    <cellStyle name="Comma 30 77" xfId="21231" xr:uid="{00000000-0005-0000-0000-0000E4520000}"/>
    <cellStyle name="Comma 30 78" xfId="21232" xr:uid="{00000000-0005-0000-0000-0000E5520000}"/>
    <cellStyle name="Comma 30 79" xfId="21233" xr:uid="{00000000-0005-0000-0000-0000E6520000}"/>
    <cellStyle name="Comma 30 8" xfId="21234" xr:uid="{00000000-0005-0000-0000-0000E7520000}"/>
    <cellStyle name="Comma 30 80" xfId="21235" xr:uid="{00000000-0005-0000-0000-0000E8520000}"/>
    <cellStyle name="Comma 30 81" xfId="21236" xr:uid="{00000000-0005-0000-0000-0000E9520000}"/>
    <cellStyle name="Comma 30 82" xfId="21237" xr:uid="{00000000-0005-0000-0000-0000EA520000}"/>
    <cellStyle name="Comma 30 83" xfId="21238" xr:uid="{00000000-0005-0000-0000-0000EB520000}"/>
    <cellStyle name="Comma 30 84" xfId="21239" xr:uid="{00000000-0005-0000-0000-0000EC520000}"/>
    <cellStyle name="Comma 30 85" xfId="21240" xr:uid="{00000000-0005-0000-0000-0000ED520000}"/>
    <cellStyle name="Comma 30 86" xfId="21241" xr:uid="{00000000-0005-0000-0000-0000EE520000}"/>
    <cellStyle name="Comma 30 87" xfId="21242" xr:uid="{00000000-0005-0000-0000-0000EF520000}"/>
    <cellStyle name="Comma 30 88" xfId="21243" xr:uid="{00000000-0005-0000-0000-0000F0520000}"/>
    <cellStyle name="Comma 30 89" xfId="21244" xr:uid="{00000000-0005-0000-0000-0000F1520000}"/>
    <cellStyle name="Comma 30 9" xfId="21245" xr:uid="{00000000-0005-0000-0000-0000F2520000}"/>
    <cellStyle name="Comma 30 90" xfId="21246" xr:uid="{00000000-0005-0000-0000-0000F3520000}"/>
    <cellStyle name="Comma 30 91" xfId="21247" xr:uid="{00000000-0005-0000-0000-0000F4520000}"/>
    <cellStyle name="Comma 30 92" xfId="21248" xr:uid="{00000000-0005-0000-0000-0000F5520000}"/>
    <cellStyle name="Comma 30 93" xfId="21249" xr:uid="{00000000-0005-0000-0000-0000F6520000}"/>
    <cellStyle name="Comma 30 94" xfId="21250" xr:uid="{00000000-0005-0000-0000-0000F7520000}"/>
    <cellStyle name="Comma 30 95" xfId="21251" xr:uid="{00000000-0005-0000-0000-0000F8520000}"/>
    <cellStyle name="Comma 30 96" xfId="21252" xr:uid="{00000000-0005-0000-0000-0000F9520000}"/>
    <cellStyle name="Comma 30 97" xfId="21253" xr:uid="{00000000-0005-0000-0000-0000FA520000}"/>
    <cellStyle name="Comma 30 98" xfId="21254" xr:uid="{00000000-0005-0000-0000-0000FB520000}"/>
    <cellStyle name="Comma 30 99" xfId="21255" xr:uid="{00000000-0005-0000-0000-0000FC520000}"/>
    <cellStyle name="Comma 31" xfId="21256" xr:uid="{00000000-0005-0000-0000-0000FD520000}"/>
    <cellStyle name="Comma 31 10" xfId="21257" xr:uid="{00000000-0005-0000-0000-0000FE520000}"/>
    <cellStyle name="Comma 31 100" xfId="21258" xr:uid="{00000000-0005-0000-0000-0000FF520000}"/>
    <cellStyle name="Comma 31 101" xfId="21259" xr:uid="{00000000-0005-0000-0000-000000530000}"/>
    <cellStyle name="Comma 31 102" xfId="21260" xr:uid="{00000000-0005-0000-0000-000001530000}"/>
    <cellStyle name="Comma 31 103" xfId="21261" xr:uid="{00000000-0005-0000-0000-000002530000}"/>
    <cellStyle name="Comma 31 104" xfId="21262" xr:uid="{00000000-0005-0000-0000-000003530000}"/>
    <cellStyle name="Comma 31 105" xfId="21263" xr:uid="{00000000-0005-0000-0000-000004530000}"/>
    <cellStyle name="Comma 31 106" xfId="21264" xr:uid="{00000000-0005-0000-0000-000005530000}"/>
    <cellStyle name="Comma 31 107" xfId="21265" xr:uid="{00000000-0005-0000-0000-000006530000}"/>
    <cellStyle name="Comma 31 108" xfId="21266" xr:uid="{00000000-0005-0000-0000-000007530000}"/>
    <cellStyle name="Comma 31 109" xfId="21267" xr:uid="{00000000-0005-0000-0000-000008530000}"/>
    <cellStyle name="Comma 31 11" xfId="21268" xr:uid="{00000000-0005-0000-0000-000009530000}"/>
    <cellStyle name="Comma 31 110" xfId="21269" xr:uid="{00000000-0005-0000-0000-00000A530000}"/>
    <cellStyle name="Comma 31 111" xfId="21270" xr:uid="{00000000-0005-0000-0000-00000B530000}"/>
    <cellStyle name="Comma 31 112" xfId="21271" xr:uid="{00000000-0005-0000-0000-00000C530000}"/>
    <cellStyle name="Comma 31 113" xfId="21272" xr:uid="{00000000-0005-0000-0000-00000D530000}"/>
    <cellStyle name="Comma 31 114" xfId="21273" xr:uid="{00000000-0005-0000-0000-00000E530000}"/>
    <cellStyle name="Comma 31 115" xfId="21274" xr:uid="{00000000-0005-0000-0000-00000F530000}"/>
    <cellStyle name="Comma 31 116" xfId="21275" xr:uid="{00000000-0005-0000-0000-000010530000}"/>
    <cellStyle name="Comma 31 117" xfId="21276" xr:uid="{00000000-0005-0000-0000-000011530000}"/>
    <cellStyle name="Comma 31 118" xfId="21277" xr:uid="{00000000-0005-0000-0000-000012530000}"/>
    <cellStyle name="Comma 31 119" xfId="21278" xr:uid="{00000000-0005-0000-0000-000013530000}"/>
    <cellStyle name="Comma 31 12" xfId="21279" xr:uid="{00000000-0005-0000-0000-000014530000}"/>
    <cellStyle name="Comma 31 120" xfId="21280" xr:uid="{00000000-0005-0000-0000-000015530000}"/>
    <cellStyle name="Comma 31 121" xfId="21281" xr:uid="{00000000-0005-0000-0000-000016530000}"/>
    <cellStyle name="Comma 31 122" xfId="21282" xr:uid="{00000000-0005-0000-0000-000017530000}"/>
    <cellStyle name="Comma 31 123" xfId="21283" xr:uid="{00000000-0005-0000-0000-000018530000}"/>
    <cellStyle name="Comma 31 124" xfId="21284" xr:uid="{00000000-0005-0000-0000-000019530000}"/>
    <cellStyle name="Comma 31 125" xfId="21285" xr:uid="{00000000-0005-0000-0000-00001A530000}"/>
    <cellStyle name="Comma 31 126" xfId="21286" xr:uid="{00000000-0005-0000-0000-00001B530000}"/>
    <cellStyle name="Comma 31 127" xfId="21287" xr:uid="{00000000-0005-0000-0000-00001C530000}"/>
    <cellStyle name="Comma 31 128" xfId="21288" xr:uid="{00000000-0005-0000-0000-00001D530000}"/>
    <cellStyle name="Comma 31 129" xfId="21289" xr:uid="{00000000-0005-0000-0000-00001E530000}"/>
    <cellStyle name="Comma 31 13" xfId="21290" xr:uid="{00000000-0005-0000-0000-00001F530000}"/>
    <cellStyle name="Comma 31 130" xfId="21291" xr:uid="{00000000-0005-0000-0000-000020530000}"/>
    <cellStyle name="Comma 31 131" xfId="21292" xr:uid="{00000000-0005-0000-0000-000021530000}"/>
    <cellStyle name="Comma 31 132" xfId="21293" xr:uid="{00000000-0005-0000-0000-000022530000}"/>
    <cellStyle name="Comma 31 133" xfId="21294" xr:uid="{00000000-0005-0000-0000-000023530000}"/>
    <cellStyle name="Comma 31 134" xfId="21295" xr:uid="{00000000-0005-0000-0000-000024530000}"/>
    <cellStyle name="Comma 31 135" xfId="21296" xr:uid="{00000000-0005-0000-0000-000025530000}"/>
    <cellStyle name="Comma 31 136" xfId="21297" xr:uid="{00000000-0005-0000-0000-000026530000}"/>
    <cellStyle name="Comma 31 137" xfId="21298" xr:uid="{00000000-0005-0000-0000-000027530000}"/>
    <cellStyle name="Comma 31 138" xfId="21299" xr:uid="{00000000-0005-0000-0000-000028530000}"/>
    <cellStyle name="Comma 31 139" xfId="21300" xr:uid="{00000000-0005-0000-0000-000029530000}"/>
    <cellStyle name="Comma 31 14" xfId="21301" xr:uid="{00000000-0005-0000-0000-00002A530000}"/>
    <cellStyle name="Comma 31 140" xfId="21302" xr:uid="{00000000-0005-0000-0000-00002B530000}"/>
    <cellStyle name="Comma 31 141" xfId="21303" xr:uid="{00000000-0005-0000-0000-00002C530000}"/>
    <cellStyle name="Comma 31 142" xfId="21304" xr:uid="{00000000-0005-0000-0000-00002D530000}"/>
    <cellStyle name="Comma 31 143" xfId="21305" xr:uid="{00000000-0005-0000-0000-00002E530000}"/>
    <cellStyle name="Comma 31 144" xfId="21306" xr:uid="{00000000-0005-0000-0000-00002F530000}"/>
    <cellStyle name="Comma 31 145" xfId="21307" xr:uid="{00000000-0005-0000-0000-000030530000}"/>
    <cellStyle name="Comma 31 146" xfId="21308" xr:uid="{00000000-0005-0000-0000-000031530000}"/>
    <cellStyle name="Comma 31 147" xfId="21309" xr:uid="{00000000-0005-0000-0000-000032530000}"/>
    <cellStyle name="Comma 31 148" xfId="21310" xr:uid="{00000000-0005-0000-0000-000033530000}"/>
    <cellStyle name="Comma 31 15" xfId="21311" xr:uid="{00000000-0005-0000-0000-000034530000}"/>
    <cellStyle name="Comma 31 16" xfId="21312" xr:uid="{00000000-0005-0000-0000-000035530000}"/>
    <cellStyle name="Comma 31 17" xfId="21313" xr:uid="{00000000-0005-0000-0000-000036530000}"/>
    <cellStyle name="Comma 31 18" xfId="21314" xr:uid="{00000000-0005-0000-0000-000037530000}"/>
    <cellStyle name="Comma 31 19" xfId="21315" xr:uid="{00000000-0005-0000-0000-000038530000}"/>
    <cellStyle name="Comma 31 2" xfId="21316" xr:uid="{00000000-0005-0000-0000-000039530000}"/>
    <cellStyle name="Comma 31 2 2" xfId="21317" xr:uid="{00000000-0005-0000-0000-00003A530000}"/>
    <cellStyle name="Comma 31 20" xfId="21318" xr:uid="{00000000-0005-0000-0000-00003B530000}"/>
    <cellStyle name="Comma 31 21" xfId="21319" xr:uid="{00000000-0005-0000-0000-00003C530000}"/>
    <cellStyle name="Comma 31 22" xfId="21320" xr:uid="{00000000-0005-0000-0000-00003D530000}"/>
    <cellStyle name="Comma 31 23" xfId="21321" xr:uid="{00000000-0005-0000-0000-00003E530000}"/>
    <cellStyle name="Comma 31 24" xfId="21322" xr:uid="{00000000-0005-0000-0000-00003F530000}"/>
    <cellStyle name="Comma 31 25" xfId="21323" xr:uid="{00000000-0005-0000-0000-000040530000}"/>
    <cellStyle name="Comma 31 26" xfId="21324" xr:uid="{00000000-0005-0000-0000-000041530000}"/>
    <cellStyle name="Comma 31 27" xfId="21325" xr:uid="{00000000-0005-0000-0000-000042530000}"/>
    <cellStyle name="Comma 31 28" xfId="21326" xr:uid="{00000000-0005-0000-0000-000043530000}"/>
    <cellStyle name="Comma 31 29" xfId="21327" xr:uid="{00000000-0005-0000-0000-000044530000}"/>
    <cellStyle name="Comma 31 3" xfId="21328" xr:uid="{00000000-0005-0000-0000-000045530000}"/>
    <cellStyle name="Comma 31 3 2" xfId="21329" xr:uid="{00000000-0005-0000-0000-000046530000}"/>
    <cellStyle name="Comma 31 30" xfId="21330" xr:uid="{00000000-0005-0000-0000-000047530000}"/>
    <cellStyle name="Comma 31 31" xfId="21331" xr:uid="{00000000-0005-0000-0000-000048530000}"/>
    <cellStyle name="Comma 31 32" xfId="21332" xr:uid="{00000000-0005-0000-0000-000049530000}"/>
    <cellStyle name="Comma 31 33" xfId="21333" xr:uid="{00000000-0005-0000-0000-00004A530000}"/>
    <cellStyle name="Comma 31 34" xfId="21334" xr:uid="{00000000-0005-0000-0000-00004B530000}"/>
    <cellStyle name="Comma 31 35" xfId="21335" xr:uid="{00000000-0005-0000-0000-00004C530000}"/>
    <cellStyle name="Comma 31 36" xfId="21336" xr:uid="{00000000-0005-0000-0000-00004D530000}"/>
    <cellStyle name="Comma 31 37" xfId="21337" xr:uid="{00000000-0005-0000-0000-00004E530000}"/>
    <cellStyle name="Comma 31 38" xfId="21338" xr:uid="{00000000-0005-0000-0000-00004F530000}"/>
    <cellStyle name="Comma 31 39" xfId="21339" xr:uid="{00000000-0005-0000-0000-000050530000}"/>
    <cellStyle name="Comma 31 4" xfId="21340" xr:uid="{00000000-0005-0000-0000-000051530000}"/>
    <cellStyle name="Comma 31 4 2" xfId="21341" xr:uid="{00000000-0005-0000-0000-000052530000}"/>
    <cellStyle name="Comma 31 40" xfId="21342" xr:uid="{00000000-0005-0000-0000-000053530000}"/>
    <cellStyle name="Comma 31 41" xfId="21343" xr:uid="{00000000-0005-0000-0000-000054530000}"/>
    <cellStyle name="Comma 31 42" xfId="21344" xr:uid="{00000000-0005-0000-0000-000055530000}"/>
    <cellStyle name="Comma 31 43" xfId="21345" xr:uid="{00000000-0005-0000-0000-000056530000}"/>
    <cellStyle name="Comma 31 44" xfId="21346" xr:uid="{00000000-0005-0000-0000-000057530000}"/>
    <cellStyle name="Comma 31 45" xfId="21347" xr:uid="{00000000-0005-0000-0000-000058530000}"/>
    <cellStyle name="Comma 31 46" xfId="21348" xr:uid="{00000000-0005-0000-0000-000059530000}"/>
    <cellStyle name="Comma 31 47" xfId="21349" xr:uid="{00000000-0005-0000-0000-00005A530000}"/>
    <cellStyle name="Comma 31 48" xfId="21350" xr:uid="{00000000-0005-0000-0000-00005B530000}"/>
    <cellStyle name="Comma 31 49" xfId="21351" xr:uid="{00000000-0005-0000-0000-00005C530000}"/>
    <cellStyle name="Comma 31 5" xfId="21352" xr:uid="{00000000-0005-0000-0000-00005D530000}"/>
    <cellStyle name="Comma 31 5 2" xfId="21353" xr:uid="{00000000-0005-0000-0000-00005E530000}"/>
    <cellStyle name="Comma 31 50" xfId="21354" xr:uid="{00000000-0005-0000-0000-00005F530000}"/>
    <cellStyle name="Comma 31 51" xfId="21355" xr:uid="{00000000-0005-0000-0000-000060530000}"/>
    <cellStyle name="Comma 31 52" xfId="21356" xr:uid="{00000000-0005-0000-0000-000061530000}"/>
    <cellStyle name="Comma 31 53" xfId="21357" xr:uid="{00000000-0005-0000-0000-000062530000}"/>
    <cellStyle name="Comma 31 54" xfId="21358" xr:uid="{00000000-0005-0000-0000-000063530000}"/>
    <cellStyle name="Comma 31 55" xfId="21359" xr:uid="{00000000-0005-0000-0000-000064530000}"/>
    <cellStyle name="Comma 31 56" xfId="21360" xr:uid="{00000000-0005-0000-0000-000065530000}"/>
    <cellStyle name="Comma 31 57" xfId="21361" xr:uid="{00000000-0005-0000-0000-000066530000}"/>
    <cellStyle name="Comma 31 58" xfId="21362" xr:uid="{00000000-0005-0000-0000-000067530000}"/>
    <cellStyle name="Comma 31 59" xfId="21363" xr:uid="{00000000-0005-0000-0000-000068530000}"/>
    <cellStyle name="Comma 31 6" xfId="21364" xr:uid="{00000000-0005-0000-0000-000069530000}"/>
    <cellStyle name="Comma 31 6 2" xfId="21365" xr:uid="{00000000-0005-0000-0000-00006A530000}"/>
    <cellStyle name="Comma 31 60" xfId="21366" xr:uid="{00000000-0005-0000-0000-00006B530000}"/>
    <cellStyle name="Comma 31 61" xfId="21367" xr:uid="{00000000-0005-0000-0000-00006C530000}"/>
    <cellStyle name="Comma 31 62" xfId="21368" xr:uid="{00000000-0005-0000-0000-00006D530000}"/>
    <cellStyle name="Comma 31 63" xfId="21369" xr:uid="{00000000-0005-0000-0000-00006E530000}"/>
    <cellStyle name="Comma 31 64" xfId="21370" xr:uid="{00000000-0005-0000-0000-00006F530000}"/>
    <cellStyle name="Comma 31 65" xfId="21371" xr:uid="{00000000-0005-0000-0000-000070530000}"/>
    <cellStyle name="Comma 31 66" xfId="21372" xr:uid="{00000000-0005-0000-0000-000071530000}"/>
    <cellStyle name="Comma 31 67" xfId="21373" xr:uid="{00000000-0005-0000-0000-000072530000}"/>
    <cellStyle name="Comma 31 68" xfId="21374" xr:uid="{00000000-0005-0000-0000-000073530000}"/>
    <cellStyle name="Comma 31 69" xfId="21375" xr:uid="{00000000-0005-0000-0000-000074530000}"/>
    <cellStyle name="Comma 31 7" xfId="21376" xr:uid="{00000000-0005-0000-0000-000075530000}"/>
    <cellStyle name="Comma 31 7 2" xfId="21377" xr:uid="{00000000-0005-0000-0000-000076530000}"/>
    <cellStyle name="Comma 31 70" xfId="21378" xr:uid="{00000000-0005-0000-0000-000077530000}"/>
    <cellStyle name="Comma 31 71" xfId="21379" xr:uid="{00000000-0005-0000-0000-000078530000}"/>
    <cellStyle name="Comma 31 72" xfId="21380" xr:uid="{00000000-0005-0000-0000-000079530000}"/>
    <cellStyle name="Comma 31 73" xfId="21381" xr:uid="{00000000-0005-0000-0000-00007A530000}"/>
    <cellStyle name="Comma 31 74" xfId="21382" xr:uid="{00000000-0005-0000-0000-00007B530000}"/>
    <cellStyle name="Comma 31 75" xfId="21383" xr:uid="{00000000-0005-0000-0000-00007C530000}"/>
    <cellStyle name="Comma 31 76" xfId="21384" xr:uid="{00000000-0005-0000-0000-00007D530000}"/>
    <cellStyle name="Comma 31 77" xfId="21385" xr:uid="{00000000-0005-0000-0000-00007E530000}"/>
    <cellStyle name="Comma 31 78" xfId="21386" xr:uid="{00000000-0005-0000-0000-00007F530000}"/>
    <cellStyle name="Comma 31 79" xfId="21387" xr:uid="{00000000-0005-0000-0000-000080530000}"/>
    <cellStyle name="Comma 31 8" xfId="21388" xr:uid="{00000000-0005-0000-0000-000081530000}"/>
    <cellStyle name="Comma 31 80" xfId="21389" xr:uid="{00000000-0005-0000-0000-000082530000}"/>
    <cellStyle name="Comma 31 81" xfId="21390" xr:uid="{00000000-0005-0000-0000-000083530000}"/>
    <cellStyle name="Comma 31 82" xfId="21391" xr:uid="{00000000-0005-0000-0000-000084530000}"/>
    <cellStyle name="Comma 31 83" xfId="21392" xr:uid="{00000000-0005-0000-0000-000085530000}"/>
    <cellStyle name="Comma 31 84" xfId="21393" xr:uid="{00000000-0005-0000-0000-000086530000}"/>
    <cellStyle name="Comma 31 85" xfId="21394" xr:uid="{00000000-0005-0000-0000-000087530000}"/>
    <cellStyle name="Comma 31 86" xfId="21395" xr:uid="{00000000-0005-0000-0000-000088530000}"/>
    <cellStyle name="Comma 31 87" xfId="21396" xr:uid="{00000000-0005-0000-0000-000089530000}"/>
    <cellStyle name="Comma 31 88" xfId="21397" xr:uid="{00000000-0005-0000-0000-00008A530000}"/>
    <cellStyle name="Comma 31 89" xfId="21398" xr:uid="{00000000-0005-0000-0000-00008B530000}"/>
    <cellStyle name="Comma 31 9" xfId="21399" xr:uid="{00000000-0005-0000-0000-00008C530000}"/>
    <cellStyle name="Comma 31 90" xfId="21400" xr:uid="{00000000-0005-0000-0000-00008D530000}"/>
    <cellStyle name="Comma 31 91" xfId="21401" xr:uid="{00000000-0005-0000-0000-00008E530000}"/>
    <cellStyle name="Comma 31 92" xfId="21402" xr:uid="{00000000-0005-0000-0000-00008F530000}"/>
    <cellStyle name="Comma 31 93" xfId="21403" xr:uid="{00000000-0005-0000-0000-000090530000}"/>
    <cellStyle name="Comma 31 94" xfId="21404" xr:uid="{00000000-0005-0000-0000-000091530000}"/>
    <cellStyle name="Comma 31 95" xfId="21405" xr:uid="{00000000-0005-0000-0000-000092530000}"/>
    <cellStyle name="Comma 31 96" xfId="21406" xr:uid="{00000000-0005-0000-0000-000093530000}"/>
    <cellStyle name="Comma 31 97" xfId="21407" xr:uid="{00000000-0005-0000-0000-000094530000}"/>
    <cellStyle name="Comma 31 98" xfId="21408" xr:uid="{00000000-0005-0000-0000-000095530000}"/>
    <cellStyle name="Comma 31 99" xfId="21409" xr:uid="{00000000-0005-0000-0000-000096530000}"/>
    <cellStyle name="Comma 32" xfId="21410" xr:uid="{00000000-0005-0000-0000-000097530000}"/>
    <cellStyle name="Comma 32 10" xfId="21411" xr:uid="{00000000-0005-0000-0000-000098530000}"/>
    <cellStyle name="Comma 32 11" xfId="21412" xr:uid="{00000000-0005-0000-0000-000099530000}"/>
    <cellStyle name="Comma 32 12" xfId="21413" xr:uid="{00000000-0005-0000-0000-00009A530000}"/>
    <cellStyle name="Comma 32 13" xfId="21414" xr:uid="{00000000-0005-0000-0000-00009B530000}"/>
    <cellStyle name="Comma 32 14" xfId="21415" xr:uid="{00000000-0005-0000-0000-00009C530000}"/>
    <cellStyle name="Comma 32 15" xfId="21416" xr:uid="{00000000-0005-0000-0000-00009D530000}"/>
    <cellStyle name="Comma 32 16" xfId="21417" xr:uid="{00000000-0005-0000-0000-00009E530000}"/>
    <cellStyle name="Comma 32 17" xfId="21418" xr:uid="{00000000-0005-0000-0000-00009F530000}"/>
    <cellStyle name="Comma 32 18" xfId="21419" xr:uid="{00000000-0005-0000-0000-0000A0530000}"/>
    <cellStyle name="Comma 32 19" xfId="21420" xr:uid="{00000000-0005-0000-0000-0000A1530000}"/>
    <cellStyle name="Comma 32 2" xfId="21421" xr:uid="{00000000-0005-0000-0000-0000A2530000}"/>
    <cellStyle name="Comma 32 20" xfId="21422" xr:uid="{00000000-0005-0000-0000-0000A3530000}"/>
    <cellStyle name="Comma 32 21" xfId="21423" xr:uid="{00000000-0005-0000-0000-0000A4530000}"/>
    <cellStyle name="Comma 32 22" xfId="21424" xr:uid="{00000000-0005-0000-0000-0000A5530000}"/>
    <cellStyle name="Comma 32 23" xfId="21425" xr:uid="{00000000-0005-0000-0000-0000A6530000}"/>
    <cellStyle name="Comma 32 24" xfId="21426" xr:uid="{00000000-0005-0000-0000-0000A7530000}"/>
    <cellStyle name="Comma 32 25" xfId="21427" xr:uid="{00000000-0005-0000-0000-0000A8530000}"/>
    <cellStyle name="Comma 32 26" xfId="21428" xr:uid="{00000000-0005-0000-0000-0000A9530000}"/>
    <cellStyle name="Comma 32 27" xfId="21429" xr:uid="{00000000-0005-0000-0000-0000AA530000}"/>
    <cellStyle name="Comma 32 28" xfId="21430" xr:uid="{00000000-0005-0000-0000-0000AB530000}"/>
    <cellStyle name="Comma 32 29" xfId="21431" xr:uid="{00000000-0005-0000-0000-0000AC530000}"/>
    <cellStyle name="Comma 32 3" xfId="21432" xr:uid="{00000000-0005-0000-0000-0000AD530000}"/>
    <cellStyle name="Comma 32 30" xfId="21433" xr:uid="{00000000-0005-0000-0000-0000AE530000}"/>
    <cellStyle name="Comma 32 31" xfId="21434" xr:uid="{00000000-0005-0000-0000-0000AF530000}"/>
    <cellStyle name="Comma 32 32" xfId="21435" xr:uid="{00000000-0005-0000-0000-0000B0530000}"/>
    <cellStyle name="Comma 32 33" xfId="21436" xr:uid="{00000000-0005-0000-0000-0000B1530000}"/>
    <cellStyle name="Comma 32 34" xfId="21437" xr:uid="{00000000-0005-0000-0000-0000B2530000}"/>
    <cellStyle name="Comma 32 35" xfId="21438" xr:uid="{00000000-0005-0000-0000-0000B3530000}"/>
    <cellStyle name="Comma 32 36" xfId="21439" xr:uid="{00000000-0005-0000-0000-0000B4530000}"/>
    <cellStyle name="Comma 32 37" xfId="21440" xr:uid="{00000000-0005-0000-0000-0000B5530000}"/>
    <cellStyle name="Comma 32 4" xfId="21441" xr:uid="{00000000-0005-0000-0000-0000B6530000}"/>
    <cellStyle name="Comma 32 5" xfId="21442" xr:uid="{00000000-0005-0000-0000-0000B7530000}"/>
    <cellStyle name="Comma 32 6" xfId="21443" xr:uid="{00000000-0005-0000-0000-0000B8530000}"/>
    <cellStyle name="Comma 32 7" xfId="21444" xr:uid="{00000000-0005-0000-0000-0000B9530000}"/>
    <cellStyle name="Comma 32 8" xfId="21445" xr:uid="{00000000-0005-0000-0000-0000BA530000}"/>
    <cellStyle name="Comma 32 9" xfId="21446" xr:uid="{00000000-0005-0000-0000-0000BB530000}"/>
    <cellStyle name="Comma 33" xfId="21447" xr:uid="{00000000-0005-0000-0000-0000BC530000}"/>
    <cellStyle name="Comma 33 2" xfId="21448" xr:uid="{00000000-0005-0000-0000-0000BD530000}"/>
    <cellStyle name="Comma 34" xfId="21449" xr:uid="{00000000-0005-0000-0000-0000BE530000}"/>
    <cellStyle name="Comma 34 2" xfId="21450" xr:uid="{00000000-0005-0000-0000-0000BF530000}"/>
    <cellStyle name="Comma 35" xfId="21451" xr:uid="{00000000-0005-0000-0000-0000C0530000}"/>
    <cellStyle name="Comma 36" xfId="21452" xr:uid="{00000000-0005-0000-0000-0000C1530000}"/>
    <cellStyle name="Comma 37" xfId="21453" xr:uid="{00000000-0005-0000-0000-0000C2530000}"/>
    <cellStyle name="Comma 37 2" xfId="21454" xr:uid="{00000000-0005-0000-0000-0000C3530000}"/>
    <cellStyle name="Comma 38" xfId="21455" xr:uid="{00000000-0005-0000-0000-0000C4530000}"/>
    <cellStyle name="Comma 38 2" xfId="21456" xr:uid="{00000000-0005-0000-0000-0000C5530000}"/>
    <cellStyle name="Comma 39" xfId="21457" xr:uid="{00000000-0005-0000-0000-0000C6530000}"/>
    <cellStyle name="Comma 39 2" xfId="21458" xr:uid="{00000000-0005-0000-0000-0000C7530000}"/>
    <cellStyle name="Comma 4" xfId="21459" xr:uid="{00000000-0005-0000-0000-0000C8530000}"/>
    <cellStyle name="Comma 4 10" xfId="21460" xr:uid="{00000000-0005-0000-0000-0000C9530000}"/>
    <cellStyle name="Comma 4 10 2" xfId="21461" xr:uid="{00000000-0005-0000-0000-0000CA530000}"/>
    <cellStyle name="Comma 4 100" xfId="21462" xr:uid="{00000000-0005-0000-0000-0000CB530000}"/>
    <cellStyle name="Comma 4 101" xfId="21463" xr:uid="{00000000-0005-0000-0000-0000CC530000}"/>
    <cellStyle name="Comma 4 102" xfId="21464" xr:uid="{00000000-0005-0000-0000-0000CD530000}"/>
    <cellStyle name="Comma 4 103" xfId="21465" xr:uid="{00000000-0005-0000-0000-0000CE530000}"/>
    <cellStyle name="Comma 4 104" xfId="21466" xr:uid="{00000000-0005-0000-0000-0000CF530000}"/>
    <cellStyle name="Comma 4 105" xfId="21467" xr:uid="{00000000-0005-0000-0000-0000D0530000}"/>
    <cellStyle name="Comma 4 106" xfId="21468" xr:uid="{00000000-0005-0000-0000-0000D1530000}"/>
    <cellStyle name="Comma 4 107" xfId="21469" xr:uid="{00000000-0005-0000-0000-0000D2530000}"/>
    <cellStyle name="Comma 4 108" xfId="21470" xr:uid="{00000000-0005-0000-0000-0000D3530000}"/>
    <cellStyle name="Comma 4 109" xfId="21471" xr:uid="{00000000-0005-0000-0000-0000D4530000}"/>
    <cellStyle name="Comma 4 11" xfId="21472" xr:uid="{00000000-0005-0000-0000-0000D5530000}"/>
    <cellStyle name="Comma 4 11 2" xfId="21473" xr:uid="{00000000-0005-0000-0000-0000D6530000}"/>
    <cellStyle name="Comma 4 110" xfId="21474" xr:uid="{00000000-0005-0000-0000-0000D7530000}"/>
    <cellStyle name="Comma 4 111" xfId="21475" xr:uid="{00000000-0005-0000-0000-0000D8530000}"/>
    <cellStyle name="Comma 4 112" xfId="21476" xr:uid="{00000000-0005-0000-0000-0000D9530000}"/>
    <cellStyle name="Comma 4 113" xfId="21477" xr:uid="{00000000-0005-0000-0000-0000DA530000}"/>
    <cellStyle name="Comma 4 114" xfId="21478" xr:uid="{00000000-0005-0000-0000-0000DB530000}"/>
    <cellStyle name="Comma 4 115" xfId="21479" xr:uid="{00000000-0005-0000-0000-0000DC530000}"/>
    <cellStyle name="Comma 4 116" xfId="21480" xr:uid="{00000000-0005-0000-0000-0000DD530000}"/>
    <cellStyle name="Comma 4 117" xfId="21481" xr:uid="{00000000-0005-0000-0000-0000DE530000}"/>
    <cellStyle name="Comma 4 118" xfId="21482" xr:uid="{00000000-0005-0000-0000-0000DF530000}"/>
    <cellStyle name="Comma 4 119" xfId="21483" xr:uid="{00000000-0005-0000-0000-0000E0530000}"/>
    <cellStyle name="Comma 4 12" xfId="21484" xr:uid="{00000000-0005-0000-0000-0000E1530000}"/>
    <cellStyle name="Comma 4 12 2" xfId="21485" xr:uid="{00000000-0005-0000-0000-0000E2530000}"/>
    <cellStyle name="Comma 4 120" xfId="21486" xr:uid="{00000000-0005-0000-0000-0000E3530000}"/>
    <cellStyle name="Comma 4 121" xfId="21487" xr:uid="{00000000-0005-0000-0000-0000E4530000}"/>
    <cellStyle name="Comma 4 122" xfId="21488" xr:uid="{00000000-0005-0000-0000-0000E5530000}"/>
    <cellStyle name="Comma 4 123" xfId="21489" xr:uid="{00000000-0005-0000-0000-0000E6530000}"/>
    <cellStyle name="Comma 4 124" xfId="21490" xr:uid="{00000000-0005-0000-0000-0000E7530000}"/>
    <cellStyle name="Comma 4 125" xfId="21491" xr:uid="{00000000-0005-0000-0000-0000E8530000}"/>
    <cellStyle name="Comma 4 126" xfId="21492" xr:uid="{00000000-0005-0000-0000-0000E9530000}"/>
    <cellStyle name="Comma 4 127" xfId="21493" xr:uid="{00000000-0005-0000-0000-0000EA530000}"/>
    <cellStyle name="Comma 4 128" xfId="21494" xr:uid="{00000000-0005-0000-0000-0000EB530000}"/>
    <cellStyle name="Comma 4 129" xfId="21495" xr:uid="{00000000-0005-0000-0000-0000EC530000}"/>
    <cellStyle name="Comma 4 13" xfId="21496" xr:uid="{00000000-0005-0000-0000-0000ED530000}"/>
    <cellStyle name="Comma 4 13 2" xfId="21497" xr:uid="{00000000-0005-0000-0000-0000EE530000}"/>
    <cellStyle name="Comma 4 130" xfId="21498" xr:uid="{00000000-0005-0000-0000-0000EF530000}"/>
    <cellStyle name="Comma 4 131" xfId="21499" xr:uid="{00000000-0005-0000-0000-0000F0530000}"/>
    <cellStyle name="Comma 4 132" xfId="21500" xr:uid="{00000000-0005-0000-0000-0000F1530000}"/>
    <cellStyle name="Comma 4 133" xfId="21501" xr:uid="{00000000-0005-0000-0000-0000F2530000}"/>
    <cellStyle name="Comma 4 134" xfId="21502" xr:uid="{00000000-0005-0000-0000-0000F3530000}"/>
    <cellStyle name="Comma 4 135" xfId="21503" xr:uid="{00000000-0005-0000-0000-0000F4530000}"/>
    <cellStyle name="Comma 4 136" xfId="21504" xr:uid="{00000000-0005-0000-0000-0000F5530000}"/>
    <cellStyle name="Comma 4 137" xfId="21505" xr:uid="{00000000-0005-0000-0000-0000F6530000}"/>
    <cellStyle name="Comma 4 138" xfId="21506" xr:uid="{00000000-0005-0000-0000-0000F7530000}"/>
    <cellStyle name="Comma 4 139" xfId="21507" xr:uid="{00000000-0005-0000-0000-0000F8530000}"/>
    <cellStyle name="Comma 4 14" xfId="21508" xr:uid="{00000000-0005-0000-0000-0000F9530000}"/>
    <cellStyle name="Comma 4 14 2" xfId="21509" xr:uid="{00000000-0005-0000-0000-0000FA530000}"/>
    <cellStyle name="Comma 4 140" xfId="21510" xr:uid="{00000000-0005-0000-0000-0000FB530000}"/>
    <cellStyle name="Comma 4 141" xfId="21511" xr:uid="{00000000-0005-0000-0000-0000FC530000}"/>
    <cellStyle name="Comma 4 142" xfId="21512" xr:uid="{00000000-0005-0000-0000-0000FD530000}"/>
    <cellStyle name="Comma 4 143" xfId="21513" xr:uid="{00000000-0005-0000-0000-0000FE530000}"/>
    <cellStyle name="Comma 4 144" xfId="21514" xr:uid="{00000000-0005-0000-0000-0000FF530000}"/>
    <cellStyle name="Comma 4 145" xfId="21515" xr:uid="{00000000-0005-0000-0000-000000540000}"/>
    <cellStyle name="Comma 4 146" xfId="21516" xr:uid="{00000000-0005-0000-0000-000001540000}"/>
    <cellStyle name="Comma 4 147" xfId="21517" xr:uid="{00000000-0005-0000-0000-000002540000}"/>
    <cellStyle name="Comma 4 148" xfId="21518" xr:uid="{00000000-0005-0000-0000-000003540000}"/>
    <cellStyle name="Comma 4 149" xfId="21519" xr:uid="{00000000-0005-0000-0000-000004540000}"/>
    <cellStyle name="Comma 4 15" xfId="21520" xr:uid="{00000000-0005-0000-0000-000005540000}"/>
    <cellStyle name="Comma 4 15 2" xfId="21521" xr:uid="{00000000-0005-0000-0000-000006540000}"/>
    <cellStyle name="Comma 4 150" xfId="21522" xr:uid="{00000000-0005-0000-0000-000007540000}"/>
    <cellStyle name="Comma 4 151" xfId="21523" xr:uid="{00000000-0005-0000-0000-000008540000}"/>
    <cellStyle name="Comma 4 152" xfId="21524" xr:uid="{00000000-0005-0000-0000-000009540000}"/>
    <cellStyle name="Comma 4 153" xfId="21525" xr:uid="{00000000-0005-0000-0000-00000A540000}"/>
    <cellStyle name="Comma 4 154" xfId="21526" xr:uid="{00000000-0005-0000-0000-00000B540000}"/>
    <cellStyle name="Comma 4 155" xfId="21527" xr:uid="{00000000-0005-0000-0000-00000C540000}"/>
    <cellStyle name="Comma 4 156" xfId="21528" xr:uid="{00000000-0005-0000-0000-00000D540000}"/>
    <cellStyle name="Comma 4 157" xfId="21529" xr:uid="{00000000-0005-0000-0000-00000E540000}"/>
    <cellStyle name="Comma 4 158" xfId="21530" xr:uid="{00000000-0005-0000-0000-00000F540000}"/>
    <cellStyle name="Comma 4 159" xfId="21531" xr:uid="{00000000-0005-0000-0000-000010540000}"/>
    <cellStyle name="Comma 4 16" xfId="21532" xr:uid="{00000000-0005-0000-0000-000011540000}"/>
    <cellStyle name="Comma 4 16 2" xfId="21533" xr:uid="{00000000-0005-0000-0000-000012540000}"/>
    <cellStyle name="Comma 4 160" xfId="21534" xr:uid="{00000000-0005-0000-0000-000013540000}"/>
    <cellStyle name="Comma 4 161" xfId="21535" xr:uid="{00000000-0005-0000-0000-000014540000}"/>
    <cellStyle name="Comma 4 162" xfId="21536" xr:uid="{00000000-0005-0000-0000-000015540000}"/>
    <cellStyle name="Comma 4 163" xfId="21537" xr:uid="{00000000-0005-0000-0000-000016540000}"/>
    <cellStyle name="Comma 4 164" xfId="21538" xr:uid="{00000000-0005-0000-0000-000017540000}"/>
    <cellStyle name="Comma 4 17" xfId="21539" xr:uid="{00000000-0005-0000-0000-000018540000}"/>
    <cellStyle name="Comma 4 17 2" xfId="21540" xr:uid="{00000000-0005-0000-0000-000019540000}"/>
    <cellStyle name="Comma 4 18" xfId="21541" xr:uid="{00000000-0005-0000-0000-00001A540000}"/>
    <cellStyle name="Comma 4 18 2" xfId="21542" xr:uid="{00000000-0005-0000-0000-00001B540000}"/>
    <cellStyle name="Comma 4 19" xfId="21543" xr:uid="{00000000-0005-0000-0000-00001C540000}"/>
    <cellStyle name="Comma 4 19 2" xfId="21544" xr:uid="{00000000-0005-0000-0000-00001D540000}"/>
    <cellStyle name="Comma 4 2" xfId="21545" xr:uid="{00000000-0005-0000-0000-00001E540000}"/>
    <cellStyle name="Comma 4 2 2" xfId="21546" xr:uid="{00000000-0005-0000-0000-00001F540000}"/>
    <cellStyle name="Comma 4 2 2 2" xfId="21547" xr:uid="{00000000-0005-0000-0000-000020540000}"/>
    <cellStyle name="Comma 4 2 2 3" xfId="21548" xr:uid="{00000000-0005-0000-0000-000021540000}"/>
    <cellStyle name="Comma 4 2 2 4" xfId="21549" xr:uid="{00000000-0005-0000-0000-000022540000}"/>
    <cellStyle name="Comma 4 2 3" xfId="21550" xr:uid="{00000000-0005-0000-0000-000023540000}"/>
    <cellStyle name="Comma 4 2 3 2" xfId="21551" xr:uid="{00000000-0005-0000-0000-000024540000}"/>
    <cellStyle name="Comma 4 2 4" xfId="21552" xr:uid="{00000000-0005-0000-0000-000025540000}"/>
    <cellStyle name="Comma 4 2 5" xfId="21553" xr:uid="{00000000-0005-0000-0000-000026540000}"/>
    <cellStyle name="Comma 4 20" xfId="21554" xr:uid="{00000000-0005-0000-0000-000027540000}"/>
    <cellStyle name="Comma 4 20 2" xfId="21555" xr:uid="{00000000-0005-0000-0000-000028540000}"/>
    <cellStyle name="Comma 4 21" xfId="21556" xr:uid="{00000000-0005-0000-0000-000029540000}"/>
    <cellStyle name="Comma 4 21 2" xfId="21557" xr:uid="{00000000-0005-0000-0000-00002A540000}"/>
    <cellStyle name="Comma 4 22" xfId="21558" xr:uid="{00000000-0005-0000-0000-00002B540000}"/>
    <cellStyle name="Comma 4 22 2" xfId="21559" xr:uid="{00000000-0005-0000-0000-00002C540000}"/>
    <cellStyle name="Comma 4 23" xfId="21560" xr:uid="{00000000-0005-0000-0000-00002D540000}"/>
    <cellStyle name="Comma 4 24" xfId="21561" xr:uid="{00000000-0005-0000-0000-00002E540000}"/>
    <cellStyle name="Comma 4 25" xfId="21562" xr:uid="{00000000-0005-0000-0000-00002F540000}"/>
    <cellStyle name="Comma 4 26" xfId="21563" xr:uid="{00000000-0005-0000-0000-000030540000}"/>
    <cellStyle name="Comma 4 27" xfId="21564" xr:uid="{00000000-0005-0000-0000-000031540000}"/>
    <cellStyle name="Comma 4 28" xfId="21565" xr:uid="{00000000-0005-0000-0000-000032540000}"/>
    <cellStyle name="Comma 4 29" xfId="21566" xr:uid="{00000000-0005-0000-0000-000033540000}"/>
    <cellStyle name="Comma 4 3" xfId="21567" xr:uid="{00000000-0005-0000-0000-000034540000}"/>
    <cellStyle name="Comma 4 3 2" xfId="21568" xr:uid="{00000000-0005-0000-0000-000035540000}"/>
    <cellStyle name="Comma 4 3 2 2" xfId="21569" xr:uid="{00000000-0005-0000-0000-000036540000}"/>
    <cellStyle name="Comma 4 3 3" xfId="21570" xr:uid="{00000000-0005-0000-0000-000037540000}"/>
    <cellStyle name="Comma 4 30" xfId="21571" xr:uid="{00000000-0005-0000-0000-000038540000}"/>
    <cellStyle name="Comma 4 31" xfId="21572" xr:uid="{00000000-0005-0000-0000-000039540000}"/>
    <cellStyle name="Comma 4 32" xfId="21573" xr:uid="{00000000-0005-0000-0000-00003A540000}"/>
    <cellStyle name="Comma 4 33" xfId="21574" xr:uid="{00000000-0005-0000-0000-00003B540000}"/>
    <cellStyle name="Comma 4 34" xfId="21575" xr:uid="{00000000-0005-0000-0000-00003C540000}"/>
    <cellStyle name="Comma 4 35" xfId="21576" xr:uid="{00000000-0005-0000-0000-00003D540000}"/>
    <cellStyle name="Comma 4 36" xfId="21577" xr:uid="{00000000-0005-0000-0000-00003E540000}"/>
    <cellStyle name="Comma 4 37" xfId="21578" xr:uid="{00000000-0005-0000-0000-00003F540000}"/>
    <cellStyle name="Comma 4 38" xfId="21579" xr:uid="{00000000-0005-0000-0000-000040540000}"/>
    <cellStyle name="Comma 4 39" xfId="21580" xr:uid="{00000000-0005-0000-0000-000041540000}"/>
    <cellStyle name="Comma 4 4" xfId="21581" xr:uid="{00000000-0005-0000-0000-000042540000}"/>
    <cellStyle name="Comma 4 4 2" xfId="21582" xr:uid="{00000000-0005-0000-0000-000043540000}"/>
    <cellStyle name="Comma 4 4 2 2" xfId="21583" xr:uid="{00000000-0005-0000-0000-000044540000}"/>
    <cellStyle name="Comma 4 4 3" xfId="21584" xr:uid="{00000000-0005-0000-0000-000045540000}"/>
    <cellStyle name="Comma 4 40" xfId="21585" xr:uid="{00000000-0005-0000-0000-000046540000}"/>
    <cellStyle name="Comma 4 41" xfId="21586" xr:uid="{00000000-0005-0000-0000-000047540000}"/>
    <cellStyle name="Comma 4 42" xfId="21587" xr:uid="{00000000-0005-0000-0000-000048540000}"/>
    <cellStyle name="Comma 4 43" xfId="21588" xr:uid="{00000000-0005-0000-0000-000049540000}"/>
    <cellStyle name="Comma 4 44" xfId="21589" xr:uid="{00000000-0005-0000-0000-00004A540000}"/>
    <cellStyle name="Comma 4 45" xfId="21590" xr:uid="{00000000-0005-0000-0000-00004B540000}"/>
    <cellStyle name="Comma 4 46" xfId="21591" xr:uid="{00000000-0005-0000-0000-00004C540000}"/>
    <cellStyle name="Comma 4 47" xfId="21592" xr:uid="{00000000-0005-0000-0000-00004D540000}"/>
    <cellStyle name="Comma 4 48" xfId="21593" xr:uid="{00000000-0005-0000-0000-00004E540000}"/>
    <cellStyle name="Comma 4 49" xfId="21594" xr:uid="{00000000-0005-0000-0000-00004F540000}"/>
    <cellStyle name="Comma 4 5" xfId="21595" xr:uid="{00000000-0005-0000-0000-000050540000}"/>
    <cellStyle name="Comma 4 5 2" xfId="21596" xr:uid="{00000000-0005-0000-0000-000051540000}"/>
    <cellStyle name="Comma 4 5 2 2" xfId="21597" xr:uid="{00000000-0005-0000-0000-000052540000}"/>
    <cellStyle name="Comma 4 5 3" xfId="21598" xr:uid="{00000000-0005-0000-0000-000053540000}"/>
    <cellStyle name="Comma 4 50" xfId="21599" xr:uid="{00000000-0005-0000-0000-000054540000}"/>
    <cellStyle name="Comma 4 51" xfId="21600" xr:uid="{00000000-0005-0000-0000-000055540000}"/>
    <cellStyle name="Comma 4 52" xfId="21601" xr:uid="{00000000-0005-0000-0000-000056540000}"/>
    <cellStyle name="Comma 4 53" xfId="21602" xr:uid="{00000000-0005-0000-0000-000057540000}"/>
    <cellStyle name="Comma 4 54" xfId="21603" xr:uid="{00000000-0005-0000-0000-000058540000}"/>
    <cellStyle name="Comma 4 55" xfId="21604" xr:uid="{00000000-0005-0000-0000-000059540000}"/>
    <cellStyle name="Comma 4 56" xfId="21605" xr:uid="{00000000-0005-0000-0000-00005A540000}"/>
    <cellStyle name="Comma 4 57" xfId="21606" xr:uid="{00000000-0005-0000-0000-00005B540000}"/>
    <cellStyle name="Comma 4 58" xfId="21607" xr:uid="{00000000-0005-0000-0000-00005C540000}"/>
    <cellStyle name="Comma 4 59" xfId="21608" xr:uid="{00000000-0005-0000-0000-00005D540000}"/>
    <cellStyle name="Comma 4 6" xfId="21609" xr:uid="{00000000-0005-0000-0000-00005E540000}"/>
    <cellStyle name="Comma 4 6 2" xfId="21610" xr:uid="{00000000-0005-0000-0000-00005F540000}"/>
    <cellStyle name="Comma 4 6 2 2" xfId="21611" xr:uid="{00000000-0005-0000-0000-000060540000}"/>
    <cellStyle name="Comma 4 6 3" xfId="21612" xr:uid="{00000000-0005-0000-0000-000061540000}"/>
    <cellStyle name="Comma 4 60" xfId="21613" xr:uid="{00000000-0005-0000-0000-000062540000}"/>
    <cellStyle name="Comma 4 61" xfId="21614" xr:uid="{00000000-0005-0000-0000-000063540000}"/>
    <cellStyle name="Comma 4 62" xfId="21615" xr:uid="{00000000-0005-0000-0000-000064540000}"/>
    <cellStyle name="Comma 4 63" xfId="21616" xr:uid="{00000000-0005-0000-0000-000065540000}"/>
    <cellStyle name="Comma 4 64" xfId="21617" xr:uid="{00000000-0005-0000-0000-000066540000}"/>
    <cellStyle name="Comma 4 65" xfId="21618" xr:uid="{00000000-0005-0000-0000-000067540000}"/>
    <cellStyle name="Comma 4 66" xfId="21619" xr:uid="{00000000-0005-0000-0000-000068540000}"/>
    <cellStyle name="Comma 4 67" xfId="21620" xr:uid="{00000000-0005-0000-0000-000069540000}"/>
    <cellStyle name="Comma 4 68" xfId="21621" xr:uid="{00000000-0005-0000-0000-00006A540000}"/>
    <cellStyle name="Comma 4 69" xfId="21622" xr:uid="{00000000-0005-0000-0000-00006B540000}"/>
    <cellStyle name="Comma 4 7" xfId="21623" xr:uid="{00000000-0005-0000-0000-00006C540000}"/>
    <cellStyle name="Comma 4 7 2" xfId="21624" xr:uid="{00000000-0005-0000-0000-00006D540000}"/>
    <cellStyle name="Comma 4 70" xfId="21625" xr:uid="{00000000-0005-0000-0000-00006E540000}"/>
    <cellStyle name="Comma 4 71" xfId="21626" xr:uid="{00000000-0005-0000-0000-00006F540000}"/>
    <cellStyle name="Comma 4 72" xfId="21627" xr:uid="{00000000-0005-0000-0000-000070540000}"/>
    <cellStyle name="Comma 4 73" xfId="21628" xr:uid="{00000000-0005-0000-0000-000071540000}"/>
    <cellStyle name="Comma 4 74" xfId="21629" xr:uid="{00000000-0005-0000-0000-000072540000}"/>
    <cellStyle name="Comma 4 75" xfId="21630" xr:uid="{00000000-0005-0000-0000-000073540000}"/>
    <cellStyle name="Comma 4 76" xfId="21631" xr:uid="{00000000-0005-0000-0000-000074540000}"/>
    <cellStyle name="Comma 4 77" xfId="21632" xr:uid="{00000000-0005-0000-0000-000075540000}"/>
    <cellStyle name="Comma 4 78" xfId="21633" xr:uid="{00000000-0005-0000-0000-000076540000}"/>
    <cellStyle name="Comma 4 79" xfId="21634" xr:uid="{00000000-0005-0000-0000-000077540000}"/>
    <cellStyle name="Comma 4 8" xfId="21635" xr:uid="{00000000-0005-0000-0000-000078540000}"/>
    <cellStyle name="Comma 4 8 2" xfId="21636" xr:uid="{00000000-0005-0000-0000-000079540000}"/>
    <cellStyle name="Comma 4 80" xfId="21637" xr:uid="{00000000-0005-0000-0000-00007A540000}"/>
    <cellStyle name="Comma 4 81" xfId="21638" xr:uid="{00000000-0005-0000-0000-00007B540000}"/>
    <cellStyle name="Comma 4 82" xfId="21639" xr:uid="{00000000-0005-0000-0000-00007C540000}"/>
    <cellStyle name="Comma 4 83" xfId="21640" xr:uid="{00000000-0005-0000-0000-00007D540000}"/>
    <cellStyle name="Comma 4 84" xfId="21641" xr:uid="{00000000-0005-0000-0000-00007E540000}"/>
    <cellStyle name="Comma 4 85" xfId="21642" xr:uid="{00000000-0005-0000-0000-00007F540000}"/>
    <cellStyle name="Comma 4 86" xfId="21643" xr:uid="{00000000-0005-0000-0000-000080540000}"/>
    <cellStyle name="Comma 4 87" xfId="21644" xr:uid="{00000000-0005-0000-0000-000081540000}"/>
    <cellStyle name="Comma 4 88" xfId="21645" xr:uid="{00000000-0005-0000-0000-000082540000}"/>
    <cellStyle name="Comma 4 89" xfId="21646" xr:uid="{00000000-0005-0000-0000-000083540000}"/>
    <cellStyle name="Comma 4 9" xfId="21647" xr:uid="{00000000-0005-0000-0000-000084540000}"/>
    <cellStyle name="Comma 4 9 2" xfId="21648" xr:uid="{00000000-0005-0000-0000-000085540000}"/>
    <cellStyle name="Comma 4 90" xfId="21649" xr:uid="{00000000-0005-0000-0000-000086540000}"/>
    <cellStyle name="Comma 4 91" xfId="21650" xr:uid="{00000000-0005-0000-0000-000087540000}"/>
    <cellStyle name="Comma 4 92" xfId="21651" xr:uid="{00000000-0005-0000-0000-000088540000}"/>
    <cellStyle name="Comma 4 93" xfId="21652" xr:uid="{00000000-0005-0000-0000-000089540000}"/>
    <cellStyle name="Comma 4 94" xfId="21653" xr:uid="{00000000-0005-0000-0000-00008A540000}"/>
    <cellStyle name="Comma 4 95" xfId="21654" xr:uid="{00000000-0005-0000-0000-00008B540000}"/>
    <cellStyle name="Comma 4 96" xfId="21655" xr:uid="{00000000-0005-0000-0000-00008C540000}"/>
    <cellStyle name="Comma 4 97" xfId="21656" xr:uid="{00000000-0005-0000-0000-00008D540000}"/>
    <cellStyle name="Comma 4 98" xfId="21657" xr:uid="{00000000-0005-0000-0000-00008E540000}"/>
    <cellStyle name="Comma 4 99" xfId="21658" xr:uid="{00000000-0005-0000-0000-00008F540000}"/>
    <cellStyle name="Comma 40" xfId="21659" xr:uid="{00000000-0005-0000-0000-000090540000}"/>
    <cellStyle name="Comma 41" xfId="21660" xr:uid="{00000000-0005-0000-0000-000091540000}"/>
    <cellStyle name="Comma 42" xfId="21661" xr:uid="{00000000-0005-0000-0000-000092540000}"/>
    <cellStyle name="Comma 43" xfId="21662" xr:uid="{00000000-0005-0000-0000-000093540000}"/>
    <cellStyle name="Comma 44" xfId="21663" xr:uid="{00000000-0005-0000-0000-000094540000}"/>
    <cellStyle name="Comma 45" xfId="21664" xr:uid="{00000000-0005-0000-0000-000095540000}"/>
    <cellStyle name="Comma 46" xfId="21665" xr:uid="{00000000-0005-0000-0000-000096540000}"/>
    <cellStyle name="Comma 47" xfId="21666" xr:uid="{00000000-0005-0000-0000-000097540000}"/>
    <cellStyle name="Comma 48" xfId="44844" xr:uid="{00000000-0005-0000-0000-000098540000}"/>
    <cellStyle name="Comma 49" xfId="44847" xr:uid="{00000000-0005-0000-0000-000099540000}"/>
    <cellStyle name="Comma 5" xfId="21667" xr:uid="{00000000-0005-0000-0000-00009A540000}"/>
    <cellStyle name="Comma 5 10" xfId="21668" xr:uid="{00000000-0005-0000-0000-00009B540000}"/>
    <cellStyle name="Comma 5 10 2" xfId="21669" xr:uid="{00000000-0005-0000-0000-00009C540000}"/>
    <cellStyle name="Comma 5 100" xfId="21670" xr:uid="{00000000-0005-0000-0000-00009D540000}"/>
    <cellStyle name="Comma 5 101" xfId="21671" xr:uid="{00000000-0005-0000-0000-00009E540000}"/>
    <cellStyle name="Comma 5 102" xfId="21672" xr:uid="{00000000-0005-0000-0000-00009F540000}"/>
    <cellStyle name="Comma 5 103" xfId="21673" xr:uid="{00000000-0005-0000-0000-0000A0540000}"/>
    <cellStyle name="Comma 5 104" xfId="21674" xr:uid="{00000000-0005-0000-0000-0000A1540000}"/>
    <cellStyle name="Comma 5 105" xfId="21675" xr:uid="{00000000-0005-0000-0000-0000A2540000}"/>
    <cellStyle name="Comma 5 106" xfId="21676" xr:uid="{00000000-0005-0000-0000-0000A3540000}"/>
    <cellStyle name="Comma 5 107" xfId="21677" xr:uid="{00000000-0005-0000-0000-0000A4540000}"/>
    <cellStyle name="Comma 5 108" xfId="21678" xr:uid="{00000000-0005-0000-0000-0000A5540000}"/>
    <cellStyle name="Comma 5 109" xfId="21679" xr:uid="{00000000-0005-0000-0000-0000A6540000}"/>
    <cellStyle name="Comma 5 11" xfId="21680" xr:uid="{00000000-0005-0000-0000-0000A7540000}"/>
    <cellStyle name="Comma 5 11 2" xfId="21681" xr:uid="{00000000-0005-0000-0000-0000A8540000}"/>
    <cellStyle name="Comma 5 110" xfId="21682" xr:uid="{00000000-0005-0000-0000-0000A9540000}"/>
    <cellStyle name="Comma 5 111" xfId="21683" xr:uid="{00000000-0005-0000-0000-0000AA540000}"/>
    <cellStyle name="Comma 5 112" xfId="21684" xr:uid="{00000000-0005-0000-0000-0000AB540000}"/>
    <cellStyle name="Comma 5 113" xfId="21685" xr:uid="{00000000-0005-0000-0000-0000AC540000}"/>
    <cellStyle name="Comma 5 114" xfId="21686" xr:uid="{00000000-0005-0000-0000-0000AD540000}"/>
    <cellStyle name="Comma 5 115" xfId="21687" xr:uid="{00000000-0005-0000-0000-0000AE540000}"/>
    <cellStyle name="Comma 5 116" xfId="21688" xr:uid="{00000000-0005-0000-0000-0000AF540000}"/>
    <cellStyle name="Comma 5 117" xfId="21689" xr:uid="{00000000-0005-0000-0000-0000B0540000}"/>
    <cellStyle name="Comma 5 118" xfId="21690" xr:uid="{00000000-0005-0000-0000-0000B1540000}"/>
    <cellStyle name="Comma 5 119" xfId="21691" xr:uid="{00000000-0005-0000-0000-0000B2540000}"/>
    <cellStyle name="Comma 5 12" xfId="21692" xr:uid="{00000000-0005-0000-0000-0000B3540000}"/>
    <cellStyle name="Comma 5 12 2" xfId="21693" xr:uid="{00000000-0005-0000-0000-0000B4540000}"/>
    <cellStyle name="Comma 5 120" xfId="21694" xr:uid="{00000000-0005-0000-0000-0000B5540000}"/>
    <cellStyle name="Comma 5 121" xfId="21695" xr:uid="{00000000-0005-0000-0000-0000B6540000}"/>
    <cellStyle name="Comma 5 122" xfId="21696" xr:uid="{00000000-0005-0000-0000-0000B7540000}"/>
    <cellStyle name="Comma 5 123" xfId="21697" xr:uid="{00000000-0005-0000-0000-0000B8540000}"/>
    <cellStyle name="Comma 5 124" xfId="21698" xr:uid="{00000000-0005-0000-0000-0000B9540000}"/>
    <cellStyle name="Comma 5 125" xfId="21699" xr:uid="{00000000-0005-0000-0000-0000BA540000}"/>
    <cellStyle name="Comma 5 126" xfId="21700" xr:uid="{00000000-0005-0000-0000-0000BB540000}"/>
    <cellStyle name="Comma 5 127" xfId="21701" xr:uid="{00000000-0005-0000-0000-0000BC540000}"/>
    <cellStyle name="Comma 5 128" xfId="21702" xr:uid="{00000000-0005-0000-0000-0000BD540000}"/>
    <cellStyle name="Comma 5 129" xfId="21703" xr:uid="{00000000-0005-0000-0000-0000BE540000}"/>
    <cellStyle name="Comma 5 13" xfId="21704" xr:uid="{00000000-0005-0000-0000-0000BF540000}"/>
    <cellStyle name="Comma 5 13 2" xfId="21705" xr:uid="{00000000-0005-0000-0000-0000C0540000}"/>
    <cellStyle name="Comma 5 130" xfId="21706" xr:uid="{00000000-0005-0000-0000-0000C1540000}"/>
    <cellStyle name="Comma 5 131" xfId="21707" xr:uid="{00000000-0005-0000-0000-0000C2540000}"/>
    <cellStyle name="Comma 5 132" xfId="21708" xr:uid="{00000000-0005-0000-0000-0000C3540000}"/>
    <cellStyle name="Comma 5 133" xfId="21709" xr:uid="{00000000-0005-0000-0000-0000C4540000}"/>
    <cellStyle name="Comma 5 134" xfId="21710" xr:uid="{00000000-0005-0000-0000-0000C5540000}"/>
    <cellStyle name="Comma 5 135" xfId="21711" xr:uid="{00000000-0005-0000-0000-0000C6540000}"/>
    <cellStyle name="Comma 5 136" xfId="21712" xr:uid="{00000000-0005-0000-0000-0000C7540000}"/>
    <cellStyle name="Comma 5 137" xfId="21713" xr:uid="{00000000-0005-0000-0000-0000C8540000}"/>
    <cellStyle name="Comma 5 138" xfId="21714" xr:uid="{00000000-0005-0000-0000-0000C9540000}"/>
    <cellStyle name="Comma 5 139" xfId="21715" xr:uid="{00000000-0005-0000-0000-0000CA540000}"/>
    <cellStyle name="Comma 5 14" xfId="21716" xr:uid="{00000000-0005-0000-0000-0000CB540000}"/>
    <cellStyle name="Comma 5 14 2" xfId="21717" xr:uid="{00000000-0005-0000-0000-0000CC540000}"/>
    <cellStyle name="Comma 5 140" xfId="21718" xr:uid="{00000000-0005-0000-0000-0000CD540000}"/>
    <cellStyle name="Comma 5 141" xfId="21719" xr:uid="{00000000-0005-0000-0000-0000CE540000}"/>
    <cellStyle name="Comma 5 142" xfId="21720" xr:uid="{00000000-0005-0000-0000-0000CF540000}"/>
    <cellStyle name="Comma 5 143" xfId="21721" xr:uid="{00000000-0005-0000-0000-0000D0540000}"/>
    <cellStyle name="Comma 5 144" xfId="21722" xr:uid="{00000000-0005-0000-0000-0000D1540000}"/>
    <cellStyle name="Comma 5 145" xfId="21723" xr:uid="{00000000-0005-0000-0000-0000D2540000}"/>
    <cellStyle name="Comma 5 146" xfId="21724" xr:uid="{00000000-0005-0000-0000-0000D3540000}"/>
    <cellStyle name="Comma 5 147" xfId="21725" xr:uid="{00000000-0005-0000-0000-0000D4540000}"/>
    <cellStyle name="Comma 5 148" xfId="21726" xr:uid="{00000000-0005-0000-0000-0000D5540000}"/>
    <cellStyle name="Comma 5 149" xfId="21727" xr:uid="{00000000-0005-0000-0000-0000D6540000}"/>
    <cellStyle name="Comma 5 15" xfId="21728" xr:uid="{00000000-0005-0000-0000-0000D7540000}"/>
    <cellStyle name="Comma 5 15 2" xfId="21729" xr:uid="{00000000-0005-0000-0000-0000D8540000}"/>
    <cellStyle name="Comma 5 150" xfId="21730" xr:uid="{00000000-0005-0000-0000-0000D9540000}"/>
    <cellStyle name="Comma 5 151" xfId="21731" xr:uid="{00000000-0005-0000-0000-0000DA540000}"/>
    <cellStyle name="Comma 5 152" xfId="21732" xr:uid="{00000000-0005-0000-0000-0000DB540000}"/>
    <cellStyle name="Comma 5 153" xfId="21733" xr:uid="{00000000-0005-0000-0000-0000DC540000}"/>
    <cellStyle name="Comma 5 154" xfId="21734" xr:uid="{00000000-0005-0000-0000-0000DD540000}"/>
    <cellStyle name="Comma 5 155" xfId="21735" xr:uid="{00000000-0005-0000-0000-0000DE540000}"/>
    <cellStyle name="Comma 5 156" xfId="21736" xr:uid="{00000000-0005-0000-0000-0000DF540000}"/>
    <cellStyle name="Comma 5 157" xfId="21737" xr:uid="{00000000-0005-0000-0000-0000E0540000}"/>
    <cellStyle name="Comma 5 158" xfId="21738" xr:uid="{00000000-0005-0000-0000-0000E1540000}"/>
    <cellStyle name="Comma 5 159" xfId="21739" xr:uid="{00000000-0005-0000-0000-0000E2540000}"/>
    <cellStyle name="Comma 5 16" xfId="21740" xr:uid="{00000000-0005-0000-0000-0000E3540000}"/>
    <cellStyle name="Comma 5 16 2" xfId="21741" xr:uid="{00000000-0005-0000-0000-0000E4540000}"/>
    <cellStyle name="Comma 5 160" xfId="21742" xr:uid="{00000000-0005-0000-0000-0000E5540000}"/>
    <cellStyle name="Comma 5 161" xfId="21743" xr:uid="{00000000-0005-0000-0000-0000E6540000}"/>
    <cellStyle name="Comma 5 162" xfId="21744" xr:uid="{00000000-0005-0000-0000-0000E7540000}"/>
    <cellStyle name="Comma 5 163" xfId="21745" xr:uid="{00000000-0005-0000-0000-0000E8540000}"/>
    <cellStyle name="Comma 5 164" xfId="44849" xr:uid="{00000000-0005-0000-0000-0000E9540000}"/>
    <cellStyle name="Comma 5 165" xfId="44860" xr:uid="{00000000-0005-0000-0000-0000EA540000}"/>
    <cellStyle name="Comma 5 17" xfId="21746" xr:uid="{00000000-0005-0000-0000-0000EB540000}"/>
    <cellStyle name="Comma 5 17 2" xfId="21747" xr:uid="{00000000-0005-0000-0000-0000EC540000}"/>
    <cellStyle name="Comma 5 18" xfId="21748" xr:uid="{00000000-0005-0000-0000-0000ED540000}"/>
    <cellStyle name="Comma 5 18 2" xfId="21749" xr:uid="{00000000-0005-0000-0000-0000EE540000}"/>
    <cellStyle name="Comma 5 19" xfId="21750" xr:uid="{00000000-0005-0000-0000-0000EF540000}"/>
    <cellStyle name="Comma 5 19 2" xfId="21751" xr:uid="{00000000-0005-0000-0000-0000F0540000}"/>
    <cellStyle name="Comma 5 2" xfId="21752" xr:uid="{00000000-0005-0000-0000-0000F1540000}"/>
    <cellStyle name="Comma 5 2 2" xfId="21753" xr:uid="{00000000-0005-0000-0000-0000F2540000}"/>
    <cellStyle name="Comma 5 2 2 10" xfId="21754" xr:uid="{00000000-0005-0000-0000-0000F3540000}"/>
    <cellStyle name="Comma 5 2 2 2" xfId="21755" xr:uid="{00000000-0005-0000-0000-0000F4540000}"/>
    <cellStyle name="Comma 5 2 2 2 2" xfId="21756" xr:uid="{00000000-0005-0000-0000-0000F5540000}"/>
    <cellStyle name="Comma 5 2 2 2 2 2" xfId="21757" xr:uid="{00000000-0005-0000-0000-0000F6540000}"/>
    <cellStyle name="Comma 5 2 2 2 3" xfId="21758" xr:uid="{00000000-0005-0000-0000-0000F7540000}"/>
    <cellStyle name="Comma 5 2 2 2 3 2" xfId="21759" xr:uid="{00000000-0005-0000-0000-0000F8540000}"/>
    <cellStyle name="Comma 5 2 2 2 4" xfId="21760" xr:uid="{00000000-0005-0000-0000-0000F9540000}"/>
    <cellStyle name="Comma 5 2 2 2 5" xfId="21761" xr:uid="{00000000-0005-0000-0000-0000FA540000}"/>
    <cellStyle name="Comma 5 2 2 3" xfId="21762" xr:uid="{00000000-0005-0000-0000-0000FB540000}"/>
    <cellStyle name="Comma 5 2 2 3 2" xfId="21763" xr:uid="{00000000-0005-0000-0000-0000FC540000}"/>
    <cellStyle name="Comma 5 2 2 3 2 2" xfId="21764" xr:uid="{00000000-0005-0000-0000-0000FD540000}"/>
    <cellStyle name="Comma 5 2 2 3 3" xfId="21765" xr:uid="{00000000-0005-0000-0000-0000FE540000}"/>
    <cellStyle name="Comma 5 2 2 3 3 2" xfId="21766" xr:uid="{00000000-0005-0000-0000-0000FF540000}"/>
    <cellStyle name="Comma 5 2 2 3 4" xfId="21767" xr:uid="{00000000-0005-0000-0000-000000550000}"/>
    <cellStyle name="Comma 5 2 2 3 5" xfId="21768" xr:uid="{00000000-0005-0000-0000-000001550000}"/>
    <cellStyle name="Comma 5 2 2 4" xfId="21769" xr:uid="{00000000-0005-0000-0000-000002550000}"/>
    <cellStyle name="Comma 5 2 2 4 2" xfId="21770" xr:uid="{00000000-0005-0000-0000-000003550000}"/>
    <cellStyle name="Comma 5 2 2 4 2 2" xfId="21771" xr:uid="{00000000-0005-0000-0000-000004550000}"/>
    <cellStyle name="Comma 5 2 2 4 3" xfId="21772" xr:uid="{00000000-0005-0000-0000-000005550000}"/>
    <cellStyle name="Comma 5 2 2 4 3 2" xfId="21773" xr:uid="{00000000-0005-0000-0000-000006550000}"/>
    <cellStyle name="Comma 5 2 2 4 4" xfId="21774" xr:uid="{00000000-0005-0000-0000-000007550000}"/>
    <cellStyle name="Comma 5 2 2 4 5" xfId="21775" xr:uid="{00000000-0005-0000-0000-000008550000}"/>
    <cellStyle name="Comma 5 2 2 5" xfId="21776" xr:uid="{00000000-0005-0000-0000-000009550000}"/>
    <cellStyle name="Comma 5 2 2 5 2" xfId="21777" xr:uid="{00000000-0005-0000-0000-00000A550000}"/>
    <cellStyle name="Comma 5 2 2 5 2 2" xfId="21778" xr:uid="{00000000-0005-0000-0000-00000B550000}"/>
    <cellStyle name="Comma 5 2 2 5 3" xfId="21779" xr:uid="{00000000-0005-0000-0000-00000C550000}"/>
    <cellStyle name="Comma 5 2 2 5 3 2" xfId="21780" xr:uid="{00000000-0005-0000-0000-00000D550000}"/>
    <cellStyle name="Comma 5 2 2 5 4" xfId="21781" xr:uid="{00000000-0005-0000-0000-00000E550000}"/>
    <cellStyle name="Comma 5 2 2 5 5" xfId="21782" xr:uid="{00000000-0005-0000-0000-00000F550000}"/>
    <cellStyle name="Comma 5 2 2 6" xfId="21783" xr:uid="{00000000-0005-0000-0000-000010550000}"/>
    <cellStyle name="Comma 5 2 2 6 2" xfId="21784" xr:uid="{00000000-0005-0000-0000-000011550000}"/>
    <cellStyle name="Comma 5 2 2 6 2 2" xfId="21785" xr:uid="{00000000-0005-0000-0000-000012550000}"/>
    <cellStyle name="Comma 5 2 2 6 3" xfId="21786" xr:uid="{00000000-0005-0000-0000-000013550000}"/>
    <cellStyle name="Comma 5 2 2 6 3 2" xfId="21787" xr:uid="{00000000-0005-0000-0000-000014550000}"/>
    <cellStyle name="Comma 5 2 2 6 4" xfId="21788" xr:uid="{00000000-0005-0000-0000-000015550000}"/>
    <cellStyle name="Comma 5 2 2 6 5" xfId="21789" xr:uid="{00000000-0005-0000-0000-000016550000}"/>
    <cellStyle name="Comma 5 2 2 7" xfId="21790" xr:uid="{00000000-0005-0000-0000-000017550000}"/>
    <cellStyle name="Comma 5 2 2 7 2" xfId="21791" xr:uid="{00000000-0005-0000-0000-000018550000}"/>
    <cellStyle name="Comma 5 2 2 8" xfId="21792" xr:uid="{00000000-0005-0000-0000-000019550000}"/>
    <cellStyle name="Comma 5 2 2 8 2" xfId="21793" xr:uid="{00000000-0005-0000-0000-00001A550000}"/>
    <cellStyle name="Comma 5 2 2 9" xfId="21794" xr:uid="{00000000-0005-0000-0000-00001B550000}"/>
    <cellStyle name="Comma 5 2 3" xfId="21795" xr:uid="{00000000-0005-0000-0000-00001C550000}"/>
    <cellStyle name="Comma 5 2 3 2" xfId="21796" xr:uid="{00000000-0005-0000-0000-00001D550000}"/>
    <cellStyle name="Comma 5 2 3 2 2" xfId="21797" xr:uid="{00000000-0005-0000-0000-00001E550000}"/>
    <cellStyle name="Comma 5 2 3 3" xfId="21798" xr:uid="{00000000-0005-0000-0000-00001F550000}"/>
    <cellStyle name="Comma 5 2 3 3 2" xfId="21799" xr:uid="{00000000-0005-0000-0000-000020550000}"/>
    <cellStyle name="Comma 5 2 3 4" xfId="21800" xr:uid="{00000000-0005-0000-0000-000021550000}"/>
    <cellStyle name="Comma 5 2 3 5" xfId="21801" xr:uid="{00000000-0005-0000-0000-000022550000}"/>
    <cellStyle name="Comma 5 2 4" xfId="21802" xr:uid="{00000000-0005-0000-0000-000023550000}"/>
    <cellStyle name="Comma 5 2 5" xfId="21803" xr:uid="{00000000-0005-0000-0000-000024550000}"/>
    <cellStyle name="Comma 5 20" xfId="21804" xr:uid="{00000000-0005-0000-0000-000025550000}"/>
    <cellStyle name="Comma 5 20 2" xfId="21805" xr:uid="{00000000-0005-0000-0000-000026550000}"/>
    <cellStyle name="Comma 5 21" xfId="21806" xr:uid="{00000000-0005-0000-0000-000027550000}"/>
    <cellStyle name="Comma 5 21 2" xfId="21807" xr:uid="{00000000-0005-0000-0000-000028550000}"/>
    <cellStyle name="Comma 5 22" xfId="21808" xr:uid="{00000000-0005-0000-0000-000029550000}"/>
    <cellStyle name="Comma 5 22 2" xfId="21809" xr:uid="{00000000-0005-0000-0000-00002A550000}"/>
    <cellStyle name="Comma 5 23" xfId="21810" xr:uid="{00000000-0005-0000-0000-00002B550000}"/>
    <cellStyle name="Comma 5 24" xfId="21811" xr:uid="{00000000-0005-0000-0000-00002C550000}"/>
    <cellStyle name="Comma 5 25" xfId="21812" xr:uid="{00000000-0005-0000-0000-00002D550000}"/>
    <cellStyle name="Comma 5 26" xfId="21813" xr:uid="{00000000-0005-0000-0000-00002E550000}"/>
    <cellStyle name="Comma 5 27" xfId="21814" xr:uid="{00000000-0005-0000-0000-00002F550000}"/>
    <cellStyle name="Comma 5 28" xfId="21815" xr:uid="{00000000-0005-0000-0000-000030550000}"/>
    <cellStyle name="Comma 5 29" xfId="21816" xr:uid="{00000000-0005-0000-0000-000031550000}"/>
    <cellStyle name="Comma 5 3" xfId="21817" xr:uid="{00000000-0005-0000-0000-000032550000}"/>
    <cellStyle name="Comma 5 3 2" xfId="21818" xr:uid="{00000000-0005-0000-0000-000033550000}"/>
    <cellStyle name="Comma 5 30" xfId="21819" xr:uid="{00000000-0005-0000-0000-000034550000}"/>
    <cellStyle name="Comma 5 31" xfId="21820" xr:uid="{00000000-0005-0000-0000-000035550000}"/>
    <cellStyle name="Comma 5 32" xfId="21821" xr:uid="{00000000-0005-0000-0000-000036550000}"/>
    <cellStyle name="Comma 5 33" xfId="21822" xr:uid="{00000000-0005-0000-0000-000037550000}"/>
    <cellStyle name="Comma 5 34" xfId="21823" xr:uid="{00000000-0005-0000-0000-000038550000}"/>
    <cellStyle name="Comma 5 35" xfId="21824" xr:uid="{00000000-0005-0000-0000-000039550000}"/>
    <cellStyle name="Comma 5 36" xfId="21825" xr:uid="{00000000-0005-0000-0000-00003A550000}"/>
    <cellStyle name="Comma 5 37" xfId="21826" xr:uid="{00000000-0005-0000-0000-00003B550000}"/>
    <cellStyle name="Comma 5 38" xfId="21827" xr:uid="{00000000-0005-0000-0000-00003C550000}"/>
    <cellStyle name="Comma 5 39" xfId="21828" xr:uid="{00000000-0005-0000-0000-00003D550000}"/>
    <cellStyle name="Comma 5 4" xfId="21829" xr:uid="{00000000-0005-0000-0000-00003E550000}"/>
    <cellStyle name="Comma 5 4 2" xfId="21830" xr:uid="{00000000-0005-0000-0000-00003F550000}"/>
    <cellStyle name="Comma 5 40" xfId="21831" xr:uid="{00000000-0005-0000-0000-000040550000}"/>
    <cellStyle name="Comma 5 41" xfId="21832" xr:uid="{00000000-0005-0000-0000-000041550000}"/>
    <cellStyle name="Comma 5 42" xfId="21833" xr:uid="{00000000-0005-0000-0000-000042550000}"/>
    <cellStyle name="Comma 5 43" xfId="21834" xr:uid="{00000000-0005-0000-0000-000043550000}"/>
    <cellStyle name="Comma 5 44" xfId="21835" xr:uid="{00000000-0005-0000-0000-000044550000}"/>
    <cellStyle name="Comma 5 45" xfId="21836" xr:uid="{00000000-0005-0000-0000-000045550000}"/>
    <cellStyle name="Comma 5 46" xfId="21837" xr:uid="{00000000-0005-0000-0000-000046550000}"/>
    <cellStyle name="Comma 5 47" xfId="21838" xr:uid="{00000000-0005-0000-0000-000047550000}"/>
    <cellStyle name="Comma 5 48" xfId="21839" xr:uid="{00000000-0005-0000-0000-000048550000}"/>
    <cellStyle name="Comma 5 49" xfId="21840" xr:uid="{00000000-0005-0000-0000-000049550000}"/>
    <cellStyle name="Comma 5 5" xfId="21841" xr:uid="{00000000-0005-0000-0000-00004A550000}"/>
    <cellStyle name="Comma 5 5 2" xfId="21842" xr:uid="{00000000-0005-0000-0000-00004B550000}"/>
    <cellStyle name="Comma 5 50" xfId="21843" xr:uid="{00000000-0005-0000-0000-00004C550000}"/>
    <cellStyle name="Comma 5 51" xfId="21844" xr:uid="{00000000-0005-0000-0000-00004D550000}"/>
    <cellStyle name="Comma 5 52" xfId="21845" xr:uid="{00000000-0005-0000-0000-00004E550000}"/>
    <cellStyle name="Comma 5 53" xfId="21846" xr:uid="{00000000-0005-0000-0000-00004F550000}"/>
    <cellStyle name="Comma 5 54" xfId="21847" xr:uid="{00000000-0005-0000-0000-000050550000}"/>
    <cellStyle name="Comma 5 55" xfId="21848" xr:uid="{00000000-0005-0000-0000-000051550000}"/>
    <cellStyle name="Comma 5 56" xfId="21849" xr:uid="{00000000-0005-0000-0000-000052550000}"/>
    <cellStyle name="Comma 5 57" xfId="21850" xr:uid="{00000000-0005-0000-0000-000053550000}"/>
    <cellStyle name="Comma 5 58" xfId="21851" xr:uid="{00000000-0005-0000-0000-000054550000}"/>
    <cellStyle name="Comma 5 59" xfId="21852" xr:uid="{00000000-0005-0000-0000-000055550000}"/>
    <cellStyle name="Comma 5 6" xfId="21853" xr:uid="{00000000-0005-0000-0000-000056550000}"/>
    <cellStyle name="Comma 5 6 2" xfId="21854" xr:uid="{00000000-0005-0000-0000-000057550000}"/>
    <cellStyle name="Comma 5 60" xfId="21855" xr:uid="{00000000-0005-0000-0000-000058550000}"/>
    <cellStyle name="Comma 5 61" xfId="21856" xr:uid="{00000000-0005-0000-0000-000059550000}"/>
    <cellStyle name="Comma 5 62" xfId="21857" xr:uid="{00000000-0005-0000-0000-00005A550000}"/>
    <cellStyle name="Comma 5 63" xfId="21858" xr:uid="{00000000-0005-0000-0000-00005B550000}"/>
    <cellStyle name="Comma 5 64" xfId="21859" xr:uid="{00000000-0005-0000-0000-00005C550000}"/>
    <cellStyle name="Comma 5 65" xfId="21860" xr:uid="{00000000-0005-0000-0000-00005D550000}"/>
    <cellStyle name="Comma 5 66" xfId="21861" xr:uid="{00000000-0005-0000-0000-00005E550000}"/>
    <cellStyle name="Comma 5 67" xfId="21862" xr:uid="{00000000-0005-0000-0000-00005F550000}"/>
    <cellStyle name="Comma 5 68" xfId="21863" xr:uid="{00000000-0005-0000-0000-000060550000}"/>
    <cellStyle name="Comma 5 69" xfId="21864" xr:uid="{00000000-0005-0000-0000-000061550000}"/>
    <cellStyle name="Comma 5 7" xfId="21865" xr:uid="{00000000-0005-0000-0000-000062550000}"/>
    <cellStyle name="Comma 5 7 2" xfId="21866" xr:uid="{00000000-0005-0000-0000-000063550000}"/>
    <cellStyle name="Comma 5 70" xfId="21867" xr:uid="{00000000-0005-0000-0000-000064550000}"/>
    <cellStyle name="Comma 5 71" xfId="21868" xr:uid="{00000000-0005-0000-0000-000065550000}"/>
    <cellStyle name="Comma 5 72" xfId="21869" xr:uid="{00000000-0005-0000-0000-000066550000}"/>
    <cellStyle name="Comma 5 73" xfId="21870" xr:uid="{00000000-0005-0000-0000-000067550000}"/>
    <cellStyle name="Comma 5 74" xfId="21871" xr:uid="{00000000-0005-0000-0000-000068550000}"/>
    <cellStyle name="Comma 5 75" xfId="21872" xr:uid="{00000000-0005-0000-0000-000069550000}"/>
    <cellStyle name="Comma 5 76" xfId="21873" xr:uid="{00000000-0005-0000-0000-00006A550000}"/>
    <cellStyle name="Comma 5 77" xfId="21874" xr:uid="{00000000-0005-0000-0000-00006B550000}"/>
    <cellStyle name="Comma 5 78" xfId="21875" xr:uid="{00000000-0005-0000-0000-00006C550000}"/>
    <cellStyle name="Comma 5 79" xfId="21876" xr:uid="{00000000-0005-0000-0000-00006D550000}"/>
    <cellStyle name="Comma 5 8" xfId="21877" xr:uid="{00000000-0005-0000-0000-00006E550000}"/>
    <cellStyle name="Comma 5 8 2" xfId="21878" xr:uid="{00000000-0005-0000-0000-00006F550000}"/>
    <cellStyle name="Comma 5 80" xfId="21879" xr:uid="{00000000-0005-0000-0000-000070550000}"/>
    <cellStyle name="Comma 5 81" xfId="21880" xr:uid="{00000000-0005-0000-0000-000071550000}"/>
    <cellStyle name="Comma 5 82" xfId="21881" xr:uid="{00000000-0005-0000-0000-000072550000}"/>
    <cellStyle name="Comma 5 83" xfId="21882" xr:uid="{00000000-0005-0000-0000-000073550000}"/>
    <cellStyle name="Comma 5 84" xfId="21883" xr:uid="{00000000-0005-0000-0000-000074550000}"/>
    <cellStyle name="Comma 5 85" xfId="21884" xr:uid="{00000000-0005-0000-0000-000075550000}"/>
    <cellStyle name="Comma 5 86" xfId="21885" xr:uid="{00000000-0005-0000-0000-000076550000}"/>
    <cellStyle name="Comma 5 87" xfId="21886" xr:uid="{00000000-0005-0000-0000-000077550000}"/>
    <cellStyle name="Comma 5 88" xfId="21887" xr:uid="{00000000-0005-0000-0000-000078550000}"/>
    <cellStyle name="Comma 5 89" xfId="21888" xr:uid="{00000000-0005-0000-0000-000079550000}"/>
    <cellStyle name="Comma 5 9" xfId="21889" xr:uid="{00000000-0005-0000-0000-00007A550000}"/>
    <cellStyle name="Comma 5 9 2" xfId="21890" xr:uid="{00000000-0005-0000-0000-00007B550000}"/>
    <cellStyle name="Comma 5 90" xfId="21891" xr:uid="{00000000-0005-0000-0000-00007C550000}"/>
    <cellStyle name="Comma 5 91" xfId="21892" xr:uid="{00000000-0005-0000-0000-00007D550000}"/>
    <cellStyle name="Comma 5 92" xfId="21893" xr:uid="{00000000-0005-0000-0000-00007E550000}"/>
    <cellStyle name="Comma 5 93" xfId="21894" xr:uid="{00000000-0005-0000-0000-00007F550000}"/>
    <cellStyle name="Comma 5 94" xfId="21895" xr:uid="{00000000-0005-0000-0000-000080550000}"/>
    <cellStyle name="Comma 5 95" xfId="21896" xr:uid="{00000000-0005-0000-0000-000081550000}"/>
    <cellStyle name="Comma 5 96" xfId="21897" xr:uid="{00000000-0005-0000-0000-000082550000}"/>
    <cellStyle name="Comma 5 97" xfId="21898" xr:uid="{00000000-0005-0000-0000-000083550000}"/>
    <cellStyle name="Comma 5 98" xfId="21899" xr:uid="{00000000-0005-0000-0000-000084550000}"/>
    <cellStyle name="Comma 5 99" xfId="21900" xr:uid="{00000000-0005-0000-0000-000085550000}"/>
    <cellStyle name="Comma 50" xfId="44851" xr:uid="{00000000-0005-0000-0000-000086550000}"/>
    <cellStyle name="Comma 51" xfId="44856" xr:uid="{00000000-0005-0000-0000-000087550000}"/>
    <cellStyle name="Comma 52" xfId="44863" xr:uid="{00000000-0005-0000-0000-000088550000}"/>
    <cellStyle name="Comma 53" xfId="44865" xr:uid="{00000000-0005-0000-0000-000089550000}"/>
    <cellStyle name="Comma 6" xfId="21901" xr:uid="{00000000-0005-0000-0000-00008A550000}"/>
    <cellStyle name="Comma 6 10" xfId="21902" xr:uid="{00000000-0005-0000-0000-00008B550000}"/>
    <cellStyle name="Comma 6 100" xfId="21903" xr:uid="{00000000-0005-0000-0000-00008C550000}"/>
    <cellStyle name="Comma 6 101" xfId="21904" xr:uid="{00000000-0005-0000-0000-00008D550000}"/>
    <cellStyle name="Comma 6 102" xfId="21905" xr:uid="{00000000-0005-0000-0000-00008E550000}"/>
    <cellStyle name="Comma 6 103" xfId="21906" xr:uid="{00000000-0005-0000-0000-00008F550000}"/>
    <cellStyle name="Comma 6 104" xfId="21907" xr:uid="{00000000-0005-0000-0000-000090550000}"/>
    <cellStyle name="Comma 6 105" xfId="21908" xr:uid="{00000000-0005-0000-0000-000091550000}"/>
    <cellStyle name="Comma 6 106" xfId="21909" xr:uid="{00000000-0005-0000-0000-000092550000}"/>
    <cellStyle name="Comma 6 107" xfId="21910" xr:uid="{00000000-0005-0000-0000-000093550000}"/>
    <cellStyle name="Comma 6 108" xfId="21911" xr:uid="{00000000-0005-0000-0000-000094550000}"/>
    <cellStyle name="Comma 6 109" xfId="21912" xr:uid="{00000000-0005-0000-0000-000095550000}"/>
    <cellStyle name="Comma 6 11" xfId="21913" xr:uid="{00000000-0005-0000-0000-000096550000}"/>
    <cellStyle name="Comma 6 110" xfId="21914" xr:uid="{00000000-0005-0000-0000-000097550000}"/>
    <cellStyle name="Comma 6 111" xfId="21915" xr:uid="{00000000-0005-0000-0000-000098550000}"/>
    <cellStyle name="Comma 6 112" xfId="21916" xr:uid="{00000000-0005-0000-0000-000099550000}"/>
    <cellStyle name="Comma 6 113" xfId="21917" xr:uid="{00000000-0005-0000-0000-00009A550000}"/>
    <cellStyle name="Comma 6 114" xfId="21918" xr:uid="{00000000-0005-0000-0000-00009B550000}"/>
    <cellStyle name="Comma 6 115" xfId="21919" xr:uid="{00000000-0005-0000-0000-00009C550000}"/>
    <cellStyle name="Comma 6 116" xfId="21920" xr:uid="{00000000-0005-0000-0000-00009D550000}"/>
    <cellStyle name="Comma 6 117" xfId="21921" xr:uid="{00000000-0005-0000-0000-00009E550000}"/>
    <cellStyle name="Comma 6 118" xfId="21922" xr:uid="{00000000-0005-0000-0000-00009F550000}"/>
    <cellStyle name="Comma 6 119" xfId="21923" xr:uid="{00000000-0005-0000-0000-0000A0550000}"/>
    <cellStyle name="Comma 6 12" xfId="21924" xr:uid="{00000000-0005-0000-0000-0000A1550000}"/>
    <cellStyle name="Comma 6 120" xfId="21925" xr:uid="{00000000-0005-0000-0000-0000A2550000}"/>
    <cellStyle name="Comma 6 121" xfId="21926" xr:uid="{00000000-0005-0000-0000-0000A3550000}"/>
    <cellStyle name="Comma 6 122" xfId="21927" xr:uid="{00000000-0005-0000-0000-0000A4550000}"/>
    <cellStyle name="Comma 6 123" xfId="21928" xr:uid="{00000000-0005-0000-0000-0000A5550000}"/>
    <cellStyle name="Comma 6 124" xfId="21929" xr:uid="{00000000-0005-0000-0000-0000A6550000}"/>
    <cellStyle name="Comma 6 125" xfId="21930" xr:uid="{00000000-0005-0000-0000-0000A7550000}"/>
    <cellStyle name="Comma 6 126" xfId="21931" xr:uid="{00000000-0005-0000-0000-0000A8550000}"/>
    <cellStyle name="Comma 6 127" xfId="21932" xr:uid="{00000000-0005-0000-0000-0000A9550000}"/>
    <cellStyle name="Comma 6 128" xfId="21933" xr:uid="{00000000-0005-0000-0000-0000AA550000}"/>
    <cellStyle name="Comma 6 129" xfId="21934" xr:uid="{00000000-0005-0000-0000-0000AB550000}"/>
    <cellStyle name="Comma 6 13" xfId="21935" xr:uid="{00000000-0005-0000-0000-0000AC550000}"/>
    <cellStyle name="Comma 6 130" xfId="21936" xr:uid="{00000000-0005-0000-0000-0000AD550000}"/>
    <cellStyle name="Comma 6 131" xfId="21937" xr:uid="{00000000-0005-0000-0000-0000AE550000}"/>
    <cellStyle name="Comma 6 132" xfId="21938" xr:uid="{00000000-0005-0000-0000-0000AF550000}"/>
    <cellStyle name="Comma 6 133" xfId="21939" xr:uid="{00000000-0005-0000-0000-0000B0550000}"/>
    <cellStyle name="Comma 6 134" xfId="21940" xr:uid="{00000000-0005-0000-0000-0000B1550000}"/>
    <cellStyle name="Comma 6 135" xfId="21941" xr:uid="{00000000-0005-0000-0000-0000B2550000}"/>
    <cellStyle name="Comma 6 136" xfId="21942" xr:uid="{00000000-0005-0000-0000-0000B3550000}"/>
    <cellStyle name="Comma 6 137" xfId="21943" xr:uid="{00000000-0005-0000-0000-0000B4550000}"/>
    <cellStyle name="Comma 6 138" xfId="21944" xr:uid="{00000000-0005-0000-0000-0000B5550000}"/>
    <cellStyle name="Comma 6 139" xfId="21945" xr:uid="{00000000-0005-0000-0000-0000B6550000}"/>
    <cellStyle name="Comma 6 14" xfId="21946" xr:uid="{00000000-0005-0000-0000-0000B7550000}"/>
    <cellStyle name="Comma 6 140" xfId="21947" xr:uid="{00000000-0005-0000-0000-0000B8550000}"/>
    <cellStyle name="Comma 6 141" xfId="21948" xr:uid="{00000000-0005-0000-0000-0000B9550000}"/>
    <cellStyle name="Comma 6 142" xfId="21949" xr:uid="{00000000-0005-0000-0000-0000BA550000}"/>
    <cellStyle name="Comma 6 143" xfId="21950" xr:uid="{00000000-0005-0000-0000-0000BB550000}"/>
    <cellStyle name="Comma 6 144" xfId="21951" xr:uid="{00000000-0005-0000-0000-0000BC550000}"/>
    <cellStyle name="Comma 6 145" xfId="21952" xr:uid="{00000000-0005-0000-0000-0000BD550000}"/>
    <cellStyle name="Comma 6 146" xfId="21953" xr:uid="{00000000-0005-0000-0000-0000BE550000}"/>
    <cellStyle name="Comma 6 147" xfId="21954" xr:uid="{00000000-0005-0000-0000-0000BF550000}"/>
    <cellStyle name="Comma 6 148" xfId="21955" xr:uid="{00000000-0005-0000-0000-0000C0550000}"/>
    <cellStyle name="Comma 6 149" xfId="21956" xr:uid="{00000000-0005-0000-0000-0000C1550000}"/>
    <cellStyle name="Comma 6 15" xfId="21957" xr:uid="{00000000-0005-0000-0000-0000C2550000}"/>
    <cellStyle name="Comma 6 16" xfId="21958" xr:uid="{00000000-0005-0000-0000-0000C3550000}"/>
    <cellStyle name="Comma 6 17" xfId="21959" xr:uid="{00000000-0005-0000-0000-0000C4550000}"/>
    <cellStyle name="Comma 6 18" xfId="21960" xr:uid="{00000000-0005-0000-0000-0000C5550000}"/>
    <cellStyle name="Comma 6 19" xfId="21961" xr:uid="{00000000-0005-0000-0000-0000C6550000}"/>
    <cellStyle name="Comma 6 2" xfId="21962" xr:uid="{00000000-0005-0000-0000-0000C7550000}"/>
    <cellStyle name="Comma 6 2 2" xfId="21963" xr:uid="{00000000-0005-0000-0000-0000C8550000}"/>
    <cellStyle name="Comma 6 2 2 2" xfId="21964" xr:uid="{00000000-0005-0000-0000-0000C9550000}"/>
    <cellStyle name="Comma 6 2 2 2 2" xfId="21965" xr:uid="{00000000-0005-0000-0000-0000CA550000}"/>
    <cellStyle name="Comma 6 2 2 3" xfId="21966" xr:uid="{00000000-0005-0000-0000-0000CB550000}"/>
    <cellStyle name="Comma 6 2 2 3 2" xfId="21967" xr:uid="{00000000-0005-0000-0000-0000CC550000}"/>
    <cellStyle name="Comma 6 2 2 4" xfId="21968" xr:uid="{00000000-0005-0000-0000-0000CD550000}"/>
    <cellStyle name="Comma 6 2 2 5" xfId="21969" xr:uid="{00000000-0005-0000-0000-0000CE550000}"/>
    <cellStyle name="Comma 6 2 3" xfId="21970" xr:uid="{00000000-0005-0000-0000-0000CF550000}"/>
    <cellStyle name="Comma 6 2 3 2" xfId="21971" xr:uid="{00000000-0005-0000-0000-0000D0550000}"/>
    <cellStyle name="Comma 6 2 4" xfId="21972" xr:uid="{00000000-0005-0000-0000-0000D1550000}"/>
    <cellStyle name="Comma 6 2 4 2" xfId="21973" xr:uid="{00000000-0005-0000-0000-0000D2550000}"/>
    <cellStyle name="Comma 6 2 5" xfId="21974" xr:uid="{00000000-0005-0000-0000-0000D3550000}"/>
    <cellStyle name="Comma 6 2 6" xfId="21975" xr:uid="{00000000-0005-0000-0000-0000D4550000}"/>
    <cellStyle name="Comma 6 20" xfId="21976" xr:uid="{00000000-0005-0000-0000-0000D5550000}"/>
    <cellStyle name="Comma 6 21" xfId="21977" xr:uid="{00000000-0005-0000-0000-0000D6550000}"/>
    <cellStyle name="Comma 6 22" xfId="21978" xr:uid="{00000000-0005-0000-0000-0000D7550000}"/>
    <cellStyle name="Comma 6 23" xfId="21979" xr:uid="{00000000-0005-0000-0000-0000D8550000}"/>
    <cellStyle name="Comma 6 24" xfId="21980" xr:uid="{00000000-0005-0000-0000-0000D9550000}"/>
    <cellStyle name="Comma 6 25" xfId="21981" xr:uid="{00000000-0005-0000-0000-0000DA550000}"/>
    <cellStyle name="Comma 6 26" xfId="21982" xr:uid="{00000000-0005-0000-0000-0000DB550000}"/>
    <cellStyle name="Comma 6 27" xfId="21983" xr:uid="{00000000-0005-0000-0000-0000DC550000}"/>
    <cellStyle name="Comma 6 28" xfId="21984" xr:uid="{00000000-0005-0000-0000-0000DD550000}"/>
    <cellStyle name="Comma 6 29" xfId="21985" xr:uid="{00000000-0005-0000-0000-0000DE550000}"/>
    <cellStyle name="Comma 6 3" xfId="21986" xr:uid="{00000000-0005-0000-0000-0000DF550000}"/>
    <cellStyle name="Comma 6 3 2" xfId="21987" xr:uid="{00000000-0005-0000-0000-0000E0550000}"/>
    <cellStyle name="Comma 6 3 2 2" xfId="21988" xr:uid="{00000000-0005-0000-0000-0000E1550000}"/>
    <cellStyle name="Comma 6 3 3" xfId="21989" xr:uid="{00000000-0005-0000-0000-0000E2550000}"/>
    <cellStyle name="Comma 6 3 3 2" xfId="21990" xr:uid="{00000000-0005-0000-0000-0000E3550000}"/>
    <cellStyle name="Comma 6 3 4" xfId="21991" xr:uid="{00000000-0005-0000-0000-0000E4550000}"/>
    <cellStyle name="Comma 6 3 5" xfId="21992" xr:uid="{00000000-0005-0000-0000-0000E5550000}"/>
    <cellStyle name="Comma 6 30" xfId="21993" xr:uid="{00000000-0005-0000-0000-0000E6550000}"/>
    <cellStyle name="Comma 6 31" xfId="21994" xr:uid="{00000000-0005-0000-0000-0000E7550000}"/>
    <cellStyle name="Comma 6 32" xfId="21995" xr:uid="{00000000-0005-0000-0000-0000E8550000}"/>
    <cellStyle name="Comma 6 33" xfId="21996" xr:uid="{00000000-0005-0000-0000-0000E9550000}"/>
    <cellStyle name="Comma 6 34" xfId="21997" xr:uid="{00000000-0005-0000-0000-0000EA550000}"/>
    <cellStyle name="Comma 6 35" xfId="21998" xr:uid="{00000000-0005-0000-0000-0000EB550000}"/>
    <cellStyle name="Comma 6 36" xfId="21999" xr:uid="{00000000-0005-0000-0000-0000EC550000}"/>
    <cellStyle name="Comma 6 37" xfId="22000" xr:uid="{00000000-0005-0000-0000-0000ED550000}"/>
    <cellStyle name="Comma 6 38" xfId="22001" xr:uid="{00000000-0005-0000-0000-0000EE550000}"/>
    <cellStyle name="Comma 6 39" xfId="22002" xr:uid="{00000000-0005-0000-0000-0000EF550000}"/>
    <cellStyle name="Comma 6 4" xfId="22003" xr:uid="{00000000-0005-0000-0000-0000F0550000}"/>
    <cellStyle name="Comma 6 4 2" xfId="22004" xr:uid="{00000000-0005-0000-0000-0000F1550000}"/>
    <cellStyle name="Comma 6 4 2 2" xfId="22005" xr:uid="{00000000-0005-0000-0000-0000F2550000}"/>
    <cellStyle name="Comma 6 4 3" xfId="22006" xr:uid="{00000000-0005-0000-0000-0000F3550000}"/>
    <cellStyle name="Comma 6 4 3 2" xfId="22007" xr:uid="{00000000-0005-0000-0000-0000F4550000}"/>
    <cellStyle name="Comma 6 4 4" xfId="22008" xr:uid="{00000000-0005-0000-0000-0000F5550000}"/>
    <cellStyle name="Comma 6 4 5" xfId="22009" xr:uid="{00000000-0005-0000-0000-0000F6550000}"/>
    <cellStyle name="Comma 6 40" xfId="22010" xr:uid="{00000000-0005-0000-0000-0000F7550000}"/>
    <cellStyle name="Comma 6 41" xfId="22011" xr:uid="{00000000-0005-0000-0000-0000F8550000}"/>
    <cellStyle name="Comma 6 42" xfId="22012" xr:uid="{00000000-0005-0000-0000-0000F9550000}"/>
    <cellStyle name="Comma 6 43" xfId="22013" xr:uid="{00000000-0005-0000-0000-0000FA550000}"/>
    <cellStyle name="Comma 6 44" xfId="22014" xr:uid="{00000000-0005-0000-0000-0000FB550000}"/>
    <cellStyle name="Comma 6 45" xfId="22015" xr:uid="{00000000-0005-0000-0000-0000FC550000}"/>
    <cellStyle name="Comma 6 46" xfId="22016" xr:uid="{00000000-0005-0000-0000-0000FD550000}"/>
    <cellStyle name="Comma 6 47" xfId="22017" xr:uid="{00000000-0005-0000-0000-0000FE550000}"/>
    <cellStyle name="Comma 6 48" xfId="22018" xr:uid="{00000000-0005-0000-0000-0000FF550000}"/>
    <cellStyle name="Comma 6 49" xfId="22019" xr:uid="{00000000-0005-0000-0000-000000560000}"/>
    <cellStyle name="Comma 6 5" xfId="22020" xr:uid="{00000000-0005-0000-0000-000001560000}"/>
    <cellStyle name="Comma 6 5 2" xfId="22021" xr:uid="{00000000-0005-0000-0000-000002560000}"/>
    <cellStyle name="Comma 6 5 2 2" xfId="22022" xr:uid="{00000000-0005-0000-0000-000003560000}"/>
    <cellStyle name="Comma 6 5 3" xfId="22023" xr:uid="{00000000-0005-0000-0000-000004560000}"/>
    <cellStyle name="Comma 6 5 3 2" xfId="22024" xr:uid="{00000000-0005-0000-0000-000005560000}"/>
    <cellStyle name="Comma 6 5 4" xfId="22025" xr:uid="{00000000-0005-0000-0000-000006560000}"/>
    <cellStyle name="Comma 6 5 5" xfId="22026" xr:uid="{00000000-0005-0000-0000-000007560000}"/>
    <cellStyle name="Comma 6 50" xfId="22027" xr:uid="{00000000-0005-0000-0000-000008560000}"/>
    <cellStyle name="Comma 6 51" xfId="22028" xr:uid="{00000000-0005-0000-0000-000009560000}"/>
    <cellStyle name="Comma 6 52" xfId="22029" xr:uid="{00000000-0005-0000-0000-00000A560000}"/>
    <cellStyle name="Comma 6 53" xfId="22030" xr:uid="{00000000-0005-0000-0000-00000B560000}"/>
    <cellStyle name="Comma 6 54" xfId="22031" xr:uid="{00000000-0005-0000-0000-00000C560000}"/>
    <cellStyle name="Comma 6 55" xfId="22032" xr:uid="{00000000-0005-0000-0000-00000D560000}"/>
    <cellStyle name="Comma 6 56" xfId="22033" xr:uid="{00000000-0005-0000-0000-00000E560000}"/>
    <cellStyle name="Comma 6 57" xfId="22034" xr:uid="{00000000-0005-0000-0000-00000F560000}"/>
    <cellStyle name="Comma 6 58" xfId="22035" xr:uid="{00000000-0005-0000-0000-000010560000}"/>
    <cellStyle name="Comma 6 59" xfId="22036" xr:uid="{00000000-0005-0000-0000-000011560000}"/>
    <cellStyle name="Comma 6 6" xfId="22037" xr:uid="{00000000-0005-0000-0000-000012560000}"/>
    <cellStyle name="Comma 6 6 2" xfId="22038" xr:uid="{00000000-0005-0000-0000-000013560000}"/>
    <cellStyle name="Comma 6 6 2 2" xfId="22039" xr:uid="{00000000-0005-0000-0000-000014560000}"/>
    <cellStyle name="Comma 6 6 3" xfId="22040" xr:uid="{00000000-0005-0000-0000-000015560000}"/>
    <cellStyle name="Comma 6 6 3 2" xfId="22041" xr:uid="{00000000-0005-0000-0000-000016560000}"/>
    <cellStyle name="Comma 6 6 4" xfId="22042" xr:uid="{00000000-0005-0000-0000-000017560000}"/>
    <cellStyle name="Comma 6 6 5" xfId="22043" xr:uid="{00000000-0005-0000-0000-000018560000}"/>
    <cellStyle name="Comma 6 60" xfId="22044" xr:uid="{00000000-0005-0000-0000-000019560000}"/>
    <cellStyle name="Comma 6 61" xfId="22045" xr:uid="{00000000-0005-0000-0000-00001A560000}"/>
    <cellStyle name="Comma 6 62" xfId="22046" xr:uid="{00000000-0005-0000-0000-00001B560000}"/>
    <cellStyle name="Comma 6 63" xfId="22047" xr:uid="{00000000-0005-0000-0000-00001C560000}"/>
    <cellStyle name="Comma 6 64" xfId="22048" xr:uid="{00000000-0005-0000-0000-00001D560000}"/>
    <cellStyle name="Comma 6 65" xfId="22049" xr:uid="{00000000-0005-0000-0000-00001E560000}"/>
    <cellStyle name="Comma 6 66" xfId="22050" xr:uid="{00000000-0005-0000-0000-00001F560000}"/>
    <cellStyle name="Comma 6 67" xfId="22051" xr:uid="{00000000-0005-0000-0000-000020560000}"/>
    <cellStyle name="Comma 6 68" xfId="22052" xr:uid="{00000000-0005-0000-0000-000021560000}"/>
    <cellStyle name="Comma 6 69" xfId="22053" xr:uid="{00000000-0005-0000-0000-000022560000}"/>
    <cellStyle name="Comma 6 7" xfId="22054" xr:uid="{00000000-0005-0000-0000-000023560000}"/>
    <cellStyle name="Comma 6 7 2" xfId="22055" xr:uid="{00000000-0005-0000-0000-000024560000}"/>
    <cellStyle name="Comma 6 70" xfId="22056" xr:uid="{00000000-0005-0000-0000-000025560000}"/>
    <cellStyle name="Comma 6 71" xfId="22057" xr:uid="{00000000-0005-0000-0000-000026560000}"/>
    <cellStyle name="Comma 6 72" xfId="22058" xr:uid="{00000000-0005-0000-0000-000027560000}"/>
    <cellStyle name="Comma 6 73" xfId="22059" xr:uid="{00000000-0005-0000-0000-000028560000}"/>
    <cellStyle name="Comma 6 74" xfId="22060" xr:uid="{00000000-0005-0000-0000-000029560000}"/>
    <cellStyle name="Comma 6 75" xfId="22061" xr:uid="{00000000-0005-0000-0000-00002A560000}"/>
    <cellStyle name="Comma 6 76" xfId="22062" xr:uid="{00000000-0005-0000-0000-00002B560000}"/>
    <cellStyle name="Comma 6 77" xfId="22063" xr:uid="{00000000-0005-0000-0000-00002C560000}"/>
    <cellStyle name="Comma 6 78" xfId="22064" xr:uid="{00000000-0005-0000-0000-00002D560000}"/>
    <cellStyle name="Comma 6 79" xfId="22065" xr:uid="{00000000-0005-0000-0000-00002E560000}"/>
    <cellStyle name="Comma 6 8" xfId="22066" xr:uid="{00000000-0005-0000-0000-00002F560000}"/>
    <cellStyle name="Comma 6 8 2" xfId="22067" xr:uid="{00000000-0005-0000-0000-000030560000}"/>
    <cellStyle name="Comma 6 80" xfId="22068" xr:uid="{00000000-0005-0000-0000-000031560000}"/>
    <cellStyle name="Comma 6 81" xfId="22069" xr:uid="{00000000-0005-0000-0000-000032560000}"/>
    <cellStyle name="Comma 6 82" xfId="22070" xr:uid="{00000000-0005-0000-0000-000033560000}"/>
    <cellStyle name="Comma 6 83" xfId="22071" xr:uid="{00000000-0005-0000-0000-000034560000}"/>
    <cellStyle name="Comma 6 84" xfId="22072" xr:uid="{00000000-0005-0000-0000-000035560000}"/>
    <cellStyle name="Comma 6 85" xfId="22073" xr:uid="{00000000-0005-0000-0000-000036560000}"/>
    <cellStyle name="Comma 6 86" xfId="22074" xr:uid="{00000000-0005-0000-0000-000037560000}"/>
    <cellStyle name="Comma 6 87" xfId="22075" xr:uid="{00000000-0005-0000-0000-000038560000}"/>
    <cellStyle name="Comma 6 88" xfId="22076" xr:uid="{00000000-0005-0000-0000-000039560000}"/>
    <cellStyle name="Comma 6 89" xfId="22077" xr:uid="{00000000-0005-0000-0000-00003A560000}"/>
    <cellStyle name="Comma 6 9" xfId="22078" xr:uid="{00000000-0005-0000-0000-00003B560000}"/>
    <cellStyle name="Comma 6 90" xfId="22079" xr:uid="{00000000-0005-0000-0000-00003C560000}"/>
    <cellStyle name="Comma 6 91" xfId="22080" xr:uid="{00000000-0005-0000-0000-00003D560000}"/>
    <cellStyle name="Comma 6 92" xfId="22081" xr:uid="{00000000-0005-0000-0000-00003E560000}"/>
    <cellStyle name="Comma 6 93" xfId="22082" xr:uid="{00000000-0005-0000-0000-00003F560000}"/>
    <cellStyle name="Comma 6 94" xfId="22083" xr:uid="{00000000-0005-0000-0000-000040560000}"/>
    <cellStyle name="Comma 6 95" xfId="22084" xr:uid="{00000000-0005-0000-0000-000041560000}"/>
    <cellStyle name="Comma 6 96" xfId="22085" xr:uid="{00000000-0005-0000-0000-000042560000}"/>
    <cellStyle name="Comma 6 97" xfId="22086" xr:uid="{00000000-0005-0000-0000-000043560000}"/>
    <cellStyle name="Comma 6 98" xfId="22087" xr:uid="{00000000-0005-0000-0000-000044560000}"/>
    <cellStyle name="Comma 6 99" xfId="22088" xr:uid="{00000000-0005-0000-0000-000045560000}"/>
    <cellStyle name="Comma 7" xfId="22089" xr:uid="{00000000-0005-0000-0000-000046560000}"/>
    <cellStyle name="Comma 7 10" xfId="22090" xr:uid="{00000000-0005-0000-0000-000047560000}"/>
    <cellStyle name="Comma 7 10 2" xfId="22091" xr:uid="{00000000-0005-0000-0000-000048560000}"/>
    <cellStyle name="Comma 7 100" xfId="22092" xr:uid="{00000000-0005-0000-0000-000049560000}"/>
    <cellStyle name="Comma 7 101" xfId="22093" xr:uid="{00000000-0005-0000-0000-00004A560000}"/>
    <cellStyle name="Comma 7 102" xfId="22094" xr:uid="{00000000-0005-0000-0000-00004B560000}"/>
    <cellStyle name="Comma 7 103" xfId="22095" xr:uid="{00000000-0005-0000-0000-00004C560000}"/>
    <cellStyle name="Comma 7 104" xfId="22096" xr:uid="{00000000-0005-0000-0000-00004D560000}"/>
    <cellStyle name="Comma 7 105" xfId="22097" xr:uid="{00000000-0005-0000-0000-00004E560000}"/>
    <cellStyle name="Comma 7 106" xfId="22098" xr:uid="{00000000-0005-0000-0000-00004F560000}"/>
    <cellStyle name="Comma 7 107" xfId="22099" xr:uid="{00000000-0005-0000-0000-000050560000}"/>
    <cellStyle name="Comma 7 108" xfId="22100" xr:uid="{00000000-0005-0000-0000-000051560000}"/>
    <cellStyle name="Comma 7 109" xfId="22101" xr:uid="{00000000-0005-0000-0000-000052560000}"/>
    <cellStyle name="Comma 7 11" xfId="22102" xr:uid="{00000000-0005-0000-0000-000053560000}"/>
    <cellStyle name="Comma 7 11 2" xfId="22103" xr:uid="{00000000-0005-0000-0000-000054560000}"/>
    <cellStyle name="Comma 7 110" xfId="22104" xr:uid="{00000000-0005-0000-0000-000055560000}"/>
    <cellStyle name="Comma 7 111" xfId="22105" xr:uid="{00000000-0005-0000-0000-000056560000}"/>
    <cellStyle name="Comma 7 112" xfId="22106" xr:uid="{00000000-0005-0000-0000-000057560000}"/>
    <cellStyle name="Comma 7 113" xfId="22107" xr:uid="{00000000-0005-0000-0000-000058560000}"/>
    <cellStyle name="Comma 7 114" xfId="22108" xr:uid="{00000000-0005-0000-0000-000059560000}"/>
    <cellStyle name="Comma 7 115" xfId="22109" xr:uid="{00000000-0005-0000-0000-00005A560000}"/>
    <cellStyle name="Comma 7 116" xfId="22110" xr:uid="{00000000-0005-0000-0000-00005B560000}"/>
    <cellStyle name="Comma 7 117" xfId="22111" xr:uid="{00000000-0005-0000-0000-00005C560000}"/>
    <cellStyle name="Comma 7 118" xfId="22112" xr:uid="{00000000-0005-0000-0000-00005D560000}"/>
    <cellStyle name="Comma 7 119" xfId="22113" xr:uid="{00000000-0005-0000-0000-00005E560000}"/>
    <cellStyle name="Comma 7 12" xfId="22114" xr:uid="{00000000-0005-0000-0000-00005F560000}"/>
    <cellStyle name="Comma 7 12 2" xfId="22115" xr:uid="{00000000-0005-0000-0000-000060560000}"/>
    <cellStyle name="Comma 7 120" xfId="22116" xr:uid="{00000000-0005-0000-0000-000061560000}"/>
    <cellStyle name="Comma 7 121" xfId="22117" xr:uid="{00000000-0005-0000-0000-000062560000}"/>
    <cellStyle name="Comma 7 122" xfId="22118" xr:uid="{00000000-0005-0000-0000-000063560000}"/>
    <cellStyle name="Comma 7 123" xfId="22119" xr:uid="{00000000-0005-0000-0000-000064560000}"/>
    <cellStyle name="Comma 7 124" xfId="22120" xr:uid="{00000000-0005-0000-0000-000065560000}"/>
    <cellStyle name="Comma 7 125" xfId="22121" xr:uid="{00000000-0005-0000-0000-000066560000}"/>
    <cellStyle name="Comma 7 126" xfId="22122" xr:uid="{00000000-0005-0000-0000-000067560000}"/>
    <cellStyle name="Comma 7 127" xfId="22123" xr:uid="{00000000-0005-0000-0000-000068560000}"/>
    <cellStyle name="Comma 7 128" xfId="22124" xr:uid="{00000000-0005-0000-0000-000069560000}"/>
    <cellStyle name="Comma 7 129" xfId="22125" xr:uid="{00000000-0005-0000-0000-00006A560000}"/>
    <cellStyle name="Comma 7 13" xfId="22126" xr:uid="{00000000-0005-0000-0000-00006B560000}"/>
    <cellStyle name="Comma 7 13 2" xfId="22127" xr:uid="{00000000-0005-0000-0000-00006C560000}"/>
    <cellStyle name="Comma 7 130" xfId="22128" xr:uid="{00000000-0005-0000-0000-00006D560000}"/>
    <cellStyle name="Comma 7 131" xfId="22129" xr:uid="{00000000-0005-0000-0000-00006E560000}"/>
    <cellStyle name="Comma 7 132" xfId="22130" xr:uid="{00000000-0005-0000-0000-00006F560000}"/>
    <cellStyle name="Comma 7 133" xfId="22131" xr:uid="{00000000-0005-0000-0000-000070560000}"/>
    <cellStyle name="Comma 7 134" xfId="22132" xr:uid="{00000000-0005-0000-0000-000071560000}"/>
    <cellStyle name="Comma 7 135" xfId="22133" xr:uid="{00000000-0005-0000-0000-000072560000}"/>
    <cellStyle name="Comma 7 136" xfId="22134" xr:uid="{00000000-0005-0000-0000-000073560000}"/>
    <cellStyle name="Comma 7 137" xfId="22135" xr:uid="{00000000-0005-0000-0000-000074560000}"/>
    <cellStyle name="Comma 7 138" xfId="22136" xr:uid="{00000000-0005-0000-0000-000075560000}"/>
    <cellStyle name="Comma 7 139" xfId="22137" xr:uid="{00000000-0005-0000-0000-000076560000}"/>
    <cellStyle name="Comma 7 14" xfId="22138" xr:uid="{00000000-0005-0000-0000-000077560000}"/>
    <cellStyle name="Comma 7 14 2" xfId="22139" xr:uid="{00000000-0005-0000-0000-000078560000}"/>
    <cellStyle name="Comma 7 140" xfId="22140" xr:uid="{00000000-0005-0000-0000-000079560000}"/>
    <cellStyle name="Comma 7 141" xfId="22141" xr:uid="{00000000-0005-0000-0000-00007A560000}"/>
    <cellStyle name="Comma 7 142" xfId="22142" xr:uid="{00000000-0005-0000-0000-00007B560000}"/>
    <cellStyle name="Comma 7 143" xfId="22143" xr:uid="{00000000-0005-0000-0000-00007C560000}"/>
    <cellStyle name="Comma 7 144" xfId="22144" xr:uid="{00000000-0005-0000-0000-00007D560000}"/>
    <cellStyle name="Comma 7 145" xfId="22145" xr:uid="{00000000-0005-0000-0000-00007E560000}"/>
    <cellStyle name="Comma 7 146" xfId="22146" xr:uid="{00000000-0005-0000-0000-00007F560000}"/>
    <cellStyle name="Comma 7 147" xfId="22147" xr:uid="{00000000-0005-0000-0000-000080560000}"/>
    <cellStyle name="Comma 7 148" xfId="22148" xr:uid="{00000000-0005-0000-0000-000081560000}"/>
    <cellStyle name="Comma 7 149" xfId="22149" xr:uid="{00000000-0005-0000-0000-000082560000}"/>
    <cellStyle name="Comma 7 15" xfId="22150" xr:uid="{00000000-0005-0000-0000-000083560000}"/>
    <cellStyle name="Comma 7 15 2" xfId="22151" xr:uid="{00000000-0005-0000-0000-000084560000}"/>
    <cellStyle name="Comma 7 150" xfId="22152" xr:uid="{00000000-0005-0000-0000-000085560000}"/>
    <cellStyle name="Comma 7 151" xfId="22153" xr:uid="{00000000-0005-0000-0000-000086560000}"/>
    <cellStyle name="Comma 7 152" xfId="22154" xr:uid="{00000000-0005-0000-0000-000087560000}"/>
    <cellStyle name="Comma 7 153" xfId="22155" xr:uid="{00000000-0005-0000-0000-000088560000}"/>
    <cellStyle name="Comma 7 154" xfId="22156" xr:uid="{00000000-0005-0000-0000-000089560000}"/>
    <cellStyle name="Comma 7 155" xfId="22157" xr:uid="{00000000-0005-0000-0000-00008A560000}"/>
    <cellStyle name="Comma 7 156" xfId="22158" xr:uid="{00000000-0005-0000-0000-00008B560000}"/>
    <cellStyle name="Comma 7 157" xfId="22159" xr:uid="{00000000-0005-0000-0000-00008C560000}"/>
    <cellStyle name="Comma 7 158" xfId="22160" xr:uid="{00000000-0005-0000-0000-00008D560000}"/>
    <cellStyle name="Comma 7 159" xfId="22161" xr:uid="{00000000-0005-0000-0000-00008E560000}"/>
    <cellStyle name="Comma 7 16" xfId="22162" xr:uid="{00000000-0005-0000-0000-00008F560000}"/>
    <cellStyle name="Comma 7 16 2" xfId="22163" xr:uid="{00000000-0005-0000-0000-000090560000}"/>
    <cellStyle name="Comma 7 160" xfId="22164" xr:uid="{00000000-0005-0000-0000-000091560000}"/>
    <cellStyle name="Comma 7 161" xfId="22165" xr:uid="{00000000-0005-0000-0000-000092560000}"/>
    <cellStyle name="Comma 7 17" xfId="22166" xr:uid="{00000000-0005-0000-0000-000093560000}"/>
    <cellStyle name="Comma 7 17 2" xfId="22167" xr:uid="{00000000-0005-0000-0000-000094560000}"/>
    <cellStyle name="Comma 7 18" xfId="22168" xr:uid="{00000000-0005-0000-0000-000095560000}"/>
    <cellStyle name="Comma 7 18 2" xfId="22169" xr:uid="{00000000-0005-0000-0000-000096560000}"/>
    <cellStyle name="Comma 7 19" xfId="22170" xr:uid="{00000000-0005-0000-0000-000097560000}"/>
    <cellStyle name="Comma 7 19 2" xfId="22171" xr:uid="{00000000-0005-0000-0000-000098560000}"/>
    <cellStyle name="Comma 7 2" xfId="22172" xr:uid="{00000000-0005-0000-0000-000099560000}"/>
    <cellStyle name="Comma 7 2 2" xfId="22173" xr:uid="{00000000-0005-0000-0000-00009A560000}"/>
    <cellStyle name="Comma 7 20" xfId="22174" xr:uid="{00000000-0005-0000-0000-00009B560000}"/>
    <cellStyle name="Comma 7 20 2" xfId="22175" xr:uid="{00000000-0005-0000-0000-00009C560000}"/>
    <cellStyle name="Comma 7 21" xfId="22176" xr:uid="{00000000-0005-0000-0000-00009D560000}"/>
    <cellStyle name="Comma 7 22" xfId="22177" xr:uid="{00000000-0005-0000-0000-00009E560000}"/>
    <cellStyle name="Comma 7 23" xfId="22178" xr:uid="{00000000-0005-0000-0000-00009F560000}"/>
    <cellStyle name="Comma 7 24" xfId="22179" xr:uid="{00000000-0005-0000-0000-0000A0560000}"/>
    <cellStyle name="Comma 7 25" xfId="22180" xr:uid="{00000000-0005-0000-0000-0000A1560000}"/>
    <cellStyle name="Comma 7 26" xfId="22181" xr:uid="{00000000-0005-0000-0000-0000A2560000}"/>
    <cellStyle name="Comma 7 27" xfId="22182" xr:uid="{00000000-0005-0000-0000-0000A3560000}"/>
    <cellStyle name="Comma 7 28" xfId="22183" xr:uid="{00000000-0005-0000-0000-0000A4560000}"/>
    <cellStyle name="Comma 7 29" xfId="22184" xr:uid="{00000000-0005-0000-0000-0000A5560000}"/>
    <cellStyle name="Comma 7 3" xfId="22185" xr:uid="{00000000-0005-0000-0000-0000A6560000}"/>
    <cellStyle name="Comma 7 3 2" xfId="22186" xr:uid="{00000000-0005-0000-0000-0000A7560000}"/>
    <cellStyle name="Comma 7 30" xfId="22187" xr:uid="{00000000-0005-0000-0000-0000A8560000}"/>
    <cellStyle name="Comma 7 31" xfId="22188" xr:uid="{00000000-0005-0000-0000-0000A9560000}"/>
    <cellStyle name="Comma 7 32" xfId="22189" xr:uid="{00000000-0005-0000-0000-0000AA560000}"/>
    <cellStyle name="Comma 7 33" xfId="22190" xr:uid="{00000000-0005-0000-0000-0000AB560000}"/>
    <cellStyle name="Comma 7 34" xfId="22191" xr:uid="{00000000-0005-0000-0000-0000AC560000}"/>
    <cellStyle name="Comma 7 35" xfId="22192" xr:uid="{00000000-0005-0000-0000-0000AD560000}"/>
    <cellStyle name="Comma 7 36" xfId="22193" xr:uid="{00000000-0005-0000-0000-0000AE560000}"/>
    <cellStyle name="Comma 7 37" xfId="22194" xr:uid="{00000000-0005-0000-0000-0000AF560000}"/>
    <cellStyle name="Comma 7 38" xfId="22195" xr:uid="{00000000-0005-0000-0000-0000B0560000}"/>
    <cellStyle name="Comma 7 39" xfId="22196" xr:uid="{00000000-0005-0000-0000-0000B1560000}"/>
    <cellStyle name="Comma 7 4" xfId="22197" xr:uid="{00000000-0005-0000-0000-0000B2560000}"/>
    <cellStyle name="Comma 7 4 2" xfId="22198" xr:uid="{00000000-0005-0000-0000-0000B3560000}"/>
    <cellStyle name="Comma 7 40" xfId="22199" xr:uid="{00000000-0005-0000-0000-0000B4560000}"/>
    <cellStyle name="Comma 7 41" xfId="22200" xr:uid="{00000000-0005-0000-0000-0000B5560000}"/>
    <cellStyle name="Comma 7 42" xfId="22201" xr:uid="{00000000-0005-0000-0000-0000B6560000}"/>
    <cellStyle name="Comma 7 43" xfId="22202" xr:uid="{00000000-0005-0000-0000-0000B7560000}"/>
    <cellStyle name="Comma 7 44" xfId="22203" xr:uid="{00000000-0005-0000-0000-0000B8560000}"/>
    <cellStyle name="Comma 7 45" xfId="22204" xr:uid="{00000000-0005-0000-0000-0000B9560000}"/>
    <cellStyle name="Comma 7 46" xfId="22205" xr:uid="{00000000-0005-0000-0000-0000BA560000}"/>
    <cellStyle name="Comma 7 47" xfId="22206" xr:uid="{00000000-0005-0000-0000-0000BB560000}"/>
    <cellStyle name="Comma 7 48" xfId="22207" xr:uid="{00000000-0005-0000-0000-0000BC560000}"/>
    <cellStyle name="Comma 7 49" xfId="22208" xr:uid="{00000000-0005-0000-0000-0000BD560000}"/>
    <cellStyle name="Comma 7 5" xfId="22209" xr:uid="{00000000-0005-0000-0000-0000BE560000}"/>
    <cellStyle name="Comma 7 5 2" xfId="22210" xr:uid="{00000000-0005-0000-0000-0000BF560000}"/>
    <cellStyle name="Comma 7 50" xfId="22211" xr:uid="{00000000-0005-0000-0000-0000C0560000}"/>
    <cellStyle name="Comma 7 51" xfId="22212" xr:uid="{00000000-0005-0000-0000-0000C1560000}"/>
    <cellStyle name="Comma 7 52" xfId="22213" xr:uid="{00000000-0005-0000-0000-0000C2560000}"/>
    <cellStyle name="Comma 7 53" xfId="22214" xr:uid="{00000000-0005-0000-0000-0000C3560000}"/>
    <cellStyle name="Comma 7 54" xfId="22215" xr:uid="{00000000-0005-0000-0000-0000C4560000}"/>
    <cellStyle name="Comma 7 55" xfId="22216" xr:uid="{00000000-0005-0000-0000-0000C5560000}"/>
    <cellStyle name="Comma 7 56" xfId="22217" xr:uid="{00000000-0005-0000-0000-0000C6560000}"/>
    <cellStyle name="Comma 7 57" xfId="22218" xr:uid="{00000000-0005-0000-0000-0000C7560000}"/>
    <cellStyle name="Comma 7 58" xfId="22219" xr:uid="{00000000-0005-0000-0000-0000C8560000}"/>
    <cellStyle name="Comma 7 59" xfId="22220" xr:uid="{00000000-0005-0000-0000-0000C9560000}"/>
    <cellStyle name="Comma 7 6" xfId="22221" xr:uid="{00000000-0005-0000-0000-0000CA560000}"/>
    <cellStyle name="Comma 7 6 2" xfId="22222" xr:uid="{00000000-0005-0000-0000-0000CB560000}"/>
    <cellStyle name="Comma 7 60" xfId="22223" xr:uid="{00000000-0005-0000-0000-0000CC560000}"/>
    <cellStyle name="Comma 7 61" xfId="22224" xr:uid="{00000000-0005-0000-0000-0000CD560000}"/>
    <cellStyle name="Comma 7 62" xfId="22225" xr:uid="{00000000-0005-0000-0000-0000CE560000}"/>
    <cellStyle name="Comma 7 63" xfId="22226" xr:uid="{00000000-0005-0000-0000-0000CF560000}"/>
    <cellStyle name="Comma 7 64" xfId="22227" xr:uid="{00000000-0005-0000-0000-0000D0560000}"/>
    <cellStyle name="Comma 7 65" xfId="22228" xr:uid="{00000000-0005-0000-0000-0000D1560000}"/>
    <cellStyle name="Comma 7 66" xfId="22229" xr:uid="{00000000-0005-0000-0000-0000D2560000}"/>
    <cellStyle name="Comma 7 67" xfId="22230" xr:uid="{00000000-0005-0000-0000-0000D3560000}"/>
    <cellStyle name="Comma 7 68" xfId="22231" xr:uid="{00000000-0005-0000-0000-0000D4560000}"/>
    <cellStyle name="Comma 7 69" xfId="22232" xr:uid="{00000000-0005-0000-0000-0000D5560000}"/>
    <cellStyle name="Comma 7 7" xfId="22233" xr:uid="{00000000-0005-0000-0000-0000D6560000}"/>
    <cellStyle name="Comma 7 7 2" xfId="22234" xr:uid="{00000000-0005-0000-0000-0000D7560000}"/>
    <cellStyle name="Comma 7 70" xfId="22235" xr:uid="{00000000-0005-0000-0000-0000D8560000}"/>
    <cellStyle name="Comma 7 71" xfId="22236" xr:uid="{00000000-0005-0000-0000-0000D9560000}"/>
    <cellStyle name="Comma 7 72" xfId="22237" xr:uid="{00000000-0005-0000-0000-0000DA560000}"/>
    <cellStyle name="Comma 7 73" xfId="22238" xr:uid="{00000000-0005-0000-0000-0000DB560000}"/>
    <cellStyle name="Comma 7 74" xfId="22239" xr:uid="{00000000-0005-0000-0000-0000DC560000}"/>
    <cellStyle name="Comma 7 75" xfId="22240" xr:uid="{00000000-0005-0000-0000-0000DD560000}"/>
    <cellStyle name="Comma 7 76" xfId="22241" xr:uid="{00000000-0005-0000-0000-0000DE560000}"/>
    <cellStyle name="Comma 7 77" xfId="22242" xr:uid="{00000000-0005-0000-0000-0000DF560000}"/>
    <cellStyle name="Comma 7 78" xfId="22243" xr:uid="{00000000-0005-0000-0000-0000E0560000}"/>
    <cellStyle name="Comma 7 79" xfId="22244" xr:uid="{00000000-0005-0000-0000-0000E1560000}"/>
    <cellStyle name="Comma 7 8" xfId="22245" xr:uid="{00000000-0005-0000-0000-0000E2560000}"/>
    <cellStyle name="Comma 7 8 2" xfId="22246" xr:uid="{00000000-0005-0000-0000-0000E3560000}"/>
    <cellStyle name="Comma 7 80" xfId="22247" xr:uid="{00000000-0005-0000-0000-0000E4560000}"/>
    <cellStyle name="Comma 7 81" xfId="22248" xr:uid="{00000000-0005-0000-0000-0000E5560000}"/>
    <cellStyle name="Comma 7 82" xfId="22249" xr:uid="{00000000-0005-0000-0000-0000E6560000}"/>
    <cellStyle name="Comma 7 83" xfId="22250" xr:uid="{00000000-0005-0000-0000-0000E7560000}"/>
    <cellStyle name="Comma 7 84" xfId="22251" xr:uid="{00000000-0005-0000-0000-0000E8560000}"/>
    <cellStyle name="Comma 7 85" xfId="22252" xr:uid="{00000000-0005-0000-0000-0000E9560000}"/>
    <cellStyle name="Comma 7 86" xfId="22253" xr:uid="{00000000-0005-0000-0000-0000EA560000}"/>
    <cellStyle name="Comma 7 87" xfId="22254" xr:uid="{00000000-0005-0000-0000-0000EB560000}"/>
    <cellStyle name="Comma 7 88" xfId="22255" xr:uid="{00000000-0005-0000-0000-0000EC560000}"/>
    <cellStyle name="Comma 7 89" xfId="22256" xr:uid="{00000000-0005-0000-0000-0000ED560000}"/>
    <cellStyle name="Comma 7 9" xfId="22257" xr:uid="{00000000-0005-0000-0000-0000EE560000}"/>
    <cellStyle name="Comma 7 9 2" xfId="22258" xr:uid="{00000000-0005-0000-0000-0000EF560000}"/>
    <cellStyle name="Comma 7 90" xfId="22259" xr:uid="{00000000-0005-0000-0000-0000F0560000}"/>
    <cellStyle name="Comma 7 91" xfId="22260" xr:uid="{00000000-0005-0000-0000-0000F1560000}"/>
    <cellStyle name="Comma 7 92" xfId="22261" xr:uid="{00000000-0005-0000-0000-0000F2560000}"/>
    <cellStyle name="Comma 7 93" xfId="22262" xr:uid="{00000000-0005-0000-0000-0000F3560000}"/>
    <cellStyle name="Comma 7 94" xfId="22263" xr:uid="{00000000-0005-0000-0000-0000F4560000}"/>
    <cellStyle name="Comma 7 95" xfId="22264" xr:uid="{00000000-0005-0000-0000-0000F5560000}"/>
    <cellStyle name="Comma 7 96" xfId="22265" xr:uid="{00000000-0005-0000-0000-0000F6560000}"/>
    <cellStyle name="Comma 7 97" xfId="22266" xr:uid="{00000000-0005-0000-0000-0000F7560000}"/>
    <cellStyle name="Comma 7 98" xfId="22267" xr:uid="{00000000-0005-0000-0000-0000F8560000}"/>
    <cellStyle name="Comma 7 99" xfId="22268" xr:uid="{00000000-0005-0000-0000-0000F9560000}"/>
    <cellStyle name="Comma 8" xfId="22269" xr:uid="{00000000-0005-0000-0000-0000FA560000}"/>
    <cellStyle name="Comma 8 2" xfId="22270" xr:uid="{00000000-0005-0000-0000-0000FB560000}"/>
    <cellStyle name="Comma 8 2 2" xfId="22271" xr:uid="{00000000-0005-0000-0000-0000FC560000}"/>
    <cellStyle name="Comma 8 2 2 2" xfId="22272" xr:uid="{00000000-0005-0000-0000-0000FD560000}"/>
    <cellStyle name="Comma 8 2 2 3" xfId="22273" xr:uid="{00000000-0005-0000-0000-0000FE560000}"/>
    <cellStyle name="Comma 8 2 2 4" xfId="22274" xr:uid="{00000000-0005-0000-0000-0000FF560000}"/>
    <cellStyle name="Comma 8 2 3" xfId="22275" xr:uid="{00000000-0005-0000-0000-000000570000}"/>
    <cellStyle name="Comma 8 2 4" xfId="22276" xr:uid="{00000000-0005-0000-0000-000001570000}"/>
    <cellStyle name="Comma 8 3" xfId="22277" xr:uid="{00000000-0005-0000-0000-000002570000}"/>
    <cellStyle name="Comma 8 3 2" xfId="22278" xr:uid="{00000000-0005-0000-0000-000003570000}"/>
    <cellStyle name="Comma 8 4" xfId="22279" xr:uid="{00000000-0005-0000-0000-000004570000}"/>
    <cellStyle name="Comma 8 4 2" xfId="22280" xr:uid="{00000000-0005-0000-0000-000005570000}"/>
    <cellStyle name="Comma 8 5" xfId="22281" xr:uid="{00000000-0005-0000-0000-000006570000}"/>
    <cellStyle name="Comma 8 6" xfId="22282" xr:uid="{00000000-0005-0000-0000-000007570000}"/>
    <cellStyle name="Comma 9" xfId="22283" xr:uid="{00000000-0005-0000-0000-000008570000}"/>
    <cellStyle name="Comma 9 2" xfId="22284" xr:uid="{00000000-0005-0000-0000-000009570000}"/>
    <cellStyle name="Comma 9 2 2" xfId="22285" xr:uid="{00000000-0005-0000-0000-00000A570000}"/>
    <cellStyle name="Comma 9 2 3" xfId="22286" xr:uid="{00000000-0005-0000-0000-00000B570000}"/>
    <cellStyle name="Comma 9 3" xfId="22287" xr:uid="{00000000-0005-0000-0000-00000C570000}"/>
    <cellStyle name="Comma 9 3 2" xfId="22288" xr:uid="{00000000-0005-0000-0000-00000D570000}"/>
    <cellStyle name="Comma 9 4" xfId="22289" xr:uid="{00000000-0005-0000-0000-00000E570000}"/>
    <cellStyle name="Comma 9 4 2" xfId="22290" xr:uid="{00000000-0005-0000-0000-00000F570000}"/>
    <cellStyle name="Comma 9 5" xfId="22291" xr:uid="{00000000-0005-0000-0000-000010570000}"/>
    <cellStyle name="Comma0" xfId="22292" xr:uid="{00000000-0005-0000-0000-000011570000}"/>
    <cellStyle name="Comma0 2" xfId="22293" xr:uid="{00000000-0005-0000-0000-000012570000}"/>
    <cellStyle name="Currency 2" xfId="22294" xr:uid="{00000000-0005-0000-0000-000013570000}"/>
    <cellStyle name="Currency 3" xfId="22295" xr:uid="{00000000-0005-0000-0000-000014570000}"/>
    <cellStyle name="Currency0" xfId="22296" xr:uid="{00000000-0005-0000-0000-000015570000}"/>
    <cellStyle name="Currency0 2" xfId="22297" xr:uid="{00000000-0005-0000-0000-000016570000}"/>
    <cellStyle name="Date" xfId="22298" xr:uid="{00000000-0005-0000-0000-000017570000}"/>
    <cellStyle name="Date 2" xfId="22299" xr:uid="{00000000-0005-0000-0000-000018570000}"/>
    <cellStyle name="dRAFT" xfId="22300" xr:uid="{00000000-0005-0000-0000-000019570000}"/>
    <cellStyle name="dRAFT 2" xfId="22301" xr:uid="{00000000-0005-0000-0000-00001A570000}"/>
    <cellStyle name="Euro" xfId="22302" xr:uid="{00000000-0005-0000-0000-00001B570000}"/>
    <cellStyle name="Euro 2" xfId="22303" xr:uid="{00000000-0005-0000-0000-00001C570000}"/>
    <cellStyle name="Euro 3" xfId="22304" xr:uid="{00000000-0005-0000-0000-00001D570000}"/>
    <cellStyle name="Euro 4" xfId="22305" xr:uid="{00000000-0005-0000-0000-00001E570000}"/>
    <cellStyle name="Explanatory Text" xfId="17" builtinId="53" customBuiltin="1"/>
    <cellStyle name="Explanatory Text 2" xfId="22306" xr:uid="{00000000-0005-0000-0000-000020570000}"/>
    <cellStyle name="Explanatory Text 2 2" xfId="22307" xr:uid="{00000000-0005-0000-0000-000021570000}"/>
    <cellStyle name="Explanatory Text 2 3" xfId="22308" xr:uid="{00000000-0005-0000-0000-000022570000}"/>
    <cellStyle name="Explanatory Text 2 4" xfId="22309" xr:uid="{00000000-0005-0000-0000-000023570000}"/>
    <cellStyle name="Explanatory Text 3" xfId="22310" xr:uid="{00000000-0005-0000-0000-000024570000}"/>
    <cellStyle name="Fixed" xfId="22311" xr:uid="{00000000-0005-0000-0000-000025570000}"/>
    <cellStyle name="Fixed 2" xfId="22312" xr:uid="{00000000-0005-0000-0000-000026570000}"/>
    <cellStyle name="Good" xfId="7" builtinId="26" customBuiltin="1"/>
    <cellStyle name="Good 2" xfId="22313" xr:uid="{00000000-0005-0000-0000-000028570000}"/>
    <cellStyle name="Good 2 2" xfId="22314" xr:uid="{00000000-0005-0000-0000-000029570000}"/>
    <cellStyle name="Good 2 3" xfId="22315" xr:uid="{00000000-0005-0000-0000-00002A570000}"/>
    <cellStyle name="Good 2 4" xfId="22316" xr:uid="{00000000-0005-0000-0000-00002B570000}"/>
    <cellStyle name="Good 3" xfId="22317" xr:uid="{00000000-0005-0000-0000-00002C570000}"/>
    <cellStyle name="Grey" xfId="22318" xr:uid="{00000000-0005-0000-0000-00002D570000}"/>
    <cellStyle name="Grey 2" xfId="22319" xr:uid="{00000000-0005-0000-0000-00002E570000}"/>
    <cellStyle name="Header1" xfId="22320" xr:uid="{00000000-0005-0000-0000-00002F570000}"/>
    <cellStyle name="Header1 2" xfId="22321" xr:uid="{00000000-0005-0000-0000-000030570000}"/>
    <cellStyle name="Header2" xfId="22322" xr:uid="{00000000-0005-0000-0000-000031570000}"/>
    <cellStyle name="Header2 2" xfId="22323" xr:uid="{00000000-0005-0000-0000-000032570000}"/>
    <cellStyle name="Heading 1" xfId="3" builtinId="16" customBuiltin="1"/>
    <cellStyle name="Heading 1 2" xfId="22324" xr:uid="{00000000-0005-0000-0000-000034570000}"/>
    <cellStyle name="Heading 1 2 2" xfId="22325" xr:uid="{00000000-0005-0000-0000-000035570000}"/>
    <cellStyle name="Heading 1 2 3" xfId="22326" xr:uid="{00000000-0005-0000-0000-000036570000}"/>
    <cellStyle name="Heading 1 3" xfId="22327" xr:uid="{00000000-0005-0000-0000-000037570000}"/>
    <cellStyle name="Heading 2" xfId="4" builtinId="17" customBuiltin="1"/>
    <cellStyle name="Heading 2 2" xfId="22328" xr:uid="{00000000-0005-0000-0000-000039570000}"/>
    <cellStyle name="Heading 2 2 2" xfId="22329" xr:uid="{00000000-0005-0000-0000-00003A570000}"/>
    <cellStyle name="Heading 2 2 3" xfId="22330" xr:uid="{00000000-0005-0000-0000-00003B570000}"/>
    <cellStyle name="Heading 2 3" xfId="22331" xr:uid="{00000000-0005-0000-0000-00003C570000}"/>
    <cellStyle name="Heading 3" xfId="5" builtinId="18" customBuiltin="1"/>
    <cellStyle name="Heading 3 2" xfId="22332" xr:uid="{00000000-0005-0000-0000-00003E570000}"/>
    <cellStyle name="Heading 3 2 2" xfId="22333" xr:uid="{00000000-0005-0000-0000-00003F570000}"/>
    <cellStyle name="Heading 3 2 3" xfId="22334" xr:uid="{00000000-0005-0000-0000-000040570000}"/>
    <cellStyle name="Heading 3 3" xfId="22335" xr:uid="{00000000-0005-0000-0000-000041570000}"/>
    <cellStyle name="Heading 4" xfId="6" builtinId="19" customBuiltin="1"/>
    <cellStyle name="Heading 4 2" xfId="22336" xr:uid="{00000000-0005-0000-0000-000043570000}"/>
    <cellStyle name="Heading 4 2 2" xfId="22337" xr:uid="{00000000-0005-0000-0000-000044570000}"/>
    <cellStyle name="Heading 4 2 3" xfId="22338" xr:uid="{00000000-0005-0000-0000-000045570000}"/>
    <cellStyle name="Heading 4 3" xfId="22339" xr:uid="{00000000-0005-0000-0000-000046570000}"/>
    <cellStyle name="Hyperlink" xfId="44868" builtinId="8"/>
    <cellStyle name="Input" xfId="10" builtinId="20" customBuiltin="1"/>
    <cellStyle name="Input [yellow]" xfId="22340" xr:uid="{00000000-0005-0000-0000-000049570000}"/>
    <cellStyle name="Input [yellow] 2" xfId="22341" xr:uid="{00000000-0005-0000-0000-00004A570000}"/>
    <cellStyle name="Input 2" xfId="22342" xr:uid="{00000000-0005-0000-0000-00004B570000}"/>
    <cellStyle name="Input 2 2" xfId="22343" xr:uid="{00000000-0005-0000-0000-00004C570000}"/>
    <cellStyle name="Input 2 3" xfId="22344" xr:uid="{00000000-0005-0000-0000-00004D570000}"/>
    <cellStyle name="Input 2 4" xfId="22345" xr:uid="{00000000-0005-0000-0000-00004E570000}"/>
    <cellStyle name="Input 3" xfId="22346" xr:uid="{00000000-0005-0000-0000-00004F570000}"/>
    <cellStyle name="Linked Cell" xfId="13" builtinId="24" customBuiltin="1"/>
    <cellStyle name="Linked Cell 2" xfId="22347" xr:uid="{00000000-0005-0000-0000-000051570000}"/>
    <cellStyle name="Linked Cell 2 2" xfId="22348" xr:uid="{00000000-0005-0000-0000-000052570000}"/>
    <cellStyle name="Linked Cell 2 3" xfId="22349" xr:uid="{00000000-0005-0000-0000-000053570000}"/>
    <cellStyle name="Linked Cell 2 4" xfId="22350" xr:uid="{00000000-0005-0000-0000-000054570000}"/>
    <cellStyle name="Linked Cell 3" xfId="22351" xr:uid="{00000000-0005-0000-0000-000055570000}"/>
    <cellStyle name="Neutral" xfId="9" builtinId="28" customBuiltin="1"/>
    <cellStyle name="Neutral 2" xfId="22352" xr:uid="{00000000-0005-0000-0000-000057570000}"/>
    <cellStyle name="Neutral 2 2" xfId="22353" xr:uid="{00000000-0005-0000-0000-000058570000}"/>
    <cellStyle name="Neutral 2 3" xfId="22354" xr:uid="{00000000-0005-0000-0000-000059570000}"/>
    <cellStyle name="Neutral 2 4" xfId="22355" xr:uid="{00000000-0005-0000-0000-00005A570000}"/>
    <cellStyle name="Neutral 3" xfId="22356" xr:uid="{00000000-0005-0000-0000-00005B570000}"/>
    <cellStyle name="Normal" xfId="0" builtinId="0"/>
    <cellStyle name="Normal - Style1" xfId="22357" xr:uid="{00000000-0005-0000-0000-00005D570000}"/>
    <cellStyle name="Normal - Style1 2" xfId="22358" xr:uid="{00000000-0005-0000-0000-00005E570000}"/>
    <cellStyle name="Normal 10" xfId="22359" xr:uid="{00000000-0005-0000-0000-00005F570000}"/>
    <cellStyle name="Normal 10 10" xfId="22360" xr:uid="{00000000-0005-0000-0000-000060570000}"/>
    <cellStyle name="Normal 10 10 2" xfId="22361" xr:uid="{00000000-0005-0000-0000-000061570000}"/>
    <cellStyle name="Normal 10 10 2 2" xfId="22362" xr:uid="{00000000-0005-0000-0000-000062570000}"/>
    <cellStyle name="Normal 10 10 2 2 2" xfId="22363" xr:uid="{00000000-0005-0000-0000-000063570000}"/>
    <cellStyle name="Normal 10 10 2 2 3" xfId="22364" xr:uid="{00000000-0005-0000-0000-000064570000}"/>
    <cellStyle name="Normal 10 10 2 2 4" xfId="22365" xr:uid="{00000000-0005-0000-0000-000065570000}"/>
    <cellStyle name="Normal 10 10 2 3" xfId="22366" xr:uid="{00000000-0005-0000-0000-000066570000}"/>
    <cellStyle name="Normal 10 10 2 3 2" xfId="22367" xr:uid="{00000000-0005-0000-0000-000067570000}"/>
    <cellStyle name="Normal 10 10 2 3 3" xfId="22368" xr:uid="{00000000-0005-0000-0000-000068570000}"/>
    <cellStyle name="Normal 10 10 2 3 4" xfId="22369" xr:uid="{00000000-0005-0000-0000-000069570000}"/>
    <cellStyle name="Normal 10 10 2 4" xfId="22370" xr:uid="{00000000-0005-0000-0000-00006A570000}"/>
    <cellStyle name="Normal 10 10 2 4 2" xfId="22371" xr:uid="{00000000-0005-0000-0000-00006B570000}"/>
    <cellStyle name="Normal 10 10 2 4 3" xfId="22372" xr:uid="{00000000-0005-0000-0000-00006C570000}"/>
    <cellStyle name="Normal 10 10 2 4 4" xfId="22373" xr:uid="{00000000-0005-0000-0000-00006D570000}"/>
    <cellStyle name="Normal 10 10 2 5" xfId="22374" xr:uid="{00000000-0005-0000-0000-00006E570000}"/>
    <cellStyle name="Normal 10 10 2 5 2" xfId="22375" xr:uid="{00000000-0005-0000-0000-00006F570000}"/>
    <cellStyle name="Normal 10 10 2 5 3" xfId="22376" xr:uid="{00000000-0005-0000-0000-000070570000}"/>
    <cellStyle name="Normal 10 10 2 5 4" xfId="22377" xr:uid="{00000000-0005-0000-0000-000071570000}"/>
    <cellStyle name="Normal 10 10 2 6" xfId="22378" xr:uid="{00000000-0005-0000-0000-000072570000}"/>
    <cellStyle name="Normal 10 10 2 7" xfId="22379" xr:uid="{00000000-0005-0000-0000-000073570000}"/>
    <cellStyle name="Normal 10 10 2 8" xfId="22380" xr:uid="{00000000-0005-0000-0000-000074570000}"/>
    <cellStyle name="Normal 10 10 3" xfId="22381" xr:uid="{00000000-0005-0000-0000-000075570000}"/>
    <cellStyle name="Normal 10 10 3 2" xfId="22382" xr:uid="{00000000-0005-0000-0000-000076570000}"/>
    <cellStyle name="Normal 10 10 3 3" xfId="22383" xr:uid="{00000000-0005-0000-0000-000077570000}"/>
    <cellStyle name="Normal 10 10 3 4" xfId="22384" xr:uid="{00000000-0005-0000-0000-000078570000}"/>
    <cellStyle name="Normal 10 10 4" xfId="22385" xr:uid="{00000000-0005-0000-0000-000079570000}"/>
    <cellStyle name="Normal 10 10 4 2" xfId="22386" xr:uid="{00000000-0005-0000-0000-00007A570000}"/>
    <cellStyle name="Normal 10 10 4 3" xfId="22387" xr:uid="{00000000-0005-0000-0000-00007B570000}"/>
    <cellStyle name="Normal 10 10 4 4" xfId="22388" xr:uid="{00000000-0005-0000-0000-00007C570000}"/>
    <cellStyle name="Normal 10 10 5" xfId="22389" xr:uid="{00000000-0005-0000-0000-00007D570000}"/>
    <cellStyle name="Normal 10 10 5 2" xfId="22390" xr:uid="{00000000-0005-0000-0000-00007E570000}"/>
    <cellStyle name="Normal 10 10 5 3" xfId="22391" xr:uid="{00000000-0005-0000-0000-00007F570000}"/>
    <cellStyle name="Normal 10 10 5 4" xfId="22392" xr:uid="{00000000-0005-0000-0000-000080570000}"/>
    <cellStyle name="Normal 10 10 6" xfId="22393" xr:uid="{00000000-0005-0000-0000-000081570000}"/>
    <cellStyle name="Normal 10 10 6 2" xfId="22394" xr:uid="{00000000-0005-0000-0000-000082570000}"/>
    <cellStyle name="Normal 10 10 6 3" xfId="22395" xr:uid="{00000000-0005-0000-0000-000083570000}"/>
    <cellStyle name="Normal 10 10 6 4" xfId="22396" xr:uid="{00000000-0005-0000-0000-000084570000}"/>
    <cellStyle name="Normal 10 10 7" xfId="22397" xr:uid="{00000000-0005-0000-0000-000085570000}"/>
    <cellStyle name="Normal 10 10 8" xfId="22398" xr:uid="{00000000-0005-0000-0000-000086570000}"/>
    <cellStyle name="Normal 10 10 9" xfId="22399" xr:uid="{00000000-0005-0000-0000-000087570000}"/>
    <cellStyle name="Normal 10 100" xfId="22400" xr:uid="{00000000-0005-0000-0000-000088570000}"/>
    <cellStyle name="Normal 10 101" xfId="22401" xr:uid="{00000000-0005-0000-0000-000089570000}"/>
    <cellStyle name="Normal 10 102" xfId="22402" xr:uid="{00000000-0005-0000-0000-00008A570000}"/>
    <cellStyle name="Normal 10 103" xfId="22403" xr:uid="{00000000-0005-0000-0000-00008B570000}"/>
    <cellStyle name="Normal 10 104" xfId="22404" xr:uid="{00000000-0005-0000-0000-00008C570000}"/>
    <cellStyle name="Normal 10 105" xfId="22405" xr:uid="{00000000-0005-0000-0000-00008D570000}"/>
    <cellStyle name="Normal 10 106" xfId="22406" xr:uid="{00000000-0005-0000-0000-00008E570000}"/>
    <cellStyle name="Normal 10 107" xfId="22407" xr:uid="{00000000-0005-0000-0000-00008F570000}"/>
    <cellStyle name="Normal 10 108" xfId="22408" xr:uid="{00000000-0005-0000-0000-000090570000}"/>
    <cellStyle name="Normal 10 109" xfId="22409" xr:uid="{00000000-0005-0000-0000-000091570000}"/>
    <cellStyle name="Normal 10 11" xfId="22410" xr:uid="{00000000-0005-0000-0000-000092570000}"/>
    <cellStyle name="Normal 10 11 2" xfId="22411" xr:uid="{00000000-0005-0000-0000-000093570000}"/>
    <cellStyle name="Normal 10 11 2 2" xfId="22412" xr:uid="{00000000-0005-0000-0000-000094570000}"/>
    <cellStyle name="Normal 10 11 2 2 2" xfId="22413" xr:uid="{00000000-0005-0000-0000-000095570000}"/>
    <cellStyle name="Normal 10 11 2 2 3" xfId="22414" xr:uid="{00000000-0005-0000-0000-000096570000}"/>
    <cellStyle name="Normal 10 11 2 2 4" xfId="22415" xr:uid="{00000000-0005-0000-0000-000097570000}"/>
    <cellStyle name="Normal 10 11 2 3" xfId="22416" xr:uid="{00000000-0005-0000-0000-000098570000}"/>
    <cellStyle name="Normal 10 11 2 3 2" xfId="22417" xr:uid="{00000000-0005-0000-0000-000099570000}"/>
    <cellStyle name="Normal 10 11 2 3 3" xfId="22418" xr:uid="{00000000-0005-0000-0000-00009A570000}"/>
    <cellStyle name="Normal 10 11 2 3 4" xfId="22419" xr:uid="{00000000-0005-0000-0000-00009B570000}"/>
    <cellStyle name="Normal 10 11 2 4" xfId="22420" xr:uid="{00000000-0005-0000-0000-00009C570000}"/>
    <cellStyle name="Normal 10 11 2 4 2" xfId="22421" xr:uid="{00000000-0005-0000-0000-00009D570000}"/>
    <cellStyle name="Normal 10 11 2 4 3" xfId="22422" xr:uid="{00000000-0005-0000-0000-00009E570000}"/>
    <cellStyle name="Normal 10 11 2 4 4" xfId="22423" xr:uid="{00000000-0005-0000-0000-00009F570000}"/>
    <cellStyle name="Normal 10 11 2 5" xfId="22424" xr:uid="{00000000-0005-0000-0000-0000A0570000}"/>
    <cellStyle name="Normal 10 11 2 5 2" xfId="22425" xr:uid="{00000000-0005-0000-0000-0000A1570000}"/>
    <cellStyle name="Normal 10 11 2 5 3" xfId="22426" xr:uid="{00000000-0005-0000-0000-0000A2570000}"/>
    <cellStyle name="Normal 10 11 2 5 4" xfId="22427" xr:uid="{00000000-0005-0000-0000-0000A3570000}"/>
    <cellStyle name="Normal 10 11 2 6" xfId="22428" xr:uid="{00000000-0005-0000-0000-0000A4570000}"/>
    <cellStyle name="Normal 10 11 2 7" xfId="22429" xr:uid="{00000000-0005-0000-0000-0000A5570000}"/>
    <cellStyle name="Normal 10 11 2 8" xfId="22430" xr:uid="{00000000-0005-0000-0000-0000A6570000}"/>
    <cellStyle name="Normal 10 11 3" xfId="22431" xr:uid="{00000000-0005-0000-0000-0000A7570000}"/>
    <cellStyle name="Normal 10 11 3 2" xfId="22432" xr:uid="{00000000-0005-0000-0000-0000A8570000}"/>
    <cellStyle name="Normal 10 11 3 3" xfId="22433" xr:uid="{00000000-0005-0000-0000-0000A9570000}"/>
    <cellStyle name="Normal 10 11 3 4" xfId="22434" xr:uid="{00000000-0005-0000-0000-0000AA570000}"/>
    <cellStyle name="Normal 10 11 4" xfId="22435" xr:uid="{00000000-0005-0000-0000-0000AB570000}"/>
    <cellStyle name="Normal 10 11 4 2" xfId="22436" xr:uid="{00000000-0005-0000-0000-0000AC570000}"/>
    <cellStyle name="Normal 10 11 4 3" xfId="22437" xr:uid="{00000000-0005-0000-0000-0000AD570000}"/>
    <cellStyle name="Normal 10 11 4 4" xfId="22438" xr:uid="{00000000-0005-0000-0000-0000AE570000}"/>
    <cellStyle name="Normal 10 11 5" xfId="22439" xr:uid="{00000000-0005-0000-0000-0000AF570000}"/>
    <cellStyle name="Normal 10 11 5 2" xfId="22440" xr:uid="{00000000-0005-0000-0000-0000B0570000}"/>
    <cellStyle name="Normal 10 11 5 3" xfId="22441" xr:uid="{00000000-0005-0000-0000-0000B1570000}"/>
    <cellStyle name="Normal 10 11 5 4" xfId="22442" xr:uid="{00000000-0005-0000-0000-0000B2570000}"/>
    <cellStyle name="Normal 10 11 6" xfId="22443" xr:uid="{00000000-0005-0000-0000-0000B3570000}"/>
    <cellStyle name="Normal 10 11 6 2" xfId="22444" xr:uid="{00000000-0005-0000-0000-0000B4570000}"/>
    <cellStyle name="Normal 10 11 6 3" xfId="22445" xr:uid="{00000000-0005-0000-0000-0000B5570000}"/>
    <cellStyle name="Normal 10 11 6 4" xfId="22446" xr:uid="{00000000-0005-0000-0000-0000B6570000}"/>
    <cellStyle name="Normal 10 11 7" xfId="22447" xr:uid="{00000000-0005-0000-0000-0000B7570000}"/>
    <cellStyle name="Normal 10 11 8" xfId="22448" xr:uid="{00000000-0005-0000-0000-0000B8570000}"/>
    <cellStyle name="Normal 10 11 9" xfId="22449" xr:uid="{00000000-0005-0000-0000-0000B9570000}"/>
    <cellStyle name="Normal 10 110" xfId="22450" xr:uid="{00000000-0005-0000-0000-0000BA570000}"/>
    <cellStyle name="Normal 10 111" xfId="22451" xr:uid="{00000000-0005-0000-0000-0000BB570000}"/>
    <cellStyle name="Normal 10 112" xfId="22452" xr:uid="{00000000-0005-0000-0000-0000BC570000}"/>
    <cellStyle name="Normal 10 113" xfId="22453" xr:uid="{00000000-0005-0000-0000-0000BD570000}"/>
    <cellStyle name="Normal 10 114" xfId="22454" xr:uid="{00000000-0005-0000-0000-0000BE570000}"/>
    <cellStyle name="Normal 10 115" xfId="22455" xr:uid="{00000000-0005-0000-0000-0000BF570000}"/>
    <cellStyle name="Normal 10 116" xfId="22456" xr:uid="{00000000-0005-0000-0000-0000C0570000}"/>
    <cellStyle name="Normal 10 117" xfId="22457" xr:uid="{00000000-0005-0000-0000-0000C1570000}"/>
    <cellStyle name="Normal 10 118" xfId="22458" xr:uid="{00000000-0005-0000-0000-0000C2570000}"/>
    <cellStyle name="Normal 10 119" xfId="22459" xr:uid="{00000000-0005-0000-0000-0000C3570000}"/>
    <cellStyle name="Normal 10 12" xfId="22460" xr:uid="{00000000-0005-0000-0000-0000C4570000}"/>
    <cellStyle name="Normal 10 12 2" xfId="22461" xr:uid="{00000000-0005-0000-0000-0000C5570000}"/>
    <cellStyle name="Normal 10 12 2 2" xfId="22462" xr:uid="{00000000-0005-0000-0000-0000C6570000}"/>
    <cellStyle name="Normal 10 12 2 2 2" xfId="22463" xr:uid="{00000000-0005-0000-0000-0000C7570000}"/>
    <cellStyle name="Normal 10 12 2 2 3" xfId="22464" xr:uid="{00000000-0005-0000-0000-0000C8570000}"/>
    <cellStyle name="Normal 10 12 2 2 4" xfId="22465" xr:uid="{00000000-0005-0000-0000-0000C9570000}"/>
    <cellStyle name="Normal 10 12 2 3" xfId="22466" xr:uid="{00000000-0005-0000-0000-0000CA570000}"/>
    <cellStyle name="Normal 10 12 2 3 2" xfId="22467" xr:uid="{00000000-0005-0000-0000-0000CB570000}"/>
    <cellStyle name="Normal 10 12 2 3 3" xfId="22468" xr:uid="{00000000-0005-0000-0000-0000CC570000}"/>
    <cellStyle name="Normal 10 12 2 3 4" xfId="22469" xr:uid="{00000000-0005-0000-0000-0000CD570000}"/>
    <cellStyle name="Normal 10 12 2 4" xfId="22470" xr:uid="{00000000-0005-0000-0000-0000CE570000}"/>
    <cellStyle name="Normal 10 12 2 4 2" xfId="22471" xr:uid="{00000000-0005-0000-0000-0000CF570000}"/>
    <cellStyle name="Normal 10 12 2 4 3" xfId="22472" xr:uid="{00000000-0005-0000-0000-0000D0570000}"/>
    <cellStyle name="Normal 10 12 2 4 4" xfId="22473" xr:uid="{00000000-0005-0000-0000-0000D1570000}"/>
    <cellStyle name="Normal 10 12 2 5" xfId="22474" xr:uid="{00000000-0005-0000-0000-0000D2570000}"/>
    <cellStyle name="Normal 10 12 2 5 2" xfId="22475" xr:uid="{00000000-0005-0000-0000-0000D3570000}"/>
    <cellStyle name="Normal 10 12 2 5 3" xfId="22476" xr:uid="{00000000-0005-0000-0000-0000D4570000}"/>
    <cellStyle name="Normal 10 12 2 5 4" xfId="22477" xr:uid="{00000000-0005-0000-0000-0000D5570000}"/>
    <cellStyle name="Normal 10 12 2 6" xfId="22478" xr:uid="{00000000-0005-0000-0000-0000D6570000}"/>
    <cellStyle name="Normal 10 12 2 7" xfId="22479" xr:uid="{00000000-0005-0000-0000-0000D7570000}"/>
    <cellStyle name="Normal 10 12 2 8" xfId="22480" xr:uid="{00000000-0005-0000-0000-0000D8570000}"/>
    <cellStyle name="Normal 10 12 3" xfId="22481" xr:uid="{00000000-0005-0000-0000-0000D9570000}"/>
    <cellStyle name="Normal 10 12 3 2" xfId="22482" xr:uid="{00000000-0005-0000-0000-0000DA570000}"/>
    <cellStyle name="Normal 10 12 3 3" xfId="22483" xr:uid="{00000000-0005-0000-0000-0000DB570000}"/>
    <cellStyle name="Normal 10 12 3 4" xfId="22484" xr:uid="{00000000-0005-0000-0000-0000DC570000}"/>
    <cellStyle name="Normal 10 12 4" xfId="22485" xr:uid="{00000000-0005-0000-0000-0000DD570000}"/>
    <cellStyle name="Normal 10 12 4 2" xfId="22486" xr:uid="{00000000-0005-0000-0000-0000DE570000}"/>
    <cellStyle name="Normal 10 12 4 3" xfId="22487" xr:uid="{00000000-0005-0000-0000-0000DF570000}"/>
    <cellStyle name="Normal 10 12 4 4" xfId="22488" xr:uid="{00000000-0005-0000-0000-0000E0570000}"/>
    <cellStyle name="Normal 10 12 5" xfId="22489" xr:uid="{00000000-0005-0000-0000-0000E1570000}"/>
    <cellStyle name="Normal 10 12 5 2" xfId="22490" xr:uid="{00000000-0005-0000-0000-0000E2570000}"/>
    <cellStyle name="Normal 10 12 5 3" xfId="22491" xr:uid="{00000000-0005-0000-0000-0000E3570000}"/>
    <cellStyle name="Normal 10 12 5 4" xfId="22492" xr:uid="{00000000-0005-0000-0000-0000E4570000}"/>
    <cellStyle name="Normal 10 12 6" xfId="22493" xr:uid="{00000000-0005-0000-0000-0000E5570000}"/>
    <cellStyle name="Normal 10 12 6 2" xfId="22494" xr:uid="{00000000-0005-0000-0000-0000E6570000}"/>
    <cellStyle name="Normal 10 12 6 3" xfId="22495" xr:uid="{00000000-0005-0000-0000-0000E7570000}"/>
    <cellStyle name="Normal 10 12 6 4" xfId="22496" xr:uid="{00000000-0005-0000-0000-0000E8570000}"/>
    <cellStyle name="Normal 10 12 7" xfId="22497" xr:uid="{00000000-0005-0000-0000-0000E9570000}"/>
    <cellStyle name="Normal 10 12 8" xfId="22498" xr:uid="{00000000-0005-0000-0000-0000EA570000}"/>
    <cellStyle name="Normal 10 12 9" xfId="22499" xr:uid="{00000000-0005-0000-0000-0000EB570000}"/>
    <cellStyle name="Normal 10 120" xfId="22500" xr:uid="{00000000-0005-0000-0000-0000EC570000}"/>
    <cellStyle name="Normal 10 121" xfId="22501" xr:uid="{00000000-0005-0000-0000-0000ED570000}"/>
    <cellStyle name="Normal 10 122" xfId="22502" xr:uid="{00000000-0005-0000-0000-0000EE570000}"/>
    <cellStyle name="Normal 10 123" xfId="22503" xr:uid="{00000000-0005-0000-0000-0000EF570000}"/>
    <cellStyle name="Normal 10 124" xfId="22504" xr:uid="{00000000-0005-0000-0000-0000F0570000}"/>
    <cellStyle name="Normal 10 125" xfId="22505" xr:uid="{00000000-0005-0000-0000-0000F1570000}"/>
    <cellStyle name="Normal 10 126" xfId="22506" xr:uid="{00000000-0005-0000-0000-0000F2570000}"/>
    <cellStyle name="Normal 10 127" xfId="22507" xr:uid="{00000000-0005-0000-0000-0000F3570000}"/>
    <cellStyle name="Normal 10 128" xfId="22508" xr:uid="{00000000-0005-0000-0000-0000F4570000}"/>
    <cellStyle name="Normal 10 129" xfId="22509" xr:uid="{00000000-0005-0000-0000-0000F5570000}"/>
    <cellStyle name="Normal 10 13" xfId="22510" xr:uid="{00000000-0005-0000-0000-0000F6570000}"/>
    <cellStyle name="Normal 10 13 2" xfId="22511" xr:uid="{00000000-0005-0000-0000-0000F7570000}"/>
    <cellStyle name="Normal 10 13 2 2" xfId="22512" xr:uid="{00000000-0005-0000-0000-0000F8570000}"/>
    <cellStyle name="Normal 10 13 2 2 2" xfId="22513" xr:uid="{00000000-0005-0000-0000-0000F9570000}"/>
    <cellStyle name="Normal 10 13 2 2 3" xfId="22514" xr:uid="{00000000-0005-0000-0000-0000FA570000}"/>
    <cellStyle name="Normal 10 13 2 2 4" xfId="22515" xr:uid="{00000000-0005-0000-0000-0000FB570000}"/>
    <cellStyle name="Normal 10 13 2 3" xfId="22516" xr:uid="{00000000-0005-0000-0000-0000FC570000}"/>
    <cellStyle name="Normal 10 13 2 3 2" xfId="22517" xr:uid="{00000000-0005-0000-0000-0000FD570000}"/>
    <cellStyle name="Normal 10 13 2 3 3" xfId="22518" xr:uid="{00000000-0005-0000-0000-0000FE570000}"/>
    <cellStyle name="Normal 10 13 2 3 4" xfId="22519" xr:uid="{00000000-0005-0000-0000-0000FF570000}"/>
    <cellStyle name="Normal 10 13 2 4" xfId="22520" xr:uid="{00000000-0005-0000-0000-000000580000}"/>
    <cellStyle name="Normal 10 13 2 4 2" xfId="22521" xr:uid="{00000000-0005-0000-0000-000001580000}"/>
    <cellStyle name="Normal 10 13 2 4 3" xfId="22522" xr:uid="{00000000-0005-0000-0000-000002580000}"/>
    <cellStyle name="Normal 10 13 2 4 4" xfId="22523" xr:uid="{00000000-0005-0000-0000-000003580000}"/>
    <cellStyle name="Normal 10 13 2 5" xfId="22524" xr:uid="{00000000-0005-0000-0000-000004580000}"/>
    <cellStyle name="Normal 10 13 2 5 2" xfId="22525" xr:uid="{00000000-0005-0000-0000-000005580000}"/>
    <cellStyle name="Normal 10 13 2 5 3" xfId="22526" xr:uid="{00000000-0005-0000-0000-000006580000}"/>
    <cellStyle name="Normal 10 13 2 5 4" xfId="22527" xr:uid="{00000000-0005-0000-0000-000007580000}"/>
    <cellStyle name="Normal 10 13 2 6" xfId="22528" xr:uid="{00000000-0005-0000-0000-000008580000}"/>
    <cellStyle name="Normal 10 13 2 7" xfId="22529" xr:uid="{00000000-0005-0000-0000-000009580000}"/>
    <cellStyle name="Normal 10 13 2 8" xfId="22530" xr:uid="{00000000-0005-0000-0000-00000A580000}"/>
    <cellStyle name="Normal 10 13 3" xfId="22531" xr:uid="{00000000-0005-0000-0000-00000B580000}"/>
    <cellStyle name="Normal 10 13 3 2" xfId="22532" xr:uid="{00000000-0005-0000-0000-00000C580000}"/>
    <cellStyle name="Normal 10 13 3 3" xfId="22533" xr:uid="{00000000-0005-0000-0000-00000D580000}"/>
    <cellStyle name="Normal 10 13 3 4" xfId="22534" xr:uid="{00000000-0005-0000-0000-00000E580000}"/>
    <cellStyle name="Normal 10 13 4" xfId="22535" xr:uid="{00000000-0005-0000-0000-00000F580000}"/>
    <cellStyle name="Normal 10 13 4 2" xfId="22536" xr:uid="{00000000-0005-0000-0000-000010580000}"/>
    <cellStyle name="Normal 10 13 4 3" xfId="22537" xr:uid="{00000000-0005-0000-0000-000011580000}"/>
    <cellStyle name="Normal 10 13 4 4" xfId="22538" xr:uid="{00000000-0005-0000-0000-000012580000}"/>
    <cellStyle name="Normal 10 13 5" xfId="22539" xr:uid="{00000000-0005-0000-0000-000013580000}"/>
    <cellStyle name="Normal 10 13 5 2" xfId="22540" xr:uid="{00000000-0005-0000-0000-000014580000}"/>
    <cellStyle name="Normal 10 13 5 3" xfId="22541" xr:uid="{00000000-0005-0000-0000-000015580000}"/>
    <cellStyle name="Normal 10 13 5 4" xfId="22542" xr:uid="{00000000-0005-0000-0000-000016580000}"/>
    <cellStyle name="Normal 10 13 6" xfId="22543" xr:uid="{00000000-0005-0000-0000-000017580000}"/>
    <cellStyle name="Normal 10 13 6 2" xfId="22544" xr:uid="{00000000-0005-0000-0000-000018580000}"/>
    <cellStyle name="Normal 10 13 6 3" xfId="22545" xr:uid="{00000000-0005-0000-0000-000019580000}"/>
    <cellStyle name="Normal 10 13 6 4" xfId="22546" xr:uid="{00000000-0005-0000-0000-00001A580000}"/>
    <cellStyle name="Normal 10 13 7" xfId="22547" xr:uid="{00000000-0005-0000-0000-00001B580000}"/>
    <cellStyle name="Normal 10 13 8" xfId="22548" xr:uid="{00000000-0005-0000-0000-00001C580000}"/>
    <cellStyle name="Normal 10 13 9" xfId="22549" xr:uid="{00000000-0005-0000-0000-00001D580000}"/>
    <cellStyle name="Normal 10 130" xfId="22550" xr:uid="{00000000-0005-0000-0000-00001E580000}"/>
    <cellStyle name="Normal 10 131" xfId="22551" xr:uid="{00000000-0005-0000-0000-00001F580000}"/>
    <cellStyle name="Normal 10 132" xfId="22552" xr:uid="{00000000-0005-0000-0000-000020580000}"/>
    <cellStyle name="Normal 10 133" xfId="22553" xr:uid="{00000000-0005-0000-0000-000021580000}"/>
    <cellStyle name="Normal 10 134" xfId="22554" xr:uid="{00000000-0005-0000-0000-000022580000}"/>
    <cellStyle name="Normal 10 135" xfId="22555" xr:uid="{00000000-0005-0000-0000-000023580000}"/>
    <cellStyle name="Normal 10 136" xfId="22556" xr:uid="{00000000-0005-0000-0000-000024580000}"/>
    <cellStyle name="Normal 10 137" xfId="22557" xr:uid="{00000000-0005-0000-0000-000025580000}"/>
    <cellStyle name="Normal 10 138" xfId="22558" xr:uid="{00000000-0005-0000-0000-000026580000}"/>
    <cellStyle name="Normal 10 139" xfId="22559" xr:uid="{00000000-0005-0000-0000-000027580000}"/>
    <cellStyle name="Normal 10 14" xfId="22560" xr:uid="{00000000-0005-0000-0000-000028580000}"/>
    <cellStyle name="Normal 10 14 2" xfId="22561" xr:uid="{00000000-0005-0000-0000-000029580000}"/>
    <cellStyle name="Normal 10 14 2 2" xfId="22562" xr:uid="{00000000-0005-0000-0000-00002A580000}"/>
    <cellStyle name="Normal 10 14 2 2 2" xfId="22563" xr:uid="{00000000-0005-0000-0000-00002B580000}"/>
    <cellStyle name="Normal 10 14 2 2 3" xfId="22564" xr:uid="{00000000-0005-0000-0000-00002C580000}"/>
    <cellStyle name="Normal 10 14 2 2 4" xfId="22565" xr:uid="{00000000-0005-0000-0000-00002D580000}"/>
    <cellStyle name="Normal 10 14 2 3" xfId="22566" xr:uid="{00000000-0005-0000-0000-00002E580000}"/>
    <cellStyle name="Normal 10 14 2 3 2" xfId="22567" xr:uid="{00000000-0005-0000-0000-00002F580000}"/>
    <cellStyle name="Normal 10 14 2 3 3" xfId="22568" xr:uid="{00000000-0005-0000-0000-000030580000}"/>
    <cellStyle name="Normal 10 14 2 3 4" xfId="22569" xr:uid="{00000000-0005-0000-0000-000031580000}"/>
    <cellStyle name="Normal 10 14 2 4" xfId="22570" xr:uid="{00000000-0005-0000-0000-000032580000}"/>
    <cellStyle name="Normal 10 14 2 4 2" xfId="22571" xr:uid="{00000000-0005-0000-0000-000033580000}"/>
    <cellStyle name="Normal 10 14 2 4 3" xfId="22572" xr:uid="{00000000-0005-0000-0000-000034580000}"/>
    <cellStyle name="Normal 10 14 2 4 4" xfId="22573" xr:uid="{00000000-0005-0000-0000-000035580000}"/>
    <cellStyle name="Normal 10 14 2 5" xfId="22574" xr:uid="{00000000-0005-0000-0000-000036580000}"/>
    <cellStyle name="Normal 10 14 2 5 2" xfId="22575" xr:uid="{00000000-0005-0000-0000-000037580000}"/>
    <cellStyle name="Normal 10 14 2 5 3" xfId="22576" xr:uid="{00000000-0005-0000-0000-000038580000}"/>
    <cellStyle name="Normal 10 14 2 5 4" xfId="22577" xr:uid="{00000000-0005-0000-0000-000039580000}"/>
    <cellStyle name="Normal 10 14 2 6" xfId="22578" xr:uid="{00000000-0005-0000-0000-00003A580000}"/>
    <cellStyle name="Normal 10 14 2 7" xfId="22579" xr:uid="{00000000-0005-0000-0000-00003B580000}"/>
    <cellStyle name="Normal 10 14 2 8" xfId="22580" xr:uid="{00000000-0005-0000-0000-00003C580000}"/>
    <cellStyle name="Normal 10 14 3" xfId="22581" xr:uid="{00000000-0005-0000-0000-00003D580000}"/>
    <cellStyle name="Normal 10 14 3 2" xfId="22582" xr:uid="{00000000-0005-0000-0000-00003E580000}"/>
    <cellStyle name="Normal 10 14 3 3" xfId="22583" xr:uid="{00000000-0005-0000-0000-00003F580000}"/>
    <cellStyle name="Normal 10 14 3 4" xfId="22584" xr:uid="{00000000-0005-0000-0000-000040580000}"/>
    <cellStyle name="Normal 10 14 4" xfId="22585" xr:uid="{00000000-0005-0000-0000-000041580000}"/>
    <cellStyle name="Normal 10 14 4 2" xfId="22586" xr:uid="{00000000-0005-0000-0000-000042580000}"/>
    <cellStyle name="Normal 10 14 4 3" xfId="22587" xr:uid="{00000000-0005-0000-0000-000043580000}"/>
    <cellStyle name="Normal 10 14 4 4" xfId="22588" xr:uid="{00000000-0005-0000-0000-000044580000}"/>
    <cellStyle name="Normal 10 14 5" xfId="22589" xr:uid="{00000000-0005-0000-0000-000045580000}"/>
    <cellStyle name="Normal 10 14 5 2" xfId="22590" xr:uid="{00000000-0005-0000-0000-000046580000}"/>
    <cellStyle name="Normal 10 14 5 3" xfId="22591" xr:uid="{00000000-0005-0000-0000-000047580000}"/>
    <cellStyle name="Normal 10 14 5 4" xfId="22592" xr:uid="{00000000-0005-0000-0000-000048580000}"/>
    <cellStyle name="Normal 10 14 6" xfId="22593" xr:uid="{00000000-0005-0000-0000-000049580000}"/>
    <cellStyle name="Normal 10 14 6 2" xfId="22594" xr:uid="{00000000-0005-0000-0000-00004A580000}"/>
    <cellStyle name="Normal 10 14 6 3" xfId="22595" xr:uid="{00000000-0005-0000-0000-00004B580000}"/>
    <cellStyle name="Normal 10 14 6 4" xfId="22596" xr:uid="{00000000-0005-0000-0000-00004C580000}"/>
    <cellStyle name="Normal 10 14 7" xfId="22597" xr:uid="{00000000-0005-0000-0000-00004D580000}"/>
    <cellStyle name="Normal 10 14 8" xfId="22598" xr:uid="{00000000-0005-0000-0000-00004E580000}"/>
    <cellStyle name="Normal 10 14 9" xfId="22599" xr:uid="{00000000-0005-0000-0000-00004F580000}"/>
    <cellStyle name="Normal 10 140" xfId="22600" xr:uid="{00000000-0005-0000-0000-000050580000}"/>
    <cellStyle name="Normal 10 141" xfId="22601" xr:uid="{00000000-0005-0000-0000-000051580000}"/>
    <cellStyle name="Normal 10 142" xfId="22602" xr:uid="{00000000-0005-0000-0000-000052580000}"/>
    <cellStyle name="Normal 10 143" xfId="22603" xr:uid="{00000000-0005-0000-0000-000053580000}"/>
    <cellStyle name="Normal 10 144" xfId="22604" xr:uid="{00000000-0005-0000-0000-000054580000}"/>
    <cellStyle name="Normal 10 145" xfId="22605" xr:uid="{00000000-0005-0000-0000-000055580000}"/>
    <cellStyle name="Normal 10 146" xfId="22606" xr:uid="{00000000-0005-0000-0000-000056580000}"/>
    <cellStyle name="Normal 10 147" xfId="22607" xr:uid="{00000000-0005-0000-0000-000057580000}"/>
    <cellStyle name="Normal 10 148" xfId="22608" xr:uid="{00000000-0005-0000-0000-000058580000}"/>
    <cellStyle name="Normal 10 149" xfId="22609" xr:uid="{00000000-0005-0000-0000-000059580000}"/>
    <cellStyle name="Normal 10 15" xfId="22610" xr:uid="{00000000-0005-0000-0000-00005A580000}"/>
    <cellStyle name="Normal 10 15 2" xfId="22611" xr:uid="{00000000-0005-0000-0000-00005B580000}"/>
    <cellStyle name="Normal 10 15 2 2" xfId="22612" xr:uid="{00000000-0005-0000-0000-00005C580000}"/>
    <cellStyle name="Normal 10 15 2 3" xfId="22613" xr:uid="{00000000-0005-0000-0000-00005D580000}"/>
    <cellStyle name="Normal 10 15 2 4" xfId="22614" xr:uid="{00000000-0005-0000-0000-00005E580000}"/>
    <cellStyle name="Normal 10 15 3" xfId="22615" xr:uid="{00000000-0005-0000-0000-00005F580000}"/>
    <cellStyle name="Normal 10 15 3 2" xfId="22616" xr:uid="{00000000-0005-0000-0000-000060580000}"/>
    <cellStyle name="Normal 10 15 3 3" xfId="22617" xr:uid="{00000000-0005-0000-0000-000061580000}"/>
    <cellStyle name="Normal 10 15 3 4" xfId="22618" xr:uid="{00000000-0005-0000-0000-000062580000}"/>
    <cellStyle name="Normal 10 15 4" xfId="22619" xr:uid="{00000000-0005-0000-0000-000063580000}"/>
    <cellStyle name="Normal 10 15 4 2" xfId="22620" xr:uid="{00000000-0005-0000-0000-000064580000}"/>
    <cellStyle name="Normal 10 15 4 3" xfId="22621" xr:uid="{00000000-0005-0000-0000-000065580000}"/>
    <cellStyle name="Normal 10 15 4 4" xfId="22622" xr:uid="{00000000-0005-0000-0000-000066580000}"/>
    <cellStyle name="Normal 10 15 5" xfId="22623" xr:uid="{00000000-0005-0000-0000-000067580000}"/>
    <cellStyle name="Normal 10 15 5 2" xfId="22624" xr:uid="{00000000-0005-0000-0000-000068580000}"/>
    <cellStyle name="Normal 10 15 5 3" xfId="22625" xr:uid="{00000000-0005-0000-0000-000069580000}"/>
    <cellStyle name="Normal 10 15 5 4" xfId="22626" xr:uid="{00000000-0005-0000-0000-00006A580000}"/>
    <cellStyle name="Normal 10 15 6" xfId="22627" xr:uid="{00000000-0005-0000-0000-00006B580000}"/>
    <cellStyle name="Normal 10 15 7" xfId="22628" xr:uid="{00000000-0005-0000-0000-00006C580000}"/>
    <cellStyle name="Normal 10 15 8" xfId="22629" xr:uid="{00000000-0005-0000-0000-00006D580000}"/>
    <cellStyle name="Normal 10 150" xfId="22630" xr:uid="{00000000-0005-0000-0000-00006E580000}"/>
    <cellStyle name="Normal 10 151" xfId="22631" xr:uid="{00000000-0005-0000-0000-00006F580000}"/>
    <cellStyle name="Normal 10 152" xfId="22632" xr:uid="{00000000-0005-0000-0000-000070580000}"/>
    <cellStyle name="Normal 10 153" xfId="22633" xr:uid="{00000000-0005-0000-0000-000071580000}"/>
    <cellStyle name="Normal 10 154" xfId="22634" xr:uid="{00000000-0005-0000-0000-000072580000}"/>
    <cellStyle name="Normal 10 155" xfId="22635" xr:uid="{00000000-0005-0000-0000-000073580000}"/>
    <cellStyle name="Normal 10 156" xfId="22636" xr:uid="{00000000-0005-0000-0000-000074580000}"/>
    <cellStyle name="Normal 10 157" xfId="22637" xr:uid="{00000000-0005-0000-0000-000075580000}"/>
    <cellStyle name="Normal 10 158" xfId="22638" xr:uid="{00000000-0005-0000-0000-000076580000}"/>
    <cellStyle name="Normal 10 159" xfId="22639" xr:uid="{00000000-0005-0000-0000-000077580000}"/>
    <cellStyle name="Normal 10 16" xfId="22640" xr:uid="{00000000-0005-0000-0000-000078580000}"/>
    <cellStyle name="Normal 10 16 2" xfId="22641" xr:uid="{00000000-0005-0000-0000-000079580000}"/>
    <cellStyle name="Normal 10 16 2 2" xfId="22642" xr:uid="{00000000-0005-0000-0000-00007A580000}"/>
    <cellStyle name="Normal 10 16 2 3" xfId="22643" xr:uid="{00000000-0005-0000-0000-00007B580000}"/>
    <cellStyle name="Normal 10 16 2 4" xfId="22644" xr:uid="{00000000-0005-0000-0000-00007C580000}"/>
    <cellStyle name="Normal 10 16 3" xfId="22645" xr:uid="{00000000-0005-0000-0000-00007D580000}"/>
    <cellStyle name="Normal 10 16 3 2" xfId="22646" xr:uid="{00000000-0005-0000-0000-00007E580000}"/>
    <cellStyle name="Normal 10 16 3 3" xfId="22647" xr:uid="{00000000-0005-0000-0000-00007F580000}"/>
    <cellStyle name="Normal 10 16 3 4" xfId="22648" xr:uid="{00000000-0005-0000-0000-000080580000}"/>
    <cellStyle name="Normal 10 16 4" xfId="22649" xr:uid="{00000000-0005-0000-0000-000081580000}"/>
    <cellStyle name="Normal 10 16 4 2" xfId="22650" xr:uid="{00000000-0005-0000-0000-000082580000}"/>
    <cellStyle name="Normal 10 16 4 3" xfId="22651" xr:uid="{00000000-0005-0000-0000-000083580000}"/>
    <cellStyle name="Normal 10 16 4 4" xfId="22652" xr:uid="{00000000-0005-0000-0000-000084580000}"/>
    <cellStyle name="Normal 10 16 5" xfId="22653" xr:uid="{00000000-0005-0000-0000-000085580000}"/>
    <cellStyle name="Normal 10 16 5 2" xfId="22654" xr:uid="{00000000-0005-0000-0000-000086580000}"/>
    <cellStyle name="Normal 10 16 5 3" xfId="22655" xr:uid="{00000000-0005-0000-0000-000087580000}"/>
    <cellStyle name="Normal 10 16 5 4" xfId="22656" xr:uid="{00000000-0005-0000-0000-000088580000}"/>
    <cellStyle name="Normal 10 16 6" xfId="22657" xr:uid="{00000000-0005-0000-0000-000089580000}"/>
    <cellStyle name="Normal 10 16 7" xfId="22658" xr:uid="{00000000-0005-0000-0000-00008A580000}"/>
    <cellStyle name="Normal 10 16 8" xfId="22659" xr:uid="{00000000-0005-0000-0000-00008B580000}"/>
    <cellStyle name="Normal 10 160" xfId="22660" xr:uid="{00000000-0005-0000-0000-00008C580000}"/>
    <cellStyle name="Normal 10 161" xfId="22661" xr:uid="{00000000-0005-0000-0000-00008D580000}"/>
    <cellStyle name="Normal 10 162" xfId="22662" xr:uid="{00000000-0005-0000-0000-00008E580000}"/>
    <cellStyle name="Normal 10 163" xfId="22663" xr:uid="{00000000-0005-0000-0000-00008F580000}"/>
    <cellStyle name="Normal 10 164" xfId="22664" xr:uid="{00000000-0005-0000-0000-000090580000}"/>
    <cellStyle name="Normal 10 17" xfId="22665" xr:uid="{00000000-0005-0000-0000-000091580000}"/>
    <cellStyle name="Normal 10 17 2" xfId="22666" xr:uid="{00000000-0005-0000-0000-000092580000}"/>
    <cellStyle name="Normal 10 18" xfId="22667" xr:uid="{00000000-0005-0000-0000-000093580000}"/>
    <cellStyle name="Normal 10 18 2" xfId="22668" xr:uid="{00000000-0005-0000-0000-000094580000}"/>
    <cellStyle name="Normal 10 18 3" xfId="22669" xr:uid="{00000000-0005-0000-0000-000095580000}"/>
    <cellStyle name="Normal 10 18 4" xfId="22670" xr:uid="{00000000-0005-0000-0000-000096580000}"/>
    <cellStyle name="Normal 10 19" xfId="22671" xr:uid="{00000000-0005-0000-0000-000097580000}"/>
    <cellStyle name="Normal 10 19 2" xfId="22672" xr:uid="{00000000-0005-0000-0000-000098580000}"/>
    <cellStyle name="Normal 10 19 3" xfId="22673" xr:uid="{00000000-0005-0000-0000-000099580000}"/>
    <cellStyle name="Normal 10 19 4" xfId="22674" xr:uid="{00000000-0005-0000-0000-00009A580000}"/>
    <cellStyle name="Normal 10 2" xfId="22675" xr:uid="{00000000-0005-0000-0000-00009B580000}"/>
    <cellStyle name="Normal 10 2 10" xfId="22676" xr:uid="{00000000-0005-0000-0000-00009C580000}"/>
    <cellStyle name="Normal 10 2 10 2" xfId="22677" xr:uid="{00000000-0005-0000-0000-00009D580000}"/>
    <cellStyle name="Normal 10 2 10 2 2" xfId="22678" xr:uid="{00000000-0005-0000-0000-00009E580000}"/>
    <cellStyle name="Normal 10 2 10 2 2 2" xfId="22679" xr:uid="{00000000-0005-0000-0000-00009F580000}"/>
    <cellStyle name="Normal 10 2 10 2 2 3" xfId="22680" xr:uid="{00000000-0005-0000-0000-0000A0580000}"/>
    <cellStyle name="Normal 10 2 10 2 2 4" xfId="22681" xr:uid="{00000000-0005-0000-0000-0000A1580000}"/>
    <cellStyle name="Normal 10 2 10 2 3" xfId="22682" xr:uid="{00000000-0005-0000-0000-0000A2580000}"/>
    <cellStyle name="Normal 10 2 10 2 3 2" xfId="22683" xr:uid="{00000000-0005-0000-0000-0000A3580000}"/>
    <cellStyle name="Normal 10 2 10 2 3 3" xfId="22684" xr:uid="{00000000-0005-0000-0000-0000A4580000}"/>
    <cellStyle name="Normal 10 2 10 2 3 4" xfId="22685" xr:uid="{00000000-0005-0000-0000-0000A5580000}"/>
    <cellStyle name="Normal 10 2 10 2 4" xfId="22686" xr:uid="{00000000-0005-0000-0000-0000A6580000}"/>
    <cellStyle name="Normal 10 2 10 2 4 2" xfId="22687" xr:uid="{00000000-0005-0000-0000-0000A7580000}"/>
    <cellStyle name="Normal 10 2 10 2 4 3" xfId="22688" xr:uid="{00000000-0005-0000-0000-0000A8580000}"/>
    <cellStyle name="Normal 10 2 10 2 4 4" xfId="22689" xr:uid="{00000000-0005-0000-0000-0000A9580000}"/>
    <cellStyle name="Normal 10 2 10 2 5" xfId="22690" xr:uid="{00000000-0005-0000-0000-0000AA580000}"/>
    <cellStyle name="Normal 10 2 10 2 5 2" xfId="22691" xr:uid="{00000000-0005-0000-0000-0000AB580000}"/>
    <cellStyle name="Normal 10 2 10 2 5 3" xfId="22692" xr:uid="{00000000-0005-0000-0000-0000AC580000}"/>
    <cellStyle name="Normal 10 2 10 2 5 4" xfId="22693" xr:uid="{00000000-0005-0000-0000-0000AD580000}"/>
    <cellStyle name="Normal 10 2 10 2 6" xfId="22694" xr:uid="{00000000-0005-0000-0000-0000AE580000}"/>
    <cellStyle name="Normal 10 2 10 2 7" xfId="22695" xr:uid="{00000000-0005-0000-0000-0000AF580000}"/>
    <cellStyle name="Normal 10 2 10 2 8" xfId="22696" xr:uid="{00000000-0005-0000-0000-0000B0580000}"/>
    <cellStyle name="Normal 10 2 10 3" xfId="22697" xr:uid="{00000000-0005-0000-0000-0000B1580000}"/>
    <cellStyle name="Normal 10 2 10 3 2" xfId="22698" xr:uid="{00000000-0005-0000-0000-0000B2580000}"/>
    <cellStyle name="Normal 10 2 10 3 3" xfId="22699" xr:uid="{00000000-0005-0000-0000-0000B3580000}"/>
    <cellStyle name="Normal 10 2 10 3 4" xfId="22700" xr:uid="{00000000-0005-0000-0000-0000B4580000}"/>
    <cellStyle name="Normal 10 2 10 4" xfId="22701" xr:uid="{00000000-0005-0000-0000-0000B5580000}"/>
    <cellStyle name="Normal 10 2 10 4 2" xfId="22702" xr:uid="{00000000-0005-0000-0000-0000B6580000}"/>
    <cellStyle name="Normal 10 2 10 4 3" xfId="22703" xr:uid="{00000000-0005-0000-0000-0000B7580000}"/>
    <cellStyle name="Normal 10 2 10 4 4" xfId="22704" xr:uid="{00000000-0005-0000-0000-0000B8580000}"/>
    <cellStyle name="Normal 10 2 10 5" xfId="22705" xr:uid="{00000000-0005-0000-0000-0000B9580000}"/>
    <cellStyle name="Normal 10 2 10 5 2" xfId="22706" xr:uid="{00000000-0005-0000-0000-0000BA580000}"/>
    <cellStyle name="Normal 10 2 10 5 3" xfId="22707" xr:uid="{00000000-0005-0000-0000-0000BB580000}"/>
    <cellStyle name="Normal 10 2 10 5 4" xfId="22708" xr:uid="{00000000-0005-0000-0000-0000BC580000}"/>
    <cellStyle name="Normal 10 2 10 6" xfId="22709" xr:uid="{00000000-0005-0000-0000-0000BD580000}"/>
    <cellStyle name="Normal 10 2 10 6 2" xfId="22710" xr:uid="{00000000-0005-0000-0000-0000BE580000}"/>
    <cellStyle name="Normal 10 2 10 6 3" xfId="22711" xr:uid="{00000000-0005-0000-0000-0000BF580000}"/>
    <cellStyle name="Normal 10 2 10 6 4" xfId="22712" xr:uid="{00000000-0005-0000-0000-0000C0580000}"/>
    <cellStyle name="Normal 10 2 10 7" xfId="22713" xr:uid="{00000000-0005-0000-0000-0000C1580000}"/>
    <cellStyle name="Normal 10 2 10 8" xfId="22714" xr:uid="{00000000-0005-0000-0000-0000C2580000}"/>
    <cellStyle name="Normal 10 2 10 9" xfId="22715" xr:uid="{00000000-0005-0000-0000-0000C3580000}"/>
    <cellStyle name="Normal 10 2 100" xfId="22716" xr:uid="{00000000-0005-0000-0000-0000C4580000}"/>
    <cellStyle name="Normal 10 2 101" xfId="22717" xr:uid="{00000000-0005-0000-0000-0000C5580000}"/>
    <cellStyle name="Normal 10 2 102" xfId="22718" xr:uid="{00000000-0005-0000-0000-0000C6580000}"/>
    <cellStyle name="Normal 10 2 103" xfId="22719" xr:uid="{00000000-0005-0000-0000-0000C7580000}"/>
    <cellStyle name="Normal 10 2 104" xfId="22720" xr:uid="{00000000-0005-0000-0000-0000C8580000}"/>
    <cellStyle name="Normal 10 2 105" xfId="22721" xr:uid="{00000000-0005-0000-0000-0000C9580000}"/>
    <cellStyle name="Normal 10 2 106" xfId="22722" xr:uid="{00000000-0005-0000-0000-0000CA580000}"/>
    <cellStyle name="Normal 10 2 107" xfId="22723" xr:uid="{00000000-0005-0000-0000-0000CB580000}"/>
    <cellStyle name="Normal 10 2 108" xfId="22724" xr:uid="{00000000-0005-0000-0000-0000CC580000}"/>
    <cellStyle name="Normal 10 2 109" xfId="22725" xr:uid="{00000000-0005-0000-0000-0000CD580000}"/>
    <cellStyle name="Normal 10 2 11" xfId="22726" xr:uid="{00000000-0005-0000-0000-0000CE580000}"/>
    <cellStyle name="Normal 10 2 11 2" xfId="22727" xr:uid="{00000000-0005-0000-0000-0000CF580000}"/>
    <cellStyle name="Normal 10 2 11 2 2" xfId="22728" xr:uid="{00000000-0005-0000-0000-0000D0580000}"/>
    <cellStyle name="Normal 10 2 11 2 2 2" xfId="22729" xr:uid="{00000000-0005-0000-0000-0000D1580000}"/>
    <cellStyle name="Normal 10 2 11 2 2 3" xfId="22730" xr:uid="{00000000-0005-0000-0000-0000D2580000}"/>
    <cellStyle name="Normal 10 2 11 2 2 4" xfId="22731" xr:uid="{00000000-0005-0000-0000-0000D3580000}"/>
    <cellStyle name="Normal 10 2 11 2 3" xfId="22732" xr:uid="{00000000-0005-0000-0000-0000D4580000}"/>
    <cellStyle name="Normal 10 2 11 2 3 2" xfId="22733" xr:uid="{00000000-0005-0000-0000-0000D5580000}"/>
    <cellStyle name="Normal 10 2 11 2 3 3" xfId="22734" xr:uid="{00000000-0005-0000-0000-0000D6580000}"/>
    <cellStyle name="Normal 10 2 11 2 3 4" xfId="22735" xr:uid="{00000000-0005-0000-0000-0000D7580000}"/>
    <cellStyle name="Normal 10 2 11 2 4" xfId="22736" xr:uid="{00000000-0005-0000-0000-0000D8580000}"/>
    <cellStyle name="Normal 10 2 11 2 4 2" xfId="22737" xr:uid="{00000000-0005-0000-0000-0000D9580000}"/>
    <cellStyle name="Normal 10 2 11 2 4 3" xfId="22738" xr:uid="{00000000-0005-0000-0000-0000DA580000}"/>
    <cellStyle name="Normal 10 2 11 2 4 4" xfId="22739" xr:uid="{00000000-0005-0000-0000-0000DB580000}"/>
    <cellStyle name="Normal 10 2 11 2 5" xfId="22740" xr:uid="{00000000-0005-0000-0000-0000DC580000}"/>
    <cellStyle name="Normal 10 2 11 2 5 2" xfId="22741" xr:uid="{00000000-0005-0000-0000-0000DD580000}"/>
    <cellStyle name="Normal 10 2 11 2 5 3" xfId="22742" xr:uid="{00000000-0005-0000-0000-0000DE580000}"/>
    <cellStyle name="Normal 10 2 11 2 5 4" xfId="22743" xr:uid="{00000000-0005-0000-0000-0000DF580000}"/>
    <cellStyle name="Normal 10 2 11 2 6" xfId="22744" xr:uid="{00000000-0005-0000-0000-0000E0580000}"/>
    <cellStyle name="Normal 10 2 11 2 7" xfId="22745" xr:uid="{00000000-0005-0000-0000-0000E1580000}"/>
    <cellStyle name="Normal 10 2 11 2 8" xfId="22746" xr:uid="{00000000-0005-0000-0000-0000E2580000}"/>
    <cellStyle name="Normal 10 2 11 3" xfId="22747" xr:uid="{00000000-0005-0000-0000-0000E3580000}"/>
    <cellStyle name="Normal 10 2 11 3 2" xfId="22748" xr:uid="{00000000-0005-0000-0000-0000E4580000}"/>
    <cellStyle name="Normal 10 2 11 3 3" xfId="22749" xr:uid="{00000000-0005-0000-0000-0000E5580000}"/>
    <cellStyle name="Normal 10 2 11 3 4" xfId="22750" xr:uid="{00000000-0005-0000-0000-0000E6580000}"/>
    <cellStyle name="Normal 10 2 11 4" xfId="22751" xr:uid="{00000000-0005-0000-0000-0000E7580000}"/>
    <cellStyle name="Normal 10 2 11 4 2" xfId="22752" xr:uid="{00000000-0005-0000-0000-0000E8580000}"/>
    <cellStyle name="Normal 10 2 11 4 3" xfId="22753" xr:uid="{00000000-0005-0000-0000-0000E9580000}"/>
    <cellStyle name="Normal 10 2 11 4 4" xfId="22754" xr:uid="{00000000-0005-0000-0000-0000EA580000}"/>
    <cellStyle name="Normal 10 2 11 5" xfId="22755" xr:uid="{00000000-0005-0000-0000-0000EB580000}"/>
    <cellStyle name="Normal 10 2 11 5 2" xfId="22756" xr:uid="{00000000-0005-0000-0000-0000EC580000}"/>
    <cellStyle name="Normal 10 2 11 5 3" xfId="22757" xr:uid="{00000000-0005-0000-0000-0000ED580000}"/>
    <cellStyle name="Normal 10 2 11 5 4" xfId="22758" xr:uid="{00000000-0005-0000-0000-0000EE580000}"/>
    <cellStyle name="Normal 10 2 11 6" xfId="22759" xr:uid="{00000000-0005-0000-0000-0000EF580000}"/>
    <cellStyle name="Normal 10 2 11 6 2" xfId="22760" xr:uid="{00000000-0005-0000-0000-0000F0580000}"/>
    <cellStyle name="Normal 10 2 11 6 3" xfId="22761" xr:uid="{00000000-0005-0000-0000-0000F1580000}"/>
    <cellStyle name="Normal 10 2 11 6 4" xfId="22762" xr:uid="{00000000-0005-0000-0000-0000F2580000}"/>
    <cellStyle name="Normal 10 2 11 7" xfId="22763" xr:uid="{00000000-0005-0000-0000-0000F3580000}"/>
    <cellStyle name="Normal 10 2 11 8" xfId="22764" xr:uid="{00000000-0005-0000-0000-0000F4580000}"/>
    <cellStyle name="Normal 10 2 11 9" xfId="22765" xr:uid="{00000000-0005-0000-0000-0000F5580000}"/>
    <cellStyle name="Normal 10 2 110" xfId="22766" xr:uid="{00000000-0005-0000-0000-0000F6580000}"/>
    <cellStyle name="Normal 10 2 111" xfId="22767" xr:uid="{00000000-0005-0000-0000-0000F7580000}"/>
    <cellStyle name="Normal 10 2 112" xfId="22768" xr:uid="{00000000-0005-0000-0000-0000F8580000}"/>
    <cellStyle name="Normal 10 2 113" xfId="22769" xr:uid="{00000000-0005-0000-0000-0000F9580000}"/>
    <cellStyle name="Normal 10 2 114" xfId="22770" xr:uid="{00000000-0005-0000-0000-0000FA580000}"/>
    <cellStyle name="Normal 10 2 115" xfId="22771" xr:uid="{00000000-0005-0000-0000-0000FB580000}"/>
    <cellStyle name="Normal 10 2 116" xfId="22772" xr:uid="{00000000-0005-0000-0000-0000FC580000}"/>
    <cellStyle name="Normal 10 2 117" xfId="22773" xr:uid="{00000000-0005-0000-0000-0000FD580000}"/>
    <cellStyle name="Normal 10 2 118" xfId="22774" xr:uid="{00000000-0005-0000-0000-0000FE580000}"/>
    <cellStyle name="Normal 10 2 119" xfId="22775" xr:uid="{00000000-0005-0000-0000-0000FF580000}"/>
    <cellStyle name="Normal 10 2 12" xfId="22776" xr:uid="{00000000-0005-0000-0000-000000590000}"/>
    <cellStyle name="Normal 10 2 12 2" xfId="22777" xr:uid="{00000000-0005-0000-0000-000001590000}"/>
    <cellStyle name="Normal 10 2 12 2 2" xfId="22778" xr:uid="{00000000-0005-0000-0000-000002590000}"/>
    <cellStyle name="Normal 10 2 12 2 2 2" xfId="22779" xr:uid="{00000000-0005-0000-0000-000003590000}"/>
    <cellStyle name="Normal 10 2 12 2 2 3" xfId="22780" xr:uid="{00000000-0005-0000-0000-000004590000}"/>
    <cellStyle name="Normal 10 2 12 2 2 4" xfId="22781" xr:uid="{00000000-0005-0000-0000-000005590000}"/>
    <cellStyle name="Normal 10 2 12 2 3" xfId="22782" xr:uid="{00000000-0005-0000-0000-000006590000}"/>
    <cellStyle name="Normal 10 2 12 2 3 2" xfId="22783" xr:uid="{00000000-0005-0000-0000-000007590000}"/>
    <cellStyle name="Normal 10 2 12 2 3 3" xfId="22784" xr:uid="{00000000-0005-0000-0000-000008590000}"/>
    <cellStyle name="Normal 10 2 12 2 3 4" xfId="22785" xr:uid="{00000000-0005-0000-0000-000009590000}"/>
    <cellStyle name="Normal 10 2 12 2 4" xfId="22786" xr:uid="{00000000-0005-0000-0000-00000A590000}"/>
    <cellStyle name="Normal 10 2 12 2 4 2" xfId="22787" xr:uid="{00000000-0005-0000-0000-00000B590000}"/>
    <cellStyle name="Normal 10 2 12 2 4 3" xfId="22788" xr:uid="{00000000-0005-0000-0000-00000C590000}"/>
    <cellStyle name="Normal 10 2 12 2 4 4" xfId="22789" xr:uid="{00000000-0005-0000-0000-00000D590000}"/>
    <cellStyle name="Normal 10 2 12 2 5" xfId="22790" xr:uid="{00000000-0005-0000-0000-00000E590000}"/>
    <cellStyle name="Normal 10 2 12 2 5 2" xfId="22791" xr:uid="{00000000-0005-0000-0000-00000F590000}"/>
    <cellStyle name="Normal 10 2 12 2 5 3" xfId="22792" xr:uid="{00000000-0005-0000-0000-000010590000}"/>
    <cellStyle name="Normal 10 2 12 2 5 4" xfId="22793" xr:uid="{00000000-0005-0000-0000-000011590000}"/>
    <cellStyle name="Normal 10 2 12 2 6" xfId="22794" xr:uid="{00000000-0005-0000-0000-000012590000}"/>
    <cellStyle name="Normal 10 2 12 2 7" xfId="22795" xr:uid="{00000000-0005-0000-0000-000013590000}"/>
    <cellStyle name="Normal 10 2 12 2 8" xfId="22796" xr:uid="{00000000-0005-0000-0000-000014590000}"/>
    <cellStyle name="Normal 10 2 12 3" xfId="22797" xr:uid="{00000000-0005-0000-0000-000015590000}"/>
    <cellStyle name="Normal 10 2 12 3 2" xfId="22798" xr:uid="{00000000-0005-0000-0000-000016590000}"/>
    <cellStyle name="Normal 10 2 12 3 3" xfId="22799" xr:uid="{00000000-0005-0000-0000-000017590000}"/>
    <cellStyle name="Normal 10 2 12 3 4" xfId="22800" xr:uid="{00000000-0005-0000-0000-000018590000}"/>
    <cellStyle name="Normal 10 2 12 4" xfId="22801" xr:uid="{00000000-0005-0000-0000-000019590000}"/>
    <cellStyle name="Normal 10 2 12 4 2" xfId="22802" xr:uid="{00000000-0005-0000-0000-00001A590000}"/>
    <cellStyle name="Normal 10 2 12 4 3" xfId="22803" xr:uid="{00000000-0005-0000-0000-00001B590000}"/>
    <cellStyle name="Normal 10 2 12 4 4" xfId="22804" xr:uid="{00000000-0005-0000-0000-00001C590000}"/>
    <cellStyle name="Normal 10 2 12 5" xfId="22805" xr:uid="{00000000-0005-0000-0000-00001D590000}"/>
    <cellStyle name="Normal 10 2 12 5 2" xfId="22806" xr:uid="{00000000-0005-0000-0000-00001E590000}"/>
    <cellStyle name="Normal 10 2 12 5 3" xfId="22807" xr:uid="{00000000-0005-0000-0000-00001F590000}"/>
    <cellStyle name="Normal 10 2 12 5 4" xfId="22808" xr:uid="{00000000-0005-0000-0000-000020590000}"/>
    <cellStyle name="Normal 10 2 12 6" xfId="22809" xr:uid="{00000000-0005-0000-0000-000021590000}"/>
    <cellStyle name="Normal 10 2 12 6 2" xfId="22810" xr:uid="{00000000-0005-0000-0000-000022590000}"/>
    <cellStyle name="Normal 10 2 12 6 3" xfId="22811" xr:uid="{00000000-0005-0000-0000-000023590000}"/>
    <cellStyle name="Normal 10 2 12 6 4" xfId="22812" xr:uid="{00000000-0005-0000-0000-000024590000}"/>
    <cellStyle name="Normal 10 2 12 7" xfId="22813" xr:uid="{00000000-0005-0000-0000-000025590000}"/>
    <cellStyle name="Normal 10 2 12 8" xfId="22814" xr:uid="{00000000-0005-0000-0000-000026590000}"/>
    <cellStyle name="Normal 10 2 12 9" xfId="22815" xr:uid="{00000000-0005-0000-0000-000027590000}"/>
    <cellStyle name="Normal 10 2 120" xfId="22816" xr:uid="{00000000-0005-0000-0000-000028590000}"/>
    <cellStyle name="Normal 10 2 121" xfId="22817" xr:uid="{00000000-0005-0000-0000-000029590000}"/>
    <cellStyle name="Normal 10 2 122" xfId="22818" xr:uid="{00000000-0005-0000-0000-00002A590000}"/>
    <cellStyle name="Normal 10 2 123" xfId="22819" xr:uid="{00000000-0005-0000-0000-00002B590000}"/>
    <cellStyle name="Normal 10 2 124" xfId="22820" xr:uid="{00000000-0005-0000-0000-00002C590000}"/>
    <cellStyle name="Normal 10 2 125" xfId="22821" xr:uid="{00000000-0005-0000-0000-00002D590000}"/>
    <cellStyle name="Normal 10 2 126" xfId="22822" xr:uid="{00000000-0005-0000-0000-00002E590000}"/>
    <cellStyle name="Normal 10 2 127" xfId="22823" xr:uid="{00000000-0005-0000-0000-00002F590000}"/>
    <cellStyle name="Normal 10 2 128" xfId="22824" xr:uid="{00000000-0005-0000-0000-000030590000}"/>
    <cellStyle name="Normal 10 2 129" xfId="22825" xr:uid="{00000000-0005-0000-0000-000031590000}"/>
    <cellStyle name="Normal 10 2 13" xfId="22826" xr:uid="{00000000-0005-0000-0000-000032590000}"/>
    <cellStyle name="Normal 10 2 13 2" xfId="22827" xr:uid="{00000000-0005-0000-0000-000033590000}"/>
    <cellStyle name="Normal 10 2 13 2 2" xfId="22828" xr:uid="{00000000-0005-0000-0000-000034590000}"/>
    <cellStyle name="Normal 10 2 13 2 3" xfId="22829" xr:uid="{00000000-0005-0000-0000-000035590000}"/>
    <cellStyle name="Normal 10 2 13 2 4" xfId="22830" xr:uid="{00000000-0005-0000-0000-000036590000}"/>
    <cellStyle name="Normal 10 2 13 3" xfId="22831" xr:uid="{00000000-0005-0000-0000-000037590000}"/>
    <cellStyle name="Normal 10 2 13 3 2" xfId="22832" xr:uid="{00000000-0005-0000-0000-000038590000}"/>
    <cellStyle name="Normal 10 2 13 3 3" xfId="22833" xr:uid="{00000000-0005-0000-0000-000039590000}"/>
    <cellStyle name="Normal 10 2 13 3 4" xfId="22834" xr:uid="{00000000-0005-0000-0000-00003A590000}"/>
    <cellStyle name="Normal 10 2 13 4" xfId="22835" xr:uid="{00000000-0005-0000-0000-00003B590000}"/>
    <cellStyle name="Normal 10 2 13 4 2" xfId="22836" xr:uid="{00000000-0005-0000-0000-00003C590000}"/>
    <cellStyle name="Normal 10 2 13 4 3" xfId="22837" xr:uid="{00000000-0005-0000-0000-00003D590000}"/>
    <cellStyle name="Normal 10 2 13 4 4" xfId="22838" xr:uid="{00000000-0005-0000-0000-00003E590000}"/>
    <cellStyle name="Normal 10 2 13 5" xfId="22839" xr:uid="{00000000-0005-0000-0000-00003F590000}"/>
    <cellStyle name="Normal 10 2 13 5 2" xfId="22840" xr:uid="{00000000-0005-0000-0000-000040590000}"/>
    <cellStyle name="Normal 10 2 13 5 3" xfId="22841" xr:uid="{00000000-0005-0000-0000-000041590000}"/>
    <cellStyle name="Normal 10 2 13 5 4" xfId="22842" xr:uid="{00000000-0005-0000-0000-000042590000}"/>
    <cellStyle name="Normal 10 2 13 6" xfId="22843" xr:uid="{00000000-0005-0000-0000-000043590000}"/>
    <cellStyle name="Normal 10 2 13 7" xfId="22844" xr:uid="{00000000-0005-0000-0000-000044590000}"/>
    <cellStyle name="Normal 10 2 13 8" xfId="22845" xr:uid="{00000000-0005-0000-0000-000045590000}"/>
    <cellStyle name="Normal 10 2 130" xfId="22846" xr:uid="{00000000-0005-0000-0000-000046590000}"/>
    <cellStyle name="Normal 10 2 131" xfId="22847" xr:uid="{00000000-0005-0000-0000-000047590000}"/>
    <cellStyle name="Normal 10 2 132" xfId="22848" xr:uid="{00000000-0005-0000-0000-000048590000}"/>
    <cellStyle name="Normal 10 2 133" xfId="22849" xr:uid="{00000000-0005-0000-0000-000049590000}"/>
    <cellStyle name="Normal 10 2 134" xfId="22850" xr:uid="{00000000-0005-0000-0000-00004A590000}"/>
    <cellStyle name="Normal 10 2 135" xfId="22851" xr:uid="{00000000-0005-0000-0000-00004B590000}"/>
    <cellStyle name="Normal 10 2 136" xfId="22852" xr:uid="{00000000-0005-0000-0000-00004C590000}"/>
    <cellStyle name="Normal 10 2 137" xfId="22853" xr:uid="{00000000-0005-0000-0000-00004D590000}"/>
    <cellStyle name="Normal 10 2 138" xfId="22854" xr:uid="{00000000-0005-0000-0000-00004E590000}"/>
    <cellStyle name="Normal 10 2 139" xfId="22855" xr:uid="{00000000-0005-0000-0000-00004F590000}"/>
    <cellStyle name="Normal 10 2 14" xfId="22856" xr:uid="{00000000-0005-0000-0000-000050590000}"/>
    <cellStyle name="Normal 10 2 14 2" xfId="22857" xr:uid="{00000000-0005-0000-0000-000051590000}"/>
    <cellStyle name="Normal 10 2 14 3" xfId="22858" xr:uid="{00000000-0005-0000-0000-000052590000}"/>
    <cellStyle name="Normal 10 2 14 4" xfId="22859" xr:uid="{00000000-0005-0000-0000-000053590000}"/>
    <cellStyle name="Normal 10 2 140" xfId="22860" xr:uid="{00000000-0005-0000-0000-000054590000}"/>
    <cellStyle name="Normal 10 2 141" xfId="22861" xr:uid="{00000000-0005-0000-0000-000055590000}"/>
    <cellStyle name="Normal 10 2 142" xfId="22862" xr:uid="{00000000-0005-0000-0000-000056590000}"/>
    <cellStyle name="Normal 10 2 143" xfId="22863" xr:uid="{00000000-0005-0000-0000-000057590000}"/>
    <cellStyle name="Normal 10 2 144" xfId="22864" xr:uid="{00000000-0005-0000-0000-000058590000}"/>
    <cellStyle name="Normal 10 2 145" xfId="22865" xr:uid="{00000000-0005-0000-0000-000059590000}"/>
    <cellStyle name="Normal 10 2 146" xfId="22866" xr:uid="{00000000-0005-0000-0000-00005A590000}"/>
    <cellStyle name="Normal 10 2 147" xfId="22867" xr:uid="{00000000-0005-0000-0000-00005B590000}"/>
    <cellStyle name="Normal 10 2 148" xfId="22868" xr:uid="{00000000-0005-0000-0000-00005C590000}"/>
    <cellStyle name="Normal 10 2 149" xfId="22869" xr:uid="{00000000-0005-0000-0000-00005D590000}"/>
    <cellStyle name="Normal 10 2 15" xfId="22870" xr:uid="{00000000-0005-0000-0000-00005E590000}"/>
    <cellStyle name="Normal 10 2 15 2" xfId="22871" xr:uid="{00000000-0005-0000-0000-00005F590000}"/>
    <cellStyle name="Normal 10 2 15 3" xfId="22872" xr:uid="{00000000-0005-0000-0000-000060590000}"/>
    <cellStyle name="Normal 10 2 15 4" xfId="22873" xr:uid="{00000000-0005-0000-0000-000061590000}"/>
    <cellStyle name="Normal 10 2 150" xfId="22874" xr:uid="{00000000-0005-0000-0000-000062590000}"/>
    <cellStyle name="Normal 10 2 151" xfId="22875" xr:uid="{00000000-0005-0000-0000-000063590000}"/>
    <cellStyle name="Normal 10 2 152" xfId="22876" xr:uid="{00000000-0005-0000-0000-000064590000}"/>
    <cellStyle name="Normal 10 2 153" xfId="22877" xr:uid="{00000000-0005-0000-0000-000065590000}"/>
    <cellStyle name="Normal 10 2 154" xfId="22878" xr:uid="{00000000-0005-0000-0000-000066590000}"/>
    <cellStyle name="Normal 10 2 155" xfId="22879" xr:uid="{00000000-0005-0000-0000-000067590000}"/>
    <cellStyle name="Normal 10 2 156" xfId="22880" xr:uid="{00000000-0005-0000-0000-000068590000}"/>
    <cellStyle name="Normal 10 2 157" xfId="22881" xr:uid="{00000000-0005-0000-0000-000069590000}"/>
    <cellStyle name="Normal 10 2 158" xfId="22882" xr:uid="{00000000-0005-0000-0000-00006A590000}"/>
    <cellStyle name="Normal 10 2 159" xfId="22883" xr:uid="{00000000-0005-0000-0000-00006B590000}"/>
    <cellStyle name="Normal 10 2 16" xfId="22884" xr:uid="{00000000-0005-0000-0000-00006C590000}"/>
    <cellStyle name="Normal 10 2 16 2" xfId="22885" xr:uid="{00000000-0005-0000-0000-00006D590000}"/>
    <cellStyle name="Normal 10 2 16 3" xfId="22886" xr:uid="{00000000-0005-0000-0000-00006E590000}"/>
    <cellStyle name="Normal 10 2 16 4" xfId="22887" xr:uid="{00000000-0005-0000-0000-00006F590000}"/>
    <cellStyle name="Normal 10 2 160" xfId="22888" xr:uid="{00000000-0005-0000-0000-000070590000}"/>
    <cellStyle name="Normal 10 2 17" xfId="22889" xr:uid="{00000000-0005-0000-0000-000071590000}"/>
    <cellStyle name="Normal 10 2 17 2" xfId="22890" xr:uid="{00000000-0005-0000-0000-000072590000}"/>
    <cellStyle name="Normal 10 2 17 3" xfId="22891" xr:uid="{00000000-0005-0000-0000-000073590000}"/>
    <cellStyle name="Normal 10 2 17 4" xfId="22892" xr:uid="{00000000-0005-0000-0000-000074590000}"/>
    <cellStyle name="Normal 10 2 18" xfId="22893" xr:uid="{00000000-0005-0000-0000-000075590000}"/>
    <cellStyle name="Normal 10 2 19" xfId="22894" xr:uid="{00000000-0005-0000-0000-000076590000}"/>
    <cellStyle name="Normal 10 2 2" xfId="22895" xr:uid="{00000000-0005-0000-0000-000077590000}"/>
    <cellStyle name="Normal 10 2 2 2" xfId="22896" xr:uid="{00000000-0005-0000-0000-000078590000}"/>
    <cellStyle name="Normal 10 2 2 2 2" xfId="22897" xr:uid="{00000000-0005-0000-0000-000079590000}"/>
    <cellStyle name="Normal 10 2 2 2 2 2" xfId="22898" xr:uid="{00000000-0005-0000-0000-00007A590000}"/>
    <cellStyle name="Normal 10 2 2 2 2 3" xfId="22899" xr:uid="{00000000-0005-0000-0000-00007B590000}"/>
    <cellStyle name="Normal 10 2 2 2 2 4" xfId="22900" xr:uid="{00000000-0005-0000-0000-00007C590000}"/>
    <cellStyle name="Normal 10 2 2 2 3" xfId="22901" xr:uid="{00000000-0005-0000-0000-00007D590000}"/>
    <cellStyle name="Normal 10 2 2 2 3 2" xfId="22902" xr:uid="{00000000-0005-0000-0000-00007E590000}"/>
    <cellStyle name="Normal 10 2 2 2 3 3" xfId="22903" xr:uid="{00000000-0005-0000-0000-00007F590000}"/>
    <cellStyle name="Normal 10 2 2 2 3 4" xfId="22904" xr:uid="{00000000-0005-0000-0000-000080590000}"/>
    <cellStyle name="Normal 10 2 2 2 4" xfId="22905" xr:uid="{00000000-0005-0000-0000-000081590000}"/>
    <cellStyle name="Normal 10 2 2 2 4 2" xfId="22906" xr:uid="{00000000-0005-0000-0000-000082590000}"/>
    <cellStyle name="Normal 10 2 2 2 4 3" xfId="22907" xr:uid="{00000000-0005-0000-0000-000083590000}"/>
    <cellStyle name="Normal 10 2 2 2 4 4" xfId="22908" xr:uid="{00000000-0005-0000-0000-000084590000}"/>
    <cellStyle name="Normal 10 2 2 2 5" xfId="22909" xr:uid="{00000000-0005-0000-0000-000085590000}"/>
    <cellStyle name="Normal 10 2 2 2 5 2" xfId="22910" xr:uid="{00000000-0005-0000-0000-000086590000}"/>
    <cellStyle name="Normal 10 2 2 2 5 3" xfId="22911" xr:uid="{00000000-0005-0000-0000-000087590000}"/>
    <cellStyle name="Normal 10 2 2 2 5 4" xfId="22912" xr:uid="{00000000-0005-0000-0000-000088590000}"/>
    <cellStyle name="Normal 10 2 2 2 6" xfId="22913" xr:uid="{00000000-0005-0000-0000-000089590000}"/>
    <cellStyle name="Normal 10 2 2 2 7" xfId="22914" xr:uid="{00000000-0005-0000-0000-00008A590000}"/>
    <cellStyle name="Normal 10 2 2 2 8" xfId="22915" xr:uid="{00000000-0005-0000-0000-00008B590000}"/>
    <cellStyle name="Normal 10 2 2 3" xfId="22916" xr:uid="{00000000-0005-0000-0000-00008C590000}"/>
    <cellStyle name="Normal 10 2 2 3 2" xfId="22917" xr:uid="{00000000-0005-0000-0000-00008D590000}"/>
    <cellStyle name="Normal 10 2 2 3 3" xfId="22918" xr:uid="{00000000-0005-0000-0000-00008E590000}"/>
    <cellStyle name="Normal 10 2 2 3 4" xfId="22919" xr:uid="{00000000-0005-0000-0000-00008F590000}"/>
    <cellStyle name="Normal 10 2 2 4" xfId="22920" xr:uid="{00000000-0005-0000-0000-000090590000}"/>
    <cellStyle name="Normal 10 2 2 4 2" xfId="22921" xr:uid="{00000000-0005-0000-0000-000091590000}"/>
    <cellStyle name="Normal 10 2 2 4 3" xfId="22922" xr:uid="{00000000-0005-0000-0000-000092590000}"/>
    <cellStyle name="Normal 10 2 2 4 4" xfId="22923" xr:uid="{00000000-0005-0000-0000-000093590000}"/>
    <cellStyle name="Normal 10 2 2 5" xfId="22924" xr:uid="{00000000-0005-0000-0000-000094590000}"/>
    <cellStyle name="Normal 10 2 2 5 2" xfId="22925" xr:uid="{00000000-0005-0000-0000-000095590000}"/>
    <cellStyle name="Normal 10 2 2 5 3" xfId="22926" xr:uid="{00000000-0005-0000-0000-000096590000}"/>
    <cellStyle name="Normal 10 2 2 5 4" xfId="22927" xr:uid="{00000000-0005-0000-0000-000097590000}"/>
    <cellStyle name="Normal 10 2 2 6" xfId="22928" xr:uid="{00000000-0005-0000-0000-000098590000}"/>
    <cellStyle name="Normal 10 2 2 6 2" xfId="22929" xr:uid="{00000000-0005-0000-0000-000099590000}"/>
    <cellStyle name="Normal 10 2 2 6 3" xfId="22930" xr:uid="{00000000-0005-0000-0000-00009A590000}"/>
    <cellStyle name="Normal 10 2 2 6 4" xfId="22931" xr:uid="{00000000-0005-0000-0000-00009B590000}"/>
    <cellStyle name="Normal 10 2 2 7" xfId="22932" xr:uid="{00000000-0005-0000-0000-00009C590000}"/>
    <cellStyle name="Normal 10 2 2 8" xfId="22933" xr:uid="{00000000-0005-0000-0000-00009D590000}"/>
    <cellStyle name="Normal 10 2 2 9" xfId="22934" xr:uid="{00000000-0005-0000-0000-00009E590000}"/>
    <cellStyle name="Normal 10 2 20" xfId="22935" xr:uid="{00000000-0005-0000-0000-00009F590000}"/>
    <cellStyle name="Normal 10 2 21" xfId="22936" xr:uid="{00000000-0005-0000-0000-0000A0590000}"/>
    <cellStyle name="Normal 10 2 22" xfId="22937" xr:uid="{00000000-0005-0000-0000-0000A1590000}"/>
    <cellStyle name="Normal 10 2 23" xfId="22938" xr:uid="{00000000-0005-0000-0000-0000A2590000}"/>
    <cellStyle name="Normal 10 2 24" xfId="22939" xr:uid="{00000000-0005-0000-0000-0000A3590000}"/>
    <cellStyle name="Normal 10 2 25" xfId="22940" xr:uid="{00000000-0005-0000-0000-0000A4590000}"/>
    <cellStyle name="Normal 10 2 26" xfId="22941" xr:uid="{00000000-0005-0000-0000-0000A5590000}"/>
    <cellStyle name="Normal 10 2 27" xfId="22942" xr:uid="{00000000-0005-0000-0000-0000A6590000}"/>
    <cellStyle name="Normal 10 2 28" xfId="22943" xr:uid="{00000000-0005-0000-0000-0000A7590000}"/>
    <cellStyle name="Normal 10 2 29" xfId="22944" xr:uid="{00000000-0005-0000-0000-0000A8590000}"/>
    <cellStyle name="Normal 10 2 3" xfId="22945" xr:uid="{00000000-0005-0000-0000-0000A9590000}"/>
    <cellStyle name="Normal 10 2 3 2" xfId="22946" xr:uid="{00000000-0005-0000-0000-0000AA590000}"/>
    <cellStyle name="Normal 10 2 3 2 2" xfId="22947" xr:uid="{00000000-0005-0000-0000-0000AB590000}"/>
    <cellStyle name="Normal 10 2 3 2 2 2" xfId="22948" xr:uid="{00000000-0005-0000-0000-0000AC590000}"/>
    <cellStyle name="Normal 10 2 3 2 2 3" xfId="22949" xr:uid="{00000000-0005-0000-0000-0000AD590000}"/>
    <cellStyle name="Normal 10 2 3 2 2 4" xfId="22950" xr:uid="{00000000-0005-0000-0000-0000AE590000}"/>
    <cellStyle name="Normal 10 2 3 2 3" xfId="22951" xr:uid="{00000000-0005-0000-0000-0000AF590000}"/>
    <cellStyle name="Normal 10 2 3 2 3 2" xfId="22952" xr:uid="{00000000-0005-0000-0000-0000B0590000}"/>
    <cellStyle name="Normal 10 2 3 2 3 3" xfId="22953" xr:uid="{00000000-0005-0000-0000-0000B1590000}"/>
    <cellStyle name="Normal 10 2 3 2 3 4" xfId="22954" xr:uid="{00000000-0005-0000-0000-0000B2590000}"/>
    <cellStyle name="Normal 10 2 3 2 4" xfId="22955" xr:uid="{00000000-0005-0000-0000-0000B3590000}"/>
    <cellStyle name="Normal 10 2 3 2 4 2" xfId="22956" xr:uid="{00000000-0005-0000-0000-0000B4590000}"/>
    <cellStyle name="Normal 10 2 3 2 4 3" xfId="22957" xr:uid="{00000000-0005-0000-0000-0000B5590000}"/>
    <cellStyle name="Normal 10 2 3 2 4 4" xfId="22958" xr:uid="{00000000-0005-0000-0000-0000B6590000}"/>
    <cellStyle name="Normal 10 2 3 2 5" xfId="22959" xr:uid="{00000000-0005-0000-0000-0000B7590000}"/>
    <cellStyle name="Normal 10 2 3 2 5 2" xfId="22960" xr:uid="{00000000-0005-0000-0000-0000B8590000}"/>
    <cellStyle name="Normal 10 2 3 2 5 3" xfId="22961" xr:uid="{00000000-0005-0000-0000-0000B9590000}"/>
    <cellStyle name="Normal 10 2 3 2 5 4" xfId="22962" xr:uid="{00000000-0005-0000-0000-0000BA590000}"/>
    <cellStyle name="Normal 10 2 3 2 6" xfId="22963" xr:uid="{00000000-0005-0000-0000-0000BB590000}"/>
    <cellStyle name="Normal 10 2 3 2 7" xfId="22964" xr:uid="{00000000-0005-0000-0000-0000BC590000}"/>
    <cellStyle name="Normal 10 2 3 2 8" xfId="22965" xr:uid="{00000000-0005-0000-0000-0000BD590000}"/>
    <cellStyle name="Normal 10 2 3 3" xfId="22966" xr:uid="{00000000-0005-0000-0000-0000BE590000}"/>
    <cellStyle name="Normal 10 2 3 3 2" xfId="22967" xr:uid="{00000000-0005-0000-0000-0000BF590000}"/>
    <cellStyle name="Normal 10 2 3 3 3" xfId="22968" xr:uid="{00000000-0005-0000-0000-0000C0590000}"/>
    <cellStyle name="Normal 10 2 3 3 4" xfId="22969" xr:uid="{00000000-0005-0000-0000-0000C1590000}"/>
    <cellStyle name="Normal 10 2 3 4" xfId="22970" xr:uid="{00000000-0005-0000-0000-0000C2590000}"/>
    <cellStyle name="Normal 10 2 3 4 2" xfId="22971" xr:uid="{00000000-0005-0000-0000-0000C3590000}"/>
    <cellStyle name="Normal 10 2 3 4 3" xfId="22972" xr:uid="{00000000-0005-0000-0000-0000C4590000}"/>
    <cellStyle name="Normal 10 2 3 4 4" xfId="22973" xr:uid="{00000000-0005-0000-0000-0000C5590000}"/>
    <cellStyle name="Normal 10 2 3 5" xfId="22974" xr:uid="{00000000-0005-0000-0000-0000C6590000}"/>
    <cellStyle name="Normal 10 2 3 5 2" xfId="22975" xr:uid="{00000000-0005-0000-0000-0000C7590000}"/>
    <cellStyle name="Normal 10 2 3 5 3" xfId="22976" xr:uid="{00000000-0005-0000-0000-0000C8590000}"/>
    <cellStyle name="Normal 10 2 3 5 4" xfId="22977" xr:uid="{00000000-0005-0000-0000-0000C9590000}"/>
    <cellStyle name="Normal 10 2 3 6" xfId="22978" xr:uid="{00000000-0005-0000-0000-0000CA590000}"/>
    <cellStyle name="Normal 10 2 3 6 2" xfId="22979" xr:uid="{00000000-0005-0000-0000-0000CB590000}"/>
    <cellStyle name="Normal 10 2 3 6 3" xfId="22980" xr:uid="{00000000-0005-0000-0000-0000CC590000}"/>
    <cellStyle name="Normal 10 2 3 6 4" xfId="22981" xr:uid="{00000000-0005-0000-0000-0000CD590000}"/>
    <cellStyle name="Normal 10 2 3 7" xfId="22982" xr:uid="{00000000-0005-0000-0000-0000CE590000}"/>
    <cellStyle name="Normal 10 2 3 8" xfId="22983" xr:uid="{00000000-0005-0000-0000-0000CF590000}"/>
    <cellStyle name="Normal 10 2 3 9" xfId="22984" xr:uid="{00000000-0005-0000-0000-0000D0590000}"/>
    <cellStyle name="Normal 10 2 30" xfId="22985" xr:uid="{00000000-0005-0000-0000-0000D1590000}"/>
    <cellStyle name="Normal 10 2 31" xfId="22986" xr:uid="{00000000-0005-0000-0000-0000D2590000}"/>
    <cellStyle name="Normal 10 2 32" xfId="22987" xr:uid="{00000000-0005-0000-0000-0000D3590000}"/>
    <cellStyle name="Normal 10 2 33" xfId="22988" xr:uid="{00000000-0005-0000-0000-0000D4590000}"/>
    <cellStyle name="Normal 10 2 34" xfId="22989" xr:uid="{00000000-0005-0000-0000-0000D5590000}"/>
    <cellStyle name="Normal 10 2 35" xfId="22990" xr:uid="{00000000-0005-0000-0000-0000D6590000}"/>
    <cellStyle name="Normal 10 2 36" xfId="22991" xr:uid="{00000000-0005-0000-0000-0000D7590000}"/>
    <cellStyle name="Normal 10 2 37" xfId="22992" xr:uid="{00000000-0005-0000-0000-0000D8590000}"/>
    <cellStyle name="Normal 10 2 38" xfId="22993" xr:uid="{00000000-0005-0000-0000-0000D9590000}"/>
    <cellStyle name="Normal 10 2 39" xfId="22994" xr:uid="{00000000-0005-0000-0000-0000DA590000}"/>
    <cellStyle name="Normal 10 2 4" xfId="22995" xr:uid="{00000000-0005-0000-0000-0000DB590000}"/>
    <cellStyle name="Normal 10 2 4 2" xfId="22996" xr:uid="{00000000-0005-0000-0000-0000DC590000}"/>
    <cellStyle name="Normal 10 2 4 2 2" xfId="22997" xr:uid="{00000000-0005-0000-0000-0000DD590000}"/>
    <cellStyle name="Normal 10 2 4 2 2 2" xfId="22998" xr:uid="{00000000-0005-0000-0000-0000DE590000}"/>
    <cellStyle name="Normal 10 2 4 2 2 3" xfId="22999" xr:uid="{00000000-0005-0000-0000-0000DF590000}"/>
    <cellStyle name="Normal 10 2 4 2 2 4" xfId="23000" xr:uid="{00000000-0005-0000-0000-0000E0590000}"/>
    <cellStyle name="Normal 10 2 4 2 3" xfId="23001" xr:uid="{00000000-0005-0000-0000-0000E1590000}"/>
    <cellStyle name="Normal 10 2 4 2 3 2" xfId="23002" xr:uid="{00000000-0005-0000-0000-0000E2590000}"/>
    <cellStyle name="Normal 10 2 4 2 3 3" xfId="23003" xr:uid="{00000000-0005-0000-0000-0000E3590000}"/>
    <cellStyle name="Normal 10 2 4 2 3 4" xfId="23004" xr:uid="{00000000-0005-0000-0000-0000E4590000}"/>
    <cellStyle name="Normal 10 2 4 2 4" xfId="23005" xr:uid="{00000000-0005-0000-0000-0000E5590000}"/>
    <cellStyle name="Normal 10 2 4 2 4 2" xfId="23006" xr:uid="{00000000-0005-0000-0000-0000E6590000}"/>
    <cellStyle name="Normal 10 2 4 2 4 3" xfId="23007" xr:uid="{00000000-0005-0000-0000-0000E7590000}"/>
    <cellStyle name="Normal 10 2 4 2 4 4" xfId="23008" xr:uid="{00000000-0005-0000-0000-0000E8590000}"/>
    <cellStyle name="Normal 10 2 4 2 5" xfId="23009" xr:uid="{00000000-0005-0000-0000-0000E9590000}"/>
    <cellStyle name="Normal 10 2 4 2 5 2" xfId="23010" xr:uid="{00000000-0005-0000-0000-0000EA590000}"/>
    <cellStyle name="Normal 10 2 4 2 5 3" xfId="23011" xr:uid="{00000000-0005-0000-0000-0000EB590000}"/>
    <cellStyle name="Normal 10 2 4 2 5 4" xfId="23012" xr:uid="{00000000-0005-0000-0000-0000EC590000}"/>
    <cellStyle name="Normal 10 2 4 2 6" xfId="23013" xr:uid="{00000000-0005-0000-0000-0000ED590000}"/>
    <cellStyle name="Normal 10 2 4 2 7" xfId="23014" xr:uid="{00000000-0005-0000-0000-0000EE590000}"/>
    <cellStyle name="Normal 10 2 4 2 8" xfId="23015" xr:uid="{00000000-0005-0000-0000-0000EF590000}"/>
    <cellStyle name="Normal 10 2 4 3" xfId="23016" xr:uid="{00000000-0005-0000-0000-0000F0590000}"/>
    <cellStyle name="Normal 10 2 4 3 2" xfId="23017" xr:uid="{00000000-0005-0000-0000-0000F1590000}"/>
    <cellStyle name="Normal 10 2 4 3 3" xfId="23018" xr:uid="{00000000-0005-0000-0000-0000F2590000}"/>
    <cellStyle name="Normal 10 2 4 3 4" xfId="23019" xr:uid="{00000000-0005-0000-0000-0000F3590000}"/>
    <cellStyle name="Normal 10 2 4 4" xfId="23020" xr:uid="{00000000-0005-0000-0000-0000F4590000}"/>
    <cellStyle name="Normal 10 2 4 4 2" xfId="23021" xr:uid="{00000000-0005-0000-0000-0000F5590000}"/>
    <cellStyle name="Normal 10 2 4 4 3" xfId="23022" xr:uid="{00000000-0005-0000-0000-0000F6590000}"/>
    <cellStyle name="Normal 10 2 4 4 4" xfId="23023" xr:uid="{00000000-0005-0000-0000-0000F7590000}"/>
    <cellStyle name="Normal 10 2 4 5" xfId="23024" xr:uid="{00000000-0005-0000-0000-0000F8590000}"/>
    <cellStyle name="Normal 10 2 4 5 2" xfId="23025" xr:uid="{00000000-0005-0000-0000-0000F9590000}"/>
    <cellStyle name="Normal 10 2 4 5 3" xfId="23026" xr:uid="{00000000-0005-0000-0000-0000FA590000}"/>
    <cellStyle name="Normal 10 2 4 5 4" xfId="23027" xr:uid="{00000000-0005-0000-0000-0000FB590000}"/>
    <cellStyle name="Normal 10 2 4 6" xfId="23028" xr:uid="{00000000-0005-0000-0000-0000FC590000}"/>
    <cellStyle name="Normal 10 2 4 6 2" xfId="23029" xr:uid="{00000000-0005-0000-0000-0000FD590000}"/>
    <cellStyle name="Normal 10 2 4 6 3" xfId="23030" xr:uid="{00000000-0005-0000-0000-0000FE590000}"/>
    <cellStyle name="Normal 10 2 4 6 4" xfId="23031" xr:uid="{00000000-0005-0000-0000-0000FF590000}"/>
    <cellStyle name="Normal 10 2 4 7" xfId="23032" xr:uid="{00000000-0005-0000-0000-0000005A0000}"/>
    <cellStyle name="Normal 10 2 4 8" xfId="23033" xr:uid="{00000000-0005-0000-0000-0000015A0000}"/>
    <cellStyle name="Normal 10 2 4 9" xfId="23034" xr:uid="{00000000-0005-0000-0000-0000025A0000}"/>
    <cellStyle name="Normal 10 2 40" xfId="23035" xr:uid="{00000000-0005-0000-0000-0000035A0000}"/>
    <cellStyle name="Normal 10 2 41" xfId="23036" xr:uid="{00000000-0005-0000-0000-0000045A0000}"/>
    <cellStyle name="Normal 10 2 42" xfId="23037" xr:uid="{00000000-0005-0000-0000-0000055A0000}"/>
    <cellStyle name="Normal 10 2 43" xfId="23038" xr:uid="{00000000-0005-0000-0000-0000065A0000}"/>
    <cellStyle name="Normal 10 2 44" xfId="23039" xr:uid="{00000000-0005-0000-0000-0000075A0000}"/>
    <cellStyle name="Normal 10 2 45" xfId="23040" xr:uid="{00000000-0005-0000-0000-0000085A0000}"/>
    <cellStyle name="Normal 10 2 46" xfId="23041" xr:uid="{00000000-0005-0000-0000-0000095A0000}"/>
    <cellStyle name="Normal 10 2 47" xfId="23042" xr:uid="{00000000-0005-0000-0000-00000A5A0000}"/>
    <cellStyle name="Normal 10 2 48" xfId="23043" xr:uid="{00000000-0005-0000-0000-00000B5A0000}"/>
    <cellStyle name="Normal 10 2 49" xfId="23044" xr:uid="{00000000-0005-0000-0000-00000C5A0000}"/>
    <cellStyle name="Normal 10 2 5" xfId="23045" xr:uid="{00000000-0005-0000-0000-00000D5A0000}"/>
    <cellStyle name="Normal 10 2 5 2" xfId="23046" xr:uid="{00000000-0005-0000-0000-00000E5A0000}"/>
    <cellStyle name="Normal 10 2 5 2 2" xfId="23047" xr:uid="{00000000-0005-0000-0000-00000F5A0000}"/>
    <cellStyle name="Normal 10 2 5 2 2 2" xfId="23048" xr:uid="{00000000-0005-0000-0000-0000105A0000}"/>
    <cellStyle name="Normal 10 2 5 2 2 3" xfId="23049" xr:uid="{00000000-0005-0000-0000-0000115A0000}"/>
    <cellStyle name="Normal 10 2 5 2 2 4" xfId="23050" xr:uid="{00000000-0005-0000-0000-0000125A0000}"/>
    <cellStyle name="Normal 10 2 5 2 3" xfId="23051" xr:uid="{00000000-0005-0000-0000-0000135A0000}"/>
    <cellStyle name="Normal 10 2 5 2 3 2" xfId="23052" xr:uid="{00000000-0005-0000-0000-0000145A0000}"/>
    <cellStyle name="Normal 10 2 5 2 3 3" xfId="23053" xr:uid="{00000000-0005-0000-0000-0000155A0000}"/>
    <cellStyle name="Normal 10 2 5 2 3 4" xfId="23054" xr:uid="{00000000-0005-0000-0000-0000165A0000}"/>
    <cellStyle name="Normal 10 2 5 2 4" xfId="23055" xr:uid="{00000000-0005-0000-0000-0000175A0000}"/>
    <cellStyle name="Normal 10 2 5 2 4 2" xfId="23056" xr:uid="{00000000-0005-0000-0000-0000185A0000}"/>
    <cellStyle name="Normal 10 2 5 2 4 3" xfId="23057" xr:uid="{00000000-0005-0000-0000-0000195A0000}"/>
    <cellStyle name="Normal 10 2 5 2 4 4" xfId="23058" xr:uid="{00000000-0005-0000-0000-00001A5A0000}"/>
    <cellStyle name="Normal 10 2 5 2 5" xfId="23059" xr:uid="{00000000-0005-0000-0000-00001B5A0000}"/>
    <cellStyle name="Normal 10 2 5 2 5 2" xfId="23060" xr:uid="{00000000-0005-0000-0000-00001C5A0000}"/>
    <cellStyle name="Normal 10 2 5 2 5 3" xfId="23061" xr:uid="{00000000-0005-0000-0000-00001D5A0000}"/>
    <cellStyle name="Normal 10 2 5 2 5 4" xfId="23062" xr:uid="{00000000-0005-0000-0000-00001E5A0000}"/>
    <cellStyle name="Normal 10 2 5 2 6" xfId="23063" xr:uid="{00000000-0005-0000-0000-00001F5A0000}"/>
    <cellStyle name="Normal 10 2 5 2 7" xfId="23064" xr:uid="{00000000-0005-0000-0000-0000205A0000}"/>
    <cellStyle name="Normal 10 2 5 2 8" xfId="23065" xr:uid="{00000000-0005-0000-0000-0000215A0000}"/>
    <cellStyle name="Normal 10 2 5 3" xfId="23066" xr:uid="{00000000-0005-0000-0000-0000225A0000}"/>
    <cellStyle name="Normal 10 2 5 3 2" xfId="23067" xr:uid="{00000000-0005-0000-0000-0000235A0000}"/>
    <cellStyle name="Normal 10 2 5 3 3" xfId="23068" xr:uid="{00000000-0005-0000-0000-0000245A0000}"/>
    <cellStyle name="Normal 10 2 5 3 4" xfId="23069" xr:uid="{00000000-0005-0000-0000-0000255A0000}"/>
    <cellStyle name="Normal 10 2 5 4" xfId="23070" xr:uid="{00000000-0005-0000-0000-0000265A0000}"/>
    <cellStyle name="Normal 10 2 5 4 2" xfId="23071" xr:uid="{00000000-0005-0000-0000-0000275A0000}"/>
    <cellStyle name="Normal 10 2 5 4 3" xfId="23072" xr:uid="{00000000-0005-0000-0000-0000285A0000}"/>
    <cellStyle name="Normal 10 2 5 4 4" xfId="23073" xr:uid="{00000000-0005-0000-0000-0000295A0000}"/>
    <cellStyle name="Normal 10 2 5 5" xfId="23074" xr:uid="{00000000-0005-0000-0000-00002A5A0000}"/>
    <cellStyle name="Normal 10 2 5 5 2" xfId="23075" xr:uid="{00000000-0005-0000-0000-00002B5A0000}"/>
    <cellStyle name="Normal 10 2 5 5 3" xfId="23076" xr:uid="{00000000-0005-0000-0000-00002C5A0000}"/>
    <cellStyle name="Normal 10 2 5 5 4" xfId="23077" xr:uid="{00000000-0005-0000-0000-00002D5A0000}"/>
    <cellStyle name="Normal 10 2 5 6" xfId="23078" xr:uid="{00000000-0005-0000-0000-00002E5A0000}"/>
    <cellStyle name="Normal 10 2 5 6 2" xfId="23079" xr:uid="{00000000-0005-0000-0000-00002F5A0000}"/>
    <cellStyle name="Normal 10 2 5 6 3" xfId="23080" xr:uid="{00000000-0005-0000-0000-0000305A0000}"/>
    <cellStyle name="Normal 10 2 5 6 4" xfId="23081" xr:uid="{00000000-0005-0000-0000-0000315A0000}"/>
    <cellStyle name="Normal 10 2 5 7" xfId="23082" xr:uid="{00000000-0005-0000-0000-0000325A0000}"/>
    <cellStyle name="Normal 10 2 5 8" xfId="23083" xr:uid="{00000000-0005-0000-0000-0000335A0000}"/>
    <cellStyle name="Normal 10 2 5 9" xfId="23084" xr:uid="{00000000-0005-0000-0000-0000345A0000}"/>
    <cellStyle name="Normal 10 2 50" xfId="23085" xr:uid="{00000000-0005-0000-0000-0000355A0000}"/>
    <cellStyle name="Normal 10 2 51" xfId="23086" xr:uid="{00000000-0005-0000-0000-0000365A0000}"/>
    <cellStyle name="Normal 10 2 52" xfId="23087" xr:uid="{00000000-0005-0000-0000-0000375A0000}"/>
    <cellStyle name="Normal 10 2 53" xfId="23088" xr:uid="{00000000-0005-0000-0000-0000385A0000}"/>
    <cellStyle name="Normal 10 2 54" xfId="23089" xr:uid="{00000000-0005-0000-0000-0000395A0000}"/>
    <cellStyle name="Normal 10 2 55" xfId="23090" xr:uid="{00000000-0005-0000-0000-00003A5A0000}"/>
    <cellStyle name="Normal 10 2 56" xfId="23091" xr:uid="{00000000-0005-0000-0000-00003B5A0000}"/>
    <cellStyle name="Normal 10 2 57" xfId="23092" xr:uid="{00000000-0005-0000-0000-00003C5A0000}"/>
    <cellStyle name="Normal 10 2 58" xfId="23093" xr:uid="{00000000-0005-0000-0000-00003D5A0000}"/>
    <cellStyle name="Normal 10 2 59" xfId="23094" xr:uid="{00000000-0005-0000-0000-00003E5A0000}"/>
    <cellStyle name="Normal 10 2 6" xfId="23095" xr:uid="{00000000-0005-0000-0000-00003F5A0000}"/>
    <cellStyle name="Normal 10 2 6 2" xfId="23096" xr:uid="{00000000-0005-0000-0000-0000405A0000}"/>
    <cellStyle name="Normal 10 2 6 2 2" xfId="23097" xr:uid="{00000000-0005-0000-0000-0000415A0000}"/>
    <cellStyle name="Normal 10 2 6 2 2 2" xfId="23098" xr:uid="{00000000-0005-0000-0000-0000425A0000}"/>
    <cellStyle name="Normal 10 2 6 2 2 3" xfId="23099" xr:uid="{00000000-0005-0000-0000-0000435A0000}"/>
    <cellStyle name="Normal 10 2 6 2 2 4" xfId="23100" xr:uid="{00000000-0005-0000-0000-0000445A0000}"/>
    <cellStyle name="Normal 10 2 6 2 3" xfId="23101" xr:uid="{00000000-0005-0000-0000-0000455A0000}"/>
    <cellStyle name="Normal 10 2 6 2 3 2" xfId="23102" xr:uid="{00000000-0005-0000-0000-0000465A0000}"/>
    <cellStyle name="Normal 10 2 6 2 3 3" xfId="23103" xr:uid="{00000000-0005-0000-0000-0000475A0000}"/>
    <cellStyle name="Normal 10 2 6 2 3 4" xfId="23104" xr:uid="{00000000-0005-0000-0000-0000485A0000}"/>
    <cellStyle name="Normal 10 2 6 2 4" xfId="23105" xr:uid="{00000000-0005-0000-0000-0000495A0000}"/>
    <cellStyle name="Normal 10 2 6 2 4 2" xfId="23106" xr:uid="{00000000-0005-0000-0000-00004A5A0000}"/>
    <cellStyle name="Normal 10 2 6 2 4 3" xfId="23107" xr:uid="{00000000-0005-0000-0000-00004B5A0000}"/>
    <cellStyle name="Normal 10 2 6 2 4 4" xfId="23108" xr:uid="{00000000-0005-0000-0000-00004C5A0000}"/>
    <cellStyle name="Normal 10 2 6 2 5" xfId="23109" xr:uid="{00000000-0005-0000-0000-00004D5A0000}"/>
    <cellStyle name="Normal 10 2 6 2 5 2" xfId="23110" xr:uid="{00000000-0005-0000-0000-00004E5A0000}"/>
    <cellStyle name="Normal 10 2 6 2 5 3" xfId="23111" xr:uid="{00000000-0005-0000-0000-00004F5A0000}"/>
    <cellStyle name="Normal 10 2 6 2 5 4" xfId="23112" xr:uid="{00000000-0005-0000-0000-0000505A0000}"/>
    <cellStyle name="Normal 10 2 6 2 6" xfId="23113" xr:uid="{00000000-0005-0000-0000-0000515A0000}"/>
    <cellStyle name="Normal 10 2 6 2 7" xfId="23114" xr:uid="{00000000-0005-0000-0000-0000525A0000}"/>
    <cellStyle name="Normal 10 2 6 2 8" xfId="23115" xr:uid="{00000000-0005-0000-0000-0000535A0000}"/>
    <cellStyle name="Normal 10 2 6 3" xfId="23116" xr:uid="{00000000-0005-0000-0000-0000545A0000}"/>
    <cellStyle name="Normal 10 2 6 3 2" xfId="23117" xr:uid="{00000000-0005-0000-0000-0000555A0000}"/>
    <cellStyle name="Normal 10 2 6 3 3" xfId="23118" xr:uid="{00000000-0005-0000-0000-0000565A0000}"/>
    <cellStyle name="Normal 10 2 6 3 4" xfId="23119" xr:uid="{00000000-0005-0000-0000-0000575A0000}"/>
    <cellStyle name="Normal 10 2 6 4" xfId="23120" xr:uid="{00000000-0005-0000-0000-0000585A0000}"/>
    <cellStyle name="Normal 10 2 6 4 2" xfId="23121" xr:uid="{00000000-0005-0000-0000-0000595A0000}"/>
    <cellStyle name="Normal 10 2 6 4 3" xfId="23122" xr:uid="{00000000-0005-0000-0000-00005A5A0000}"/>
    <cellStyle name="Normal 10 2 6 4 4" xfId="23123" xr:uid="{00000000-0005-0000-0000-00005B5A0000}"/>
    <cellStyle name="Normal 10 2 6 5" xfId="23124" xr:uid="{00000000-0005-0000-0000-00005C5A0000}"/>
    <cellStyle name="Normal 10 2 6 5 2" xfId="23125" xr:uid="{00000000-0005-0000-0000-00005D5A0000}"/>
    <cellStyle name="Normal 10 2 6 5 3" xfId="23126" xr:uid="{00000000-0005-0000-0000-00005E5A0000}"/>
    <cellStyle name="Normal 10 2 6 5 4" xfId="23127" xr:uid="{00000000-0005-0000-0000-00005F5A0000}"/>
    <cellStyle name="Normal 10 2 6 6" xfId="23128" xr:uid="{00000000-0005-0000-0000-0000605A0000}"/>
    <cellStyle name="Normal 10 2 6 6 2" xfId="23129" xr:uid="{00000000-0005-0000-0000-0000615A0000}"/>
    <cellStyle name="Normal 10 2 6 6 3" xfId="23130" xr:uid="{00000000-0005-0000-0000-0000625A0000}"/>
    <cellStyle name="Normal 10 2 6 6 4" xfId="23131" xr:uid="{00000000-0005-0000-0000-0000635A0000}"/>
    <cellStyle name="Normal 10 2 6 7" xfId="23132" xr:uid="{00000000-0005-0000-0000-0000645A0000}"/>
    <cellStyle name="Normal 10 2 6 8" xfId="23133" xr:uid="{00000000-0005-0000-0000-0000655A0000}"/>
    <cellStyle name="Normal 10 2 6 9" xfId="23134" xr:uid="{00000000-0005-0000-0000-0000665A0000}"/>
    <cellStyle name="Normal 10 2 60" xfId="23135" xr:uid="{00000000-0005-0000-0000-0000675A0000}"/>
    <cellStyle name="Normal 10 2 61" xfId="23136" xr:uid="{00000000-0005-0000-0000-0000685A0000}"/>
    <cellStyle name="Normal 10 2 62" xfId="23137" xr:uid="{00000000-0005-0000-0000-0000695A0000}"/>
    <cellStyle name="Normal 10 2 63" xfId="23138" xr:uid="{00000000-0005-0000-0000-00006A5A0000}"/>
    <cellStyle name="Normal 10 2 64" xfId="23139" xr:uid="{00000000-0005-0000-0000-00006B5A0000}"/>
    <cellStyle name="Normal 10 2 65" xfId="23140" xr:uid="{00000000-0005-0000-0000-00006C5A0000}"/>
    <cellStyle name="Normal 10 2 66" xfId="23141" xr:uid="{00000000-0005-0000-0000-00006D5A0000}"/>
    <cellStyle name="Normal 10 2 67" xfId="23142" xr:uid="{00000000-0005-0000-0000-00006E5A0000}"/>
    <cellStyle name="Normal 10 2 68" xfId="23143" xr:uid="{00000000-0005-0000-0000-00006F5A0000}"/>
    <cellStyle name="Normal 10 2 69" xfId="23144" xr:uid="{00000000-0005-0000-0000-0000705A0000}"/>
    <cellStyle name="Normal 10 2 7" xfId="23145" xr:uid="{00000000-0005-0000-0000-0000715A0000}"/>
    <cellStyle name="Normal 10 2 7 2" xfId="23146" xr:uid="{00000000-0005-0000-0000-0000725A0000}"/>
    <cellStyle name="Normal 10 2 7 2 2" xfId="23147" xr:uid="{00000000-0005-0000-0000-0000735A0000}"/>
    <cellStyle name="Normal 10 2 7 2 2 2" xfId="23148" xr:uid="{00000000-0005-0000-0000-0000745A0000}"/>
    <cellStyle name="Normal 10 2 7 2 2 3" xfId="23149" xr:uid="{00000000-0005-0000-0000-0000755A0000}"/>
    <cellStyle name="Normal 10 2 7 2 2 4" xfId="23150" xr:uid="{00000000-0005-0000-0000-0000765A0000}"/>
    <cellStyle name="Normal 10 2 7 2 3" xfId="23151" xr:uid="{00000000-0005-0000-0000-0000775A0000}"/>
    <cellStyle name="Normal 10 2 7 2 3 2" xfId="23152" xr:uid="{00000000-0005-0000-0000-0000785A0000}"/>
    <cellStyle name="Normal 10 2 7 2 3 3" xfId="23153" xr:uid="{00000000-0005-0000-0000-0000795A0000}"/>
    <cellStyle name="Normal 10 2 7 2 3 4" xfId="23154" xr:uid="{00000000-0005-0000-0000-00007A5A0000}"/>
    <cellStyle name="Normal 10 2 7 2 4" xfId="23155" xr:uid="{00000000-0005-0000-0000-00007B5A0000}"/>
    <cellStyle name="Normal 10 2 7 2 4 2" xfId="23156" xr:uid="{00000000-0005-0000-0000-00007C5A0000}"/>
    <cellStyle name="Normal 10 2 7 2 4 3" xfId="23157" xr:uid="{00000000-0005-0000-0000-00007D5A0000}"/>
    <cellStyle name="Normal 10 2 7 2 4 4" xfId="23158" xr:uid="{00000000-0005-0000-0000-00007E5A0000}"/>
    <cellStyle name="Normal 10 2 7 2 5" xfId="23159" xr:uid="{00000000-0005-0000-0000-00007F5A0000}"/>
    <cellStyle name="Normal 10 2 7 2 5 2" xfId="23160" xr:uid="{00000000-0005-0000-0000-0000805A0000}"/>
    <cellStyle name="Normal 10 2 7 2 5 3" xfId="23161" xr:uid="{00000000-0005-0000-0000-0000815A0000}"/>
    <cellStyle name="Normal 10 2 7 2 5 4" xfId="23162" xr:uid="{00000000-0005-0000-0000-0000825A0000}"/>
    <cellStyle name="Normal 10 2 7 2 6" xfId="23163" xr:uid="{00000000-0005-0000-0000-0000835A0000}"/>
    <cellStyle name="Normal 10 2 7 2 7" xfId="23164" xr:uid="{00000000-0005-0000-0000-0000845A0000}"/>
    <cellStyle name="Normal 10 2 7 2 8" xfId="23165" xr:uid="{00000000-0005-0000-0000-0000855A0000}"/>
    <cellStyle name="Normal 10 2 7 3" xfId="23166" xr:uid="{00000000-0005-0000-0000-0000865A0000}"/>
    <cellStyle name="Normal 10 2 7 3 2" xfId="23167" xr:uid="{00000000-0005-0000-0000-0000875A0000}"/>
    <cellStyle name="Normal 10 2 7 3 3" xfId="23168" xr:uid="{00000000-0005-0000-0000-0000885A0000}"/>
    <cellStyle name="Normal 10 2 7 3 4" xfId="23169" xr:uid="{00000000-0005-0000-0000-0000895A0000}"/>
    <cellStyle name="Normal 10 2 7 4" xfId="23170" xr:uid="{00000000-0005-0000-0000-00008A5A0000}"/>
    <cellStyle name="Normal 10 2 7 4 2" xfId="23171" xr:uid="{00000000-0005-0000-0000-00008B5A0000}"/>
    <cellStyle name="Normal 10 2 7 4 3" xfId="23172" xr:uid="{00000000-0005-0000-0000-00008C5A0000}"/>
    <cellStyle name="Normal 10 2 7 4 4" xfId="23173" xr:uid="{00000000-0005-0000-0000-00008D5A0000}"/>
    <cellStyle name="Normal 10 2 7 5" xfId="23174" xr:uid="{00000000-0005-0000-0000-00008E5A0000}"/>
    <cellStyle name="Normal 10 2 7 5 2" xfId="23175" xr:uid="{00000000-0005-0000-0000-00008F5A0000}"/>
    <cellStyle name="Normal 10 2 7 5 3" xfId="23176" xr:uid="{00000000-0005-0000-0000-0000905A0000}"/>
    <cellStyle name="Normal 10 2 7 5 4" xfId="23177" xr:uid="{00000000-0005-0000-0000-0000915A0000}"/>
    <cellStyle name="Normal 10 2 7 6" xfId="23178" xr:uid="{00000000-0005-0000-0000-0000925A0000}"/>
    <cellStyle name="Normal 10 2 7 6 2" xfId="23179" xr:uid="{00000000-0005-0000-0000-0000935A0000}"/>
    <cellStyle name="Normal 10 2 7 6 3" xfId="23180" xr:uid="{00000000-0005-0000-0000-0000945A0000}"/>
    <cellStyle name="Normal 10 2 7 6 4" xfId="23181" xr:uid="{00000000-0005-0000-0000-0000955A0000}"/>
    <cellStyle name="Normal 10 2 7 7" xfId="23182" xr:uid="{00000000-0005-0000-0000-0000965A0000}"/>
    <cellStyle name="Normal 10 2 7 8" xfId="23183" xr:uid="{00000000-0005-0000-0000-0000975A0000}"/>
    <cellStyle name="Normal 10 2 7 9" xfId="23184" xr:uid="{00000000-0005-0000-0000-0000985A0000}"/>
    <cellStyle name="Normal 10 2 70" xfId="23185" xr:uid="{00000000-0005-0000-0000-0000995A0000}"/>
    <cellStyle name="Normal 10 2 71" xfId="23186" xr:uid="{00000000-0005-0000-0000-00009A5A0000}"/>
    <cellStyle name="Normal 10 2 72" xfId="23187" xr:uid="{00000000-0005-0000-0000-00009B5A0000}"/>
    <cellStyle name="Normal 10 2 73" xfId="23188" xr:uid="{00000000-0005-0000-0000-00009C5A0000}"/>
    <cellStyle name="Normal 10 2 74" xfId="23189" xr:uid="{00000000-0005-0000-0000-00009D5A0000}"/>
    <cellStyle name="Normal 10 2 75" xfId="23190" xr:uid="{00000000-0005-0000-0000-00009E5A0000}"/>
    <cellStyle name="Normal 10 2 76" xfId="23191" xr:uid="{00000000-0005-0000-0000-00009F5A0000}"/>
    <cellStyle name="Normal 10 2 77" xfId="23192" xr:uid="{00000000-0005-0000-0000-0000A05A0000}"/>
    <cellStyle name="Normal 10 2 78" xfId="23193" xr:uid="{00000000-0005-0000-0000-0000A15A0000}"/>
    <cellStyle name="Normal 10 2 79" xfId="23194" xr:uid="{00000000-0005-0000-0000-0000A25A0000}"/>
    <cellStyle name="Normal 10 2 8" xfId="23195" xr:uid="{00000000-0005-0000-0000-0000A35A0000}"/>
    <cellStyle name="Normal 10 2 8 2" xfId="23196" xr:uid="{00000000-0005-0000-0000-0000A45A0000}"/>
    <cellStyle name="Normal 10 2 8 2 2" xfId="23197" xr:uid="{00000000-0005-0000-0000-0000A55A0000}"/>
    <cellStyle name="Normal 10 2 8 2 2 2" xfId="23198" xr:uid="{00000000-0005-0000-0000-0000A65A0000}"/>
    <cellStyle name="Normal 10 2 8 2 2 3" xfId="23199" xr:uid="{00000000-0005-0000-0000-0000A75A0000}"/>
    <cellStyle name="Normal 10 2 8 2 2 4" xfId="23200" xr:uid="{00000000-0005-0000-0000-0000A85A0000}"/>
    <cellStyle name="Normal 10 2 8 2 3" xfId="23201" xr:uid="{00000000-0005-0000-0000-0000A95A0000}"/>
    <cellStyle name="Normal 10 2 8 2 3 2" xfId="23202" xr:uid="{00000000-0005-0000-0000-0000AA5A0000}"/>
    <cellStyle name="Normal 10 2 8 2 3 3" xfId="23203" xr:uid="{00000000-0005-0000-0000-0000AB5A0000}"/>
    <cellStyle name="Normal 10 2 8 2 3 4" xfId="23204" xr:uid="{00000000-0005-0000-0000-0000AC5A0000}"/>
    <cellStyle name="Normal 10 2 8 2 4" xfId="23205" xr:uid="{00000000-0005-0000-0000-0000AD5A0000}"/>
    <cellStyle name="Normal 10 2 8 2 4 2" xfId="23206" xr:uid="{00000000-0005-0000-0000-0000AE5A0000}"/>
    <cellStyle name="Normal 10 2 8 2 4 3" xfId="23207" xr:uid="{00000000-0005-0000-0000-0000AF5A0000}"/>
    <cellStyle name="Normal 10 2 8 2 4 4" xfId="23208" xr:uid="{00000000-0005-0000-0000-0000B05A0000}"/>
    <cellStyle name="Normal 10 2 8 2 5" xfId="23209" xr:uid="{00000000-0005-0000-0000-0000B15A0000}"/>
    <cellStyle name="Normal 10 2 8 2 5 2" xfId="23210" xr:uid="{00000000-0005-0000-0000-0000B25A0000}"/>
    <cellStyle name="Normal 10 2 8 2 5 3" xfId="23211" xr:uid="{00000000-0005-0000-0000-0000B35A0000}"/>
    <cellStyle name="Normal 10 2 8 2 5 4" xfId="23212" xr:uid="{00000000-0005-0000-0000-0000B45A0000}"/>
    <cellStyle name="Normal 10 2 8 2 6" xfId="23213" xr:uid="{00000000-0005-0000-0000-0000B55A0000}"/>
    <cellStyle name="Normal 10 2 8 2 7" xfId="23214" xr:uid="{00000000-0005-0000-0000-0000B65A0000}"/>
    <cellStyle name="Normal 10 2 8 2 8" xfId="23215" xr:uid="{00000000-0005-0000-0000-0000B75A0000}"/>
    <cellStyle name="Normal 10 2 8 3" xfId="23216" xr:uid="{00000000-0005-0000-0000-0000B85A0000}"/>
    <cellStyle name="Normal 10 2 8 3 2" xfId="23217" xr:uid="{00000000-0005-0000-0000-0000B95A0000}"/>
    <cellStyle name="Normal 10 2 8 3 3" xfId="23218" xr:uid="{00000000-0005-0000-0000-0000BA5A0000}"/>
    <cellStyle name="Normal 10 2 8 3 4" xfId="23219" xr:uid="{00000000-0005-0000-0000-0000BB5A0000}"/>
    <cellStyle name="Normal 10 2 8 4" xfId="23220" xr:uid="{00000000-0005-0000-0000-0000BC5A0000}"/>
    <cellStyle name="Normal 10 2 8 4 2" xfId="23221" xr:uid="{00000000-0005-0000-0000-0000BD5A0000}"/>
    <cellStyle name="Normal 10 2 8 4 3" xfId="23222" xr:uid="{00000000-0005-0000-0000-0000BE5A0000}"/>
    <cellStyle name="Normal 10 2 8 4 4" xfId="23223" xr:uid="{00000000-0005-0000-0000-0000BF5A0000}"/>
    <cellStyle name="Normal 10 2 8 5" xfId="23224" xr:uid="{00000000-0005-0000-0000-0000C05A0000}"/>
    <cellStyle name="Normal 10 2 8 5 2" xfId="23225" xr:uid="{00000000-0005-0000-0000-0000C15A0000}"/>
    <cellStyle name="Normal 10 2 8 5 3" xfId="23226" xr:uid="{00000000-0005-0000-0000-0000C25A0000}"/>
    <cellStyle name="Normal 10 2 8 5 4" xfId="23227" xr:uid="{00000000-0005-0000-0000-0000C35A0000}"/>
    <cellStyle name="Normal 10 2 8 6" xfId="23228" xr:uid="{00000000-0005-0000-0000-0000C45A0000}"/>
    <cellStyle name="Normal 10 2 8 6 2" xfId="23229" xr:uid="{00000000-0005-0000-0000-0000C55A0000}"/>
    <cellStyle name="Normal 10 2 8 6 3" xfId="23230" xr:uid="{00000000-0005-0000-0000-0000C65A0000}"/>
    <cellStyle name="Normal 10 2 8 6 4" xfId="23231" xr:uid="{00000000-0005-0000-0000-0000C75A0000}"/>
    <cellStyle name="Normal 10 2 8 7" xfId="23232" xr:uid="{00000000-0005-0000-0000-0000C85A0000}"/>
    <cellStyle name="Normal 10 2 8 8" xfId="23233" xr:uid="{00000000-0005-0000-0000-0000C95A0000}"/>
    <cellStyle name="Normal 10 2 8 9" xfId="23234" xr:uid="{00000000-0005-0000-0000-0000CA5A0000}"/>
    <cellStyle name="Normal 10 2 80" xfId="23235" xr:uid="{00000000-0005-0000-0000-0000CB5A0000}"/>
    <cellStyle name="Normal 10 2 81" xfId="23236" xr:uid="{00000000-0005-0000-0000-0000CC5A0000}"/>
    <cellStyle name="Normal 10 2 82" xfId="23237" xr:uid="{00000000-0005-0000-0000-0000CD5A0000}"/>
    <cellStyle name="Normal 10 2 83" xfId="23238" xr:uid="{00000000-0005-0000-0000-0000CE5A0000}"/>
    <cellStyle name="Normal 10 2 84" xfId="23239" xr:uid="{00000000-0005-0000-0000-0000CF5A0000}"/>
    <cellStyle name="Normal 10 2 85" xfId="23240" xr:uid="{00000000-0005-0000-0000-0000D05A0000}"/>
    <cellStyle name="Normal 10 2 86" xfId="23241" xr:uid="{00000000-0005-0000-0000-0000D15A0000}"/>
    <cellStyle name="Normal 10 2 87" xfId="23242" xr:uid="{00000000-0005-0000-0000-0000D25A0000}"/>
    <cellStyle name="Normal 10 2 88" xfId="23243" xr:uid="{00000000-0005-0000-0000-0000D35A0000}"/>
    <cellStyle name="Normal 10 2 89" xfId="23244" xr:uid="{00000000-0005-0000-0000-0000D45A0000}"/>
    <cellStyle name="Normal 10 2 9" xfId="23245" xr:uid="{00000000-0005-0000-0000-0000D55A0000}"/>
    <cellStyle name="Normal 10 2 9 2" xfId="23246" xr:uid="{00000000-0005-0000-0000-0000D65A0000}"/>
    <cellStyle name="Normal 10 2 9 2 2" xfId="23247" xr:uid="{00000000-0005-0000-0000-0000D75A0000}"/>
    <cellStyle name="Normal 10 2 9 2 2 2" xfId="23248" xr:uid="{00000000-0005-0000-0000-0000D85A0000}"/>
    <cellStyle name="Normal 10 2 9 2 2 3" xfId="23249" xr:uid="{00000000-0005-0000-0000-0000D95A0000}"/>
    <cellStyle name="Normal 10 2 9 2 2 4" xfId="23250" xr:uid="{00000000-0005-0000-0000-0000DA5A0000}"/>
    <cellStyle name="Normal 10 2 9 2 3" xfId="23251" xr:uid="{00000000-0005-0000-0000-0000DB5A0000}"/>
    <cellStyle name="Normal 10 2 9 2 3 2" xfId="23252" xr:uid="{00000000-0005-0000-0000-0000DC5A0000}"/>
    <cellStyle name="Normal 10 2 9 2 3 3" xfId="23253" xr:uid="{00000000-0005-0000-0000-0000DD5A0000}"/>
    <cellStyle name="Normal 10 2 9 2 3 4" xfId="23254" xr:uid="{00000000-0005-0000-0000-0000DE5A0000}"/>
    <cellStyle name="Normal 10 2 9 2 4" xfId="23255" xr:uid="{00000000-0005-0000-0000-0000DF5A0000}"/>
    <cellStyle name="Normal 10 2 9 2 4 2" xfId="23256" xr:uid="{00000000-0005-0000-0000-0000E05A0000}"/>
    <cellStyle name="Normal 10 2 9 2 4 3" xfId="23257" xr:uid="{00000000-0005-0000-0000-0000E15A0000}"/>
    <cellStyle name="Normal 10 2 9 2 4 4" xfId="23258" xr:uid="{00000000-0005-0000-0000-0000E25A0000}"/>
    <cellStyle name="Normal 10 2 9 2 5" xfId="23259" xr:uid="{00000000-0005-0000-0000-0000E35A0000}"/>
    <cellStyle name="Normal 10 2 9 2 5 2" xfId="23260" xr:uid="{00000000-0005-0000-0000-0000E45A0000}"/>
    <cellStyle name="Normal 10 2 9 2 5 3" xfId="23261" xr:uid="{00000000-0005-0000-0000-0000E55A0000}"/>
    <cellStyle name="Normal 10 2 9 2 5 4" xfId="23262" xr:uid="{00000000-0005-0000-0000-0000E65A0000}"/>
    <cellStyle name="Normal 10 2 9 2 6" xfId="23263" xr:uid="{00000000-0005-0000-0000-0000E75A0000}"/>
    <cellStyle name="Normal 10 2 9 2 7" xfId="23264" xr:uid="{00000000-0005-0000-0000-0000E85A0000}"/>
    <cellStyle name="Normal 10 2 9 2 8" xfId="23265" xr:uid="{00000000-0005-0000-0000-0000E95A0000}"/>
    <cellStyle name="Normal 10 2 9 3" xfId="23266" xr:uid="{00000000-0005-0000-0000-0000EA5A0000}"/>
    <cellStyle name="Normal 10 2 9 3 2" xfId="23267" xr:uid="{00000000-0005-0000-0000-0000EB5A0000}"/>
    <cellStyle name="Normal 10 2 9 3 3" xfId="23268" xr:uid="{00000000-0005-0000-0000-0000EC5A0000}"/>
    <cellStyle name="Normal 10 2 9 3 4" xfId="23269" xr:uid="{00000000-0005-0000-0000-0000ED5A0000}"/>
    <cellStyle name="Normal 10 2 9 4" xfId="23270" xr:uid="{00000000-0005-0000-0000-0000EE5A0000}"/>
    <cellStyle name="Normal 10 2 9 4 2" xfId="23271" xr:uid="{00000000-0005-0000-0000-0000EF5A0000}"/>
    <cellStyle name="Normal 10 2 9 4 3" xfId="23272" xr:uid="{00000000-0005-0000-0000-0000F05A0000}"/>
    <cellStyle name="Normal 10 2 9 4 4" xfId="23273" xr:uid="{00000000-0005-0000-0000-0000F15A0000}"/>
    <cellStyle name="Normal 10 2 9 5" xfId="23274" xr:uid="{00000000-0005-0000-0000-0000F25A0000}"/>
    <cellStyle name="Normal 10 2 9 5 2" xfId="23275" xr:uid="{00000000-0005-0000-0000-0000F35A0000}"/>
    <cellStyle name="Normal 10 2 9 5 3" xfId="23276" xr:uid="{00000000-0005-0000-0000-0000F45A0000}"/>
    <cellStyle name="Normal 10 2 9 5 4" xfId="23277" xr:uid="{00000000-0005-0000-0000-0000F55A0000}"/>
    <cellStyle name="Normal 10 2 9 6" xfId="23278" xr:uid="{00000000-0005-0000-0000-0000F65A0000}"/>
    <cellStyle name="Normal 10 2 9 6 2" xfId="23279" xr:uid="{00000000-0005-0000-0000-0000F75A0000}"/>
    <cellStyle name="Normal 10 2 9 6 3" xfId="23280" xr:uid="{00000000-0005-0000-0000-0000F85A0000}"/>
    <cellStyle name="Normal 10 2 9 6 4" xfId="23281" xr:uid="{00000000-0005-0000-0000-0000F95A0000}"/>
    <cellStyle name="Normal 10 2 9 7" xfId="23282" xr:uid="{00000000-0005-0000-0000-0000FA5A0000}"/>
    <cellStyle name="Normal 10 2 9 8" xfId="23283" xr:uid="{00000000-0005-0000-0000-0000FB5A0000}"/>
    <cellStyle name="Normal 10 2 9 9" xfId="23284" xr:uid="{00000000-0005-0000-0000-0000FC5A0000}"/>
    <cellStyle name="Normal 10 2 90" xfId="23285" xr:uid="{00000000-0005-0000-0000-0000FD5A0000}"/>
    <cellStyle name="Normal 10 2 91" xfId="23286" xr:uid="{00000000-0005-0000-0000-0000FE5A0000}"/>
    <cellStyle name="Normal 10 2 92" xfId="23287" xr:uid="{00000000-0005-0000-0000-0000FF5A0000}"/>
    <cellStyle name="Normal 10 2 93" xfId="23288" xr:uid="{00000000-0005-0000-0000-0000005B0000}"/>
    <cellStyle name="Normal 10 2 94" xfId="23289" xr:uid="{00000000-0005-0000-0000-0000015B0000}"/>
    <cellStyle name="Normal 10 2 95" xfId="23290" xr:uid="{00000000-0005-0000-0000-0000025B0000}"/>
    <cellStyle name="Normal 10 2 96" xfId="23291" xr:uid="{00000000-0005-0000-0000-0000035B0000}"/>
    <cellStyle name="Normal 10 2 97" xfId="23292" xr:uid="{00000000-0005-0000-0000-0000045B0000}"/>
    <cellStyle name="Normal 10 2 98" xfId="23293" xr:uid="{00000000-0005-0000-0000-0000055B0000}"/>
    <cellStyle name="Normal 10 2 99" xfId="23294" xr:uid="{00000000-0005-0000-0000-0000065B0000}"/>
    <cellStyle name="Normal 10 20" xfId="23295" xr:uid="{00000000-0005-0000-0000-0000075B0000}"/>
    <cellStyle name="Normal 10 20 2" xfId="23296" xr:uid="{00000000-0005-0000-0000-0000085B0000}"/>
    <cellStyle name="Normal 10 20 3" xfId="23297" xr:uid="{00000000-0005-0000-0000-0000095B0000}"/>
    <cellStyle name="Normal 10 20 4" xfId="23298" xr:uid="{00000000-0005-0000-0000-00000A5B0000}"/>
    <cellStyle name="Normal 10 21" xfId="23299" xr:uid="{00000000-0005-0000-0000-00000B5B0000}"/>
    <cellStyle name="Normal 10 21 2" xfId="23300" xr:uid="{00000000-0005-0000-0000-00000C5B0000}"/>
    <cellStyle name="Normal 10 21 3" xfId="23301" xr:uid="{00000000-0005-0000-0000-00000D5B0000}"/>
    <cellStyle name="Normal 10 21 4" xfId="23302" xr:uid="{00000000-0005-0000-0000-00000E5B0000}"/>
    <cellStyle name="Normal 10 22" xfId="23303" xr:uid="{00000000-0005-0000-0000-00000F5B0000}"/>
    <cellStyle name="Normal 10 23" xfId="23304" xr:uid="{00000000-0005-0000-0000-0000105B0000}"/>
    <cellStyle name="Normal 10 24" xfId="23305" xr:uid="{00000000-0005-0000-0000-0000115B0000}"/>
    <cellStyle name="Normal 10 25" xfId="23306" xr:uid="{00000000-0005-0000-0000-0000125B0000}"/>
    <cellStyle name="Normal 10 26" xfId="23307" xr:uid="{00000000-0005-0000-0000-0000135B0000}"/>
    <cellStyle name="Normal 10 27" xfId="23308" xr:uid="{00000000-0005-0000-0000-0000145B0000}"/>
    <cellStyle name="Normal 10 28" xfId="23309" xr:uid="{00000000-0005-0000-0000-0000155B0000}"/>
    <cellStyle name="Normal 10 29" xfId="23310" xr:uid="{00000000-0005-0000-0000-0000165B0000}"/>
    <cellStyle name="Normal 10 3" xfId="23311" xr:uid="{00000000-0005-0000-0000-0000175B0000}"/>
    <cellStyle name="Normal 10 3 10" xfId="23312" xr:uid="{00000000-0005-0000-0000-0000185B0000}"/>
    <cellStyle name="Normal 10 3 10 2" xfId="23313" xr:uid="{00000000-0005-0000-0000-0000195B0000}"/>
    <cellStyle name="Normal 10 3 10 2 2" xfId="23314" xr:uid="{00000000-0005-0000-0000-00001A5B0000}"/>
    <cellStyle name="Normal 10 3 10 2 2 2" xfId="23315" xr:uid="{00000000-0005-0000-0000-00001B5B0000}"/>
    <cellStyle name="Normal 10 3 10 2 2 3" xfId="23316" xr:uid="{00000000-0005-0000-0000-00001C5B0000}"/>
    <cellStyle name="Normal 10 3 10 2 2 4" xfId="23317" xr:uid="{00000000-0005-0000-0000-00001D5B0000}"/>
    <cellStyle name="Normal 10 3 10 2 3" xfId="23318" xr:uid="{00000000-0005-0000-0000-00001E5B0000}"/>
    <cellStyle name="Normal 10 3 10 2 3 2" xfId="23319" xr:uid="{00000000-0005-0000-0000-00001F5B0000}"/>
    <cellStyle name="Normal 10 3 10 2 3 3" xfId="23320" xr:uid="{00000000-0005-0000-0000-0000205B0000}"/>
    <cellStyle name="Normal 10 3 10 2 3 4" xfId="23321" xr:uid="{00000000-0005-0000-0000-0000215B0000}"/>
    <cellStyle name="Normal 10 3 10 2 4" xfId="23322" xr:uid="{00000000-0005-0000-0000-0000225B0000}"/>
    <cellStyle name="Normal 10 3 10 2 4 2" xfId="23323" xr:uid="{00000000-0005-0000-0000-0000235B0000}"/>
    <cellStyle name="Normal 10 3 10 2 4 3" xfId="23324" xr:uid="{00000000-0005-0000-0000-0000245B0000}"/>
    <cellStyle name="Normal 10 3 10 2 4 4" xfId="23325" xr:uid="{00000000-0005-0000-0000-0000255B0000}"/>
    <cellStyle name="Normal 10 3 10 2 5" xfId="23326" xr:uid="{00000000-0005-0000-0000-0000265B0000}"/>
    <cellStyle name="Normal 10 3 10 2 5 2" xfId="23327" xr:uid="{00000000-0005-0000-0000-0000275B0000}"/>
    <cellStyle name="Normal 10 3 10 2 5 3" xfId="23328" xr:uid="{00000000-0005-0000-0000-0000285B0000}"/>
    <cellStyle name="Normal 10 3 10 2 5 4" xfId="23329" xr:uid="{00000000-0005-0000-0000-0000295B0000}"/>
    <cellStyle name="Normal 10 3 10 2 6" xfId="23330" xr:uid="{00000000-0005-0000-0000-00002A5B0000}"/>
    <cellStyle name="Normal 10 3 10 2 7" xfId="23331" xr:uid="{00000000-0005-0000-0000-00002B5B0000}"/>
    <cellStyle name="Normal 10 3 10 2 8" xfId="23332" xr:uid="{00000000-0005-0000-0000-00002C5B0000}"/>
    <cellStyle name="Normal 10 3 10 3" xfId="23333" xr:uid="{00000000-0005-0000-0000-00002D5B0000}"/>
    <cellStyle name="Normal 10 3 10 3 2" xfId="23334" xr:uid="{00000000-0005-0000-0000-00002E5B0000}"/>
    <cellStyle name="Normal 10 3 10 3 3" xfId="23335" xr:uid="{00000000-0005-0000-0000-00002F5B0000}"/>
    <cellStyle name="Normal 10 3 10 3 4" xfId="23336" xr:uid="{00000000-0005-0000-0000-0000305B0000}"/>
    <cellStyle name="Normal 10 3 10 4" xfId="23337" xr:uid="{00000000-0005-0000-0000-0000315B0000}"/>
    <cellStyle name="Normal 10 3 10 4 2" xfId="23338" xr:uid="{00000000-0005-0000-0000-0000325B0000}"/>
    <cellStyle name="Normal 10 3 10 4 3" xfId="23339" xr:uid="{00000000-0005-0000-0000-0000335B0000}"/>
    <cellStyle name="Normal 10 3 10 4 4" xfId="23340" xr:uid="{00000000-0005-0000-0000-0000345B0000}"/>
    <cellStyle name="Normal 10 3 10 5" xfId="23341" xr:uid="{00000000-0005-0000-0000-0000355B0000}"/>
    <cellStyle name="Normal 10 3 10 5 2" xfId="23342" xr:uid="{00000000-0005-0000-0000-0000365B0000}"/>
    <cellStyle name="Normal 10 3 10 5 3" xfId="23343" xr:uid="{00000000-0005-0000-0000-0000375B0000}"/>
    <cellStyle name="Normal 10 3 10 5 4" xfId="23344" xr:uid="{00000000-0005-0000-0000-0000385B0000}"/>
    <cellStyle name="Normal 10 3 10 6" xfId="23345" xr:uid="{00000000-0005-0000-0000-0000395B0000}"/>
    <cellStyle name="Normal 10 3 10 6 2" xfId="23346" xr:uid="{00000000-0005-0000-0000-00003A5B0000}"/>
    <cellStyle name="Normal 10 3 10 6 3" xfId="23347" xr:uid="{00000000-0005-0000-0000-00003B5B0000}"/>
    <cellStyle name="Normal 10 3 10 6 4" xfId="23348" xr:uid="{00000000-0005-0000-0000-00003C5B0000}"/>
    <cellStyle name="Normal 10 3 10 7" xfId="23349" xr:uid="{00000000-0005-0000-0000-00003D5B0000}"/>
    <cellStyle name="Normal 10 3 10 8" xfId="23350" xr:uid="{00000000-0005-0000-0000-00003E5B0000}"/>
    <cellStyle name="Normal 10 3 10 9" xfId="23351" xr:uid="{00000000-0005-0000-0000-00003F5B0000}"/>
    <cellStyle name="Normal 10 3 100" xfId="23352" xr:uid="{00000000-0005-0000-0000-0000405B0000}"/>
    <cellStyle name="Normal 10 3 101" xfId="23353" xr:uid="{00000000-0005-0000-0000-0000415B0000}"/>
    <cellStyle name="Normal 10 3 102" xfId="23354" xr:uid="{00000000-0005-0000-0000-0000425B0000}"/>
    <cellStyle name="Normal 10 3 103" xfId="23355" xr:uid="{00000000-0005-0000-0000-0000435B0000}"/>
    <cellStyle name="Normal 10 3 104" xfId="23356" xr:uid="{00000000-0005-0000-0000-0000445B0000}"/>
    <cellStyle name="Normal 10 3 105" xfId="23357" xr:uid="{00000000-0005-0000-0000-0000455B0000}"/>
    <cellStyle name="Normal 10 3 106" xfId="23358" xr:uid="{00000000-0005-0000-0000-0000465B0000}"/>
    <cellStyle name="Normal 10 3 107" xfId="23359" xr:uid="{00000000-0005-0000-0000-0000475B0000}"/>
    <cellStyle name="Normal 10 3 108" xfId="23360" xr:uid="{00000000-0005-0000-0000-0000485B0000}"/>
    <cellStyle name="Normal 10 3 109" xfId="23361" xr:uid="{00000000-0005-0000-0000-0000495B0000}"/>
    <cellStyle name="Normal 10 3 11" xfId="23362" xr:uid="{00000000-0005-0000-0000-00004A5B0000}"/>
    <cellStyle name="Normal 10 3 11 2" xfId="23363" xr:uid="{00000000-0005-0000-0000-00004B5B0000}"/>
    <cellStyle name="Normal 10 3 11 2 2" xfId="23364" xr:uid="{00000000-0005-0000-0000-00004C5B0000}"/>
    <cellStyle name="Normal 10 3 11 2 2 2" xfId="23365" xr:uid="{00000000-0005-0000-0000-00004D5B0000}"/>
    <cellStyle name="Normal 10 3 11 2 2 3" xfId="23366" xr:uid="{00000000-0005-0000-0000-00004E5B0000}"/>
    <cellStyle name="Normal 10 3 11 2 2 4" xfId="23367" xr:uid="{00000000-0005-0000-0000-00004F5B0000}"/>
    <cellStyle name="Normal 10 3 11 2 3" xfId="23368" xr:uid="{00000000-0005-0000-0000-0000505B0000}"/>
    <cellStyle name="Normal 10 3 11 2 3 2" xfId="23369" xr:uid="{00000000-0005-0000-0000-0000515B0000}"/>
    <cellStyle name="Normal 10 3 11 2 3 3" xfId="23370" xr:uid="{00000000-0005-0000-0000-0000525B0000}"/>
    <cellStyle name="Normal 10 3 11 2 3 4" xfId="23371" xr:uid="{00000000-0005-0000-0000-0000535B0000}"/>
    <cellStyle name="Normal 10 3 11 2 4" xfId="23372" xr:uid="{00000000-0005-0000-0000-0000545B0000}"/>
    <cellStyle name="Normal 10 3 11 2 4 2" xfId="23373" xr:uid="{00000000-0005-0000-0000-0000555B0000}"/>
    <cellStyle name="Normal 10 3 11 2 4 3" xfId="23374" xr:uid="{00000000-0005-0000-0000-0000565B0000}"/>
    <cellStyle name="Normal 10 3 11 2 4 4" xfId="23375" xr:uid="{00000000-0005-0000-0000-0000575B0000}"/>
    <cellStyle name="Normal 10 3 11 2 5" xfId="23376" xr:uid="{00000000-0005-0000-0000-0000585B0000}"/>
    <cellStyle name="Normal 10 3 11 2 5 2" xfId="23377" xr:uid="{00000000-0005-0000-0000-0000595B0000}"/>
    <cellStyle name="Normal 10 3 11 2 5 3" xfId="23378" xr:uid="{00000000-0005-0000-0000-00005A5B0000}"/>
    <cellStyle name="Normal 10 3 11 2 5 4" xfId="23379" xr:uid="{00000000-0005-0000-0000-00005B5B0000}"/>
    <cellStyle name="Normal 10 3 11 2 6" xfId="23380" xr:uid="{00000000-0005-0000-0000-00005C5B0000}"/>
    <cellStyle name="Normal 10 3 11 2 7" xfId="23381" xr:uid="{00000000-0005-0000-0000-00005D5B0000}"/>
    <cellStyle name="Normal 10 3 11 2 8" xfId="23382" xr:uid="{00000000-0005-0000-0000-00005E5B0000}"/>
    <cellStyle name="Normal 10 3 11 3" xfId="23383" xr:uid="{00000000-0005-0000-0000-00005F5B0000}"/>
    <cellStyle name="Normal 10 3 11 3 2" xfId="23384" xr:uid="{00000000-0005-0000-0000-0000605B0000}"/>
    <cellStyle name="Normal 10 3 11 3 3" xfId="23385" xr:uid="{00000000-0005-0000-0000-0000615B0000}"/>
    <cellStyle name="Normal 10 3 11 3 4" xfId="23386" xr:uid="{00000000-0005-0000-0000-0000625B0000}"/>
    <cellStyle name="Normal 10 3 11 4" xfId="23387" xr:uid="{00000000-0005-0000-0000-0000635B0000}"/>
    <cellStyle name="Normal 10 3 11 4 2" xfId="23388" xr:uid="{00000000-0005-0000-0000-0000645B0000}"/>
    <cellStyle name="Normal 10 3 11 4 3" xfId="23389" xr:uid="{00000000-0005-0000-0000-0000655B0000}"/>
    <cellStyle name="Normal 10 3 11 4 4" xfId="23390" xr:uid="{00000000-0005-0000-0000-0000665B0000}"/>
    <cellStyle name="Normal 10 3 11 5" xfId="23391" xr:uid="{00000000-0005-0000-0000-0000675B0000}"/>
    <cellStyle name="Normal 10 3 11 5 2" xfId="23392" xr:uid="{00000000-0005-0000-0000-0000685B0000}"/>
    <cellStyle name="Normal 10 3 11 5 3" xfId="23393" xr:uid="{00000000-0005-0000-0000-0000695B0000}"/>
    <cellStyle name="Normal 10 3 11 5 4" xfId="23394" xr:uid="{00000000-0005-0000-0000-00006A5B0000}"/>
    <cellStyle name="Normal 10 3 11 6" xfId="23395" xr:uid="{00000000-0005-0000-0000-00006B5B0000}"/>
    <cellStyle name="Normal 10 3 11 6 2" xfId="23396" xr:uid="{00000000-0005-0000-0000-00006C5B0000}"/>
    <cellStyle name="Normal 10 3 11 6 3" xfId="23397" xr:uid="{00000000-0005-0000-0000-00006D5B0000}"/>
    <cellStyle name="Normal 10 3 11 6 4" xfId="23398" xr:uid="{00000000-0005-0000-0000-00006E5B0000}"/>
    <cellStyle name="Normal 10 3 11 7" xfId="23399" xr:uid="{00000000-0005-0000-0000-00006F5B0000}"/>
    <cellStyle name="Normal 10 3 11 8" xfId="23400" xr:uid="{00000000-0005-0000-0000-0000705B0000}"/>
    <cellStyle name="Normal 10 3 11 9" xfId="23401" xr:uid="{00000000-0005-0000-0000-0000715B0000}"/>
    <cellStyle name="Normal 10 3 110" xfId="23402" xr:uid="{00000000-0005-0000-0000-0000725B0000}"/>
    <cellStyle name="Normal 10 3 111" xfId="23403" xr:uid="{00000000-0005-0000-0000-0000735B0000}"/>
    <cellStyle name="Normal 10 3 112" xfId="23404" xr:uid="{00000000-0005-0000-0000-0000745B0000}"/>
    <cellStyle name="Normal 10 3 113" xfId="23405" xr:uid="{00000000-0005-0000-0000-0000755B0000}"/>
    <cellStyle name="Normal 10 3 114" xfId="23406" xr:uid="{00000000-0005-0000-0000-0000765B0000}"/>
    <cellStyle name="Normal 10 3 115" xfId="23407" xr:uid="{00000000-0005-0000-0000-0000775B0000}"/>
    <cellStyle name="Normal 10 3 116" xfId="23408" xr:uid="{00000000-0005-0000-0000-0000785B0000}"/>
    <cellStyle name="Normal 10 3 117" xfId="23409" xr:uid="{00000000-0005-0000-0000-0000795B0000}"/>
    <cellStyle name="Normal 10 3 118" xfId="23410" xr:uid="{00000000-0005-0000-0000-00007A5B0000}"/>
    <cellStyle name="Normal 10 3 119" xfId="23411" xr:uid="{00000000-0005-0000-0000-00007B5B0000}"/>
    <cellStyle name="Normal 10 3 12" xfId="23412" xr:uid="{00000000-0005-0000-0000-00007C5B0000}"/>
    <cellStyle name="Normal 10 3 12 2" xfId="23413" xr:uid="{00000000-0005-0000-0000-00007D5B0000}"/>
    <cellStyle name="Normal 10 3 12 2 2" xfId="23414" xr:uid="{00000000-0005-0000-0000-00007E5B0000}"/>
    <cellStyle name="Normal 10 3 12 2 2 2" xfId="23415" xr:uid="{00000000-0005-0000-0000-00007F5B0000}"/>
    <cellStyle name="Normal 10 3 12 2 2 3" xfId="23416" xr:uid="{00000000-0005-0000-0000-0000805B0000}"/>
    <cellStyle name="Normal 10 3 12 2 2 4" xfId="23417" xr:uid="{00000000-0005-0000-0000-0000815B0000}"/>
    <cellStyle name="Normal 10 3 12 2 3" xfId="23418" xr:uid="{00000000-0005-0000-0000-0000825B0000}"/>
    <cellStyle name="Normal 10 3 12 2 3 2" xfId="23419" xr:uid="{00000000-0005-0000-0000-0000835B0000}"/>
    <cellStyle name="Normal 10 3 12 2 3 3" xfId="23420" xr:uid="{00000000-0005-0000-0000-0000845B0000}"/>
    <cellStyle name="Normal 10 3 12 2 3 4" xfId="23421" xr:uid="{00000000-0005-0000-0000-0000855B0000}"/>
    <cellStyle name="Normal 10 3 12 2 4" xfId="23422" xr:uid="{00000000-0005-0000-0000-0000865B0000}"/>
    <cellStyle name="Normal 10 3 12 2 4 2" xfId="23423" xr:uid="{00000000-0005-0000-0000-0000875B0000}"/>
    <cellStyle name="Normal 10 3 12 2 4 3" xfId="23424" xr:uid="{00000000-0005-0000-0000-0000885B0000}"/>
    <cellStyle name="Normal 10 3 12 2 4 4" xfId="23425" xr:uid="{00000000-0005-0000-0000-0000895B0000}"/>
    <cellStyle name="Normal 10 3 12 2 5" xfId="23426" xr:uid="{00000000-0005-0000-0000-00008A5B0000}"/>
    <cellStyle name="Normal 10 3 12 2 5 2" xfId="23427" xr:uid="{00000000-0005-0000-0000-00008B5B0000}"/>
    <cellStyle name="Normal 10 3 12 2 5 3" xfId="23428" xr:uid="{00000000-0005-0000-0000-00008C5B0000}"/>
    <cellStyle name="Normal 10 3 12 2 5 4" xfId="23429" xr:uid="{00000000-0005-0000-0000-00008D5B0000}"/>
    <cellStyle name="Normal 10 3 12 2 6" xfId="23430" xr:uid="{00000000-0005-0000-0000-00008E5B0000}"/>
    <cellStyle name="Normal 10 3 12 2 7" xfId="23431" xr:uid="{00000000-0005-0000-0000-00008F5B0000}"/>
    <cellStyle name="Normal 10 3 12 2 8" xfId="23432" xr:uid="{00000000-0005-0000-0000-0000905B0000}"/>
    <cellStyle name="Normal 10 3 12 3" xfId="23433" xr:uid="{00000000-0005-0000-0000-0000915B0000}"/>
    <cellStyle name="Normal 10 3 12 3 2" xfId="23434" xr:uid="{00000000-0005-0000-0000-0000925B0000}"/>
    <cellStyle name="Normal 10 3 12 3 3" xfId="23435" xr:uid="{00000000-0005-0000-0000-0000935B0000}"/>
    <cellStyle name="Normal 10 3 12 3 4" xfId="23436" xr:uid="{00000000-0005-0000-0000-0000945B0000}"/>
    <cellStyle name="Normal 10 3 12 4" xfId="23437" xr:uid="{00000000-0005-0000-0000-0000955B0000}"/>
    <cellStyle name="Normal 10 3 12 4 2" xfId="23438" xr:uid="{00000000-0005-0000-0000-0000965B0000}"/>
    <cellStyle name="Normal 10 3 12 4 3" xfId="23439" xr:uid="{00000000-0005-0000-0000-0000975B0000}"/>
    <cellStyle name="Normal 10 3 12 4 4" xfId="23440" xr:uid="{00000000-0005-0000-0000-0000985B0000}"/>
    <cellStyle name="Normal 10 3 12 5" xfId="23441" xr:uid="{00000000-0005-0000-0000-0000995B0000}"/>
    <cellStyle name="Normal 10 3 12 5 2" xfId="23442" xr:uid="{00000000-0005-0000-0000-00009A5B0000}"/>
    <cellStyle name="Normal 10 3 12 5 3" xfId="23443" xr:uid="{00000000-0005-0000-0000-00009B5B0000}"/>
    <cellStyle name="Normal 10 3 12 5 4" xfId="23444" xr:uid="{00000000-0005-0000-0000-00009C5B0000}"/>
    <cellStyle name="Normal 10 3 12 6" xfId="23445" xr:uid="{00000000-0005-0000-0000-00009D5B0000}"/>
    <cellStyle name="Normal 10 3 12 6 2" xfId="23446" xr:uid="{00000000-0005-0000-0000-00009E5B0000}"/>
    <cellStyle name="Normal 10 3 12 6 3" xfId="23447" xr:uid="{00000000-0005-0000-0000-00009F5B0000}"/>
    <cellStyle name="Normal 10 3 12 6 4" xfId="23448" xr:uid="{00000000-0005-0000-0000-0000A05B0000}"/>
    <cellStyle name="Normal 10 3 12 7" xfId="23449" xr:uid="{00000000-0005-0000-0000-0000A15B0000}"/>
    <cellStyle name="Normal 10 3 12 8" xfId="23450" xr:uid="{00000000-0005-0000-0000-0000A25B0000}"/>
    <cellStyle name="Normal 10 3 12 9" xfId="23451" xr:uid="{00000000-0005-0000-0000-0000A35B0000}"/>
    <cellStyle name="Normal 10 3 120" xfId="23452" xr:uid="{00000000-0005-0000-0000-0000A45B0000}"/>
    <cellStyle name="Normal 10 3 121" xfId="23453" xr:uid="{00000000-0005-0000-0000-0000A55B0000}"/>
    <cellStyle name="Normal 10 3 122" xfId="23454" xr:uid="{00000000-0005-0000-0000-0000A65B0000}"/>
    <cellStyle name="Normal 10 3 123" xfId="23455" xr:uid="{00000000-0005-0000-0000-0000A75B0000}"/>
    <cellStyle name="Normal 10 3 124" xfId="23456" xr:uid="{00000000-0005-0000-0000-0000A85B0000}"/>
    <cellStyle name="Normal 10 3 125" xfId="23457" xr:uid="{00000000-0005-0000-0000-0000A95B0000}"/>
    <cellStyle name="Normal 10 3 126" xfId="23458" xr:uid="{00000000-0005-0000-0000-0000AA5B0000}"/>
    <cellStyle name="Normal 10 3 127" xfId="23459" xr:uid="{00000000-0005-0000-0000-0000AB5B0000}"/>
    <cellStyle name="Normal 10 3 128" xfId="23460" xr:uid="{00000000-0005-0000-0000-0000AC5B0000}"/>
    <cellStyle name="Normal 10 3 129" xfId="23461" xr:uid="{00000000-0005-0000-0000-0000AD5B0000}"/>
    <cellStyle name="Normal 10 3 13" xfId="23462" xr:uid="{00000000-0005-0000-0000-0000AE5B0000}"/>
    <cellStyle name="Normal 10 3 13 2" xfId="23463" xr:uid="{00000000-0005-0000-0000-0000AF5B0000}"/>
    <cellStyle name="Normal 10 3 13 2 2" xfId="23464" xr:uid="{00000000-0005-0000-0000-0000B05B0000}"/>
    <cellStyle name="Normal 10 3 13 2 3" xfId="23465" xr:uid="{00000000-0005-0000-0000-0000B15B0000}"/>
    <cellStyle name="Normal 10 3 13 2 4" xfId="23466" xr:uid="{00000000-0005-0000-0000-0000B25B0000}"/>
    <cellStyle name="Normal 10 3 13 3" xfId="23467" xr:uid="{00000000-0005-0000-0000-0000B35B0000}"/>
    <cellStyle name="Normal 10 3 13 3 2" xfId="23468" xr:uid="{00000000-0005-0000-0000-0000B45B0000}"/>
    <cellStyle name="Normal 10 3 13 3 3" xfId="23469" xr:uid="{00000000-0005-0000-0000-0000B55B0000}"/>
    <cellStyle name="Normal 10 3 13 3 4" xfId="23470" xr:uid="{00000000-0005-0000-0000-0000B65B0000}"/>
    <cellStyle name="Normal 10 3 13 4" xfId="23471" xr:uid="{00000000-0005-0000-0000-0000B75B0000}"/>
    <cellStyle name="Normal 10 3 13 4 2" xfId="23472" xr:uid="{00000000-0005-0000-0000-0000B85B0000}"/>
    <cellStyle name="Normal 10 3 13 4 3" xfId="23473" xr:uid="{00000000-0005-0000-0000-0000B95B0000}"/>
    <cellStyle name="Normal 10 3 13 4 4" xfId="23474" xr:uid="{00000000-0005-0000-0000-0000BA5B0000}"/>
    <cellStyle name="Normal 10 3 13 5" xfId="23475" xr:uid="{00000000-0005-0000-0000-0000BB5B0000}"/>
    <cellStyle name="Normal 10 3 13 5 2" xfId="23476" xr:uid="{00000000-0005-0000-0000-0000BC5B0000}"/>
    <cellStyle name="Normal 10 3 13 5 3" xfId="23477" xr:uid="{00000000-0005-0000-0000-0000BD5B0000}"/>
    <cellStyle name="Normal 10 3 13 5 4" xfId="23478" xr:uid="{00000000-0005-0000-0000-0000BE5B0000}"/>
    <cellStyle name="Normal 10 3 13 6" xfId="23479" xr:uid="{00000000-0005-0000-0000-0000BF5B0000}"/>
    <cellStyle name="Normal 10 3 13 7" xfId="23480" xr:uid="{00000000-0005-0000-0000-0000C05B0000}"/>
    <cellStyle name="Normal 10 3 13 8" xfId="23481" xr:uid="{00000000-0005-0000-0000-0000C15B0000}"/>
    <cellStyle name="Normal 10 3 130" xfId="23482" xr:uid="{00000000-0005-0000-0000-0000C25B0000}"/>
    <cellStyle name="Normal 10 3 131" xfId="23483" xr:uid="{00000000-0005-0000-0000-0000C35B0000}"/>
    <cellStyle name="Normal 10 3 132" xfId="23484" xr:uid="{00000000-0005-0000-0000-0000C45B0000}"/>
    <cellStyle name="Normal 10 3 133" xfId="23485" xr:uid="{00000000-0005-0000-0000-0000C55B0000}"/>
    <cellStyle name="Normal 10 3 134" xfId="23486" xr:uid="{00000000-0005-0000-0000-0000C65B0000}"/>
    <cellStyle name="Normal 10 3 135" xfId="23487" xr:uid="{00000000-0005-0000-0000-0000C75B0000}"/>
    <cellStyle name="Normal 10 3 136" xfId="23488" xr:uid="{00000000-0005-0000-0000-0000C85B0000}"/>
    <cellStyle name="Normal 10 3 137" xfId="23489" xr:uid="{00000000-0005-0000-0000-0000C95B0000}"/>
    <cellStyle name="Normal 10 3 138" xfId="23490" xr:uid="{00000000-0005-0000-0000-0000CA5B0000}"/>
    <cellStyle name="Normal 10 3 139" xfId="23491" xr:uid="{00000000-0005-0000-0000-0000CB5B0000}"/>
    <cellStyle name="Normal 10 3 14" xfId="23492" xr:uid="{00000000-0005-0000-0000-0000CC5B0000}"/>
    <cellStyle name="Normal 10 3 14 2" xfId="23493" xr:uid="{00000000-0005-0000-0000-0000CD5B0000}"/>
    <cellStyle name="Normal 10 3 14 3" xfId="23494" xr:uid="{00000000-0005-0000-0000-0000CE5B0000}"/>
    <cellStyle name="Normal 10 3 14 4" xfId="23495" xr:uid="{00000000-0005-0000-0000-0000CF5B0000}"/>
    <cellStyle name="Normal 10 3 140" xfId="23496" xr:uid="{00000000-0005-0000-0000-0000D05B0000}"/>
    <cellStyle name="Normal 10 3 141" xfId="23497" xr:uid="{00000000-0005-0000-0000-0000D15B0000}"/>
    <cellStyle name="Normal 10 3 142" xfId="23498" xr:uid="{00000000-0005-0000-0000-0000D25B0000}"/>
    <cellStyle name="Normal 10 3 143" xfId="23499" xr:uid="{00000000-0005-0000-0000-0000D35B0000}"/>
    <cellStyle name="Normal 10 3 144" xfId="23500" xr:uid="{00000000-0005-0000-0000-0000D45B0000}"/>
    <cellStyle name="Normal 10 3 145" xfId="23501" xr:uid="{00000000-0005-0000-0000-0000D55B0000}"/>
    <cellStyle name="Normal 10 3 146" xfId="23502" xr:uid="{00000000-0005-0000-0000-0000D65B0000}"/>
    <cellStyle name="Normal 10 3 147" xfId="23503" xr:uid="{00000000-0005-0000-0000-0000D75B0000}"/>
    <cellStyle name="Normal 10 3 148" xfId="23504" xr:uid="{00000000-0005-0000-0000-0000D85B0000}"/>
    <cellStyle name="Normal 10 3 149" xfId="23505" xr:uid="{00000000-0005-0000-0000-0000D95B0000}"/>
    <cellStyle name="Normal 10 3 15" xfId="23506" xr:uid="{00000000-0005-0000-0000-0000DA5B0000}"/>
    <cellStyle name="Normal 10 3 15 2" xfId="23507" xr:uid="{00000000-0005-0000-0000-0000DB5B0000}"/>
    <cellStyle name="Normal 10 3 15 3" xfId="23508" xr:uid="{00000000-0005-0000-0000-0000DC5B0000}"/>
    <cellStyle name="Normal 10 3 15 4" xfId="23509" xr:uid="{00000000-0005-0000-0000-0000DD5B0000}"/>
    <cellStyle name="Normal 10 3 150" xfId="23510" xr:uid="{00000000-0005-0000-0000-0000DE5B0000}"/>
    <cellStyle name="Normal 10 3 151" xfId="23511" xr:uid="{00000000-0005-0000-0000-0000DF5B0000}"/>
    <cellStyle name="Normal 10 3 152" xfId="23512" xr:uid="{00000000-0005-0000-0000-0000E05B0000}"/>
    <cellStyle name="Normal 10 3 153" xfId="23513" xr:uid="{00000000-0005-0000-0000-0000E15B0000}"/>
    <cellStyle name="Normal 10 3 154" xfId="23514" xr:uid="{00000000-0005-0000-0000-0000E25B0000}"/>
    <cellStyle name="Normal 10 3 155" xfId="23515" xr:uid="{00000000-0005-0000-0000-0000E35B0000}"/>
    <cellStyle name="Normal 10 3 156" xfId="23516" xr:uid="{00000000-0005-0000-0000-0000E45B0000}"/>
    <cellStyle name="Normal 10 3 157" xfId="23517" xr:uid="{00000000-0005-0000-0000-0000E55B0000}"/>
    <cellStyle name="Normal 10 3 158" xfId="23518" xr:uid="{00000000-0005-0000-0000-0000E65B0000}"/>
    <cellStyle name="Normal 10 3 159" xfId="23519" xr:uid="{00000000-0005-0000-0000-0000E75B0000}"/>
    <cellStyle name="Normal 10 3 16" xfId="23520" xr:uid="{00000000-0005-0000-0000-0000E85B0000}"/>
    <cellStyle name="Normal 10 3 16 2" xfId="23521" xr:uid="{00000000-0005-0000-0000-0000E95B0000}"/>
    <cellStyle name="Normal 10 3 16 3" xfId="23522" xr:uid="{00000000-0005-0000-0000-0000EA5B0000}"/>
    <cellStyle name="Normal 10 3 16 4" xfId="23523" xr:uid="{00000000-0005-0000-0000-0000EB5B0000}"/>
    <cellStyle name="Normal 10 3 160" xfId="23524" xr:uid="{00000000-0005-0000-0000-0000EC5B0000}"/>
    <cellStyle name="Normal 10 3 17" xfId="23525" xr:uid="{00000000-0005-0000-0000-0000ED5B0000}"/>
    <cellStyle name="Normal 10 3 17 2" xfId="23526" xr:uid="{00000000-0005-0000-0000-0000EE5B0000}"/>
    <cellStyle name="Normal 10 3 17 3" xfId="23527" xr:uid="{00000000-0005-0000-0000-0000EF5B0000}"/>
    <cellStyle name="Normal 10 3 17 4" xfId="23528" xr:uid="{00000000-0005-0000-0000-0000F05B0000}"/>
    <cellStyle name="Normal 10 3 18" xfId="23529" xr:uid="{00000000-0005-0000-0000-0000F15B0000}"/>
    <cellStyle name="Normal 10 3 19" xfId="23530" xr:uid="{00000000-0005-0000-0000-0000F25B0000}"/>
    <cellStyle name="Normal 10 3 2" xfId="23531" xr:uid="{00000000-0005-0000-0000-0000F35B0000}"/>
    <cellStyle name="Normal 10 3 2 2" xfId="23532" xr:uid="{00000000-0005-0000-0000-0000F45B0000}"/>
    <cellStyle name="Normal 10 3 2 2 2" xfId="23533" xr:uid="{00000000-0005-0000-0000-0000F55B0000}"/>
    <cellStyle name="Normal 10 3 2 2 2 2" xfId="23534" xr:uid="{00000000-0005-0000-0000-0000F65B0000}"/>
    <cellStyle name="Normal 10 3 2 2 2 3" xfId="23535" xr:uid="{00000000-0005-0000-0000-0000F75B0000}"/>
    <cellStyle name="Normal 10 3 2 2 2 4" xfId="23536" xr:uid="{00000000-0005-0000-0000-0000F85B0000}"/>
    <cellStyle name="Normal 10 3 2 2 3" xfId="23537" xr:uid="{00000000-0005-0000-0000-0000F95B0000}"/>
    <cellStyle name="Normal 10 3 2 2 3 2" xfId="23538" xr:uid="{00000000-0005-0000-0000-0000FA5B0000}"/>
    <cellStyle name="Normal 10 3 2 2 3 3" xfId="23539" xr:uid="{00000000-0005-0000-0000-0000FB5B0000}"/>
    <cellStyle name="Normal 10 3 2 2 3 4" xfId="23540" xr:uid="{00000000-0005-0000-0000-0000FC5B0000}"/>
    <cellStyle name="Normal 10 3 2 2 4" xfId="23541" xr:uid="{00000000-0005-0000-0000-0000FD5B0000}"/>
    <cellStyle name="Normal 10 3 2 2 4 2" xfId="23542" xr:uid="{00000000-0005-0000-0000-0000FE5B0000}"/>
    <cellStyle name="Normal 10 3 2 2 4 3" xfId="23543" xr:uid="{00000000-0005-0000-0000-0000FF5B0000}"/>
    <cellStyle name="Normal 10 3 2 2 4 4" xfId="23544" xr:uid="{00000000-0005-0000-0000-0000005C0000}"/>
    <cellStyle name="Normal 10 3 2 2 5" xfId="23545" xr:uid="{00000000-0005-0000-0000-0000015C0000}"/>
    <cellStyle name="Normal 10 3 2 2 5 2" xfId="23546" xr:uid="{00000000-0005-0000-0000-0000025C0000}"/>
    <cellStyle name="Normal 10 3 2 2 5 3" xfId="23547" xr:uid="{00000000-0005-0000-0000-0000035C0000}"/>
    <cellStyle name="Normal 10 3 2 2 5 4" xfId="23548" xr:uid="{00000000-0005-0000-0000-0000045C0000}"/>
    <cellStyle name="Normal 10 3 2 2 6" xfId="23549" xr:uid="{00000000-0005-0000-0000-0000055C0000}"/>
    <cellStyle name="Normal 10 3 2 2 7" xfId="23550" xr:uid="{00000000-0005-0000-0000-0000065C0000}"/>
    <cellStyle name="Normal 10 3 2 2 8" xfId="23551" xr:uid="{00000000-0005-0000-0000-0000075C0000}"/>
    <cellStyle name="Normal 10 3 2 3" xfId="23552" xr:uid="{00000000-0005-0000-0000-0000085C0000}"/>
    <cellStyle name="Normal 10 3 2 3 2" xfId="23553" xr:uid="{00000000-0005-0000-0000-0000095C0000}"/>
    <cellStyle name="Normal 10 3 2 3 3" xfId="23554" xr:uid="{00000000-0005-0000-0000-00000A5C0000}"/>
    <cellStyle name="Normal 10 3 2 3 4" xfId="23555" xr:uid="{00000000-0005-0000-0000-00000B5C0000}"/>
    <cellStyle name="Normal 10 3 2 4" xfId="23556" xr:uid="{00000000-0005-0000-0000-00000C5C0000}"/>
    <cellStyle name="Normal 10 3 2 4 2" xfId="23557" xr:uid="{00000000-0005-0000-0000-00000D5C0000}"/>
    <cellStyle name="Normal 10 3 2 4 3" xfId="23558" xr:uid="{00000000-0005-0000-0000-00000E5C0000}"/>
    <cellStyle name="Normal 10 3 2 4 4" xfId="23559" xr:uid="{00000000-0005-0000-0000-00000F5C0000}"/>
    <cellStyle name="Normal 10 3 2 5" xfId="23560" xr:uid="{00000000-0005-0000-0000-0000105C0000}"/>
    <cellStyle name="Normal 10 3 2 5 2" xfId="23561" xr:uid="{00000000-0005-0000-0000-0000115C0000}"/>
    <cellStyle name="Normal 10 3 2 5 3" xfId="23562" xr:uid="{00000000-0005-0000-0000-0000125C0000}"/>
    <cellStyle name="Normal 10 3 2 5 4" xfId="23563" xr:uid="{00000000-0005-0000-0000-0000135C0000}"/>
    <cellStyle name="Normal 10 3 2 6" xfId="23564" xr:uid="{00000000-0005-0000-0000-0000145C0000}"/>
    <cellStyle name="Normal 10 3 2 6 2" xfId="23565" xr:uid="{00000000-0005-0000-0000-0000155C0000}"/>
    <cellStyle name="Normal 10 3 2 6 3" xfId="23566" xr:uid="{00000000-0005-0000-0000-0000165C0000}"/>
    <cellStyle name="Normal 10 3 2 6 4" xfId="23567" xr:uid="{00000000-0005-0000-0000-0000175C0000}"/>
    <cellStyle name="Normal 10 3 2 7" xfId="23568" xr:uid="{00000000-0005-0000-0000-0000185C0000}"/>
    <cellStyle name="Normal 10 3 2 8" xfId="23569" xr:uid="{00000000-0005-0000-0000-0000195C0000}"/>
    <cellStyle name="Normal 10 3 2 9" xfId="23570" xr:uid="{00000000-0005-0000-0000-00001A5C0000}"/>
    <cellStyle name="Normal 10 3 20" xfId="23571" xr:uid="{00000000-0005-0000-0000-00001B5C0000}"/>
    <cellStyle name="Normal 10 3 21" xfId="23572" xr:uid="{00000000-0005-0000-0000-00001C5C0000}"/>
    <cellStyle name="Normal 10 3 22" xfId="23573" xr:uid="{00000000-0005-0000-0000-00001D5C0000}"/>
    <cellStyle name="Normal 10 3 23" xfId="23574" xr:uid="{00000000-0005-0000-0000-00001E5C0000}"/>
    <cellStyle name="Normal 10 3 24" xfId="23575" xr:uid="{00000000-0005-0000-0000-00001F5C0000}"/>
    <cellStyle name="Normal 10 3 25" xfId="23576" xr:uid="{00000000-0005-0000-0000-0000205C0000}"/>
    <cellStyle name="Normal 10 3 26" xfId="23577" xr:uid="{00000000-0005-0000-0000-0000215C0000}"/>
    <cellStyle name="Normal 10 3 27" xfId="23578" xr:uid="{00000000-0005-0000-0000-0000225C0000}"/>
    <cellStyle name="Normal 10 3 28" xfId="23579" xr:uid="{00000000-0005-0000-0000-0000235C0000}"/>
    <cellStyle name="Normal 10 3 29" xfId="23580" xr:uid="{00000000-0005-0000-0000-0000245C0000}"/>
    <cellStyle name="Normal 10 3 3" xfId="23581" xr:uid="{00000000-0005-0000-0000-0000255C0000}"/>
    <cellStyle name="Normal 10 3 3 2" xfId="23582" xr:uid="{00000000-0005-0000-0000-0000265C0000}"/>
    <cellStyle name="Normal 10 3 3 2 2" xfId="23583" xr:uid="{00000000-0005-0000-0000-0000275C0000}"/>
    <cellStyle name="Normal 10 3 3 2 2 2" xfId="23584" xr:uid="{00000000-0005-0000-0000-0000285C0000}"/>
    <cellStyle name="Normal 10 3 3 2 2 3" xfId="23585" xr:uid="{00000000-0005-0000-0000-0000295C0000}"/>
    <cellStyle name="Normal 10 3 3 2 2 4" xfId="23586" xr:uid="{00000000-0005-0000-0000-00002A5C0000}"/>
    <cellStyle name="Normal 10 3 3 2 3" xfId="23587" xr:uid="{00000000-0005-0000-0000-00002B5C0000}"/>
    <cellStyle name="Normal 10 3 3 2 3 2" xfId="23588" xr:uid="{00000000-0005-0000-0000-00002C5C0000}"/>
    <cellStyle name="Normal 10 3 3 2 3 3" xfId="23589" xr:uid="{00000000-0005-0000-0000-00002D5C0000}"/>
    <cellStyle name="Normal 10 3 3 2 3 4" xfId="23590" xr:uid="{00000000-0005-0000-0000-00002E5C0000}"/>
    <cellStyle name="Normal 10 3 3 2 4" xfId="23591" xr:uid="{00000000-0005-0000-0000-00002F5C0000}"/>
    <cellStyle name="Normal 10 3 3 2 4 2" xfId="23592" xr:uid="{00000000-0005-0000-0000-0000305C0000}"/>
    <cellStyle name="Normal 10 3 3 2 4 3" xfId="23593" xr:uid="{00000000-0005-0000-0000-0000315C0000}"/>
    <cellStyle name="Normal 10 3 3 2 4 4" xfId="23594" xr:uid="{00000000-0005-0000-0000-0000325C0000}"/>
    <cellStyle name="Normal 10 3 3 2 5" xfId="23595" xr:uid="{00000000-0005-0000-0000-0000335C0000}"/>
    <cellStyle name="Normal 10 3 3 2 5 2" xfId="23596" xr:uid="{00000000-0005-0000-0000-0000345C0000}"/>
    <cellStyle name="Normal 10 3 3 2 5 3" xfId="23597" xr:uid="{00000000-0005-0000-0000-0000355C0000}"/>
    <cellStyle name="Normal 10 3 3 2 5 4" xfId="23598" xr:uid="{00000000-0005-0000-0000-0000365C0000}"/>
    <cellStyle name="Normal 10 3 3 2 6" xfId="23599" xr:uid="{00000000-0005-0000-0000-0000375C0000}"/>
    <cellStyle name="Normal 10 3 3 2 7" xfId="23600" xr:uid="{00000000-0005-0000-0000-0000385C0000}"/>
    <cellStyle name="Normal 10 3 3 2 8" xfId="23601" xr:uid="{00000000-0005-0000-0000-0000395C0000}"/>
    <cellStyle name="Normal 10 3 3 3" xfId="23602" xr:uid="{00000000-0005-0000-0000-00003A5C0000}"/>
    <cellStyle name="Normal 10 3 3 3 2" xfId="23603" xr:uid="{00000000-0005-0000-0000-00003B5C0000}"/>
    <cellStyle name="Normal 10 3 3 3 3" xfId="23604" xr:uid="{00000000-0005-0000-0000-00003C5C0000}"/>
    <cellStyle name="Normal 10 3 3 3 4" xfId="23605" xr:uid="{00000000-0005-0000-0000-00003D5C0000}"/>
    <cellStyle name="Normal 10 3 3 4" xfId="23606" xr:uid="{00000000-0005-0000-0000-00003E5C0000}"/>
    <cellStyle name="Normal 10 3 3 4 2" xfId="23607" xr:uid="{00000000-0005-0000-0000-00003F5C0000}"/>
    <cellStyle name="Normal 10 3 3 4 3" xfId="23608" xr:uid="{00000000-0005-0000-0000-0000405C0000}"/>
    <cellStyle name="Normal 10 3 3 4 4" xfId="23609" xr:uid="{00000000-0005-0000-0000-0000415C0000}"/>
    <cellStyle name="Normal 10 3 3 5" xfId="23610" xr:uid="{00000000-0005-0000-0000-0000425C0000}"/>
    <cellStyle name="Normal 10 3 3 5 2" xfId="23611" xr:uid="{00000000-0005-0000-0000-0000435C0000}"/>
    <cellStyle name="Normal 10 3 3 5 3" xfId="23612" xr:uid="{00000000-0005-0000-0000-0000445C0000}"/>
    <cellStyle name="Normal 10 3 3 5 4" xfId="23613" xr:uid="{00000000-0005-0000-0000-0000455C0000}"/>
    <cellStyle name="Normal 10 3 3 6" xfId="23614" xr:uid="{00000000-0005-0000-0000-0000465C0000}"/>
    <cellStyle name="Normal 10 3 3 6 2" xfId="23615" xr:uid="{00000000-0005-0000-0000-0000475C0000}"/>
    <cellStyle name="Normal 10 3 3 6 3" xfId="23616" xr:uid="{00000000-0005-0000-0000-0000485C0000}"/>
    <cellStyle name="Normal 10 3 3 6 4" xfId="23617" xr:uid="{00000000-0005-0000-0000-0000495C0000}"/>
    <cellStyle name="Normal 10 3 3 7" xfId="23618" xr:uid="{00000000-0005-0000-0000-00004A5C0000}"/>
    <cellStyle name="Normal 10 3 3 8" xfId="23619" xr:uid="{00000000-0005-0000-0000-00004B5C0000}"/>
    <cellStyle name="Normal 10 3 3 9" xfId="23620" xr:uid="{00000000-0005-0000-0000-00004C5C0000}"/>
    <cellStyle name="Normal 10 3 30" xfId="23621" xr:uid="{00000000-0005-0000-0000-00004D5C0000}"/>
    <cellStyle name="Normal 10 3 31" xfId="23622" xr:uid="{00000000-0005-0000-0000-00004E5C0000}"/>
    <cellStyle name="Normal 10 3 32" xfId="23623" xr:uid="{00000000-0005-0000-0000-00004F5C0000}"/>
    <cellStyle name="Normal 10 3 33" xfId="23624" xr:uid="{00000000-0005-0000-0000-0000505C0000}"/>
    <cellStyle name="Normal 10 3 34" xfId="23625" xr:uid="{00000000-0005-0000-0000-0000515C0000}"/>
    <cellStyle name="Normal 10 3 35" xfId="23626" xr:uid="{00000000-0005-0000-0000-0000525C0000}"/>
    <cellStyle name="Normal 10 3 36" xfId="23627" xr:uid="{00000000-0005-0000-0000-0000535C0000}"/>
    <cellStyle name="Normal 10 3 37" xfId="23628" xr:uid="{00000000-0005-0000-0000-0000545C0000}"/>
    <cellStyle name="Normal 10 3 38" xfId="23629" xr:uid="{00000000-0005-0000-0000-0000555C0000}"/>
    <cellStyle name="Normal 10 3 39" xfId="23630" xr:uid="{00000000-0005-0000-0000-0000565C0000}"/>
    <cellStyle name="Normal 10 3 4" xfId="23631" xr:uid="{00000000-0005-0000-0000-0000575C0000}"/>
    <cellStyle name="Normal 10 3 4 2" xfId="23632" xr:uid="{00000000-0005-0000-0000-0000585C0000}"/>
    <cellStyle name="Normal 10 3 4 2 2" xfId="23633" xr:uid="{00000000-0005-0000-0000-0000595C0000}"/>
    <cellStyle name="Normal 10 3 4 2 2 2" xfId="23634" xr:uid="{00000000-0005-0000-0000-00005A5C0000}"/>
    <cellStyle name="Normal 10 3 4 2 2 3" xfId="23635" xr:uid="{00000000-0005-0000-0000-00005B5C0000}"/>
    <cellStyle name="Normal 10 3 4 2 2 4" xfId="23636" xr:uid="{00000000-0005-0000-0000-00005C5C0000}"/>
    <cellStyle name="Normal 10 3 4 2 3" xfId="23637" xr:uid="{00000000-0005-0000-0000-00005D5C0000}"/>
    <cellStyle name="Normal 10 3 4 2 3 2" xfId="23638" xr:uid="{00000000-0005-0000-0000-00005E5C0000}"/>
    <cellStyle name="Normal 10 3 4 2 3 3" xfId="23639" xr:uid="{00000000-0005-0000-0000-00005F5C0000}"/>
    <cellStyle name="Normal 10 3 4 2 3 4" xfId="23640" xr:uid="{00000000-0005-0000-0000-0000605C0000}"/>
    <cellStyle name="Normal 10 3 4 2 4" xfId="23641" xr:uid="{00000000-0005-0000-0000-0000615C0000}"/>
    <cellStyle name="Normal 10 3 4 2 4 2" xfId="23642" xr:uid="{00000000-0005-0000-0000-0000625C0000}"/>
    <cellStyle name="Normal 10 3 4 2 4 3" xfId="23643" xr:uid="{00000000-0005-0000-0000-0000635C0000}"/>
    <cellStyle name="Normal 10 3 4 2 4 4" xfId="23644" xr:uid="{00000000-0005-0000-0000-0000645C0000}"/>
    <cellStyle name="Normal 10 3 4 2 5" xfId="23645" xr:uid="{00000000-0005-0000-0000-0000655C0000}"/>
    <cellStyle name="Normal 10 3 4 2 5 2" xfId="23646" xr:uid="{00000000-0005-0000-0000-0000665C0000}"/>
    <cellStyle name="Normal 10 3 4 2 5 3" xfId="23647" xr:uid="{00000000-0005-0000-0000-0000675C0000}"/>
    <cellStyle name="Normal 10 3 4 2 5 4" xfId="23648" xr:uid="{00000000-0005-0000-0000-0000685C0000}"/>
    <cellStyle name="Normal 10 3 4 2 6" xfId="23649" xr:uid="{00000000-0005-0000-0000-0000695C0000}"/>
    <cellStyle name="Normal 10 3 4 2 7" xfId="23650" xr:uid="{00000000-0005-0000-0000-00006A5C0000}"/>
    <cellStyle name="Normal 10 3 4 2 8" xfId="23651" xr:uid="{00000000-0005-0000-0000-00006B5C0000}"/>
    <cellStyle name="Normal 10 3 4 3" xfId="23652" xr:uid="{00000000-0005-0000-0000-00006C5C0000}"/>
    <cellStyle name="Normal 10 3 4 3 2" xfId="23653" xr:uid="{00000000-0005-0000-0000-00006D5C0000}"/>
    <cellStyle name="Normal 10 3 4 3 3" xfId="23654" xr:uid="{00000000-0005-0000-0000-00006E5C0000}"/>
    <cellStyle name="Normal 10 3 4 3 4" xfId="23655" xr:uid="{00000000-0005-0000-0000-00006F5C0000}"/>
    <cellStyle name="Normal 10 3 4 4" xfId="23656" xr:uid="{00000000-0005-0000-0000-0000705C0000}"/>
    <cellStyle name="Normal 10 3 4 4 2" xfId="23657" xr:uid="{00000000-0005-0000-0000-0000715C0000}"/>
    <cellStyle name="Normal 10 3 4 4 3" xfId="23658" xr:uid="{00000000-0005-0000-0000-0000725C0000}"/>
    <cellStyle name="Normal 10 3 4 4 4" xfId="23659" xr:uid="{00000000-0005-0000-0000-0000735C0000}"/>
    <cellStyle name="Normal 10 3 4 5" xfId="23660" xr:uid="{00000000-0005-0000-0000-0000745C0000}"/>
    <cellStyle name="Normal 10 3 4 5 2" xfId="23661" xr:uid="{00000000-0005-0000-0000-0000755C0000}"/>
    <cellStyle name="Normal 10 3 4 5 3" xfId="23662" xr:uid="{00000000-0005-0000-0000-0000765C0000}"/>
    <cellStyle name="Normal 10 3 4 5 4" xfId="23663" xr:uid="{00000000-0005-0000-0000-0000775C0000}"/>
    <cellStyle name="Normal 10 3 4 6" xfId="23664" xr:uid="{00000000-0005-0000-0000-0000785C0000}"/>
    <cellStyle name="Normal 10 3 4 6 2" xfId="23665" xr:uid="{00000000-0005-0000-0000-0000795C0000}"/>
    <cellStyle name="Normal 10 3 4 6 3" xfId="23666" xr:uid="{00000000-0005-0000-0000-00007A5C0000}"/>
    <cellStyle name="Normal 10 3 4 6 4" xfId="23667" xr:uid="{00000000-0005-0000-0000-00007B5C0000}"/>
    <cellStyle name="Normal 10 3 4 7" xfId="23668" xr:uid="{00000000-0005-0000-0000-00007C5C0000}"/>
    <cellStyle name="Normal 10 3 4 8" xfId="23669" xr:uid="{00000000-0005-0000-0000-00007D5C0000}"/>
    <cellStyle name="Normal 10 3 4 9" xfId="23670" xr:uid="{00000000-0005-0000-0000-00007E5C0000}"/>
    <cellStyle name="Normal 10 3 40" xfId="23671" xr:uid="{00000000-0005-0000-0000-00007F5C0000}"/>
    <cellStyle name="Normal 10 3 41" xfId="23672" xr:uid="{00000000-0005-0000-0000-0000805C0000}"/>
    <cellStyle name="Normal 10 3 42" xfId="23673" xr:uid="{00000000-0005-0000-0000-0000815C0000}"/>
    <cellStyle name="Normal 10 3 43" xfId="23674" xr:uid="{00000000-0005-0000-0000-0000825C0000}"/>
    <cellStyle name="Normal 10 3 44" xfId="23675" xr:uid="{00000000-0005-0000-0000-0000835C0000}"/>
    <cellStyle name="Normal 10 3 45" xfId="23676" xr:uid="{00000000-0005-0000-0000-0000845C0000}"/>
    <cellStyle name="Normal 10 3 46" xfId="23677" xr:uid="{00000000-0005-0000-0000-0000855C0000}"/>
    <cellStyle name="Normal 10 3 47" xfId="23678" xr:uid="{00000000-0005-0000-0000-0000865C0000}"/>
    <cellStyle name="Normal 10 3 48" xfId="23679" xr:uid="{00000000-0005-0000-0000-0000875C0000}"/>
    <cellStyle name="Normal 10 3 49" xfId="23680" xr:uid="{00000000-0005-0000-0000-0000885C0000}"/>
    <cellStyle name="Normal 10 3 5" xfId="23681" xr:uid="{00000000-0005-0000-0000-0000895C0000}"/>
    <cellStyle name="Normal 10 3 5 2" xfId="23682" xr:uid="{00000000-0005-0000-0000-00008A5C0000}"/>
    <cellStyle name="Normal 10 3 5 2 2" xfId="23683" xr:uid="{00000000-0005-0000-0000-00008B5C0000}"/>
    <cellStyle name="Normal 10 3 5 2 2 2" xfId="23684" xr:uid="{00000000-0005-0000-0000-00008C5C0000}"/>
    <cellStyle name="Normal 10 3 5 2 2 3" xfId="23685" xr:uid="{00000000-0005-0000-0000-00008D5C0000}"/>
    <cellStyle name="Normal 10 3 5 2 2 4" xfId="23686" xr:uid="{00000000-0005-0000-0000-00008E5C0000}"/>
    <cellStyle name="Normal 10 3 5 2 3" xfId="23687" xr:uid="{00000000-0005-0000-0000-00008F5C0000}"/>
    <cellStyle name="Normal 10 3 5 2 3 2" xfId="23688" xr:uid="{00000000-0005-0000-0000-0000905C0000}"/>
    <cellStyle name="Normal 10 3 5 2 3 3" xfId="23689" xr:uid="{00000000-0005-0000-0000-0000915C0000}"/>
    <cellStyle name="Normal 10 3 5 2 3 4" xfId="23690" xr:uid="{00000000-0005-0000-0000-0000925C0000}"/>
    <cellStyle name="Normal 10 3 5 2 4" xfId="23691" xr:uid="{00000000-0005-0000-0000-0000935C0000}"/>
    <cellStyle name="Normal 10 3 5 2 4 2" xfId="23692" xr:uid="{00000000-0005-0000-0000-0000945C0000}"/>
    <cellStyle name="Normal 10 3 5 2 4 3" xfId="23693" xr:uid="{00000000-0005-0000-0000-0000955C0000}"/>
    <cellStyle name="Normal 10 3 5 2 4 4" xfId="23694" xr:uid="{00000000-0005-0000-0000-0000965C0000}"/>
    <cellStyle name="Normal 10 3 5 2 5" xfId="23695" xr:uid="{00000000-0005-0000-0000-0000975C0000}"/>
    <cellStyle name="Normal 10 3 5 2 5 2" xfId="23696" xr:uid="{00000000-0005-0000-0000-0000985C0000}"/>
    <cellStyle name="Normal 10 3 5 2 5 3" xfId="23697" xr:uid="{00000000-0005-0000-0000-0000995C0000}"/>
    <cellStyle name="Normal 10 3 5 2 5 4" xfId="23698" xr:uid="{00000000-0005-0000-0000-00009A5C0000}"/>
    <cellStyle name="Normal 10 3 5 2 6" xfId="23699" xr:uid="{00000000-0005-0000-0000-00009B5C0000}"/>
    <cellStyle name="Normal 10 3 5 2 7" xfId="23700" xr:uid="{00000000-0005-0000-0000-00009C5C0000}"/>
    <cellStyle name="Normal 10 3 5 2 8" xfId="23701" xr:uid="{00000000-0005-0000-0000-00009D5C0000}"/>
    <cellStyle name="Normal 10 3 5 3" xfId="23702" xr:uid="{00000000-0005-0000-0000-00009E5C0000}"/>
    <cellStyle name="Normal 10 3 5 3 2" xfId="23703" xr:uid="{00000000-0005-0000-0000-00009F5C0000}"/>
    <cellStyle name="Normal 10 3 5 3 3" xfId="23704" xr:uid="{00000000-0005-0000-0000-0000A05C0000}"/>
    <cellStyle name="Normal 10 3 5 3 4" xfId="23705" xr:uid="{00000000-0005-0000-0000-0000A15C0000}"/>
    <cellStyle name="Normal 10 3 5 4" xfId="23706" xr:uid="{00000000-0005-0000-0000-0000A25C0000}"/>
    <cellStyle name="Normal 10 3 5 4 2" xfId="23707" xr:uid="{00000000-0005-0000-0000-0000A35C0000}"/>
    <cellStyle name="Normal 10 3 5 4 3" xfId="23708" xr:uid="{00000000-0005-0000-0000-0000A45C0000}"/>
    <cellStyle name="Normal 10 3 5 4 4" xfId="23709" xr:uid="{00000000-0005-0000-0000-0000A55C0000}"/>
    <cellStyle name="Normal 10 3 5 5" xfId="23710" xr:uid="{00000000-0005-0000-0000-0000A65C0000}"/>
    <cellStyle name="Normal 10 3 5 5 2" xfId="23711" xr:uid="{00000000-0005-0000-0000-0000A75C0000}"/>
    <cellStyle name="Normal 10 3 5 5 3" xfId="23712" xr:uid="{00000000-0005-0000-0000-0000A85C0000}"/>
    <cellStyle name="Normal 10 3 5 5 4" xfId="23713" xr:uid="{00000000-0005-0000-0000-0000A95C0000}"/>
    <cellStyle name="Normal 10 3 5 6" xfId="23714" xr:uid="{00000000-0005-0000-0000-0000AA5C0000}"/>
    <cellStyle name="Normal 10 3 5 6 2" xfId="23715" xr:uid="{00000000-0005-0000-0000-0000AB5C0000}"/>
    <cellStyle name="Normal 10 3 5 6 3" xfId="23716" xr:uid="{00000000-0005-0000-0000-0000AC5C0000}"/>
    <cellStyle name="Normal 10 3 5 6 4" xfId="23717" xr:uid="{00000000-0005-0000-0000-0000AD5C0000}"/>
    <cellStyle name="Normal 10 3 5 7" xfId="23718" xr:uid="{00000000-0005-0000-0000-0000AE5C0000}"/>
    <cellStyle name="Normal 10 3 5 8" xfId="23719" xr:uid="{00000000-0005-0000-0000-0000AF5C0000}"/>
    <cellStyle name="Normal 10 3 5 9" xfId="23720" xr:uid="{00000000-0005-0000-0000-0000B05C0000}"/>
    <cellStyle name="Normal 10 3 50" xfId="23721" xr:uid="{00000000-0005-0000-0000-0000B15C0000}"/>
    <cellStyle name="Normal 10 3 51" xfId="23722" xr:uid="{00000000-0005-0000-0000-0000B25C0000}"/>
    <cellStyle name="Normal 10 3 52" xfId="23723" xr:uid="{00000000-0005-0000-0000-0000B35C0000}"/>
    <cellStyle name="Normal 10 3 53" xfId="23724" xr:uid="{00000000-0005-0000-0000-0000B45C0000}"/>
    <cellStyle name="Normal 10 3 54" xfId="23725" xr:uid="{00000000-0005-0000-0000-0000B55C0000}"/>
    <cellStyle name="Normal 10 3 55" xfId="23726" xr:uid="{00000000-0005-0000-0000-0000B65C0000}"/>
    <cellStyle name="Normal 10 3 56" xfId="23727" xr:uid="{00000000-0005-0000-0000-0000B75C0000}"/>
    <cellStyle name="Normal 10 3 57" xfId="23728" xr:uid="{00000000-0005-0000-0000-0000B85C0000}"/>
    <cellStyle name="Normal 10 3 58" xfId="23729" xr:uid="{00000000-0005-0000-0000-0000B95C0000}"/>
    <cellStyle name="Normal 10 3 59" xfId="23730" xr:uid="{00000000-0005-0000-0000-0000BA5C0000}"/>
    <cellStyle name="Normal 10 3 6" xfId="23731" xr:uid="{00000000-0005-0000-0000-0000BB5C0000}"/>
    <cellStyle name="Normal 10 3 6 2" xfId="23732" xr:uid="{00000000-0005-0000-0000-0000BC5C0000}"/>
    <cellStyle name="Normal 10 3 6 2 2" xfId="23733" xr:uid="{00000000-0005-0000-0000-0000BD5C0000}"/>
    <cellStyle name="Normal 10 3 6 2 2 2" xfId="23734" xr:uid="{00000000-0005-0000-0000-0000BE5C0000}"/>
    <cellStyle name="Normal 10 3 6 2 2 3" xfId="23735" xr:uid="{00000000-0005-0000-0000-0000BF5C0000}"/>
    <cellStyle name="Normal 10 3 6 2 2 4" xfId="23736" xr:uid="{00000000-0005-0000-0000-0000C05C0000}"/>
    <cellStyle name="Normal 10 3 6 2 3" xfId="23737" xr:uid="{00000000-0005-0000-0000-0000C15C0000}"/>
    <cellStyle name="Normal 10 3 6 2 3 2" xfId="23738" xr:uid="{00000000-0005-0000-0000-0000C25C0000}"/>
    <cellStyle name="Normal 10 3 6 2 3 3" xfId="23739" xr:uid="{00000000-0005-0000-0000-0000C35C0000}"/>
    <cellStyle name="Normal 10 3 6 2 3 4" xfId="23740" xr:uid="{00000000-0005-0000-0000-0000C45C0000}"/>
    <cellStyle name="Normal 10 3 6 2 4" xfId="23741" xr:uid="{00000000-0005-0000-0000-0000C55C0000}"/>
    <cellStyle name="Normal 10 3 6 2 4 2" xfId="23742" xr:uid="{00000000-0005-0000-0000-0000C65C0000}"/>
    <cellStyle name="Normal 10 3 6 2 4 3" xfId="23743" xr:uid="{00000000-0005-0000-0000-0000C75C0000}"/>
    <cellStyle name="Normal 10 3 6 2 4 4" xfId="23744" xr:uid="{00000000-0005-0000-0000-0000C85C0000}"/>
    <cellStyle name="Normal 10 3 6 2 5" xfId="23745" xr:uid="{00000000-0005-0000-0000-0000C95C0000}"/>
    <cellStyle name="Normal 10 3 6 2 5 2" xfId="23746" xr:uid="{00000000-0005-0000-0000-0000CA5C0000}"/>
    <cellStyle name="Normal 10 3 6 2 5 3" xfId="23747" xr:uid="{00000000-0005-0000-0000-0000CB5C0000}"/>
    <cellStyle name="Normal 10 3 6 2 5 4" xfId="23748" xr:uid="{00000000-0005-0000-0000-0000CC5C0000}"/>
    <cellStyle name="Normal 10 3 6 2 6" xfId="23749" xr:uid="{00000000-0005-0000-0000-0000CD5C0000}"/>
    <cellStyle name="Normal 10 3 6 2 7" xfId="23750" xr:uid="{00000000-0005-0000-0000-0000CE5C0000}"/>
    <cellStyle name="Normal 10 3 6 2 8" xfId="23751" xr:uid="{00000000-0005-0000-0000-0000CF5C0000}"/>
    <cellStyle name="Normal 10 3 6 3" xfId="23752" xr:uid="{00000000-0005-0000-0000-0000D05C0000}"/>
    <cellStyle name="Normal 10 3 6 3 2" xfId="23753" xr:uid="{00000000-0005-0000-0000-0000D15C0000}"/>
    <cellStyle name="Normal 10 3 6 3 3" xfId="23754" xr:uid="{00000000-0005-0000-0000-0000D25C0000}"/>
    <cellStyle name="Normal 10 3 6 3 4" xfId="23755" xr:uid="{00000000-0005-0000-0000-0000D35C0000}"/>
    <cellStyle name="Normal 10 3 6 4" xfId="23756" xr:uid="{00000000-0005-0000-0000-0000D45C0000}"/>
    <cellStyle name="Normal 10 3 6 4 2" xfId="23757" xr:uid="{00000000-0005-0000-0000-0000D55C0000}"/>
    <cellStyle name="Normal 10 3 6 4 3" xfId="23758" xr:uid="{00000000-0005-0000-0000-0000D65C0000}"/>
    <cellStyle name="Normal 10 3 6 4 4" xfId="23759" xr:uid="{00000000-0005-0000-0000-0000D75C0000}"/>
    <cellStyle name="Normal 10 3 6 5" xfId="23760" xr:uid="{00000000-0005-0000-0000-0000D85C0000}"/>
    <cellStyle name="Normal 10 3 6 5 2" xfId="23761" xr:uid="{00000000-0005-0000-0000-0000D95C0000}"/>
    <cellStyle name="Normal 10 3 6 5 3" xfId="23762" xr:uid="{00000000-0005-0000-0000-0000DA5C0000}"/>
    <cellStyle name="Normal 10 3 6 5 4" xfId="23763" xr:uid="{00000000-0005-0000-0000-0000DB5C0000}"/>
    <cellStyle name="Normal 10 3 6 6" xfId="23764" xr:uid="{00000000-0005-0000-0000-0000DC5C0000}"/>
    <cellStyle name="Normal 10 3 6 6 2" xfId="23765" xr:uid="{00000000-0005-0000-0000-0000DD5C0000}"/>
    <cellStyle name="Normal 10 3 6 6 3" xfId="23766" xr:uid="{00000000-0005-0000-0000-0000DE5C0000}"/>
    <cellStyle name="Normal 10 3 6 6 4" xfId="23767" xr:uid="{00000000-0005-0000-0000-0000DF5C0000}"/>
    <cellStyle name="Normal 10 3 6 7" xfId="23768" xr:uid="{00000000-0005-0000-0000-0000E05C0000}"/>
    <cellStyle name="Normal 10 3 6 8" xfId="23769" xr:uid="{00000000-0005-0000-0000-0000E15C0000}"/>
    <cellStyle name="Normal 10 3 6 9" xfId="23770" xr:uid="{00000000-0005-0000-0000-0000E25C0000}"/>
    <cellStyle name="Normal 10 3 60" xfId="23771" xr:uid="{00000000-0005-0000-0000-0000E35C0000}"/>
    <cellStyle name="Normal 10 3 61" xfId="23772" xr:uid="{00000000-0005-0000-0000-0000E45C0000}"/>
    <cellStyle name="Normal 10 3 62" xfId="23773" xr:uid="{00000000-0005-0000-0000-0000E55C0000}"/>
    <cellStyle name="Normal 10 3 63" xfId="23774" xr:uid="{00000000-0005-0000-0000-0000E65C0000}"/>
    <cellStyle name="Normal 10 3 64" xfId="23775" xr:uid="{00000000-0005-0000-0000-0000E75C0000}"/>
    <cellStyle name="Normal 10 3 65" xfId="23776" xr:uid="{00000000-0005-0000-0000-0000E85C0000}"/>
    <cellStyle name="Normal 10 3 66" xfId="23777" xr:uid="{00000000-0005-0000-0000-0000E95C0000}"/>
    <cellStyle name="Normal 10 3 67" xfId="23778" xr:uid="{00000000-0005-0000-0000-0000EA5C0000}"/>
    <cellStyle name="Normal 10 3 68" xfId="23779" xr:uid="{00000000-0005-0000-0000-0000EB5C0000}"/>
    <cellStyle name="Normal 10 3 69" xfId="23780" xr:uid="{00000000-0005-0000-0000-0000EC5C0000}"/>
    <cellStyle name="Normal 10 3 7" xfId="23781" xr:uid="{00000000-0005-0000-0000-0000ED5C0000}"/>
    <cellStyle name="Normal 10 3 7 2" xfId="23782" xr:uid="{00000000-0005-0000-0000-0000EE5C0000}"/>
    <cellStyle name="Normal 10 3 7 2 2" xfId="23783" xr:uid="{00000000-0005-0000-0000-0000EF5C0000}"/>
    <cellStyle name="Normal 10 3 7 2 2 2" xfId="23784" xr:uid="{00000000-0005-0000-0000-0000F05C0000}"/>
    <cellStyle name="Normal 10 3 7 2 2 3" xfId="23785" xr:uid="{00000000-0005-0000-0000-0000F15C0000}"/>
    <cellStyle name="Normal 10 3 7 2 2 4" xfId="23786" xr:uid="{00000000-0005-0000-0000-0000F25C0000}"/>
    <cellStyle name="Normal 10 3 7 2 3" xfId="23787" xr:uid="{00000000-0005-0000-0000-0000F35C0000}"/>
    <cellStyle name="Normal 10 3 7 2 3 2" xfId="23788" xr:uid="{00000000-0005-0000-0000-0000F45C0000}"/>
    <cellStyle name="Normal 10 3 7 2 3 3" xfId="23789" xr:uid="{00000000-0005-0000-0000-0000F55C0000}"/>
    <cellStyle name="Normal 10 3 7 2 3 4" xfId="23790" xr:uid="{00000000-0005-0000-0000-0000F65C0000}"/>
    <cellStyle name="Normal 10 3 7 2 4" xfId="23791" xr:uid="{00000000-0005-0000-0000-0000F75C0000}"/>
    <cellStyle name="Normal 10 3 7 2 4 2" xfId="23792" xr:uid="{00000000-0005-0000-0000-0000F85C0000}"/>
    <cellStyle name="Normal 10 3 7 2 4 3" xfId="23793" xr:uid="{00000000-0005-0000-0000-0000F95C0000}"/>
    <cellStyle name="Normal 10 3 7 2 4 4" xfId="23794" xr:uid="{00000000-0005-0000-0000-0000FA5C0000}"/>
    <cellStyle name="Normal 10 3 7 2 5" xfId="23795" xr:uid="{00000000-0005-0000-0000-0000FB5C0000}"/>
    <cellStyle name="Normal 10 3 7 2 5 2" xfId="23796" xr:uid="{00000000-0005-0000-0000-0000FC5C0000}"/>
    <cellStyle name="Normal 10 3 7 2 5 3" xfId="23797" xr:uid="{00000000-0005-0000-0000-0000FD5C0000}"/>
    <cellStyle name="Normal 10 3 7 2 5 4" xfId="23798" xr:uid="{00000000-0005-0000-0000-0000FE5C0000}"/>
    <cellStyle name="Normal 10 3 7 2 6" xfId="23799" xr:uid="{00000000-0005-0000-0000-0000FF5C0000}"/>
    <cellStyle name="Normal 10 3 7 2 7" xfId="23800" xr:uid="{00000000-0005-0000-0000-0000005D0000}"/>
    <cellStyle name="Normal 10 3 7 2 8" xfId="23801" xr:uid="{00000000-0005-0000-0000-0000015D0000}"/>
    <cellStyle name="Normal 10 3 7 3" xfId="23802" xr:uid="{00000000-0005-0000-0000-0000025D0000}"/>
    <cellStyle name="Normal 10 3 7 3 2" xfId="23803" xr:uid="{00000000-0005-0000-0000-0000035D0000}"/>
    <cellStyle name="Normal 10 3 7 3 3" xfId="23804" xr:uid="{00000000-0005-0000-0000-0000045D0000}"/>
    <cellStyle name="Normal 10 3 7 3 4" xfId="23805" xr:uid="{00000000-0005-0000-0000-0000055D0000}"/>
    <cellStyle name="Normal 10 3 7 4" xfId="23806" xr:uid="{00000000-0005-0000-0000-0000065D0000}"/>
    <cellStyle name="Normal 10 3 7 4 2" xfId="23807" xr:uid="{00000000-0005-0000-0000-0000075D0000}"/>
    <cellStyle name="Normal 10 3 7 4 3" xfId="23808" xr:uid="{00000000-0005-0000-0000-0000085D0000}"/>
    <cellStyle name="Normal 10 3 7 4 4" xfId="23809" xr:uid="{00000000-0005-0000-0000-0000095D0000}"/>
    <cellStyle name="Normal 10 3 7 5" xfId="23810" xr:uid="{00000000-0005-0000-0000-00000A5D0000}"/>
    <cellStyle name="Normal 10 3 7 5 2" xfId="23811" xr:uid="{00000000-0005-0000-0000-00000B5D0000}"/>
    <cellStyle name="Normal 10 3 7 5 3" xfId="23812" xr:uid="{00000000-0005-0000-0000-00000C5D0000}"/>
    <cellStyle name="Normal 10 3 7 5 4" xfId="23813" xr:uid="{00000000-0005-0000-0000-00000D5D0000}"/>
    <cellStyle name="Normal 10 3 7 6" xfId="23814" xr:uid="{00000000-0005-0000-0000-00000E5D0000}"/>
    <cellStyle name="Normal 10 3 7 6 2" xfId="23815" xr:uid="{00000000-0005-0000-0000-00000F5D0000}"/>
    <cellStyle name="Normal 10 3 7 6 3" xfId="23816" xr:uid="{00000000-0005-0000-0000-0000105D0000}"/>
    <cellStyle name="Normal 10 3 7 6 4" xfId="23817" xr:uid="{00000000-0005-0000-0000-0000115D0000}"/>
    <cellStyle name="Normal 10 3 7 7" xfId="23818" xr:uid="{00000000-0005-0000-0000-0000125D0000}"/>
    <cellStyle name="Normal 10 3 7 8" xfId="23819" xr:uid="{00000000-0005-0000-0000-0000135D0000}"/>
    <cellStyle name="Normal 10 3 7 9" xfId="23820" xr:uid="{00000000-0005-0000-0000-0000145D0000}"/>
    <cellStyle name="Normal 10 3 70" xfId="23821" xr:uid="{00000000-0005-0000-0000-0000155D0000}"/>
    <cellStyle name="Normal 10 3 71" xfId="23822" xr:uid="{00000000-0005-0000-0000-0000165D0000}"/>
    <cellStyle name="Normal 10 3 72" xfId="23823" xr:uid="{00000000-0005-0000-0000-0000175D0000}"/>
    <cellStyle name="Normal 10 3 73" xfId="23824" xr:uid="{00000000-0005-0000-0000-0000185D0000}"/>
    <cellStyle name="Normal 10 3 74" xfId="23825" xr:uid="{00000000-0005-0000-0000-0000195D0000}"/>
    <cellStyle name="Normal 10 3 75" xfId="23826" xr:uid="{00000000-0005-0000-0000-00001A5D0000}"/>
    <cellStyle name="Normal 10 3 76" xfId="23827" xr:uid="{00000000-0005-0000-0000-00001B5D0000}"/>
    <cellStyle name="Normal 10 3 77" xfId="23828" xr:uid="{00000000-0005-0000-0000-00001C5D0000}"/>
    <cellStyle name="Normal 10 3 78" xfId="23829" xr:uid="{00000000-0005-0000-0000-00001D5D0000}"/>
    <cellStyle name="Normal 10 3 79" xfId="23830" xr:uid="{00000000-0005-0000-0000-00001E5D0000}"/>
    <cellStyle name="Normal 10 3 8" xfId="23831" xr:uid="{00000000-0005-0000-0000-00001F5D0000}"/>
    <cellStyle name="Normal 10 3 8 2" xfId="23832" xr:uid="{00000000-0005-0000-0000-0000205D0000}"/>
    <cellStyle name="Normal 10 3 8 2 2" xfId="23833" xr:uid="{00000000-0005-0000-0000-0000215D0000}"/>
    <cellStyle name="Normal 10 3 8 2 2 2" xfId="23834" xr:uid="{00000000-0005-0000-0000-0000225D0000}"/>
    <cellStyle name="Normal 10 3 8 2 2 3" xfId="23835" xr:uid="{00000000-0005-0000-0000-0000235D0000}"/>
    <cellStyle name="Normal 10 3 8 2 2 4" xfId="23836" xr:uid="{00000000-0005-0000-0000-0000245D0000}"/>
    <cellStyle name="Normal 10 3 8 2 3" xfId="23837" xr:uid="{00000000-0005-0000-0000-0000255D0000}"/>
    <cellStyle name="Normal 10 3 8 2 3 2" xfId="23838" xr:uid="{00000000-0005-0000-0000-0000265D0000}"/>
    <cellStyle name="Normal 10 3 8 2 3 3" xfId="23839" xr:uid="{00000000-0005-0000-0000-0000275D0000}"/>
    <cellStyle name="Normal 10 3 8 2 3 4" xfId="23840" xr:uid="{00000000-0005-0000-0000-0000285D0000}"/>
    <cellStyle name="Normal 10 3 8 2 4" xfId="23841" xr:uid="{00000000-0005-0000-0000-0000295D0000}"/>
    <cellStyle name="Normal 10 3 8 2 4 2" xfId="23842" xr:uid="{00000000-0005-0000-0000-00002A5D0000}"/>
    <cellStyle name="Normal 10 3 8 2 4 3" xfId="23843" xr:uid="{00000000-0005-0000-0000-00002B5D0000}"/>
    <cellStyle name="Normal 10 3 8 2 4 4" xfId="23844" xr:uid="{00000000-0005-0000-0000-00002C5D0000}"/>
    <cellStyle name="Normal 10 3 8 2 5" xfId="23845" xr:uid="{00000000-0005-0000-0000-00002D5D0000}"/>
    <cellStyle name="Normal 10 3 8 2 5 2" xfId="23846" xr:uid="{00000000-0005-0000-0000-00002E5D0000}"/>
    <cellStyle name="Normal 10 3 8 2 5 3" xfId="23847" xr:uid="{00000000-0005-0000-0000-00002F5D0000}"/>
    <cellStyle name="Normal 10 3 8 2 5 4" xfId="23848" xr:uid="{00000000-0005-0000-0000-0000305D0000}"/>
    <cellStyle name="Normal 10 3 8 2 6" xfId="23849" xr:uid="{00000000-0005-0000-0000-0000315D0000}"/>
    <cellStyle name="Normal 10 3 8 2 7" xfId="23850" xr:uid="{00000000-0005-0000-0000-0000325D0000}"/>
    <cellStyle name="Normal 10 3 8 2 8" xfId="23851" xr:uid="{00000000-0005-0000-0000-0000335D0000}"/>
    <cellStyle name="Normal 10 3 8 3" xfId="23852" xr:uid="{00000000-0005-0000-0000-0000345D0000}"/>
    <cellStyle name="Normal 10 3 8 3 2" xfId="23853" xr:uid="{00000000-0005-0000-0000-0000355D0000}"/>
    <cellStyle name="Normal 10 3 8 3 3" xfId="23854" xr:uid="{00000000-0005-0000-0000-0000365D0000}"/>
    <cellStyle name="Normal 10 3 8 3 4" xfId="23855" xr:uid="{00000000-0005-0000-0000-0000375D0000}"/>
    <cellStyle name="Normal 10 3 8 4" xfId="23856" xr:uid="{00000000-0005-0000-0000-0000385D0000}"/>
    <cellStyle name="Normal 10 3 8 4 2" xfId="23857" xr:uid="{00000000-0005-0000-0000-0000395D0000}"/>
    <cellStyle name="Normal 10 3 8 4 3" xfId="23858" xr:uid="{00000000-0005-0000-0000-00003A5D0000}"/>
    <cellStyle name="Normal 10 3 8 4 4" xfId="23859" xr:uid="{00000000-0005-0000-0000-00003B5D0000}"/>
    <cellStyle name="Normal 10 3 8 5" xfId="23860" xr:uid="{00000000-0005-0000-0000-00003C5D0000}"/>
    <cellStyle name="Normal 10 3 8 5 2" xfId="23861" xr:uid="{00000000-0005-0000-0000-00003D5D0000}"/>
    <cellStyle name="Normal 10 3 8 5 3" xfId="23862" xr:uid="{00000000-0005-0000-0000-00003E5D0000}"/>
    <cellStyle name="Normal 10 3 8 5 4" xfId="23863" xr:uid="{00000000-0005-0000-0000-00003F5D0000}"/>
    <cellStyle name="Normal 10 3 8 6" xfId="23864" xr:uid="{00000000-0005-0000-0000-0000405D0000}"/>
    <cellStyle name="Normal 10 3 8 6 2" xfId="23865" xr:uid="{00000000-0005-0000-0000-0000415D0000}"/>
    <cellStyle name="Normal 10 3 8 6 3" xfId="23866" xr:uid="{00000000-0005-0000-0000-0000425D0000}"/>
    <cellStyle name="Normal 10 3 8 6 4" xfId="23867" xr:uid="{00000000-0005-0000-0000-0000435D0000}"/>
    <cellStyle name="Normal 10 3 8 7" xfId="23868" xr:uid="{00000000-0005-0000-0000-0000445D0000}"/>
    <cellStyle name="Normal 10 3 8 8" xfId="23869" xr:uid="{00000000-0005-0000-0000-0000455D0000}"/>
    <cellStyle name="Normal 10 3 8 9" xfId="23870" xr:uid="{00000000-0005-0000-0000-0000465D0000}"/>
    <cellStyle name="Normal 10 3 80" xfId="23871" xr:uid="{00000000-0005-0000-0000-0000475D0000}"/>
    <cellStyle name="Normal 10 3 81" xfId="23872" xr:uid="{00000000-0005-0000-0000-0000485D0000}"/>
    <cellStyle name="Normal 10 3 82" xfId="23873" xr:uid="{00000000-0005-0000-0000-0000495D0000}"/>
    <cellStyle name="Normal 10 3 83" xfId="23874" xr:uid="{00000000-0005-0000-0000-00004A5D0000}"/>
    <cellStyle name="Normal 10 3 84" xfId="23875" xr:uid="{00000000-0005-0000-0000-00004B5D0000}"/>
    <cellStyle name="Normal 10 3 85" xfId="23876" xr:uid="{00000000-0005-0000-0000-00004C5D0000}"/>
    <cellStyle name="Normal 10 3 86" xfId="23877" xr:uid="{00000000-0005-0000-0000-00004D5D0000}"/>
    <cellStyle name="Normal 10 3 87" xfId="23878" xr:uid="{00000000-0005-0000-0000-00004E5D0000}"/>
    <cellStyle name="Normal 10 3 88" xfId="23879" xr:uid="{00000000-0005-0000-0000-00004F5D0000}"/>
    <cellStyle name="Normal 10 3 89" xfId="23880" xr:uid="{00000000-0005-0000-0000-0000505D0000}"/>
    <cellStyle name="Normal 10 3 9" xfId="23881" xr:uid="{00000000-0005-0000-0000-0000515D0000}"/>
    <cellStyle name="Normal 10 3 9 2" xfId="23882" xr:uid="{00000000-0005-0000-0000-0000525D0000}"/>
    <cellStyle name="Normal 10 3 9 2 2" xfId="23883" xr:uid="{00000000-0005-0000-0000-0000535D0000}"/>
    <cellStyle name="Normal 10 3 9 2 2 2" xfId="23884" xr:uid="{00000000-0005-0000-0000-0000545D0000}"/>
    <cellStyle name="Normal 10 3 9 2 2 3" xfId="23885" xr:uid="{00000000-0005-0000-0000-0000555D0000}"/>
    <cellStyle name="Normal 10 3 9 2 2 4" xfId="23886" xr:uid="{00000000-0005-0000-0000-0000565D0000}"/>
    <cellStyle name="Normal 10 3 9 2 3" xfId="23887" xr:uid="{00000000-0005-0000-0000-0000575D0000}"/>
    <cellStyle name="Normal 10 3 9 2 3 2" xfId="23888" xr:uid="{00000000-0005-0000-0000-0000585D0000}"/>
    <cellStyle name="Normal 10 3 9 2 3 3" xfId="23889" xr:uid="{00000000-0005-0000-0000-0000595D0000}"/>
    <cellStyle name="Normal 10 3 9 2 3 4" xfId="23890" xr:uid="{00000000-0005-0000-0000-00005A5D0000}"/>
    <cellStyle name="Normal 10 3 9 2 4" xfId="23891" xr:uid="{00000000-0005-0000-0000-00005B5D0000}"/>
    <cellStyle name="Normal 10 3 9 2 4 2" xfId="23892" xr:uid="{00000000-0005-0000-0000-00005C5D0000}"/>
    <cellStyle name="Normal 10 3 9 2 4 3" xfId="23893" xr:uid="{00000000-0005-0000-0000-00005D5D0000}"/>
    <cellStyle name="Normal 10 3 9 2 4 4" xfId="23894" xr:uid="{00000000-0005-0000-0000-00005E5D0000}"/>
    <cellStyle name="Normal 10 3 9 2 5" xfId="23895" xr:uid="{00000000-0005-0000-0000-00005F5D0000}"/>
    <cellStyle name="Normal 10 3 9 2 5 2" xfId="23896" xr:uid="{00000000-0005-0000-0000-0000605D0000}"/>
    <cellStyle name="Normal 10 3 9 2 5 3" xfId="23897" xr:uid="{00000000-0005-0000-0000-0000615D0000}"/>
    <cellStyle name="Normal 10 3 9 2 5 4" xfId="23898" xr:uid="{00000000-0005-0000-0000-0000625D0000}"/>
    <cellStyle name="Normal 10 3 9 2 6" xfId="23899" xr:uid="{00000000-0005-0000-0000-0000635D0000}"/>
    <cellStyle name="Normal 10 3 9 2 7" xfId="23900" xr:uid="{00000000-0005-0000-0000-0000645D0000}"/>
    <cellStyle name="Normal 10 3 9 2 8" xfId="23901" xr:uid="{00000000-0005-0000-0000-0000655D0000}"/>
    <cellStyle name="Normal 10 3 9 3" xfId="23902" xr:uid="{00000000-0005-0000-0000-0000665D0000}"/>
    <cellStyle name="Normal 10 3 9 3 2" xfId="23903" xr:uid="{00000000-0005-0000-0000-0000675D0000}"/>
    <cellStyle name="Normal 10 3 9 3 3" xfId="23904" xr:uid="{00000000-0005-0000-0000-0000685D0000}"/>
    <cellStyle name="Normal 10 3 9 3 4" xfId="23905" xr:uid="{00000000-0005-0000-0000-0000695D0000}"/>
    <cellStyle name="Normal 10 3 9 4" xfId="23906" xr:uid="{00000000-0005-0000-0000-00006A5D0000}"/>
    <cellStyle name="Normal 10 3 9 4 2" xfId="23907" xr:uid="{00000000-0005-0000-0000-00006B5D0000}"/>
    <cellStyle name="Normal 10 3 9 4 3" xfId="23908" xr:uid="{00000000-0005-0000-0000-00006C5D0000}"/>
    <cellStyle name="Normal 10 3 9 4 4" xfId="23909" xr:uid="{00000000-0005-0000-0000-00006D5D0000}"/>
    <cellStyle name="Normal 10 3 9 5" xfId="23910" xr:uid="{00000000-0005-0000-0000-00006E5D0000}"/>
    <cellStyle name="Normal 10 3 9 5 2" xfId="23911" xr:uid="{00000000-0005-0000-0000-00006F5D0000}"/>
    <cellStyle name="Normal 10 3 9 5 3" xfId="23912" xr:uid="{00000000-0005-0000-0000-0000705D0000}"/>
    <cellStyle name="Normal 10 3 9 5 4" xfId="23913" xr:uid="{00000000-0005-0000-0000-0000715D0000}"/>
    <cellStyle name="Normal 10 3 9 6" xfId="23914" xr:uid="{00000000-0005-0000-0000-0000725D0000}"/>
    <cellStyle name="Normal 10 3 9 6 2" xfId="23915" xr:uid="{00000000-0005-0000-0000-0000735D0000}"/>
    <cellStyle name="Normal 10 3 9 6 3" xfId="23916" xr:uid="{00000000-0005-0000-0000-0000745D0000}"/>
    <cellStyle name="Normal 10 3 9 6 4" xfId="23917" xr:uid="{00000000-0005-0000-0000-0000755D0000}"/>
    <cellStyle name="Normal 10 3 9 7" xfId="23918" xr:uid="{00000000-0005-0000-0000-0000765D0000}"/>
    <cellStyle name="Normal 10 3 9 8" xfId="23919" xr:uid="{00000000-0005-0000-0000-0000775D0000}"/>
    <cellStyle name="Normal 10 3 9 9" xfId="23920" xr:uid="{00000000-0005-0000-0000-0000785D0000}"/>
    <cellStyle name="Normal 10 3 90" xfId="23921" xr:uid="{00000000-0005-0000-0000-0000795D0000}"/>
    <cellStyle name="Normal 10 3 91" xfId="23922" xr:uid="{00000000-0005-0000-0000-00007A5D0000}"/>
    <cellStyle name="Normal 10 3 92" xfId="23923" xr:uid="{00000000-0005-0000-0000-00007B5D0000}"/>
    <cellStyle name="Normal 10 3 93" xfId="23924" xr:uid="{00000000-0005-0000-0000-00007C5D0000}"/>
    <cellStyle name="Normal 10 3 94" xfId="23925" xr:uid="{00000000-0005-0000-0000-00007D5D0000}"/>
    <cellStyle name="Normal 10 3 95" xfId="23926" xr:uid="{00000000-0005-0000-0000-00007E5D0000}"/>
    <cellStyle name="Normal 10 3 96" xfId="23927" xr:uid="{00000000-0005-0000-0000-00007F5D0000}"/>
    <cellStyle name="Normal 10 3 97" xfId="23928" xr:uid="{00000000-0005-0000-0000-0000805D0000}"/>
    <cellStyle name="Normal 10 3 98" xfId="23929" xr:uid="{00000000-0005-0000-0000-0000815D0000}"/>
    <cellStyle name="Normal 10 3 99" xfId="23930" xr:uid="{00000000-0005-0000-0000-0000825D0000}"/>
    <cellStyle name="Normal 10 30" xfId="23931" xr:uid="{00000000-0005-0000-0000-0000835D0000}"/>
    <cellStyle name="Normal 10 31" xfId="23932" xr:uid="{00000000-0005-0000-0000-0000845D0000}"/>
    <cellStyle name="Normal 10 32" xfId="23933" xr:uid="{00000000-0005-0000-0000-0000855D0000}"/>
    <cellStyle name="Normal 10 33" xfId="23934" xr:uid="{00000000-0005-0000-0000-0000865D0000}"/>
    <cellStyle name="Normal 10 34" xfId="23935" xr:uid="{00000000-0005-0000-0000-0000875D0000}"/>
    <cellStyle name="Normal 10 35" xfId="23936" xr:uid="{00000000-0005-0000-0000-0000885D0000}"/>
    <cellStyle name="Normal 10 36" xfId="23937" xr:uid="{00000000-0005-0000-0000-0000895D0000}"/>
    <cellStyle name="Normal 10 37" xfId="23938" xr:uid="{00000000-0005-0000-0000-00008A5D0000}"/>
    <cellStyle name="Normal 10 38" xfId="23939" xr:uid="{00000000-0005-0000-0000-00008B5D0000}"/>
    <cellStyle name="Normal 10 39" xfId="23940" xr:uid="{00000000-0005-0000-0000-00008C5D0000}"/>
    <cellStyle name="Normal 10 4" xfId="23941" xr:uid="{00000000-0005-0000-0000-00008D5D0000}"/>
    <cellStyle name="Normal 10 4 2" xfId="23942" xr:uid="{00000000-0005-0000-0000-00008E5D0000}"/>
    <cellStyle name="Normal 10 4 2 2" xfId="23943" xr:uid="{00000000-0005-0000-0000-00008F5D0000}"/>
    <cellStyle name="Normal 10 4 2 2 2" xfId="23944" xr:uid="{00000000-0005-0000-0000-0000905D0000}"/>
    <cellStyle name="Normal 10 4 2 2 3" xfId="23945" xr:uid="{00000000-0005-0000-0000-0000915D0000}"/>
    <cellStyle name="Normal 10 4 2 2 4" xfId="23946" xr:uid="{00000000-0005-0000-0000-0000925D0000}"/>
    <cellStyle name="Normal 10 4 2 3" xfId="23947" xr:uid="{00000000-0005-0000-0000-0000935D0000}"/>
    <cellStyle name="Normal 10 4 2 3 2" xfId="23948" xr:uid="{00000000-0005-0000-0000-0000945D0000}"/>
    <cellStyle name="Normal 10 4 2 3 3" xfId="23949" xr:uid="{00000000-0005-0000-0000-0000955D0000}"/>
    <cellStyle name="Normal 10 4 2 3 4" xfId="23950" xr:uid="{00000000-0005-0000-0000-0000965D0000}"/>
    <cellStyle name="Normal 10 4 2 4" xfId="23951" xr:uid="{00000000-0005-0000-0000-0000975D0000}"/>
    <cellStyle name="Normal 10 4 2 4 2" xfId="23952" xr:uid="{00000000-0005-0000-0000-0000985D0000}"/>
    <cellStyle name="Normal 10 4 2 4 3" xfId="23953" xr:uid="{00000000-0005-0000-0000-0000995D0000}"/>
    <cellStyle name="Normal 10 4 2 4 4" xfId="23954" xr:uid="{00000000-0005-0000-0000-00009A5D0000}"/>
    <cellStyle name="Normal 10 4 2 5" xfId="23955" xr:uid="{00000000-0005-0000-0000-00009B5D0000}"/>
    <cellStyle name="Normal 10 4 2 5 2" xfId="23956" xr:uid="{00000000-0005-0000-0000-00009C5D0000}"/>
    <cellStyle name="Normal 10 4 2 5 3" xfId="23957" xr:uid="{00000000-0005-0000-0000-00009D5D0000}"/>
    <cellStyle name="Normal 10 4 2 5 4" xfId="23958" xr:uid="{00000000-0005-0000-0000-00009E5D0000}"/>
    <cellStyle name="Normal 10 4 2 6" xfId="23959" xr:uid="{00000000-0005-0000-0000-00009F5D0000}"/>
    <cellStyle name="Normal 10 4 2 7" xfId="23960" xr:uid="{00000000-0005-0000-0000-0000A05D0000}"/>
    <cellStyle name="Normal 10 4 2 8" xfId="23961" xr:uid="{00000000-0005-0000-0000-0000A15D0000}"/>
    <cellStyle name="Normal 10 4 3" xfId="23962" xr:uid="{00000000-0005-0000-0000-0000A25D0000}"/>
    <cellStyle name="Normal 10 4 3 2" xfId="23963" xr:uid="{00000000-0005-0000-0000-0000A35D0000}"/>
    <cellStyle name="Normal 10 4 3 3" xfId="23964" xr:uid="{00000000-0005-0000-0000-0000A45D0000}"/>
    <cellStyle name="Normal 10 4 3 4" xfId="23965" xr:uid="{00000000-0005-0000-0000-0000A55D0000}"/>
    <cellStyle name="Normal 10 4 4" xfId="23966" xr:uid="{00000000-0005-0000-0000-0000A65D0000}"/>
    <cellStyle name="Normal 10 4 4 2" xfId="23967" xr:uid="{00000000-0005-0000-0000-0000A75D0000}"/>
    <cellStyle name="Normal 10 4 4 3" xfId="23968" xr:uid="{00000000-0005-0000-0000-0000A85D0000}"/>
    <cellStyle name="Normal 10 4 4 4" xfId="23969" xr:uid="{00000000-0005-0000-0000-0000A95D0000}"/>
    <cellStyle name="Normal 10 4 5" xfId="23970" xr:uid="{00000000-0005-0000-0000-0000AA5D0000}"/>
    <cellStyle name="Normal 10 4 5 2" xfId="23971" xr:uid="{00000000-0005-0000-0000-0000AB5D0000}"/>
    <cellStyle name="Normal 10 4 5 3" xfId="23972" xr:uid="{00000000-0005-0000-0000-0000AC5D0000}"/>
    <cellStyle name="Normal 10 4 5 4" xfId="23973" xr:uid="{00000000-0005-0000-0000-0000AD5D0000}"/>
    <cellStyle name="Normal 10 4 6" xfId="23974" xr:uid="{00000000-0005-0000-0000-0000AE5D0000}"/>
    <cellStyle name="Normal 10 4 6 2" xfId="23975" xr:uid="{00000000-0005-0000-0000-0000AF5D0000}"/>
    <cellStyle name="Normal 10 4 6 3" xfId="23976" xr:uid="{00000000-0005-0000-0000-0000B05D0000}"/>
    <cellStyle name="Normal 10 4 6 4" xfId="23977" xr:uid="{00000000-0005-0000-0000-0000B15D0000}"/>
    <cellStyle name="Normal 10 4 7" xfId="23978" xr:uid="{00000000-0005-0000-0000-0000B25D0000}"/>
    <cellStyle name="Normal 10 4 8" xfId="23979" xr:uid="{00000000-0005-0000-0000-0000B35D0000}"/>
    <cellStyle name="Normal 10 4 9" xfId="23980" xr:uid="{00000000-0005-0000-0000-0000B45D0000}"/>
    <cellStyle name="Normal 10 40" xfId="23981" xr:uid="{00000000-0005-0000-0000-0000B55D0000}"/>
    <cellStyle name="Normal 10 41" xfId="23982" xr:uid="{00000000-0005-0000-0000-0000B65D0000}"/>
    <cellStyle name="Normal 10 42" xfId="23983" xr:uid="{00000000-0005-0000-0000-0000B75D0000}"/>
    <cellStyle name="Normal 10 43" xfId="23984" xr:uid="{00000000-0005-0000-0000-0000B85D0000}"/>
    <cellStyle name="Normal 10 44" xfId="23985" xr:uid="{00000000-0005-0000-0000-0000B95D0000}"/>
    <cellStyle name="Normal 10 45" xfId="23986" xr:uid="{00000000-0005-0000-0000-0000BA5D0000}"/>
    <cellStyle name="Normal 10 46" xfId="23987" xr:uid="{00000000-0005-0000-0000-0000BB5D0000}"/>
    <cellStyle name="Normal 10 47" xfId="23988" xr:uid="{00000000-0005-0000-0000-0000BC5D0000}"/>
    <cellStyle name="Normal 10 48" xfId="23989" xr:uid="{00000000-0005-0000-0000-0000BD5D0000}"/>
    <cellStyle name="Normal 10 49" xfId="23990" xr:uid="{00000000-0005-0000-0000-0000BE5D0000}"/>
    <cellStyle name="Normal 10 5" xfId="23991" xr:uid="{00000000-0005-0000-0000-0000BF5D0000}"/>
    <cellStyle name="Normal 10 5 2" xfId="23992" xr:uid="{00000000-0005-0000-0000-0000C05D0000}"/>
    <cellStyle name="Normal 10 5 2 2" xfId="23993" xr:uid="{00000000-0005-0000-0000-0000C15D0000}"/>
    <cellStyle name="Normal 10 5 2 2 2" xfId="23994" xr:uid="{00000000-0005-0000-0000-0000C25D0000}"/>
    <cellStyle name="Normal 10 5 2 2 3" xfId="23995" xr:uid="{00000000-0005-0000-0000-0000C35D0000}"/>
    <cellStyle name="Normal 10 5 2 2 4" xfId="23996" xr:uid="{00000000-0005-0000-0000-0000C45D0000}"/>
    <cellStyle name="Normal 10 5 2 3" xfId="23997" xr:uid="{00000000-0005-0000-0000-0000C55D0000}"/>
    <cellStyle name="Normal 10 5 2 3 2" xfId="23998" xr:uid="{00000000-0005-0000-0000-0000C65D0000}"/>
    <cellStyle name="Normal 10 5 2 3 3" xfId="23999" xr:uid="{00000000-0005-0000-0000-0000C75D0000}"/>
    <cellStyle name="Normal 10 5 2 3 4" xfId="24000" xr:uid="{00000000-0005-0000-0000-0000C85D0000}"/>
    <cellStyle name="Normal 10 5 2 4" xfId="24001" xr:uid="{00000000-0005-0000-0000-0000C95D0000}"/>
    <cellStyle name="Normal 10 5 2 4 2" xfId="24002" xr:uid="{00000000-0005-0000-0000-0000CA5D0000}"/>
    <cellStyle name="Normal 10 5 2 4 3" xfId="24003" xr:uid="{00000000-0005-0000-0000-0000CB5D0000}"/>
    <cellStyle name="Normal 10 5 2 4 4" xfId="24004" xr:uid="{00000000-0005-0000-0000-0000CC5D0000}"/>
    <cellStyle name="Normal 10 5 2 5" xfId="24005" xr:uid="{00000000-0005-0000-0000-0000CD5D0000}"/>
    <cellStyle name="Normal 10 5 2 5 2" xfId="24006" xr:uid="{00000000-0005-0000-0000-0000CE5D0000}"/>
    <cellStyle name="Normal 10 5 2 5 3" xfId="24007" xr:uid="{00000000-0005-0000-0000-0000CF5D0000}"/>
    <cellStyle name="Normal 10 5 2 5 4" xfId="24008" xr:uid="{00000000-0005-0000-0000-0000D05D0000}"/>
    <cellStyle name="Normal 10 5 2 6" xfId="24009" xr:uid="{00000000-0005-0000-0000-0000D15D0000}"/>
    <cellStyle name="Normal 10 5 2 7" xfId="24010" xr:uid="{00000000-0005-0000-0000-0000D25D0000}"/>
    <cellStyle name="Normal 10 5 2 8" xfId="24011" xr:uid="{00000000-0005-0000-0000-0000D35D0000}"/>
    <cellStyle name="Normal 10 5 3" xfId="24012" xr:uid="{00000000-0005-0000-0000-0000D45D0000}"/>
    <cellStyle name="Normal 10 5 3 2" xfId="24013" xr:uid="{00000000-0005-0000-0000-0000D55D0000}"/>
    <cellStyle name="Normal 10 5 3 3" xfId="24014" xr:uid="{00000000-0005-0000-0000-0000D65D0000}"/>
    <cellStyle name="Normal 10 5 3 4" xfId="24015" xr:uid="{00000000-0005-0000-0000-0000D75D0000}"/>
    <cellStyle name="Normal 10 5 4" xfId="24016" xr:uid="{00000000-0005-0000-0000-0000D85D0000}"/>
    <cellStyle name="Normal 10 5 4 2" xfId="24017" xr:uid="{00000000-0005-0000-0000-0000D95D0000}"/>
    <cellStyle name="Normal 10 5 4 3" xfId="24018" xr:uid="{00000000-0005-0000-0000-0000DA5D0000}"/>
    <cellStyle name="Normal 10 5 4 4" xfId="24019" xr:uid="{00000000-0005-0000-0000-0000DB5D0000}"/>
    <cellStyle name="Normal 10 5 5" xfId="24020" xr:uid="{00000000-0005-0000-0000-0000DC5D0000}"/>
    <cellStyle name="Normal 10 5 5 2" xfId="24021" xr:uid="{00000000-0005-0000-0000-0000DD5D0000}"/>
    <cellStyle name="Normal 10 5 5 3" xfId="24022" xr:uid="{00000000-0005-0000-0000-0000DE5D0000}"/>
    <cellStyle name="Normal 10 5 5 4" xfId="24023" xr:uid="{00000000-0005-0000-0000-0000DF5D0000}"/>
    <cellStyle name="Normal 10 5 6" xfId="24024" xr:uid="{00000000-0005-0000-0000-0000E05D0000}"/>
    <cellStyle name="Normal 10 5 6 2" xfId="24025" xr:uid="{00000000-0005-0000-0000-0000E15D0000}"/>
    <cellStyle name="Normal 10 5 6 3" xfId="24026" xr:uid="{00000000-0005-0000-0000-0000E25D0000}"/>
    <cellStyle name="Normal 10 5 6 4" xfId="24027" xr:uid="{00000000-0005-0000-0000-0000E35D0000}"/>
    <cellStyle name="Normal 10 5 7" xfId="24028" xr:uid="{00000000-0005-0000-0000-0000E45D0000}"/>
    <cellStyle name="Normal 10 5 8" xfId="24029" xr:uid="{00000000-0005-0000-0000-0000E55D0000}"/>
    <cellStyle name="Normal 10 5 9" xfId="24030" xr:uid="{00000000-0005-0000-0000-0000E65D0000}"/>
    <cellStyle name="Normal 10 50" xfId="24031" xr:uid="{00000000-0005-0000-0000-0000E75D0000}"/>
    <cellStyle name="Normal 10 51" xfId="24032" xr:uid="{00000000-0005-0000-0000-0000E85D0000}"/>
    <cellStyle name="Normal 10 52" xfId="24033" xr:uid="{00000000-0005-0000-0000-0000E95D0000}"/>
    <cellStyle name="Normal 10 53" xfId="24034" xr:uid="{00000000-0005-0000-0000-0000EA5D0000}"/>
    <cellStyle name="Normal 10 54" xfId="24035" xr:uid="{00000000-0005-0000-0000-0000EB5D0000}"/>
    <cellStyle name="Normal 10 55" xfId="24036" xr:uid="{00000000-0005-0000-0000-0000EC5D0000}"/>
    <cellStyle name="Normal 10 56" xfId="24037" xr:uid="{00000000-0005-0000-0000-0000ED5D0000}"/>
    <cellStyle name="Normal 10 57" xfId="24038" xr:uid="{00000000-0005-0000-0000-0000EE5D0000}"/>
    <cellStyle name="Normal 10 58" xfId="24039" xr:uid="{00000000-0005-0000-0000-0000EF5D0000}"/>
    <cellStyle name="Normal 10 59" xfId="24040" xr:uid="{00000000-0005-0000-0000-0000F05D0000}"/>
    <cellStyle name="Normal 10 6" xfId="24041" xr:uid="{00000000-0005-0000-0000-0000F15D0000}"/>
    <cellStyle name="Normal 10 6 2" xfId="24042" xr:uid="{00000000-0005-0000-0000-0000F25D0000}"/>
    <cellStyle name="Normal 10 6 2 2" xfId="24043" xr:uid="{00000000-0005-0000-0000-0000F35D0000}"/>
    <cellStyle name="Normal 10 6 2 2 2" xfId="24044" xr:uid="{00000000-0005-0000-0000-0000F45D0000}"/>
    <cellStyle name="Normal 10 6 2 2 3" xfId="24045" xr:uid="{00000000-0005-0000-0000-0000F55D0000}"/>
    <cellStyle name="Normal 10 6 2 2 4" xfId="24046" xr:uid="{00000000-0005-0000-0000-0000F65D0000}"/>
    <cellStyle name="Normal 10 6 2 3" xfId="24047" xr:uid="{00000000-0005-0000-0000-0000F75D0000}"/>
    <cellStyle name="Normal 10 6 2 3 2" xfId="24048" xr:uid="{00000000-0005-0000-0000-0000F85D0000}"/>
    <cellStyle name="Normal 10 6 2 3 3" xfId="24049" xr:uid="{00000000-0005-0000-0000-0000F95D0000}"/>
    <cellStyle name="Normal 10 6 2 3 4" xfId="24050" xr:uid="{00000000-0005-0000-0000-0000FA5D0000}"/>
    <cellStyle name="Normal 10 6 2 4" xfId="24051" xr:uid="{00000000-0005-0000-0000-0000FB5D0000}"/>
    <cellStyle name="Normal 10 6 2 4 2" xfId="24052" xr:uid="{00000000-0005-0000-0000-0000FC5D0000}"/>
    <cellStyle name="Normal 10 6 2 4 3" xfId="24053" xr:uid="{00000000-0005-0000-0000-0000FD5D0000}"/>
    <cellStyle name="Normal 10 6 2 4 4" xfId="24054" xr:uid="{00000000-0005-0000-0000-0000FE5D0000}"/>
    <cellStyle name="Normal 10 6 2 5" xfId="24055" xr:uid="{00000000-0005-0000-0000-0000FF5D0000}"/>
    <cellStyle name="Normal 10 6 2 5 2" xfId="24056" xr:uid="{00000000-0005-0000-0000-0000005E0000}"/>
    <cellStyle name="Normal 10 6 2 5 3" xfId="24057" xr:uid="{00000000-0005-0000-0000-0000015E0000}"/>
    <cellStyle name="Normal 10 6 2 5 4" xfId="24058" xr:uid="{00000000-0005-0000-0000-0000025E0000}"/>
    <cellStyle name="Normal 10 6 2 6" xfId="24059" xr:uid="{00000000-0005-0000-0000-0000035E0000}"/>
    <cellStyle name="Normal 10 6 2 7" xfId="24060" xr:uid="{00000000-0005-0000-0000-0000045E0000}"/>
    <cellStyle name="Normal 10 6 2 8" xfId="24061" xr:uid="{00000000-0005-0000-0000-0000055E0000}"/>
    <cellStyle name="Normal 10 6 3" xfId="24062" xr:uid="{00000000-0005-0000-0000-0000065E0000}"/>
    <cellStyle name="Normal 10 6 3 2" xfId="24063" xr:uid="{00000000-0005-0000-0000-0000075E0000}"/>
    <cellStyle name="Normal 10 6 3 3" xfId="24064" xr:uid="{00000000-0005-0000-0000-0000085E0000}"/>
    <cellStyle name="Normal 10 6 3 4" xfId="24065" xr:uid="{00000000-0005-0000-0000-0000095E0000}"/>
    <cellStyle name="Normal 10 6 4" xfId="24066" xr:uid="{00000000-0005-0000-0000-00000A5E0000}"/>
    <cellStyle name="Normal 10 6 4 2" xfId="24067" xr:uid="{00000000-0005-0000-0000-00000B5E0000}"/>
    <cellStyle name="Normal 10 6 4 3" xfId="24068" xr:uid="{00000000-0005-0000-0000-00000C5E0000}"/>
    <cellStyle name="Normal 10 6 4 4" xfId="24069" xr:uid="{00000000-0005-0000-0000-00000D5E0000}"/>
    <cellStyle name="Normal 10 6 5" xfId="24070" xr:uid="{00000000-0005-0000-0000-00000E5E0000}"/>
    <cellStyle name="Normal 10 6 5 2" xfId="24071" xr:uid="{00000000-0005-0000-0000-00000F5E0000}"/>
    <cellStyle name="Normal 10 6 5 3" xfId="24072" xr:uid="{00000000-0005-0000-0000-0000105E0000}"/>
    <cellStyle name="Normal 10 6 5 4" xfId="24073" xr:uid="{00000000-0005-0000-0000-0000115E0000}"/>
    <cellStyle name="Normal 10 6 6" xfId="24074" xr:uid="{00000000-0005-0000-0000-0000125E0000}"/>
    <cellStyle name="Normal 10 6 6 2" xfId="24075" xr:uid="{00000000-0005-0000-0000-0000135E0000}"/>
    <cellStyle name="Normal 10 6 6 3" xfId="24076" xr:uid="{00000000-0005-0000-0000-0000145E0000}"/>
    <cellStyle name="Normal 10 6 6 4" xfId="24077" xr:uid="{00000000-0005-0000-0000-0000155E0000}"/>
    <cellStyle name="Normal 10 6 7" xfId="24078" xr:uid="{00000000-0005-0000-0000-0000165E0000}"/>
    <cellStyle name="Normal 10 6 8" xfId="24079" xr:uid="{00000000-0005-0000-0000-0000175E0000}"/>
    <cellStyle name="Normal 10 6 9" xfId="24080" xr:uid="{00000000-0005-0000-0000-0000185E0000}"/>
    <cellStyle name="Normal 10 60" xfId="24081" xr:uid="{00000000-0005-0000-0000-0000195E0000}"/>
    <cellStyle name="Normal 10 61" xfId="24082" xr:uid="{00000000-0005-0000-0000-00001A5E0000}"/>
    <cellStyle name="Normal 10 62" xfId="24083" xr:uid="{00000000-0005-0000-0000-00001B5E0000}"/>
    <cellStyle name="Normal 10 63" xfId="24084" xr:uid="{00000000-0005-0000-0000-00001C5E0000}"/>
    <cellStyle name="Normal 10 64" xfId="24085" xr:uid="{00000000-0005-0000-0000-00001D5E0000}"/>
    <cellStyle name="Normal 10 65" xfId="24086" xr:uid="{00000000-0005-0000-0000-00001E5E0000}"/>
    <cellStyle name="Normal 10 66" xfId="24087" xr:uid="{00000000-0005-0000-0000-00001F5E0000}"/>
    <cellStyle name="Normal 10 67" xfId="24088" xr:uid="{00000000-0005-0000-0000-0000205E0000}"/>
    <cellStyle name="Normal 10 68" xfId="24089" xr:uid="{00000000-0005-0000-0000-0000215E0000}"/>
    <cellStyle name="Normal 10 69" xfId="24090" xr:uid="{00000000-0005-0000-0000-0000225E0000}"/>
    <cellStyle name="Normal 10 7" xfId="24091" xr:uid="{00000000-0005-0000-0000-0000235E0000}"/>
    <cellStyle name="Normal 10 7 2" xfId="24092" xr:uid="{00000000-0005-0000-0000-0000245E0000}"/>
    <cellStyle name="Normal 10 7 2 2" xfId="24093" xr:uid="{00000000-0005-0000-0000-0000255E0000}"/>
    <cellStyle name="Normal 10 7 2 2 2" xfId="24094" xr:uid="{00000000-0005-0000-0000-0000265E0000}"/>
    <cellStyle name="Normal 10 7 2 2 3" xfId="24095" xr:uid="{00000000-0005-0000-0000-0000275E0000}"/>
    <cellStyle name="Normal 10 7 2 2 4" xfId="24096" xr:uid="{00000000-0005-0000-0000-0000285E0000}"/>
    <cellStyle name="Normal 10 7 2 3" xfId="24097" xr:uid="{00000000-0005-0000-0000-0000295E0000}"/>
    <cellStyle name="Normal 10 7 2 3 2" xfId="24098" xr:uid="{00000000-0005-0000-0000-00002A5E0000}"/>
    <cellStyle name="Normal 10 7 2 3 3" xfId="24099" xr:uid="{00000000-0005-0000-0000-00002B5E0000}"/>
    <cellStyle name="Normal 10 7 2 3 4" xfId="24100" xr:uid="{00000000-0005-0000-0000-00002C5E0000}"/>
    <cellStyle name="Normal 10 7 2 4" xfId="24101" xr:uid="{00000000-0005-0000-0000-00002D5E0000}"/>
    <cellStyle name="Normal 10 7 2 4 2" xfId="24102" xr:uid="{00000000-0005-0000-0000-00002E5E0000}"/>
    <cellStyle name="Normal 10 7 2 4 3" xfId="24103" xr:uid="{00000000-0005-0000-0000-00002F5E0000}"/>
    <cellStyle name="Normal 10 7 2 4 4" xfId="24104" xr:uid="{00000000-0005-0000-0000-0000305E0000}"/>
    <cellStyle name="Normal 10 7 2 5" xfId="24105" xr:uid="{00000000-0005-0000-0000-0000315E0000}"/>
    <cellStyle name="Normal 10 7 2 5 2" xfId="24106" xr:uid="{00000000-0005-0000-0000-0000325E0000}"/>
    <cellStyle name="Normal 10 7 2 5 3" xfId="24107" xr:uid="{00000000-0005-0000-0000-0000335E0000}"/>
    <cellStyle name="Normal 10 7 2 5 4" xfId="24108" xr:uid="{00000000-0005-0000-0000-0000345E0000}"/>
    <cellStyle name="Normal 10 7 2 6" xfId="24109" xr:uid="{00000000-0005-0000-0000-0000355E0000}"/>
    <cellStyle name="Normal 10 7 2 7" xfId="24110" xr:uid="{00000000-0005-0000-0000-0000365E0000}"/>
    <cellStyle name="Normal 10 7 2 8" xfId="24111" xr:uid="{00000000-0005-0000-0000-0000375E0000}"/>
    <cellStyle name="Normal 10 7 3" xfId="24112" xr:uid="{00000000-0005-0000-0000-0000385E0000}"/>
    <cellStyle name="Normal 10 7 3 2" xfId="24113" xr:uid="{00000000-0005-0000-0000-0000395E0000}"/>
    <cellStyle name="Normal 10 7 3 3" xfId="24114" xr:uid="{00000000-0005-0000-0000-00003A5E0000}"/>
    <cellStyle name="Normal 10 7 3 4" xfId="24115" xr:uid="{00000000-0005-0000-0000-00003B5E0000}"/>
    <cellStyle name="Normal 10 7 4" xfId="24116" xr:uid="{00000000-0005-0000-0000-00003C5E0000}"/>
    <cellStyle name="Normal 10 7 4 2" xfId="24117" xr:uid="{00000000-0005-0000-0000-00003D5E0000}"/>
    <cellStyle name="Normal 10 7 4 3" xfId="24118" xr:uid="{00000000-0005-0000-0000-00003E5E0000}"/>
    <cellStyle name="Normal 10 7 4 4" xfId="24119" xr:uid="{00000000-0005-0000-0000-00003F5E0000}"/>
    <cellStyle name="Normal 10 7 5" xfId="24120" xr:uid="{00000000-0005-0000-0000-0000405E0000}"/>
    <cellStyle name="Normal 10 7 5 2" xfId="24121" xr:uid="{00000000-0005-0000-0000-0000415E0000}"/>
    <cellStyle name="Normal 10 7 5 3" xfId="24122" xr:uid="{00000000-0005-0000-0000-0000425E0000}"/>
    <cellStyle name="Normal 10 7 5 4" xfId="24123" xr:uid="{00000000-0005-0000-0000-0000435E0000}"/>
    <cellStyle name="Normal 10 7 6" xfId="24124" xr:uid="{00000000-0005-0000-0000-0000445E0000}"/>
    <cellStyle name="Normal 10 7 6 2" xfId="24125" xr:uid="{00000000-0005-0000-0000-0000455E0000}"/>
    <cellStyle name="Normal 10 7 6 3" xfId="24126" xr:uid="{00000000-0005-0000-0000-0000465E0000}"/>
    <cellStyle name="Normal 10 7 6 4" xfId="24127" xr:uid="{00000000-0005-0000-0000-0000475E0000}"/>
    <cellStyle name="Normal 10 7 7" xfId="24128" xr:uid="{00000000-0005-0000-0000-0000485E0000}"/>
    <cellStyle name="Normal 10 7 8" xfId="24129" xr:uid="{00000000-0005-0000-0000-0000495E0000}"/>
    <cellStyle name="Normal 10 7 9" xfId="24130" xr:uid="{00000000-0005-0000-0000-00004A5E0000}"/>
    <cellStyle name="Normal 10 70" xfId="24131" xr:uid="{00000000-0005-0000-0000-00004B5E0000}"/>
    <cellStyle name="Normal 10 71" xfId="24132" xr:uid="{00000000-0005-0000-0000-00004C5E0000}"/>
    <cellStyle name="Normal 10 72" xfId="24133" xr:uid="{00000000-0005-0000-0000-00004D5E0000}"/>
    <cellStyle name="Normal 10 73" xfId="24134" xr:uid="{00000000-0005-0000-0000-00004E5E0000}"/>
    <cellStyle name="Normal 10 74" xfId="24135" xr:uid="{00000000-0005-0000-0000-00004F5E0000}"/>
    <cellStyle name="Normal 10 75" xfId="24136" xr:uid="{00000000-0005-0000-0000-0000505E0000}"/>
    <cellStyle name="Normal 10 76" xfId="24137" xr:uid="{00000000-0005-0000-0000-0000515E0000}"/>
    <cellStyle name="Normal 10 77" xfId="24138" xr:uid="{00000000-0005-0000-0000-0000525E0000}"/>
    <cellStyle name="Normal 10 78" xfId="24139" xr:uid="{00000000-0005-0000-0000-0000535E0000}"/>
    <cellStyle name="Normal 10 79" xfId="24140" xr:uid="{00000000-0005-0000-0000-0000545E0000}"/>
    <cellStyle name="Normal 10 8" xfId="24141" xr:uid="{00000000-0005-0000-0000-0000555E0000}"/>
    <cellStyle name="Normal 10 8 2" xfId="24142" xr:uid="{00000000-0005-0000-0000-0000565E0000}"/>
    <cellStyle name="Normal 10 8 2 2" xfId="24143" xr:uid="{00000000-0005-0000-0000-0000575E0000}"/>
    <cellStyle name="Normal 10 8 2 2 2" xfId="24144" xr:uid="{00000000-0005-0000-0000-0000585E0000}"/>
    <cellStyle name="Normal 10 8 2 2 3" xfId="24145" xr:uid="{00000000-0005-0000-0000-0000595E0000}"/>
    <cellStyle name="Normal 10 8 2 2 4" xfId="24146" xr:uid="{00000000-0005-0000-0000-00005A5E0000}"/>
    <cellStyle name="Normal 10 8 2 3" xfId="24147" xr:uid="{00000000-0005-0000-0000-00005B5E0000}"/>
    <cellStyle name="Normal 10 8 2 3 2" xfId="24148" xr:uid="{00000000-0005-0000-0000-00005C5E0000}"/>
    <cellStyle name="Normal 10 8 2 3 3" xfId="24149" xr:uid="{00000000-0005-0000-0000-00005D5E0000}"/>
    <cellStyle name="Normal 10 8 2 3 4" xfId="24150" xr:uid="{00000000-0005-0000-0000-00005E5E0000}"/>
    <cellStyle name="Normal 10 8 2 4" xfId="24151" xr:uid="{00000000-0005-0000-0000-00005F5E0000}"/>
    <cellStyle name="Normal 10 8 2 4 2" xfId="24152" xr:uid="{00000000-0005-0000-0000-0000605E0000}"/>
    <cellStyle name="Normal 10 8 2 4 3" xfId="24153" xr:uid="{00000000-0005-0000-0000-0000615E0000}"/>
    <cellStyle name="Normal 10 8 2 4 4" xfId="24154" xr:uid="{00000000-0005-0000-0000-0000625E0000}"/>
    <cellStyle name="Normal 10 8 2 5" xfId="24155" xr:uid="{00000000-0005-0000-0000-0000635E0000}"/>
    <cellStyle name="Normal 10 8 2 5 2" xfId="24156" xr:uid="{00000000-0005-0000-0000-0000645E0000}"/>
    <cellStyle name="Normal 10 8 2 5 3" xfId="24157" xr:uid="{00000000-0005-0000-0000-0000655E0000}"/>
    <cellStyle name="Normal 10 8 2 5 4" xfId="24158" xr:uid="{00000000-0005-0000-0000-0000665E0000}"/>
    <cellStyle name="Normal 10 8 2 6" xfId="24159" xr:uid="{00000000-0005-0000-0000-0000675E0000}"/>
    <cellStyle name="Normal 10 8 2 7" xfId="24160" xr:uid="{00000000-0005-0000-0000-0000685E0000}"/>
    <cellStyle name="Normal 10 8 2 8" xfId="24161" xr:uid="{00000000-0005-0000-0000-0000695E0000}"/>
    <cellStyle name="Normal 10 8 3" xfId="24162" xr:uid="{00000000-0005-0000-0000-00006A5E0000}"/>
    <cellStyle name="Normal 10 8 3 2" xfId="24163" xr:uid="{00000000-0005-0000-0000-00006B5E0000}"/>
    <cellStyle name="Normal 10 8 3 3" xfId="24164" xr:uid="{00000000-0005-0000-0000-00006C5E0000}"/>
    <cellStyle name="Normal 10 8 3 4" xfId="24165" xr:uid="{00000000-0005-0000-0000-00006D5E0000}"/>
    <cellStyle name="Normal 10 8 4" xfId="24166" xr:uid="{00000000-0005-0000-0000-00006E5E0000}"/>
    <cellStyle name="Normal 10 8 4 2" xfId="24167" xr:uid="{00000000-0005-0000-0000-00006F5E0000}"/>
    <cellStyle name="Normal 10 8 4 3" xfId="24168" xr:uid="{00000000-0005-0000-0000-0000705E0000}"/>
    <cellStyle name="Normal 10 8 4 4" xfId="24169" xr:uid="{00000000-0005-0000-0000-0000715E0000}"/>
    <cellStyle name="Normal 10 8 5" xfId="24170" xr:uid="{00000000-0005-0000-0000-0000725E0000}"/>
    <cellStyle name="Normal 10 8 5 2" xfId="24171" xr:uid="{00000000-0005-0000-0000-0000735E0000}"/>
    <cellStyle name="Normal 10 8 5 3" xfId="24172" xr:uid="{00000000-0005-0000-0000-0000745E0000}"/>
    <cellStyle name="Normal 10 8 5 4" xfId="24173" xr:uid="{00000000-0005-0000-0000-0000755E0000}"/>
    <cellStyle name="Normal 10 8 6" xfId="24174" xr:uid="{00000000-0005-0000-0000-0000765E0000}"/>
    <cellStyle name="Normal 10 8 6 2" xfId="24175" xr:uid="{00000000-0005-0000-0000-0000775E0000}"/>
    <cellStyle name="Normal 10 8 6 3" xfId="24176" xr:uid="{00000000-0005-0000-0000-0000785E0000}"/>
    <cellStyle name="Normal 10 8 6 4" xfId="24177" xr:uid="{00000000-0005-0000-0000-0000795E0000}"/>
    <cellStyle name="Normal 10 8 7" xfId="24178" xr:uid="{00000000-0005-0000-0000-00007A5E0000}"/>
    <cellStyle name="Normal 10 8 8" xfId="24179" xr:uid="{00000000-0005-0000-0000-00007B5E0000}"/>
    <cellStyle name="Normal 10 8 9" xfId="24180" xr:uid="{00000000-0005-0000-0000-00007C5E0000}"/>
    <cellStyle name="Normal 10 80" xfId="24181" xr:uid="{00000000-0005-0000-0000-00007D5E0000}"/>
    <cellStyle name="Normal 10 81" xfId="24182" xr:uid="{00000000-0005-0000-0000-00007E5E0000}"/>
    <cellStyle name="Normal 10 82" xfId="24183" xr:uid="{00000000-0005-0000-0000-00007F5E0000}"/>
    <cellStyle name="Normal 10 83" xfId="24184" xr:uid="{00000000-0005-0000-0000-0000805E0000}"/>
    <cellStyle name="Normal 10 84" xfId="24185" xr:uid="{00000000-0005-0000-0000-0000815E0000}"/>
    <cellStyle name="Normal 10 85" xfId="24186" xr:uid="{00000000-0005-0000-0000-0000825E0000}"/>
    <cellStyle name="Normal 10 86" xfId="24187" xr:uid="{00000000-0005-0000-0000-0000835E0000}"/>
    <cellStyle name="Normal 10 87" xfId="24188" xr:uid="{00000000-0005-0000-0000-0000845E0000}"/>
    <cellStyle name="Normal 10 88" xfId="24189" xr:uid="{00000000-0005-0000-0000-0000855E0000}"/>
    <cellStyle name="Normal 10 89" xfId="24190" xr:uid="{00000000-0005-0000-0000-0000865E0000}"/>
    <cellStyle name="Normal 10 9" xfId="24191" xr:uid="{00000000-0005-0000-0000-0000875E0000}"/>
    <cellStyle name="Normal 10 9 2" xfId="24192" xr:uid="{00000000-0005-0000-0000-0000885E0000}"/>
    <cellStyle name="Normal 10 9 2 2" xfId="24193" xr:uid="{00000000-0005-0000-0000-0000895E0000}"/>
    <cellStyle name="Normal 10 9 2 2 2" xfId="24194" xr:uid="{00000000-0005-0000-0000-00008A5E0000}"/>
    <cellStyle name="Normal 10 9 2 2 3" xfId="24195" xr:uid="{00000000-0005-0000-0000-00008B5E0000}"/>
    <cellStyle name="Normal 10 9 2 2 4" xfId="24196" xr:uid="{00000000-0005-0000-0000-00008C5E0000}"/>
    <cellStyle name="Normal 10 9 2 3" xfId="24197" xr:uid="{00000000-0005-0000-0000-00008D5E0000}"/>
    <cellStyle name="Normal 10 9 2 3 2" xfId="24198" xr:uid="{00000000-0005-0000-0000-00008E5E0000}"/>
    <cellStyle name="Normal 10 9 2 3 3" xfId="24199" xr:uid="{00000000-0005-0000-0000-00008F5E0000}"/>
    <cellStyle name="Normal 10 9 2 3 4" xfId="24200" xr:uid="{00000000-0005-0000-0000-0000905E0000}"/>
    <cellStyle name="Normal 10 9 2 4" xfId="24201" xr:uid="{00000000-0005-0000-0000-0000915E0000}"/>
    <cellStyle name="Normal 10 9 2 4 2" xfId="24202" xr:uid="{00000000-0005-0000-0000-0000925E0000}"/>
    <cellStyle name="Normal 10 9 2 4 3" xfId="24203" xr:uid="{00000000-0005-0000-0000-0000935E0000}"/>
    <cellStyle name="Normal 10 9 2 4 4" xfId="24204" xr:uid="{00000000-0005-0000-0000-0000945E0000}"/>
    <cellStyle name="Normal 10 9 2 5" xfId="24205" xr:uid="{00000000-0005-0000-0000-0000955E0000}"/>
    <cellStyle name="Normal 10 9 2 5 2" xfId="24206" xr:uid="{00000000-0005-0000-0000-0000965E0000}"/>
    <cellStyle name="Normal 10 9 2 5 3" xfId="24207" xr:uid="{00000000-0005-0000-0000-0000975E0000}"/>
    <cellStyle name="Normal 10 9 2 5 4" xfId="24208" xr:uid="{00000000-0005-0000-0000-0000985E0000}"/>
    <cellStyle name="Normal 10 9 2 6" xfId="24209" xr:uid="{00000000-0005-0000-0000-0000995E0000}"/>
    <cellStyle name="Normal 10 9 2 7" xfId="24210" xr:uid="{00000000-0005-0000-0000-00009A5E0000}"/>
    <cellStyle name="Normal 10 9 2 8" xfId="24211" xr:uid="{00000000-0005-0000-0000-00009B5E0000}"/>
    <cellStyle name="Normal 10 9 3" xfId="24212" xr:uid="{00000000-0005-0000-0000-00009C5E0000}"/>
    <cellStyle name="Normal 10 9 3 2" xfId="24213" xr:uid="{00000000-0005-0000-0000-00009D5E0000}"/>
    <cellStyle name="Normal 10 9 3 3" xfId="24214" xr:uid="{00000000-0005-0000-0000-00009E5E0000}"/>
    <cellStyle name="Normal 10 9 3 4" xfId="24215" xr:uid="{00000000-0005-0000-0000-00009F5E0000}"/>
    <cellStyle name="Normal 10 9 4" xfId="24216" xr:uid="{00000000-0005-0000-0000-0000A05E0000}"/>
    <cellStyle name="Normal 10 9 4 2" xfId="24217" xr:uid="{00000000-0005-0000-0000-0000A15E0000}"/>
    <cellStyle name="Normal 10 9 4 3" xfId="24218" xr:uid="{00000000-0005-0000-0000-0000A25E0000}"/>
    <cellStyle name="Normal 10 9 4 4" xfId="24219" xr:uid="{00000000-0005-0000-0000-0000A35E0000}"/>
    <cellStyle name="Normal 10 9 5" xfId="24220" xr:uid="{00000000-0005-0000-0000-0000A45E0000}"/>
    <cellStyle name="Normal 10 9 5 2" xfId="24221" xr:uid="{00000000-0005-0000-0000-0000A55E0000}"/>
    <cellStyle name="Normal 10 9 5 3" xfId="24222" xr:uid="{00000000-0005-0000-0000-0000A65E0000}"/>
    <cellStyle name="Normal 10 9 5 4" xfId="24223" xr:uid="{00000000-0005-0000-0000-0000A75E0000}"/>
    <cellStyle name="Normal 10 9 6" xfId="24224" xr:uid="{00000000-0005-0000-0000-0000A85E0000}"/>
    <cellStyle name="Normal 10 9 6 2" xfId="24225" xr:uid="{00000000-0005-0000-0000-0000A95E0000}"/>
    <cellStyle name="Normal 10 9 6 3" xfId="24226" xr:uid="{00000000-0005-0000-0000-0000AA5E0000}"/>
    <cellStyle name="Normal 10 9 6 4" xfId="24227" xr:uid="{00000000-0005-0000-0000-0000AB5E0000}"/>
    <cellStyle name="Normal 10 9 7" xfId="24228" xr:uid="{00000000-0005-0000-0000-0000AC5E0000}"/>
    <cellStyle name="Normal 10 9 8" xfId="24229" xr:uid="{00000000-0005-0000-0000-0000AD5E0000}"/>
    <cellStyle name="Normal 10 9 9" xfId="24230" xr:uid="{00000000-0005-0000-0000-0000AE5E0000}"/>
    <cellStyle name="Normal 10 90" xfId="24231" xr:uid="{00000000-0005-0000-0000-0000AF5E0000}"/>
    <cellStyle name="Normal 10 91" xfId="24232" xr:uid="{00000000-0005-0000-0000-0000B05E0000}"/>
    <cellStyle name="Normal 10 92" xfId="24233" xr:uid="{00000000-0005-0000-0000-0000B15E0000}"/>
    <cellStyle name="Normal 10 93" xfId="24234" xr:uid="{00000000-0005-0000-0000-0000B25E0000}"/>
    <cellStyle name="Normal 10 94" xfId="24235" xr:uid="{00000000-0005-0000-0000-0000B35E0000}"/>
    <cellStyle name="Normal 10 95" xfId="24236" xr:uid="{00000000-0005-0000-0000-0000B45E0000}"/>
    <cellStyle name="Normal 10 96" xfId="24237" xr:uid="{00000000-0005-0000-0000-0000B55E0000}"/>
    <cellStyle name="Normal 10 97" xfId="24238" xr:uid="{00000000-0005-0000-0000-0000B65E0000}"/>
    <cellStyle name="Normal 10 98" xfId="24239" xr:uid="{00000000-0005-0000-0000-0000B75E0000}"/>
    <cellStyle name="Normal 10 99" xfId="24240" xr:uid="{00000000-0005-0000-0000-0000B85E0000}"/>
    <cellStyle name="Normal 100" xfId="24241" xr:uid="{00000000-0005-0000-0000-0000B95E0000}"/>
    <cellStyle name="Normal 101" xfId="24242" xr:uid="{00000000-0005-0000-0000-0000BA5E0000}"/>
    <cellStyle name="Normal 102" xfId="24243" xr:uid="{00000000-0005-0000-0000-0000BB5E0000}"/>
    <cellStyle name="Normal 103" xfId="24244" xr:uid="{00000000-0005-0000-0000-0000BC5E0000}"/>
    <cellStyle name="Normal 104" xfId="24245" xr:uid="{00000000-0005-0000-0000-0000BD5E0000}"/>
    <cellStyle name="Normal 105" xfId="24246" xr:uid="{00000000-0005-0000-0000-0000BE5E0000}"/>
    <cellStyle name="Normal 106" xfId="24247" xr:uid="{00000000-0005-0000-0000-0000BF5E0000}"/>
    <cellStyle name="Normal 107" xfId="24248" xr:uid="{00000000-0005-0000-0000-0000C05E0000}"/>
    <cellStyle name="Normal 108" xfId="24249" xr:uid="{00000000-0005-0000-0000-0000C15E0000}"/>
    <cellStyle name="Normal 109" xfId="24250" xr:uid="{00000000-0005-0000-0000-0000C25E0000}"/>
    <cellStyle name="Normal 11" xfId="24251" xr:uid="{00000000-0005-0000-0000-0000C35E0000}"/>
    <cellStyle name="Normal 11 2" xfId="24252" xr:uid="{00000000-0005-0000-0000-0000C45E0000}"/>
    <cellStyle name="Normal 11 2 2" xfId="24253" xr:uid="{00000000-0005-0000-0000-0000C55E0000}"/>
    <cellStyle name="Normal 11 2 2 2" xfId="24254" xr:uid="{00000000-0005-0000-0000-0000C65E0000}"/>
    <cellStyle name="Normal 11 2 3" xfId="24255" xr:uid="{00000000-0005-0000-0000-0000C75E0000}"/>
    <cellStyle name="Normal 11 3" xfId="24256" xr:uid="{00000000-0005-0000-0000-0000C85E0000}"/>
    <cellStyle name="Normal 11 3 2" xfId="24257" xr:uid="{00000000-0005-0000-0000-0000C95E0000}"/>
    <cellStyle name="Normal 11 4" xfId="24258" xr:uid="{00000000-0005-0000-0000-0000CA5E0000}"/>
    <cellStyle name="Normal 11 5" xfId="24259" xr:uid="{00000000-0005-0000-0000-0000CB5E0000}"/>
    <cellStyle name="Normal 110" xfId="24260" xr:uid="{00000000-0005-0000-0000-0000CC5E0000}"/>
    <cellStyle name="Normal 111" xfId="24261" xr:uid="{00000000-0005-0000-0000-0000CD5E0000}"/>
    <cellStyle name="Normal 112" xfId="24262" xr:uid="{00000000-0005-0000-0000-0000CE5E0000}"/>
    <cellStyle name="Normal 113" xfId="24263" xr:uid="{00000000-0005-0000-0000-0000CF5E0000}"/>
    <cellStyle name="Normal 114" xfId="24264" xr:uid="{00000000-0005-0000-0000-0000D05E0000}"/>
    <cellStyle name="Normal 115" xfId="24265" xr:uid="{00000000-0005-0000-0000-0000D15E0000}"/>
    <cellStyle name="Normal 116" xfId="24266" xr:uid="{00000000-0005-0000-0000-0000D25E0000}"/>
    <cellStyle name="Normal 117" xfId="24267" xr:uid="{00000000-0005-0000-0000-0000D35E0000}"/>
    <cellStyle name="Normal 118" xfId="24268" xr:uid="{00000000-0005-0000-0000-0000D45E0000}"/>
    <cellStyle name="Normal 119" xfId="24269" xr:uid="{00000000-0005-0000-0000-0000D55E0000}"/>
    <cellStyle name="Normal 12" xfId="24270" xr:uid="{00000000-0005-0000-0000-0000D65E0000}"/>
    <cellStyle name="Normal 12 10" xfId="24271" xr:uid="{00000000-0005-0000-0000-0000D75E0000}"/>
    <cellStyle name="Normal 12 10 2" xfId="24272" xr:uid="{00000000-0005-0000-0000-0000D85E0000}"/>
    <cellStyle name="Normal 12 10 2 2" xfId="24273" xr:uid="{00000000-0005-0000-0000-0000D95E0000}"/>
    <cellStyle name="Normal 12 10 2 2 2" xfId="24274" xr:uid="{00000000-0005-0000-0000-0000DA5E0000}"/>
    <cellStyle name="Normal 12 10 2 2 3" xfId="24275" xr:uid="{00000000-0005-0000-0000-0000DB5E0000}"/>
    <cellStyle name="Normal 12 10 2 2 4" xfId="24276" xr:uid="{00000000-0005-0000-0000-0000DC5E0000}"/>
    <cellStyle name="Normal 12 10 2 3" xfId="24277" xr:uid="{00000000-0005-0000-0000-0000DD5E0000}"/>
    <cellStyle name="Normal 12 10 2 3 2" xfId="24278" xr:uid="{00000000-0005-0000-0000-0000DE5E0000}"/>
    <cellStyle name="Normal 12 10 2 3 3" xfId="24279" xr:uid="{00000000-0005-0000-0000-0000DF5E0000}"/>
    <cellStyle name="Normal 12 10 2 3 4" xfId="24280" xr:uid="{00000000-0005-0000-0000-0000E05E0000}"/>
    <cellStyle name="Normal 12 10 2 4" xfId="24281" xr:uid="{00000000-0005-0000-0000-0000E15E0000}"/>
    <cellStyle name="Normal 12 10 2 4 2" xfId="24282" xr:uid="{00000000-0005-0000-0000-0000E25E0000}"/>
    <cellStyle name="Normal 12 10 2 4 3" xfId="24283" xr:uid="{00000000-0005-0000-0000-0000E35E0000}"/>
    <cellStyle name="Normal 12 10 2 4 4" xfId="24284" xr:uid="{00000000-0005-0000-0000-0000E45E0000}"/>
    <cellStyle name="Normal 12 10 2 5" xfId="24285" xr:uid="{00000000-0005-0000-0000-0000E55E0000}"/>
    <cellStyle name="Normal 12 10 2 5 2" xfId="24286" xr:uid="{00000000-0005-0000-0000-0000E65E0000}"/>
    <cellStyle name="Normal 12 10 2 5 3" xfId="24287" xr:uid="{00000000-0005-0000-0000-0000E75E0000}"/>
    <cellStyle name="Normal 12 10 2 5 4" xfId="24288" xr:uid="{00000000-0005-0000-0000-0000E85E0000}"/>
    <cellStyle name="Normal 12 10 2 6" xfId="24289" xr:uid="{00000000-0005-0000-0000-0000E95E0000}"/>
    <cellStyle name="Normal 12 10 2 7" xfId="24290" xr:uid="{00000000-0005-0000-0000-0000EA5E0000}"/>
    <cellStyle name="Normal 12 10 2 8" xfId="24291" xr:uid="{00000000-0005-0000-0000-0000EB5E0000}"/>
    <cellStyle name="Normal 12 10 3" xfId="24292" xr:uid="{00000000-0005-0000-0000-0000EC5E0000}"/>
    <cellStyle name="Normal 12 10 3 2" xfId="24293" xr:uid="{00000000-0005-0000-0000-0000ED5E0000}"/>
    <cellStyle name="Normal 12 10 3 3" xfId="24294" xr:uid="{00000000-0005-0000-0000-0000EE5E0000}"/>
    <cellStyle name="Normal 12 10 3 4" xfId="24295" xr:uid="{00000000-0005-0000-0000-0000EF5E0000}"/>
    <cellStyle name="Normal 12 10 4" xfId="24296" xr:uid="{00000000-0005-0000-0000-0000F05E0000}"/>
    <cellStyle name="Normal 12 10 4 2" xfId="24297" xr:uid="{00000000-0005-0000-0000-0000F15E0000}"/>
    <cellStyle name="Normal 12 10 4 3" xfId="24298" xr:uid="{00000000-0005-0000-0000-0000F25E0000}"/>
    <cellStyle name="Normal 12 10 4 4" xfId="24299" xr:uid="{00000000-0005-0000-0000-0000F35E0000}"/>
    <cellStyle name="Normal 12 10 5" xfId="24300" xr:uid="{00000000-0005-0000-0000-0000F45E0000}"/>
    <cellStyle name="Normal 12 10 5 2" xfId="24301" xr:uid="{00000000-0005-0000-0000-0000F55E0000}"/>
    <cellStyle name="Normal 12 10 5 3" xfId="24302" xr:uid="{00000000-0005-0000-0000-0000F65E0000}"/>
    <cellStyle name="Normal 12 10 5 4" xfId="24303" xr:uid="{00000000-0005-0000-0000-0000F75E0000}"/>
    <cellStyle name="Normal 12 10 6" xfId="24304" xr:uid="{00000000-0005-0000-0000-0000F85E0000}"/>
    <cellStyle name="Normal 12 10 6 2" xfId="24305" xr:uid="{00000000-0005-0000-0000-0000F95E0000}"/>
    <cellStyle name="Normal 12 10 6 3" xfId="24306" xr:uid="{00000000-0005-0000-0000-0000FA5E0000}"/>
    <cellStyle name="Normal 12 10 6 4" xfId="24307" xr:uid="{00000000-0005-0000-0000-0000FB5E0000}"/>
    <cellStyle name="Normal 12 10 7" xfId="24308" xr:uid="{00000000-0005-0000-0000-0000FC5E0000}"/>
    <cellStyle name="Normal 12 10 8" xfId="24309" xr:uid="{00000000-0005-0000-0000-0000FD5E0000}"/>
    <cellStyle name="Normal 12 10 9" xfId="24310" xr:uid="{00000000-0005-0000-0000-0000FE5E0000}"/>
    <cellStyle name="Normal 12 100" xfId="24311" xr:uid="{00000000-0005-0000-0000-0000FF5E0000}"/>
    <cellStyle name="Normal 12 101" xfId="24312" xr:uid="{00000000-0005-0000-0000-0000005F0000}"/>
    <cellStyle name="Normal 12 102" xfId="24313" xr:uid="{00000000-0005-0000-0000-0000015F0000}"/>
    <cellStyle name="Normal 12 103" xfId="24314" xr:uid="{00000000-0005-0000-0000-0000025F0000}"/>
    <cellStyle name="Normal 12 104" xfId="24315" xr:uid="{00000000-0005-0000-0000-0000035F0000}"/>
    <cellStyle name="Normal 12 105" xfId="24316" xr:uid="{00000000-0005-0000-0000-0000045F0000}"/>
    <cellStyle name="Normal 12 106" xfId="24317" xr:uid="{00000000-0005-0000-0000-0000055F0000}"/>
    <cellStyle name="Normal 12 107" xfId="24318" xr:uid="{00000000-0005-0000-0000-0000065F0000}"/>
    <cellStyle name="Normal 12 108" xfId="24319" xr:uid="{00000000-0005-0000-0000-0000075F0000}"/>
    <cellStyle name="Normal 12 109" xfId="24320" xr:uid="{00000000-0005-0000-0000-0000085F0000}"/>
    <cellStyle name="Normal 12 11" xfId="24321" xr:uid="{00000000-0005-0000-0000-0000095F0000}"/>
    <cellStyle name="Normal 12 11 2" xfId="24322" xr:uid="{00000000-0005-0000-0000-00000A5F0000}"/>
    <cellStyle name="Normal 12 11 2 2" xfId="24323" xr:uid="{00000000-0005-0000-0000-00000B5F0000}"/>
    <cellStyle name="Normal 12 11 2 2 2" xfId="24324" xr:uid="{00000000-0005-0000-0000-00000C5F0000}"/>
    <cellStyle name="Normal 12 11 2 2 3" xfId="24325" xr:uid="{00000000-0005-0000-0000-00000D5F0000}"/>
    <cellStyle name="Normal 12 11 2 2 4" xfId="24326" xr:uid="{00000000-0005-0000-0000-00000E5F0000}"/>
    <cellStyle name="Normal 12 11 2 3" xfId="24327" xr:uid="{00000000-0005-0000-0000-00000F5F0000}"/>
    <cellStyle name="Normal 12 11 2 3 2" xfId="24328" xr:uid="{00000000-0005-0000-0000-0000105F0000}"/>
    <cellStyle name="Normal 12 11 2 3 3" xfId="24329" xr:uid="{00000000-0005-0000-0000-0000115F0000}"/>
    <cellStyle name="Normal 12 11 2 3 4" xfId="24330" xr:uid="{00000000-0005-0000-0000-0000125F0000}"/>
    <cellStyle name="Normal 12 11 2 4" xfId="24331" xr:uid="{00000000-0005-0000-0000-0000135F0000}"/>
    <cellStyle name="Normal 12 11 2 4 2" xfId="24332" xr:uid="{00000000-0005-0000-0000-0000145F0000}"/>
    <cellStyle name="Normal 12 11 2 4 3" xfId="24333" xr:uid="{00000000-0005-0000-0000-0000155F0000}"/>
    <cellStyle name="Normal 12 11 2 4 4" xfId="24334" xr:uid="{00000000-0005-0000-0000-0000165F0000}"/>
    <cellStyle name="Normal 12 11 2 5" xfId="24335" xr:uid="{00000000-0005-0000-0000-0000175F0000}"/>
    <cellStyle name="Normal 12 11 2 5 2" xfId="24336" xr:uid="{00000000-0005-0000-0000-0000185F0000}"/>
    <cellStyle name="Normal 12 11 2 5 3" xfId="24337" xr:uid="{00000000-0005-0000-0000-0000195F0000}"/>
    <cellStyle name="Normal 12 11 2 5 4" xfId="24338" xr:uid="{00000000-0005-0000-0000-00001A5F0000}"/>
    <cellStyle name="Normal 12 11 2 6" xfId="24339" xr:uid="{00000000-0005-0000-0000-00001B5F0000}"/>
    <cellStyle name="Normal 12 11 2 7" xfId="24340" xr:uid="{00000000-0005-0000-0000-00001C5F0000}"/>
    <cellStyle name="Normal 12 11 2 8" xfId="24341" xr:uid="{00000000-0005-0000-0000-00001D5F0000}"/>
    <cellStyle name="Normal 12 11 3" xfId="24342" xr:uid="{00000000-0005-0000-0000-00001E5F0000}"/>
    <cellStyle name="Normal 12 11 3 2" xfId="24343" xr:uid="{00000000-0005-0000-0000-00001F5F0000}"/>
    <cellStyle name="Normal 12 11 3 3" xfId="24344" xr:uid="{00000000-0005-0000-0000-0000205F0000}"/>
    <cellStyle name="Normal 12 11 3 4" xfId="24345" xr:uid="{00000000-0005-0000-0000-0000215F0000}"/>
    <cellStyle name="Normal 12 11 4" xfId="24346" xr:uid="{00000000-0005-0000-0000-0000225F0000}"/>
    <cellStyle name="Normal 12 11 4 2" xfId="24347" xr:uid="{00000000-0005-0000-0000-0000235F0000}"/>
    <cellStyle name="Normal 12 11 4 3" xfId="24348" xr:uid="{00000000-0005-0000-0000-0000245F0000}"/>
    <cellStyle name="Normal 12 11 4 4" xfId="24349" xr:uid="{00000000-0005-0000-0000-0000255F0000}"/>
    <cellStyle name="Normal 12 11 5" xfId="24350" xr:uid="{00000000-0005-0000-0000-0000265F0000}"/>
    <cellStyle name="Normal 12 11 5 2" xfId="24351" xr:uid="{00000000-0005-0000-0000-0000275F0000}"/>
    <cellStyle name="Normal 12 11 5 3" xfId="24352" xr:uid="{00000000-0005-0000-0000-0000285F0000}"/>
    <cellStyle name="Normal 12 11 5 4" xfId="24353" xr:uid="{00000000-0005-0000-0000-0000295F0000}"/>
    <cellStyle name="Normal 12 11 6" xfId="24354" xr:uid="{00000000-0005-0000-0000-00002A5F0000}"/>
    <cellStyle name="Normal 12 11 6 2" xfId="24355" xr:uid="{00000000-0005-0000-0000-00002B5F0000}"/>
    <cellStyle name="Normal 12 11 6 3" xfId="24356" xr:uid="{00000000-0005-0000-0000-00002C5F0000}"/>
    <cellStyle name="Normal 12 11 6 4" xfId="24357" xr:uid="{00000000-0005-0000-0000-00002D5F0000}"/>
    <cellStyle name="Normal 12 11 7" xfId="24358" xr:uid="{00000000-0005-0000-0000-00002E5F0000}"/>
    <cellStyle name="Normal 12 11 8" xfId="24359" xr:uid="{00000000-0005-0000-0000-00002F5F0000}"/>
    <cellStyle name="Normal 12 11 9" xfId="24360" xr:uid="{00000000-0005-0000-0000-0000305F0000}"/>
    <cellStyle name="Normal 12 110" xfId="24361" xr:uid="{00000000-0005-0000-0000-0000315F0000}"/>
    <cellStyle name="Normal 12 111" xfId="24362" xr:uid="{00000000-0005-0000-0000-0000325F0000}"/>
    <cellStyle name="Normal 12 112" xfId="24363" xr:uid="{00000000-0005-0000-0000-0000335F0000}"/>
    <cellStyle name="Normal 12 113" xfId="24364" xr:uid="{00000000-0005-0000-0000-0000345F0000}"/>
    <cellStyle name="Normal 12 114" xfId="24365" xr:uid="{00000000-0005-0000-0000-0000355F0000}"/>
    <cellStyle name="Normal 12 115" xfId="24366" xr:uid="{00000000-0005-0000-0000-0000365F0000}"/>
    <cellStyle name="Normal 12 116" xfId="24367" xr:uid="{00000000-0005-0000-0000-0000375F0000}"/>
    <cellStyle name="Normal 12 117" xfId="24368" xr:uid="{00000000-0005-0000-0000-0000385F0000}"/>
    <cellStyle name="Normal 12 118" xfId="24369" xr:uid="{00000000-0005-0000-0000-0000395F0000}"/>
    <cellStyle name="Normal 12 119" xfId="24370" xr:uid="{00000000-0005-0000-0000-00003A5F0000}"/>
    <cellStyle name="Normal 12 12" xfId="24371" xr:uid="{00000000-0005-0000-0000-00003B5F0000}"/>
    <cellStyle name="Normal 12 12 2" xfId="24372" xr:uid="{00000000-0005-0000-0000-00003C5F0000}"/>
    <cellStyle name="Normal 12 12 2 2" xfId="24373" xr:uid="{00000000-0005-0000-0000-00003D5F0000}"/>
    <cellStyle name="Normal 12 12 2 2 2" xfId="24374" xr:uid="{00000000-0005-0000-0000-00003E5F0000}"/>
    <cellStyle name="Normal 12 12 2 2 3" xfId="24375" xr:uid="{00000000-0005-0000-0000-00003F5F0000}"/>
    <cellStyle name="Normal 12 12 2 2 4" xfId="24376" xr:uid="{00000000-0005-0000-0000-0000405F0000}"/>
    <cellStyle name="Normal 12 12 2 3" xfId="24377" xr:uid="{00000000-0005-0000-0000-0000415F0000}"/>
    <cellStyle name="Normal 12 12 2 3 2" xfId="24378" xr:uid="{00000000-0005-0000-0000-0000425F0000}"/>
    <cellStyle name="Normal 12 12 2 3 3" xfId="24379" xr:uid="{00000000-0005-0000-0000-0000435F0000}"/>
    <cellStyle name="Normal 12 12 2 3 4" xfId="24380" xr:uid="{00000000-0005-0000-0000-0000445F0000}"/>
    <cellStyle name="Normal 12 12 2 4" xfId="24381" xr:uid="{00000000-0005-0000-0000-0000455F0000}"/>
    <cellStyle name="Normal 12 12 2 4 2" xfId="24382" xr:uid="{00000000-0005-0000-0000-0000465F0000}"/>
    <cellStyle name="Normal 12 12 2 4 3" xfId="24383" xr:uid="{00000000-0005-0000-0000-0000475F0000}"/>
    <cellStyle name="Normal 12 12 2 4 4" xfId="24384" xr:uid="{00000000-0005-0000-0000-0000485F0000}"/>
    <cellStyle name="Normal 12 12 2 5" xfId="24385" xr:uid="{00000000-0005-0000-0000-0000495F0000}"/>
    <cellStyle name="Normal 12 12 2 5 2" xfId="24386" xr:uid="{00000000-0005-0000-0000-00004A5F0000}"/>
    <cellStyle name="Normal 12 12 2 5 3" xfId="24387" xr:uid="{00000000-0005-0000-0000-00004B5F0000}"/>
    <cellStyle name="Normal 12 12 2 5 4" xfId="24388" xr:uid="{00000000-0005-0000-0000-00004C5F0000}"/>
    <cellStyle name="Normal 12 12 2 6" xfId="24389" xr:uid="{00000000-0005-0000-0000-00004D5F0000}"/>
    <cellStyle name="Normal 12 12 2 7" xfId="24390" xr:uid="{00000000-0005-0000-0000-00004E5F0000}"/>
    <cellStyle name="Normal 12 12 2 8" xfId="24391" xr:uid="{00000000-0005-0000-0000-00004F5F0000}"/>
    <cellStyle name="Normal 12 12 3" xfId="24392" xr:uid="{00000000-0005-0000-0000-0000505F0000}"/>
    <cellStyle name="Normal 12 12 3 2" xfId="24393" xr:uid="{00000000-0005-0000-0000-0000515F0000}"/>
    <cellStyle name="Normal 12 12 3 3" xfId="24394" xr:uid="{00000000-0005-0000-0000-0000525F0000}"/>
    <cellStyle name="Normal 12 12 3 4" xfId="24395" xr:uid="{00000000-0005-0000-0000-0000535F0000}"/>
    <cellStyle name="Normal 12 12 4" xfId="24396" xr:uid="{00000000-0005-0000-0000-0000545F0000}"/>
    <cellStyle name="Normal 12 12 4 2" xfId="24397" xr:uid="{00000000-0005-0000-0000-0000555F0000}"/>
    <cellStyle name="Normal 12 12 4 3" xfId="24398" xr:uid="{00000000-0005-0000-0000-0000565F0000}"/>
    <cellStyle name="Normal 12 12 4 4" xfId="24399" xr:uid="{00000000-0005-0000-0000-0000575F0000}"/>
    <cellStyle name="Normal 12 12 5" xfId="24400" xr:uid="{00000000-0005-0000-0000-0000585F0000}"/>
    <cellStyle name="Normal 12 12 5 2" xfId="24401" xr:uid="{00000000-0005-0000-0000-0000595F0000}"/>
    <cellStyle name="Normal 12 12 5 3" xfId="24402" xr:uid="{00000000-0005-0000-0000-00005A5F0000}"/>
    <cellStyle name="Normal 12 12 5 4" xfId="24403" xr:uid="{00000000-0005-0000-0000-00005B5F0000}"/>
    <cellStyle name="Normal 12 12 6" xfId="24404" xr:uid="{00000000-0005-0000-0000-00005C5F0000}"/>
    <cellStyle name="Normal 12 12 6 2" xfId="24405" xr:uid="{00000000-0005-0000-0000-00005D5F0000}"/>
    <cellStyle name="Normal 12 12 6 3" xfId="24406" xr:uid="{00000000-0005-0000-0000-00005E5F0000}"/>
    <cellStyle name="Normal 12 12 6 4" xfId="24407" xr:uid="{00000000-0005-0000-0000-00005F5F0000}"/>
    <cellStyle name="Normal 12 12 7" xfId="24408" xr:uid="{00000000-0005-0000-0000-0000605F0000}"/>
    <cellStyle name="Normal 12 12 8" xfId="24409" xr:uid="{00000000-0005-0000-0000-0000615F0000}"/>
    <cellStyle name="Normal 12 12 9" xfId="24410" xr:uid="{00000000-0005-0000-0000-0000625F0000}"/>
    <cellStyle name="Normal 12 120" xfId="24411" xr:uid="{00000000-0005-0000-0000-0000635F0000}"/>
    <cellStyle name="Normal 12 121" xfId="24412" xr:uid="{00000000-0005-0000-0000-0000645F0000}"/>
    <cellStyle name="Normal 12 122" xfId="24413" xr:uid="{00000000-0005-0000-0000-0000655F0000}"/>
    <cellStyle name="Normal 12 123" xfId="24414" xr:uid="{00000000-0005-0000-0000-0000665F0000}"/>
    <cellStyle name="Normal 12 124" xfId="24415" xr:uid="{00000000-0005-0000-0000-0000675F0000}"/>
    <cellStyle name="Normal 12 125" xfId="24416" xr:uid="{00000000-0005-0000-0000-0000685F0000}"/>
    <cellStyle name="Normal 12 126" xfId="24417" xr:uid="{00000000-0005-0000-0000-0000695F0000}"/>
    <cellStyle name="Normal 12 127" xfId="24418" xr:uid="{00000000-0005-0000-0000-00006A5F0000}"/>
    <cellStyle name="Normal 12 128" xfId="24419" xr:uid="{00000000-0005-0000-0000-00006B5F0000}"/>
    <cellStyle name="Normal 12 129" xfId="24420" xr:uid="{00000000-0005-0000-0000-00006C5F0000}"/>
    <cellStyle name="Normal 12 13" xfId="24421" xr:uid="{00000000-0005-0000-0000-00006D5F0000}"/>
    <cellStyle name="Normal 12 13 2" xfId="24422" xr:uid="{00000000-0005-0000-0000-00006E5F0000}"/>
    <cellStyle name="Normal 12 13 2 2" xfId="24423" xr:uid="{00000000-0005-0000-0000-00006F5F0000}"/>
    <cellStyle name="Normal 12 13 2 2 2" xfId="24424" xr:uid="{00000000-0005-0000-0000-0000705F0000}"/>
    <cellStyle name="Normal 12 13 2 2 3" xfId="24425" xr:uid="{00000000-0005-0000-0000-0000715F0000}"/>
    <cellStyle name="Normal 12 13 2 2 4" xfId="24426" xr:uid="{00000000-0005-0000-0000-0000725F0000}"/>
    <cellStyle name="Normal 12 13 2 3" xfId="24427" xr:uid="{00000000-0005-0000-0000-0000735F0000}"/>
    <cellStyle name="Normal 12 13 2 3 2" xfId="24428" xr:uid="{00000000-0005-0000-0000-0000745F0000}"/>
    <cellStyle name="Normal 12 13 2 3 3" xfId="24429" xr:uid="{00000000-0005-0000-0000-0000755F0000}"/>
    <cellStyle name="Normal 12 13 2 3 4" xfId="24430" xr:uid="{00000000-0005-0000-0000-0000765F0000}"/>
    <cellStyle name="Normal 12 13 2 4" xfId="24431" xr:uid="{00000000-0005-0000-0000-0000775F0000}"/>
    <cellStyle name="Normal 12 13 2 4 2" xfId="24432" xr:uid="{00000000-0005-0000-0000-0000785F0000}"/>
    <cellStyle name="Normal 12 13 2 4 3" xfId="24433" xr:uid="{00000000-0005-0000-0000-0000795F0000}"/>
    <cellStyle name="Normal 12 13 2 4 4" xfId="24434" xr:uid="{00000000-0005-0000-0000-00007A5F0000}"/>
    <cellStyle name="Normal 12 13 2 5" xfId="24435" xr:uid="{00000000-0005-0000-0000-00007B5F0000}"/>
    <cellStyle name="Normal 12 13 2 5 2" xfId="24436" xr:uid="{00000000-0005-0000-0000-00007C5F0000}"/>
    <cellStyle name="Normal 12 13 2 5 3" xfId="24437" xr:uid="{00000000-0005-0000-0000-00007D5F0000}"/>
    <cellStyle name="Normal 12 13 2 5 4" xfId="24438" xr:uid="{00000000-0005-0000-0000-00007E5F0000}"/>
    <cellStyle name="Normal 12 13 2 6" xfId="24439" xr:uid="{00000000-0005-0000-0000-00007F5F0000}"/>
    <cellStyle name="Normal 12 13 2 7" xfId="24440" xr:uid="{00000000-0005-0000-0000-0000805F0000}"/>
    <cellStyle name="Normal 12 13 2 8" xfId="24441" xr:uid="{00000000-0005-0000-0000-0000815F0000}"/>
    <cellStyle name="Normal 12 13 3" xfId="24442" xr:uid="{00000000-0005-0000-0000-0000825F0000}"/>
    <cellStyle name="Normal 12 13 3 2" xfId="24443" xr:uid="{00000000-0005-0000-0000-0000835F0000}"/>
    <cellStyle name="Normal 12 13 3 3" xfId="24444" xr:uid="{00000000-0005-0000-0000-0000845F0000}"/>
    <cellStyle name="Normal 12 13 3 4" xfId="24445" xr:uid="{00000000-0005-0000-0000-0000855F0000}"/>
    <cellStyle name="Normal 12 13 4" xfId="24446" xr:uid="{00000000-0005-0000-0000-0000865F0000}"/>
    <cellStyle name="Normal 12 13 4 2" xfId="24447" xr:uid="{00000000-0005-0000-0000-0000875F0000}"/>
    <cellStyle name="Normal 12 13 4 3" xfId="24448" xr:uid="{00000000-0005-0000-0000-0000885F0000}"/>
    <cellStyle name="Normal 12 13 4 4" xfId="24449" xr:uid="{00000000-0005-0000-0000-0000895F0000}"/>
    <cellStyle name="Normal 12 13 5" xfId="24450" xr:uid="{00000000-0005-0000-0000-00008A5F0000}"/>
    <cellStyle name="Normal 12 13 5 2" xfId="24451" xr:uid="{00000000-0005-0000-0000-00008B5F0000}"/>
    <cellStyle name="Normal 12 13 5 3" xfId="24452" xr:uid="{00000000-0005-0000-0000-00008C5F0000}"/>
    <cellStyle name="Normal 12 13 5 4" xfId="24453" xr:uid="{00000000-0005-0000-0000-00008D5F0000}"/>
    <cellStyle name="Normal 12 13 6" xfId="24454" xr:uid="{00000000-0005-0000-0000-00008E5F0000}"/>
    <cellStyle name="Normal 12 13 6 2" xfId="24455" xr:uid="{00000000-0005-0000-0000-00008F5F0000}"/>
    <cellStyle name="Normal 12 13 6 3" xfId="24456" xr:uid="{00000000-0005-0000-0000-0000905F0000}"/>
    <cellStyle name="Normal 12 13 6 4" xfId="24457" xr:uid="{00000000-0005-0000-0000-0000915F0000}"/>
    <cellStyle name="Normal 12 13 7" xfId="24458" xr:uid="{00000000-0005-0000-0000-0000925F0000}"/>
    <cellStyle name="Normal 12 13 8" xfId="24459" xr:uid="{00000000-0005-0000-0000-0000935F0000}"/>
    <cellStyle name="Normal 12 13 9" xfId="24460" xr:uid="{00000000-0005-0000-0000-0000945F0000}"/>
    <cellStyle name="Normal 12 130" xfId="24461" xr:uid="{00000000-0005-0000-0000-0000955F0000}"/>
    <cellStyle name="Normal 12 131" xfId="24462" xr:uid="{00000000-0005-0000-0000-0000965F0000}"/>
    <cellStyle name="Normal 12 132" xfId="24463" xr:uid="{00000000-0005-0000-0000-0000975F0000}"/>
    <cellStyle name="Normal 12 133" xfId="24464" xr:uid="{00000000-0005-0000-0000-0000985F0000}"/>
    <cellStyle name="Normal 12 134" xfId="24465" xr:uid="{00000000-0005-0000-0000-0000995F0000}"/>
    <cellStyle name="Normal 12 135" xfId="24466" xr:uid="{00000000-0005-0000-0000-00009A5F0000}"/>
    <cellStyle name="Normal 12 136" xfId="24467" xr:uid="{00000000-0005-0000-0000-00009B5F0000}"/>
    <cellStyle name="Normal 12 137" xfId="24468" xr:uid="{00000000-0005-0000-0000-00009C5F0000}"/>
    <cellStyle name="Normal 12 138" xfId="24469" xr:uid="{00000000-0005-0000-0000-00009D5F0000}"/>
    <cellStyle name="Normal 12 139" xfId="24470" xr:uid="{00000000-0005-0000-0000-00009E5F0000}"/>
    <cellStyle name="Normal 12 14" xfId="24471" xr:uid="{00000000-0005-0000-0000-00009F5F0000}"/>
    <cellStyle name="Normal 12 14 2" xfId="24472" xr:uid="{00000000-0005-0000-0000-0000A05F0000}"/>
    <cellStyle name="Normal 12 14 2 2" xfId="24473" xr:uid="{00000000-0005-0000-0000-0000A15F0000}"/>
    <cellStyle name="Normal 12 14 2 2 2" xfId="24474" xr:uid="{00000000-0005-0000-0000-0000A25F0000}"/>
    <cellStyle name="Normal 12 14 2 2 3" xfId="24475" xr:uid="{00000000-0005-0000-0000-0000A35F0000}"/>
    <cellStyle name="Normal 12 14 2 2 4" xfId="24476" xr:uid="{00000000-0005-0000-0000-0000A45F0000}"/>
    <cellStyle name="Normal 12 14 2 3" xfId="24477" xr:uid="{00000000-0005-0000-0000-0000A55F0000}"/>
    <cellStyle name="Normal 12 14 2 3 2" xfId="24478" xr:uid="{00000000-0005-0000-0000-0000A65F0000}"/>
    <cellStyle name="Normal 12 14 2 3 3" xfId="24479" xr:uid="{00000000-0005-0000-0000-0000A75F0000}"/>
    <cellStyle name="Normal 12 14 2 3 4" xfId="24480" xr:uid="{00000000-0005-0000-0000-0000A85F0000}"/>
    <cellStyle name="Normal 12 14 2 4" xfId="24481" xr:uid="{00000000-0005-0000-0000-0000A95F0000}"/>
    <cellStyle name="Normal 12 14 2 4 2" xfId="24482" xr:uid="{00000000-0005-0000-0000-0000AA5F0000}"/>
    <cellStyle name="Normal 12 14 2 4 3" xfId="24483" xr:uid="{00000000-0005-0000-0000-0000AB5F0000}"/>
    <cellStyle name="Normal 12 14 2 4 4" xfId="24484" xr:uid="{00000000-0005-0000-0000-0000AC5F0000}"/>
    <cellStyle name="Normal 12 14 2 5" xfId="24485" xr:uid="{00000000-0005-0000-0000-0000AD5F0000}"/>
    <cellStyle name="Normal 12 14 2 5 2" xfId="24486" xr:uid="{00000000-0005-0000-0000-0000AE5F0000}"/>
    <cellStyle name="Normal 12 14 2 5 3" xfId="24487" xr:uid="{00000000-0005-0000-0000-0000AF5F0000}"/>
    <cellStyle name="Normal 12 14 2 5 4" xfId="24488" xr:uid="{00000000-0005-0000-0000-0000B05F0000}"/>
    <cellStyle name="Normal 12 14 2 6" xfId="24489" xr:uid="{00000000-0005-0000-0000-0000B15F0000}"/>
    <cellStyle name="Normal 12 14 2 7" xfId="24490" xr:uid="{00000000-0005-0000-0000-0000B25F0000}"/>
    <cellStyle name="Normal 12 14 2 8" xfId="24491" xr:uid="{00000000-0005-0000-0000-0000B35F0000}"/>
    <cellStyle name="Normal 12 14 3" xfId="24492" xr:uid="{00000000-0005-0000-0000-0000B45F0000}"/>
    <cellStyle name="Normal 12 14 3 2" xfId="24493" xr:uid="{00000000-0005-0000-0000-0000B55F0000}"/>
    <cellStyle name="Normal 12 14 3 3" xfId="24494" xr:uid="{00000000-0005-0000-0000-0000B65F0000}"/>
    <cellStyle name="Normal 12 14 3 4" xfId="24495" xr:uid="{00000000-0005-0000-0000-0000B75F0000}"/>
    <cellStyle name="Normal 12 14 4" xfId="24496" xr:uid="{00000000-0005-0000-0000-0000B85F0000}"/>
    <cellStyle name="Normal 12 14 4 2" xfId="24497" xr:uid="{00000000-0005-0000-0000-0000B95F0000}"/>
    <cellStyle name="Normal 12 14 4 3" xfId="24498" xr:uid="{00000000-0005-0000-0000-0000BA5F0000}"/>
    <cellStyle name="Normal 12 14 4 4" xfId="24499" xr:uid="{00000000-0005-0000-0000-0000BB5F0000}"/>
    <cellStyle name="Normal 12 14 5" xfId="24500" xr:uid="{00000000-0005-0000-0000-0000BC5F0000}"/>
    <cellStyle name="Normal 12 14 5 2" xfId="24501" xr:uid="{00000000-0005-0000-0000-0000BD5F0000}"/>
    <cellStyle name="Normal 12 14 5 3" xfId="24502" xr:uid="{00000000-0005-0000-0000-0000BE5F0000}"/>
    <cellStyle name="Normal 12 14 5 4" xfId="24503" xr:uid="{00000000-0005-0000-0000-0000BF5F0000}"/>
    <cellStyle name="Normal 12 14 6" xfId="24504" xr:uid="{00000000-0005-0000-0000-0000C05F0000}"/>
    <cellStyle name="Normal 12 14 6 2" xfId="24505" xr:uid="{00000000-0005-0000-0000-0000C15F0000}"/>
    <cellStyle name="Normal 12 14 6 3" xfId="24506" xr:uid="{00000000-0005-0000-0000-0000C25F0000}"/>
    <cellStyle name="Normal 12 14 6 4" xfId="24507" xr:uid="{00000000-0005-0000-0000-0000C35F0000}"/>
    <cellStyle name="Normal 12 14 7" xfId="24508" xr:uid="{00000000-0005-0000-0000-0000C45F0000}"/>
    <cellStyle name="Normal 12 14 8" xfId="24509" xr:uid="{00000000-0005-0000-0000-0000C55F0000}"/>
    <cellStyle name="Normal 12 14 9" xfId="24510" xr:uid="{00000000-0005-0000-0000-0000C65F0000}"/>
    <cellStyle name="Normal 12 140" xfId="24511" xr:uid="{00000000-0005-0000-0000-0000C75F0000}"/>
    <cellStyle name="Normal 12 141" xfId="24512" xr:uid="{00000000-0005-0000-0000-0000C85F0000}"/>
    <cellStyle name="Normal 12 142" xfId="24513" xr:uid="{00000000-0005-0000-0000-0000C95F0000}"/>
    <cellStyle name="Normal 12 143" xfId="24514" xr:uid="{00000000-0005-0000-0000-0000CA5F0000}"/>
    <cellStyle name="Normal 12 144" xfId="24515" xr:uid="{00000000-0005-0000-0000-0000CB5F0000}"/>
    <cellStyle name="Normal 12 145" xfId="24516" xr:uid="{00000000-0005-0000-0000-0000CC5F0000}"/>
    <cellStyle name="Normal 12 146" xfId="24517" xr:uid="{00000000-0005-0000-0000-0000CD5F0000}"/>
    <cellStyle name="Normal 12 147" xfId="24518" xr:uid="{00000000-0005-0000-0000-0000CE5F0000}"/>
    <cellStyle name="Normal 12 148" xfId="24519" xr:uid="{00000000-0005-0000-0000-0000CF5F0000}"/>
    <cellStyle name="Normal 12 149" xfId="24520" xr:uid="{00000000-0005-0000-0000-0000D05F0000}"/>
    <cellStyle name="Normal 12 15" xfId="24521" xr:uid="{00000000-0005-0000-0000-0000D15F0000}"/>
    <cellStyle name="Normal 12 15 2" xfId="24522" xr:uid="{00000000-0005-0000-0000-0000D25F0000}"/>
    <cellStyle name="Normal 12 15 2 2" xfId="24523" xr:uid="{00000000-0005-0000-0000-0000D35F0000}"/>
    <cellStyle name="Normal 12 15 2 3" xfId="24524" xr:uid="{00000000-0005-0000-0000-0000D45F0000}"/>
    <cellStyle name="Normal 12 15 2 4" xfId="24525" xr:uid="{00000000-0005-0000-0000-0000D55F0000}"/>
    <cellStyle name="Normal 12 15 3" xfId="24526" xr:uid="{00000000-0005-0000-0000-0000D65F0000}"/>
    <cellStyle name="Normal 12 15 3 2" xfId="24527" xr:uid="{00000000-0005-0000-0000-0000D75F0000}"/>
    <cellStyle name="Normal 12 15 3 3" xfId="24528" xr:uid="{00000000-0005-0000-0000-0000D85F0000}"/>
    <cellStyle name="Normal 12 15 3 4" xfId="24529" xr:uid="{00000000-0005-0000-0000-0000D95F0000}"/>
    <cellStyle name="Normal 12 15 4" xfId="24530" xr:uid="{00000000-0005-0000-0000-0000DA5F0000}"/>
    <cellStyle name="Normal 12 15 4 2" xfId="24531" xr:uid="{00000000-0005-0000-0000-0000DB5F0000}"/>
    <cellStyle name="Normal 12 15 4 3" xfId="24532" xr:uid="{00000000-0005-0000-0000-0000DC5F0000}"/>
    <cellStyle name="Normal 12 15 4 4" xfId="24533" xr:uid="{00000000-0005-0000-0000-0000DD5F0000}"/>
    <cellStyle name="Normal 12 15 5" xfId="24534" xr:uid="{00000000-0005-0000-0000-0000DE5F0000}"/>
    <cellStyle name="Normal 12 15 5 2" xfId="24535" xr:uid="{00000000-0005-0000-0000-0000DF5F0000}"/>
    <cellStyle name="Normal 12 15 5 3" xfId="24536" xr:uid="{00000000-0005-0000-0000-0000E05F0000}"/>
    <cellStyle name="Normal 12 15 5 4" xfId="24537" xr:uid="{00000000-0005-0000-0000-0000E15F0000}"/>
    <cellStyle name="Normal 12 15 6" xfId="24538" xr:uid="{00000000-0005-0000-0000-0000E25F0000}"/>
    <cellStyle name="Normal 12 15 7" xfId="24539" xr:uid="{00000000-0005-0000-0000-0000E35F0000}"/>
    <cellStyle name="Normal 12 15 8" xfId="24540" xr:uid="{00000000-0005-0000-0000-0000E45F0000}"/>
    <cellStyle name="Normal 12 150" xfId="24541" xr:uid="{00000000-0005-0000-0000-0000E55F0000}"/>
    <cellStyle name="Normal 12 151" xfId="24542" xr:uid="{00000000-0005-0000-0000-0000E65F0000}"/>
    <cellStyle name="Normal 12 152" xfId="24543" xr:uid="{00000000-0005-0000-0000-0000E75F0000}"/>
    <cellStyle name="Normal 12 153" xfId="24544" xr:uid="{00000000-0005-0000-0000-0000E85F0000}"/>
    <cellStyle name="Normal 12 154" xfId="24545" xr:uid="{00000000-0005-0000-0000-0000E95F0000}"/>
    <cellStyle name="Normal 12 155" xfId="24546" xr:uid="{00000000-0005-0000-0000-0000EA5F0000}"/>
    <cellStyle name="Normal 12 156" xfId="24547" xr:uid="{00000000-0005-0000-0000-0000EB5F0000}"/>
    <cellStyle name="Normal 12 157" xfId="24548" xr:uid="{00000000-0005-0000-0000-0000EC5F0000}"/>
    <cellStyle name="Normal 12 158" xfId="24549" xr:uid="{00000000-0005-0000-0000-0000ED5F0000}"/>
    <cellStyle name="Normal 12 159" xfId="24550" xr:uid="{00000000-0005-0000-0000-0000EE5F0000}"/>
    <cellStyle name="Normal 12 16" xfId="24551" xr:uid="{00000000-0005-0000-0000-0000EF5F0000}"/>
    <cellStyle name="Normal 12 16 2" xfId="24552" xr:uid="{00000000-0005-0000-0000-0000F05F0000}"/>
    <cellStyle name="Normal 12 16 2 2" xfId="24553" xr:uid="{00000000-0005-0000-0000-0000F15F0000}"/>
    <cellStyle name="Normal 12 16 2 3" xfId="24554" xr:uid="{00000000-0005-0000-0000-0000F25F0000}"/>
    <cellStyle name="Normal 12 16 2 4" xfId="24555" xr:uid="{00000000-0005-0000-0000-0000F35F0000}"/>
    <cellStyle name="Normal 12 16 3" xfId="24556" xr:uid="{00000000-0005-0000-0000-0000F45F0000}"/>
    <cellStyle name="Normal 12 16 3 2" xfId="24557" xr:uid="{00000000-0005-0000-0000-0000F55F0000}"/>
    <cellStyle name="Normal 12 16 3 3" xfId="24558" xr:uid="{00000000-0005-0000-0000-0000F65F0000}"/>
    <cellStyle name="Normal 12 16 3 4" xfId="24559" xr:uid="{00000000-0005-0000-0000-0000F75F0000}"/>
    <cellStyle name="Normal 12 16 4" xfId="24560" xr:uid="{00000000-0005-0000-0000-0000F85F0000}"/>
    <cellStyle name="Normal 12 16 4 2" xfId="24561" xr:uid="{00000000-0005-0000-0000-0000F95F0000}"/>
    <cellStyle name="Normal 12 16 4 3" xfId="24562" xr:uid="{00000000-0005-0000-0000-0000FA5F0000}"/>
    <cellStyle name="Normal 12 16 4 4" xfId="24563" xr:uid="{00000000-0005-0000-0000-0000FB5F0000}"/>
    <cellStyle name="Normal 12 16 5" xfId="24564" xr:uid="{00000000-0005-0000-0000-0000FC5F0000}"/>
    <cellStyle name="Normal 12 16 5 2" xfId="24565" xr:uid="{00000000-0005-0000-0000-0000FD5F0000}"/>
    <cellStyle name="Normal 12 16 5 3" xfId="24566" xr:uid="{00000000-0005-0000-0000-0000FE5F0000}"/>
    <cellStyle name="Normal 12 16 5 4" xfId="24567" xr:uid="{00000000-0005-0000-0000-0000FF5F0000}"/>
    <cellStyle name="Normal 12 16 6" xfId="24568" xr:uid="{00000000-0005-0000-0000-000000600000}"/>
    <cellStyle name="Normal 12 16 7" xfId="24569" xr:uid="{00000000-0005-0000-0000-000001600000}"/>
    <cellStyle name="Normal 12 16 8" xfId="24570" xr:uid="{00000000-0005-0000-0000-000002600000}"/>
    <cellStyle name="Normal 12 160" xfId="24571" xr:uid="{00000000-0005-0000-0000-000003600000}"/>
    <cellStyle name="Normal 12 161" xfId="24572" xr:uid="{00000000-0005-0000-0000-000004600000}"/>
    <cellStyle name="Normal 12 162" xfId="24573" xr:uid="{00000000-0005-0000-0000-000005600000}"/>
    <cellStyle name="Normal 12 163" xfId="24574" xr:uid="{00000000-0005-0000-0000-000006600000}"/>
    <cellStyle name="Normal 12 17" xfId="24575" xr:uid="{00000000-0005-0000-0000-000007600000}"/>
    <cellStyle name="Normal 12 17 2" xfId="24576" xr:uid="{00000000-0005-0000-0000-000008600000}"/>
    <cellStyle name="Normal 12 17 3" xfId="24577" xr:uid="{00000000-0005-0000-0000-000009600000}"/>
    <cellStyle name="Normal 12 17 4" xfId="24578" xr:uid="{00000000-0005-0000-0000-00000A600000}"/>
    <cellStyle name="Normal 12 18" xfId="24579" xr:uid="{00000000-0005-0000-0000-00000B600000}"/>
    <cellStyle name="Normal 12 18 2" xfId="24580" xr:uid="{00000000-0005-0000-0000-00000C600000}"/>
    <cellStyle name="Normal 12 18 3" xfId="24581" xr:uid="{00000000-0005-0000-0000-00000D600000}"/>
    <cellStyle name="Normal 12 18 4" xfId="24582" xr:uid="{00000000-0005-0000-0000-00000E600000}"/>
    <cellStyle name="Normal 12 19" xfId="24583" xr:uid="{00000000-0005-0000-0000-00000F600000}"/>
    <cellStyle name="Normal 12 19 2" xfId="24584" xr:uid="{00000000-0005-0000-0000-000010600000}"/>
    <cellStyle name="Normal 12 19 3" xfId="24585" xr:uid="{00000000-0005-0000-0000-000011600000}"/>
    <cellStyle name="Normal 12 19 4" xfId="24586" xr:uid="{00000000-0005-0000-0000-000012600000}"/>
    <cellStyle name="Normal 12 2" xfId="24587" xr:uid="{00000000-0005-0000-0000-000013600000}"/>
    <cellStyle name="Normal 12 2 10" xfId="24588" xr:uid="{00000000-0005-0000-0000-000014600000}"/>
    <cellStyle name="Normal 12 2 10 2" xfId="24589" xr:uid="{00000000-0005-0000-0000-000015600000}"/>
    <cellStyle name="Normal 12 2 10 2 2" xfId="24590" xr:uid="{00000000-0005-0000-0000-000016600000}"/>
    <cellStyle name="Normal 12 2 10 2 2 2" xfId="24591" xr:uid="{00000000-0005-0000-0000-000017600000}"/>
    <cellStyle name="Normal 12 2 10 2 2 3" xfId="24592" xr:uid="{00000000-0005-0000-0000-000018600000}"/>
    <cellStyle name="Normal 12 2 10 2 2 4" xfId="24593" xr:uid="{00000000-0005-0000-0000-000019600000}"/>
    <cellStyle name="Normal 12 2 10 2 3" xfId="24594" xr:uid="{00000000-0005-0000-0000-00001A600000}"/>
    <cellStyle name="Normal 12 2 10 2 3 2" xfId="24595" xr:uid="{00000000-0005-0000-0000-00001B600000}"/>
    <cellStyle name="Normal 12 2 10 2 3 3" xfId="24596" xr:uid="{00000000-0005-0000-0000-00001C600000}"/>
    <cellStyle name="Normal 12 2 10 2 3 4" xfId="24597" xr:uid="{00000000-0005-0000-0000-00001D600000}"/>
    <cellStyle name="Normal 12 2 10 2 4" xfId="24598" xr:uid="{00000000-0005-0000-0000-00001E600000}"/>
    <cellStyle name="Normal 12 2 10 2 4 2" xfId="24599" xr:uid="{00000000-0005-0000-0000-00001F600000}"/>
    <cellStyle name="Normal 12 2 10 2 4 3" xfId="24600" xr:uid="{00000000-0005-0000-0000-000020600000}"/>
    <cellStyle name="Normal 12 2 10 2 4 4" xfId="24601" xr:uid="{00000000-0005-0000-0000-000021600000}"/>
    <cellStyle name="Normal 12 2 10 2 5" xfId="24602" xr:uid="{00000000-0005-0000-0000-000022600000}"/>
    <cellStyle name="Normal 12 2 10 2 5 2" xfId="24603" xr:uid="{00000000-0005-0000-0000-000023600000}"/>
    <cellStyle name="Normal 12 2 10 2 5 3" xfId="24604" xr:uid="{00000000-0005-0000-0000-000024600000}"/>
    <cellStyle name="Normal 12 2 10 2 5 4" xfId="24605" xr:uid="{00000000-0005-0000-0000-000025600000}"/>
    <cellStyle name="Normal 12 2 10 2 6" xfId="24606" xr:uid="{00000000-0005-0000-0000-000026600000}"/>
    <cellStyle name="Normal 12 2 10 2 7" xfId="24607" xr:uid="{00000000-0005-0000-0000-000027600000}"/>
    <cellStyle name="Normal 12 2 10 2 8" xfId="24608" xr:uid="{00000000-0005-0000-0000-000028600000}"/>
    <cellStyle name="Normal 12 2 10 3" xfId="24609" xr:uid="{00000000-0005-0000-0000-000029600000}"/>
    <cellStyle name="Normal 12 2 10 3 2" xfId="24610" xr:uid="{00000000-0005-0000-0000-00002A600000}"/>
    <cellStyle name="Normal 12 2 10 3 3" xfId="24611" xr:uid="{00000000-0005-0000-0000-00002B600000}"/>
    <cellStyle name="Normal 12 2 10 3 4" xfId="24612" xr:uid="{00000000-0005-0000-0000-00002C600000}"/>
    <cellStyle name="Normal 12 2 10 4" xfId="24613" xr:uid="{00000000-0005-0000-0000-00002D600000}"/>
    <cellStyle name="Normal 12 2 10 4 2" xfId="24614" xr:uid="{00000000-0005-0000-0000-00002E600000}"/>
    <cellStyle name="Normal 12 2 10 4 3" xfId="24615" xr:uid="{00000000-0005-0000-0000-00002F600000}"/>
    <cellStyle name="Normal 12 2 10 4 4" xfId="24616" xr:uid="{00000000-0005-0000-0000-000030600000}"/>
    <cellStyle name="Normal 12 2 10 5" xfId="24617" xr:uid="{00000000-0005-0000-0000-000031600000}"/>
    <cellStyle name="Normal 12 2 10 5 2" xfId="24618" xr:uid="{00000000-0005-0000-0000-000032600000}"/>
    <cellStyle name="Normal 12 2 10 5 3" xfId="24619" xr:uid="{00000000-0005-0000-0000-000033600000}"/>
    <cellStyle name="Normal 12 2 10 5 4" xfId="24620" xr:uid="{00000000-0005-0000-0000-000034600000}"/>
    <cellStyle name="Normal 12 2 10 6" xfId="24621" xr:uid="{00000000-0005-0000-0000-000035600000}"/>
    <cellStyle name="Normal 12 2 10 6 2" xfId="24622" xr:uid="{00000000-0005-0000-0000-000036600000}"/>
    <cellStyle name="Normal 12 2 10 6 3" xfId="24623" xr:uid="{00000000-0005-0000-0000-000037600000}"/>
    <cellStyle name="Normal 12 2 10 6 4" xfId="24624" xr:uid="{00000000-0005-0000-0000-000038600000}"/>
    <cellStyle name="Normal 12 2 10 7" xfId="24625" xr:uid="{00000000-0005-0000-0000-000039600000}"/>
    <cellStyle name="Normal 12 2 10 8" xfId="24626" xr:uid="{00000000-0005-0000-0000-00003A600000}"/>
    <cellStyle name="Normal 12 2 10 9" xfId="24627" xr:uid="{00000000-0005-0000-0000-00003B600000}"/>
    <cellStyle name="Normal 12 2 100" xfId="24628" xr:uid="{00000000-0005-0000-0000-00003C600000}"/>
    <cellStyle name="Normal 12 2 101" xfId="24629" xr:uid="{00000000-0005-0000-0000-00003D600000}"/>
    <cellStyle name="Normal 12 2 102" xfId="24630" xr:uid="{00000000-0005-0000-0000-00003E600000}"/>
    <cellStyle name="Normal 12 2 103" xfId="24631" xr:uid="{00000000-0005-0000-0000-00003F600000}"/>
    <cellStyle name="Normal 12 2 104" xfId="24632" xr:uid="{00000000-0005-0000-0000-000040600000}"/>
    <cellStyle name="Normal 12 2 105" xfId="24633" xr:uid="{00000000-0005-0000-0000-000041600000}"/>
    <cellStyle name="Normal 12 2 106" xfId="24634" xr:uid="{00000000-0005-0000-0000-000042600000}"/>
    <cellStyle name="Normal 12 2 107" xfId="24635" xr:uid="{00000000-0005-0000-0000-000043600000}"/>
    <cellStyle name="Normal 12 2 108" xfId="24636" xr:uid="{00000000-0005-0000-0000-000044600000}"/>
    <cellStyle name="Normal 12 2 109" xfId="24637" xr:uid="{00000000-0005-0000-0000-000045600000}"/>
    <cellStyle name="Normal 12 2 11" xfId="24638" xr:uid="{00000000-0005-0000-0000-000046600000}"/>
    <cellStyle name="Normal 12 2 11 2" xfId="24639" xr:uid="{00000000-0005-0000-0000-000047600000}"/>
    <cellStyle name="Normal 12 2 11 2 2" xfId="24640" xr:uid="{00000000-0005-0000-0000-000048600000}"/>
    <cellStyle name="Normal 12 2 11 2 2 2" xfId="24641" xr:uid="{00000000-0005-0000-0000-000049600000}"/>
    <cellStyle name="Normal 12 2 11 2 2 3" xfId="24642" xr:uid="{00000000-0005-0000-0000-00004A600000}"/>
    <cellStyle name="Normal 12 2 11 2 2 4" xfId="24643" xr:uid="{00000000-0005-0000-0000-00004B600000}"/>
    <cellStyle name="Normal 12 2 11 2 3" xfId="24644" xr:uid="{00000000-0005-0000-0000-00004C600000}"/>
    <cellStyle name="Normal 12 2 11 2 3 2" xfId="24645" xr:uid="{00000000-0005-0000-0000-00004D600000}"/>
    <cellStyle name="Normal 12 2 11 2 3 3" xfId="24646" xr:uid="{00000000-0005-0000-0000-00004E600000}"/>
    <cellStyle name="Normal 12 2 11 2 3 4" xfId="24647" xr:uid="{00000000-0005-0000-0000-00004F600000}"/>
    <cellStyle name="Normal 12 2 11 2 4" xfId="24648" xr:uid="{00000000-0005-0000-0000-000050600000}"/>
    <cellStyle name="Normal 12 2 11 2 4 2" xfId="24649" xr:uid="{00000000-0005-0000-0000-000051600000}"/>
    <cellStyle name="Normal 12 2 11 2 4 3" xfId="24650" xr:uid="{00000000-0005-0000-0000-000052600000}"/>
    <cellStyle name="Normal 12 2 11 2 4 4" xfId="24651" xr:uid="{00000000-0005-0000-0000-000053600000}"/>
    <cellStyle name="Normal 12 2 11 2 5" xfId="24652" xr:uid="{00000000-0005-0000-0000-000054600000}"/>
    <cellStyle name="Normal 12 2 11 2 5 2" xfId="24653" xr:uid="{00000000-0005-0000-0000-000055600000}"/>
    <cellStyle name="Normal 12 2 11 2 5 3" xfId="24654" xr:uid="{00000000-0005-0000-0000-000056600000}"/>
    <cellStyle name="Normal 12 2 11 2 5 4" xfId="24655" xr:uid="{00000000-0005-0000-0000-000057600000}"/>
    <cellStyle name="Normal 12 2 11 2 6" xfId="24656" xr:uid="{00000000-0005-0000-0000-000058600000}"/>
    <cellStyle name="Normal 12 2 11 2 7" xfId="24657" xr:uid="{00000000-0005-0000-0000-000059600000}"/>
    <cellStyle name="Normal 12 2 11 2 8" xfId="24658" xr:uid="{00000000-0005-0000-0000-00005A600000}"/>
    <cellStyle name="Normal 12 2 11 3" xfId="24659" xr:uid="{00000000-0005-0000-0000-00005B600000}"/>
    <cellStyle name="Normal 12 2 11 3 2" xfId="24660" xr:uid="{00000000-0005-0000-0000-00005C600000}"/>
    <cellStyle name="Normal 12 2 11 3 3" xfId="24661" xr:uid="{00000000-0005-0000-0000-00005D600000}"/>
    <cellStyle name="Normal 12 2 11 3 4" xfId="24662" xr:uid="{00000000-0005-0000-0000-00005E600000}"/>
    <cellStyle name="Normal 12 2 11 4" xfId="24663" xr:uid="{00000000-0005-0000-0000-00005F600000}"/>
    <cellStyle name="Normal 12 2 11 4 2" xfId="24664" xr:uid="{00000000-0005-0000-0000-000060600000}"/>
    <cellStyle name="Normal 12 2 11 4 3" xfId="24665" xr:uid="{00000000-0005-0000-0000-000061600000}"/>
    <cellStyle name="Normal 12 2 11 4 4" xfId="24666" xr:uid="{00000000-0005-0000-0000-000062600000}"/>
    <cellStyle name="Normal 12 2 11 5" xfId="24667" xr:uid="{00000000-0005-0000-0000-000063600000}"/>
    <cellStyle name="Normal 12 2 11 5 2" xfId="24668" xr:uid="{00000000-0005-0000-0000-000064600000}"/>
    <cellStyle name="Normal 12 2 11 5 3" xfId="24669" xr:uid="{00000000-0005-0000-0000-000065600000}"/>
    <cellStyle name="Normal 12 2 11 5 4" xfId="24670" xr:uid="{00000000-0005-0000-0000-000066600000}"/>
    <cellStyle name="Normal 12 2 11 6" xfId="24671" xr:uid="{00000000-0005-0000-0000-000067600000}"/>
    <cellStyle name="Normal 12 2 11 6 2" xfId="24672" xr:uid="{00000000-0005-0000-0000-000068600000}"/>
    <cellStyle name="Normal 12 2 11 6 3" xfId="24673" xr:uid="{00000000-0005-0000-0000-000069600000}"/>
    <cellStyle name="Normal 12 2 11 6 4" xfId="24674" xr:uid="{00000000-0005-0000-0000-00006A600000}"/>
    <cellStyle name="Normal 12 2 11 7" xfId="24675" xr:uid="{00000000-0005-0000-0000-00006B600000}"/>
    <cellStyle name="Normal 12 2 11 8" xfId="24676" xr:uid="{00000000-0005-0000-0000-00006C600000}"/>
    <cellStyle name="Normal 12 2 11 9" xfId="24677" xr:uid="{00000000-0005-0000-0000-00006D600000}"/>
    <cellStyle name="Normal 12 2 110" xfId="24678" xr:uid="{00000000-0005-0000-0000-00006E600000}"/>
    <cellStyle name="Normal 12 2 111" xfId="24679" xr:uid="{00000000-0005-0000-0000-00006F600000}"/>
    <cellStyle name="Normal 12 2 112" xfId="24680" xr:uid="{00000000-0005-0000-0000-000070600000}"/>
    <cellStyle name="Normal 12 2 113" xfId="24681" xr:uid="{00000000-0005-0000-0000-000071600000}"/>
    <cellStyle name="Normal 12 2 114" xfId="24682" xr:uid="{00000000-0005-0000-0000-000072600000}"/>
    <cellStyle name="Normal 12 2 115" xfId="24683" xr:uid="{00000000-0005-0000-0000-000073600000}"/>
    <cellStyle name="Normal 12 2 116" xfId="24684" xr:uid="{00000000-0005-0000-0000-000074600000}"/>
    <cellStyle name="Normal 12 2 117" xfId="24685" xr:uid="{00000000-0005-0000-0000-000075600000}"/>
    <cellStyle name="Normal 12 2 118" xfId="24686" xr:uid="{00000000-0005-0000-0000-000076600000}"/>
    <cellStyle name="Normal 12 2 119" xfId="24687" xr:uid="{00000000-0005-0000-0000-000077600000}"/>
    <cellStyle name="Normal 12 2 12" xfId="24688" xr:uid="{00000000-0005-0000-0000-000078600000}"/>
    <cellStyle name="Normal 12 2 12 2" xfId="24689" xr:uid="{00000000-0005-0000-0000-000079600000}"/>
    <cellStyle name="Normal 12 2 12 2 2" xfId="24690" xr:uid="{00000000-0005-0000-0000-00007A600000}"/>
    <cellStyle name="Normal 12 2 12 2 2 2" xfId="24691" xr:uid="{00000000-0005-0000-0000-00007B600000}"/>
    <cellStyle name="Normal 12 2 12 2 2 3" xfId="24692" xr:uid="{00000000-0005-0000-0000-00007C600000}"/>
    <cellStyle name="Normal 12 2 12 2 2 4" xfId="24693" xr:uid="{00000000-0005-0000-0000-00007D600000}"/>
    <cellStyle name="Normal 12 2 12 2 3" xfId="24694" xr:uid="{00000000-0005-0000-0000-00007E600000}"/>
    <cellStyle name="Normal 12 2 12 2 3 2" xfId="24695" xr:uid="{00000000-0005-0000-0000-00007F600000}"/>
    <cellStyle name="Normal 12 2 12 2 3 3" xfId="24696" xr:uid="{00000000-0005-0000-0000-000080600000}"/>
    <cellStyle name="Normal 12 2 12 2 3 4" xfId="24697" xr:uid="{00000000-0005-0000-0000-000081600000}"/>
    <cellStyle name="Normal 12 2 12 2 4" xfId="24698" xr:uid="{00000000-0005-0000-0000-000082600000}"/>
    <cellStyle name="Normal 12 2 12 2 4 2" xfId="24699" xr:uid="{00000000-0005-0000-0000-000083600000}"/>
    <cellStyle name="Normal 12 2 12 2 4 3" xfId="24700" xr:uid="{00000000-0005-0000-0000-000084600000}"/>
    <cellStyle name="Normal 12 2 12 2 4 4" xfId="24701" xr:uid="{00000000-0005-0000-0000-000085600000}"/>
    <cellStyle name="Normal 12 2 12 2 5" xfId="24702" xr:uid="{00000000-0005-0000-0000-000086600000}"/>
    <cellStyle name="Normal 12 2 12 2 5 2" xfId="24703" xr:uid="{00000000-0005-0000-0000-000087600000}"/>
    <cellStyle name="Normal 12 2 12 2 5 3" xfId="24704" xr:uid="{00000000-0005-0000-0000-000088600000}"/>
    <cellStyle name="Normal 12 2 12 2 5 4" xfId="24705" xr:uid="{00000000-0005-0000-0000-000089600000}"/>
    <cellStyle name="Normal 12 2 12 2 6" xfId="24706" xr:uid="{00000000-0005-0000-0000-00008A600000}"/>
    <cellStyle name="Normal 12 2 12 2 7" xfId="24707" xr:uid="{00000000-0005-0000-0000-00008B600000}"/>
    <cellStyle name="Normal 12 2 12 2 8" xfId="24708" xr:uid="{00000000-0005-0000-0000-00008C600000}"/>
    <cellStyle name="Normal 12 2 12 3" xfId="24709" xr:uid="{00000000-0005-0000-0000-00008D600000}"/>
    <cellStyle name="Normal 12 2 12 3 2" xfId="24710" xr:uid="{00000000-0005-0000-0000-00008E600000}"/>
    <cellStyle name="Normal 12 2 12 3 3" xfId="24711" xr:uid="{00000000-0005-0000-0000-00008F600000}"/>
    <cellStyle name="Normal 12 2 12 3 4" xfId="24712" xr:uid="{00000000-0005-0000-0000-000090600000}"/>
    <cellStyle name="Normal 12 2 12 4" xfId="24713" xr:uid="{00000000-0005-0000-0000-000091600000}"/>
    <cellStyle name="Normal 12 2 12 4 2" xfId="24714" xr:uid="{00000000-0005-0000-0000-000092600000}"/>
    <cellStyle name="Normal 12 2 12 4 3" xfId="24715" xr:uid="{00000000-0005-0000-0000-000093600000}"/>
    <cellStyle name="Normal 12 2 12 4 4" xfId="24716" xr:uid="{00000000-0005-0000-0000-000094600000}"/>
    <cellStyle name="Normal 12 2 12 5" xfId="24717" xr:uid="{00000000-0005-0000-0000-000095600000}"/>
    <cellStyle name="Normal 12 2 12 5 2" xfId="24718" xr:uid="{00000000-0005-0000-0000-000096600000}"/>
    <cellStyle name="Normal 12 2 12 5 3" xfId="24719" xr:uid="{00000000-0005-0000-0000-000097600000}"/>
    <cellStyle name="Normal 12 2 12 5 4" xfId="24720" xr:uid="{00000000-0005-0000-0000-000098600000}"/>
    <cellStyle name="Normal 12 2 12 6" xfId="24721" xr:uid="{00000000-0005-0000-0000-000099600000}"/>
    <cellStyle name="Normal 12 2 12 6 2" xfId="24722" xr:uid="{00000000-0005-0000-0000-00009A600000}"/>
    <cellStyle name="Normal 12 2 12 6 3" xfId="24723" xr:uid="{00000000-0005-0000-0000-00009B600000}"/>
    <cellStyle name="Normal 12 2 12 6 4" xfId="24724" xr:uid="{00000000-0005-0000-0000-00009C600000}"/>
    <cellStyle name="Normal 12 2 12 7" xfId="24725" xr:uid="{00000000-0005-0000-0000-00009D600000}"/>
    <cellStyle name="Normal 12 2 12 8" xfId="24726" xr:uid="{00000000-0005-0000-0000-00009E600000}"/>
    <cellStyle name="Normal 12 2 12 9" xfId="24727" xr:uid="{00000000-0005-0000-0000-00009F600000}"/>
    <cellStyle name="Normal 12 2 120" xfId="24728" xr:uid="{00000000-0005-0000-0000-0000A0600000}"/>
    <cellStyle name="Normal 12 2 121" xfId="24729" xr:uid="{00000000-0005-0000-0000-0000A1600000}"/>
    <cellStyle name="Normal 12 2 122" xfId="24730" xr:uid="{00000000-0005-0000-0000-0000A2600000}"/>
    <cellStyle name="Normal 12 2 123" xfId="24731" xr:uid="{00000000-0005-0000-0000-0000A3600000}"/>
    <cellStyle name="Normal 12 2 124" xfId="24732" xr:uid="{00000000-0005-0000-0000-0000A4600000}"/>
    <cellStyle name="Normal 12 2 125" xfId="24733" xr:uid="{00000000-0005-0000-0000-0000A5600000}"/>
    <cellStyle name="Normal 12 2 126" xfId="24734" xr:uid="{00000000-0005-0000-0000-0000A6600000}"/>
    <cellStyle name="Normal 12 2 127" xfId="24735" xr:uid="{00000000-0005-0000-0000-0000A7600000}"/>
    <cellStyle name="Normal 12 2 128" xfId="24736" xr:uid="{00000000-0005-0000-0000-0000A8600000}"/>
    <cellStyle name="Normal 12 2 129" xfId="24737" xr:uid="{00000000-0005-0000-0000-0000A9600000}"/>
    <cellStyle name="Normal 12 2 13" xfId="24738" xr:uid="{00000000-0005-0000-0000-0000AA600000}"/>
    <cellStyle name="Normal 12 2 13 2" xfId="24739" xr:uid="{00000000-0005-0000-0000-0000AB600000}"/>
    <cellStyle name="Normal 12 2 13 2 2" xfId="24740" xr:uid="{00000000-0005-0000-0000-0000AC600000}"/>
    <cellStyle name="Normal 12 2 13 2 3" xfId="24741" xr:uid="{00000000-0005-0000-0000-0000AD600000}"/>
    <cellStyle name="Normal 12 2 13 2 4" xfId="24742" xr:uid="{00000000-0005-0000-0000-0000AE600000}"/>
    <cellStyle name="Normal 12 2 13 3" xfId="24743" xr:uid="{00000000-0005-0000-0000-0000AF600000}"/>
    <cellStyle name="Normal 12 2 13 3 2" xfId="24744" xr:uid="{00000000-0005-0000-0000-0000B0600000}"/>
    <cellStyle name="Normal 12 2 13 3 3" xfId="24745" xr:uid="{00000000-0005-0000-0000-0000B1600000}"/>
    <cellStyle name="Normal 12 2 13 3 4" xfId="24746" xr:uid="{00000000-0005-0000-0000-0000B2600000}"/>
    <cellStyle name="Normal 12 2 13 4" xfId="24747" xr:uid="{00000000-0005-0000-0000-0000B3600000}"/>
    <cellStyle name="Normal 12 2 13 4 2" xfId="24748" xr:uid="{00000000-0005-0000-0000-0000B4600000}"/>
    <cellStyle name="Normal 12 2 13 4 3" xfId="24749" xr:uid="{00000000-0005-0000-0000-0000B5600000}"/>
    <cellStyle name="Normal 12 2 13 4 4" xfId="24750" xr:uid="{00000000-0005-0000-0000-0000B6600000}"/>
    <cellStyle name="Normal 12 2 13 5" xfId="24751" xr:uid="{00000000-0005-0000-0000-0000B7600000}"/>
    <cellStyle name="Normal 12 2 13 5 2" xfId="24752" xr:uid="{00000000-0005-0000-0000-0000B8600000}"/>
    <cellStyle name="Normal 12 2 13 5 3" xfId="24753" xr:uid="{00000000-0005-0000-0000-0000B9600000}"/>
    <cellStyle name="Normal 12 2 13 5 4" xfId="24754" xr:uid="{00000000-0005-0000-0000-0000BA600000}"/>
    <cellStyle name="Normal 12 2 13 6" xfId="24755" xr:uid="{00000000-0005-0000-0000-0000BB600000}"/>
    <cellStyle name="Normal 12 2 13 7" xfId="24756" xr:uid="{00000000-0005-0000-0000-0000BC600000}"/>
    <cellStyle name="Normal 12 2 13 8" xfId="24757" xr:uid="{00000000-0005-0000-0000-0000BD600000}"/>
    <cellStyle name="Normal 12 2 130" xfId="24758" xr:uid="{00000000-0005-0000-0000-0000BE600000}"/>
    <cellStyle name="Normal 12 2 131" xfId="24759" xr:uid="{00000000-0005-0000-0000-0000BF600000}"/>
    <cellStyle name="Normal 12 2 132" xfId="24760" xr:uid="{00000000-0005-0000-0000-0000C0600000}"/>
    <cellStyle name="Normal 12 2 133" xfId="24761" xr:uid="{00000000-0005-0000-0000-0000C1600000}"/>
    <cellStyle name="Normal 12 2 134" xfId="24762" xr:uid="{00000000-0005-0000-0000-0000C2600000}"/>
    <cellStyle name="Normal 12 2 135" xfId="24763" xr:uid="{00000000-0005-0000-0000-0000C3600000}"/>
    <cellStyle name="Normal 12 2 136" xfId="24764" xr:uid="{00000000-0005-0000-0000-0000C4600000}"/>
    <cellStyle name="Normal 12 2 137" xfId="24765" xr:uid="{00000000-0005-0000-0000-0000C5600000}"/>
    <cellStyle name="Normal 12 2 138" xfId="24766" xr:uid="{00000000-0005-0000-0000-0000C6600000}"/>
    <cellStyle name="Normal 12 2 139" xfId="24767" xr:uid="{00000000-0005-0000-0000-0000C7600000}"/>
    <cellStyle name="Normal 12 2 14" xfId="24768" xr:uid="{00000000-0005-0000-0000-0000C8600000}"/>
    <cellStyle name="Normal 12 2 14 2" xfId="24769" xr:uid="{00000000-0005-0000-0000-0000C9600000}"/>
    <cellStyle name="Normal 12 2 14 3" xfId="24770" xr:uid="{00000000-0005-0000-0000-0000CA600000}"/>
    <cellStyle name="Normal 12 2 14 4" xfId="24771" xr:uid="{00000000-0005-0000-0000-0000CB600000}"/>
    <cellStyle name="Normal 12 2 140" xfId="24772" xr:uid="{00000000-0005-0000-0000-0000CC600000}"/>
    <cellStyle name="Normal 12 2 141" xfId="24773" xr:uid="{00000000-0005-0000-0000-0000CD600000}"/>
    <cellStyle name="Normal 12 2 142" xfId="24774" xr:uid="{00000000-0005-0000-0000-0000CE600000}"/>
    <cellStyle name="Normal 12 2 143" xfId="24775" xr:uid="{00000000-0005-0000-0000-0000CF600000}"/>
    <cellStyle name="Normal 12 2 144" xfId="24776" xr:uid="{00000000-0005-0000-0000-0000D0600000}"/>
    <cellStyle name="Normal 12 2 145" xfId="24777" xr:uid="{00000000-0005-0000-0000-0000D1600000}"/>
    <cellStyle name="Normal 12 2 146" xfId="24778" xr:uid="{00000000-0005-0000-0000-0000D2600000}"/>
    <cellStyle name="Normal 12 2 147" xfId="24779" xr:uid="{00000000-0005-0000-0000-0000D3600000}"/>
    <cellStyle name="Normal 12 2 148" xfId="24780" xr:uid="{00000000-0005-0000-0000-0000D4600000}"/>
    <cellStyle name="Normal 12 2 149" xfId="24781" xr:uid="{00000000-0005-0000-0000-0000D5600000}"/>
    <cellStyle name="Normal 12 2 15" xfId="24782" xr:uid="{00000000-0005-0000-0000-0000D6600000}"/>
    <cellStyle name="Normal 12 2 15 2" xfId="24783" xr:uid="{00000000-0005-0000-0000-0000D7600000}"/>
    <cellStyle name="Normal 12 2 15 3" xfId="24784" xr:uid="{00000000-0005-0000-0000-0000D8600000}"/>
    <cellStyle name="Normal 12 2 15 4" xfId="24785" xr:uid="{00000000-0005-0000-0000-0000D9600000}"/>
    <cellStyle name="Normal 12 2 150" xfId="24786" xr:uid="{00000000-0005-0000-0000-0000DA600000}"/>
    <cellStyle name="Normal 12 2 151" xfId="24787" xr:uid="{00000000-0005-0000-0000-0000DB600000}"/>
    <cellStyle name="Normal 12 2 152" xfId="24788" xr:uid="{00000000-0005-0000-0000-0000DC600000}"/>
    <cellStyle name="Normal 12 2 153" xfId="24789" xr:uid="{00000000-0005-0000-0000-0000DD600000}"/>
    <cellStyle name="Normal 12 2 154" xfId="24790" xr:uid="{00000000-0005-0000-0000-0000DE600000}"/>
    <cellStyle name="Normal 12 2 155" xfId="24791" xr:uid="{00000000-0005-0000-0000-0000DF600000}"/>
    <cellStyle name="Normal 12 2 156" xfId="24792" xr:uid="{00000000-0005-0000-0000-0000E0600000}"/>
    <cellStyle name="Normal 12 2 157" xfId="24793" xr:uid="{00000000-0005-0000-0000-0000E1600000}"/>
    <cellStyle name="Normal 12 2 158" xfId="24794" xr:uid="{00000000-0005-0000-0000-0000E2600000}"/>
    <cellStyle name="Normal 12 2 159" xfId="24795" xr:uid="{00000000-0005-0000-0000-0000E3600000}"/>
    <cellStyle name="Normal 12 2 16" xfId="24796" xr:uid="{00000000-0005-0000-0000-0000E4600000}"/>
    <cellStyle name="Normal 12 2 16 2" xfId="24797" xr:uid="{00000000-0005-0000-0000-0000E5600000}"/>
    <cellStyle name="Normal 12 2 16 3" xfId="24798" xr:uid="{00000000-0005-0000-0000-0000E6600000}"/>
    <cellStyle name="Normal 12 2 16 4" xfId="24799" xr:uid="{00000000-0005-0000-0000-0000E7600000}"/>
    <cellStyle name="Normal 12 2 160" xfId="24800" xr:uid="{00000000-0005-0000-0000-0000E8600000}"/>
    <cellStyle name="Normal 12 2 17" xfId="24801" xr:uid="{00000000-0005-0000-0000-0000E9600000}"/>
    <cellStyle name="Normal 12 2 17 2" xfId="24802" xr:uid="{00000000-0005-0000-0000-0000EA600000}"/>
    <cellStyle name="Normal 12 2 17 3" xfId="24803" xr:uid="{00000000-0005-0000-0000-0000EB600000}"/>
    <cellStyle name="Normal 12 2 17 4" xfId="24804" xr:uid="{00000000-0005-0000-0000-0000EC600000}"/>
    <cellStyle name="Normal 12 2 18" xfId="24805" xr:uid="{00000000-0005-0000-0000-0000ED600000}"/>
    <cellStyle name="Normal 12 2 19" xfId="24806" xr:uid="{00000000-0005-0000-0000-0000EE600000}"/>
    <cellStyle name="Normal 12 2 2" xfId="24807" xr:uid="{00000000-0005-0000-0000-0000EF600000}"/>
    <cellStyle name="Normal 12 2 2 2" xfId="24808" xr:uid="{00000000-0005-0000-0000-0000F0600000}"/>
    <cellStyle name="Normal 12 2 2 2 2" xfId="24809" xr:uid="{00000000-0005-0000-0000-0000F1600000}"/>
    <cellStyle name="Normal 12 2 2 2 2 2" xfId="24810" xr:uid="{00000000-0005-0000-0000-0000F2600000}"/>
    <cellStyle name="Normal 12 2 2 2 2 3" xfId="24811" xr:uid="{00000000-0005-0000-0000-0000F3600000}"/>
    <cellStyle name="Normal 12 2 2 2 2 4" xfId="24812" xr:uid="{00000000-0005-0000-0000-0000F4600000}"/>
    <cellStyle name="Normal 12 2 2 2 3" xfId="24813" xr:uid="{00000000-0005-0000-0000-0000F5600000}"/>
    <cellStyle name="Normal 12 2 2 2 3 2" xfId="24814" xr:uid="{00000000-0005-0000-0000-0000F6600000}"/>
    <cellStyle name="Normal 12 2 2 2 3 3" xfId="24815" xr:uid="{00000000-0005-0000-0000-0000F7600000}"/>
    <cellStyle name="Normal 12 2 2 2 3 4" xfId="24816" xr:uid="{00000000-0005-0000-0000-0000F8600000}"/>
    <cellStyle name="Normal 12 2 2 2 4" xfId="24817" xr:uid="{00000000-0005-0000-0000-0000F9600000}"/>
    <cellStyle name="Normal 12 2 2 2 4 2" xfId="24818" xr:uid="{00000000-0005-0000-0000-0000FA600000}"/>
    <cellStyle name="Normal 12 2 2 2 4 3" xfId="24819" xr:uid="{00000000-0005-0000-0000-0000FB600000}"/>
    <cellStyle name="Normal 12 2 2 2 4 4" xfId="24820" xr:uid="{00000000-0005-0000-0000-0000FC600000}"/>
    <cellStyle name="Normal 12 2 2 2 5" xfId="24821" xr:uid="{00000000-0005-0000-0000-0000FD600000}"/>
    <cellStyle name="Normal 12 2 2 2 5 2" xfId="24822" xr:uid="{00000000-0005-0000-0000-0000FE600000}"/>
    <cellStyle name="Normal 12 2 2 2 5 3" xfId="24823" xr:uid="{00000000-0005-0000-0000-0000FF600000}"/>
    <cellStyle name="Normal 12 2 2 2 5 4" xfId="24824" xr:uid="{00000000-0005-0000-0000-000000610000}"/>
    <cellStyle name="Normal 12 2 2 2 6" xfId="24825" xr:uid="{00000000-0005-0000-0000-000001610000}"/>
    <cellStyle name="Normal 12 2 2 2 7" xfId="24826" xr:uid="{00000000-0005-0000-0000-000002610000}"/>
    <cellStyle name="Normal 12 2 2 2 8" xfId="24827" xr:uid="{00000000-0005-0000-0000-000003610000}"/>
    <cellStyle name="Normal 12 2 2 3" xfId="24828" xr:uid="{00000000-0005-0000-0000-000004610000}"/>
    <cellStyle name="Normal 12 2 2 3 2" xfId="24829" xr:uid="{00000000-0005-0000-0000-000005610000}"/>
    <cellStyle name="Normal 12 2 2 3 3" xfId="24830" xr:uid="{00000000-0005-0000-0000-000006610000}"/>
    <cellStyle name="Normal 12 2 2 3 4" xfId="24831" xr:uid="{00000000-0005-0000-0000-000007610000}"/>
    <cellStyle name="Normal 12 2 2 4" xfId="24832" xr:uid="{00000000-0005-0000-0000-000008610000}"/>
    <cellStyle name="Normal 12 2 2 4 2" xfId="24833" xr:uid="{00000000-0005-0000-0000-000009610000}"/>
    <cellStyle name="Normal 12 2 2 4 3" xfId="24834" xr:uid="{00000000-0005-0000-0000-00000A610000}"/>
    <cellStyle name="Normal 12 2 2 4 4" xfId="24835" xr:uid="{00000000-0005-0000-0000-00000B610000}"/>
    <cellStyle name="Normal 12 2 2 5" xfId="24836" xr:uid="{00000000-0005-0000-0000-00000C610000}"/>
    <cellStyle name="Normal 12 2 2 5 2" xfId="24837" xr:uid="{00000000-0005-0000-0000-00000D610000}"/>
    <cellStyle name="Normal 12 2 2 5 3" xfId="24838" xr:uid="{00000000-0005-0000-0000-00000E610000}"/>
    <cellStyle name="Normal 12 2 2 5 4" xfId="24839" xr:uid="{00000000-0005-0000-0000-00000F610000}"/>
    <cellStyle name="Normal 12 2 2 6" xfId="24840" xr:uid="{00000000-0005-0000-0000-000010610000}"/>
    <cellStyle name="Normal 12 2 2 6 2" xfId="24841" xr:uid="{00000000-0005-0000-0000-000011610000}"/>
    <cellStyle name="Normal 12 2 2 6 3" xfId="24842" xr:uid="{00000000-0005-0000-0000-000012610000}"/>
    <cellStyle name="Normal 12 2 2 6 4" xfId="24843" xr:uid="{00000000-0005-0000-0000-000013610000}"/>
    <cellStyle name="Normal 12 2 2 7" xfId="24844" xr:uid="{00000000-0005-0000-0000-000014610000}"/>
    <cellStyle name="Normal 12 2 2 8" xfId="24845" xr:uid="{00000000-0005-0000-0000-000015610000}"/>
    <cellStyle name="Normal 12 2 2 9" xfId="24846" xr:uid="{00000000-0005-0000-0000-000016610000}"/>
    <cellStyle name="Normal 12 2 20" xfId="24847" xr:uid="{00000000-0005-0000-0000-000017610000}"/>
    <cellStyle name="Normal 12 2 21" xfId="24848" xr:uid="{00000000-0005-0000-0000-000018610000}"/>
    <cellStyle name="Normal 12 2 22" xfId="24849" xr:uid="{00000000-0005-0000-0000-000019610000}"/>
    <cellStyle name="Normal 12 2 23" xfId="24850" xr:uid="{00000000-0005-0000-0000-00001A610000}"/>
    <cellStyle name="Normal 12 2 24" xfId="24851" xr:uid="{00000000-0005-0000-0000-00001B610000}"/>
    <cellStyle name="Normal 12 2 25" xfId="24852" xr:uid="{00000000-0005-0000-0000-00001C610000}"/>
    <cellStyle name="Normal 12 2 26" xfId="24853" xr:uid="{00000000-0005-0000-0000-00001D610000}"/>
    <cellStyle name="Normal 12 2 27" xfId="24854" xr:uid="{00000000-0005-0000-0000-00001E610000}"/>
    <cellStyle name="Normal 12 2 28" xfId="24855" xr:uid="{00000000-0005-0000-0000-00001F610000}"/>
    <cellStyle name="Normal 12 2 29" xfId="24856" xr:uid="{00000000-0005-0000-0000-000020610000}"/>
    <cellStyle name="Normal 12 2 3" xfId="24857" xr:uid="{00000000-0005-0000-0000-000021610000}"/>
    <cellStyle name="Normal 12 2 3 2" xfId="24858" xr:uid="{00000000-0005-0000-0000-000022610000}"/>
    <cellStyle name="Normal 12 2 3 2 2" xfId="24859" xr:uid="{00000000-0005-0000-0000-000023610000}"/>
    <cellStyle name="Normal 12 2 3 2 2 2" xfId="24860" xr:uid="{00000000-0005-0000-0000-000024610000}"/>
    <cellStyle name="Normal 12 2 3 2 2 3" xfId="24861" xr:uid="{00000000-0005-0000-0000-000025610000}"/>
    <cellStyle name="Normal 12 2 3 2 2 4" xfId="24862" xr:uid="{00000000-0005-0000-0000-000026610000}"/>
    <cellStyle name="Normal 12 2 3 2 3" xfId="24863" xr:uid="{00000000-0005-0000-0000-000027610000}"/>
    <cellStyle name="Normal 12 2 3 2 3 2" xfId="24864" xr:uid="{00000000-0005-0000-0000-000028610000}"/>
    <cellStyle name="Normal 12 2 3 2 3 3" xfId="24865" xr:uid="{00000000-0005-0000-0000-000029610000}"/>
    <cellStyle name="Normal 12 2 3 2 3 4" xfId="24866" xr:uid="{00000000-0005-0000-0000-00002A610000}"/>
    <cellStyle name="Normal 12 2 3 2 4" xfId="24867" xr:uid="{00000000-0005-0000-0000-00002B610000}"/>
    <cellStyle name="Normal 12 2 3 2 4 2" xfId="24868" xr:uid="{00000000-0005-0000-0000-00002C610000}"/>
    <cellStyle name="Normal 12 2 3 2 4 3" xfId="24869" xr:uid="{00000000-0005-0000-0000-00002D610000}"/>
    <cellStyle name="Normal 12 2 3 2 4 4" xfId="24870" xr:uid="{00000000-0005-0000-0000-00002E610000}"/>
    <cellStyle name="Normal 12 2 3 2 5" xfId="24871" xr:uid="{00000000-0005-0000-0000-00002F610000}"/>
    <cellStyle name="Normal 12 2 3 2 5 2" xfId="24872" xr:uid="{00000000-0005-0000-0000-000030610000}"/>
    <cellStyle name="Normal 12 2 3 2 5 3" xfId="24873" xr:uid="{00000000-0005-0000-0000-000031610000}"/>
    <cellStyle name="Normal 12 2 3 2 5 4" xfId="24874" xr:uid="{00000000-0005-0000-0000-000032610000}"/>
    <cellStyle name="Normal 12 2 3 2 5 5" xfId="24875" xr:uid="{00000000-0005-0000-0000-000033610000}"/>
    <cellStyle name="Normal 12 2 3 2 6" xfId="24876" xr:uid="{00000000-0005-0000-0000-000034610000}"/>
    <cellStyle name="Normal 12 2 3 2 7" xfId="24877" xr:uid="{00000000-0005-0000-0000-000035610000}"/>
    <cellStyle name="Normal 12 2 3 2 8" xfId="24878" xr:uid="{00000000-0005-0000-0000-000036610000}"/>
    <cellStyle name="Normal 12 2 3 3" xfId="24879" xr:uid="{00000000-0005-0000-0000-000037610000}"/>
    <cellStyle name="Normal 12 2 3 3 2" xfId="24880" xr:uid="{00000000-0005-0000-0000-000038610000}"/>
    <cellStyle name="Normal 12 2 3 3 3" xfId="24881" xr:uid="{00000000-0005-0000-0000-000039610000}"/>
    <cellStyle name="Normal 12 2 3 3 4" xfId="24882" xr:uid="{00000000-0005-0000-0000-00003A610000}"/>
    <cellStyle name="Normal 12 2 3 3 5" xfId="24883" xr:uid="{00000000-0005-0000-0000-00003B610000}"/>
    <cellStyle name="Normal 12 2 3 4" xfId="24884" xr:uid="{00000000-0005-0000-0000-00003C610000}"/>
    <cellStyle name="Normal 12 2 3 4 2" xfId="24885" xr:uid="{00000000-0005-0000-0000-00003D610000}"/>
    <cellStyle name="Normal 12 2 3 4 3" xfId="24886" xr:uid="{00000000-0005-0000-0000-00003E610000}"/>
    <cellStyle name="Normal 12 2 3 4 4" xfId="24887" xr:uid="{00000000-0005-0000-0000-00003F610000}"/>
    <cellStyle name="Normal 12 2 3 4 5" xfId="24888" xr:uid="{00000000-0005-0000-0000-000040610000}"/>
    <cellStyle name="Normal 12 2 3 5" xfId="24889" xr:uid="{00000000-0005-0000-0000-000041610000}"/>
    <cellStyle name="Normal 12 2 3 5 2" xfId="24890" xr:uid="{00000000-0005-0000-0000-000042610000}"/>
    <cellStyle name="Normal 12 2 3 5 3" xfId="24891" xr:uid="{00000000-0005-0000-0000-000043610000}"/>
    <cellStyle name="Normal 12 2 3 5 4" xfId="24892" xr:uid="{00000000-0005-0000-0000-000044610000}"/>
    <cellStyle name="Normal 12 2 3 5 5" xfId="24893" xr:uid="{00000000-0005-0000-0000-000045610000}"/>
    <cellStyle name="Normal 12 2 3 6" xfId="24894" xr:uid="{00000000-0005-0000-0000-000046610000}"/>
    <cellStyle name="Normal 12 2 3 6 2" xfId="24895" xr:uid="{00000000-0005-0000-0000-000047610000}"/>
    <cellStyle name="Normal 12 2 3 6 3" xfId="24896" xr:uid="{00000000-0005-0000-0000-000048610000}"/>
    <cellStyle name="Normal 12 2 3 6 4" xfId="24897" xr:uid="{00000000-0005-0000-0000-000049610000}"/>
    <cellStyle name="Normal 12 2 3 6 5" xfId="24898" xr:uid="{00000000-0005-0000-0000-00004A610000}"/>
    <cellStyle name="Normal 12 2 3 7" xfId="24899" xr:uid="{00000000-0005-0000-0000-00004B610000}"/>
    <cellStyle name="Normal 12 2 3 8" xfId="24900" xr:uid="{00000000-0005-0000-0000-00004C610000}"/>
    <cellStyle name="Normal 12 2 3 9" xfId="24901" xr:uid="{00000000-0005-0000-0000-00004D610000}"/>
    <cellStyle name="Normal 12 2 30" xfId="24902" xr:uid="{00000000-0005-0000-0000-00004E610000}"/>
    <cellStyle name="Normal 12 2 31" xfId="24903" xr:uid="{00000000-0005-0000-0000-00004F610000}"/>
    <cellStyle name="Normal 12 2 32" xfId="24904" xr:uid="{00000000-0005-0000-0000-000050610000}"/>
    <cellStyle name="Normal 12 2 33" xfId="24905" xr:uid="{00000000-0005-0000-0000-000051610000}"/>
    <cellStyle name="Normal 12 2 34" xfId="24906" xr:uid="{00000000-0005-0000-0000-000052610000}"/>
    <cellStyle name="Normal 12 2 35" xfId="24907" xr:uid="{00000000-0005-0000-0000-000053610000}"/>
    <cellStyle name="Normal 12 2 36" xfId="24908" xr:uid="{00000000-0005-0000-0000-000054610000}"/>
    <cellStyle name="Normal 12 2 37" xfId="24909" xr:uid="{00000000-0005-0000-0000-000055610000}"/>
    <cellStyle name="Normal 12 2 38" xfId="24910" xr:uid="{00000000-0005-0000-0000-000056610000}"/>
    <cellStyle name="Normal 12 2 39" xfId="24911" xr:uid="{00000000-0005-0000-0000-000057610000}"/>
    <cellStyle name="Normal 12 2 4" xfId="24912" xr:uid="{00000000-0005-0000-0000-000058610000}"/>
    <cellStyle name="Normal 12 2 4 10" xfId="24913" xr:uid="{00000000-0005-0000-0000-000059610000}"/>
    <cellStyle name="Normal 12 2 4 2" xfId="24914" xr:uid="{00000000-0005-0000-0000-00005A610000}"/>
    <cellStyle name="Normal 12 2 4 2 2" xfId="24915" xr:uid="{00000000-0005-0000-0000-00005B610000}"/>
    <cellStyle name="Normal 12 2 4 2 2 2" xfId="24916" xr:uid="{00000000-0005-0000-0000-00005C610000}"/>
    <cellStyle name="Normal 12 2 4 2 2 3" xfId="24917" xr:uid="{00000000-0005-0000-0000-00005D610000}"/>
    <cellStyle name="Normal 12 2 4 2 2 4" xfId="24918" xr:uid="{00000000-0005-0000-0000-00005E610000}"/>
    <cellStyle name="Normal 12 2 4 2 2 5" xfId="24919" xr:uid="{00000000-0005-0000-0000-00005F610000}"/>
    <cellStyle name="Normal 12 2 4 2 3" xfId="24920" xr:uid="{00000000-0005-0000-0000-000060610000}"/>
    <cellStyle name="Normal 12 2 4 2 3 2" xfId="24921" xr:uid="{00000000-0005-0000-0000-000061610000}"/>
    <cellStyle name="Normal 12 2 4 2 3 3" xfId="24922" xr:uid="{00000000-0005-0000-0000-000062610000}"/>
    <cellStyle name="Normal 12 2 4 2 3 4" xfId="24923" xr:uid="{00000000-0005-0000-0000-000063610000}"/>
    <cellStyle name="Normal 12 2 4 2 3 5" xfId="24924" xr:uid="{00000000-0005-0000-0000-000064610000}"/>
    <cellStyle name="Normal 12 2 4 2 4" xfId="24925" xr:uid="{00000000-0005-0000-0000-000065610000}"/>
    <cellStyle name="Normal 12 2 4 2 4 2" xfId="24926" xr:uid="{00000000-0005-0000-0000-000066610000}"/>
    <cellStyle name="Normal 12 2 4 2 4 3" xfId="24927" xr:uid="{00000000-0005-0000-0000-000067610000}"/>
    <cellStyle name="Normal 12 2 4 2 4 4" xfId="24928" xr:uid="{00000000-0005-0000-0000-000068610000}"/>
    <cellStyle name="Normal 12 2 4 2 4 5" xfId="24929" xr:uid="{00000000-0005-0000-0000-000069610000}"/>
    <cellStyle name="Normal 12 2 4 2 5" xfId="24930" xr:uid="{00000000-0005-0000-0000-00006A610000}"/>
    <cellStyle name="Normal 12 2 4 2 5 2" xfId="24931" xr:uid="{00000000-0005-0000-0000-00006B610000}"/>
    <cellStyle name="Normal 12 2 4 2 5 3" xfId="24932" xr:uid="{00000000-0005-0000-0000-00006C610000}"/>
    <cellStyle name="Normal 12 2 4 2 5 4" xfId="24933" xr:uid="{00000000-0005-0000-0000-00006D610000}"/>
    <cellStyle name="Normal 12 2 4 2 5 5" xfId="24934" xr:uid="{00000000-0005-0000-0000-00006E610000}"/>
    <cellStyle name="Normal 12 2 4 2 6" xfId="24935" xr:uid="{00000000-0005-0000-0000-00006F610000}"/>
    <cellStyle name="Normal 12 2 4 2 7" xfId="24936" xr:uid="{00000000-0005-0000-0000-000070610000}"/>
    <cellStyle name="Normal 12 2 4 2 8" xfId="24937" xr:uid="{00000000-0005-0000-0000-000071610000}"/>
    <cellStyle name="Normal 12 2 4 2 9" xfId="24938" xr:uid="{00000000-0005-0000-0000-000072610000}"/>
    <cellStyle name="Normal 12 2 4 3" xfId="24939" xr:uid="{00000000-0005-0000-0000-000073610000}"/>
    <cellStyle name="Normal 12 2 4 3 2" xfId="24940" xr:uid="{00000000-0005-0000-0000-000074610000}"/>
    <cellStyle name="Normal 12 2 4 3 3" xfId="24941" xr:uid="{00000000-0005-0000-0000-000075610000}"/>
    <cellStyle name="Normal 12 2 4 3 4" xfId="24942" xr:uid="{00000000-0005-0000-0000-000076610000}"/>
    <cellStyle name="Normal 12 2 4 3 5" xfId="24943" xr:uid="{00000000-0005-0000-0000-000077610000}"/>
    <cellStyle name="Normal 12 2 4 4" xfId="24944" xr:uid="{00000000-0005-0000-0000-000078610000}"/>
    <cellStyle name="Normal 12 2 4 4 2" xfId="24945" xr:uid="{00000000-0005-0000-0000-000079610000}"/>
    <cellStyle name="Normal 12 2 4 4 3" xfId="24946" xr:uid="{00000000-0005-0000-0000-00007A610000}"/>
    <cellStyle name="Normal 12 2 4 4 4" xfId="24947" xr:uid="{00000000-0005-0000-0000-00007B610000}"/>
    <cellStyle name="Normal 12 2 4 4 5" xfId="24948" xr:uid="{00000000-0005-0000-0000-00007C610000}"/>
    <cellStyle name="Normal 12 2 4 5" xfId="24949" xr:uid="{00000000-0005-0000-0000-00007D610000}"/>
    <cellStyle name="Normal 12 2 4 5 2" xfId="24950" xr:uid="{00000000-0005-0000-0000-00007E610000}"/>
    <cellStyle name="Normal 12 2 4 5 3" xfId="24951" xr:uid="{00000000-0005-0000-0000-00007F610000}"/>
    <cellStyle name="Normal 12 2 4 5 4" xfId="24952" xr:uid="{00000000-0005-0000-0000-000080610000}"/>
    <cellStyle name="Normal 12 2 4 5 5" xfId="24953" xr:uid="{00000000-0005-0000-0000-000081610000}"/>
    <cellStyle name="Normal 12 2 4 6" xfId="24954" xr:uid="{00000000-0005-0000-0000-000082610000}"/>
    <cellStyle name="Normal 12 2 4 6 2" xfId="24955" xr:uid="{00000000-0005-0000-0000-000083610000}"/>
    <cellStyle name="Normal 12 2 4 6 3" xfId="24956" xr:uid="{00000000-0005-0000-0000-000084610000}"/>
    <cellStyle name="Normal 12 2 4 6 4" xfId="24957" xr:uid="{00000000-0005-0000-0000-000085610000}"/>
    <cellStyle name="Normal 12 2 4 6 5" xfId="24958" xr:uid="{00000000-0005-0000-0000-000086610000}"/>
    <cellStyle name="Normal 12 2 4 7" xfId="24959" xr:uid="{00000000-0005-0000-0000-000087610000}"/>
    <cellStyle name="Normal 12 2 4 8" xfId="24960" xr:uid="{00000000-0005-0000-0000-000088610000}"/>
    <cellStyle name="Normal 12 2 4 9" xfId="24961" xr:uid="{00000000-0005-0000-0000-000089610000}"/>
    <cellStyle name="Normal 12 2 40" xfId="24962" xr:uid="{00000000-0005-0000-0000-00008A610000}"/>
    <cellStyle name="Normal 12 2 41" xfId="24963" xr:uid="{00000000-0005-0000-0000-00008B610000}"/>
    <cellStyle name="Normal 12 2 42" xfId="24964" xr:uid="{00000000-0005-0000-0000-00008C610000}"/>
    <cellStyle name="Normal 12 2 43" xfId="24965" xr:uid="{00000000-0005-0000-0000-00008D610000}"/>
    <cellStyle name="Normal 12 2 44" xfId="24966" xr:uid="{00000000-0005-0000-0000-00008E610000}"/>
    <cellStyle name="Normal 12 2 45" xfId="24967" xr:uid="{00000000-0005-0000-0000-00008F610000}"/>
    <cellStyle name="Normal 12 2 46" xfId="24968" xr:uid="{00000000-0005-0000-0000-000090610000}"/>
    <cellStyle name="Normal 12 2 47" xfId="24969" xr:uid="{00000000-0005-0000-0000-000091610000}"/>
    <cellStyle name="Normal 12 2 48" xfId="24970" xr:uid="{00000000-0005-0000-0000-000092610000}"/>
    <cellStyle name="Normal 12 2 49" xfId="24971" xr:uid="{00000000-0005-0000-0000-000093610000}"/>
    <cellStyle name="Normal 12 2 5" xfId="24972" xr:uid="{00000000-0005-0000-0000-000094610000}"/>
    <cellStyle name="Normal 12 2 5 10" xfId="24973" xr:uid="{00000000-0005-0000-0000-000095610000}"/>
    <cellStyle name="Normal 12 2 5 2" xfId="24974" xr:uid="{00000000-0005-0000-0000-000096610000}"/>
    <cellStyle name="Normal 12 2 5 2 2" xfId="24975" xr:uid="{00000000-0005-0000-0000-000097610000}"/>
    <cellStyle name="Normal 12 2 5 2 2 2" xfId="24976" xr:uid="{00000000-0005-0000-0000-000098610000}"/>
    <cellStyle name="Normal 12 2 5 2 2 3" xfId="24977" xr:uid="{00000000-0005-0000-0000-000099610000}"/>
    <cellStyle name="Normal 12 2 5 2 2 4" xfId="24978" xr:uid="{00000000-0005-0000-0000-00009A610000}"/>
    <cellStyle name="Normal 12 2 5 2 2 5" xfId="24979" xr:uid="{00000000-0005-0000-0000-00009B610000}"/>
    <cellStyle name="Normal 12 2 5 2 3" xfId="24980" xr:uid="{00000000-0005-0000-0000-00009C610000}"/>
    <cellStyle name="Normal 12 2 5 2 3 2" xfId="24981" xr:uid="{00000000-0005-0000-0000-00009D610000}"/>
    <cellStyle name="Normal 12 2 5 2 3 3" xfId="24982" xr:uid="{00000000-0005-0000-0000-00009E610000}"/>
    <cellStyle name="Normal 12 2 5 2 3 4" xfId="24983" xr:uid="{00000000-0005-0000-0000-00009F610000}"/>
    <cellStyle name="Normal 12 2 5 2 3 5" xfId="24984" xr:uid="{00000000-0005-0000-0000-0000A0610000}"/>
    <cellStyle name="Normal 12 2 5 2 4" xfId="24985" xr:uid="{00000000-0005-0000-0000-0000A1610000}"/>
    <cellStyle name="Normal 12 2 5 2 4 2" xfId="24986" xr:uid="{00000000-0005-0000-0000-0000A2610000}"/>
    <cellStyle name="Normal 12 2 5 2 4 3" xfId="24987" xr:uid="{00000000-0005-0000-0000-0000A3610000}"/>
    <cellStyle name="Normal 12 2 5 2 4 4" xfId="24988" xr:uid="{00000000-0005-0000-0000-0000A4610000}"/>
    <cellStyle name="Normal 12 2 5 2 4 5" xfId="24989" xr:uid="{00000000-0005-0000-0000-0000A5610000}"/>
    <cellStyle name="Normal 12 2 5 2 5" xfId="24990" xr:uid="{00000000-0005-0000-0000-0000A6610000}"/>
    <cellStyle name="Normal 12 2 5 2 5 2" xfId="24991" xr:uid="{00000000-0005-0000-0000-0000A7610000}"/>
    <cellStyle name="Normal 12 2 5 2 5 3" xfId="24992" xr:uid="{00000000-0005-0000-0000-0000A8610000}"/>
    <cellStyle name="Normal 12 2 5 2 5 4" xfId="24993" xr:uid="{00000000-0005-0000-0000-0000A9610000}"/>
    <cellStyle name="Normal 12 2 5 2 5 5" xfId="24994" xr:uid="{00000000-0005-0000-0000-0000AA610000}"/>
    <cellStyle name="Normal 12 2 5 2 6" xfId="24995" xr:uid="{00000000-0005-0000-0000-0000AB610000}"/>
    <cellStyle name="Normal 12 2 5 2 7" xfId="24996" xr:uid="{00000000-0005-0000-0000-0000AC610000}"/>
    <cellStyle name="Normal 12 2 5 2 8" xfId="24997" xr:uid="{00000000-0005-0000-0000-0000AD610000}"/>
    <cellStyle name="Normal 12 2 5 2 9" xfId="24998" xr:uid="{00000000-0005-0000-0000-0000AE610000}"/>
    <cellStyle name="Normal 12 2 5 3" xfId="24999" xr:uid="{00000000-0005-0000-0000-0000AF610000}"/>
    <cellStyle name="Normal 12 2 5 3 2" xfId="25000" xr:uid="{00000000-0005-0000-0000-0000B0610000}"/>
    <cellStyle name="Normal 12 2 5 3 3" xfId="25001" xr:uid="{00000000-0005-0000-0000-0000B1610000}"/>
    <cellStyle name="Normal 12 2 5 3 4" xfId="25002" xr:uid="{00000000-0005-0000-0000-0000B2610000}"/>
    <cellStyle name="Normal 12 2 5 3 5" xfId="25003" xr:uid="{00000000-0005-0000-0000-0000B3610000}"/>
    <cellStyle name="Normal 12 2 5 4" xfId="25004" xr:uid="{00000000-0005-0000-0000-0000B4610000}"/>
    <cellStyle name="Normal 12 2 5 4 2" xfId="25005" xr:uid="{00000000-0005-0000-0000-0000B5610000}"/>
    <cellStyle name="Normal 12 2 5 4 3" xfId="25006" xr:uid="{00000000-0005-0000-0000-0000B6610000}"/>
    <cellStyle name="Normal 12 2 5 4 4" xfId="25007" xr:uid="{00000000-0005-0000-0000-0000B7610000}"/>
    <cellStyle name="Normal 12 2 5 4 5" xfId="25008" xr:uid="{00000000-0005-0000-0000-0000B8610000}"/>
    <cellStyle name="Normal 12 2 5 5" xfId="25009" xr:uid="{00000000-0005-0000-0000-0000B9610000}"/>
    <cellStyle name="Normal 12 2 5 5 2" xfId="25010" xr:uid="{00000000-0005-0000-0000-0000BA610000}"/>
    <cellStyle name="Normal 12 2 5 5 3" xfId="25011" xr:uid="{00000000-0005-0000-0000-0000BB610000}"/>
    <cellStyle name="Normal 12 2 5 5 4" xfId="25012" xr:uid="{00000000-0005-0000-0000-0000BC610000}"/>
    <cellStyle name="Normal 12 2 5 5 5" xfId="25013" xr:uid="{00000000-0005-0000-0000-0000BD610000}"/>
    <cellStyle name="Normal 12 2 5 6" xfId="25014" xr:uid="{00000000-0005-0000-0000-0000BE610000}"/>
    <cellStyle name="Normal 12 2 5 6 2" xfId="25015" xr:uid="{00000000-0005-0000-0000-0000BF610000}"/>
    <cellStyle name="Normal 12 2 5 6 3" xfId="25016" xr:uid="{00000000-0005-0000-0000-0000C0610000}"/>
    <cellStyle name="Normal 12 2 5 6 4" xfId="25017" xr:uid="{00000000-0005-0000-0000-0000C1610000}"/>
    <cellStyle name="Normal 12 2 5 6 5" xfId="25018" xr:uid="{00000000-0005-0000-0000-0000C2610000}"/>
    <cellStyle name="Normal 12 2 5 7" xfId="25019" xr:uid="{00000000-0005-0000-0000-0000C3610000}"/>
    <cellStyle name="Normal 12 2 5 8" xfId="25020" xr:uid="{00000000-0005-0000-0000-0000C4610000}"/>
    <cellStyle name="Normal 12 2 5 9" xfId="25021" xr:uid="{00000000-0005-0000-0000-0000C5610000}"/>
    <cellStyle name="Normal 12 2 50" xfId="25022" xr:uid="{00000000-0005-0000-0000-0000C6610000}"/>
    <cellStyle name="Normal 12 2 51" xfId="25023" xr:uid="{00000000-0005-0000-0000-0000C7610000}"/>
    <cellStyle name="Normal 12 2 52" xfId="25024" xr:uid="{00000000-0005-0000-0000-0000C8610000}"/>
    <cellStyle name="Normal 12 2 53" xfId="25025" xr:uid="{00000000-0005-0000-0000-0000C9610000}"/>
    <cellStyle name="Normal 12 2 54" xfId="25026" xr:uid="{00000000-0005-0000-0000-0000CA610000}"/>
    <cellStyle name="Normal 12 2 55" xfId="25027" xr:uid="{00000000-0005-0000-0000-0000CB610000}"/>
    <cellStyle name="Normal 12 2 56" xfId="25028" xr:uid="{00000000-0005-0000-0000-0000CC610000}"/>
    <cellStyle name="Normal 12 2 57" xfId="25029" xr:uid="{00000000-0005-0000-0000-0000CD610000}"/>
    <cellStyle name="Normal 12 2 58" xfId="25030" xr:uid="{00000000-0005-0000-0000-0000CE610000}"/>
    <cellStyle name="Normal 12 2 59" xfId="25031" xr:uid="{00000000-0005-0000-0000-0000CF610000}"/>
    <cellStyle name="Normal 12 2 6" xfId="25032" xr:uid="{00000000-0005-0000-0000-0000D0610000}"/>
    <cellStyle name="Normal 12 2 6 10" xfId="25033" xr:uid="{00000000-0005-0000-0000-0000D1610000}"/>
    <cellStyle name="Normal 12 2 6 2" xfId="25034" xr:uid="{00000000-0005-0000-0000-0000D2610000}"/>
    <cellStyle name="Normal 12 2 6 2 2" xfId="25035" xr:uid="{00000000-0005-0000-0000-0000D3610000}"/>
    <cellStyle name="Normal 12 2 6 2 2 2" xfId="25036" xr:uid="{00000000-0005-0000-0000-0000D4610000}"/>
    <cellStyle name="Normal 12 2 6 2 2 3" xfId="25037" xr:uid="{00000000-0005-0000-0000-0000D5610000}"/>
    <cellStyle name="Normal 12 2 6 2 2 4" xfId="25038" xr:uid="{00000000-0005-0000-0000-0000D6610000}"/>
    <cellStyle name="Normal 12 2 6 2 2 5" xfId="25039" xr:uid="{00000000-0005-0000-0000-0000D7610000}"/>
    <cellStyle name="Normal 12 2 6 2 3" xfId="25040" xr:uid="{00000000-0005-0000-0000-0000D8610000}"/>
    <cellStyle name="Normal 12 2 6 2 3 2" xfId="25041" xr:uid="{00000000-0005-0000-0000-0000D9610000}"/>
    <cellStyle name="Normal 12 2 6 2 3 3" xfId="25042" xr:uid="{00000000-0005-0000-0000-0000DA610000}"/>
    <cellStyle name="Normal 12 2 6 2 3 4" xfId="25043" xr:uid="{00000000-0005-0000-0000-0000DB610000}"/>
    <cellStyle name="Normal 12 2 6 2 3 5" xfId="25044" xr:uid="{00000000-0005-0000-0000-0000DC610000}"/>
    <cellStyle name="Normal 12 2 6 2 4" xfId="25045" xr:uid="{00000000-0005-0000-0000-0000DD610000}"/>
    <cellStyle name="Normal 12 2 6 2 4 2" xfId="25046" xr:uid="{00000000-0005-0000-0000-0000DE610000}"/>
    <cellStyle name="Normal 12 2 6 2 4 3" xfId="25047" xr:uid="{00000000-0005-0000-0000-0000DF610000}"/>
    <cellStyle name="Normal 12 2 6 2 4 4" xfId="25048" xr:uid="{00000000-0005-0000-0000-0000E0610000}"/>
    <cellStyle name="Normal 12 2 6 2 4 5" xfId="25049" xr:uid="{00000000-0005-0000-0000-0000E1610000}"/>
    <cellStyle name="Normal 12 2 6 2 5" xfId="25050" xr:uid="{00000000-0005-0000-0000-0000E2610000}"/>
    <cellStyle name="Normal 12 2 6 2 5 2" xfId="25051" xr:uid="{00000000-0005-0000-0000-0000E3610000}"/>
    <cellStyle name="Normal 12 2 6 2 5 3" xfId="25052" xr:uid="{00000000-0005-0000-0000-0000E4610000}"/>
    <cellStyle name="Normal 12 2 6 2 5 4" xfId="25053" xr:uid="{00000000-0005-0000-0000-0000E5610000}"/>
    <cellStyle name="Normal 12 2 6 2 5 5" xfId="25054" xr:uid="{00000000-0005-0000-0000-0000E6610000}"/>
    <cellStyle name="Normal 12 2 6 2 6" xfId="25055" xr:uid="{00000000-0005-0000-0000-0000E7610000}"/>
    <cellStyle name="Normal 12 2 6 2 7" xfId="25056" xr:uid="{00000000-0005-0000-0000-0000E8610000}"/>
    <cellStyle name="Normal 12 2 6 2 8" xfId="25057" xr:uid="{00000000-0005-0000-0000-0000E9610000}"/>
    <cellStyle name="Normal 12 2 6 2 9" xfId="25058" xr:uid="{00000000-0005-0000-0000-0000EA610000}"/>
    <cellStyle name="Normal 12 2 6 3" xfId="25059" xr:uid="{00000000-0005-0000-0000-0000EB610000}"/>
    <cellStyle name="Normal 12 2 6 3 2" xfId="25060" xr:uid="{00000000-0005-0000-0000-0000EC610000}"/>
    <cellStyle name="Normal 12 2 6 3 3" xfId="25061" xr:uid="{00000000-0005-0000-0000-0000ED610000}"/>
    <cellStyle name="Normal 12 2 6 3 4" xfId="25062" xr:uid="{00000000-0005-0000-0000-0000EE610000}"/>
    <cellStyle name="Normal 12 2 6 3 5" xfId="25063" xr:uid="{00000000-0005-0000-0000-0000EF610000}"/>
    <cellStyle name="Normal 12 2 6 4" xfId="25064" xr:uid="{00000000-0005-0000-0000-0000F0610000}"/>
    <cellStyle name="Normal 12 2 6 4 2" xfId="25065" xr:uid="{00000000-0005-0000-0000-0000F1610000}"/>
    <cellStyle name="Normal 12 2 6 4 3" xfId="25066" xr:uid="{00000000-0005-0000-0000-0000F2610000}"/>
    <cellStyle name="Normal 12 2 6 4 4" xfId="25067" xr:uid="{00000000-0005-0000-0000-0000F3610000}"/>
    <cellStyle name="Normal 12 2 6 4 5" xfId="25068" xr:uid="{00000000-0005-0000-0000-0000F4610000}"/>
    <cellStyle name="Normal 12 2 6 5" xfId="25069" xr:uid="{00000000-0005-0000-0000-0000F5610000}"/>
    <cellStyle name="Normal 12 2 6 5 2" xfId="25070" xr:uid="{00000000-0005-0000-0000-0000F6610000}"/>
    <cellStyle name="Normal 12 2 6 5 3" xfId="25071" xr:uid="{00000000-0005-0000-0000-0000F7610000}"/>
    <cellStyle name="Normal 12 2 6 5 4" xfId="25072" xr:uid="{00000000-0005-0000-0000-0000F8610000}"/>
    <cellStyle name="Normal 12 2 6 5 5" xfId="25073" xr:uid="{00000000-0005-0000-0000-0000F9610000}"/>
    <cellStyle name="Normal 12 2 6 6" xfId="25074" xr:uid="{00000000-0005-0000-0000-0000FA610000}"/>
    <cellStyle name="Normal 12 2 6 6 2" xfId="25075" xr:uid="{00000000-0005-0000-0000-0000FB610000}"/>
    <cellStyle name="Normal 12 2 6 6 3" xfId="25076" xr:uid="{00000000-0005-0000-0000-0000FC610000}"/>
    <cellStyle name="Normal 12 2 6 6 4" xfId="25077" xr:uid="{00000000-0005-0000-0000-0000FD610000}"/>
    <cellStyle name="Normal 12 2 6 6 5" xfId="25078" xr:uid="{00000000-0005-0000-0000-0000FE610000}"/>
    <cellStyle name="Normal 12 2 6 7" xfId="25079" xr:uid="{00000000-0005-0000-0000-0000FF610000}"/>
    <cellStyle name="Normal 12 2 6 8" xfId="25080" xr:uid="{00000000-0005-0000-0000-000000620000}"/>
    <cellStyle name="Normal 12 2 6 9" xfId="25081" xr:uid="{00000000-0005-0000-0000-000001620000}"/>
    <cellStyle name="Normal 12 2 60" xfId="25082" xr:uid="{00000000-0005-0000-0000-000002620000}"/>
    <cellStyle name="Normal 12 2 61" xfId="25083" xr:uid="{00000000-0005-0000-0000-000003620000}"/>
    <cellStyle name="Normal 12 2 62" xfId="25084" xr:uid="{00000000-0005-0000-0000-000004620000}"/>
    <cellStyle name="Normal 12 2 63" xfId="25085" xr:uid="{00000000-0005-0000-0000-000005620000}"/>
    <cellStyle name="Normal 12 2 64" xfId="25086" xr:uid="{00000000-0005-0000-0000-000006620000}"/>
    <cellStyle name="Normal 12 2 65" xfId="25087" xr:uid="{00000000-0005-0000-0000-000007620000}"/>
    <cellStyle name="Normal 12 2 66" xfId="25088" xr:uid="{00000000-0005-0000-0000-000008620000}"/>
    <cellStyle name="Normal 12 2 67" xfId="25089" xr:uid="{00000000-0005-0000-0000-000009620000}"/>
    <cellStyle name="Normal 12 2 68" xfId="25090" xr:uid="{00000000-0005-0000-0000-00000A620000}"/>
    <cellStyle name="Normal 12 2 69" xfId="25091" xr:uid="{00000000-0005-0000-0000-00000B620000}"/>
    <cellStyle name="Normal 12 2 7" xfId="25092" xr:uid="{00000000-0005-0000-0000-00000C620000}"/>
    <cellStyle name="Normal 12 2 7 10" xfId="25093" xr:uid="{00000000-0005-0000-0000-00000D620000}"/>
    <cellStyle name="Normal 12 2 7 2" xfId="25094" xr:uid="{00000000-0005-0000-0000-00000E620000}"/>
    <cellStyle name="Normal 12 2 7 2 2" xfId="25095" xr:uid="{00000000-0005-0000-0000-00000F620000}"/>
    <cellStyle name="Normal 12 2 7 2 2 2" xfId="25096" xr:uid="{00000000-0005-0000-0000-000010620000}"/>
    <cellStyle name="Normal 12 2 7 2 2 3" xfId="25097" xr:uid="{00000000-0005-0000-0000-000011620000}"/>
    <cellStyle name="Normal 12 2 7 2 2 4" xfId="25098" xr:uid="{00000000-0005-0000-0000-000012620000}"/>
    <cellStyle name="Normal 12 2 7 2 2 5" xfId="25099" xr:uid="{00000000-0005-0000-0000-000013620000}"/>
    <cellStyle name="Normal 12 2 7 2 3" xfId="25100" xr:uid="{00000000-0005-0000-0000-000014620000}"/>
    <cellStyle name="Normal 12 2 7 2 3 2" xfId="25101" xr:uid="{00000000-0005-0000-0000-000015620000}"/>
    <cellStyle name="Normal 12 2 7 2 3 3" xfId="25102" xr:uid="{00000000-0005-0000-0000-000016620000}"/>
    <cellStyle name="Normal 12 2 7 2 3 4" xfId="25103" xr:uid="{00000000-0005-0000-0000-000017620000}"/>
    <cellStyle name="Normal 12 2 7 2 3 5" xfId="25104" xr:uid="{00000000-0005-0000-0000-000018620000}"/>
    <cellStyle name="Normal 12 2 7 2 4" xfId="25105" xr:uid="{00000000-0005-0000-0000-000019620000}"/>
    <cellStyle name="Normal 12 2 7 2 4 2" xfId="25106" xr:uid="{00000000-0005-0000-0000-00001A620000}"/>
    <cellStyle name="Normal 12 2 7 2 4 3" xfId="25107" xr:uid="{00000000-0005-0000-0000-00001B620000}"/>
    <cellStyle name="Normal 12 2 7 2 4 4" xfId="25108" xr:uid="{00000000-0005-0000-0000-00001C620000}"/>
    <cellStyle name="Normal 12 2 7 2 4 5" xfId="25109" xr:uid="{00000000-0005-0000-0000-00001D620000}"/>
    <cellStyle name="Normal 12 2 7 2 5" xfId="25110" xr:uid="{00000000-0005-0000-0000-00001E620000}"/>
    <cellStyle name="Normal 12 2 7 2 5 2" xfId="25111" xr:uid="{00000000-0005-0000-0000-00001F620000}"/>
    <cellStyle name="Normal 12 2 7 2 5 3" xfId="25112" xr:uid="{00000000-0005-0000-0000-000020620000}"/>
    <cellStyle name="Normal 12 2 7 2 5 4" xfId="25113" xr:uid="{00000000-0005-0000-0000-000021620000}"/>
    <cellStyle name="Normal 12 2 7 2 5 5" xfId="25114" xr:uid="{00000000-0005-0000-0000-000022620000}"/>
    <cellStyle name="Normal 12 2 7 2 6" xfId="25115" xr:uid="{00000000-0005-0000-0000-000023620000}"/>
    <cellStyle name="Normal 12 2 7 2 7" xfId="25116" xr:uid="{00000000-0005-0000-0000-000024620000}"/>
    <cellStyle name="Normal 12 2 7 2 8" xfId="25117" xr:uid="{00000000-0005-0000-0000-000025620000}"/>
    <cellStyle name="Normal 12 2 7 2 9" xfId="25118" xr:uid="{00000000-0005-0000-0000-000026620000}"/>
    <cellStyle name="Normal 12 2 7 3" xfId="25119" xr:uid="{00000000-0005-0000-0000-000027620000}"/>
    <cellStyle name="Normal 12 2 7 3 2" xfId="25120" xr:uid="{00000000-0005-0000-0000-000028620000}"/>
    <cellStyle name="Normal 12 2 7 3 3" xfId="25121" xr:uid="{00000000-0005-0000-0000-000029620000}"/>
    <cellStyle name="Normal 12 2 7 3 4" xfId="25122" xr:uid="{00000000-0005-0000-0000-00002A620000}"/>
    <cellStyle name="Normal 12 2 7 3 5" xfId="25123" xr:uid="{00000000-0005-0000-0000-00002B620000}"/>
    <cellStyle name="Normal 12 2 7 4" xfId="25124" xr:uid="{00000000-0005-0000-0000-00002C620000}"/>
    <cellStyle name="Normal 12 2 7 4 2" xfId="25125" xr:uid="{00000000-0005-0000-0000-00002D620000}"/>
    <cellStyle name="Normal 12 2 7 4 3" xfId="25126" xr:uid="{00000000-0005-0000-0000-00002E620000}"/>
    <cellStyle name="Normal 12 2 7 4 4" xfId="25127" xr:uid="{00000000-0005-0000-0000-00002F620000}"/>
    <cellStyle name="Normal 12 2 7 4 5" xfId="25128" xr:uid="{00000000-0005-0000-0000-000030620000}"/>
    <cellStyle name="Normal 12 2 7 5" xfId="25129" xr:uid="{00000000-0005-0000-0000-000031620000}"/>
    <cellStyle name="Normal 12 2 7 5 2" xfId="25130" xr:uid="{00000000-0005-0000-0000-000032620000}"/>
    <cellStyle name="Normal 12 2 7 5 3" xfId="25131" xr:uid="{00000000-0005-0000-0000-000033620000}"/>
    <cellStyle name="Normal 12 2 7 5 4" xfId="25132" xr:uid="{00000000-0005-0000-0000-000034620000}"/>
    <cellStyle name="Normal 12 2 7 5 5" xfId="25133" xr:uid="{00000000-0005-0000-0000-000035620000}"/>
    <cellStyle name="Normal 12 2 7 6" xfId="25134" xr:uid="{00000000-0005-0000-0000-000036620000}"/>
    <cellStyle name="Normal 12 2 7 6 2" xfId="25135" xr:uid="{00000000-0005-0000-0000-000037620000}"/>
    <cellStyle name="Normal 12 2 7 6 3" xfId="25136" xr:uid="{00000000-0005-0000-0000-000038620000}"/>
    <cellStyle name="Normal 12 2 7 6 4" xfId="25137" xr:uid="{00000000-0005-0000-0000-000039620000}"/>
    <cellStyle name="Normal 12 2 7 6 5" xfId="25138" xr:uid="{00000000-0005-0000-0000-00003A620000}"/>
    <cellStyle name="Normal 12 2 7 7" xfId="25139" xr:uid="{00000000-0005-0000-0000-00003B620000}"/>
    <cellStyle name="Normal 12 2 7 8" xfId="25140" xr:uid="{00000000-0005-0000-0000-00003C620000}"/>
    <cellStyle name="Normal 12 2 7 9" xfId="25141" xr:uid="{00000000-0005-0000-0000-00003D620000}"/>
    <cellStyle name="Normal 12 2 70" xfId="25142" xr:uid="{00000000-0005-0000-0000-00003E620000}"/>
    <cellStyle name="Normal 12 2 71" xfId="25143" xr:uid="{00000000-0005-0000-0000-00003F620000}"/>
    <cellStyle name="Normal 12 2 72" xfId="25144" xr:uid="{00000000-0005-0000-0000-000040620000}"/>
    <cellStyle name="Normal 12 2 73" xfId="25145" xr:uid="{00000000-0005-0000-0000-000041620000}"/>
    <cellStyle name="Normal 12 2 74" xfId="25146" xr:uid="{00000000-0005-0000-0000-000042620000}"/>
    <cellStyle name="Normal 12 2 75" xfId="25147" xr:uid="{00000000-0005-0000-0000-000043620000}"/>
    <cellStyle name="Normal 12 2 76" xfId="25148" xr:uid="{00000000-0005-0000-0000-000044620000}"/>
    <cellStyle name="Normal 12 2 77" xfId="25149" xr:uid="{00000000-0005-0000-0000-000045620000}"/>
    <cellStyle name="Normal 12 2 78" xfId="25150" xr:uid="{00000000-0005-0000-0000-000046620000}"/>
    <cellStyle name="Normal 12 2 79" xfId="25151" xr:uid="{00000000-0005-0000-0000-000047620000}"/>
    <cellStyle name="Normal 12 2 8" xfId="25152" xr:uid="{00000000-0005-0000-0000-000048620000}"/>
    <cellStyle name="Normal 12 2 8 10" xfId="25153" xr:uid="{00000000-0005-0000-0000-000049620000}"/>
    <cellStyle name="Normal 12 2 8 2" xfId="25154" xr:uid="{00000000-0005-0000-0000-00004A620000}"/>
    <cellStyle name="Normal 12 2 8 2 2" xfId="25155" xr:uid="{00000000-0005-0000-0000-00004B620000}"/>
    <cellStyle name="Normal 12 2 8 2 2 2" xfId="25156" xr:uid="{00000000-0005-0000-0000-00004C620000}"/>
    <cellStyle name="Normal 12 2 8 2 2 3" xfId="25157" xr:uid="{00000000-0005-0000-0000-00004D620000}"/>
    <cellStyle name="Normal 12 2 8 2 2 4" xfId="25158" xr:uid="{00000000-0005-0000-0000-00004E620000}"/>
    <cellStyle name="Normal 12 2 8 2 2 5" xfId="25159" xr:uid="{00000000-0005-0000-0000-00004F620000}"/>
    <cellStyle name="Normal 12 2 8 2 3" xfId="25160" xr:uid="{00000000-0005-0000-0000-000050620000}"/>
    <cellStyle name="Normal 12 2 8 2 3 2" xfId="25161" xr:uid="{00000000-0005-0000-0000-000051620000}"/>
    <cellStyle name="Normal 12 2 8 2 3 3" xfId="25162" xr:uid="{00000000-0005-0000-0000-000052620000}"/>
    <cellStyle name="Normal 12 2 8 2 3 4" xfId="25163" xr:uid="{00000000-0005-0000-0000-000053620000}"/>
    <cellStyle name="Normal 12 2 8 2 3 5" xfId="25164" xr:uid="{00000000-0005-0000-0000-000054620000}"/>
    <cellStyle name="Normal 12 2 8 2 4" xfId="25165" xr:uid="{00000000-0005-0000-0000-000055620000}"/>
    <cellStyle name="Normal 12 2 8 2 4 2" xfId="25166" xr:uid="{00000000-0005-0000-0000-000056620000}"/>
    <cellStyle name="Normal 12 2 8 2 4 3" xfId="25167" xr:uid="{00000000-0005-0000-0000-000057620000}"/>
    <cellStyle name="Normal 12 2 8 2 4 4" xfId="25168" xr:uid="{00000000-0005-0000-0000-000058620000}"/>
    <cellStyle name="Normal 12 2 8 2 4 5" xfId="25169" xr:uid="{00000000-0005-0000-0000-000059620000}"/>
    <cellStyle name="Normal 12 2 8 2 5" xfId="25170" xr:uid="{00000000-0005-0000-0000-00005A620000}"/>
    <cellStyle name="Normal 12 2 8 2 5 2" xfId="25171" xr:uid="{00000000-0005-0000-0000-00005B620000}"/>
    <cellStyle name="Normal 12 2 8 2 5 3" xfId="25172" xr:uid="{00000000-0005-0000-0000-00005C620000}"/>
    <cellStyle name="Normal 12 2 8 2 5 4" xfId="25173" xr:uid="{00000000-0005-0000-0000-00005D620000}"/>
    <cellStyle name="Normal 12 2 8 2 5 5" xfId="25174" xr:uid="{00000000-0005-0000-0000-00005E620000}"/>
    <cellStyle name="Normal 12 2 8 2 6" xfId="25175" xr:uid="{00000000-0005-0000-0000-00005F620000}"/>
    <cellStyle name="Normal 12 2 8 2 7" xfId="25176" xr:uid="{00000000-0005-0000-0000-000060620000}"/>
    <cellStyle name="Normal 12 2 8 2 8" xfId="25177" xr:uid="{00000000-0005-0000-0000-000061620000}"/>
    <cellStyle name="Normal 12 2 8 2 9" xfId="25178" xr:uid="{00000000-0005-0000-0000-000062620000}"/>
    <cellStyle name="Normal 12 2 8 3" xfId="25179" xr:uid="{00000000-0005-0000-0000-000063620000}"/>
    <cellStyle name="Normal 12 2 8 3 2" xfId="25180" xr:uid="{00000000-0005-0000-0000-000064620000}"/>
    <cellStyle name="Normal 12 2 8 3 3" xfId="25181" xr:uid="{00000000-0005-0000-0000-000065620000}"/>
    <cellStyle name="Normal 12 2 8 3 4" xfId="25182" xr:uid="{00000000-0005-0000-0000-000066620000}"/>
    <cellStyle name="Normal 12 2 8 3 5" xfId="25183" xr:uid="{00000000-0005-0000-0000-000067620000}"/>
    <cellStyle name="Normal 12 2 8 4" xfId="25184" xr:uid="{00000000-0005-0000-0000-000068620000}"/>
    <cellStyle name="Normal 12 2 8 4 2" xfId="25185" xr:uid="{00000000-0005-0000-0000-000069620000}"/>
    <cellStyle name="Normal 12 2 8 4 3" xfId="25186" xr:uid="{00000000-0005-0000-0000-00006A620000}"/>
    <cellStyle name="Normal 12 2 8 4 4" xfId="25187" xr:uid="{00000000-0005-0000-0000-00006B620000}"/>
    <cellStyle name="Normal 12 2 8 4 5" xfId="25188" xr:uid="{00000000-0005-0000-0000-00006C620000}"/>
    <cellStyle name="Normal 12 2 8 5" xfId="25189" xr:uid="{00000000-0005-0000-0000-00006D620000}"/>
    <cellStyle name="Normal 12 2 8 5 2" xfId="25190" xr:uid="{00000000-0005-0000-0000-00006E620000}"/>
    <cellStyle name="Normal 12 2 8 5 3" xfId="25191" xr:uid="{00000000-0005-0000-0000-00006F620000}"/>
    <cellStyle name="Normal 12 2 8 5 4" xfId="25192" xr:uid="{00000000-0005-0000-0000-000070620000}"/>
    <cellStyle name="Normal 12 2 8 5 5" xfId="25193" xr:uid="{00000000-0005-0000-0000-000071620000}"/>
    <cellStyle name="Normal 12 2 8 6" xfId="25194" xr:uid="{00000000-0005-0000-0000-000072620000}"/>
    <cellStyle name="Normal 12 2 8 6 2" xfId="25195" xr:uid="{00000000-0005-0000-0000-000073620000}"/>
    <cellStyle name="Normal 12 2 8 6 3" xfId="25196" xr:uid="{00000000-0005-0000-0000-000074620000}"/>
    <cellStyle name="Normal 12 2 8 6 4" xfId="25197" xr:uid="{00000000-0005-0000-0000-000075620000}"/>
    <cellStyle name="Normal 12 2 8 6 5" xfId="25198" xr:uid="{00000000-0005-0000-0000-000076620000}"/>
    <cellStyle name="Normal 12 2 8 7" xfId="25199" xr:uid="{00000000-0005-0000-0000-000077620000}"/>
    <cellStyle name="Normal 12 2 8 8" xfId="25200" xr:uid="{00000000-0005-0000-0000-000078620000}"/>
    <cellStyle name="Normal 12 2 8 9" xfId="25201" xr:uid="{00000000-0005-0000-0000-000079620000}"/>
    <cellStyle name="Normal 12 2 80" xfId="25202" xr:uid="{00000000-0005-0000-0000-00007A620000}"/>
    <cellStyle name="Normal 12 2 81" xfId="25203" xr:uid="{00000000-0005-0000-0000-00007B620000}"/>
    <cellStyle name="Normal 12 2 82" xfId="25204" xr:uid="{00000000-0005-0000-0000-00007C620000}"/>
    <cellStyle name="Normal 12 2 83" xfId="25205" xr:uid="{00000000-0005-0000-0000-00007D620000}"/>
    <cellStyle name="Normal 12 2 84" xfId="25206" xr:uid="{00000000-0005-0000-0000-00007E620000}"/>
    <cellStyle name="Normal 12 2 85" xfId="25207" xr:uid="{00000000-0005-0000-0000-00007F620000}"/>
    <cellStyle name="Normal 12 2 86" xfId="25208" xr:uid="{00000000-0005-0000-0000-000080620000}"/>
    <cellStyle name="Normal 12 2 87" xfId="25209" xr:uid="{00000000-0005-0000-0000-000081620000}"/>
    <cellStyle name="Normal 12 2 88" xfId="25210" xr:uid="{00000000-0005-0000-0000-000082620000}"/>
    <cellStyle name="Normal 12 2 89" xfId="25211" xr:uid="{00000000-0005-0000-0000-000083620000}"/>
    <cellStyle name="Normal 12 2 9" xfId="25212" xr:uid="{00000000-0005-0000-0000-000084620000}"/>
    <cellStyle name="Normal 12 2 9 10" xfId="25213" xr:uid="{00000000-0005-0000-0000-000085620000}"/>
    <cellStyle name="Normal 12 2 9 2" xfId="25214" xr:uid="{00000000-0005-0000-0000-000086620000}"/>
    <cellStyle name="Normal 12 2 9 2 2" xfId="25215" xr:uid="{00000000-0005-0000-0000-000087620000}"/>
    <cellStyle name="Normal 12 2 9 2 2 2" xfId="25216" xr:uid="{00000000-0005-0000-0000-000088620000}"/>
    <cellStyle name="Normal 12 2 9 2 2 3" xfId="25217" xr:uid="{00000000-0005-0000-0000-000089620000}"/>
    <cellStyle name="Normal 12 2 9 2 2 4" xfId="25218" xr:uid="{00000000-0005-0000-0000-00008A620000}"/>
    <cellStyle name="Normal 12 2 9 2 2 5" xfId="25219" xr:uid="{00000000-0005-0000-0000-00008B620000}"/>
    <cellStyle name="Normal 12 2 9 2 3" xfId="25220" xr:uid="{00000000-0005-0000-0000-00008C620000}"/>
    <cellStyle name="Normal 12 2 9 2 3 2" xfId="25221" xr:uid="{00000000-0005-0000-0000-00008D620000}"/>
    <cellStyle name="Normal 12 2 9 2 3 3" xfId="25222" xr:uid="{00000000-0005-0000-0000-00008E620000}"/>
    <cellStyle name="Normal 12 2 9 2 3 4" xfId="25223" xr:uid="{00000000-0005-0000-0000-00008F620000}"/>
    <cellStyle name="Normal 12 2 9 2 3 5" xfId="25224" xr:uid="{00000000-0005-0000-0000-000090620000}"/>
    <cellStyle name="Normal 12 2 9 2 4" xfId="25225" xr:uid="{00000000-0005-0000-0000-000091620000}"/>
    <cellStyle name="Normal 12 2 9 2 4 2" xfId="25226" xr:uid="{00000000-0005-0000-0000-000092620000}"/>
    <cellStyle name="Normal 12 2 9 2 4 3" xfId="25227" xr:uid="{00000000-0005-0000-0000-000093620000}"/>
    <cellStyle name="Normal 12 2 9 2 4 4" xfId="25228" xr:uid="{00000000-0005-0000-0000-000094620000}"/>
    <cellStyle name="Normal 12 2 9 2 4 5" xfId="25229" xr:uid="{00000000-0005-0000-0000-000095620000}"/>
    <cellStyle name="Normal 12 2 9 2 5" xfId="25230" xr:uid="{00000000-0005-0000-0000-000096620000}"/>
    <cellStyle name="Normal 12 2 9 2 5 2" xfId="25231" xr:uid="{00000000-0005-0000-0000-000097620000}"/>
    <cellStyle name="Normal 12 2 9 2 5 3" xfId="25232" xr:uid="{00000000-0005-0000-0000-000098620000}"/>
    <cellStyle name="Normal 12 2 9 2 5 4" xfId="25233" xr:uid="{00000000-0005-0000-0000-000099620000}"/>
    <cellStyle name="Normal 12 2 9 2 5 5" xfId="25234" xr:uid="{00000000-0005-0000-0000-00009A620000}"/>
    <cellStyle name="Normal 12 2 9 2 6" xfId="25235" xr:uid="{00000000-0005-0000-0000-00009B620000}"/>
    <cellStyle name="Normal 12 2 9 2 7" xfId="25236" xr:uid="{00000000-0005-0000-0000-00009C620000}"/>
    <cellStyle name="Normal 12 2 9 2 8" xfId="25237" xr:uid="{00000000-0005-0000-0000-00009D620000}"/>
    <cellStyle name="Normal 12 2 9 2 9" xfId="25238" xr:uid="{00000000-0005-0000-0000-00009E620000}"/>
    <cellStyle name="Normal 12 2 9 3" xfId="25239" xr:uid="{00000000-0005-0000-0000-00009F620000}"/>
    <cellStyle name="Normal 12 2 9 3 2" xfId="25240" xr:uid="{00000000-0005-0000-0000-0000A0620000}"/>
    <cellStyle name="Normal 12 2 9 3 3" xfId="25241" xr:uid="{00000000-0005-0000-0000-0000A1620000}"/>
    <cellStyle name="Normal 12 2 9 3 4" xfId="25242" xr:uid="{00000000-0005-0000-0000-0000A2620000}"/>
    <cellStyle name="Normal 12 2 9 3 5" xfId="25243" xr:uid="{00000000-0005-0000-0000-0000A3620000}"/>
    <cellStyle name="Normal 12 2 9 4" xfId="25244" xr:uid="{00000000-0005-0000-0000-0000A4620000}"/>
    <cellStyle name="Normal 12 2 9 4 2" xfId="25245" xr:uid="{00000000-0005-0000-0000-0000A5620000}"/>
    <cellStyle name="Normal 12 2 9 4 3" xfId="25246" xr:uid="{00000000-0005-0000-0000-0000A6620000}"/>
    <cellStyle name="Normal 12 2 9 4 4" xfId="25247" xr:uid="{00000000-0005-0000-0000-0000A7620000}"/>
    <cellStyle name="Normal 12 2 9 4 5" xfId="25248" xr:uid="{00000000-0005-0000-0000-0000A8620000}"/>
    <cellStyle name="Normal 12 2 9 5" xfId="25249" xr:uid="{00000000-0005-0000-0000-0000A9620000}"/>
    <cellStyle name="Normal 12 2 9 5 2" xfId="25250" xr:uid="{00000000-0005-0000-0000-0000AA620000}"/>
    <cellStyle name="Normal 12 2 9 5 3" xfId="25251" xr:uid="{00000000-0005-0000-0000-0000AB620000}"/>
    <cellStyle name="Normal 12 2 9 5 4" xfId="25252" xr:uid="{00000000-0005-0000-0000-0000AC620000}"/>
    <cellStyle name="Normal 12 2 9 5 5" xfId="25253" xr:uid="{00000000-0005-0000-0000-0000AD620000}"/>
    <cellStyle name="Normal 12 2 9 6" xfId="25254" xr:uid="{00000000-0005-0000-0000-0000AE620000}"/>
    <cellStyle name="Normal 12 2 9 6 2" xfId="25255" xr:uid="{00000000-0005-0000-0000-0000AF620000}"/>
    <cellStyle name="Normal 12 2 9 6 3" xfId="25256" xr:uid="{00000000-0005-0000-0000-0000B0620000}"/>
    <cellStyle name="Normal 12 2 9 6 4" xfId="25257" xr:uid="{00000000-0005-0000-0000-0000B1620000}"/>
    <cellStyle name="Normal 12 2 9 6 5" xfId="25258" xr:uid="{00000000-0005-0000-0000-0000B2620000}"/>
    <cellStyle name="Normal 12 2 9 7" xfId="25259" xr:uid="{00000000-0005-0000-0000-0000B3620000}"/>
    <cellStyle name="Normal 12 2 9 8" xfId="25260" xr:uid="{00000000-0005-0000-0000-0000B4620000}"/>
    <cellStyle name="Normal 12 2 9 9" xfId="25261" xr:uid="{00000000-0005-0000-0000-0000B5620000}"/>
    <cellStyle name="Normal 12 2 90" xfId="25262" xr:uid="{00000000-0005-0000-0000-0000B6620000}"/>
    <cellStyle name="Normal 12 2 91" xfId="25263" xr:uid="{00000000-0005-0000-0000-0000B7620000}"/>
    <cellStyle name="Normal 12 2 92" xfId="25264" xr:uid="{00000000-0005-0000-0000-0000B8620000}"/>
    <cellStyle name="Normal 12 2 93" xfId="25265" xr:uid="{00000000-0005-0000-0000-0000B9620000}"/>
    <cellStyle name="Normal 12 2 94" xfId="25266" xr:uid="{00000000-0005-0000-0000-0000BA620000}"/>
    <cellStyle name="Normal 12 2 95" xfId="25267" xr:uid="{00000000-0005-0000-0000-0000BB620000}"/>
    <cellStyle name="Normal 12 2 96" xfId="25268" xr:uid="{00000000-0005-0000-0000-0000BC620000}"/>
    <cellStyle name="Normal 12 2 97" xfId="25269" xr:uid="{00000000-0005-0000-0000-0000BD620000}"/>
    <cellStyle name="Normal 12 2 98" xfId="25270" xr:uid="{00000000-0005-0000-0000-0000BE620000}"/>
    <cellStyle name="Normal 12 2 99" xfId="25271" xr:uid="{00000000-0005-0000-0000-0000BF620000}"/>
    <cellStyle name="Normal 12 20" xfId="25272" xr:uid="{00000000-0005-0000-0000-0000C0620000}"/>
    <cellStyle name="Normal 12 20 2" xfId="25273" xr:uid="{00000000-0005-0000-0000-0000C1620000}"/>
    <cellStyle name="Normal 12 20 3" xfId="25274" xr:uid="{00000000-0005-0000-0000-0000C2620000}"/>
    <cellStyle name="Normal 12 20 4" xfId="25275" xr:uid="{00000000-0005-0000-0000-0000C3620000}"/>
    <cellStyle name="Normal 12 20 5" xfId="25276" xr:uid="{00000000-0005-0000-0000-0000C4620000}"/>
    <cellStyle name="Normal 12 21" xfId="25277" xr:uid="{00000000-0005-0000-0000-0000C5620000}"/>
    <cellStyle name="Normal 12 22" xfId="25278" xr:uid="{00000000-0005-0000-0000-0000C6620000}"/>
    <cellStyle name="Normal 12 23" xfId="25279" xr:uid="{00000000-0005-0000-0000-0000C7620000}"/>
    <cellStyle name="Normal 12 24" xfId="25280" xr:uid="{00000000-0005-0000-0000-0000C8620000}"/>
    <cellStyle name="Normal 12 25" xfId="25281" xr:uid="{00000000-0005-0000-0000-0000C9620000}"/>
    <cellStyle name="Normal 12 26" xfId="25282" xr:uid="{00000000-0005-0000-0000-0000CA620000}"/>
    <cellStyle name="Normal 12 27" xfId="25283" xr:uid="{00000000-0005-0000-0000-0000CB620000}"/>
    <cellStyle name="Normal 12 28" xfId="25284" xr:uid="{00000000-0005-0000-0000-0000CC620000}"/>
    <cellStyle name="Normal 12 29" xfId="25285" xr:uid="{00000000-0005-0000-0000-0000CD620000}"/>
    <cellStyle name="Normal 12 3" xfId="25286" xr:uid="{00000000-0005-0000-0000-0000CE620000}"/>
    <cellStyle name="Normal 12 3 10" xfId="25287" xr:uid="{00000000-0005-0000-0000-0000CF620000}"/>
    <cellStyle name="Normal 12 3 10 10" xfId="25288" xr:uid="{00000000-0005-0000-0000-0000D0620000}"/>
    <cellStyle name="Normal 12 3 10 2" xfId="25289" xr:uid="{00000000-0005-0000-0000-0000D1620000}"/>
    <cellStyle name="Normal 12 3 10 2 2" xfId="25290" xr:uid="{00000000-0005-0000-0000-0000D2620000}"/>
    <cellStyle name="Normal 12 3 10 2 2 2" xfId="25291" xr:uid="{00000000-0005-0000-0000-0000D3620000}"/>
    <cellStyle name="Normal 12 3 10 2 2 3" xfId="25292" xr:uid="{00000000-0005-0000-0000-0000D4620000}"/>
    <cellStyle name="Normal 12 3 10 2 2 4" xfId="25293" xr:uid="{00000000-0005-0000-0000-0000D5620000}"/>
    <cellStyle name="Normal 12 3 10 2 2 5" xfId="25294" xr:uid="{00000000-0005-0000-0000-0000D6620000}"/>
    <cellStyle name="Normal 12 3 10 2 3" xfId="25295" xr:uid="{00000000-0005-0000-0000-0000D7620000}"/>
    <cellStyle name="Normal 12 3 10 2 3 2" xfId="25296" xr:uid="{00000000-0005-0000-0000-0000D8620000}"/>
    <cellStyle name="Normal 12 3 10 2 3 3" xfId="25297" xr:uid="{00000000-0005-0000-0000-0000D9620000}"/>
    <cellStyle name="Normal 12 3 10 2 3 4" xfId="25298" xr:uid="{00000000-0005-0000-0000-0000DA620000}"/>
    <cellStyle name="Normal 12 3 10 2 3 5" xfId="25299" xr:uid="{00000000-0005-0000-0000-0000DB620000}"/>
    <cellStyle name="Normal 12 3 10 2 4" xfId="25300" xr:uid="{00000000-0005-0000-0000-0000DC620000}"/>
    <cellStyle name="Normal 12 3 10 2 4 2" xfId="25301" xr:uid="{00000000-0005-0000-0000-0000DD620000}"/>
    <cellStyle name="Normal 12 3 10 2 4 3" xfId="25302" xr:uid="{00000000-0005-0000-0000-0000DE620000}"/>
    <cellStyle name="Normal 12 3 10 2 4 4" xfId="25303" xr:uid="{00000000-0005-0000-0000-0000DF620000}"/>
    <cellStyle name="Normal 12 3 10 2 4 5" xfId="25304" xr:uid="{00000000-0005-0000-0000-0000E0620000}"/>
    <cellStyle name="Normal 12 3 10 2 5" xfId="25305" xr:uid="{00000000-0005-0000-0000-0000E1620000}"/>
    <cellStyle name="Normal 12 3 10 2 5 2" xfId="25306" xr:uid="{00000000-0005-0000-0000-0000E2620000}"/>
    <cellStyle name="Normal 12 3 10 2 5 3" xfId="25307" xr:uid="{00000000-0005-0000-0000-0000E3620000}"/>
    <cellStyle name="Normal 12 3 10 2 5 4" xfId="25308" xr:uid="{00000000-0005-0000-0000-0000E4620000}"/>
    <cellStyle name="Normal 12 3 10 2 5 5" xfId="25309" xr:uid="{00000000-0005-0000-0000-0000E5620000}"/>
    <cellStyle name="Normal 12 3 10 2 6" xfId="25310" xr:uid="{00000000-0005-0000-0000-0000E6620000}"/>
    <cellStyle name="Normal 12 3 10 2 7" xfId="25311" xr:uid="{00000000-0005-0000-0000-0000E7620000}"/>
    <cellStyle name="Normal 12 3 10 2 8" xfId="25312" xr:uid="{00000000-0005-0000-0000-0000E8620000}"/>
    <cellStyle name="Normal 12 3 10 2 9" xfId="25313" xr:uid="{00000000-0005-0000-0000-0000E9620000}"/>
    <cellStyle name="Normal 12 3 10 3" xfId="25314" xr:uid="{00000000-0005-0000-0000-0000EA620000}"/>
    <cellStyle name="Normal 12 3 10 3 2" xfId="25315" xr:uid="{00000000-0005-0000-0000-0000EB620000}"/>
    <cellStyle name="Normal 12 3 10 3 3" xfId="25316" xr:uid="{00000000-0005-0000-0000-0000EC620000}"/>
    <cellStyle name="Normal 12 3 10 3 4" xfId="25317" xr:uid="{00000000-0005-0000-0000-0000ED620000}"/>
    <cellStyle name="Normal 12 3 10 3 5" xfId="25318" xr:uid="{00000000-0005-0000-0000-0000EE620000}"/>
    <cellStyle name="Normal 12 3 10 4" xfId="25319" xr:uid="{00000000-0005-0000-0000-0000EF620000}"/>
    <cellStyle name="Normal 12 3 10 4 2" xfId="25320" xr:uid="{00000000-0005-0000-0000-0000F0620000}"/>
    <cellStyle name="Normal 12 3 10 4 3" xfId="25321" xr:uid="{00000000-0005-0000-0000-0000F1620000}"/>
    <cellStyle name="Normal 12 3 10 4 4" xfId="25322" xr:uid="{00000000-0005-0000-0000-0000F2620000}"/>
    <cellStyle name="Normal 12 3 10 4 5" xfId="25323" xr:uid="{00000000-0005-0000-0000-0000F3620000}"/>
    <cellStyle name="Normal 12 3 10 5" xfId="25324" xr:uid="{00000000-0005-0000-0000-0000F4620000}"/>
    <cellStyle name="Normal 12 3 10 5 2" xfId="25325" xr:uid="{00000000-0005-0000-0000-0000F5620000}"/>
    <cellStyle name="Normal 12 3 10 5 3" xfId="25326" xr:uid="{00000000-0005-0000-0000-0000F6620000}"/>
    <cellStyle name="Normal 12 3 10 5 4" xfId="25327" xr:uid="{00000000-0005-0000-0000-0000F7620000}"/>
    <cellStyle name="Normal 12 3 10 5 5" xfId="25328" xr:uid="{00000000-0005-0000-0000-0000F8620000}"/>
    <cellStyle name="Normal 12 3 10 6" xfId="25329" xr:uid="{00000000-0005-0000-0000-0000F9620000}"/>
    <cellStyle name="Normal 12 3 10 6 2" xfId="25330" xr:uid="{00000000-0005-0000-0000-0000FA620000}"/>
    <cellStyle name="Normal 12 3 10 6 3" xfId="25331" xr:uid="{00000000-0005-0000-0000-0000FB620000}"/>
    <cellStyle name="Normal 12 3 10 6 4" xfId="25332" xr:uid="{00000000-0005-0000-0000-0000FC620000}"/>
    <cellStyle name="Normal 12 3 10 6 5" xfId="25333" xr:uid="{00000000-0005-0000-0000-0000FD620000}"/>
    <cellStyle name="Normal 12 3 10 7" xfId="25334" xr:uid="{00000000-0005-0000-0000-0000FE620000}"/>
    <cellStyle name="Normal 12 3 10 8" xfId="25335" xr:uid="{00000000-0005-0000-0000-0000FF620000}"/>
    <cellStyle name="Normal 12 3 10 9" xfId="25336" xr:uid="{00000000-0005-0000-0000-000000630000}"/>
    <cellStyle name="Normal 12 3 100" xfId="25337" xr:uid="{00000000-0005-0000-0000-000001630000}"/>
    <cellStyle name="Normal 12 3 101" xfId="25338" xr:uid="{00000000-0005-0000-0000-000002630000}"/>
    <cellStyle name="Normal 12 3 102" xfId="25339" xr:uid="{00000000-0005-0000-0000-000003630000}"/>
    <cellStyle name="Normal 12 3 103" xfId="25340" xr:uid="{00000000-0005-0000-0000-000004630000}"/>
    <cellStyle name="Normal 12 3 104" xfId="25341" xr:uid="{00000000-0005-0000-0000-000005630000}"/>
    <cellStyle name="Normal 12 3 105" xfId="25342" xr:uid="{00000000-0005-0000-0000-000006630000}"/>
    <cellStyle name="Normal 12 3 106" xfId="25343" xr:uid="{00000000-0005-0000-0000-000007630000}"/>
    <cellStyle name="Normal 12 3 107" xfId="25344" xr:uid="{00000000-0005-0000-0000-000008630000}"/>
    <cellStyle name="Normal 12 3 108" xfId="25345" xr:uid="{00000000-0005-0000-0000-000009630000}"/>
    <cellStyle name="Normal 12 3 109" xfId="25346" xr:uid="{00000000-0005-0000-0000-00000A630000}"/>
    <cellStyle name="Normal 12 3 11" xfId="25347" xr:uid="{00000000-0005-0000-0000-00000B630000}"/>
    <cellStyle name="Normal 12 3 11 10" xfId="25348" xr:uid="{00000000-0005-0000-0000-00000C630000}"/>
    <cellStyle name="Normal 12 3 11 2" xfId="25349" xr:uid="{00000000-0005-0000-0000-00000D630000}"/>
    <cellStyle name="Normal 12 3 11 2 2" xfId="25350" xr:uid="{00000000-0005-0000-0000-00000E630000}"/>
    <cellStyle name="Normal 12 3 11 2 2 2" xfId="25351" xr:uid="{00000000-0005-0000-0000-00000F630000}"/>
    <cellStyle name="Normal 12 3 11 2 2 3" xfId="25352" xr:uid="{00000000-0005-0000-0000-000010630000}"/>
    <cellStyle name="Normal 12 3 11 2 2 4" xfId="25353" xr:uid="{00000000-0005-0000-0000-000011630000}"/>
    <cellStyle name="Normal 12 3 11 2 2 5" xfId="25354" xr:uid="{00000000-0005-0000-0000-000012630000}"/>
    <cellStyle name="Normal 12 3 11 2 3" xfId="25355" xr:uid="{00000000-0005-0000-0000-000013630000}"/>
    <cellStyle name="Normal 12 3 11 2 3 2" xfId="25356" xr:uid="{00000000-0005-0000-0000-000014630000}"/>
    <cellStyle name="Normal 12 3 11 2 3 3" xfId="25357" xr:uid="{00000000-0005-0000-0000-000015630000}"/>
    <cellStyle name="Normal 12 3 11 2 3 4" xfId="25358" xr:uid="{00000000-0005-0000-0000-000016630000}"/>
    <cellStyle name="Normal 12 3 11 2 3 5" xfId="25359" xr:uid="{00000000-0005-0000-0000-000017630000}"/>
    <cellStyle name="Normal 12 3 11 2 4" xfId="25360" xr:uid="{00000000-0005-0000-0000-000018630000}"/>
    <cellStyle name="Normal 12 3 11 2 4 2" xfId="25361" xr:uid="{00000000-0005-0000-0000-000019630000}"/>
    <cellStyle name="Normal 12 3 11 2 4 3" xfId="25362" xr:uid="{00000000-0005-0000-0000-00001A630000}"/>
    <cellStyle name="Normal 12 3 11 2 4 4" xfId="25363" xr:uid="{00000000-0005-0000-0000-00001B630000}"/>
    <cellStyle name="Normal 12 3 11 2 4 5" xfId="25364" xr:uid="{00000000-0005-0000-0000-00001C630000}"/>
    <cellStyle name="Normal 12 3 11 2 5" xfId="25365" xr:uid="{00000000-0005-0000-0000-00001D630000}"/>
    <cellStyle name="Normal 12 3 11 2 5 2" xfId="25366" xr:uid="{00000000-0005-0000-0000-00001E630000}"/>
    <cellStyle name="Normal 12 3 11 2 5 3" xfId="25367" xr:uid="{00000000-0005-0000-0000-00001F630000}"/>
    <cellStyle name="Normal 12 3 11 2 5 4" xfId="25368" xr:uid="{00000000-0005-0000-0000-000020630000}"/>
    <cellStyle name="Normal 12 3 11 2 5 5" xfId="25369" xr:uid="{00000000-0005-0000-0000-000021630000}"/>
    <cellStyle name="Normal 12 3 11 2 6" xfId="25370" xr:uid="{00000000-0005-0000-0000-000022630000}"/>
    <cellStyle name="Normal 12 3 11 2 7" xfId="25371" xr:uid="{00000000-0005-0000-0000-000023630000}"/>
    <cellStyle name="Normal 12 3 11 2 8" xfId="25372" xr:uid="{00000000-0005-0000-0000-000024630000}"/>
    <cellStyle name="Normal 12 3 11 2 9" xfId="25373" xr:uid="{00000000-0005-0000-0000-000025630000}"/>
    <cellStyle name="Normal 12 3 11 3" xfId="25374" xr:uid="{00000000-0005-0000-0000-000026630000}"/>
    <cellStyle name="Normal 12 3 11 3 2" xfId="25375" xr:uid="{00000000-0005-0000-0000-000027630000}"/>
    <cellStyle name="Normal 12 3 11 3 3" xfId="25376" xr:uid="{00000000-0005-0000-0000-000028630000}"/>
    <cellStyle name="Normal 12 3 11 3 4" xfId="25377" xr:uid="{00000000-0005-0000-0000-000029630000}"/>
    <cellStyle name="Normal 12 3 11 3 5" xfId="25378" xr:uid="{00000000-0005-0000-0000-00002A630000}"/>
    <cellStyle name="Normal 12 3 11 4" xfId="25379" xr:uid="{00000000-0005-0000-0000-00002B630000}"/>
    <cellStyle name="Normal 12 3 11 4 2" xfId="25380" xr:uid="{00000000-0005-0000-0000-00002C630000}"/>
    <cellStyle name="Normal 12 3 11 4 3" xfId="25381" xr:uid="{00000000-0005-0000-0000-00002D630000}"/>
    <cellStyle name="Normal 12 3 11 4 4" xfId="25382" xr:uid="{00000000-0005-0000-0000-00002E630000}"/>
    <cellStyle name="Normal 12 3 11 4 5" xfId="25383" xr:uid="{00000000-0005-0000-0000-00002F630000}"/>
    <cellStyle name="Normal 12 3 11 5" xfId="25384" xr:uid="{00000000-0005-0000-0000-000030630000}"/>
    <cellStyle name="Normal 12 3 11 5 2" xfId="25385" xr:uid="{00000000-0005-0000-0000-000031630000}"/>
    <cellStyle name="Normal 12 3 11 5 3" xfId="25386" xr:uid="{00000000-0005-0000-0000-000032630000}"/>
    <cellStyle name="Normal 12 3 11 5 4" xfId="25387" xr:uid="{00000000-0005-0000-0000-000033630000}"/>
    <cellStyle name="Normal 12 3 11 5 5" xfId="25388" xr:uid="{00000000-0005-0000-0000-000034630000}"/>
    <cellStyle name="Normal 12 3 11 6" xfId="25389" xr:uid="{00000000-0005-0000-0000-000035630000}"/>
    <cellStyle name="Normal 12 3 11 6 2" xfId="25390" xr:uid="{00000000-0005-0000-0000-000036630000}"/>
    <cellStyle name="Normal 12 3 11 6 3" xfId="25391" xr:uid="{00000000-0005-0000-0000-000037630000}"/>
    <cellStyle name="Normal 12 3 11 6 4" xfId="25392" xr:uid="{00000000-0005-0000-0000-000038630000}"/>
    <cellStyle name="Normal 12 3 11 6 5" xfId="25393" xr:uid="{00000000-0005-0000-0000-000039630000}"/>
    <cellStyle name="Normal 12 3 11 7" xfId="25394" xr:uid="{00000000-0005-0000-0000-00003A630000}"/>
    <cellStyle name="Normal 12 3 11 8" xfId="25395" xr:uid="{00000000-0005-0000-0000-00003B630000}"/>
    <cellStyle name="Normal 12 3 11 9" xfId="25396" xr:uid="{00000000-0005-0000-0000-00003C630000}"/>
    <cellStyle name="Normal 12 3 110" xfId="25397" xr:uid="{00000000-0005-0000-0000-00003D630000}"/>
    <cellStyle name="Normal 12 3 111" xfId="25398" xr:uid="{00000000-0005-0000-0000-00003E630000}"/>
    <cellStyle name="Normal 12 3 112" xfId="25399" xr:uid="{00000000-0005-0000-0000-00003F630000}"/>
    <cellStyle name="Normal 12 3 113" xfId="25400" xr:uid="{00000000-0005-0000-0000-000040630000}"/>
    <cellStyle name="Normal 12 3 114" xfId="25401" xr:uid="{00000000-0005-0000-0000-000041630000}"/>
    <cellStyle name="Normal 12 3 115" xfId="25402" xr:uid="{00000000-0005-0000-0000-000042630000}"/>
    <cellStyle name="Normal 12 3 116" xfId="25403" xr:uid="{00000000-0005-0000-0000-000043630000}"/>
    <cellStyle name="Normal 12 3 117" xfId="25404" xr:uid="{00000000-0005-0000-0000-000044630000}"/>
    <cellStyle name="Normal 12 3 118" xfId="25405" xr:uid="{00000000-0005-0000-0000-000045630000}"/>
    <cellStyle name="Normal 12 3 119" xfId="25406" xr:uid="{00000000-0005-0000-0000-000046630000}"/>
    <cellStyle name="Normal 12 3 12" xfId="25407" xr:uid="{00000000-0005-0000-0000-000047630000}"/>
    <cellStyle name="Normal 12 3 12 10" xfId="25408" xr:uid="{00000000-0005-0000-0000-000048630000}"/>
    <cellStyle name="Normal 12 3 12 2" xfId="25409" xr:uid="{00000000-0005-0000-0000-000049630000}"/>
    <cellStyle name="Normal 12 3 12 2 2" xfId="25410" xr:uid="{00000000-0005-0000-0000-00004A630000}"/>
    <cellStyle name="Normal 12 3 12 2 2 2" xfId="25411" xr:uid="{00000000-0005-0000-0000-00004B630000}"/>
    <cellStyle name="Normal 12 3 12 2 2 3" xfId="25412" xr:uid="{00000000-0005-0000-0000-00004C630000}"/>
    <cellStyle name="Normal 12 3 12 2 2 4" xfId="25413" xr:uid="{00000000-0005-0000-0000-00004D630000}"/>
    <cellStyle name="Normal 12 3 12 2 2 5" xfId="25414" xr:uid="{00000000-0005-0000-0000-00004E630000}"/>
    <cellStyle name="Normal 12 3 12 2 3" xfId="25415" xr:uid="{00000000-0005-0000-0000-00004F630000}"/>
    <cellStyle name="Normal 12 3 12 2 3 2" xfId="25416" xr:uid="{00000000-0005-0000-0000-000050630000}"/>
    <cellStyle name="Normal 12 3 12 2 3 3" xfId="25417" xr:uid="{00000000-0005-0000-0000-000051630000}"/>
    <cellStyle name="Normal 12 3 12 2 3 4" xfId="25418" xr:uid="{00000000-0005-0000-0000-000052630000}"/>
    <cellStyle name="Normal 12 3 12 2 3 5" xfId="25419" xr:uid="{00000000-0005-0000-0000-000053630000}"/>
    <cellStyle name="Normal 12 3 12 2 4" xfId="25420" xr:uid="{00000000-0005-0000-0000-000054630000}"/>
    <cellStyle name="Normal 12 3 12 2 4 2" xfId="25421" xr:uid="{00000000-0005-0000-0000-000055630000}"/>
    <cellStyle name="Normal 12 3 12 2 4 3" xfId="25422" xr:uid="{00000000-0005-0000-0000-000056630000}"/>
    <cellStyle name="Normal 12 3 12 2 4 4" xfId="25423" xr:uid="{00000000-0005-0000-0000-000057630000}"/>
    <cellStyle name="Normal 12 3 12 2 4 5" xfId="25424" xr:uid="{00000000-0005-0000-0000-000058630000}"/>
    <cellStyle name="Normal 12 3 12 2 5" xfId="25425" xr:uid="{00000000-0005-0000-0000-000059630000}"/>
    <cellStyle name="Normal 12 3 12 2 5 2" xfId="25426" xr:uid="{00000000-0005-0000-0000-00005A630000}"/>
    <cellStyle name="Normal 12 3 12 2 5 3" xfId="25427" xr:uid="{00000000-0005-0000-0000-00005B630000}"/>
    <cellStyle name="Normal 12 3 12 2 5 4" xfId="25428" xr:uid="{00000000-0005-0000-0000-00005C630000}"/>
    <cellStyle name="Normal 12 3 12 2 5 5" xfId="25429" xr:uid="{00000000-0005-0000-0000-00005D630000}"/>
    <cellStyle name="Normal 12 3 12 2 6" xfId="25430" xr:uid="{00000000-0005-0000-0000-00005E630000}"/>
    <cellStyle name="Normal 12 3 12 2 7" xfId="25431" xr:uid="{00000000-0005-0000-0000-00005F630000}"/>
    <cellStyle name="Normal 12 3 12 2 8" xfId="25432" xr:uid="{00000000-0005-0000-0000-000060630000}"/>
    <cellStyle name="Normal 12 3 12 2 9" xfId="25433" xr:uid="{00000000-0005-0000-0000-000061630000}"/>
    <cellStyle name="Normal 12 3 12 3" xfId="25434" xr:uid="{00000000-0005-0000-0000-000062630000}"/>
    <cellStyle name="Normal 12 3 12 3 2" xfId="25435" xr:uid="{00000000-0005-0000-0000-000063630000}"/>
    <cellStyle name="Normal 12 3 12 3 3" xfId="25436" xr:uid="{00000000-0005-0000-0000-000064630000}"/>
    <cellStyle name="Normal 12 3 12 3 4" xfId="25437" xr:uid="{00000000-0005-0000-0000-000065630000}"/>
    <cellStyle name="Normal 12 3 12 3 5" xfId="25438" xr:uid="{00000000-0005-0000-0000-000066630000}"/>
    <cellStyle name="Normal 12 3 12 4" xfId="25439" xr:uid="{00000000-0005-0000-0000-000067630000}"/>
    <cellStyle name="Normal 12 3 12 4 2" xfId="25440" xr:uid="{00000000-0005-0000-0000-000068630000}"/>
    <cellStyle name="Normal 12 3 12 4 3" xfId="25441" xr:uid="{00000000-0005-0000-0000-000069630000}"/>
    <cellStyle name="Normal 12 3 12 4 4" xfId="25442" xr:uid="{00000000-0005-0000-0000-00006A630000}"/>
    <cellStyle name="Normal 12 3 12 4 5" xfId="25443" xr:uid="{00000000-0005-0000-0000-00006B630000}"/>
    <cellStyle name="Normal 12 3 12 5" xfId="25444" xr:uid="{00000000-0005-0000-0000-00006C630000}"/>
    <cellStyle name="Normal 12 3 12 5 2" xfId="25445" xr:uid="{00000000-0005-0000-0000-00006D630000}"/>
    <cellStyle name="Normal 12 3 12 5 3" xfId="25446" xr:uid="{00000000-0005-0000-0000-00006E630000}"/>
    <cellStyle name="Normal 12 3 12 5 4" xfId="25447" xr:uid="{00000000-0005-0000-0000-00006F630000}"/>
    <cellStyle name="Normal 12 3 12 5 5" xfId="25448" xr:uid="{00000000-0005-0000-0000-000070630000}"/>
    <cellStyle name="Normal 12 3 12 6" xfId="25449" xr:uid="{00000000-0005-0000-0000-000071630000}"/>
    <cellStyle name="Normal 12 3 12 6 2" xfId="25450" xr:uid="{00000000-0005-0000-0000-000072630000}"/>
    <cellStyle name="Normal 12 3 12 6 3" xfId="25451" xr:uid="{00000000-0005-0000-0000-000073630000}"/>
    <cellStyle name="Normal 12 3 12 6 4" xfId="25452" xr:uid="{00000000-0005-0000-0000-000074630000}"/>
    <cellStyle name="Normal 12 3 12 6 5" xfId="25453" xr:uid="{00000000-0005-0000-0000-000075630000}"/>
    <cellStyle name="Normal 12 3 12 7" xfId="25454" xr:uid="{00000000-0005-0000-0000-000076630000}"/>
    <cellStyle name="Normal 12 3 12 8" xfId="25455" xr:uid="{00000000-0005-0000-0000-000077630000}"/>
    <cellStyle name="Normal 12 3 12 9" xfId="25456" xr:uid="{00000000-0005-0000-0000-000078630000}"/>
    <cellStyle name="Normal 12 3 120" xfId="25457" xr:uid="{00000000-0005-0000-0000-000079630000}"/>
    <cellStyle name="Normal 12 3 121" xfId="25458" xr:uid="{00000000-0005-0000-0000-00007A630000}"/>
    <cellStyle name="Normal 12 3 122" xfId="25459" xr:uid="{00000000-0005-0000-0000-00007B630000}"/>
    <cellStyle name="Normal 12 3 123" xfId="25460" xr:uid="{00000000-0005-0000-0000-00007C630000}"/>
    <cellStyle name="Normal 12 3 124" xfId="25461" xr:uid="{00000000-0005-0000-0000-00007D630000}"/>
    <cellStyle name="Normal 12 3 125" xfId="25462" xr:uid="{00000000-0005-0000-0000-00007E630000}"/>
    <cellStyle name="Normal 12 3 126" xfId="25463" xr:uid="{00000000-0005-0000-0000-00007F630000}"/>
    <cellStyle name="Normal 12 3 127" xfId="25464" xr:uid="{00000000-0005-0000-0000-000080630000}"/>
    <cellStyle name="Normal 12 3 128" xfId="25465" xr:uid="{00000000-0005-0000-0000-000081630000}"/>
    <cellStyle name="Normal 12 3 129" xfId="25466" xr:uid="{00000000-0005-0000-0000-000082630000}"/>
    <cellStyle name="Normal 12 3 13" xfId="25467" xr:uid="{00000000-0005-0000-0000-000083630000}"/>
    <cellStyle name="Normal 12 3 13 2" xfId="25468" xr:uid="{00000000-0005-0000-0000-000084630000}"/>
    <cellStyle name="Normal 12 3 13 2 2" xfId="25469" xr:uid="{00000000-0005-0000-0000-000085630000}"/>
    <cellStyle name="Normal 12 3 13 2 3" xfId="25470" xr:uid="{00000000-0005-0000-0000-000086630000}"/>
    <cellStyle name="Normal 12 3 13 2 4" xfId="25471" xr:uid="{00000000-0005-0000-0000-000087630000}"/>
    <cellStyle name="Normal 12 3 13 2 5" xfId="25472" xr:uid="{00000000-0005-0000-0000-000088630000}"/>
    <cellStyle name="Normal 12 3 13 3" xfId="25473" xr:uid="{00000000-0005-0000-0000-000089630000}"/>
    <cellStyle name="Normal 12 3 13 3 2" xfId="25474" xr:uid="{00000000-0005-0000-0000-00008A630000}"/>
    <cellStyle name="Normal 12 3 13 3 3" xfId="25475" xr:uid="{00000000-0005-0000-0000-00008B630000}"/>
    <cellStyle name="Normal 12 3 13 3 4" xfId="25476" xr:uid="{00000000-0005-0000-0000-00008C630000}"/>
    <cellStyle name="Normal 12 3 13 3 5" xfId="25477" xr:uid="{00000000-0005-0000-0000-00008D630000}"/>
    <cellStyle name="Normal 12 3 13 4" xfId="25478" xr:uid="{00000000-0005-0000-0000-00008E630000}"/>
    <cellStyle name="Normal 12 3 13 4 2" xfId="25479" xr:uid="{00000000-0005-0000-0000-00008F630000}"/>
    <cellStyle name="Normal 12 3 13 4 3" xfId="25480" xr:uid="{00000000-0005-0000-0000-000090630000}"/>
    <cellStyle name="Normal 12 3 13 4 4" xfId="25481" xr:uid="{00000000-0005-0000-0000-000091630000}"/>
    <cellStyle name="Normal 12 3 13 4 5" xfId="25482" xr:uid="{00000000-0005-0000-0000-000092630000}"/>
    <cellStyle name="Normal 12 3 13 5" xfId="25483" xr:uid="{00000000-0005-0000-0000-000093630000}"/>
    <cellStyle name="Normal 12 3 13 5 2" xfId="25484" xr:uid="{00000000-0005-0000-0000-000094630000}"/>
    <cellStyle name="Normal 12 3 13 5 3" xfId="25485" xr:uid="{00000000-0005-0000-0000-000095630000}"/>
    <cellStyle name="Normal 12 3 13 5 4" xfId="25486" xr:uid="{00000000-0005-0000-0000-000096630000}"/>
    <cellStyle name="Normal 12 3 13 5 5" xfId="25487" xr:uid="{00000000-0005-0000-0000-000097630000}"/>
    <cellStyle name="Normal 12 3 13 6" xfId="25488" xr:uid="{00000000-0005-0000-0000-000098630000}"/>
    <cellStyle name="Normal 12 3 13 7" xfId="25489" xr:uid="{00000000-0005-0000-0000-000099630000}"/>
    <cellStyle name="Normal 12 3 13 8" xfId="25490" xr:uid="{00000000-0005-0000-0000-00009A630000}"/>
    <cellStyle name="Normal 12 3 13 9" xfId="25491" xr:uid="{00000000-0005-0000-0000-00009B630000}"/>
    <cellStyle name="Normal 12 3 130" xfId="25492" xr:uid="{00000000-0005-0000-0000-00009C630000}"/>
    <cellStyle name="Normal 12 3 131" xfId="25493" xr:uid="{00000000-0005-0000-0000-00009D630000}"/>
    <cellStyle name="Normal 12 3 132" xfId="25494" xr:uid="{00000000-0005-0000-0000-00009E630000}"/>
    <cellStyle name="Normal 12 3 133" xfId="25495" xr:uid="{00000000-0005-0000-0000-00009F630000}"/>
    <cellStyle name="Normal 12 3 134" xfId="25496" xr:uid="{00000000-0005-0000-0000-0000A0630000}"/>
    <cellStyle name="Normal 12 3 135" xfId="25497" xr:uid="{00000000-0005-0000-0000-0000A1630000}"/>
    <cellStyle name="Normal 12 3 136" xfId="25498" xr:uid="{00000000-0005-0000-0000-0000A2630000}"/>
    <cellStyle name="Normal 12 3 137" xfId="25499" xr:uid="{00000000-0005-0000-0000-0000A3630000}"/>
    <cellStyle name="Normal 12 3 138" xfId="25500" xr:uid="{00000000-0005-0000-0000-0000A4630000}"/>
    <cellStyle name="Normal 12 3 139" xfId="25501" xr:uid="{00000000-0005-0000-0000-0000A5630000}"/>
    <cellStyle name="Normal 12 3 14" xfId="25502" xr:uid="{00000000-0005-0000-0000-0000A6630000}"/>
    <cellStyle name="Normal 12 3 14 2" xfId="25503" xr:uid="{00000000-0005-0000-0000-0000A7630000}"/>
    <cellStyle name="Normal 12 3 14 3" xfId="25504" xr:uid="{00000000-0005-0000-0000-0000A8630000}"/>
    <cellStyle name="Normal 12 3 14 4" xfId="25505" xr:uid="{00000000-0005-0000-0000-0000A9630000}"/>
    <cellStyle name="Normal 12 3 14 5" xfId="25506" xr:uid="{00000000-0005-0000-0000-0000AA630000}"/>
    <cellStyle name="Normal 12 3 140" xfId="25507" xr:uid="{00000000-0005-0000-0000-0000AB630000}"/>
    <cellStyle name="Normal 12 3 141" xfId="25508" xr:uid="{00000000-0005-0000-0000-0000AC630000}"/>
    <cellStyle name="Normal 12 3 142" xfId="25509" xr:uid="{00000000-0005-0000-0000-0000AD630000}"/>
    <cellStyle name="Normal 12 3 143" xfId="25510" xr:uid="{00000000-0005-0000-0000-0000AE630000}"/>
    <cellStyle name="Normal 12 3 144" xfId="25511" xr:uid="{00000000-0005-0000-0000-0000AF630000}"/>
    <cellStyle name="Normal 12 3 145" xfId="25512" xr:uid="{00000000-0005-0000-0000-0000B0630000}"/>
    <cellStyle name="Normal 12 3 146" xfId="25513" xr:uid="{00000000-0005-0000-0000-0000B1630000}"/>
    <cellStyle name="Normal 12 3 147" xfId="25514" xr:uid="{00000000-0005-0000-0000-0000B2630000}"/>
    <cellStyle name="Normal 12 3 148" xfId="25515" xr:uid="{00000000-0005-0000-0000-0000B3630000}"/>
    <cellStyle name="Normal 12 3 149" xfId="25516" xr:uid="{00000000-0005-0000-0000-0000B4630000}"/>
    <cellStyle name="Normal 12 3 15" xfId="25517" xr:uid="{00000000-0005-0000-0000-0000B5630000}"/>
    <cellStyle name="Normal 12 3 15 2" xfId="25518" xr:uid="{00000000-0005-0000-0000-0000B6630000}"/>
    <cellStyle name="Normal 12 3 15 3" xfId="25519" xr:uid="{00000000-0005-0000-0000-0000B7630000}"/>
    <cellStyle name="Normal 12 3 15 4" xfId="25520" xr:uid="{00000000-0005-0000-0000-0000B8630000}"/>
    <cellStyle name="Normal 12 3 15 5" xfId="25521" xr:uid="{00000000-0005-0000-0000-0000B9630000}"/>
    <cellStyle name="Normal 12 3 150" xfId="25522" xr:uid="{00000000-0005-0000-0000-0000BA630000}"/>
    <cellStyle name="Normal 12 3 151" xfId="25523" xr:uid="{00000000-0005-0000-0000-0000BB630000}"/>
    <cellStyle name="Normal 12 3 152" xfId="25524" xr:uid="{00000000-0005-0000-0000-0000BC630000}"/>
    <cellStyle name="Normal 12 3 153" xfId="25525" xr:uid="{00000000-0005-0000-0000-0000BD630000}"/>
    <cellStyle name="Normal 12 3 154" xfId="25526" xr:uid="{00000000-0005-0000-0000-0000BE630000}"/>
    <cellStyle name="Normal 12 3 155" xfId="25527" xr:uid="{00000000-0005-0000-0000-0000BF630000}"/>
    <cellStyle name="Normal 12 3 156" xfId="25528" xr:uid="{00000000-0005-0000-0000-0000C0630000}"/>
    <cellStyle name="Normal 12 3 157" xfId="25529" xr:uid="{00000000-0005-0000-0000-0000C1630000}"/>
    <cellStyle name="Normal 12 3 158" xfId="25530" xr:uid="{00000000-0005-0000-0000-0000C2630000}"/>
    <cellStyle name="Normal 12 3 159" xfId="25531" xr:uid="{00000000-0005-0000-0000-0000C3630000}"/>
    <cellStyle name="Normal 12 3 16" xfId="25532" xr:uid="{00000000-0005-0000-0000-0000C4630000}"/>
    <cellStyle name="Normal 12 3 16 2" xfId="25533" xr:uid="{00000000-0005-0000-0000-0000C5630000}"/>
    <cellStyle name="Normal 12 3 16 3" xfId="25534" xr:uid="{00000000-0005-0000-0000-0000C6630000}"/>
    <cellStyle name="Normal 12 3 16 4" xfId="25535" xr:uid="{00000000-0005-0000-0000-0000C7630000}"/>
    <cellStyle name="Normal 12 3 16 5" xfId="25536" xr:uid="{00000000-0005-0000-0000-0000C8630000}"/>
    <cellStyle name="Normal 12 3 160" xfId="25537" xr:uid="{00000000-0005-0000-0000-0000C9630000}"/>
    <cellStyle name="Normal 12 3 17" xfId="25538" xr:uid="{00000000-0005-0000-0000-0000CA630000}"/>
    <cellStyle name="Normal 12 3 17 2" xfId="25539" xr:uid="{00000000-0005-0000-0000-0000CB630000}"/>
    <cellStyle name="Normal 12 3 17 3" xfId="25540" xr:uid="{00000000-0005-0000-0000-0000CC630000}"/>
    <cellStyle name="Normal 12 3 17 4" xfId="25541" xr:uid="{00000000-0005-0000-0000-0000CD630000}"/>
    <cellStyle name="Normal 12 3 17 5" xfId="25542" xr:uid="{00000000-0005-0000-0000-0000CE630000}"/>
    <cellStyle name="Normal 12 3 18" xfId="25543" xr:uid="{00000000-0005-0000-0000-0000CF630000}"/>
    <cellStyle name="Normal 12 3 19" xfId="25544" xr:uid="{00000000-0005-0000-0000-0000D0630000}"/>
    <cellStyle name="Normal 12 3 2" xfId="25545" xr:uid="{00000000-0005-0000-0000-0000D1630000}"/>
    <cellStyle name="Normal 12 3 2 10" xfId="25546" xr:uid="{00000000-0005-0000-0000-0000D2630000}"/>
    <cellStyle name="Normal 12 3 2 2" xfId="25547" xr:uid="{00000000-0005-0000-0000-0000D3630000}"/>
    <cellStyle name="Normal 12 3 2 2 2" xfId="25548" xr:uid="{00000000-0005-0000-0000-0000D4630000}"/>
    <cellStyle name="Normal 12 3 2 2 2 2" xfId="25549" xr:uid="{00000000-0005-0000-0000-0000D5630000}"/>
    <cellStyle name="Normal 12 3 2 2 2 3" xfId="25550" xr:uid="{00000000-0005-0000-0000-0000D6630000}"/>
    <cellStyle name="Normal 12 3 2 2 2 4" xfId="25551" xr:uid="{00000000-0005-0000-0000-0000D7630000}"/>
    <cellStyle name="Normal 12 3 2 2 2 5" xfId="25552" xr:uid="{00000000-0005-0000-0000-0000D8630000}"/>
    <cellStyle name="Normal 12 3 2 2 3" xfId="25553" xr:uid="{00000000-0005-0000-0000-0000D9630000}"/>
    <cellStyle name="Normal 12 3 2 2 3 2" xfId="25554" xr:uid="{00000000-0005-0000-0000-0000DA630000}"/>
    <cellStyle name="Normal 12 3 2 2 3 3" xfId="25555" xr:uid="{00000000-0005-0000-0000-0000DB630000}"/>
    <cellStyle name="Normal 12 3 2 2 3 4" xfId="25556" xr:uid="{00000000-0005-0000-0000-0000DC630000}"/>
    <cellStyle name="Normal 12 3 2 2 3 5" xfId="25557" xr:uid="{00000000-0005-0000-0000-0000DD630000}"/>
    <cellStyle name="Normal 12 3 2 2 4" xfId="25558" xr:uid="{00000000-0005-0000-0000-0000DE630000}"/>
    <cellStyle name="Normal 12 3 2 2 4 2" xfId="25559" xr:uid="{00000000-0005-0000-0000-0000DF630000}"/>
    <cellStyle name="Normal 12 3 2 2 4 3" xfId="25560" xr:uid="{00000000-0005-0000-0000-0000E0630000}"/>
    <cellStyle name="Normal 12 3 2 2 4 4" xfId="25561" xr:uid="{00000000-0005-0000-0000-0000E1630000}"/>
    <cellStyle name="Normal 12 3 2 2 4 5" xfId="25562" xr:uid="{00000000-0005-0000-0000-0000E2630000}"/>
    <cellStyle name="Normal 12 3 2 2 5" xfId="25563" xr:uid="{00000000-0005-0000-0000-0000E3630000}"/>
    <cellStyle name="Normal 12 3 2 2 5 2" xfId="25564" xr:uid="{00000000-0005-0000-0000-0000E4630000}"/>
    <cellStyle name="Normal 12 3 2 2 5 3" xfId="25565" xr:uid="{00000000-0005-0000-0000-0000E5630000}"/>
    <cellStyle name="Normal 12 3 2 2 5 4" xfId="25566" xr:uid="{00000000-0005-0000-0000-0000E6630000}"/>
    <cellStyle name="Normal 12 3 2 2 5 5" xfId="25567" xr:uid="{00000000-0005-0000-0000-0000E7630000}"/>
    <cellStyle name="Normal 12 3 2 2 6" xfId="25568" xr:uid="{00000000-0005-0000-0000-0000E8630000}"/>
    <cellStyle name="Normal 12 3 2 2 7" xfId="25569" xr:uid="{00000000-0005-0000-0000-0000E9630000}"/>
    <cellStyle name="Normal 12 3 2 2 8" xfId="25570" xr:uid="{00000000-0005-0000-0000-0000EA630000}"/>
    <cellStyle name="Normal 12 3 2 2 9" xfId="25571" xr:uid="{00000000-0005-0000-0000-0000EB630000}"/>
    <cellStyle name="Normal 12 3 2 3" xfId="25572" xr:uid="{00000000-0005-0000-0000-0000EC630000}"/>
    <cellStyle name="Normal 12 3 2 3 2" xfId="25573" xr:uid="{00000000-0005-0000-0000-0000ED630000}"/>
    <cellStyle name="Normal 12 3 2 3 3" xfId="25574" xr:uid="{00000000-0005-0000-0000-0000EE630000}"/>
    <cellStyle name="Normal 12 3 2 3 4" xfId="25575" xr:uid="{00000000-0005-0000-0000-0000EF630000}"/>
    <cellStyle name="Normal 12 3 2 3 5" xfId="25576" xr:uid="{00000000-0005-0000-0000-0000F0630000}"/>
    <cellStyle name="Normal 12 3 2 4" xfId="25577" xr:uid="{00000000-0005-0000-0000-0000F1630000}"/>
    <cellStyle name="Normal 12 3 2 4 2" xfId="25578" xr:uid="{00000000-0005-0000-0000-0000F2630000}"/>
    <cellStyle name="Normal 12 3 2 4 3" xfId="25579" xr:uid="{00000000-0005-0000-0000-0000F3630000}"/>
    <cellStyle name="Normal 12 3 2 4 4" xfId="25580" xr:uid="{00000000-0005-0000-0000-0000F4630000}"/>
    <cellStyle name="Normal 12 3 2 4 5" xfId="25581" xr:uid="{00000000-0005-0000-0000-0000F5630000}"/>
    <cellStyle name="Normal 12 3 2 5" xfId="25582" xr:uid="{00000000-0005-0000-0000-0000F6630000}"/>
    <cellStyle name="Normal 12 3 2 5 2" xfId="25583" xr:uid="{00000000-0005-0000-0000-0000F7630000}"/>
    <cellStyle name="Normal 12 3 2 5 3" xfId="25584" xr:uid="{00000000-0005-0000-0000-0000F8630000}"/>
    <cellStyle name="Normal 12 3 2 5 4" xfId="25585" xr:uid="{00000000-0005-0000-0000-0000F9630000}"/>
    <cellStyle name="Normal 12 3 2 5 5" xfId="25586" xr:uid="{00000000-0005-0000-0000-0000FA630000}"/>
    <cellStyle name="Normal 12 3 2 6" xfId="25587" xr:uid="{00000000-0005-0000-0000-0000FB630000}"/>
    <cellStyle name="Normal 12 3 2 6 2" xfId="25588" xr:uid="{00000000-0005-0000-0000-0000FC630000}"/>
    <cellStyle name="Normal 12 3 2 6 3" xfId="25589" xr:uid="{00000000-0005-0000-0000-0000FD630000}"/>
    <cellStyle name="Normal 12 3 2 6 4" xfId="25590" xr:uid="{00000000-0005-0000-0000-0000FE630000}"/>
    <cellStyle name="Normal 12 3 2 6 5" xfId="25591" xr:uid="{00000000-0005-0000-0000-0000FF630000}"/>
    <cellStyle name="Normal 12 3 2 7" xfId="25592" xr:uid="{00000000-0005-0000-0000-000000640000}"/>
    <cellStyle name="Normal 12 3 2 8" xfId="25593" xr:uid="{00000000-0005-0000-0000-000001640000}"/>
    <cellStyle name="Normal 12 3 2 9" xfId="25594" xr:uid="{00000000-0005-0000-0000-000002640000}"/>
    <cellStyle name="Normal 12 3 20" xfId="25595" xr:uid="{00000000-0005-0000-0000-000003640000}"/>
    <cellStyle name="Normal 12 3 21" xfId="25596" xr:uid="{00000000-0005-0000-0000-000004640000}"/>
    <cellStyle name="Normal 12 3 22" xfId="25597" xr:uid="{00000000-0005-0000-0000-000005640000}"/>
    <cellStyle name="Normal 12 3 23" xfId="25598" xr:uid="{00000000-0005-0000-0000-000006640000}"/>
    <cellStyle name="Normal 12 3 24" xfId="25599" xr:uid="{00000000-0005-0000-0000-000007640000}"/>
    <cellStyle name="Normal 12 3 25" xfId="25600" xr:uid="{00000000-0005-0000-0000-000008640000}"/>
    <cellStyle name="Normal 12 3 26" xfId="25601" xr:uid="{00000000-0005-0000-0000-000009640000}"/>
    <cellStyle name="Normal 12 3 27" xfId="25602" xr:uid="{00000000-0005-0000-0000-00000A640000}"/>
    <cellStyle name="Normal 12 3 28" xfId="25603" xr:uid="{00000000-0005-0000-0000-00000B640000}"/>
    <cellStyle name="Normal 12 3 29" xfId="25604" xr:uid="{00000000-0005-0000-0000-00000C640000}"/>
    <cellStyle name="Normal 12 3 3" xfId="25605" xr:uid="{00000000-0005-0000-0000-00000D640000}"/>
    <cellStyle name="Normal 12 3 3 10" xfId="25606" xr:uid="{00000000-0005-0000-0000-00000E640000}"/>
    <cellStyle name="Normal 12 3 3 2" xfId="25607" xr:uid="{00000000-0005-0000-0000-00000F640000}"/>
    <cellStyle name="Normal 12 3 3 2 2" xfId="25608" xr:uid="{00000000-0005-0000-0000-000010640000}"/>
    <cellStyle name="Normal 12 3 3 2 2 2" xfId="25609" xr:uid="{00000000-0005-0000-0000-000011640000}"/>
    <cellStyle name="Normal 12 3 3 2 2 3" xfId="25610" xr:uid="{00000000-0005-0000-0000-000012640000}"/>
    <cellStyle name="Normal 12 3 3 2 2 4" xfId="25611" xr:uid="{00000000-0005-0000-0000-000013640000}"/>
    <cellStyle name="Normal 12 3 3 2 2 5" xfId="25612" xr:uid="{00000000-0005-0000-0000-000014640000}"/>
    <cellStyle name="Normal 12 3 3 2 3" xfId="25613" xr:uid="{00000000-0005-0000-0000-000015640000}"/>
    <cellStyle name="Normal 12 3 3 2 3 2" xfId="25614" xr:uid="{00000000-0005-0000-0000-000016640000}"/>
    <cellStyle name="Normal 12 3 3 2 3 3" xfId="25615" xr:uid="{00000000-0005-0000-0000-000017640000}"/>
    <cellStyle name="Normal 12 3 3 2 3 4" xfId="25616" xr:uid="{00000000-0005-0000-0000-000018640000}"/>
    <cellStyle name="Normal 12 3 3 2 3 5" xfId="25617" xr:uid="{00000000-0005-0000-0000-000019640000}"/>
    <cellStyle name="Normal 12 3 3 2 4" xfId="25618" xr:uid="{00000000-0005-0000-0000-00001A640000}"/>
    <cellStyle name="Normal 12 3 3 2 4 2" xfId="25619" xr:uid="{00000000-0005-0000-0000-00001B640000}"/>
    <cellStyle name="Normal 12 3 3 2 4 3" xfId="25620" xr:uid="{00000000-0005-0000-0000-00001C640000}"/>
    <cellStyle name="Normal 12 3 3 2 4 4" xfId="25621" xr:uid="{00000000-0005-0000-0000-00001D640000}"/>
    <cellStyle name="Normal 12 3 3 2 4 5" xfId="25622" xr:uid="{00000000-0005-0000-0000-00001E640000}"/>
    <cellStyle name="Normal 12 3 3 2 5" xfId="25623" xr:uid="{00000000-0005-0000-0000-00001F640000}"/>
    <cellStyle name="Normal 12 3 3 2 5 2" xfId="25624" xr:uid="{00000000-0005-0000-0000-000020640000}"/>
    <cellStyle name="Normal 12 3 3 2 5 3" xfId="25625" xr:uid="{00000000-0005-0000-0000-000021640000}"/>
    <cellStyle name="Normal 12 3 3 2 5 4" xfId="25626" xr:uid="{00000000-0005-0000-0000-000022640000}"/>
    <cellStyle name="Normal 12 3 3 2 5 5" xfId="25627" xr:uid="{00000000-0005-0000-0000-000023640000}"/>
    <cellStyle name="Normal 12 3 3 2 6" xfId="25628" xr:uid="{00000000-0005-0000-0000-000024640000}"/>
    <cellStyle name="Normal 12 3 3 2 7" xfId="25629" xr:uid="{00000000-0005-0000-0000-000025640000}"/>
    <cellStyle name="Normal 12 3 3 2 8" xfId="25630" xr:uid="{00000000-0005-0000-0000-000026640000}"/>
    <cellStyle name="Normal 12 3 3 2 9" xfId="25631" xr:uid="{00000000-0005-0000-0000-000027640000}"/>
    <cellStyle name="Normal 12 3 3 3" xfId="25632" xr:uid="{00000000-0005-0000-0000-000028640000}"/>
    <cellStyle name="Normal 12 3 3 3 2" xfId="25633" xr:uid="{00000000-0005-0000-0000-000029640000}"/>
    <cellStyle name="Normal 12 3 3 3 3" xfId="25634" xr:uid="{00000000-0005-0000-0000-00002A640000}"/>
    <cellStyle name="Normal 12 3 3 3 4" xfId="25635" xr:uid="{00000000-0005-0000-0000-00002B640000}"/>
    <cellStyle name="Normal 12 3 3 3 5" xfId="25636" xr:uid="{00000000-0005-0000-0000-00002C640000}"/>
    <cellStyle name="Normal 12 3 3 4" xfId="25637" xr:uid="{00000000-0005-0000-0000-00002D640000}"/>
    <cellStyle name="Normal 12 3 3 4 2" xfId="25638" xr:uid="{00000000-0005-0000-0000-00002E640000}"/>
    <cellStyle name="Normal 12 3 3 4 3" xfId="25639" xr:uid="{00000000-0005-0000-0000-00002F640000}"/>
    <cellStyle name="Normal 12 3 3 4 4" xfId="25640" xr:uid="{00000000-0005-0000-0000-000030640000}"/>
    <cellStyle name="Normal 12 3 3 4 5" xfId="25641" xr:uid="{00000000-0005-0000-0000-000031640000}"/>
    <cellStyle name="Normal 12 3 3 5" xfId="25642" xr:uid="{00000000-0005-0000-0000-000032640000}"/>
    <cellStyle name="Normal 12 3 3 5 2" xfId="25643" xr:uid="{00000000-0005-0000-0000-000033640000}"/>
    <cellStyle name="Normal 12 3 3 5 3" xfId="25644" xr:uid="{00000000-0005-0000-0000-000034640000}"/>
    <cellStyle name="Normal 12 3 3 5 4" xfId="25645" xr:uid="{00000000-0005-0000-0000-000035640000}"/>
    <cellStyle name="Normal 12 3 3 5 5" xfId="25646" xr:uid="{00000000-0005-0000-0000-000036640000}"/>
    <cellStyle name="Normal 12 3 3 6" xfId="25647" xr:uid="{00000000-0005-0000-0000-000037640000}"/>
    <cellStyle name="Normal 12 3 3 6 2" xfId="25648" xr:uid="{00000000-0005-0000-0000-000038640000}"/>
    <cellStyle name="Normal 12 3 3 6 3" xfId="25649" xr:uid="{00000000-0005-0000-0000-000039640000}"/>
    <cellStyle name="Normal 12 3 3 6 4" xfId="25650" xr:uid="{00000000-0005-0000-0000-00003A640000}"/>
    <cellStyle name="Normal 12 3 3 6 5" xfId="25651" xr:uid="{00000000-0005-0000-0000-00003B640000}"/>
    <cellStyle name="Normal 12 3 3 7" xfId="25652" xr:uid="{00000000-0005-0000-0000-00003C640000}"/>
    <cellStyle name="Normal 12 3 3 8" xfId="25653" xr:uid="{00000000-0005-0000-0000-00003D640000}"/>
    <cellStyle name="Normal 12 3 3 9" xfId="25654" xr:uid="{00000000-0005-0000-0000-00003E640000}"/>
    <cellStyle name="Normal 12 3 30" xfId="25655" xr:uid="{00000000-0005-0000-0000-00003F640000}"/>
    <cellStyle name="Normal 12 3 31" xfId="25656" xr:uid="{00000000-0005-0000-0000-000040640000}"/>
    <cellStyle name="Normal 12 3 32" xfId="25657" xr:uid="{00000000-0005-0000-0000-000041640000}"/>
    <cellStyle name="Normal 12 3 33" xfId="25658" xr:uid="{00000000-0005-0000-0000-000042640000}"/>
    <cellStyle name="Normal 12 3 34" xfId="25659" xr:uid="{00000000-0005-0000-0000-000043640000}"/>
    <cellStyle name="Normal 12 3 35" xfId="25660" xr:uid="{00000000-0005-0000-0000-000044640000}"/>
    <cellStyle name="Normal 12 3 36" xfId="25661" xr:uid="{00000000-0005-0000-0000-000045640000}"/>
    <cellStyle name="Normal 12 3 37" xfId="25662" xr:uid="{00000000-0005-0000-0000-000046640000}"/>
    <cellStyle name="Normal 12 3 38" xfId="25663" xr:uid="{00000000-0005-0000-0000-000047640000}"/>
    <cellStyle name="Normal 12 3 39" xfId="25664" xr:uid="{00000000-0005-0000-0000-000048640000}"/>
    <cellStyle name="Normal 12 3 4" xfId="25665" xr:uid="{00000000-0005-0000-0000-000049640000}"/>
    <cellStyle name="Normal 12 3 4 10" xfId="25666" xr:uid="{00000000-0005-0000-0000-00004A640000}"/>
    <cellStyle name="Normal 12 3 4 2" xfId="25667" xr:uid="{00000000-0005-0000-0000-00004B640000}"/>
    <cellStyle name="Normal 12 3 4 2 2" xfId="25668" xr:uid="{00000000-0005-0000-0000-00004C640000}"/>
    <cellStyle name="Normal 12 3 4 2 2 2" xfId="25669" xr:uid="{00000000-0005-0000-0000-00004D640000}"/>
    <cellStyle name="Normal 12 3 4 2 2 3" xfId="25670" xr:uid="{00000000-0005-0000-0000-00004E640000}"/>
    <cellStyle name="Normal 12 3 4 2 2 4" xfId="25671" xr:uid="{00000000-0005-0000-0000-00004F640000}"/>
    <cellStyle name="Normal 12 3 4 2 2 5" xfId="25672" xr:uid="{00000000-0005-0000-0000-000050640000}"/>
    <cellStyle name="Normal 12 3 4 2 3" xfId="25673" xr:uid="{00000000-0005-0000-0000-000051640000}"/>
    <cellStyle name="Normal 12 3 4 2 3 2" xfId="25674" xr:uid="{00000000-0005-0000-0000-000052640000}"/>
    <cellStyle name="Normal 12 3 4 2 3 3" xfId="25675" xr:uid="{00000000-0005-0000-0000-000053640000}"/>
    <cellStyle name="Normal 12 3 4 2 3 4" xfId="25676" xr:uid="{00000000-0005-0000-0000-000054640000}"/>
    <cellStyle name="Normal 12 3 4 2 3 5" xfId="25677" xr:uid="{00000000-0005-0000-0000-000055640000}"/>
    <cellStyle name="Normal 12 3 4 2 4" xfId="25678" xr:uid="{00000000-0005-0000-0000-000056640000}"/>
    <cellStyle name="Normal 12 3 4 2 4 2" xfId="25679" xr:uid="{00000000-0005-0000-0000-000057640000}"/>
    <cellStyle name="Normal 12 3 4 2 4 3" xfId="25680" xr:uid="{00000000-0005-0000-0000-000058640000}"/>
    <cellStyle name="Normal 12 3 4 2 4 4" xfId="25681" xr:uid="{00000000-0005-0000-0000-000059640000}"/>
    <cellStyle name="Normal 12 3 4 2 4 5" xfId="25682" xr:uid="{00000000-0005-0000-0000-00005A640000}"/>
    <cellStyle name="Normal 12 3 4 2 5" xfId="25683" xr:uid="{00000000-0005-0000-0000-00005B640000}"/>
    <cellStyle name="Normal 12 3 4 2 5 2" xfId="25684" xr:uid="{00000000-0005-0000-0000-00005C640000}"/>
    <cellStyle name="Normal 12 3 4 2 5 3" xfId="25685" xr:uid="{00000000-0005-0000-0000-00005D640000}"/>
    <cellStyle name="Normal 12 3 4 2 5 4" xfId="25686" xr:uid="{00000000-0005-0000-0000-00005E640000}"/>
    <cellStyle name="Normal 12 3 4 2 5 5" xfId="25687" xr:uid="{00000000-0005-0000-0000-00005F640000}"/>
    <cellStyle name="Normal 12 3 4 2 6" xfId="25688" xr:uid="{00000000-0005-0000-0000-000060640000}"/>
    <cellStyle name="Normal 12 3 4 2 7" xfId="25689" xr:uid="{00000000-0005-0000-0000-000061640000}"/>
    <cellStyle name="Normal 12 3 4 2 8" xfId="25690" xr:uid="{00000000-0005-0000-0000-000062640000}"/>
    <cellStyle name="Normal 12 3 4 2 9" xfId="25691" xr:uid="{00000000-0005-0000-0000-000063640000}"/>
    <cellStyle name="Normal 12 3 4 3" xfId="25692" xr:uid="{00000000-0005-0000-0000-000064640000}"/>
    <cellStyle name="Normal 12 3 4 3 2" xfId="25693" xr:uid="{00000000-0005-0000-0000-000065640000}"/>
    <cellStyle name="Normal 12 3 4 3 3" xfId="25694" xr:uid="{00000000-0005-0000-0000-000066640000}"/>
    <cellStyle name="Normal 12 3 4 3 4" xfId="25695" xr:uid="{00000000-0005-0000-0000-000067640000}"/>
    <cellStyle name="Normal 12 3 4 3 5" xfId="25696" xr:uid="{00000000-0005-0000-0000-000068640000}"/>
    <cellStyle name="Normal 12 3 4 4" xfId="25697" xr:uid="{00000000-0005-0000-0000-000069640000}"/>
    <cellStyle name="Normal 12 3 4 4 2" xfId="25698" xr:uid="{00000000-0005-0000-0000-00006A640000}"/>
    <cellStyle name="Normal 12 3 4 4 3" xfId="25699" xr:uid="{00000000-0005-0000-0000-00006B640000}"/>
    <cellStyle name="Normal 12 3 4 4 4" xfId="25700" xr:uid="{00000000-0005-0000-0000-00006C640000}"/>
    <cellStyle name="Normal 12 3 4 4 5" xfId="25701" xr:uid="{00000000-0005-0000-0000-00006D640000}"/>
    <cellStyle name="Normal 12 3 4 5" xfId="25702" xr:uid="{00000000-0005-0000-0000-00006E640000}"/>
    <cellStyle name="Normal 12 3 4 5 2" xfId="25703" xr:uid="{00000000-0005-0000-0000-00006F640000}"/>
    <cellStyle name="Normal 12 3 4 5 3" xfId="25704" xr:uid="{00000000-0005-0000-0000-000070640000}"/>
    <cellStyle name="Normal 12 3 4 5 4" xfId="25705" xr:uid="{00000000-0005-0000-0000-000071640000}"/>
    <cellStyle name="Normal 12 3 4 5 5" xfId="25706" xr:uid="{00000000-0005-0000-0000-000072640000}"/>
    <cellStyle name="Normal 12 3 4 6" xfId="25707" xr:uid="{00000000-0005-0000-0000-000073640000}"/>
    <cellStyle name="Normal 12 3 4 6 2" xfId="25708" xr:uid="{00000000-0005-0000-0000-000074640000}"/>
    <cellStyle name="Normal 12 3 4 6 3" xfId="25709" xr:uid="{00000000-0005-0000-0000-000075640000}"/>
    <cellStyle name="Normal 12 3 4 6 4" xfId="25710" xr:uid="{00000000-0005-0000-0000-000076640000}"/>
    <cellStyle name="Normal 12 3 4 6 5" xfId="25711" xr:uid="{00000000-0005-0000-0000-000077640000}"/>
    <cellStyle name="Normal 12 3 4 7" xfId="25712" xr:uid="{00000000-0005-0000-0000-000078640000}"/>
    <cellStyle name="Normal 12 3 4 8" xfId="25713" xr:uid="{00000000-0005-0000-0000-000079640000}"/>
    <cellStyle name="Normal 12 3 4 9" xfId="25714" xr:uid="{00000000-0005-0000-0000-00007A640000}"/>
    <cellStyle name="Normal 12 3 40" xfId="25715" xr:uid="{00000000-0005-0000-0000-00007B640000}"/>
    <cellStyle name="Normal 12 3 41" xfId="25716" xr:uid="{00000000-0005-0000-0000-00007C640000}"/>
    <cellStyle name="Normal 12 3 42" xfId="25717" xr:uid="{00000000-0005-0000-0000-00007D640000}"/>
    <cellStyle name="Normal 12 3 43" xfId="25718" xr:uid="{00000000-0005-0000-0000-00007E640000}"/>
    <cellStyle name="Normal 12 3 44" xfId="25719" xr:uid="{00000000-0005-0000-0000-00007F640000}"/>
    <cellStyle name="Normal 12 3 45" xfId="25720" xr:uid="{00000000-0005-0000-0000-000080640000}"/>
    <cellStyle name="Normal 12 3 46" xfId="25721" xr:uid="{00000000-0005-0000-0000-000081640000}"/>
    <cellStyle name="Normal 12 3 47" xfId="25722" xr:uid="{00000000-0005-0000-0000-000082640000}"/>
    <cellStyle name="Normal 12 3 48" xfId="25723" xr:uid="{00000000-0005-0000-0000-000083640000}"/>
    <cellStyle name="Normal 12 3 49" xfId="25724" xr:uid="{00000000-0005-0000-0000-000084640000}"/>
    <cellStyle name="Normal 12 3 5" xfId="25725" xr:uid="{00000000-0005-0000-0000-000085640000}"/>
    <cellStyle name="Normal 12 3 5 10" xfId="25726" xr:uid="{00000000-0005-0000-0000-000086640000}"/>
    <cellStyle name="Normal 12 3 5 2" xfId="25727" xr:uid="{00000000-0005-0000-0000-000087640000}"/>
    <cellStyle name="Normal 12 3 5 2 2" xfId="25728" xr:uid="{00000000-0005-0000-0000-000088640000}"/>
    <cellStyle name="Normal 12 3 5 2 2 2" xfId="25729" xr:uid="{00000000-0005-0000-0000-000089640000}"/>
    <cellStyle name="Normal 12 3 5 2 2 3" xfId="25730" xr:uid="{00000000-0005-0000-0000-00008A640000}"/>
    <cellStyle name="Normal 12 3 5 2 2 4" xfId="25731" xr:uid="{00000000-0005-0000-0000-00008B640000}"/>
    <cellStyle name="Normal 12 3 5 2 2 5" xfId="25732" xr:uid="{00000000-0005-0000-0000-00008C640000}"/>
    <cellStyle name="Normal 12 3 5 2 3" xfId="25733" xr:uid="{00000000-0005-0000-0000-00008D640000}"/>
    <cellStyle name="Normal 12 3 5 2 3 2" xfId="25734" xr:uid="{00000000-0005-0000-0000-00008E640000}"/>
    <cellStyle name="Normal 12 3 5 2 3 3" xfId="25735" xr:uid="{00000000-0005-0000-0000-00008F640000}"/>
    <cellStyle name="Normal 12 3 5 2 3 4" xfId="25736" xr:uid="{00000000-0005-0000-0000-000090640000}"/>
    <cellStyle name="Normal 12 3 5 2 3 5" xfId="25737" xr:uid="{00000000-0005-0000-0000-000091640000}"/>
    <cellStyle name="Normal 12 3 5 2 4" xfId="25738" xr:uid="{00000000-0005-0000-0000-000092640000}"/>
    <cellStyle name="Normal 12 3 5 2 4 2" xfId="25739" xr:uid="{00000000-0005-0000-0000-000093640000}"/>
    <cellStyle name="Normal 12 3 5 2 4 3" xfId="25740" xr:uid="{00000000-0005-0000-0000-000094640000}"/>
    <cellStyle name="Normal 12 3 5 2 4 4" xfId="25741" xr:uid="{00000000-0005-0000-0000-000095640000}"/>
    <cellStyle name="Normal 12 3 5 2 4 5" xfId="25742" xr:uid="{00000000-0005-0000-0000-000096640000}"/>
    <cellStyle name="Normal 12 3 5 2 5" xfId="25743" xr:uid="{00000000-0005-0000-0000-000097640000}"/>
    <cellStyle name="Normal 12 3 5 2 5 2" xfId="25744" xr:uid="{00000000-0005-0000-0000-000098640000}"/>
    <cellStyle name="Normal 12 3 5 2 5 3" xfId="25745" xr:uid="{00000000-0005-0000-0000-000099640000}"/>
    <cellStyle name="Normal 12 3 5 2 5 4" xfId="25746" xr:uid="{00000000-0005-0000-0000-00009A640000}"/>
    <cellStyle name="Normal 12 3 5 2 5 5" xfId="25747" xr:uid="{00000000-0005-0000-0000-00009B640000}"/>
    <cellStyle name="Normal 12 3 5 2 6" xfId="25748" xr:uid="{00000000-0005-0000-0000-00009C640000}"/>
    <cellStyle name="Normal 12 3 5 2 7" xfId="25749" xr:uid="{00000000-0005-0000-0000-00009D640000}"/>
    <cellStyle name="Normal 12 3 5 2 8" xfId="25750" xr:uid="{00000000-0005-0000-0000-00009E640000}"/>
    <cellStyle name="Normal 12 3 5 2 9" xfId="25751" xr:uid="{00000000-0005-0000-0000-00009F640000}"/>
    <cellStyle name="Normal 12 3 5 3" xfId="25752" xr:uid="{00000000-0005-0000-0000-0000A0640000}"/>
    <cellStyle name="Normal 12 3 5 3 2" xfId="25753" xr:uid="{00000000-0005-0000-0000-0000A1640000}"/>
    <cellStyle name="Normal 12 3 5 3 3" xfId="25754" xr:uid="{00000000-0005-0000-0000-0000A2640000}"/>
    <cellStyle name="Normal 12 3 5 3 4" xfId="25755" xr:uid="{00000000-0005-0000-0000-0000A3640000}"/>
    <cellStyle name="Normal 12 3 5 3 5" xfId="25756" xr:uid="{00000000-0005-0000-0000-0000A4640000}"/>
    <cellStyle name="Normal 12 3 5 4" xfId="25757" xr:uid="{00000000-0005-0000-0000-0000A5640000}"/>
    <cellStyle name="Normal 12 3 5 4 2" xfId="25758" xr:uid="{00000000-0005-0000-0000-0000A6640000}"/>
    <cellStyle name="Normal 12 3 5 4 3" xfId="25759" xr:uid="{00000000-0005-0000-0000-0000A7640000}"/>
    <cellStyle name="Normal 12 3 5 4 4" xfId="25760" xr:uid="{00000000-0005-0000-0000-0000A8640000}"/>
    <cellStyle name="Normal 12 3 5 4 5" xfId="25761" xr:uid="{00000000-0005-0000-0000-0000A9640000}"/>
    <cellStyle name="Normal 12 3 5 5" xfId="25762" xr:uid="{00000000-0005-0000-0000-0000AA640000}"/>
    <cellStyle name="Normal 12 3 5 5 2" xfId="25763" xr:uid="{00000000-0005-0000-0000-0000AB640000}"/>
    <cellStyle name="Normal 12 3 5 5 3" xfId="25764" xr:uid="{00000000-0005-0000-0000-0000AC640000}"/>
    <cellStyle name="Normal 12 3 5 5 4" xfId="25765" xr:uid="{00000000-0005-0000-0000-0000AD640000}"/>
    <cellStyle name="Normal 12 3 5 5 5" xfId="25766" xr:uid="{00000000-0005-0000-0000-0000AE640000}"/>
    <cellStyle name="Normal 12 3 5 6" xfId="25767" xr:uid="{00000000-0005-0000-0000-0000AF640000}"/>
    <cellStyle name="Normal 12 3 5 6 2" xfId="25768" xr:uid="{00000000-0005-0000-0000-0000B0640000}"/>
    <cellStyle name="Normal 12 3 5 6 3" xfId="25769" xr:uid="{00000000-0005-0000-0000-0000B1640000}"/>
    <cellStyle name="Normal 12 3 5 6 4" xfId="25770" xr:uid="{00000000-0005-0000-0000-0000B2640000}"/>
    <cellStyle name="Normal 12 3 5 6 5" xfId="25771" xr:uid="{00000000-0005-0000-0000-0000B3640000}"/>
    <cellStyle name="Normal 12 3 5 7" xfId="25772" xr:uid="{00000000-0005-0000-0000-0000B4640000}"/>
    <cellStyle name="Normal 12 3 5 8" xfId="25773" xr:uid="{00000000-0005-0000-0000-0000B5640000}"/>
    <cellStyle name="Normal 12 3 5 9" xfId="25774" xr:uid="{00000000-0005-0000-0000-0000B6640000}"/>
    <cellStyle name="Normal 12 3 50" xfId="25775" xr:uid="{00000000-0005-0000-0000-0000B7640000}"/>
    <cellStyle name="Normal 12 3 51" xfId="25776" xr:uid="{00000000-0005-0000-0000-0000B8640000}"/>
    <cellStyle name="Normal 12 3 52" xfId="25777" xr:uid="{00000000-0005-0000-0000-0000B9640000}"/>
    <cellStyle name="Normal 12 3 53" xfId="25778" xr:uid="{00000000-0005-0000-0000-0000BA640000}"/>
    <cellStyle name="Normal 12 3 54" xfId="25779" xr:uid="{00000000-0005-0000-0000-0000BB640000}"/>
    <cellStyle name="Normal 12 3 55" xfId="25780" xr:uid="{00000000-0005-0000-0000-0000BC640000}"/>
    <cellStyle name="Normal 12 3 56" xfId="25781" xr:uid="{00000000-0005-0000-0000-0000BD640000}"/>
    <cellStyle name="Normal 12 3 57" xfId="25782" xr:uid="{00000000-0005-0000-0000-0000BE640000}"/>
    <cellStyle name="Normal 12 3 58" xfId="25783" xr:uid="{00000000-0005-0000-0000-0000BF640000}"/>
    <cellStyle name="Normal 12 3 59" xfId="25784" xr:uid="{00000000-0005-0000-0000-0000C0640000}"/>
    <cellStyle name="Normal 12 3 6" xfId="25785" xr:uid="{00000000-0005-0000-0000-0000C1640000}"/>
    <cellStyle name="Normal 12 3 6 10" xfId="25786" xr:uid="{00000000-0005-0000-0000-0000C2640000}"/>
    <cellStyle name="Normal 12 3 6 2" xfId="25787" xr:uid="{00000000-0005-0000-0000-0000C3640000}"/>
    <cellStyle name="Normal 12 3 6 2 2" xfId="25788" xr:uid="{00000000-0005-0000-0000-0000C4640000}"/>
    <cellStyle name="Normal 12 3 6 2 2 2" xfId="25789" xr:uid="{00000000-0005-0000-0000-0000C5640000}"/>
    <cellStyle name="Normal 12 3 6 2 2 3" xfId="25790" xr:uid="{00000000-0005-0000-0000-0000C6640000}"/>
    <cellStyle name="Normal 12 3 6 2 2 4" xfId="25791" xr:uid="{00000000-0005-0000-0000-0000C7640000}"/>
    <cellStyle name="Normal 12 3 6 2 2 5" xfId="25792" xr:uid="{00000000-0005-0000-0000-0000C8640000}"/>
    <cellStyle name="Normal 12 3 6 2 3" xfId="25793" xr:uid="{00000000-0005-0000-0000-0000C9640000}"/>
    <cellStyle name="Normal 12 3 6 2 3 2" xfId="25794" xr:uid="{00000000-0005-0000-0000-0000CA640000}"/>
    <cellStyle name="Normal 12 3 6 2 3 3" xfId="25795" xr:uid="{00000000-0005-0000-0000-0000CB640000}"/>
    <cellStyle name="Normal 12 3 6 2 3 4" xfId="25796" xr:uid="{00000000-0005-0000-0000-0000CC640000}"/>
    <cellStyle name="Normal 12 3 6 2 3 5" xfId="25797" xr:uid="{00000000-0005-0000-0000-0000CD640000}"/>
    <cellStyle name="Normal 12 3 6 2 4" xfId="25798" xr:uid="{00000000-0005-0000-0000-0000CE640000}"/>
    <cellStyle name="Normal 12 3 6 2 4 2" xfId="25799" xr:uid="{00000000-0005-0000-0000-0000CF640000}"/>
    <cellStyle name="Normal 12 3 6 2 4 3" xfId="25800" xr:uid="{00000000-0005-0000-0000-0000D0640000}"/>
    <cellStyle name="Normal 12 3 6 2 4 4" xfId="25801" xr:uid="{00000000-0005-0000-0000-0000D1640000}"/>
    <cellStyle name="Normal 12 3 6 2 4 5" xfId="25802" xr:uid="{00000000-0005-0000-0000-0000D2640000}"/>
    <cellStyle name="Normal 12 3 6 2 5" xfId="25803" xr:uid="{00000000-0005-0000-0000-0000D3640000}"/>
    <cellStyle name="Normal 12 3 6 2 5 2" xfId="25804" xr:uid="{00000000-0005-0000-0000-0000D4640000}"/>
    <cellStyle name="Normal 12 3 6 2 5 3" xfId="25805" xr:uid="{00000000-0005-0000-0000-0000D5640000}"/>
    <cellStyle name="Normal 12 3 6 2 5 4" xfId="25806" xr:uid="{00000000-0005-0000-0000-0000D6640000}"/>
    <cellStyle name="Normal 12 3 6 2 5 5" xfId="25807" xr:uid="{00000000-0005-0000-0000-0000D7640000}"/>
    <cellStyle name="Normal 12 3 6 2 6" xfId="25808" xr:uid="{00000000-0005-0000-0000-0000D8640000}"/>
    <cellStyle name="Normal 12 3 6 2 7" xfId="25809" xr:uid="{00000000-0005-0000-0000-0000D9640000}"/>
    <cellStyle name="Normal 12 3 6 2 8" xfId="25810" xr:uid="{00000000-0005-0000-0000-0000DA640000}"/>
    <cellStyle name="Normal 12 3 6 2 9" xfId="25811" xr:uid="{00000000-0005-0000-0000-0000DB640000}"/>
    <cellStyle name="Normal 12 3 6 3" xfId="25812" xr:uid="{00000000-0005-0000-0000-0000DC640000}"/>
    <cellStyle name="Normal 12 3 6 3 2" xfId="25813" xr:uid="{00000000-0005-0000-0000-0000DD640000}"/>
    <cellStyle name="Normal 12 3 6 3 3" xfId="25814" xr:uid="{00000000-0005-0000-0000-0000DE640000}"/>
    <cellStyle name="Normal 12 3 6 3 4" xfId="25815" xr:uid="{00000000-0005-0000-0000-0000DF640000}"/>
    <cellStyle name="Normal 12 3 6 3 5" xfId="25816" xr:uid="{00000000-0005-0000-0000-0000E0640000}"/>
    <cellStyle name="Normal 12 3 6 4" xfId="25817" xr:uid="{00000000-0005-0000-0000-0000E1640000}"/>
    <cellStyle name="Normal 12 3 6 4 2" xfId="25818" xr:uid="{00000000-0005-0000-0000-0000E2640000}"/>
    <cellStyle name="Normal 12 3 6 4 3" xfId="25819" xr:uid="{00000000-0005-0000-0000-0000E3640000}"/>
    <cellStyle name="Normal 12 3 6 4 4" xfId="25820" xr:uid="{00000000-0005-0000-0000-0000E4640000}"/>
    <cellStyle name="Normal 12 3 6 4 5" xfId="25821" xr:uid="{00000000-0005-0000-0000-0000E5640000}"/>
    <cellStyle name="Normal 12 3 6 5" xfId="25822" xr:uid="{00000000-0005-0000-0000-0000E6640000}"/>
    <cellStyle name="Normal 12 3 6 5 2" xfId="25823" xr:uid="{00000000-0005-0000-0000-0000E7640000}"/>
    <cellStyle name="Normal 12 3 6 5 3" xfId="25824" xr:uid="{00000000-0005-0000-0000-0000E8640000}"/>
    <cellStyle name="Normal 12 3 6 5 4" xfId="25825" xr:uid="{00000000-0005-0000-0000-0000E9640000}"/>
    <cellStyle name="Normal 12 3 6 5 5" xfId="25826" xr:uid="{00000000-0005-0000-0000-0000EA640000}"/>
    <cellStyle name="Normal 12 3 6 6" xfId="25827" xr:uid="{00000000-0005-0000-0000-0000EB640000}"/>
    <cellStyle name="Normal 12 3 6 6 2" xfId="25828" xr:uid="{00000000-0005-0000-0000-0000EC640000}"/>
    <cellStyle name="Normal 12 3 6 6 3" xfId="25829" xr:uid="{00000000-0005-0000-0000-0000ED640000}"/>
    <cellStyle name="Normal 12 3 6 6 4" xfId="25830" xr:uid="{00000000-0005-0000-0000-0000EE640000}"/>
    <cellStyle name="Normal 12 3 6 6 5" xfId="25831" xr:uid="{00000000-0005-0000-0000-0000EF640000}"/>
    <cellStyle name="Normal 12 3 6 7" xfId="25832" xr:uid="{00000000-0005-0000-0000-0000F0640000}"/>
    <cellStyle name="Normal 12 3 6 8" xfId="25833" xr:uid="{00000000-0005-0000-0000-0000F1640000}"/>
    <cellStyle name="Normal 12 3 6 9" xfId="25834" xr:uid="{00000000-0005-0000-0000-0000F2640000}"/>
    <cellStyle name="Normal 12 3 60" xfId="25835" xr:uid="{00000000-0005-0000-0000-0000F3640000}"/>
    <cellStyle name="Normal 12 3 61" xfId="25836" xr:uid="{00000000-0005-0000-0000-0000F4640000}"/>
    <cellStyle name="Normal 12 3 62" xfId="25837" xr:uid="{00000000-0005-0000-0000-0000F5640000}"/>
    <cellStyle name="Normal 12 3 63" xfId="25838" xr:uid="{00000000-0005-0000-0000-0000F6640000}"/>
    <cellStyle name="Normal 12 3 64" xfId="25839" xr:uid="{00000000-0005-0000-0000-0000F7640000}"/>
    <cellStyle name="Normal 12 3 65" xfId="25840" xr:uid="{00000000-0005-0000-0000-0000F8640000}"/>
    <cellStyle name="Normal 12 3 66" xfId="25841" xr:uid="{00000000-0005-0000-0000-0000F9640000}"/>
    <cellStyle name="Normal 12 3 67" xfId="25842" xr:uid="{00000000-0005-0000-0000-0000FA640000}"/>
    <cellStyle name="Normal 12 3 68" xfId="25843" xr:uid="{00000000-0005-0000-0000-0000FB640000}"/>
    <cellStyle name="Normal 12 3 69" xfId="25844" xr:uid="{00000000-0005-0000-0000-0000FC640000}"/>
    <cellStyle name="Normal 12 3 7" xfId="25845" xr:uid="{00000000-0005-0000-0000-0000FD640000}"/>
    <cellStyle name="Normal 12 3 7 10" xfId="25846" xr:uid="{00000000-0005-0000-0000-0000FE640000}"/>
    <cellStyle name="Normal 12 3 7 2" xfId="25847" xr:uid="{00000000-0005-0000-0000-0000FF640000}"/>
    <cellStyle name="Normal 12 3 7 2 2" xfId="25848" xr:uid="{00000000-0005-0000-0000-000000650000}"/>
    <cellStyle name="Normal 12 3 7 2 2 2" xfId="25849" xr:uid="{00000000-0005-0000-0000-000001650000}"/>
    <cellStyle name="Normal 12 3 7 2 2 3" xfId="25850" xr:uid="{00000000-0005-0000-0000-000002650000}"/>
    <cellStyle name="Normal 12 3 7 2 2 4" xfId="25851" xr:uid="{00000000-0005-0000-0000-000003650000}"/>
    <cellStyle name="Normal 12 3 7 2 2 5" xfId="25852" xr:uid="{00000000-0005-0000-0000-000004650000}"/>
    <cellStyle name="Normal 12 3 7 2 3" xfId="25853" xr:uid="{00000000-0005-0000-0000-000005650000}"/>
    <cellStyle name="Normal 12 3 7 2 3 2" xfId="25854" xr:uid="{00000000-0005-0000-0000-000006650000}"/>
    <cellStyle name="Normal 12 3 7 2 3 3" xfId="25855" xr:uid="{00000000-0005-0000-0000-000007650000}"/>
    <cellStyle name="Normal 12 3 7 2 3 4" xfId="25856" xr:uid="{00000000-0005-0000-0000-000008650000}"/>
    <cellStyle name="Normal 12 3 7 2 3 5" xfId="25857" xr:uid="{00000000-0005-0000-0000-000009650000}"/>
    <cellStyle name="Normal 12 3 7 2 4" xfId="25858" xr:uid="{00000000-0005-0000-0000-00000A650000}"/>
    <cellStyle name="Normal 12 3 7 2 4 2" xfId="25859" xr:uid="{00000000-0005-0000-0000-00000B650000}"/>
    <cellStyle name="Normal 12 3 7 2 4 3" xfId="25860" xr:uid="{00000000-0005-0000-0000-00000C650000}"/>
    <cellStyle name="Normal 12 3 7 2 4 4" xfId="25861" xr:uid="{00000000-0005-0000-0000-00000D650000}"/>
    <cellStyle name="Normal 12 3 7 2 4 5" xfId="25862" xr:uid="{00000000-0005-0000-0000-00000E650000}"/>
    <cellStyle name="Normal 12 3 7 2 5" xfId="25863" xr:uid="{00000000-0005-0000-0000-00000F650000}"/>
    <cellStyle name="Normal 12 3 7 2 5 2" xfId="25864" xr:uid="{00000000-0005-0000-0000-000010650000}"/>
    <cellStyle name="Normal 12 3 7 2 5 3" xfId="25865" xr:uid="{00000000-0005-0000-0000-000011650000}"/>
    <cellStyle name="Normal 12 3 7 2 5 4" xfId="25866" xr:uid="{00000000-0005-0000-0000-000012650000}"/>
    <cellStyle name="Normal 12 3 7 2 5 5" xfId="25867" xr:uid="{00000000-0005-0000-0000-000013650000}"/>
    <cellStyle name="Normal 12 3 7 2 6" xfId="25868" xr:uid="{00000000-0005-0000-0000-000014650000}"/>
    <cellStyle name="Normal 12 3 7 2 7" xfId="25869" xr:uid="{00000000-0005-0000-0000-000015650000}"/>
    <cellStyle name="Normal 12 3 7 2 8" xfId="25870" xr:uid="{00000000-0005-0000-0000-000016650000}"/>
    <cellStyle name="Normal 12 3 7 2 9" xfId="25871" xr:uid="{00000000-0005-0000-0000-000017650000}"/>
    <cellStyle name="Normal 12 3 7 3" xfId="25872" xr:uid="{00000000-0005-0000-0000-000018650000}"/>
    <cellStyle name="Normal 12 3 7 3 2" xfId="25873" xr:uid="{00000000-0005-0000-0000-000019650000}"/>
    <cellStyle name="Normal 12 3 7 3 3" xfId="25874" xr:uid="{00000000-0005-0000-0000-00001A650000}"/>
    <cellStyle name="Normal 12 3 7 3 4" xfId="25875" xr:uid="{00000000-0005-0000-0000-00001B650000}"/>
    <cellStyle name="Normal 12 3 7 3 5" xfId="25876" xr:uid="{00000000-0005-0000-0000-00001C650000}"/>
    <cellStyle name="Normal 12 3 7 4" xfId="25877" xr:uid="{00000000-0005-0000-0000-00001D650000}"/>
    <cellStyle name="Normal 12 3 7 4 2" xfId="25878" xr:uid="{00000000-0005-0000-0000-00001E650000}"/>
    <cellStyle name="Normal 12 3 7 4 3" xfId="25879" xr:uid="{00000000-0005-0000-0000-00001F650000}"/>
    <cellStyle name="Normal 12 3 7 4 4" xfId="25880" xr:uid="{00000000-0005-0000-0000-000020650000}"/>
    <cellStyle name="Normal 12 3 7 4 5" xfId="25881" xr:uid="{00000000-0005-0000-0000-000021650000}"/>
    <cellStyle name="Normal 12 3 7 5" xfId="25882" xr:uid="{00000000-0005-0000-0000-000022650000}"/>
    <cellStyle name="Normal 12 3 7 5 2" xfId="25883" xr:uid="{00000000-0005-0000-0000-000023650000}"/>
    <cellStyle name="Normal 12 3 7 5 3" xfId="25884" xr:uid="{00000000-0005-0000-0000-000024650000}"/>
    <cellStyle name="Normal 12 3 7 5 4" xfId="25885" xr:uid="{00000000-0005-0000-0000-000025650000}"/>
    <cellStyle name="Normal 12 3 7 5 5" xfId="25886" xr:uid="{00000000-0005-0000-0000-000026650000}"/>
    <cellStyle name="Normal 12 3 7 6" xfId="25887" xr:uid="{00000000-0005-0000-0000-000027650000}"/>
    <cellStyle name="Normal 12 3 7 6 2" xfId="25888" xr:uid="{00000000-0005-0000-0000-000028650000}"/>
    <cellStyle name="Normal 12 3 7 6 3" xfId="25889" xr:uid="{00000000-0005-0000-0000-000029650000}"/>
    <cellStyle name="Normal 12 3 7 6 4" xfId="25890" xr:uid="{00000000-0005-0000-0000-00002A650000}"/>
    <cellStyle name="Normal 12 3 7 6 5" xfId="25891" xr:uid="{00000000-0005-0000-0000-00002B650000}"/>
    <cellStyle name="Normal 12 3 7 7" xfId="25892" xr:uid="{00000000-0005-0000-0000-00002C650000}"/>
    <cellStyle name="Normal 12 3 7 8" xfId="25893" xr:uid="{00000000-0005-0000-0000-00002D650000}"/>
    <cellStyle name="Normal 12 3 7 9" xfId="25894" xr:uid="{00000000-0005-0000-0000-00002E650000}"/>
    <cellStyle name="Normal 12 3 70" xfId="25895" xr:uid="{00000000-0005-0000-0000-00002F650000}"/>
    <cellStyle name="Normal 12 3 71" xfId="25896" xr:uid="{00000000-0005-0000-0000-000030650000}"/>
    <cellStyle name="Normal 12 3 72" xfId="25897" xr:uid="{00000000-0005-0000-0000-000031650000}"/>
    <cellStyle name="Normal 12 3 73" xfId="25898" xr:uid="{00000000-0005-0000-0000-000032650000}"/>
    <cellStyle name="Normal 12 3 74" xfId="25899" xr:uid="{00000000-0005-0000-0000-000033650000}"/>
    <cellStyle name="Normal 12 3 75" xfId="25900" xr:uid="{00000000-0005-0000-0000-000034650000}"/>
    <cellStyle name="Normal 12 3 76" xfId="25901" xr:uid="{00000000-0005-0000-0000-000035650000}"/>
    <cellStyle name="Normal 12 3 77" xfId="25902" xr:uid="{00000000-0005-0000-0000-000036650000}"/>
    <cellStyle name="Normal 12 3 78" xfId="25903" xr:uid="{00000000-0005-0000-0000-000037650000}"/>
    <cellStyle name="Normal 12 3 79" xfId="25904" xr:uid="{00000000-0005-0000-0000-000038650000}"/>
    <cellStyle name="Normal 12 3 8" xfId="25905" xr:uid="{00000000-0005-0000-0000-000039650000}"/>
    <cellStyle name="Normal 12 3 8 10" xfId="25906" xr:uid="{00000000-0005-0000-0000-00003A650000}"/>
    <cellStyle name="Normal 12 3 8 2" xfId="25907" xr:uid="{00000000-0005-0000-0000-00003B650000}"/>
    <cellStyle name="Normal 12 3 8 2 2" xfId="25908" xr:uid="{00000000-0005-0000-0000-00003C650000}"/>
    <cellStyle name="Normal 12 3 8 2 2 2" xfId="25909" xr:uid="{00000000-0005-0000-0000-00003D650000}"/>
    <cellStyle name="Normal 12 3 8 2 2 3" xfId="25910" xr:uid="{00000000-0005-0000-0000-00003E650000}"/>
    <cellStyle name="Normal 12 3 8 2 2 4" xfId="25911" xr:uid="{00000000-0005-0000-0000-00003F650000}"/>
    <cellStyle name="Normal 12 3 8 2 2 5" xfId="25912" xr:uid="{00000000-0005-0000-0000-000040650000}"/>
    <cellStyle name="Normal 12 3 8 2 3" xfId="25913" xr:uid="{00000000-0005-0000-0000-000041650000}"/>
    <cellStyle name="Normal 12 3 8 2 3 2" xfId="25914" xr:uid="{00000000-0005-0000-0000-000042650000}"/>
    <cellStyle name="Normal 12 3 8 2 3 3" xfId="25915" xr:uid="{00000000-0005-0000-0000-000043650000}"/>
    <cellStyle name="Normal 12 3 8 2 3 4" xfId="25916" xr:uid="{00000000-0005-0000-0000-000044650000}"/>
    <cellStyle name="Normal 12 3 8 2 3 5" xfId="25917" xr:uid="{00000000-0005-0000-0000-000045650000}"/>
    <cellStyle name="Normal 12 3 8 2 4" xfId="25918" xr:uid="{00000000-0005-0000-0000-000046650000}"/>
    <cellStyle name="Normal 12 3 8 2 4 2" xfId="25919" xr:uid="{00000000-0005-0000-0000-000047650000}"/>
    <cellStyle name="Normal 12 3 8 2 4 3" xfId="25920" xr:uid="{00000000-0005-0000-0000-000048650000}"/>
    <cellStyle name="Normal 12 3 8 2 4 4" xfId="25921" xr:uid="{00000000-0005-0000-0000-000049650000}"/>
    <cellStyle name="Normal 12 3 8 2 4 5" xfId="25922" xr:uid="{00000000-0005-0000-0000-00004A650000}"/>
    <cellStyle name="Normal 12 3 8 2 5" xfId="25923" xr:uid="{00000000-0005-0000-0000-00004B650000}"/>
    <cellStyle name="Normal 12 3 8 2 5 2" xfId="25924" xr:uid="{00000000-0005-0000-0000-00004C650000}"/>
    <cellStyle name="Normal 12 3 8 2 5 3" xfId="25925" xr:uid="{00000000-0005-0000-0000-00004D650000}"/>
    <cellStyle name="Normal 12 3 8 2 5 4" xfId="25926" xr:uid="{00000000-0005-0000-0000-00004E650000}"/>
    <cellStyle name="Normal 12 3 8 2 5 5" xfId="25927" xr:uid="{00000000-0005-0000-0000-00004F650000}"/>
    <cellStyle name="Normal 12 3 8 2 6" xfId="25928" xr:uid="{00000000-0005-0000-0000-000050650000}"/>
    <cellStyle name="Normal 12 3 8 2 7" xfId="25929" xr:uid="{00000000-0005-0000-0000-000051650000}"/>
    <cellStyle name="Normal 12 3 8 2 8" xfId="25930" xr:uid="{00000000-0005-0000-0000-000052650000}"/>
    <cellStyle name="Normal 12 3 8 2 9" xfId="25931" xr:uid="{00000000-0005-0000-0000-000053650000}"/>
    <cellStyle name="Normal 12 3 8 3" xfId="25932" xr:uid="{00000000-0005-0000-0000-000054650000}"/>
    <cellStyle name="Normal 12 3 8 3 2" xfId="25933" xr:uid="{00000000-0005-0000-0000-000055650000}"/>
    <cellStyle name="Normal 12 3 8 3 3" xfId="25934" xr:uid="{00000000-0005-0000-0000-000056650000}"/>
    <cellStyle name="Normal 12 3 8 3 4" xfId="25935" xr:uid="{00000000-0005-0000-0000-000057650000}"/>
    <cellStyle name="Normal 12 3 8 3 5" xfId="25936" xr:uid="{00000000-0005-0000-0000-000058650000}"/>
    <cellStyle name="Normal 12 3 8 4" xfId="25937" xr:uid="{00000000-0005-0000-0000-000059650000}"/>
    <cellStyle name="Normal 12 3 8 4 2" xfId="25938" xr:uid="{00000000-0005-0000-0000-00005A650000}"/>
    <cellStyle name="Normal 12 3 8 4 3" xfId="25939" xr:uid="{00000000-0005-0000-0000-00005B650000}"/>
    <cellStyle name="Normal 12 3 8 4 4" xfId="25940" xr:uid="{00000000-0005-0000-0000-00005C650000}"/>
    <cellStyle name="Normal 12 3 8 4 5" xfId="25941" xr:uid="{00000000-0005-0000-0000-00005D650000}"/>
    <cellStyle name="Normal 12 3 8 5" xfId="25942" xr:uid="{00000000-0005-0000-0000-00005E650000}"/>
    <cellStyle name="Normal 12 3 8 5 2" xfId="25943" xr:uid="{00000000-0005-0000-0000-00005F650000}"/>
    <cellStyle name="Normal 12 3 8 5 3" xfId="25944" xr:uid="{00000000-0005-0000-0000-000060650000}"/>
    <cellStyle name="Normal 12 3 8 5 4" xfId="25945" xr:uid="{00000000-0005-0000-0000-000061650000}"/>
    <cellStyle name="Normal 12 3 8 5 5" xfId="25946" xr:uid="{00000000-0005-0000-0000-000062650000}"/>
    <cellStyle name="Normal 12 3 8 6" xfId="25947" xr:uid="{00000000-0005-0000-0000-000063650000}"/>
    <cellStyle name="Normal 12 3 8 6 2" xfId="25948" xr:uid="{00000000-0005-0000-0000-000064650000}"/>
    <cellStyle name="Normal 12 3 8 6 3" xfId="25949" xr:uid="{00000000-0005-0000-0000-000065650000}"/>
    <cellStyle name="Normal 12 3 8 6 4" xfId="25950" xr:uid="{00000000-0005-0000-0000-000066650000}"/>
    <cellStyle name="Normal 12 3 8 6 5" xfId="25951" xr:uid="{00000000-0005-0000-0000-000067650000}"/>
    <cellStyle name="Normal 12 3 8 7" xfId="25952" xr:uid="{00000000-0005-0000-0000-000068650000}"/>
    <cellStyle name="Normal 12 3 8 8" xfId="25953" xr:uid="{00000000-0005-0000-0000-000069650000}"/>
    <cellStyle name="Normal 12 3 8 9" xfId="25954" xr:uid="{00000000-0005-0000-0000-00006A650000}"/>
    <cellStyle name="Normal 12 3 80" xfId="25955" xr:uid="{00000000-0005-0000-0000-00006B650000}"/>
    <cellStyle name="Normal 12 3 81" xfId="25956" xr:uid="{00000000-0005-0000-0000-00006C650000}"/>
    <cellStyle name="Normal 12 3 82" xfId="25957" xr:uid="{00000000-0005-0000-0000-00006D650000}"/>
    <cellStyle name="Normal 12 3 83" xfId="25958" xr:uid="{00000000-0005-0000-0000-00006E650000}"/>
    <cellStyle name="Normal 12 3 84" xfId="25959" xr:uid="{00000000-0005-0000-0000-00006F650000}"/>
    <cellStyle name="Normal 12 3 85" xfId="25960" xr:uid="{00000000-0005-0000-0000-000070650000}"/>
    <cellStyle name="Normal 12 3 86" xfId="25961" xr:uid="{00000000-0005-0000-0000-000071650000}"/>
    <cellStyle name="Normal 12 3 87" xfId="25962" xr:uid="{00000000-0005-0000-0000-000072650000}"/>
    <cellStyle name="Normal 12 3 88" xfId="25963" xr:uid="{00000000-0005-0000-0000-000073650000}"/>
    <cellStyle name="Normal 12 3 89" xfId="25964" xr:uid="{00000000-0005-0000-0000-000074650000}"/>
    <cellStyle name="Normal 12 3 9" xfId="25965" xr:uid="{00000000-0005-0000-0000-000075650000}"/>
    <cellStyle name="Normal 12 3 9 10" xfId="25966" xr:uid="{00000000-0005-0000-0000-000076650000}"/>
    <cellStyle name="Normal 12 3 9 2" xfId="25967" xr:uid="{00000000-0005-0000-0000-000077650000}"/>
    <cellStyle name="Normal 12 3 9 2 2" xfId="25968" xr:uid="{00000000-0005-0000-0000-000078650000}"/>
    <cellStyle name="Normal 12 3 9 2 2 2" xfId="25969" xr:uid="{00000000-0005-0000-0000-000079650000}"/>
    <cellStyle name="Normal 12 3 9 2 2 3" xfId="25970" xr:uid="{00000000-0005-0000-0000-00007A650000}"/>
    <cellStyle name="Normal 12 3 9 2 2 4" xfId="25971" xr:uid="{00000000-0005-0000-0000-00007B650000}"/>
    <cellStyle name="Normal 12 3 9 2 2 5" xfId="25972" xr:uid="{00000000-0005-0000-0000-00007C650000}"/>
    <cellStyle name="Normal 12 3 9 2 3" xfId="25973" xr:uid="{00000000-0005-0000-0000-00007D650000}"/>
    <cellStyle name="Normal 12 3 9 2 3 2" xfId="25974" xr:uid="{00000000-0005-0000-0000-00007E650000}"/>
    <cellStyle name="Normal 12 3 9 2 3 3" xfId="25975" xr:uid="{00000000-0005-0000-0000-00007F650000}"/>
    <cellStyle name="Normal 12 3 9 2 3 4" xfId="25976" xr:uid="{00000000-0005-0000-0000-000080650000}"/>
    <cellStyle name="Normal 12 3 9 2 3 5" xfId="25977" xr:uid="{00000000-0005-0000-0000-000081650000}"/>
    <cellStyle name="Normal 12 3 9 2 4" xfId="25978" xr:uid="{00000000-0005-0000-0000-000082650000}"/>
    <cellStyle name="Normal 12 3 9 2 4 2" xfId="25979" xr:uid="{00000000-0005-0000-0000-000083650000}"/>
    <cellStyle name="Normal 12 3 9 2 4 3" xfId="25980" xr:uid="{00000000-0005-0000-0000-000084650000}"/>
    <cellStyle name="Normal 12 3 9 2 4 4" xfId="25981" xr:uid="{00000000-0005-0000-0000-000085650000}"/>
    <cellStyle name="Normal 12 3 9 2 4 5" xfId="25982" xr:uid="{00000000-0005-0000-0000-000086650000}"/>
    <cellStyle name="Normal 12 3 9 2 5" xfId="25983" xr:uid="{00000000-0005-0000-0000-000087650000}"/>
    <cellStyle name="Normal 12 3 9 2 5 2" xfId="25984" xr:uid="{00000000-0005-0000-0000-000088650000}"/>
    <cellStyle name="Normal 12 3 9 2 5 3" xfId="25985" xr:uid="{00000000-0005-0000-0000-000089650000}"/>
    <cellStyle name="Normal 12 3 9 2 5 4" xfId="25986" xr:uid="{00000000-0005-0000-0000-00008A650000}"/>
    <cellStyle name="Normal 12 3 9 2 5 5" xfId="25987" xr:uid="{00000000-0005-0000-0000-00008B650000}"/>
    <cellStyle name="Normal 12 3 9 2 6" xfId="25988" xr:uid="{00000000-0005-0000-0000-00008C650000}"/>
    <cellStyle name="Normal 12 3 9 2 7" xfId="25989" xr:uid="{00000000-0005-0000-0000-00008D650000}"/>
    <cellStyle name="Normal 12 3 9 2 8" xfId="25990" xr:uid="{00000000-0005-0000-0000-00008E650000}"/>
    <cellStyle name="Normal 12 3 9 2 9" xfId="25991" xr:uid="{00000000-0005-0000-0000-00008F650000}"/>
    <cellStyle name="Normal 12 3 9 3" xfId="25992" xr:uid="{00000000-0005-0000-0000-000090650000}"/>
    <cellStyle name="Normal 12 3 9 3 2" xfId="25993" xr:uid="{00000000-0005-0000-0000-000091650000}"/>
    <cellStyle name="Normal 12 3 9 3 3" xfId="25994" xr:uid="{00000000-0005-0000-0000-000092650000}"/>
    <cellStyle name="Normal 12 3 9 3 4" xfId="25995" xr:uid="{00000000-0005-0000-0000-000093650000}"/>
    <cellStyle name="Normal 12 3 9 3 5" xfId="25996" xr:uid="{00000000-0005-0000-0000-000094650000}"/>
    <cellStyle name="Normal 12 3 9 4" xfId="25997" xr:uid="{00000000-0005-0000-0000-000095650000}"/>
    <cellStyle name="Normal 12 3 9 4 2" xfId="25998" xr:uid="{00000000-0005-0000-0000-000096650000}"/>
    <cellStyle name="Normal 12 3 9 4 3" xfId="25999" xr:uid="{00000000-0005-0000-0000-000097650000}"/>
    <cellStyle name="Normal 12 3 9 4 4" xfId="26000" xr:uid="{00000000-0005-0000-0000-000098650000}"/>
    <cellStyle name="Normal 12 3 9 4 5" xfId="26001" xr:uid="{00000000-0005-0000-0000-000099650000}"/>
    <cellStyle name="Normal 12 3 9 5" xfId="26002" xr:uid="{00000000-0005-0000-0000-00009A650000}"/>
    <cellStyle name="Normal 12 3 9 5 2" xfId="26003" xr:uid="{00000000-0005-0000-0000-00009B650000}"/>
    <cellStyle name="Normal 12 3 9 5 3" xfId="26004" xr:uid="{00000000-0005-0000-0000-00009C650000}"/>
    <cellStyle name="Normal 12 3 9 5 4" xfId="26005" xr:uid="{00000000-0005-0000-0000-00009D650000}"/>
    <cellStyle name="Normal 12 3 9 5 5" xfId="26006" xr:uid="{00000000-0005-0000-0000-00009E650000}"/>
    <cellStyle name="Normal 12 3 9 6" xfId="26007" xr:uid="{00000000-0005-0000-0000-00009F650000}"/>
    <cellStyle name="Normal 12 3 9 6 2" xfId="26008" xr:uid="{00000000-0005-0000-0000-0000A0650000}"/>
    <cellStyle name="Normal 12 3 9 6 3" xfId="26009" xr:uid="{00000000-0005-0000-0000-0000A1650000}"/>
    <cellStyle name="Normal 12 3 9 6 4" xfId="26010" xr:uid="{00000000-0005-0000-0000-0000A2650000}"/>
    <cellStyle name="Normal 12 3 9 6 5" xfId="26011" xr:uid="{00000000-0005-0000-0000-0000A3650000}"/>
    <cellStyle name="Normal 12 3 9 7" xfId="26012" xr:uid="{00000000-0005-0000-0000-0000A4650000}"/>
    <cellStyle name="Normal 12 3 9 8" xfId="26013" xr:uid="{00000000-0005-0000-0000-0000A5650000}"/>
    <cellStyle name="Normal 12 3 9 9" xfId="26014" xr:uid="{00000000-0005-0000-0000-0000A6650000}"/>
    <cellStyle name="Normal 12 3 90" xfId="26015" xr:uid="{00000000-0005-0000-0000-0000A7650000}"/>
    <cellStyle name="Normal 12 3 91" xfId="26016" xr:uid="{00000000-0005-0000-0000-0000A8650000}"/>
    <cellStyle name="Normal 12 3 92" xfId="26017" xr:uid="{00000000-0005-0000-0000-0000A9650000}"/>
    <cellStyle name="Normal 12 3 93" xfId="26018" xr:uid="{00000000-0005-0000-0000-0000AA650000}"/>
    <cellStyle name="Normal 12 3 94" xfId="26019" xr:uid="{00000000-0005-0000-0000-0000AB650000}"/>
    <cellStyle name="Normal 12 3 95" xfId="26020" xr:uid="{00000000-0005-0000-0000-0000AC650000}"/>
    <cellStyle name="Normal 12 3 96" xfId="26021" xr:uid="{00000000-0005-0000-0000-0000AD650000}"/>
    <cellStyle name="Normal 12 3 97" xfId="26022" xr:uid="{00000000-0005-0000-0000-0000AE650000}"/>
    <cellStyle name="Normal 12 3 98" xfId="26023" xr:uid="{00000000-0005-0000-0000-0000AF650000}"/>
    <cellStyle name="Normal 12 3 99" xfId="26024" xr:uid="{00000000-0005-0000-0000-0000B0650000}"/>
    <cellStyle name="Normal 12 30" xfId="26025" xr:uid="{00000000-0005-0000-0000-0000B1650000}"/>
    <cellStyle name="Normal 12 31" xfId="26026" xr:uid="{00000000-0005-0000-0000-0000B2650000}"/>
    <cellStyle name="Normal 12 32" xfId="26027" xr:uid="{00000000-0005-0000-0000-0000B3650000}"/>
    <cellStyle name="Normal 12 33" xfId="26028" xr:uid="{00000000-0005-0000-0000-0000B4650000}"/>
    <cellStyle name="Normal 12 34" xfId="26029" xr:uid="{00000000-0005-0000-0000-0000B5650000}"/>
    <cellStyle name="Normal 12 35" xfId="26030" xr:uid="{00000000-0005-0000-0000-0000B6650000}"/>
    <cellStyle name="Normal 12 36" xfId="26031" xr:uid="{00000000-0005-0000-0000-0000B7650000}"/>
    <cellStyle name="Normal 12 37" xfId="26032" xr:uid="{00000000-0005-0000-0000-0000B8650000}"/>
    <cellStyle name="Normal 12 38" xfId="26033" xr:uid="{00000000-0005-0000-0000-0000B9650000}"/>
    <cellStyle name="Normal 12 39" xfId="26034" xr:uid="{00000000-0005-0000-0000-0000BA650000}"/>
    <cellStyle name="Normal 12 4" xfId="26035" xr:uid="{00000000-0005-0000-0000-0000BB650000}"/>
    <cellStyle name="Normal 12 4 10" xfId="26036" xr:uid="{00000000-0005-0000-0000-0000BC650000}"/>
    <cellStyle name="Normal 12 4 2" xfId="26037" xr:uid="{00000000-0005-0000-0000-0000BD650000}"/>
    <cellStyle name="Normal 12 4 2 2" xfId="26038" xr:uid="{00000000-0005-0000-0000-0000BE650000}"/>
    <cellStyle name="Normal 12 4 2 2 2" xfId="26039" xr:uid="{00000000-0005-0000-0000-0000BF650000}"/>
    <cellStyle name="Normal 12 4 2 2 3" xfId="26040" xr:uid="{00000000-0005-0000-0000-0000C0650000}"/>
    <cellStyle name="Normal 12 4 2 2 4" xfId="26041" xr:uid="{00000000-0005-0000-0000-0000C1650000}"/>
    <cellStyle name="Normal 12 4 2 2 5" xfId="26042" xr:uid="{00000000-0005-0000-0000-0000C2650000}"/>
    <cellStyle name="Normal 12 4 2 3" xfId="26043" xr:uid="{00000000-0005-0000-0000-0000C3650000}"/>
    <cellStyle name="Normal 12 4 2 3 2" xfId="26044" xr:uid="{00000000-0005-0000-0000-0000C4650000}"/>
    <cellStyle name="Normal 12 4 2 3 3" xfId="26045" xr:uid="{00000000-0005-0000-0000-0000C5650000}"/>
    <cellStyle name="Normal 12 4 2 3 4" xfId="26046" xr:uid="{00000000-0005-0000-0000-0000C6650000}"/>
    <cellStyle name="Normal 12 4 2 3 5" xfId="26047" xr:uid="{00000000-0005-0000-0000-0000C7650000}"/>
    <cellStyle name="Normal 12 4 2 4" xfId="26048" xr:uid="{00000000-0005-0000-0000-0000C8650000}"/>
    <cellStyle name="Normal 12 4 2 4 2" xfId="26049" xr:uid="{00000000-0005-0000-0000-0000C9650000}"/>
    <cellStyle name="Normal 12 4 2 4 3" xfId="26050" xr:uid="{00000000-0005-0000-0000-0000CA650000}"/>
    <cellStyle name="Normal 12 4 2 4 4" xfId="26051" xr:uid="{00000000-0005-0000-0000-0000CB650000}"/>
    <cellStyle name="Normal 12 4 2 4 5" xfId="26052" xr:uid="{00000000-0005-0000-0000-0000CC650000}"/>
    <cellStyle name="Normal 12 4 2 5" xfId="26053" xr:uid="{00000000-0005-0000-0000-0000CD650000}"/>
    <cellStyle name="Normal 12 4 2 5 2" xfId="26054" xr:uid="{00000000-0005-0000-0000-0000CE650000}"/>
    <cellStyle name="Normal 12 4 2 5 3" xfId="26055" xr:uid="{00000000-0005-0000-0000-0000CF650000}"/>
    <cellStyle name="Normal 12 4 2 5 4" xfId="26056" xr:uid="{00000000-0005-0000-0000-0000D0650000}"/>
    <cellStyle name="Normal 12 4 2 5 5" xfId="26057" xr:uid="{00000000-0005-0000-0000-0000D1650000}"/>
    <cellStyle name="Normal 12 4 2 6" xfId="26058" xr:uid="{00000000-0005-0000-0000-0000D2650000}"/>
    <cellStyle name="Normal 12 4 2 7" xfId="26059" xr:uid="{00000000-0005-0000-0000-0000D3650000}"/>
    <cellStyle name="Normal 12 4 2 8" xfId="26060" xr:uid="{00000000-0005-0000-0000-0000D4650000}"/>
    <cellStyle name="Normal 12 4 2 9" xfId="26061" xr:uid="{00000000-0005-0000-0000-0000D5650000}"/>
    <cellStyle name="Normal 12 4 3" xfId="26062" xr:uid="{00000000-0005-0000-0000-0000D6650000}"/>
    <cellStyle name="Normal 12 4 3 2" xfId="26063" xr:uid="{00000000-0005-0000-0000-0000D7650000}"/>
    <cellStyle name="Normal 12 4 3 3" xfId="26064" xr:uid="{00000000-0005-0000-0000-0000D8650000}"/>
    <cellStyle name="Normal 12 4 3 4" xfId="26065" xr:uid="{00000000-0005-0000-0000-0000D9650000}"/>
    <cellStyle name="Normal 12 4 3 5" xfId="26066" xr:uid="{00000000-0005-0000-0000-0000DA650000}"/>
    <cellStyle name="Normal 12 4 4" xfId="26067" xr:uid="{00000000-0005-0000-0000-0000DB650000}"/>
    <cellStyle name="Normal 12 4 4 2" xfId="26068" xr:uid="{00000000-0005-0000-0000-0000DC650000}"/>
    <cellStyle name="Normal 12 4 4 3" xfId="26069" xr:uid="{00000000-0005-0000-0000-0000DD650000}"/>
    <cellStyle name="Normal 12 4 4 4" xfId="26070" xr:uid="{00000000-0005-0000-0000-0000DE650000}"/>
    <cellStyle name="Normal 12 4 4 5" xfId="26071" xr:uid="{00000000-0005-0000-0000-0000DF650000}"/>
    <cellStyle name="Normal 12 4 5" xfId="26072" xr:uid="{00000000-0005-0000-0000-0000E0650000}"/>
    <cellStyle name="Normal 12 4 5 2" xfId="26073" xr:uid="{00000000-0005-0000-0000-0000E1650000}"/>
    <cellStyle name="Normal 12 4 5 3" xfId="26074" xr:uid="{00000000-0005-0000-0000-0000E2650000}"/>
    <cellStyle name="Normal 12 4 5 4" xfId="26075" xr:uid="{00000000-0005-0000-0000-0000E3650000}"/>
    <cellStyle name="Normal 12 4 5 5" xfId="26076" xr:uid="{00000000-0005-0000-0000-0000E4650000}"/>
    <cellStyle name="Normal 12 4 6" xfId="26077" xr:uid="{00000000-0005-0000-0000-0000E5650000}"/>
    <cellStyle name="Normal 12 4 6 2" xfId="26078" xr:uid="{00000000-0005-0000-0000-0000E6650000}"/>
    <cellStyle name="Normal 12 4 6 3" xfId="26079" xr:uid="{00000000-0005-0000-0000-0000E7650000}"/>
    <cellStyle name="Normal 12 4 6 4" xfId="26080" xr:uid="{00000000-0005-0000-0000-0000E8650000}"/>
    <cellStyle name="Normal 12 4 6 5" xfId="26081" xr:uid="{00000000-0005-0000-0000-0000E9650000}"/>
    <cellStyle name="Normal 12 4 7" xfId="26082" xr:uid="{00000000-0005-0000-0000-0000EA650000}"/>
    <cellStyle name="Normal 12 4 8" xfId="26083" xr:uid="{00000000-0005-0000-0000-0000EB650000}"/>
    <cellStyle name="Normal 12 4 9" xfId="26084" xr:uid="{00000000-0005-0000-0000-0000EC650000}"/>
    <cellStyle name="Normal 12 40" xfId="26085" xr:uid="{00000000-0005-0000-0000-0000ED650000}"/>
    <cellStyle name="Normal 12 41" xfId="26086" xr:uid="{00000000-0005-0000-0000-0000EE650000}"/>
    <cellStyle name="Normal 12 42" xfId="26087" xr:uid="{00000000-0005-0000-0000-0000EF650000}"/>
    <cellStyle name="Normal 12 43" xfId="26088" xr:uid="{00000000-0005-0000-0000-0000F0650000}"/>
    <cellStyle name="Normal 12 44" xfId="26089" xr:uid="{00000000-0005-0000-0000-0000F1650000}"/>
    <cellStyle name="Normal 12 45" xfId="26090" xr:uid="{00000000-0005-0000-0000-0000F2650000}"/>
    <cellStyle name="Normal 12 46" xfId="26091" xr:uid="{00000000-0005-0000-0000-0000F3650000}"/>
    <cellStyle name="Normal 12 47" xfId="26092" xr:uid="{00000000-0005-0000-0000-0000F4650000}"/>
    <cellStyle name="Normal 12 48" xfId="26093" xr:uid="{00000000-0005-0000-0000-0000F5650000}"/>
    <cellStyle name="Normal 12 49" xfId="26094" xr:uid="{00000000-0005-0000-0000-0000F6650000}"/>
    <cellStyle name="Normal 12 5" xfId="26095" xr:uid="{00000000-0005-0000-0000-0000F7650000}"/>
    <cellStyle name="Normal 12 5 10" xfId="26096" xr:uid="{00000000-0005-0000-0000-0000F8650000}"/>
    <cellStyle name="Normal 12 5 2" xfId="26097" xr:uid="{00000000-0005-0000-0000-0000F9650000}"/>
    <cellStyle name="Normal 12 5 2 2" xfId="26098" xr:uid="{00000000-0005-0000-0000-0000FA650000}"/>
    <cellStyle name="Normal 12 5 2 2 2" xfId="26099" xr:uid="{00000000-0005-0000-0000-0000FB650000}"/>
    <cellStyle name="Normal 12 5 2 2 3" xfId="26100" xr:uid="{00000000-0005-0000-0000-0000FC650000}"/>
    <cellStyle name="Normal 12 5 2 2 4" xfId="26101" xr:uid="{00000000-0005-0000-0000-0000FD650000}"/>
    <cellStyle name="Normal 12 5 2 2 5" xfId="26102" xr:uid="{00000000-0005-0000-0000-0000FE650000}"/>
    <cellStyle name="Normal 12 5 2 3" xfId="26103" xr:uid="{00000000-0005-0000-0000-0000FF650000}"/>
    <cellStyle name="Normal 12 5 2 3 2" xfId="26104" xr:uid="{00000000-0005-0000-0000-000000660000}"/>
    <cellStyle name="Normal 12 5 2 3 3" xfId="26105" xr:uid="{00000000-0005-0000-0000-000001660000}"/>
    <cellStyle name="Normal 12 5 2 3 4" xfId="26106" xr:uid="{00000000-0005-0000-0000-000002660000}"/>
    <cellStyle name="Normal 12 5 2 3 5" xfId="26107" xr:uid="{00000000-0005-0000-0000-000003660000}"/>
    <cellStyle name="Normal 12 5 2 4" xfId="26108" xr:uid="{00000000-0005-0000-0000-000004660000}"/>
    <cellStyle name="Normal 12 5 2 4 2" xfId="26109" xr:uid="{00000000-0005-0000-0000-000005660000}"/>
    <cellStyle name="Normal 12 5 2 4 3" xfId="26110" xr:uid="{00000000-0005-0000-0000-000006660000}"/>
    <cellStyle name="Normal 12 5 2 4 4" xfId="26111" xr:uid="{00000000-0005-0000-0000-000007660000}"/>
    <cellStyle name="Normal 12 5 2 4 5" xfId="26112" xr:uid="{00000000-0005-0000-0000-000008660000}"/>
    <cellStyle name="Normal 12 5 2 5" xfId="26113" xr:uid="{00000000-0005-0000-0000-000009660000}"/>
    <cellStyle name="Normal 12 5 2 5 2" xfId="26114" xr:uid="{00000000-0005-0000-0000-00000A660000}"/>
    <cellStyle name="Normal 12 5 2 5 3" xfId="26115" xr:uid="{00000000-0005-0000-0000-00000B660000}"/>
    <cellStyle name="Normal 12 5 2 5 4" xfId="26116" xr:uid="{00000000-0005-0000-0000-00000C660000}"/>
    <cellStyle name="Normal 12 5 2 5 5" xfId="26117" xr:uid="{00000000-0005-0000-0000-00000D660000}"/>
    <cellStyle name="Normal 12 5 2 6" xfId="26118" xr:uid="{00000000-0005-0000-0000-00000E660000}"/>
    <cellStyle name="Normal 12 5 2 7" xfId="26119" xr:uid="{00000000-0005-0000-0000-00000F660000}"/>
    <cellStyle name="Normal 12 5 2 8" xfId="26120" xr:uid="{00000000-0005-0000-0000-000010660000}"/>
    <cellStyle name="Normal 12 5 2 9" xfId="26121" xr:uid="{00000000-0005-0000-0000-000011660000}"/>
    <cellStyle name="Normal 12 5 3" xfId="26122" xr:uid="{00000000-0005-0000-0000-000012660000}"/>
    <cellStyle name="Normal 12 5 3 2" xfId="26123" xr:uid="{00000000-0005-0000-0000-000013660000}"/>
    <cellStyle name="Normal 12 5 3 3" xfId="26124" xr:uid="{00000000-0005-0000-0000-000014660000}"/>
    <cellStyle name="Normal 12 5 3 4" xfId="26125" xr:uid="{00000000-0005-0000-0000-000015660000}"/>
    <cellStyle name="Normal 12 5 3 5" xfId="26126" xr:uid="{00000000-0005-0000-0000-000016660000}"/>
    <cellStyle name="Normal 12 5 4" xfId="26127" xr:uid="{00000000-0005-0000-0000-000017660000}"/>
    <cellStyle name="Normal 12 5 4 2" xfId="26128" xr:uid="{00000000-0005-0000-0000-000018660000}"/>
    <cellStyle name="Normal 12 5 4 3" xfId="26129" xr:uid="{00000000-0005-0000-0000-000019660000}"/>
    <cellStyle name="Normal 12 5 4 4" xfId="26130" xr:uid="{00000000-0005-0000-0000-00001A660000}"/>
    <cellStyle name="Normal 12 5 4 5" xfId="26131" xr:uid="{00000000-0005-0000-0000-00001B660000}"/>
    <cellStyle name="Normal 12 5 5" xfId="26132" xr:uid="{00000000-0005-0000-0000-00001C660000}"/>
    <cellStyle name="Normal 12 5 5 2" xfId="26133" xr:uid="{00000000-0005-0000-0000-00001D660000}"/>
    <cellStyle name="Normal 12 5 5 3" xfId="26134" xr:uid="{00000000-0005-0000-0000-00001E660000}"/>
    <cellStyle name="Normal 12 5 5 4" xfId="26135" xr:uid="{00000000-0005-0000-0000-00001F660000}"/>
    <cellStyle name="Normal 12 5 5 5" xfId="26136" xr:uid="{00000000-0005-0000-0000-000020660000}"/>
    <cellStyle name="Normal 12 5 6" xfId="26137" xr:uid="{00000000-0005-0000-0000-000021660000}"/>
    <cellStyle name="Normal 12 5 6 2" xfId="26138" xr:uid="{00000000-0005-0000-0000-000022660000}"/>
    <cellStyle name="Normal 12 5 6 3" xfId="26139" xr:uid="{00000000-0005-0000-0000-000023660000}"/>
    <cellStyle name="Normal 12 5 6 4" xfId="26140" xr:uid="{00000000-0005-0000-0000-000024660000}"/>
    <cellStyle name="Normal 12 5 6 5" xfId="26141" xr:uid="{00000000-0005-0000-0000-000025660000}"/>
    <cellStyle name="Normal 12 5 7" xfId="26142" xr:uid="{00000000-0005-0000-0000-000026660000}"/>
    <cellStyle name="Normal 12 5 8" xfId="26143" xr:uid="{00000000-0005-0000-0000-000027660000}"/>
    <cellStyle name="Normal 12 5 9" xfId="26144" xr:uid="{00000000-0005-0000-0000-000028660000}"/>
    <cellStyle name="Normal 12 50" xfId="26145" xr:uid="{00000000-0005-0000-0000-000029660000}"/>
    <cellStyle name="Normal 12 51" xfId="26146" xr:uid="{00000000-0005-0000-0000-00002A660000}"/>
    <cellStyle name="Normal 12 52" xfId="26147" xr:uid="{00000000-0005-0000-0000-00002B660000}"/>
    <cellStyle name="Normal 12 53" xfId="26148" xr:uid="{00000000-0005-0000-0000-00002C660000}"/>
    <cellStyle name="Normal 12 54" xfId="26149" xr:uid="{00000000-0005-0000-0000-00002D660000}"/>
    <cellStyle name="Normal 12 55" xfId="26150" xr:uid="{00000000-0005-0000-0000-00002E660000}"/>
    <cellStyle name="Normal 12 56" xfId="26151" xr:uid="{00000000-0005-0000-0000-00002F660000}"/>
    <cellStyle name="Normal 12 57" xfId="26152" xr:uid="{00000000-0005-0000-0000-000030660000}"/>
    <cellStyle name="Normal 12 58" xfId="26153" xr:uid="{00000000-0005-0000-0000-000031660000}"/>
    <cellStyle name="Normal 12 59" xfId="26154" xr:uid="{00000000-0005-0000-0000-000032660000}"/>
    <cellStyle name="Normal 12 6" xfId="26155" xr:uid="{00000000-0005-0000-0000-000033660000}"/>
    <cellStyle name="Normal 12 6 10" xfId="26156" xr:uid="{00000000-0005-0000-0000-000034660000}"/>
    <cellStyle name="Normal 12 6 2" xfId="26157" xr:uid="{00000000-0005-0000-0000-000035660000}"/>
    <cellStyle name="Normal 12 6 2 2" xfId="26158" xr:uid="{00000000-0005-0000-0000-000036660000}"/>
    <cellStyle name="Normal 12 6 2 2 2" xfId="26159" xr:uid="{00000000-0005-0000-0000-000037660000}"/>
    <cellStyle name="Normal 12 6 2 2 3" xfId="26160" xr:uid="{00000000-0005-0000-0000-000038660000}"/>
    <cellStyle name="Normal 12 6 2 2 4" xfId="26161" xr:uid="{00000000-0005-0000-0000-000039660000}"/>
    <cellStyle name="Normal 12 6 2 2 5" xfId="26162" xr:uid="{00000000-0005-0000-0000-00003A660000}"/>
    <cellStyle name="Normal 12 6 2 3" xfId="26163" xr:uid="{00000000-0005-0000-0000-00003B660000}"/>
    <cellStyle name="Normal 12 6 2 3 2" xfId="26164" xr:uid="{00000000-0005-0000-0000-00003C660000}"/>
    <cellStyle name="Normal 12 6 2 3 3" xfId="26165" xr:uid="{00000000-0005-0000-0000-00003D660000}"/>
    <cellStyle name="Normal 12 6 2 3 4" xfId="26166" xr:uid="{00000000-0005-0000-0000-00003E660000}"/>
    <cellStyle name="Normal 12 6 2 3 5" xfId="26167" xr:uid="{00000000-0005-0000-0000-00003F660000}"/>
    <cellStyle name="Normal 12 6 2 4" xfId="26168" xr:uid="{00000000-0005-0000-0000-000040660000}"/>
    <cellStyle name="Normal 12 6 2 4 2" xfId="26169" xr:uid="{00000000-0005-0000-0000-000041660000}"/>
    <cellStyle name="Normal 12 6 2 4 3" xfId="26170" xr:uid="{00000000-0005-0000-0000-000042660000}"/>
    <cellStyle name="Normal 12 6 2 4 4" xfId="26171" xr:uid="{00000000-0005-0000-0000-000043660000}"/>
    <cellStyle name="Normal 12 6 2 4 5" xfId="26172" xr:uid="{00000000-0005-0000-0000-000044660000}"/>
    <cellStyle name="Normal 12 6 2 5" xfId="26173" xr:uid="{00000000-0005-0000-0000-000045660000}"/>
    <cellStyle name="Normal 12 6 2 5 2" xfId="26174" xr:uid="{00000000-0005-0000-0000-000046660000}"/>
    <cellStyle name="Normal 12 6 2 5 3" xfId="26175" xr:uid="{00000000-0005-0000-0000-000047660000}"/>
    <cellStyle name="Normal 12 6 2 5 4" xfId="26176" xr:uid="{00000000-0005-0000-0000-000048660000}"/>
    <cellStyle name="Normal 12 6 2 5 5" xfId="26177" xr:uid="{00000000-0005-0000-0000-000049660000}"/>
    <cellStyle name="Normal 12 6 2 6" xfId="26178" xr:uid="{00000000-0005-0000-0000-00004A660000}"/>
    <cellStyle name="Normal 12 6 2 7" xfId="26179" xr:uid="{00000000-0005-0000-0000-00004B660000}"/>
    <cellStyle name="Normal 12 6 2 8" xfId="26180" xr:uid="{00000000-0005-0000-0000-00004C660000}"/>
    <cellStyle name="Normal 12 6 2 9" xfId="26181" xr:uid="{00000000-0005-0000-0000-00004D660000}"/>
    <cellStyle name="Normal 12 6 3" xfId="26182" xr:uid="{00000000-0005-0000-0000-00004E660000}"/>
    <cellStyle name="Normal 12 6 3 2" xfId="26183" xr:uid="{00000000-0005-0000-0000-00004F660000}"/>
    <cellStyle name="Normal 12 6 3 3" xfId="26184" xr:uid="{00000000-0005-0000-0000-000050660000}"/>
    <cellStyle name="Normal 12 6 3 4" xfId="26185" xr:uid="{00000000-0005-0000-0000-000051660000}"/>
    <cellStyle name="Normal 12 6 3 5" xfId="26186" xr:uid="{00000000-0005-0000-0000-000052660000}"/>
    <cellStyle name="Normal 12 6 4" xfId="26187" xr:uid="{00000000-0005-0000-0000-000053660000}"/>
    <cellStyle name="Normal 12 6 4 2" xfId="26188" xr:uid="{00000000-0005-0000-0000-000054660000}"/>
    <cellStyle name="Normal 12 6 4 3" xfId="26189" xr:uid="{00000000-0005-0000-0000-000055660000}"/>
    <cellStyle name="Normal 12 6 4 4" xfId="26190" xr:uid="{00000000-0005-0000-0000-000056660000}"/>
    <cellStyle name="Normal 12 6 4 5" xfId="26191" xr:uid="{00000000-0005-0000-0000-000057660000}"/>
    <cellStyle name="Normal 12 6 5" xfId="26192" xr:uid="{00000000-0005-0000-0000-000058660000}"/>
    <cellStyle name="Normal 12 6 5 2" xfId="26193" xr:uid="{00000000-0005-0000-0000-000059660000}"/>
    <cellStyle name="Normal 12 6 5 3" xfId="26194" xr:uid="{00000000-0005-0000-0000-00005A660000}"/>
    <cellStyle name="Normal 12 6 5 4" xfId="26195" xr:uid="{00000000-0005-0000-0000-00005B660000}"/>
    <cellStyle name="Normal 12 6 5 5" xfId="26196" xr:uid="{00000000-0005-0000-0000-00005C660000}"/>
    <cellStyle name="Normal 12 6 6" xfId="26197" xr:uid="{00000000-0005-0000-0000-00005D660000}"/>
    <cellStyle name="Normal 12 6 6 2" xfId="26198" xr:uid="{00000000-0005-0000-0000-00005E660000}"/>
    <cellStyle name="Normal 12 6 6 3" xfId="26199" xr:uid="{00000000-0005-0000-0000-00005F660000}"/>
    <cellStyle name="Normal 12 6 6 4" xfId="26200" xr:uid="{00000000-0005-0000-0000-000060660000}"/>
    <cellStyle name="Normal 12 6 6 5" xfId="26201" xr:uid="{00000000-0005-0000-0000-000061660000}"/>
    <cellStyle name="Normal 12 6 7" xfId="26202" xr:uid="{00000000-0005-0000-0000-000062660000}"/>
    <cellStyle name="Normal 12 6 8" xfId="26203" xr:uid="{00000000-0005-0000-0000-000063660000}"/>
    <cellStyle name="Normal 12 6 9" xfId="26204" xr:uid="{00000000-0005-0000-0000-000064660000}"/>
    <cellStyle name="Normal 12 60" xfId="26205" xr:uid="{00000000-0005-0000-0000-000065660000}"/>
    <cellStyle name="Normal 12 61" xfId="26206" xr:uid="{00000000-0005-0000-0000-000066660000}"/>
    <cellStyle name="Normal 12 62" xfId="26207" xr:uid="{00000000-0005-0000-0000-000067660000}"/>
    <cellStyle name="Normal 12 63" xfId="26208" xr:uid="{00000000-0005-0000-0000-000068660000}"/>
    <cellStyle name="Normal 12 64" xfId="26209" xr:uid="{00000000-0005-0000-0000-000069660000}"/>
    <cellStyle name="Normal 12 65" xfId="26210" xr:uid="{00000000-0005-0000-0000-00006A660000}"/>
    <cellStyle name="Normal 12 66" xfId="26211" xr:uid="{00000000-0005-0000-0000-00006B660000}"/>
    <cellStyle name="Normal 12 67" xfId="26212" xr:uid="{00000000-0005-0000-0000-00006C660000}"/>
    <cellStyle name="Normal 12 68" xfId="26213" xr:uid="{00000000-0005-0000-0000-00006D660000}"/>
    <cellStyle name="Normal 12 69" xfId="26214" xr:uid="{00000000-0005-0000-0000-00006E660000}"/>
    <cellStyle name="Normal 12 7" xfId="26215" xr:uid="{00000000-0005-0000-0000-00006F660000}"/>
    <cellStyle name="Normal 12 7 10" xfId="26216" xr:uid="{00000000-0005-0000-0000-000070660000}"/>
    <cellStyle name="Normal 12 7 2" xfId="26217" xr:uid="{00000000-0005-0000-0000-000071660000}"/>
    <cellStyle name="Normal 12 7 2 2" xfId="26218" xr:uid="{00000000-0005-0000-0000-000072660000}"/>
    <cellStyle name="Normal 12 7 2 2 2" xfId="26219" xr:uid="{00000000-0005-0000-0000-000073660000}"/>
    <cellStyle name="Normal 12 7 2 2 3" xfId="26220" xr:uid="{00000000-0005-0000-0000-000074660000}"/>
    <cellStyle name="Normal 12 7 2 2 4" xfId="26221" xr:uid="{00000000-0005-0000-0000-000075660000}"/>
    <cellStyle name="Normal 12 7 2 2 5" xfId="26222" xr:uid="{00000000-0005-0000-0000-000076660000}"/>
    <cellStyle name="Normal 12 7 2 3" xfId="26223" xr:uid="{00000000-0005-0000-0000-000077660000}"/>
    <cellStyle name="Normal 12 7 2 3 2" xfId="26224" xr:uid="{00000000-0005-0000-0000-000078660000}"/>
    <cellStyle name="Normal 12 7 2 3 3" xfId="26225" xr:uid="{00000000-0005-0000-0000-000079660000}"/>
    <cellStyle name="Normal 12 7 2 3 4" xfId="26226" xr:uid="{00000000-0005-0000-0000-00007A660000}"/>
    <cellStyle name="Normal 12 7 2 3 5" xfId="26227" xr:uid="{00000000-0005-0000-0000-00007B660000}"/>
    <cellStyle name="Normal 12 7 2 4" xfId="26228" xr:uid="{00000000-0005-0000-0000-00007C660000}"/>
    <cellStyle name="Normal 12 7 2 4 2" xfId="26229" xr:uid="{00000000-0005-0000-0000-00007D660000}"/>
    <cellStyle name="Normal 12 7 2 4 3" xfId="26230" xr:uid="{00000000-0005-0000-0000-00007E660000}"/>
    <cellStyle name="Normal 12 7 2 4 4" xfId="26231" xr:uid="{00000000-0005-0000-0000-00007F660000}"/>
    <cellStyle name="Normal 12 7 2 4 5" xfId="26232" xr:uid="{00000000-0005-0000-0000-000080660000}"/>
    <cellStyle name="Normal 12 7 2 5" xfId="26233" xr:uid="{00000000-0005-0000-0000-000081660000}"/>
    <cellStyle name="Normal 12 7 2 5 2" xfId="26234" xr:uid="{00000000-0005-0000-0000-000082660000}"/>
    <cellStyle name="Normal 12 7 2 5 3" xfId="26235" xr:uid="{00000000-0005-0000-0000-000083660000}"/>
    <cellStyle name="Normal 12 7 2 5 4" xfId="26236" xr:uid="{00000000-0005-0000-0000-000084660000}"/>
    <cellStyle name="Normal 12 7 2 5 5" xfId="26237" xr:uid="{00000000-0005-0000-0000-000085660000}"/>
    <cellStyle name="Normal 12 7 2 6" xfId="26238" xr:uid="{00000000-0005-0000-0000-000086660000}"/>
    <cellStyle name="Normal 12 7 2 7" xfId="26239" xr:uid="{00000000-0005-0000-0000-000087660000}"/>
    <cellStyle name="Normal 12 7 2 8" xfId="26240" xr:uid="{00000000-0005-0000-0000-000088660000}"/>
    <cellStyle name="Normal 12 7 2 9" xfId="26241" xr:uid="{00000000-0005-0000-0000-000089660000}"/>
    <cellStyle name="Normal 12 7 3" xfId="26242" xr:uid="{00000000-0005-0000-0000-00008A660000}"/>
    <cellStyle name="Normal 12 7 3 2" xfId="26243" xr:uid="{00000000-0005-0000-0000-00008B660000}"/>
    <cellStyle name="Normal 12 7 3 3" xfId="26244" xr:uid="{00000000-0005-0000-0000-00008C660000}"/>
    <cellStyle name="Normal 12 7 3 4" xfId="26245" xr:uid="{00000000-0005-0000-0000-00008D660000}"/>
    <cellStyle name="Normal 12 7 3 5" xfId="26246" xr:uid="{00000000-0005-0000-0000-00008E660000}"/>
    <cellStyle name="Normal 12 7 4" xfId="26247" xr:uid="{00000000-0005-0000-0000-00008F660000}"/>
    <cellStyle name="Normal 12 7 4 2" xfId="26248" xr:uid="{00000000-0005-0000-0000-000090660000}"/>
    <cellStyle name="Normal 12 7 4 3" xfId="26249" xr:uid="{00000000-0005-0000-0000-000091660000}"/>
    <cellStyle name="Normal 12 7 4 4" xfId="26250" xr:uid="{00000000-0005-0000-0000-000092660000}"/>
    <cellStyle name="Normal 12 7 4 5" xfId="26251" xr:uid="{00000000-0005-0000-0000-000093660000}"/>
    <cellStyle name="Normal 12 7 5" xfId="26252" xr:uid="{00000000-0005-0000-0000-000094660000}"/>
    <cellStyle name="Normal 12 7 5 2" xfId="26253" xr:uid="{00000000-0005-0000-0000-000095660000}"/>
    <cellStyle name="Normal 12 7 5 3" xfId="26254" xr:uid="{00000000-0005-0000-0000-000096660000}"/>
    <cellStyle name="Normal 12 7 5 4" xfId="26255" xr:uid="{00000000-0005-0000-0000-000097660000}"/>
    <cellStyle name="Normal 12 7 5 5" xfId="26256" xr:uid="{00000000-0005-0000-0000-000098660000}"/>
    <cellStyle name="Normal 12 7 6" xfId="26257" xr:uid="{00000000-0005-0000-0000-000099660000}"/>
    <cellStyle name="Normal 12 7 6 2" xfId="26258" xr:uid="{00000000-0005-0000-0000-00009A660000}"/>
    <cellStyle name="Normal 12 7 6 3" xfId="26259" xr:uid="{00000000-0005-0000-0000-00009B660000}"/>
    <cellStyle name="Normal 12 7 6 4" xfId="26260" xr:uid="{00000000-0005-0000-0000-00009C660000}"/>
    <cellStyle name="Normal 12 7 6 5" xfId="26261" xr:uid="{00000000-0005-0000-0000-00009D660000}"/>
    <cellStyle name="Normal 12 7 7" xfId="26262" xr:uid="{00000000-0005-0000-0000-00009E660000}"/>
    <cellStyle name="Normal 12 7 8" xfId="26263" xr:uid="{00000000-0005-0000-0000-00009F660000}"/>
    <cellStyle name="Normal 12 7 9" xfId="26264" xr:uid="{00000000-0005-0000-0000-0000A0660000}"/>
    <cellStyle name="Normal 12 70" xfId="26265" xr:uid="{00000000-0005-0000-0000-0000A1660000}"/>
    <cellStyle name="Normal 12 71" xfId="26266" xr:uid="{00000000-0005-0000-0000-0000A2660000}"/>
    <cellStyle name="Normal 12 72" xfId="26267" xr:uid="{00000000-0005-0000-0000-0000A3660000}"/>
    <cellStyle name="Normal 12 73" xfId="26268" xr:uid="{00000000-0005-0000-0000-0000A4660000}"/>
    <cellStyle name="Normal 12 74" xfId="26269" xr:uid="{00000000-0005-0000-0000-0000A5660000}"/>
    <cellStyle name="Normal 12 75" xfId="26270" xr:uid="{00000000-0005-0000-0000-0000A6660000}"/>
    <cellStyle name="Normal 12 76" xfId="26271" xr:uid="{00000000-0005-0000-0000-0000A7660000}"/>
    <cellStyle name="Normal 12 77" xfId="26272" xr:uid="{00000000-0005-0000-0000-0000A8660000}"/>
    <cellStyle name="Normal 12 78" xfId="26273" xr:uid="{00000000-0005-0000-0000-0000A9660000}"/>
    <cellStyle name="Normal 12 79" xfId="26274" xr:uid="{00000000-0005-0000-0000-0000AA660000}"/>
    <cellStyle name="Normal 12 8" xfId="26275" xr:uid="{00000000-0005-0000-0000-0000AB660000}"/>
    <cellStyle name="Normal 12 8 10" xfId="26276" xr:uid="{00000000-0005-0000-0000-0000AC660000}"/>
    <cellStyle name="Normal 12 8 2" xfId="26277" xr:uid="{00000000-0005-0000-0000-0000AD660000}"/>
    <cellStyle name="Normal 12 8 2 2" xfId="26278" xr:uid="{00000000-0005-0000-0000-0000AE660000}"/>
    <cellStyle name="Normal 12 8 2 2 2" xfId="26279" xr:uid="{00000000-0005-0000-0000-0000AF660000}"/>
    <cellStyle name="Normal 12 8 2 2 3" xfId="26280" xr:uid="{00000000-0005-0000-0000-0000B0660000}"/>
    <cellStyle name="Normal 12 8 2 2 4" xfId="26281" xr:uid="{00000000-0005-0000-0000-0000B1660000}"/>
    <cellStyle name="Normal 12 8 2 2 5" xfId="26282" xr:uid="{00000000-0005-0000-0000-0000B2660000}"/>
    <cellStyle name="Normal 12 8 2 3" xfId="26283" xr:uid="{00000000-0005-0000-0000-0000B3660000}"/>
    <cellStyle name="Normal 12 8 2 3 2" xfId="26284" xr:uid="{00000000-0005-0000-0000-0000B4660000}"/>
    <cellStyle name="Normal 12 8 2 3 3" xfId="26285" xr:uid="{00000000-0005-0000-0000-0000B5660000}"/>
    <cellStyle name="Normal 12 8 2 3 4" xfId="26286" xr:uid="{00000000-0005-0000-0000-0000B6660000}"/>
    <cellStyle name="Normal 12 8 2 3 5" xfId="26287" xr:uid="{00000000-0005-0000-0000-0000B7660000}"/>
    <cellStyle name="Normal 12 8 2 4" xfId="26288" xr:uid="{00000000-0005-0000-0000-0000B8660000}"/>
    <cellStyle name="Normal 12 8 2 4 2" xfId="26289" xr:uid="{00000000-0005-0000-0000-0000B9660000}"/>
    <cellStyle name="Normal 12 8 2 4 3" xfId="26290" xr:uid="{00000000-0005-0000-0000-0000BA660000}"/>
    <cellStyle name="Normal 12 8 2 4 4" xfId="26291" xr:uid="{00000000-0005-0000-0000-0000BB660000}"/>
    <cellStyle name="Normal 12 8 2 4 5" xfId="26292" xr:uid="{00000000-0005-0000-0000-0000BC660000}"/>
    <cellStyle name="Normal 12 8 2 5" xfId="26293" xr:uid="{00000000-0005-0000-0000-0000BD660000}"/>
    <cellStyle name="Normal 12 8 2 5 2" xfId="26294" xr:uid="{00000000-0005-0000-0000-0000BE660000}"/>
    <cellStyle name="Normal 12 8 2 5 3" xfId="26295" xr:uid="{00000000-0005-0000-0000-0000BF660000}"/>
    <cellStyle name="Normal 12 8 2 5 4" xfId="26296" xr:uid="{00000000-0005-0000-0000-0000C0660000}"/>
    <cellStyle name="Normal 12 8 2 5 5" xfId="26297" xr:uid="{00000000-0005-0000-0000-0000C1660000}"/>
    <cellStyle name="Normal 12 8 2 6" xfId="26298" xr:uid="{00000000-0005-0000-0000-0000C2660000}"/>
    <cellStyle name="Normal 12 8 2 7" xfId="26299" xr:uid="{00000000-0005-0000-0000-0000C3660000}"/>
    <cellStyle name="Normal 12 8 2 8" xfId="26300" xr:uid="{00000000-0005-0000-0000-0000C4660000}"/>
    <cellStyle name="Normal 12 8 2 9" xfId="26301" xr:uid="{00000000-0005-0000-0000-0000C5660000}"/>
    <cellStyle name="Normal 12 8 3" xfId="26302" xr:uid="{00000000-0005-0000-0000-0000C6660000}"/>
    <cellStyle name="Normal 12 8 3 2" xfId="26303" xr:uid="{00000000-0005-0000-0000-0000C7660000}"/>
    <cellStyle name="Normal 12 8 3 3" xfId="26304" xr:uid="{00000000-0005-0000-0000-0000C8660000}"/>
    <cellStyle name="Normal 12 8 3 4" xfId="26305" xr:uid="{00000000-0005-0000-0000-0000C9660000}"/>
    <cellStyle name="Normal 12 8 3 5" xfId="26306" xr:uid="{00000000-0005-0000-0000-0000CA660000}"/>
    <cellStyle name="Normal 12 8 4" xfId="26307" xr:uid="{00000000-0005-0000-0000-0000CB660000}"/>
    <cellStyle name="Normal 12 8 4 2" xfId="26308" xr:uid="{00000000-0005-0000-0000-0000CC660000}"/>
    <cellStyle name="Normal 12 8 4 3" xfId="26309" xr:uid="{00000000-0005-0000-0000-0000CD660000}"/>
    <cellStyle name="Normal 12 8 4 4" xfId="26310" xr:uid="{00000000-0005-0000-0000-0000CE660000}"/>
    <cellStyle name="Normal 12 8 4 5" xfId="26311" xr:uid="{00000000-0005-0000-0000-0000CF660000}"/>
    <cellStyle name="Normal 12 8 5" xfId="26312" xr:uid="{00000000-0005-0000-0000-0000D0660000}"/>
    <cellStyle name="Normal 12 8 5 2" xfId="26313" xr:uid="{00000000-0005-0000-0000-0000D1660000}"/>
    <cellStyle name="Normal 12 8 5 3" xfId="26314" xr:uid="{00000000-0005-0000-0000-0000D2660000}"/>
    <cellStyle name="Normal 12 8 5 4" xfId="26315" xr:uid="{00000000-0005-0000-0000-0000D3660000}"/>
    <cellStyle name="Normal 12 8 5 5" xfId="26316" xr:uid="{00000000-0005-0000-0000-0000D4660000}"/>
    <cellStyle name="Normal 12 8 6" xfId="26317" xr:uid="{00000000-0005-0000-0000-0000D5660000}"/>
    <cellStyle name="Normal 12 8 6 2" xfId="26318" xr:uid="{00000000-0005-0000-0000-0000D6660000}"/>
    <cellStyle name="Normal 12 8 6 3" xfId="26319" xr:uid="{00000000-0005-0000-0000-0000D7660000}"/>
    <cellStyle name="Normal 12 8 6 4" xfId="26320" xr:uid="{00000000-0005-0000-0000-0000D8660000}"/>
    <cellStyle name="Normal 12 8 6 5" xfId="26321" xr:uid="{00000000-0005-0000-0000-0000D9660000}"/>
    <cellStyle name="Normal 12 8 7" xfId="26322" xr:uid="{00000000-0005-0000-0000-0000DA660000}"/>
    <cellStyle name="Normal 12 8 8" xfId="26323" xr:uid="{00000000-0005-0000-0000-0000DB660000}"/>
    <cellStyle name="Normal 12 8 9" xfId="26324" xr:uid="{00000000-0005-0000-0000-0000DC660000}"/>
    <cellStyle name="Normal 12 80" xfId="26325" xr:uid="{00000000-0005-0000-0000-0000DD660000}"/>
    <cellStyle name="Normal 12 81" xfId="26326" xr:uid="{00000000-0005-0000-0000-0000DE660000}"/>
    <cellStyle name="Normal 12 82" xfId="26327" xr:uid="{00000000-0005-0000-0000-0000DF660000}"/>
    <cellStyle name="Normal 12 83" xfId="26328" xr:uid="{00000000-0005-0000-0000-0000E0660000}"/>
    <cellStyle name="Normal 12 84" xfId="26329" xr:uid="{00000000-0005-0000-0000-0000E1660000}"/>
    <cellStyle name="Normal 12 85" xfId="26330" xr:uid="{00000000-0005-0000-0000-0000E2660000}"/>
    <cellStyle name="Normal 12 86" xfId="26331" xr:uid="{00000000-0005-0000-0000-0000E3660000}"/>
    <cellStyle name="Normal 12 87" xfId="26332" xr:uid="{00000000-0005-0000-0000-0000E4660000}"/>
    <cellStyle name="Normal 12 88" xfId="26333" xr:uid="{00000000-0005-0000-0000-0000E5660000}"/>
    <cellStyle name="Normal 12 89" xfId="26334" xr:uid="{00000000-0005-0000-0000-0000E6660000}"/>
    <cellStyle name="Normal 12 9" xfId="26335" xr:uid="{00000000-0005-0000-0000-0000E7660000}"/>
    <cellStyle name="Normal 12 9 10" xfId="26336" xr:uid="{00000000-0005-0000-0000-0000E8660000}"/>
    <cellStyle name="Normal 12 9 2" xfId="26337" xr:uid="{00000000-0005-0000-0000-0000E9660000}"/>
    <cellStyle name="Normal 12 9 2 2" xfId="26338" xr:uid="{00000000-0005-0000-0000-0000EA660000}"/>
    <cellStyle name="Normal 12 9 2 2 2" xfId="26339" xr:uid="{00000000-0005-0000-0000-0000EB660000}"/>
    <cellStyle name="Normal 12 9 2 2 3" xfId="26340" xr:uid="{00000000-0005-0000-0000-0000EC660000}"/>
    <cellStyle name="Normal 12 9 2 2 4" xfId="26341" xr:uid="{00000000-0005-0000-0000-0000ED660000}"/>
    <cellStyle name="Normal 12 9 2 2 5" xfId="26342" xr:uid="{00000000-0005-0000-0000-0000EE660000}"/>
    <cellStyle name="Normal 12 9 2 3" xfId="26343" xr:uid="{00000000-0005-0000-0000-0000EF660000}"/>
    <cellStyle name="Normal 12 9 2 3 2" xfId="26344" xr:uid="{00000000-0005-0000-0000-0000F0660000}"/>
    <cellStyle name="Normal 12 9 2 3 3" xfId="26345" xr:uid="{00000000-0005-0000-0000-0000F1660000}"/>
    <cellStyle name="Normal 12 9 2 3 4" xfId="26346" xr:uid="{00000000-0005-0000-0000-0000F2660000}"/>
    <cellStyle name="Normal 12 9 2 3 5" xfId="26347" xr:uid="{00000000-0005-0000-0000-0000F3660000}"/>
    <cellStyle name="Normal 12 9 2 4" xfId="26348" xr:uid="{00000000-0005-0000-0000-0000F4660000}"/>
    <cellStyle name="Normal 12 9 2 4 2" xfId="26349" xr:uid="{00000000-0005-0000-0000-0000F5660000}"/>
    <cellStyle name="Normal 12 9 2 4 3" xfId="26350" xr:uid="{00000000-0005-0000-0000-0000F6660000}"/>
    <cellStyle name="Normal 12 9 2 4 4" xfId="26351" xr:uid="{00000000-0005-0000-0000-0000F7660000}"/>
    <cellStyle name="Normal 12 9 2 4 5" xfId="26352" xr:uid="{00000000-0005-0000-0000-0000F8660000}"/>
    <cellStyle name="Normal 12 9 2 5" xfId="26353" xr:uid="{00000000-0005-0000-0000-0000F9660000}"/>
    <cellStyle name="Normal 12 9 2 5 2" xfId="26354" xr:uid="{00000000-0005-0000-0000-0000FA660000}"/>
    <cellStyle name="Normal 12 9 2 5 3" xfId="26355" xr:uid="{00000000-0005-0000-0000-0000FB660000}"/>
    <cellStyle name="Normal 12 9 2 5 4" xfId="26356" xr:uid="{00000000-0005-0000-0000-0000FC660000}"/>
    <cellStyle name="Normal 12 9 2 5 5" xfId="26357" xr:uid="{00000000-0005-0000-0000-0000FD660000}"/>
    <cellStyle name="Normal 12 9 2 6" xfId="26358" xr:uid="{00000000-0005-0000-0000-0000FE660000}"/>
    <cellStyle name="Normal 12 9 2 7" xfId="26359" xr:uid="{00000000-0005-0000-0000-0000FF660000}"/>
    <cellStyle name="Normal 12 9 2 8" xfId="26360" xr:uid="{00000000-0005-0000-0000-000000670000}"/>
    <cellStyle name="Normal 12 9 2 9" xfId="26361" xr:uid="{00000000-0005-0000-0000-000001670000}"/>
    <cellStyle name="Normal 12 9 3" xfId="26362" xr:uid="{00000000-0005-0000-0000-000002670000}"/>
    <cellStyle name="Normal 12 9 3 2" xfId="26363" xr:uid="{00000000-0005-0000-0000-000003670000}"/>
    <cellStyle name="Normal 12 9 3 3" xfId="26364" xr:uid="{00000000-0005-0000-0000-000004670000}"/>
    <cellStyle name="Normal 12 9 3 4" xfId="26365" xr:uid="{00000000-0005-0000-0000-000005670000}"/>
    <cellStyle name="Normal 12 9 3 5" xfId="26366" xr:uid="{00000000-0005-0000-0000-000006670000}"/>
    <cellStyle name="Normal 12 9 4" xfId="26367" xr:uid="{00000000-0005-0000-0000-000007670000}"/>
    <cellStyle name="Normal 12 9 4 2" xfId="26368" xr:uid="{00000000-0005-0000-0000-000008670000}"/>
    <cellStyle name="Normal 12 9 4 3" xfId="26369" xr:uid="{00000000-0005-0000-0000-000009670000}"/>
    <cellStyle name="Normal 12 9 4 4" xfId="26370" xr:uid="{00000000-0005-0000-0000-00000A670000}"/>
    <cellStyle name="Normal 12 9 4 5" xfId="26371" xr:uid="{00000000-0005-0000-0000-00000B670000}"/>
    <cellStyle name="Normal 12 9 5" xfId="26372" xr:uid="{00000000-0005-0000-0000-00000C670000}"/>
    <cellStyle name="Normal 12 9 5 2" xfId="26373" xr:uid="{00000000-0005-0000-0000-00000D670000}"/>
    <cellStyle name="Normal 12 9 5 3" xfId="26374" xr:uid="{00000000-0005-0000-0000-00000E670000}"/>
    <cellStyle name="Normal 12 9 5 4" xfId="26375" xr:uid="{00000000-0005-0000-0000-00000F670000}"/>
    <cellStyle name="Normal 12 9 5 5" xfId="26376" xr:uid="{00000000-0005-0000-0000-000010670000}"/>
    <cellStyle name="Normal 12 9 6" xfId="26377" xr:uid="{00000000-0005-0000-0000-000011670000}"/>
    <cellStyle name="Normal 12 9 6 2" xfId="26378" xr:uid="{00000000-0005-0000-0000-000012670000}"/>
    <cellStyle name="Normal 12 9 6 3" xfId="26379" xr:uid="{00000000-0005-0000-0000-000013670000}"/>
    <cellStyle name="Normal 12 9 6 4" xfId="26380" xr:uid="{00000000-0005-0000-0000-000014670000}"/>
    <cellStyle name="Normal 12 9 6 5" xfId="26381" xr:uid="{00000000-0005-0000-0000-000015670000}"/>
    <cellStyle name="Normal 12 9 7" xfId="26382" xr:uid="{00000000-0005-0000-0000-000016670000}"/>
    <cellStyle name="Normal 12 9 8" xfId="26383" xr:uid="{00000000-0005-0000-0000-000017670000}"/>
    <cellStyle name="Normal 12 9 9" xfId="26384" xr:uid="{00000000-0005-0000-0000-000018670000}"/>
    <cellStyle name="Normal 12 90" xfId="26385" xr:uid="{00000000-0005-0000-0000-000019670000}"/>
    <cellStyle name="Normal 12 91" xfId="26386" xr:uid="{00000000-0005-0000-0000-00001A670000}"/>
    <cellStyle name="Normal 12 92" xfId="26387" xr:uid="{00000000-0005-0000-0000-00001B670000}"/>
    <cellStyle name="Normal 12 93" xfId="26388" xr:uid="{00000000-0005-0000-0000-00001C670000}"/>
    <cellStyle name="Normal 12 94" xfId="26389" xr:uid="{00000000-0005-0000-0000-00001D670000}"/>
    <cellStyle name="Normal 12 95" xfId="26390" xr:uid="{00000000-0005-0000-0000-00001E670000}"/>
    <cellStyle name="Normal 12 96" xfId="26391" xr:uid="{00000000-0005-0000-0000-00001F670000}"/>
    <cellStyle name="Normal 12 97" xfId="26392" xr:uid="{00000000-0005-0000-0000-000020670000}"/>
    <cellStyle name="Normal 12 98" xfId="26393" xr:uid="{00000000-0005-0000-0000-000021670000}"/>
    <cellStyle name="Normal 12 99" xfId="26394" xr:uid="{00000000-0005-0000-0000-000022670000}"/>
    <cellStyle name="Normal 120" xfId="26395" xr:uid="{00000000-0005-0000-0000-000023670000}"/>
    <cellStyle name="Normal 121" xfId="26396" xr:uid="{00000000-0005-0000-0000-000024670000}"/>
    <cellStyle name="Normal 122" xfId="26397" xr:uid="{00000000-0005-0000-0000-000025670000}"/>
    <cellStyle name="Normal 123" xfId="26398" xr:uid="{00000000-0005-0000-0000-000026670000}"/>
    <cellStyle name="Normal 124" xfId="26399" xr:uid="{00000000-0005-0000-0000-000027670000}"/>
    <cellStyle name="Normal 125" xfId="26400" xr:uid="{00000000-0005-0000-0000-000028670000}"/>
    <cellStyle name="Normal 126" xfId="26401" xr:uid="{00000000-0005-0000-0000-000029670000}"/>
    <cellStyle name="Normal 127" xfId="26402" xr:uid="{00000000-0005-0000-0000-00002A670000}"/>
    <cellStyle name="Normal 128" xfId="26403" xr:uid="{00000000-0005-0000-0000-00002B670000}"/>
    <cellStyle name="Normal 129" xfId="26404" xr:uid="{00000000-0005-0000-0000-00002C670000}"/>
    <cellStyle name="Normal 13" xfId="26405" xr:uid="{00000000-0005-0000-0000-00002D670000}"/>
    <cellStyle name="Normal 13 10" xfId="26406" xr:uid="{00000000-0005-0000-0000-00002E670000}"/>
    <cellStyle name="Normal 13 10 10" xfId="26407" xr:uid="{00000000-0005-0000-0000-00002F670000}"/>
    <cellStyle name="Normal 13 10 2" xfId="26408" xr:uid="{00000000-0005-0000-0000-000030670000}"/>
    <cellStyle name="Normal 13 10 2 2" xfId="26409" xr:uid="{00000000-0005-0000-0000-000031670000}"/>
    <cellStyle name="Normal 13 10 2 2 2" xfId="26410" xr:uid="{00000000-0005-0000-0000-000032670000}"/>
    <cellStyle name="Normal 13 10 2 2 3" xfId="26411" xr:uid="{00000000-0005-0000-0000-000033670000}"/>
    <cellStyle name="Normal 13 10 2 2 4" xfId="26412" xr:uid="{00000000-0005-0000-0000-000034670000}"/>
    <cellStyle name="Normal 13 10 2 2 5" xfId="26413" xr:uid="{00000000-0005-0000-0000-000035670000}"/>
    <cellStyle name="Normal 13 10 2 3" xfId="26414" xr:uid="{00000000-0005-0000-0000-000036670000}"/>
    <cellStyle name="Normal 13 10 2 3 2" xfId="26415" xr:uid="{00000000-0005-0000-0000-000037670000}"/>
    <cellStyle name="Normal 13 10 2 3 3" xfId="26416" xr:uid="{00000000-0005-0000-0000-000038670000}"/>
    <cellStyle name="Normal 13 10 2 3 4" xfId="26417" xr:uid="{00000000-0005-0000-0000-000039670000}"/>
    <cellStyle name="Normal 13 10 2 3 5" xfId="26418" xr:uid="{00000000-0005-0000-0000-00003A670000}"/>
    <cellStyle name="Normal 13 10 2 4" xfId="26419" xr:uid="{00000000-0005-0000-0000-00003B670000}"/>
    <cellStyle name="Normal 13 10 2 4 2" xfId="26420" xr:uid="{00000000-0005-0000-0000-00003C670000}"/>
    <cellStyle name="Normal 13 10 2 4 3" xfId="26421" xr:uid="{00000000-0005-0000-0000-00003D670000}"/>
    <cellStyle name="Normal 13 10 2 4 4" xfId="26422" xr:uid="{00000000-0005-0000-0000-00003E670000}"/>
    <cellStyle name="Normal 13 10 2 4 5" xfId="26423" xr:uid="{00000000-0005-0000-0000-00003F670000}"/>
    <cellStyle name="Normal 13 10 2 5" xfId="26424" xr:uid="{00000000-0005-0000-0000-000040670000}"/>
    <cellStyle name="Normal 13 10 2 5 2" xfId="26425" xr:uid="{00000000-0005-0000-0000-000041670000}"/>
    <cellStyle name="Normal 13 10 2 5 3" xfId="26426" xr:uid="{00000000-0005-0000-0000-000042670000}"/>
    <cellStyle name="Normal 13 10 2 5 4" xfId="26427" xr:uid="{00000000-0005-0000-0000-000043670000}"/>
    <cellStyle name="Normal 13 10 2 5 5" xfId="26428" xr:uid="{00000000-0005-0000-0000-000044670000}"/>
    <cellStyle name="Normal 13 10 2 6" xfId="26429" xr:uid="{00000000-0005-0000-0000-000045670000}"/>
    <cellStyle name="Normal 13 10 2 7" xfId="26430" xr:uid="{00000000-0005-0000-0000-000046670000}"/>
    <cellStyle name="Normal 13 10 2 8" xfId="26431" xr:uid="{00000000-0005-0000-0000-000047670000}"/>
    <cellStyle name="Normal 13 10 2 9" xfId="26432" xr:uid="{00000000-0005-0000-0000-000048670000}"/>
    <cellStyle name="Normal 13 10 3" xfId="26433" xr:uid="{00000000-0005-0000-0000-000049670000}"/>
    <cellStyle name="Normal 13 10 3 2" xfId="26434" xr:uid="{00000000-0005-0000-0000-00004A670000}"/>
    <cellStyle name="Normal 13 10 3 3" xfId="26435" xr:uid="{00000000-0005-0000-0000-00004B670000}"/>
    <cellStyle name="Normal 13 10 3 4" xfId="26436" xr:uid="{00000000-0005-0000-0000-00004C670000}"/>
    <cellStyle name="Normal 13 10 3 5" xfId="26437" xr:uid="{00000000-0005-0000-0000-00004D670000}"/>
    <cellStyle name="Normal 13 10 4" xfId="26438" xr:uid="{00000000-0005-0000-0000-00004E670000}"/>
    <cellStyle name="Normal 13 10 4 2" xfId="26439" xr:uid="{00000000-0005-0000-0000-00004F670000}"/>
    <cellStyle name="Normal 13 10 4 3" xfId="26440" xr:uid="{00000000-0005-0000-0000-000050670000}"/>
    <cellStyle name="Normal 13 10 4 4" xfId="26441" xr:uid="{00000000-0005-0000-0000-000051670000}"/>
    <cellStyle name="Normal 13 10 4 5" xfId="26442" xr:uid="{00000000-0005-0000-0000-000052670000}"/>
    <cellStyle name="Normal 13 10 5" xfId="26443" xr:uid="{00000000-0005-0000-0000-000053670000}"/>
    <cellStyle name="Normal 13 10 5 2" xfId="26444" xr:uid="{00000000-0005-0000-0000-000054670000}"/>
    <cellStyle name="Normal 13 10 5 3" xfId="26445" xr:uid="{00000000-0005-0000-0000-000055670000}"/>
    <cellStyle name="Normal 13 10 5 4" xfId="26446" xr:uid="{00000000-0005-0000-0000-000056670000}"/>
    <cellStyle name="Normal 13 10 5 5" xfId="26447" xr:uid="{00000000-0005-0000-0000-000057670000}"/>
    <cellStyle name="Normal 13 10 6" xfId="26448" xr:uid="{00000000-0005-0000-0000-000058670000}"/>
    <cellStyle name="Normal 13 10 6 2" xfId="26449" xr:uid="{00000000-0005-0000-0000-000059670000}"/>
    <cellStyle name="Normal 13 10 6 3" xfId="26450" xr:uid="{00000000-0005-0000-0000-00005A670000}"/>
    <cellStyle name="Normal 13 10 6 4" xfId="26451" xr:uid="{00000000-0005-0000-0000-00005B670000}"/>
    <cellStyle name="Normal 13 10 6 5" xfId="26452" xr:uid="{00000000-0005-0000-0000-00005C670000}"/>
    <cellStyle name="Normal 13 10 7" xfId="26453" xr:uid="{00000000-0005-0000-0000-00005D670000}"/>
    <cellStyle name="Normal 13 10 8" xfId="26454" xr:uid="{00000000-0005-0000-0000-00005E670000}"/>
    <cellStyle name="Normal 13 10 9" xfId="26455" xr:uid="{00000000-0005-0000-0000-00005F670000}"/>
    <cellStyle name="Normal 13 100" xfId="26456" xr:uid="{00000000-0005-0000-0000-000060670000}"/>
    <cellStyle name="Normal 13 101" xfId="26457" xr:uid="{00000000-0005-0000-0000-000061670000}"/>
    <cellStyle name="Normal 13 102" xfId="26458" xr:uid="{00000000-0005-0000-0000-000062670000}"/>
    <cellStyle name="Normal 13 103" xfId="26459" xr:uid="{00000000-0005-0000-0000-000063670000}"/>
    <cellStyle name="Normal 13 104" xfId="26460" xr:uid="{00000000-0005-0000-0000-000064670000}"/>
    <cellStyle name="Normal 13 105" xfId="26461" xr:uid="{00000000-0005-0000-0000-000065670000}"/>
    <cellStyle name="Normal 13 106" xfId="26462" xr:uid="{00000000-0005-0000-0000-000066670000}"/>
    <cellStyle name="Normal 13 107" xfId="26463" xr:uid="{00000000-0005-0000-0000-000067670000}"/>
    <cellStyle name="Normal 13 108" xfId="26464" xr:uid="{00000000-0005-0000-0000-000068670000}"/>
    <cellStyle name="Normal 13 109" xfId="26465" xr:uid="{00000000-0005-0000-0000-000069670000}"/>
    <cellStyle name="Normal 13 11" xfId="26466" xr:uid="{00000000-0005-0000-0000-00006A670000}"/>
    <cellStyle name="Normal 13 11 10" xfId="26467" xr:uid="{00000000-0005-0000-0000-00006B670000}"/>
    <cellStyle name="Normal 13 11 2" xfId="26468" xr:uid="{00000000-0005-0000-0000-00006C670000}"/>
    <cellStyle name="Normal 13 11 2 2" xfId="26469" xr:uid="{00000000-0005-0000-0000-00006D670000}"/>
    <cellStyle name="Normal 13 11 2 2 2" xfId="26470" xr:uid="{00000000-0005-0000-0000-00006E670000}"/>
    <cellStyle name="Normal 13 11 2 2 3" xfId="26471" xr:uid="{00000000-0005-0000-0000-00006F670000}"/>
    <cellStyle name="Normal 13 11 2 2 4" xfId="26472" xr:uid="{00000000-0005-0000-0000-000070670000}"/>
    <cellStyle name="Normal 13 11 2 2 5" xfId="26473" xr:uid="{00000000-0005-0000-0000-000071670000}"/>
    <cellStyle name="Normal 13 11 2 3" xfId="26474" xr:uid="{00000000-0005-0000-0000-000072670000}"/>
    <cellStyle name="Normal 13 11 2 3 2" xfId="26475" xr:uid="{00000000-0005-0000-0000-000073670000}"/>
    <cellStyle name="Normal 13 11 2 3 3" xfId="26476" xr:uid="{00000000-0005-0000-0000-000074670000}"/>
    <cellStyle name="Normal 13 11 2 3 4" xfId="26477" xr:uid="{00000000-0005-0000-0000-000075670000}"/>
    <cellStyle name="Normal 13 11 2 3 5" xfId="26478" xr:uid="{00000000-0005-0000-0000-000076670000}"/>
    <cellStyle name="Normal 13 11 2 4" xfId="26479" xr:uid="{00000000-0005-0000-0000-000077670000}"/>
    <cellStyle name="Normal 13 11 2 4 2" xfId="26480" xr:uid="{00000000-0005-0000-0000-000078670000}"/>
    <cellStyle name="Normal 13 11 2 4 3" xfId="26481" xr:uid="{00000000-0005-0000-0000-000079670000}"/>
    <cellStyle name="Normal 13 11 2 4 4" xfId="26482" xr:uid="{00000000-0005-0000-0000-00007A670000}"/>
    <cellStyle name="Normal 13 11 2 4 5" xfId="26483" xr:uid="{00000000-0005-0000-0000-00007B670000}"/>
    <cellStyle name="Normal 13 11 2 5" xfId="26484" xr:uid="{00000000-0005-0000-0000-00007C670000}"/>
    <cellStyle name="Normal 13 11 2 5 2" xfId="26485" xr:uid="{00000000-0005-0000-0000-00007D670000}"/>
    <cellStyle name="Normal 13 11 2 5 3" xfId="26486" xr:uid="{00000000-0005-0000-0000-00007E670000}"/>
    <cellStyle name="Normal 13 11 2 5 4" xfId="26487" xr:uid="{00000000-0005-0000-0000-00007F670000}"/>
    <cellStyle name="Normal 13 11 2 5 5" xfId="26488" xr:uid="{00000000-0005-0000-0000-000080670000}"/>
    <cellStyle name="Normal 13 11 2 6" xfId="26489" xr:uid="{00000000-0005-0000-0000-000081670000}"/>
    <cellStyle name="Normal 13 11 2 7" xfId="26490" xr:uid="{00000000-0005-0000-0000-000082670000}"/>
    <cellStyle name="Normal 13 11 2 8" xfId="26491" xr:uid="{00000000-0005-0000-0000-000083670000}"/>
    <cellStyle name="Normal 13 11 2 9" xfId="26492" xr:uid="{00000000-0005-0000-0000-000084670000}"/>
    <cellStyle name="Normal 13 11 3" xfId="26493" xr:uid="{00000000-0005-0000-0000-000085670000}"/>
    <cellStyle name="Normal 13 11 3 2" xfId="26494" xr:uid="{00000000-0005-0000-0000-000086670000}"/>
    <cellStyle name="Normal 13 11 3 3" xfId="26495" xr:uid="{00000000-0005-0000-0000-000087670000}"/>
    <cellStyle name="Normal 13 11 3 4" xfId="26496" xr:uid="{00000000-0005-0000-0000-000088670000}"/>
    <cellStyle name="Normal 13 11 3 5" xfId="26497" xr:uid="{00000000-0005-0000-0000-000089670000}"/>
    <cellStyle name="Normal 13 11 4" xfId="26498" xr:uid="{00000000-0005-0000-0000-00008A670000}"/>
    <cellStyle name="Normal 13 11 4 2" xfId="26499" xr:uid="{00000000-0005-0000-0000-00008B670000}"/>
    <cellStyle name="Normal 13 11 4 3" xfId="26500" xr:uid="{00000000-0005-0000-0000-00008C670000}"/>
    <cellStyle name="Normal 13 11 4 4" xfId="26501" xr:uid="{00000000-0005-0000-0000-00008D670000}"/>
    <cellStyle name="Normal 13 11 4 5" xfId="26502" xr:uid="{00000000-0005-0000-0000-00008E670000}"/>
    <cellStyle name="Normal 13 11 5" xfId="26503" xr:uid="{00000000-0005-0000-0000-00008F670000}"/>
    <cellStyle name="Normal 13 11 5 2" xfId="26504" xr:uid="{00000000-0005-0000-0000-000090670000}"/>
    <cellStyle name="Normal 13 11 5 3" xfId="26505" xr:uid="{00000000-0005-0000-0000-000091670000}"/>
    <cellStyle name="Normal 13 11 5 4" xfId="26506" xr:uid="{00000000-0005-0000-0000-000092670000}"/>
    <cellStyle name="Normal 13 11 5 5" xfId="26507" xr:uid="{00000000-0005-0000-0000-000093670000}"/>
    <cellStyle name="Normal 13 11 6" xfId="26508" xr:uid="{00000000-0005-0000-0000-000094670000}"/>
    <cellStyle name="Normal 13 11 6 2" xfId="26509" xr:uid="{00000000-0005-0000-0000-000095670000}"/>
    <cellStyle name="Normal 13 11 6 3" xfId="26510" xr:uid="{00000000-0005-0000-0000-000096670000}"/>
    <cellStyle name="Normal 13 11 6 4" xfId="26511" xr:uid="{00000000-0005-0000-0000-000097670000}"/>
    <cellStyle name="Normal 13 11 6 5" xfId="26512" xr:uid="{00000000-0005-0000-0000-000098670000}"/>
    <cellStyle name="Normal 13 11 7" xfId="26513" xr:uid="{00000000-0005-0000-0000-000099670000}"/>
    <cellStyle name="Normal 13 11 8" xfId="26514" xr:uid="{00000000-0005-0000-0000-00009A670000}"/>
    <cellStyle name="Normal 13 11 9" xfId="26515" xr:uid="{00000000-0005-0000-0000-00009B670000}"/>
    <cellStyle name="Normal 13 110" xfId="26516" xr:uid="{00000000-0005-0000-0000-00009C670000}"/>
    <cellStyle name="Normal 13 111" xfId="26517" xr:uid="{00000000-0005-0000-0000-00009D670000}"/>
    <cellStyle name="Normal 13 112" xfId="26518" xr:uid="{00000000-0005-0000-0000-00009E670000}"/>
    <cellStyle name="Normal 13 113" xfId="26519" xr:uid="{00000000-0005-0000-0000-00009F670000}"/>
    <cellStyle name="Normal 13 114" xfId="26520" xr:uid="{00000000-0005-0000-0000-0000A0670000}"/>
    <cellStyle name="Normal 13 115" xfId="26521" xr:uid="{00000000-0005-0000-0000-0000A1670000}"/>
    <cellStyle name="Normal 13 116" xfId="26522" xr:uid="{00000000-0005-0000-0000-0000A2670000}"/>
    <cellStyle name="Normal 13 117" xfId="26523" xr:uid="{00000000-0005-0000-0000-0000A3670000}"/>
    <cellStyle name="Normal 13 118" xfId="26524" xr:uid="{00000000-0005-0000-0000-0000A4670000}"/>
    <cellStyle name="Normal 13 119" xfId="26525" xr:uid="{00000000-0005-0000-0000-0000A5670000}"/>
    <cellStyle name="Normal 13 12" xfId="26526" xr:uid="{00000000-0005-0000-0000-0000A6670000}"/>
    <cellStyle name="Normal 13 12 10" xfId="26527" xr:uid="{00000000-0005-0000-0000-0000A7670000}"/>
    <cellStyle name="Normal 13 12 2" xfId="26528" xr:uid="{00000000-0005-0000-0000-0000A8670000}"/>
    <cellStyle name="Normal 13 12 2 2" xfId="26529" xr:uid="{00000000-0005-0000-0000-0000A9670000}"/>
    <cellStyle name="Normal 13 12 2 2 2" xfId="26530" xr:uid="{00000000-0005-0000-0000-0000AA670000}"/>
    <cellStyle name="Normal 13 12 2 2 3" xfId="26531" xr:uid="{00000000-0005-0000-0000-0000AB670000}"/>
    <cellStyle name="Normal 13 12 2 2 4" xfId="26532" xr:uid="{00000000-0005-0000-0000-0000AC670000}"/>
    <cellStyle name="Normal 13 12 2 2 5" xfId="26533" xr:uid="{00000000-0005-0000-0000-0000AD670000}"/>
    <cellStyle name="Normal 13 12 2 3" xfId="26534" xr:uid="{00000000-0005-0000-0000-0000AE670000}"/>
    <cellStyle name="Normal 13 12 2 3 2" xfId="26535" xr:uid="{00000000-0005-0000-0000-0000AF670000}"/>
    <cellStyle name="Normal 13 12 2 3 3" xfId="26536" xr:uid="{00000000-0005-0000-0000-0000B0670000}"/>
    <cellStyle name="Normal 13 12 2 3 4" xfId="26537" xr:uid="{00000000-0005-0000-0000-0000B1670000}"/>
    <cellStyle name="Normal 13 12 2 3 5" xfId="26538" xr:uid="{00000000-0005-0000-0000-0000B2670000}"/>
    <cellStyle name="Normal 13 12 2 4" xfId="26539" xr:uid="{00000000-0005-0000-0000-0000B3670000}"/>
    <cellStyle name="Normal 13 12 2 4 2" xfId="26540" xr:uid="{00000000-0005-0000-0000-0000B4670000}"/>
    <cellStyle name="Normal 13 12 2 4 3" xfId="26541" xr:uid="{00000000-0005-0000-0000-0000B5670000}"/>
    <cellStyle name="Normal 13 12 2 4 4" xfId="26542" xr:uid="{00000000-0005-0000-0000-0000B6670000}"/>
    <cellStyle name="Normal 13 12 2 4 5" xfId="26543" xr:uid="{00000000-0005-0000-0000-0000B7670000}"/>
    <cellStyle name="Normal 13 12 2 5" xfId="26544" xr:uid="{00000000-0005-0000-0000-0000B8670000}"/>
    <cellStyle name="Normal 13 12 2 5 2" xfId="26545" xr:uid="{00000000-0005-0000-0000-0000B9670000}"/>
    <cellStyle name="Normal 13 12 2 5 3" xfId="26546" xr:uid="{00000000-0005-0000-0000-0000BA670000}"/>
    <cellStyle name="Normal 13 12 2 5 4" xfId="26547" xr:uid="{00000000-0005-0000-0000-0000BB670000}"/>
    <cellStyle name="Normal 13 12 2 5 5" xfId="26548" xr:uid="{00000000-0005-0000-0000-0000BC670000}"/>
    <cellStyle name="Normal 13 12 2 6" xfId="26549" xr:uid="{00000000-0005-0000-0000-0000BD670000}"/>
    <cellStyle name="Normal 13 12 2 7" xfId="26550" xr:uid="{00000000-0005-0000-0000-0000BE670000}"/>
    <cellStyle name="Normal 13 12 2 8" xfId="26551" xr:uid="{00000000-0005-0000-0000-0000BF670000}"/>
    <cellStyle name="Normal 13 12 2 9" xfId="26552" xr:uid="{00000000-0005-0000-0000-0000C0670000}"/>
    <cellStyle name="Normal 13 12 3" xfId="26553" xr:uid="{00000000-0005-0000-0000-0000C1670000}"/>
    <cellStyle name="Normal 13 12 3 2" xfId="26554" xr:uid="{00000000-0005-0000-0000-0000C2670000}"/>
    <cellStyle name="Normal 13 12 3 3" xfId="26555" xr:uid="{00000000-0005-0000-0000-0000C3670000}"/>
    <cellStyle name="Normal 13 12 3 4" xfId="26556" xr:uid="{00000000-0005-0000-0000-0000C4670000}"/>
    <cellStyle name="Normal 13 12 3 5" xfId="26557" xr:uid="{00000000-0005-0000-0000-0000C5670000}"/>
    <cellStyle name="Normal 13 12 4" xfId="26558" xr:uid="{00000000-0005-0000-0000-0000C6670000}"/>
    <cellStyle name="Normal 13 12 4 2" xfId="26559" xr:uid="{00000000-0005-0000-0000-0000C7670000}"/>
    <cellStyle name="Normal 13 12 4 3" xfId="26560" xr:uid="{00000000-0005-0000-0000-0000C8670000}"/>
    <cellStyle name="Normal 13 12 4 4" xfId="26561" xr:uid="{00000000-0005-0000-0000-0000C9670000}"/>
    <cellStyle name="Normal 13 12 4 5" xfId="26562" xr:uid="{00000000-0005-0000-0000-0000CA670000}"/>
    <cellStyle name="Normal 13 12 5" xfId="26563" xr:uid="{00000000-0005-0000-0000-0000CB670000}"/>
    <cellStyle name="Normal 13 12 5 2" xfId="26564" xr:uid="{00000000-0005-0000-0000-0000CC670000}"/>
    <cellStyle name="Normal 13 12 5 3" xfId="26565" xr:uid="{00000000-0005-0000-0000-0000CD670000}"/>
    <cellStyle name="Normal 13 12 5 4" xfId="26566" xr:uid="{00000000-0005-0000-0000-0000CE670000}"/>
    <cellStyle name="Normal 13 12 5 5" xfId="26567" xr:uid="{00000000-0005-0000-0000-0000CF670000}"/>
    <cellStyle name="Normal 13 12 6" xfId="26568" xr:uid="{00000000-0005-0000-0000-0000D0670000}"/>
    <cellStyle name="Normal 13 12 6 2" xfId="26569" xr:uid="{00000000-0005-0000-0000-0000D1670000}"/>
    <cellStyle name="Normal 13 12 6 3" xfId="26570" xr:uid="{00000000-0005-0000-0000-0000D2670000}"/>
    <cellStyle name="Normal 13 12 6 4" xfId="26571" xr:uid="{00000000-0005-0000-0000-0000D3670000}"/>
    <cellStyle name="Normal 13 12 6 5" xfId="26572" xr:uid="{00000000-0005-0000-0000-0000D4670000}"/>
    <cellStyle name="Normal 13 12 7" xfId="26573" xr:uid="{00000000-0005-0000-0000-0000D5670000}"/>
    <cellStyle name="Normal 13 12 8" xfId="26574" xr:uid="{00000000-0005-0000-0000-0000D6670000}"/>
    <cellStyle name="Normal 13 12 9" xfId="26575" xr:uid="{00000000-0005-0000-0000-0000D7670000}"/>
    <cellStyle name="Normal 13 120" xfId="26576" xr:uid="{00000000-0005-0000-0000-0000D8670000}"/>
    <cellStyle name="Normal 13 121" xfId="26577" xr:uid="{00000000-0005-0000-0000-0000D9670000}"/>
    <cellStyle name="Normal 13 122" xfId="26578" xr:uid="{00000000-0005-0000-0000-0000DA670000}"/>
    <cellStyle name="Normal 13 123" xfId="26579" xr:uid="{00000000-0005-0000-0000-0000DB670000}"/>
    <cellStyle name="Normal 13 124" xfId="26580" xr:uid="{00000000-0005-0000-0000-0000DC670000}"/>
    <cellStyle name="Normal 13 125" xfId="26581" xr:uid="{00000000-0005-0000-0000-0000DD670000}"/>
    <cellStyle name="Normal 13 126" xfId="26582" xr:uid="{00000000-0005-0000-0000-0000DE670000}"/>
    <cellStyle name="Normal 13 127" xfId="26583" xr:uid="{00000000-0005-0000-0000-0000DF670000}"/>
    <cellStyle name="Normal 13 128" xfId="26584" xr:uid="{00000000-0005-0000-0000-0000E0670000}"/>
    <cellStyle name="Normal 13 129" xfId="26585" xr:uid="{00000000-0005-0000-0000-0000E1670000}"/>
    <cellStyle name="Normal 13 13" xfId="26586" xr:uid="{00000000-0005-0000-0000-0000E2670000}"/>
    <cellStyle name="Normal 13 13 10" xfId="26587" xr:uid="{00000000-0005-0000-0000-0000E3670000}"/>
    <cellStyle name="Normal 13 13 2" xfId="26588" xr:uid="{00000000-0005-0000-0000-0000E4670000}"/>
    <cellStyle name="Normal 13 13 2 2" xfId="26589" xr:uid="{00000000-0005-0000-0000-0000E5670000}"/>
    <cellStyle name="Normal 13 13 2 2 2" xfId="26590" xr:uid="{00000000-0005-0000-0000-0000E6670000}"/>
    <cellStyle name="Normal 13 13 2 2 3" xfId="26591" xr:uid="{00000000-0005-0000-0000-0000E7670000}"/>
    <cellStyle name="Normal 13 13 2 2 4" xfId="26592" xr:uid="{00000000-0005-0000-0000-0000E8670000}"/>
    <cellStyle name="Normal 13 13 2 2 5" xfId="26593" xr:uid="{00000000-0005-0000-0000-0000E9670000}"/>
    <cellStyle name="Normal 13 13 2 3" xfId="26594" xr:uid="{00000000-0005-0000-0000-0000EA670000}"/>
    <cellStyle name="Normal 13 13 2 3 2" xfId="26595" xr:uid="{00000000-0005-0000-0000-0000EB670000}"/>
    <cellStyle name="Normal 13 13 2 3 3" xfId="26596" xr:uid="{00000000-0005-0000-0000-0000EC670000}"/>
    <cellStyle name="Normal 13 13 2 3 4" xfId="26597" xr:uid="{00000000-0005-0000-0000-0000ED670000}"/>
    <cellStyle name="Normal 13 13 2 3 5" xfId="26598" xr:uid="{00000000-0005-0000-0000-0000EE670000}"/>
    <cellStyle name="Normal 13 13 2 4" xfId="26599" xr:uid="{00000000-0005-0000-0000-0000EF670000}"/>
    <cellStyle name="Normal 13 13 2 4 2" xfId="26600" xr:uid="{00000000-0005-0000-0000-0000F0670000}"/>
    <cellStyle name="Normal 13 13 2 4 3" xfId="26601" xr:uid="{00000000-0005-0000-0000-0000F1670000}"/>
    <cellStyle name="Normal 13 13 2 4 4" xfId="26602" xr:uid="{00000000-0005-0000-0000-0000F2670000}"/>
    <cellStyle name="Normal 13 13 2 4 5" xfId="26603" xr:uid="{00000000-0005-0000-0000-0000F3670000}"/>
    <cellStyle name="Normal 13 13 2 5" xfId="26604" xr:uid="{00000000-0005-0000-0000-0000F4670000}"/>
    <cellStyle name="Normal 13 13 2 5 2" xfId="26605" xr:uid="{00000000-0005-0000-0000-0000F5670000}"/>
    <cellStyle name="Normal 13 13 2 5 3" xfId="26606" xr:uid="{00000000-0005-0000-0000-0000F6670000}"/>
    <cellStyle name="Normal 13 13 2 5 4" xfId="26607" xr:uid="{00000000-0005-0000-0000-0000F7670000}"/>
    <cellStyle name="Normal 13 13 2 5 5" xfId="26608" xr:uid="{00000000-0005-0000-0000-0000F8670000}"/>
    <cellStyle name="Normal 13 13 2 6" xfId="26609" xr:uid="{00000000-0005-0000-0000-0000F9670000}"/>
    <cellStyle name="Normal 13 13 2 7" xfId="26610" xr:uid="{00000000-0005-0000-0000-0000FA670000}"/>
    <cellStyle name="Normal 13 13 2 8" xfId="26611" xr:uid="{00000000-0005-0000-0000-0000FB670000}"/>
    <cellStyle name="Normal 13 13 2 9" xfId="26612" xr:uid="{00000000-0005-0000-0000-0000FC670000}"/>
    <cellStyle name="Normal 13 13 3" xfId="26613" xr:uid="{00000000-0005-0000-0000-0000FD670000}"/>
    <cellStyle name="Normal 13 13 3 2" xfId="26614" xr:uid="{00000000-0005-0000-0000-0000FE670000}"/>
    <cellStyle name="Normal 13 13 3 3" xfId="26615" xr:uid="{00000000-0005-0000-0000-0000FF670000}"/>
    <cellStyle name="Normal 13 13 3 4" xfId="26616" xr:uid="{00000000-0005-0000-0000-000000680000}"/>
    <cellStyle name="Normal 13 13 3 5" xfId="26617" xr:uid="{00000000-0005-0000-0000-000001680000}"/>
    <cellStyle name="Normal 13 13 4" xfId="26618" xr:uid="{00000000-0005-0000-0000-000002680000}"/>
    <cellStyle name="Normal 13 13 4 2" xfId="26619" xr:uid="{00000000-0005-0000-0000-000003680000}"/>
    <cellStyle name="Normal 13 13 4 3" xfId="26620" xr:uid="{00000000-0005-0000-0000-000004680000}"/>
    <cellStyle name="Normal 13 13 4 4" xfId="26621" xr:uid="{00000000-0005-0000-0000-000005680000}"/>
    <cellStyle name="Normal 13 13 4 5" xfId="26622" xr:uid="{00000000-0005-0000-0000-000006680000}"/>
    <cellStyle name="Normal 13 13 5" xfId="26623" xr:uid="{00000000-0005-0000-0000-000007680000}"/>
    <cellStyle name="Normal 13 13 5 2" xfId="26624" xr:uid="{00000000-0005-0000-0000-000008680000}"/>
    <cellStyle name="Normal 13 13 5 3" xfId="26625" xr:uid="{00000000-0005-0000-0000-000009680000}"/>
    <cellStyle name="Normal 13 13 5 4" xfId="26626" xr:uid="{00000000-0005-0000-0000-00000A680000}"/>
    <cellStyle name="Normal 13 13 5 5" xfId="26627" xr:uid="{00000000-0005-0000-0000-00000B680000}"/>
    <cellStyle name="Normal 13 13 6" xfId="26628" xr:uid="{00000000-0005-0000-0000-00000C680000}"/>
    <cellStyle name="Normal 13 13 6 2" xfId="26629" xr:uid="{00000000-0005-0000-0000-00000D680000}"/>
    <cellStyle name="Normal 13 13 6 3" xfId="26630" xr:uid="{00000000-0005-0000-0000-00000E680000}"/>
    <cellStyle name="Normal 13 13 6 4" xfId="26631" xr:uid="{00000000-0005-0000-0000-00000F680000}"/>
    <cellStyle name="Normal 13 13 6 5" xfId="26632" xr:uid="{00000000-0005-0000-0000-000010680000}"/>
    <cellStyle name="Normal 13 13 7" xfId="26633" xr:uid="{00000000-0005-0000-0000-000011680000}"/>
    <cellStyle name="Normal 13 13 8" xfId="26634" xr:uid="{00000000-0005-0000-0000-000012680000}"/>
    <cellStyle name="Normal 13 13 9" xfId="26635" xr:uid="{00000000-0005-0000-0000-000013680000}"/>
    <cellStyle name="Normal 13 130" xfId="26636" xr:uid="{00000000-0005-0000-0000-000014680000}"/>
    <cellStyle name="Normal 13 131" xfId="26637" xr:uid="{00000000-0005-0000-0000-000015680000}"/>
    <cellStyle name="Normal 13 132" xfId="26638" xr:uid="{00000000-0005-0000-0000-000016680000}"/>
    <cellStyle name="Normal 13 133" xfId="26639" xr:uid="{00000000-0005-0000-0000-000017680000}"/>
    <cellStyle name="Normal 13 134" xfId="26640" xr:uid="{00000000-0005-0000-0000-000018680000}"/>
    <cellStyle name="Normal 13 135" xfId="26641" xr:uid="{00000000-0005-0000-0000-000019680000}"/>
    <cellStyle name="Normal 13 136" xfId="26642" xr:uid="{00000000-0005-0000-0000-00001A680000}"/>
    <cellStyle name="Normal 13 137" xfId="26643" xr:uid="{00000000-0005-0000-0000-00001B680000}"/>
    <cellStyle name="Normal 13 138" xfId="26644" xr:uid="{00000000-0005-0000-0000-00001C680000}"/>
    <cellStyle name="Normal 13 139" xfId="26645" xr:uid="{00000000-0005-0000-0000-00001D680000}"/>
    <cellStyle name="Normal 13 14" xfId="26646" xr:uid="{00000000-0005-0000-0000-00001E680000}"/>
    <cellStyle name="Normal 13 14 10" xfId="26647" xr:uid="{00000000-0005-0000-0000-00001F680000}"/>
    <cellStyle name="Normal 13 14 2" xfId="26648" xr:uid="{00000000-0005-0000-0000-000020680000}"/>
    <cellStyle name="Normal 13 14 2 2" xfId="26649" xr:uid="{00000000-0005-0000-0000-000021680000}"/>
    <cellStyle name="Normal 13 14 2 2 2" xfId="26650" xr:uid="{00000000-0005-0000-0000-000022680000}"/>
    <cellStyle name="Normal 13 14 2 2 3" xfId="26651" xr:uid="{00000000-0005-0000-0000-000023680000}"/>
    <cellStyle name="Normal 13 14 2 2 4" xfId="26652" xr:uid="{00000000-0005-0000-0000-000024680000}"/>
    <cellStyle name="Normal 13 14 2 2 5" xfId="26653" xr:uid="{00000000-0005-0000-0000-000025680000}"/>
    <cellStyle name="Normal 13 14 2 3" xfId="26654" xr:uid="{00000000-0005-0000-0000-000026680000}"/>
    <cellStyle name="Normal 13 14 2 3 2" xfId="26655" xr:uid="{00000000-0005-0000-0000-000027680000}"/>
    <cellStyle name="Normal 13 14 2 3 3" xfId="26656" xr:uid="{00000000-0005-0000-0000-000028680000}"/>
    <cellStyle name="Normal 13 14 2 3 4" xfId="26657" xr:uid="{00000000-0005-0000-0000-000029680000}"/>
    <cellStyle name="Normal 13 14 2 3 5" xfId="26658" xr:uid="{00000000-0005-0000-0000-00002A680000}"/>
    <cellStyle name="Normal 13 14 2 4" xfId="26659" xr:uid="{00000000-0005-0000-0000-00002B680000}"/>
    <cellStyle name="Normal 13 14 2 4 2" xfId="26660" xr:uid="{00000000-0005-0000-0000-00002C680000}"/>
    <cellStyle name="Normal 13 14 2 4 3" xfId="26661" xr:uid="{00000000-0005-0000-0000-00002D680000}"/>
    <cellStyle name="Normal 13 14 2 4 4" xfId="26662" xr:uid="{00000000-0005-0000-0000-00002E680000}"/>
    <cellStyle name="Normal 13 14 2 4 5" xfId="26663" xr:uid="{00000000-0005-0000-0000-00002F680000}"/>
    <cellStyle name="Normal 13 14 2 5" xfId="26664" xr:uid="{00000000-0005-0000-0000-000030680000}"/>
    <cellStyle name="Normal 13 14 2 5 2" xfId="26665" xr:uid="{00000000-0005-0000-0000-000031680000}"/>
    <cellStyle name="Normal 13 14 2 5 3" xfId="26666" xr:uid="{00000000-0005-0000-0000-000032680000}"/>
    <cellStyle name="Normal 13 14 2 5 4" xfId="26667" xr:uid="{00000000-0005-0000-0000-000033680000}"/>
    <cellStyle name="Normal 13 14 2 5 5" xfId="26668" xr:uid="{00000000-0005-0000-0000-000034680000}"/>
    <cellStyle name="Normal 13 14 2 6" xfId="26669" xr:uid="{00000000-0005-0000-0000-000035680000}"/>
    <cellStyle name="Normal 13 14 2 7" xfId="26670" xr:uid="{00000000-0005-0000-0000-000036680000}"/>
    <cellStyle name="Normal 13 14 2 8" xfId="26671" xr:uid="{00000000-0005-0000-0000-000037680000}"/>
    <cellStyle name="Normal 13 14 2 9" xfId="26672" xr:uid="{00000000-0005-0000-0000-000038680000}"/>
    <cellStyle name="Normal 13 14 3" xfId="26673" xr:uid="{00000000-0005-0000-0000-000039680000}"/>
    <cellStyle name="Normal 13 14 3 2" xfId="26674" xr:uid="{00000000-0005-0000-0000-00003A680000}"/>
    <cellStyle name="Normal 13 14 3 3" xfId="26675" xr:uid="{00000000-0005-0000-0000-00003B680000}"/>
    <cellStyle name="Normal 13 14 3 4" xfId="26676" xr:uid="{00000000-0005-0000-0000-00003C680000}"/>
    <cellStyle name="Normal 13 14 3 5" xfId="26677" xr:uid="{00000000-0005-0000-0000-00003D680000}"/>
    <cellStyle name="Normal 13 14 4" xfId="26678" xr:uid="{00000000-0005-0000-0000-00003E680000}"/>
    <cellStyle name="Normal 13 14 4 2" xfId="26679" xr:uid="{00000000-0005-0000-0000-00003F680000}"/>
    <cellStyle name="Normal 13 14 4 3" xfId="26680" xr:uid="{00000000-0005-0000-0000-000040680000}"/>
    <cellStyle name="Normal 13 14 4 4" xfId="26681" xr:uid="{00000000-0005-0000-0000-000041680000}"/>
    <cellStyle name="Normal 13 14 4 5" xfId="26682" xr:uid="{00000000-0005-0000-0000-000042680000}"/>
    <cellStyle name="Normal 13 14 5" xfId="26683" xr:uid="{00000000-0005-0000-0000-000043680000}"/>
    <cellStyle name="Normal 13 14 5 2" xfId="26684" xr:uid="{00000000-0005-0000-0000-000044680000}"/>
    <cellStyle name="Normal 13 14 5 3" xfId="26685" xr:uid="{00000000-0005-0000-0000-000045680000}"/>
    <cellStyle name="Normal 13 14 5 4" xfId="26686" xr:uid="{00000000-0005-0000-0000-000046680000}"/>
    <cellStyle name="Normal 13 14 5 5" xfId="26687" xr:uid="{00000000-0005-0000-0000-000047680000}"/>
    <cellStyle name="Normal 13 14 6" xfId="26688" xr:uid="{00000000-0005-0000-0000-000048680000}"/>
    <cellStyle name="Normal 13 14 6 2" xfId="26689" xr:uid="{00000000-0005-0000-0000-000049680000}"/>
    <cellStyle name="Normal 13 14 6 3" xfId="26690" xr:uid="{00000000-0005-0000-0000-00004A680000}"/>
    <cellStyle name="Normal 13 14 6 4" xfId="26691" xr:uid="{00000000-0005-0000-0000-00004B680000}"/>
    <cellStyle name="Normal 13 14 6 5" xfId="26692" xr:uid="{00000000-0005-0000-0000-00004C680000}"/>
    <cellStyle name="Normal 13 14 7" xfId="26693" xr:uid="{00000000-0005-0000-0000-00004D680000}"/>
    <cellStyle name="Normal 13 14 8" xfId="26694" xr:uid="{00000000-0005-0000-0000-00004E680000}"/>
    <cellStyle name="Normal 13 14 9" xfId="26695" xr:uid="{00000000-0005-0000-0000-00004F680000}"/>
    <cellStyle name="Normal 13 140" xfId="26696" xr:uid="{00000000-0005-0000-0000-000050680000}"/>
    <cellStyle name="Normal 13 141" xfId="26697" xr:uid="{00000000-0005-0000-0000-000051680000}"/>
    <cellStyle name="Normal 13 142" xfId="26698" xr:uid="{00000000-0005-0000-0000-000052680000}"/>
    <cellStyle name="Normal 13 143" xfId="26699" xr:uid="{00000000-0005-0000-0000-000053680000}"/>
    <cellStyle name="Normal 13 144" xfId="26700" xr:uid="{00000000-0005-0000-0000-000054680000}"/>
    <cellStyle name="Normal 13 145" xfId="26701" xr:uid="{00000000-0005-0000-0000-000055680000}"/>
    <cellStyle name="Normal 13 146" xfId="26702" xr:uid="{00000000-0005-0000-0000-000056680000}"/>
    <cellStyle name="Normal 13 147" xfId="26703" xr:uid="{00000000-0005-0000-0000-000057680000}"/>
    <cellStyle name="Normal 13 148" xfId="26704" xr:uid="{00000000-0005-0000-0000-000058680000}"/>
    <cellStyle name="Normal 13 149" xfId="26705" xr:uid="{00000000-0005-0000-0000-000059680000}"/>
    <cellStyle name="Normal 13 15" xfId="26706" xr:uid="{00000000-0005-0000-0000-00005A680000}"/>
    <cellStyle name="Normal 13 15 2" xfId="26707" xr:uid="{00000000-0005-0000-0000-00005B680000}"/>
    <cellStyle name="Normal 13 15 2 2" xfId="26708" xr:uid="{00000000-0005-0000-0000-00005C680000}"/>
    <cellStyle name="Normal 13 15 2 3" xfId="26709" xr:uid="{00000000-0005-0000-0000-00005D680000}"/>
    <cellStyle name="Normal 13 15 2 4" xfId="26710" xr:uid="{00000000-0005-0000-0000-00005E680000}"/>
    <cellStyle name="Normal 13 15 2 5" xfId="26711" xr:uid="{00000000-0005-0000-0000-00005F680000}"/>
    <cellStyle name="Normal 13 15 3" xfId="26712" xr:uid="{00000000-0005-0000-0000-000060680000}"/>
    <cellStyle name="Normal 13 15 3 2" xfId="26713" xr:uid="{00000000-0005-0000-0000-000061680000}"/>
    <cellStyle name="Normal 13 15 3 3" xfId="26714" xr:uid="{00000000-0005-0000-0000-000062680000}"/>
    <cellStyle name="Normal 13 15 3 4" xfId="26715" xr:uid="{00000000-0005-0000-0000-000063680000}"/>
    <cellStyle name="Normal 13 15 3 5" xfId="26716" xr:uid="{00000000-0005-0000-0000-000064680000}"/>
    <cellStyle name="Normal 13 15 4" xfId="26717" xr:uid="{00000000-0005-0000-0000-000065680000}"/>
    <cellStyle name="Normal 13 15 4 2" xfId="26718" xr:uid="{00000000-0005-0000-0000-000066680000}"/>
    <cellStyle name="Normal 13 15 4 3" xfId="26719" xr:uid="{00000000-0005-0000-0000-000067680000}"/>
    <cellStyle name="Normal 13 15 4 4" xfId="26720" xr:uid="{00000000-0005-0000-0000-000068680000}"/>
    <cellStyle name="Normal 13 15 4 5" xfId="26721" xr:uid="{00000000-0005-0000-0000-000069680000}"/>
    <cellStyle name="Normal 13 15 5" xfId="26722" xr:uid="{00000000-0005-0000-0000-00006A680000}"/>
    <cellStyle name="Normal 13 15 5 2" xfId="26723" xr:uid="{00000000-0005-0000-0000-00006B680000}"/>
    <cellStyle name="Normal 13 15 5 3" xfId="26724" xr:uid="{00000000-0005-0000-0000-00006C680000}"/>
    <cellStyle name="Normal 13 15 5 4" xfId="26725" xr:uid="{00000000-0005-0000-0000-00006D680000}"/>
    <cellStyle name="Normal 13 15 5 5" xfId="26726" xr:uid="{00000000-0005-0000-0000-00006E680000}"/>
    <cellStyle name="Normal 13 15 6" xfId="26727" xr:uid="{00000000-0005-0000-0000-00006F680000}"/>
    <cellStyle name="Normal 13 15 7" xfId="26728" xr:uid="{00000000-0005-0000-0000-000070680000}"/>
    <cellStyle name="Normal 13 15 8" xfId="26729" xr:uid="{00000000-0005-0000-0000-000071680000}"/>
    <cellStyle name="Normal 13 15 9" xfId="26730" xr:uid="{00000000-0005-0000-0000-000072680000}"/>
    <cellStyle name="Normal 13 150" xfId="26731" xr:uid="{00000000-0005-0000-0000-000073680000}"/>
    <cellStyle name="Normal 13 151" xfId="26732" xr:uid="{00000000-0005-0000-0000-000074680000}"/>
    <cellStyle name="Normal 13 152" xfId="26733" xr:uid="{00000000-0005-0000-0000-000075680000}"/>
    <cellStyle name="Normal 13 153" xfId="26734" xr:uid="{00000000-0005-0000-0000-000076680000}"/>
    <cellStyle name="Normal 13 154" xfId="26735" xr:uid="{00000000-0005-0000-0000-000077680000}"/>
    <cellStyle name="Normal 13 155" xfId="26736" xr:uid="{00000000-0005-0000-0000-000078680000}"/>
    <cellStyle name="Normal 13 156" xfId="26737" xr:uid="{00000000-0005-0000-0000-000079680000}"/>
    <cellStyle name="Normal 13 157" xfId="26738" xr:uid="{00000000-0005-0000-0000-00007A680000}"/>
    <cellStyle name="Normal 13 158" xfId="26739" xr:uid="{00000000-0005-0000-0000-00007B680000}"/>
    <cellStyle name="Normal 13 159" xfId="26740" xr:uid="{00000000-0005-0000-0000-00007C680000}"/>
    <cellStyle name="Normal 13 16" xfId="26741" xr:uid="{00000000-0005-0000-0000-00007D680000}"/>
    <cellStyle name="Normal 13 16 2" xfId="26742" xr:uid="{00000000-0005-0000-0000-00007E680000}"/>
    <cellStyle name="Normal 13 16 3" xfId="26743" xr:uid="{00000000-0005-0000-0000-00007F680000}"/>
    <cellStyle name="Normal 13 16 4" xfId="26744" xr:uid="{00000000-0005-0000-0000-000080680000}"/>
    <cellStyle name="Normal 13 16 5" xfId="26745" xr:uid="{00000000-0005-0000-0000-000081680000}"/>
    <cellStyle name="Normal 13 160" xfId="26746" xr:uid="{00000000-0005-0000-0000-000082680000}"/>
    <cellStyle name="Normal 13 161" xfId="26747" xr:uid="{00000000-0005-0000-0000-000083680000}"/>
    <cellStyle name="Normal 13 162" xfId="26748" xr:uid="{00000000-0005-0000-0000-000084680000}"/>
    <cellStyle name="Normal 13 17" xfId="26749" xr:uid="{00000000-0005-0000-0000-000085680000}"/>
    <cellStyle name="Normal 13 17 2" xfId="26750" xr:uid="{00000000-0005-0000-0000-000086680000}"/>
    <cellStyle name="Normal 13 17 3" xfId="26751" xr:uid="{00000000-0005-0000-0000-000087680000}"/>
    <cellStyle name="Normal 13 17 4" xfId="26752" xr:uid="{00000000-0005-0000-0000-000088680000}"/>
    <cellStyle name="Normal 13 17 5" xfId="26753" xr:uid="{00000000-0005-0000-0000-000089680000}"/>
    <cellStyle name="Normal 13 18" xfId="26754" xr:uid="{00000000-0005-0000-0000-00008A680000}"/>
    <cellStyle name="Normal 13 18 2" xfId="26755" xr:uid="{00000000-0005-0000-0000-00008B680000}"/>
    <cellStyle name="Normal 13 18 3" xfId="26756" xr:uid="{00000000-0005-0000-0000-00008C680000}"/>
    <cellStyle name="Normal 13 18 4" xfId="26757" xr:uid="{00000000-0005-0000-0000-00008D680000}"/>
    <cellStyle name="Normal 13 18 5" xfId="26758" xr:uid="{00000000-0005-0000-0000-00008E680000}"/>
    <cellStyle name="Normal 13 19" xfId="26759" xr:uid="{00000000-0005-0000-0000-00008F680000}"/>
    <cellStyle name="Normal 13 19 2" xfId="26760" xr:uid="{00000000-0005-0000-0000-000090680000}"/>
    <cellStyle name="Normal 13 19 3" xfId="26761" xr:uid="{00000000-0005-0000-0000-000091680000}"/>
    <cellStyle name="Normal 13 19 4" xfId="26762" xr:uid="{00000000-0005-0000-0000-000092680000}"/>
    <cellStyle name="Normal 13 19 5" xfId="26763" xr:uid="{00000000-0005-0000-0000-000093680000}"/>
    <cellStyle name="Normal 13 2" xfId="26764" xr:uid="{00000000-0005-0000-0000-000094680000}"/>
    <cellStyle name="Normal 13 2 10" xfId="26765" xr:uid="{00000000-0005-0000-0000-000095680000}"/>
    <cellStyle name="Normal 13 2 10 10" xfId="26766" xr:uid="{00000000-0005-0000-0000-000096680000}"/>
    <cellStyle name="Normal 13 2 10 2" xfId="26767" xr:uid="{00000000-0005-0000-0000-000097680000}"/>
    <cellStyle name="Normal 13 2 10 2 2" xfId="26768" xr:uid="{00000000-0005-0000-0000-000098680000}"/>
    <cellStyle name="Normal 13 2 10 2 2 2" xfId="26769" xr:uid="{00000000-0005-0000-0000-000099680000}"/>
    <cellStyle name="Normal 13 2 10 2 2 3" xfId="26770" xr:uid="{00000000-0005-0000-0000-00009A680000}"/>
    <cellStyle name="Normal 13 2 10 2 2 4" xfId="26771" xr:uid="{00000000-0005-0000-0000-00009B680000}"/>
    <cellStyle name="Normal 13 2 10 2 2 5" xfId="26772" xr:uid="{00000000-0005-0000-0000-00009C680000}"/>
    <cellStyle name="Normal 13 2 10 2 3" xfId="26773" xr:uid="{00000000-0005-0000-0000-00009D680000}"/>
    <cellStyle name="Normal 13 2 10 2 3 2" xfId="26774" xr:uid="{00000000-0005-0000-0000-00009E680000}"/>
    <cellStyle name="Normal 13 2 10 2 3 3" xfId="26775" xr:uid="{00000000-0005-0000-0000-00009F680000}"/>
    <cellStyle name="Normal 13 2 10 2 3 4" xfId="26776" xr:uid="{00000000-0005-0000-0000-0000A0680000}"/>
    <cellStyle name="Normal 13 2 10 2 3 5" xfId="26777" xr:uid="{00000000-0005-0000-0000-0000A1680000}"/>
    <cellStyle name="Normal 13 2 10 2 4" xfId="26778" xr:uid="{00000000-0005-0000-0000-0000A2680000}"/>
    <cellStyle name="Normal 13 2 10 2 4 2" xfId="26779" xr:uid="{00000000-0005-0000-0000-0000A3680000}"/>
    <cellStyle name="Normal 13 2 10 2 4 3" xfId="26780" xr:uid="{00000000-0005-0000-0000-0000A4680000}"/>
    <cellStyle name="Normal 13 2 10 2 4 4" xfId="26781" xr:uid="{00000000-0005-0000-0000-0000A5680000}"/>
    <cellStyle name="Normal 13 2 10 2 4 5" xfId="26782" xr:uid="{00000000-0005-0000-0000-0000A6680000}"/>
    <cellStyle name="Normal 13 2 10 2 5" xfId="26783" xr:uid="{00000000-0005-0000-0000-0000A7680000}"/>
    <cellStyle name="Normal 13 2 10 2 5 2" xfId="26784" xr:uid="{00000000-0005-0000-0000-0000A8680000}"/>
    <cellStyle name="Normal 13 2 10 2 5 3" xfId="26785" xr:uid="{00000000-0005-0000-0000-0000A9680000}"/>
    <cellStyle name="Normal 13 2 10 2 5 4" xfId="26786" xr:uid="{00000000-0005-0000-0000-0000AA680000}"/>
    <cellStyle name="Normal 13 2 10 2 5 5" xfId="26787" xr:uid="{00000000-0005-0000-0000-0000AB680000}"/>
    <cellStyle name="Normal 13 2 10 2 6" xfId="26788" xr:uid="{00000000-0005-0000-0000-0000AC680000}"/>
    <cellStyle name="Normal 13 2 10 2 7" xfId="26789" xr:uid="{00000000-0005-0000-0000-0000AD680000}"/>
    <cellStyle name="Normal 13 2 10 2 8" xfId="26790" xr:uid="{00000000-0005-0000-0000-0000AE680000}"/>
    <cellStyle name="Normal 13 2 10 2 9" xfId="26791" xr:uid="{00000000-0005-0000-0000-0000AF680000}"/>
    <cellStyle name="Normal 13 2 10 3" xfId="26792" xr:uid="{00000000-0005-0000-0000-0000B0680000}"/>
    <cellStyle name="Normal 13 2 10 3 2" xfId="26793" xr:uid="{00000000-0005-0000-0000-0000B1680000}"/>
    <cellStyle name="Normal 13 2 10 3 3" xfId="26794" xr:uid="{00000000-0005-0000-0000-0000B2680000}"/>
    <cellStyle name="Normal 13 2 10 3 4" xfId="26795" xr:uid="{00000000-0005-0000-0000-0000B3680000}"/>
    <cellStyle name="Normal 13 2 10 3 5" xfId="26796" xr:uid="{00000000-0005-0000-0000-0000B4680000}"/>
    <cellStyle name="Normal 13 2 10 4" xfId="26797" xr:uid="{00000000-0005-0000-0000-0000B5680000}"/>
    <cellStyle name="Normal 13 2 10 4 2" xfId="26798" xr:uid="{00000000-0005-0000-0000-0000B6680000}"/>
    <cellStyle name="Normal 13 2 10 4 3" xfId="26799" xr:uid="{00000000-0005-0000-0000-0000B7680000}"/>
    <cellStyle name="Normal 13 2 10 4 4" xfId="26800" xr:uid="{00000000-0005-0000-0000-0000B8680000}"/>
    <cellStyle name="Normal 13 2 10 4 5" xfId="26801" xr:uid="{00000000-0005-0000-0000-0000B9680000}"/>
    <cellStyle name="Normal 13 2 10 5" xfId="26802" xr:uid="{00000000-0005-0000-0000-0000BA680000}"/>
    <cellStyle name="Normal 13 2 10 5 2" xfId="26803" xr:uid="{00000000-0005-0000-0000-0000BB680000}"/>
    <cellStyle name="Normal 13 2 10 5 3" xfId="26804" xr:uid="{00000000-0005-0000-0000-0000BC680000}"/>
    <cellStyle name="Normal 13 2 10 5 4" xfId="26805" xr:uid="{00000000-0005-0000-0000-0000BD680000}"/>
    <cellStyle name="Normal 13 2 10 5 5" xfId="26806" xr:uid="{00000000-0005-0000-0000-0000BE680000}"/>
    <cellStyle name="Normal 13 2 10 6" xfId="26807" xr:uid="{00000000-0005-0000-0000-0000BF680000}"/>
    <cellStyle name="Normal 13 2 10 6 2" xfId="26808" xr:uid="{00000000-0005-0000-0000-0000C0680000}"/>
    <cellStyle name="Normal 13 2 10 6 3" xfId="26809" xr:uid="{00000000-0005-0000-0000-0000C1680000}"/>
    <cellStyle name="Normal 13 2 10 6 4" xfId="26810" xr:uid="{00000000-0005-0000-0000-0000C2680000}"/>
    <cellStyle name="Normal 13 2 10 6 5" xfId="26811" xr:uid="{00000000-0005-0000-0000-0000C3680000}"/>
    <cellStyle name="Normal 13 2 10 7" xfId="26812" xr:uid="{00000000-0005-0000-0000-0000C4680000}"/>
    <cellStyle name="Normal 13 2 10 8" xfId="26813" xr:uid="{00000000-0005-0000-0000-0000C5680000}"/>
    <cellStyle name="Normal 13 2 10 9" xfId="26814" xr:uid="{00000000-0005-0000-0000-0000C6680000}"/>
    <cellStyle name="Normal 13 2 100" xfId="26815" xr:uid="{00000000-0005-0000-0000-0000C7680000}"/>
    <cellStyle name="Normal 13 2 101" xfId="26816" xr:uid="{00000000-0005-0000-0000-0000C8680000}"/>
    <cellStyle name="Normal 13 2 102" xfId="26817" xr:uid="{00000000-0005-0000-0000-0000C9680000}"/>
    <cellStyle name="Normal 13 2 103" xfId="26818" xr:uid="{00000000-0005-0000-0000-0000CA680000}"/>
    <cellStyle name="Normal 13 2 104" xfId="26819" xr:uid="{00000000-0005-0000-0000-0000CB680000}"/>
    <cellStyle name="Normal 13 2 105" xfId="26820" xr:uid="{00000000-0005-0000-0000-0000CC680000}"/>
    <cellStyle name="Normal 13 2 106" xfId="26821" xr:uid="{00000000-0005-0000-0000-0000CD680000}"/>
    <cellStyle name="Normal 13 2 107" xfId="26822" xr:uid="{00000000-0005-0000-0000-0000CE680000}"/>
    <cellStyle name="Normal 13 2 108" xfId="26823" xr:uid="{00000000-0005-0000-0000-0000CF680000}"/>
    <cellStyle name="Normal 13 2 109" xfId="26824" xr:uid="{00000000-0005-0000-0000-0000D0680000}"/>
    <cellStyle name="Normal 13 2 11" xfId="26825" xr:uid="{00000000-0005-0000-0000-0000D1680000}"/>
    <cellStyle name="Normal 13 2 11 10" xfId="26826" xr:uid="{00000000-0005-0000-0000-0000D2680000}"/>
    <cellStyle name="Normal 13 2 11 2" xfId="26827" xr:uid="{00000000-0005-0000-0000-0000D3680000}"/>
    <cellStyle name="Normal 13 2 11 2 2" xfId="26828" xr:uid="{00000000-0005-0000-0000-0000D4680000}"/>
    <cellStyle name="Normal 13 2 11 2 2 2" xfId="26829" xr:uid="{00000000-0005-0000-0000-0000D5680000}"/>
    <cellStyle name="Normal 13 2 11 2 2 3" xfId="26830" xr:uid="{00000000-0005-0000-0000-0000D6680000}"/>
    <cellStyle name="Normal 13 2 11 2 2 4" xfId="26831" xr:uid="{00000000-0005-0000-0000-0000D7680000}"/>
    <cellStyle name="Normal 13 2 11 2 2 5" xfId="26832" xr:uid="{00000000-0005-0000-0000-0000D8680000}"/>
    <cellStyle name="Normal 13 2 11 2 3" xfId="26833" xr:uid="{00000000-0005-0000-0000-0000D9680000}"/>
    <cellStyle name="Normal 13 2 11 2 3 2" xfId="26834" xr:uid="{00000000-0005-0000-0000-0000DA680000}"/>
    <cellStyle name="Normal 13 2 11 2 3 3" xfId="26835" xr:uid="{00000000-0005-0000-0000-0000DB680000}"/>
    <cellStyle name="Normal 13 2 11 2 3 4" xfId="26836" xr:uid="{00000000-0005-0000-0000-0000DC680000}"/>
    <cellStyle name="Normal 13 2 11 2 3 5" xfId="26837" xr:uid="{00000000-0005-0000-0000-0000DD680000}"/>
    <cellStyle name="Normal 13 2 11 2 4" xfId="26838" xr:uid="{00000000-0005-0000-0000-0000DE680000}"/>
    <cellStyle name="Normal 13 2 11 2 4 2" xfId="26839" xr:uid="{00000000-0005-0000-0000-0000DF680000}"/>
    <cellStyle name="Normal 13 2 11 2 4 3" xfId="26840" xr:uid="{00000000-0005-0000-0000-0000E0680000}"/>
    <cellStyle name="Normal 13 2 11 2 4 4" xfId="26841" xr:uid="{00000000-0005-0000-0000-0000E1680000}"/>
    <cellStyle name="Normal 13 2 11 2 4 5" xfId="26842" xr:uid="{00000000-0005-0000-0000-0000E2680000}"/>
    <cellStyle name="Normal 13 2 11 2 5" xfId="26843" xr:uid="{00000000-0005-0000-0000-0000E3680000}"/>
    <cellStyle name="Normal 13 2 11 2 5 2" xfId="26844" xr:uid="{00000000-0005-0000-0000-0000E4680000}"/>
    <cellStyle name="Normal 13 2 11 2 5 3" xfId="26845" xr:uid="{00000000-0005-0000-0000-0000E5680000}"/>
    <cellStyle name="Normal 13 2 11 2 5 4" xfId="26846" xr:uid="{00000000-0005-0000-0000-0000E6680000}"/>
    <cellStyle name="Normal 13 2 11 2 5 5" xfId="26847" xr:uid="{00000000-0005-0000-0000-0000E7680000}"/>
    <cellStyle name="Normal 13 2 11 2 6" xfId="26848" xr:uid="{00000000-0005-0000-0000-0000E8680000}"/>
    <cellStyle name="Normal 13 2 11 2 7" xfId="26849" xr:uid="{00000000-0005-0000-0000-0000E9680000}"/>
    <cellStyle name="Normal 13 2 11 2 8" xfId="26850" xr:uid="{00000000-0005-0000-0000-0000EA680000}"/>
    <cellStyle name="Normal 13 2 11 2 9" xfId="26851" xr:uid="{00000000-0005-0000-0000-0000EB680000}"/>
    <cellStyle name="Normal 13 2 11 3" xfId="26852" xr:uid="{00000000-0005-0000-0000-0000EC680000}"/>
    <cellStyle name="Normal 13 2 11 3 2" xfId="26853" xr:uid="{00000000-0005-0000-0000-0000ED680000}"/>
    <cellStyle name="Normal 13 2 11 3 3" xfId="26854" xr:uid="{00000000-0005-0000-0000-0000EE680000}"/>
    <cellStyle name="Normal 13 2 11 3 4" xfId="26855" xr:uid="{00000000-0005-0000-0000-0000EF680000}"/>
    <cellStyle name="Normal 13 2 11 3 5" xfId="26856" xr:uid="{00000000-0005-0000-0000-0000F0680000}"/>
    <cellStyle name="Normal 13 2 11 4" xfId="26857" xr:uid="{00000000-0005-0000-0000-0000F1680000}"/>
    <cellStyle name="Normal 13 2 11 4 2" xfId="26858" xr:uid="{00000000-0005-0000-0000-0000F2680000}"/>
    <cellStyle name="Normal 13 2 11 4 3" xfId="26859" xr:uid="{00000000-0005-0000-0000-0000F3680000}"/>
    <cellStyle name="Normal 13 2 11 4 4" xfId="26860" xr:uid="{00000000-0005-0000-0000-0000F4680000}"/>
    <cellStyle name="Normal 13 2 11 4 5" xfId="26861" xr:uid="{00000000-0005-0000-0000-0000F5680000}"/>
    <cellStyle name="Normal 13 2 11 5" xfId="26862" xr:uid="{00000000-0005-0000-0000-0000F6680000}"/>
    <cellStyle name="Normal 13 2 11 5 2" xfId="26863" xr:uid="{00000000-0005-0000-0000-0000F7680000}"/>
    <cellStyle name="Normal 13 2 11 5 3" xfId="26864" xr:uid="{00000000-0005-0000-0000-0000F8680000}"/>
    <cellStyle name="Normal 13 2 11 5 4" xfId="26865" xr:uid="{00000000-0005-0000-0000-0000F9680000}"/>
    <cellStyle name="Normal 13 2 11 5 5" xfId="26866" xr:uid="{00000000-0005-0000-0000-0000FA680000}"/>
    <cellStyle name="Normal 13 2 11 6" xfId="26867" xr:uid="{00000000-0005-0000-0000-0000FB680000}"/>
    <cellStyle name="Normal 13 2 11 6 2" xfId="26868" xr:uid="{00000000-0005-0000-0000-0000FC680000}"/>
    <cellStyle name="Normal 13 2 11 6 3" xfId="26869" xr:uid="{00000000-0005-0000-0000-0000FD680000}"/>
    <cellStyle name="Normal 13 2 11 6 4" xfId="26870" xr:uid="{00000000-0005-0000-0000-0000FE680000}"/>
    <cellStyle name="Normal 13 2 11 6 5" xfId="26871" xr:uid="{00000000-0005-0000-0000-0000FF680000}"/>
    <cellStyle name="Normal 13 2 11 7" xfId="26872" xr:uid="{00000000-0005-0000-0000-000000690000}"/>
    <cellStyle name="Normal 13 2 11 8" xfId="26873" xr:uid="{00000000-0005-0000-0000-000001690000}"/>
    <cellStyle name="Normal 13 2 11 9" xfId="26874" xr:uid="{00000000-0005-0000-0000-000002690000}"/>
    <cellStyle name="Normal 13 2 110" xfId="26875" xr:uid="{00000000-0005-0000-0000-000003690000}"/>
    <cellStyle name="Normal 13 2 111" xfId="26876" xr:uid="{00000000-0005-0000-0000-000004690000}"/>
    <cellStyle name="Normal 13 2 112" xfId="26877" xr:uid="{00000000-0005-0000-0000-000005690000}"/>
    <cellStyle name="Normal 13 2 113" xfId="26878" xr:uid="{00000000-0005-0000-0000-000006690000}"/>
    <cellStyle name="Normal 13 2 114" xfId="26879" xr:uid="{00000000-0005-0000-0000-000007690000}"/>
    <cellStyle name="Normal 13 2 115" xfId="26880" xr:uid="{00000000-0005-0000-0000-000008690000}"/>
    <cellStyle name="Normal 13 2 116" xfId="26881" xr:uid="{00000000-0005-0000-0000-000009690000}"/>
    <cellStyle name="Normal 13 2 117" xfId="26882" xr:uid="{00000000-0005-0000-0000-00000A690000}"/>
    <cellStyle name="Normal 13 2 118" xfId="26883" xr:uid="{00000000-0005-0000-0000-00000B690000}"/>
    <cellStyle name="Normal 13 2 119" xfId="26884" xr:uid="{00000000-0005-0000-0000-00000C690000}"/>
    <cellStyle name="Normal 13 2 12" xfId="26885" xr:uid="{00000000-0005-0000-0000-00000D690000}"/>
    <cellStyle name="Normal 13 2 12 10" xfId="26886" xr:uid="{00000000-0005-0000-0000-00000E690000}"/>
    <cellStyle name="Normal 13 2 12 2" xfId="26887" xr:uid="{00000000-0005-0000-0000-00000F690000}"/>
    <cellStyle name="Normal 13 2 12 2 2" xfId="26888" xr:uid="{00000000-0005-0000-0000-000010690000}"/>
    <cellStyle name="Normal 13 2 12 2 2 2" xfId="26889" xr:uid="{00000000-0005-0000-0000-000011690000}"/>
    <cellStyle name="Normal 13 2 12 2 2 3" xfId="26890" xr:uid="{00000000-0005-0000-0000-000012690000}"/>
    <cellStyle name="Normal 13 2 12 2 2 4" xfId="26891" xr:uid="{00000000-0005-0000-0000-000013690000}"/>
    <cellStyle name="Normal 13 2 12 2 2 5" xfId="26892" xr:uid="{00000000-0005-0000-0000-000014690000}"/>
    <cellStyle name="Normal 13 2 12 2 3" xfId="26893" xr:uid="{00000000-0005-0000-0000-000015690000}"/>
    <cellStyle name="Normal 13 2 12 2 3 2" xfId="26894" xr:uid="{00000000-0005-0000-0000-000016690000}"/>
    <cellStyle name="Normal 13 2 12 2 3 3" xfId="26895" xr:uid="{00000000-0005-0000-0000-000017690000}"/>
    <cellStyle name="Normal 13 2 12 2 3 4" xfId="26896" xr:uid="{00000000-0005-0000-0000-000018690000}"/>
    <cellStyle name="Normal 13 2 12 2 3 5" xfId="26897" xr:uid="{00000000-0005-0000-0000-000019690000}"/>
    <cellStyle name="Normal 13 2 12 2 4" xfId="26898" xr:uid="{00000000-0005-0000-0000-00001A690000}"/>
    <cellStyle name="Normal 13 2 12 2 4 2" xfId="26899" xr:uid="{00000000-0005-0000-0000-00001B690000}"/>
    <cellStyle name="Normal 13 2 12 2 4 3" xfId="26900" xr:uid="{00000000-0005-0000-0000-00001C690000}"/>
    <cellStyle name="Normal 13 2 12 2 4 4" xfId="26901" xr:uid="{00000000-0005-0000-0000-00001D690000}"/>
    <cellStyle name="Normal 13 2 12 2 4 5" xfId="26902" xr:uid="{00000000-0005-0000-0000-00001E690000}"/>
    <cellStyle name="Normal 13 2 12 2 5" xfId="26903" xr:uid="{00000000-0005-0000-0000-00001F690000}"/>
    <cellStyle name="Normal 13 2 12 2 5 2" xfId="26904" xr:uid="{00000000-0005-0000-0000-000020690000}"/>
    <cellStyle name="Normal 13 2 12 2 5 3" xfId="26905" xr:uid="{00000000-0005-0000-0000-000021690000}"/>
    <cellStyle name="Normal 13 2 12 2 5 4" xfId="26906" xr:uid="{00000000-0005-0000-0000-000022690000}"/>
    <cellStyle name="Normal 13 2 12 2 5 5" xfId="26907" xr:uid="{00000000-0005-0000-0000-000023690000}"/>
    <cellStyle name="Normal 13 2 12 2 6" xfId="26908" xr:uid="{00000000-0005-0000-0000-000024690000}"/>
    <cellStyle name="Normal 13 2 12 2 7" xfId="26909" xr:uid="{00000000-0005-0000-0000-000025690000}"/>
    <cellStyle name="Normal 13 2 12 2 8" xfId="26910" xr:uid="{00000000-0005-0000-0000-000026690000}"/>
    <cellStyle name="Normal 13 2 12 2 9" xfId="26911" xr:uid="{00000000-0005-0000-0000-000027690000}"/>
    <cellStyle name="Normal 13 2 12 3" xfId="26912" xr:uid="{00000000-0005-0000-0000-000028690000}"/>
    <cellStyle name="Normal 13 2 12 3 2" xfId="26913" xr:uid="{00000000-0005-0000-0000-000029690000}"/>
    <cellStyle name="Normal 13 2 12 3 3" xfId="26914" xr:uid="{00000000-0005-0000-0000-00002A690000}"/>
    <cellStyle name="Normal 13 2 12 3 4" xfId="26915" xr:uid="{00000000-0005-0000-0000-00002B690000}"/>
    <cellStyle name="Normal 13 2 12 3 5" xfId="26916" xr:uid="{00000000-0005-0000-0000-00002C690000}"/>
    <cellStyle name="Normal 13 2 12 4" xfId="26917" xr:uid="{00000000-0005-0000-0000-00002D690000}"/>
    <cellStyle name="Normal 13 2 12 4 2" xfId="26918" xr:uid="{00000000-0005-0000-0000-00002E690000}"/>
    <cellStyle name="Normal 13 2 12 4 3" xfId="26919" xr:uid="{00000000-0005-0000-0000-00002F690000}"/>
    <cellStyle name="Normal 13 2 12 4 4" xfId="26920" xr:uid="{00000000-0005-0000-0000-000030690000}"/>
    <cellStyle name="Normal 13 2 12 4 5" xfId="26921" xr:uid="{00000000-0005-0000-0000-000031690000}"/>
    <cellStyle name="Normal 13 2 12 5" xfId="26922" xr:uid="{00000000-0005-0000-0000-000032690000}"/>
    <cellStyle name="Normal 13 2 12 5 2" xfId="26923" xr:uid="{00000000-0005-0000-0000-000033690000}"/>
    <cellStyle name="Normal 13 2 12 5 3" xfId="26924" xr:uid="{00000000-0005-0000-0000-000034690000}"/>
    <cellStyle name="Normal 13 2 12 5 4" xfId="26925" xr:uid="{00000000-0005-0000-0000-000035690000}"/>
    <cellStyle name="Normal 13 2 12 5 5" xfId="26926" xr:uid="{00000000-0005-0000-0000-000036690000}"/>
    <cellStyle name="Normal 13 2 12 6" xfId="26927" xr:uid="{00000000-0005-0000-0000-000037690000}"/>
    <cellStyle name="Normal 13 2 12 6 2" xfId="26928" xr:uid="{00000000-0005-0000-0000-000038690000}"/>
    <cellStyle name="Normal 13 2 12 6 3" xfId="26929" xr:uid="{00000000-0005-0000-0000-000039690000}"/>
    <cellStyle name="Normal 13 2 12 6 4" xfId="26930" xr:uid="{00000000-0005-0000-0000-00003A690000}"/>
    <cellStyle name="Normal 13 2 12 6 5" xfId="26931" xr:uid="{00000000-0005-0000-0000-00003B690000}"/>
    <cellStyle name="Normal 13 2 12 7" xfId="26932" xr:uid="{00000000-0005-0000-0000-00003C690000}"/>
    <cellStyle name="Normal 13 2 12 8" xfId="26933" xr:uid="{00000000-0005-0000-0000-00003D690000}"/>
    <cellStyle name="Normal 13 2 12 9" xfId="26934" xr:uid="{00000000-0005-0000-0000-00003E690000}"/>
    <cellStyle name="Normal 13 2 120" xfId="26935" xr:uid="{00000000-0005-0000-0000-00003F690000}"/>
    <cellStyle name="Normal 13 2 121" xfId="26936" xr:uid="{00000000-0005-0000-0000-000040690000}"/>
    <cellStyle name="Normal 13 2 122" xfId="26937" xr:uid="{00000000-0005-0000-0000-000041690000}"/>
    <cellStyle name="Normal 13 2 123" xfId="26938" xr:uid="{00000000-0005-0000-0000-000042690000}"/>
    <cellStyle name="Normal 13 2 124" xfId="26939" xr:uid="{00000000-0005-0000-0000-000043690000}"/>
    <cellStyle name="Normal 13 2 125" xfId="26940" xr:uid="{00000000-0005-0000-0000-000044690000}"/>
    <cellStyle name="Normal 13 2 126" xfId="26941" xr:uid="{00000000-0005-0000-0000-000045690000}"/>
    <cellStyle name="Normal 13 2 127" xfId="26942" xr:uid="{00000000-0005-0000-0000-000046690000}"/>
    <cellStyle name="Normal 13 2 128" xfId="26943" xr:uid="{00000000-0005-0000-0000-000047690000}"/>
    <cellStyle name="Normal 13 2 129" xfId="26944" xr:uid="{00000000-0005-0000-0000-000048690000}"/>
    <cellStyle name="Normal 13 2 13" xfId="26945" xr:uid="{00000000-0005-0000-0000-000049690000}"/>
    <cellStyle name="Normal 13 2 13 2" xfId="26946" xr:uid="{00000000-0005-0000-0000-00004A690000}"/>
    <cellStyle name="Normal 13 2 13 2 2" xfId="26947" xr:uid="{00000000-0005-0000-0000-00004B690000}"/>
    <cellStyle name="Normal 13 2 13 2 3" xfId="26948" xr:uid="{00000000-0005-0000-0000-00004C690000}"/>
    <cellStyle name="Normal 13 2 13 2 4" xfId="26949" xr:uid="{00000000-0005-0000-0000-00004D690000}"/>
    <cellStyle name="Normal 13 2 13 2 5" xfId="26950" xr:uid="{00000000-0005-0000-0000-00004E690000}"/>
    <cellStyle name="Normal 13 2 13 3" xfId="26951" xr:uid="{00000000-0005-0000-0000-00004F690000}"/>
    <cellStyle name="Normal 13 2 13 3 2" xfId="26952" xr:uid="{00000000-0005-0000-0000-000050690000}"/>
    <cellStyle name="Normal 13 2 13 3 3" xfId="26953" xr:uid="{00000000-0005-0000-0000-000051690000}"/>
    <cellStyle name="Normal 13 2 13 3 4" xfId="26954" xr:uid="{00000000-0005-0000-0000-000052690000}"/>
    <cellStyle name="Normal 13 2 13 3 5" xfId="26955" xr:uid="{00000000-0005-0000-0000-000053690000}"/>
    <cellStyle name="Normal 13 2 13 4" xfId="26956" xr:uid="{00000000-0005-0000-0000-000054690000}"/>
    <cellStyle name="Normal 13 2 13 4 2" xfId="26957" xr:uid="{00000000-0005-0000-0000-000055690000}"/>
    <cellStyle name="Normal 13 2 13 4 3" xfId="26958" xr:uid="{00000000-0005-0000-0000-000056690000}"/>
    <cellStyle name="Normal 13 2 13 4 4" xfId="26959" xr:uid="{00000000-0005-0000-0000-000057690000}"/>
    <cellStyle name="Normal 13 2 13 4 5" xfId="26960" xr:uid="{00000000-0005-0000-0000-000058690000}"/>
    <cellStyle name="Normal 13 2 13 5" xfId="26961" xr:uid="{00000000-0005-0000-0000-000059690000}"/>
    <cellStyle name="Normal 13 2 13 5 2" xfId="26962" xr:uid="{00000000-0005-0000-0000-00005A690000}"/>
    <cellStyle name="Normal 13 2 13 5 3" xfId="26963" xr:uid="{00000000-0005-0000-0000-00005B690000}"/>
    <cellStyle name="Normal 13 2 13 5 4" xfId="26964" xr:uid="{00000000-0005-0000-0000-00005C690000}"/>
    <cellStyle name="Normal 13 2 13 5 5" xfId="26965" xr:uid="{00000000-0005-0000-0000-00005D690000}"/>
    <cellStyle name="Normal 13 2 13 6" xfId="26966" xr:uid="{00000000-0005-0000-0000-00005E690000}"/>
    <cellStyle name="Normal 13 2 13 7" xfId="26967" xr:uid="{00000000-0005-0000-0000-00005F690000}"/>
    <cellStyle name="Normal 13 2 13 8" xfId="26968" xr:uid="{00000000-0005-0000-0000-000060690000}"/>
    <cellStyle name="Normal 13 2 13 9" xfId="26969" xr:uid="{00000000-0005-0000-0000-000061690000}"/>
    <cellStyle name="Normal 13 2 130" xfId="26970" xr:uid="{00000000-0005-0000-0000-000062690000}"/>
    <cellStyle name="Normal 13 2 131" xfId="26971" xr:uid="{00000000-0005-0000-0000-000063690000}"/>
    <cellStyle name="Normal 13 2 132" xfId="26972" xr:uid="{00000000-0005-0000-0000-000064690000}"/>
    <cellStyle name="Normal 13 2 133" xfId="26973" xr:uid="{00000000-0005-0000-0000-000065690000}"/>
    <cellStyle name="Normal 13 2 134" xfId="26974" xr:uid="{00000000-0005-0000-0000-000066690000}"/>
    <cellStyle name="Normal 13 2 135" xfId="26975" xr:uid="{00000000-0005-0000-0000-000067690000}"/>
    <cellStyle name="Normal 13 2 136" xfId="26976" xr:uid="{00000000-0005-0000-0000-000068690000}"/>
    <cellStyle name="Normal 13 2 137" xfId="26977" xr:uid="{00000000-0005-0000-0000-000069690000}"/>
    <cellStyle name="Normal 13 2 138" xfId="26978" xr:uid="{00000000-0005-0000-0000-00006A690000}"/>
    <cellStyle name="Normal 13 2 139" xfId="26979" xr:uid="{00000000-0005-0000-0000-00006B690000}"/>
    <cellStyle name="Normal 13 2 14" xfId="26980" xr:uid="{00000000-0005-0000-0000-00006C690000}"/>
    <cellStyle name="Normal 13 2 14 2" xfId="26981" xr:uid="{00000000-0005-0000-0000-00006D690000}"/>
    <cellStyle name="Normal 13 2 14 3" xfId="26982" xr:uid="{00000000-0005-0000-0000-00006E690000}"/>
    <cellStyle name="Normal 13 2 14 4" xfId="26983" xr:uid="{00000000-0005-0000-0000-00006F690000}"/>
    <cellStyle name="Normal 13 2 14 5" xfId="26984" xr:uid="{00000000-0005-0000-0000-000070690000}"/>
    <cellStyle name="Normal 13 2 140" xfId="26985" xr:uid="{00000000-0005-0000-0000-000071690000}"/>
    <cellStyle name="Normal 13 2 141" xfId="26986" xr:uid="{00000000-0005-0000-0000-000072690000}"/>
    <cellStyle name="Normal 13 2 142" xfId="26987" xr:uid="{00000000-0005-0000-0000-000073690000}"/>
    <cellStyle name="Normal 13 2 143" xfId="26988" xr:uid="{00000000-0005-0000-0000-000074690000}"/>
    <cellStyle name="Normal 13 2 144" xfId="26989" xr:uid="{00000000-0005-0000-0000-000075690000}"/>
    <cellStyle name="Normal 13 2 145" xfId="26990" xr:uid="{00000000-0005-0000-0000-000076690000}"/>
    <cellStyle name="Normal 13 2 146" xfId="26991" xr:uid="{00000000-0005-0000-0000-000077690000}"/>
    <cellStyle name="Normal 13 2 147" xfId="26992" xr:uid="{00000000-0005-0000-0000-000078690000}"/>
    <cellStyle name="Normal 13 2 148" xfId="26993" xr:uid="{00000000-0005-0000-0000-000079690000}"/>
    <cellStyle name="Normal 13 2 149" xfId="26994" xr:uid="{00000000-0005-0000-0000-00007A690000}"/>
    <cellStyle name="Normal 13 2 15" xfId="26995" xr:uid="{00000000-0005-0000-0000-00007B690000}"/>
    <cellStyle name="Normal 13 2 15 2" xfId="26996" xr:uid="{00000000-0005-0000-0000-00007C690000}"/>
    <cellStyle name="Normal 13 2 15 3" xfId="26997" xr:uid="{00000000-0005-0000-0000-00007D690000}"/>
    <cellStyle name="Normal 13 2 15 4" xfId="26998" xr:uid="{00000000-0005-0000-0000-00007E690000}"/>
    <cellStyle name="Normal 13 2 15 5" xfId="26999" xr:uid="{00000000-0005-0000-0000-00007F690000}"/>
    <cellStyle name="Normal 13 2 150" xfId="27000" xr:uid="{00000000-0005-0000-0000-000080690000}"/>
    <cellStyle name="Normal 13 2 151" xfId="27001" xr:uid="{00000000-0005-0000-0000-000081690000}"/>
    <cellStyle name="Normal 13 2 152" xfId="27002" xr:uid="{00000000-0005-0000-0000-000082690000}"/>
    <cellStyle name="Normal 13 2 153" xfId="27003" xr:uid="{00000000-0005-0000-0000-000083690000}"/>
    <cellStyle name="Normal 13 2 154" xfId="27004" xr:uid="{00000000-0005-0000-0000-000084690000}"/>
    <cellStyle name="Normal 13 2 155" xfId="27005" xr:uid="{00000000-0005-0000-0000-000085690000}"/>
    <cellStyle name="Normal 13 2 156" xfId="27006" xr:uid="{00000000-0005-0000-0000-000086690000}"/>
    <cellStyle name="Normal 13 2 157" xfId="27007" xr:uid="{00000000-0005-0000-0000-000087690000}"/>
    <cellStyle name="Normal 13 2 158" xfId="27008" xr:uid="{00000000-0005-0000-0000-000088690000}"/>
    <cellStyle name="Normal 13 2 159" xfId="27009" xr:uid="{00000000-0005-0000-0000-000089690000}"/>
    <cellStyle name="Normal 13 2 16" xfId="27010" xr:uid="{00000000-0005-0000-0000-00008A690000}"/>
    <cellStyle name="Normal 13 2 16 2" xfId="27011" xr:uid="{00000000-0005-0000-0000-00008B690000}"/>
    <cellStyle name="Normal 13 2 16 3" xfId="27012" xr:uid="{00000000-0005-0000-0000-00008C690000}"/>
    <cellStyle name="Normal 13 2 16 4" xfId="27013" xr:uid="{00000000-0005-0000-0000-00008D690000}"/>
    <cellStyle name="Normal 13 2 16 5" xfId="27014" xr:uid="{00000000-0005-0000-0000-00008E690000}"/>
    <cellStyle name="Normal 13 2 160" xfId="27015" xr:uid="{00000000-0005-0000-0000-00008F690000}"/>
    <cellStyle name="Normal 13 2 17" xfId="27016" xr:uid="{00000000-0005-0000-0000-000090690000}"/>
    <cellStyle name="Normal 13 2 17 2" xfId="27017" xr:uid="{00000000-0005-0000-0000-000091690000}"/>
    <cellStyle name="Normal 13 2 17 3" xfId="27018" xr:uid="{00000000-0005-0000-0000-000092690000}"/>
    <cellStyle name="Normal 13 2 17 4" xfId="27019" xr:uid="{00000000-0005-0000-0000-000093690000}"/>
    <cellStyle name="Normal 13 2 17 5" xfId="27020" xr:uid="{00000000-0005-0000-0000-000094690000}"/>
    <cellStyle name="Normal 13 2 18" xfId="27021" xr:uid="{00000000-0005-0000-0000-000095690000}"/>
    <cellStyle name="Normal 13 2 19" xfId="27022" xr:uid="{00000000-0005-0000-0000-000096690000}"/>
    <cellStyle name="Normal 13 2 2" xfId="27023" xr:uid="{00000000-0005-0000-0000-000097690000}"/>
    <cellStyle name="Normal 13 2 2 10" xfId="27024" xr:uid="{00000000-0005-0000-0000-000098690000}"/>
    <cellStyle name="Normal 13 2 2 2" xfId="27025" xr:uid="{00000000-0005-0000-0000-000099690000}"/>
    <cellStyle name="Normal 13 2 2 2 2" xfId="27026" xr:uid="{00000000-0005-0000-0000-00009A690000}"/>
    <cellStyle name="Normal 13 2 2 2 2 2" xfId="27027" xr:uid="{00000000-0005-0000-0000-00009B690000}"/>
    <cellStyle name="Normal 13 2 2 2 2 3" xfId="27028" xr:uid="{00000000-0005-0000-0000-00009C690000}"/>
    <cellStyle name="Normal 13 2 2 2 2 4" xfId="27029" xr:uid="{00000000-0005-0000-0000-00009D690000}"/>
    <cellStyle name="Normal 13 2 2 2 2 5" xfId="27030" xr:uid="{00000000-0005-0000-0000-00009E690000}"/>
    <cellStyle name="Normal 13 2 2 2 3" xfId="27031" xr:uid="{00000000-0005-0000-0000-00009F690000}"/>
    <cellStyle name="Normal 13 2 2 2 3 2" xfId="27032" xr:uid="{00000000-0005-0000-0000-0000A0690000}"/>
    <cellStyle name="Normal 13 2 2 2 3 3" xfId="27033" xr:uid="{00000000-0005-0000-0000-0000A1690000}"/>
    <cellStyle name="Normal 13 2 2 2 3 4" xfId="27034" xr:uid="{00000000-0005-0000-0000-0000A2690000}"/>
    <cellStyle name="Normal 13 2 2 2 3 5" xfId="27035" xr:uid="{00000000-0005-0000-0000-0000A3690000}"/>
    <cellStyle name="Normal 13 2 2 2 4" xfId="27036" xr:uid="{00000000-0005-0000-0000-0000A4690000}"/>
    <cellStyle name="Normal 13 2 2 2 4 2" xfId="27037" xr:uid="{00000000-0005-0000-0000-0000A5690000}"/>
    <cellStyle name="Normal 13 2 2 2 4 3" xfId="27038" xr:uid="{00000000-0005-0000-0000-0000A6690000}"/>
    <cellStyle name="Normal 13 2 2 2 4 4" xfId="27039" xr:uid="{00000000-0005-0000-0000-0000A7690000}"/>
    <cellStyle name="Normal 13 2 2 2 4 5" xfId="27040" xr:uid="{00000000-0005-0000-0000-0000A8690000}"/>
    <cellStyle name="Normal 13 2 2 2 5" xfId="27041" xr:uid="{00000000-0005-0000-0000-0000A9690000}"/>
    <cellStyle name="Normal 13 2 2 2 5 2" xfId="27042" xr:uid="{00000000-0005-0000-0000-0000AA690000}"/>
    <cellStyle name="Normal 13 2 2 2 5 3" xfId="27043" xr:uid="{00000000-0005-0000-0000-0000AB690000}"/>
    <cellStyle name="Normal 13 2 2 2 5 4" xfId="27044" xr:uid="{00000000-0005-0000-0000-0000AC690000}"/>
    <cellStyle name="Normal 13 2 2 2 5 5" xfId="27045" xr:uid="{00000000-0005-0000-0000-0000AD690000}"/>
    <cellStyle name="Normal 13 2 2 2 6" xfId="27046" xr:uid="{00000000-0005-0000-0000-0000AE690000}"/>
    <cellStyle name="Normal 13 2 2 2 7" xfId="27047" xr:uid="{00000000-0005-0000-0000-0000AF690000}"/>
    <cellStyle name="Normal 13 2 2 2 8" xfId="27048" xr:uid="{00000000-0005-0000-0000-0000B0690000}"/>
    <cellStyle name="Normal 13 2 2 2 9" xfId="27049" xr:uid="{00000000-0005-0000-0000-0000B1690000}"/>
    <cellStyle name="Normal 13 2 2 3" xfId="27050" xr:uid="{00000000-0005-0000-0000-0000B2690000}"/>
    <cellStyle name="Normal 13 2 2 3 2" xfId="27051" xr:uid="{00000000-0005-0000-0000-0000B3690000}"/>
    <cellStyle name="Normal 13 2 2 3 3" xfId="27052" xr:uid="{00000000-0005-0000-0000-0000B4690000}"/>
    <cellStyle name="Normal 13 2 2 3 4" xfId="27053" xr:uid="{00000000-0005-0000-0000-0000B5690000}"/>
    <cellStyle name="Normal 13 2 2 3 5" xfId="27054" xr:uid="{00000000-0005-0000-0000-0000B6690000}"/>
    <cellStyle name="Normal 13 2 2 4" xfId="27055" xr:uid="{00000000-0005-0000-0000-0000B7690000}"/>
    <cellStyle name="Normal 13 2 2 4 2" xfId="27056" xr:uid="{00000000-0005-0000-0000-0000B8690000}"/>
    <cellStyle name="Normal 13 2 2 4 3" xfId="27057" xr:uid="{00000000-0005-0000-0000-0000B9690000}"/>
    <cellStyle name="Normal 13 2 2 4 4" xfId="27058" xr:uid="{00000000-0005-0000-0000-0000BA690000}"/>
    <cellStyle name="Normal 13 2 2 4 5" xfId="27059" xr:uid="{00000000-0005-0000-0000-0000BB690000}"/>
    <cellStyle name="Normal 13 2 2 5" xfId="27060" xr:uid="{00000000-0005-0000-0000-0000BC690000}"/>
    <cellStyle name="Normal 13 2 2 5 2" xfId="27061" xr:uid="{00000000-0005-0000-0000-0000BD690000}"/>
    <cellStyle name="Normal 13 2 2 5 3" xfId="27062" xr:uid="{00000000-0005-0000-0000-0000BE690000}"/>
    <cellStyle name="Normal 13 2 2 5 4" xfId="27063" xr:uid="{00000000-0005-0000-0000-0000BF690000}"/>
    <cellStyle name="Normal 13 2 2 5 5" xfId="27064" xr:uid="{00000000-0005-0000-0000-0000C0690000}"/>
    <cellStyle name="Normal 13 2 2 6" xfId="27065" xr:uid="{00000000-0005-0000-0000-0000C1690000}"/>
    <cellStyle name="Normal 13 2 2 6 2" xfId="27066" xr:uid="{00000000-0005-0000-0000-0000C2690000}"/>
    <cellStyle name="Normal 13 2 2 6 3" xfId="27067" xr:uid="{00000000-0005-0000-0000-0000C3690000}"/>
    <cellStyle name="Normal 13 2 2 6 4" xfId="27068" xr:uid="{00000000-0005-0000-0000-0000C4690000}"/>
    <cellStyle name="Normal 13 2 2 6 5" xfId="27069" xr:uid="{00000000-0005-0000-0000-0000C5690000}"/>
    <cellStyle name="Normal 13 2 2 7" xfId="27070" xr:uid="{00000000-0005-0000-0000-0000C6690000}"/>
    <cellStyle name="Normal 13 2 2 8" xfId="27071" xr:uid="{00000000-0005-0000-0000-0000C7690000}"/>
    <cellStyle name="Normal 13 2 2 9" xfId="27072" xr:uid="{00000000-0005-0000-0000-0000C8690000}"/>
    <cellStyle name="Normal 13 2 20" xfId="27073" xr:uid="{00000000-0005-0000-0000-0000C9690000}"/>
    <cellStyle name="Normal 13 2 21" xfId="27074" xr:uid="{00000000-0005-0000-0000-0000CA690000}"/>
    <cellStyle name="Normal 13 2 22" xfId="27075" xr:uid="{00000000-0005-0000-0000-0000CB690000}"/>
    <cellStyle name="Normal 13 2 23" xfId="27076" xr:uid="{00000000-0005-0000-0000-0000CC690000}"/>
    <cellStyle name="Normal 13 2 24" xfId="27077" xr:uid="{00000000-0005-0000-0000-0000CD690000}"/>
    <cellStyle name="Normal 13 2 25" xfId="27078" xr:uid="{00000000-0005-0000-0000-0000CE690000}"/>
    <cellStyle name="Normal 13 2 26" xfId="27079" xr:uid="{00000000-0005-0000-0000-0000CF690000}"/>
    <cellStyle name="Normal 13 2 27" xfId="27080" xr:uid="{00000000-0005-0000-0000-0000D0690000}"/>
    <cellStyle name="Normal 13 2 28" xfId="27081" xr:uid="{00000000-0005-0000-0000-0000D1690000}"/>
    <cellStyle name="Normal 13 2 29" xfId="27082" xr:uid="{00000000-0005-0000-0000-0000D2690000}"/>
    <cellStyle name="Normal 13 2 3" xfId="27083" xr:uid="{00000000-0005-0000-0000-0000D3690000}"/>
    <cellStyle name="Normal 13 2 3 10" xfId="27084" xr:uid="{00000000-0005-0000-0000-0000D4690000}"/>
    <cellStyle name="Normal 13 2 3 2" xfId="27085" xr:uid="{00000000-0005-0000-0000-0000D5690000}"/>
    <cellStyle name="Normal 13 2 3 2 2" xfId="27086" xr:uid="{00000000-0005-0000-0000-0000D6690000}"/>
    <cellStyle name="Normal 13 2 3 2 2 2" xfId="27087" xr:uid="{00000000-0005-0000-0000-0000D7690000}"/>
    <cellStyle name="Normal 13 2 3 2 2 3" xfId="27088" xr:uid="{00000000-0005-0000-0000-0000D8690000}"/>
    <cellStyle name="Normal 13 2 3 2 2 4" xfId="27089" xr:uid="{00000000-0005-0000-0000-0000D9690000}"/>
    <cellStyle name="Normal 13 2 3 2 2 5" xfId="27090" xr:uid="{00000000-0005-0000-0000-0000DA690000}"/>
    <cellStyle name="Normal 13 2 3 2 3" xfId="27091" xr:uid="{00000000-0005-0000-0000-0000DB690000}"/>
    <cellStyle name="Normal 13 2 3 2 3 2" xfId="27092" xr:uid="{00000000-0005-0000-0000-0000DC690000}"/>
    <cellStyle name="Normal 13 2 3 2 3 3" xfId="27093" xr:uid="{00000000-0005-0000-0000-0000DD690000}"/>
    <cellStyle name="Normal 13 2 3 2 3 4" xfId="27094" xr:uid="{00000000-0005-0000-0000-0000DE690000}"/>
    <cellStyle name="Normal 13 2 3 2 3 5" xfId="27095" xr:uid="{00000000-0005-0000-0000-0000DF690000}"/>
    <cellStyle name="Normal 13 2 3 2 4" xfId="27096" xr:uid="{00000000-0005-0000-0000-0000E0690000}"/>
    <cellStyle name="Normal 13 2 3 2 4 2" xfId="27097" xr:uid="{00000000-0005-0000-0000-0000E1690000}"/>
    <cellStyle name="Normal 13 2 3 2 4 3" xfId="27098" xr:uid="{00000000-0005-0000-0000-0000E2690000}"/>
    <cellStyle name="Normal 13 2 3 2 4 4" xfId="27099" xr:uid="{00000000-0005-0000-0000-0000E3690000}"/>
    <cellStyle name="Normal 13 2 3 2 4 5" xfId="27100" xr:uid="{00000000-0005-0000-0000-0000E4690000}"/>
    <cellStyle name="Normal 13 2 3 2 5" xfId="27101" xr:uid="{00000000-0005-0000-0000-0000E5690000}"/>
    <cellStyle name="Normal 13 2 3 2 5 2" xfId="27102" xr:uid="{00000000-0005-0000-0000-0000E6690000}"/>
    <cellStyle name="Normal 13 2 3 2 5 3" xfId="27103" xr:uid="{00000000-0005-0000-0000-0000E7690000}"/>
    <cellStyle name="Normal 13 2 3 2 5 4" xfId="27104" xr:uid="{00000000-0005-0000-0000-0000E8690000}"/>
    <cellStyle name="Normal 13 2 3 2 5 5" xfId="27105" xr:uid="{00000000-0005-0000-0000-0000E9690000}"/>
    <cellStyle name="Normal 13 2 3 2 6" xfId="27106" xr:uid="{00000000-0005-0000-0000-0000EA690000}"/>
    <cellStyle name="Normal 13 2 3 2 7" xfId="27107" xr:uid="{00000000-0005-0000-0000-0000EB690000}"/>
    <cellStyle name="Normal 13 2 3 2 8" xfId="27108" xr:uid="{00000000-0005-0000-0000-0000EC690000}"/>
    <cellStyle name="Normal 13 2 3 2 9" xfId="27109" xr:uid="{00000000-0005-0000-0000-0000ED690000}"/>
    <cellStyle name="Normal 13 2 3 3" xfId="27110" xr:uid="{00000000-0005-0000-0000-0000EE690000}"/>
    <cellStyle name="Normal 13 2 3 3 2" xfId="27111" xr:uid="{00000000-0005-0000-0000-0000EF690000}"/>
    <cellStyle name="Normal 13 2 3 3 3" xfId="27112" xr:uid="{00000000-0005-0000-0000-0000F0690000}"/>
    <cellStyle name="Normal 13 2 3 3 4" xfId="27113" xr:uid="{00000000-0005-0000-0000-0000F1690000}"/>
    <cellStyle name="Normal 13 2 3 3 5" xfId="27114" xr:uid="{00000000-0005-0000-0000-0000F2690000}"/>
    <cellStyle name="Normal 13 2 3 4" xfId="27115" xr:uid="{00000000-0005-0000-0000-0000F3690000}"/>
    <cellStyle name="Normal 13 2 3 4 2" xfId="27116" xr:uid="{00000000-0005-0000-0000-0000F4690000}"/>
    <cellStyle name="Normal 13 2 3 4 3" xfId="27117" xr:uid="{00000000-0005-0000-0000-0000F5690000}"/>
    <cellStyle name="Normal 13 2 3 4 4" xfId="27118" xr:uid="{00000000-0005-0000-0000-0000F6690000}"/>
    <cellStyle name="Normal 13 2 3 4 5" xfId="27119" xr:uid="{00000000-0005-0000-0000-0000F7690000}"/>
    <cellStyle name="Normal 13 2 3 5" xfId="27120" xr:uid="{00000000-0005-0000-0000-0000F8690000}"/>
    <cellStyle name="Normal 13 2 3 5 2" xfId="27121" xr:uid="{00000000-0005-0000-0000-0000F9690000}"/>
    <cellStyle name="Normal 13 2 3 5 3" xfId="27122" xr:uid="{00000000-0005-0000-0000-0000FA690000}"/>
    <cellStyle name="Normal 13 2 3 5 4" xfId="27123" xr:uid="{00000000-0005-0000-0000-0000FB690000}"/>
    <cellStyle name="Normal 13 2 3 5 5" xfId="27124" xr:uid="{00000000-0005-0000-0000-0000FC690000}"/>
    <cellStyle name="Normal 13 2 3 6" xfId="27125" xr:uid="{00000000-0005-0000-0000-0000FD690000}"/>
    <cellStyle name="Normal 13 2 3 6 2" xfId="27126" xr:uid="{00000000-0005-0000-0000-0000FE690000}"/>
    <cellStyle name="Normal 13 2 3 6 3" xfId="27127" xr:uid="{00000000-0005-0000-0000-0000FF690000}"/>
    <cellStyle name="Normal 13 2 3 6 4" xfId="27128" xr:uid="{00000000-0005-0000-0000-0000006A0000}"/>
    <cellStyle name="Normal 13 2 3 6 5" xfId="27129" xr:uid="{00000000-0005-0000-0000-0000016A0000}"/>
    <cellStyle name="Normal 13 2 3 7" xfId="27130" xr:uid="{00000000-0005-0000-0000-0000026A0000}"/>
    <cellStyle name="Normal 13 2 3 8" xfId="27131" xr:uid="{00000000-0005-0000-0000-0000036A0000}"/>
    <cellStyle name="Normal 13 2 3 9" xfId="27132" xr:uid="{00000000-0005-0000-0000-0000046A0000}"/>
    <cellStyle name="Normal 13 2 30" xfId="27133" xr:uid="{00000000-0005-0000-0000-0000056A0000}"/>
    <cellStyle name="Normal 13 2 31" xfId="27134" xr:uid="{00000000-0005-0000-0000-0000066A0000}"/>
    <cellStyle name="Normal 13 2 32" xfId="27135" xr:uid="{00000000-0005-0000-0000-0000076A0000}"/>
    <cellStyle name="Normal 13 2 33" xfId="27136" xr:uid="{00000000-0005-0000-0000-0000086A0000}"/>
    <cellStyle name="Normal 13 2 34" xfId="27137" xr:uid="{00000000-0005-0000-0000-0000096A0000}"/>
    <cellStyle name="Normal 13 2 35" xfId="27138" xr:uid="{00000000-0005-0000-0000-00000A6A0000}"/>
    <cellStyle name="Normal 13 2 36" xfId="27139" xr:uid="{00000000-0005-0000-0000-00000B6A0000}"/>
    <cellStyle name="Normal 13 2 37" xfId="27140" xr:uid="{00000000-0005-0000-0000-00000C6A0000}"/>
    <cellStyle name="Normal 13 2 38" xfId="27141" xr:uid="{00000000-0005-0000-0000-00000D6A0000}"/>
    <cellStyle name="Normal 13 2 39" xfId="27142" xr:uid="{00000000-0005-0000-0000-00000E6A0000}"/>
    <cellStyle name="Normal 13 2 4" xfId="27143" xr:uid="{00000000-0005-0000-0000-00000F6A0000}"/>
    <cellStyle name="Normal 13 2 4 10" xfId="27144" xr:uid="{00000000-0005-0000-0000-0000106A0000}"/>
    <cellStyle name="Normal 13 2 4 2" xfId="27145" xr:uid="{00000000-0005-0000-0000-0000116A0000}"/>
    <cellStyle name="Normal 13 2 4 2 2" xfId="27146" xr:uid="{00000000-0005-0000-0000-0000126A0000}"/>
    <cellStyle name="Normal 13 2 4 2 2 2" xfId="27147" xr:uid="{00000000-0005-0000-0000-0000136A0000}"/>
    <cellStyle name="Normal 13 2 4 2 2 3" xfId="27148" xr:uid="{00000000-0005-0000-0000-0000146A0000}"/>
    <cellStyle name="Normal 13 2 4 2 2 4" xfId="27149" xr:uid="{00000000-0005-0000-0000-0000156A0000}"/>
    <cellStyle name="Normal 13 2 4 2 2 5" xfId="27150" xr:uid="{00000000-0005-0000-0000-0000166A0000}"/>
    <cellStyle name="Normal 13 2 4 2 3" xfId="27151" xr:uid="{00000000-0005-0000-0000-0000176A0000}"/>
    <cellStyle name="Normal 13 2 4 2 3 2" xfId="27152" xr:uid="{00000000-0005-0000-0000-0000186A0000}"/>
    <cellStyle name="Normal 13 2 4 2 3 3" xfId="27153" xr:uid="{00000000-0005-0000-0000-0000196A0000}"/>
    <cellStyle name="Normal 13 2 4 2 3 4" xfId="27154" xr:uid="{00000000-0005-0000-0000-00001A6A0000}"/>
    <cellStyle name="Normal 13 2 4 2 3 5" xfId="27155" xr:uid="{00000000-0005-0000-0000-00001B6A0000}"/>
    <cellStyle name="Normal 13 2 4 2 4" xfId="27156" xr:uid="{00000000-0005-0000-0000-00001C6A0000}"/>
    <cellStyle name="Normal 13 2 4 2 4 2" xfId="27157" xr:uid="{00000000-0005-0000-0000-00001D6A0000}"/>
    <cellStyle name="Normal 13 2 4 2 4 3" xfId="27158" xr:uid="{00000000-0005-0000-0000-00001E6A0000}"/>
    <cellStyle name="Normal 13 2 4 2 4 4" xfId="27159" xr:uid="{00000000-0005-0000-0000-00001F6A0000}"/>
    <cellStyle name="Normal 13 2 4 2 4 5" xfId="27160" xr:uid="{00000000-0005-0000-0000-0000206A0000}"/>
    <cellStyle name="Normal 13 2 4 2 5" xfId="27161" xr:uid="{00000000-0005-0000-0000-0000216A0000}"/>
    <cellStyle name="Normal 13 2 4 2 5 2" xfId="27162" xr:uid="{00000000-0005-0000-0000-0000226A0000}"/>
    <cellStyle name="Normal 13 2 4 2 5 3" xfId="27163" xr:uid="{00000000-0005-0000-0000-0000236A0000}"/>
    <cellStyle name="Normal 13 2 4 2 5 4" xfId="27164" xr:uid="{00000000-0005-0000-0000-0000246A0000}"/>
    <cellStyle name="Normal 13 2 4 2 5 5" xfId="27165" xr:uid="{00000000-0005-0000-0000-0000256A0000}"/>
    <cellStyle name="Normal 13 2 4 2 6" xfId="27166" xr:uid="{00000000-0005-0000-0000-0000266A0000}"/>
    <cellStyle name="Normal 13 2 4 2 7" xfId="27167" xr:uid="{00000000-0005-0000-0000-0000276A0000}"/>
    <cellStyle name="Normal 13 2 4 2 8" xfId="27168" xr:uid="{00000000-0005-0000-0000-0000286A0000}"/>
    <cellStyle name="Normal 13 2 4 2 9" xfId="27169" xr:uid="{00000000-0005-0000-0000-0000296A0000}"/>
    <cellStyle name="Normal 13 2 4 3" xfId="27170" xr:uid="{00000000-0005-0000-0000-00002A6A0000}"/>
    <cellStyle name="Normal 13 2 4 3 2" xfId="27171" xr:uid="{00000000-0005-0000-0000-00002B6A0000}"/>
    <cellStyle name="Normal 13 2 4 3 3" xfId="27172" xr:uid="{00000000-0005-0000-0000-00002C6A0000}"/>
    <cellStyle name="Normal 13 2 4 3 4" xfId="27173" xr:uid="{00000000-0005-0000-0000-00002D6A0000}"/>
    <cellStyle name="Normal 13 2 4 3 5" xfId="27174" xr:uid="{00000000-0005-0000-0000-00002E6A0000}"/>
    <cellStyle name="Normal 13 2 4 4" xfId="27175" xr:uid="{00000000-0005-0000-0000-00002F6A0000}"/>
    <cellStyle name="Normal 13 2 4 4 2" xfId="27176" xr:uid="{00000000-0005-0000-0000-0000306A0000}"/>
    <cellStyle name="Normal 13 2 4 4 3" xfId="27177" xr:uid="{00000000-0005-0000-0000-0000316A0000}"/>
    <cellStyle name="Normal 13 2 4 4 4" xfId="27178" xr:uid="{00000000-0005-0000-0000-0000326A0000}"/>
    <cellStyle name="Normal 13 2 4 4 5" xfId="27179" xr:uid="{00000000-0005-0000-0000-0000336A0000}"/>
    <cellStyle name="Normal 13 2 4 5" xfId="27180" xr:uid="{00000000-0005-0000-0000-0000346A0000}"/>
    <cellStyle name="Normal 13 2 4 5 2" xfId="27181" xr:uid="{00000000-0005-0000-0000-0000356A0000}"/>
    <cellStyle name="Normal 13 2 4 5 3" xfId="27182" xr:uid="{00000000-0005-0000-0000-0000366A0000}"/>
    <cellStyle name="Normal 13 2 4 5 4" xfId="27183" xr:uid="{00000000-0005-0000-0000-0000376A0000}"/>
    <cellStyle name="Normal 13 2 4 5 5" xfId="27184" xr:uid="{00000000-0005-0000-0000-0000386A0000}"/>
    <cellStyle name="Normal 13 2 4 6" xfId="27185" xr:uid="{00000000-0005-0000-0000-0000396A0000}"/>
    <cellStyle name="Normal 13 2 4 6 2" xfId="27186" xr:uid="{00000000-0005-0000-0000-00003A6A0000}"/>
    <cellStyle name="Normal 13 2 4 6 3" xfId="27187" xr:uid="{00000000-0005-0000-0000-00003B6A0000}"/>
    <cellStyle name="Normal 13 2 4 6 4" xfId="27188" xr:uid="{00000000-0005-0000-0000-00003C6A0000}"/>
    <cellStyle name="Normal 13 2 4 6 5" xfId="27189" xr:uid="{00000000-0005-0000-0000-00003D6A0000}"/>
    <cellStyle name="Normal 13 2 4 7" xfId="27190" xr:uid="{00000000-0005-0000-0000-00003E6A0000}"/>
    <cellStyle name="Normal 13 2 4 8" xfId="27191" xr:uid="{00000000-0005-0000-0000-00003F6A0000}"/>
    <cellStyle name="Normal 13 2 4 9" xfId="27192" xr:uid="{00000000-0005-0000-0000-0000406A0000}"/>
    <cellStyle name="Normal 13 2 40" xfId="27193" xr:uid="{00000000-0005-0000-0000-0000416A0000}"/>
    <cellStyle name="Normal 13 2 41" xfId="27194" xr:uid="{00000000-0005-0000-0000-0000426A0000}"/>
    <cellStyle name="Normal 13 2 42" xfId="27195" xr:uid="{00000000-0005-0000-0000-0000436A0000}"/>
    <cellStyle name="Normal 13 2 43" xfId="27196" xr:uid="{00000000-0005-0000-0000-0000446A0000}"/>
    <cellStyle name="Normal 13 2 44" xfId="27197" xr:uid="{00000000-0005-0000-0000-0000456A0000}"/>
    <cellStyle name="Normal 13 2 45" xfId="27198" xr:uid="{00000000-0005-0000-0000-0000466A0000}"/>
    <cellStyle name="Normal 13 2 46" xfId="27199" xr:uid="{00000000-0005-0000-0000-0000476A0000}"/>
    <cellStyle name="Normal 13 2 47" xfId="27200" xr:uid="{00000000-0005-0000-0000-0000486A0000}"/>
    <cellStyle name="Normal 13 2 48" xfId="27201" xr:uid="{00000000-0005-0000-0000-0000496A0000}"/>
    <cellStyle name="Normal 13 2 49" xfId="27202" xr:uid="{00000000-0005-0000-0000-00004A6A0000}"/>
    <cellStyle name="Normal 13 2 5" xfId="27203" xr:uid="{00000000-0005-0000-0000-00004B6A0000}"/>
    <cellStyle name="Normal 13 2 5 10" xfId="27204" xr:uid="{00000000-0005-0000-0000-00004C6A0000}"/>
    <cellStyle name="Normal 13 2 5 2" xfId="27205" xr:uid="{00000000-0005-0000-0000-00004D6A0000}"/>
    <cellStyle name="Normal 13 2 5 2 2" xfId="27206" xr:uid="{00000000-0005-0000-0000-00004E6A0000}"/>
    <cellStyle name="Normal 13 2 5 2 2 2" xfId="27207" xr:uid="{00000000-0005-0000-0000-00004F6A0000}"/>
    <cellStyle name="Normal 13 2 5 2 2 3" xfId="27208" xr:uid="{00000000-0005-0000-0000-0000506A0000}"/>
    <cellStyle name="Normal 13 2 5 2 2 4" xfId="27209" xr:uid="{00000000-0005-0000-0000-0000516A0000}"/>
    <cellStyle name="Normal 13 2 5 2 2 5" xfId="27210" xr:uid="{00000000-0005-0000-0000-0000526A0000}"/>
    <cellStyle name="Normal 13 2 5 2 3" xfId="27211" xr:uid="{00000000-0005-0000-0000-0000536A0000}"/>
    <cellStyle name="Normal 13 2 5 2 3 2" xfId="27212" xr:uid="{00000000-0005-0000-0000-0000546A0000}"/>
    <cellStyle name="Normal 13 2 5 2 3 3" xfId="27213" xr:uid="{00000000-0005-0000-0000-0000556A0000}"/>
    <cellStyle name="Normal 13 2 5 2 3 4" xfId="27214" xr:uid="{00000000-0005-0000-0000-0000566A0000}"/>
    <cellStyle name="Normal 13 2 5 2 3 5" xfId="27215" xr:uid="{00000000-0005-0000-0000-0000576A0000}"/>
    <cellStyle name="Normal 13 2 5 2 4" xfId="27216" xr:uid="{00000000-0005-0000-0000-0000586A0000}"/>
    <cellStyle name="Normal 13 2 5 2 4 2" xfId="27217" xr:uid="{00000000-0005-0000-0000-0000596A0000}"/>
    <cellStyle name="Normal 13 2 5 2 4 3" xfId="27218" xr:uid="{00000000-0005-0000-0000-00005A6A0000}"/>
    <cellStyle name="Normal 13 2 5 2 4 4" xfId="27219" xr:uid="{00000000-0005-0000-0000-00005B6A0000}"/>
    <cellStyle name="Normal 13 2 5 2 4 5" xfId="27220" xr:uid="{00000000-0005-0000-0000-00005C6A0000}"/>
    <cellStyle name="Normal 13 2 5 2 5" xfId="27221" xr:uid="{00000000-0005-0000-0000-00005D6A0000}"/>
    <cellStyle name="Normal 13 2 5 2 5 2" xfId="27222" xr:uid="{00000000-0005-0000-0000-00005E6A0000}"/>
    <cellStyle name="Normal 13 2 5 2 5 3" xfId="27223" xr:uid="{00000000-0005-0000-0000-00005F6A0000}"/>
    <cellStyle name="Normal 13 2 5 2 5 4" xfId="27224" xr:uid="{00000000-0005-0000-0000-0000606A0000}"/>
    <cellStyle name="Normal 13 2 5 2 5 5" xfId="27225" xr:uid="{00000000-0005-0000-0000-0000616A0000}"/>
    <cellStyle name="Normal 13 2 5 2 6" xfId="27226" xr:uid="{00000000-0005-0000-0000-0000626A0000}"/>
    <cellStyle name="Normal 13 2 5 2 7" xfId="27227" xr:uid="{00000000-0005-0000-0000-0000636A0000}"/>
    <cellStyle name="Normal 13 2 5 2 8" xfId="27228" xr:uid="{00000000-0005-0000-0000-0000646A0000}"/>
    <cellStyle name="Normal 13 2 5 2 9" xfId="27229" xr:uid="{00000000-0005-0000-0000-0000656A0000}"/>
    <cellStyle name="Normal 13 2 5 3" xfId="27230" xr:uid="{00000000-0005-0000-0000-0000666A0000}"/>
    <cellStyle name="Normal 13 2 5 3 2" xfId="27231" xr:uid="{00000000-0005-0000-0000-0000676A0000}"/>
    <cellStyle name="Normal 13 2 5 3 3" xfId="27232" xr:uid="{00000000-0005-0000-0000-0000686A0000}"/>
    <cellStyle name="Normal 13 2 5 3 4" xfId="27233" xr:uid="{00000000-0005-0000-0000-0000696A0000}"/>
    <cellStyle name="Normal 13 2 5 3 5" xfId="27234" xr:uid="{00000000-0005-0000-0000-00006A6A0000}"/>
    <cellStyle name="Normal 13 2 5 4" xfId="27235" xr:uid="{00000000-0005-0000-0000-00006B6A0000}"/>
    <cellStyle name="Normal 13 2 5 4 2" xfId="27236" xr:uid="{00000000-0005-0000-0000-00006C6A0000}"/>
    <cellStyle name="Normal 13 2 5 4 3" xfId="27237" xr:uid="{00000000-0005-0000-0000-00006D6A0000}"/>
    <cellStyle name="Normal 13 2 5 4 4" xfId="27238" xr:uid="{00000000-0005-0000-0000-00006E6A0000}"/>
    <cellStyle name="Normal 13 2 5 4 5" xfId="27239" xr:uid="{00000000-0005-0000-0000-00006F6A0000}"/>
    <cellStyle name="Normal 13 2 5 5" xfId="27240" xr:uid="{00000000-0005-0000-0000-0000706A0000}"/>
    <cellStyle name="Normal 13 2 5 5 2" xfId="27241" xr:uid="{00000000-0005-0000-0000-0000716A0000}"/>
    <cellStyle name="Normal 13 2 5 5 3" xfId="27242" xr:uid="{00000000-0005-0000-0000-0000726A0000}"/>
    <cellStyle name="Normal 13 2 5 5 4" xfId="27243" xr:uid="{00000000-0005-0000-0000-0000736A0000}"/>
    <cellStyle name="Normal 13 2 5 5 5" xfId="27244" xr:uid="{00000000-0005-0000-0000-0000746A0000}"/>
    <cellStyle name="Normal 13 2 5 6" xfId="27245" xr:uid="{00000000-0005-0000-0000-0000756A0000}"/>
    <cellStyle name="Normal 13 2 5 6 2" xfId="27246" xr:uid="{00000000-0005-0000-0000-0000766A0000}"/>
    <cellStyle name="Normal 13 2 5 6 3" xfId="27247" xr:uid="{00000000-0005-0000-0000-0000776A0000}"/>
    <cellStyle name="Normal 13 2 5 6 4" xfId="27248" xr:uid="{00000000-0005-0000-0000-0000786A0000}"/>
    <cellStyle name="Normal 13 2 5 6 5" xfId="27249" xr:uid="{00000000-0005-0000-0000-0000796A0000}"/>
    <cellStyle name="Normal 13 2 5 7" xfId="27250" xr:uid="{00000000-0005-0000-0000-00007A6A0000}"/>
    <cellStyle name="Normal 13 2 5 8" xfId="27251" xr:uid="{00000000-0005-0000-0000-00007B6A0000}"/>
    <cellStyle name="Normal 13 2 5 9" xfId="27252" xr:uid="{00000000-0005-0000-0000-00007C6A0000}"/>
    <cellStyle name="Normal 13 2 50" xfId="27253" xr:uid="{00000000-0005-0000-0000-00007D6A0000}"/>
    <cellStyle name="Normal 13 2 51" xfId="27254" xr:uid="{00000000-0005-0000-0000-00007E6A0000}"/>
    <cellStyle name="Normal 13 2 52" xfId="27255" xr:uid="{00000000-0005-0000-0000-00007F6A0000}"/>
    <cellStyle name="Normal 13 2 53" xfId="27256" xr:uid="{00000000-0005-0000-0000-0000806A0000}"/>
    <cellStyle name="Normal 13 2 54" xfId="27257" xr:uid="{00000000-0005-0000-0000-0000816A0000}"/>
    <cellStyle name="Normal 13 2 55" xfId="27258" xr:uid="{00000000-0005-0000-0000-0000826A0000}"/>
    <cellStyle name="Normal 13 2 56" xfId="27259" xr:uid="{00000000-0005-0000-0000-0000836A0000}"/>
    <cellStyle name="Normal 13 2 57" xfId="27260" xr:uid="{00000000-0005-0000-0000-0000846A0000}"/>
    <cellStyle name="Normal 13 2 58" xfId="27261" xr:uid="{00000000-0005-0000-0000-0000856A0000}"/>
    <cellStyle name="Normal 13 2 59" xfId="27262" xr:uid="{00000000-0005-0000-0000-0000866A0000}"/>
    <cellStyle name="Normal 13 2 6" xfId="27263" xr:uid="{00000000-0005-0000-0000-0000876A0000}"/>
    <cellStyle name="Normal 13 2 6 10" xfId="27264" xr:uid="{00000000-0005-0000-0000-0000886A0000}"/>
    <cellStyle name="Normal 13 2 6 2" xfId="27265" xr:uid="{00000000-0005-0000-0000-0000896A0000}"/>
    <cellStyle name="Normal 13 2 6 2 2" xfId="27266" xr:uid="{00000000-0005-0000-0000-00008A6A0000}"/>
    <cellStyle name="Normal 13 2 6 2 2 2" xfId="27267" xr:uid="{00000000-0005-0000-0000-00008B6A0000}"/>
    <cellStyle name="Normal 13 2 6 2 2 3" xfId="27268" xr:uid="{00000000-0005-0000-0000-00008C6A0000}"/>
    <cellStyle name="Normal 13 2 6 2 2 4" xfId="27269" xr:uid="{00000000-0005-0000-0000-00008D6A0000}"/>
    <cellStyle name="Normal 13 2 6 2 2 5" xfId="27270" xr:uid="{00000000-0005-0000-0000-00008E6A0000}"/>
    <cellStyle name="Normal 13 2 6 2 3" xfId="27271" xr:uid="{00000000-0005-0000-0000-00008F6A0000}"/>
    <cellStyle name="Normal 13 2 6 2 3 2" xfId="27272" xr:uid="{00000000-0005-0000-0000-0000906A0000}"/>
    <cellStyle name="Normal 13 2 6 2 3 3" xfId="27273" xr:uid="{00000000-0005-0000-0000-0000916A0000}"/>
    <cellStyle name="Normal 13 2 6 2 3 4" xfId="27274" xr:uid="{00000000-0005-0000-0000-0000926A0000}"/>
    <cellStyle name="Normal 13 2 6 2 3 5" xfId="27275" xr:uid="{00000000-0005-0000-0000-0000936A0000}"/>
    <cellStyle name="Normal 13 2 6 2 4" xfId="27276" xr:uid="{00000000-0005-0000-0000-0000946A0000}"/>
    <cellStyle name="Normal 13 2 6 2 4 2" xfId="27277" xr:uid="{00000000-0005-0000-0000-0000956A0000}"/>
    <cellStyle name="Normal 13 2 6 2 4 3" xfId="27278" xr:uid="{00000000-0005-0000-0000-0000966A0000}"/>
    <cellStyle name="Normal 13 2 6 2 4 4" xfId="27279" xr:uid="{00000000-0005-0000-0000-0000976A0000}"/>
    <cellStyle name="Normal 13 2 6 2 4 5" xfId="27280" xr:uid="{00000000-0005-0000-0000-0000986A0000}"/>
    <cellStyle name="Normal 13 2 6 2 5" xfId="27281" xr:uid="{00000000-0005-0000-0000-0000996A0000}"/>
    <cellStyle name="Normal 13 2 6 2 5 2" xfId="27282" xr:uid="{00000000-0005-0000-0000-00009A6A0000}"/>
    <cellStyle name="Normal 13 2 6 2 5 3" xfId="27283" xr:uid="{00000000-0005-0000-0000-00009B6A0000}"/>
    <cellStyle name="Normal 13 2 6 2 5 4" xfId="27284" xr:uid="{00000000-0005-0000-0000-00009C6A0000}"/>
    <cellStyle name="Normal 13 2 6 2 5 5" xfId="27285" xr:uid="{00000000-0005-0000-0000-00009D6A0000}"/>
    <cellStyle name="Normal 13 2 6 2 6" xfId="27286" xr:uid="{00000000-0005-0000-0000-00009E6A0000}"/>
    <cellStyle name="Normal 13 2 6 2 7" xfId="27287" xr:uid="{00000000-0005-0000-0000-00009F6A0000}"/>
    <cellStyle name="Normal 13 2 6 2 8" xfId="27288" xr:uid="{00000000-0005-0000-0000-0000A06A0000}"/>
    <cellStyle name="Normal 13 2 6 2 9" xfId="27289" xr:uid="{00000000-0005-0000-0000-0000A16A0000}"/>
    <cellStyle name="Normal 13 2 6 3" xfId="27290" xr:uid="{00000000-0005-0000-0000-0000A26A0000}"/>
    <cellStyle name="Normal 13 2 6 3 2" xfId="27291" xr:uid="{00000000-0005-0000-0000-0000A36A0000}"/>
    <cellStyle name="Normal 13 2 6 3 3" xfId="27292" xr:uid="{00000000-0005-0000-0000-0000A46A0000}"/>
    <cellStyle name="Normal 13 2 6 3 4" xfId="27293" xr:uid="{00000000-0005-0000-0000-0000A56A0000}"/>
    <cellStyle name="Normal 13 2 6 3 5" xfId="27294" xr:uid="{00000000-0005-0000-0000-0000A66A0000}"/>
    <cellStyle name="Normal 13 2 6 4" xfId="27295" xr:uid="{00000000-0005-0000-0000-0000A76A0000}"/>
    <cellStyle name="Normal 13 2 6 4 2" xfId="27296" xr:uid="{00000000-0005-0000-0000-0000A86A0000}"/>
    <cellStyle name="Normal 13 2 6 4 3" xfId="27297" xr:uid="{00000000-0005-0000-0000-0000A96A0000}"/>
    <cellStyle name="Normal 13 2 6 4 4" xfId="27298" xr:uid="{00000000-0005-0000-0000-0000AA6A0000}"/>
    <cellStyle name="Normal 13 2 6 4 5" xfId="27299" xr:uid="{00000000-0005-0000-0000-0000AB6A0000}"/>
    <cellStyle name="Normal 13 2 6 5" xfId="27300" xr:uid="{00000000-0005-0000-0000-0000AC6A0000}"/>
    <cellStyle name="Normal 13 2 6 5 2" xfId="27301" xr:uid="{00000000-0005-0000-0000-0000AD6A0000}"/>
    <cellStyle name="Normal 13 2 6 5 3" xfId="27302" xr:uid="{00000000-0005-0000-0000-0000AE6A0000}"/>
    <cellStyle name="Normal 13 2 6 5 4" xfId="27303" xr:uid="{00000000-0005-0000-0000-0000AF6A0000}"/>
    <cellStyle name="Normal 13 2 6 5 5" xfId="27304" xr:uid="{00000000-0005-0000-0000-0000B06A0000}"/>
    <cellStyle name="Normal 13 2 6 6" xfId="27305" xr:uid="{00000000-0005-0000-0000-0000B16A0000}"/>
    <cellStyle name="Normal 13 2 6 6 2" xfId="27306" xr:uid="{00000000-0005-0000-0000-0000B26A0000}"/>
    <cellStyle name="Normal 13 2 6 6 3" xfId="27307" xr:uid="{00000000-0005-0000-0000-0000B36A0000}"/>
    <cellStyle name="Normal 13 2 6 6 4" xfId="27308" xr:uid="{00000000-0005-0000-0000-0000B46A0000}"/>
    <cellStyle name="Normal 13 2 6 6 5" xfId="27309" xr:uid="{00000000-0005-0000-0000-0000B56A0000}"/>
    <cellStyle name="Normal 13 2 6 7" xfId="27310" xr:uid="{00000000-0005-0000-0000-0000B66A0000}"/>
    <cellStyle name="Normal 13 2 6 8" xfId="27311" xr:uid="{00000000-0005-0000-0000-0000B76A0000}"/>
    <cellStyle name="Normal 13 2 6 9" xfId="27312" xr:uid="{00000000-0005-0000-0000-0000B86A0000}"/>
    <cellStyle name="Normal 13 2 60" xfId="27313" xr:uid="{00000000-0005-0000-0000-0000B96A0000}"/>
    <cellStyle name="Normal 13 2 61" xfId="27314" xr:uid="{00000000-0005-0000-0000-0000BA6A0000}"/>
    <cellStyle name="Normal 13 2 62" xfId="27315" xr:uid="{00000000-0005-0000-0000-0000BB6A0000}"/>
    <cellStyle name="Normal 13 2 63" xfId="27316" xr:uid="{00000000-0005-0000-0000-0000BC6A0000}"/>
    <cellStyle name="Normal 13 2 64" xfId="27317" xr:uid="{00000000-0005-0000-0000-0000BD6A0000}"/>
    <cellStyle name="Normal 13 2 65" xfId="27318" xr:uid="{00000000-0005-0000-0000-0000BE6A0000}"/>
    <cellStyle name="Normal 13 2 66" xfId="27319" xr:uid="{00000000-0005-0000-0000-0000BF6A0000}"/>
    <cellStyle name="Normal 13 2 67" xfId="27320" xr:uid="{00000000-0005-0000-0000-0000C06A0000}"/>
    <cellStyle name="Normal 13 2 68" xfId="27321" xr:uid="{00000000-0005-0000-0000-0000C16A0000}"/>
    <cellStyle name="Normal 13 2 69" xfId="27322" xr:uid="{00000000-0005-0000-0000-0000C26A0000}"/>
    <cellStyle name="Normal 13 2 7" xfId="27323" xr:uid="{00000000-0005-0000-0000-0000C36A0000}"/>
    <cellStyle name="Normal 13 2 7 10" xfId="27324" xr:uid="{00000000-0005-0000-0000-0000C46A0000}"/>
    <cellStyle name="Normal 13 2 7 2" xfId="27325" xr:uid="{00000000-0005-0000-0000-0000C56A0000}"/>
    <cellStyle name="Normal 13 2 7 2 2" xfId="27326" xr:uid="{00000000-0005-0000-0000-0000C66A0000}"/>
    <cellStyle name="Normal 13 2 7 2 2 2" xfId="27327" xr:uid="{00000000-0005-0000-0000-0000C76A0000}"/>
    <cellStyle name="Normal 13 2 7 2 2 3" xfId="27328" xr:uid="{00000000-0005-0000-0000-0000C86A0000}"/>
    <cellStyle name="Normal 13 2 7 2 2 4" xfId="27329" xr:uid="{00000000-0005-0000-0000-0000C96A0000}"/>
    <cellStyle name="Normal 13 2 7 2 2 5" xfId="27330" xr:uid="{00000000-0005-0000-0000-0000CA6A0000}"/>
    <cellStyle name="Normal 13 2 7 2 3" xfId="27331" xr:uid="{00000000-0005-0000-0000-0000CB6A0000}"/>
    <cellStyle name="Normal 13 2 7 2 3 2" xfId="27332" xr:uid="{00000000-0005-0000-0000-0000CC6A0000}"/>
    <cellStyle name="Normal 13 2 7 2 3 3" xfId="27333" xr:uid="{00000000-0005-0000-0000-0000CD6A0000}"/>
    <cellStyle name="Normal 13 2 7 2 3 4" xfId="27334" xr:uid="{00000000-0005-0000-0000-0000CE6A0000}"/>
    <cellStyle name="Normal 13 2 7 2 3 5" xfId="27335" xr:uid="{00000000-0005-0000-0000-0000CF6A0000}"/>
    <cellStyle name="Normal 13 2 7 2 4" xfId="27336" xr:uid="{00000000-0005-0000-0000-0000D06A0000}"/>
    <cellStyle name="Normal 13 2 7 2 4 2" xfId="27337" xr:uid="{00000000-0005-0000-0000-0000D16A0000}"/>
    <cellStyle name="Normal 13 2 7 2 4 3" xfId="27338" xr:uid="{00000000-0005-0000-0000-0000D26A0000}"/>
    <cellStyle name="Normal 13 2 7 2 4 4" xfId="27339" xr:uid="{00000000-0005-0000-0000-0000D36A0000}"/>
    <cellStyle name="Normal 13 2 7 2 4 5" xfId="27340" xr:uid="{00000000-0005-0000-0000-0000D46A0000}"/>
    <cellStyle name="Normal 13 2 7 2 5" xfId="27341" xr:uid="{00000000-0005-0000-0000-0000D56A0000}"/>
    <cellStyle name="Normal 13 2 7 2 5 2" xfId="27342" xr:uid="{00000000-0005-0000-0000-0000D66A0000}"/>
    <cellStyle name="Normal 13 2 7 2 5 3" xfId="27343" xr:uid="{00000000-0005-0000-0000-0000D76A0000}"/>
    <cellStyle name="Normal 13 2 7 2 5 4" xfId="27344" xr:uid="{00000000-0005-0000-0000-0000D86A0000}"/>
    <cellStyle name="Normal 13 2 7 2 5 5" xfId="27345" xr:uid="{00000000-0005-0000-0000-0000D96A0000}"/>
    <cellStyle name="Normal 13 2 7 2 6" xfId="27346" xr:uid="{00000000-0005-0000-0000-0000DA6A0000}"/>
    <cellStyle name="Normal 13 2 7 2 7" xfId="27347" xr:uid="{00000000-0005-0000-0000-0000DB6A0000}"/>
    <cellStyle name="Normal 13 2 7 2 8" xfId="27348" xr:uid="{00000000-0005-0000-0000-0000DC6A0000}"/>
    <cellStyle name="Normal 13 2 7 2 9" xfId="27349" xr:uid="{00000000-0005-0000-0000-0000DD6A0000}"/>
    <cellStyle name="Normal 13 2 7 3" xfId="27350" xr:uid="{00000000-0005-0000-0000-0000DE6A0000}"/>
    <cellStyle name="Normal 13 2 7 3 2" xfId="27351" xr:uid="{00000000-0005-0000-0000-0000DF6A0000}"/>
    <cellStyle name="Normal 13 2 7 3 3" xfId="27352" xr:uid="{00000000-0005-0000-0000-0000E06A0000}"/>
    <cellStyle name="Normal 13 2 7 3 4" xfId="27353" xr:uid="{00000000-0005-0000-0000-0000E16A0000}"/>
    <cellStyle name="Normal 13 2 7 3 5" xfId="27354" xr:uid="{00000000-0005-0000-0000-0000E26A0000}"/>
    <cellStyle name="Normal 13 2 7 4" xfId="27355" xr:uid="{00000000-0005-0000-0000-0000E36A0000}"/>
    <cellStyle name="Normal 13 2 7 4 2" xfId="27356" xr:uid="{00000000-0005-0000-0000-0000E46A0000}"/>
    <cellStyle name="Normal 13 2 7 4 3" xfId="27357" xr:uid="{00000000-0005-0000-0000-0000E56A0000}"/>
    <cellStyle name="Normal 13 2 7 4 4" xfId="27358" xr:uid="{00000000-0005-0000-0000-0000E66A0000}"/>
    <cellStyle name="Normal 13 2 7 4 5" xfId="27359" xr:uid="{00000000-0005-0000-0000-0000E76A0000}"/>
    <cellStyle name="Normal 13 2 7 5" xfId="27360" xr:uid="{00000000-0005-0000-0000-0000E86A0000}"/>
    <cellStyle name="Normal 13 2 7 5 2" xfId="27361" xr:uid="{00000000-0005-0000-0000-0000E96A0000}"/>
    <cellStyle name="Normal 13 2 7 5 3" xfId="27362" xr:uid="{00000000-0005-0000-0000-0000EA6A0000}"/>
    <cellStyle name="Normal 13 2 7 5 4" xfId="27363" xr:uid="{00000000-0005-0000-0000-0000EB6A0000}"/>
    <cellStyle name="Normal 13 2 7 5 5" xfId="27364" xr:uid="{00000000-0005-0000-0000-0000EC6A0000}"/>
    <cellStyle name="Normal 13 2 7 6" xfId="27365" xr:uid="{00000000-0005-0000-0000-0000ED6A0000}"/>
    <cellStyle name="Normal 13 2 7 6 2" xfId="27366" xr:uid="{00000000-0005-0000-0000-0000EE6A0000}"/>
    <cellStyle name="Normal 13 2 7 6 3" xfId="27367" xr:uid="{00000000-0005-0000-0000-0000EF6A0000}"/>
    <cellStyle name="Normal 13 2 7 6 4" xfId="27368" xr:uid="{00000000-0005-0000-0000-0000F06A0000}"/>
    <cellStyle name="Normal 13 2 7 6 5" xfId="27369" xr:uid="{00000000-0005-0000-0000-0000F16A0000}"/>
    <cellStyle name="Normal 13 2 7 7" xfId="27370" xr:uid="{00000000-0005-0000-0000-0000F26A0000}"/>
    <cellStyle name="Normal 13 2 7 8" xfId="27371" xr:uid="{00000000-0005-0000-0000-0000F36A0000}"/>
    <cellStyle name="Normal 13 2 7 9" xfId="27372" xr:uid="{00000000-0005-0000-0000-0000F46A0000}"/>
    <cellStyle name="Normal 13 2 70" xfId="27373" xr:uid="{00000000-0005-0000-0000-0000F56A0000}"/>
    <cellStyle name="Normal 13 2 71" xfId="27374" xr:uid="{00000000-0005-0000-0000-0000F66A0000}"/>
    <cellStyle name="Normal 13 2 72" xfId="27375" xr:uid="{00000000-0005-0000-0000-0000F76A0000}"/>
    <cellStyle name="Normal 13 2 73" xfId="27376" xr:uid="{00000000-0005-0000-0000-0000F86A0000}"/>
    <cellStyle name="Normal 13 2 74" xfId="27377" xr:uid="{00000000-0005-0000-0000-0000F96A0000}"/>
    <cellStyle name="Normal 13 2 75" xfId="27378" xr:uid="{00000000-0005-0000-0000-0000FA6A0000}"/>
    <cellStyle name="Normal 13 2 76" xfId="27379" xr:uid="{00000000-0005-0000-0000-0000FB6A0000}"/>
    <cellStyle name="Normal 13 2 77" xfId="27380" xr:uid="{00000000-0005-0000-0000-0000FC6A0000}"/>
    <cellStyle name="Normal 13 2 78" xfId="27381" xr:uid="{00000000-0005-0000-0000-0000FD6A0000}"/>
    <cellStyle name="Normal 13 2 79" xfId="27382" xr:uid="{00000000-0005-0000-0000-0000FE6A0000}"/>
    <cellStyle name="Normal 13 2 8" xfId="27383" xr:uid="{00000000-0005-0000-0000-0000FF6A0000}"/>
    <cellStyle name="Normal 13 2 8 10" xfId="27384" xr:uid="{00000000-0005-0000-0000-0000006B0000}"/>
    <cellStyle name="Normal 13 2 8 2" xfId="27385" xr:uid="{00000000-0005-0000-0000-0000016B0000}"/>
    <cellStyle name="Normal 13 2 8 2 2" xfId="27386" xr:uid="{00000000-0005-0000-0000-0000026B0000}"/>
    <cellStyle name="Normal 13 2 8 2 2 2" xfId="27387" xr:uid="{00000000-0005-0000-0000-0000036B0000}"/>
    <cellStyle name="Normal 13 2 8 2 2 3" xfId="27388" xr:uid="{00000000-0005-0000-0000-0000046B0000}"/>
    <cellStyle name="Normal 13 2 8 2 2 4" xfId="27389" xr:uid="{00000000-0005-0000-0000-0000056B0000}"/>
    <cellStyle name="Normal 13 2 8 2 2 5" xfId="27390" xr:uid="{00000000-0005-0000-0000-0000066B0000}"/>
    <cellStyle name="Normal 13 2 8 2 3" xfId="27391" xr:uid="{00000000-0005-0000-0000-0000076B0000}"/>
    <cellStyle name="Normal 13 2 8 2 3 2" xfId="27392" xr:uid="{00000000-0005-0000-0000-0000086B0000}"/>
    <cellStyle name="Normal 13 2 8 2 3 3" xfId="27393" xr:uid="{00000000-0005-0000-0000-0000096B0000}"/>
    <cellStyle name="Normal 13 2 8 2 3 4" xfId="27394" xr:uid="{00000000-0005-0000-0000-00000A6B0000}"/>
    <cellStyle name="Normal 13 2 8 2 3 5" xfId="27395" xr:uid="{00000000-0005-0000-0000-00000B6B0000}"/>
    <cellStyle name="Normal 13 2 8 2 4" xfId="27396" xr:uid="{00000000-0005-0000-0000-00000C6B0000}"/>
    <cellStyle name="Normal 13 2 8 2 4 2" xfId="27397" xr:uid="{00000000-0005-0000-0000-00000D6B0000}"/>
    <cellStyle name="Normal 13 2 8 2 4 3" xfId="27398" xr:uid="{00000000-0005-0000-0000-00000E6B0000}"/>
    <cellStyle name="Normal 13 2 8 2 4 4" xfId="27399" xr:uid="{00000000-0005-0000-0000-00000F6B0000}"/>
    <cellStyle name="Normal 13 2 8 2 4 5" xfId="27400" xr:uid="{00000000-0005-0000-0000-0000106B0000}"/>
    <cellStyle name="Normal 13 2 8 2 5" xfId="27401" xr:uid="{00000000-0005-0000-0000-0000116B0000}"/>
    <cellStyle name="Normal 13 2 8 2 5 2" xfId="27402" xr:uid="{00000000-0005-0000-0000-0000126B0000}"/>
    <cellStyle name="Normal 13 2 8 2 5 3" xfId="27403" xr:uid="{00000000-0005-0000-0000-0000136B0000}"/>
    <cellStyle name="Normal 13 2 8 2 5 4" xfId="27404" xr:uid="{00000000-0005-0000-0000-0000146B0000}"/>
    <cellStyle name="Normal 13 2 8 2 5 5" xfId="27405" xr:uid="{00000000-0005-0000-0000-0000156B0000}"/>
    <cellStyle name="Normal 13 2 8 2 6" xfId="27406" xr:uid="{00000000-0005-0000-0000-0000166B0000}"/>
    <cellStyle name="Normal 13 2 8 2 7" xfId="27407" xr:uid="{00000000-0005-0000-0000-0000176B0000}"/>
    <cellStyle name="Normal 13 2 8 2 8" xfId="27408" xr:uid="{00000000-0005-0000-0000-0000186B0000}"/>
    <cellStyle name="Normal 13 2 8 2 9" xfId="27409" xr:uid="{00000000-0005-0000-0000-0000196B0000}"/>
    <cellStyle name="Normal 13 2 8 3" xfId="27410" xr:uid="{00000000-0005-0000-0000-00001A6B0000}"/>
    <cellStyle name="Normal 13 2 8 3 2" xfId="27411" xr:uid="{00000000-0005-0000-0000-00001B6B0000}"/>
    <cellStyle name="Normal 13 2 8 3 3" xfId="27412" xr:uid="{00000000-0005-0000-0000-00001C6B0000}"/>
    <cellStyle name="Normal 13 2 8 3 4" xfId="27413" xr:uid="{00000000-0005-0000-0000-00001D6B0000}"/>
    <cellStyle name="Normal 13 2 8 3 5" xfId="27414" xr:uid="{00000000-0005-0000-0000-00001E6B0000}"/>
    <cellStyle name="Normal 13 2 8 4" xfId="27415" xr:uid="{00000000-0005-0000-0000-00001F6B0000}"/>
    <cellStyle name="Normal 13 2 8 4 2" xfId="27416" xr:uid="{00000000-0005-0000-0000-0000206B0000}"/>
    <cellStyle name="Normal 13 2 8 4 3" xfId="27417" xr:uid="{00000000-0005-0000-0000-0000216B0000}"/>
    <cellStyle name="Normal 13 2 8 4 4" xfId="27418" xr:uid="{00000000-0005-0000-0000-0000226B0000}"/>
    <cellStyle name="Normal 13 2 8 4 5" xfId="27419" xr:uid="{00000000-0005-0000-0000-0000236B0000}"/>
    <cellStyle name="Normal 13 2 8 5" xfId="27420" xr:uid="{00000000-0005-0000-0000-0000246B0000}"/>
    <cellStyle name="Normal 13 2 8 5 2" xfId="27421" xr:uid="{00000000-0005-0000-0000-0000256B0000}"/>
    <cellStyle name="Normal 13 2 8 5 3" xfId="27422" xr:uid="{00000000-0005-0000-0000-0000266B0000}"/>
    <cellStyle name="Normal 13 2 8 5 4" xfId="27423" xr:uid="{00000000-0005-0000-0000-0000276B0000}"/>
    <cellStyle name="Normal 13 2 8 5 5" xfId="27424" xr:uid="{00000000-0005-0000-0000-0000286B0000}"/>
    <cellStyle name="Normal 13 2 8 6" xfId="27425" xr:uid="{00000000-0005-0000-0000-0000296B0000}"/>
    <cellStyle name="Normal 13 2 8 6 2" xfId="27426" xr:uid="{00000000-0005-0000-0000-00002A6B0000}"/>
    <cellStyle name="Normal 13 2 8 6 3" xfId="27427" xr:uid="{00000000-0005-0000-0000-00002B6B0000}"/>
    <cellStyle name="Normal 13 2 8 6 4" xfId="27428" xr:uid="{00000000-0005-0000-0000-00002C6B0000}"/>
    <cellStyle name="Normal 13 2 8 6 5" xfId="27429" xr:uid="{00000000-0005-0000-0000-00002D6B0000}"/>
    <cellStyle name="Normal 13 2 8 7" xfId="27430" xr:uid="{00000000-0005-0000-0000-00002E6B0000}"/>
    <cellStyle name="Normal 13 2 8 8" xfId="27431" xr:uid="{00000000-0005-0000-0000-00002F6B0000}"/>
    <cellStyle name="Normal 13 2 8 9" xfId="27432" xr:uid="{00000000-0005-0000-0000-0000306B0000}"/>
    <cellStyle name="Normal 13 2 80" xfId="27433" xr:uid="{00000000-0005-0000-0000-0000316B0000}"/>
    <cellStyle name="Normal 13 2 81" xfId="27434" xr:uid="{00000000-0005-0000-0000-0000326B0000}"/>
    <cellStyle name="Normal 13 2 82" xfId="27435" xr:uid="{00000000-0005-0000-0000-0000336B0000}"/>
    <cellStyle name="Normal 13 2 83" xfId="27436" xr:uid="{00000000-0005-0000-0000-0000346B0000}"/>
    <cellStyle name="Normal 13 2 84" xfId="27437" xr:uid="{00000000-0005-0000-0000-0000356B0000}"/>
    <cellStyle name="Normal 13 2 85" xfId="27438" xr:uid="{00000000-0005-0000-0000-0000366B0000}"/>
    <cellStyle name="Normal 13 2 86" xfId="27439" xr:uid="{00000000-0005-0000-0000-0000376B0000}"/>
    <cellStyle name="Normal 13 2 87" xfId="27440" xr:uid="{00000000-0005-0000-0000-0000386B0000}"/>
    <cellStyle name="Normal 13 2 88" xfId="27441" xr:uid="{00000000-0005-0000-0000-0000396B0000}"/>
    <cellStyle name="Normal 13 2 89" xfId="27442" xr:uid="{00000000-0005-0000-0000-00003A6B0000}"/>
    <cellStyle name="Normal 13 2 9" xfId="27443" xr:uid="{00000000-0005-0000-0000-00003B6B0000}"/>
    <cellStyle name="Normal 13 2 9 10" xfId="27444" xr:uid="{00000000-0005-0000-0000-00003C6B0000}"/>
    <cellStyle name="Normal 13 2 9 2" xfId="27445" xr:uid="{00000000-0005-0000-0000-00003D6B0000}"/>
    <cellStyle name="Normal 13 2 9 2 2" xfId="27446" xr:uid="{00000000-0005-0000-0000-00003E6B0000}"/>
    <cellStyle name="Normal 13 2 9 2 2 2" xfId="27447" xr:uid="{00000000-0005-0000-0000-00003F6B0000}"/>
    <cellStyle name="Normal 13 2 9 2 2 3" xfId="27448" xr:uid="{00000000-0005-0000-0000-0000406B0000}"/>
    <cellStyle name="Normal 13 2 9 2 2 4" xfId="27449" xr:uid="{00000000-0005-0000-0000-0000416B0000}"/>
    <cellStyle name="Normal 13 2 9 2 2 5" xfId="27450" xr:uid="{00000000-0005-0000-0000-0000426B0000}"/>
    <cellStyle name="Normal 13 2 9 2 3" xfId="27451" xr:uid="{00000000-0005-0000-0000-0000436B0000}"/>
    <cellStyle name="Normal 13 2 9 2 3 2" xfId="27452" xr:uid="{00000000-0005-0000-0000-0000446B0000}"/>
    <cellStyle name="Normal 13 2 9 2 3 3" xfId="27453" xr:uid="{00000000-0005-0000-0000-0000456B0000}"/>
    <cellStyle name="Normal 13 2 9 2 3 4" xfId="27454" xr:uid="{00000000-0005-0000-0000-0000466B0000}"/>
    <cellStyle name="Normal 13 2 9 2 3 5" xfId="27455" xr:uid="{00000000-0005-0000-0000-0000476B0000}"/>
    <cellStyle name="Normal 13 2 9 2 4" xfId="27456" xr:uid="{00000000-0005-0000-0000-0000486B0000}"/>
    <cellStyle name="Normal 13 2 9 2 4 2" xfId="27457" xr:uid="{00000000-0005-0000-0000-0000496B0000}"/>
    <cellStyle name="Normal 13 2 9 2 4 3" xfId="27458" xr:uid="{00000000-0005-0000-0000-00004A6B0000}"/>
    <cellStyle name="Normal 13 2 9 2 4 4" xfId="27459" xr:uid="{00000000-0005-0000-0000-00004B6B0000}"/>
    <cellStyle name="Normal 13 2 9 2 4 5" xfId="27460" xr:uid="{00000000-0005-0000-0000-00004C6B0000}"/>
    <cellStyle name="Normal 13 2 9 2 5" xfId="27461" xr:uid="{00000000-0005-0000-0000-00004D6B0000}"/>
    <cellStyle name="Normal 13 2 9 2 5 2" xfId="27462" xr:uid="{00000000-0005-0000-0000-00004E6B0000}"/>
    <cellStyle name="Normal 13 2 9 2 5 3" xfId="27463" xr:uid="{00000000-0005-0000-0000-00004F6B0000}"/>
    <cellStyle name="Normal 13 2 9 2 5 4" xfId="27464" xr:uid="{00000000-0005-0000-0000-0000506B0000}"/>
    <cellStyle name="Normal 13 2 9 2 5 5" xfId="27465" xr:uid="{00000000-0005-0000-0000-0000516B0000}"/>
    <cellStyle name="Normal 13 2 9 2 6" xfId="27466" xr:uid="{00000000-0005-0000-0000-0000526B0000}"/>
    <cellStyle name="Normal 13 2 9 2 7" xfId="27467" xr:uid="{00000000-0005-0000-0000-0000536B0000}"/>
    <cellStyle name="Normal 13 2 9 2 8" xfId="27468" xr:uid="{00000000-0005-0000-0000-0000546B0000}"/>
    <cellStyle name="Normal 13 2 9 2 9" xfId="27469" xr:uid="{00000000-0005-0000-0000-0000556B0000}"/>
    <cellStyle name="Normal 13 2 9 3" xfId="27470" xr:uid="{00000000-0005-0000-0000-0000566B0000}"/>
    <cellStyle name="Normal 13 2 9 3 2" xfId="27471" xr:uid="{00000000-0005-0000-0000-0000576B0000}"/>
    <cellStyle name="Normal 13 2 9 3 3" xfId="27472" xr:uid="{00000000-0005-0000-0000-0000586B0000}"/>
    <cellStyle name="Normal 13 2 9 3 4" xfId="27473" xr:uid="{00000000-0005-0000-0000-0000596B0000}"/>
    <cellStyle name="Normal 13 2 9 3 5" xfId="27474" xr:uid="{00000000-0005-0000-0000-00005A6B0000}"/>
    <cellStyle name="Normal 13 2 9 4" xfId="27475" xr:uid="{00000000-0005-0000-0000-00005B6B0000}"/>
    <cellStyle name="Normal 13 2 9 4 2" xfId="27476" xr:uid="{00000000-0005-0000-0000-00005C6B0000}"/>
    <cellStyle name="Normal 13 2 9 4 3" xfId="27477" xr:uid="{00000000-0005-0000-0000-00005D6B0000}"/>
    <cellStyle name="Normal 13 2 9 4 4" xfId="27478" xr:uid="{00000000-0005-0000-0000-00005E6B0000}"/>
    <cellStyle name="Normal 13 2 9 4 5" xfId="27479" xr:uid="{00000000-0005-0000-0000-00005F6B0000}"/>
    <cellStyle name="Normal 13 2 9 5" xfId="27480" xr:uid="{00000000-0005-0000-0000-0000606B0000}"/>
    <cellStyle name="Normal 13 2 9 5 2" xfId="27481" xr:uid="{00000000-0005-0000-0000-0000616B0000}"/>
    <cellStyle name="Normal 13 2 9 5 3" xfId="27482" xr:uid="{00000000-0005-0000-0000-0000626B0000}"/>
    <cellStyle name="Normal 13 2 9 5 4" xfId="27483" xr:uid="{00000000-0005-0000-0000-0000636B0000}"/>
    <cellStyle name="Normal 13 2 9 5 5" xfId="27484" xr:uid="{00000000-0005-0000-0000-0000646B0000}"/>
    <cellStyle name="Normal 13 2 9 6" xfId="27485" xr:uid="{00000000-0005-0000-0000-0000656B0000}"/>
    <cellStyle name="Normal 13 2 9 6 2" xfId="27486" xr:uid="{00000000-0005-0000-0000-0000666B0000}"/>
    <cellStyle name="Normal 13 2 9 6 3" xfId="27487" xr:uid="{00000000-0005-0000-0000-0000676B0000}"/>
    <cellStyle name="Normal 13 2 9 6 4" xfId="27488" xr:uid="{00000000-0005-0000-0000-0000686B0000}"/>
    <cellStyle name="Normal 13 2 9 6 5" xfId="27489" xr:uid="{00000000-0005-0000-0000-0000696B0000}"/>
    <cellStyle name="Normal 13 2 9 7" xfId="27490" xr:uid="{00000000-0005-0000-0000-00006A6B0000}"/>
    <cellStyle name="Normal 13 2 9 8" xfId="27491" xr:uid="{00000000-0005-0000-0000-00006B6B0000}"/>
    <cellStyle name="Normal 13 2 9 9" xfId="27492" xr:uid="{00000000-0005-0000-0000-00006C6B0000}"/>
    <cellStyle name="Normal 13 2 90" xfId="27493" xr:uid="{00000000-0005-0000-0000-00006D6B0000}"/>
    <cellStyle name="Normal 13 2 91" xfId="27494" xr:uid="{00000000-0005-0000-0000-00006E6B0000}"/>
    <cellStyle name="Normal 13 2 92" xfId="27495" xr:uid="{00000000-0005-0000-0000-00006F6B0000}"/>
    <cellStyle name="Normal 13 2 93" xfId="27496" xr:uid="{00000000-0005-0000-0000-0000706B0000}"/>
    <cellStyle name="Normal 13 2 94" xfId="27497" xr:uid="{00000000-0005-0000-0000-0000716B0000}"/>
    <cellStyle name="Normal 13 2 95" xfId="27498" xr:uid="{00000000-0005-0000-0000-0000726B0000}"/>
    <cellStyle name="Normal 13 2 96" xfId="27499" xr:uid="{00000000-0005-0000-0000-0000736B0000}"/>
    <cellStyle name="Normal 13 2 97" xfId="27500" xr:uid="{00000000-0005-0000-0000-0000746B0000}"/>
    <cellStyle name="Normal 13 2 98" xfId="27501" xr:uid="{00000000-0005-0000-0000-0000756B0000}"/>
    <cellStyle name="Normal 13 2 99" xfId="27502" xr:uid="{00000000-0005-0000-0000-0000766B0000}"/>
    <cellStyle name="Normal 13 20" xfId="27503" xr:uid="{00000000-0005-0000-0000-0000776B0000}"/>
    <cellStyle name="Normal 13 20 2" xfId="27504" xr:uid="{00000000-0005-0000-0000-0000786B0000}"/>
    <cellStyle name="Normal 13 20 3" xfId="27505" xr:uid="{00000000-0005-0000-0000-0000796B0000}"/>
    <cellStyle name="Normal 13 20 4" xfId="27506" xr:uid="{00000000-0005-0000-0000-00007A6B0000}"/>
    <cellStyle name="Normal 13 20 5" xfId="27507" xr:uid="{00000000-0005-0000-0000-00007B6B0000}"/>
    <cellStyle name="Normal 13 21" xfId="27508" xr:uid="{00000000-0005-0000-0000-00007C6B0000}"/>
    <cellStyle name="Normal 13 22" xfId="27509" xr:uid="{00000000-0005-0000-0000-00007D6B0000}"/>
    <cellStyle name="Normal 13 23" xfId="27510" xr:uid="{00000000-0005-0000-0000-00007E6B0000}"/>
    <cellStyle name="Normal 13 24" xfId="27511" xr:uid="{00000000-0005-0000-0000-00007F6B0000}"/>
    <cellStyle name="Normal 13 25" xfId="27512" xr:uid="{00000000-0005-0000-0000-0000806B0000}"/>
    <cellStyle name="Normal 13 26" xfId="27513" xr:uid="{00000000-0005-0000-0000-0000816B0000}"/>
    <cellStyle name="Normal 13 27" xfId="27514" xr:uid="{00000000-0005-0000-0000-0000826B0000}"/>
    <cellStyle name="Normal 13 28" xfId="27515" xr:uid="{00000000-0005-0000-0000-0000836B0000}"/>
    <cellStyle name="Normal 13 29" xfId="27516" xr:uid="{00000000-0005-0000-0000-0000846B0000}"/>
    <cellStyle name="Normal 13 3" xfId="27517" xr:uid="{00000000-0005-0000-0000-0000856B0000}"/>
    <cellStyle name="Normal 13 3 10" xfId="27518" xr:uid="{00000000-0005-0000-0000-0000866B0000}"/>
    <cellStyle name="Normal 13 3 10 10" xfId="27519" xr:uid="{00000000-0005-0000-0000-0000876B0000}"/>
    <cellStyle name="Normal 13 3 10 2" xfId="27520" xr:uid="{00000000-0005-0000-0000-0000886B0000}"/>
    <cellStyle name="Normal 13 3 10 2 2" xfId="27521" xr:uid="{00000000-0005-0000-0000-0000896B0000}"/>
    <cellStyle name="Normal 13 3 10 2 2 2" xfId="27522" xr:uid="{00000000-0005-0000-0000-00008A6B0000}"/>
    <cellStyle name="Normal 13 3 10 2 2 3" xfId="27523" xr:uid="{00000000-0005-0000-0000-00008B6B0000}"/>
    <cellStyle name="Normal 13 3 10 2 2 4" xfId="27524" xr:uid="{00000000-0005-0000-0000-00008C6B0000}"/>
    <cellStyle name="Normal 13 3 10 2 2 5" xfId="27525" xr:uid="{00000000-0005-0000-0000-00008D6B0000}"/>
    <cellStyle name="Normal 13 3 10 2 3" xfId="27526" xr:uid="{00000000-0005-0000-0000-00008E6B0000}"/>
    <cellStyle name="Normal 13 3 10 2 3 2" xfId="27527" xr:uid="{00000000-0005-0000-0000-00008F6B0000}"/>
    <cellStyle name="Normal 13 3 10 2 3 3" xfId="27528" xr:uid="{00000000-0005-0000-0000-0000906B0000}"/>
    <cellStyle name="Normal 13 3 10 2 3 4" xfId="27529" xr:uid="{00000000-0005-0000-0000-0000916B0000}"/>
    <cellStyle name="Normal 13 3 10 2 3 5" xfId="27530" xr:uid="{00000000-0005-0000-0000-0000926B0000}"/>
    <cellStyle name="Normal 13 3 10 2 4" xfId="27531" xr:uid="{00000000-0005-0000-0000-0000936B0000}"/>
    <cellStyle name="Normal 13 3 10 2 4 2" xfId="27532" xr:uid="{00000000-0005-0000-0000-0000946B0000}"/>
    <cellStyle name="Normal 13 3 10 2 4 3" xfId="27533" xr:uid="{00000000-0005-0000-0000-0000956B0000}"/>
    <cellStyle name="Normal 13 3 10 2 4 4" xfId="27534" xr:uid="{00000000-0005-0000-0000-0000966B0000}"/>
    <cellStyle name="Normal 13 3 10 2 4 5" xfId="27535" xr:uid="{00000000-0005-0000-0000-0000976B0000}"/>
    <cellStyle name="Normal 13 3 10 2 5" xfId="27536" xr:uid="{00000000-0005-0000-0000-0000986B0000}"/>
    <cellStyle name="Normal 13 3 10 2 5 2" xfId="27537" xr:uid="{00000000-0005-0000-0000-0000996B0000}"/>
    <cellStyle name="Normal 13 3 10 2 5 3" xfId="27538" xr:uid="{00000000-0005-0000-0000-00009A6B0000}"/>
    <cellStyle name="Normal 13 3 10 2 5 4" xfId="27539" xr:uid="{00000000-0005-0000-0000-00009B6B0000}"/>
    <cellStyle name="Normal 13 3 10 2 5 5" xfId="27540" xr:uid="{00000000-0005-0000-0000-00009C6B0000}"/>
    <cellStyle name="Normal 13 3 10 2 6" xfId="27541" xr:uid="{00000000-0005-0000-0000-00009D6B0000}"/>
    <cellStyle name="Normal 13 3 10 2 7" xfId="27542" xr:uid="{00000000-0005-0000-0000-00009E6B0000}"/>
    <cellStyle name="Normal 13 3 10 2 8" xfId="27543" xr:uid="{00000000-0005-0000-0000-00009F6B0000}"/>
    <cellStyle name="Normal 13 3 10 2 9" xfId="27544" xr:uid="{00000000-0005-0000-0000-0000A06B0000}"/>
    <cellStyle name="Normal 13 3 10 3" xfId="27545" xr:uid="{00000000-0005-0000-0000-0000A16B0000}"/>
    <cellStyle name="Normal 13 3 10 3 2" xfId="27546" xr:uid="{00000000-0005-0000-0000-0000A26B0000}"/>
    <cellStyle name="Normal 13 3 10 3 3" xfId="27547" xr:uid="{00000000-0005-0000-0000-0000A36B0000}"/>
    <cellStyle name="Normal 13 3 10 3 4" xfId="27548" xr:uid="{00000000-0005-0000-0000-0000A46B0000}"/>
    <cellStyle name="Normal 13 3 10 3 5" xfId="27549" xr:uid="{00000000-0005-0000-0000-0000A56B0000}"/>
    <cellStyle name="Normal 13 3 10 4" xfId="27550" xr:uid="{00000000-0005-0000-0000-0000A66B0000}"/>
    <cellStyle name="Normal 13 3 10 4 2" xfId="27551" xr:uid="{00000000-0005-0000-0000-0000A76B0000}"/>
    <cellStyle name="Normal 13 3 10 4 3" xfId="27552" xr:uid="{00000000-0005-0000-0000-0000A86B0000}"/>
    <cellStyle name="Normal 13 3 10 4 4" xfId="27553" xr:uid="{00000000-0005-0000-0000-0000A96B0000}"/>
    <cellStyle name="Normal 13 3 10 4 5" xfId="27554" xr:uid="{00000000-0005-0000-0000-0000AA6B0000}"/>
    <cellStyle name="Normal 13 3 10 5" xfId="27555" xr:uid="{00000000-0005-0000-0000-0000AB6B0000}"/>
    <cellStyle name="Normal 13 3 10 5 2" xfId="27556" xr:uid="{00000000-0005-0000-0000-0000AC6B0000}"/>
    <cellStyle name="Normal 13 3 10 5 3" xfId="27557" xr:uid="{00000000-0005-0000-0000-0000AD6B0000}"/>
    <cellStyle name="Normal 13 3 10 5 4" xfId="27558" xr:uid="{00000000-0005-0000-0000-0000AE6B0000}"/>
    <cellStyle name="Normal 13 3 10 5 5" xfId="27559" xr:uid="{00000000-0005-0000-0000-0000AF6B0000}"/>
    <cellStyle name="Normal 13 3 10 6" xfId="27560" xr:uid="{00000000-0005-0000-0000-0000B06B0000}"/>
    <cellStyle name="Normal 13 3 10 6 2" xfId="27561" xr:uid="{00000000-0005-0000-0000-0000B16B0000}"/>
    <cellStyle name="Normal 13 3 10 6 3" xfId="27562" xr:uid="{00000000-0005-0000-0000-0000B26B0000}"/>
    <cellStyle name="Normal 13 3 10 6 4" xfId="27563" xr:uid="{00000000-0005-0000-0000-0000B36B0000}"/>
    <cellStyle name="Normal 13 3 10 6 5" xfId="27564" xr:uid="{00000000-0005-0000-0000-0000B46B0000}"/>
    <cellStyle name="Normal 13 3 10 7" xfId="27565" xr:uid="{00000000-0005-0000-0000-0000B56B0000}"/>
    <cellStyle name="Normal 13 3 10 8" xfId="27566" xr:uid="{00000000-0005-0000-0000-0000B66B0000}"/>
    <cellStyle name="Normal 13 3 10 9" xfId="27567" xr:uid="{00000000-0005-0000-0000-0000B76B0000}"/>
    <cellStyle name="Normal 13 3 100" xfId="27568" xr:uid="{00000000-0005-0000-0000-0000B86B0000}"/>
    <cellStyle name="Normal 13 3 101" xfId="27569" xr:uid="{00000000-0005-0000-0000-0000B96B0000}"/>
    <cellStyle name="Normal 13 3 102" xfId="27570" xr:uid="{00000000-0005-0000-0000-0000BA6B0000}"/>
    <cellStyle name="Normal 13 3 103" xfId="27571" xr:uid="{00000000-0005-0000-0000-0000BB6B0000}"/>
    <cellStyle name="Normal 13 3 104" xfId="27572" xr:uid="{00000000-0005-0000-0000-0000BC6B0000}"/>
    <cellStyle name="Normal 13 3 105" xfId="27573" xr:uid="{00000000-0005-0000-0000-0000BD6B0000}"/>
    <cellStyle name="Normal 13 3 106" xfId="27574" xr:uid="{00000000-0005-0000-0000-0000BE6B0000}"/>
    <cellStyle name="Normal 13 3 107" xfId="27575" xr:uid="{00000000-0005-0000-0000-0000BF6B0000}"/>
    <cellStyle name="Normal 13 3 108" xfId="27576" xr:uid="{00000000-0005-0000-0000-0000C06B0000}"/>
    <cellStyle name="Normal 13 3 109" xfId="27577" xr:uid="{00000000-0005-0000-0000-0000C16B0000}"/>
    <cellStyle name="Normal 13 3 11" xfId="27578" xr:uid="{00000000-0005-0000-0000-0000C26B0000}"/>
    <cellStyle name="Normal 13 3 11 10" xfId="27579" xr:uid="{00000000-0005-0000-0000-0000C36B0000}"/>
    <cellStyle name="Normal 13 3 11 2" xfId="27580" xr:uid="{00000000-0005-0000-0000-0000C46B0000}"/>
    <cellStyle name="Normal 13 3 11 2 2" xfId="27581" xr:uid="{00000000-0005-0000-0000-0000C56B0000}"/>
    <cellStyle name="Normal 13 3 11 2 2 2" xfId="27582" xr:uid="{00000000-0005-0000-0000-0000C66B0000}"/>
    <cellStyle name="Normal 13 3 11 2 2 3" xfId="27583" xr:uid="{00000000-0005-0000-0000-0000C76B0000}"/>
    <cellStyle name="Normal 13 3 11 2 2 4" xfId="27584" xr:uid="{00000000-0005-0000-0000-0000C86B0000}"/>
    <cellStyle name="Normal 13 3 11 2 2 5" xfId="27585" xr:uid="{00000000-0005-0000-0000-0000C96B0000}"/>
    <cellStyle name="Normal 13 3 11 2 3" xfId="27586" xr:uid="{00000000-0005-0000-0000-0000CA6B0000}"/>
    <cellStyle name="Normal 13 3 11 2 3 2" xfId="27587" xr:uid="{00000000-0005-0000-0000-0000CB6B0000}"/>
    <cellStyle name="Normal 13 3 11 2 3 3" xfId="27588" xr:uid="{00000000-0005-0000-0000-0000CC6B0000}"/>
    <cellStyle name="Normal 13 3 11 2 3 4" xfId="27589" xr:uid="{00000000-0005-0000-0000-0000CD6B0000}"/>
    <cellStyle name="Normal 13 3 11 2 3 5" xfId="27590" xr:uid="{00000000-0005-0000-0000-0000CE6B0000}"/>
    <cellStyle name="Normal 13 3 11 2 4" xfId="27591" xr:uid="{00000000-0005-0000-0000-0000CF6B0000}"/>
    <cellStyle name="Normal 13 3 11 2 4 2" xfId="27592" xr:uid="{00000000-0005-0000-0000-0000D06B0000}"/>
    <cellStyle name="Normal 13 3 11 2 4 3" xfId="27593" xr:uid="{00000000-0005-0000-0000-0000D16B0000}"/>
    <cellStyle name="Normal 13 3 11 2 4 4" xfId="27594" xr:uid="{00000000-0005-0000-0000-0000D26B0000}"/>
    <cellStyle name="Normal 13 3 11 2 4 5" xfId="27595" xr:uid="{00000000-0005-0000-0000-0000D36B0000}"/>
    <cellStyle name="Normal 13 3 11 2 5" xfId="27596" xr:uid="{00000000-0005-0000-0000-0000D46B0000}"/>
    <cellStyle name="Normal 13 3 11 2 5 2" xfId="27597" xr:uid="{00000000-0005-0000-0000-0000D56B0000}"/>
    <cellStyle name="Normal 13 3 11 2 5 3" xfId="27598" xr:uid="{00000000-0005-0000-0000-0000D66B0000}"/>
    <cellStyle name="Normal 13 3 11 2 5 4" xfId="27599" xr:uid="{00000000-0005-0000-0000-0000D76B0000}"/>
    <cellStyle name="Normal 13 3 11 2 5 5" xfId="27600" xr:uid="{00000000-0005-0000-0000-0000D86B0000}"/>
    <cellStyle name="Normal 13 3 11 2 6" xfId="27601" xr:uid="{00000000-0005-0000-0000-0000D96B0000}"/>
    <cellStyle name="Normal 13 3 11 2 7" xfId="27602" xr:uid="{00000000-0005-0000-0000-0000DA6B0000}"/>
    <cellStyle name="Normal 13 3 11 2 8" xfId="27603" xr:uid="{00000000-0005-0000-0000-0000DB6B0000}"/>
    <cellStyle name="Normal 13 3 11 2 9" xfId="27604" xr:uid="{00000000-0005-0000-0000-0000DC6B0000}"/>
    <cellStyle name="Normal 13 3 11 3" xfId="27605" xr:uid="{00000000-0005-0000-0000-0000DD6B0000}"/>
    <cellStyle name="Normal 13 3 11 3 2" xfId="27606" xr:uid="{00000000-0005-0000-0000-0000DE6B0000}"/>
    <cellStyle name="Normal 13 3 11 3 3" xfId="27607" xr:uid="{00000000-0005-0000-0000-0000DF6B0000}"/>
    <cellStyle name="Normal 13 3 11 3 4" xfId="27608" xr:uid="{00000000-0005-0000-0000-0000E06B0000}"/>
    <cellStyle name="Normal 13 3 11 3 5" xfId="27609" xr:uid="{00000000-0005-0000-0000-0000E16B0000}"/>
    <cellStyle name="Normal 13 3 11 4" xfId="27610" xr:uid="{00000000-0005-0000-0000-0000E26B0000}"/>
    <cellStyle name="Normal 13 3 11 4 2" xfId="27611" xr:uid="{00000000-0005-0000-0000-0000E36B0000}"/>
    <cellStyle name="Normal 13 3 11 4 3" xfId="27612" xr:uid="{00000000-0005-0000-0000-0000E46B0000}"/>
    <cellStyle name="Normal 13 3 11 4 4" xfId="27613" xr:uid="{00000000-0005-0000-0000-0000E56B0000}"/>
    <cellStyle name="Normal 13 3 11 4 5" xfId="27614" xr:uid="{00000000-0005-0000-0000-0000E66B0000}"/>
    <cellStyle name="Normal 13 3 11 5" xfId="27615" xr:uid="{00000000-0005-0000-0000-0000E76B0000}"/>
    <cellStyle name="Normal 13 3 11 5 2" xfId="27616" xr:uid="{00000000-0005-0000-0000-0000E86B0000}"/>
    <cellStyle name="Normal 13 3 11 5 3" xfId="27617" xr:uid="{00000000-0005-0000-0000-0000E96B0000}"/>
    <cellStyle name="Normal 13 3 11 5 4" xfId="27618" xr:uid="{00000000-0005-0000-0000-0000EA6B0000}"/>
    <cellStyle name="Normal 13 3 11 5 5" xfId="27619" xr:uid="{00000000-0005-0000-0000-0000EB6B0000}"/>
    <cellStyle name="Normal 13 3 11 6" xfId="27620" xr:uid="{00000000-0005-0000-0000-0000EC6B0000}"/>
    <cellStyle name="Normal 13 3 11 6 2" xfId="27621" xr:uid="{00000000-0005-0000-0000-0000ED6B0000}"/>
    <cellStyle name="Normal 13 3 11 6 3" xfId="27622" xr:uid="{00000000-0005-0000-0000-0000EE6B0000}"/>
    <cellStyle name="Normal 13 3 11 6 4" xfId="27623" xr:uid="{00000000-0005-0000-0000-0000EF6B0000}"/>
    <cellStyle name="Normal 13 3 11 6 5" xfId="27624" xr:uid="{00000000-0005-0000-0000-0000F06B0000}"/>
    <cellStyle name="Normal 13 3 11 7" xfId="27625" xr:uid="{00000000-0005-0000-0000-0000F16B0000}"/>
    <cellStyle name="Normal 13 3 11 8" xfId="27626" xr:uid="{00000000-0005-0000-0000-0000F26B0000}"/>
    <cellStyle name="Normal 13 3 11 9" xfId="27627" xr:uid="{00000000-0005-0000-0000-0000F36B0000}"/>
    <cellStyle name="Normal 13 3 110" xfId="27628" xr:uid="{00000000-0005-0000-0000-0000F46B0000}"/>
    <cellStyle name="Normal 13 3 111" xfId="27629" xr:uid="{00000000-0005-0000-0000-0000F56B0000}"/>
    <cellStyle name="Normal 13 3 112" xfId="27630" xr:uid="{00000000-0005-0000-0000-0000F66B0000}"/>
    <cellStyle name="Normal 13 3 113" xfId="27631" xr:uid="{00000000-0005-0000-0000-0000F76B0000}"/>
    <cellStyle name="Normal 13 3 114" xfId="27632" xr:uid="{00000000-0005-0000-0000-0000F86B0000}"/>
    <cellStyle name="Normal 13 3 115" xfId="27633" xr:uid="{00000000-0005-0000-0000-0000F96B0000}"/>
    <cellStyle name="Normal 13 3 116" xfId="27634" xr:uid="{00000000-0005-0000-0000-0000FA6B0000}"/>
    <cellStyle name="Normal 13 3 117" xfId="27635" xr:uid="{00000000-0005-0000-0000-0000FB6B0000}"/>
    <cellStyle name="Normal 13 3 118" xfId="27636" xr:uid="{00000000-0005-0000-0000-0000FC6B0000}"/>
    <cellStyle name="Normal 13 3 119" xfId="27637" xr:uid="{00000000-0005-0000-0000-0000FD6B0000}"/>
    <cellStyle name="Normal 13 3 12" xfId="27638" xr:uid="{00000000-0005-0000-0000-0000FE6B0000}"/>
    <cellStyle name="Normal 13 3 12 10" xfId="27639" xr:uid="{00000000-0005-0000-0000-0000FF6B0000}"/>
    <cellStyle name="Normal 13 3 12 2" xfId="27640" xr:uid="{00000000-0005-0000-0000-0000006C0000}"/>
    <cellStyle name="Normal 13 3 12 2 2" xfId="27641" xr:uid="{00000000-0005-0000-0000-0000016C0000}"/>
    <cellStyle name="Normal 13 3 12 2 2 2" xfId="27642" xr:uid="{00000000-0005-0000-0000-0000026C0000}"/>
    <cellStyle name="Normal 13 3 12 2 2 3" xfId="27643" xr:uid="{00000000-0005-0000-0000-0000036C0000}"/>
    <cellStyle name="Normal 13 3 12 2 2 4" xfId="27644" xr:uid="{00000000-0005-0000-0000-0000046C0000}"/>
    <cellStyle name="Normal 13 3 12 2 2 5" xfId="27645" xr:uid="{00000000-0005-0000-0000-0000056C0000}"/>
    <cellStyle name="Normal 13 3 12 2 3" xfId="27646" xr:uid="{00000000-0005-0000-0000-0000066C0000}"/>
    <cellStyle name="Normal 13 3 12 2 3 2" xfId="27647" xr:uid="{00000000-0005-0000-0000-0000076C0000}"/>
    <cellStyle name="Normal 13 3 12 2 3 3" xfId="27648" xr:uid="{00000000-0005-0000-0000-0000086C0000}"/>
    <cellStyle name="Normal 13 3 12 2 3 4" xfId="27649" xr:uid="{00000000-0005-0000-0000-0000096C0000}"/>
    <cellStyle name="Normal 13 3 12 2 3 5" xfId="27650" xr:uid="{00000000-0005-0000-0000-00000A6C0000}"/>
    <cellStyle name="Normal 13 3 12 2 4" xfId="27651" xr:uid="{00000000-0005-0000-0000-00000B6C0000}"/>
    <cellStyle name="Normal 13 3 12 2 4 2" xfId="27652" xr:uid="{00000000-0005-0000-0000-00000C6C0000}"/>
    <cellStyle name="Normal 13 3 12 2 4 3" xfId="27653" xr:uid="{00000000-0005-0000-0000-00000D6C0000}"/>
    <cellStyle name="Normal 13 3 12 2 4 4" xfId="27654" xr:uid="{00000000-0005-0000-0000-00000E6C0000}"/>
    <cellStyle name="Normal 13 3 12 2 4 5" xfId="27655" xr:uid="{00000000-0005-0000-0000-00000F6C0000}"/>
    <cellStyle name="Normal 13 3 12 2 5" xfId="27656" xr:uid="{00000000-0005-0000-0000-0000106C0000}"/>
    <cellStyle name="Normal 13 3 12 2 5 2" xfId="27657" xr:uid="{00000000-0005-0000-0000-0000116C0000}"/>
    <cellStyle name="Normal 13 3 12 2 5 3" xfId="27658" xr:uid="{00000000-0005-0000-0000-0000126C0000}"/>
    <cellStyle name="Normal 13 3 12 2 5 4" xfId="27659" xr:uid="{00000000-0005-0000-0000-0000136C0000}"/>
    <cellStyle name="Normal 13 3 12 2 5 5" xfId="27660" xr:uid="{00000000-0005-0000-0000-0000146C0000}"/>
    <cellStyle name="Normal 13 3 12 2 6" xfId="27661" xr:uid="{00000000-0005-0000-0000-0000156C0000}"/>
    <cellStyle name="Normal 13 3 12 2 7" xfId="27662" xr:uid="{00000000-0005-0000-0000-0000166C0000}"/>
    <cellStyle name="Normal 13 3 12 2 8" xfId="27663" xr:uid="{00000000-0005-0000-0000-0000176C0000}"/>
    <cellStyle name="Normal 13 3 12 2 9" xfId="27664" xr:uid="{00000000-0005-0000-0000-0000186C0000}"/>
    <cellStyle name="Normal 13 3 12 3" xfId="27665" xr:uid="{00000000-0005-0000-0000-0000196C0000}"/>
    <cellStyle name="Normal 13 3 12 3 2" xfId="27666" xr:uid="{00000000-0005-0000-0000-00001A6C0000}"/>
    <cellStyle name="Normal 13 3 12 3 3" xfId="27667" xr:uid="{00000000-0005-0000-0000-00001B6C0000}"/>
    <cellStyle name="Normal 13 3 12 3 4" xfId="27668" xr:uid="{00000000-0005-0000-0000-00001C6C0000}"/>
    <cellStyle name="Normal 13 3 12 3 5" xfId="27669" xr:uid="{00000000-0005-0000-0000-00001D6C0000}"/>
    <cellStyle name="Normal 13 3 12 4" xfId="27670" xr:uid="{00000000-0005-0000-0000-00001E6C0000}"/>
    <cellStyle name="Normal 13 3 12 4 2" xfId="27671" xr:uid="{00000000-0005-0000-0000-00001F6C0000}"/>
    <cellStyle name="Normal 13 3 12 4 3" xfId="27672" xr:uid="{00000000-0005-0000-0000-0000206C0000}"/>
    <cellStyle name="Normal 13 3 12 4 4" xfId="27673" xr:uid="{00000000-0005-0000-0000-0000216C0000}"/>
    <cellStyle name="Normal 13 3 12 4 5" xfId="27674" xr:uid="{00000000-0005-0000-0000-0000226C0000}"/>
    <cellStyle name="Normal 13 3 12 5" xfId="27675" xr:uid="{00000000-0005-0000-0000-0000236C0000}"/>
    <cellStyle name="Normal 13 3 12 5 2" xfId="27676" xr:uid="{00000000-0005-0000-0000-0000246C0000}"/>
    <cellStyle name="Normal 13 3 12 5 3" xfId="27677" xr:uid="{00000000-0005-0000-0000-0000256C0000}"/>
    <cellStyle name="Normal 13 3 12 5 4" xfId="27678" xr:uid="{00000000-0005-0000-0000-0000266C0000}"/>
    <cellStyle name="Normal 13 3 12 5 5" xfId="27679" xr:uid="{00000000-0005-0000-0000-0000276C0000}"/>
    <cellStyle name="Normal 13 3 12 6" xfId="27680" xr:uid="{00000000-0005-0000-0000-0000286C0000}"/>
    <cellStyle name="Normal 13 3 12 6 2" xfId="27681" xr:uid="{00000000-0005-0000-0000-0000296C0000}"/>
    <cellStyle name="Normal 13 3 12 6 3" xfId="27682" xr:uid="{00000000-0005-0000-0000-00002A6C0000}"/>
    <cellStyle name="Normal 13 3 12 6 4" xfId="27683" xr:uid="{00000000-0005-0000-0000-00002B6C0000}"/>
    <cellStyle name="Normal 13 3 12 6 5" xfId="27684" xr:uid="{00000000-0005-0000-0000-00002C6C0000}"/>
    <cellStyle name="Normal 13 3 12 7" xfId="27685" xr:uid="{00000000-0005-0000-0000-00002D6C0000}"/>
    <cellStyle name="Normal 13 3 12 8" xfId="27686" xr:uid="{00000000-0005-0000-0000-00002E6C0000}"/>
    <cellStyle name="Normal 13 3 12 9" xfId="27687" xr:uid="{00000000-0005-0000-0000-00002F6C0000}"/>
    <cellStyle name="Normal 13 3 120" xfId="27688" xr:uid="{00000000-0005-0000-0000-0000306C0000}"/>
    <cellStyle name="Normal 13 3 121" xfId="27689" xr:uid="{00000000-0005-0000-0000-0000316C0000}"/>
    <cellStyle name="Normal 13 3 122" xfId="27690" xr:uid="{00000000-0005-0000-0000-0000326C0000}"/>
    <cellStyle name="Normal 13 3 123" xfId="27691" xr:uid="{00000000-0005-0000-0000-0000336C0000}"/>
    <cellStyle name="Normal 13 3 124" xfId="27692" xr:uid="{00000000-0005-0000-0000-0000346C0000}"/>
    <cellStyle name="Normal 13 3 125" xfId="27693" xr:uid="{00000000-0005-0000-0000-0000356C0000}"/>
    <cellStyle name="Normal 13 3 126" xfId="27694" xr:uid="{00000000-0005-0000-0000-0000366C0000}"/>
    <cellStyle name="Normal 13 3 127" xfId="27695" xr:uid="{00000000-0005-0000-0000-0000376C0000}"/>
    <cellStyle name="Normal 13 3 128" xfId="27696" xr:uid="{00000000-0005-0000-0000-0000386C0000}"/>
    <cellStyle name="Normal 13 3 129" xfId="27697" xr:uid="{00000000-0005-0000-0000-0000396C0000}"/>
    <cellStyle name="Normal 13 3 13" xfId="27698" xr:uid="{00000000-0005-0000-0000-00003A6C0000}"/>
    <cellStyle name="Normal 13 3 13 2" xfId="27699" xr:uid="{00000000-0005-0000-0000-00003B6C0000}"/>
    <cellStyle name="Normal 13 3 13 2 2" xfId="27700" xr:uid="{00000000-0005-0000-0000-00003C6C0000}"/>
    <cellStyle name="Normal 13 3 13 2 3" xfId="27701" xr:uid="{00000000-0005-0000-0000-00003D6C0000}"/>
    <cellStyle name="Normal 13 3 13 2 4" xfId="27702" xr:uid="{00000000-0005-0000-0000-00003E6C0000}"/>
    <cellStyle name="Normal 13 3 13 2 5" xfId="27703" xr:uid="{00000000-0005-0000-0000-00003F6C0000}"/>
    <cellStyle name="Normal 13 3 13 3" xfId="27704" xr:uid="{00000000-0005-0000-0000-0000406C0000}"/>
    <cellStyle name="Normal 13 3 13 3 2" xfId="27705" xr:uid="{00000000-0005-0000-0000-0000416C0000}"/>
    <cellStyle name="Normal 13 3 13 3 3" xfId="27706" xr:uid="{00000000-0005-0000-0000-0000426C0000}"/>
    <cellStyle name="Normal 13 3 13 3 4" xfId="27707" xr:uid="{00000000-0005-0000-0000-0000436C0000}"/>
    <cellStyle name="Normal 13 3 13 3 5" xfId="27708" xr:uid="{00000000-0005-0000-0000-0000446C0000}"/>
    <cellStyle name="Normal 13 3 13 4" xfId="27709" xr:uid="{00000000-0005-0000-0000-0000456C0000}"/>
    <cellStyle name="Normal 13 3 13 4 2" xfId="27710" xr:uid="{00000000-0005-0000-0000-0000466C0000}"/>
    <cellStyle name="Normal 13 3 13 4 3" xfId="27711" xr:uid="{00000000-0005-0000-0000-0000476C0000}"/>
    <cellStyle name="Normal 13 3 13 4 4" xfId="27712" xr:uid="{00000000-0005-0000-0000-0000486C0000}"/>
    <cellStyle name="Normal 13 3 13 4 5" xfId="27713" xr:uid="{00000000-0005-0000-0000-0000496C0000}"/>
    <cellStyle name="Normal 13 3 13 5" xfId="27714" xr:uid="{00000000-0005-0000-0000-00004A6C0000}"/>
    <cellStyle name="Normal 13 3 13 5 2" xfId="27715" xr:uid="{00000000-0005-0000-0000-00004B6C0000}"/>
    <cellStyle name="Normal 13 3 13 5 3" xfId="27716" xr:uid="{00000000-0005-0000-0000-00004C6C0000}"/>
    <cellStyle name="Normal 13 3 13 5 4" xfId="27717" xr:uid="{00000000-0005-0000-0000-00004D6C0000}"/>
    <cellStyle name="Normal 13 3 13 5 5" xfId="27718" xr:uid="{00000000-0005-0000-0000-00004E6C0000}"/>
    <cellStyle name="Normal 13 3 13 6" xfId="27719" xr:uid="{00000000-0005-0000-0000-00004F6C0000}"/>
    <cellStyle name="Normal 13 3 13 7" xfId="27720" xr:uid="{00000000-0005-0000-0000-0000506C0000}"/>
    <cellStyle name="Normal 13 3 13 8" xfId="27721" xr:uid="{00000000-0005-0000-0000-0000516C0000}"/>
    <cellStyle name="Normal 13 3 13 9" xfId="27722" xr:uid="{00000000-0005-0000-0000-0000526C0000}"/>
    <cellStyle name="Normal 13 3 130" xfId="27723" xr:uid="{00000000-0005-0000-0000-0000536C0000}"/>
    <cellStyle name="Normal 13 3 131" xfId="27724" xr:uid="{00000000-0005-0000-0000-0000546C0000}"/>
    <cellStyle name="Normal 13 3 132" xfId="27725" xr:uid="{00000000-0005-0000-0000-0000556C0000}"/>
    <cellStyle name="Normal 13 3 133" xfId="27726" xr:uid="{00000000-0005-0000-0000-0000566C0000}"/>
    <cellStyle name="Normal 13 3 134" xfId="27727" xr:uid="{00000000-0005-0000-0000-0000576C0000}"/>
    <cellStyle name="Normal 13 3 135" xfId="27728" xr:uid="{00000000-0005-0000-0000-0000586C0000}"/>
    <cellStyle name="Normal 13 3 136" xfId="27729" xr:uid="{00000000-0005-0000-0000-0000596C0000}"/>
    <cellStyle name="Normal 13 3 137" xfId="27730" xr:uid="{00000000-0005-0000-0000-00005A6C0000}"/>
    <cellStyle name="Normal 13 3 138" xfId="27731" xr:uid="{00000000-0005-0000-0000-00005B6C0000}"/>
    <cellStyle name="Normal 13 3 139" xfId="27732" xr:uid="{00000000-0005-0000-0000-00005C6C0000}"/>
    <cellStyle name="Normal 13 3 14" xfId="27733" xr:uid="{00000000-0005-0000-0000-00005D6C0000}"/>
    <cellStyle name="Normal 13 3 14 2" xfId="27734" xr:uid="{00000000-0005-0000-0000-00005E6C0000}"/>
    <cellStyle name="Normal 13 3 14 3" xfId="27735" xr:uid="{00000000-0005-0000-0000-00005F6C0000}"/>
    <cellStyle name="Normal 13 3 14 4" xfId="27736" xr:uid="{00000000-0005-0000-0000-0000606C0000}"/>
    <cellStyle name="Normal 13 3 14 5" xfId="27737" xr:uid="{00000000-0005-0000-0000-0000616C0000}"/>
    <cellStyle name="Normal 13 3 140" xfId="27738" xr:uid="{00000000-0005-0000-0000-0000626C0000}"/>
    <cellStyle name="Normal 13 3 141" xfId="27739" xr:uid="{00000000-0005-0000-0000-0000636C0000}"/>
    <cellStyle name="Normal 13 3 142" xfId="27740" xr:uid="{00000000-0005-0000-0000-0000646C0000}"/>
    <cellStyle name="Normal 13 3 143" xfId="27741" xr:uid="{00000000-0005-0000-0000-0000656C0000}"/>
    <cellStyle name="Normal 13 3 144" xfId="27742" xr:uid="{00000000-0005-0000-0000-0000666C0000}"/>
    <cellStyle name="Normal 13 3 145" xfId="27743" xr:uid="{00000000-0005-0000-0000-0000676C0000}"/>
    <cellStyle name="Normal 13 3 146" xfId="27744" xr:uid="{00000000-0005-0000-0000-0000686C0000}"/>
    <cellStyle name="Normal 13 3 147" xfId="27745" xr:uid="{00000000-0005-0000-0000-0000696C0000}"/>
    <cellStyle name="Normal 13 3 148" xfId="27746" xr:uid="{00000000-0005-0000-0000-00006A6C0000}"/>
    <cellStyle name="Normal 13 3 149" xfId="27747" xr:uid="{00000000-0005-0000-0000-00006B6C0000}"/>
    <cellStyle name="Normal 13 3 15" xfId="27748" xr:uid="{00000000-0005-0000-0000-00006C6C0000}"/>
    <cellStyle name="Normal 13 3 15 2" xfId="27749" xr:uid="{00000000-0005-0000-0000-00006D6C0000}"/>
    <cellStyle name="Normal 13 3 15 3" xfId="27750" xr:uid="{00000000-0005-0000-0000-00006E6C0000}"/>
    <cellStyle name="Normal 13 3 15 4" xfId="27751" xr:uid="{00000000-0005-0000-0000-00006F6C0000}"/>
    <cellStyle name="Normal 13 3 15 5" xfId="27752" xr:uid="{00000000-0005-0000-0000-0000706C0000}"/>
    <cellStyle name="Normal 13 3 150" xfId="27753" xr:uid="{00000000-0005-0000-0000-0000716C0000}"/>
    <cellStyle name="Normal 13 3 151" xfId="27754" xr:uid="{00000000-0005-0000-0000-0000726C0000}"/>
    <cellStyle name="Normal 13 3 152" xfId="27755" xr:uid="{00000000-0005-0000-0000-0000736C0000}"/>
    <cellStyle name="Normal 13 3 153" xfId="27756" xr:uid="{00000000-0005-0000-0000-0000746C0000}"/>
    <cellStyle name="Normal 13 3 154" xfId="27757" xr:uid="{00000000-0005-0000-0000-0000756C0000}"/>
    <cellStyle name="Normal 13 3 155" xfId="27758" xr:uid="{00000000-0005-0000-0000-0000766C0000}"/>
    <cellStyle name="Normal 13 3 156" xfId="27759" xr:uid="{00000000-0005-0000-0000-0000776C0000}"/>
    <cellStyle name="Normal 13 3 157" xfId="27760" xr:uid="{00000000-0005-0000-0000-0000786C0000}"/>
    <cellStyle name="Normal 13 3 158" xfId="27761" xr:uid="{00000000-0005-0000-0000-0000796C0000}"/>
    <cellStyle name="Normal 13 3 159" xfId="27762" xr:uid="{00000000-0005-0000-0000-00007A6C0000}"/>
    <cellStyle name="Normal 13 3 16" xfId="27763" xr:uid="{00000000-0005-0000-0000-00007B6C0000}"/>
    <cellStyle name="Normal 13 3 16 2" xfId="27764" xr:uid="{00000000-0005-0000-0000-00007C6C0000}"/>
    <cellStyle name="Normal 13 3 16 3" xfId="27765" xr:uid="{00000000-0005-0000-0000-00007D6C0000}"/>
    <cellStyle name="Normal 13 3 16 4" xfId="27766" xr:uid="{00000000-0005-0000-0000-00007E6C0000}"/>
    <cellStyle name="Normal 13 3 16 5" xfId="27767" xr:uid="{00000000-0005-0000-0000-00007F6C0000}"/>
    <cellStyle name="Normal 13 3 160" xfId="27768" xr:uid="{00000000-0005-0000-0000-0000806C0000}"/>
    <cellStyle name="Normal 13 3 17" xfId="27769" xr:uid="{00000000-0005-0000-0000-0000816C0000}"/>
    <cellStyle name="Normal 13 3 17 2" xfId="27770" xr:uid="{00000000-0005-0000-0000-0000826C0000}"/>
    <cellStyle name="Normal 13 3 17 3" xfId="27771" xr:uid="{00000000-0005-0000-0000-0000836C0000}"/>
    <cellStyle name="Normal 13 3 17 4" xfId="27772" xr:uid="{00000000-0005-0000-0000-0000846C0000}"/>
    <cellStyle name="Normal 13 3 17 5" xfId="27773" xr:uid="{00000000-0005-0000-0000-0000856C0000}"/>
    <cellStyle name="Normal 13 3 18" xfId="27774" xr:uid="{00000000-0005-0000-0000-0000866C0000}"/>
    <cellStyle name="Normal 13 3 19" xfId="27775" xr:uid="{00000000-0005-0000-0000-0000876C0000}"/>
    <cellStyle name="Normal 13 3 2" xfId="27776" xr:uid="{00000000-0005-0000-0000-0000886C0000}"/>
    <cellStyle name="Normal 13 3 2 10" xfId="27777" xr:uid="{00000000-0005-0000-0000-0000896C0000}"/>
    <cellStyle name="Normal 13 3 2 2" xfId="27778" xr:uid="{00000000-0005-0000-0000-00008A6C0000}"/>
    <cellStyle name="Normal 13 3 2 2 2" xfId="27779" xr:uid="{00000000-0005-0000-0000-00008B6C0000}"/>
    <cellStyle name="Normal 13 3 2 2 2 2" xfId="27780" xr:uid="{00000000-0005-0000-0000-00008C6C0000}"/>
    <cellStyle name="Normal 13 3 2 2 2 3" xfId="27781" xr:uid="{00000000-0005-0000-0000-00008D6C0000}"/>
    <cellStyle name="Normal 13 3 2 2 2 4" xfId="27782" xr:uid="{00000000-0005-0000-0000-00008E6C0000}"/>
    <cellStyle name="Normal 13 3 2 2 2 5" xfId="27783" xr:uid="{00000000-0005-0000-0000-00008F6C0000}"/>
    <cellStyle name="Normal 13 3 2 2 3" xfId="27784" xr:uid="{00000000-0005-0000-0000-0000906C0000}"/>
    <cellStyle name="Normal 13 3 2 2 3 2" xfId="27785" xr:uid="{00000000-0005-0000-0000-0000916C0000}"/>
    <cellStyle name="Normal 13 3 2 2 3 3" xfId="27786" xr:uid="{00000000-0005-0000-0000-0000926C0000}"/>
    <cellStyle name="Normal 13 3 2 2 3 4" xfId="27787" xr:uid="{00000000-0005-0000-0000-0000936C0000}"/>
    <cellStyle name="Normal 13 3 2 2 3 5" xfId="27788" xr:uid="{00000000-0005-0000-0000-0000946C0000}"/>
    <cellStyle name="Normal 13 3 2 2 4" xfId="27789" xr:uid="{00000000-0005-0000-0000-0000956C0000}"/>
    <cellStyle name="Normal 13 3 2 2 4 2" xfId="27790" xr:uid="{00000000-0005-0000-0000-0000966C0000}"/>
    <cellStyle name="Normal 13 3 2 2 4 3" xfId="27791" xr:uid="{00000000-0005-0000-0000-0000976C0000}"/>
    <cellStyle name="Normal 13 3 2 2 4 4" xfId="27792" xr:uid="{00000000-0005-0000-0000-0000986C0000}"/>
    <cellStyle name="Normal 13 3 2 2 4 5" xfId="27793" xr:uid="{00000000-0005-0000-0000-0000996C0000}"/>
    <cellStyle name="Normal 13 3 2 2 5" xfId="27794" xr:uid="{00000000-0005-0000-0000-00009A6C0000}"/>
    <cellStyle name="Normal 13 3 2 2 5 2" xfId="27795" xr:uid="{00000000-0005-0000-0000-00009B6C0000}"/>
    <cellStyle name="Normal 13 3 2 2 5 3" xfId="27796" xr:uid="{00000000-0005-0000-0000-00009C6C0000}"/>
    <cellStyle name="Normal 13 3 2 2 5 4" xfId="27797" xr:uid="{00000000-0005-0000-0000-00009D6C0000}"/>
    <cellStyle name="Normal 13 3 2 2 5 5" xfId="27798" xr:uid="{00000000-0005-0000-0000-00009E6C0000}"/>
    <cellStyle name="Normal 13 3 2 2 6" xfId="27799" xr:uid="{00000000-0005-0000-0000-00009F6C0000}"/>
    <cellStyle name="Normal 13 3 2 2 7" xfId="27800" xr:uid="{00000000-0005-0000-0000-0000A06C0000}"/>
    <cellStyle name="Normal 13 3 2 2 8" xfId="27801" xr:uid="{00000000-0005-0000-0000-0000A16C0000}"/>
    <cellStyle name="Normal 13 3 2 2 9" xfId="27802" xr:uid="{00000000-0005-0000-0000-0000A26C0000}"/>
    <cellStyle name="Normal 13 3 2 3" xfId="27803" xr:uid="{00000000-0005-0000-0000-0000A36C0000}"/>
    <cellStyle name="Normal 13 3 2 3 2" xfId="27804" xr:uid="{00000000-0005-0000-0000-0000A46C0000}"/>
    <cellStyle name="Normal 13 3 2 3 3" xfId="27805" xr:uid="{00000000-0005-0000-0000-0000A56C0000}"/>
    <cellStyle name="Normal 13 3 2 3 4" xfId="27806" xr:uid="{00000000-0005-0000-0000-0000A66C0000}"/>
    <cellStyle name="Normal 13 3 2 3 5" xfId="27807" xr:uid="{00000000-0005-0000-0000-0000A76C0000}"/>
    <cellStyle name="Normal 13 3 2 4" xfId="27808" xr:uid="{00000000-0005-0000-0000-0000A86C0000}"/>
    <cellStyle name="Normal 13 3 2 4 2" xfId="27809" xr:uid="{00000000-0005-0000-0000-0000A96C0000}"/>
    <cellStyle name="Normal 13 3 2 4 3" xfId="27810" xr:uid="{00000000-0005-0000-0000-0000AA6C0000}"/>
    <cellStyle name="Normal 13 3 2 4 4" xfId="27811" xr:uid="{00000000-0005-0000-0000-0000AB6C0000}"/>
    <cellStyle name="Normal 13 3 2 4 5" xfId="27812" xr:uid="{00000000-0005-0000-0000-0000AC6C0000}"/>
    <cellStyle name="Normal 13 3 2 5" xfId="27813" xr:uid="{00000000-0005-0000-0000-0000AD6C0000}"/>
    <cellStyle name="Normal 13 3 2 5 2" xfId="27814" xr:uid="{00000000-0005-0000-0000-0000AE6C0000}"/>
    <cellStyle name="Normal 13 3 2 5 3" xfId="27815" xr:uid="{00000000-0005-0000-0000-0000AF6C0000}"/>
    <cellStyle name="Normal 13 3 2 5 4" xfId="27816" xr:uid="{00000000-0005-0000-0000-0000B06C0000}"/>
    <cellStyle name="Normal 13 3 2 5 5" xfId="27817" xr:uid="{00000000-0005-0000-0000-0000B16C0000}"/>
    <cellStyle name="Normal 13 3 2 6" xfId="27818" xr:uid="{00000000-0005-0000-0000-0000B26C0000}"/>
    <cellStyle name="Normal 13 3 2 6 2" xfId="27819" xr:uid="{00000000-0005-0000-0000-0000B36C0000}"/>
    <cellStyle name="Normal 13 3 2 6 3" xfId="27820" xr:uid="{00000000-0005-0000-0000-0000B46C0000}"/>
    <cellStyle name="Normal 13 3 2 6 4" xfId="27821" xr:uid="{00000000-0005-0000-0000-0000B56C0000}"/>
    <cellStyle name="Normal 13 3 2 6 5" xfId="27822" xr:uid="{00000000-0005-0000-0000-0000B66C0000}"/>
    <cellStyle name="Normal 13 3 2 7" xfId="27823" xr:uid="{00000000-0005-0000-0000-0000B76C0000}"/>
    <cellStyle name="Normal 13 3 2 8" xfId="27824" xr:uid="{00000000-0005-0000-0000-0000B86C0000}"/>
    <cellStyle name="Normal 13 3 2 9" xfId="27825" xr:uid="{00000000-0005-0000-0000-0000B96C0000}"/>
    <cellStyle name="Normal 13 3 20" xfId="27826" xr:uid="{00000000-0005-0000-0000-0000BA6C0000}"/>
    <cellStyle name="Normal 13 3 21" xfId="27827" xr:uid="{00000000-0005-0000-0000-0000BB6C0000}"/>
    <cellStyle name="Normal 13 3 22" xfId="27828" xr:uid="{00000000-0005-0000-0000-0000BC6C0000}"/>
    <cellStyle name="Normal 13 3 23" xfId="27829" xr:uid="{00000000-0005-0000-0000-0000BD6C0000}"/>
    <cellStyle name="Normal 13 3 24" xfId="27830" xr:uid="{00000000-0005-0000-0000-0000BE6C0000}"/>
    <cellStyle name="Normal 13 3 25" xfId="27831" xr:uid="{00000000-0005-0000-0000-0000BF6C0000}"/>
    <cellStyle name="Normal 13 3 26" xfId="27832" xr:uid="{00000000-0005-0000-0000-0000C06C0000}"/>
    <cellStyle name="Normal 13 3 27" xfId="27833" xr:uid="{00000000-0005-0000-0000-0000C16C0000}"/>
    <cellStyle name="Normal 13 3 28" xfId="27834" xr:uid="{00000000-0005-0000-0000-0000C26C0000}"/>
    <cellStyle name="Normal 13 3 29" xfId="27835" xr:uid="{00000000-0005-0000-0000-0000C36C0000}"/>
    <cellStyle name="Normal 13 3 3" xfId="27836" xr:uid="{00000000-0005-0000-0000-0000C46C0000}"/>
    <cellStyle name="Normal 13 3 3 10" xfId="27837" xr:uid="{00000000-0005-0000-0000-0000C56C0000}"/>
    <cellStyle name="Normal 13 3 3 2" xfId="27838" xr:uid="{00000000-0005-0000-0000-0000C66C0000}"/>
    <cellStyle name="Normal 13 3 3 2 2" xfId="27839" xr:uid="{00000000-0005-0000-0000-0000C76C0000}"/>
    <cellStyle name="Normal 13 3 3 2 2 2" xfId="27840" xr:uid="{00000000-0005-0000-0000-0000C86C0000}"/>
    <cellStyle name="Normal 13 3 3 2 2 3" xfId="27841" xr:uid="{00000000-0005-0000-0000-0000C96C0000}"/>
    <cellStyle name="Normal 13 3 3 2 2 4" xfId="27842" xr:uid="{00000000-0005-0000-0000-0000CA6C0000}"/>
    <cellStyle name="Normal 13 3 3 2 2 5" xfId="27843" xr:uid="{00000000-0005-0000-0000-0000CB6C0000}"/>
    <cellStyle name="Normal 13 3 3 2 3" xfId="27844" xr:uid="{00000000-0005-0000-0000-0000CC6C0000}"/>
    <cellStyle name="Normal 13 3 3 2 3 2" xfId="27845" xr:uid="{00000000-0005-0000-0000-0000CD6C0000}"/>
    <cellStyle name="Normal 13 3 3 2 3 3" xfId="27846" xr:uid="{00000000-0005-0000-0000-0000CE6C0000}"/>
    <cellStyle name="Normal 13 3 3 2 3 4" xfId="27847" xr:uid="{00000000-0005-0000-0000-0000CF6C0000}"/>
    <cellStyle name="Normal 13 3 3 2 3 5" xfId="27848" xr:uid="{00000000-0005-0000-0000-0000D06C0000}"/>
    <cellStyle name="Normal 13 3 3 2 4" xfId="27849" xr:uid="{00000000-0005-0000-0000-0000D16C0000}"/>
    <cellStyle name="Normal 13 3 3 2 4 2" xfId="27850" xr:uid="{00000000-0005-0000-0000-0000D26C0000}"/>
    <cellStyle name="Normal 13 3 3 2 4 3" xfId="27851" xr:uid="{00000000-0005-0000-0000-0000D36C0000}"/>
    <cellStyle name="Normal 13 3 3 2 4 4" xfId="27852" xr:uid="{00000000-0005-0000-0000-0000D46C0000}"/>
    <cellStyle name="Normal 13 3 3 2 4 5" xfId="27853" xr:uid="{00000000-0005-0000-0000-0000D56C0000}"/>
    <cellStyle name="Normal 13 3 3 2 5" xfId="27854" xr:uid="{00000000-0005-0000-0000-0000D66C0000}"/>
    <cellStyle name="Normal 13 3 3 2 5 2" xfId="27855" xr:uid="{00000000-0005-0000-0000-0000D76C0000}"/>
    <cellStyle name="Normal 13 3 3 2 5 3" xfId="27856" xr:uid="{00000000-0005-0000-0000-0000D86C0000}"/>
    <cellStyle name="Normal 13 3 3 2 5 4" xfId="27857" xr:uid="{00000000-0005-0000-0000-0000D96C0000}"/>
    <cellStyle name="Normal 13 3 3 2 5 5" xfId="27858" xr:uid="{00000000-0005-0000-0000-0000DA6C0000}"/>
    <cellStyle name="Normal 13 3 3 2 6" xfId="27859" xr:uid="{00000000-0005-0000-0000-0000DB6C0000}"/>
    <cellStyle name="Normal 13 3 3 2 7" xfId="27860" xr:uid="{00000000-0005-0000-0000-0000DC6C0000}"/>
    <cellStyle name="Normal 13 3 3 2 8" xfId="27861" xr:uid="{00000000-0005-0000-0000-0000DD6C0000}"/>
    <cellStyle name="Normal 13 3 3 2 9" xfId="27862" xr:uid="{00000000-0005-0000-0000-0000DE6C0000}"/>
    <cellStyle name="Normal 13 3 3 3" xfId="27863" xr:uid="{00000000-0005-0000-0000-0000DF6C0000}"/>
    <cellStyle name="Normal 13 3 3 3 2" xfId="27864" xr:uid="{00000000-0005-0000-0000-0000E06C0000}"/>
    <cellStyle name="Normal 13 3 3 3 3" xfId="27865" xr:uid="{00000000-0005-0000-0000-0000E16C0000}"/>
    <cellStyle name="Normal 13 3 3 3 4" xfId="27866" xr:uid="{00000000-0005-0000-0000-0000E26C0000}"/>
    <cellStyle name="Normal 13 3 3 3 5" xfId="27867" xr:uid="{00000000-0005-0000-0000-0000E36C0000}"/>
    <cellStyle name="Normal 13 3 3 4" xfId="27868" xr:uid="{00000000-0005-0000-0000-0000E46C0000}"/>
    <cellStyle name="Normal 13 3 3 4 2" xfId="27869" xr:uid="{00000000-0005-0000-0000-0000E56C0000}"/>
    <cellStyle name="Normal 13 3 3 4 3" xfId="27870" xr:uid="{00000000-0005-0000-0000-0000E66C0000}"/>
    <cellStyle name="Normal 13 3 3 4 4" xfId="27871" xr:uid="{00000000-0005-0000-0000-0000E76C0000}"/>
    <cellStyle name="Normal 13 3 3 4 5" xfId="27872" xr:uid="{00000000-0005-0000-0000-0000E86C0000}"/>
    <cellStyle name="Normal 13 3 3 5" xfId="27873" xr:uid="{00000000-0005-0000-0000-0000E96C0000}"/>
    <cellStyle name="Normal 13 3 3 5 2" xfId="27874" xr:uid="{00000000-0005-0000-0000-0000EA6C0000}"/>
    <cellStyle name="Normal 13 3 3 5 3" xfId="27875" xr:uid="{00000000-0005-0000-0000-0000EB6C0000}"/>
    <cellStyle name="Normal 13 3 3 5 4" xfId="27876" xr:uid="{00000000-0005-0000-0000-0000EC6C0000}"/>
    <cellStyle name="Normal 13 3 3 5 5" xfId="27877" xr:uid="{00000000-0005-0000-0000-0000ED6C0000}"/>
    <cellStyle name="Normal 13 3 3 6" xfId="27878" xr:uid="{00000000-0005-0000-0000-0000EE6C0000}"/>
    <cellStyle name="Normal 13 3 3 6 2" xfId="27879" xr:uid="{00000000-0005-0000-0000-0000EF6C0000}"/>
    <cellStyle name="Normal 13 3 3 6 3" xfId="27880" xr:uid="{00000000-0005-0000-0000-0000F06C0000}"/>
    <cellStyle name="Normal 13 3 3 6 4" xfId="27881" xr:uid="{00000000-0005-0000-0000-0000F16C0000}"/>
    <cellStyle name="Normal 13 3 3 6 5" xfId="27882" xr:uid="{00000000-0005-0000-0000-0000F26C0000}"/>
    <cellStyle name="Normal 13 3 3 7" xfId="27883" xr:uid="{00000000-0005-0000-0000-0000F36C0000}"/>
    <cellStyle name="Normal 13 3 3 8" xfId="27884" xr:uid="{00000000-0005-0000-0000-0000F46C0000}"/>
    <cellStyle name="Normal 13 3 3 9" xfId="27885" xr:uid="{00000000-0005-0000-0000-0000F56C0000}"/>
    <cellStyle name="Normal 13 3 30" xfId="27886" xr:uid="{00000000-0005-0000-0000-0000F66C0000}"/>
    <cellStyle name="Normal 13 3 31" xfId="27887" xr:uid="{00000000-0005-0000-0000-0000F76C0000}"/>
    <cellStyle name="Normal 13 3 32" xfId="27888" xr:uid="{00000000-0005-0000-0000-0000F86C0000}"/>
    <cellStyle name="Normal 13 3 33" xfId="27889" xr:uid="{00000000-0005-0000-0000-0000F96C0000}"/>
    <cellStyle name="Normal 13 3 34" xfId="27890" xr:uid="{00000000-0005-0000-0000-0000FA6C0000}"/>
    <cellStyle name="Normal 13 3 35" xfId="27891" xr:uid="{00000000-0005-0000-0000-0000FB6C0000}"/>
    <cellStyle name="Normal 13 3 36" xfId="27892" xr:uid="{00000000-0005-0000-0000-0000FC6C0000}"/>
    <cellStyle name="Normal 13 3 37" xfId="27893" xr:uid="{00000000-0005-0000-0000-0000FD6C0000}"/>
    <cellStyle name="Normal 13 3 38" xfId="27894" xr:uid="{00000000-0005-0000-0000-0000FE6C0000}"/>
    <cellStyle name="Normal 13 3 39" xfId="27895" xr:uid="{00000000-0005-0000-0000-0000FF6C0000}"/>
    <cellStyle name="Normal 13 3 4" xfId="27896" xr:uid="{00000000-0005-0000-0000-0000006D0000}"/>
    <cellStyle name="Normal 13 3 4 10" xfId="27897" xr:uid="{00000000-0005-0000-0000-0000016D0000}"/>
    <cellStyle name="Normal 13 3 4 2" xfId="27898" xr:uid="{00000000-0005-0000-0000-0000026D0000}"/>
    <cellStyle name="Normal 13 3 4 2 2" xfId="27899" xr:uid="{00000000-0005-0000-0000-0000036D0000}"/>
    <cellStyle name="Normal 13 3 4 2 2 2" xfId="27900" xr:uid="{00000000-0005-0000-0000-0000046D0000}"/>
    <cellStyle name="Normal 13 3 4 2 2 3" xfId="27901" xr:uid="{00000000-0005-0000-0000-0000056D0000}"/>
    <cellStyle name="Normal 13 3 4 2 2 4" xfId="27902" xr:uid="{00000000-0005-0000-0000-0000066D0000}"/>
    <cellStyle name="Normal 13 3 4 2 2 5" xfId="27903" xr:uid="{00000000-0005-0000-0000-0000076D0000}"/>
    <cellStyle name="Normal 13 3 4 2 3" xfId="27904" xr:uid="{00000000-0005-0000-0000-0000086D0000}"/>
    <cellStyle name="Normal 13 3 4 2 3 2" xfId="27905" xr:uid="{00000000-0005-0000-0000-0000096D0000}"/>
    <cellStyle name="Normal 13 3 4 2 3 3" xfId="27906" xr:uid="{00000000-0005-0000-0000-00000A6D0000}"/>
    <cellStyle name="Normal 13 3 4 2 3 4" xfId="27907" xr:uid="{00000000-0005-0000-0000-00000B6D0000}"/>
    <cellStyle name="Normal 13 3 4 2 3 5" xfId="27908" xr:uid="{00000000-0005-0000-0000-00000C6D0000}"/>
    <cellStyle name="Normal 13 3 4 2 4" xfId="27909" xr:uid="{00000000-0005-0000-0000-00000D6D0000}"/>
    <cellStyle name="Normal 13 3 4 2 4 2" xfId="27910" xr:uid="{00000000-0005-0000-0000-00000E6D0000}"/>
    <cellStyle name="Normal 13 3 4 2 4 3" xfId="27911" xr:uid="{00000000-0005-0000-0000-00000F6D0000}"/>
    <cellStyle name="Normal 13 3 4 2 4 4" xfId="27912" xr:uid="{00000000-0005-0000-0000-0000106D0000}"/>
    <cellStyle name="Normal 13 3 4 2 4 5" xfId="27913" xr:uid="{00000000-0005-0000-0000-0000116D0000}"/>
    <cellStyle name="Normal 13 3 4 2 5" xfId="27914" xr:uid="{00000000-0005-0000-0000-0000126D0000}"/>
    <cellStyle name="Normal 13 3 4 2 5 2" xfId="27915" xr:uid="{00000000-0005-0000-0000-0000136D0000}"/>
    <cellStyle name="Normal 13 3 4 2 5 3" xfId="27916" xr:uid="{00000000-0005-0000-0000-0000146D0000}"/>
    <cellStyle name="Normal 13 3 4 2 5 4" xfId="27917" xr:uid="{00000000-0005-0000-0000-0000156D0000}"/>
    <cellStyle name="Normal 13 3 4 2 5 5" xfId="27918" xr:uid="{00000000-0005-0000-0000-0000166D0000}"/>
    <cellStyle name="Normal 13 3 4 2 6" xfId="27919" xr:uid="{00000000-0005-0000-0000-0000176D0000}"/>
    <cellStyle name="Normal 13 3 4 2 7" xfId="27920" xr:uid="{00000000-0005-0000-0000-0000186D0000}"/>
    <cellStyle name="Normal 13 3 4 2 8" xfId="27921" xr:uid="{00000000-0005-0000-0000-0000196D0000}"/>
    <cellStyle name="Normal 13 3 4 2 9" xfId="27922" xr:uid="{00000000-0005-0000-0000-00001A6D0000}"/>
    <cellStyle name="Normal 13 3 4 3" xfId="27923" xr:uid="{00000000-0005-0000-0000-00001B6D0000}"/>
    <cellStyle name="Normal 13 3 4 3 2" xfId="27924" xr:uid="{00000000-0005-0000-0000-00001C6D0000}"/>
    <cellStyle name="Normal 13 3 4 3 3" xfId="27925" xr:uid="{00000000-0005-0000-0000-00001D6D0000}"/>
    <cellStyle name="Normal 13 3 4 3 4" xfId="27926" xr:uid="{00000000-0005-0000-0000-00001E6D0000}"/>
    <cellStyle name="Normal 13 3 4 3 5" xfId="27927" xr:uid="{00000000-0005-0000-0000-00001F6D0000}"/>
    <cellStyle name="Normal 13 3 4 4" xfId="27928" xr:uid="{00000000-0005-0000-0000-0000206D0000}"/>
    <cellStyle name="Normal 13 3 4 4 2" xfId="27929" xr:uid="{00000000-0005-0000-0000-0000216D0000}"/>
    <cellStyle name="Normal 13 3 4 4 3" xfId="27930" xr:uid="{00000000-0005-0000-0000-0000226D0000}"/>
    <cellStyle name="Normal 13 3 4 4 4" xfId="27931" xr:uid="{00000000-0005-0000-0000-0000236D0000}"/>
    <cellStyle name="Normal 13 3 4 4 5" xfId="27932" xr:uid="{00000000-0005-0000-0000-0000246D0000}"/>
    <cellStyle name="Normal 13 3 4 5" xfId="27933" xr:uid="{00000000-0005-0000-0000-0000256D0000}"/>
    <cellStyle name="Normal 13 3 4 5 2" xfId="27934" xr:uid="{00000000-0005-0000-0000-0000266D0000}"/>
    <cellStyle name="Normal 13 3 4 5 3" xfId="27935" xr:uid="{00000000-0005-0000-0000-0000276D0000}"/>
    <cellStyle name="Normal 13 3 4 5 4" xfId="27936" xr:uid="{00000000-0005-0000-0000-0000286D0000}"/>
    <cellStyle name="Normal 13 3 4 5 5" xfId="27937" xr:uid="{00000000-0005-0000-0000-0000296D0000}"/>
    <cellStyle name="Normal 13 3 4 6" xfId="27938" xr:uid="{00000000-0005-0000-0000-00002A6D0000}"/>
    <cellStyle name="Normal 13 3 4 6 2" xfId="27939" xr:uid="{00000000-0005-0000-0000-00002B6D0000}"/>
    <cellStyle name="Normal 13 3 4 6 3" xfId="27940" xr:uid="{00000000-0005-0000-0000-00002C6D0000}"/>
    <cellStyle name="Normal 13 3 4 6 4" xfId="27941" xr:uid="{00000000-0005-0000-0000-00002D6D0000}"/>
    <cellStyle name="Normal 13 3 4 6 5" xfId="27942" xr:uid="{00000000-0005-0000-0000-00002E6D0000}"/>
    <cellStyle name="Normal 13 3 4 7" xfId="27943" xr:uid="{00000000-0005-0000-0000-00002F6D0000}"/>
    <cellStyle name="Normal 13 3 4 8" xfId="27944" xr:uid="{00000000-0005-0000-0000-0000306D0000}"/>
    <cellStyle name="Normal 13 3 4 9" xfId="27945" xr:uid="{00000000-0005-0000-0000-0000316D0000}"/>
    <cellStyle name="Normal 13 3 40" xfId="27946" xr:uid="{00000000-0005-0000-0000-0000326D0000}"/>
    <cellStyle name="Normal 13 3 41" xfId="27947" xr:uid="{00000000-0005-0000-0000-0000336D0000}"/>
    <cellStyle name="Normal 13 3 42" xfId="27948" xr:uid="{00000000-0005-0000-0000-0000346D0000}"/>
    <cellStyle name="Normal 13 3 43" xfId="27949" xr:uid="{00000000-0005-0000-0000-0000356D0000}"/>
    <cellStyle name="Normal 13 3 44" xfId="27950" xr:uid="{00000000-0005-0000-0000-0000366D0000}"/>
    <cellStyle name="Normal 13 3 45" xfId="27951" xr:uid="{00000000-0005-0000-0000-0000376D0000}"/>
    <cellStyle name="Normal 13 3 46" xfId="27952" xr:uid="{00000000-0005-0000-0000-0000386D0000}"/>
    <cellStyle name="Normal 13 3 47" xfId="27953" xr:uid="{00000000-0005-0000-0000-0000396D0000}"/>
    <cellStyle name="Normal 13 3 48" xfId="27954" xr:uid="{00000000-0005-0000-0000-00003A6D0000}"/>
    <cellStyle name="Normal 13 3 49" xfId="27955" xr:uid="{00000000-0005-0000-0000-00003B6D0000}"/>
    <cellStyle name="Normal 13 3 5" xfId="27956" xr:uid="{00000000-0005-0000-0000-00003C6D0000}"/>
    <cellStyle name="Normal 13 3 5 10" xfId="27957" xr:uid="{00000000-0005-0000-0000-00003D6D0000}"/>
    <cellStyle name="Normal 13 3 5 2" xfId="27958" xr:uid="{00000000-0005-0000-0000-00003E6D0000}"/>
    <cellStyle name="Normal 13 3 5 2 2" xfId="27959" xr:uid="{00000000-0005-0000-0000-00003F6D0000}"/>
    <cellStyle name="Normal 13 3 5 2 2 2" xfId="27960" xr:uid="{00000000-0005-0000-0000-0000406D0000}"/>
    <cellStyle name="Normal 13 3 5 2 2 3" xfId="27961" xr:uid="{00000000-0005-0000-0000-0000416D0000}"/>
    <cellStyle name="Normal 13 3 5 2 2 4" xfId="27962" xr:uid="{00000000-0005-0000-0000-0000426D0000}"/>
    <cellStyle name="Normal 13 3 5 2 2 5" xfId="27963" xr:uid="{00000000-0005-0000-0000-0000436D0000}"/>
    <cellStyle name="Normal 13 3 5 2 3" xfId="27964" xr:uid="{00000000-0005-0000-0000-0000446D0000}"/>
    <cellStyle name="Normal 13 3 5 2 3 2" xfId="27965" xr:uid="{00000000-0005-0000-0000-0000456D0000}"/>
    <cellStyle name="Normal 13 3 5 2 3 3" xfId="27966" xr:uid="{00000000-0005-0000-0000-0000466D0000}"/>
    <cellStyle name="Normal 13 3 5 2 3 4" xfId="27967" xr:uid="{00000000-0005-0000-0000-0000476D0000}"/>
    <cellStyle name="Normal 13 3 5 2 3 5" xfId="27968" xr:uid="{00000000-0005-0000-0000-0000486D0000}"/>
    <cellStyle name="Normal 13 3 5 2 4" xfId="27969" xr:uid="{00000000-0005-0000-0000-0000496D0000}"/>
    <cellStyle name="Normal 13 3 5 2 4 2" xfId="27970" xr:uid="{00000000-0005-0000-0000-00004A6D0000}"/>
    <cellStyle name="Normal 13 3 5 2 4 3" xfId="27971" xr:uid="{00000000-0005-0000-0000-00004B6D0000}"/>
    <cellStyle name="Normal 13 3 5 2 4 4" xfId="27972" xr:uid="{00000000-0005-0000-0000-00004C6D0000}"/>
    <cellStyle name="Normal 13 3 5 2 4 5" xfId="27973" xr:uid="{00000000-0005-0000-0000-00004D6D0000}"/>
    <cellStyle name="Normal 13 3 5 2 5" xfId="27974" xr:uid="{00000000-0005-0000-0000-00004E6D0000}"/>
    <cellStyle name="Normal 13 3 5 2 5 2" xfId="27975" xr:uid="{00000000-0005-0000-0000-00004F6D0000}"/>
    <cellStyle name="Normal 13 3 5 2 5 3" xfId="27976" xr:uid="{00000000-0005-0000-0000-0000506D0000}"/>
    <cellStyle name="Normal 13 3 5 2 5 4" xfId="27977" xr:uid="{00000000-0005-0000-0000-0000516D0000}"/>
    <cellStyle name="Normal 13 3 5 2 5 5" xfId="27978" xr:uid="{00000000-0005-0000-0000-0000526D0000}"/>
    <cellStyle name="Normal 13 3 5 2 6" xfId="27979" xr:uid="{00000000-0005-0000-0000-0000536D0000}"/>
    <cellStyle name="Normal 13 3 5 2 7" xfId="27980" xr:uid="{00000000-0005-0000-0000-0000546D0000}"/>
    <cellStyle name="Normal 13 3 5 2 8" xfId="27981" xr:uid="{00000000-0005-0000-0000-0000556D0000}"/>
    <cellStyle name="Normal 13 3 5 2 9" xfId="27982" xr:uid="{00000000-0005-0000-0000-0000566D0000}"/>
    <cellStyle name="Normal 13 3 5 3" xfId="27983" xr:uid="{00000000-0005-0000-0000-0000576D0000}"/>
    <cellStyle name="Normal 13 3 5 3 2" xfId="27984" xr:uid="{00000000-0005-0000-0000-0000586D0000}"/>
    <cellStyle name="Normal 13 3 5 3 3" xfId="27985" xr:uid="{00000000-0005-0000-0000-0000596D0000}"/>
    <cellStyle name="Normal 13 3 5 3 4" xfId="27986" xr:uid="{00000000-0005-0000-0000-00005A6D0000}"/>
    <cellStyle name="Normal 13 3 5 3 5" xfId="27987" xr:uid="{00000000-0005-0000-0000-00005B6D0000}"/>
    <cellStyle name="Normal 13 3 5 4" xfId="27988" xr:uid="{00000000-0005-0000-0000-00005C6D0000}"/>
    <cellStyle name="Normal 13 3 5 4 2" xfId="27989" xr:uid="{00000000-0005-0000-0000-00005D6D0000}"/>
    <cellStyle name="Normal 13 3 5 4 3" xfId="27990" xr:uid="{00000000-0005-0000-0000-00005E6D0000}"/>
    <cellStyle name="Normal 13 3 5 4 4" xfId="27991" xr:uid="{00000000-0005-0000-0000-00005F6D0000}"/>
    <cellStyle name="Normal 13 3 5 4 5" xfId="27992" xr:uid="{00000000-0005-0000-0000-0000606D0000}"/>
    <cellStyle name="Normal 13 3 5 5" xfId="27993" xr:uid="{00000000-0005-0000-0000-0000616D0000}"/>
    <cellStyle name="Normal 13 3 5 5 2" xfId="27994" xr:uid="{00000000-0005-0000-0000-0000626D0000}"/>
    <cellStyle name="Normal 13 3 5 5 3" xfId="27995" xr:uid="{00000000-0005-0000-0000-0000636D0000}"/>
    <cellStyle name="Normal 13 3 5 5 4" xfId="27996" xr:uid="{00000000-0005-0000-0000-0000646D0000}"/>
    <cellStyle name="Normal 13 3 5 5 5" xfId="27997" xr:uid="{00000000-0005-0000-0000-0000656D0000}"/>
    <cellStyle name="Normal 13 3 5 6" xfId="27998" xr:uid="{00000000-0005-0000-0000-0000666D0000}"/>
    <cellStyle name="Normal 13 3 5 6 2" xfId="27999" xr:uid="{00000000-0005-0000-0000-0000676D0000}"/>
    <cellStyle name="Normal 13 3 5 6 3" xfId="28000" xr:uid="{00000000-0005-0000-0000-0000686D0000}"/>
    <cellStyle name="Normal 13 3 5 6 4" xfId="28001" xr:uid="{00000000-0005-0000-0000-0000696D0000}"/>
    <cellStyle name="Normal 13 3 5 6 5" xfId="28002" xr:uid="{00000000-0005-0000-0000-00006A6D0000}"/>
    <cellStyle name="Normal 13 3 5 7" xfId="28003" xr:uid="{00000000-0005-0000-0000-00006B6D0000}"/>
    <cellStyle name="Normal 13 3 5 8" xfId="28004" xr:uid="{00000000-0005-0000-0000-00006C6D0000}"/>
    <cellStyle name="Normal 13 3 5 9" xfId="28005" xr:uid="{00000000-0005-0000-0000-00006D6D0000}"/>
    <cellStyle name="Normal 13 3 50" xfId="28006" xr:uid="{00000000-0005-0000-0000-00006E6D0000}"/>
    <cellStyle name="Normal 13 3 51" xfId="28007" xr:uid="{00000000-0005-0000-0000-00006F6D0000}"/>
    <cellStyle name="Normal 13 3 52" xfId="28008" xr:uid="{00000000-0005-0000-0000-0000706D0000}"/>
    <cellStyle name="Normal 13 3 53" xfId="28009" xr:uid="{00000000-0005-0000-0000-0000716D0000}"/>
    <cellStyle name="Normal 13 3 54" xfId="28010" xr:uid="{00000000-0005-0000-0000-0000726D0000}"/>
    <cellStyle name="Normal 13 3 55" xfId="28011" xr:uid="{00000000-0005-0000-0000-0000736D0000}"/>
    <cellStyle name="Normal 13 3 56" xfId="28012" xr:uid="{00000000-0005-0000-0000-0000746D0000}"/>
    <cellStyle name="Normal 13 3 57" xfId="28013" xr:uid="{00000000-0005-0000-0000-0000756D0000}"/>
    <cellStyle name="Normal 13 3 58" xfId="28014" xr:uid="{00000000-0005-0000-0000-0000766D0000}"/>
    <cellStyle name="Normal 13 3 59" xfId="28015" xr:uid="{00000000-0005-0000-0000-0000776D0000}"/>
    <cellStyle name="Normal 13 3 6" xfId="28016" xr:uid="{00000000-0005-0000-0000-0000786D0000}"/>
    <cellStyle name="Normal 13 3 6 10" xfId="28017" xr:uid="{00000000-0005-0000-0000-0000796D0000}"/>
    <cellStyle name="Normal 13 3 6 2" xfId="28018" xr:uid="{00000000-0005-0000-0000-00007A6D0000}"/>
    <cellStyle name="Normal 13 3 6 2 2" xfId="28019" xr:uid="{00000000-0005-0000-0000-00007B6D0000}"/>
    <cellStyle name="Normal 13 3 6 2 2 2" xfId="28020" xr:uid="{00000000-0005-0000-0000-00007C6D0000}"/>
    <cellStyle name="Normal 13 3 6 2 2 3" xfId="28021" xr:uid="{00000000-0005-0000-0000-00007D6D0000}"/>
    <cellStyle name="Normal 13 3 6 2 2 4" xfId="28022" xr:uid="{00000000-0005-0000-0000-00007E6D0000}"/>
    <cellStyle name="Normal 13 3 6 2 2 5" xfId="28023" xr:uid="{00000000-0005-0000-0000-00007F6D0000}"/>
    <cellStyle name="Normal 13 3 6 2 3" xfId="28024" xr:uid="{00000000-0005-0000-0000-0000806D0000}"/>
    <cellStyle name="Normal 13 3 6 2 3 2" xfId="28025" xr:uid="{00000000-0005-0000-0000-0000816D0000}"/>
    <cellStyle name="Normal 13 3 6 2 3 3" xfId="28026" xr:uid="{00000000-0005-0000-0000-0000826D0000}"/>
    <cellStyle name="Normal 13 3 6 2 3 4" xfId="28027" xr:uid="{00000000-0005-0000-0000-0000836D0000}"/>
    <cellStyle name="Normal 13 3 6 2 3 5" xfId="28028" xr:uid="{00000000-0005-0000-0000-0000846D0000}"/>
    <cellStyle name="Normal 13 3 6 2 4" xfId="28029" xr:uid="{00000000-0005-0000-0000-0000856D0000}"/>
    <cellStyle name="Normal 13 3 6 2 4 2" xfId="28030" xr:uid="{00000000-0005-0000-0000-0000866D0000}"/>
    <cellStyle name="Normal 13 3 6 2 4 3" xfId="28031" xr:uid="{00000000-0005-0000-0000-0000876D0000}"/>
    <cellStyle name="Normal 13 3 6 2 4 4" xfId="28032" xr:uid="{00000000-0005-0000-0000-0000886D0000}"/>
    <cellStyle name="Normal 13 3 6 2 4 5" xfId="28033" xr:uid="{00000000-0005-0000-0000-0000896D0000}"/>
    <cellStyle name="Normal 13 3 6 2 5" xfId="28034" xr:uid="{00000000-0005-0000-0000-00008A6D0000}"/>
    <cellStyle name="Normal 13 3 6 2 5 2" xfId="28035" xr:uid="{00000000-0005-0000-0000-00008B6D0000}"/>
    <cellStyle name="Normal 13 3 6 2 5 3" xfId="28036" xr:uid="{00000000-0005-0000-0000-00008C6D0000}"/>
    <cellStyle name="Normal 13 3 6 2 5 4" xfId="28037" xr:uid="{00000000-0005-0000-0000-00008D6D0000}"/>
    <cellStyle name="Normal 13 3 6 2 5 5" xfId="28038" xr:uid="{00000000-0005-0000-0000-00008E6D0000}"/>
    <cellStyle name="Normal 13 3 6 2 6" xfId="28039" xr:uid="{00000000-0005-0000-0000-00008F6D0000}"/>
    <cellStyle name="Normal 13 3 6 2 7" xfId="28040" xr:uid="{00000000-0005-0000-0000-0000906D0000}"/>
    <cellStyle name="Normal 13 3 6 2 8" xfId="28041" xr:uid="{00000000-0005-0000-0000-0000916D0000}"/>
    <cellStyle name="Normal 13 3 6 2 9" xfId="28042" xr:uid="{00000000-0005-0000-0000-0000926D0000}"/>
    <cellStyle name="Normal 13 3 6 3" xfId="28043" xr:uid="{00000000-0005-0000-0000-0000936D0000}"/>
    <cellStyle name="Normal 13 3 6 3 2" xfId="28044" xr:uid="{00000000-0005-0000-0000-0000946D0000}"/>
    <cellStyle name="Normal 13 3 6 3 3" xfId="28045" xr:uid="{00000000-0005-0000-0000-0000956D0000}"/>
    <cellStyle name="Normal 13 3 6 3 4" xfId="28046" xr:uid="{00000000-0005-0000-0000-0000966D0000}"/>
    <cellStyle name="Normal 13 3 6 3 5" xfId="28047" xr:uid="{00000000-0005-0000-0000-0000976D0000}"/>
    <cellStyle name="Normal 13 3 6 4" xfId="28048" xr:uid="{00000000-0005-0000-0000-0000986D0000}"/>
    <cellStyle name="Normal 13 3 6 4 2" xfId="28049" xr:uid="{00000000-0005-0000-0000-0000996D0000}"/>
    <cellStyle name="Normal 13 3 6 4 3" xfId="28050" xr:uid="{00000000-0005-0000-0000-00009A6D0000}"/>
    <cellStyle name="Normal 13 3 6 4 4" xfId="28051" xr:uid="{00000000-0005-0000-0000-00009B6D0000}"/>
    <cellStyle name="Normal 13 3 6 4 5" xfId="28052" xr:uid="{00000000-0005-0000-0000-00009C6D0000}"/>
    <cellStyle name="Normal 13 3 6 5" xfId="28053" xr:uid="{00000000-0005-0000-0000-00009D6D0000}"/>
    <cellStyle name="Normal 13 3 6 5 2" xfId="28054" xr:uid="{00000000-0005-0000-0000-00009E6D0000}"/>
    <cellStyle name="Normal 13 3 6 5 3" xfId="28055" xr:uid="{00000000-0005-0000-0000-00009F6D0000}"/>
    <cellStyle name="Normal 13 3 6 5 4" xfId="28056" xr:uid="{00000000-0005-0000-0000-0000A06D0000}"/>
    <cellStyle name="Normal 13 3 6 5 5" xfId="28057" xr:uid="{00000000-0005-0000-0000-0000A16D0000}"/>
    <cellStyle name="Normal 13 3 6 6" xfId="28058" xr:uid="{00000000-0005-0000-0000-0000A26D0000}"/>
    <cellStyle name="Normal 13 3 6 6 2" xfId="28059" xr:uid="{00000000-0005-0000-0000-0000A36D0000}"/>
    <cellStyle name="Normal 13 3 6 6 3" xfId="28060" xr:uid="{00000000-0005-0000-0000-0000A46D0000}"/>
    <cellStyle name="Normal 13 3 6 6 4" xfId="28061" xr:uid="{00000000-0005-0000-0000-0000A56D0000}"/>
    <cellStyle name="Normal 13 3 6 6 5" xfId="28062" xr:uid="{00000000-0005-0000-0000-0000A66D0000}"/>
    <cellStyle name="Normal 13 3 6 7" xfId="28063" xr:uid="{00000000-0005-0000-0000-0000A76D0000}"/>
    <cellStyle name="Normal 13 3 6 8" xfId="28064" xr:uid="{00000000-0005-0000-0000-0000A86D0000}"/>
    <cellStyle name="Normal 13 3 6 9" xfId="28065" xr:uid="{00000000-0005-0000-0000-0000A96D0000}"/>
    <cellStyle name="Normal 13 3 60" xfId="28066" xr:uid="{00000000-0005-0000-0000-0000AA6D0000}"/>
    <cellStyle name="Normal 13 3 61" xfId="28067" xr:uid="{00000000-0005-0000-0000-0000AB6D0000}"/>
    <cellStyle name="Normal 13 3 62" xfId="28068" xr:uid="{00000000-0005-0000-0000-0000AC6D0000}"/>
    <cellStyle name="Normal 13 3 63" xfId="28069" xr:uid="{00000000-0005-0000-0000-0000AD6D0000}"/>
    <cellStyle name="Normal 13 3 64" xfId="28070" xr:uid="{00000000-0005-0000-0000-0000AE6D0000}"/>
    <cellStyle name="Normal 13 3 65" xfId="28071" xr:uid="{00000000-0005-0000-0000-0000AF6D0000}"/>
    <cellStyle name="Normal 13 3 66" xfId="28072" xr:uid="{00000000-0005-0000-0000-0000B06D0000}"/>
    <cellStyle name="Normal 13 3 67" xfId="28073" xr:uid="{00000000-0005-0000-0000-0000B16D0000}"/>
    <cellStyle name="Normal 13 3 68" xfId="28074" xr:uid="{00000000-0005-0000-0000-0000B26D0000}"/>
    <cellStyle name="Normal 13 3 69" xfId="28075" xr:uid="{00000000-0005-0000-0000-0000B36D0000}"/>
    <cellStyle name="Normal 13 3 7" xfId="28076" xr:uid="{00000000-0005-0000-0000-0000B46D0000}"/>
    <cellStyle name="Normal 13 3 7 10" xfId="28077" xr:uid="{00000000-0005-0000-0000-0000B56D0000}"/>
    <cellStyle name="Normal 13 3 7 2" xfId="28078" xr:uid="{00000000-0005-0000-0000-0000B66D0000}"/>
    <cellStyle name="Normal 13 3 7 2 2" xfId="28079" xr:uid="{00000000-0005-0000-0000-0000B76D0000}"/>
    <cellStyle name="Normal 13 3 7 2 2 2" xfId="28080" xr:uid="{00000000-0005-0000-0000-0000B86D0000}"/>
    <cellStyle name="Normal 13 3 7 2 2 3" xfId="28081" xr:uid="{00000000-0005-0000-0000-0000B96D0000}"/>
    <cellStyle name="Normal 13 3 7 2 2 4" xfId="28082" xr:uid="{00000000-0005-0000-0000-0000BA6D0000}"/>
    <cellStyle name="Normal 13 3 7 2 2 5" xfId="28083" xr:uid="{00000000-0005-0000-0000-0000BB6D0000}"/>
    <cellStyle name="Normal 13 3 7 2 3" xfId="28084" xr:uid="{00000000-0005-0000-0000-0000BC6D0000}"/>
    <cellStyle name="Normal 13 3 7 2 3 2" xfId="28085" xr:uid="{00000000-0005-0000-0000-0000BD6D0000}"/>
    <cellStyle name="Normal 13 3 7 2 3 3" xfId="28086" xr:uid="{00000000-0005-0000-0000-0000BE6D0000}"/>
    <cellStyle name="Normal 13 3 7 2 3 4" xfId="28087" xr:uid="{00000000-0005-0000-0000-0000BF6D0000}"/>
    <cellStyle name="Normal 13 3 7 2 3 5" xfId="28088" xr:uid="{00000000-0005-0000-0000-0000C06D0000}"/>
    <cellStyle name="Normal 13 3 7 2 4" xfId="28089" xr:uid="{00000000-0005-0000-0000-0000C16D0000}"/>
    <cellStyle name="Normal 13 3 7 2 4 2" xfId="28090" xr:uid="{00000000-0005-0000-0000-0000C26D0000}"/>
    <cellStyle name="Normal 13 3 7 2 4 3" xfId="28091" xr:uid="{00000000-0005-0000-0000-0000C36D0000}"/>
    <cellStyle name="Normal 13 3 7 2 4 4" xfId="28092" xr:uid="{00000000-0005-0000-0000-0000C46D0000}"/>
    <cellStyle name="Normal 13 3 7 2 4 5" xfId="28093" xr:uid="{00000000-0005-0000-0000-0000C56D0000}"/>
    <cellStyle name="Normal 13 3 7 2 5" xfId="28094" xr:uid="{00000000-0005-0000-0000-0000C66D0000}"/>
    <cellStyle name="Normal 13 3 7 2 5 2" xfId="28095" xr:uid="{00000000-0005-0000-0000-0000C76D0000}"/>
    <cellStyle name="Normal 13 3 7 2 5 3" xfId="28096" xr:uid="{00000000-0005-0000-0000-0000C86D0000}"/>
    <cellStyle name="Normal 13 3 7 2 5 4" xfId="28097" xr:uid="{00000000-0005-0000-0000-0000C96D0000}"/>
    <cellStyle name="Normal 13 3 7 2 5 5" xfId="28098" xr:uid="{00000000-0005-0000-0000-0000CA6D0000}"/>
    <cellStyle name="Normal 13 3 7 2 6" xfId="28099" xr:uid="{00000000-0005-0000-0000-0000CB6D0000}"/>
    <cellStyle name="Normal 13 3 7 2 7" xfId="28100" xr:uid="{00000000-0005-0000-0000-0000CC6D0000}"/>
    <cellStyle name="Normal 13 3 7 2 8" xfId="28101" xr:uid="{00000000-0005-0000-0000-0000CD6D0000}"/>
    <cellStyle name="Normal 13 3 7 2 9" xfId="28102" xr:uid="{00000000-0005-0000-0000-0000CE6D0000}"/>
    <cellStyle name="Normal 13 3 7 3" xfId="28103" xr:uid="{00000000-0005-0000-0000-0000CF6D0000}"/>
    <cellStyle name="Normal 13 3 7 3 2" xfId="28104" xr:uid="{00000000-0005-0000-0000-0000D06D0000}"/>
    <cellStyle name="Normal 13 3 7 3 3" xfId="28105" xr:uid="{00000000-0005-0000-0000-0000D16D0000}"/>
    <cellStyle name="Normal 13 3 7 3 4" xfId="28106" xr:uid="{00000000-0005-0000-0000-0000D26D0000}"/>
    <cellStyle name="Normal 13 3 7 3 5" xfId="28107" xr:uid="{00000000-0005-0000-0000-0000D36D0000}"/>
    <cellStyle name="Normal 13 3 7 4" xfId="28108" xr:uid="{00000000-0005-0000-0000-0000D46D0000}"/>
    <cellStyle name="Normal 13 3 7 4 2" xfId="28109" xr:uid="{00000000-0005-0000-0000-0000D56D0000}"/>
    <cellStyle name="Normal 13 3 7 4 3" xfId="28110" xr:uid="{00000000-0005-0000-0000-0000D66D0000}"/>
    <cellStyle name="Normal 13 3 7 4 4" xfId="28111" xr:uid="{00000000-0005-0000-0000-0000D76D0000}"/>
    <cellStyle name="Normal 13 3 7 4 5" xfId="28112" xr:uid="{00000000-0005-0000-0000-0000D86D0000}"/>
    <cellStyle name="Normal 13 3 7 5" xfId="28113" xr:uid="{00000000-0005-0000-0000-0000D96D0000}"/>
    <cellStyle name="Normal 13 3 7 5 2" xfId="28114" xr:uid="{00000000-0005-0000-0000-0000DA6D0000}"/>
    <cellStyle name="Normal 13 3 7 5 3" xfId="28115" xr:uid="{00000000-0005-0000-0000-0000DB6D0000}"/>
    <cellStyle name="Normal 13 3 7 5 4" xfId="28116" xr:uid="{00000000-0005-0000-0000-0000DC6D0000}"/>
    <cellStyle name="Normal 13 3 7 5 5" xfId="28117" xr:uid="{00000000-0005-0000-0000-0000DD6D0000}"/>
    <cellStyle name="Normal 13 3 7 6" xfId="28118" xr:uid="{00000000-0005-0000-0000-0000DE6D0000}"/>
    <cellStyle name="Normal 13 3 7 6 2" xfId="28119" xr:uid="{00000000-0005-0000-0000-0000DF6D0000}"/>
    <cellStyle name="Normal 13 3 7 6 3" xfId="28120" xr:uid="{00000000-0005-0000-0000-0000E06D0000}"/>
    <cellStyle name="Normal 13 3 7 6 4" xfId="28121" xr:uid="{00000000-0005-0000-0000-0000E16D0000}"/>
    <cellStyle name="Normal 13 3 7 6 5" xfId="28122" xr:uid="{00000000-0005-0000-0000-0000E26D0000}"/>
    <cellStyle name="Normal 13 3 7 7" xfId="28123" xr:uid="{00000000-0005-0000-0000-0000E36D0000}"/>
    <cellStyle name="Normal 13 3 7 8" xfId="28124" xr:uid="{00000000-0005-0000-0000-0000E46D0000}"/>
    <cellStyle name="Normal 13 3 7 9" xfId="28125" xr:uid="{00000000-0005-0000-0000-0000E56D0000}"/>
    <cellStyle name="Normal 13 3 70" xfId="28126" xr:uid="{00000000-0005-0000-0000-0000E66D0000}"/>
    <cellStyle name="Normal 13 3 71" xfId="28127" xr:uid="{00000000-0005-0000-0000-0000E76D0000}"/>
    <cellStyle name="Normal 13 3 72" xfId="28128" xr:uid="{00000000-0005-0000-0000-0000E86D0000}"/>
    <cellStyle name="Normal 13 3 73" xfId="28129" xr:uid="{00000000-0005-0000-0000-0000E96D0000}"/>
    <cellStyle name="Normal 13 3 74" xfId="28130" xr:uid="{00000000-0005-0000-0000-0000EA6D0000}"/>
    <cellStyle name="Normal 13 3 75" xfId="28131" xr:uid="{00000000-0005-0000-0000-0000EB6D0000}"/>
    <cellStyle name="Normal 13 3 76" xfId="28132" xr:uid="{00000000-0005-0000-0000-0000EC6D0000}"/>
    <cellStyle name="Normal 13 3 77" xfId="28133" xr:uid="{00000000-0005-0000-0000-0000ED6D0000}"/>
    <cellStyle name="Normal 13 3 78" xfId="28134" xr:uid="{00000000-0005-0000-0000-0000EE6D0000}"/>
    <cellStyle name="Normal 13 3 79" xfId="28135" xr:uid="{00000000-0005-0000-0000-0000EF6D0000}"/>
    <cellStyle name="Normal 13 3 8" xfId="28136" xr:uid="{00000000-0005-0000-0000-0000F06D0000}"/>
    <cellStyle name="Normal 13 3 8 10" xfId="28137" xr:uid="{00000000-0005-0000-0000-0000F16D0000}"/>
    <cellStyle name="Normal 13 3 8 2" xfId="28138" xr:uid="{00000000-0005-0000-0000-0000F26D0000}"/>
    <cellStyle name="Normal 13 3 8 2 2" xfId="28139" xr:uid="{00000000-0005-0000-0000-0000F36D0000}"/>
    <cellStyle name="Normal 13 3 8 2 2 2" xfId="28140" xr:uid="{00000000-0005-0000-0000-0000F46D0000}"/>
    <cellStyle name="Normal 13 3 8 2 2 3" xfId="28141" xr:uid="{00000000-0005-0000-0000-0000F56D0000}"/>
    <cellStyle name="Normal 13 3 8 2 2 4" xfId="28142" xr:uid="{00000000-0005-0000-0000-0000F66D0000}"/>
    <cellStyle name="Normal 13 3 8 2 2 5" xfId="28143" xr:uid="{00000000-0005-0000-0000-0000F76D0000}"/>
    <cellStyle name="Normal 13 3 8 2 3" xfId="28144" xr:uid="{00000000-0005-0000-0000-0000F86D0000}"/>
    <cellStyle name="Normal 13 3 8 2 3 2" xfId="28145" xr:uid="{00000000-0005-0000-0000-0000F96D0000}"/>
    <cellStyle name="Normal 13 3 8 2 3 3" xfId="28146" xr:uid="{00000000-0005-0000-0000-0000FA6D0000}"/>
    <cellStyle name="Normal 13 3 8 2 3 4" xfId="28147" xr:uid="{00000000-0005-0000-0000-0000FB6D0000}"/>
    <cellStyle name="Normal 13 3 8 2 3 5" xfId="28148" xr:uid="{00000000-0005-0000-0000-0000FC6D0000}"/>
    <cellStyle name="Normal 13 3 8 2 4" xfId="28149" xr:uid="{00000000-0005-0000-0000-0000FD6D0000}"/>
    <cellStyle name="Normal 13 3 8 2 4 2" xfId="28150" xr:uid="{00000000-0005-0000-0000-0000FE6D0000}"/>
    <cellStyle name="Normal 13 3 8 2 4 3" xfId="28151" xr:uid="{00000000-0005-0000-0000-0000FF6D0000}"/>
    <cellStyle name="Normal 13 3 8 2 4 4" xfId="28152" xr:uid="{00000000-0005-0000-0000-0000006E0000}"/>
    <cellStyle name="Normal 13 3 8 2 4 5" xfId="28153" xr:uid="{00000000-0005-0000-0000-0000016E0000}"/>
    <cellStyle name="Normal 13 3 8 2 5" xfId="28154" xr:uid="{00000000-0005-0000-0000-0000026E0000}"/>
    <cellStyle name="Normal 13 3 8 2 5 2" xfId="28155" xr:uid="{00000000-0005-0000-0000-0000036E0000}"/>
    <cellStyle name="Normal 13 3 8 2 5 3" xfId="28156" xr:uid="{00000000-0005-0000-0000-0000046E0000}"/>
    <cellStyle name="Normal 13 3 8 2 5 4" xfId="28157" xr:uid="{00000000-0005-0000-0000-0000056E0000}"/>
    <cellStyle name="Normal 13 3 8 2 5 5" xfId="28158" xr:uid="{00000000-0005-0000-0000-0000066E0000}"/>
    <cellStyle name="Normal 13 3 8 2 6" xfId="28159" xr:uid="{00000000-0005-0000-0000-0000076E0000}"/>
    <cellStyle name="Normal 13 3 8 2 7" xfId="28160" xr:uid="{00000000-0005-0000-0000-0000086E0000}"/>
    <cellStyle name="Normal 13 3 8 2 8" xfId="28161" xr:uid="{00000000-0005-0000-0000-0000096E0000}"/>
    <cellStyle name="Normal 13 3 8 2 9" xfId="28162" xr:uid="{00000000-0005-0000-0000-00000A6E0000}"/>
    <cellStyle name="Normal 13 3 8 3" xfId="28163" xr:uid="{00000000-0005-0000-0000-00000B6E0000}"/>
    <cellStyle name="Normal 13 3 8 3 2" xfId="28164" xr:uid="{00000000-0005-0000-0000-00000C6E0000}"/>
    <cellStyle name="Normal 13 3 8 3 3" xfId="28165" xr:uid="{00000000-0005-0000-0000-00000D6E0000}"/>
    <cellStyle name="Normal 13 3 8 3 4" xfId="28166" xr:uid="{00000000-0005-0000-0000-00000E6E0000}"/>
    <cellStyle name="Normal 13 3 8 3 5" xfId="28167" xr:uid="{00000000-0005-0000-0000-00000F6E0000}"/>
    <cellStyle name="Normal 13 3 8 4" xfId="28168" xr:uid="{00000000-0005-0000-0000-0000106E0000}"/>
    <cellStyle name="Normal 13 3 8 4 2" xfId="28169" xr:uid="{00000000-0005-0000-0000-0000116E0000}"/>
    <cellStyle name="Normal 13 3 8 4 3" xfId="28170" xr:uid="{00000000-0005-0000-0000-0000126E0000}"/>
    <cellStyle name="Normal 13 3 8 4 4" xfId="28171" xr:uid="{00000000-0005-0000-0000-0000136E0000}"/>
    <cellStyle name="Normal 13 3 8 4 5" xfId="28172" xr:uid="{00000000-0005-0000-0000-0000146E0000}"/>
    <cellStyle name="Normal 13 3 8 5" xfId="28173" xr:uid="{00000000-0005-0000-0000-0000156E0000}"/>
    <cellStyle name="Normal 13 3 8 5 2" xfId="28174" xr:uid="{00000000-0005-0000-0000-0000166E0000}"/>
    <cellStyle name="Normal 13 3 8 5 3" xfId="28175" xr:uid="{00000000-0005-0000-0000-0000176E0000}"/>
    <cellStyle name="Normal 13 3 8 5 4" xfId="28176" xr:uid="{00000000-0005-0000-0000-0000186E0000}"/>
    <cellStyle name="Normal 13 3 8 5 5" xfId="28177" xr:uid="{00000000-0005-0000-0000-0000196E0000}"/>
    <cellStyle name="Normal 13 3 8 6" xfId="28178" xr:uid="{00000000-0005-0000-0000-00001A6E0000}"/>
    <cellStyle name="Normal 13 3 8 6 2" xfId="28179" xr:uid="{00000000-0005-0000-0000-00001B6E0000}"/>
    <cellStyle name="Normal 13 3 8 6 3" xfId="28180" xr:uid="{00000000-0005-0000-0000-00001C6E0000}"/>
    <cellStyle name="Normal 13 3 8 6 4" xfId="28181" xr:uid="{00000000-0005-0000-0000-00001D6E0000}"/>
    <cellStyle name="Normal 13 3 8 6 5" xfId="28182" xr:uid="{00000000-0005-0000-0000-00001E6E0000}"/>
    <cellStyle name="Normal 13 3 8 7" xfId="28183" xr:uid="{00000000-0005-0000-0000-00001F6E0000}"/>
    <cellStyle name="Normal 13 3 8 8" xfId="28184" xr:uid="{00000000-0005-0000-0000-0000206E0000}"/>
    <cellStyle name="Normal 13 3 8 9" xfId="28185" xr:uid="{00000000-0005-0000-0000-0000216E0000}"/>
    <cellStyle name="Normal 13 3 80" xfId="28186" xr:uid="{00000000-0005-0000-0000-0000226E0000}"/>
    <cellStyle name="Normal 13 3 81" xfId="28187" xr:uid="{00000000-0005-0000-0000-0000236E0000}"/>
    <cellStyle name="Normal 13 3 82" xfId="28188" xr:uid="{00000000-0005-0000-0000-0000246E0000}"/>
    <cellStyle name="Normal 13 3 83" xfId="28189" xr:uid="{00000000-0005-0000-0000-0000256E0000}"/>
    <cellStyle name="Normal 13 3 84" xfId="28190" xr:uid="{00000000-0005-0000-0000-0000266E0000}"/>
    <cellStyle name="Normal 13 3 85" xfId="28191" xr:uid="{00000000-0005-0000-0000-0000276E0000}"/>
    <cellStyle name="Normal 13 3 86" xfId="28192" xr:uid="{00000000-0005-0000-0000-0000286E0000}"/>
    <cellStyle name="Normal 13 3 87" xfId="28193" xr:uid="{00000000-0005-0000-0000-0000296E0000}"/>
    <cellStyle name="Normal 13 3 88" xfId="28194" xr:uid="{00000000-0005-0000-0000-00002A6E0000}"/>
    <cellStyle name="Normal 13 3 89" xfId="28195" xr:uid="{00000000-0005-0000-0000-00002B6E0000}"/>
    <cellStyle name="Normal 13 3 9" xfId="28196" xr:uid="{00000000-0005-0000-0000-00002C6E0000}"/>
    <cellStyle name="Normal 13 3 9 10" xfId="28197" xr:uid="{00000000-0005-0000-0000-00002D6E0000}"/>
    <cellStyle name="Normal 13 3 9 2" xfId="28198" xr:uid="{00000000-0005-0000-0000-00002E6E0000}"/>
    <cellStyle name="Normal 13 3 9 2 2" xfId="28199" xr:uid="{00000000-0005-0000-0000-00002F6E0000}"/>
    <cellStyle name="Normal 13 3 9 2 2 2" xfId="28200" xr:uid="{00000000-0005-0000-0000-0000306E0000}"/>
    <cellStyle name="Normal 13 3 9 2 2 3" xfId="28201" xr:uid="{00000000-0005-0000-0000-0000316E0000}"/>
    <cellStyle name="Normal 13 3 9 2 2 4" xfId="28202" xr:uid="{00000000-0005-0000-0000-0000326E0000}"/>
    <cellStyle name="Normal 13 3 9 2 2 5" xfId="28203" xr:uid="{00000000-0005-0000-0000-0000336E0000}"/>
    <cellStyle name="Normal 13 3 9 2 3" xfId="28204" xr:uid="{00000000-0005-0000-0000-0000346E0000}"/>
    <cellStyle name="Normal 13 3 9 2 3 2" xfId="28205" xr:uid="{00000000-0005-0000-0000-0000356E0000}"/>
    <cellStyle name="Normal 13 3 9 2 3 3" xfId="28206" xr:uid="{00000000-0005-0000-0000-0000366E0000}"/>
    <cellStyle name="Normal 13 3 9 2 3 4" xfId="28207" xr:uid="{00000000-0005-0000-0000-0000376E0000}"/>
    <cellStyle name="Normal 13 3 9 2 3 5" xfId="28208" xr:uid="{00000000-0005-0000-0000-0000386E0000}"/>
    <cellStyle name="Normal 13 3 9 2 4" xfId="28209" xr:uid="{00000000-0005-0000-0000-0000396E0000}"/>
    <cellStyle name="Normal 13 3 9 2 4 2" xfId="28210" xr:uid="{00000000-0005-0000-0000-00003A6E0000}"/>
    <cellStyle name="Normal 13 3 9 2 4 3" xfId="28211" xr:uid="{00000000-0005-0000-0000-00003B6E0000}"/>
    <cellStyle name="Normal 13 3 9 2 4 4" xfId="28212" xr:uid="{00000000-0005-0000-0000-00003C6E0000}"/>
    <cellStyle name="Normal 13 3 9 2 4 5" xfId="28213" xr:uid="{00000000-0005-0000-0000-00003D6E0000}"/>
    <cellStyle name="Normal 13 3 9 2 5" xfId="28214" xr:uid="{00000000-0005-0000-0000-00003E6E0000}"/>
    <cellStyle name="Normal 13 3 9 2 5 2" xfId="28215" xr:uid="{00000000-0005-0000-0000-00003F6E0000}"/>
    <cellStyle name="Normal 13 3 9 2 5 3" xfId="28216" xr:uid="{00000000-0005-0000-0000-0000406E0000}"/>
    <cellStyle name="Normal 13 3 9 2 5 4" xfId="28217" xr:uid="{00000000-0005-0000-0000-0000416E0000}"/>
    <cellStyle name="Normal 13 3 9 2 5 5" xfId="28218" xr:uid="{00000000-0005-0000-0000-0000426E0000}"/>
    <cellStyle name="Normal 13 3 9 2 6" xfId="28219" xr:uid="{00000000-0005-0000-0000-0000436E0000}"/>
    <cellStyle name="Normal 13 3 9 2 7" xfId="28220" xr:uid="{00000000-0005-0000-0000-0000446E0000}"/>
    <cellStyle name="Normal 13 3 9 2 8" xfId="28221" xr:uid="{00000000-0005-0000-0000-0000456E0000}"/>
    <cellStyle name="Normal 13 3 9 2 9" xfId="28222" xr:uid="{00000000-0005-0000-0000-0000466E0000}"/>
    <cellStyle name="Normal 13 3 9 3" xfId="28223" xr:uid="{00000000-0005-0000-0000-0000476E0000}"/>
    <cellStyle name="Normal 13 3 9 3 2" xfId="28224" xr:uid="{00000000-0005-0000-0000-0000486E0000}"/>
    <cellStyle name="Normal 13 3 9 3 3" xfId="28225" xr:uid="{00000000-0005-0000-0000-0000496E0000}"/>
    <cellStyle name="Normal 13 3 9 3 4" xfId="28226" xr:uid="{00000000-0005-0000-0000-00004A6E0000}"/>
    <cellStyle name="Normal 13 3 9 3 5" xfId="28227" xr:uid="{00000000-0005-0000-0000-00004B6E0000}"/>
    <cellStyle name="Normal 13 3 9 4" xfId="28228" xr:uid="{00000000-0005-0000-0000-00004C6E0000}"/>
    <cellStyle name="Normal 13 3 9 4 2" xfId="28229" xr:uid="{00000000-0005-0000-0000-00004D6E0000}"/>
    <cellStyle name="Normal 13 3 9 4 3" xfId="28230" xr:uid="{00000000-0005-0000-0000-00004E6E0000}"/>
    <cellStyle name="Normal 13 3 9 4 4" xfId="28231" xr:uid="{00000000-0005-0000-0000-00004F6E0000}"/>
    <cellStyle name="Normal 13 3 9 4 5" xfId="28232" xr:uid="{00000000-0005-0000-0000-0000506E0000}"/>
    <cellStyle name="Normal 13 3 9 5" xfId="28233" xr:uid="{00000000-0005-0000-0000-0000516E0000}"/>
    <cellStyle name="Normal 13 3 9 5 2" xfId="28234" xr:uid="{00000000-0005-0000-0000-0000526E0000}"/>
    <cellStyle name="Normal 13 3 9 5 3" xfId="28235" xr:uid="{00000000-0005-0000-0000-0000536E0000}"/>
    <cellStyle name="Normal 13 3 9 5 4" xfId="28236" xr:uid="{00000000-0005-0000-0000-0000546E0000}"/>
    <cellStyle name="Normal 13 3 9 5 5" xfId="28237" xr:uid="{00000000-0005-0000-0000-0000556E0000}"/>
    <cellStyle name="Normal 13 3 9 6" xfId="28238" xr:uid="{00000000-0005-0000-0000-0000566E0000}"/>
    <cellStyle name="Normal 13 3 9 6 2" xfId="28239" xr:uid="{00000000-0005-0000-0000-0000576E0000}"/>
    <cellStyle name="Normal 13 3 9 6 3" xfId="28240" xr:uid="{00000000-0005-0000-0000-0000586E0000}"/>
    <cellStyle name="Normal 13 3 9 6 4" xfId="28241" xr:uid="{00000000-0005-0000-0000-0000596E0000}"/>
    <cellStyle name="Normal 13 3 9 6 5" xfId="28242" xr:uid="{00000000-0005-0000-0000-00005A6E0000}"/>
    <cellStyle name="Normal 13 3 9 7" xfId="28243" xr:uid="{00000000-0005-0000-0000-00005B6E0000}"/>
    <cellStyle name="Normal 13 3 9 8" xfId="28244" xr:uid="{00000000-0005-0000-0000-00005C6E0000}"/>
    <cellStyle name="Normal 13 3 9 9" xfId="28245" xr:uid="{00000000-0005-0000-0000-00005D6E0000}"/>
    <cellStyle name="Normal 13 3 90" xfId="28246" xr:uid="{00000000-0005-0000-0000-00005E6E0000}"/>
    <cellStyle name="Normal 13 3 91" xfId="28247" xr:uid="{00000000-0005-0000-0000-00005F6E0000}"/>
    <cellStyle name="Normal 13 3 92" xfId="28248" xr:uid="{00000000-0005-0000-0000-0000606E0000}"/>
    <cellStyle name="Normal 13 3 93" xfId="28249" xr:uid="{00000000-0005-0000-0000-0000616E0000}"/>
    <cellStyle name="Normal 13 3 94" xfId="28250" xr:uid="{00000000-0005-0000-0000-0000626E0000}"/>
    <cellStyle name="Normal 13 3 95" xfId="28251" xr:uid="{00000000-0005-0000-0000-0000636E0000}"/>
    <cellStyle name="Normal 13 3 96" xfId="28252" xr:uid="{00000000-0005-0000-0000-0000646E0000}"/>
    <cellStyle name="Normal 13 3 97" xfId="28253" xr:uid="{00000000-0005-0000-0000-0000656E0000}"/>
    <cellStyle name="Normal 13 3 98" xfId="28254" xr:uid="{00000000-0005-0000-0000-0000666E0000}"/>
    <cellStyle name="Normal 13 3 99" xfId="28255" xr:uid="{00000000-0005-0000-0000-0000676E0000}"/>
    <cellStyle name="Normal 13 30" xfId="28256" xr:uid="{00000000-0005-0000-0000-0000686E0000}"/>
    <cellStyle name="Normal 13 31" xfId="28257" xr:uid="{00000000-0005-0000-0000-0000696E0000}"/>
    <cellStyle name="Normal 13 32" xfId="28258" xr:uid="{00000000-0005-0000-0000-00006A6E0000}"/>
    <cellStyle name="Normal 13 33" xfId="28259" xr:uid="{00000000-0005-0000-0000-00006B6E0000}"/>
    <cellStyle name="Normal 13 34" xfId="28260" xr:uid="{00000000-0005-0000-0000-00006C6E0000}"/>
    <cellStyle name="Normal 13 35" xfId="28261" xr:uid="{00000000-0005-0000-0000-00006D6E0000}"/>
    <cellStyle name="Normal 13 36" xfId="28262" xr:uid="{00000000-0005-0000-0000-00006E6E0000}"/>
    <cellStyle name="Normal 13 37" xfId="28263" xr:uid="{00000000-0005-0000-0000-00006F6E0000}"/>
    <cellStyle name="Normal 13 38" xfId="28264" xr:uid="{00000000-0005-0000-0000-0000706E0000}"/>
    <cellStyle name="Normal 13 39" xfId="28265" xr:uid="{00000000-0005-0000-0000-0000716E0000}"/>
    <cellStyle name="Normal 13 4" xfId="28266" xr:uid="{00000000-0005-0000-0000-0000726E0000}"/>
    <cellStyle name="Normal 13 4 10" xfId="28267" xr:uid="{00000000-0005-0000-0000-0000736E0000}"/>
    <cellStyle name="Normal 13 4 2" xfId="28268" xr:uid="{00000000-0005-0000-0000-0000746E0000}"/>
    <cellStyle name="Normal 13 4 2 2" xfId="28269" xr:uid="{00000000-0005-0000-0000-0000756E0000}"/>
    <cellStyle name="Normal 13 4 2 2 2" xfId="28270" xr:uid="{00000000-0005-0000-0000-0000766E0000}"/>
    <cellStyle name="Normal 13 4 2 2 3" xfId="28271" xr:uid="{00000000-0005-0000-0000-0000776E0000}"/>
    <cellStyle name="Normal 13 4 2 2 4" xfId="28272" xr:uid="{00000000-0005-0000-0000-0000786E0000}"/>
    <cellStyle name="Normal 13 4 2 2 5" xfId="28273" xr:uid="{00000000-0005-0000-0000-0000796E0000}"/>
    <cellStyle name="Normal 13 4 2 3" xfId="28274" xr:uid="{00000000-0005-0000-0000-00007A6E0000}"/>
    <cellStyle name="Normal 13 4 2 3 2" xfId="28275" xr:uid="{00000000-0005-0000-0000-00007B6E0000}"/>
    <cellStyle name="Normal 13 4 2 3 3" xfId="28276" xr:uid="{00000000-0005-0000-0000-00007C6E0000}"/>
    <cellStyle name="Normal 13 4 2 3 4" xfId="28277" xr:uid="{00000000-0005-0000-0000-00007D6E0000}"/>
    <cellStyle name="Normal 13 4 2 3 5" xfId="28278" xr:uid="{00000000-0005-0000-0000-00007E6E0000}"/>
    <cellStyle name="Normal 13 4 2 4" xfId="28279" xr:uid="{00000000-0005-0000-0000-00007F6E0000}"/>
    <cellStyle name="Normal 13 4 2 4 2" xfId="28280" xr:uid="{00000000-0005-0000-0000-0000806E0000}"/>
    <cellStyle name="Normal 13 4 2 4 3" xfId="28281" xr:uid="{00000000-0005-0000-0000-0000816E0000}"/>
    <cellStyle name="Normal 13 4 2 4 4" xfId="28282" xr:uid="{00000000-0005-0000-0000-0000826E0000}"/>
    <cellStyle name="Normal 13 4 2 4 5" xfId="28283" xr:uid="{00000000-0005-0000-0000-0000836E0000}"/>
    <cellStyle name="Normal 13 4 2 5" xfId="28284" xr:uid="{00000000-0005-0000-0000-0000846E0000}"/>
    <cellStyle name="Normal 13 4 2 5 2" xfId="28285" xr:uid="{00000000-0005-0000-0000-0000856E0000}"/>
    <cellStyle name="Normal 13 4 2 5 3" xfId="28286" xr:uid="{00000000-0005-0000-0000-0000866E0000}"/>
    <cellStyle name="Normal 13 4 2 5 4" xfId="28287" xr:uid="{00000000-0005-0000-0000-0000876E0000}"/>
    <cellStyle name="Normal 13 4 2 5 5" xfId="28288" xr:uid="{00000000-0005-0000-0000-0000886E0000}"/>
    <cellStyle name="Normal 13 4 2 6" xfId="28289" xr:uid="{00000000-0005-0000-0000-0000896E0000}"/>
    <cellStyle name="Normal 13 4 2 7" xfId="28290" xr:uid="{00000000-0005-0000-0000-00008A6E0000}"/>
    <cellStyle name="Normal 13 4 2 8" xfId="28291" xr:uid="{00000000-0005-0000-0000-00008B6E0000}"/>
    <cellStyle name="Normal 13 4 2 9" xfId="28292" xr:uid="{00000000-0005-0000-0000-00008C6E0000}"/>
    <cellStyle name="Normal 13 4 3" xfId="28293" xr:uid="{00000000-0005-0000-0000-00008D6E0000}"/>
    <cellStyle name="Normal 13 4 3 2" xfId="28294" xr:uid="{00000000-0005-0000-0000-00008E6E0000}"/>
    <cellStyle name="Normal 13 4 3 3" xfId="28295" xr:uid="{00000000-0005-0000-0000-00008F6E0000}"/>
    <cellStyle name="Normal 13 4 3 4" xfId="28296" xr:uid="{00000000-0005-0000-0000-0000906E0000}"/>
    <cellStyle name="Normal 13 4 3 5" xfId="28297" xr:uid="{00000000-0005-0000-0000-0000916E0000}"/>
    <cellStyle name="Normal 13 4 4" xfId="28298" xr:uid="{00000000-0005-0000-0000-0000926E0000}"/>
    <cellStyle name="Normal 13 4 4 2" xfId="28299" xr:uid="{00000000-0005-0000-0000-0000936E0000}"/>
    <cellStyle name="Normal 13 4 4 3" xfId="28300" xr:uid="{00000000-0005-0000-0000-0000946E0000}"/>
    <cellStyle name="Normal 13 4 4 4" xfId="28301" xr:uid="{00000000-0005-0000-0000-0000956E0000}"/>
    <cellStyle name="Normal 13 4 4 5" xfId="28302" xr:uid="{00000000-0005-0000-0000-0000966E0000}"/>
    <cellStyle name="Normal 13 4 5" xfId="28303" xr:uid="{00000000-0005-0000-0000-0000976E0000}"/>
    <cellStyle name="Normal 13 4 5 2" xfId="28304" xr:uid="{00000000-0005-0000-0000-0000986E0000}"/>
    <cellStyle name="Normal 13 4 5 3" xfId="28305" xr:uid="{00000000-0005-0000-0000-0000996E0000}"/>
    <cellStyle name="Normal 13 4 5 4" xfId="28306" xr:uid="{00000000-0005-0000-0000-00009A6E0000}"/>
    <cellStyle name="Normal 13 4 5 5" xfId="28307" xr:uid="{00000000-0005-0000-0000-00009B6E0000}"/>
    <cellStyle name="Normal 13 4 6" xfId="28308" xr:uid="{00000000-0005-0000-0000-00009C6E0000}"/>
    <cellStyle name="Normal 13 4 6 2" xfId="28309" xr:uid="{00000000-0005-0000-0000-00009D6E0000}"/>
    <cellStyle name="Normal 13 4 6 3" xfId="28310" xr:uid="{00000000-0005-0000-0000-00009E6E0000}"/>
    <cellStyle name="Normal 13 4 6 4" xfId="28311" xr:uid="{00000000-0005-0000-0000-00009F6E0000}"/>
    <cellStyle name="Normal 13 4 6 5" xfId="28312" xr:uid="{00000000-0005-0000-0000-0000A06E0000}"/>
    <cellStyle name="Normal 13 4 7" xfId="28313" xr:uid="{00000000-0005-0000-0000-0000A16E0000}"/>
    <cellStyle name="Normal 13 4 8" xfId="28314" xr:uid="{00000000-0005-0000-0000-0000A26E0000}"/>
    <cellStyle name="Normal 13 4 9" xfId="28315" xr:uid="{00000000-0005-0000-0000-0000A36E0000}"/>
    <cellStyle name="Normal 13 40" xfId="28316" xr:uid="{00000000-0005-0000-0000-0000A46E0000}"/>
    <cellStyle name="Normal 13 41" xfId="28317" xr:uid="{00000000-0005-0000-0000-0000A56E0000}"/>
    <cellStyle name="Normal 13 42" xfId="28318" xr:uid="{00000000-0005-0000-0000-0000A66E0000}"/>
    <cellStyle name="Normal 13 43" xfId="28319" xr:uid="{00000000-0005-0000-0000-0000A76E0000}"/>
    <cellStyle name="Normal 13 44" xfId="28320" xr:uid="{00000000-0005-0000-0000-0000A86E0000}"/>
    <cellStyle name="Normal 13 45" xfId="28321" xr:uid="{00000000-0005-0000-0000-0000A96E0000}"/>
    <cellStyle name="Normal 13 46" xfId="28322" xr:uid="{00000000-0005-0000-0000-0000AA6E0000}"/>
    <cellStyle name="Normal 13 47" xfId="28323" xr:uid="{00000000-0005-0000-0000-0000AB6E0000}"/>
    <cellStyle name="Normal 13 48" xfId="28324" xr:uid="{00000000-0005-0000-0000-0000AC6E0000}"/>
    <cellStyle name="Normal 13 49" xfId="28325" xr:uid="{00000000-0005-0000-0000-0000AD6E0000}"/>
    <cellStyle name="Normal 13 5" xfId="28326" xr:uid="{00000000-0005-0000-0000-0000AE6E0000}"/>
    <cellStyle name="Normal 13 5 10" xfId="28327" xr:uid="{00000000-0005-0000-0000-0000AF6E0000}"/>
    <cellStyle name="Normal 13 5 2" xfId="28328" xr:uid="{00000000-0005-0000-0000-0000B06E0000}"/>
    <cellStyle name="Normal 13 5 2 2" xfId="28329" xr:uid="{00000000-0005-0000-0000-0000B16E0000}"/>
    <cellStyle name="Normal 13 5 2 2 2" xfId="28330" xr:uid="{00000000-0005-0000-0000-0000B26E0000}"/>
    <cellStyle name="Normal 13 5 2 2 3" xfId="28331" xr:uid="{00000000-0005-0000-0000-0000B36E0000}"/>
    <cellStyle name="Normal 13 5 2 2 4" xfId="28332" xr:uid="{00000000-0005-0000-0000-0000B46E0000}"/>
    <cellStyle name="Normal 13 5 2 2 5" xfId="28333" xr:uid="{00000000-0005-0000-0000-0000B56E0000}"/>
    <cellStyle name="Normal 13 5 2 3" xfId="28334" xr:uid="{00000000-0005-0000-0000-0000B66E0000}"/>
    <cellStyle name="Normal 13 5 2 3 2" xfId="28335" xr:uid="{00000000-0005-0000-0000-0000B76E0000}"/>
    <cellStyle name="Normal 13 5 2 3 3" xfId="28336" xr:uid="{00000000-0005-0000-0000-0000B86E0000}"/>
    <cellStyle name="Normal 13 5 2 3 4" xfId="28337" xr:uid="{00000000-0005-0000-0000-0000B96E0000}"/>
    <cellStyle name="Normal 13 5 2 3 5" xfId="28338" xr:uid="{00000000-0005-0000-0000-0000BA6E0000}"/>
    <cellStyle name="Normal 13 5 2 4" xfId="28339" xr:uid="{00000000-0005-0000-0000-0000BB6E0000}"/>
    <cellStyle name="Normal 13 5 2 4 2" xfId="28340" xr:uid="{00000000-0005-0000-0000-0000BC6E0000}"/>
    <cellStyle name="Normal 13 5 2 4 3" xfId="28341" xr:uid="{00000000-0005-0000-0000-0000BD6E0000}"/>
    <cellStyle name="Normal 13 5 2 4 4" xfId="28342" xr:uid="{00000000-0005-0000-0000-0000BE6E0000}"/>
    <cellStyle name="Normal 13 5 2 4 5" xfId="28343" xr:uid="{00000000-0005-0000-0000-0000BF6E0000}"/>
    <cellStyle name="Normal 13 5 2 5" xfId="28344" xr:uid="{00000000-0005-0000-0000-0000C06E0000}"/>
    <cellStyle name="Normal 13 5 2 5 2" xfId="28345" xr:uid="{00000000-0005-0000-0000-0000C16E0000}"/>
    <cellStyle name="Normal 13 5 2 5 3" xfId="28346" xr:uid="{00000000-0005-0000-0000-0000C26E0000}"/>
    <cellStyle name="Normal 13 5 2 5 4" xfId="28347" xr:uid="{00000000-0005-0000-0000-0000C36E0000}"/>
    <cellStyle name="Normal 13 5 2 5 5" xfId="28348" xr:uid="{00000000-0005-0000-0000-0000C46E0000}"/>
    <cellStyle name="Normal 13 5 2 6" xfId="28349" xr:uid="{00000000-0005-0000-0000-0000C56E0000}"/>
    <cellStyle name="Normal 13 5 2 7" xfId="28350" xr:uid="{00000000-0005-0000-0000-0000C66E0000}"/>
    <cellStyle name="Normal 13 5 2 8" xfId="28351" xr:uid="{00000000-0005-0000-0000-0000C76E0000}"/>
    <cellStyle name="Normal 13 5 2 9" xfId="28352" xr:uid="{00000000-0005-0000-0000-0000C86E0000}"/>
    <cellStyle name="Normal 13 5 3" xfId="28353" xr:uid="{00000000-0005-0000-0000-0000C96E0000}"/>
    <cellStyle name="Normal 13 5 3 2" xfId="28354" xr:uid="{00000000-0005-0000-0000-0000CA6E0000}"/>
    <cellStyle name="Normal 13 5 3 3" xfId="28355" xr:uid="{00000000-0005-0000-0000-0000CB6E0000}"/>
    <cellStyle name="Normal 13 5 3 4" xfId="28356" xr:uid="{00000000-0005-0000-0000-0000CC6E0000}"/>
    <cellStyle name="Normal 13 5 3 5" xfId="28357" xr:uid="{00000000-0005-0000-0000-0000CD6E0000}"/>
    <cellStyle name="Normal 13 5 4" xfId="28358" xr:uid="{00000000-0005-0000-0000-0000CE6E0000}"/>
    <cellStyle name="Normal 13 5 4 2" xfId="28359" xr:uid="{00000000-0005-0000-0000-0000CF6E0000}"/>
    <cellStyle name="Normal 13 5 4 3" xfId="28360" xr:uid="{00000000-0005-0000-0000-0000D06E0000}"/>
    <cellStyle name="Normal 13 5 4 4" xfId="28361" xr:uid="{00000000-0005-0000-0000-0000D16E0000}"/>
    <cellStyle name="Normal 13 5 4 5" xfId="28362" xr:uid="{00000000-0005-0000-0000-0000D26E0000}"/>
    <cellStyle name="Normal 13 5 5" xfId="28363" xr:uid="{00000000-0005-0000-0000-0000D36E0000}"/>
    <cellStyle name="Normal 13 5 5 2" xfId="28364" xr:uid="{00000000-0005-0000-0000-0000D46E0000}"/>
    <cellStyle name="Normal 13 5 5 3" xfId="28365" xr:uid="{00000000-0005-0000-0000-0000D56E0000}"/>
    <cellStyle name="Normal 13 5 5 4" xfId="28366" xr:uid="{00000000-0005-0000-0000-0000D66E0000}"/>
    <cellStyle name="Normal 13 5 5 5" xfId="28367" xr:uid="{00000000-0005-0000-0000-0000D76E0000}"/>
    <cellStyle name="Normal 13 5 6" xfId="28368" xr:uid="{00000000-0005-0000-0000-0000D86E0000}"/>
    <cellStyle name="Normal 13 5 6 2" xfId="28369" xr:uid="{00000000-0005-0000-0000-0000D96E0000}"/>
    <cellStyle name="Normal 13 5 6 3" xfId="28370" xr:uid="{00000000-0005-0000-0000-0000DA6E0000}"/>
    <cellStyle name="Normal 13 5 6 4" xfId="28371" xr:uid="{00000000-0005-0000-0000-0000DB6E0000}"/>
    <cellStyle name="Normal 13 5 6 5" xfId="28372" xr:uid="{00000000-0005-0000-0000-0000DC6E0000}"/>
    <cellStyle name="Normal 13 5 7" xfId="28373" xr:uid="{00000000-0005-0000-0000-0000DD6E0000}"/>
    <cellStyle name="Normal 13 5 8" xfId="28374" xr:uid="{00000000-0005-0000-0000-0000DE6E0000}"/>
    <cellStyle name="Normal 13 5 9" xfId="28375" xr:uid="{00000000-0005-0000-0000-0000DF6E0000}"/>
    <cellStyle name="Normal 13 50" xfId="28376" xr:uid="{00000000-0005-0000-0000-0000E06E0000}"/>
    <cellStyle name="Normal 13 51" xfId="28377" xr:uid="{00000000-0005-0000-0000-0000E16E0000}"/>
    <cellStyle name="Normal 13 52" xfId="28378" xr:uid="{00000000-0005-0000-0000-0000E26E0000}"/>
    <cellStyle name="Normal 13 53" xfId="28379" xr:uid="{00000000-0005-0000-0000-0000E36E0000}"/>
    <cellStyle name="Normal 13 54" xfId="28380" xr:uid="{00000000-0005-0000-0000-0000E46E0000}"/>
    <cellStyle name="Normal 13 55" xfId="28381" xr:uid="{00000000-0005-0000-0000-0000E56E0000}"/>
    <cellStyle name="Normal 13 56" xfId="28382" xr:uid="{00000000-0005-0000-0000-0000E66E0000}"/>
    <cellStyle name="Normal 13 57" xfId="28383" xr:uid="{00000000-0005-0000-0000-0000E76E0000}"/>
    <cellStyle name="Normal 13 58" xfId="28384" xr:uid="{00000000-0005-0000-0000-0000E86E0000}"/>
    <cellStyle name="Normal 13 59" xfId="28385" xr:uid="{00000000-0005-0000-0000-0000E96E0000}"/>
    <cellStyle name="Normal 13 6" xfId="28386" xr:uid="{00000000-0005-0000-0000-0000EA6E0000}"/>
    <cellStyle name="Normal 13 6 10" xfId="28387" xr:uid="{00000000-0005-0000-0000-0000EB6E0000}"/>
    <cellStyle name="Normal 13 6 2" xfId="28388" xr:uid="{00000000-0005-0000-0000-0000EC6E0000}"/>
    <cellStyle name="Normal 13 6 2 2" xfId="28389" xr:uid="{00000000-0005-0000-0000-0000ED6E0000}"/>
    <cellStyle name="Normal 13 6 2 2 2" xfId="28390" xr:uid="{00000000-0005-0000-0000-0000EE6E0000}"/>
    <cellStyle name="Normal 13 6 2 2 3" xfId="28391" xr:uid="{00000000-0005-0000-0000-0000EF6E0000}"/>
    <cellStyle name="Normal 13 6 2 2 4" xfId="28392" xr:uid="{00000000-0005-0000-0000-0000F06E0000}"/>
    <cellStyle name="Normal 13 6 2 2 5" xfId="28393" xr:uid="{00000000-0005-0000-0000-0000F16E0000}"/>
    <cellStyle name="Normal 13 6 2 3" xfId="28394" xr:uid="{00000000-0005-0000-0000-0000F26E0000}"/>
    <cellStyle name="Normal 13 6 2 3 2" xfId="28395" xr:uid="{00000000-0005-0000-0000-0000F36E0000}"/>
    <cellStyle name="Normal 13 6 2 3 3" xfId="28396" xr:uid="{00000000-0005-0000-0000-0000F46E0000}"/>
    <cellStyle name="Normal 13 6 2 3 4" xfId="28397" xr:uid="{00000000-0005-0000-0000-0000F56E0000}"/>
    <cellStyle name="Normal 13 6 2 3 5" xfId="28398" xr:uid="{00000000-0005-0000-0000-0000F66E0000}"/>
    <cellStyle name="Normal 13 6 2 4" xfId="28399" xr:uid="{00000000-0005-0000-0000-0000F76E0000}"/>
    <cellStyle name="Normal 13 6 2 4 2" xfId="28400" xr:uid="{00000000-0005-0000-0000-0000F86E0000}"/>
    <cellStyle name="Normal 13 6 2 4 3" xfId="28401" xr:uid="{00000000-0005-0000-0000-0000F96E0000}"/>
    <cellStyle name="Normal 13 6 2 4 4" xfId="28402" xr:uid="{00000000-0005-0000-0000-0000FA6E0000}"/>
    <cellStyle name="Normal 13 6 2 4 5" xfId="28403" xr:uid="{00000000-0005-0000-0000-0000FB6E0000}"/>
    <cellStyle name="Normal 13 6 2 5" xfId="28404" xr:uid="{00000000-0005-0000-0000-0000FC6E0000}"/>
    <cellStyle name="Normal 13 6 2 5 2" xfId="28405" xr:uid="{00000000-0005-0000-0000-0000FD6E0000}"/>
    <cellStyle name="Normal 13 6 2 5 3" xfId="28406" xr:uid="{00000000-0005-0000-0000-0000FE6E0000}"/>
    <cellStyle name="Normal 13 6 2 5 4" xfId="28407" xr:uid="{00000000-0005-0000-0000-0000FF6E0000}"/>
    <cellStyle name="Normal 13 6 2 5 5" xfId="28408" xr:uid="{00000000-0005-0000-0000-0000006F0000}"/>
    <cellStyle name="Normal 13 6 2 6" xfId="28409" xr:uid="{00000000-0005-0000-0000-0000016F0000}"/>
    <cellStyle name="Normal 13 6 2 7" xfId="28410" xr:uid="{00000000-0005-0000-0000-0000026F0000}"/>
    <cellStyle name="Normal 13 6 2 8" xfId="28411" xr:uid="{00000000-0005-0000-0000-0000036F0000}"/>
    <cellStyle name="Normal 13 6 2 9" xfId="28412" xr:uid="{00000000-0005-0000-0000-0000046F0000}"/>
    <cellStyle name="Normal 13 6 3" xfId="28413" xr:uid="{00000000-0005-0000-0000-0000056F0000}"/>
    <cellStyle name="Normal 13 6 3 2" xfId="28414" xr:uid="{00000000-0005-0000-0000-0000066F0000}"/>
    <cellStyle name="Normal 13 6 3 3" xfId="28415" xr:uid="{00000000-0005-0000-0000-0000076F0000}"/>
    <cellStyle name="Normal 13 6 3 4" xfId="28416" xr:uid="{00000000-0005-0000-0000-0000086F0000}"/>
    <cellStyle name="Normal 13 6 3 5" xfId="28417" xr:uid="{00000000-0005-0000-0000-0000096F0000}"/>
    <cellStyle name="Normal 13 6 4" xfId="28418" xr:uid="{00000000-0005-0000-0000-00000A6F0000}"/>
    <cellStyle name="Normal 13 6 4 2" xfId="28419" xr:uid="{00000000-0005-0000-0000-00000B6F0000}"/>
    <cellStyle name="Normal 13 6 4 3" xfId="28420" xr:uid="{00000000-0005-0000-0000-00000C6F0000}"/>
    <cellStyle name="Normal 13 6 4 4" xfId="28421" xr:uid="{00000000-0005-0000-0000-00000D6F0000}"/>
    <cellStyle name="Normal 13 6 4 5" xfId="28422" xr:uid="{00000000-0005-0000-0000-00000E6F0000}"/>
    <cellStyle name="Normal 13 6 5" xfId="28423" xr:uid="{00000000-0005-0000-0000-00000F6F0000}"/>
    <cellStyle name="Normal 13 6 5 2" xfId="28424" xr:uid="{00000000-0005-0000-0000-0000106F0000}"/>
    <cellStyle name="Normal 13 6 5 3" xfId="28425" xr:uid="{00000000-0005-0000-0000-0000116F0000}"/>
    <cellStyle name="Normal 13 6 5 4" xfId="28426" xr:uid="{00000000-0005-0000-0000-0000126F0000}"/>
    <cellStyle name="Normal 13 6 5 5" xfId="28427" xr:uid="{00000000-0005-0000-0000-0000136F0000}"/>
    <cellStyle name="Normal 13 6 6" xfId="28428" xr:uid="{00000000-0005-0000-0000-0000146F0000}"/>
    <cellStyle name="Normal 13 6 6 2" xfId="28429" xr:uid="{00000000-0005-0000-0000-0000156F0000}"/>
    <cellStyle name="Normal 13 6 6 3" xfId="28430" xr:uid="{00000000-0005-0000-0000-0000166F0000}"/>
    <cellStyle name="Normal 13 6 6 4" xfId="28431" xr:uid="{00000000-0005-0000-0000-0000176F0000}"/>
    <cellStyle name="Normal 13 6 6 5" xfId="28432" xr:uid="{00000000-0005-0000-0000-0000186F0000}"/>
    <cellStyle name="Normal 13 6 7" xfId="28433" xr:uid="{00000000-0005-0000-0000-0000196F0000}"/>
    <cellStyle name="Normal 13 6 8" xfId="28434" xr:uid="{00000000-0005-0000-0000-00001A6F0000}"/>
    <cellStyle name="Normal 13 6 9" xfId="28435" xr:uid="{00000000-0005-0000-0000-00001B6F0000}"/>
    <cellStyle name="Normal 13 60" xfId="28436" xr:uid="{00000000-0005-0000-0000-00001C6F0000}"/>
    <cellStyle name="Normal 13 61" xfId="28437" xr:uid="{00000000-0005-0000-0000-00001D6F0000}"/>
    <cellStyle name="Normal 13 62" xfId="28438" xr:uid="{00000000-0005-0000-0000-00001E6F0000}"/>
    <cellStyle name="Normal 13 63" xfId="28439" xr:uid="{00000000-0005-0000-0000-00001F6F0000}"/>
    <cellStyle name="Normal 13 64" xfId="28440" xr:uid="{00000000-0005-0000-0000-0000206F0000}"/>
    <cellStyle name="Normal 13 65" xfId="28441" xr:uid="{00000000-0005-0000-0000-0000216F0000}"/>
    <cellStyle name="Normal 13 66" xfId="28442" xr:uid="{00000000-0005-0000-0000-0000226F0000}"/>
    <cellStyle name="Normal 13 67" xfId="28443" xr:uid="{00000000-0005-0000-0000-0000236F0000}"/>
    <cellStyle name="Normal 13 68" xfId="28444" xr:uid="{00000000-0005-0000-0000-0000246F0000}"/>
    <cellStyle name="Normal 13 69" xfId="28445" xr:uid="{00000000-0005-0000-0000-0000256F0000}"/>
    <cellStyle name="Normal 13 7" xfId="28446" xr:uid="{00000000-0005-0000-0000-0000266F0000}"/>
    <cellStyle name="Normal 13 7 10" xfId="28447" xr:uid="{00000000-0005-0000-0000-0000276F0000}"/>
    <cellStyle name="Normal 13 7 2" xfId="28448" xr:uid="{00000000-0005-0000-0000-0000286F0000}"/>
    <cellStyle name="Normal 13 7 2 2" xfId="28449" xr:uid="{00000000-0005-0000-0000-0000296F0000}"/>
    <cellStyle name="Normal 13 7 2 2 2" xfId="28450" xr:uid="{00000000-0005-0000-0000-00002A6F0000}"/>
    <cellStyle name="Normal 13 7 2 2 3" xfId="28451" xr:uid="{00000000-0005-0000-0000-00002B6F0000}"/>
    <cellStyle name="Normal 13 7 2 2 4" xfId="28452" xr:uid="{00000000-0005-0000-0000-00002C6F0000}"/>
    <cellStyle name="Normal 13 7 2 2 5" xfId="28453" xr:uid="{00000000-0005-0000-0000-00002D6F0000}"/>
    <cellStyle name="Normal 13 7 2 3" xfId="28454" xr:uid="{00000000-0005-0000-0000-00002E6F0000}"/>
    <cellStyle name="Normal 13 7 2 3 2" xfId="28455" xr:uid="{00000000-0005-0000-0000-00002F6F0000}"/>
    <cellStyle name="Normal 13 7 2 3 3" xfId="28456" xr:uid="{00000000-0005-0000-0000-0000306F0000}"/>
    <cellStyle name="Normal 13 7 2 3 4" xfId="28457" xr:uid="{00000000-0005-0000-0000-0000316F0000}"/>
    <cellStyle name="Normal 13 7 2 3 5" xfId="28458" xr:uid="{00000000-0005-0000-0000-0000326F0000}"/>
    <cellStyle name="Normal 13 7 2 4" xfId="28459" xr:uid="{00000000-0005-0000-0000-0000336F0000}"/>
    <cellStyle name="Normal 13 7 2 4 2" xfId="28460" xr:uid="{00000000-0005-0000-0000-0000346F0000}"/>
    <cellStyle name="Normal 13 7 2 4 3" xfId="28461" xr:uid="{00000000-0005-0000-0000-0000356F0000}"/>
    <cellStyle name="Normal 13 7 2 4 4" xfId="28462" xr:uid="{00000000-0005-0000-0000-0000366F0000}"/>
    <cellStyle name="Normal 13 7 2 4 5" xfId="28463" xr:uid="{00000000-0005-0000-0000-0000376F0000}"/>
    <cellStyle name="Normal 13 7 2 5" xfId="28464" xr:uid="{00000000-0005-0000-0000-0000386F0000}"/>
    <cellStyle name="Normal 13 7 2 5 2" xfId="28465" xr:uid="{00000000-0005-0000-0000-0000396F0000}"/>
    <cellStyle name="Normal 13 7 2 5 3" xfId="28466" xr:uid="{00000000-0005-0000-0000-00003A6F0000}"/>
    <cellStyle name="Normal 13 7 2 5 4" xfId="28467" xr:uid="{00000000-0005-0000-0000-00003B6F0000}"/>
    <cellStyle name="Normal 13 7 2 5 5" xfId="28468" xr:uid="{00000000-0005-0000-0000-00003C6F0000}"/>
    <cellStyle name="Normal 13 7 2 6" xfId="28469" xr:uid="{00000000-0005-0000-0000-00003D6F0000}"/>
    <cellStyle name="Normal 13 7 2 7" xfId="28470" xr:uid="{00000000-0005-0000-0000-00003E6F0000}"/>
    <cellStyle name="Normal 13 7 2 8" xfId="28471" xr:uid="{00000000-0005-0000-0000-00003F6F0000}"/>
    <cellStyle name="Normal 13 7 2 9" xfId="28472" xr:uid="{00000000-0005-0000-0000-0000406F0000}"/>
    <cellStyle name="Normal 13 7 3" xfId="28473" xr:uid="{00000000-0005-0000-0000-0000416F0000}"/>
    <cellStyle name="Normal 13 7 3 2" xfId="28474" xr:uid="{00000000-0005-0000-0000-0000426F0000}"/>
    <cellStyle name="Normal 13 7 3 3" xfId="28475" xr:uid="{00000000-0005-0000-0000-0000436F0000}"/>
    <cellStyle name="Normal 13 7 3 4" xfId="28476" xr:uid="{00000000-0005-0000-0000-0000446F0000}"/>
    <cellStyle name="Normal 13 7 3 5" xfId="28477" xr:uid="{00000000-0005-0000-0000-0000456F0000}"/>
    <cellStyle name="Normal 13 7 4" xfId="28478" xr:uid="{00000000-0005-0000-0000-0000466F0000}"/>
    <cellStyle name="Normal 13 7 4 2" xfId="28479" xr:uid="{00000000-0005-0000-0000-0000476F0000}"/>
    <cellStyle name="Normal 13 7 4 3" xfId="28480" xr:uid="{00000000-0005-0000-0000-0000486F0000}"/>
    <cellStyle name="Normal 13 7 4 4" xfId="28481" xr:uid="{00000000-0005-0000-0000-0000496F0000}"/>
    <cellStyle name="Normal 13 7 4 5" xfId="28482" xr:uid="{00000000-0005-0000-0000-00004A6F0000}"/>
    <cellStyle name="Normal 13 7 5" xfId="28483" xr:uid="{00000000-0005-0000-0000-00004B6F0000}"/>
    <cellStyle name="Normal 13 7 5 2" xfId="28484" xr:uid="{00000000-0005-0000-0000-00004C6F0000}"/>
    <cellStyle name="Normal 13 7 5 3" xfId="28485" xr:uid="{00000000-0005-0000-0000-00004D6F0000}"/>
    <cellStyle name="Normal 13 7 5 4" xfId="28486" xr:uid="{00000000-0005-0000-0000-00004E6F0000}"/>
    <cellStyle name="Normal 13 7 5 5" xfId="28487" xr:uid="{00000000-0005-0000-0000-00004F6F0000}"/>
    <cellStyle name="Normal 13 7 6" xfId="28488" xr:uid="{00000000-0005-0000-0000-0000506F0000}"/>
    <cellStyle name="Normal 13 7 6 2" xfId="28489" xr:uid="{00000000-0005-0000-0000-0000516F0000}"/>
    <cellStyle name="Normal 13 7 6 3" xfId="28490" xr:uid="{00000000-0005-0000-0000-0000526F0000}"/>
    <cellStyle name="Normal 13 7 6 4" xfId="28491" xr:uid="{00000000-0005-0000-0000-0000536F0000}"/>
    <cellStyle name="Normal 13 7 6 5" xfId="28492" xr:uid="{00000000-0005-0000-0000-0000546F0000}"/>
    <cellStyle name="Normal 13 7 7" xfId="28493" xr:uid="{00000000-0005-0000-0000-0000556F0000}"/>
    <cellStyle name="Normal 13 7 8" xfId="28494" xr:uid="{00000000-0005-0000-0000-0000566F0000}"/>
    <cellStyle name="Normal 13 7 9" xfId="28495" xr:uid="{00000000-0005-0000-0000-0000576F0000}"/>
    <cellStyle name="Normal 13 70" xfId="28496" xr:uid="{00000000-0005-0000-0000-0000586F0000}"/>
    <cellStyle name="Normal 13 71" xfId="28497" xr:uid="{00000000-0005-0000-0000-0000596F0000}"/>
    <cellStyle name="Normal 13 72" xfId="28498" xr:uid="{00000000-0005-0000-0000-00005A6F0000}"/>
    <cellStyle name="Normal 13 73" xfId="28499" xr:uid="{00000000-0005-0000-0000-00005B6F0000}"/>
    <cellStyle name="Normal 13 74" xfId="28500" xr:uid="{00000000-0005-0000-0000-00005C6F0000}"/>
    <cellStyle name="Normal 13 75" xfId="28501" xr:uid="{00000000-0005-0000-0000-00005D6F0000}"/>
    <cellStyle name="Normal 13 76" xfId="28502" xr:uid="{00000000-0005-0000-0000-00005E6F0000}"/>
    <cellStyle name="Normal 13 77" xfId="28503" xr:uid="{00000000-0005-0000-0000-00005F6F0000}"/>
    <cellStyle name="Normal 13 78" xfId="28504" xr:uid="{00000000-0005-0000-0000-0000606F0000}"/>
    <cellStyle name="Normal 13 79" xfId="28505" xr:uid="{00000000-0005-0000-0000-0000616F0000}"/>
    <cellStyle name="Normal 13 8" xfId="28506" xr:uid="{00000000-0005-0000-0000-0000626F0000}"/>
    <cellStyle name="Normal 13 8 10" xfId="28507" xr:uid="{00000000-0005-0000-0000-0000636F0000}"/>
    <cellStyle name="Normal 13 8 2" xfId="28508" xr:uid="{00000000-0005-0000-0000-0000646F0000}"/>
    <cellStyle name="Normal 13 8 2 2" xfId="28509" xr:uid="{00000000-0005-0000-0000-0000656F0000}"/>
    <cellStyle name="Normal 13 8 2 2 2" xfId="28510" xr:uid="{00000000-0005-0000-0000-0000666F0000}"/>
    <cellStyle name="Normal 13 8 2 2 3" xfId="28511" xr:uid="{00000000-0005-0000-0000-0000676F0000}"/>
    <cellStyle name="Normal 13 8 2 2 4" xfId="28512" xr:uid="{00000000-0005-0000-0000-0000686F0000}"/>
    <cellStyle name="Normal 13 8 2 2 5" xfId="28513" xr:uid="{00000000-0005-0000-0000-0000696F0000}"/>
    <cellStyle name="Normal 13 8 2 3" xfId="28514" xr:uid="{00000000-0005-0000-0000-00006A6F0000}"/>
    <cellStyle name="Normal 13 8 2 3 2" xfId="28515" xr:uid="{00000000-0005-0000-0000-00006B6F0000}"/>
    <cellStyle name="Normal 13 8 2 3 3" xfId="28516" xr:uid="{00000000-0005-0000-0000-00006C6F0000}"/>
    <cellStyle name="Normal 13 8 2 3 4" xfId="28517" xr:uid="{00000000-0005-0000-0000-00006D6F0000}"/>
    <cellStyle name="Normal 13 8 2 3 5" xfId="28518" xr:uid="{00000000-0005-0000-0000-00006E6F0000}"/>
    <cellStyle name="Normal 13 8 2 4" xfId="28519" xr:uid="{00000000-0005-0000-0000-00006F6F0000}"/>
    <cellStyle name="Normal 13 8 2 4 2" xfId="28520" xr:uid="{00000000-0005-0000-0000-0000706F0000}"/>
    <cellStyle name="Normal 13 8 2 4 3" xfId="28521" xr:uid="{00000000-0005-0000-0000-0000716F0000}"/>
    <cellStyle name="Normal 13 8 2 4 4" xfId="28522" xr:uid="{00000000-0005-0000-0000-0000726F0000}"/>
    <cellStyle name="Normal 13 8 2 4 5" xfId="28523" xr:uid="{00000000-0005-0000-0000-0000736F0000}"/>
    <cellStyle name="Normal 13 8 2 5" xfId="28524" xr:uid="{00000000-0005-0000-0000-0000746F0000}"/>
    <cellStyle name="Normal 13 8 2 5 2" xfId="28525" xr:uid="{00000000-0005-0000-0000-0000756F0000}"/>
    <cellStyle name="Normal 13 8 2 5 3" xfId="28526" xr:uid="{00000000-0005-0000-0000-0000766F0000}"/>
    <cellStyle name="Normal 13 8 2 5 4" xfId="28527" xr:uid="{00000000-0005-0000-0000-0000776F0000}"/>
    <cellStyle name="Normal 13 8 2 5 5" xfId="28528" xr:uid="{00000000-0005-0000-0000-0000786F0000}"/>
    <cellStyle name="Normal 13 8 2 6" xfId="28529" xr:uid="{00000000-0005-0000-0000-0000796F0000}"/>
    <cellStyle name="Normal 13 8 2 7" xfId="28530" xr:uid="{00000000-0005-0000-0000-00007A6F0000}"/>
    <cellStyle name="Normal 13 8 2 8" xfId="28531" xr:uid="{00000000-0005-0000-0000-00007B6F0000}"/>
    <cellStyle name="Normal 13 8 2 9" xfId="28532" xr:uid="{00000000-0005-0000-0000-00007C6F0000}"/>
    <cellStyle name="Normal 13 8 3" xfId="28533" xr:uid="{00000000-0005-0000-0000-00007D6F0000}"/>
    <cellStyle name="Normal 13 8 3 2" xfId="28534" xr:uid="{00000000-0005-0000-0000-00007E6F0000}"/>
    <cellStyle name="Normal 13 8 3 3" xfId="28535" xr:uid="{00000000-0005-0000-0000-00007F6F0000}"/>
    <cellStyle name="Normal 13 8 3 4" xfId="28536" xr:uid="{00000000-0005-0000-0000-0000806F0000}"/>
    <cellStyle name="Normal 13 8 3 5" xfId="28537" xr:uid="{00000000-0005-0000-0000-0000816F0000}"/>
    <cellStyle name="Normal 13 8 4" xfId="28538" xr:uid="{00000000-0005-0000-0000-0000826F0000}"/>
    <cellStyle name="Normal 13 8 4 2" xfId="28539" xr:uid="{00000000-0005-0000-0000-0000836F0000}"/>
    <cellStyle name="Normal 13 8 4 3" xfId="28540" xr:uid="{00000000-0005-0000-0000-0000846F0000}"/>
    <cellStyle name="Normal 13 8 4 4" xfId="28541" xr:uid="{00000000-0005-0000-0000-0000856F0000}"/>
    <cellStyle name="Normal 13 8 4 5" xfId="28542" xr:uid="{00000000-0005-0000-0000-0000866F0000}"/>
    <cellStyle name="Normal 13 8 5" xfId="28543" xr:uid="{00000000-0005-0000-0000-0000876F0000}"/>
    <cellStyle name="Normal 13 8 5 2" xfId="28544" xr:uid="{00000000-0005-0000-0000-0000886F0000}"/>
    <cellStyle name="Normal 13 8 5 3" xfId="28545" xr:uid="{00000000-0005-0000-0000-0000896F0000}"/>
    <cellStyle name="Normal 13 8 5 4" xfId="28546" xr:uid="{00000000-0005-0000-0000-00008A6F0000}"/>
    <cellStyle name="Normal 13 8 5 5" xfId="28547" xr:uid="{00000000-0005-0000-0000-00008B6F0000}"/>
    <cellStyle name="Normal 13 8 6" xfId="28548" xr:uid="{00000000-0005-0000-0000-00008C6F0000}"/>
    <cellStyle name="Normal 13 8 6 2" xfId="28549" xr:uid="{00000000-0005-0000-0000-00008D6F0000}"/>
    <cellStyle name="Normal 13 8 6 3" xfId="28550" xr:uid="{00000000-0005-0000-0000-00008E6F0000}"/>
    <cellStyle name="Normal 13 8 6 4" xfId="28551" xr:uid="{00000000-0005-0000-0000-00008F6F0000}"/>
    <cellStyle name="Normal 13 8 6 5" xfId="28552" xr:uid="{00000000-0005-0000-0000-0000906F0000}"/>
    <cellStyle name="Normal 13 8 7" xfId="28553" xr:uid="{00000000-0005-0000-0000-0000916F0000}"/>
    <cellStyle name="Normal 13 8 8" xfId="28554" xr:uid="{00000000-0005-0000-0000-0000926F0000}"/>
    <cellStyle name="Normal 13 8 9" xfId="28555" xr:uid="{00000000-0005-0000-0000-0000936F0000}"/>
    <cellStyle name="Normal 13 80" xfId="28556" xr:uid="{00000000-0005-0000-0000-0000946F0000}"/>
    <cellStyle name="Normal 13 81" xfId="28557" xr:uid="{00000000-0005-0000-0000-0000956F0000}"/>
    <cellStyle name="Normal 13 82" xfId="28558" xr:uid="{00000000-0005-0000-0000-0000966F0000}"/>
    <cellStyle name="Normal 13 83" xfId="28559" xr:uid="{00000000-0005-0000-0000-0000976F0000}"/>
    <cellStyle name="Normal 13 84" xfId="28560" xr:uid="{00000000-0005-0000-0000-0000986F0000}"/>
    <cellStyle name="Normal 13 85" xfId="28561" xr:uid="{00000000-0005-0000-0000-0000996F0000}"/>
    <cellStyle name="Normal 13 86" xfId="28562" xr:uid="{00000000-0005-0000-0000-00009A6F0000}"/>
    <cellStyle name="Normal 13 87" xfId="28563" xr:uid="{00000000-0005-0000-0000-00009B6F0000}"/>
    <cellStyle name="Normal 13 88" xfId="28564" xr:uid="{00000000-0005-0000-0000-00009C6F0000}"/>
    <cellStyle name="Normal 13 89" xfId="28565" xr:uid="{00000000-0005-0000-0000-00009D6F0000}"/>
    <cellStyle name="Normal 13 9" xfId="28566" xr:uid="{00000000-0005-0000-0000-00009E6F0000}"/>
    <cellStyle name="Normal 13 9 10" xfId="28567" xr:uid="{00000000-0005-0000-0000-00009F6F0000}"/>
    <cellStyle name="Normal 13 9 2" xfId="28568" xr:uid="{00000000-0005-0000-0000-0000A06F0000}"/>
    <cellStyle name="Normal 13 9 2 2" xfId="28569" xr:uid="{00000000-0005-0000-0000-0000A16F0000}"/>
    <cellStyle name="Normal 13 9 2 2 2" xfId="28570" xr:uid="{00000000-0005-0000-0000-0000A26F0000}"/>
    <cellStyle name="Normal 13 9 2 2 3" xfId="28571" xr:uid="{00000000-0005-0000-0000-0000A36F0000}"/>
    <cellStyle name="Normal 13 9 2 2 4" xfId="28572" xr:uid="{00000000-0005-0000-0000-0000A46F0000}"/>
    <cellStyle name="Normal 13 9 2 2 5" xfId="28573" xr:uid="{00000000-0005-0000-0000-0000A56F0000}"/>
    <cellStyle name="Normal 13 9 2 3" xfId="28574" xr:uid="{00000000-0005-0000-0000-0000A66F0000}"/>
    <cellStyle name="Normal 13 9 2 3 2" xfId="28575" xr:uid="{00000000-0005-0000-0000-0000A76F0000}"/>
    <cellStyle name="Normal 13 9 2 3 3" xfId="28576" xr:uid="{00000000-0005-0000-0000-0000A86F0000}"/>
    <cellStyle name="Normal 13 9 2 3 4" xfId="28577" xr:uid="{00000000-0005-0000-0000-0000A96F0000}"/>
    <cellStyle name="Normal 13 9 2 3 5" xfId="28578" xr:uid="{00000000-0005-0000-0000-0000AA6F0000}"/>
    <cellStyle name="Normal 13 9 2 4" xfId="28579" xr:uid="{00000000-0005-0000-0000-0000AB6F0000}"/>
    <cellStyle name="Normal 13 9 2 4 2" xfId="28580" xr:uid="{00000000-0005-0000-0000-0000AC6F0000}"/>
    <cellStyle name="Normal 13 9 2 4 3" xfId="28581" xr:uid="{00000000-0005-0000-0000-0000AD6F0000}"/>
    <cellStyle name="Normal 13 9 2 4 4" xfId="28582" xr:uid="{00000000-0005-0000-0000-0000AE6F0000}"/>
    <cellStyle name="Normal 13 9 2 4 5" xfId="28583" xr:uid="{00000000-0005-0000-0000-0000AF6F0000}"/>
    <cellStyle name="Normal 13 9 2 5" xfId="28584" xr:uid="{00000000-0005-0000-0000-0000B06F0000}"/>
    <cellStyle name="Normal 13 9 2 5 2" xfId="28585" xr:uid="{00000000-0005-0000-0000-0000B16F0000}"/>
    <cellStyle name="Normal 13 9 2 5 3" xfId="28586" xr:uid="{00000000-0005-0000-0000-0000B26F0000}"/>
    <cellStyle name="Normal 13 9 2 5 4" xfId="28587" xr:uid="{00000000-0005-0000-0000-0000B36F0000}"/>
    <cellStyle name="Normal 13 9 2 5 5" xfId="28588" xr:uid="{00000000-0005-0000-0000-0000B46F0000}"/>
    <cellStyle name="Normal 13 9 2 6" xfId="28589" xr:uid="{00000000-0005-0000-0000-0000B56F0000}"/>
    <cellStyle name="Normal 13 9 2 7" xfId="28590" xr:uid="{00000000-0005-0000-0000-0000B66F0000}"/>
    <cellStyle name="Normal 13 9 2 8" xfId="28591" xr:uid="{00000000-0005-0000-0000-0000B76F0000}"/>
    <cellStyle name="Normal 13 9 2 9" xfId="28592" xr:uid="{00000000-0005-0000-0000-0000B86F0000}"/>
    <cellStyle name="Normal 13 9 3" xfId="28593" xr:uid="{00000000-0005-0000-0000-0000B96F0000}"/>
    <cellStyle name="Normal 13 9 3 2" xfId="28594" xr:uid="{00000000-0005-0000-0000-0000BA6F0000}"/>
    <cellStyle name="Normal 13 9 3 3" xfId="28595" xr:uid="{00000000-0005-0000-0000-0000BB6F0000}"/>
    <cellStyle name="Normal 13 9 3 4" xfId="28596" xr:uid="{00000000-0005-0000-0000-0000BC6F0000}"/>
    <cellStyle name="Normal 13 9 3 5" xfId="28597" xr:uid="{00000000-0005-0000-0000-0000BD6F0000}"/>
    <cellStyle name="Normal 13 9 4" xfId="28598" xr:uid="{00000000-0005-0000-0000-0000BE6F0000}"/>
    <cellStyle name="Normal 13 9 4 2" xfId="28599" xr:uid="{00000000-0005-0000-0000-0000BF6F0000}"/>
    <cellStyle name="Normal 13 9 4 3" xfId="28600" xr:uid="{00000000-0005-0000-0000-0000C06F0000}"/>
    <cellStyle name="Normal 13 9 4 4" xfId="28601" xr:uid="{00000000-0005-0000-0000-0000C16F0000}"/>
    <cellStyle name="Normal 13 9 4 5" xfId="28602" xr:uid="{00000000-0005-0000-0000-0000C26F0000}"/>
    <cellStyle name="Normal 13 9 5" xfId="28603" xr:uid="{00000000-0005-0000-0000-0000C36F0000}"/>
    <cellStyle name="Normal 13 9 5 2" xfId="28604" xr:uid="{00000000-0005-0000-0000-0000C46F0000}"/>
    <cellStyle name="Normal 13 9 5 3" xfId="28605" xr:uid="{00000000-0005-0000-0000-0000C56F0000}"/>
    <cellStyle name="Normal 13 9 5 4" xfId="28606" xr:uid="{00000000-0005-0000-0000-0000C66F0000}"/>
    <cellStyle name="Normal 13 9 5 5" xfId="28607" xr:uid="{00000000-0005-0000-0000-0000C76F0000}"/>
    <cellStyle name="Normal 13 9 6" xfId="28608" xr:uid="{00000000-0005-0000-0000-0000C86F0000}"/>
    <cellStyle name="Normal 13 9 6 2" xfId="28609" xr:uid="{00000000-0005-0000-0000-0000C96F0000}"/>
    <cellStyle name="Normal 13 9 6 3" xfId="28610" xr:uid="{00000000-0005-0000-0000-0000CA6F0000}"/>
    <cellStyle name="Normal 13 9 6 4" xfId="28611" xr:uid="{00000000-0005-0000-0000-0000CB6F0000}"/>
    <cellStyle name="Normal 13 9 6 5" xfId="28612" xr:uid="{00000000-0005-0000-0000-0000CC6F0000}"/>
    <cellStyle name="Normal 13 9 7" xfId="28613" xr:uid="{00000000-0005-0000-0000-0000CD6F0000}"/>
    <cellStyle name="Normal 13 9 8" xfId="28614" xr:uid="{00000000-0005-0000-0000-0000CE6F0000}"/>
    <cellStyle name="Normal 13 9 9" xfId="28615" xr:uid="{00000000-0005-0000-0000-0000CF6F0000}"/>
    <cellStyle name="Normal 13 90" xfId="28616" xr:uid="{00000000-0005-0000-0000-0000D06F0000}"/>
    <cellStyle name="Normal 13 91" xfId="28617" xr:uid="{00000000-0005-0000-0000-0000D16F0000}"/>
    <cellStyle name="Normal 13 92" xfId="28618" xr:uid="{00000000-0005-0000-0000-0000D26F0000}"/>
    <cellStyle name="Normal 13 93" xfId="28619" xr:uid="{00000000-0005-0000-0000-0000D36F0000}"/>
    <cellStyle name="Normal 13 94" xfId="28620" xr:uid="{00000000-0005-0000-0000-0000D46F0000}"/>
    <cellStyle name="Normal 13 95" xfId="28621" xr:uid="{00000000-0005-0000-0000-0000D56F0000}"/>
    <cellStyle name="Normal 13 96" xfId="28622" xr:uid="{00000000-0005-0000-0000-0000D66F0000}"/>
    <cellStyle name="Normal 13 97" xfId="28623" xr:uid="{00000000-0005-0000-0000-0000D76F0000}"/>
    <cellStyle name="Normal 13 98" xfId="28624" xr:uid="{00000000-0005-0000-0000-0000D86F0000}"/>
    <cellStyle name="Normal 13 99" xfId="28625" xr:uid="{00000000-0005-0000-0000-0000D96F0000}"/>
    <cellStyle name="Normal 130" xfId="28626" xr:uid="{00000000-0005-0000-0000-0000DA6F0000}"/>
    <cellStyle name="Normal 131" xfId="28627" xr:uid="{00000000-0005-0000-0000-0000DB6F0000}"/>
    <cellStyle name="Normal 132" xfId="28628" xr:uid="{00000000-0005-0000-0000-0000DC6F0000}"/>
    <cellStyle name="Normal 133" xfId="28629" xr:uid="{00000000-0005-0000-0000-0000DD6F0000}"/>
    <cellStyle name="Normal 134" xfId="28630" xr:uid="{00000000-0005-0000-0000-0000DE6F0000}"/>
    <cellStyle name="Normal 135" xfId="28631" xr:uid="{00000000-0005-0000-0000-0000DF6F0000}"/>
    <cellStyle name="Normal 136" xfId="28632" xr:uid="{00000000-0005-0000-0000-0000E06F0000}"/>
    <cellStyle name="Normal 137" xfId="28633" xr:uid="{00000000-0005-0000-0000-0000E16F0000}"/>
    <cellStyle name="Normal 138" xfId="28634" xr:uid="{00000000-0005-0000-0000-0000E26F0000}"/>
    <cellStyle name="Normal 139" xfId="28635" xr:uid="{00000000-0005-0000-0000-0000E36F0000}"/>
    <cellStyle name="Normal 14" xfId="28636" xr:uid="{00000000-0005-0000-0000-0000E46F0000}"/>
    <cellStyle name="Normal 14 10" xfId="28637" xr:uid="{00000000-0005-0000-0000-0000E56F0000}"/>
    <cellStyle name="Normal 14 10 10" xfId="28638" xr:uid="{00000000-0005-0000-0000-0000E66F0000}"/>
    <cellStyle name="Normal 14 10 2" xfId="28639" xr:uid="{00000000-0005-0000-0000-0000E76F0000}"/>
    <cellStyle name="Normal 14 10 2 2" xfId="28640" xr:uid="{00000000-0005-0000-0000-0000E86F0000}"/>
    <cellStyle name="Normal 14 10 2 2 2" xfId="28641" xr:uid="{00000000-0005-0000-0000-0000E96F0000}"/>
    <cellStyle name="Normal 14 10 2 2 3" xfId="28642" xr:uid="{00000000-0005-0000-0000-0000EA6F0000}"/>
    <cellStyle name="Normal 14 10 2 2 4" xfId="28643" xr:uid="{00000000-0005-0000-0000-0000EB6F0000}"/>
    <cellStyle name="Normal 14 10 2 2 5" xfId="28644" xr:uid="{00000000-0005-0000-0000-0000EC6F0000}"/>
    <cellStyle name="Normal 14 10 2 3" xfId="28645" xr:uid="{00000000-0005-0000-0000-0000ED6F0000}"/>
    <cellStyle name="Normal 14 10 2 3 2" xfId="28646" xr:uid="{00000000-0005-0000-0000-0000EE6F0000}"/>
    <cellStyle name="Normal 14 10 2 3 3" xfId="28647" xr:uid="{00000000-0005-0000-0000-0000EF6F0000}"/>
    <cellStyle name="Normal 14 10 2 3 4" xfId="28648" xr:uid="{00000000-0005-0000-0000-0000F06F0000}"/>
    <cellStyle name="Normal 14 10 2 3 5" xfId="28649" xr:uid="{00000000-0005-0000-0000-0000F16F0000}"/>
    <cellStyle name="Normal 14 10 2 4" xfId="28650" xr:uid="{00000000-0005-0000-0000-0000F26F0000}"/>
    <cellStyle name="Normal 14 10 2 4 2" xfId="28651" xr:uid="{00000000-0005-0000-0000-0000F36F0000}"/>
    <cellStyle name="Normal 14 10 2 4 3" xfId="28652" xr:uid="{00000000-0005-0000-0000-0000F46F0000}"/>
    <cellStyle name="Normal 14 10 2 4 4" xfId="28653" xr:uid="{00000000-0005-0000-0000-0000F56F0000}"/>
    <cellStyle name="Normal 14 10 2 4 5" xfId="28654" xr:uid="{00000000-0005-0000-0000-0000F66F0000}"/>
    <cellStyle name="Normal 14 10 2 5" xfId="28655" xr:uid="{00000000-0005-0000-0000-0000F76F0000}"/>
    <cellStyle name="Normal 14 10 2 5 2" xfId="28656" xr:uid="{00000000-0005-0000-0000-0000F86F0000}"/>
    <cellStyle name="Normal 14 10 2 5 3" xfId="28657" xr:uid="{00000000-0005-0000-0000-0000F96F0000}"/>
    <cellStyle name="Normal 14 10 2 5 4" xfId="28658" xr:uid="{00000000-0005-0000-0000-0000FA6F0000}"/>
    <cellStyle name="Normal 14 10 2 5 5" xfId="28659" xr:uid="{00000000-0005-0000-0000-0000FB6F0000}"/>
    <cellStyle name="Normal 14 10 2 6" xfId="28660" xr:uid="{00000000-0005-0000-0000-0000FC6F0000}"/>
    <cellStyle name="Normal 14 10 2 7" xfId="28661" xr:uid="{00000000-0005-0000-0000-0000FD6F0000}"/>
    <cellStyle name="Normal 14 10 2 8" xfId="28662" xr:uid="{00000000-0005-0000-0000-0000FE6F0000}"/>
    <cellStyle name="Normal 14 10 2 9" xfId="28663" xr:uid="{00000000-0005-0000-0000-0000FF6F0000}"/>
    <cellStyle name="Normal 14 10 3" xfId="28664" xr:uid="{00000000-0005-0000-0000-000000700000}"/>
    <cellStyle name="Normal 14 10 3 2" xfId="28665" xr:uid="{00000000-0005-0000-0000-000001700000}"/>
    <cellStyle name="Normal 14 10 3 3" xfId="28666" xr:uid="{00000000-0005-0000-0000-000002700000}"/>
    <cellStyle name="Normal 14 10 3 4" xfId="28667" xr:uid="{00000000-0005-0000-0000-000003700000}"/>
    <cellStyle name="Normal 14 10 3 5" xfId="28668" xr:uid="{00000000-0005-0000-0000-000004700000}"/>
    <cellStyle name="Normal 14 10 4" xfId="28669" xr:uid="{00000000-0005-0000-0000-000005700000}"/>
    <cellStyle name="Normal 14 10 4 2" xfId="28670" xr:uid="{00000000-0005-0000-0000-000006700000}"/>
    <cellStyle name="Normal 14 10 4 3" xfId="28671" xr:uid="{00000000-0005-0000-0000-000007700000}"/>
    <cellStyle name="Normal 14 10 4 4" xfId="28672" xr:uid="{00000000-0005-0000-0000-000008700000}"/>
    <cellStyle name="Normal 14 10 4 5" xfId="28673" xr:uid="{00000000-0005-0000-0000-000009700000}"/>
    <cellStyle name="Normal 14 10 5" xfId="28674" xr:uid="{00000000-0005-0000-0000-00000A700000}"/>
    <cellStyle name="Normal 14 10 5 2" xfId="28675" xr:uid="{00000000-0005-0000-0000-00000B700000}"/>
    <cellStyle name="Normal 14 10 5 3" xfId="28676" xr:uid="{00000000-0005-0000-0000-00000C700000}"/>
    <cellStyle name="Normal 14 10 5 4" xfId="28677" xr:uid="{00000000-0005-0000-0000-00000D700000}"/>
    <cellStyle name="Normal 14 10 5 5" xfId="28678" xr:uid="{00000000-0005-0000-0000-00000E700000}"/>
    <cellStyle name="Normal 14 10 6" xfId="28679" xr:uid="{00000000-0005-0000-0000-00000F700000}"/>
    <cellStyle name="Normal 14 10 6 2" xfId="28680" xr:uid="{00000000-0005-0000-0000-000010700000}"/>
    <cellStyle name="Normal 14 10 6 3" xfId="28681" xr:uid="{00000000-0005-0000-0000-000011700000}"/>
    <cellStyle name="Normal 14 10 6 4" xfId="28682" xr:uid="{00000000-0005-0000-0000-000012700000}"/>
    <cellStyle name="Normal 14 10 6 5" xfId="28683" xr:uid="{00000000-0005-0000-0000-000013700000}"/>
    <cellStyle name="Normal 14 10 7" xfId="28684" xr:uid="{00000000-0005-0000-0000-000014700000}"/>
    <cellStyle name="Normal 14 10 8" xfId="28685" xr:uid="{00000000-0005-0000-0000-000015700000}"/>
    <cellStyle name="Normal 14 10 9" xfId="28686" xr:uid="{00000000-0005-0000-0000-000016700000}"/>
    <cellStyle name="Normal 14 100" xfId="28687" xr:uid="{00000000-0005-0000-0000-000017700000}"/>
    <cellStyle name="Normal 14 101" xfId="28688" xr:uid="{00000000-0005-0000-0000-000018700000}"/>
    <cellStyle name="Normal 14 102" xfId="28689" xr:uid="{00000000-0005-0000-0000-000019700000}"/>
    <cellStyle name="Normal 14 103" xfId="28690" xr:uid="{00000000-0005-0000-0000-00001A700000}"/>
    <cellStyle name="Normal 14 104" xfId="28691" xr:uid="{00000000-0005-0000-0000-00001B700000}"/>
    <cellStyle name="Normal 14 105" xfId="28692" xr:uid="{00000000-0005-0000-0000-00001C700000}"/>
    <cellStyle name="Normal 14 106" xfId="28693" xr:uid="{00000000-0005-0000-0000-00001D700000}"/>
    <cellStyle name="Normal 14 107" xfId="28694" xr:uid="{00000000-0005-0000-0000-00001E700000}"/>
    <cellStyle name="Normal 14 108" xfId="28695" xr:uid="{00000000-0005-0000-0000-00001F700000}"/>
    <cellStyle name="Normal 14 109" xfId="28696" xr:uid="{00000000-0005-0000-0000-000020700000}"/>
    <cellStyle name="Normal 14 11" xfId="28697" xr:uid="{00000000-0005-0000-0000-000021700000}"/>
    <cellStyle name="Normal 14 11 10" xfId="28698" xr:uid="{00000000-0005-0000-0000-000022700000}"/>
    <cellStyle name="Normal 14 11 2" xfId="28699" xr:uid="{00000000-0005-0000-0000-000023700000}"/>
    <cellStyle name="Normal 14 11 2 2" xfId="28700" xr:uid="{00000000-0005-0000-0000-000024700000}"/>
    <cellStyle name="Normal 14 11 2 2 2" xfId="28701" xr:uid="{00000000-0005-0000-0000-000025700000}"/>
    <cellStyle name="Normal 14 11 2 2 3" xfId="28702" xr:uid="{00000000-0005-0000-0000-000026700000}"/>
    <cellStyle name="Normal 14 11 2 2 4" xfId="28703" xr:uid="{00000000-0005-0000-0000-000027700000}"/>
    <cellStyle name="Normal 14 11 2 2 5" xfId="28704" xr:uid="{00000000-0005-0000-0000-000028700000}"/>
    <cellStyle name="Normal 14 11 2 3" xfId="28705" xr:uid="{00000000-0005-0000-0000-000029700000}"/>
    <cellStyle name="Normal 14 11 2 3 2" xfId="28706" xr:uid="{00000000-0005-0000-0000-00002A700000}"/>
    <cellStyle name="Normal 14 11 2 3 3" xfId="28707" xr:uid="{00000000-0005-0000-0000-00002B700000}"/>
    <cellStyle name="Normal 14 11 2 3 4" xfId="28708" xr:uid="{00000000-0005-0000-0000-00002C700000}"/>
    <cellStyle name="Normal 14 11 2 3 5" xfId="28709" xr:uid="{00000000-0005-0000-0000-00002D700000}"/>
    <cellStyle name="Normal 14 11 2 4" xfId="28710" xr:uid="{00000000-0005-0000-0000-00002E700000}"/>
    <cellStyle name="Normal 14 11 2 4 2" xfId="28711" xr:uid="{00000000-0005-0000-0000-00002F700000}"/>
    <cellStyle name="Normal 14 11 2 4 3" xfId="28712" xr:uid="{00000000-0005-0000-0000-000030700000}"/>
    <cellStyle name="Normal 14 11 2 4 4" xfId="28713" xr:uid="{00000000-0005-0000-0000-000031700000}"/>
    <cellStyle name="Normal 14 11 2 4 5" xfId="28714" xr:uid="{00000000-0005-0000-0000-000032700000}"/>
    <cellStyle name="Normal 14 11 2 5" xfId="28715" xr:uid="{00000000-0005-0000-0000-000033700000}"/>
    <cellStyle name="Normal 14 11 2 5 2" xfId="28716" xr:uid="{00000000-0005-0000-0000-000034700000}"/>
    <cellStyle name="Normal 14 11 2 5 3" xfId="28717" xr:uid="{00000000-0005-0000-0000-000035700000}"/>
    <cellStyle name="Normal 14 11 2 5 4" xfId="28718" xr:uid="{00000000-0005-0000-0000-000036700000}"/>
    <cellStyle name="Normal 14 11 2 5 5" xfId="28719" xr:uid="{00000000-0005-0000-0000-000037700000}"/>
    <cellStyle name="Normal 14 11 2 6" xfId="28720" xr:uid="{00000000-0005-0000-0000-000038700000}"/>
    <cellStyle name="Normal 14 11 2 7" xfId="28721" xr:uid="{00000000-0005-0000-0000-000039700000}"/>
    <cellStyle name="Normal 14 11 2 8" xfId="28722" xr:uid="{00000000-0005-0000-0000-00003A700000}"/>
    <cellStyle name="Normal 14 11 2 9" xfId="28723" xr:uid="{00000000-0005-0000-0000-00003B700000}"/>
    <cellStyle name="Normal 14 11 3" xfId="28724" xr:uid="{00000000-0005-0000-0000-00003C700000}"/>
    <cellStyle name="Normal 14 11 3 2" xfId="28725" xr:uid="{00000000-0005-0000-0000-00003D700000}"/>
    <cellStyle name="Normal 14 11 3 3" xfId="28726" xr:uid="{00000000-0005-0000-0000-00003E700000}"/>
    <cellStyle name="Normal 14 11 3 4" xfId="28727" xr:uid="{00000000-0005-0000-0000-00003F700000}"/>
    <cellStyle name="Normal 14 11 3 5" xfId="28728" xr:uid="{00000000-0005-0000-0000-000040700000}"/>
    <cellStyle name="Normal 14 11 4" xfId="28729" xr:uid="{00000000-0005-0000-0000-000041700000}"/>
    <cellStyle name="Normal 14 11 4 2" xfId="28730" xr:uid="{00000000-0005-0000-0000-000042700000}"/>
    <cellStyle name="Normal 14 11 4 3" xfId="28731" xr:uid="{00000000-0005-0000-0000-000043700000}"/>
    <cellStyle name="Normal 14 11 4 4" xfId="28732" xr:uid="{00000000-0005-0000-0000-000044700000}"/>
    <cellStyle name="Normal 14 11 4 5" xfId="28733" xr:uid="{00000000-0005-0000-0000-000045700000}"/>
    <cellStyle name="Normal 14 11 5" xfId="28734" xr:uid="{00000000-0005-0000-0000-000046700000}"/>
    <cellStyle name="Normal 14 11 5 2" xfId="28735" xr:uid="{00000000-0005-0000-0000-000047700000}"/>
    <cellStyle name="Normal 14 11 5 3" xfId="28736" xr:uid="{00000000-0005-0000-0000-000048700000}"/>
    <cellStyle name="Normal 14 11 5 4" xfId="28737" xr:uid="{00000000-0005-0000-0000-000049700000}"/>
    <cellStyle name="Normal 14 11 5 5" xfId="28738" xr:uid="{00000000-0005-0000-0000-00004A700000}"/>
    <cellStyle name="Normal 14 11 6" xfId="28739" xr:uid="{00000000-0005-0000-0000-00004B700000}"/>
    <cellStyle name="Normal 14 11 6 2" xfId="28740" xr:uid="{00000000-0005-0000-0000-00004C700000}"/>
    <cellStyle name="Normal 14 11 6 3" xfId="28741" xr:uid="{00000000-0005-0000-0000-00004D700000}"/>
    <cellStyle name="Normal 14 11 6 4" xfId="28742" xr:uid="{00000000-0005-0000-0000-00004E700000}"/>
    <cellStyle name="Normal 14 11 6 5" xfId="28743" xr:uid="{00000000-0005-0000-0000-00004F700000}"/>
    <cellStyle name="Normal 14 11 7" xfId="28744" xr:uid="{00000000-0005-0000-0000-000050700000}"/>
    <cellStyle name="Normal 14 11 8" xfId="28745" xr:uid="{00000000-0005-0000-0000-000051700000}"/>
    <cellStyle name="Normal 14 11 9" xfId="28746" xr:uid="{00000000-0005-0000-0000-000052700000}"/>
    <cellStyle name="Normal 14 110" xfId="28747" xr:uid="{00000000-0005-0000-0000-000053700000}"/>
    <cellStyle name="Normal 14 111" xfId="28748" xr:uid="{00000000-0005-0000-0000-000054700000}"/>
    <cellStyle name="Normal 14 112" xfId="28749" xr:uid="{00000000-0005-0000-0000-000055700000}"/>
    <cellStyle name="Normal 14 113" xfId="28750" xr:uid="{00000000-0005-0000-0000-000056700000}"/>
    <cellStyle name="Normal 14 114" xfId="28751" xr:uid="{00000000-0005-0000-0000-000057700000}"/>
    <cellStyle name="Normal 14 115" xfId="28752" xr:uid="{00000000-0005-0000-0000-000058700000}"/>
    <cellStyle name="Normal 14 116" xfId="28753" xr:uid="{00000000-0005-0000-0000-000059700000}"/>
    <cellStyle name="Normal 14 117" xfId="28754" xr:uid="{00000000-0005-0000-0000-00005A700000}"/>
    <cellStyle name="Normal 14 118" xfId="28755" xr:uid="{00000000-0005-0000-0000-00005B700000}"/>
    <cellStyle name="Normal 14 119" xfId="28756" xr:uid="{00000000-0005-0000-0000-00005C700000}"/>
    <cellStyle name="Normal 14 12" xfId="28757" xr:uid="{00000000-0005-0000-0000-00005D700000}"/>
    <cellStyle name="Normal 14 12 10" xfId="28758" xr:uid="{00000000-0005-0000-0000-00005E700000}"/>
    <cellStyle name="Normal 14 12 2" xfId="28759" xr:uid="{00000000-0005-0000-0000-00005F700000}"/>
    <cellStyle name="Normal 14 12 2 2" xfId="28760" xr:uid="{00000000-0005-0000-0000-000060700000}"/>
    <cellStyle name="Normal 14 12 2 2 2" xfId="28761" xr:uid="{00000000-0005-0000-0000-000061700000}"/>
    <cellStyle name="Normal 14 12 2 2 3" xfId="28762" xr:uid="{00000000-0005-0000-0000-000062700000}"/>
    <cellStyle name="Normal 14 12 2 2 4" xfId="28763" xr:uid="{00000000-0005-0000-0000-000063700000}"/>
    <cellStyle name="Normal 14 12 2 2 5" xfId="28764" xr:uid="{00000000-0005-0000-0000-000064700000}"/>
    <cellStyle name="Normal 14 12 2 3" xfId="28765" xr:uid="{00000000-0005-0000-0000-000065700000}"/>
    <cellStyle name="Normal 14 12 2 3 2" xfId="28766" xr:uid="{00000000-0005-0000-0000-000066700000}"/>
    <cellStyle name="Normal 14 12 2 3 3" xfId="28767" xr:uid="{00000000-0005-0000-0000-000067700000}"/>
    <cellStyle name="Normal 14 12 2 3 4" xfId="28768" xr:uid="{00000000-0005-0000-0000-000068700000}"/>
    <cellStyle name="Normal 14 12 2 3 5" xfId="28769" xr:uid="{00000000-0005-0000-0000-000069700000}"/>
    <cellStyle name="Normal 14 12 2 4" xfId="28770" xr:uid="{00000000-0005-0000-0000-00006A700000}"/>
    <cellStyle name="Normal 14 12 2 4 2" xfId="28771" xr:uid="{00000000-0005-0000-0000-00006B700000}"/>
    <cellStyle name="Normal 14 12 2 4 3" xfId="28772" xr:uid="{00000000-0005-0000-0000-00006C700000}"/>
    <cellStyle name="Normal 14 12 2 4 4" xfId="28773" xr:uid="{00000000-0005-0000-0000-00006D700000}"/>
    <cellStyle name="Normal 14 12 2 4 5" xfId="28774" xr:uid="{00000000-0005-0000-0000-00006E700000}"/>
    <cellStyle name="Normal 14 12 2 5" xfId="28775" xr:uid="{00000000-0005-0000-0000-00006F700000}"/>
    <cellStyle name="Normal 14 12 2 5 2" xfId="28776" xr:uid="{00000000-0005-0000-0000-000070700000}"/>
    <cellStyle name="Normal 14 12 2 5 3" xfId="28777" xr:uid="{00000000-0005-0000-0000-000071700000}"/>
    <cellStyle name="Normal 14 12 2 5 4" xfId="28778" xr:uid="{00000000-0005-0000-0000-000072700000}"/>
    <cellStyle name="Normal 14 12 2 5 5" xfId="28779" xr:uid="{00000000-0005-0000-0000-000073700000}"/>
    <cellStyle name="Normal 14 12 2 6" xfId="28780" xr:uid="{00000000-0005-0000-0000-000074700000}"/>
    <cellStyle name="Normal 14 12 2 7" xfId="28781" xr:uid="{00000000-0005-0000-0000-000075700000}"/>
    <cellStyle name="Normal 14 12 2 8" xfId="28782" xr:uid="{00000000-0005-0000-0000-000076700000}"/>
    <cellStyle name="Normal 14 12 2 9" xfId="28783" xr:uid="{00000000-0005-0000-0000-000077700000}"/>
    <cellStyle name="Normal 14 12 3" xfId="28784" xr:uid="{00000000-0005-0000-0000-000078700000}"/>
    <cellStyle name="Normal 14 12 3 2" xfId="28785" xr:uid="{00000000-0005-0000-0000-000079700000}"/>
    <cellStyle name="Normal 14 12 3 3" xfId="28786" xr:uid="{00000000-0005-0000-0000-00007A700000}"/>
    <cellStyle name="Normal 14 12 3 4" xfId="28787" xr:uid="{00000000-0005-0000-0000-00007B700000}"/>
    <cellStyle name="Normal 14 12 3 5" xfId="28788" xr:uid="{00000000-0005-0000-0000-00007C700000}"/>
    <cellStyle name="Normal 14 12 4" xfId="28789" xr:uid="{00000000-0005-0000-0000-00007D700000}"/>
    <cellStyle name="Normal 14 12 4 2" xfId="28790" xr:uid="{00000000-0005-0000-0000-00007E700000}"/>
    <cellStyle name="Normal 14 12 4 3" xfId="28791" xr:uid="{00000000-0005-0000-0000-00007F700000}"/>
    <cellStyle name="Normal 14 12 4 4" xfId="28792" xr:uid="{00000000-0005-0000-0000-000080700000}"/>
    <cellStyle name="Normal 14 12 4 5" xfId="28793" xr:uid="{00000000-0005-0000-0000-000081700000}"/>
    <cellStyle name="Normal 14 12 5" xfId="28794" xr:uid="{00000000-0005-0000-0000-000082700000}"/>
    <cellStyle name="Normal 14 12 5 2" xfId="28795" xr:uid="{00000000-0005-0000-0000-000083700000}"/>
    <cellStyle name="Normal 14 12 5 3" xfId="28796" xr:uid="{00000000-0005-0000-0000-000084700000}"/>
    <cellStyle name="Normal 14 12 5 4" xfId="28797" xr:uid="{00000000-0005-0000-0000-000085700000}"/>
    <cellStyle name="Normal 14 12 5 5" xfId="28798" xr:uid="{00000000-0005-0000-0000-000086700000}"/>
    <cellStyle name="Normal 14 12 6" xfId="28799" xr:uid="{00000000-0005-0000-0000-000087700000}"/>
    <cellStyle name="Normal 14 12 6 2" xfId="28800" xr:uid="{00000000-0005-0000-0000-000088700000}"/>
    <cellStyle name="Normal 14 12 6 3" xfId="28801" xr:uid="{00000000-0005-0000-0000-000089700000}"/>
    <cellStyle name="Normal 14 12 6 4" xfId="28802" xr:uid="{00000000-0005-0000-0000-00008A700000}"/>
    <cellStyle name="Normal 14 12 6 5" xfId="28803" xr:uid="{00000000-0005-0000-0000-00008B700000}"/>
    <cellStyle name="Normal 14 12 7" xfId="28804" xr:uid="{00000000-0005-0000-0000-00008C700000}"/>
    <cellStyle name="Normal 14 12 8" xfId="28805" xr:uid="{00000000-0005-0000-0000-00008D700000}"/>
    <cellStyle name="Normal 14 12 9" xfId="28806" xr:uid="{00000000-0005-0000-0000-00008E700000}"/>
    <cellStyle name="Normal 14 120" xfId="28807" xr:uid="{00000000-0005-0000-0000-00008F700000}"/>
    <cellStyle name="Normal 14 121" xfId="28808" xr:uid="{00000000-0005-0000-0000-000090700000}"/>
    <cellStyle name="Normal 14 122" xfId="28809" xr:uid="{00000000-0005-0000-0000-000091700000}"/>
    <cellStyle name="Normal 14 123" xfId="28810" xr:uid="{00000000-0005-0000-0000-000092700000}"/>
    <cellStyle name="Normal 14 124" xfId="28811" xr:uid="{00000000-0005-0000-0000-000093700000}"/>
    <cellStyle name="Normal 14 125" xfId="28812" xr:uid="{00000000-0005-0000-0000-000094700000}"/>
    <cellStyle name="Normal 14 126" xfId="28813" xr:uid="{00000000-0005-0000-0000-000095700000}"/>
    <cellStyle name="Normal 14 127" xfId="28814" xr:uid="{00000000-0005-0000-0000-000096700000}"/>
    <cellStyle name="Normal 14 128" xfId="28815" xr:uid="{00000000-0005-0000-0000-000097700000}"/>
    <cellStyle name="Normal 14 129" xfId="28816" xr:uid="{00000000-0005-0000-0000-000098700000}"/>
    <cellStyle name="Normal 14 13" xfId="28817" xr:uid="{00000000-0005-0000-0000-000099700000}"/>
    <cellStyle name="Normal 14 13 10" xfId="28818" xr:uid="{00000000-0005-0000-0000-00009A700000}"/>
    <cellStyle name="Normal 14 13 2" xfId="28819" xr:uid="{00000000-0005-0000-0000-00009B700000}"/>
    <cellStyle name="Normal 14 13 2 2" xfId="28820" xr:uid="{00000000-0005-0000-0000-00009C700000}"/>
    <cellStyle name="Normal 14 13 2 2 2" xfId="28821" xr:uid="{00000000-0005-0000-0000-00009D700000}"/>
    <cellStyle name="Normal 14 13 2 2 3" xfId="28822" xr:uid="{00000000-0005-0000-0000-00009E700000}"/>
    <cellStyle name="Normal 14 13 2 2 4" xfId="28823" xr:uid="{00000000-0005-0000-0000-00009F700000}"/>
    <cellStyle name="Normal 14 13 2 2 5" xfId="28824" xr:uid="{00000000-0005-0000-0000-0000A0700000}"/>
    <cellStyle name="Normal 14 13 2 3" xfId="28825" xr:uid="{00000000-0005-0000-0000-0000A1700000}"/>
    <cellStyle name="Normal 14 13 2 3 2" xfId="28826" xr:uid="{00000000-0005-0000-0000-0000A2700000}"/>
    <cellStyle name="Normal 14 13 2 3 3" xfId="28827" xr:uid="{00000000-0005-0000-0000-0000A3700000}"/>
    <cellStyle name="Normal 14 13 2 3 4" xfId="28828" xr:uid="{00000000-0005-0000-0000-0000A4700000}"/>
    <cellStyle name="Normal 14 13 2 3 5" xfId="28829" xr:uid="{00000000-0005-0000-0000-0000A5700000}"/>
    <cellStyle name="Normal 14 13 2 4" xfId="28830" xr:uid="{00000000-0005-0000-0000-0000A6700000}"/>
    <cellStyle name="Normal 14 13 2 4 2" xfId="28831" xr:uid="{00000000-0005-0000-0000-0000A7700000}"/>
    <cellStyle name="Normal 14 13 2 4 3" xfId="28832" xr:uid="{00000000-0005-0000-0000-0000A8700000}"/>
    <cellStyle name="Normal 14 13 2 4 4" xfId="28833" xr:uid="{00000000-0005-0000-0000-0000A9700000}"/>
    <cellStyle name="Normal 14 13 2 4 5" xfId="28834" xr:uid="{00000000-0005-0000-0000-0000AA700000}"/>
    <cellStyle name="Normal 14 13 2 5" xfId="28835" xr:uid="{00000000-0005-0000-0000-0000AB700000}"/>
    <cellStyle name="Normal 14 13 2 5 2" xfId="28836" xr:uid="{00000000-0005-0000-0000-0000AC700000}"/>
    <cellStyle name="Normal 14 13 2 5 3" xfId="28837" xr:uid="{00000000-0005-0000-0000-0000AD700000}"/>
    <cellStyle name="Normal 14 13 2 5 4" xfId="28838" xr:uid="{00000000-0005-0000-0000-0000AE700000}"/>
    <cellStyle name="Normal 14 13 2 5 5" xfId="28839" xr:uid="{00000000-0005-0000-0000-0000AF700000}"/>
    <cellStyle name="Normal 14 13 2 6" xfId="28840" xr:uid="{00000000-0005-0000-0000-0000B0700000}"/>
    <cellStyle name="Normal 14 13 2 7" xfId="28841" xr:uid="{00000000-0005-0000-0000-0000B1700000}"/>
    <cellStyle name="Normal 14 13 2 8" xfId="28842" xr:uid="{00000000-0005-0000-0000-0000B2700000}"/>
    <cellStyle name="Normal 14 13 2 9" xfId="28843" xr:uid="{00000000-0005-0000-0000-0000B3700000}"/>
    <cellStyle name="Normal 14 13 3" xfId="28844" xr:uid="{00000000-0005-0000-0000-0000B4700000}"/>
    <cellStyle name="Normal 14 13 3 2" xfId="28845" xr:uid="{00000000-0005-0000-0000-0000B5700000}"/>
    <cellStyle name="Normal 14 13 3 3" xfId="28846" xr:uid="{00000000-0005-0000-0000-0000B6700000}"/>
    <cellStyle name="Normal 14 13 3 4" xfId="28847" xr:uid="{00000000-0005-0000-0000-0000B7700000}"/>
    <cellStyle name="Normal 14 13 3 5" xfId="28848" xr:uid="{00000000-0005-0000-0000-0000B8700000}"/>
    <cellStyle name="Normal 14 13 4" xfId="28849" xr:uid="{00000000-0005-0000-0000-0000B9700000}"/>
    <cellStyle name="Normal 14 13 4 2" xfId="28850" xr:uid="{00000000-0005-0000-0000-0000BA700000}"/>
    <cellStyle name="Normal 14 13 4 3" xfId="28851" xr:uid="{00000000-0005-0000-0000-0000BB700000}"/>
    <cellStyle name="Normal 14 13 4 4" xfId="28852" xr:uid="{00000000-0005-0000-0000-0000BC700000}"/>
    <cellStyle name="Normal 14 13 4 5" xfId="28853" xr:uid="{00000000-0005-0000-0000-0000BD700000}"/>
    <cellStyle name="Normal 14 13 5" xfId="28854" xr:uid="{00000000-0005-0000-0000-0000BE700000}"/>
    <cellStyle name="Normal 14 13 5 2" xfId="28855" xr:uid="{00000000-0005-0000-0000-0000BF700000}"/>
    <cellStyle name="Normal 14 13 5 3" xfId="28856" xr:uid="{00000000-0005-0000-0000-0000C0700000}"/>
    <cellStyle name="Normal 14 13 5 4" xfId="28857" xr:uid="{00000000-0005-0000-0000-0000C1700000}"/>
    <cellStyle name="Normal 14 13 5 5" xfId="28858" xr:uid="{00000000-0005-0000-0000-0000C2700000}"/>
    <cellStyle name="Normal 14 13 6" xfId="28859" xr:uid="{00000000-0005-0000-0000-0000C3700000}"/>
    <cellStyle name="Normal 14 13 6 2" xfId="28860" xr:uid="{00000000-0005-0000-0000-0000C4700000}"/>
    <cellStyle name="Normal 14 13 6 3" xfId="28861" xr:uid="{00000000-0005-0000-0000-0000C5700000}"/>
    <cellStyle name="Normal 14 13 6 4" xfId="28862" xr:uid="{00000000-0005-0000-0000-0000C6700000}"/>
    <cellStyle name="Normal 14 13 6 5" xfId="28863" xr:uid="{00000000-0005-0000-0000-0000C7700000}"/>
    <cellStyle name="Normal 14 13 7" xfId="28864" xr:uid="{00000000-0005-0000-0000-0000C8700000}"/>
    <cellStyle name="Normal 14 13 8" xfId="28865" xr:uid="{00000000-0005-0000-0000-0000C9700000}"/>
    <cellStyle name="Normal 14 13 9" xfId="28866" xr:uid="{00000000-0005-0000-0000-0000CA700000}"/>
    <cellStyle name="Normal 14 130" xfId="28867" xr:uid="{00000000-0005-0000-0000-0000CB700000}"/>
    <cellStyle name="Normal 14 131" xfId="28868" xr:uid="{00000000-0005-0000-0000-0000CC700000}"/>
    <cellStyle name="Normal 14 132" xfId="28869" xr:uid="{00000000-0005-0000-0000-0000CD700000}"/>
    <cellStyle name="Normal 14 133" xfId="28870" xr:uid="{00000000-0005-0000-0000-0000CE700000}"/>
    <cellStyle name="Normal 14 134" xfId="28871" xr:uid="{00000000-0005-0000-0000-0000CF700000}"/>
    <cellStyle name="Normal 14 135" xfId="28872" xr:uid="{00000000-0005-0000-0000-0000D0700000}"/>
    <cellStyle name="Normal 14 136" xfId="28873" xr:uid="{00000000-0005-0000-0000-0000D1700000}"/>
    <cellStyle name="Normal 14 137" xfId="28874" xr:uid="{00000000-0005-0000-0000-0000D2700000}"/>
    <cellStyle name="Normal 14 138" xfId="28875" xr:uid="{00000000-0005-0000-0000-0000D3700000}"/>
    <cellStyle name="Normal 14 139" xfId="28876" xr:uid="{00000000-0005-0000-0000-0000D4700000}"/>
    <cellStyle name="Normal 14 14" xfId="28877" xr:uid="{00000000-0005-0000-0000-0000D5700000}"/>
    <cellStyle name="Normal 14 14 10" xfId="28878" xr:uid="{00000000-0005-0000-0000-0000D6700000}"/>
    <cellStyle name="Normal 14 14 2" xfId="28879" xr:uid="{00000000-0005-0000-0000-0000D7700000}"/>
    <cellStyle name="Normal 14 14 2 2" xfId="28880" xr:uid="{00000000-0005-0000-0000-0000D8700000}"/>
    <cellStyle name="Normal 14 14 2 2 2" xfId="28881" xr:uid="{00000000-0005-0000-0000-0000D9700000}"/>
    <cellStyle name="Normal 14 14 2 2 3" xfId="28882" xr:uid="{00000000-0005-0000-0000-0000DA700000}"/>
    <cellStyle name="Normal 14 14 2 2 4" xfId="28883" xr:uid="{00000000-0005-0000-0000-0000DB700000}"/>
    <cellStyle name="Normal 14 14 2 2 5" xfId="28884" xr:uid="{00000000-0005-0000-0000-0000DC700000}"/>
    <cellStyle name="Normal 14 14 2 3" xfId="28885" xr:uid="{00000000-0005-0000-0000-0000DD700000}"/>
    <cellStyle name="Normal 14 14 2 3 2" xfId="28886" xr:uid="{00000000-0005-0000-0000-0000DE700000}"/>
    <cellStyle name="Normal 14 14 2 3 3" xfId="28887" xr:uid="{00000000-0005-0000-0000-0000DF700000}"/>
    <cellStyle name="Normal 14 14 2 3 4" xfId="28888" xr:uid="{00000000-0005-0000-0000-0000E0700000}"/>
    <cellStyle name="Normal 14 14 2 3 5" xfId="28889" xr:uid="{00000000-0005-0000-0000-0000E1700000}"/>
    <cellStyle name="Normal 14 14 2 4" xfId="28890" xr:uid="{00000000-0005-0000-0000-0000E2700000}"/>
    <cellStyle name="Normal 14 14 2 4 2" xfId="28891" xr:uid="{00000000-0005-0000-0000-0000E3700000}"/>
    <cellStyle name="Normal 14 14 2 4 3" xfId="28892" xr:uid="{00000000-0005-0000-0000-0000E4700000}"/>
    <cellStyle name="Normal 14 14 2 4 4" xfId="28893" xr:uid="{00000000-0005-0000-0000-0000E5700000}"/>
    <cellStyle name="Normal 14 14 2 4 5" xfId="28894" xr:uid="{00000000-0005-0000-0000-0000E6700000}"/>
    <cellStyle name="Normal 14 14 2 5" xfId="28895" xr:uid="{00000000-0005-0000-0000-0000E7700000}"/>
    <cellStyle name="Normal 14 14 2 5 2" xfId="28896" xr:uid="{00000000-0005-0000-0000-0000E8700000}"/>
    <cellStyle name="Normal 14 14 2 5 3" xfId="28897" xr:uid="{00000000-0005-0000-0000-0000E9700000}"/>
    <cellStyle name="Normal 14 14 2 5 4" xfId="28898" xr:uid="{00000000-0005-0000-0000-0000EA700000}"/>
    <cellStyle name="Normal 14 14 2 5 5" xfId="28899" xr:uid="{00000000-0005-0000-0000-0000EB700000}"/>
    <cellStyle name="Normal 14 14 2 6" xfId="28900" xr:uid="{00000000-0005-0000-0000-0000EC700000}"/>
    <cellStyle name="Normal 14 14 2 7" xfId="28901" xr:uid="{00000000-0005-0000-0000-0000ED700000}"/>
    <cellStyle name="Normal 14 14 2 8" xfId="28902" xr:uid="{00000000-0005-0000-0000-0000EE700000}"/>
    <cellStyle name="Normal 14 14 2 9" xfId="28903" xr:uid="{00000000-0005-0000-0000-0000EF700000}"/>
    <cellStyle name="Normal 14 14 3" xfId="28904" xr:uid="{00000000-0005-0000-0000-0000F0700000}"/>
    <cellStyle name="Normal 14 14 3 2" xfId="28905" xr:uid="{00000000-0005-0000-0000-0000F1700000}"/>
    <cellStyle name="Normal 14 14 3 3" xfId="28906" xr:uid="{00000000-0005-0000-0000-0000F2700000}"/>
    <cellStyle name="Normal 14 14 3 4" xfId="28907" xr:uid="{00000000-0005-0000-0000-0000F3700000}"/>
    <cellStyle name="Normal 14 14 3 5" xfId="28908" xr:uid="{00000000-0005-0000-0000-0000F4700000}"/>
    <cellStyle name="Normal 14 14 4" xfId="28909" xr:uid="{00000000-0005-0000-0000-0000F5700000}"/>
    <cellStyle name="Normal 14 14 4 2" xfId="28910" xr:uid="{00000000-0005-0000-0000-0000F6700000}"/>
    <cellStyle name="Normal 14 14 4 3" xfId="28911" xr:uid="{00000000-0005-0000-0000-0000F7700000}"/>
    <cellStyle name="Normal 14 14 4 4" xfId="28912" xr:uid="{00000000-0005-0000-0000-0000F8700000}"/>
    <cellStyle name="Normal 14 14 4 5" xfId="28913" xr:uid="{00000000-0005-0000-0000-0000F9700000}"/>
    <cellStyle name="Normal 14 14 5" xfId="28914" xr:uid="{00000000-0005-0000-0000-0000FA700000}"/>
    <cellStyle name="Normal 14 14 5 2" xfId="28915" xr:uid="{00000000-0005-0000-0000-0000FB700000}"/>
    <cellStyle name="Normal 14 14 5 3" xfId="28916" xr:uid="{00000000-0005-0000-0000-0000FC700000}"/>
    <cellStyle name="Normal 14 14 5 4" xfId="28917" xr:uid="{00000000-0005-0000-0000-0000FD700000}"/>
    <cellStyle name="Normal 14 14 5 5" xfId="28918" xr:uid="{00000000-0005-0000-0000-0000FE700000}"/>
    <cellStyle name="Normal 14 14 6" xfId="28919" xr:uid="{00000000-0005-0000-0000-0000FF700000}"/>
    <cellStyle name="Normal 14 14 6 2" xfId="28920" xr:uid="{00000000-0005-0000-0000-000000710000}"/>
    <cellStyle name="Normal 14 14 6 3" xfId="28921" xr:uid="{00000000-0005-0000-0000-000001710000}"/>
    <cellStyle name="Normal 14 14 6 4" xfId="28922" xr:uid="{00000000-0005-0000-0000-000002710000}"/>
    <cellStyle name="Normal 14 14 6 5" xfId="28923" xr:uid="{00000000-0005-0000-0000-000003710000}"/>
    <cellStyle name="Normal 14 14 7" xfId="28924" xr:uid="{00000000-0005-0000-0000-000004710000}"/>
    <cellStyle name="Normal 14 14 8" xfId="28925" xr:uid="{00000000-0005-0000-0000-000005710000}"/>
    <cellStyle name="Normal 14 14 9" xfId="28926" xr:uid="{00000000-0005-0000-0000-000006710000}"/>
    <cellStyle name="Normal 14 140" xfId="28927" xr:uid="{00000000-0005-0000-0000-000007710000}"/>
    <cellStyle name="Normal 14 141" xfId="28928" xr:uid="{00000000-0005-0000-0000-000008710000}"/>
    <cellStyle name="Normal 14 142" xfId="28929" xr:uid="{00000000-0005-0000-0000-000009710000}"/>
    <cellStyle name="Normal 14 143" xfId="28930" xr:uid="{00000000-0005-0000-0000-00000A710000}"/>
    <cellStyle name="Normal 14 144" xfId="28931" xr:uid="{00000000-0005-0000-0000-00000B710000}"/>
    <cellStyle name="Normal 14 145" xfId="28932" xr:uid="{00000000-0005-0000-0000-00000C710000}"/>
    <cellStyle name="Normal 14 146" xfId="28933" xr:uid="{00000000-0005-0000-0000-00000D710000}"/>
    <cellStyle name="Normal 14 147" xfId="28934" xr:uid="{00000000-0005-0000-0000-00000E710000}"/>
    <cellStyle name="Normal 14 148" xfId="28935" xr:uid="{00000000-0005-0000-0000-00000F710000}"/>
    <cellStyle name="Normal 14 149" xfId="28936" xr:uid="{00000000-0005-0000-0000-000010710000}"/>
    <cellStyle name="Normal 14 15" xfId="28937" xr:uid="{00000000-0005-0000-0000-000011710000}"/>
    <cellStyle name="Normal 14 15 2" xfId="28938" xr:uid="{00000000-0005-0000-0000-000012710000}"/>
    <cellStyle name="Normal 14 15 2 2" xfId="28939" xr:uid="{00000000-0005-0000-0000-000013710000}"/>
    <cellStyle name="Normal 14 15 2 3" xfId="28940" xr:uid="{00000000-0005-0000-0000-000014710000}"/>
    <cellStyle name="Normal 14 15 2 4" xfId="28941" xr:uid="{00000000-0005-0000-0000-000015710000}"/>
    <cellStyle name="Normal 14 15 2 5" xfId="28942" xr:uid="{00000000-0005-0000-0000-000016710000}"/>
    <cellStyle name="Normal 14 15 3" xfId="28943" xr:uid="{00000000-0005-0000-0000-000017710000}"/>
    <cellStyle name="Normal 14 15 3 2" xfId="28944" xr:uid="{00000000-0005-0000-0000-000018710000}"/>
    <cellStyle name="Normal 14 15 3 3" xfId="28945" xr:uid="{00000000-0005-0000-0000-000019710000}"/>
    <cellStyle name="Normal 14 15 3 4" xfId="28946" xr:uid="{00000000-0005-0000-0000-00001A710000}"/>
    <cellStyle name="Normal 14 15 3 5" xfId="28947" xr:uid="{00000000-0005-0000-0000-00001B710000}"/>
    <cellStyle name="Normal 14 15 4" xfId="28948" xr:uid="{00000000-0005-0000-0000-00001C710000}"/>
    <cellStyle name="Normal 14 15 4 2" xfId="28949" xr:uid="{00000000-0005-0000-0000-00001D710000}"/>
    <cellStyle name="Normal 14 15 4 3" xfId="28950" xr:uid="{00000000-0005-0000-0000-00001E710000}"/>
    <cellStyle name="Normal 14 15 4 4" xfId="28951" xr:uid="{00000000-0005-0000-0000-00001F710000}"/>
    <cellStyle name="Normal 14 15 4 5" xfId="28952" xr:uid="{00000000-0005-0000-0000-000020710000}"/>
    <cellStyle name="Normal 14 15 5" xfId="28953" xr:uid="{00000000-0005-0000-0000-000021710000}"/>
    <cellStyle name="Normal 14 15 5 2" xfId="28954" xr:uid="{00000000-0005-0000-0000-000022710000}"/>
    <cellStyle name="Normal 14 15 5 3" xfId="28955" xr:uid="{00000000-0005-0000-0000-000023710000}"/>
    <cellStyle name="Normal 14 15 5 4" xfId="28956" xr:uid="{00000000-0005-0000-0000-000024710000}"/>
    <cellStyle name="Normal 14 15 5 5" xfId="28957" xr:uid="{00000000-0005-0000-0000-000025710000}"/>
    <cellStyle name="Normal 14 15 6" xfId="28958" xr:uid="{00000000-0005-0000-0000-000026710000}"/>
    <cellStyle name="Normal 14 15 7" xfId="28959" xr:uid="{00000000-0005-0000-0000-000027710000}"/>
    <cellStyle name="Normal 14 15 8" xfId="28960" xr:uid="{00000000-0005-0000-0000-000028710000}"/>
    <cellStyle name="Normal 14 15 9" xfId="28961" xr:uid="{00000000-0005-0000-0000-000029710000}"/>
    <cellStyle name="Normal 14 150" xfId="28962" xr:uid="{00000000-0005-0000-0000-00002A710000}"/>
    <cellStyle name="Normal 14 151" xfId="28963" xr:uid="{00000000-0005-0000-0000-00002B710000}"/>
    <cellStyle name="Normal 14 152" xfId="28964" xr:uid="{00000000-0005-0000-0000-00002C710000}"/>
    <cellStyle name="Normal 14 153" xfId="28965" xr:uid="{00000000-0005-0000-0000-00002D710000}"/>
    <cellStyle name="Normal 14 154" xfId="28966" xr:uid="{00000000-0005-0000-0000-00002E710000}"/>
    <cellStyle name="Normal 14 155" xfId="28967" xr:uid="{00000000-0005-0000-0000-00002F710000}"/>
    <cellStyle name="Normal 14 156" xfId="28968" xr:uid="{00000000-0005-0000-0000-000030710000}"/>
    <cellStyle name="Normal 14 157" xfId="28969" xr:uid="{00000000-0005-0000-0000-000031710000}"/>
    <cellStyle name="Normal 14 158" xfId="28970" xr:uid="{00000000-0005-0000-0000-000032710000}"/>
    <cellStyle name="Normal 14 159" xfId="28971" xr:uid="{00000000-0005-0000-0000-000033710000}"/>
    <cellStyle name="Normal 14 16" xfId="28972" xr:uid="{00000000-0005-0000-0000-000034710000}"/>
    <cellStyle name="Normal 14 16 2" xfId="28973" xr:uid="{00000000-0005-0000-0000-000035710000}"/>
    <cellStyle name="Normal 14 16 3" xfId="28974" xr:uid="{00000000-0005-0000-0000-000036710000}"/>
    <cellStyle name="Normal 14 16 4" xfId="28975" xr:uid="{00000000-0005-0000-0000-000037710000}"/>
    <cellStyle name="Normal 14 16 5" xfId="28976" xr:uid="{00000000-0005-0000-0000-000038710000}"/>
    <cellStyle name="Normal 14 160" xfId="28977" xr:uid="{00000000-0005-0000-0000-000039710000}"/>
    <cellStyle name="Normal 14 161" xfId="28978" xr:uid="{00000000-0005-0000-0000-00003A710000}"/>
    <cellStyle name="Normal 14 162" xfId="28979" xr:uid="{00000000-0005-0000-0000-00003B710000}"/>
    <cellStyle name="Normal 14 17" xfId="28980" xr:uid="{00000000-0005-0000-0000-00003C710000}"/>
    <cellStyle name="Normal 14 17 2" xfId="28981" xr:uid="{00000000-0005-0000-0000-00003D710000}"/>
    <cellStyle name="Normal 14 17 3" xfId="28982" xr:uid="{00000000-0005-0000-0000-00003E710000}"/>
    <cellStyle name="Normal 14 17 4" xfId="28983" xr:uid="{00000000-0005-0000-0000-00003F710000}"/>
    <cellStyle name="Normal 14 17 5" xfId="28984" xr:uid="{00000000-0005-0000-0000-000040710000}"/>
    <cellStyle name="Normal 14 18" xfId="28985" xr:uid="{00000000-0005-0000-0000-000041710000}"/>
    <cellStyle name="Normal 14 18 2" xfId="28986" xr:uid="{00000000-0005-0000-0000-000042710000}"/>
    <cellStyle name="Normal 14 18 3" xfId="28987" xr:uid="{00000000-0005-0000-0000-000043710000}"/>
    <cellStyle name="Normal 14 18 4" xfId="28988" xr:uid="{00000000-0005-0000-0000-000044710000}"/>
    <cellStyle name="Normal 14 18 5" xfId="28989" xr:uid="{00000000-0005-0000-0000-000045710000}"/>
    <cellStyle name="Normal 14 19" xfId="28990" xr:uid="{00000000-0005-0000-0000-000046710000}"/>
    <cellStyle name="Normal 14 19 2" xfId="28991" xr:uid="{00000000-0005-0000-0000-000047710000}"/>
    <cellStyle name="Normal 14 19 3" xfId="28992" xr:uid="{00000000-0005-0000-0000-000048710000}"/>
    <cellStyle name="Normal 14 19 4" xfId="28993" xr:uid="{00000000-0005-0000-0000-000049710000}"/>
    <cellStyle name="Normal 14 19 5" xfId="28994" xr:uid="{00000000-0005-0000-0000-00004A710000}"/>
    <cellStyle name="Normal 14 2" xfId="28995" xr:uid="{00000000-0005-0000-0000-00004B710000}"/>
    <cellStyle name="Normal 14 2 10" xfId="28996" xr:uid="{00000000-0005-0000-0000-00004C710000}"/>
    <cellStyle name="Normal 14 2 10 10" xfId="28997" xr:uid="{00000000-0005-0000-0000-00004D710000}"/>
    <cellStyle name="Normal 14 2 10 2" xfId="28998" xr:uid="{00000000-0005-0000-0000-00004E710000}"/>
    <cellStyle name="Normal 14 2 10 2 2" xfId="28999" xr:uid="{00000000-0005-0000-0000-00004F710000}"/>
    <cellStyle name="Normal 14 2 10 2 2 2" xfId="29000" xr:uid="{00000000-0005-0000-0000-000050710000}"/>
    <cellStyle name="Normal 14 2 10 2 2 3" xfId="29001" xr:uid="{00000000-0005-0000-0000-000051710000}"/>
    <cellStyle name="Normal 14 2 10 2 2 4" xfId="29002" xr:uid="{00000000-0005-0000-0000-000052710000}"/>
    <cellStyle name="Normal 14 2 10 2 2 5" xfId="29003" xr:uid="{00000000-0005-0000-0000-000053710000}"/>
    <cellStyle name="Normal 14 2 10 2 3" xfId="29004" xr:uid="{00000000-0005-0000-0000-000054710000}"/>
    <cellStyle name="Normal 14 2 10 2 3 2" xfId="29005" xr:uid="{00000000-0005-0000-0000-000055710000}"/>
    <cellStyle name="Normal 14 2 10 2 3 3" xfId="29006" xr:uid="{00000000-0005-0000-0000-000056710000}"/>
    <cellStyle name="Normal 14 2 10 2 3 4" xfId="29007" xr:uid="{00000000-0005-0000-0000-000057710000}"/>
    <cellStyle name="Normal 14 2 10 2 3 5" xfId="29008" xr:uid="{00000000-0005-0000-0000-000058710000}"/>
    <cellStyle name="Normal 14 2 10 2 4" xfId="29009" xr:uid="{00000000-0005-0000-0000-000059710000}"/>
    <cellStyle name="Normal 14 2 10 2 4 2" xfId="29010" xr:uid="{00000000-0005-0000-0000-00005A710000}"/>
    <cellStyle name="Normal 14 2 10 2 4 3" xfId="29011" xr:uid="{00000000-0005-0000-0000-00005B710000}"/>
    <cellStyle name="Normal 14 2 10 2 4 4" xfId="29012" xr:uid="{00000000-0005-0000-0000-00005C710000}"/>
    <cellStyle name="Normal 14 2 10 2 4 5" xfId="29013" xr:uid="{00000000-0005-0000-0000-00005D710000}"/>
    <cellStyle name="Normal 14 2 10 2 5" xfId="29014" xr:uid="{00000000-0005-0000-0000-00005E710000}"/>
    <cellStyle name="Normal 14 2 10 2 5 2" xfId="29015" xr:uid="{00000000-0005-0000-0000-00005F710000}"/>
    <cellStyle name="Normal 14 2 10 2 5 3" xfId="29016" xr:uid="{00000000-0005-0000-0000-000060710000}"/>
    <cellStyle name="Normal 14 2 10 2 5 4" xfId="29017" xr:uid="{00000000-0005-0000-0000-000061710000}"/>
    <cellStyle name="Normal 14 2 10 2 5 5" xfId="29018" xr:uid="{00000000-0005-0000-0000-000062710000}"/>
    <cellStyle name="Normal 14 2 10 2 6" xfId="29019" xr:uid="{00000000-0005-0000-0000-000063710000}"/>
    <cellStyle name="Normal 14 2 10 2 7" xfId="29020" xr:uid="{00000000-0005-0000-0000-000064710000}"/>
    <cellStyle name="Normal 14 2 10 2 8" xfId="29021" xr:uid="{00000000-0005-0000-0000-000065710000}"/>
    <cellStyle name="Normal 14 2 10 2 9" xfId="29022" xr:uid="{00000000-0005-0000-0000-000066710000}"/>
    <cellStyle name="Normal 14 2 10 3" xfId="29023" xr:uid="{00000000-0005-0000-0000-000067710000}"/>
    <cellStyle name="Normal 14 2 10 3 2" xfId="29024" xr:uid="{00000000-0005-0000-0000-000068710000}"/>
    <cellStyle name="Normal 14 2 10 3 3" xfId="29025" xr:uid="{00000000-0005-0000-0000-000069710000}"/>
    <cellStyle name="Normal 14 2 10 3 4" xfId="29026" xr:uid="{00000000-0005-0000-0000-00006A710000}"/>
    <cellStyle name="Normal 14 2 10 3 5" xfId="29027" xr:uid="{00000000-0005-0000-0000-00006B710000}"/>
    <cellStyle name="Normal 14 2 10 4" xfId="29028" xr:uid="{00000000-0005-0000-0000-00006C710000}"/>
    <cellStyle name="Normal 14 2 10 4 2" xfId="29029" xr:uid="{00000000-0005-0000-0000-00006D710000}"/>
    <cellStyle name="Normal 14 2 10 4 3" xfId="29030" xr:uid="{00000000-0005-0000-0000-00006E710000}"/>
    <cellStyle name="Normal 14 2 10 4 4" xfId="29031" xr:uid="{00000000-0005-0000-0000-00006F710000}"/>
    <cellStyle name="Normal 14 2 10 4 5" xfId="29032" xr:uid="{00000000-0005-0000-0000-000070710000}"/>
    <cellStyle name="Normal 14 2 10 5" xfId="29033" xr:uid="{00000000-0005-0000-0000-000071710000}"/>
    <cellStyle name="Normal 14 2 10 5 2" xfId="29034" xr:uid="{00000000-0005-0000-0000-000072710000}"/>
    <cellStyle name="Normal 14 2 10 5 3" xfId="29035" xr:uid="{00000000-0005-0000-0000-000073710000}"/>
    <cellStyle name="Normal 14 2 10 5 4" xfId="29036" xr:uid="{00000000-0005-0000-0000-000074710000}"/>
    <cellStyle name="Normal 14 2 10 5 5" xfId="29037" xr:uid="{00000000-0005-0000-0000-000075710000}"/>
    <cellStyle name="Normal 14 2 10 6" xfId="29038" xr:uid="{00000000-0005-0000-0000-000076710000}"/>
    <cellStyle name="Normal 14 2 10 6 2" xfId="29039" xr:uid="{00000000-0005-0000-0000-000077710000}"/>
    <cellStyle name="Normal 14 2 10 6 3" xfId="29040" xr:uid="{00000000-0005-0000-0000-000078710000}"/>
    <cellStyle name="Normal 14 2 10 6 4" xfId="29041" xr:uid="{00000000-0005-0000-0000-000079710000}"/>
    <cellStyle name="Normal 14 2 10 6 5" xfId="29042" xr:uid="{00000000-0005-0000-0000-00007A710000}"/>
    <cellStyle name="Normal 14 2 10 7" xfId="29043" xr:uid="{00000000-0005-0000-0000-00007B710000}"/>
    <cellStyle name="Normal 14 2 10 8" xfId="29044" xr:uid="{00000000-0005-0000-0000-00007C710000}"/>
    <cellStyle name="Normal 14 2 10 9" xfId="29045" xr:uid="{00000000-0005-0000-0000-00007D710000}"/>
    <cellStyle name="Normal 14 2 100" xfId="29046" xr:uid="{00000000-0005-0000-0000-00007E710000}"/>
    <cellStyle name="Normal 14 2 101" xfId="29047" xr:uid="{00000000-0005-0000-0000-00007F710000}"/>
    <cellStyle name="Normal 14 2 102" xfId="29048" xr:uid="{00000000-0005-0000-0000-000080710000}"/>
    <cellStyle name="Normal 14 2 103" xfId="29049" xr:uid="{00000000-0005-0000-0000-000081710000}"/>
    <cellStyle name="Normal 14 2 104" xfId="29050" xr:uid="{00000000-0005-0000-0000-000082710000}"/>
    <cellStyle name="Normal 14 2 105" xfId="29051" xr:uid="{00000000-0005-0000-0000-000083710000}"/>
    <cellStyle name="Normal 14 2 106" xfId="29052" xr:uid="{00000000-0005-0000-0000-000084710000}"/>
    <cellStyle name="Normal 14 2 107" xfId="29053" xr:uid="{00000000-0005-0000-0000-000085710000}"/>
    <cellStyle name="Normal 14 2 108" xfId="29054" xr:uid="{00000000-0005-0000-0000-000086710000}"/>
    <cellStyle name="Normal 14 2 109" xfId="29055" xr:uid="{00000000-0005-0000-0000-000087710000}"/>
    <cellStyle name="Normal 14 2 11" xfId="29056" xr:uid="{00000000-0005-0000-0000-000088710000}"/>
    <cellStyle name="Normal 14 2 11 10" xfId="29057" xr:uid="{00000000-0005-0000-0000-000089710000}"/>
    <cellStyle name="Normal 14 2 11 2" xfId="29058" xr:uid="{00000000-0005-0000-0000-00008A710000}"/>
    <cellStyle name="Normal 14 2 11 2 2" xfId="29059" xr:uid="{00000000-0005-0000-0000-00008B710000}"/>
    <cellStyle name="Normal 14 2 11 2 2 2" xfId="29060" xr:uid="{00000000-0005-0000-0000-00008C710000}"/>
    <cellStyle name="Normal 14 2 11 2 2 3" xfId="29061" xr:uid="{00000000-0005-0000-0000-00008D710000}"/>
    <cellStyle name="Normal 14 2 11 2 2 4" xfId="29062" xr:uid="{00000000-0005-0000-0000-00008E710000}"/>
    <cellStyle name="Normal 14 2 11 2 2 5" xfId="29063" xr:uid="{00000000-0005-0000-0000-00008F710000}"/>
    <cellStyle name="Normal 14 2 11 2 3" xfId="29064" xr:uid="{00000000-0005-0000-0000-000090710000}"/>
    <cellStyle name="Normal 14 2 11 2 3 2" xfId="29065" xr:uid="{00000000-0005-0000-0000-000091710000}"/>
    <cellStyle name="Normal 14 2 11 2 3 3" xfId="29066" xr:uid="{00000000-0005-0000-0000-000092710000}"/>
    <cellStyle name="Normal 14 2 11 2 3 4" xfId="29067" xr:uid="{00000000-0005-0000-0000-000093710000}"/>
    <cellStyle name="Normal 14 2 11 2 3 5" xfId="29068" xr:uid="{00000000-0005-0000-0000-000094710000}"/>
    <cellStyle name="Normal 14 2 11 2 4" xfId="29069" xr:uid="{00000000-0005-0000-0000-000095710000}"/>
    <cellStyle name="Normal 14 2 11 2 4 2" xfId="29070" xr:uid="{00000000-0005-0000-0000-000096710000}"/>
    <cellStyle name="Normal 14 2 11 2 4 3" xfId="29071" xr:uid="{00000000-0005-0000-0000-000097710000}"/>
    <cellStyle name="Normal 14 2 11 2 4 4" xfId="29072" xr:uid="{00000000-0005-0000-0000-000098710000}"/>
    <cellStyle name="Normal 14 2 11 2 4 5" xfId="29073" xr:uid="{00000000-0005-0000-0000-000099710000}"/>
    <cellStyle name="Normal 14 2 11 2 5" xfId="29074" xr:uid="{00000000-0005-0000-0000-00009A710000}"/>
    <cellStyle name="Normal 14 2 11 2 5 2" xfId="29075" xr:uid="{00000000-0005-0000-0000-00009B710000}"/>
    <cellStyle name="Normal 14 2 11 2 5 3" xfId="29076" xr:uid="{00000000-0005-0000-0000-00009C710000}"/>
    <cellStyle name="Normal 14 2 11 2 5 4" xfId="29077" xr:uid="{00000000-0005-0000-0000-00009D710000}"/>
    <cellStyle name="Normal 14 2 11 2 5 5" xfId="29078" xr:uid="{00000000-0005-0000-0000-00009E710000}"/>
    <cellStyle name="Normal 14 2 11 2 6" xfId="29079" xr:uid="{00000000-0005-0000-0000-00009F710000}"/>
    <cellStyle name="Normal 14 2 11 2 7" xfId="29080" xr:uid="{00000000-0005-0000-0000-0000A0710000}"/>
    <cellStyle name="Normal 14 2 11 2 8" xfId="29081" xr:uid="{00000000-0005-0000-0000-0000A1710000}"/>
    <cellStyle name="Normal 14 2 11 2 9" xfId="29082" xr:uid="{00000000-0005-0000-0000-0000A2710000}"/>
    <cellStyle name="Normal 14 2 11 3" xfId="29083" xr:uid="{00000000-0005-0000-0000-0000A3710000}"/>
    <cellStyle name="Normal 14 2 11 3 2" xfId="29084" xr:uid="{00000000-0005-0000-0000-0000A4710000}"/>
    <cellStyle name="Normal 14 2 11 3 3" xfId="29085" xr:uid="{00000000-0005-0000-0000-0000A5710000}"/>
    <cellStyle name="Normal 14 2 11 3 4" xfId="29086" xr:uid="{00000000-0005-0000-0000-0000A6710000}"/>
    <cellStyle name="Normal 14 2 11 3 5" xfId="29087" xr:uid="{00000000-0005-0000-0000-0000A7710000}"/>
    <cellStyle name="Normal 14 2 11 4" xfId="29088" xr:uid="{00000000-0005-0000-0000-0000A8710000}"/>
    <cellStyle name="Normal 14 2 11 4 2" xfId="29089" xr:uid="{00000000-0005-0000-0000-0000A9710000}"/>
    <cellStyle name="Normal 14 2 11 4 3" xfId="29090" xr:uid="{00000000-0005-0000-0000-0000AA710000}"/>
    <cellStyle name="Normal 14 2 11 4 4" xfId="29091" xr:uid="{00000000-0005-0000-0000-0000AB710000}"/>
    <cellStyle name="Normal 14 2 11 4 5" xfId="29092" xr:uid="{00000000-0005-0000-0000-0000AC710000}"/>
    <cellStyle name="Normal 14 2 11 5" xfId="29093" xr:uid="{00000000-0005-0000-0000-0000AD710000}"/>
    <cellStyle name="Normal 14 2 11 5 2" xfId="29094" xr:uid="{00000000-0005-0000-0000-0000AE710000}"/>
    <cellStyle name="Normal 14 2 11 5 3" xfId="29095" xr:uid="{00000000-0005-0000-0000-0000AF710000}"/>
    <cellStyle name="Normal 14 2 11 5 4" xfId="29096" xr:uid="{00000000-0005-0000-0000-0000B0710000}"/>
    <cellStyle name="Normal 14 2 11 5 5" xfId="29097" xr:uid="{00000000-0005-0000-0000-0000B1710000}"/>
    <cellStyle name="Normal 14 2 11 6" xfId="29098" xr:uid="{00000000-0005-0000-0000-0000B2710000}"/>
    <cellStyle name="Normal 14 2 11 6 2" xfId="29099" xr:uid="{00000000-0005-0000-0000-0000B3710000}"/>
    <cellStyle name="Normal 14 2 11 6 3" xfId="29100" xr:uid="{00000000-0005-0000-0000-0000B4710000}"/>
    <cellStyle name="Normal 14 2 11 6 4" xfId="29101" xr:uid="{00000000-0005-0000-0000-0000B5710000}"/>
    <cellStyle name="Normal 14 2 11 6 5" xfId="29102" xr:uid="{00000000-0005-0000-0000-0000B6710000}"/>
    <cellStyle name="Normal 14 2 11 7" xfId="29103" xr:uid="{00000000-0005-0000-0000-0000B7710000}"/>
    <cellStyle name="Normal 14 2 11 8" xfId="29104" xr:uid="{00000000-0005-0000-0000-0000B8710000}"/>
    <cellStyle name="Normal 14 2 11 9" xfId="29105" xr:uid="{00000000-0005-0000-0000-0000B9710000}"/>
    <cellStyle name="Normal 14 2 110" xfId="29106" xr:uid="{00000000-0005-0000-0000-0000BA710000}"/>
    <cellStyle name="Normal 14 2 111" xfId="29107" xr:uid="{00000000-0005-0000-0000-0000BB710000}"/>
    <cellStyle name="Normal 14 2 112" xfId="29108" xr:uid="{00000000-0005-0000-0000-0000BC710000}"/>
    <cellStyle name="Normal 14 2 113" xfId="29109" xr:uid="{00000000-0005-0000-0000-0000BD710000}"/>
    <cellStyle name="Normal 14 2 114" xfId="29110" xr:uid="{00000000-0005-0000-0000-0000BE710000}"/>
    <cellStyle name="Normal 14 2 115" xfId="29111" xr:uid="{00000000-0005-0000-0000-0000BF710000}"/>
    <cellStyle name="Normal 14 2 116" xfId="29112" xr:uid="{00000000-0005-0000-0000-0000C0710000}"/>
    <cellStyle name="Normal 14 2 117" xfId="29113" xr:uid="{00000000-0005-0000-0000-0000C1710000}"/>
    <cellStyle name="Normal 14 2 118" xfId="29114" xr:uid="{00000000-0005-0000-0000-0000C2710000}"/>
    <cellStyle name="Normal 14 2 119" xfId="29115" xr:uid="{00000000-0005-0000-0000-0000C3710000}"/>
    <cellStyle name="Normal 14 2 12" xfId="29116" xr:uid="{00000000-0005-0000-0000-0000C4710000}"/>
    <cellStyle name="Normal 14 2 12 10" xfId="29117" xr:uid="{00000000-0005-0000-0000-0000C5710000}"/>
    <cellStyle name="Normal 14 2 12 2" xfId="29118" xr:uid="{00000000-0005-0000-0000-0000C6710000}"/>
    <cellStyle name="Normal 14 2 12 2 2" xfId="29119" xr:uid="{00000000-0005-0000-0000-0000C7710000}"/>
    <cellStyle name="Normal 14 2 12 2 2 2" xfId="29120" xr:uid="{00000000-0005-0000-0000-0000C8710000}"/>
    <cellStyle name="Normal 14 2 12 2 2 3" xfId="29121" xr:uid="{00000000-0005-0000-0000-0000C9710000}"/>
    <cellStyle name="Normal 14 2 12 2 2 4" xfId="29122" xr:uid="{00000000-0005-0000-0000-0000CA710000}"/>
    <cellStyle name="Normal 14 2 12 2 2 5" xfId="29123" xr:uid="{00000000-0005-0000-0000-0000CB710000}"/>
    <cellStyle name="Normal 14 2 12 2 3" xfId="29124" xr:uid="{00000000-0005-0000-0000-0000CC710000}"/>
    <cellStyle name="Normal 14 2 12 2 3 2" xfId="29125" xr:uid="{00000000-0005-0000-0000-0000CD710000}"/>
    <cellStyle name="Normal 14 2 12 2 3 3" xfId="29126" xr:uid="{00000000-0005-0000-0000-0000CE710000}"/>
    <cellStyle name="Normal 14 2 12 2 3 4" xfId="29127" xr:uid="{00000000-0005-0000-0000-0000CF710000}"/>
    <cellStyle name="Normal 14 2 12 2 3 5" xfId="29128" xr:uid="{00000000-0005-0000-0000-0000D0710000}"/>
    <cellStyle name="Normal 14 2 12 2 4" xfId="29129" xr:uid="{00000000-0005-0000-0000-0000D1710000}"/>
    <cellStyle name="Normal 14 2 12 2 4 2" xfId="29130" xr:uid="{00000000-0005-0000-0000-0000D2710000}"/>
    <cellStyle name="Normal 14 2 12 2 4 3" xfId="29131" xr:uid="{00000000-0005-0000-0000-0000D3710000}"/>
    <cellStyle name="Normal 14 2 12 2 4 4" xfId="29132" xr:uid="{00000000-0005-0000-0000-0000D4710000}"/>
    <cellStyle name="Normal 14 2 12 2 4 5" xfId="29133" xr:uid="{00000000-0005-0000-0000-0000D5710000}"/>
    <cellStyle name="Normal 14 2 12 2 5" xfId="29134" xr:uid="{00000000-0005-0000-0000-0000D6710000}"/>
    <cellStyle name="Normal 14 2 12 2 5 2" xfId="29135" xr:uid="{00000000-0005-0000-0000-0000D7710000}"/>
    <cellStyle name="Normal 14 2 12 2 5 3" xfId="29136" xr:uid="{00000000-0005-0000-0000-0000D8710000}"/>
    <cellStyle name="Normal 14 2 12 2 5 4" xfId="29137" xr:uid="{00000000-0005-0000-0000-0000D9710000}"/>
    <cellStyle name="Normal 14 2 12 2 5 5" xfId="29138" xr:uid="{00000000-0005-0000-0000-0000DA710000}"/>
    <cellStyle name="Normal 14 2 12 2 6" xfId="29139" xr:uid="{00000000-0005-0000-0000-0000DB710000}"/>
    <cellStyle name="Normal 14 2 12 2 7" xfId="29140" xr:uid="{00000000-0005-0000-0000-0000DC710000}"/>
    <cellStyle name="Normal 14 2 12 2 8" xfId="29141" xr:uid="{00000000-0005-0000-0000-0000DD710000}"/>
    <cellStyle name="Normal 14 2 12 2 9" xfId="29142" xr:uid="{00000000-0005-0000-0000-0000DE710000}"/>
    <cellStyle name="Normal 14 2 12 3" xfId="29143" xr:uid="{00000000-0005-0000-0000-0000DF710000}"/>
    <cellStyle name="Normal 14 2 12 3 2" xfId="29144" xr:uid="{00000000-0005-0000-0000-0000E0710000}"/>
    <cellStyle name="Normal 14 2 12 3 3" xfId="29145" xr:uid="{00000000-0005-0000-0000-0000E1710000}"/>
    <cellStyle name="Normal 14 2 12 3 4" xfId="29146" xr:uid="{00000000-0005-0000-0000-0000E2710000}"/>
    <cellStyle name="Normal 14 2 12 3 5" xfId="29147" xr:uid="{00000000-0005-0000-0000-0000E3710000}"/>
    <cellStyle name="Normal 14 2 12 4" xfId="29148" xr:uid="{00000000-0005-0000-0000-0000E4710000}"/>
    <cellStyle name="Normal 14 2 12 4 2" xfId="29149" xr:uid="{00000000-0005-0000-0000-0000E5710000}"/>
    <cellStyle name="Normal 14 2 12 4 3" xfId="29150" xr:uid="{00000000-0005-0000-0000-0000E6710000}"/>
    <cellStyle name="Normal 14 2 12 4 4" xfId="29151" xr:uid="{00000000-0005-0000-0000-0000E7710000}"/>
    <cellStyle name="Normal 14 2 12 4 5" xfId="29152" xr:uid="{00000000-0005-0000-0000-0000E8710000}"/>
    <cellStyle name="Normal 14 2 12 5" xfId="29153" xr:uid="{00000000-0005-0000-0000-0000E9710000}"/>
    <cellStyle name="Normal 14 2 12 5 2" xfId="29154" xr:uid="{00000000-0005-0000-0000-0000EA710000}"/>
    <cellStyle name="Normal 14 2 12 5 3" xfId="29155" xr:uid="{00000000-0005-0000-0000-0000EB710000}"/>
    <cellStyle name="Normal 14 2 12 5 4" xfId="29156" xr:uid="{00000000-0005-0000-0000-0000EC710000}"/>
    <cellStyle name="Normal 14 2 12 5 5" xfId="29157" xr:uid="{00000000-0005-0000-0000-0000ED710000}"/>
    <cellStyle name="Normal 14 2 12 6" xfId="29158" xr:uid="{00000000-0005-0000-0000-0000EE710000}"/>
    <cellStyle name="Normal 14 2 12 6 2" xfId="29159" xr:uid="{00000000-0005-0000-0000-0000EF710000}"/>
    <cellStyle name="Normal 14 2 12 6 3" xfId="29160" xr:uid="{00000000-0005-0000-0000-0000F0710000}"/>
    <cellStyle name="Normal 14 2 12 6 4" xfId="29161" xr:uid="{00000000-0005-0000-0000-0000F1710000}"/>
    <cellStyle name="Normal 14 2 12 6 5" xfId="29162" xr:uid="{00000000-0005-0000-0000-0000F2710000}"/>
    <cellStyle name="Normal 14 2 12 7" xfId="29163" xr:uid="{00000000-0005-0000-0000-0000F3710000}"/>
    <cellStyle name="Normal 14 2 12 8" xfId="29164" xr:uid="{00000000-0005-0000-0000-0000F4710000}"/>
    <cellStyle name="Normal 14 2 12 9" xfId="29165" xr:uid="{00000000-0005-0000-0000-0000F5710000}"/>
    <cellStyle name="Normal 14 2 120" xfId="29166" xr:uid="{00000000-0005-0000-0000-0000F6710000}"/>
    <cellStyle name="Normal 14 2 121" xfId="29167" xr:uid="{00000000-0005-0000-0000-0000F7710000}"/>
    <cellStyle name="Normal 14 2 122" xfId="29168" xr:uid="{00000000-0005-0000-0000-0000F8710000}"/>
    <cellStyle name="Normal 14 2 123" xfId="29169" xr:uid="{00000000-0005-0000-0000-0000F9710000}"/>
    <cellStyle name="Normal 14 2 124" xfId="29170" xr:uid="{00000000-0005-0000-0000-0000FA710000}"/>
    <cellStyle name="Normal 14 2 125" xfId="29171" xr:uid="{00000000-0005-0000-0000-0000FB710000}"/>
    <cellStyle name="Normal 14 2 126" xfId="29172" xr:uid="{00000000-0005-0000-0000-0000FC710000}"/>
    <cellStyle name="Normal 14 2 127" xfId="29173" xr:uid="{00000000-0005-0000-0000-0000FD710000}"/>
    <cellStyle name="Normal 14 2 128" xfId="29174" xr:uid="{00000000-0005-0000-0000-0000FE710000}"/>
    <cellStyle name="Normal 14 2 129" xfId="29175" xr:uid="{00000000-0005-0000-0000-0000FF710000}"/>
    <cellStyle name="Normal 14 2 13" xfId="29176" xr:uid="{00000000-0005-0000-0000-000000720000}"/>
    <cellStyle name="Normal 14 2 13 2" xfId="29177" xr:uid="{00000000-0005-0000-0000-000001720000}"/>
    <cellStyle name="Normal 14 2 13 2 2" xfId="29178" xr:uid="{00000000-0005-0000-0000-000002720000}"/>
    <cellStyle name="Normal 14 2 13 2 3" xfId="29179" xr:uid="{00000000-0005-0000-0000-000003720000}"/>
    <cellStyle name="Normal 14 2 13 2 4" xfId="29180" xr:uid="{00000000-0005-0000-0000-000004720000}"/>
    <cellStyle name="Normal 14 2 13 2 5" xfId="29181" xr:uid="{00000000-0005-0000-0000-000005720000}"/>
    <cellStyle name="Normal 14 2 13 3" xfId="29182" xr:uid="{00000000-0005-0000-0000-000006720000}"/>
    <cellStyle name="Normal 14 2 13 3 2" xfId="29183" xr:uid="{00000000-0005-0000-0000-000007720000}"/>
    <cellStyle name="Normal 14 2 13 3 3" xfId="29184" xr:uid="{00000000-0005-0000-0000-000008720000}"/>
    <cellStyle name="Normal 14 2 13 3 4" xfId="29185" xr:uid="{00000000-0005-0000-0000-000009720000}"/>
    <cellStyle name="Normal 14 2 13 3 5" xfId="29186" xr:uid="{00000000-0005-0000-0000-00000A720000}"/>
    <cellStyle name="Normal 14 2 13 4" xfId="29187" xr:uid="{00000000-0005-0000-0000-00000B720000}"/>
    <cellStyle name="Normal 14 2 13 4 2" xfId="29188" xr:uid="{00000000-0005-0000-0000-00000C720000}"/>
    <cellStyle name="Normal 14 2 13 4 3" xfId="29189" xr:uid="{00000000-0005-0000-0000-00000D720000}"/>
    <cellStyle name="Normal 14 2 13 4 4" xfId="29190" xr:uid="{00000000-0005-0000-0000-00000E720000}"/>
    <cellStyle name="Normal 14 2 13 4 5" xfId="29191" xr:uid="{00000000-0005-0000-0000-00000F720000}"/>
    <cellStyle name="Normal 14 2 13 5" xfId="29192" xr:uid="{00000000-0005-0000-0000-000010720000}"/>
    <cellStyle name="Normal 14 2 13 5 2" xfId="29193" xr:uid="{00000000-0005-0000-0000-000011720000}"/>
    <cellStyle name="Normal 14 2 13 5 3" xfId="29194" xr:uid="{00000000-0005-0000-0000-000012720000}"/>
    <cellStyle name="Normal 14 2 13 5 4" xfId="29195" xr:uid="{00000000-0005-0000-0000-000013720000}"/>
    <cellStyle name="Normal 14 2 13 5 5" xfId="29196" xr:uid="{00000000-0005-0000-0000-000014720000}"/>
    <cellStyle name="Normal 14 2 13 6" xfId="29197" xr:uid="{00000000-0005-0000-0000-000015720000}"/>
    <cellStyle name="Normal 14 2 13 7" xfId="29198" xr:uid="{00000000-0005-0000-0000-000016720000}"/>
    <cellStyle name="Normal 14 2 13 8" xfId="29199" xr:uid="{00000000-0005-0000-0000-000017720000}"/>
    <cellStyle name="Normal 14 2 13 9" xfId="29200" xr:uid="{00000000-0005-0000-0000-000018720000}"/>
    <cellStyle name="Normal 14 2 130" xfId="29201" xr:uid="{00000000-0005-0000-0000-000019720000}"/>
    <cellStyle name="Normal 14 2 131" xfId="29202" xr:uid="{00000000-0005-0000-0000-00001A720000}"/>
    <cellStyle name="Normal 14 2 132" xfId="29203" xr:uid="{00000000-0005-0000-0000-00001B720000}"/>
    <cellStyle name="Normal 14 2 133" xfId="29204" xr:uid="{00000000-0005-0000-0000-00001C720000}"/>
    <cellStyle name="Normal 14 2 134" xfId="29205" xr:uid="{00000000-0005-0000-0000-00001D720000}"/>
    <cellStyle name="Normal 14 2 135" xfId="29206" xr:uid="{00000000-0005-0000-0000-00001E720000}"/>
    <cellStyle name="Normal 14 2 136" xfId="29207" xr:uid="{00000000-0005-0000-0000-00001F720000}"/>
    <cellStyle name="Normal 14 2 137" xfId="29208" xr:uid="{00000000-0005-0000-0000-000020720000}"/>
    <cellStyle name="Normal 14 2 138" xfId="29209" xr:uid="{00000000-0005-0000-0000-000021720000}"/>
    <cellStyle name="Normal 14 2 139" xfId="29210" xr:uid="{00000000-0005-0000-0000-000022720000}"/>
    <cellStyle name="Normal 14 2 14" xfId="29211" xr:uid="{00000000-0005-0000-0000-000023720000}"/>
    <cellStyle name="Normal 14 2 14 2" xfId="29212" xr:uid="{00000000-0005-0000-0000-000024720000}"/>
    <cellStyle name="Normal 14 2 14 3" xfId="29213" xr:uid="{00000000-0005-0000-0000-000025720000}"/>
    <cellStyle name="Normal 14 2 14 4" xfId="29214" xr:uid="{00000000-0005-0000-0000-000026720000}"/>
    <cellStyle name="Normal 14 2 14 5" xfId="29215" xr:uid="{00000000-0005-0000-0000-000027720000}"/>
    <cellStyle name="Normal 14 2 140" xfId="29216" xr:uid="{00000000-0005-0000-0000-000028720000}"/>
    <cellStyle name="Normal 14 2 141" xfId="29217" xr:uid="{00000000-0005-0000-0000-000029720000}"/>
    <cellStyle name="Normal 14 2 142" xfId="29218" xr:uid="{00000000-0005-0000-0000-00002A720000}"/>
    <cellStyle name="Normal 14 2 143" xfId="29219" xr:uid="{00000000-0005-0000-0000-00002B720000}"/>
    <cellStyle name="Normal 14 2 144" xfId="29220" xr:uid="{00000000-0005-0000-0000-00002C720000}"/>
    <cellStyle name="Normal 14 2 145" xfId="29221" xr:uid="{00000000-0005-0000-0000-00002D720000}"/>
    <cellStyle name="Normal 14 2 146" xfId="29222" xr:uid="{00000000-0005-0000-0000-00002E720000}"/>
    <cellStyle name="Normal 14 2 147" xfId="29223" xr:uid="{00000000-0005-0000-0000-00002F720000}"/>
    <cellStyle name="Normal 14 2 148" xfId="29224" xr:uid="{00000000-0005-0000-0000-000030720000}"/>
    <cellStyle name="Normal 14 2 149" xfId="29225" xr:uid="{00000000-0005-0000-0000-000031720000}"/>
    <cellStyle name="Normal 14 2 15" xfId="29226" xr:uid="{00000000-0005-0000-0000-000032720000}"/>
    <cellStyle name="Normal 14 2 15 2" xfId="29227" xr:uid="{00000000-0005-0000-0000-000033720000}"/>
    <cellStyle name="Normal 14 2 15 3" xfId="29228" xr:uid="{00000000-0005-0000-0000-000034720000}"/>
    <cellStyle name="Normal 14 2 15 4" xfId="29229" xr:uid="{00000000-0005-0000-0000-000035720000}"/>
    <cellStyle name="Normal 14 2 15 5" xfId="29230" xr:uid="{00000000-0005-0000-0000-000036720000}"/>
    <cellStyle name="Normal 14 2 150" xfId="29231" xr:uid="{00000000-0005-0000-0000-000037720000}"/>
    <cellStyle name="Normal 14 2 151" xfId="29232" xr:uid="{00000000-0005-0000-0000-000038720000}"/>
    <cellStyle name="Normal 14 2 152" xfId="29233" xr:uid="{00000000-0005-0000-0000-000039720000}"/>
    <cellStyle name="Normal 14 2 153" xfId="29234" xr:uid="{00000000-0005-0000-0000-00003A720000}"/>
    <cellStyle name="Normal 14 2 154" xfId="29235" xr:uid="{00000000-0005-0000-0000-00003B720000}"/>
    <cellStyle name="Normal 14 2 155" xfId="29236" xr:uid="{00000000-0005-0000-0000-00003C720000}"/>
    <cellStyle name="Normal 14 2 156" xfId="29237" xr:uid="{00000000-0005-0000-0000-00003D720000}"/>
    <cellStyle name="Normal 14 2 157" xfId="29238" xr:uid="{00000000-0005-0000-0000-00003E720000}"/>
    <cellStyle name="Normal 14 2 158" xfId="29239" xr:uid="{00000000-0005-0000-0000-00003F720000}"/>
    <cellStyle name="Normal 14 2 159" xfId="29240" xr:uid="{00000000-0005-0000-0000-000040720000}"/>
    <cellStyle name="Normal 14 2 16" xfId="29241" xr:uid="{00000000-0005-0000-0000-000041720000}"/>
    <cellStyle name="Normal 14 2 16 2" xfId="29242" xr:uid="{00000000-0005-0000-0000-000042720000}"/>
    <cellStyle name="Normal 14 2 16 3" xfId="29243" xr:uid="{00000000-0005-0000-0000-000043720000}"/>
    <cellStyle name="Normal 14 2 16 4" xfId="29244" xr:uid="{00000000-0005-0000-0000-000044720000}"/>
    <cellStyle name="Normal 14 2 16 5" xfId="29245" xr:uid="{00000000-0005-0000-0000-000045720000}"/>
    <cellStyle name="Normal 14 2 160" xfId="29246" xr:uid="{00000000-0005-0000-0000-000046720000}"/>
    <cellStyle name="Normal 14 2 17" xfId="29247" xr:uid="{00000000-0005-0000-0000-000047720000}"/>
    <cellStyle name="Normal 14 2 17 2" xfId="29248" xr:uid="{00000000-0005-0000-0000-000048720000}"/>
    <cellStyle name="Normal 14 2 17 3" xfId="29249" xr:uid="{00000000-0005-0000-0000-000049720000}"/>
    <cellStyle name="Normal 14 2 17 4" xfId="29250" xr:uid="{00000000-0005-0000-0000-00004A720000}"/>
    <cellStyle name="Normal 14 2 17 5" xfId="29251" xr:uid="{00000000-0005-0000-0000-00004B720000}"/>
    <cellStyle name="Normal 14 2 18" xfId="29252" xr:uid="{00000000-0005-0000-0000-00004C720000}"/>
    <cellStyle name="Normal 14 2 19" xfId="29253" xr:uid="{00000000-0005-0000-0000-00004D720000}"/>
    <cellStyle name="Normal 14 2 2" xfId="29254" xr:uid="{00000000-0005-0000-0000-00004E720000}"/>
    <cellStyle name="Normal 14 2 2 10" xfId="29255" xr:uid="{00000000-0005-0000-0000-00004F720000}"/>
    <cellStyle name="Normal 14 2 2 100" xfId="29256" xr:uid="{00000000-0005-0000-0000-000050720000}"/>
    <cellStyle name="Normal 14 2 2 101" xfId="29257" xr:uid="{00000000-0005-0000-0000-000051720000}"/>
    <cellStyle name="Normal 14 2 2 102" xfId="29258" xr:uid="{00000000-0005-0000-0000-000052720000}"/>
    <cellStyle name="Normal 14 2 2 103" xfId="29259" xr:uid="{00000000-0005-0000-0000-000053720000}"/>
    <cellStyle name="Normal 14 2 2 104" xfId="29260" xr:uid="{00000000-0005-0000-0000-000054720000}"/>
    <cellStyle name="Normal 14 2 2 105" xfId="29261" xr:uid="{00000000-0005-0000-0000-000055720000}"/>
    <cellStyle name="Normal 14 2 2 106" xfId="29262" xr:uid="{00000000-0005-0000-0000-000056720000}"/>
    <cellStyle name="Normal 14 2 2 107" xfId="29263" xr:uid="{00000000-0005-0000-0000-000057720000}"/>
    <cellStyle name="Normal 14 2 2 108" xfId="29264" xr:uid="{00000000-0005-0000-0000-000058720000}"/>
    <cellStyle name="Normal 14 2 2 109" xfId="29265" xr:uid="{00000000-0005-0000-0000-000059720000}"/>
    <cellStyle name="Normal 14 2 2 11" xfId="29266" xr:uid="{00000000-0005-0000-0000-00005A720000}"/>
    <cellStyle name="Normal 14 2 2 110" xfId="29267" xr:uid="{00000000-0005-0000-0000-00005B720000}"/>
    <cellStyle name="Normal 14 2 2 111" xfId="29268" xr:uid="{00000000-0005-0000-0000-00005C720000}"/>
    <cellStyle name="Normal 14 2 2 112" xfId="29269" xr:uid="{00000000-0005-0000-0000-00005D720000}"/>
    <cellStyle name="Normal 14 2 2 113" xfId="29270" xr:uid="{00000000-0005-0000-0000-00005E720000}"/>
    <cellStyle name="Normal 14 2 2 114" xfId="29271" xr:uid="{00000000-0005-0000-0000-00005F720000}"/>
    <cellStyle name="Normal 14 2 2 115" xfId="29272" xr:uid="{00000000-0005-0000-0000-000060720000}"/>
    <cellStyle name="Normal 14 2 2 116" xfId="29273" xr:uid="{00000000-0005-0000-0000-000061720000}"/>
    <cellStyle name="Normal 14 2 2 117" xfId="29274" xr:uid="{00000000-0005-0000-0000-000062720000}"/>
    <cellStyle name="Normal 14 2 2 118" xfId="29275" xr:uid="{00000000-0005-0000-0000-000063720000}"/>
    <cellStyle name="Normal 14 2 2 119" xfId="29276" xr:uid="{00000000-0005-0000-0000-000064720000}"/>
    <cellStyle name="Normal 14 2 2 12" xfId="29277" xr:uid="{00000000-0005-0000-0000-000065720000}"/>
    <cellStyle name="Normal 14 2 2 120" xfId="29278" xr:uid="{00000000-0005-0000-0000-000066720000}"/>
    <cellStyle name="Normal 14 2 2 121" xfId="29279" xr:uid="{00000000-0005-0000-0000-000067720000}"/>
    <cellStyle name="Normal 14 2 2 122" xfId="29280" xr:uid="{00000000-0005-0000-0000-000068720000}"/>
    <cellStyle name="Normal 14 2 2 123" xfId="29281" xr:uid="{00000000-0005-0000-0000-000069720000}"/>
    <cellStyle name="Normal 14 2 2 124" xfId="29282" xr:uid="{00000000-0005-0000-0000-00006A720000}"/>
    <cellStyle name="Normal 14 2 2 125" xfId="29283" xr:uid="{00000000-0005-0000-0000-00006B720000}"/>
    <cellStyle name="Normal 14 2 2 126" xfId="29284" xr:uid="{00000000-0005-0000-0000-00006C720000}"/>
    <cellStyle name="Normal 14 2 2 127" xfId="29285" xr:uid="{00000000-0005-0000-0000-00006D720000}"/>
    <cellStyle name="Normal 14 2 2 128" xfId="29286" xr:uid="{00000000-0005-0000-0000-00006E720000}"/>
    <cellStyle name="Normal 14 2 2 129" xfId="29287" xr:uid="{00000000-0005-0000-0000-00006F720000}"/>
    <cellStyle name="Normal 14 2 2 13" xfId="29288" xr:uid="{00000000-0005-0000-0000-000070720000}"/>
    <cellStyle name="Normal 14 2 2 130" xfId="29289" xr:uid="{00000000-0005-0000-0000-000071720000}"/>
    <cellStyle name="Normal 14 2 2 131" xfId="29290" xr:uid="{00000000-0005-0000-0000-000072720000}"/>
    <cellStyle name="Normal 14 2 2 132" xfId="29291" xr:uid="{00000000-0005-0000-0000-000073720000}"/>
    <cellStyle name="Normal 14 2 2 133" xfId="29292" xr:uid="{00000000-0005-0000-0000-000074720000}"/>
    <cellStyle name="Normal 14 2 2 134" xfId="29293" xr:uid="{00000000-0005-0000-0000-000075720000}"/>
    <cellStyle name="Normal 14 2 2 135" xfId="29294" xr:uid="{00000000-0005-0000-0000-000076720000}"/>
    <cellStyle name="Normal 14 2 2 136" xfId="29295" xr:uid="{00000000-0005-0000-0000-000077720000}"/>
    <cellStyle name="Normal 14 2 2 137" xfId="29296" xr:uid="{00000000-0005-0000-0000-000078720000}"/>
    <cellStyle name="Normal 14 2 2 138" xfId="29297" xr:uid="{00000000-0005-0000-0000-000079720000}"/>
    <cellStyle name="Normal 14 2 2 139" xfId="29298" xr:uid="{00000000-0005-0000-0000-00007A720000}"/>
    <cellStyle name="Normal 14 2 2 14" xfId="29299" xr:uid="{00000000-0005-0000-0000-00007B720000}"/>
    <cellStyle name="Normal 14 2 2 140" xfId="29300" xr:uid="{00000000-0005-0000-0000-00007C720000}"/>
    <cellStyle name="Normal 14 2 2 141" xfId="29301" xr:uid="{00000000-0005-0000-0000-00007D720000}"/>
    <cellStyle name="Normal 14 2 2 142" xfId="29302" xr:uid="{00000000-0005-0000-0000-00007E720000}"/>
    <cellStyle name="Normal 14 2 2 143" xfId="29303" xr:uid="{00000000-0005-0000-0000-00007F720000}"/>
    <cellStyle name="Normal 14 2 2 144" xfId="29304" xr:uid="{00000000-0005-0000-0000-000080720000}"/>
    <cellStyle name="Normal 14 2 2 145" xfId="29305" xr:uid="{00000000-0005-0000-0000-000081720000}"/>
    <cellStyle name="Normal 14 2 2 146" xfId="29306" xr:uid="{00000000-0005-0000-0000-000082720000}"/>
    <cellStyle name="Normal 14 2 2 147" xfId="29307" xr:uid="{00000000-0005-0000-0000-000083720000}"/>
    <cellStyle name="Normal 14 2 2 15" xfId="29308" xr:uid="{00000000-0005-0000-0000-000084720000}"/>
    <cellStyle name="Normal 14 2 2 16" xfId="29309" xr:uid="{00000000-0005-0000-0000-000085720000}"/>
    <cellStyle name="Normal 14 2 2 17" xfId="29310" xr:uid="{00000000-0005-0000-0000-000086720000}"/>
    <cellStyle name="Normal 14 2 2 18" xfId="29311" xr:uid="{00000000-0005-0000-0000-000087720000}"/>
    <cellStyle name="Normal 14 2 2 19" xfId="29312" xr:uid="{00000000-0005-0000-0000-000088720000}"/>
    <cellStyle name="Normal 14 2 2 2" xfId="29313" xr:uid="{00000000-0005-0000-0000-000089720000}"/>
    <cellStyle name="Normal 14 2 2 2 2" xfId="29314" xr:uid="{00000000-0005-0000-0000-00008A720000}"/>
    <cellStyle name="Normal 14 2 2 2 2 2" xfId="29315" xr:uid="{00000000-0005-0000-0000-00008B720000}"/>
    <cellStyle name="Normal 14 2 2 2 2 3" xfId="29316" xr:uid="{00000000-0005-0000-0000-00008C720000}"/>
    <cellStyle name="Normal 14 2 2 2 2 4" xfId="29317" xr:uid="{00000000-0005-0000-0000-00008D720000}"/>
    <cellStyle name="Normal 14 2 2 2 2 5" xfId="29318" xr:uid="{00000000-0005-0000-0000-00008E720000}"/>
    <cellStyle name="Normal 14 2 2 2 3" xfId="29319" xr:uid="{00000000-0005-0000-0000-00008F720000}"/>
    <cellStyle name="Normal 14 2 2 2 3 2" xfId="29320" xr:uid="{00000000-0005-0000-0000-000090720000}"/>
    <cellStyle name="Normal 14 2 2 2 3 3" xfId="29321" xr:uid="{00000000-0005-0000-0000-000091720000}"/>
    <cellStyle name="Normal 14 2 2 2 3 4" xfId="29322" xr:uid="{00000000-0005-0000-0000-000092720000}"/>
    <cellStyle name="Normal 14 2 2 2 3 5" xfId="29323" xr:uid="{00000000-0005-0000-0000-000093720000}"/>
    <cellStyle name="Normal 14 2 2 2 4" xfId="29324" xr:uid="{00000000-0005-0000-0000-000094720000}"/>
    <cellStyle name="Normal 14 2 2 2 4 2" xfId="29325" xr:uid="{00000000-0005-0000-0000-000095720000}"/>
    <cellStyle name="Normal 14 2 2 2 4 3" xfId="29326" xr:uid="{00000000-0005-0000-0000-000096720000}"/>
    <cellStyle name="Normal 14 2 2 2 4 4" xfId="29327" xr:uid="{00000000-0005-0000-0000-000097720000}"/>
    <cellStyle name="Normal 14 2 2 2 4 5" xfId="29328" xr:uid="{00000000-0005-0000-0000-000098720000}"/>
    <cellStyle name="Normal 14 2 2 2 5" xfId="29329" xr:uid="{00000000-0005-0000-0000-000099720000}"/>
    <cellStyle name="Normal 14 2 2 2 5 2" xfId="29330" xr:uid="{00000000-0005-0000-0000-00009A720000}"/>
    <cellStyle name="Normal 14 2 2 2 5 3" xfId="29331" xr:uid="{00000000-0005-0000-0000-00009B720000}"/>
    <cellStyle name="Normal 14 2 2 2 5 4" xfId="29332" xr:uid="{00000000-0005-0000-0000-00009C720000}"/>
    <cellStyle name="Normal 14 2 2 2 5 5" xfId="29333" xr:uid="{00000000-0005-0000-0000-00009D720000}"/>
    <cellStyle name="Normal 14 2 2 2 6" xfId="29334" xr:uid="{00000000-0005-0000-0000-00009E720000}"/>
    <cellStyle name="Normal 14 2 2 2 7" xfId="29335" xr:uid="{00000000-0005-0000-0000-00009F720000}"/>
    <cellStyle name="Normal 14 2 2 2 8" xfId="29336" xr:uid="{00000000-0005-0000-0000-0000A0720000}"/>
    <cellStyle name="Normal 14 2 2 2 9" xfId="29337" xr:uid="{00000000-0005-0000-0000-0000A1720000}"/>
    <cellStyle name="Normal 14 2 2 20" xfId="29338" xr:uid="{00000000-0005-0000-0000-0000A2720000}"/>
    <cellStyle name="Normal 14 2 2 21" xfId="29339" xr:uid="{00000000-0005-0000-0000-0000A3720000}"/>
    <cellStyle name="Normal 14 2 2 22" xfId="29340" xr:uid="{00000000-0005-0000-0000-0000A4720000}"/>
    <cellStyle name="Normal 14 2 2 23" xfId="29341" xr:uid="{00000000-0005-0000-0000-0000A5720000}"/>
    <cellStyle name="Normal 14 2 2 24" xfId="29342" xr:uid="{00000000-0005-0000-0000-0000A6720000}"/>
    <cellStyle name="Normal 14 2 2 25" xfId="29343" xr:uid="{00000000-0005-0000-0000-0000A7720000}"/>
    <cellStyle name="Normal 14 2 2 26" xfId="29344" xr:uid="{00000000-0005-0000-0000-0000A8720000}"/>
    <cellStyle name="Normal 14 2 2 27" xfId="29345" xr:uid="{00000000-0005-0000-0000-0000A9720000}"/>
    <cellStyle name="Normal 14 2 2 28" xfId="29346" xr:uid="{00000000-0005-0000-0000-0000AA720000}"/>
    <cellStyle name="Normal 14 2 2 29" xfId="29347" xr:uid="{00000000-0005-0000-0000-0000AB720000}"/>
    <cellStyle name="Normal 14 2 2 3" xfId="29348" xr:uid="{00000000-0005-0000-0000-0000AC720000}"/>
    <cellStyle name="Normal 14 2 2 3 2" xfId="29349" xr:uid="{00000000-0005-0000-0000-0000AD720000}"/>
    <cellStyle name="Normal 14 2 2 3 3" xfId="29350" xr:uid="{00000000-0005-0000-0000-0000AE720000}"/>
    <cellStyle name="Normal 14 2 2 3 4" xfId="29351" xr:uid="{00000000-0005-0000-0000-0000AF720000}"/>
    <cellStyle name="Normal 14 2 2 3 5" xfId="29352" xr:uid="{00000000-0005-0000-0000-0000B0720000}"/>
    <cellStyle name="Normal 14 2 2 30" xfId="29353" xr:uid="{00000000-0005-0000-0000-0000B1720000}"/>
    <cellStyle name="Normal 14 2 2 31" xfId="29354" xr:uid="{00000000-0005-0000-0000-0000B2720000}"/>
    <cellStyle name="Normal 14 2 2 32" xfId="29355" xr:uid="{00000000-0005-0000-0000-0000B3720000}"/>
    <cellStyle name="Normal 14 2 2 33" xfId="29356" xr:uid="{00000000-0005-0000-0000-0000B4720000}"/>
    <cellStyle name="Normal 14 2 2 34" xfId="29357" xr:uid="{00000000-0005-0000-0000-0000B5720000}"/>
    <cellStyle name="Normal 14 2 2 35" xfId="29358" xr:uid="{00000000-0005-0000-0000-0000B6720000}"/>
    <cellStyle name="Normal 14 2 2 36" xfId="29359" xr:uid="{00000000-0005-0000-0000-0000B7720000}"/>
    <cellStyle name="Normal 14 2 2 37" xfId="29360" xr:uid="{00000000-0005-0000-0000-0000B8720000}"/>
    <cellStyle name="Normal 14 2 2 38" xfId="29361" xr:uid="{00000000-0005-0000-0000-0000B9720000}"/>
    <cellStyle name="Normal 14 2 2 39" xfId="29362" xr:uid="{00000000-0005-0000-0000-0000BA720000}"/>
    <cellStyle name="Normal 14 2 2 4" xfId="29363" xr:uid="{00000000-0005-0000-0000-0000BB720000}"/>
    <cellStyle name="Normal 14 2 2 4 2" xfId="29364" xr:uid="{00000000-0005-0000-0000-0000BC720000}"/>
    <cellStyle name="Normal 14 2 2 4 3" xfId="29365" xr:uid="{00000000-0005-0000-0000-0000BD720000}"/>
    <cellStyle name="Normal 14 2 2 4 4" xfId="29366" xr:uid="{00000000-0005-0000-0000-0000BE720000}"/>
    <cellStyle name="Normal 14 2 2 4 5" xfId="29367" xr:uid="{00000000-0005-0000-0000-0000BF720000}"/>
    <cellStyle name="Normal 14 2 2 40" xfId="29368" xr:uid="{00000000-0005-0000-0000-0000C0720000}"/>
    <cellStyle name="Normal 14 2 2 41" xfId="29369" xr:uid="{00000000-0005-0000-0000-0000C1720000}"/>
    <cellStyle name="Normal 14 2 2 42" xfId="29370" xr:uid="{00000000-0005-0000-0000-0000C2720000}"/>
    <cellStyle name="Normal 14 2 2 43" xfId="29371" xr:uid="{00000000-0005-0000-0000-0000C3720000}"/>
    <cellStyle name="Normal 14 2 2 44" xfId="29372" xr:uid="{00000000-0005-0000-0000-0000C4720000}"/>
    <cellStyle name="Normal 14 2 2 45" xfId="29373" xr:uid="{00000000-0005-0000-0000-0000C5720000}"/>
    <cellStyle name="Normal 14 2 2 46" xfId="29374" xr:uid="{00000000-0005-0000-0000-0000C6720000}"/>
    <cellStyle name="Normal 14 2 2 47" xfId="29375" xr:uid="{00000000-0005-0000-0000-0000C7720000}"/>
    <cellStyle name="Normal 14 2 2 48" xfId="29376" xr:uid="{00000000-0005-0000-0000-0000C8720000}"/>
    <cellStyle name="Normal 14 2 2 49" xfId="29377" xr:uid="{00000000-0005-0000-0000-0000C9720000}"/>
    <cellStyle name="Normal 14 2 2 5" xfId="29378" xr:uid="{00000000-0005-0000-0000-0000CA720000}"/>
    <cellStyle name="Normal 14 2 2 5 2" xfId="29379" xr:uid="{00000000-0005-0000-0000-0000CB720000}"/>
    <cellStyle name="Normal 14 2 2 5 3" xfId="29380" xr:uid="{00000000-0005-0000-0000-0000CC720000}"/>
    <cellStyle name="Normal 14 2 2 5 4" xfId="29381" xr:uid="{00000000-0005-0000-0000-0000CD720000}"/>
    <cellStyle name="Normal 14 2 2 5 5" xfId="29382" xr:uid="{00000000-0005-0000-0000-0000CE720000}"/>
    <cellStyle name="Normal 14 2 2 50" xfId="29383" xr:uid="{00000000-0005-0000-0000-0000CF720000}"/>
    <cellStyle name="Normal 14 2 2 51" xfId="29384" xr:uid="{00000000-0005-0000-0000-0000D0720000}"/>
    <cellStyle name="Normal 14 2 2 52" xfId="29385" xr:uid="{00000000-0005-0000-0000-0000D1720000}"/>
    <cellStyle name="Normal 14 2 2 53" xfId="29386" xr:uid="{00000000-0005-0000-0000-0000D2720000}"/>
    <cellStyle name="Normal 14 2 2 54" xfId="29387" xr:uid="{00000000-0005-0000-0000-0000D3720000}"/>
    <cellStyle name="Normal 14 2 2 55" xfId="29388" xr:uid="{00000000-0005-0000-0000-0000D4720000}"/>
    <cellStyle name="Normal 14 2 2 56" xfId="29389" xr:uid="{00000000-0005-0000-0000-0000D5720000}"/>
    <cellStyle name="Normal 14 2 2 57" xfId="29390" xr:uid="{00000000-0005-0000-0000-0000D6720000}"/>
    <cellStyle name="Normal 14 2 2 58" xfId="29391" xr:uid="{00000000-0005-0000-0000-0000D7720000}"/>
    <cellStyle name="Normal 14 2 2 59" xfId="29392" xr:uid="{00000000-0005-0000-0000-0000D8720000}"/>
    <cellStyle name="Normal 14 2 2 6" xfId="29393" xr:uid="{00000000-0005-0000-0000-0000D9720000}"/>
    <cellStyle name="Normal 14 2 2 6 2" xfId="29394" xr:uid="{00000000-0005-0000-0000-0000DA720000}"/>
    <cellStyle name="Normal 14 2 2 6 3" xfId="29395" xr:uid="{00000000-0005-0000-0000-0000DB720000}"/>
    <cellStyle name="Normal 14 2 2 6 4" xfId="29396" xr:uid="{00000000-0005-0000-0000-0000DC720000}"/>
    <cellStyle name="Normal 14 2 2 6 5" xfId="29397" xr:uid="{00000000-0005-0000-0000-0000DD720000}"/>
    <cellStyle name="Normal 14 2 2 60" xfId="29398" xr:uid="{00000000-0005-0000-0000-0000DE720000}"/>
    <cellStyle name="Normal 14 2 2 61" xfId="29399" xr:uid="{00000000-0005-0000-0000-0000DF720000}"/>
    <cellStyle name="Normal 14 2 2 62" xfId="29400" xr:uid="{00000000-0005-0000-0000-0000E0720000}"/>
    <cellStyle name="Normal 14 2 2 63" xfId="29401" xr:uid="{00000000-0005-0000-0000-0000E1720000}"/>
    <cellStyle name="Normal 14 2 2 64" xfId="29402" xr:uid="{00000000-0005-0000-0000-0000E2720000}"/>
    <cellStyle name="Normal 14 2 2 65" xfId="29403" xr:uid="{00000000-0005-0000-0000-0000E3720000}"/>
    <cellStyle name="Normal 14 2 2 66" xfId="29404" xr:uid="{00000000-0005-0000-0000-0000E4720000}"/>
    <cellStyle name="Normal 14 2 2 67" xfId="29405" xr:uid="{00000000-0005-0000-0000-0000E5720000}"/>
    <cellStyle name="Normal 14 2 2 68" xfId="29406" xr:uid="{00000000-0005-0000-0000-0000E6720000}"/>
    <cellStyle name="Normal 14 2 2 69" xfId="29407" xr:uid="{00000000-0005-0000-0000-0000E7720000}"/>
    <cellStyle name="Normal 14 2 2 7" xfId="29408" xr:uid="{00000000-0005-0000-0000-0000E8720000}"/>
    <cellStyle name="Normal 14 2 2 70" xfId="29409" xr:uid="{00000000-0005-0000-0000-0000E9720000}"/>
    <cellStyle name="Normal 14 2 2 71" xfId="29410" xr:uid="{00000000-0005-0000-0000-0000EA720000}"/>
    <cellStyle name="Normal 14 2 2 72" xfId="29411" xr:uid="{00000000-0005-0000-0000-0000EB720000}"/>
    <cellStyle name="Normal 14 2 2 73" xfId="29412" xr:uid="{00000000-0005-0000-0000-0000EC720000}"/>
    <cellStyle name="Normal 14 2 2 74" xfId="29413" xr:uid="{00000000-0005-0000-0000-0000ED720000}"/>
    <cellStyle name="Normal 14 2 2 75" xfId="29414" xr:uid="{00000000-0005-0000-0000-0000EE720000}"/>
    <cellStyle name="Normal 14 2 2 76" xfId="29415" xr:uid="{00000000-0005-0000-0000-0000EF720000}"/>
    <cellStyle name="Normal 14 2 2 77" xfId="29416" xr:uid="{00000000-0005-0000-0000-0000F0720000}"/>
    <cellStyle name="Normal 14 2 2 78" xfId="29417" xr:uid="{00000000-0005-0000-0000-0000F1720000}"/>
    <cellStyle name="Normal 14 2 2 79" xfId="29418" xr:uid="{00000000-0005-0000-0000-0000F2720000}"/>
    <cellStyle name="Normal 14 2 2 8" xfId="29419" xr:uid="{00000000-0005-0000-0000-0000F3720000}"/>
    <cellStyle name="Normal 14 2 2 80" xfId="29420" xr:uid="{00000000-0005-0000-0000-0000F4720000}"/>
    <cellStyle name="Normal 14 2 2 81" xfId="29421" xr:uid="{00000000-0005-0000-0000-0000F5720000}"/>
    <cellStyle name="Normal 14 2 2 82" xfId="29422" xr:uid="{00000000-0005-0000-0000-0000F6720000}"/>
    <cellStyle name="Normal 14 2 2 83" xfId="29423" xr:uid="{00000000-0005-0000-0000-0000F7720000}"/>
    <cellStyle name="Normal 14 2 2 84" xfId="29424" xr:uid="{00000000-0005-0000-0000-0000F8720000}"/>
    <cellStyle name="Normal 14 2 2 85" xfId="29425" xr:uid="{00000000-0005-0000-0000-0000F9720000}"/>
    <cellStyle name="Normal 14 2 2 86" xfId="29426" xr:uid="{00000000-0005-0000-0000-0000FA720000}"/>
    <cellStyle name="Normal 14 2 2 87" xfId="29427" xr:uid="{00000000-0005-0000-0000-0000FB720000}"/>
    <cellStyle name="Normal 14 2 2 88" xfId="29428" xr:uid="{00000000-0005-0000-0000-0000FC720000}"/>
    <cellStyle name="Normal 14 2 2 89" xfId="29429" xr:uid="{00000000-0005-0000-0000-0000FD720000}"/>
    <cellStyle name="Normal 14 2 2 9" xfId="29430" xr:uid="{00000000-0005-0000-0000-0000FE720000}"/>
    <cellStyle name="Normal 14 2 2 90" xfId="29431" xr:uid="{00000000-0005-0000-0000-0000FF720000}"/>
    <cellStyle name="Normal 14 2 2 91" xfId="29432" xr:uid="{00000000-0005-0000-0000-000000730000}"/>
    <cellStyle name="Normal 14 2 2 92" xfId="29433" xr:uid="{00000000-0005-0000-0000-000001730000}"/>
    <cellStyle name="Normal 14 2 2 93" xfId="29434" xr:uid="{00000000-0005-0000-0000-000002730000}"/>
    <cellStyle name="Normal 14 2 2 94" xfId="29435" xr:uid="{00000000-0005-0000-0000-000003730000}"/>
    <cellStyle name="Normal 14 2 2 95" xfId="29436" xr:uid="{00000000-0005-0000-0000-000004730000}"/>
    <cellStyle name="Normal 14 2 2 96" xfId="29437" xr:uid="{00000000-0005-0000-0000-000005730000}"/>
    <cellStyle name="Normal 14 2 2 97" xfId="29438" xr:uid="{00000000-0005-0000-0000-000006730000}"/>
    <cellStyle name="Normal 14 2 2 98" xfId="29439" xr:uid="{00000000-0005-0000-0000-000007730000}"/>
    <cellStyle name="Normal 14 2 2 99" xfId="29440" xr:uid="{00000000-0005-0000-0000-000008730000}"/>
    <cellStyle name="Normal 14 2 20" xfId="29441" xr:uid="{00000000-0005-0000-0000-000009730000}"/>
    <cellStyle name="Normal 14 2 21" xfId="29442" xr:uid="{00000000-0005-0000-0000-00000A730000}"/>
    <cellStyle name="Normal 14 2 22" xfId="29443" xr:uid="{00000000-0005-0000-0000-00000B730000}"/>
    <cellStyle name="Normal 14 2 23" xfId="29444" xr:uid="{00000000-0005-0000-0000-00000C730000}"/>
    <cellStyle name="Normal 14 2 24" xfId="29445" xr:uid="{00000000-0005-0000-0000-00000D730000}"/>
    <cellStyle name="Normal 14 2 25" xfId="29446" xr:uid="{00000000-0005-0000-0000-00000E730000}"/>
    <cellStyle name="Normal 14 2 26" xfId="29447" xr:uid="{00000000-0005-0000-0000-00000F730000}"/>
    <cellStyle name="Normal 14 2 27" xfId="29448" xr:uid="{00000000-0005-0000-0000-000010730000}"/>
    <cellStyle name="Normal 14 2 28" xfId="29449" xr:uid="{00000000-0005-0000-0000-000011730000}"/>
    <cellStyle name="Normal 14 2 29" xfId="29450" xr:uid="{00000000-0005-0000-0000-000012730000}"/>
    <cellStyle name="Normal 14 2 3" xfId="29451" xr:uid="{00000000-0005-0000-0000-000013730000}"/>
    <cellStyle name="Normal 14 2 3 10" xfId="29452" xr:uid="{00000000-0005-0000-0000-000014730000}"/>
    <cellStyle name="Normal 14 2 3 2" xfId="29453" xr:uid="{00000000-0005-0000-0000-000015730000}"/>
    <cellStyle name="Normal 14 2 3 2 2" xfId="29454" xr:uid="{00000000-0005-0000-0000-000016730000}"/>
    <cellStyle name="Normal 14 2 3 2 2 2" xfId="29455" xr:uid="{00000000-0005-0000-0000-000017730000}"/>
    <cellStyle name="Normal 14 2 3 2 2 3" xfId="29456" xr:uid="{00000000-0005-0000-0000-000018730000}"/>
    <cellStyle name="Normal 14 2 3 2 2 4" xfId="29457" xr:uid="{00000000-0005-0000-0000-000019730000}"/>
    <cellStyle name="Normal 14 2 3 2 2 5" xfId="29458" xr:uid="{00000000-0005-0000-0000-00001A730000}"/>
    <cellStyle name="Normal 14 2 3 2 3" xfId="29459" xr:uid="{00000000-0005-0000-0000-00001B730000}"/>
    <cellStyle name="Normal 14 2 3 2 3 2" xfId="29460" xr:uid="{00000000-0005-0000-0000-00001C730000}"/>
    <cellStyle name="Normal 14 2 3 2 3 3" xfId="29461" xr:uid="{00000000-0005-0000-0000-00001D730000}"/>
    <cellStyle name="Normal 14 2 3 2 3 4" xfId="29462" xr:uid="{00000000-0005-0000-0000-00001E730000}"/>
    <cellStyle name="Normal 14 2 3 2 3 5" xfId="29463" xr:uid="{00000000-0005-0000-0000-00001F730000}"/>
    <cellStyle name="Normal 14 2 3 2 4" xfId="29464" xr:uid="{00000000-0005-0000-0000-000020730000}"/>
    <cellStyle name="Normal 14 2 3 2 4 2" xfId="29465" xr:uid="{00000000-0005-0000-0000-000021730000}"/>
    <cellStyle name="Normal 14 2 3 2 4 3" xfId="29466" xr:uid="{00000000-0005-0000-0000-000022730000}"/>
    <cellStyle name="Normal 14 2 3 2 4 4" xfId="29467" xr:uid="{00000000-0005-0000-0000-000023730000}"/>
    <cellStyle name="Normal 14 2 3 2 4 5" xfId="29468" xr:uid="{00000000-0005-0000-0000-000024730000}"/>
    <cellStyle name="Normal 14 2 3 2 5" xfId="29469" xr:uid="{00000000-0005-0000-0000-000025730000}"/>
    <cellStyle name="Normal 14 2 3 2 5 2" xfId="29470" xr:uid="{00000000-0005-0000-0000-000026730000}"/>
    <cellStyle name="Normal 14 2 3 2 5 3" xfId="29471" xr:uid="{00000000-0005-0000-0000-000027730000}"/>
    <cellStyle name="Normal 14 2 3 2 5 4" xfId="29472" xr:uid="{00000000-0005-0000-0000-000028730000}"/>
    <cellStyle name="Normal 14 2 3 2 5 5" xfId="29473" xr:uid="{00000000-0005-0000-0000-000029730000}"/>
    <cellStyle name="Normal 14 2 3 2 6" xfId="29474" xr:uid="{00000000-0005-0000-0000-00002A730000}"/>
    <cellStyle name="Normal 14 2 3 2 7" xfId="29475" xr:uid="{00000000-0005-0000-0000-00002B730000}"/>
    <cellStyle name="Normal 14 2 3 2 8" xfId="29476" xr:uid="{00000000-0005-0000-0000-00002C730000}"/>
    <cellStyle name="Normal 14 2 3 2 9" xfId="29477" xr:uid="{00000000-0005-0000-0000-00002D730000}"/>
    <cellStyle name="Normal 14 2 3 3" xfId="29478" xr:uid="{00000000-0005-0000-0000-00002E730000}"/>
    <cellStyle name="Normal 14 2 3 3 2" xfId="29479" xr:uid="{00000000-0005-0000-0000-00002F730000}"/>
    <cellStyle name="Normal 14 2 3 3 3" xfId="29480" xr:uid="{00000000-0005-0000-0000-000030730000}"/>
    <cellStyle name="Normal 14 2 3 3 4" xfId="29481" xr:uid="{00000000-0005-0000-0000-000031730000}"/>
    <cellStyle name="Normal 14 2 3 3 5" xfId="29482" xr:uid="{00000000-0005-0000-0000-000032730000}"/>
    <cellStyle name="Normal 14 2 3 4" xfId="29483" xr:uid="{00000000-0005-0000-0000-000033730000}"/>
    <cellStyle name="Normal 14 2 3 4 2" xfId="29484" xr:uid="{00000000-0005-0000-0000-000034730000}"/>
    <cellStyle name="Normal 14 2 3 4 3" xfId="29485" xr:uid="{00000000-0005-0000-0000-000035730000}"/>
    <cellStyle name="Normal 14 2 3 4 4" xfId="29486" xr:uid="{00000000-0005-0000-0000-000036730000}"/>
    <cellStyle name="Normal 14 2 3 4 5" xfId="29487" xr:uid="{00000000-0005-0000-0000-000037730000}"/>
    <cellStyle name="Normal 14 2 3 5" xfId="29488" xr:uid="{00000000-0005-0000-0000-000038730000}"/>
    <cellStyle name="Normal 14 2 3 5 2" xfId="29489" xr:uid="{00000000-0005-0000-0000-000039730000}"/>
    <cellStyle name="Normal 14 2 3 5 3" xfId="29490" xr:uid="{00000000-0005-0000-0000-00003A730000}"/>
    <cellStyle name="Normal 14 2 3 5 4" xfId="29491" xr:uid="{00000000-0005-0000-0000-00003B730000}"/>
    <cellStyle name="Normal 14 2 3 5 5" xfId="29492" xr:uid="{00000000-0005-0000-0000-00003C730000}"/>
    <cellStyle name="Normal 14 2 3 6" xfId="29493" xr:uid="{00000000-0005-0000-0000-00003D730000}"/>
    <cellStyle name="Normal 14 2 3 6 2" xfId="29494" xr:uid="{00000000-0005-0000-0000-00003E730000}"/>
    <cellStyle name="Normal 14 2 3 6 3" xfId="29495" xr:uid="{00000000-0005-0000-0000-00003F730000}"/>
    <cellStyle name="Normal 14 2 3 6 4" xfId="29496" xr:uid="{00000000-0005-0000-0000-000040730000}"/>
    <cellStyle name="Normal 14 2 3 6 5" xfId="29497" xr:uid="{00000000-0005-0000-0000-000041730000}"/>
    <cellStyle name="Normal 14 2 3 7" xfId="29498" xr:uid="{00000000-0005-0000-0000-000042730000}"/>
    <cellStyle name="Normal 14 2 3 8" xfId="29499" xr:uid="{00000000-0005-0000-0000-000043730000}"/>
    <cellStyle name="Normal 14 2 3 9" xfId="29500" xr:uid="{00000000-0005-0000-0000-000044730000}"/>
    <cellStyle name="Normal 14 2 30" xfId="29501" xr:uid="{00000000-0005-0000-0000-000045730000}"/>
    <cellStyle name="Normal 14 2 31" xfId="29502" xr:uid="{00000000-0005-0000-0000-000046730000}"/>
    <cellStyle name="Normal 14 2 32" xfId="29503" xr:uid="{00000000-0005-0000-0000-000047730000}"/>
    <cellStyle name="Normal 14 2 33" xfId="29504" xr:uid="{00000000-0005-0000-0000-000048730000}"/>
    <cellStyle name="Normal 14 2 34" xfId="29505" xr:uid="{00000000-0005-0000-0000-000049730000}"/>
    <cellStyle name="Normal 14 2 35" xfId="29506" xr:uid="{00000000-0005-0000-0000-00004A730000}"/>
    <cellStyle name="Normal 14 2 36" xfId="29507" xr:uid="{00000000-0005-0000-0000-00004B730000}"/>
    <cellStyle name="Normal 14 2 37" xfId="29508" xr:uid="{00000000-0005-0000-0000-00004C730000}"/>
    <cellStyle name="Normal 14 2 38" xfId="29509" xr:uid="{00000000-0005-0000-0000-00004D730000}"/>
    <cellStyle name="Normal 14 2 39" xfId="29510" xr:uid="{00000000-0005-0000-0000-00004E730000}"/>
    <cellStyle name="Normal 14 2 4" xfId="29511" xr:uid="{00000000-0005-0000-0000-00004F730000}"/>
    <cellStyle name="Normal 14 2 4 10" xfId="29512" xr:uid="{00000000-0005-0000-0000-000050730000}"/>
    <cellStyle name="Normal 14 2 4 2" xfId="29513" xr:uid="{00000000-0005-0000-0000-000051730000}"/>
    <cellStyle name="Normal 14 2 4 2 2" xfId="29514" xr:uid="{00000000-0005-0000-0000-000052730000}"/>
    <cellStyle name="Normal 14 2 4 2 2 2" xfId="29515" xr:uid="{00000000-0005-0000-0000-000053730000}"/>
    <cellStyle name="Normal 14 2 4 2 2 3" xfId="29516" xr:uid="{00000000-0005-0000-0000-000054730000}"/>
    <cellStyle name="Normal 14 2 4 2 2 4" xfId="29517" xr:uid="{00000000-0005-0000-0000-000055730000}"/>
    <cellStyle name="Normal 14 2 4 2 2 5" xfId="29518" xr:uid="{00000000-0005-0000-0000-000056730000}"/>
    <cellStyle name="Normal 14 2 4 2 3" xfId="29519" xr:uid="{00000000-0005-0000-0000-000057730000}"/>
    <cellStyle name="Normal 14 2 4 2 3 2" xfId="29520" xr:uid="{00000000-0005-0000-0000-000058730000}"/>
    <cellStyle name="Normal 14 2 4 2 3 3" xfId="29521" xr:uid="{00000000-0005-0000-0000-000059730000}"/>
    <cellStyle name="Normal 14 2 4 2 3 4" xfId="29522" xr:uid="{00000000-0005-0000-0000-00005A730000}"/>
    <cellStyle name="Normal 14 2 4 2 3 5" xfId="29523" xr:uid="{00000000-0005-0000-0000-00005B730000}"/>
    <cellStyle name="Normal 14 2 4 2 4" xfId="29524" xr:uid="{00000000-0005-0000-0000-00005C730000}"/>
    <cellStyle name="Normal 14 2 4 2 4 2" xfId="29525" xr:uid="{00000000-0005-0000-0000-00005D730000}"/>
    <cellStyle name="Normal 14 2 4 2 4 3" xfId="29526" xr:uid="{00000000-0005-0000-0000-00005E730000}"/>
    <cellStyle name="Normal 14 2 4 2 4 4" xfId="29527" xr:uid="{00000000-0005-0000-0000-00005F730000}"/>
    <cellStyle name="Normal 14 2 4 2 4 5" xfId="29528" xr:uid="{00000000-0005-0000-0000-000060730000}"/>
    <cellStyle name="Normal 14 2 4 2 5" xfId="29529" xr:uid="{00000000-0005-0000-0000-000061730000}"/>
    <cellStyle name="Normal 14 2 4 2 5 2" xfId="29530" xr:uid="{00000000-0005-0000-0000-000062730000}"/>
    <cellStyle name="Normal 14 2 4 2 5 3" xfId="29531" xr:uid="{00000000-0005-0000-0000-000063730000}"/>
    <cellStyle name="Normal 14 2 4 2 5 4" xfId="29532" xr:uid="{00000000-0005-0000-0000-000064730000}"/>
    <cellStyle name="Normal 14 2 4 2 5 5" xfId="29533" xr:uid="{00000000-0005-0000-0000-000065730000}"/>
    <cellStyle name="Normal 14 2 4 2 6" xfId="29534" xr:uid="{00000000-0005-0000-0000-000066730000}"/>
    <cellStyle name="Normal 14 2 4 2 7" xfId="29535" xr:uid="{00000000-0005-0000-0000-000067730000}"/>
    <cellStyle name="Normal 14 2 4 2 8" xfId="29536" xr:uid="{00000000-0005-0000-0000-000068730000}"/>
    <cellStyle name="Normal 14 2 4 2 9" xfId="29537" xr:uid="{00000000-0005-0000-0000-000069730000}"/>
    <cellStyle name="Normal 14 2 4 3" xfId="29538" xr:uid="{00000000-0005-0000-0000-00006A730000}"/>
    <cellStyle name="Normal 14 2 4 3 2" xfId="29539" xr:uid="{00000000-0005-0000-0000-00006B730000}"/>
    <cellStyle name="Normal 14 2 4 3 3" xfId="29540" xr:uid="{00000000-0005-0000-0000-00006C730000}"/>
    <cellStyle name="Normal 14 2 4 3 4" xfId="29541" xr:uid="{00000000-0005-0000-0000-00006D730000}"/>
    <cellStyle name="Normal 14 2 4 3 5" xfId="29542" xr:uid="{00000000-0005-0000-0000-00006E730000}"/>
    <cellStyle name="Normal 14 2 4 4" xfId="29543" xr:uid="{00000000-0005-0000-0000-00006F730000}"/>
    <cellStyle name="Normal 14 2 4 4 2" xfId="29544" xr:uid="{00000000-0005-0000-0000-000070730000}"/>
    <cellStyle name="Normal 14 2 4 4 3" xfId="29545" xr:uid="{00000000-0005-0000-0000-000071730000}"/>
    <cellStyle name="Normal 14 2 4 4 4" xfId="29546" xr:uid="{00000000-0005-0000-0000-000072730000}"/>
    <cellStyle name="Normal 14 2 4 4 5" xfId="29547" xr:uid="{00000000-0005-0000-0000-000073730000}"/>
    <cellStyle name="Normal 14 2 4 5" xfId="29548" xr:uid="{00000000-0005-0000-0000-000074730000}"/>
    <cellStyle name="Normal 14 2 4 5 2" xfId="29549" xr:uid="{00000000-0005-0000-0000-000075730000}"/>
    <cellStyle name="Normal 14 2 4 5 3" xfId="29550" xr:uid="{00000000-0005-0000-0000-000076730000}"/>
    <cellStyle name="Normal 14 2 4 5 4" xfId="29551" xr:uid="{00000000-0005-0000-0000-000077730000}"/>
    <cellStyle name="Normal 14 2 4 5 5" xfId="29552" xr:uid="{00000000-0005-0000-0000-000078730000}"/>
    <cellStyle name="Normal 14 2 4 6" xfId="29553" xr:uid="{00000000-0005-0000-0000-000079730000}"/>
    <cellStyle name="Normal 14 2 4 6 2" xfId="29554" xr:uid="{00000000-0005-0000-0000-00007A730000}"/>
    <cellStyle name="Normal 14 2 4 6 3" xfId="29555" xr:uid="{00000000-0005-0000-0000-00007B730000}"/>
    <cellStyle name="Normal 14 2 4 6 4" xfId="29556" xr:uid="{00000000-0005-0000-0000-00007C730000}"/>
    <cellStyle name="Normal 14 2 4 6 5" xfId="29557" xr:uid="{00000000-0005-0000-0000-00007D730000}"/>
    <cellStyle name="Normal 14 2 4 7" xfId="29558" xr:uid="{00000000-0005-0000-0000-00007E730000}"/>
    <cellStyle name="Normal 14 2 4 8" xfId="29559" xr:uid="{00000000-0005-0000-0000-00007F730000}"/>
    <cellStyle name="Normal 14 2 4 9" xfId="29560" xr:uid="{00000000-0005-0000-0000-000080730000}"/>
    <cellStyle name="Normal 14 2 40" xfId="29561" xr:uid="{00000000-0005-0000-0000-000081730000}"/>
    <cellStyle name="Normal 14 2 41" xfId="29562" xr:uid="{00000000-0005-0000-0000-000082730000}"/>
    <cellStyle name="Normal 14 2 42" xfId="29563" xr:uid="{00000000-0005-0000-0000-000083730000}"/>
    <cellStyle name="Normal 14 2 43" xfId="29564" xr:uid="{00000000-0005-0000-0000-000084730000}"/>
    <cellStyle name="Normal 14 2 44" xfId="29565" xr:uid="{00000000-0005-0000-0000-000085730000}"/>
    <cellStyle name="Normal 14 2 45" xfId="29566" xr:uid="{00000000-0005-0000-0000-000086730000}"/>
    <cellStyle name="Normal 14 2 46" xfId="29567" xr:uid="{00000000-0005-0000-0000-000087730000}"/>
    <cellStyle name="Normal 14 2 47" xfId="29568" xr:uid="{00000000-0005-0000-0000-000088730000}"/>
    <cellStyle name="Normal 14 2 48" xfId="29569" xr:uid="{00000000-0005-0000-0000-000089730000}"/>
    <cellStyle name="Normal 14 2 49" xfId="29570" xr:uid="{00000000-0005-0000-0000-00008A730000}"/>
    <cellStyle name="Normal 14 2 5" xfId="29571" xr:uid="{00000000-0005-0000-0000-00008B730000}"/>
    <cellStyle name="Normal 14 2 5 10" xfId="29572" xr:uid="{00000000-0005-0000-0000-00008C730000}"/>
    <cellStyle name="Normal 14 2 5 2" xfId="29573" xr:uid="{00000000-0005-0000-0000-00008D730000}"/>
    <cellStyle name="Normal 14 2 5 2 2" xfId="29574" xr:uid="{00000000-0005-0000-0000-00008E730000}"/>
    <cellStyle name="Normal 14 2 5 2 2 2" xfId="29575" xr:uid="{00000000-0005-0000-0000-00008F730000}"/>
    <cellStyle name="Normal 14 2 5 2 2 3" xfId="29576" xr:uid="{00000000-0005-0000-0000-000090730000}"/>
    <cellStyle name="Normal 14 2 5 2 2 4" xfId="29577" xr:uid="{00000000-0005-0000-0000-000091730000}"/>
    <cellStyle name="Normal 14 2 5 2 2 5" xfId="29578" xr:uid="{00000000-0005-0000-0000-000092730000}"/>
    <cellStyle name="Normal 14 2 5 2 3" xfId="29579" xr:uid="{00000000-0005-0000-0000-000093730000}"/>
    <cellStyle name="Normal 14 2 5 2 3 2" xfId="29580" xr:uid="{00000000-0005-0000-0000-000094730000}"/>
    <cellStyle name="Normal 14 2 5 2 3 3" xfId="29581" xr:uid="{00000000-0005-0000-0000-000095730000}"/>
    <cellStyle name="Normal 14 2 5 2 3 4" xfId="29582" xr:uid="{00000000-0005-0000-0000-000096730000}"/>
    <cellStyle name="Normal 14 2 5 2 3 5" xfId="29583" xr:uid="{00000000-0005-0000-0000-000097730000}"/>
    <cellStyle name="Normal 14 2 5 2 4" xfId="29584" xr:uid="{00000000-0005-0000-0000-000098730000}"/>
    <cellStyle name="Normal 14 2 5 2 4 2" xfId="29585" xr:uid="{00000000-0005-0000-0000-000099730000}"/>
    <cellStyle name="Normal 14 2 5 2 4 3" xfId="29586" xr:uid="{00000000-0005-0000-0000-00009A730000}"/>
    <cellStyle name="Normal 14 2 5 2 4 4" xfId="29587" xr:uid="{00000000-0005-0000-0000-00009B730000}"/>
    <cellStyle name="Normal 14 2 5 2 4 5" xfId="29588" xr:uid="{00000000-0005-0000-0000-00009C730000}"/>
    <cellStyle name="Normal 14 2 5 2 5" xfId="29589" xr:uid="{00000000-0005-0000-0000-00009D730000}"/>
    <cellStyle name="Normal 14 2 5 2 5 2" xfId="29590" xr:uid="{00000000-0005-0000-0000-00009E730000}"/>
    <cellStyle name="Normal 14 2 5 2 5 3" xfId="29591" xr:uid="{00000000-0005-0000-0000-00009F730000}"/>
    <cellStyle name="Normal 14 2 5 2 5 4" xfId="29592" xr:uid="{00000000-0005-0000-0000-0000A0730000}"/>
    <cellStyle name="Normal 14 2 5 2 5 5" xfId="29593" xr:uid="{00000000-0005-0000-0000-0000A1730000}"/>
    <cellStyle name="Normal 14 2 5 2 6" xfId="29594" xr:uid="{00000000-0005-0000-0000-0000A2730000}"/>
    <cellStyle name="Normal 14 2 5 2 7" xfId="29595" xr:uid="{00000000-0005-0000-0000-0000A3730000}"/>
    <cellStyle name="Normal 14 2 5 2 8" xfId="29596" xr:uid="{00000000-0005-0000-0000-0000A4730000}"/>
    <cellStyle name="Normal 14 2 5 2 9" xfId="29597" xr:uid="{00000000-0005-0000-0000-0000A5730000}"/>
    <cellStyle name="Normal 14 2 5 3" xfId="29598" xr:uid="{00000000-0005-0000-0000-0000A6730000}"/>
    <cellStyle name="Normal 14 2 5 3 2" xfId="29599" xr:uid="{00000000-0005-0000-0000-0000A7730000}"/>
    <cellStyle name="Normal 14 2 5 3 3" xfId="29600" xr:uid="{00000000-0005-0000-0000-0000A8730000}"/>
    <cellStyle name="Normal 14 2 5 3 4" xfId="29601" xr:uid="{00000000-0005-0000-0000-0000A9730000}"/>
    <cellStyle name="Normal 14 2 5 3 5" xfId="29602" xr:uid="{00000000-0005-0000-0000-0000AA730000}"/>
    <cellStyle name="Normal 14 2 5 4" xfId="29603" xr:uid="{00000000-0005-0000-0000-0000AB730000}"/>
    <cellStyle name="Normal 14 2 5 4 2" xfId="29604" xr:uid="{00000000-0005-0000-0000-0000AC730000}"/>
    <cellStyle name="Normal 14 2 5 4 3" xfId="29605" xr:uid="{00000000-0005-0000-0000-0000AD730000}"/>
    <cellStyle name="Normal 14 2 5 4 4" xfId="29606" xr:uid="{00000000-0005-0000-0000-0000AE730000}"/>
    <cellStyle name="Normal 14 2 5 4 5" xfId="29607" xr:uid="{00000000-0005-0000-0000-0000AF730000}"/>
    <cellStyle name="Normal 14 2 5 5" xfId="29608" xr:uid="{00000000-0005-0000-0000-0000B0730000}"/>
    <cellStyle name="Normal 14 2 5 5 2" xfId="29609" xr:uid="{00000000-0005-0000-0000-0000B1730000}"/>
    <cellStyle name="Normal 14 2 5 5 3" xfId="29610" xr:uid="{00000000-0005-0000-0000-0000B2730000}"/>
    <cellStyle name="Normal 14 2 5 5 4" xfId="29611" xr:uid="{00000000-0005-0000-0000-0000B3730000}"/>
    <cellStyle name="Normal 14 2 5 5 5" xfId="29612" xr:uid="{00000000-0005-0000-0000-0000B4730000}"/>
    <cellStyle name="Normal 14 2 5 6" xfId="29613" xr:uid="{00000000-0005-0000-0000-0000B5730000}"/>
    <cellStyle name="Normal 14 2 5 6 2" xfId="29614" xr:uid="{00000000-0005-0000-0000-0000B6730000}"/>
    <cellStyle name="Normal 14 2 5 6 3" xfId="29615" xr:uid="{00000000-0005-0000-0000-0000B7730000}"/>
    <cellStyle name="Normal 14 2 5 6 4" xfId="29616" xr:uid="{00000000-0005-0000-0000-0000B8730000}"/>
    <cellStyle name="Normal 14 2 5 6 5" xfId="29617" xr:uid="{00000000-0005-0000-0000-0000B9730000}"/>
    <cellStyle name="Normal 14 2 5 7" xfId="29618" xr:uid="{00000000-0005-0000-0000-0000BA730000}"/>
    <cellStyle name="Normal 14 2 5 8" xfId="29619" xr:uid="{00000000-0005-0000-0000-0000BB730000}"/>
    <cellStyle name="Normal 14 2 5 9" xfId="29620" xr:uid="{00000000-0005-0000-0000-0000BC730000}"/>
    <cellStyle name="Normal 14 2 50" xfId="29621" xr:uid="{00000000-0005-0000-0000-0000BD730000}"/>
    <cellStyle name="Normal 14 2 51" xfId="29622" xr:uid="{00000000-0005-0000-0000-0000BE730000}"/>
    <cellStyle name="Normal 14 2 52" xfId="29623" xr:uid="{00000000-0005-0000-0000-0000BF730000}"/>
    <cellStyle name="Normal 14 2 53" xfId="29624" xr:uid="{00000000-0005-0000-0000-0000C0730000}"/>
    <cellStyle name="Normal 14 2 54" xfId="29625" xr:uid="{00000000-0005-0000-0000-0000C1730000}"/>
    <cellStyle name="Normal 14 2 55" xfId="29626" xr:uid="{00000000-0005-0000-0000-0000C2730000}"/>
    <cellStyle name="Normal 14 2 56" xfId="29627" xr:uid="{00000000-0005-0000-0000-0000C3730000}"/>
    <cellStyle name="Normal 14 2 57" xfId="29628" xr:uid="{00000000-0005-0000-0000-0000C4730000}"/>
    <cellStyle name="Normal 14 2 58" xfId="29629" xr:uid="{00000000-0005-0000-0000-0000C5730000}"/>
    <cellStyle name="Normal 14 2 59" xfId="29630" xr:uid="{00000000-0005-0000-0000-0000C6730000}"/>
    <cellStyle name="Normal 14 2 6" xfId="29631" xr:uid="{00000000-0005-0000-0000-0000C7730000}"/>
    <cellStyle name="Normal 14 2 6 10" xfId="29632" xr:uid="{00000000-0005-0000-0000-0000C8730000}"/>
    <cellStyle name="Normal 14 2 6 2" xfId="29633" xr:uid="{00000000-0005-0000-0000-0000C9730000}"/>
    <cellStyle name="Normal 14 2 6 2 2" xfId="29634" xr:uid="{00000000-0005-0000-0000-0000CA730000}"/>
    <cellStyle name="Normal 14 2 6 2 2 2" xfId="29635" xr:uid="{00000000-0005-0000-0000-0000CB730000}"/>
    <cellStyle name="Normal 14 2 6 2 2 3" xfId="29636" xr:uid="{00000000-0005-0000-0000-0000CC730000}"/>
    <cellStyle name="Normal 14 2 6 2 2 4" xfId="29637" xr:uid="{00000000-0005-0000-0000-0000CD730000}"/>
    <cellStyle name="Normal 14 2 6 2 2 5" xfId="29638" xr:uid="{00000000-0005-0000-0000-0000CE730000}"/>
    <cellStyle name="Normal 14 2 6 2 3" xfId="29639" xr:uid="{00000000-0005-0000-0000-0000CF730000}"/>
    <cellStyle name="Normal 14 2 6 2 3 2" xfId="29640" xr:uid="{00000000-0005-0000-0000-0000D0730000}"/>
    <cellStyle name="Normal 14 2 6 2 3 3" xfId="29641" xr:uid="{00000000-0005-0000-0000-0000D1730000}"/>
    <cellStyle name="Normal 14 2 6 2 3 4" xfId="29642" xr:uid="{00000000-0005-0000-0000-0000D2730000}"/>
    <cellStyle name="Normal 14 2 6 2 3 5" xfId="29643" xr:uid="{00000000-0005-0000-0000-0000D3730000}"/>
    <cellStyle name="Normal 14 2 6 2 4" xfId="29644" xr:uid="{00000000-0005-0000-0000-0000D4730000}"/>
    <cellStyle name="Normal 14 2 6 2 4 2" xfId="29645" xr:uid="{00000000-0005-0000-0000-0000D5730000}"/>
    <cellStyle name="Normal 14 2 6 2 4 3" xfId="29646" xr:uid="{00000000-0005-0000-0000-0000D6730000}"/>
    <cellStyle name="Normal 14 2 6 2 4 4" xfId="29647" xr:uid="{00000000-0005-0000-0000-0000D7730000}"/>
    <cellStyle name="Normal 14 2 6 2 4 5" xfId="29648" xr:uid="{00000000-0005-0000-0000-0000D8730000}"/>
    <cellStyle name="Normal 14 2 6 2 5" xfId="29649" xr:uid="{00000000-0005-0000-0000-0000D9730000}"/>
    <cellStyle name="Normal 14 2 6 2 5 2" xfId="29650" xr:uid="{00000000-0005-0000-0000-0000DA730000}"/>
    <cellStyle name="Normal 14 2 6 2 5 3" xfId="29651" xr:uid="{00000000-0005-0000-0000-0000DB730000}"/>
    <cellStyle name="Normal 14 2 6 2 5 4" xfId="29652" xr:uid="{00000000-0005-0000-0000-0000DC730000}"/>
    <cellStyle name="Normal 14 2 6 2 5 5" xfId="29653" xr:uid="{00000000-0005-0000-0000-0000DD730000}"/>
    <cellStyle name="Normal 14 2 6 2 6" xfId="29654" xr:uid="{00000000-0005-0000-0000-0000DE730000}"/>
    <cellStyle name="Normal 14 2 6 2 7" xfId="29655" xr:uid="{00000000-0005-0000-0000-0000DF730000}"/>
    <cellStyle name="Normal 14 2 6 2 8" xfId="29656" xr:uid="{00000000-0005-0000-0000-0000E0730000}"/>
    <cellStyle name="Normal 14 2 6 2 9" xfId="29657" xr:uid="{00000000-0005-0000-0000-0000E1730000}"/>
    <cellStyle name="Normal 14 2 6 3" xfId="29658" xr:uid="{00000000-0005-0000-0000-0000E2730000}"/>
    <cellStyle name="Normal 14 2 6 3 2" xfId="29659" xr:uid="{00000000-0005-0000-0000-0000E3730000}"/>
    <cellStyle name="Normal 14 2 6 3 3" xfId="29660" xr:uid="{00000000-0005-0000-0000-0000E4730000}"/>
    <cellStyle name="Normal 14 2 6 3 4" xfId="29661" xr:uid="{00000000-0005-0000-0000-0000E5730000}"/>
    <cellStyle name="Normal 14 2 6 3 5" xfId="29662" xr:uid="{00000000-0005-0000-0000-0000E6730000}"/>
    <cellStyle name="Normal 14 2 6 4" xfId="29663" xr:uid="{00000000-0005-0000-0000-0000E7730000}"/>
    <cellStyle name="Normal 14 2 6 4 2" xfId="29664" xr:uid="{00000000-0005-0000-0000-0000E8730000}"/>
    <cellStyle name="Normal 14 2 6 4 3" xfId="29665" xr:uid="{00000000-0005-0000-0000-0000E9730000}"/>
    <cellStyle name="Normal 14 2 6 4 4" xfId="29666" xr:uid="{00000000-0005-0000-0000-0000EA730000}"/>
    <cellStyle name="Normal 14 2 6 4 5" xfId="29667" xr:uid="{00000000-0005-0000-0000-0000EB730000}"/>
    <cellStyle name="Normal 14 2 6 5" xfId="29668" xr:uid="{00000000-0005-0000-0000-0000EC730000}"/>
    <cellStyle name="Normal 14 2 6 5 2" xfId="29669" xr:uid="{00000000-0005-0000-0000-0000ED730000}"/>
    <cellStyle name="Normal 14 2 6 5 3" xfId="29670" xr:uid="{00000000-0005-0000-0000-0000EE730000}"/>
    <cellStyle name="Normal 14 2 6 5 4" xfId="29671" xr:uid="{00000000-0005-0000-0000-0000EF730000}"/>
    <cellStyle name="Normal 14 2 6 5 5" xfId="29672" xr:uid="{00000000-0005-0000-0000-0000F0730000}"/>
    <cellStyle name="Normal 14 2 6 6" xfId="29673" xr:uid="{00000000-0005-0000-0000-0000F1730000}"/>
    <cellStyle name="Normal 14 2 6 6 2" xfId="29674" xr:uid="{00000000-0005-0000-0000-0000F2730000}"/>
    <cellStyle name="Normal 14 2 6 6 3" xfId="29675" xr:uid="{00000000-0005-0000-0000-0000F3730000}"/>
    <cellStyle name="Normal 14 2 6 6 4" xfId="29676" xr:uid="{00000000-0005-0000-0000-0000F4730000}"/>
    <cellStyle name="Normal 14 2 6 6 5" xfId="29677" xr:uid="{00000000-0005-0000-0000-0000F5730000}"/>
    <cellStyle name="Normal 14 2 6 7" xfId="29678" xr:uid="{00000000-0005-0000-0000-0000F6730000}"/>
    <cellStyle name="Normal 14 2 6 8" xfId="29679" xr:uid="{00000000-0005-0000-0000-0000F7730000}"/>
    <cellStyle name="Normal 14 2 6 9" xfId="29680" xr:uid="{00000000-0005-0000-0000-0000F8730000}"/>
    <cellStyle name="Normal 14 2 60" xfId="29681" xr:uid="{00000000-0005-0000-0000-0000F9730000}"/>
    <cellStyle name="Normal 14 2 61" xfId="29682" xr:uid="{00000000-0005-0000-0000-0000FA730000}"/>
    <cellStyle name="Normal 14 2 62" xfId="29683" xr:uid="{00000000-0005-0000-0000-0000FB730000}"/>
    <cellStyle name="Normal 14 2 63" xfId="29684" xr:uid="{00000000-0005-0000-0000-0000FC730000}"/>
    <cellStyle name="Normal 14 2 64" xfId="29685" xr:uid="{00000000-0005-0000-0000-0000FD730000}"/>
    <cellStyle name="Normal 14 2 65" xfId="29686" xr:uid="{00000000-0005-0000-0000-0000FE730000}"/>
    <cellStyle name="Normal 14 2 66" xfId="29687" xr:uid="{00000000-0005-0000-0000-0000FF730000}"/>
    <cellStyle name="Normal 14 2 67" xfId="29688" xr:uid="{00000000-0005-0000-0000-000000740000}"/>
    <cellStyle name="Normal 14 2 68" xfId="29689" xr:uid="{00000000-0005-0000-0000-000001740000}"/>
    <cellStyle name="Normal 14 2 69" xfId="29690" xr:uid="{00000000-0005-0000-0000-000002740000}"/>
    <cellStyle name="Normal 14 2 7" xfId="29691" xr:uid="{00000000-0005-0000-0000-000003740000}"/>
    <cellStyle name="Normal 14 2 7 10" xfId="29692" xr:uid="{00000000-0005-0000-0000-000004740000}"/>
    <cellStyle name="Normal 14 2 7 2" xfId="29693" xr:uid="{00000000-0005-0000-0000-000005740000}"/>
    <cellStyle name="Normal 14 2 7 2 2" xfId="29694" xr:uid="{00000000-0005-0000-0000-000006740000}"/>
    <cellStyle name="Normal 14 2 7 2 2 2" xfId="29695" xr:uid="{00000000-0005-0000-0000-000007740000}"/>
    <cellStyle name="Normal 14 2 7 2 2 3" xfId="29696" xr:uid="{00000000-0005-0000-0000-000008740000}"/>
    <cellStyle name="Normal 14 2 7 2 2 4" xfId="29697" xr:uid="{00000000-0005-0000-0000-000009740000}"/>
    <cellStyle name="Normal 14 2 7 2 2 5" xfId="29698" xr:uid="{00000000-0005-0000-0000-00000A740000}"/>
    <cellStyle name="Normal 14 2 7 2 3" xfId="29699" xr:uid="{00000000-0005-0000-0000-00000B740000}"/>
    <cellStyle name="Normal 14 2 7 2 3 2" xfId="29700" xr:uid="{00000000-0005-0000-0000-00000C740000}"/>
    <cellStyle name="Normal 14 2 7 2 3 3" xfId="29701" xr:uid="{00000000-0005-0000-0000-00000D740000}"/>
    <cellStyle name="Normal 14 2 7 2 3 4" xfId="29702" xr:uid="{00000000-0005-0000-0000-00000E740000}"/>
    <cellStyle name="Normal 14 2 7 2 3 5" xfId="29703" xr:uid="{00000000-0005-0000-0000-00000F740000}"/>
    <cellStyle name="Normal 14 2 7 2 4" xfId="29704" xr:uid="{00000000-0005-0000-0000-000010740000}"/>
    <cellStyle name="Normal 14 2 7 2 4 2" xfId="29705" xr:uid="{00000000-0005-0000-0000-000011740000}"/>
    <cellStyle name="Normal 14 2 7 2 4 3" xfId="29706" xr:uid="{00000000-0005-0000-0000-000012740000}"/>
    <cellStyle name="Normal 14 2 7 2 4 4" xfId="29707" xr:uid="{00000000-0005-0000-0000-000013740000}"/>
    <cellStyle name="Normal 14 2 7 2 4 5" xfId="29708" xr:uid="{00000000-0005-0000-0000-000014740000}"/>
    <cellStyle name="Normal 14 2 7 2 5" xfId="29709" xr:uid="{00000000-0005-0000-0000-000015740000}"/>
    <cellStyle name="Normal 14 2 7 2 5 2" xfId="29710" xr:uid="{00000000-0005-0000-0000-000016740000}"/>
    <cellStyle name="Normal 14 2 7 2 5 3" xfId="29711" xr:uid="{00000000-0005-0000-0000-000017740000}"/>
    <cellStyle name="Normal 14 2 7 2 5 4" xfId="29712" xr:uid="{00000000-0005-0000-0000-000018740000}"/>
    <cellStyle name="Normal 14 2 7 2 5 5" xfId="29713" xr:uid="{00000000-0005-0000-0000-000019740000}"/>
    <cellStyle name="Normal 14 2 7 2 6" xfId="29714" xr:uid="{00000000-0005-0000-0000-00001A740000}"/>
    <cellStyle name="Normal 14 2 7 2 7" xfId="29715" xr:uid="{00000000-0005-0000-0000-00001B740000}"/>
    <cellStyle name="Normal 14 2 7 2 8" xfId="29716" xr:uid="{00000000-0005-0000-0000-00001C740000}"/>
    <cellStyle name="Normal 14 2 7 2 9" xfId="29717" xr:uid="{00000000-0005-0000-0000-00001D740000}"/>
    <cellStyle name="Normal 14 2 7 3" xfId="29718" xr:uid="{00000000-0005-0000-0000-00001E740000}"/>
    <cellStyle name="Normal 14 2 7 3 2" xfId="29719" xr:uid="{00000000-0005-0000-0000-00001F740000}"/>
    <cellStyle name="Normal 14 2 7 3 3" xfId="29720" xr:uid="{00000000-0005-0000-0000-000020740000}"/>
    <cellStyle name="Normal 14 2 7 3 4" xfId="29721" xr:uid="{00000000-0005-0000-0000-000021740000}"/>
    <cellStyle name="Normal 14 2 7 3 5" xfId="29722" xr:uid="{00000000-0005-0000-0000-000022740000}"/>
    <cellStyle name="Normal 14 2 7 4" xfId="29723" xr:uid="{00000000-0005-0000-0000-000023740000}"/>
    <cellStyle name="Normal 14 2 7 4 2" xfId="29724" xr:uid="{00000000-0005-0000-0000-000024740000}"/>
    <cellStyle name="Normal 14 2 7 4 3" xfId="29725" xr:uid="{00000000-0005-0000-0000-000025740000}"/>
    <cellStyle name="Normal 14 2 7 4 4" xfId="29726" xr:uid="{00000000-0005-0000-0000-000026740000}"/>
    <cellStyle name="Normal 14 2 7 4 5" xfId="29727" xr:uid="{00000000-0005-0000-0000-000027740000}"/>
    <cellStyle name="Normal 14 2 7 5" xfId="29728" xr:uid="{00000000-0005-0000-0000-000028740000}"/>
    <cellStyle name="Normal 14 2 7 5 2" xfId="29729" xr:uid="{00000000-0005-0000-0000-000029740000}"/>
    <cellStyle name="Normal 14 2 7 5 3" xfId="29730" xr:uid="{00000000-0005-0000-0000-00002A740000}"/>
    <cellStyle name="Normal 14 2 7 5 4" xfId="29731" xr:uid="{00000000-0005-0000-0000-00002B740000}"/>
    <cellStyle name="Normal 14 2 7 5 5" xfId="29732" xr:uid="{00000000-0005-0000-0000-00002C740000}"/>
    <cellStyle name="Normal 14 2 7 6" xfId="29733" xr:uid="{00000000-0005-0000-0000-00002D740000}"/>
    <cellStyle name="Normal 14 2 7 6 2" xfId="29734" xr:uid="{00000000-0005-0000-0000-00002E740000}"/>
    <cellStyle name="Normal 14 2 7 6 3" xfId="29735" xr:uid="{00000000-0005-0000-0000-00002F740000}"/>
    <cellStyle name="Normal 14 2 7 6 4" xfId="29736" xr:uid="{00000000-0005-0000-0000-000030740000}"/>
    <cellStyle name="Normal 14 2 7 6 5" xfId="29737" xr:uid="{00000000-0005-0000-0000-000031740000}"/>
    <cellStyle name="Normal 14 2 7 7" xfId="29738" xr:uid="{00000000-0005-0000-0000-000032740000}"/>
    <cellStyle name="Normal 14 2 7 8" xfId="29739" xr:uid="{00000000-0005-0000-0000-000033740000}"/>
    <cellStyle name="Normal 14 2 7 9" xfId="29740" xr:uid="{00000000-0005-0000-0000-000034740000}"/>
    <cellStyle name="Normal 14 2 70" xfId="29741" xr:uid="{00000000-0005-0000-0000-000035740000}"/>
    <cellStyle name="Normal 14 2 71" xfId="29742" xr:uid="{00000000-0005-0000-0000-000036740000}"/>
    <cellStyle name="Normal 14 2 72" xfId="29743" xr:uid="{00000000-0005-0000-0000-000037740000}"/>
    <cellStyle name="Normal 14 2 73" xfId="29744" xr:uid="{00000000-0005-0000-0000-000038740000}"/>
    <cellStyle name="Normal 14 2 74" xfId="29745" xr:uid="{00000000-0005-0000-0000-000039740000}"/>
    <cellStyle name="Normal 14 2 75" xfId="29746" xr:uid="{00000000-0005-0000-0000-00003A740000}"/>
    <cellStyle name="Normal 14 2 76" xfId="29747" xr:uid="{00000000-0005-0000-0000-00003B740000}"/>
    <cellStyle name="Normal 14 2 77" xfId="29748" xr:uid="{00000000-0005-0000-0000-00003C740000}"/>
    <cellStyle name="Normal 14 2 78" xfId="29749" xr:uid="{00000000-0005-0000-0000-00003D740000}"/>
    <cellStyle name="Normal 14 2 79" xfId="29750" xr:uid="{00000000-0005-0000-0000-00003E740000}"/>
    <cellStyle name="Normal 14 2 8" xfId="29751" xr:uid="{00000000-0005-0000-0000-00003F740000}"/>
    <cellStyle name="Normal 14 2 8 10" xfId="29752" xr:uid="{00000000-0005-0000-0000-000040740000}"/>
    <cellStyle name="Normal 14 2 8 2" xfId="29753" xr:uid="{00000000-0005-0000-0000-000041740000}"/>
    <cellStyle name="Normal 14 2 8 2 2" xfId="29754" xr:uid="{00000000-0005-0000-0000-000042740000}"/>
    <cellStyle name="Normal 14 2 8 2 2 2" xfId="29755" xr:uid="{00000000-0005-0000-0000-000043740000}"/>
    <cellStyle name="Normal 14 2 8 2 2 3" xfId="29756" xr:uid="{00000000-0005-0000-0000-000044740000}"/>
    <cellStyle name="Normal 14 2 8 2 2 4" xfId="29757" xr:uid="{00000000-0005-0000-0000-000045740000}"/>
    <cellStyle name="Normal 14 2 8 2 2 5" xfId="29758" xr:uid="{00000000-0005-0000-0000-000046740000}"/>
    <cellStyle name="Normal 14 2 8 2 3" xfId="29759" xr:uid="{00000000-0005-0000-0000-000047740000}"/>
    <cellStyle name="Normal 14 2 8 2 3 2" xfId="29760" xr:uid="{00000000-0005-0000-0000-000048740000}"/>
    <cellStyle name="Normal 14 2 8 2 3 3" xfId="29761" xr:uid="{00000000-0005-0000-0000-000049740000}"/>
    <cellStyle name="Normal 14 2 8 2 3 4" xfId="29762" xr:uid="{00000000-0005-0000-0000-00004A740000}"/>
    <cellStyle name="Normal 14 2 8 2 3 5" xfId="29763" xr:uid="{00000000-0005-0000-0000-00004B740000}"/>
    <cellStyle name="Normal 14 2 8 2 4" xfId="29764" xr:uid="{00000000-0005-0000-0000-00004C740000}"/>
    <cellStyle name="Normal 14 2 8 2 4 2" xfId="29765" xr:uid="{00000000-0005-0000-0000-00004D740000}"/>
    <cellStyle name="Normal 14 2 8 2 4 3" xfId="29766" xr:uid="{00000000-0005-0000-0000-00004E740000}"/>
    <cellStyle name="Normal 14 2 8 2 4 4" xfId="29767" xr:uid="{00000000-0005-0000-0000-00004F740000}"/>
    <cellStyle name="Normal 14 2 8 2 4 5" xfId="29768" xr:uid="{00000000-0005-0000-0000-000050740000}"/>
    <cellStyle name="Normal 14 2 8 2 5" xfId="29769" xr:uid="{00000000-0005-0000-0000-000051740000}"/>
    <cellStyle name="Normal 14 2 8 2 5 2" xfId="29770" xr:uid="{00000000-0005-0000-0000-000052740000}"/>
    <cellStyle name="Normal 14 2 8 2 5 3" xfId="29771" xr:uid="{00000000-0005-0000-0000-000053740000}"/>
    <cellStyle name="Normal 14 2 8 2 5 4" xfId="29772" xr:uid="{00000000-0005-0000-0000-000054740000}"/>
    <cellStyle name="Normal 14 2 8 2 5 5" xfId="29773" xr:uid="{00000000-0005-0000-0000-000055740000}"/>
    <cellStyle name="Normal 14 2 8 2 6" xfId="29774" xr:uid="{00000000-0005-0000-0000-000056740000}"/>
    <cellStyle name="Normal 14 2 8 2 7" xfId="29775" xr:uid="{00000000-0005-0000-0000-000057740000}"/>
    <cellStyle name="Normal 14 2 8 2 8" xfId="29776" xr:uid="{00000000-0005-0000-0000-000058740000}"/>
    <cellStyle name="Normal 14 2 8 2 9" xfId="29777" xr:uid="{00000000-0005-0000-0000-000059740000}"/>
    <cellStyle name="Normal 14 2 8 3" xfId="29778" xr:uid="{00000000-0005-0000-0000-00005A740000}"/>
    <cellStyle name="Normal 14 2 8 3 2" xfId="29779" xr:uid="{00000000-0005-0000-0000-00005B740000}"/>
    <cellStyle name="Normal 14 2 8 3 3" xfId="29780" xr:uid="{00000000-0005-0000-0000-00005C740000}"/>
    <cellStyle name="Normal 14 2 8 3 4" xfId="29781" xr:uid="{00000000-0005-0000-0000-00005D740000}"/>
    <cellStyle name="Normal 14 2 8 3 5" xfId="29782" xr:uid="{00000000-0005-0000-0000-00005E740000}"/>
    <cellStyle name="Normal 14 2 8 4" xfId="29783" xr:uid="{00000000-0005-0000-0000-00005F740000}"/>
    <cellStyle name="Normal 14 2 8 4 2" xfId="29784" xr:uid="{00000000-0005-0000-0000-000060740000}"/>
    <cellStyle name="Normal 14 2 8 4 3" xfId="29785" xr:uid="{00000000-0005-0000-0000-000061740000}"/>
    <cellStyle name="Normal 14 2 8 4 4" xfId="29786" xr:uid="{00000000-0005-0000-0000-000062740000}"/>
    <cellStyle name="Normal 14 2 8 4 5" xfId="29787" xr:uid="{00000000-0005-0000-0000-000063740000}"/>
    <cellStyle name="Normal 14 2 8 5" xfId="29788" xr:uid="{00000000-0005-0000-0000-000064740000}"/>
    <cellStyle name="Normal 14 2 8 5 2" xfId="29789" xr:uid="{00000000-0005-0000-0000-000065740000}"/>
    <cellStyle name="Normal 14 2 8 5 3" xfId="29790" xr:uid="{00000000-0005-0000-0000-000066740000}"/>
    <cellStyle name="Normal 14 2 8 5 4" xfId="29791" xr:uid="{00000000-0005-0000-0000-000067740000}"/>
    <cellStyle name="Normal 14 2 8 5 5" xfId="29792" xr:uid="{00000000-0005-0000-0000-000068740000}"/>
    <cellStyle name="Normal 14 2 8 6" xfId="29793" xr:uid="{00000000-0005-0000-0000-000069740000}"/>
    <cellStyle name="Normal 14 2 8 6 2" xfId="29794" xr:uid="{00000000-0005-0000-0000-00006A740000}"/>
    <cellStyle name="Normal 14 2 8 6 3" xfId="29795" xr:uid="{00000000-0005-0000-0000-00006B740000}"/>
    <cellStyle name="Normal 14 2 8 6 4" xfId="29796" xr:uid="{00000000-0005-0000-0000-00006C740000}"/>
    <cellStyle name="Normal 14 2 8 6 5" xfId="29797" xr:uid="{00000000-0005-0000-0000-00006D740000}"/>
    <cellStyle name="Normal 14 2 8 7" xfId="29798" xr:uid="{00000000-0005-0000-0000-00006E740000}"/>
    <cellStyle name="Normal 14 2 8 8" xfId="29799" xr:uid="{00000000-0005-0000-0000-00006F740000}"/>
    <cellStyle name="Normal 14 2 8 9" xfId="29800" xr:uid="{00000000-0005-0000-0000-000070740000}"/>
    <cellStyle name="Normal 14 2 80" xfId="29801" xr:uid="{00000000-0005-0000-0000-000071740000}"/>
    <cellStyle name="Normal 14 2 81" xfId="29802" xr:uid="{00000000-0005-0000-0000-000072740000}"/>
    <cellStyle name="Normal 14 2 82" xfId="29803" xr:uid="{00000000-0005-0000-0000-000073740000}"/>
    <cellStyle name="Normal 14 2 83" xfId="29804" xr:uid="{00000000-0005-0000-0000-000074740000}"/>
    <cellStyle name="Normal 14 2 84" xfId="29805" xr:uid="{00000000-0005-0000-0000-000075740000}"/>
    <cellStyle name="Normal 14 2 85" xfId="29806" xr:uid="{00000000-0005-0000-0000-000076740000}"/>
    <cellStyle name="Normal 14 2 86" xfId="29807" xr:uid="{00000000-0005-0000-0000-000077740000}"/>
    <cellStyle name="Normal 14 2 87" xfId="29808" xr:uid="{00000000-0005-0000-0000-000078740000}"/>
    <cellStyle name="Normal 14 2 88" xfId="29809" xr:uid="{00000000-0005-0000-0000-000079740000}"/>
    <cellStyle name="Normal 14 2 89" xfId="29810" xr:uid="{00000000-0005-0000-0000-00007A740000}"/>
    <cellStyle name="Normal 14 2 9" xfId="29811" xr:uid="{00000000-0005-0000-0000-00007B740000}"/>
    <cellStyle name="Normal 14 2 9 10" xfId="29812" xr:uid="{00000000-0005-0000-0000-00007C740000}"/>
    <cellStyle name="Normal 14 2 9 2" xfId="29813" xr:uid="{00000000-0005-0000-0000-00007D740000}"/>
    <cellStyle name="Normal 14 2 9 2 2" xfId="29814" xr:uid="{00000000-0005-0000-0000-00007E740000}"/>
    <cellStyle name="Normal 14 2 9 2 2 2" xfId="29815" xr:uid="{00000000-0005-0000-0000-00007F740000}"/>
    <cellStyle name="Normal 14 2 9 2 2 3" xfId="29816" xr:uid="{00000000-0005-0000-0000-000080740000}"/>
    <cellStyle name="Normal 14 2 9 2 2 4" xfId="29817" xr:uid="{00000000-0005-0000-0000-000081740000}"/>
    <cellStyle name="Normal 14 2 9 2 2 5" xfId="29818" xr:uid="{00000000-0005-0000-0000-000082740000}"/>
    <cellStyle name="Normal 14 2 9 2 3" xfId="29819" xr:uid="{00000000-0005-0000-0000-000083740000}"/>
    <cellStyle name="Normal 14 2 9 2 3 2" xfId="29820" xr:uid="{00000000-0005-0000-0000-000084740000}"/>
    <cellStyle name="Normal 14 2 9 2 3 3" xfId="29821" xr:uid="{00000000-0005-0000-0000-000085740000}"/>
    <cellStyle name="Normal 14 2 9 2 3 4" xfId="29822" xr:uid="{00000000-0005-0000-0000-000086740000}"/>
    <cellStyle name="Normal 14 2 9 2 3 5" xfId="29823" xr:uid="{00000000-0005-0000-0000-000087740000}"/>
    <cellStyle name="Normal 14 2 9 2 4" xfId="29824" xr:uid="{00000000-0005-0000-0000-000088740000}"/>
    <cellStyle name="Normal 14 2 9 2 4 2" xfId="29825" xr:uid="{00000000-0005-0000-0000-000089740000}"/>
    <cellStyle name="Normal 14 2 9 2 4 3" xfId="29826" xr:uid="{00000000-0005-0000-0000-00008A740000}"/>
    <cellStyle name="Normal 14 2 9 2 4 4" xfId="29827" xr:uid="{00000000-0005-0000-0000-00008B740000}"/>
    <cellStyle name="Normal 14 2 9 2 4 5" xfId="29828" xr:uid="{00000000-0005-0000-0000-00008C740000}"/>
    <cellStyle name="Normal 14 2 9 2 5" xfId="29829" xr:uid="{00000000-0005-0000-0000-00008D740000}"/>
    <cellStyle name="Normal 14 2 9 2 5 2" xfId="29830" xr:uid="{00000000-0005-0000-0000-00008E740000}"/>
    <cellStyle name="Normal 14 2 9 2 5 3" xfId="29831" xr:uid="{00000000-0005-0000-0000-00008F740000}"/>
    <cellStyle name="Normal 14 2 9 2 5 4" xfId="29832" xr:uid="{00000000-0005-0000-0000-000090740000}"/>
    <cellStyle name="Normal 14 2 9 2 5 5" xfId="29833" xr:uid="{00000000-0005-0000-0000-000091740000}"/>
    <cellStyle name="Normal 14 2 9 2 6" xfId="29834" xr:uid="{00000000-0005-0000-0000-000092740000}"/>
    <cellStyle name="Normal 14 2 9 2 7" xfId="29835" xr:uid="{00000000-0005-0000-0000-000093740000}"/>
    <cellStyle name="Normal 14 2 9 2 8" xfId="29836" xr:uid="{00000000-0005-0000-0000-000094740000}"/>
    <cellStyle name="Normal 14 2 9 2 9" xfId="29837" xr:uid="{00000000-0005-0000-0000-000095740000}"/>
    <cellStyle name="Normal 14 2 9 3" xfId="29838" xr:uid="{00000000-0005-0000-0000-000096740000}"/>
    <cellStyle name="Normal 14 2 9 3 2" xfId="29839" xr:uid="{00000000-0005-0000-0000-000097740000}"/>
    <cellStyle name="Normal 14 2 9 3 3" xfId="29840" xr:uid="{00000000-0005-0000-0000-000098740000}"/>
    <cellStyle name="Normal 14 2 9 3 4" xfId="29841" xr:uid="{00000000-0005-0000-0000-000099740000}"/>
    <cellStyle name="Normal 14 2 9 3 5" xfId="29842" xr:uid="{00000000-0005-0000-0000-00009A740000}"/>
    <cellStyle name="Normal 14 2 9 4" xfId="29843" xr:uid="{00000000-0005-0000-0000-00009B740000}"/>
    <cellStyle name="Normal 14 2 9 4 2" xfId="29844" xr:uid="{00000000-0005-0000-0000-00009C740000}"/>
    <cellStyle name="Normal 14 2 9 4 3" xfId="29845" xr:uid="{00000000-0005-0000-0000-00009D740000}"/>
    <cellStyle name="Normal 14 2 9 4 4" xfId="29846" xr:uid="{00000000-0005-0000-0000-00009E740000}"/>
    <cellStyle name="Normal 14 2 9 4 5" xfId="29847" xr:uid="{00000000-0005-0000-0000-00009F740000}"/>
    <cellStyle name="Normal 14 2 9 5" xfId="29848" xr:uid="{00000000-0005-0000-0000-0000A0740000}"/>
    <cellStyle name="Normal 14 2 9 5 2" xfId="29849" xr:uid="{00000000-0005-0000-0000-0000A1740000}"/>
    <cellStyle name="Normal 14 2 9 5 3" xfId="29850" xr:uid="{00000000-0005-0000-0000-0000A2740000}"/>
    <cellStyle name="Normal 14 2 9 5 4" xfId="29851" xr:uid="{00000000-0005-0000-0000-0000A3740000}"/>
    <cellStyle name="Normal 14 2 9 5 5" xfId="29852" xr:uid="{00000000-0005-0000-0000-0000A4740000}"/>
    <cellStyle name="Normal 14 2 9 6" xfId="29853" xr:uid="{00000000-0005-0000-0000-0000A5740000}"/>
    <cellStyle name="Normal 14 2 9 6 2" xfId="29854" xr:uid="{00000000-0005-0000-0000-0000A6740000}"/>
    <cellStyle name="Normal 14 2 9 6 3" xfId="29855" xr:uid="{00000000-0005-0000-0000-0000A7740000}"/>
    <cellStyle name="Normal 14 2 9 6 4" xfId="29856" xr:uid="{00000000-0005-0000-0000-0000A8740000}"/>
    <cellStyle name="Normal 14 2 9 6 5" xfId="29857" xr:uid="{00000000-0005-0000-0000-0000A9740000}"/>
    <cellStyle name="Normal 14 2 9 7" xfId="29858" xr:uid="{00000000-0005-0000-0000-0000AA740000}"/>
    <cellStyle name="Normal 14 2 9 8" xfId="29859" xr:uid="{00000000-0005-0000-0000-0000AB740000}"/>
    <cellStyle name="Normal 14 2 9 9" xfId="29860" xr:uid="{00000000-0005-0000-0000-0000AC740000}"/>
    <cellStyle name="Normal 14 2 90" xfId="29861" xr:uid="{00000000-0005-0000-0000-0000AD740000}"/>
    <cellStyle name="Normal 14 2 91" xfId="29862" xr:uid="{00000000-0005-0000-0000-0000AE740000}"/>
    <cellStyle name="Normal 14 2 92" xfId="29863" xr:uid="{00000000-0005-0000-0000-0000AF740000}"/>
    <cellStyle name="Normal 14 2 93" xfId="29864" xr:uid="{00000000-0005-0000-0000-0000B0740000}"/>
    <cellStyle name="Normal 14 2 94" xfId="29865" xr:uid="{00000000-0005-0000-0000-0000B1740000}"/>
    <cellStyle name="Normal 14 2 95" xfId="29866" xr:uid="{00000000-0005-0000-0000-0000B2740000}"/>
    <cellStyle name="Normal 14 2 96" xfId="29867" xr:uid="{00000000-0005-0000-0000-0000B3740000}"/>
    <cellStyle name="Normal 14 2 97" xfId="29868" xr:uid="{00000000-0005-0000-0000-0000B4740000}"/>
    <cellStyle name="Normal 14 2 98" xfId="29869" xr:uid="{00000000-0005-0000-0000-0000B5740000}"/>
    <cellStyle name="Normal 14 2 99" xfId="29870" xr:uid="{00000000-0005-0000-0000-0000B6740000}"/>
    <cellStyle name="Normal 14 20" xfId="29871" xr:uid="{00000000-0005-0000-0000-0000B7740000}"/>
    <cellStyle name="Normal 14 21" xfId="29872" xr:uid="{00000000-0005-0000-0000-0000B8740000}"/>
    <cellStyle name="Normal 14 22" xfId="29873" xr:uid="{00000000-0005-0000-0000-0000B9740000}"/>
    <cellStyle name="Normal 14 23" xfId="29874" xr:uid="{00000000-0005-0000-0000-0000BA740000}"/>
    <cellStyle name="Normal 14 24" xfId="29875" xr:uid="{00000000-0005-0000-0000-0000BB740000}"/>
    <cellStyle name="Normal 14 25" xfId="29876" xr:uid="{00000000-0005-0000-0000-0000BC740000}"/>
    <cellStyle name="Normal 14 26" xfId="29877" xr:uid="{00000000-0005-0000-0000-0000BD740000}"/>
    <cellStyle name="Normal 14 27" xfId="29878" xr:uid="{00000000-0005-0000-0000-0000BE740000}"/>
    <cellStyle name="Normal 14 28" xfId="29879" xr:uid="{00000000-0005-0000-0000-0000BF740000}"/>
    <cellStyle name="Normal 14 29" xfId="29880" xr:uid="{00000000-0005-0000-0000-0000C0740000}"/>
    <cellStyle name="Normal 14 3" xfId="29881" xr:uid="{00000000-0005-0000-0000-0000C1740000}"/>
    <cellStyle name="Normal 14 3 10" xfId="29882" xr:uid="{00000000-0005-0000-0000-0000C2740000}"/>
    <cellStyle name="Normal 14 3 10 10" xfId="29883" xr:uid="{00000000-0005-0000-0000-0000C3740000}"/>
    <cellStyle name="Normal 14 3 10 2" xfId="29884" xr:uid="{00000000-0005-0000-0000-0000C4740000}"/>
    <cellStyle name="Normal 14 3 10 2 2" xfId="29885" xr:uid="{00000000-0005-0000-0000-0000C5740000}"/>
    <cellStyle name="Normal 14 3 10 2 2 2" xfId="29886" xr:uid="{00000000-0005-0000-0000-0000C6740000}"/>
    <cellStyle name="Normal 14 3 10 2 2 3" xfId="29887" xr:uid="{00000000-0005-0000-0000-0000C7740000}"/>
    <cellStyle name="Normal 14 3 10 2 2 4" xfId="29888" xr:uid="{00000000-0005-0000-0000-0000C8740000}"/>
    <cellStyle name="Normal 14 3 10 2 2 5" xfId="29889" xr:uid="{00000000-0005-0000-0000-0000C9740000}"/>
    <cellStyle name="Normal 14 3 10 2 3" xfId="29890" xr:uid="{00000000-0005-0000-0000-0000CA740000}"/>
    <cellStyle name="Normal 14 3 10 2 3 2" xfId="29891" xr:uid="{00000000-0005-0000-0000-0000CB740000}"/>
    <cellStyle name="Normal 14 3 10 2 3 3" xfId="29892" xr:uid="{00000000-0005-0000-0000-0000CC740000}"/>
    <cellStyle name="Normal 14 3 10 2 3 4" xfId="29893" xr:uid="{00000000-0005-0000-0000-0000CD740000}"/>
    <cellStyle name="Normal 14 3 10 2 3 5" xfId="29894" xr:uid="{00000000-0005-0000-0000-0000CE740000}"/>
    <cellStyle name="Normal 14 3 10 2 4" xfId="29895" xr:uid="{00000000-0005-0000-0000-0000CF740000}"/>
    <cellStyle name="Normal 14 3 10 2 4 2" xfId="29896" xr:uid="{00000000-0005-0000-0000-0000D0740000}"/>
    <cellStyle name="Normal 14 3 10 2 4 3" xfId="29897" xr:uid="{00000000-0005-0000-0000-0000D1740000}"/>
    <cellStyle name="Normal 14 3 10 2 4 4" xfId="29898" xr:uid="{00000000-0005-0000-0000-0000D2740000}"/>
    <cellStyle name="Normal 14 3 10 2 4 5" xfId="29899" xr:uid="{00000000-0005-0000-0000-0000D3740000}"/>
    <cellStyle name="Normal 14 3 10 2 5" xfId="29900" xr:uid="{00000000-0005-0000-0000-0000D4740000}"/>
    <cellStyle name="Normal 14 3 10 2 5 2" xfId="29901" xr:uid="{00000000-0005-0000-0000-0000D5740000}"/>
    <cellStyle name="Normal 14 3 10 2 5 3" xfId="29902" xr:uid="{00000000-0005-0000-0000-0000D6740000}"/>
    <cellStyle name="Normal 14 3 10 2 5 4" xfId="29903" xr:uid="{00000000-0005-0000-0000-0000D7740000}"/>
    <cellStyle name="Normal 14 3 10 2 5 5" xfId="29904" xr:uid="{00000000-0005-0000-0000-0000D8740000}"/>
    <cellStyle name="Normal 14 3 10 2 6" xfId="29905" xr:uid="{00000000-0005-0000-0000-0000D9740000}"/>
    <cellStyle name="Normal 14 3 10 2 7" xfId="29906" xr:uid="{00000000-0005-0000-0000-0000DA740000}"/>
    <cellStyle name="Normal 14 3 10 2 8" xfId="29907" xr:uid="{00000000-0005-0000-0000-0000DB740000}"/>
    <cellStyle name="Normal 14 3 10 2 9" xfId="29908" xr:uid="{00000000-0005-0000-0000-0000DC740000}"/>
    <cellStyle name="Normal 14 3 10 3" xfId="29909" xr:uid="{00000000-0005-0000-0000-0000DD740000}"/>
    <cellStyle name="Normal 14 3 10 3 2" xfId="29910" xr:uid="{00000000-0005-0000-0000-0000DE740000}"/>
    <cellStyle name="Normal 14 3 10 3 3" xfId="29911" xr:uid="{00000000-0005-0000-0000-0000DF740000}"/>
    <cellStyle name="Normal 14 3 10 3 4" xfId="29912" xr:uid="{00000000-0005-0000-0000-0000E0740000}"/>
    <cellStyle name="Normal 14 3 10 3 5" xfId="29913" xr:uid="{00000000-0005-0000-0000-0000E1740000}"/>
    <cellStyle name="Normal 14 3 10 4" xfId="29914" xr:uid="{00000000-0005-0000-0000-0000E2740000}"/>
    <cellStyle name="Normal 14 3 10 4 2" xfId="29915" xr:uid="{00000000-0005-0000-0000-0000E3740000}"/>
    <cellStyle name="Normal 14 3 10 4 3" xfId="29916" xr:uid="{00000000-0005-0000-0000-0000E4740000}"/>
    <cellStyle name="Normal 14 3 10 4 4" xfId="29917" xr:uid="{00000000-0005-0000-0000-0000E5740000}"/>
    <cellStyle name="Normal 14 3 10 4 5" xfId="29918" xr:uid="{00000000-0005-0000-0000-0000E6740000}"/>
    <cellStyle name="Normal 14 3 10 5" xfId="29919" xr:uid="{00000000-0005-0000-0000-0000E7740000}"/>
    <cellStyle name="Normal 14 3 10 5 2" xfId="29920" xr:uid="{00000000-0005-0000-0000-0000E8740000}"/>
    <cellStyle name="Normal 14 3 10 5 3" xfId="29921" xr:uid="{00000000-0005-0000-0000-0000E9740000}"/>
    <cellStyle name="Normal 14 3 10 5 4" xfId="29922" xr:uid="{00000000-0005-0000-0000-0000EA740000}"/>
    <cellStyle name="Normal 14 3 10 5 5" xfId="29923" xr:uid="{00000000-0005-0000-0000-0000EB740000}"/>
    <cellStyle name="Normal 14 3 10 6" xfId="29924" xr:uid="{00000000-0005-0000-0000-0000EC740000}"/>
    <cellStyle name="Normal 14 3 10 6 2" xfId="29925" xr:uid="{00000000-0005-0000-0000-0000ED740000}"/>
    <cellStyle name="Normal 14 3 10 6 3" xfId="29926" xr:uid="{00000000-0005-0000-0000-0000EE740000}"/>
    <cellStyle name="Normal 14 3 10 6 4" xfId="29927" xr:uid="{00000000-0005-0000-0000-0000EF740000}"/>
    <cellStyle name="Normal 14 3 10 6 5" xfId="29928" xr:uid="{00000000-0005-0000-0000-0000F0740000}"/>
    <cellStyle name="Normal 14 3 10 7" xfId="29929" xr:uid="{00000000-0005-0000-0000-0000F1740000}"/>
    <cellStyle name="Normal 14 3 10 8" xfId="29930" xr:uid="{00000000-0005-0000-0000-0000F2740000}"/>
    <cellStyle name="Normal 14 3 10 9" xfId="29931" xr:uid="{00000000-0005-0000-0000-0000F3740000}"/>
    <cellStyle name="Normal 14 3 100" xfId="29932" xr:uid="{00000000-0005-0000-0000-0000F4740000}"/>
    <cellStyle name="Normal 14 3 101" xfId="29933" xr:uid="{00000000-0005-0000-0000-0000F5740000}"/>
    <cellStyle name="Normal 14 3 102" xfId="29934" xr:uid="{00000000-0005-0000-0000-0000F6740000}"/>
    <cellStyle name="Normal 14 3 103" xfId="29935" xr:uid="{00000000-0005-0000-0000-0000F7740000}"/>
    <cellStyle name="Normal 14 3 104" xfId="29936" xr:uid="{00000000-0005-0000-0000-0000F8740000}"/>
    <cellStyle name="Normal 14 3 105" xfId="29937" xr:uid="{00000000-0005-0000-0000-0000F9740000}"/>
    <cellStyle name="Normal 14 3 106" xfId="29938" xr:uid="{00000000-0005-0000-0000-0000FA740000}"/>
    <cellStyle name="Normal 14 3 107" xfId="29939" xr:uid="{00000000-0005-0000-0000-0000FB740000}"/>
    <cellStyle name="Normal 14 3 108" xfId="29940" xr:uid="{00000000-0005-0000-0000-0000FC740000}"/>
    <cellStyle name="Normal 14 3 109" xfId="29941" xr:uid="{00000000-0005-0000-0000-0000FD740000}"/>
    <cellStyle name="Normal 14 3 11" xfId="29942" xr:uid="{00000000-0005-0000-0000-0000FE740000}"/>
    <cellStyle name="Normal 14 3 11 10" xfId="29943" xr:uid="{00000000-0005-0000-0000-0000FF740000}"/>
    <cellStyle name="Normal 14 3 11 2" xfId="29944" xr:uid="{00000000-0005-0000-0000-000000750000}"/>
    <cellStyle name="Normal 14 3 11 2 2" xfId="29945" xr:uid="{00000000-0005-0000-0000-000001750000}"/>
    <cellStyle name="Normal 14 3 11 2 2 2" xfId="29946" xr:uid="{00000000-0005-0000-0000-000002750000}"/>
    <cellStyle name="Normal 14 3 11 2 2 3" xfId="29947" xr:uid="{00000000-0005-0000-0000-000003750000}"/>
    <cellStyle name="Normal 14 3 11 2 2 4" xfId="29948" xr:uid="{00000000-0005-0000-0000-000004750000}"/>
    <cellStyle name="Normal 14 3 11 2 2 5" xfId="29949" xr:uid="{00000000-0005-0000-0000-000005750000}"/>
    <cellStyle name="Normal 14 3 11 2 3" xfId="29950" xr:uid="{00000000-0005-0000-0000-000006750000}"/>
    <cellStyle name="Normal 14 3 11 2 3 2" xfId="29951" xr:uid="{00000000-0005-0000-0000-000007750000}"/>
    <cellStyle name="Normal 14 3 11 2 3 3" xfId="29952" xr:uid="{00000000-0005-0000-0000-000008750000}"/>
    <cellStyle name="Normal 14 3 11 2 3 4" xfId="29953" xr:uid="{00000000-0005-0000-0000-000009750000}"/>
    <cellStyle name="Normal 14 3 11 2 3 5" xfId="29954" xr:uid="{00000000-0005-0000-0000-00000A750000}"/>
    <cellStyle name="Normal 14 3 11 2 4" xfId="29955" xr:uid="{00000000-0005-0000-0000-00000B750000}"/>
    <cellStyle name="Normal 14 3 11 2 4 2" xfId="29956" xr:uid="{00000000-0005-0000-0000-00000C750000}"/>
    <cellStyle name="Normal 14 3 11 2 4 3" xfId="29957" xr:uid="{00000000-0005-0000-0000-00000D750000}"/>
    <cellStyle name="Normal 14 3 11 2 4 4" xfId="29958" xr:uid="{00000000-0005-0000-0000-00000E750000}"/>
    <cellStyle name="Normal 14 3 11 2 4 5" xfId="29959" xr:uid="{00000000-0005-0000-0000-00000F750000}"/>
    <cellStyle name="Normal 14 3 11 2 5" xfId="29960" xr:uid="{00000000-0005-0000-0000-000010750000}"/>
    <cellStyle name="Normal 14 3 11 2 5 2" xfId="29961" xr:uid="{00000000-0005-0000-0000-000011750000}"/>
    <cellStyle name="Normal 14 3 11 2 5 3" xfId="29962" xr:uid="{00000000-0005-0000-0000-000012750000}"/>
    <cellStyle name="Normal 14 3 11 2 5 4" xfId="29963" xr:uid="{00000000-0005-0000-0000-000013750000}"/>
    <cellStyle name="Normal 14 3 11 2 5 5" xfId="29964" xr:uid="{00000000-0005-0000-0000-000014750000}"/>
    <cellStyle name="Normal 14 3 11 2 6" xfId="29965" xr:uid="{00000000-0005-0000-0000-000015750000}"/>
    <cellStyle name="Normal 14 3 11 2 7" xfId="29966" xr:uid="{00000000-0005-0000-0000-000016750000}"/>
    <cellStyle name="Normal 14 3 11 2 8" xfId="29967" xr:uid="{00000000-0005-0000-0000-000017750000}"/>
    <cellStyle name="Normal 14 3 11 2 9" xfId="29968" xr:uid="{00000000-0005-0000-0000-000018750000}"/>
    <cellStyle name="Normal 14 3 11 3" xfId="29969" xr:uid="{00000000-0005-0000-0000-000019750000}"/>
    <cellStyle name="Normal 14 3 11 3 2" xfId="29970" xr:uid="{00000000-0005-0000-0000-00001A750000}"/>
    <cellStyle name="Normal 14 3 11 3 3" xfId="29971" xr:uid="{00000000-0005-0000-0000-00001B750000}"/>
    <cellStyle name="Normal 14 3 11 3 4" xfId="29972" xr:uid="{00000000-0005-0000-0000-00001C750000}"/>
    <cellStyle name="Normal 14 3 11 3 5" xfId="29973" xr:uid="{00000000-0005-0000-0000-00001D750000}"/>
    <cellStyle name="Normal 14 3 11 4" xfId="29974" xr:uid="{00000000-0005-0000-0000-00001E750000}"/>
    <cellStyle name="Normal 14 3 11 4 2" xfId="29975" xr:uid="{00000000-0005-0000-0000-00001F750000}"/>
    <cellStyle name="Normal 14 3 11 4 3" xfId="29976" xr:uid="{00000000-0005-0000-0000-000020750000}"/>
    <cellStyle name="Normal 14 3 11 4 4" xfId="29977" xr:uid="{00000000-0005-0000-0000-000021750000}"/>
    <cellStyle name="Normal 14 3 11 4 5" xfId="29978" xr:uid="{00000000-0005-0000-0000-000022750000}"/>
    <cellStyle name="Normal 14 3 11 5" xfId="29979" xr:uid="{00000000-0005-0000-0000-000023750000}"/>
    <cellStyle name="Normal 14 3 11 5 2" xfId="29980" xr:uid="{00000000-0005-0000-0000-000024750000}"/>
    <cellStyle name="Normal 14 3 11 5 3" xfId="29981" xr:uid="{00000000-0005-0000-0000-000025750000}"/>
    <cellStyle name="Normal 14 3 11 5 4" xfId="29982" xr:uid="{00000000-0005-0000-0000-000026750000}"/>
    <cellStyle name="Normal 14 3 11 5 5" xfId="29983" xr:uid="{00000000-0005-0000-0000-000027750000}"/>
    <cellStyle name="Normal 14 3 11 6" xfId="29984" xr:uid="{00000000-0005-0000-0000-000028750000}"/>
    <cellStyle name="Normal 14 3 11 6 2" xfId="29985" xr:uid="{00000000-0005-0000-0000-000029750000}"/>
    <cellStyle name="Normal 14 3 11 6 3" xfId="29986" xr:uid="{00000000-0005-0000-0000-00002A750000}"/>
    <cellStyle name="Normal 14 3 11 6 4" xfId="29987" xr:uid="{00000000-0005-0000-0000-00002B750000}"/>
    <cellStyle name="Normal 14 3 11 6 5" xfId="29988" xr:uid="{00000000-0005-0000-0000-00002C750000}"/>
    <cellStyle name="Normal 14 3 11 7" xfId="29989" xr:uid="{00000000-0005-0000-0000-00002D750000}"/>
    <cellStyle name="Normal 14 3 11 8" xfId="29990" xr:uid="{00000000-0005-0000-0000-00002E750000}"/>
    <cellStyle name="Normal 14 3 11 9" xfId="29991" xr:uid="{00000000-0005-0000-0000-00002F750000}"/>
    <cellStyle name="Normal 14 3 110" xfId="29992" xr:uid="{00000000-0005-0000-0000-000030750000}"/>
    <cellStyle name="Normal 14 3 111" xfId="29993" xr:uid="{00000000-0005-0000-0000-000031750000}"/>
    <cellStyle name="Normal 14 3 112" xfId="29994" xr:uid="{00000000-0005-0000-0000-000032750000}"/>
    <cellStyle name="Normal 14 3 113" xfId="29995" xr:uid="{00000000-0005-0000-0000-000033750000}"/>
    <cellStyle name="Normal 14 3 114" xfId="29996" xr:uid="{00000000-0005-0000-0000-000034750000}"/>
    <cellStyle name="Normal 14 3 115" xfId="29997" xr:uid="{00000000-0005-0000-0000-000035750000}"/>
    <cellStyle name="Normal 14 3 116" xfId="29998" xr:uid="{00000000-0005-0000-0000-000036750000}"/>
    <cellStyle name="Normal 14 3 117" xfId="29999" xr:uid="{00000000-0005-0000-0000-000037750000}"/>
    <cellStyle name="Normal 14 3 118" xfId="30000" xr:uid="{00000000-0005-0000-0000-000038750000}"/>
    <cellStyle name="Normal 14 3 119" xfId="30001" xr:uid="{00000000-0005-0000-0000-000039750000}"/>
    <cellStyle name="Normal 14 3 12" xfId="30002" xr:uid="{00000000-0005-0000-0000-00003A750000}"/>
    <cellStyle name="Normal 14 3 12 10" xfId="30003" xr:uid="{00000000-0005-0000-0000-00003B750000}"/>
    <cellStyle name="Normal 14 3 12 2" xfId="30004" xr:uid="{00000000-0005-0000-0000-00003C750000}"/>
    <cellStyle name="Normal 14 3 12 2 2" xfId="30005" xr:uid="{00000000-0005-0000-0000-00003D750000}"/>
    <cellStyle name="Normal 14 3 12 2 2 2" xfId="30006" xr:uid="{00000000-0005-0000-0000-00003E750000}"/>
    <cellStyle name="Normal 14 3 12 2 2 3" xfId="30007" xr:uid="{00000000-0005-0000-0000-00003F750000}"/>
    <cellStyle name="Normal 14 3 12 2 2 4" xfId="30008" xr:uid="{00000000-0005-0000-0000-000040750000}"/>
    <cellStyle name="Normal 14 3 12 2 2 5" xfId="30009" xr:uid="{00000000-0005-0000-0000-000041750000}"/>
    <cellStyle name="Normal 14 3 12 2 3" xfId="30010" xr:uid="{00000000-0005-0000-0000-000042750000}"/>
    <cellStyle name="Normal 14 3 12 2 3 2" xfId="30011" xr:uid="{00000000-0005-0000-0000-000043750000}"/>
    <cellStyle name="Normal 14 3 12 2 3 3" xfId="30012" xr:uid="{00000000-0005-0000-0000-000044750000}"/>
    <cellStyle name="Normal 14 3 12 2 3 4" xfId="30013" xr:uid="{00000000-0005-0000-0000-000045750000}"/>
    <cellStyle name="Normal 14 3 12 2 3 5" xfId="30014" xr:uid="{00000000-0005-0000-0000-000046750000}"/>
    <cellStyle name="Normal 14 3 12 2 4" xfId="30015" xr:uid="{00000000-0005-0000-0000-000047750000}"/>
    <cellStyle name="Normal 14 3 12 2 4 2" xfId="30016" xr:uid="{00000000-0005-0000-0000-000048750000}"/>
    <cellStyle name="Normal 14 3 12 2 4 3" xfId="30017" xr:uid="{00000000-0005-0000-0000-000049750000}"/>
    <cellStyle name="Normal 14 3 12 2 4 4" xfId="30018" xr:uid="{00000000-0005-0000-0000-00004A750000}"/>
    <cellStyle name="Normal 14 3 12 2 4 5" xfId="30019" xr:uid="{00000000-0005-0000-0000-00004B750000}"/>
    <cellStyle name="Normal 14 3 12 2 5" xfId="30020" xr:uid="{00000000-0005-0000-0000-00004C750000}"/>
    <cellStyle name="Normal 14 3 12 2 5 2" xfId="30021" xr:uid="{00000000-0005-0000-0000-00004D750000}"/>
    <cellStyle name="Normal 14 3 12 2 5 3" xfId="30022" xr:uid="{00000000-0005-0000-0000-00004E750000}"/>
    <cellStyle name="Normal 14 3 12 2 5 4" xfId="30023" xr:uid="{00000000-0005-0000-0000-00004F750000}"/>
    <cellStyle name="Normal 14 3 12 2 5 5" xfId="30024" xr:uid="{00000000-0005-0000-0000-000050750000}"/>
    <cellStyle name="Normal 14 3 12 2 6" xfId="30025" xr:uid="{00000000-0005-0000-0000-000051750000}"/>
    <cellStyle name="Normal 14 3 12 2 7" xfId="30026" xr:uid="{00000000-0005-0000-0000-000052750000}"/>
    <cellStyle name="Normal 14 3 12 2 8" xfId="30027" xr:uid="{00000000-0005-0000-0000-000053750000}"/>
    <cellStyle name="Normal 14 3 12 2 9" xfId="30028" xr:uid="{00000000-0005-0000-0000-000054750000}"/>
    <cellStyle name="Normal 14 3 12 3" xfId="30029" xr:uid="{00000000-0005-0000-0000-000055750000}"/>
    <cellStyle name="Normal 14 3 12 3 2" xfId="30030" xr:uid="{00000000-0005-0000-0000-000056750000}"/>
    <cellStyle name="Normal 14 3 12 3 3" xfId="30031" xr:uid="{00000000-0005-0000-0000-000057750000}"/>
    <cellStyle name="Normal 14 3 12 3 4" xfId="30032" xr:uid="{00000000-0005-0000-0000-000058750000}"/>
    <cellStyle name="Normal 14 3 12 3 5" xfId="30033" xr:uid="{00000000-0005-0000-0000-000059750000}"/>
    <cellStyle name="Normal 14 3 12 4" xfId="30034" xr:uid="{00000000-0005-0000-0000-00005A750000}"/>
    <cellStyle name="Normal 14 3 12 4 2" xfId="30035" xr:uid="{00000000-0005-0000-0000-00005B750000}"/>
    <cellStyle name="Normal 14 3 12 4 3" xfId="30036" xr:uid="{00000000-0005-0000-0000-00005C750000}"/>
    <cellStyle name="Normal 14 3 12 4 4" xfId="30037" xr:uid="{00000000-0005-0000-0000-00005D750000}"/>
    <cellStyle name="Normal 14 3 12 4 5" xfId="30038" xr:uid="{00000000-0005-0000-0000-00005E750000}"/>
    <cellStyle name="Normal 14 3 12 5" xfId="30039" xr:uid="{00000000-0005-0000-0000-00005F750000}"/>
    <cellStyle name="Normal 14 3 12 5 2" xfId="30040" xr:uid="{00000000-0005-0000-0000-000060750000}"/>
    <cellStyle name="Normal 14 3 12 5 3" xfId="30041" xr:uid="{00000000-0005-0000-0000-000061750000}"/>
    <cellStyle name="Normal 14 3 12 5 4" xfId="30042" xr:uid="{00000000-0005-0000-0000-000062750000}"/>
    <cellStyle name="Normal 14 3 12 5 5" xfId="30043" xr:uid="{00000000-0005-0000-0000-000063750000}"/>
    <cellStyle name="Normal 14 3 12 6" xfId="30044" xr:uid="{00000000-0005-0000-0000-000064750000}"/>
    <cellStyle name="Normal 14 3 12 6 2" xfId="30045" xr:uid="{00000000-0005-0000-0000-000065750000}"/>
    <cellStyle name="Normal 14 3 12 6 3" xfId="30046" xr:uid="{00000000-0005-0000-0000-000066750000}"/>
    <cellStyle name="Normal 14 3 12 6 4" xfId="30047" xr:uid="{00000000-0005-0000-0000-000067750000}"/>
    <cellStyle name="Normal 14 3 12 6 5" xfId="30048" xr:uid="{00000000-0005-0000-0000-000068750000}"/>
    <cellStyle name="Normal 14 3 12 7" xfId="30049" xr:uid="{00000000-0005-0000-0000-000069750000}"/>
    <cellStyle name="Normal 14 3 12 8" xfId="30050" xr:uid="{00000000-0005-0000-0000-00006A750000}"/>
    <cellStyle name="Normal 14 3 12 9" xfId="30051" xr:uid="{00000000-0005-0000-0000-00006B750000}"/>
    <cellStyle name="Normal 14 3 120" xfId="30052" xr:uid="{00000000-0005-0000-0000-00006C750000}"/>
    <cellStyle name="Normal 14 3 121" xfId="30053" xr:uid="{00000000-0005-0000-0000-00006D750000}"/>
    <cellStyle name="Normal 14 3 122" xfId="30054" xr:uid="{00000000-0005-0000-0000-00006E750000}"/>
    <cellStyle name="Normal 14 3 123" xfId="30055" xr:uid="{00000000-0005-0000-0000-00006F750000}"/>
    <cellStyle name="Normal 14 3 124" xfId="30056" xr:uid="{00000000-0005-0000-0000-000070750000}"/>
    <cellStyle name="Normal 14 3 125" xfId="30057" xr:uid="{00000000-0005-0000-0000-000071750000}"/>
    <cellStyle name="Normal 14 3 126" xfId="30058" xr:uid="{00000000-0005-0000-0000-000072750000}"/>
    <cellStyle name="Normal 14 3 127" xfId="30059" xr:uid="{00000000-0005-0000-0000-000073750000}"/>
    <cellStyle name="Normal 14 3 128" xfId="30060" xr:uid="{00000000-0005-0000-0000-000074750000}"/>
    <cellStyle name="Normal 14 3 129" xfId="30061" xr:uid="{00000000-0005-0000-0000-000075750000}"/>
    <cellStyle name="Normal 14 3 13" xfId="30062" xr:uid="{00000000-0005-0000-0000-000076750000}"/>
    <cellStyle name="Normal 14 3 13 2" xfId="30063" xr:uid="{00000000-0005-0000-0000-000077750000}"/>
    <cellStyle name="Normal 14 3 13 2 2" xfId="30064" xr:uid="{00000000-0005-0000-0000-000078750000}"/>
    <cellStyle name="Normal 14 3 13 2 3" xfId="30065" xr:uid="{00000000-0005-0000-0000-000079750000}"/>
    <cellStyle name="Normal 14 3 13 2 4" xfId="30066" xr:uid="{00000000-0005-0000-0000-00007A750000}"/>
    <cellStyle name="Normal 14 3 13 2 5" xfId="30067" xr:uid="{00000000-0005-0000-0000-00007B750000}"/>
    <cellStyle name="Normal 14 3 13 3" xfId="30068" xr:uid="{00000000-0005-0000-0000-00007C750000}"/>
    <cellStyle name="Normal 14 3 13 3 2" xfId="30069" xr:uid="{00000000-0005-0000-0000-00007D750000}"/>
    <cellStyle name="Normal 14 3 13 3 3" xfId="30070" xr:uid="{00000000-0005-0000-0000-00007E750000}"/>
    <cellStyle name="Normal 14 3 13 3 4" xfId="30071" xr:uid="{00000000-0005-0000-0000-00007F750000}"/>
    <cellStyle name="Normal 14 3 13 3 5" xfId="30072" xr:uid="{00000000-0005-0000-0000-000080750000}"/>
    <cellStyle name="Normal 14 3 13 4" xfId="30073" xr:uid="{00000000-0005-0000-0000-000081750000}"/>
    <cellStyle name="Normal 14 3 13 4 2" xfId="30074" xr:uid="{00000000-0005-0000-0000-000082750000}"/>
    <cellStyle name="Normal 14 3 13 4 3" xfId="30075" xr:uid="{00000000-0005-0000-0000-000083750000}"/>
    <cellStyle name="Normal 14 3 13 4 4" xfId="30076" xr:uid="{00000000-0005-0000-0000-000084750000}"/>
    <cellStyle name="Normal 14 3 13 4 5" xfId="30077" xr:uid="{00000000-0005-0000-0000-000085750000}"/>
    <cellStyle name="Normal 14 3 13 5" xfId="30078" xr:uid="{00000000-0005-0000-0000-000086750000}"/>
    <cellStyle name="Normal 14 3 13 5 2" xfId="30079" xr:uid="{00000000-0005-0000-0000-000087750000}"/>
    <cellStyle name="Normal 14 3 13 5 3" xfId="30080" xr:uid="{00000000-0005-0000-0000-000088750000}"/>
    <cellStyle name="Normal 14 3 13 5 4" xfId="30081" xr:uid="{00000000-0005-0000-0000-000089750000}"/>
    <cellStyle name="Normal 14 3 13 5 5" xfId="30082" xr:uid="{00000000-0005-0000-0000-00008A750000}"/>
    <cellStyle name="Normal 14 3 13 6" xfId="30083" xr:uid="{00000000-0005-0000-0000-00008B750000}"/>
    <cellStyle name="Normal 14 3 13 7" xfId="30084" xr:uid="{00000000-0005-0000-0000-00008C750000}"/>
    <cellStyle name="Normal 14 3 13 8" xfId="30085" xr:uid="{00000000-0005-0000-0000-00008D750000}"/>
    <cellStyle name="Normal 14 3 13 9" xfId="30086" xr:uid="{00000000-0005-0000-0000-00008E750000}"/>
    <cellStyle name="Normal 14 3 130" xfId="30087" xr:uid="{00000000-0005-0000-0000-00008F750000}"/>
    <cellStyle name="Normal 14 3 131" xfId="30088" xr:uid="{00000000-0005-0000-0000-000090750000}"/>
    <cellStyle name="Normal 14 3 132" xfId="30089" xr:uid="{00000000-0005-0000-0000-000091750000}"/>
    <cellStyle name="Normal 14 3 133" xfId="30090" xr:uid="{00000000-0005-0000-0000-000092750000}"/>
    <cellStyle name="Normal 14 3 134" xfId="30091" xr:uid="{00000000-0005-0000-0000-000093750000}"/>
    <cellStyle name="Normal 14 3 135" xfId="30092" xr:uid="{00000000-0005-0000-0000-000094750000}"/>
    <cellStyle name="Normal 14 3 136" xfId="30093" xr:uid="{00000000-0005-0000-0000-000095750000}"/>
    <cellStyle name="Normal 14 3 137" xfId="30094" xr:uid="{00000000-0005-0000-0000-000096750000}"/>
    <cellStyle name="Normal 14 3 138" xfId="30095" xr:uid="{00000000-0005-0000-0000-000097750000}"/>
    <cellStyle name="Normal 14 3 139" xfId="30096" xr:uid="{00000000-0005-0000-0000-000098750000}"/>
    <cellStyle name="Normal 14 3 14" xfId="30097" xr:uid="{00000000-0005-0000-0000-000099750000}"/>
    <cellStyle name="Normal 14 3 14 2" xfId="30098" xr:uid="{00000000-0005-0000-0000-00009A750000}"/>
    <cellStyle name="Normal 14 3 14 3" xfId="30099" xr:uid="{00000000-0005-0000-0000-00009B750000}"/>
    <cellStyle name="Normal 14 3 14 4" xfId="30100" xr:uid="{00000000-0005-0000-0000-00009C750000}"/>
    <cellStyle name="Normal 14 3 14 5" xfId="30101" xr:uid="{00000000-0005-0000-0000-00009D750000}"/>
    <cellStyle name="Normal 14 3 140" xfId="30102" xr:uid="{00000000-0005-0000-0000-00009E750000}"/>
    <cellStyle name="Normal 14 3 141" xfId="30103" xr:uid="{00000000-0005-0000-0000-00009F750000}"/>
    <cellStyle name="Normal 14 3 142" xfId="30104" xr:uid="{00000000-0005-0000-0000-0000A0750000}"/>
    <cellStyle name="Normal 14 3 143" xfId="30105" xr:uid="{00000000-0005-0000-0000-0000A1750000}"/>
    <cellStyle name="Normal 14 3 144" xfId="30106" xr:uid="{00000000-0005-0000-0000-0000A2750000}"/>
    <cellStyle name="Normal 14 3 145" xfId="30107" xr:uid="{00000000-0005-0000-0000-0000A3750000}"/>
    <cellStyle name="Normal 14 3 146" xfId="30108" xr:uid="{00000000-0005-0000-0000-0000A4750000}"/>
    <cellStyle name="Normal 14 3 147" xfId="30109" xr:uid="{00000000-0005-0000-0000-0000A5750000}"/>
    <cellStyle name="Normal 14 3 148" xfId="30110" xr:uid="{00000000-0005-0000-0000-0000A6750000}"/>
    <cellStyle name="Normal 14 3 149" xfId="30111" xr:uid="{00000000-0005-0000-0000-0000A7750000}"/>
    <cellStyle name="Normal 14 3 15" xfId="30112" xr:uid="{00000000-0005-0000-0000-0000A8750000}"/>
    <cellStyle name="Normal 14 3 15 2" xfId="30113" xr:uid="{00000000-0005-0000-0000-0000A9750000}"/>
    <cellStyle name="Normal 14 3 15 3" xfId="30114" xr:uid="{00000000-0005-0000-0000-0000AA750000}"/>
    <cellStyle name="Normal 14 3 15 4" xfId="30115" xr:uid="{00000000-0005-0000-0000-0000AB750000}"/>
    <cellStyle name="Normal 14 3 15 5" xfId="30116" xr:uid="{00000000-0005-0000-0000-0000AC750000}"/>
    <cellStyle name="Normal 14 3 150" xfId="30117" xr:uid="{00000000-0005-0000-0000-0000AD750000}"/>
    <cellStyle name="Normal 14 3 151" xfId="30118" xr:uid="{00000000-0005-0000-0000-0000AE750000}"/>
    <cellStyle name="Normal 14 3 152" xfId="30119" xr:uid="{00000000-0005-0000-0000-0000AF750000}"/>
    <cellStyle name="Normal 14 3 153" xfId="30120" xr:uid="{00000000-0005-0000-0000-0000B0750000}"/>
    <cellStyle name="Normal 14 3 154" xfId="30121" xr:uid="{00000000-0005-0000-0000-0000B1750000}"/>
    <cellStyle name="Normal 14 3 155" xfId="30122" xr:uid="{00000000-0005-0000-0000-0000B2750000}"/>
    <cellStyle name="Normal 14 3 156" xfId="30123" xr:uid="{00000000-0005-0000-0000-0000B3750000}"/>
    <cellStyle name="Normal 14 3 157" xfId="30124" xr:uid="{00000000-0005-0000-0000-0000B4750000}"/>
    <cellStyle name="Normal 14 3 158" xfId="30125" xr:uid="{00000000-0005-0000-0000-0000B5750000}"/>
    <cellStyle name="Normal 14 3 159" xfId="30126" xr:uid="{00000000-0005-0000-0000-0000B6750000}"/>
    <cellStyle name="Normal 14 3 16" xfId="30127" xr:uid="{00000000-0005-0000-0000-0000B7750000}"/>
    <cellStyle name="Normal 14 3 16 2" xfId="30128" xr:uid="{00000000-0005-0000-0000-0000B8750000}"/>
    <cellStyle name="Normal 14 3 16 3" xfId="30129" xr:uid="{00000000-0005-0000-0000-0000B9750000}"/>
    <cellStyle name="Normal 14 3 16 4" xfId="30130" xr:uid="{00000000-0005-0000-0000-0000BA750000}"/>
    <cellStyle name="Normal 14 3 16 5" xfId="30131" xr:uid="{00000000-0005-0000-0000-0000BB750000}"/>
    <cellStyle name="Normal 14 3 160" xfId="30132" xr:uid="{00000000-0005-0000-0000-0000BC750000}"/>
    <cellStyle name="Normal 14 3 17" xfId="30133" xr:uid="{00000000-0005-0000-0000-0000BD750000}"/>
    <cellStyle name="Normal 14 3 17 2" xfId="30134" xr:uid="{00000000-0005-0000-0000-0000BE750000}"/>
    <cellStyle name="Normal 14 3 17 3" xfId="30135" xr:uid="{00000000-0005-0000-0000-0000BF750000}"/>
    <cellStyle name="Normal 14 3 17 4" xfId="30136" xr:uid="{00000000-0005-0000-0000-0000C0750000}"/>
    <cellStyle name="Normal 14 3 17 5" xfId="30137" xr:uid="{00000000-0005-0000-0000-0000C1750000}"/>
    <cellStyle name="Normal 14 3 18" xfId="30138" xr:uid="{00000000-0005-0000-0000-0000C2750000}"/>
    <cellStyle name="Normal 14 3 19" xfId="30139" xr:uid="{00000000-0005-0000-0000-0000C3750000}"/>
    <cellStyle name="Normal 14 3 2" xfId="30140" xr:uid="{00000000-0005-0000-0000-0000C4750000}"/>
    <cellStyle name="Normal 14 3 2 10" xfId="30141" xr:uid="{00000000-0005-0000-0000-0000C5750000}"/>
    <cellStyle name="Normal 14 3 2 2" xfId="30142" xr:uid="{00000000-0005-0000-0000-0000C6750000}"/>
    <cellStyle name="Normal 14 3 2 2 2" xfId="30143" xr:uid="{00000000-0005-0000-0000-0000C7750000}"/>
    <cellStyle name="Normal 14 3 2 2 2 2" xfId="30144" xr:uid="{00000000-0005-0000-0000-0000C8750000}"/>
    <cellStyle name="Normal 14 3 2 2 2 3" xfId="30145" xr:uid="{00000000-0005-0000-0000-0000C9750000}"/>
    <cellStyle name="Normal 14 3 2 2 2 4" xfId="30146" xr:uid="{00000000-0005-0000-0000-0000CA750000}"/>
    <cellStyle name="Normal 14 3 2 2 2 5" xfId="30147" xr:uid="{00000000-0005-0000-0000-0000CB750000}"/>
    <cellStyle name="Normal 14 3 2 2 3" xfId="30148" xr:uid="{00000000-0005-0000-0000-0000CC750000}"/>
    <cellStyle name="Normal 14 3 2 2 3 2" xfId="30149" xr:uid="{00000000-0005-0000-0000-0000CD750000}"/>
    <cellStyle name="Normal 14 3 2 2 3 3" xfId="30150" xr:uid="{00000000-0005-0000-0000-0000CE750000}"/>
    <cellStyle name="Normal 14 3 2 2 3 4" xfId="30151" xr:uid="{00000000-0005-0000-0000-0000CF750000}"/>
    <cellStyle name="Normal 14 3 2 2 3 5" xfId="30152" xr:uid="{00000000-0005-0000-0000-0000D0750000}"/>
    <cellStyle name="Normal 14 3 2 2 4" xfId="30153" xr:uid="{00000000-0005-0000-0000-0000D1750000}"/>
    <cellStyle name="Normal 14 3 2 2 4 2" xfId="30154" xr:uid="{00000000-0005-0000-0000-0000D2750000}"/>
    <cellStyle name="Normal 14 3 2 2 4 3" xfId="30155" xr:uid="{00000000-0005-0000-0000-0000D3750000}"/>
    <cellStyle name="Normal 14 3 2 2 4 4" xfId="30156" xr:uid="{00000000-0005-0000-0000-0000D4750000}"/>
    <cellStyle name="Normal 14 3 2 2 4 5" xfId="30157" xr:uid="{00000000-0005-0000-0000-0000D5750000}"/>
    <cellStyle name="Normal 14 3 2 2 5" xfId="30158" xr:uid="{00000000-0005-0000-0000-0000D6750000}"/>
    <cellStyle name="Normal 14 3 2 2 5 2" xfId="30159" xr:uid="{00000000-0005-0000-0000-0000D7750000}"/>
    <cellStyle name="Normal 14 3 2 2 5 3" xfId="30160" xr:uid="{00000000-0005-0000-0000-0000D8750000}"/>
    <cellStyle name="Normal 14 3 2 2 5 4" xfId="30161" xr:uid="{00000000-0005-0000-0000-0000D9750000}"/>
    <cellStyle name="Normal 14 3 2 2 5 5" xfId="30162" xr:uid="{00000000-0005-0000-0000-0000DA750000}"/>
    <cellStyle name="Normal 14 3 2 2 6" xfId="30163" xr:uid="{00000000-0005-0000-0000-0000DB750000}"/>
    <cellStyle name="Normal 14 3 2 2 7" xfId="30164" xr:uid="{00000000-0005-0000-0000-0000DC750000}"/>
    <cellStyle name="Normal 14 3 2 2 8" xfId="30165" xr:uid="{00000000-0005-0000-0000-0000DD750000}"/>
    <cellStyle name="Normal 14 3 2 2 9" xfId="30166" xr:uid="{00000000-0005-0000-0000-0000DE750000}"/>
    <cellStyle name="Normal 14 3 2 3" xfId="30167" xr:uid="{00000000-0005-0000-0000-0000DF750000}"/>
    <cellStyle name="Normal 14 3 2 3 2" xfId="30168" xr:uid="{00000000-0005-0000-0000-0000E0750000}"/>
    <cellStyle name="Normal 14 3 2 3 3" xfId="30169" xr:uid="{00000000-0005-0000-0000-0000E1750000}"/>
    <cellStyle name="Normal 14 3 2 3 4" xfId="30170" xr:uid="{00000000-0005-0000-0000-0000E2750000}"/>
    <cellStyle name="Normal 14 3 2 3 5" xfId="30171" xr:uid="{00000000-0005-0000-0000-0000E3750000}"/>
    <cellStyle name="Normal 14 3 2 4" xfId="30172" xr:uid="{00000000-0005-0000-0000-0000E4750000}"/>
    <cellStyle name="Normal 14 3 2 4 2" xfId="30173" xr:uid="{00000000-0005-0000-0000-0000E5750000}"/>
    <cellStyle name="Normal 14 3 2 4 3" xfId="30174" xr:uid="{00000000-0005-0000-0000-0000E6750000}"/>
    <cellStyle name="Normal 14 3 2 4 4" xfId="30175" xr:uid="{00000000-0005-0000-0000-0000E7750000}"/>
    <cellStyle name="Normal 14 3 2 4 5" xfId="30176" xr:uid="{00000000-0005-0000-0000-0000E8750000}"/>
    <cellStyle name="Normal 14 3 2 5" xfId="30177" xr:uid="{00000000-0005-0000-0000-0000E9750000}"/>
    <cellStyle name="Normal 14 3 2 5 2" xfId="30178" xr:uid="{00000000-0005-0000-0000-0000EA750000}"/>
    <cellStyle name="Normal 14 3 2 5 3" xfId="30179" xr:uid="{00000000-0005-0000-0000-0000EB750000}"/>
    <cellStyle name="Normal 14 3 2 5 4" xfId="30180" xr:uid="{00000000-0005-0000-0000-0000EC750000}"/>
    <cellStyle name="Normal 14 3 2 5 5" xfId="30181" xr:uid="{00000000-0005-0000-0000-0000ED750000}"/>
    <cellStyle name="Normal 14 3 2 6" xfId="30182" xr:uid="{00000000-0005-0000-0000-0000EE750000}"/>
    <cellStyle name="Normal 14 3 2 6 2" xfId="30183" xr:uid="{00000000-0005-0000-0000-0000EF750000}"/>
    <cellStyle name="Normal 14 3 2 6 3" xfId="30184" xr:uid="{00000000-0005-0000-0000-0000F0750000}"/>
    <cellStyle name="Normal 14 3 2 6 4" xfId="30185" xr:uid="{00000000-0005-0000-0000-0000F1750000}"/>
    <cellStyle name="Normal 14 3 2 6 5" xfId="30186" xr:uid="{00000000-0005-0000-0000-0000F2750000}"/>
    <cellStyle name="Normal 14 3 2 7" xfId="30187" xr:uid="{00000000-0005-0000-0000-0000F3750000}"/>
    <cellStyle name="Normal 14 3 2 8" xfId="30188" xr:uid="{00000000-0005-0000-0000-0000F4750000}"/>
    <cellStyle name="Normal 14 3 2 9" xfId="30189" xr:uid="{00000000-0005-0000-0000-0000F5750000}"/>
    <cellStyle name="Normal 14 3 20" xfId="30190" xr:uid="{00000000-0005-0000-0000-0000F6750000}"/>
    <cellStyle name="Normal 14 3 21" xfId="30191" xr:uid="{00000000-0005-0000-0000-0000F7750000}"/>
    <cellStyle name="Normal 14 3 22" xfId="30192" xr:uid="{00000000-0005-0000-0000-0000F8750000}"/>
    <cellStyle name="Normal 14 3 23" xfId="30193" xr:uid="{00000000-0005-0000-0000-0000F9750000}"/>
    <cellStyle name="Normal 14 3 24" xfId="30194" xr:uid="{00000000-0005-0000-0000-0000FA750000}"/>
    <cellStyle name="Normal 14 3 25" xfId="30195" xr:uid="{00000000-0005-0000-0000-0000FB750000}"/>
    <cellStyle name="Normal 14 3 26" xfId="30196" xr:uid="{00000000-0005-0000-0000-0000FC750000}"/>
    <cellStyle name="Normal 14 3 27" xfId="30197" xr:uid="{00000000-0005-0000-0000-0000FD750000}"/>
    <cellStyle name="Normal 14 3 28" xfId="30198" xr:uid="{00000000-0005-0000-0000-0000FE750000}"/>
    <cellStyle name="Normal 14 3 29" xfId="30199" xr:uid="{00000000-0005-0000-0000-0000FF750000}"/>
    <cellStyle name="Normal 14 3 3" xfId="30200" xr:uid="{00000000-0005-0000-0000-000000760000}"/>
    <cellStyle name="Normal 14 3 3 10" xfId="30201" xr:uid="{00000000-0005-0000-0000-000001760000}"/>
    <cellStyle name="Normal 14 3 3 2" xfId="30202" xr:uid="{00000000-0005-0000-0000-000002760000}"/>
    <cellStyle name="Normal 14 3 3 2 2" xfId="30203" xr:uid="{00000000-0005-0000-0000-000003760000}"/>
    <cellStyle name="Normal 14 3 3 2 2 2" xfId="30204" xr:uid="{00000000-0005-0000-0000-000004760000}"/>
    <cellStyle name="Normal 14 3 3 2 2 3" xfId="30205" xr:uid="{00000000-0005-0000-0000-000005760000}"/>
    <cellStyle name="Normal 14 3 3 2 2 4" xfId="30206" xr:uid="{00000000-0005-0000-0000-000006760000}"/>
    <cellStyle name="Normal 14 3 3 2 2 5" xfId="30207" xr:uid="{00000000-0005-0000-0000-000007760000}"/>
    <cellStyle name="Normal 14 3 3 2 3" xfId="30208" xr:uid="{00000000-0005-0000-0000-000008760000}"/>
    <cellStyle name="Normal 14 3 3 2 3 2" xfId="30209" xr:uid="{00000000-0005-0000-0000-000009760000}"/>
    <cellStyle name="Normal 14 3 3 2 3 3" xfId="30210" xr:uid="{00000000-0005-0000-0000-00000A760000}"/>
    <cellStyle name="Normal 14 3 3 2 3 4" xfId="30211" xr:uid="{00000000-0005-0000-0000-00000B760000}"/>
    <cellStyle name="Normal 14 3 3 2 3 5" xfId="30212" xr:uid="{00000000-0005-0000-0000-00000C760000}"/>
    <cellStyle name="Normal 14 3 3 2 4" xfId="30213" xr:uid="{00000000-0005-0000-0000-00000D760000}"/>
    <cellStyle name="Normal 14 3 3 2 4 2" xfId="30214" xr:uid="{00000000-0005-0000-0000-00000E760000}"/>
    <cellStyle name="Normal 14 3 3 2 4 3" xfId="30215" xr:uid="{00000000-0005-0000-0000-00000F760000}"/>
    <cellStyle name="Normal 14 3 3 2 4 4" xfId="30216" xr:uid="{00000000-0005-0000-0000-000010760000}"/>
    <cellStyle name="Normal 14 3 3 2 4 5" xfId="30217" xr:uid="{00000000-0005-0000-0000-000011760000}"/>
    <cellStyle name="Normal 14 3 3 2 5" xfId="30218" xr:uid="{00000000-0005-0000-0000-000012760000}"/>
    <cellStyle name="Normal 14 3 3 2 5 2" xfId="30219" xr:uid="{00000000-0005-0000-0000-000013760000}"/>
    <cellStyle name="Normal 14 3 3 2 5 3" xfId="30220" xr:uid="{00000000-0005-0000-0000-000014760000}"/>
    <cellStyle name="Normal 14 3 3 2 5 4" xfId="30221" xr:uid="{00000000-0005-0000-0000-000015760000}"/>
    <cellStyle name="Normal 14 3 3 2 5 5" xfId="30222" xr:uid="{00000000-0005-0000-0000-000016760000}"/>
    <cellStyle name="Normal 14 3 3 2 6" xfId="30223" xr:uid="{00000000-0005-0000-0000-000017760000}"/>
    <cellStyle name="Normal 14 3 3 2 7" xfId="30224" xr:uid="{00000000-0005-0000-0000-000018760000}"/>
    <cellStyle name="Normal 14 3 3 2 8" xfId="30225" xr:uid="{00000000-0005-0000-0000-000019760000}"/>
    <cellStyle name="Normal 14 3 3 2 9" xfId="30226" xr:uid="{00000000-0005-0000-0000-00001A760000}"/>
    <cellStyle name="Normal 14 3 3 3" xfId="30227" xr:uid="{00000000-0005-0000-0000-00001B760000}"/>
    <cellStyle name="Normal 14 3 3 3 2" xfId="30228" xr:uid="{00000000-0005-0000-0000-00001C760000}"/>
    <cellStyle name="Normal 14 3 3 3 3" xfId="30229" xr:uid="{00000000-0005-0000-0000-00001D760000}"/>
    <cellStyle name="Normal 14 3 3 3 4" xfId="30230" xr:uid="{00000000-0005-0000-0000-00001E760000}"/>
    <cellStyle name="Normal 14 3 3 3 5" xfId="30231" xr:uid="{00000000-0005-0000-0000-00001F760000}"/>
    <cellStyle name="Normal 14 3 3 4" xfId="30232" xr:uid="{00000000-0005-0000-0000-000020760000}"/>
    <cellStyle name="Normal 14 3 3 4 2" xfId="30233" xr:uid="{00000000-0005-0000-0000-000021760000}"/>
    <cellStyle name="Normal 14 3 3 4 3" xfId="30234" xr:uid="{00000000-0005-0000-0000-000022760000}"/>
    <cellStyle name="Normal 14 3 3 4 4" xfId="30235" xr:uid="{00000000-0005-0000-0000-000023760000}"/>
    <cellStyle name="Normal 14 3 3 4 5" xfId="30236" xr:uid="{00000000-0005-0000-0000-000024760000}"/>
    <cellStyle name="Normal 14 3 3 5" xfId="30237" xr:uid="{00000000-0005-0000-0000-000025760000}"/>
    <cellStyle name="Normal 14 3 3 5 2" xfId="30238" xr:uid="{00000000-0005-0000-0000-000026760000}"/>
    <cellStyle name="Normal 14 3 3 5 3" xfId="30239" xr:uid="{00000000-0005-0000-0000-000027760000}"/>
    <cellStyle name="Normal 14 3 3 5 4" xfId="30240" xr:uid="{00000000-0005-0000-0000-000028760000}"/>
    <cellStyle name="Normal 14 3 3 5 5" xfId="30241" xr:uid="{00000000-0005-0000-0000-000029760000}"/>
    <cellStyle name="Normal 14 3 3 6" xfId="30242" xr:uid="{00000000-0005-0000-0000-00002A760000}"/>
    <cellStyle name="Normal 14 3 3 6 2" xfId="30243" xr:uid="{00000000-0005-0000-0000-00002B760000}"/>
    <cellStyle name="Normal 14 3 3 6 3" xfId="30244" xr:uid="{00000000-0005-0000-0000-00002C760000}"/>
    <cellStyle name="Normal 14 3 3 6 4" xfId="30245" xr:uid="{00000000-0005-0000-0000-00002D760000}"/>
    <cellStyle name="Normal 14 3 3 6 5" xfId="30246" xr:uid="{00000000-0005-0000-0000-00002E760000}"/>
    <cellStyle name="Normal 14 3 3 7" xfId="30247" xr:uid="{00000000-0005-0000-0000-00002F760000}"/>
    <cellStyle name="Normal 14 3 3 8" xfId="30248" xr:uid="{00000000-0005-0000-0000-000030760000}"/>
    <cellStyle name="Normal 14 3 3 9" xfId="30249" xr:uid="{00000000-0005-0000-0000-000031760000}"/>
    <cellStyle name="Normal 14 3 30" xfId="30250" xr:uid="{00000000-0005-0000-0000-000032760000}"/>
    <cellStyle name="Normal 14 3 31" xfId="30251" xr:uid="{00000000-0005-0000-0000-000033760000}"/>
    <cellStyle name="Normal 14 3 32" xfId="30252" xr:uid="{00000000-0005-0000-0000-000034760000}"/>
    <cellStyle name="Normal 14 3 33" xfId="30253" xr:uid="{00000000-0005-0000-0000-000035760000}"/>
    <cellStyle name="Normal 14 3 34" xfId="30254" xr:uid="{00000000-0005-0000-0000-000036760000}"/>
    <cellStyle name="Normal 14 3 35" xfId="30255" xr:uid="{00000000-0005-0000-0000-000037760000}"/>
    <cellStyle name="Normal 14 3 36" xfId="30256" xr:uid="{00000000-0005-0000-0000-000038760000}"/>
    <cellStyle name="Normal 14 3 37" xfId="30257" xr:uid="{00000000-0005-0000-0000-000039760000}"/>
    <cellStyle name="Normal 14 3 38" xfId="30258" xr:uid="{00000000-0005-0000-0000-00003A760000}"/>
    <cellStyle name="Normal 14 3 39" xfId="30259" xr:uid="{00000000-0005-0000-0000-00003B760000}"/>
    <cellStyle name="Normal 14 3 4" xfId="30260" xr:uid="{00000000-0005-0000-0000-00003C760000}"/>
    <cellStyle name="Normal 14 3 4 10" xfId="30261" xr:uid="{00000000-0005-0000-0000-00003D760000}"/>
    <cellStyle name="Normal 14 3 4 2" xfId="30262" xr:uid="{00000000-0005-0000-0000-00003E760000}"/>
    <cellStyle name="Normal 14 3 4 2 2" xfId="30263" xr:uid="{00000000-0005-0000-0000-00003F760000}"/>
    <cellStyle name="Normal 14 3 4 2 2 2" xfId="30264" xr:uid="{00000000-0005-0000-0000-000040760000}"/>
    <cellStyle name="Normal 14 3 4 2 2 3" xfId="30265" xr:uid="{00000000-0005-0000-0000-000041760000}"/>
    <cellStyle name="Normal 14 3 4 2 2 4" xfId="30266" xr:uid="{00000000-0005-0000-0000-000042760000}"/>
    <cellStyle name="Normal 14 3 4 2 2 5" xfId="30267" xr:uid="{00000000-0005-0000-0000-000043760000}"/>
    <cellStyle name="Normal 14 3 4 2 3" xfId="30268" xr:uid="{00000000-0005-0000-0000-000044760000}"/>
    <cellStyle name="Normal 14 3 4 2 3 2" xfId="30269" xr:uid="{00000000-0005-0000-0000-000045760000}"/>
    <cellStyle name="Normal 14 3 4 2 3 3" xfId="30270" xr:uid="{00000000-0005-0000-0000-000046760000}"/>
    <cellStyle name="Normal 14 3 4 2 3 4" xfId="30271" xr:uid="{00000000-0005-0000-0000-000047760000}"/>
    <cellStyle name="Normal 14 3 4 2 3 5" xfId="30272" xr:uid="{00000000-0005-0000-0000-000048760000}"/>
    <cellStyle name="Normal 14 3 4 2 4" xfId="30273" xr:uid="{00000000-0005-0000-0000-000049760000}"/>
    <cellStyle name="Normal 14 3 4 2 4 2" xfId="30274" xr:uid="{00000000-0005-0000-0000-00004A760000}"/>
    <cellStyle name="Normal 14 3 4 2 4 3" xfId="30275" xr:uid="{00000000-0005-0000-0000-00004B760000}"/>
    <cellStyle name="Normal 14 3 4 2 4 4" xfId="30276" xr:uid="{00000000-0005-0000-0000-00004C760000}"/>
    <cellStyle name="Normal 14 3 4 2 4 5" xfId="30277" xr:uid="{00000000-0005-0000-0000-00004D760000}"/>
    <cellStyle name="Normal 14 3 4 2 5" xfId="30278" xr:uid="{00000000-0005-0000-0000-00004E760000}"/>
    <cellStyle name="Normal 14 3 4 2 5 2" xfId="30279" xr:uid="{00000000-0005-0000-0000-00004F760000}"/>
    <cellStyle name="Normal 14 3 4 2 5 3" xfId="30280" xr:uid="{00000000-0005-0000-0000-000050760000}"/>
    <cellStyle name="Normal 14 3 4 2 5 4" xfId="30281" xr:uid="{00000000-0005-0000-0000-000051760000}"/>
    <cellStyle name="Normal 14 3 4 2 5 5" xfId="30282" xr:uid="{00000000-0005-0000-0000-000052760000}"/>
    <cellStyle name="Normal 14 3 4 2 6" xfId="30283" xr:uid="{00000000-0005-0000-0000-000053760000}"/>
    <cellStyle name="Normal 14 3 4 2 7" xfId="30284" xr:uid="{00000000-0005-0000-0000-000054760000}"/>
    <cellStyle name="Normal 14 3 4 2 8" xfId="30285" xr:uid="{00000000-0005-0000-0000-000055760000}"/>
    <cellStyle name="Normal 14 3 4 2 9" xfId="30286" xr:uid="{00000000-0005-0000-0000-000056760000}"/>
    <cellStyle name="Normal 14 3 4 3" xfId="30287" xr:uid="{00000000-0005-0000-0000-000057760000}"/>
    <cellStyle name="Normal 14 3 4 3 2" xfId="30288" xr:uid="{00000000-0005-0000-0000-000058760000}"/>
    <cellStyle name="Normal 14 3 4 3 3" xfId="30289" xr:uid="{00000000-0005-0000-0000-000059760000}"/>
    <cellStyle name="Normal 14 3 4 3 4" xfId="30290" xr:uid="{00000000-0005-0000-0000-00005A760000}"/>
    <cellStyle name="Normal 14 3 4 3 5" xfId="30291" xr:uid="{00000000-0005-0000-0000-00005B760000}"/>
    <cellStyle name="Normal 14 3 4 4" xfId="30292" xr:uid="{00000000-0005-0000-0000-00005C760000}"/>
    <cellStyle name="Normal 14 3 4 4 2" xfId="30293" xr:uid="{00000000-0005-0000-0000-00005D760000}"/>
    <cellStyle name="Normal 14 3 4 4 3" xfId="30294" xr:uid="{00000000-0005-0000-0000-00005E760000}"/>
    <cellStyle name="Normal 14 3 4 4 4" xfId="30295" xr:uid="{00000000-0005-0000-0000-00005F760000}"/>
    <cellStyle name="Normal 14 3 4 4 5" xfId="30296" xr:uid="{00000000-0005-0000-0000-000060760000}"/>
    <cellStyle name="Normal 14 3 4 5" xfId="30297" xr:uid="{00000000-0005-0000-0000-000061760000}"/>
    <cellStyle name="Normal 14 3 4 5 2" xfId="30298" xr:uid="{00000000-0005-0000-0000-000062760000}"/>
    <cellStyle name="Normal 14 3 4 5 3" xfId="30299" xr:uid="{00000000-0005-0000-0000-000063760000}"/>
    <cellStyle name="Normal 14 3 4 5 4" xfId="30300" xr:uid="{00000000-0005-0000-0000-000064760000}"/>
    <cellStyle name="Normal 14 3 4 5 5" xfId="30301" xr:uid="{00000000-0005-0000-0000-000065760000}"/>
    <cellStyle name="Normal 14 3 4 6" xfId="30302" xr:uid="{00000000-0005-0000-0000-000066760000}"/>
    <cellStyle name="Normal 14 3 4 6 2" xfId="30303" xr:uid="{00000000-0005-0000-0000-000067760000}"/>
    <cellStyle name="Normal 14 3 4 6 3" xfId="30304" xr:uid="{00000000-0005-0000-0000-000068760000}"/>
    <cellStyle name="Normal 14 3 4 6 4" xfId="30305" xr:uid="{00000000-0005-0000-0000-000069760000}"/>
    <cellStyle name="Normal 14 3 4 6 5" xfId="30306" xr:uid="{00000000-0005-0000-0000-00006A760000}"/>
    <cellStyle name="Normal 14 3 4 7" xfId="30307" xr:uid="{00000000-0005-0000-0000-00006B760000}"/>
    <cellStyle name="Normal 14 3 4 8" xfId="30308" xr:uid="{00000000-0005-0000-0000-00006C760000}"/>
    <cellStyle name="Normal 14 3 4 9" xfId="30309" xr:uid="{00000000-0005-0000-0000-00006D760000}"/>
    <cellStyle name="Normal 14 3 40" xfId="30310" xr:uid="{00000000-0005-0000-0000-00006E760000}"/>
    <cellStyle name="Normal 14 3 41" xfId="30311" xr:uid="{00000000-0005-0000-0000-00006F760000}"/>
    <cellStyle name="Normal 14 3 42" xfId="30312" xr:uid="{00000000-0005-0000-0000-000070760000}"/>
    <cellStyle name="Normal 14 3 43" xfId="30313" xr:uid="{00000000-0005-0000-0000-000071760000}"/>
    <cellStyle name="Normal 14 3 44" xfId="30314" xr:uid="{00000000-0005-0000-0000-000072760000}"/>
    <cellStyle name="Normal 14 3 45" xfId="30315" xr:uid="{00000000-0005-0000-0000-000073760000}"/>
    <cellStyle name="Normal 14 3 46" xfId="30316" xr:uid="{00000000-0005-0000-0000-000074760000}"/>
    <cellStyle name="Normal 14 3 47" xfId="30317" xr:uid="{00000000-0005-0000-0000-000075760000}"/>
    <cellStyle name="Normal 14 3 48" xfId="30318" xr:uid="{00000000-0005-0000-0000-000076760000}"/>
    <cellStyle name="Normal 14 3 49" xfId="30319" xr:uid="{00000000-0005-0000-0000-000077760000}"/>
    <cellStyle name="Normal 14 3 5" xfId="30320" xr:uid="{00000000-0005-0000-0000-000078760000}"/>
    <cellStyle name="Normal 14 3 5 10" xfId="30321" xr:uid="{00000000-0005-0000-0000-000079760000}"/>
    <cellStyle name="Normal 14 3 5 2" xfId="30322" xr:uid="{00000000-0005-0000-0000-00007A760000}"/>
    <cellStyle name="Normal 14 3 5 2 2" xfId="30323" xr:uid="{00000000-0005-0000-0000-00007B760000}"/>
    <cellStyle name="Normal 14 3 5 2 2 2" xfId="30324" xr:uid="{00000000-0005-0000-0000-00007C760000}"/>
    <cellStyle name="Normal 14 3 5 2 2 3" xfId="30325" xr:uid="{00000000-0005-0000-0000-00007D760000}"/>
    <cellStyle name="Normal 14 3 5 2 2 4" xfId="30326" xr:uid="{00000000-0005-0000-0000-00007E760000}"/>
    <cellStyle name="Normal 14 3 5 2 2 5" xfId="30327" xr:uid="{00000000-0005-0000-0000-00007F760000}"/>
    <cellStyle name="Normal 14 3 5 2 3" xfId="30328" xr:uid="{00000000-0005-0000-0000-000080760000}"/>
    <cellStyle name="Normal 14 3 5 2 3 2" xfId="30329" xr:uid="{00000000-0005-0000-0000-000081760000}"/>
    <cellStyle name="Normal 14 3 5 2 3 3" xfId="30330" xr:uid="{00000000-0005-0000-0000-000082760000}"/>
    <cellStyle name="Normal 14 3 5 2 3 4" xfId="30331" xr:uid="{00000000-0005-0000-0000-000083760000}"/>
    <cellStyle name="Normal 14 3 5 2 3 5" xfId="30332" xr:uid="{00000000-0005-0000-0000-000084760000}"/>
    <cellStyle name="Normal 14 3 5 2 4" xfId="30333" xr:uid="{00000000-0005-0000-0000-000085760000}"/>
    <cellStyle name="Normal 14 3 5 2 4 2" xfId="30334" xr:uid="{00000000-0005-0000-0000-000086760000}"/>
    <cellStyle name="Normal 14 3 5 2 4 3" xfId="30335" xr:uid="{00000000-0005-0000-0000-000087760000}"/>
    <cellStyle name="Normal 14 3 5 2 4 4" xfId="30336" xr:uid="{00000000-0005-0000-0000-000088760000}"/>
    <cellStyle name="Normal 14 3 5 2 4 5" xfId="30337" xr:uid="{00000000-0005-0000-0000-000089760000}"/>
    <cellStyle name="Normal 14 3 5 2 5" xfId="30338" xr:uid="{00000000-0005-0000-0000-00008A760000}"/>
    <cellStyle name="Normal 14 3 5 2 5 2" xfId="30339" xr:uid="{00000000-0005-0000-0000-00008B760000}"/>
    <cellStyle name="Normal 14 3 5 2 5 3" xfId="30340" xr:uid="{00000000-0005-0000-0000-00008C760000}"/>
    <cellStyle name="Normal 14 3 5 2 5 4" xfId="30341" xr:uid="{00000000-0005-0000-0000-00008D760000}"/>
    <cellStyle name="Normal 14 3 5 2 5 5" xfId="30342" xr:uid="{00000000-0005-0000-0000-00008E760000}"/>
    <cellStyle name="Normal 14 3 5 2 6" xfId="30343" xr:uid="{00000000-0005-0000-0000-00008F760000}"/>
    <cellStyle name="Normal 14 3 5 2 7" xfId="30344" xr:uid="{00000000-0005-0000-0000-000090760000}"/>
    <cellStyle name="Normal 14 3 5 2 8" xfId="30345" xr:uid="{00000000-0005-0000-0000-000091760000}"/>
    <cellStyle name="Normal 14 3 5 2 9" xfId="30346" xr:uid="{00000000-0005-0000-0000-000092760000}"/>
    <cellStyle name="Normal 14 3 5 3" xfId="30347" xr:uid="{00000000-0005-0000-0000-000093760000}"/>
    <cellStyle name="Normal 14 3 5 3 2" xfId="30348" xr:uid="{00000000-0005-0000-0000-000094760000}"/>
    <cellStyle name="Normal 14 3 5 3 3" xfId="30349" xr:uid="{00000000-0005-0000-0000-000095760000}"/>
    <cellStyle name="Normal 14 3 5 3 4" xfId="30350" xr:uid="{00000000-0005-0000-0000-000096760000}"/>
    <cellStyle name="Normal 14 3 5 3 5" xfId="30351" xr:uid="{00000000-0005-0000-0000-000097760000}"/>
    <cellStyle name="Normal 14 3 5 4" xfId="30352" xr:uid="{00000000-0005-0000-0000-000098760000}"/>
    <cellStyle name="Normal 14 3 5 4 2" xfId="30353" xr:uid="{00000000-0005-0000-0000-000099760000}"/>
    <cellStyle name="Normal 14 3 5 4 3" xfId="30354" xr:uid="{00000000-0005-0000-0000-00009A760000}"/>
    <cellStyle name="Normal 14 3 5 4 4" xfId="30355" xr:uid="{00000000-0005-0000-0000-00009B760000}"/>
    <cellStyle name="Normal 14 3 5 4 5" xfId="30356" xr:uid="{00000000-0005-0000-0000-00009C760000}"/>
    <cellStyle name="Normal 14 3 5 5" xfId="30357" xr:uid="{00000000-0005-0000-0000-00009D760000}"/>
    <cellStyle name="Normal 14 3 5 5 2" xfId="30358" xr:uid="{00000000-0005-0000-0000-00009E760000}"/>
    <cellStyle name="Normal 14 3 5 5 3" xfId="30359" xr:uid="{00000000-0005-0000-0000-00009F760000}"/>
    <cellStyle name="Normal 14 3 5 5 4" xfId="30360" xr:uid="{00000000-0005-0000-0000-0000A0760000}"/>
    <cellStyle name="Normal 14 3 5 5 5" xfId="30361" xr:uid="{00000000-0005-0000-0000-0000A1760000}"/>
    <cellStyle name="Normal 14 3 5 6" xfId="30362" xr:uid="{00000000-0005-0000-0000-0000A2760000}"/>
    <cellStyle name="Normal 14 3 5 6 2" xfId="30363" xr:uid="{00000000-0005-0000-0000-0000A3760000}"/>
    <cellStyle name="Normal 14 3 5 6 3" xfId="30364" xr:uid="{00000000-0005-0000-0000-0000A4760000}"/>
    <cellStyle name="Normal 14 3 5 6 4" xfId="30365" xr:uid="{00000000-0005-0000-0000-0000A5760000}"/>
    <cellStyle name="Normal 14 3 5 6 5" xfId="30366" xr:uid="{00000000-0005-0000-0000-0000A6760000}"/>
    <cellStyle name="Normal 14 3 5 7" xfId="30367" xr:uid="{00000000-0005-0000-0000-0000A7760000}"/>
    <cellStyle name="Normal 14 3 5 8" xfId="30368" xr:uid="{00000000-0005-0000-0000-0000A8760000}"/>
    <cellStyle name="Normal 14 3 5 9" xfId="30369" xr:uid="{00000000-0005-0000-0000-0000A9760000}"/>
    <cellStyle name="Normal 14 3 50" xfId="30370" xr:uid="{00000000-0005-0000-0000-0000AA760000}"/>
    <cellStyle name="Normal 14 3 51" xfId="30371" xr:uid="{00000000-0005-0000-0000-0000AB760000}"/>
    <cellStyle name="Normal 14 3 52" xfId="30372" xr:uid="{00000000-0005-0000-0000-0000AC760000}"/>
    <cellStyle name="Normal 14 3 53" xfId="30373" xr:uid="{00000000-0005-0000-0000-0000AD760000}"/>
    <cellStyle name="Normal 14 3 54" xfId="30374" xr:uid="{00000000-0005-0000-0000-0000AE760000}"/>
    <cellStyle name="Normal 14 3 55" xfId="30375" xr:uid="{00000000-0005-0000-0000-0000AF760000}"/>
    <cellStyle name="Normal 14 3 56" xfId="30376" xr:uid="{00000000-0005-0000-0000-0000B0760000}"/>
    <cellStyle name="Normal 14 3 57" xfId="30377" xr:uid="{00000000-0005-0000-0000-0000B1760000}"/>
    <cellStyle name="Normal 14 3 58" xfId="30378" xr:uid="{00000000-0005-0000-0000-0000B2760000}"/>
    <cellStyle name="Normal 14 3 59" xfId="30379" xr:uid="{00000000-0005-0000-0000-0000B3760000}"/>
    <cellStyle name="Normal 14 3 6" xfId="30380" xr:uid="{00000000-0005-0000-0000-0000B4760000}"/>
    <cellStyle name="Normal 14 3 6 10" xfId="30381" xr:uid="{00000000-0005-0000-0000-0000B5760000}"/>
    <cellStyle name="Normal 14 3 6 2" xfId="30382" xr:uid="{00000000-0005-0000-0000-0000B6760000}"/>
    <cellStyle name="Normal 14 3 6 2 2" xfId="30383" xr:uid="{00000000-0005-0000-0000-0000B7760000}"/>
    <cellStyle name="Normal 14 3 6 2 2 2" xfId="30384" xr:uid="{00000000-0005-0000-0000-0000B8760000}"/>
    <cellStyle name="Normal 14 3 6 2 2 3" xfId="30385" xr:uid="{00000000-0005-0000-0000-0000B9760000}"/>
    <cellStyle name="Normal 14 3 6 2 2 4" xfId="30386" xr:uid="{00000000-0005-0000-0000-0000BA760000}"/>
    <cellStyle name="Normal 14 3 6 2 2 5" xfId="30387" xr:uid="{00000000-0005-0000-0000-0000BB760000}"/>
    <cellStyle name="Normal 14 3 6 2 3" xfId="30388" xr:uid="{00000000-0005-0000-0000-0000BC760000}"/>
    <cellStyle name="Normal 14 3 6 2 3 2" xfId="30389" xr:uid="{00000000-0005-0000-0000-0000BD760000}"/>
    <cellStyle name="Normal 14 3 6 2 3 3" xfId="30390" xr:uid="{00000000-0005-0000-0000-0000BE760000}"/>
    <cellStyle name="Normal 14 3 6 2 3 4" xfId="30391" xr:uid="{00000000-0005-0000-0000-0000BF760000}"/>
    <cellStyle name="Normal 14 3 6 2 3 5" xfId="30392" xr:uid="{00000000-0005-0000-0000-0000C0760000}"/>
    <cellStyle name="Normal 14 3 6 2 4" xfId="30393" xr:uid="{00000000-0005-0000-0000-0000C1760000}"/>
    <cellStyle name="Normal 14 3 6 2 4 2" xfId="30394" xr:uid="{00000000-0005-0000-0000-0000C2760000}"/>
    <cellStyle name="Normal 14 3 6 2 4 3" xfId="30395" xr:uid="{00000000-0005-0000-0000-0000C3760000}"/>
    <cellStyle name="Normal 14 3 6 2 4 4" xfId="30396" xr:uid="{00000000-0005-0000-0000-0000C4760000}"/>
    <cellStyle name="Normal 14 3 6 2 4 5" xfId="30397" xr:uid="{00000000-0005-0000-0000-0000C5760000}"/>
    <cellStyle name="Normal 14 3 6 2 5" xfId="30398" xr:uid="{00000000-0005-0000-0000-0000C6760000}"/>
    <cellStyle name="Normal 14 3 6 2 5 2" xfId="30399" xr:uid="{00000000-0005-0000-0000-0000C7760000}"/>
    <cellStyle name="Normal 14 3 6 2 5 3" xfId="30400" xr:uid="{00000000-0005-0000-0000-0000C8760000}"/>
    <cellStyle name="Normal 14 3 6 2 5 4" xfId="30401" xr:uid="{00000000-0005-0000-0000-0000C9760000}"/>
    <cellStyle name="Normal 14 3 6 2 5 5" xfId="30402" xr:uid="{00000000-0005-0000-0000-0000CA760000}"/>
    <cellStyle name="Normal 14 3 6 2 6" xfId="30403" xr:uid="{00000000-0005-0000-0000-0000CB760000}"/>
    <cellStyle name="Normal 14 3 6 2 7" xfId="30404" xr:uid="{00000000-0005-0000-0000-0000CC760000}"/>
    <cellStyle name="Normal 14 3 6 2 8" xfId="30405" xr:uid="{00000000-0005-0000-0000-0000CD760000}"/>
    <cellStyle name="Normal 14 3 6 2 9" xfId="30406" xr:uid="{00000000-0005-0000-0000-0000CE760000}"/>
    <cellStyle name="Normal 14 3 6 3" xfId="30407" xr:uid="{00000000-0005-0000-0000-0000CF760000}"/>
    <cellStyle name="Normal 14 3 6 3 2" xfId="30408" xr:uid="{00000000-0005-0000-0000-0000D0760000}"/>
    <cellStyle name="Normal 14 3 6 3 3" xfId="30409" xr:uid="{00000000-0005-0000-0000-0000D1760000}"/>
    <cellStyle name="Normal 14 3 6 3 4" xfId="30410" xr:uid="{00000000-0005-0000-0000-0000D2760000}"/>
    <cellStyle name="Normal 14 3 6 3 5" xfId="30411" xr:uid="{00000000-0005-0000-0000-0000D3760000}"/>
    <cellStyle name="Normal 14 3 6 4" xfId="30412" xr:uid="{00000000-0005-0000-0000-0000D4760000}"/>
    <cellStyle name="Normal 14 3 6 4 2" xfId="30413" xr:uid="{00000000-0005-0000-0000-0000D5760000}"/>
    <cellStyle name="Normal 14 3 6 4 3" xfId="30414" xr:uid="{00000000-0005-0000-0000-0000D6760000}"/>
    <cellStyle name="Normal 14 3 6 4 4" xfId="30415" xr:uid="{00000000-0005-0000-0000-0000D7760000}"/>
    <cellStyle name="Normal 14 3 6 4 5" xfId="30416" xr:uid="{00000000-0005-0000-0000-0000D8760000}"/>
    <cellStyle name="Normal 14 3 6 5" xfId="30417" xr:uid="{00000000-0005-0000-0000-0000D9760000}"/>
    <cellStyle name="Normal 14 3 6 5 2" xfId="30418" xr:uid="{00000000-0005-0000-0000-0000DA760000}"/>
    <cellStyle name="Normal 14 3 6 5 3" xfId="30419" xr:uid="{00000000-0005-0000-0000-0000DB760000}"/>
    <cellStyle name="Normal 14 3 6 5 4" xfId="30420" xr:uid="{00000000-0005-0000-0000-0000DC760000}"/>
    <cellStyle name="Normal 14 3 6 5 5" xfId="30421" xr:uid="{00000000-0005-0000-0000-0000DD760000}"/>
    <cellStyle name="Normal 14 3 6 6" xfId="30422" xr:uid="{00000000-0005-0000-0000-0000DE760000}"/>
    <cellStyle name="Normal 14 3 6 6 2" xfId="30423" xr:uid="{00000000-0005-0000-0000-0000DF760000}"/>
    <cellStyle name="Normal 14 3 6 6 3" xfId="30424" xr:uid="{00000000-0005-0000-0000-0000E0760000}"/>
    <cellStyle name="Normal 14 3 6 6 4" xfId="30425" xr:uid="{00000000-0005-0000-0000-0000E1760000}"/>
    <cellStyle name="Normal 14 3 6 6 5" xfId="30426" xr:uid="{00000000-0005-0000-0000-0000E2760000}"/>
    <cellStyle name="Normal 14 3 6 7" xfId="30427" xr:uid="{00000000-0005-0000-0000-0000E3760000}"/>
    <cellStyle name="Normal 14 3 6 8" xfId="30428" xr:uid="{00000000-0005-0000-0000-0000E4760000}"/>
    <cellStyle name="Normal 14 3 6 9" xfId="30429" xr:uid="{00000000-0005-0000-0000-0000E5760000}"/>
    <cellStyle name="Normal 14 3 60" xfId="30430" xr:uid="{00000000-0005-0000-0000-0000E6760000}"/>
    <cellStyle name="Normal 14 3 61" xfId="30431" xr:uid="{00000000-0005-0000-0000-0000E7760000}"/>
    <cellStyle name="Normal 14 3 62" xfId="30432" xr:uid="{00000000-0005-0000-0000-0000E8760000}"/>
    <cellStyle name="Normal 14 3 63" xfId="30433" xr:uid="{00000000-0005-0000-0000-0000E9760000}"/>
    <cellStyle name="Normal 14 3 64" xfId="30434" xr:uid="{00000000-0005-0000-0000-0000EA760000}"/>
    <cellStyle name="Normal 14 3 65" xfId="30435" xr:uid="{00000000-0005-0000-0000-0000EB760000}"/>
    <cellStyle name="Normal 14 3 66" xfId="30436" xr:uid="{00000000-0005-0000-0000-0000EC760000}"/>
    <cellStyle name="Normal 14 3 67" xfId="30437" xr:uid="{00000000-0005-0000-0000-0000ED760000}"/>
    <cellStyle name="Normal 14 3 68" xfId="30438" xr:uid="{00000000-0005-0000-0000-0000EE760000}"/>
    <cellStyle name="Normal 14 3 69" xfId="30439" xr:uid="{00000000-0005-0000-0000-0000EF760000}"/>
    <cellStyle name="Normal 14 3 7" xfId="30440" xr:uid="{00000000-0005-0000-0000-0000F0760000}"/>
    <cellStyle name="Normal 14 3 7 10" xfId="30441" xr:uid="{00000000-0005-0000-0000-0000F1760000}"/>
    <cellStyle name="Normal 14 3 7 2" xfId="30442" xr:uid="{00000000-0005-0000-0000-0000F2760000}"/>
    <cellStyle name="Normal 14 3 7 2 2" xfId="30443" xr:uid="{00000000-0005-0000-0000-0000F3760000}"/>
    <cellStyle name="Normal 14 3 7 2 2 2" xfId="30444" xr:uid="{00000000-0005-0000-0000-0000F4760000}"/>
    <cellStyle name="Normal 14 3 7 2 2 3" xfId="30445" xr:uid="{00000000-0005-0000-0000-0000F5760000}"/>
    <cellStyle name="Normal 14 3 7 2 2 4" xfId="30446" xr:uid="{00000000-0005-0000-0000-0000F6760000}"/>
    <cellStyle name="Normal 14 3 7 2 2 5" xfId="30447" xr:uid="{00000000-0005-0000-0000-0000F7760000}"/>
    <cellStyle name="Normal 14 3 7 2 3" xfId="30448" xr:uid="{00000000-0005-0000-0000-0000F8760000}"/>
    <cellStyle name="Normal 14 3 7 2 3 2" xfId="30449" xr:uid="{00000000-0005-0000-0000-0000F9760000}"/>
    <cellStyle name="Normal 14 3 7 2 3 3" xfId="30450" xr:uid="{00000000-0005-0000-0000-0000FA760000}"/>
    <cellStyle name="Normal 14 3 7 2 3 4" xfId="30451" xr:uid="{00000000-0005-0000-0000-0000FB760000}"/>
    <cellStyle name="Normal 14 3 7 2 3 5" xfId="30452" xr:uid="{00000000-0005-0000-0000-0000FC760000}"/>
    <cellStyle name="Normal 14 3 7 2 4" xfId="30453" xr:uid="{00000000-0005-0000-0000-0000FD760000}"/>
    <cellStyle name="Normal 14 3 7 2 4 2" xfId="30454" xr:uid="{00000000-0005-0000-0000-0000FE760000}"/>
    <cellStyle name="Normal 14 3 7 2 4 3" xfId="30455" xr:uid="{00000000-0005-0000-0000-0000FF760000}"/>
    <cellStyle name="Normal 14 3 7 2 4 4" xfId="30456" xr:uid="{00000000-0005-0000-0000-000000770000}"/>
    <cellStyle name="Normal 14 3 7 2 4 5" xfId="30457" xr:uid="{00000000-0005-0000-0000-000001770000}"/>
    <cellStyle name="Normal 14 3 7 2 5" xfId="30458" xr:uid="{00000000-0005-0000-0000-000002770000}"/>
    <cellStyle name="Normal 14 3 7 2 5 2" xfId="30459" xr:uid="{00000000-0005-0000-0000-000003770000}"/>
    <cellStyle name="Normal 14 3 7 2 5 3" xfId="30460" xr:uid="{00000000-0005-0000-0000-000004770000}"/>
    <cellStyle name="Normal 14 3 7 2 5 4" xfId="30461" xr:uid="{00000000-0005-0000-0000-000005770000}"/>
    <cellStyle name="Normal 14 3 7 2 5 5" xfId="30462" xr:uid="{00000000-0005-0000-0000-000006770000}"/>
    <cellStyle name="Normal 14 3 7 2 6" xfId="30463" xr:uid="{00000000-0005-0000-0000-000007770000}"/>
    <cellStyle name="Normal 14 3 7 2 7" xfId="30464" xr:uid="{00000000-0005-0000-0000-000008770000}"/>
    <cellStyle name="Normal 14 3 7 2 8" xfId="30465" xr:uid="{00000000-0005-0000-0000-000009770000}"/>
    <cellStyle name="Normal 14 3 7 2 9" xfId="30466" xr:uid="{00000000-0005-0000-0000-00000A770000}"/>
    <cellStyle name="Normal 14 3 7 3" xfId="30467" xr:uid="{00000000-0005-0000-0000-00000B770000}"/>
    <cellStyle name="Normal 14 3 7 3 2" xfId="30468" xr:uid="{00000000-0005-0000-0000-00000C770000}"/>
    <cellStyle name="Normal 14 3 7 3 3" xfId="30469" xr:uid="{00000000-0005-0000-0000-00000D770000}"/>
    <cellStyle name="Normal 14 3 7 3 4" xfId="30470" xr:uid="{00000000-0005-0000-0000-00000E770000}"/>
    <cellStyle name="Normal 14 3 7 3 5" xfId="30471" xr:uid="{00000000-0005-0000-0000-00000F770000}"/>
    <cellStyle name="Normal 14 3 7 4" xfId="30472" xr:uid="{00000000-0005-0000-0000-000010770000}"/>
    <cellStyle name="Normal 14 3 7 4 2" xfId="30473" xr:uid="{00000000-0005-0000-0000-000011770000}"/>
    <cellStyle name="Normal 14 3 7 4 3" xfId="30474" xr:uid="{00000000-0005-0000-0000-000012770000}"/>
    <cellStyle name="Normal 14 3 7 4 4" xfId="30475" xr:uid="{00000000-0005-0000-0000-000013770000}"/>
    <cellStyle name="Normal 14 3 7 4 5" xfId="30476" xr:uid="{00000000-0005-0000-0000-000014770000}"/>
    <cellStyle name="Normal 14 3 7 5" xfId="30477" xr:uid="{00000000-0005-0000-0000-000015770000}"/>
    <cellStyle name="Normal 14 3 7 5 2" xfId="30478" xr:uid="{00000000-0005-0000-0000-000016770000}"/>
    <cellStyle name="Normal 14 3 7 5 3" xfId="30479" xr:uid="{00000000-0005-0000-0000-000017770000}"/>
    <cellStyle name="Normal 14 3 7 5 4" xfId="30480" xr:uid="{00000000-0005-0000-0000-000018770000}"/>
    <cellStyle name="Normal 14 3 7 5 5" xfId="30481" xr:uid="{00000000-0005-0000-0000-000019770000}"/>
    <cellStyle name="Normal 14 3 7 6" xfId="30482" xr:uid="{00000000-0005-0000-0000-00001A770000}"/>
    <cellStyle name="Normal 14 3 7 6 2" xfId="30483" xr:uid="{00000000-0005-0000-0000-00001B770000}"/>
    <cellStyle name="Normal 14 3 7 6 3" xfId="30484" xr:uid="{00000000-0005-0000-0000-00001C770000}"/>
    <cellStyle name="Normal 14 3 7 6 4" xfId="30485" xr:uid="{00000000-0005-0000-0000-00001D770000}"/>
    <cellStyle name="Normal 14 3 7 6 5" xfId="30486" xr:uid="{00000000-0005-0000-0000-00001E770000}"/>
    <cellStyle name="Normal 14 3 7 7" xfId="30487" xr:uid="{00000000-0005-0000-0000-00001F770000}"/>
    <cellStyle name="Normal 14 3 7 8" xfId="30488" xr:uid="{00000000-0005-0000-0000-000020770000}"/>
    <cellStyle name="Normal 14 3 7 9" xfId="30489" xr:uid="{00000000-0005-0000-0000-000021770000}"/>
    <cellStyle name="Normal 14 3 70" xfId="30490" xr:uid="{00000000-0005-0000-0000-000022770000}"/>
    <cellStyle name="Normal 14 3 71" xfId="30491" xr:uid="{00000000-0005-0000-0000-000023770000}"/>
    <cellStyle name="Normal 14 3 72" xfId="30492" xr:uid="{00000000-0005-0000-0000-000024770000}"/>
    <cellStyle name="Normal 14 3 73" xfId="30493" xr:uid="{00000000-0005-0000-0000-000025770000}"/>
    <cellStyle name="Normal 14 3 74" xfId="30494" xr:uid="{00000000-0005-0000-0000-000026770000}"/>
    <cellStyle name="Normal 14 3 75" xfId="30495" xr:uid="{00000000-0005-0000-0000-000027770000}"/>
    <cellStyle name="Normal 14 3 76" xfId="30496" xr:uid="{00000000-0005-0000-0000-000028770000}"/>
    <cellStyle name="Normal 14 3 77" xfId="30497" xr:uid="{00000000-0005-0000-0000-000029770000}"/>
    <cellStyle name="Normal 14 3 78" xfId="30498" xr:uid="{00000000-0005-0000-0000-00002A770000}"/>
    <cellStyle name="Normal 14 3 79" xfId="30499" xr:uid="{00000000-0005-0000-0000-00002B770000}"/>
    <cellStyle name="Normal 14 3 8" xfId="30500" xr:uid="{00000000-0005-0000-0000-00002C770000}"/>
    <cellStyle name="Normal 14 3 8 10" xfId="30501" xr:uid="{00000000-0005-0000-0000-00002D770000}"/>
    <cellStyle name="Normal 14 3 8 2" xfId="30502" xr:uid="{00000000-0005-0000-0000-00002E770000}"/>
    <cellStyle name="Normal 14 3 8 2 2" xfId="30503" xr:uid="{00000000-0005-0000-0000-00002F770000}"/>
    <cellStyle name="Normal 14 3 8 2 2 2" xfId="30504" xr:uid="{00000000-0005-0000-0000-000030770000}"/>
    <cellStyle name="Normal 14 3 8 2 2 3" xfId="30505" xr:uid="{00000000-0005-0000-0000-000031770000}"/>
    <cellStyle name="Normal 14 3 8 2 2 4" xfId="30506" xr:uid="{00000000-0005-0000-0000-000032770000}"/>
    <cellStyle name="Normal 14 3 8 2 2 5" xfId="30507" xr:uid="{00000000-0005-0000-0000-000033770000}"/>
    <cellStyle name="Normal 14 3 8 2 3" xfId="30508" xr:uid="{00000000-0005-0000-0000-000034770000}"/>
    <cellStyle name="Normal 14 3 8 2 3 2" xfId="30509" xr:uid="{00000000-0005-0000-0000-000035770000}"/>
    <cellStyle name="Normal 14 3 8 2 3 3" xfId="30510" xr:uid="{00000000-0005-0000-0000-000036770000}"/>
    <cellStyle name="Normal 14 3 8 2 3 4" xfId="30511" xr:uid="{00000000-0005-0000-0000-000037770000}"/>
    <cellStyle name="Normal 14 3 8 2 3 5" xfId="30512" xr:uid="{00000000-0005-0000-0000-000038770000}"/>
    <cellStyle name="Normal 14 3 8 2 4" xfId="30513" xr:uid="{00000000-0005-0000-0000-000039770000}"/>
    <cellStyle name="Normal 14 3 8 2 4 2" xfId="30514" xr:uid="{00000000-0005-0000-0000-00003A770000}"/>
    <cellStyle name="Normal 14 3 8 2 4 3" xfId="30515" xr:uid="{00000000-0005-0000-0000-00003B770000}"/>
    <cellStyle name="Normal 14 3 8 2 4 4" xfId="30516" xr:uid="{00000000-0005-0000-0000-00003C770000}"/>
    <cellStyle name="Normal 14 3 8 2 4 5" xfId="30517" xr:uid="{00000000-0005-0000-0000-00003D770000}"/>
    <cellStyle name="Normal 14 3 8 2 5" xfId="30518" xr:uid="{00000000-0005-0000-0000-00003E770000}"/>
    <cellStyle name="Normal 14 3 8 2 5 2" xfId="30519" xr:uid="{00000000-0005-0000-0000-00003F770000}"/>
    <cellStyle name="Normal 14 3 8 2 5 3" xfId="30520" xr:uid="{00000000-0005-0000-0000-000040770000}"/>
    <cellStyle name="Normal 14 3 8 2 5 4" xfId="30521" xr:uid="{00000000-0005-0000-0000-000041770000}"/>
    <cellStyle name="Normal 14 3 8 2 5 5" xfId="30522" xr:uid="{00000000-0005-0000-0000-000042770000}"/>
    <cellStyle name="Normal 14 3 8 2 6" xfId="30523" xr:uid="{00000000-0005-0000-0000-000043770000}"/>
    <cellStyle name="Normal 14 3 8 2 7" xfId="30524" xr:uid="{00000000-0005-0000-0000-000044770000}"/>
    <cellStyle name="Normal 14 3 8 2 8" xfId="30525" xr:uid="{00000000-0005-0000-0000-000045770000}"/>
    <cellStyle name="Normal 14 3 8 2 9" xfId="30526" xr:uid="{00000000-0005-0000-0000-000046770000}"/>
    <cellStyle name="Normal 14 3 8 3" xfId="30527" xr:uid="{00000000-0005-0000-0000-000047770000}"/>
    <cellStyle name="Normal 14 3 8 3 2" xfId="30528" xr:uid="{00000000-0005-0000-0000-000048770000}"/>
    <cellStyle name="Normal 14 3 8 3 3" xfId="30529" xr:uid="{00000000-0005-0000-0000-000049770000}"/>
    <cellStyle name="Normal 14 3 8 3 4" xfId="30530" xr:uid="{00000000-0005-0000-0000-00004A770000}"/>
    <cellStyle name="Normal 14 3 8 3 5" xfId="30531" xr:uid="{00000000-0005-0000-0000-00004B770000}"/>
    <cellStyle name="Normal 14 3 8 4" xfId="30532" xr:uid="{00000000-0005-0000-0000-00004C770000}"/>
    <cellStyle name="Normal 14 3 8 4 2" xfId="30533" xr:uid="{00000000-0005-0000-0000-00004D770000}"/>
    <cellStyle name="Normal 14 3 8 4 3" xfId="30534" xr:uid="{00000000-0005-0000-0000-00004E770000}"/>
    <cellStyle name="Normal 14 3 8 4 4" xfId="30535" xr:uid="{00000000-0005-0000-0000-00004F770000}"/>
    <cellStyle name="Normal 14 3 8 4 5" xfId="30536" xr:uid="{00000000-0005-0000-0000-000050770000}"/>
    <cellStyle name="Normal 14 3 8 5" xfId="30537" xr:uid="{00000000-0005-0000-0000-000051770000}"/>
    <cellStyle name="Normal 14 3 8 5 2" xfId="30538" xr:uid="{00000000-0005-0000-0000-000052770000}"/>
    <cellStyle name="Normal 14 3 8 5 3" xfId="30539" xr:uid="{00000000-0005-0000-0000-000053770000}"/>
    <cellStyle name="Normal 14 3 8 5 4" xfId="30540" xr:uid="{00000000-0005-0000-0000-000054770000}"/>
    <cellStyle name="Normal 14 3 8 5 5" xfId="30541" xr:uid="{00000000-0005-0000-0000-000055770000}"/>
    <cellStyle name="Normal 14 3 8 6" xfId="30542" xr:uid="{00000000-0005-0000-0000-000056770000}"/>
    <cellStyle name="Normal 14 3 8 6 2" xfId="30543" xr:uid="{00000000-0005-0000-0000-000057770000}"/>
    <cellStyle name="Normal 14 3 8 6 3" xfId="30544" xr:uid="{00000000-0005-0000-0000-000058770000}"/>
    <cellStyle name="Normal 14 3 8 6 4" xfId="30545" xr:uid="{00000000-0005-0000-0000-000059770000}"/>
    <cellStyle name="Normal 14 3 8 6 5" xfId="30546" xr:uid="{00000000-0005-0000-0000-00005A770000}"/>
    <cellStyle name="Normal 14 3 8 7" xfId="30547" xr:uid="{00000000-0005-0000-0000-00005B770000}"/>
    <cellStyle name="Normal 14 3 8 8" xfId="30548" xr:uid="{00000000-0005-0000-0000-00005C770000}"/>
    <cellStyle name="Normal 14 3 8 9" xfId="30549" xr:uid="{00000000-0005-0000-0000-00005D770000}"/>
    <cellStyle name="Normal 14 3 80" xfId="30550" xr:uid="{00000000-0005-0000-0000-00005E770000}"/>
    <cellStyle name="Normal 14 3 81" xfId="30551" xr:uid="{00000000-0005-0000-0000-00005F770000}"/>
    <cellStyle name="Normal 14 3 82" xfId="30552" xr:uid="{00000000-0005-0000-0000-000060770000}"/>
    <cellStyle name="Normal 14 3 83" xfId="30553" xr:uid="{00000000-0005-0000-0000-000061770000}"/>
    <cellStyle name="Normal 14 3 84" xfId="30554" xr:uid="{00000000-0005-0000-0000-000062770000}"/>
    <cellStyle name="Normal 14 3 85" xfId="30555" xr:uid="{00000000-0005-0000-0000-000063770000}"/>
    <cellStyle name="Normal 14 3 86" xfId="30556" xr:uid="{00000000-0005-0000-0000-000064770000}"/>
    <cellStyle name="Normal 14 3 87" xfId="30557" xr:uid="{00000000-0005-0000-0000-000065770000}"/>
    <cellStyle name="Normal 14 3 88" xfId="30558" xr:uid="{00000000-0005-0000-0000-000066770000}"/>
    <cellStyle name="Normal 14 3 89" xfId="30559" xr:uid="{00000000-0005-0000-0000-000067770000}"/>
    <cellStyle name="Normal 14 3 9" xfId="30560" xr:uid="{00000000-0005-0000-0000-000068770000}"/>
    <cellStyle name="Normal 14 3 9 10" xfId="30561" xr:uid="{00000000-0005-0000-0000-000069770000}"/>
    <cellStyle name="Normal 14 3 9 2" xfId="30562" xr:uid="{00000000-0005-0000-0000-00006A770000}"/>
    <cellStyle name="Normal 14 3 9 2 2" xfId="30563" xr:uid="{00000000-0005-0000-0000-00006B770000}"/>
    <cellStyle name="Normal 14 3 9 2 2 2" xfId="30564" xr:uid="{00000000-0005-0000-0000-00006C770000}"/>
    <cellStyle name="Normal 14 3 9 2 2 3" xfId="30565" xr:uid="{00000000-0005-0000-0000-00006D770000}"/>
    <cellStyle name="Normal 14 3 9 2 2 4" xfId="30566" xr:uid="{00000000-0005-0000-0000-00006E770000}"/>
    <cellStyle name="Normal 14 3 9 2 2 5" xfId="30567" xr:uid="{00000000-0005-0000-0000-00006F770000}"/>
    <cellStyle name="Normal 14 3 9 2 3" xfId="30568" xr:uid="{00000000-0005-0000-0000-000070770000}"/>
    <cellStyle name="Normal 14 3 9 2 3 2" xfId="30569" xr:uid="{00000000-0005-0000-0000-000071770000}"/>
    <cellStyle name="Normal 14 3 9 2 3 3" xfId="30570" xr:uid="{00000000-0005-0000-0000-000072770000}"/>
    <cellStyle name="Normal 14 3 9 2 3 4" xfId="30571" xr:uid="{00000000-0005-0000-0000-000073770000}"/>
    <cellStyle name="Normal 14 3 9 2 3 5" xfId="30572" xr:uid="{00000000-0005-0000-0000-000074770000}"/>
    <cellStyle name="Normal 14 3 9 2 4" xfId="30573" xr:uid="{00000000-0005-0000-0000-000075770000}"/>
    <cellStyle name="Normal 14 3 9 2 4 2" xfId="30574" xr:uid="{00000000-0005-0000-0000-000076770000}"/>
    <cellStyle name="Normal 14 3 9 2 4 3" xfId="30575" xr:uid="{00000000-0005-0000-0000-000077770000}"/>
    <cellStyle name="Normal 14 3 9 2 4 4" xfId="30576" xr:uid="{00000000-0005-0000-0000-000078770000}"/>
    <cellStyle name="Normal 14 3 9 2 4 5" xfId="30577" xr:uid="{00000000-0005-0000-0000-000079770000}"/>
    <cellStyle name="Normal 14 3 9 2 5" xfId="30578" xr:uid="{00000000-0005-0000-0000-00007A770000}"/>
    <cellStyle name="Normal 14 3 9 2 5 2" xfId="30579" xr:uid="{00000000-0005-0000-0000-00007B770000}"/>
    <cellStyle name="Normal 14 3 9 2 5 3" xfId="30580" xr:uid="{00000000-0005-0000-0000-00007C770000}"/>
    <cellStyle name="Normal 14 3 9 2 5 4" xfId="30581" xr:uid="{00000000-0005-0000-0000-00007D770000}"/>
    <cellStyle name="Normal 14 3 9 2 5 5" xfId="30582" xr:uid="{00000000-0005-0000-0000-00007E770000}"/>
    <cellStyle name="Normal 14 3 9 2 6" xfId="30583" xr:uid="{00000000-0005-0000-0000-00007F770000}"/>
    <cellStyle name="Normal 14 3 9 2 7" xfId="30584" xr:uid="{00000000-0005-0000-0000-000080770000}"/>
    <cellStyle name="Normal 14 3 9 2 8" xfId="30585" xr:uid="{00000000-0005-0000-0000-000081770000}"/>
    <cellStyle name="Normal 14 3 9 2 9" xfId="30586" xr:uid="{00000000-0005-0000-0000-000082770000}"/>
    <cellStyle name="Normal 14 3 9 3" xfId="30587" xr:uid="{00000000-0005-0000-0000-000083770000}"/>
    <cellStyle name="Normal 14 3 9 3 2" xfId="30588" xr:uid="{00000000-0005-0000-0000-000084770000}"/>
    <cellStyle name="Normal 14 3 9 3 3" xfId="30589" xr:uid="{00000000-0005-0000-0000-000085770000}"/>
    <cellStyle name="Normal 14 3 9 3 4" xfId="30590" xr:uid="{00000000-0005-0000-0000-000086770000}"/>
    <cellStyle name="Normal 14 3 9 3 5" xfId="30591" xr:uid="{00000000-0005-0000-0000-000087770000}"/>
    <cellStyle name="Normal 14 3 9 4" xfId="30592" xr:uid="{00000000-0005-0000-0000-000088770000}"/>
    <cellStyle name="Normal 14 3 9 4 2" xfId="30593" xr:uid="{00000000-0005-0000-0000-000089770000}"/>
    <cellStyle name="Normal 14 3 9 4 3" xfId="30594" xr:uid="{00000000-0005-0000-0000-00008A770000}"/>
    <cellStyle name="Normal 14 3 9 4 4" xfId="30595" xr:uid="{00000000-0005-0000-0000-00008B770000}"/>
    <cellStyle name="Normal 14 3 9 4 5" xfId="30596" xr:uid="{00000000-0005-0000-0000-00008C770000}"/>
    <cellStyle name="Normal 14 3 9 5" xfId="30597" xr:uid="{00000000-0005-0000-0000-00008D770000}"/>
    <cellStyle name="Normal 14 3 9 5 2" xfId="30598" xr:uid="{00000000-0005-0000-0000-00008E770000}"/>
    <cellStyle name="Normal 14 3 9 5 3" xfId="30599" xr:uid="{00000000-0005-0000-0000-00008F770000}"/>
    <cellStyle name="Normal 14 3 9 5 4" xfId="30600" xr:uid="{00000000-0005-0000-0000-000090770000}"/>
    <cellStyle name="Normal 14 3 9 5 5" xfId="30601" xr:uid="{00000000-0005-0000-0000-000091770000}"/>
    <cellStyle name="Normal 14 3 9 6" xfId="30602" xr:uid="{00000000-0005-0000-0000-000092770000}"/>
    <cellStyle name="Normal 14 3 9 6 2" xfId="30603" xr:uid="{00000000-0005-0000-0000-000093770000}"/>
    <cellStyle name="Normal 14 3 9 6 3" xfId="30604" xr:uid="{00000000-0005-0000-0000-000094770000}"/>
    <cellStyle name="Normal 14 3 9 6 4" xfId="30605" xr:uid="{00000000-0005-0000-0000-000095770000}"/>
    <cellStyle name="Normal 14 3 9 6 5" xfId="30606" xr:uid="{00000000-0005-0000-0000-000096770000}"/>
    <cellStyle name="Normal 14 3 9 7" xfId="30607" xr:uid="{00000000-0005-0000-0000-000097770000}"/>
    <cellStyle name="Normal 14 3 9 8" xfId="30608" xr:uid="{00000000-0005-0000-0000-000098770000}"/>
    <cellStyle name="Normal 14 3 9 9" xfId="30609" xr:uid="{00000000-0005-0000-0000-000099770000}"/>
    <cellStyle name="Normal 14 3 90" xfId="30610" xr:uid="{00000000-0005-0000-0000-00009A770000}"/>
    <cellStyle name="Normal 14 3 91" xfId="30611" xr:uid="{00000000-0005-0000-0000-00009B770000}"/>
    <cellStyle name="Normal 14 3 92" xfId="30612" xr:uid="{00000000-0005-0000-0000-00009C770000}"/>
    <cellStyle name="Normal 14 3 93" xfId="30613" xr:uid="{00000000-0005-0000-0000-00009D770000}"/>
    <cellStyle name="Normal 14 3 94" xfId="30614" xr:uid="{00000000-0005-0000-0000-00009E770000}"/>
    <cellStyle name="Normal 14 3 95" xfId="30615" xr:uid="{00000000-0005-0000-0000-00009F770000}"/>
    <cellStyle name="Normal 14 3 96" xfId="30616" xr:uid="{00000000-0005-0000-0000-0000A0770000}"/>
    <cellStyle name="Normal 14 3 97" xfId="30617" xr:uid="{00000000-0005-0000-0000-0000A1770000}"/>
    <cellStyle name="Normal 14 3 98" xfId="30618" xr:uid="{00000000-0005-0000-0000-0000A2770000}"/>
    <cellStyle name="Normal 14 3 99" xfId="30619" xr:uid="{00000000-0005-0000-0000-0000A3770000}"/>
    <cellStyle name="Normal 14 30" xfId="30620" xr:uid="{00000000-0005-0000-0000-0000A4770000}"/>
    <cellStyle name="Normal 14 31" xfId="30621" xr:uid="{00000000-0005-0000-0000-0000A5770000}"/>
    <cellStyle name="Normal 14 32" xfId="30622" xr:uid="{00000000-0005-0000-0000-0000A6770000}"/>
    <cellStyle name="Normal 14 33" xfId="30623" xr:uid="{00000000-0005-0000-0000-0000A7770000}"/>
    <cellStyle name="Normal 14 34" xfId="30624" xr:uid="{00000000-0005-0000-0000-0000A8770000}"/>
    <cellStyle name="Normal 14 35" xfId="30625" xr:uid="{00000000-0005-0000-0000-0000A9770000}"/>
    <cellStyle name="Normal 14 36" xfId="30626" xr:uid="{00000000-0005-0000-0000-0000AA770000}"/>
    <cellStyle name="Normal 14 37" xfId="30627" xr:uid="{00000000-0005-0000-0000-0000AB770000}"/>
    <cellStyle name="Normal 14 38" xfId="30628" xr:uid="{00000000-0005-0000-0000-0000AC770000}"/>
    <cellStyle name="Normal 14 39" xfId="30629" xr:uid="{00000000-0005-0000-0000-0000AD770000}"/>
    <cellStyle name="Normal 14 4" xfId="30630" xr:uid="{00000000-0005-0000-0000-0000AE770000}"/>
    <cellStyle name="Normal 14 4 10" xfId="30631" xr:uid="{00000000-0005-0000-0000-0000AF770000}"/>
    <cellStyle name="Normal 14 4 2" xfId="30632" xr:uid="{00000000-0005-0000-0000-0000B0770000}"/>
    <cellStyle name="Normal 14 4 2 2" xfId="30633" xr:uid="{00000000-0005-0000-0000-0000B1770000}"/>
    <cellStyle name="Normal 14 4 2 2 2" xfId="30634" xr:uid="{00000000-0005-0000-0000-0000B2770000}"/>
    <cellStyle name="Normal 14 4 2 2 3" xfId="30635" xr:uid="{00000000-0005-0000-0000-0000B3770000}"/>
    <cellStyle name="Normal 14 4 2 2 4" xfId="30636" xr:uid="{00000000-0005-0000-0000-0000B4770000}"/>
    <cellStyle name="Normal 14 4 2 2 5" xfId="30637" xr:uid="{00000000-0005-0000-0000-0000B5770000}"/>
    <cellStyle name="Normal 14 4 2 3" xfId="30638" xr:uid="{00000000-0005-0000-0000-0000B6770000}"/>
    <cellStyle name="Normal 14 4 2 3 2" xfId="30639" xr:uid="{00000000-0005-0000-0000-0000B7770000}"/>
    <cellStyle name="Normal 14 4 2 3 3" xfId="30640" xr:uid="{00000000-0005-0000-0000-0000B8770000}"/>
    <cellStyle name="Normal 14 4 2 3 4" xfId="30641" xr:uid="{00000000-0005-0000-0000-0000B9770000}"/>
    <cellStyle name="Normal 14 4 2 3 5" xfId="30642" xr:uid="{00000000-0005-0000-0000-0000BA770000}"/>
    <cellStyle name="Normal 14 4 2 4" xfId="30643" xr:uid="{00000000-0005-0000-0000-0000BB770000}"/>
    <cellStyle name="Normal 14 4 2 4 2" xfId="30644" xr:uid="{00000000-0005-0000-0000-0000BC770000}"/>
    <cellStyle name="Normal 14 4 2 4 3" xfId="30645" xr:uid="{00000000-0005-0000-0000-0000BD770000}"/>
    <cellStyle name="Normal 14 4 2 4 4" xfId="30646" xr:uid="{00000000-0005-0000-0000-0000BE770000}"/>
    <cellStyle name="Normal 14 4 2 4 5" xfId="30647" xr:uid="{00000000-0005-0000-0000-0000BF770000}"/>
    <cellStyle name="Normal 14 4 2 5" xfId="30648" xr:uid="{00000000-0005-0000-0000-0000C0770000}"/>
    <cellStyle name="Normal 14 4 2 5 2" xfId="30649" xr:uid="{00000000-0005-0000-0000-0000C1770000}"/>
    <cellStyle name="Normal 14 4 2 5 3" xfId="30650" xr:uid="{00000000-0005-0000-0000-0000C2770000}"/>
    <cellStyle name="Normal 14 4 2 5 4" xfId="30651" xr:uid="{00000000-0005-0000-0000-0000C3770000}"/>
    <cellStyle name="Normal 14 4 2 5 5" xfId="30652" xr:uid="{00000000-0005-0000-0000-0000C4770000}"/>
    <cellStyle name="Normal 14 4 2 6" xfId="30653" xr:uid="{00000000-0005-0000-0000-0000C5770000}"/>
    <cellStyle name="Normal 14 4 2 7" xfId="30654" xr:uid="{00000000-0005-0000-0000-0000C6770000}"/>
    <cellStyle name="Normal 14 4 2 8" xfId="30655" xr:uid="{00000000-0005-0000-0000-0000C7770000}"/>
    <cellStyle name="Normal 14 4 2 9" xfId="30656" xr:uid="{00000000-0005-0000-0000-0000C8770000}"/>
    <cellStyle name="Normal 14 4 3" xfId="30657" xr:uid="{00000000-0005-0000-0000-0000C9770000}"/>
    <cellStyle name="Normal 14 4 3 2" xfId="30658" xr:uid="{00000000-0005-0000-0000-0000CA770000}"/>
    <cellStyle name="Normal 14 4 3 3" xfId="30659" xr:uid="{00000000-0005-0000-0000-0000CB770000}"/>
    <cellStyle name="Normal 14 4 3 4" xfId="30660" xr:uid="{00000000-0005-0000-0000-0000CC770000}"/>
    <cellStyle name="Normal 14 4 3 5" xfId="30661" xr:uid="{00000000-0005-0000-0000-0000CD770000}"/>
    <cellStyle name="Normal 14 4 4" xfId="30662" xr:uid="{00000000-0005-0000-0000-0000CE770000}"/>
    <cellStyle name="Normal 14 4 4 2" xfId="30663" xr:uid="{00000000-0005-0000-0000-0000CF770000}"/>
    <cellStyle name="Normal 14 4 4 3" xfId="30664" xr:uid="{00000000-0005-0000-0000-0000D0770000}"/>
    <cellStyle name="Normal 14 4 4 4" xfId="30665" xr:uid="{00000000-0005-0000-0000-0000D1770000}"/>
    <cellStyle name="Normal 14 4 4 5" xfId="30666" xr:uid="{00000000-0005-0000-0000-0000D2770000}"/>
    <cellStyle name="Normal 14 4 5" xfId="30667" xr:uid="{00000000-0005-0000-0000-0000D3770000}"/>
    <cellStyle name="Normal 14 4 5 2" xfId="30668" xr:uid="{00000000-0005-0000-0000-0000D4770000}"/>
    <cellStyle name="Normal 14 4 5 3" xfId="30669" xr:uid="{00000000-0005-0000-0000-0000D5770000}"/>
    <cellStyle name="Normal 14 4 5 4" xfId="30670" xr:uid="{00000000-0005-0000-0000-0000D6770000}"/>
    <cellStyle name="Normal 14 4 5 5" xfId="30671" xr:uid="{00000000-0005-0000-0000-0000D7770000}"/>
    <cellStyle name="Normal 14 4 6" xfId="30672" xr:uid="{00000000-0005-0000-0000-0000D8770000}"/>
    <cellStyle name="Normal 14 4 6 2" xfId="30673" xr:uid="{00000000-0005-0000-0000-0000D9770000}"/>
    <cellStyle name="Normal 14 4 6 3" xfId="30674" xr:uid="{00000000-0005-0000-0000-0000DA770000}"/>
    <cellStyle name="Normal 14 4 6 4" xfId="30675" xr:uid="{00000000-0005-0000-0000-0000DB770000}"/>
    <cellStyle name="Normal 14 4 6 5" xfId="30676" xr:uid="{00000000-0005-0000-0000-0000DC770000}"/>
    <cellStyle name="Normal 14 4 7" xfId="30677" xr:uid="{00000000-0005-0000-0000-0000DD770000}"/>
    <cellStyle name="Normal 14 4 8" xfId="30678" xr:uid="{00000000-0005-0000-0000-0000DE770000}"/>
    <cellStyle name="Normal 14 4 9" xfId="30679" xr:uid="{00000000-0005-0000-0000-0000DF770000}"/>
    <cellStyle name="Normal 14 40" xfId="30680" xr:uid="{00000000-0005-0000-0000-0000E0770000}"/>
    <cellStyle name="Normal 14 41" xfId="30681" xr:uid="{00000000-0005-0000-0000-0000E1770000}"/>
    <cellStyle name="Normal 14 42" xfId="30682" xr:uid="{00000000-0005-0000-0000-0000E2770000}"/>
    <cellStyle name="Normal 14 43" xfId="30683" xr:uid="{00000000-0005-0000-0000-0000E3770000}"/>
    <cellStyle name="Normal 14 44" xfId="30684" xr:uid="{00000000-0005-0000-0000-0000E4770000}"/>
    <cellStyle name="Normal 14 45" xfId="30685" xr:uid="{00000000-0005-0000-0000-0000E5770000}"/>
    <cellStyle name="Normal 14 46" xfId="30686" xr:uid="{00000000-0005-0000-0000-0000E6770000}"/>
    <cellStyle name="Normal 14 47" xfId="30687" xr:uid="{00000000-0005-0000-0000-0000E7770000}"/>
    <cellStyle name="Normal 14 48" xfId="30688" xr:uid="{00000000-0005-0000-0000-0000E8770000}"/>
    <cellStyle name="Normal 14 49" xfId="30689" xr:uid="{00000000-0005-0000-0000-0000E9770000}"/>
    <cellStyle name="Normal 14 5" xfId="30690" xr:uid="{00000000-0005-0000-0000-0000EA770000}"/>
    <cellStyle name="Normal 14 5 10" xfId="30691" xr:uid="{00000000-0005-0000-0000-0000EB770000}"/>
    <cellStyle name="Normal 14 5 2" xfId="30692" xr:uid="{00000000-0005-0000-0000-0000EC770000}"/>
    <cellStyle name="Normal 14 5 2 2" xfId="30693" xr:uid="{00000000-0005-0000-0000-0000ED770000}"/>
    <cellStyle name="Normal 14 5 2 2 2" xfId="30694" xr:uid="{00000000-0005-0000-0000-0000EE770000}"/>
    <cellStyle name="Normal 14 5 2 2 3" xfId="30695" xr:uid="{00000000-0005-0000-0000-0000EF770000}"/>
    <cellStyle name="Normal 14 5 2 2 4" xfId="30696" xr:uid="{00000000-0005-0000-0000-0000F0770000}"/>
    <cellStyle name="Normal 14 5 2 2 5" xfId="30697" xr:uid="{00000000-0005-0000-0000-0000F1770000}"/>
    <cellStyle name="Normal 14 5 2 3" xfId="30698" xr:uid="{00000000-0005-0000-0000-0000F2770000}"/>
    <cellStyle name="Normal 14 5 2 3 2" xfId="30699" xr:uid="{00000000-0005-0000-0000-0000F3770000}"/>
    <cellStyle name="Normal 14 5 2 3 3" xfId="30700" xr:uid="{00000000-0005-0000-0000-0000F4770000}"/>
    <cellStyle name="Normal 14 5 2 3 4" xfId="30701" xr:uid="{00000000-0005-0000-0000-0000F5770000}"/>
    <cellStyle name="Normal 14 5 2 3 5" xfId="30702" xr:uid="{00000000-0005-0000-0000-0000F6770000}"/>
    <cellStyle name="Normal 14 5 2 4" xfId="30703" xr:uid="{00000000-0005-0000-0000-0000F7770000}"/>
    <cellStyle name="Normal 14 5 2 4 2" xfId="30704" xr:uid="{00000000-0005-0000-0000-0000F8770000}"/>
    <cellStyle name="Normal 14 5 2 4 3" xfId="30705" xr:uid="{00000000-0005-0000-0000-0000F9770000}"/>
    <cellStyle name="Normal 14 5 2 4 4" xfId="30706" xr:uid="{00000000-0005-0000-0000-0000FA770000}"/>
    <cellStyle name="Normal 14 5 2 4 5" xfId="30707" xr:uid="{00000000-0005-0000-0000-0000FB770000}"/>
    <cellStyle name="Normal 14 5 2 5" xfId="30708" xr:uid="{00000000-0005-0000-0000-0000FC770000}"/>
    <cellStyle name="Normal 14 5 2 5 2" xfId="30709" xr:uid="{00000000-0005-0000-0000-0000FD770000}"/>
    <cellStyle name="Normal 14 5 2 5 3" xfId="30710" xr:uid="{00000000-0005-0000-0000-0000FE770000}"/>
    <cellStyle name="Normal 14 5 2 5 4" xfId="30711" xr:uid="{00000000-0005-0000-0000-0000FF770000}"/>
    <cellStyle name="Normal 14 5 2 5 5" xfId="30712" xr:uid="{00000000-0005-0000-0000-000000780000}"/>
    <cellStyle name="Normal 14 5 2 6" xfId="30713" xr:uid="{00000000-0005-0000-0000-000001780000}"/>
    <cellStyle name="Normal 14 5 2 7" xfId="30714" xr:uid="{00000000-0005-0000-0000-000002780000}"/>
    <cellStyle name="Normal 14 5 2 8" xfId="30715" xr:uid="{00000000-0005-0000-0000-000003780000}"/>
    <cellStyle name="Normal 14 5 2 9" xfId="30716" xr:uid="{00000000-0005-0000-0000-000004780000}"/>
    <cellStyle name="Normal 14 5 3" xfId="30717" xr:uid="{00000000-0005-0000-0000-000005780000}"/>
    <cellStyle name="Normal 14 5 3 2" xfId="30718" xr:uid="{00000000-0005-0000-0000-000006780000}"/>
    <cellStyle name="Normal 14 5 3 3" xfId="30719" xr:uid="{00000000-0005-0000-0000-000007780000}"/>
    <cellStyle name="Normal 14 5 3 4" xfId="30720" xr:uid="{00000000-0005-0000-0000-000008780000}"/>
    <cellStyle name="Normal 14 5 3 5" xfId="30721" xr:uid="{00000000-0005-0000-0000-000009780000}"/>
    <cellStyle name="Normal 14 5 4" xfId="30722" xr:uid="{00000000-0005-0000-0000-00000A780000}"/>
    <cellStyle name="Normal 14 5 4 2" xfId="30723" xr:uid="{00000000-0005-0000-0000-00000B780000}"/>
    <cellStyle name="Normal 14 5 4 3" xfId="30724" xr:uid="{00000000-0005-0000-0000-00000C780000}"/>
    <cellStyle name="Normal 14 5 4 4" xfId="30725" xr:uid="{00000000-0005-0000-0000-00000D780000}"/>
    <cellStyle name="Normal 14 5 4 5" xfId="30726" xr:uid="{00000000-0005-0000-0000-00000E780000}"/>
    <cellStyle name="Normal 14 5 5" xfId="30727" xr:uid="{00000000-0005-0000-0000-00000F780000}"/>
    <cellStyle name="Normal 14 5 5 2" xfId="30728" xr:uid="{00000000-0005-0000-0000-000010780000}"/>
    <cellStyle name="Normal 14 5 5 3" xfId="30729" xr:uid="{00000000-0005-0000-0000-000011780000}"/>
    <cellStyle name="Normal 14 5 5 4" xfId="30730" xr:uid="{00000000-0005-0000-0000-000012780000}"/>
    <cellStyle name="Normal 14 5 5 5" xfId="30731" xr:uid="{00000000-0005-0000-0000-000013780000}"/>
    <cellStyle name="Normal 14 5 6" xfId="30732" xr:uid="{00000000-0005-0000-0000-000014780000}"/>
    <cellStyle name="Normal 14 5 6 2" xfId="30733" xr:uid="{00000000-0005-0000-0000-000015780000}"/>
    <cellStyle name="Normal 14 5 6 3" xfId="30734" xr:uid="{00000000-0005-0000-0000-000016780000}"/>
    <cellStyle name="Normal 14 5 6 4" xfId="30735" xr:uid="{00000000-0005-0000-0000-000017780000}"/>
    <cellStyle name="Normal 14 5 6 5" xfId="30736" xr:uid="{00000000-0005-0000-0000-000018780000}"/>
    <cellStyle name="Normal 14 5 7" xfId="30737" xr:uid="{00000000-0005-0000-0000-000019780000}"/>
    <cellStyle name="Normal 14 5 8" xfId="30738" xr:uid="{00000000-0005-0000-0000-00001A780000}"/>
    <cellStyle name="Normal 14 5 9" xfId="30739" xr:uid="{00000000-0005-0000-0000-00001B780000}"/>
    <cellStyle name="Normal 14 50" xfId="30740" xr:uid="{00000000-0005-0000-0000-00001C780000}"/>
    <cellStyle name="Normal 14 51" xfId="30741" xr:uid="{00000000-0005-0000-0000-00001D780000}"/>
    <cellStyle name="Normal 14 52" xfId="30742" xr:uid="{00000000-0005-0000-0000-00001E780000}"/>
    <cellStyle name="Normal 14 53" xfId="30743" xr:uid="{00000000-0005-0000-0000-00001F780000}"/>
    <cellStyle name="Normal 14 54" xfId="30744" xr:uid="{00000000-0005-0000-0000-000020780000}"/>
    <cellStyle name="Normal 14 55" xfId="30745" xr:uid="{00000000-0005-0000-0000-000021780000}"/>
    <cellStyle name="Normal 14 56" xfId="30746" xr:uid="{00000000-0005-0000-0000-000022780000}"/>
    <cellStyle name="Normal 14 57" xfId="30747" xr:uid="{00000000-0005-0000-0000-000023780000}"/>
    <cellStyle name="Normal 14 58" xfId="30748" xr:uid="{00000000-0005-0000-0000-000024780000}"/>
    <cellStyle name="Normal 14 59" xfId="30749" xr:uid="{00000000-0005-0000-0000-000025780000}"/>
    <cellStyle name="Normal 14 6" xfId="30750" xr:uid="{00000000-0005-0000-0000-000026780000}"/>
    <cellStyle name="Normal 14 6 10" xfId="30751" xr:uid="{00000000-0005-0000-0000-000027780000}"/>
    <cellStyle name="Normal 14 6 2" xfId="30752" xr:uid="{00000000-0005-0000-0000-000028780000}"/>
    <cellStyle name="Normal 14 6 2 2" xfId="30753" xr:uid="{00000000-0005-0000-0000-000029780000}"/>
    <cellStyle name="Normal 14 6 2 2 2" xfId="30754" xr:uid="{00000000-0005-0000-0000-00002A780000}"/>
    <cellStyle name="Normal 14 6 2 2 3" xfId="30755" xr:uid="{00000000-0005-0000-0000-00002B780000}"/>
    <cellStyle name="Normal 14 6 2 2 4" xfId="30756" xr:uid="{00000000-0005-0000-0000-00002C780000}"/>
    <cellStyle name="Normal 14 6 2 2 5" xfId="30757" xr:uid="{00000000-0005-0000-0000-00002D780000}"/>
    <cellStyle name="Normal 14 6 2 3" xfId="30758" xr:uid="{00000000-0005-0000-0000-00002E780000}"/>
    <cellStyle name="Normal 14 6 2 3 2" xfId="30759" xr:uid="{00000000-0005-0000-0000-00002F780000}"/>
    <cellStyle name="Normal 14 6 2 3 3" xfId="30760" xr:uid="{00000000-0005-0000-0000-000030780000}"/>
    <cellStyle name="Normal 14 6 2 3 4" xfId="30761" xr:uid="{00000000-0005-0000-0000-000031780000}"/>
    <cellStyle name="Normal 14 6 2 3 5" xfId="30762" xr:uid="{00000000-0005-0000-0000-000032780000}"/>
    <cellStyle name="Normal 14 6 2 4" xfId="30763" xr:uid="{00000000-0005-0000-0000-000033780000}"/>
    <cellStyle name="Normal 14 6 2 4 2" xfId="30764" xr:uid="{00000000-0005-0000-0000-000034780000}"/>
    <cellStyle name="Normal 14 6 2 4 3" xfId="30765" xr:uid="{00000000-0005-0000-0000-000035780000}"/>
    <cellStyle name="Normal 14 6 2 4 4" xfId="30766" xr:uid="{00000000-0005-0000-0000-000036780000}"/>
    <cellStyle name="Normal 14 6 2 4 5" xfId="30767" xr:uid="{00000000-0005-0000-0000-000037780000}"/>
    <cellStyle name="Normal 14 6 2 5" xfId="30768" xr:uid="{00000000-0005-0000-0000-000038780000}"/>
    <cellStyle name="Normal 14 6 2 5 2" xfId="30769" xr:uid="{00000000-0005-0000-0000-000039780000}"/>
    <cellStyle name="Normal 14 6 2 5 3" xfId="30770" xr:uid="{00000000-0005-0000-0000-00003A780000}"/>
    <cellStyle name="Normal 14 6 2 5 4" xfId="30771" xr:uid="{00000000-0005-0000-0000-00003B780000}"/>
    <cellStyle name="Normal 14 6 2 5 5" xfId="30772" xr:uid="{00000000-0005-0000-0000-00003C780000}"/>
    <cellStyle name="Normal 14 6 2 6" xfId="30773" xr:uid="{00000000-0005-0000-0000-00003D780000}"/>
    <cellStyle name="Normal 14 6 2 7" xfId="30774" xr:uid="{00000000-0005-0000-0000-00003E780000}"/>
    <cellStyle name="Normal 14 6 2 8" xfId="30775" xr:uid="{00000000-0005-0000-0000-00003F780000}"/>
    <cellStyle name="Normal 14 6 2 9" xfId="30776" xr:uid="{00000000-0005-0000-0000-000040780000}"/>
    <cellStyle name="Normal 14 6 3" xfId="30777" xr:uid="{00000000-0005-0000-0000-000041780000}"/>
    <cellStyle name="Normal 14 6 3 2" xfId="30778" xr:uid="{00000000-0005-0000-0000-000042780000}"/>
    <cellStyle name="Normal 14 6 3 3" xfId="30779" xr:uid="{00000000-0005-0000-0000-000043780000}"/>
    <cellStyle name="Normal 14 6 3 4" xfId="30780" xr:uid="{00000000-0005-0000-0000-000044780000}"/>
    <cellStyle name="Normal 14 6 3 5" xfId="30781" xr:uid="{00000000-0005-0000-0000-000045780000}"/>
    <cellStyle name="Normal 14 6 4" xfId="30782" xr:uid="{00000000-0005-0000-0000-000046780000}"/>
    <cellStyle name="Normal 14 6 4 2" xfId="30783" xr:uid="{00000000-0005-0000-0000-000047780000}"/>
    <cellStyle name="Normal 14 6 4 3" xfId="30784" xr:uid="{00000000-0005-0000-0000-000048780000}"/>
    <cellStyle name="Normal 14 6 4 4" xfId="30785" xr:uid="{00000000-0005-0000-0000-000049780000}"/>
    <cellStyle name="Normal 14 6 4 5" xfId="30786" xr:uid="{00000000-0005-0000-0000-00004A780000}"/>
    <cellStyle name="Normal 14 6 5" xfId="30787" xr:uid="{00000000-0005-0000-0000-00004B780000}"/>
    <cellStyle name="Normal 14 6 5 2" xfId="30788" xr:uid="{00000000-0005-0000-0000-00004C780000}"/>
    <cellStyle name="Normal 14 6 5 3" xfId="30789" xr:uid="{00000000-0005-0000-0000-00004D780000}"/>
    <cellStyle name="Normal 14 6 5 4" xfId="30790" xr:uid="{00000000-0005-0000-0000-00004E780000}"/>
    <cellStyle name="Normal 14 6 5 5" xfId="30791" xr:uid="{00000000-0005-0000-0000-00004F780000}"/>
    <cellStyle name="Normal 14 6 6" xfId="30792" xr:uid="{00000000-0005-0000-0000-000050780000}"/>
    <cellStyle name="Normal 14 6 6 2" xfId="30793" xr:uid="{00000000-0005-0000-0000-000051780000}"/>
    <cellStyle name="Normal 14 6 6 3" xfId="30794" xr:uid="{00000000-0005-0000-0000-000052780000}"/>
    <cellStyle name="Normal 14 6 6 4" xfId="30795" xr:uid="{00000000-0005-0000-0000-000053780000}"/>
    <cellStyle name="Normal 14 6 6 5" xfId="30796" xr:uid="{00000000-0005-0000-0000-000054780000}"/>
    <cellStyle name="Normal 14 6 7" xfId="30797" xr:uid="{00000000-0005-0000-0000-000055780000}"/>
    <cellStyle name="Normal 14 6 8" xfId="30798" xr:uid="{00000000-0005-0000-0000-000056780000}"/>
    <cellStyle name="Normal 14 6 9" xfId="30799" xr:uid="{00000000-0005-0000-0000-000057780000}"/>
    <cellStyle name="Normal 14 60" xfId="30800" xr:uid="{00000000-0005-0000-0000-000058780000}"/>
    <cellStyle name="Normal 14 61" xfId="30801" xr:uid="{00000000-0005-0000-0000-000059780000}"/>
    <cellStyle name="Normal 14 62" xfId="30802" xr:uid="{00000000-0005-0000-0000-00005A780000}"/>
    <cellStyle name="Normal 14 63" xfId="30803" xr:uid="{00000000-0005-0000-0000-00005B780000}"/>
    <cellStyle name="Normal 14 64" xfId="30804" xr:uid="{00000000-0005-0000-0000-00005C780000}"/>
    <cellStyle name="Normal 14 65" xfId="30805" xr:uid="{00000000-0005-0000-0000-00005D780000}"/>
    <cellStyle name="Normal 14 66" xfId="30806" xr:uid="{00000000-0005-0000-0000-00005E780000}"/>
    <cellStyle name="Normal 14 67" xfId="30807" xr:uid="{00000000-0005-0000-0000-00005F780000}"/>
    <cellStyle name="Normal 14 68" xfId="30808" xr:uid="{00000000-0005-0000-0000-000060780000}"/>
    <cellStyle name="Normal 14 69" xfId="30809" xr:uid="{00000000-0005-0000-0000-000061780000}"/>
    <cellStyle name="Normal 14 7" xfId="30810" xr:uid="{00000000-0005-0000-0000-000062780000}"/>
    <cellStyle name="Normal 14 7 10" xfId="30811" xr:uid="{00000000-0005-0000-0000-000063780000}"/>
    <cellStyle name="Normal 14 7 2" xfId="30812" xr:uid="{00000000-0005-0000-0000-000064780000}"/>
    <cellStyle name="Normal 14 7 2 2" xfId="30813" xr:uid="{00000000-0005-0000-0000-000065780000}"/>
    <cellStyle name="Normal 14 7 2 2 2" xfId="30814" xr:uid="{00000000-0005-0000-0000-000066780000}"/>
    <cellStyle name="Normal 14 7 2 2 3" xfId="30815" xr:uid="{00000000-0005-0000-0000-000067780000}"/>
    <cellStyle name="Normal 14 7 2 2 4" xfId="30816" xr:uid="{00000000-0005-0000-0000-000068780000}"/>
    <cellStyle name="Normal 14 7 2 2 5" xfId="30817" xr:uid="{00000000-0005-0000-0000-000069780000}"/>
    <cellStyle name="Normal 14 7 2 3" xfId="30818" xr:uid="{00000000-0005-0000-0000-00006A780000}"/>
    <cellStyle name="Normal 14 7 2 3 2" xfId="30819" xr:uid="{00000000-0005-0000-0000-00006B780000}"/>
    <cellStyle name="Normal 14 7 2 3 3" xfId="30820" xr:uid="{00000000-0005-0000-0000-00006C780000}"/>
    <cellStyle name="Normal 14 7 2 3 4" xfId="30821" xr:uid="{00000000-0005-0000-0000-00006D780000}"/>
    <cellStyle name="Normal 14 7 2 3 5" xfId="30822" xr:uid="{00000000-0005-0000-0000-00006E780000}"/>
    <cellStyle name="Normal 14 7 2 4" xfId="30823" xr:uid="{00000000-0005-0000-0000-00006F780000}"/>
    <cellStyle name="Normal 14 7 2 4 2" xfId="30824" xr:uid="{00000000-0005-0000-0000-000070780000}"/>
    <cellStyle name="Normal 14 7 2 4 3" xfId="30825" xr:uid="{00000000-0005-0000-0000-000071780000}"/>
    <cellStyle name="Normal 14 7 2 4 4" xfId="30826" xr:uid="{00000000-0005-0000-0000-000072780000}"/>
    <cellStyle name="Normal 14 7 2 4 5" xfId="30827" xr:uid="{00000000-0005-0000-0000-000073780000}"/>
    <cellStyle name="Normal 14 7 2 5" xfId="30828" xr:uid="{00000000-0005-0000-0000-000074780000}"/>
    <cellStyle name="Normal 14 7 2 5 2" xfId="30829" xr:uid="{00000000-0005-0000-0000-000075780000}"/>
    <cellStyle name="Normal 14 7 2 5 3" xfId="30830" xr:uid="{00000000-0005-0000-0000-000076780000}"/>
    <cellStyle name="Normal 14 7 2 5 4" xfId="30831" xr:uid="{00000000-0005-0000-0000-000077780000}"/>
    <cellStyle name="Normal 14 7 2 5 5" xfId="30832" xr:uid="{00000000-0005-0000-0000-000078780000}"/>
    <cellStyle name="Normal 14 7 2 6" xfId="30833" xr:uid="{00000000-0005-0000-0000-000079780000}"/>
    <cellStyle name="Normal 14 7 2 7" xfId="30834" xr:uid="{00000000-0005-0000-0000-00007A780000}"/>
    <cellStyle name="Normal 14 7 2 8" xfId="30835" xr:uid="{00000000-0005-0000-0000-00007B780000}"/>
    <cellStyle name="Normal 14 7 2 9" xfId="30836" xr:uid="{00000000-0005-0000-0000-00007C780000}"/>
    <cellStyle name="Normal 14 7 3" xfId="30837" xr:uid="{00000000-0005-0000-0000-00007D780000}"/>
    <cellStyle name="Normal 14 7 3 2" xfId="30838" xr:uid="{00000000-0005-0000-0000-00007E780000}"/>
    <cellStyle name="Normal 14 7 3 3" xfId="30839" xr:uid="{00000000-0005-0000-0000-00007F780000}"/>
    <cellStyle name="Normal 14 7 3 4" xfId="30840" xr:uid="{00000000-0005-0000-0000-000080780000}"/>
    <cellStyle name="Normal 14 7 3 5" xfId="30841" xr:uid="{00000000-0005-0000-0000-000081780000}"/>
    <cellStyle name="Normal 14 7 4" xfId="30842" xr:uid="{00000000-0005-0000-0000-000082780000}"/>
    <cellStyle name="Normal 14 7 4 2" xfId="30843" xr:uid="{00000000-0005-0000-0000-000083780000}"/>
    <cellStyle name="Normal 14 7 4 3" xfId="30844" xr:uid="{00000000-0005-0000-0000-000084780000}"/>
    <cellStyle name="Normal 14 7 4 4" xfId="30845" xr:uid="{00000000-0005-0000-0000-000085780000}"/>
    <cellStyle name="Normal 14 7 4 5" xfId="30846" xr:uid="{00000000-0005-0000-0000-000086780000}"/>
    <cellStyle name="Normal 14 7 5" xfId="30847" xr:uid="{00000000-0005-0000-0000-000087780000}"/>
    <cellStyle name="Normal 14 7 5 2" xfId="30848" xr:uid="{00000000-0005-0000-0000-000088780000}"/>
    <cellStyle name="Normal 14 7 5 3" xfId="30849" xr:uid="{00000000-0005-0000-0000-000089780000}"/>
    <cellStyle name="Normal 14 7 5 4" xfId="30850" xr:uid="{00000000-0005-0000-0000-00008A780000}"/>
    <cellStyle name="Normal 14 7 5 5" xfId="30851" xr:uid="{00000000-0005-0000-0000-00008B780000}"/>
    <cellStyle name="Normal 14 7 6" xfId="30852" xr:uid="{00000000-0005-0000-0000-00008C780000}"/>
    <cellStyle name="Normal 14 7 6 2" xfId="30853" xr:uid="{00000000-0005-0000-0000-00008D780000}"/>
    <cellStyle name="Normal 14 7 6 3" xfId="30854" xr:uid="{00000000-0005-0000-0000-00008E780000}"/>
    <cellStyle name="Normal 14 7 6 4" xfId="30855" xr:uid="{00000000-0005-0000-0000-00008F780000}"/>
    <cellStyle name="Normal 14 7 6 5" xfId="30856" xr:uid="{00000000-0005-0000-0000-000090780000}"/>
    <cellStyle name="Normal 14 7 7" xfId="30857" xr:uid="{00000000-0005-0000-0000-000091780000}"/>
    <cellStyle name="Normal 14 7 8" xfId="30858" xr:uid="{00000000-0005-0000-0000-000092780000}"/>
    <cellStyle name="Normal 14 7 9" xfId="30859" xr:uid="{00000000-0005-0000-0000-000093780000}"/>
    <cellStyle name="Normal 14 70" xfId="30860" xr:uid="{00000000-0005-0000-0000-000094780000}"/>
    <cellStyle name="Normal 14 71" xfId="30861" xr:uid="{00000000-0005-0000-0000-000095780000}"/>
    <cellStyle name="Normal 14 72" xfId="30862" xr:uid="{00000000-0005-0000-0000-000096780000}"/>
    <cellStyle name="Normal 14 73" xfId="30863" xr:uid="{00000000-0005-0000-0000-000097780000}"/>
    <cellStyle name="Normal 14 74" xfId="30864" xr:uid="{00000000-0005-0000-0000-000098780000}"/>
    <cellStyle name="Normal 14 75" xfId="30865" xr:uid="{00000000-0005-0000-0000-000099780000}"/>
    <cellStyle name="Normal 14 76" xfId="30866" xr:uid="{00000000-0005-0000-0000-00009A780000}"/>
    <cellStyle name="Normal 14 77" xfId="30867" xr:uid="{00000000-0005-0000-0000-00009B780000}"/>
    <cellStyle name="Normal 14 78" xfId="30868" xr:uid="{00000000-0005-0000-0000-00009C780000}"/>
    <cellStyle name="Normal 14 79" xfId="30869" xr:uid="{00000000-0005-0000-0000-00009D780000}"/>
    <cellStyle name="Normal 14 8" xfId="30870" xr:uid="{00000000-0005-0000-0000-00009E780000}"/>
    <cellStyle name="Normal 14 8 10" xfId="30871" xr:uid="{00000000-0005-0000-0000-00009F780000}"/>
    <cellStyle name="Normal 14 8 2" xfId="30872" xr:uid="{00000000-0005-0000-0000-0000A0780000}"/>
    <cellStyle name="Normal 14 8 2 2" xfId="30873" xr:uid="{00000000-0005-0000-0000-0000A1780000}"/>
    <cellStyle name="Normal 14 8 2 2 2" xfId="30874" xr:uid="{00000000-0005-0000-0000-0000A2780000}"/>
    <cellStyle name="Normal 14 8 2 2 3" xfId="30875" xr:uid="{00000000-0005-0000-0000-0000A3780000}"/>
    <cellStyle name="Normal 14 8 2 2 4" xfId="30876" xr:uid="{00000000-0005-0000-0000-0000A4780000}"/>
    <cellStyle name="Normal 14 8 2 2 5" xfId="30877" xr:uid="{00000000-0005-0000-0000-0000A5780000}"/>
    <cellStyle name="Normal 14 8 2 3" xfId="30878" xr:uid="{00000000-0005-0000-0000-0000A6780000}"/>
    <cellStyle name="Normal 14 8 2 3 2" xfId="30879" xr:uid="{00000000-0005-0000-0000-0000A7780000}"/>
    <cellStyle name="Normal 14 8 2 3 3" xfId="30880" xr:uid="{00000000-0005-0000-0000-0000A8780000}"/>
    <cellStyle name="Normal 14 8 2 3 4" xfId="30881" xr:uid="{00000000-0005-0000-0000-0000A9780000}"/>
    <cellStyle name="Normal 14 8 2 3 5" xfId="30882" xr:uid="{00000000-0005-0000-0000-0000AA780000}"/>
    <cellStyle name="Normal 14 8 2 4" xfId="30883" xr:uid="{00000000-0005-0000-0000-0000AB780000}"/>
    <cellStyle name="Normal 14 8 2 4 2" xfId="30884" xr:uid="{00000000-0005-0000-0000-0000AC780000}"/>
    <cellStyle name="Normal 14 8 2 4 3" xfId="30885" xr:uid="{00000000-0005-0000-0000-0000AD780000}"/>
    <cellStyle name="Normal 14 8 2 4 4" xfId="30886" xr:uid="{00000000-0005-0000-0000-0000AE780000}"/>
    <cellStyle name="Normal 14 8 2 4 5" xfId="30887" xr:uid="{00000000-0005-0000-0000-0000AF780000}"/>
    <cellStyle name="Normal 14 8 2 5" xfId="30888" xr:uid="{00000000-0005-0000-0000-0000B0780000}"/>
    <cellStyle name="Normal 14 8 2 5 2" xfId="30889" xr:uid="{00000000-0005-0000-0000-0000B1780000}"/>
    <cellStyle name="Normal 14 8 2 5 3" xfId="30890" xr:uid="{00000000-0005-0000-0000-0000B2780000}"/>
    <cellStyle name="Normal 14 8 2 5 4" xfId="30891" xr:uid="{00000000-0005-0000-0000-0000B3780000}"/>
    <cellStyle name="Normal 14 8 2 5 5" xfId="30892" xr:uid="{00000000-0005-0000-0000-0000B4780000}"/>
    <cellStyle name="Normal 14 8 2 6" xfId="30893" xr:uid="{00000000-0005-0000-0000-0000B5780000}"/>
    <cellStyle name="Normal 14 8 2 7" xfId="30894" xr:uid="{00000000-0005-0000-0000-0000B6780000}"/>
    <cellStyle name="Normal 14 8 2 8" xfId="30895" xr:uid="{00000000-0005-0000-0000-0000B7780000}"/>
    <cellStyle name="Normal 14 8 2 9" xfId="30896" xr:uid="{00000000-0005-0000-0000-0000B8780000}"/>
    <cellStyle name="Normal 14 8 3" xfId="30897" xr:uid="{00000000-0005-0000-0000-0000B9780000}"/>
    <cellStyle name="Normal 14 8 3 2" xfId="30898" xr:uid="{00000000-0005-0000-0000-0000BA780000}"/>
    <cellStyle name="Normal 14 8 3 3" xfId="30899" xr:uid="{00000000-0005-0000-0000-0000BB780000}"/>
    <cellStyle name="Normal 14 8 3 4" xfId="30900" xr:uid="{00000000-0005-0000-0000-0000BC780000}"/>
    <cellStyle name="Normal 14 8 3 5" xfId="30901" xr:uid="{00000000-0005-0000-0000-0000BD780000}"/>
    <cellStyle name="Normal 14 8 4" xfId="30902" xr:uid="{00000000-0005-0000-0000-0000BE780000}"/>
    <cellStyle name="Normal 14 8 4 2" xfId="30903" xr:uid="{00000000-0005-0000-0000-0000BF780000}"/>
    <cellStyle name="Normal 14 8 4 3" xfId="30904" xr:uid="{00000000-0005-0000-0000-0000C0780000}"/>
    <cellStyle name="Normal 14 8 4 4" xfId="30905" xr:uid="{00000000-0005-0000-0000-0000C1780000}"/>
    <cellStyle name="Normal 14 8 4 5" xfId="30906" xr:uid="{00000000-0005-0000-0000-0000C2780000}"/>
    <cellStyle name="Normal 14 8 5" xfId="30907" xr:uid="{00000000-0005-0000-0000-0000C3780000}"/>
    <cellStyle name="Normal 14 8 5 2" xfId="30908" xr:uid="{00000000-0005-0000-0000-0000C4780000}"/>
    <cellStyle name="Normal 14 8 5 3" xfId="30909" xr:uid="{00000000-0005-0000-0000-0000C5780000}"/>
    <cellStyle name="Normal 14 8 5 4" xfId="30910" xr:uid="{00000000-0005-0000-0000-0000C6780000}"/>
    <cellStyle name="Normal 14 8 5 5" xfId="30911" xr:uid="{00000000-0005-0000-0000-0000C7780000}"/>
    <cellStyle name="Normal 14 8 6" xfId="30912" xr:uid="{00000000-0005-0000-0000-0000C8780000}"/>
    <cellStyle name="Normal 14 8 6 2" xfId="30913" xr:uid="{00000000-0005-0000-0000-0000C9780000}"/>
    <cellStyle name="Normal 14 8 6 3" xfId="30914" xr:uid="{00000000-0005-0000-0000-0000CA780000}"/>
    <cellStyle name="Normal 14 8 6 4" xfId="30915" xr:uid="{00000000-0005-0000-0000-0000CB780000}"/>
    <cellStyle name="Normal 14 8 6 5" xfId="30916" xr:uid="{00000000-0005-0000-0000-0000CC780000}"/>
    <cellStyle name="Normal 14 8 7" xfId="30917" xr:uid="{00000000-0005-0000-0000-0000CD780000}"/>
    <cellStyle name="Normal 14 8 8" xfId="30918" xr:uid="{00000000-0005-0000-0000-0000CE780000}"/>
    <cellStyle name="Normal 14 8 9" xfId="30919" xr:uid="{00000000-0005-0000-0000-0000CF780000}"/>
    <cellStyle name="Normal 14 80" xfId="30920" xr:uid="{00000000-0005-0000-0000-0000D0780000}"/>
    <cellStyle name="Normal 14 81" xfId="30921" xr:uid="{00000000-0005-0000-0000-0000D1780000}"/>
    <cellStyle name="Normal 14 82" xfId="30922" xr:uid="{00000000-0005-0000-0000-0000D2780000}"/>
    <cellStyle name="Normal 14 83" xfId="30923" xr:uid="{00000000-0005-0000-0000-0000D3780000}"/>
    <cellStyle name="Normal 14 84" xfId="30924" xr:uid="{00000000-0005-0000-0000-0000D4780000}"/>
    <cellStyle name="Normal 14 85" xfId="30925" xr:uid="{00000000-0005-0000-0000-0000D5780000}"/>
    <cellStyle name="Normal 14 86" xfId="30926" xr:uid="{00000000-0005-0000-0000-0000D6780000}"/>
    <cellStyle name="Normal 14 87" xfId="30927" xr:uid="{00000000-0005-0000-0000-0000D7780000}"/>
    <cellStyle name="Normal 14 88" xfId="30928" xr:uid="{00000000-0005-0000-0000-0000D8780000}"/>
    <cellStyle name="Normal 14 89" xfId="30929" xr:uid="{00000000-0005-0000-0000-0000D9780000}"/>
    <cellStyle name="Normal 14 9" xfId="30930" xr:uid="{00000000-0005-0000-0000-0000DA780000}"/>
    <cellStyle name="Normal 14 9 10" xfId="30931" xr:uid="{00000000-0005-0000-0000-0000DB780000}"/>
    <cellStyle name="Normal 14 9 2" xfId="30932" xr:uid="{00000000-0005-0000-0000-0000DC780000}"/>
    <cellStyle name="Normal 14 9 2 2" xfId="30933" xr:uid="{00000000-0005-0000-0000-0000DD780000}"/>
    <cellStyle name="Normal 14 9 2 2 2" xfId="30934" xr:uid="{00000000-0005-0000-0000-0000DE780000}"/>
    <cellStyle name="Normal 14 9 2 2 3" xfId="30935" xr:uid="{00000000-0005-0000-0000-0000DF780000}"/>
    <cellStyle name="Normal 14 9 2 2 4" xfId="30936" xr:uid="{00000000-0005-0000-0000-0000E0780000}"/>
    <cellStyle name="Normal 14 9 2 2 5" xfId="30937" xr:uid="{00000000-0005-0000-0000-0000E1780000}"/>
    <cellStyle name="Normal 14 9 2 3" xfId="30938" xr:uid="{00000000-0005-0000-0000-0000E2780000}"/>
    <cellStyle name="Normal 14 9 2 3 2" xfId="30939" xr:uid="{00000000-0005-0000-0000-0000E3780000}"/>
    <cellStyle name="Normal 14 9 2 3 3" xfId="30940" xr:uid="{00000000-0005-0000-0000-0000E4780000}"/>
    <cellStyle name="Normal 14 9 2 3 4" xfId="30941" xr:uid="{00000000-0005-0000-0000-0000E5780000}"/>
    <cellStyle name="Normal 14 9 2 3 5" xfId="30942" xr:uid="{00000000-0005-0000-0000-0000E6780000}"/>
    <cellStyle name="Normal 14 9 2 4" xfId="30943" xr:uid="{00000000-0005-0000-0000-0000E7780000}"/>
    <cellStyle name="Normal 14 9 2 4 2" xfId="30944" xr:uid="{00000000-0005-0000-0000-0000E8780000}"/>
    <cellStyle name="Normal 14 9 2 4 3" xfId="30945" xr:uid="{00000000-0005-0000-0000-0000E9780000}"/>
    <cellStyle name="Normal 14 9 2 4 4" xfId="30946" xr:uid="{00000000-0005-0000-0000-0000EA780000}"/>
    <cellStyle name="Normal 14 9 2 4 5" xfId="30947" xr:uid="{00000000-0005-0000-0000-0000EB780000}"/>
    <cellStyle name="Normal 14 9 2 5" xfId="30948" xr:uid="{00000000-0005-0000-0000-0000EC780000}"/>
    <cellStyle name="Normal 14 9 2 5 2" xfId="30949" xr:uid="{00000000-0005-0000-0000-0000ED780000}"/>
    <cellStyle name="Normal 14 9 2 5 3" xfId="30950" xr:uid="{00000000-0005-0000-0000-0000EE780000}"/>
    <cellStyle name="Normal 14 9 2 5 4" xfId="30951" xr:uid="{00000000-0005-0000-0000-0000EF780000}"/>
    <cellStyle name="Normal 14 9 2 5 5" xfId="30952" xr:uid="{00000000-0005-0000-0000-0000F0780000}"/>
    <cellStyle name="Normal 14 9 2 6" xfId="30953" xr:uid="{00000000-0005-0000-0000-0000F1780000}"/>
    <cellStyle name="Normal 14 9 2 7" xfId="30954" xr:uid="{00000000-0005-0000-0000-0000F2780000}"/>
    <cellStyle name="Normal 14 9 2 8" xfId="30955" xr:uid="{00000000-0005-0000-0000-0000F3780000}"/>
    <cellStyle name="Normal 14 9 2 9" xfId="30956" xr:uid="{00000000-0005-0000-0000-0000F4780000}"/>
    <cellStyle name="Normal 14 9 3" xfId="30957" xr:uid="{00000000-0005-0000-0000-0000F5780000}"/>
    <cellStyle name="Normal 14 9 3 2" xfId="30958" xr:uid="{00000000-0005-0000-0000-0000F6780000}"/>
    <cellStyle name="Normal 14 9 3 3" xfId="30959" xr:uid="{00000000-0005-0000-0000-0000F7780000}"/>
    <cellStyle name="Normal 14 9 3 4" xfId="30960" xr:uid="{00000000-0005-0000-0000-0000F8780000}"/>
    <cellStyle name="Normal 14 9 3 5" xfId="30961" xr:uid="{00000000-0005-0000-0000-0000F9780000}"/>
    <cellStyle name="Normal 14 9 4" xfId="30962" xr:uid="{00000000-0005-0000-0000-0000FA780000}"/>
    <cellStyle name="Normal 14 9 4 2" xfId="30963" xr:uid="{00000000-0005-0000-0000-0000FB780000}"/>
    <cellStyle name="Normal 14 9 4 3" xfId="30964" xr:uid="{00000000-0005-0000-0000-0000FC780000}"/>
    <cellStyle name="Normal 14 9 4 4" xfId="30965" xr:uid="{00000000-0005-0000-0000-0000FD780000}"/>
    <cellStyle name="Normal 14 9 4 5" xfId="30966" xr:uid="{00000000-0005-0000-0000-0000FE780000}"/>
    <cellStyle name="Normal 14 9 5" xfId="30967" xr:uid="{00000000-0005-0000-0000-0000FF780000}"/>
    <cellStyle name="Normal 14 9 5 2" xfId="30968" xr:uid="{00000000-0005-0000-0000-000000790000}"/>
    <cellStyle name="Normal 14 9 5 3" xfId="30969" xr:uid="{00000000-0005-0000-0000-000001790000}"/>
    <cellStyle name="Normal 14 9 5 4" xfId="30970" xr:uid="{00000000-0005-0000-0000-000002790000}"/>
    <cellStyle name="Normal 14 9 5 5" xfId="30971" xr:uid="{00000000-0005-0000-0000-000003790000}"/>
    <cellStyle name="Normal 14 9 6" xfId="30972" xr:uid="{00000000-0005-0000-0000-000004790000}"/>
    <cellStyle name="Normal 14 9 6 2" xfId="30973" xr:uid="{00000000-0005-0000-0000-000005790000}"/>
    <cellStyle name="Normal 14 9 6 3" xfId="30974" xr:uid="{00000000-0005-0000-0000-000006790000}"/>
    <cellStyle name="Normal 14 9 6 4" xfId="30975" xr:uid="{00000000-0005-0000-0000-000007790000}"/>
    <cellStyle name="Normal 14 9 6 5" xfId="30976" xr:uid="{00000000-0005-0000-0000-000008790000}"/>
    <cellStyle name="Normal 14 9 7" xfId="30977" xr:uid="{00000000-0005-0000-0000-000009790000}"/>
    <cellStyle name="Normal 14 9 8" xfId="30978" xr:uid="{00000000-0005-0000-0000-00000A790000}"/>
    <cellStyle name="Normal 14 9 9" xfId="30979" xr:uid="{00000000-0005-0000-0000-00000B790000}"/>
    <cellStyle name="Normal 14 90" xfId="30980" xr:uid="{00000000-0005-0000-0000-00000C790000}"/>
    <cellStyle name="Normal 14 91" xfId="30981" xr:uid="{00000000-0005-0000-0000-00000D790000}"/>
    <cellStyle name="Normal 14 92" xfId="30982" xr:uid="{00000000-0005-0000-0000-00000E790000}"/>
    <cellStyle name="Normal 14 93" xfId="30983" xr:uid="{00000000-0005-0000-0000-00000F790000}"/>
    <cellStyle name="Normal 14 94" xfId="30984" xr:uid="{00000000-0005-0000-0000-000010790000}"/>
    <cellStyle name="Normal 14 95" xfId="30985" xr:uid="{00000000-0005-0000-0000-000011790000}"/>
    <cellStyle name="Normal 14 96" xfId="30986" xr:uid="{00000000-0005-0000-0000-000012790000}"/>
    <cellStyle name="Normal 14 97" xfId="30987" xr:uid="{00000000-0005-0000-0000-000013790000}"/>
    <cellStyle name="Normal 14 98" xfId="30988" xr:uid="{00000000-0005-0000-0000-000014790000}"/>
    <cellStyle name="Normal 14 99" xfId="30989" xr:uid="{00000000-0005-0000-0000-000015790000}"/>
    <cellStyle name="Normal 140" xfId="30990" xr:uid="{00000000-0005-0000-0000-000016790000}"/>
    <cellStyle name="Normal 141" xfId="30991" xr:uid="{00000000-0005-0000-0000-000017790000}"/>
    <cellStyle name="Normal 142" xfId="30992" xr:uid="{00000000-0005-0000-0000-000018790000}"/>
    <cellStyle name="Normal 143" xfId="30993" xr:uid="{00000000-0005-0000-0000-000019790000}"/>
    <cellStyle name="Normal 144" xfId="30994" xr:uid="{00000000-0005-0000-0000-00001A790000}"/>
    <cellStyle name="Normal 145" xfId="30995" xr:uid="{00000000-0005-0000-0000-00001B790000}"/>
    <cellStyle name="Normal 146" xfId="30996" xr:uid="{00000000-0005-0000-0000-00001C790000}"/>
    <cellStyle name="Normal 147" xfId="30997" xr:uid="{00000000-0005-0000-0000-00001D790000}"/>
    <cellStyle name="Normal 148" xfId="30998" xr:uid="{00000000-0005-0000-0000-00001E790000}"/>
    <cellStyle name="Normal 149" xfId="30999" xr:uid="{00000000-0005-0000-0000-00001F790000}"/>
    <cellStyle name="Normal 15" xfId="31000" xr:uid="{00000000-0005-0000-0000-000020790000}"/>
    <cellStyle name="Normal 15 10" xfId="31001" xr:uid="{00000000-0005-0000-0000-000021790000}"/>
    <cellStyle name="Normal 15 10 10" xfId="31002" xr:uid="{00000000-0005-0000-0000-000022790000}"/>
    <cellStyle name="Normal 15 10 2" xfId="31003" xr:uid="{00000000-0005-0000-0000-000023790000}"/>
    <cellStyle name="Normal 15 10 2 2" xfId="31004" xr:uid="{00000000-0005-0000-0000-000024790000}"/>
    <cellStyle name="Normal 15 10 2 2 2" xfId="31005" xr:uid="{00000000-0005-0000-0000-000025790000}"/>
    <cellStyle name="Normal 15 10 2 2 3" xfId="31006" xr:uid="{00000000-0005-0000-0000-000026790000}"/>
    <cellStyle name="Normal 15 10 2 2 4" xfId="31007" xr:uid="{00000000-0005-0000-0000-000027790000}"/>
    <cellStyle name="Normal 15 10 2 2 5" xfId="31008" xr:uid="{00000000-0005-0000-0000-000028790000}"/>
    <cellStyle name="Normal 15 10 2 3" xfId="31009" xr:uid="{00000000-0005-0000-0000-000029790000}"/>
    <cellStyle name="Normal 15 10 2 3 2" xfId="31010" xr:uid="{00000000-0005-0000-0000-00002A790000}"/>
    <cellStyle name="Normal 15 10 2 3 3" xfId="31011" xr:uid="{00000000-0005-0000-0000-00002B790000}"/>
    <cellStyle name="Normal 15 10 2 3 4" xfId="31012" xr:uid="{00000000-0005-0000-0000-00002C790000}"/>
    <cellStyle name="Normal 15 10 2 3 5" xfId="31013" xr:uid="{00000000-0005-0000-0000-00002D790000}"/>
    <cellStyle name="Normal 15 10 2 4" xfId="31014" xr:uid="{00000000-0005-0000-0000-00002E790000}"/>
    <cellStyle name="Normal 15 10 2 4 2" xfId="31015" xr:uid="{00000000-0005-0000-0000-00002F790000}"/>
    <cellStyle name="Normal 15 10 2 4 3" xfId="31016" xr:uid="{00000000-0005-0000-0000-000030790000}"/>
    <cellStyle name="Normal 15 10 2 4 4" xfId="31017" xr:uid="{00000000-0005-0000-0000-000031790000}"/>
    <cellStyle name="Normal 15 10 2 4 5" xfId="31018" xr:uid="{00000000-0005-0000-0000-000032790000}"/>
    <cellStyle name="Normal 15 10 2 5" xfId="31019" xr:uid="{00000000-0005-0000-0000-000033790000}"/>
    <cellStyle name="Normal 15 10 2 5 2" xfId="31020" xr:uid="{00000000-0005-0000-0000-000034790000}"/>
    <cellStyle name="Normal 15 10 2 5 3" xfId="31021" xr:uid="{00000000-0005-0000-0000-000035790000}"/>
    <cellStyle name="Normal 15 10 2 5 4" xfId="31022" xr:uid="{00000000-0005-0000-0000-000036790000}"/>
    <cellStyle name="Normal 15 10 2 5 5" xfId="31023" xr:uid="{00000000-0005-0000-0000-000037790000}"/>
    <cellStyle name="Normal 15 10 2 6" xfId="31024" xr:uid="{00000000-0005-0000-0000-000038790000}"/>
    <cellStyle name="Normal 15 10 2 7" xfId="31025" xr:uid="{00000000-0005-0000-0000-000039790000}"/>
    <cellStyle name="Normal 15 10 2 8" xfId="31026" xr:uid="{00000000-0005-0000-0000-00003A790000}"/>
    <cellStyle name="Normal 15 10 2 9" xfId="31027" xr:uid="{00000000-0005-0000-0000-00003B790000}"/>
    <cellStyle name="Normal 15 10 3" xfId="31028" xr:uid="{00000000-0005-0000-0000-00003C790000}"/>
    <cellStyle name="Normal 15 10 3 2" xfId="31029" xr:uid="{00000000-0005-0000-0000-00003D790000}"/>
    <cellStyle name="Normal 15 10 3 3" xfId="31030" xr:uid="{00000000-0005-0000-0000-00003E790000}"/>
    <cellStyle name="Normal 15 10 3 4" xfId="31031" xr:uid="{00000000-0005-0000-0000-00003F790000}"/>
    <cellStyle name="Normal 15 10 3 5" xfId="31032" xr:uid="{00000000-0005-0000-0000-000040790000}"/>
    <cellStyle name="Normal 15 10 4" xfId="31033" xr:uid="{00000000-0005-0000-0000-000041790000}"/>
    <cellStyle name="Normal 15 10 4 2" xfId="31034" xr:uid="{00000000-0005-0000-0000-000042790000}"/>
    <cellStyle name="Normal 15 10 4 3" xfId="31035" xr:uid="{00000000-0005-0000-0000-000043790000}"/>
    <cellStyle name="Normal 15 10 4 4" xfId="31036" xr:uid="{00000000-0005-0000-0000-000044790000}"/>
    <cellStyle name="Normal 15 10 4 5" xfId="31037" xr:uid="{00000000-0005-0000-0000-000045790000}"/>
    <cellStyle name="Normal 15 10 5" xfId="31038" xr:uid="{00000000-0005-0000-0000-000046790000}"/>
    <cellStyle name="Normal 15 10 5 2" xfId="31039" xr:uid="{00000000-0005-0000-0000-000047790000}"/>
    <cellStyle name="Normal 15 10 5 3" xfId="31040" xr:uid="{00000000-0005-0000-0000-000048790000}"/>
    <cellStyle name="Normal 15 10 5 4" xfId="31041" xr:uid="{00000000-0005-0000-0000-000049790000}"/>
    <cellStyle name="Normal 15 10 5 5" xfId="31042" xr:uid="{00000000-0005-0000-0000-00004A790000}"/>
    <cellStyle name="Normal 15 10 6" xfId="31043" xr:uid="{00000000-0005-0000-0000-00004B790000}"/>
    <cellStyle name="Normal 15 10 6 2" xfId="31044" xr:uid="{00000000-0005-0000-0000-00004C790000}"/>
    <cellStyle name="Normal 15 10 6 3" xfId="31045" xr:uid="{00000000-0005-0000-0000-00004D790000}"/>
    <cellStyle name="Normal 15 10 6 4" xfId="31046" xr:uid="{00000000-0005-0000-0000-00004E790000}"/>
    <cellStyle name="Normal 15 10 6 5" xfId="31047" xr:uid="{00000000-0005-0000-0000-00004F790000}"/>
    <cellStyle name="Normal 15 10 7" xfId="31048" xr:uid="{00000000-0005-0000-0000-000050790000}"/>
    <cellStyle name="Normal 15 10 8" xfId="31049" xr:uid="{00000000-0005-0000-0000-000051790000}"/>
    <cellStyle name="Normal 15 10 9" xfId="31050" xr:uid="{00000000-0005-0000-0000-000052790000}"/>
    <cellStyle name="Normal 15 100" xfId="31051" xr:uid="{00000000-0005-0000-0000-000053790000}"/>
    <cellStyle name="Normal 15 101" xfId="31052" xr:uid="{00000000-0005-0000-0000-000054790000}"/>
    <cellStyle name="Normal 15 102" xfId="31053" xr:uid="{00000000-0005-0000-0000-000055790000}"/>
    <cellStyle name="Normal 15 103" xfId="31054" xr:uid="{00000000-0005-0000-0000-000056790000}"/>
    <cellStyle name="Normal 15 104" xfId="31055" xr:uid="{00000000-0005-0000-0000-000057790000}"/>
    <cellStyle name="Normal 15 105" xfId="31056" xr:uid="{00000000-0005-0000-0000-000058790000}"/>
    <cellStyle name="Normal 15 106" xfId="31057" xr:uid="{00000000-0005-0000-0000-000059790000}"/>
    <cellStyle name="Normal 15 107" xfId="31058" xr:uid="{00000000-0005-0000-0000-00005A790000}"/>
    <cellStyle name="Normal 15 108" xfId="31059" xr:uid="{00000000-0005-0000-0000-00005B790000}"/>
    <cellStyle name="Normal 15 109" xfId="31060" xr:uid="{00000000-0005-0000-0000-00005C790000}"/>
    <cellStyle name="Normal 15 11" xfId="31061" xr:uid="{00000000-0005-0000-0000-00005D790000}"/>
    <cellStyle name="Normal 15 11 10" xfId="31062" xr:uid="{00000000-0005-0000-0000-00005E790000}"/>
    <cellStyle name="Normal 15 11 2" xfId="31063" xr:uid="{00000000-0005-0000-0000-00005F790000}"/>
    <cellStyle name="Normal 15 11 2 2" xfId="31064" xr:uid="{00000000-0005-0000-0000-000060790000}"/>
    <cellStyle name="Normal 15 11 2 2 2" xfId="31065" xr:uid="{00000000-0005-0000-0000-000061790000}"/>
    <cellStyle name="Normal 15 11 2 2 3" xfId="31066" xr:uid="{00000000-0005-0000-0000-000062790000}"/>
    <cellStyle name="Normal 15 11 2 2 4" xfId="31067" xr:uid="{00000000-0005-0000-0000-000063790000}"/>
    <cellStyle name="Normal 15 11 2 2 5" xfId="31068" xr:uid="{00000000-0005-0000-0000-000064790000}"/>
    <cellStyle name="Normal 15 11 2 3" xfId="31069" xr:uid="{00000000-0005-0000-0000-000065790000}"/>
    <cellStyle name="Normal 15 11 2 3 2" xfId="31070" xr:uid="{00000000-0005-0000-0000-000066790000}"/>
    <cellStyle name="Normal 15 11 2 3 3" xfId="31071" xr:uid="{00000000-0005-0000-0000-000067790000}"/>
    <cellStyle name="Normal 15 11 2 3 4" xfId="31072" xr:uid="{00000000-0005-0000-0000-000068790000}"/>
    <cellStyle name="Normal 15 11 2 3 5" xfId="31073" xr:uid="{00000000-0005-0000-0000-000069790000}"/>
    <cellStyle name="Normal 15 11 2 4" xfId="31074" xr:uid="{00000000-0005-0000-0000-00006A790000}"/>
    <cellStyle name="Normal 15 11 2 4 2" xfId="31075" xr:uid="{00000000-0005-0000-0000-00006B790000}"/>
    <cellStyle name="Normal 15 11 2 4 3" xfId="31076" xr:uid="{00000000-0005-0000-0000-00006C790000}"/>
    <cellStyle name="Normal 15 11 2 4 4" xfId="31077" xr:uid="{00000000-0005-0000-0000-00006D790000}"/>
    <cellStyle name="Normal 15 11 2 4 5" xfId="31078" xr:uid="{00000000-0005-0000-0000-00006E790000}"/>
    <cellStyle name="Normal 15 11 2 5" xfId="31079" xr:uid="{00000000-0005-0000-0000-00006F790000}"/>
    <cellStyle name="Normal 15 11 2 5 2" xfId="31080" xr:uid="{00000000-0005-0000-0000-000070790000}"/>
    <cellStyle name="Normal 15 11 2 5 3" xfId="31081" xr:uid="{00000000-0005-0000-0000-000071790000}"/>
    <cellStyle name="Normal 15 11 2 5 4" xfId="31082" xr:uid="{00000000-0005-0000-0000-000072790000}"/>
    <cellStyle name="Normal 15 11 2 5 5" xfId="31083" xr:uid="{00000000-0005-0000-0000-000073790000}"/>
    <cellStyle name="Normal 15 11 2 6" xfId="31084" xr:uid="{00000000-0005-0000-0000-000074790000}"/>
    <cellStyle name="Normal 15 11 2 7" xfId="31085" xr:uid="{00000000-0005-0000-0000-000075790000}"/>
    <cellStyle name="Normal 15 11 2 8" xfId="31086" xr:uid="{00000000-0005-0000-0000-000076790000}"/>
    <cellStyle name="Normal 15 11 2 9" xfId="31087" xr:uid="{00000000-0005-0000-0000-000077790000}"/>
    <cellStyle name="Normal 15 11 3" xfId="31088" xr:uid="{00000000-0005-0000-0000-000078790000}"/>
    <cellStyle name="Normal 15 11 3 2" xfId="31089" xr:uid="{00000000-0005-0000-0000-000079790000}"/>
    <cellStyle name="Normal 15 11 3 3" xfId="31090" xr:uid="{00000000-0005-0000-0000-00007A790000}"/>
    <cellStyle name="Normal 15 11 3 4" xfId="31091" xr:uid="{00000000-0005-0000-0000-00007B790000}"/>
    <cellStyle name="Normal 15 11 3 5" xfId="31092" xr:uid="{00000000-0005-0000-0000-00007C790000}"/>
    <cellStyle name="Normal 15 11 4" xfId="31093" xr:uid="{00000000-0005-0000-0000-00007D790000}"/>
    <cellStyle name="Normal 15 11 4 2" xfId="31094" xr:uid="{00000000-0005-0000-0000-00007E790000}"/>
    <cellStyle name="Normal 15 11 4 3" xfId="31095" xr:uid="{00000000-0005-0000-0000-00007F790000}"/>
    <cellStyle name="Normal 15 11 4 4" xfId="31096" xr:uid="{00000000-0005-0000-0000-000080790000}"/>
    <cellStyle name="Normal 15 11 4 5" xfId="31097" xr:uid="{00000000-0005-0000-0000-000081790000}"/>
    <cellStyle name="Normal 15 11 5" xfId="31098" xr:uid="{00000000-0005-0000-0000-000082790000}"/>
    <cellStyle name="Normal 15 11 5 2" xfId="31099" xr:uid="{00000000-0005-0000-0000-000083790000}"/>
    <cellStyle name="Normal 15 11 5 3" xfId="31100" xr:uid="{00000000-0005-0000-0000-000084790000}"/>
    <cellStyle name="Normal 15 11 5 4" xfId="31101" xr:uid="{00000000-0005-0000-0000-000085790000}"/>
    <cellStyle name="Normal 15 11 5 5" xfId="31102" xr:uid="{00000000-0005-0000-0000-000086790000}"/>
    <cellStyle name="Normal 15 11 6" xfId="31103" xr:uid="{00000000-0005-0000-0000-000087790000}"/>
    <cellStyle name="Normal 15 11 6 2" xfId="31104" xr:uid="{00000000-0005-0000-0000-000088790000}"/>
    <cellStyle name="Normal 15 11 6 3" xfId="31105" xr:uid="{00000000-0005-0000-0000-000089790000}"/>
    <cellStyle name="Normal 15 11 6 4" xfId="31106" xr:uid="{00000000-0005-0000-0000-00008A790000}"/>
    <cellStyle name="Normal 15 11 6 5" xfId="31107" xr:uid="{00000000-0005-0000-0000-00008B790000}"/>
    <cellStyle name="Normal 15 11 7" xfId="31108" xr:uid="{00000000-0005-0000-0000-00008C790000}"/>
    <cellStyle name="Normal 15 11 8" xfId="31109" xr:uid="{00000000-0005-0000-0000-00008D790000}"/>
    <cellStyle name="Normal 15 11 9" xfId="31110" xr:uid="{00000000-0005-0000-0000-00008E790000}"/>
    <cellStyle name="Normal 15 110" xfId="31111" xr:uid="{00000000-0005-0000-0000-00008F790000}"/>
    <cellStyle name="Normal 15 111" xfId="31112" xr:uid="{00000000-0005-0000-0000-000090790000}"/>
    <cellStyle name="Normal 15 112" xfId="31113" xr:uid="{00000000-0005-0000-0000-000091790000}"/>
    <cellStyle name="Normal 15 113" xfId="31114" xr:uid="{00000000-0005-0000-0000-000092790000}"/>
    <cellStyle name="Normal 15 114" xfId="31115" xr:uid="{00000000-0005-0000-0000-000093790000}"/>
    <cellStyle name="Normal 15 115" xfId="31116" xr:uid="{00000000-0005-0000-0000-000094790000}"/>
    <cellStyle name="Normal 15 116" xfId="31117" xr:uid="{00000000-0005-0000-0000-000095790000}"/>
    <cellStyle name="Normal 15 117" xfId="31118" xr:uid="{00000000-0005-0000-0000-000096790000}"/>
    <cellStyle name="Normal 15 118" xfId="31119" xr:uid="{00000000-0005-0000-0000-000097790000}"/>
    <cellStyle name="Normal 15 119" xfId="31120" xr:uid="{00000000-0005-0000-0000-000098790000}"/>
    <cellStyle name="Normal 15 12" xfId="31121" xr:uid="{00000000-0005-0000-0000-000099790000}"/>
    <cellStyle name="Normal 15 12 10" xfId="31122" xr:uid="{00000000-0005-0000-0000-00009A790000}"/>
    <cellStyle name="Normal 15 12 2" xfId="31123" xr:uid="{00000000-0005-0000-0000-00009B790000}"/>
    <cellStyle name="Normal 15 12 2 2" xfId="31124" xr:uid="{00000000-0005-0000-0000-00009C790000}"/>
    <cellStyle name="Normal 15 12 2 2 2" xfId="31125" xr:uid="{00000000-0005-0000-0000-00009D790000}"/>
    <cellStyle name="Normal 15 12 2 2 3" xfId="31126" xr:uid="{00000000-0005-0000-0000-00009E790000}"/>
    <cellStyle name="Normal 15 12 2 2 4" xfId="31127" xr:uid="{00000000-0005-0000-0000-00009F790000}"/>
    <cellStyle name="Normal 15 12 2 2 5" xfId="31128" xr:uid="{00000000-0005-0000-0000-0000A0790000}"/>
    <cellStyle name="Normal 15 12 2 3" xfId="31129" xr:uid="{00000000-0005-0000-0000-0000A1790000}"/>
    <cellStyle name="Normal 15 12 2 3 2" xfId="31130" xr:uid="{00000000-0005-0000-0000-0000A2790000}"/>
    <cellStyle name="Normal 15 12 2 3 3" xfId="31131" xr:uid="{00000000-0005-0000-0000-0000A3790000}"/>
    <cellStyle name="Normal 15 12 2 3 4" xfId="31132" xr:uid="{00000000-0005-0000-0000-0000A4790000}"/>
    <cellStyle name="Normal 15 12 2 3 5" xfId="31133" xr:uid="{00000000-0005-0000-0000-0000A5790000}"/>
    <cellStyle name="Normal 15 12 2 4" xfId="31134" xr:uid="{00000000-0005-0000-0000-0000A6790000}"/>
    <cellStyle name="Normal 15 12 2 4 2" xfId="31135" xr:uid="{00000000-0005-0000-0000-0000A7790000}"/>
    <cellStyle name="Normal 15 12 2 4 3" xfId="31136" xr:uid="{00000000-0005-0000-0000-0000A8790000}"/>
    <cellStyle name="Normal 15 12 2 4 4" xfId="31137" xr:uid="{00000000-0005-0000-0000-0000A9790000}"/>
    <cellStyle name="Normal 15 12 2 4 5" xfId="31138" xr:uid="{00000000-0005-0000-0000-0000AA790000}"/>
    <cellStyle name="Normal 15 12 2 5" xfId="31139" xr:uid="{00000000-0005-0000-0000-0000AB790000}"/>
    <cellStyle name="Normal 15 12 2 5 2" xfId="31140" xr:uid="{00000000-0005-0000-0000-0000AC790000}"/>
    <cellStyle name="Normal 15 12 2 5 3" xfId="31141" xr:uid="{00000000-0005-0000-0000-0000AD790000}"/>
    <cellStyle name="Normal 15 12 2 5 4" xfId="31142" xr:uid="{00000000-0005-0000-0000-0000AE790000}"/>
    <cellStyle name="Normal 15 12 2 5 5" xfId="31143" xr:uid="{00000000-0005-0000-0000-0000AF790000}"/>
    <cellStyle name="Normal 15 12 2 6" xfId="31144" xr:uid="{00000000-0005-0000-0000-0000B0790000}"/>
    <cellStyle name="Normal 15 12 2 7" xfId="31145" xr:uid="{00000000-0005-0000-0000-0000B1790000}"/>
    <cellStyle name="Normal 15 12 2 8" xfId="31146" xr:uid="{00000000-0005-0000-0000-0000B2790000}"/>
    <cellStyle name="Normal 15 12 2 9" xfId="31147" xr:uid="{00000000-0005-0000-0000-0000B3790000}"/>
    <cellStyle name="Normal 15 12 3" xfId="31148" xr:uid="{00000000-0005-0000-0000-0000B4790000}"/>
    <cellStyle name="Normal 15 12 3 2" xfId="31149" xr:uid="{00000000-0005-0000-0000-0000B5790000}"/>
    <cellStyle name="Normal 15 12 3 3" xfId="31150" xr:uid="{00000000-0005-0000-0000-0000B6790000}"/>
    <cellStyle name="Normal 15 12 3 4" xfId="31151" xr:uid="{00000000-0005-0000-0000-0000B7790000}"/>
    <cellStyle name="Normal 15 12 3 5" xfId="31152" xr:uid="{00000000-0005-0000-0000-0000B8790000}"/>
    <cellStyle name="Normal 15 12 4" xfId="31153" xr:uid="{00000000-0005-0000-0000-0000B9790000}"/>
    <cellStyle name="Normal 15 12 4 2" xfId="31154" xr:uid="{00000000-0005-0000-0000-0000BA790000}"/>
    <cellStyle name="Normal 15 12 4 3" xfId="31155" xr:uid="{00000000-0005-0000-0000-0000BB790000}"/>
    <cellStyle name="Normal 15 12 4 4" xfId="31156" xr:uid="{00000000-0005-0000-0000-0000BC790000}"/>
    <cellStyle name="Normal 15 12 4 5" xfId="31157" xr:uid="{00000000-0005-0000-0000-0000BD790000}"/>
    <cellStyle name="Normal 15 12 5" xfId="31158" xr:uid="{00000000-0005-0000-0000-0000BE790000}"/>
    <cellStyle name="Normal 15 12 5 2" xfId="31159" xr:uid="{00000000-0005-0000-0000-0000BF790000}"/>
    <cellStyle name="Normal 15 12 5 3" xfId="31160" xr:uid="{00000000-0005-0000-0000-0000C0790000}"/>
    <cellStyle name="Normal 15 12 5 4" xfId="31161" xr:uid="{00000000-0005-0000-0000-0000C1790000}"/>
    <cellStyle name="Normal 15 12 5 5" xfId="31162" xr:uid="{00000000-0005-0000-0000-0000C2790000}"/>
    <cellStyle name="Normal 15 12 6" xfId="31163" xr:uid="{00000000-0005-0000-0000-0000C3790000}"/>
    <cellStyle name="Normal 15 12 6 2" xfId="31164" xr:uid="{00000000-0005-0000-0000-0000C4790000}"/>
    <cellStyle name="Normal 15 12 6 3" xfId="31165" xr:uid="{00000000-0005-0000-0000-0000C5790000}"/>
    <cellStyle name="Normal 15 12 6 4" xfId="31166" xr:uid="{00000000-0005-0000-0000-0000C6790000}"/>
    <cellStyle name="Normal 15 12 6 5" xfId="31167" xr:uid="{00000000-0005-0000-0000-0000C7790000}"/>
    <cellStyle name="Normal 15 12 7" xfId="31168" xr:uid="{00000000-0005-0000-0000-0000C8790000}"/>
    <cellStyle name="Normal 15 12 8" xfId="31169" xr:uid="{00000000-0005-0000-0000-0000C9790000}"/>
    <cellStyle name="Normal 15 12 9" xfId="31170" xr:uid="{00000000-0005-0000-0000-0000CA790000}"/>
    <cellStyle name="Normal 15 120" xfId="31171" xr:uid="{00000000-0005-0000-0000-0000CB790000}"/>
    <cellStyle name="Normal 15 121" xfId="31172" xr:uid="{00000000-0005-0000-0000-0000CC790000}"/>
    <cellStyle name="Normal 15 122" xfId="31173" xr:uid="{00000000-0005-0000-0000-0000CD790000}"/>
    <cellStyle name="Normal 15 123" xfId="31174" xr:uid="{00000000-0005-0000-0000-0000CE790000}"/>
    <cellStyle name="Normal 15 124" xfId="31175" xr:uid="{00000000-0005-0000-0000-0000CF790000}"/>
    <cellStyle name="Normal 15 125" xfId="31176" xr:uid="{00000000-0005-0000-0000-0000D0790000}"/>
    <cellStyle name="Normal 15 126" xfId="31177" xr:uid="{00000000-0005-0000-0000-0000D1790000}"/>
    <cellStyle name="Normal 15 127" xfId="31178" xr:uid="{00000000-0005-0000-0000-0000D2790000}"/>
    <cellStyle name="Normal 15 128" xfId="31179" xr:uid="{00000000-0005-0000-0000-0000D3790000}"/>
    <cellStyle name="Normal 15 129" xfId="31180" xr:uid="{00000000-0005-0000-0000-0000D4790000}"/>
    <cellStyle name="Normal 15 13" xfId="31181" xr:uid="{00000000-0005-0000-0000-0000D5790000}"/>
    <cellStyle name="Normal 15 13 2" xfId="31182" xr:uid="{00000000-0005-0000-0000-0000D6790000}"/>
    <cellStyle name="Normal 15 13 2 2" xfId="31183" xr:uid="{00000000-0005-0000-0000-0000D7790000}"/>
    <cellStyle name="Normal 15 13 2 3" xfId="31184" xr:uid="{00000000-0005-0000-0000-0000D8790000}"/>
    <cellStyle name="Normal 15 13 2 4" xfId="31185" xr:uid="{00000000-0005-0000-0000-0000D9790000}"/>
    <cellStyle name="Normal 15 13 2 5" xfId="31186" xr:uid="{00000000-0005-0000-0000-0000DA790000}"/>
    <cellStyle name="Normal 15 13 3" xfId="31187" xr:uid="{00000000-0005-0000-0000-0000DB790000}"/>
    <cellStyle name="Normal 15 13 3 2" xfId="31188" xr:uid="{00000000-0005-0000-0000-0000DC790000}"/>
    <cellStyle name="Normal 15 13 3 3" xfId="31189" xr:uid="{00000000-0005-0000-0000-0000DD790000}"/>
    <cellStyle name="Normal 15 13 3 4" xfId="31190" xr:uid="{00000000-0005-0000-0000-0000DE790000}"/>
    <cellStyle name="Normal 15 13 3 5" xfId="31191" xr:uid="{00000000-0005-0000-0000-0000DF790000}"/>
    <cellStyle name="Normal 15 13 4" xfId="31192" xr:uid="{00000000-0005-0000-0000-0000E0790000}"/>
    <cellStyle name="Normal 15 13 4 2" xfId="31193" xr:uid="{00000000-0005-0000-0000-0000E1790000}"/>
    <cellStyle name="Normal 15 13 4 3" xfId="31194" xr:uid="{00000000-0005-0000-0000-0000E2790000}"/>
    <cellStyle name="Normal 15 13 4 4" xfId="31195" xr:uid="{00000000-0005-0000-0000-0000E3790000}"/>
    <cellStyle name="Normal 15 13 4 5" xfId="31196" xr:uid="{00000000-0005-0000-0000-0000E4790000}"/>
    <cellStyle name="Normal 15 13 5" xfId="31197" xr:uid="{00000000-0005-0000-0000-0000E5790000}"/>
    <cellStyle name="Normal 15 13 5 2" xfId="31198" xr:uid="{00000000-0005-0000-0000-0000E6790000}"/>
    <cellStyle name="Normal 15 13 5 3" xfId="31199" xr:uid="{00000000-0005-0000-0000-0000E7790000}"/>
    <cellStyle name="Normal 15 13 5 4" xfId="31200" xr:uid="{00000000-0005-0000-0000-0000E8790000}"/>
    <cellStyle name="Normal 15 13 5 5" xfId="31201" xr:uid="{00000000-0005-0000-0000-0000E9790000}"/>
    <cellStyle name="Normal 15 13 6" xfId="31202" xr:uid="{00000000-0005-0000-0000-0000EA790000}"/>
    <cellStyle name="Normal 15 13 7" xfId="31203" xr:uid="{00000000-0005-0000-0000-0000EB790000}"/>
    <cellStyle name="Normal 15 13 8" xfId="31204" xr:uid="{00000000-0005-0000-0000-0000EC790000}"/>
    <cellStyle name="Normal 15 13 9" xfId="31205" xr:uid="{00000000-0005-0000-0000-0000ED790000}"/>
    <cellStyle name="Normal 15 130" xfId="31206" xr:uid="{00000000-0005-0000-0000-0000EE790000}"/>
    <cellStyle name="Normal 15 131" xfId="31207" xr:uid="{00000000-0005-0000-0000-0000EF790000}"/>
    <cellStyle name="Normal 15 132" xfId="31208" xr:uid="{00000000-0005-0000-0000-0000F0790000}"/>
    <cellStyle name="Normal 15 133" xfId="31209" xr:uid="{00000000-0005-0000-0000-0000F1790000}"/>
    <cellStyle name="Normal 15 134" xfId="31210" xr:uid="{00000000-0005-0000-0000-0000F2790000}"/>
    <cellStyle name="Normal 15 135" xfId="31211" xr:uid="{00000000-0005-0000-0000-0000F3790000}"/>
    <cellStyle name="Normal 15 136" xfId="31212" xr:uid="{00000000-0005-0000-0000-0000F4790000}"/>
    <cellStyle name="Normal 15 137" xfId="31213" xr:uid="{00000000-0005-0000-0000-0000F5790000}"/>
    <cellStyle name="Normal 15 138" xfId="31214" xr:uid="{00000000-0005-0000-0000-0000F6790000}"/>
    <cellStyle name="Normal 15 139" xfId="31215" xr:uid="{00000000-0005-0000-0000-0000F7790000}"/>
    <cellStyle name="Normal 15 14" xfId="31216" xr:uid="{00000000-0005-0000-0000-0000F8790000}"/>
    <cellStyle name="Normal 15 14 2" xfId="31217" xr:uid="{00000000-0005-0000-0000-0000F9790000}"/>
    <cellStyle name="Normal 15 14 2 2" xfId="31218" xr:uid="{00000000-0005-0000-0000-0000FA790000}"/>
    <cellStyle name="Normal 15 14 2 3" xfId="31219" xr:uid="{00000000-0005-0000-0000-0000FB790000}"/>
    <cellStyle name="Normal 15 14 2 4" xfId="31220" xr:uid="{00000000-0005-0000-0000-0000FC790000}"/>
    <cellStyle name="Normal 15 14 2 5" xfId="31221" xr:uid="{00000000-0005-0000-0000-0000FD790000}"/>
    <cellStyle name="Normal 15 14 3" xfId="31222" xr:uid="{00000000-0005-0000-0000-0000FE790000}"/>
    <cellStyle name="Normal 15 14 3 2" xfId="31223" xr:uid="{00000000-0005-0000-0000-0000FF790000}"/>
    <cellStyle name="Normal 15 14 3 3" xfId="31224" xr:uid="{00000000-0005-0000-0000-0000007A0000}"/>
    <cellStyle name="Normal 15 14 3 4" xfId="31225" xr:uid="{00000000-0005-0000-0000-0000017A0000}"/>
    <cellStyle name="Normal 15 14 3 5" xfId="31226" xr:uid="{00000000-0005-0000-0000-0000027A0000}"/>
    <cellStyle name="Normal 15 14 4" xfId="31227" xr:uid="{00000000-0005-0000-0000-0000037A0000}"/>
    <cellStyle name="Normal 15 14 4 2" xfId="31228" xr:uid="{00000000-0005-0000-0000-0000047A0000}"/>
    <cellStyle name="Normal 15 14 4 3" xfId="31229" xr:uid="{00000000-0005-0000-0000-0000057A0000}"/>
    <cellStyle name="Normal 15 14 4 4" xfId="31230" xr:uid="{00000000-0005-0000-0000-0000067A0000}"/>
    <cellStyle name="Normal 15 14 4 5" xfId="31231" xr:uid="{00000000-0005-0000-0000-0000077A0000}"/>
    <cellStyle name="Normal 15 14 5" xfId="31232" xr:uid="{00000000-0005-0000-0000-0000087A0000}"/>
    <cellStyle name="Normal 15 14 5 2" xfId="31233" xr:uid="{00000000-0005-0000-0000-0000097A0000}"/>
    <cellStyle name="Normal 15 14 5 3" xfId="31234" xr:uid="{00000000-0005-0000-0000-00000A7A0000}"/>
    <cellStyle name="Normal 15 14 5 4" xfId="31235" xr:uid="{00000000-0005-0000-0000-00000B7A0000}"/>
    <cellStyle name="Normal 15 14 5 5" xfId="31236" xr:uid="{00000000-0005-0000-0000-00000C7A0000}"/>
    <cellStyle name="Normal 15 14 6" xfId="31237" xr:uid="{00000000-0005-0000-0000-00000D7A0000}"/>
    <cellStyle name="Normal 15 14 7" xfId="31238" xr:uid="{00000000-0005-0000-0000-00000E7A0000}"/>
    <cellStyle name="Normal 15 14 8" xfId="31239" xr:uid="{00000000-0005-0000-0000-00000F7A0000}"/>
    <cellStyle name="Normal 15 14 9" xfId="31240" xr:uid="{00000000-0005-0000-0000-0000107A0000}"/>
    <cellStyle name="Normal 15 140" xfId="31241" xr:uid="{00000000-0005-0000-0000-0000117A0000}"/>
    <cellStyle name="Normal 15 141" xfId="31242" xr:uid="{00000000-0005-0000-0000-0000127A0000}"/>
    <cellStyle name="Normal 15 142" xfId="31243" xr:uid="{00000000-0005-0000-0000-0000137A0000}"/>
    <cellStyle name="Normal 15 143" xfId="31244" xr:uid="{00000000-0005-0000-0000-0000147A0000}"/>
    <cellStyle name="Normal 15 144" xfId="31245" xr:uid="{00000000-0005-0000-0000-0000157A0000}"/>
    <cellStyle name="Normal 15 145" xfId="31246" xr:uid="{00000000-0005-0000-0000-0000167A0000}"/>
    <cellStyle name="Normal 15 146" xfId="31247" xr:uid="{00000000-0005-0000-0000-0000177A0000}"/>
    <cellStyle name="Normal 15 147" xfId="31248" xr:uid="{00000000-0005-0000-0000-0000187A0000}"/>
    <cellStyle name="Normal 15 148" xfId="31249" xr:uid="{00000000-0005-0000-0000-0000197A0000}"/>
    <cellStyle name="Normal 15 149" xfId="31250" xr:uid="{00000000-0005-0000-0000-00001A7A0000}"/>
    <cellStyle name="Normal 15 15" xfId="31251" xr:uid="{00000000-0005-0000-0000-00001B7A0000}"/>
    <cellStyle name="Normal 15 15 2" xfId="31252" xr:uid="{00000000-0005-0000-0000-00001C7A0000}"/>
    <cellStyle name="Normal 15 15 3" xfId="31253" xr:uid="{00000000-0005-0000-0000-00001D7A0000}"/>
    <cellStyle name="Normal 15 15 4" xfId="31254" xr:uid="{00000000-0005-0000-0000-00001E7A0000}"/>
    <cellStyle name="Normal 15 15 5" xfId="31255" xr:uid="{00000000-0005-0000-0000-00001F7A0000}"/>
    <cellStyle name="Normal 15 150" xfId="31256" xr:uid="{00000000-0005-0000-0000-0000207A0000}"/>
    <cellStyle name="Normal 15 151" xfId="31257" xr:uid="{00000000-0005-0000-0000-0000217A0000}"/>
    <cellStyle name="Normal 15 152" xfId="31258" xr:uid="{00000000-0005-0000-0000-0000227A0000}"/>
    <cellStyle name="Normal 15 153" xfId="31259" xr:uid="{00000000-0005-0000-0000-0000237A0000}"/>
    <cellStyle name="Normal 15 154" xfId="31260" xr:uid="{00000000-0005-0000-0000-0000247A0000}"/>
    <cellStyle name="Normal 15 155" xfId="31261" xr:uid="{00000000-0005-0000-0000-0000257A0000}"/>
    <cellStyle name="Normal 15 156" xfId="31262" xr:uid="{00000000-0005-0000-0000-0000267A0000}"/>
    <cellStyle name="Normal 15 157" xfId="31263" xr:uid="{00000000-0005-0000-0000-0000277A0000}"/>
    <cellStyle name="Normal 15 158" xfId="31264" xr:uid="{00000000-0005-0000-0000-0000287A0000}"/>
    <cellStyle name="Normal 15 159" xfId="31265" xr:uid="{00000000-0005-0000-0000-0000297A0000}"/>
    <cellStyle name="Normal 15 16" xfId="31266" xr:uid="{00000000-0005-0000-0000-00002A7A0000}"/>
    <cellStyle name="Normal 15 16 2" xfId="31267" xr:uid="{00000000-0005-0000-0000-00002B7A0000}"/>
    <cellStyle name="Normal 15 16 3" xfId="31268" xr:uid="{00000000-0005-0000-0000-00002C7A0000}"/>
    <cellStyle name="Normal 15 16 4" xfId="31269" xr:uid="{00000000-0005-0000-0000-00002D7A0000}"/>
    <cellStyle name="Normal 15 16 5" xfId="31270" xr:uid="{00000000-0005-0000-0000-00002E7A0000}"/>
    <cellStyle name="Normal 15 160" xfId="31271" xr:uid="{00000000-0005-0000-0000-00002F7A0000}"/>
    <cellStyle name="Normal 15 161" xfId="31272" xr:uid="{00000000-0005-0000-0000-0000307A0000}"/>
    <cellStyle name="Normal 15 17" xfId="31273" xr:uid="{00000000-0005-0000-0000-0000317A0000}"/>
    <cellStyle name="Normal 15 17 2" xfId="31274" xr:uid="{00000000-0005-0000-0000-0000327A0000}"/>
    <cellStyle name="Normal 15 17 3" xfId="31275" xr:uid="{00000000-0005-0000-0000-0000337A0000}"/>
    <cellStyle name="Normal 15 17 4" xfId="31276" xr:uid="{00000000-0005-0000-0000-0000347A0000}"/>
    <cellStyle name="Normal 15 17 5" xfId="31277" xr:uid="{00000000-0005-0000-0000-0000357A0000}"/>
    <cellStyle name="Normal 15 18" xfId="31278" xr:uid="{00000000-0005-0000-0000-0000367A0000}"/>
    <cellStyle name="Normal 15 18 2" xfId="31279" xr:uid="{00000000-0005-0000-0000-0000377A0000}"/>
    <cellStyle name="Normal 15 18 3" xfId="31280" xr:uid="{00000000-0005-0000-0000-0000387A0000}"/>
    <cellStyle name="Normal 15 18 4" xfId="31281" xr:uid="{00000000-0005-0000-0000-0000397A0000}"/>
    <cellStyle name="Normal 15 18 5" xfId="31282" xr:uid="{00000000-0005-0000-0000-00003A7A0000}"/>
    <cellStyle name="Normal 15 19" xfId="31283" xr:uid="{00000000-0005-0000-0000-00003B7A0000}"/>
    <cellStyle name="Normal 15 2" xfId="31284" xr:uid="{00000000-0005-0000-0000-00003C7A0000}"/>
    <cellStyle name="Normal 15 2 10" xfId="31285" xr:uid="{00000000-0005-0000-0000-00003D7A0000}"/>
    <cellStyle name="Normal 15 2 2" xfId="31286" xr:uid="{00000000-0005-0000-0000-00003E7A0000}"/>
    <cellStyle name="Normal 15 2 2 2" xfId="31287" xr:uid="{00000000-0005-0000-0000-00003F7A0000}"/>
    <cellStyle name="Normal 15 2 2 2 2" xfId="31288" xr:uid="{00000000-0005-0000-0000-0000407A0000}"/>
    <cellStyle name="Normal 15 2 2 2 3" xfId="31289" xr:uid="{00000000-0005-0000-0000-0000417A0000}"/>
    <cellStyle name="Normal 15 2 2 2 4" xfId="31290" xr:uid="{00000000-0005-0000-0000-0000427A0000}"/>
    <cellStyle name="Normal 15 2 2 2 5" xfId="31291" xr:uid="{00000000-0005-0000-0000-0000437A0000}"/>
    <cellStyle name="Normal 15 2 2 3" xfId="31292" xr:uid="{00000000-0005-0000-0000-0000447A0000}"/>
    <cellStyle name="Normal 15 2 2 3 2" xfId="31293" xr:uid="{00000000-0005-0000-0000-0000457A0000}"/>
    <cellStyle name="Normal 15 2 2 3 3" xfId="31294" xr:uid="{00000000-0005-0000-0000-0000467A0000}"/>
    <cellStyle name="Normal 15 2 2 3 4" xfId="31295" xr:uid="{00000000-0005-0000-0000-0000477A0000}"/>
    <cellStyle name="Normal 15 2 2 3 5" xfId="31296" xr:uid="{00000000-0005-0000-0000-0000487A0000}"/>
    <cellStyle name="Normal 15 2 2 4" xfId="31297" xr:uid="{00000000-0005-0000-0000-0000497A0000}"/>
    <cellStyle name="Normal 15 2 2 4 2" xfId="31298" xr:uid="{00000000-0005-0000-0000-00004A7A0000}"/>
    <cellStyle name="Normal 15 2 2 4 3" xfId="31299" xr:uid="{00000000-0005-0000-0000-00004B7A0000}"/>
    <cellStyle name="Normal 15 2 2 4 4" xfId="31300" xr:uid="{00000000-0005-0000-0000-00004C7A0000}"/>
    <cellStyle name="Normal 15 2 2 4 5" xfId="31301" xr:uid="{00000000-0005-0000-0000-00004D7A0000}"/>
    <cellStyle name="Normal 15 2 2 5" xfId="31302" xr:uid="{00000000-0005-0000-0000-00004E7A0000}"/>
    <cellStyle name="Normal 15 2 2 5 2" xfId="31303" xr:uid="{00000000-0005-0000-0000-00004F7A0000}"/>
    <cellStyle name="Normal 15 2 2 5 3" xfId="31304" xr:uid="{00000000-0005-0000-0000-0000507A0000}"/>
    <cellStyle name="Normal 15 2 2 5 4" xfId="31305" xr:uid="{00000000-0005-0000-0000-0000517A0000}"/>
    <cellStyle name="Normal 15 2 2 5 5" xfId="31306" xr:uid="{00000000-0005-0000-0000-0000527A0000}"/>
    <cellStyle name="Normal 15 2 2 6" xfId="31307" xr:uid="{00000000-0005-0000-0000-0000537A0000}"/>
    <cellStyle name="Normal 15 2 2 7" xfId="31308" xr:uid="{00000000-0005-0000-0000-0000547A0000}"/>
    <cellStyle name="Normal 15 2 2 8" xfId="31309" xr:uid="{00000000-0005-0000-0000-0000557A0000}"/>
    <cellStyle name="Normal 15 2 2 9" xfId="31310" xr:uid="{00000000-0005-0000-0000-0000567A0000}"/>
    <cellStyle name="Normal 15 2 3" xfId="31311" xr:uid="{00000000-0005-0000-0000-0000577A0000}"/>
    <cellStyle name="Normal 15 2 3 2" xfId="31312" xr:uid="{00000000-0005-0000-0000-0000587A0000}"/>
    <cellStyle name="Normal 15 2 3 3" xfId="31313" xr:uid="{00000000-0005-0000-0000-0000597A0000}"/>
    <cellStyle name="Normal 15 2 3 4" xfId="31314" xr:uid="{00000000-0005-0000-0000-00005A7A0000}"/>
    <cellStyle name="Normal 15 2 3 5" xfId="31315" xr:uid="{00000000-0005-0000-0000-00005B7A0000}"/>
    <cellStyle name="Normal 15 2 4" xfId="31316" xr:uid="{00000000-0005-0000-0000-00005C7A0000}"/>
    <cellStyle name="Normal 15 2 4 2" xfId="31317" xr:uid="{00000000-0005-0000-0000-00005D7A0000}"/>
    <cellStyle name="Normal 15 2 4 3" xfId="31318" xr:uid="{00000000-0005-0000-0000-00005E7A0000}"/>
    <cellStyle name="Normal 15 2 4 4" xfId="31319" xr:uid="{00000000-0005-0000-0000-00005F7A0000}"/>
    <cellStyle name="Normal 15 2 4 5" xfId="31320" xr:uid="{00000000-0005-0000-0000-0000607A0000}"/>
    <cellStyle name="Normal 15 2 5" xfId="31321" xr:uid="{00000000-0005-0000-0000-0000617A0000}"/>
    <cellStyle name="Normal 15 2 5 2" xfId="31322" xr:uid="{00000000-0005-0000-0000-0000627A0000}"/>
    <cellStyle name="Normal 15 2 5 3" xfId="31323" xr:uid="{00000000-0005-0000-0000-0000637A0000}"/>
    <cellStyle name="Normal 15 2 5 4" xfId="31324" xr:uid="{00000000-0005-0000-0000-0000647A0000}"/>
    <cellStyle name="Normal 15 2 5 5" xfId="31325" xr:uid="{00000000-0005-0000-0000-0000657A0000}"/>
    <cellStyle name="Normal 15 2 6" xfId="31326" xr:uid="{00000000-0005-0000-0000-0000667A0000}"/>
    <cellStyle name="Normal 15 2 6 2" xfId="31327" xr:uid="{00000000-0005-0000-0000-0000677A0000}"/>
    <cellStyle name="Normal 15 2 6 3" xfId="31328" xr:uid="{00000000-0005-0000-0000-0000687A0000}"/>
    <cellStyle name="Normal 15 2 6 4" xfId="31329" xr:uid="{00000000-0005-0000-0000-0000697A0000}"/>
    <cellStyle name="Normal 15 2 6 5" xfId="31330" xr:uid="{00000000-0005-0000-0000-00006A7A0000}"/>
    <cellStyle name="Normal 15 2 7" xfId="31331" xr:uid="{00000000-0005-0000-0000-00006B7A0000}"/>
    <cellStyle name="Normal 15 2 8" xfId="31332" xr:uid="{00000000-0005-0000-0000-00006C7A0000}"/>
    <cellStyle name="Normal 15 2 9" xfId="31333" xr:uid="{00000000-0005-0000-0000-00006D7A0000}"/>
    <cellStyle name="Normal 15 20" xfId="31334" xr:uid="{00000000-0005-0000-0000-00006E7A0000}"/>
    <cellStyle name="Normal 15 21" xfId="31335" xr:uid="{00000000-0005-0000-0000-00006F7A0000}"/>
    <cellStyle name="Normal 15 22" xfId="31336" xr:uid="{00000000-0005-0000-0000-0000707A0000}"/>
    <cellStyle name="Normal 15 23" xfId="31337" xr:uid="{00000000-0005-0000-0000-0000717A0000}"/>
    <cellStyle name="Normal 15 24" xfId="31338" xr:uid="{00000000-0005-0000-0000-0000727A0000}"/>
    <cellStyle name="Normal 15 25" xfId="31339" xr:uid="{00000000-0005-0000-0000-0000737A0000}"/>
    <cellStyle name="Normal 15 26" xfId="31340" xr:uid="{00000000-0005-0000-0000-0000747A0000}"/>
    <cellStyle name="Normal 15 27" xfId="31341" xr:uid="{00000000-0005-0000-0000-0000757A0000}"/>
    <cellStyle name="Normal 15 28" xfId="31342" xr:uid="{00000000-0005-0000-0000-0000767A0000}"/>
    <cellStyle name="Normal 15 29" xfId="31343" xr:uid="{00000000-0005-0000-0000-0000777A0000}"/>
    <cellStyle name="Normal 15 3" xfId="31344" xr:uid="{00000000-0005-0000-0000-0000787A0000}"/>
    <cellStyle name="Normal 15 3 10" xfId="31345" xr:uid="{00000000-0005-0000-0000-0000797A0000}"/>
    <cellStyle name="Normal 15 3 2" xfId="31346" xr:uid="{00000000-0005-0000-0000-00007A7A0000}"/>
    <cellStyle name="Normal 15 3 2 2" xfId="31347" xr:uid="{00000000-0005-0000-0000-00007B7A0000}"/>
    <cellStyle name="Normal 15 3 2 2 2" xfId="31348" xr:uid="{00000000-0005-0000-0000-00007C7A0000}"/>
    <cellStyle name="Normal 15 3 2 2 3" xfId="31349" xr:uid="{00000000-0005-0000-0000-00007D7A0000}"/>
    <cellStyle name="Normal 15 3 2 2 4" xfId="31350" xr:uid="{00000000-0005-0000-0000-00007E7A0000}"/>
    <cellStyle name="Normal 15 3 2 2 5" xfId="31351" xr:uid="{00000000-0005-0000-0000-00007F7A0000}"/>
    <cellStyle name="Normal 15 3 2 3" xfId="31352" xr:uid="{00000000-0005-0000-0000-0000807A0000}"/>
    <cellStyle name="Normal 15 3 2 3 2" xfId="31353" xr:uid="{00000000-0005-0000-0000-0000817A0000}"/>
    <cellStyle name="Normal 15 3 2 3 3" xfId="31354" xr:uid="{00000000-0005-0000-0000-0000827A0000}"/>
    <cellStyle name="Normal 15 3 2 3 4" xfId="31355" xr:uid="{00000000-0005-0000-0000-0000837A0000}"/>
    <cellStyle name="Normal 15 3 2 3 5" xfId="31356" xr:uid="{00000000-0005-0000-0000-0000847A0000}"/>
    <cellStyle name="Normal 15 3 2 4" xfId="31357" xr:uid="{00000000-0005-0000-0000-0000857A0000}"/>
    <cellStyle name="Normal 15 3 2 4 2" xfId="31358" xr:uid="{00000000-0005-0000-0000-0000867A0000}"/>
    <cellStyle name="Normal 15 3 2 4 3" xfId="31359" xr:uid="{00000000-0005-0000-0000-0000877A0000}"/>
    <cellStyle name="Normal 15 3 2 4 4" xfId="31360" xr:uid="{00000000-0005-0000-0000-0000887A0000}"/>
    <cellStyle name="Normal 15 3 2 4 5" xfId="31361" xr:uid="{00000000-0005-0000-0000-0000897A0000}"/>
    <cellStyle name="Normal 15 3 2 5" xfId="31362" xr:uid="{00000000-0005-0000-0000-00008A7A0000}"/>
    <cellStyle name="Normal 15 3 2 5 2" xfId="31363" xr:uid="{00000000-0005-0000-0000-00008B7A0000}"/>
    <cellStyle name="Normal 15 3 2 5 3" xfId="31364" xr:uid="{00000000-0005-0000-0000-00008C7A0000}"/>
    <cellStyle name="Normal 15 3 2 5 4" xfId="31365" xr:uid="{00000000-0005-0000-0000-00008D7A0000}"/>
    <cellStyle name="Normal 15 3 2 5 5" xfId="31366" xr:uid="{00000000-0005-0000-0000-00008E7A0000}"/>
    <cellStyle name="Normal 15 3 2 6" xfId="31367" xr:uid="{00000000-0005-0000-0000-00008F7A0000}"/>
    <cellStyle name="Normal 15 3 2 7" xfId="31368" xr:uid="{00000000-0005-0000-0000-0000907A0000}"/>
    <cellStyle name="Normal 15 3 2 8" xfId="31369" xr:uid="{00000000-0005-0000-0000-0000917A0000}"/>
    <cellStyle name="Normal 15 3 2 9" xfId="31370" xr:uid="{00000000-0005-0000-0000-0000927A0000}"/>
    <cellStyle name="Normal 15 3 3" xfId="31371" xr:uid="{00000000-0005-0000-0000-0000937A0000}"/>
    <cellStyle name="Normal 15 3 3 2" xfId="31372" xr:uid="{00000000-0005-0000-0000-0000947A0000}"/>
    <cellStyle name="Normal 15 3 3 3" xfId="31373" xr:uid="{00000000-0005-0000-0000-0000957A0000}"/>
    <cellStyle name="Normal 15 3 3 4" xfId="31374" xr:uid="{00000000-0005-0000-0000-0000967A0000}"/>
    <cellStyle name="Normal 15 3 3 5" xfId="31375" xr:uid="{00000000-0005-0000-0000-0000977A0000}"/>
    <cellStyle name="Normal 15 3 4" xfId="31376" xr:uid="{00000000-0005-0000-0000-0000987A0000}"/>
    <cellStyle name="Normal 15 3 4 2" xfId="31377" xr:uid="{00000000-0005-0000-0000-0000997A0000}"/>
    <cellStyle name="Normal 15 3 4 3" xfId="31378" xr:uid="{00000000-0005-0000-0000-00009A7A0000}"/>
    <cellStyle name="Normal 15 3 4 4" xfId="31379" xr:uid="{00000000-0005-0000-0000-00009B7A0000}"/>
    <cellStyle name="Normal 15 3 4 5" xfId="31380" xr:uid="{00000000-0005-0000-0000-00009C7A0000}"/>
    <cellStyle name="Normal 15 3 5" xfId="31381" xr:uid="{00000000-0005-0000-0000-00009D7A0000}"/>
    <cellStyle name="Normal 15 3 5 2" xfId="31382" xr:uid="{00000000-0005-0000-0000-00009E7A0000}"/>
    <cellStyle name="Normal 15 3 5 3" xfId="31383" xr:uid="{00000000-0005-0000-0000-00009F7A0000}"/>
    <cellStyle name="Normal 15 3 5 4" xfId="31384" xr:uid="{00000000-0005-0000-0000-0000A07A0000}"/>
    <cellStyle name="Normal 15 3 5 5" xfId="31385" xr:uid="{00000000-0005-0000-0000-0000A17A0000}"/>
    <cellStyle name="Normal 15 3 6" xfId="31386" xr:uid="{00000000-0005-0000-0000-0000A27A0000}"/>
    <cellStyle name="Normal 15 3 6 2" xfId="31387" xr:uid="{00000000-0005-0000-0000-0000A37A0000}"/>
    <cellStyle name="Normal 15 3 6 3" xfId="31388" xr:uid="{00000000-0005-0000-0000-0000A47A0000}"/>
    <cellStyle name="Normal 15 3 6 4" xfId="31389" xr:uid="{00000000-0005-0000-0000-0000A57A0000}"/>
    <cellStyle name="Normal 15 3 6 5" xfId="31390" xr:uid="{00000000-0005-0000-0000-0000A67A0000}"/>
    <cellStyle name="Normal 15 3 7" xfId="31391" xr:uid="{00000000-0005-0000-0000-0000A77A0000}"/>
    <cellStyle name="Normal 15 3 8" xfId="31392" xr:uid="{00000000-0005-0000-0000-0000A87A0000}"/>
    <cellStyle name="Normal 15 3 9" xfId="31393" xr:uid="{00000000-0005-0000-0000-0000A97A0000}"/>
    <cellStyle name="Normal 15 30" xfId="31394" xr:uid="{00000000-0005-0000-0000-0000AA7A0000}"/>
    <cellStyle name="Normal 15 31" xfId="31395" xr:uid="{00000000-0005-0000-0000-0000AB7A0000}"/>
    <cellStyle name="Normal 15 32" xfId="31396" xr:uid="{00000000-0005-0000-0000-0000AC7A0000}"/>
    <cellStyle name="Normal 15 33" xfId="31397" xr:uid="{00000000-0005-0000-0000-0000AD7A0000}"/>
    <cellStyle name="Normal 15 34" xfId="31398" xr:uid="{00000000-0005-0000-0000-0000AE7A0000}"/>
    <cellStyle name="Normal 15 35" xfId="31399" xr:uid="{00000000-0005-0000-0000-0000AF7A0000}"/>
    <cellStyle name="Normal 15 36" xfId="31400" xr:uid="{00000000-0005-0000-0000-0000B07A0000}"/>
    <cellStyle name="Normal 15 37" xfId="31401" xr:uid="{00000000-0005-0000-0000-0000B17A0000}"/>
    <cellStyle name="Normal 15 38" xfId="31402" xr:uid="{00000000-0005-0000-0000-0000B27A0000}"/>
    <cellStyle name="Normal 15 39" xfId="31403" xr:uid="{00000000-0005-0000-0000-0000B37A0000}"/>
    <cellStyle name="Normal 15 4" xfId="31404" xr:uid="{00000000-0005-0000-0000-0000B47A0000}"/>
    <cellStyle name="Normal 15 4 10" xfId="31405" xr:uid="{00000000-0005-0000-0000-0000B57A0000}"/>
    <cellStyle name="Normal 15 4 2" xfId="31406" xr:uid="{00000000-0005-0000-0000-0000B67A0000}"/>
    <cellStyle name="Normal 15 4 2 2" xfId="31407" xr:uid="{00000000-0005-0000-0000-0000B77A0000}"/>
    <cellStyle name="Normal 15 4 2 2 2" xfId="31408" xr:uid="{00000000-0005-0000-0000-0000B87A0000}"/>
    <cellStyle name="Normal 15 4 2 2 3" xfId="31409" xr:uid="{00000000-0005-0000-0000-0000B97A0000}"/>
    <cellStyle name="Normal 15 4 2 2 4" xfId="31410" xr:uid="{00000000-0005-0000-0000-0000BA7A0000}"/>
    <cellStyle name="Normal 15 4 2 2 5" xfId="31411" xr:uid="{00000000-0005-0000-0000-0000BB7A0000}"/>
    <cellStyle name="Normal 15 4 2 3" xfId="31412" xr:uid="{00000000-0005-0000-0000-0000BC7A0000}"/>
    <cellStyle name="Normal 15 4 2 3 2" xfId="31413" xr:uid="{00000000-0005-0000-0000-0000BD7A0000}"/>
    <cellStyle name="Normal 15 4 2 3 3" xfId="31414" xr:uid="{00000000-0005-0000-0000-0000BE7A0000}"/>
    <cellStyle name="Normal 15 4 2 3 4" xfId="31415" xr:uid="{00000000-0005-0000-0000-0000BF7A0000}"/>
    <cellStyle name="Normal 15 4 2 3 5" xfId="31416" xr:uid="{00000000-0005-0000-0000-0000C07A0000}"/>
    <cellStyle name="Normal 15 4 2 4" xfId="31417" xr:uid="{00000000-0005-0000-0000-0000C17A0000}"/>
    <cellStyle name="Normal 15 4 2 4 2" xfId="31418" xr:uid="{00000000-0005-0000-0000-0000C27A0000}"/>
    <cellStyle name="Normal 15 4 2 4 3" xfId="31419" xr:uid="{00000000-0005-0000-0000-0000C37A0000}"/>
    <cellStyle name="Normal 15 4 2 4 4" xfId="31420" xr:uid="{00000000-0005-0000-0000-0000C47A0000}"/>
    <cellStyle name="Normal 15 4 2 4 5" xfId="31421" xr:uid="{00000000-0005-0000-0000-0000C57A0000}"/>
    <cellStyle name="Normal 15 4 2 5" xfId="31422" xr:uid="{00000000-0005-0000-0000-0000C67A0000}"/>
    <cellStyle name="Normal 15 4 2 5 2" xfId="31423" xr:uid="{00000000-0005-0000-0000-0000C77A0000}"/>
    <cellStyle name="Normal 15 4 2 5 3" xfId="31424" xr:uid="{00000000-0005-0000-0000-0000C87A0000}"/>
    <cellStyle name="Normal 15 4 2 5 4" xfId="31425" xr:uid="{00000000-0005-0000-0000-0000C97A0000}"/>
    <cellStyle name="Normal 15 4 2 5 5" xfId="31426" xr:uid="{00000000-0005-0000-0000-0000CA7A0000}"/>
    <cellStyle name="Normal 15 4 2 6" xfId="31427" xr:uid="{00000000-0005-0000-0000-0000CB7A0000}"/>
    <cellStyle name="Normal 15 4 2 7" xfId="31428" xr:uid="{00000000-0005-0000-0000-0000CC7A0000}"/>
    <cellStyle name="Normal 15 4 2 8" xfId="31429" xr:uid="{00000000-0005-0000-0000-0000CD7A0000}"/>
    <cellStyle name="Normal 15 4 2 9" xfId="31430" xr:uid="{00000000-0005-0000-0000-0000CE7A0000}"/>
    <cellStyle name="Normal 15 4 3" xfId="31431" xr:uid="{00000000-0005-0000-0000-0000CF7A0000}"/>
    <cellStyle name="Normal 15 4 3 2" xfId="31432" xr:uid="{00000000-0005-0000-0000-0000D07A0000}"/>
    <cellStyle name="Normal 15 4 3 3" xfId="31433" xr:uid="{00000000-0005-0000-0000-0000D17A0000}"/>
    <cellStyle name="Normal 15 4 3 4" xfId="31434" xr:uid="{00000000-0005-0000-0000-0000D27A0000}"/>
    <cellStyle name="Normal 15 4 3 5" xfId="31435" xr:uid="{00000000-0005-0000-0000-0000D37A0000}"/>
    <cellStyle name="Normal 15 4 4" xfId="31436" xr:uid="{00000000-0005-0000-0000-0000D47A0000}"/>
    <cellStyle name="Normal 15 4 4 2" xfId="31437" xr:uid="{00000000-0005-0000-0000-0000D57A0000}"/>
    <cellStyle name="Normal 15 4 4 3" xfId="31438" xr:uid="{00000000-0005-0000-0000-0000D67A0000}"/>
    <cellStyle name="Normal 15 4 4 4" xfId="31439" xr:uid="{00000000-0005-0000-0000-0000D77A0000}"/>
    <cellStyle name="Normal 15 4 4 5" xfId="31440" xr:uid="{00000000-0005-0000-0000-0000D87A0000}"/>
    <cellStyle name="Normal 15 4 5" xfId="31441" xr:uid="{00000000-0005-0000-0000-0000D97A0000}"/>
    <cellStyle name="Normal 15 4 5 2" xfId="31442" xr:uid="{00000000-0005-0000-0000-0000DA7A0000}"/>
    <cellStyle name="Normal 15 4 5 3" xfId="31443" xr:uid="{00000000-0005-0000-0000-0000DB7A0000}"/>
    <cellStyle name="Normal 15 4 5 4" xfId="31444" xr:uid="{00000000-0005-0000-0000-0000DC7A0000}"/>
    <cellStyle name="Normal 15 4 5 5" xfId="31445" xr:uid="{00000000-0005-0000-0000-0000DD7A0000}"/>
    <cellStyle name="Normal 15 4 6" xfId="31446" xr:uid="{00000000-0005-0000-0000-0000DE7A0000}"/>
    <cellStyle name="Normal 15 4 6 2" xfId="31447" xr:uid="{00000000-0005-0000-0000-0000DF7A0000}"/>
    <cellStyle name="Normal 15 4 6 3" xfId="31448" xr:uid="{00000000-0005-0000-0000-0000E07A0000}"/>
    <cellStyle name="Normal 15 4 6 4" xfId="31449" xr:uid="{00000000-0005-0000-0000-0000E17A0000}"/>
    <cellStyle name="Normal 15 4 6 5" xfId="31450" xr:uid="{00000000-0005-0000-0000-0000E27A0000}"/>
    <cellStyle name="Normal 15 4 7" xfId="31451" xr:uid="{00000000-0005-0000-0000-0000E37A0000}"/>
    <cellStyle name="Normal 15 4 8" xfId="31452" xr:uid="{00000000-0005-0000-0000-0000E47A0000}"/>
    <cellStyle name="Normal 15 4 9" xfId="31453" xr:uid="{00000000-0005-0000-0000-0000E57A0000}"/>
    <cellStyle name="Normal 15 40" xfId="31454" xr:uid="{00000000-0005-0000-0000-0000E67A0000}"/>
    <cellStyle name="Normal 15 41" xfId="31455" xr:uid="{00000000-0005-0000-0000-0000E77A0000}"/>
    <cellStyle name="Normal 15 42" xfId="31456" xr:uid="{00000000-0005-0000-0000-0000E87A0000}"/>
    <cellStyle name="Normal 15 43" xfId="31457" xr:uid="{00000000-0005-0000-0000-0000E97A0000}"/>
    <cellStyle name="Normal 15 44" xfId="31458" xr:uid="{00000000-0005-0000-0000-0000EA7A0000}"/>
    <cellStyle name="Normal 15 45" xfId="31459" xr:uid="{00000000-0005-0000-0000-0000EB7A0000}"/>
    <cellStyle name="Normal 15 46" xfId="31460" xr:uid="{00000000-0005-0000-0000-0000EC7A0000}"/>
    <cellStyle name="Normal 15 47" xfId="31461" xr:uid="{00000000-0005-0000-0000-0000ED7A0000}"/>
    <cellStyle name="Normal 15 48" xfId="31462" xr:uid="{00000000-0005-0000-0000-0000EE7A0000}"/>
    <cellStyle name="Normal 15 49" xfId="31463" xr:uid="{00000000-0005-0000-0000-0000EF7A0000}"/>
    <cellStyle name="Normal 15 5" xfId="31464" xr:uid="{00000000-0005-0000-0000-0000F07A0000}"/>
    <cellStyle name="Normal 15 5 10" xfId="31465" xr:uid="{00000000-0005-0000-0000-0000F17A0000}"/>
    <cellStyle name="Normal 15 5 2" xfId="31466" xr:uid="{00000000-0005-0000-0000-0000F27A0000}"/>
    <cellStyle name="Normal 15 5 2 2" xfId="31467" xr:uid="{00000000-0005-0000-0000-0000F37A0000}"/>
    <cellStyle name="Normal 15 5 2 2 2" xfId="31468" xr:uid="{00000000-0005-0000-0000-0000F47A0000}"/>
    <cellStyle name="Normal 15 5 2 2 3" xfId="31469" xr:uid="{00000000-0005-0000-0000-0000F57A0000}"/>
    <cellStyle name="Normal 15 5 2 2 4" xfId="31470" xr:uid="{00000000-0005-0000-0000-0000F67A0000}"/>
    <cellStyle name="Normal 15 5 2 2 5" xfId="31471" xr:uid="{00000000-0005-0000-0000-0000F77A0000}"/>
    <cellStyle name="Normal 15 5 2 3" xfId="31472" xr:uid="{00000000-0005-0000-0000-0000F87A0000}"/>
    <cellStyle name="Normal 15 5 2 3 2" xfId="31473" xr:uid="{00000000-0005-0000-0000-0000F97A0000}"/>
    <cellStyle name="Normal 15 5 2 3 3" xfId="31474" xr:uid="{00000000-0005-0000-0000-0000FA7A0000}"/>
    <cellStyle name="Normal 15 5 2 3 4" xfId="31475" xr:uid="{00000000-0005-0000-0000-0000FB7A0000}"/>
    <cellStyle name="Normal 15 5 2 3 5" xfId="31476" xr:uid="{00000000-0005-0000-0000-0000FC7A0000}"/>
    <cellStyle name="Normal 15 5 2 4" xfId="31477" xr:uid="{00000000-0005-0000-0000-0000FD7A0000}"/>
    <cellStyle name="Normal 15 5 2 4 2" xfId="31478" xr:uid="{00000000-0005-0000-0000-0000FE7A0000}"/>
    <cellStyle name="Normal 15 5 2 4 3" xfId="31479" xr:uid="{00000000-0005-0000-0000-0000FF7A0000}"/>
    <cellStyle name="Normal 15 5 2 4 4" xfId="31480" xr:uid="{00000000-0005-0000-0000-0000007B0000}"/>
    <cellStyle name="Normal 15 5 2 4 5" xfId="31481" xr:uid="{00000000-0005-0000-0000-0000017B0000}"/>
    <cellStyle name="Normal 15 5 2 5" xfId="31482" xr:uid="{00000000-0005-0000-0000-0000027B0000}"/>
    <cellStyle name="Normal 15 5 2 5 2" xfId="31483" xr:uid="{00000000-0005-0000-0000-0000037B0000}"/>
    <cellStyle name="Normal 15 5 2 5 3" xfId="31484" xr:uid="{00000000-0005-0000-0000-0000047B0000}"/>
    <cellStyle name="Normal 15 5 2 5 4" xfId="31485" xr:uid="{00000000-0005-0000-0000-0000057B0000}"/>
    <cellStyle name="Normal 15 5 2 5 5" xfId="31486" xr:uid="{00000000-0005-0000-0000-0000067B0000}"/>
    <cellStyle name="Normal 15 5 2 6" xfId="31487" xr:uid="{00000000-0005-0000-0000-0000077B0000}"/>
    <cellStyle name="Normal 15 5 2 7" xfId="31488" xr:uid="{00000000-0005-0000-0000-0000087B0000}"/>
    <cellStyle name="Normal 15 5 2 8" xfId="31489" xr:uid="{00000000-0005-0000-0000-0000097B0000}"/>
    <cellStyle name="Normal 15 5 2 9" xfId="31490" xr:uid="{00000000-0005-0000-0000-00000A7B0000}"/>
    <cellStyle name="Normal 15 5 3" xfId="31491" xr:uid="{00000000-0005-0000-0000-00000B7B0000}"/>
    <cellStyle name="Normal 15 5 3 2" xfId="31492" xr:uid="{00000000-0005-0000-0000-00000C7B0000}"/>
    <cellStyle name="Normal 15 5 3 3" xfId="31493" xr:uid="{00000000-0005-0000-0000-00000D7B0000}"/>
    <cellStyle name="Normal 15 5 3 4" xfId="31494" xr:uid="{00000000-0005-0000-0000-00000E7B0000}"/>
    <cellStyle name="Normal 15 5 3 5" xfId="31495" xr:uid="{00000000-0005-0000-0000-00000F7B0000}"/>
    <cellStyle name="Normal 15 5 4" xfId="31496" xr:uid="{00000000-0005-0000-0000-0000107B0000}"/>
    <cellStyle name="Normal 15 5 4 2" xfId="31497" xr:uid="{00000000-0005-0000-0000-0000117B0000}"/>
    <cellStyle name="Normal 15 5 4 3" xfId="31498" xr:uid="{00000000-0005-0000-0000-0000127B0000}"/>
    <cellStyle name="Normal 15 5 4 4" xfId="31499" xr:uid="{00000000-0005-0000-0000-0000137B0000}"/>
    <cellStyle name="Normal 15 5 4 5" xfId="31500" xr:uid="{00000000-0005-0000-0000-0000147B0000}"/>
    <cellStyle name="Normal 15 5 5" xfId="31501" xr:uid="{00000000-0005-0000-0000-0000157B0000}"/>
    <cellStyle name="Normal 15 5 5 2" xfId="31502" xr:uid="{00000000-0005-0000-0000-0000167B0000}"/>
    <cellStyle name="Normal 15 5 5 3" xfId="31503" xr:uid="{00000000-0005-0000-0000-0000177B0000}"/>
    <cellStyle name="Normal 15 5 5 4" xfId="31504" xr:uid="{00000000-0005-0000-0000-0000187B0000}"/>
    <cellStyle name="Normal 15 5 5 5" xfId="31505" xr:uid="{00000000-0005-0000-0000-0000197B0000}"/>
    <cellStyle name="Normal 15 5 6" xfId="31506" xr:uid="{00000000-0005-0000-0000-00001A7B0000}"/>
    <cellStyle name="Normal 15 5 6 2" xfId="31507" xr:uid="{00000000-0005-0000-0000-00001B7B0000}"/>
    <cellStyle name="Normal 15 5 6 3" xfId="31508" xr:uid="{00000000-0005-0000-0000-00001C7B0000}"/>
    <cellStyle name="Normal 15 5 6 4" xfId="31509" xr:uid="{00000000-0005-0000-0000-00001D7B0000}"/>
    <cellStyle name="Normal 15 5 6 5" xfId="31510" xr:uid="{00000000-0005-0000-0000-00001E7B0000}"/>
    <cellStyle name="Normal 15 5 7" xfId="31511" xr:uid="{00000000-0005-0000-0000-00001F7B0000}"/>
    <cellStyle name="Normal 15 5 8" xfId="31512" xr:uid="{00000000-0005-0000-0000-0000207B0000}"/>
    <cellStyle name="Normal 15 5 9" xfId="31513" xr:uid="{00000000-0005-0000-0000-0000217B0000}"/>
    <cellStyle name="Normal 15 50" xfId="31514" xr:uid="{00000000-0005-0000-0000-0000227B0000}"/>
    <cellStyle name="Normal 15 51" xfId="31515" xr:uid="{00000000-0005-0000-0000-0000237B0000}"/>
    <cellStyle name="Normal 15 52" xfId="31516" xr:uid="{00000000-0005-0000-0000-0000247B0000}"/>
    <cellStyle name="Normal 15 53" xfId="31517" xr:uid="{00000000-0005-0000-0000-0000257B0000}"/>
    <cellStyle name="Normal 15 54" xfId="31518" xr:uid="{00000000-0005-0000-0000-0000267B0000}"/>
    <cellStyle name="Normal 15 55" xfId="31519" xr:uid="{00000000-0005-0000-0000-0000277B0000}"/>
    <cellStyle name="Normal 15 56" xfId="31520" xr:uid="{00000000-0005-0000-0000-0000287B0000}"/>
    <cellStyle name="Normal 15 57" xfId="31521" xr:uid="{00000000-0005-0000-0000-0000297B0000}"/>
    <cellStyle name="Normal 15 58" xfId="31522" xr:uid="{00000000-0005-0000-0000-00002A7B0000}"/>
    <cellStyle name="Normal 15 59" xfId="31523" xr:uid="{00000000-0005-0000-0000-00002B7B0000}"/>
    <cellStyle name="Normal 15 6" xfId="31524" xr:uid="{00000000-0005-0000-0000-00002C7B0000}"/>
    <cellStyle name="Normal 15 6 10" xfId="31525" xr:uid="{00000000-0005-0000-0000-00002D7B0000}"/>
    <cellStyle name="Normal 15 6 2" xfId="31526" xr:uid="{00000000-0005-0000-0000-00002E7B0000}"/>
    <cellStyle name="Normal 15 6 2 2" xfId="31527" xr:uid="{00000000-0005-0000-0000-00002F7B0000}"/>
    <cellStyle name="Normal 15 6 2 2 2" xfId="31528" xr:uid="{00000000-0005-0000-0000-0000307B0000}"/>
    <cellStyle name="Normal 15 6 2 2 3" xfId="31529" xr:uid="{00000000-0005-0000-0000-0000317B0000}"/>
    <cellStyle name="Normal 15 6 2 2 4" xfId="31530" xr:uid="{00000000-0005-0000-0000-0000327B0000}"/>
    <cellStyle name="Normal 15 6 2 2 5" xfId="31531" xr:uid="{00000000-0005-0000-0000-0000337B0000}"/>
    <cellStyle name="Normal 15 6 2 3" xfId="31532" xr:uid="{00000000-0005-0000-0000-0000347B0000}"/>
    <cellStyle name="Normal 15 6 2 3 2" xfId="31533" xr:uid="{00000000-0005-0000-0000-0000357B0000}"/>
    <cellStyle name="Normal 15 6 2 3 3" xfId="31534" xr:uid="{00000000-0005-0000-0000-0000367B0000}"/>
    <cellStyle name="Normal 15 6 2 3 4" xfId="31535" xr:uid="{00000000-0005-0000-0000-0000377B0000}"/>
    <cellStyle name="Normal 15 6 2 3 5" xfId="31536" xr:uid="{00000000-0005-0000-0000-0000387B0000}"/>
    <cellStyle name="Normal 15 6 2 4" xfId="31537" xr:uid="{00000000-0005-0000-0000-0000397B0000}"/>
    <cellStyle name="Normal 15 6 2 4 2" xfId="31538" xr:uid="{00000000-0005-0000-0000-00003A7B0000}"/>
    <cellStyle name="Normal 15 6 2 4 3" xfId="31539" xr:uid="{00000000-0005-0000-0000-00003B7B0000}"/>
    <cellStyle name="Normal 15 6 2 4 4" xfId="31540" xr:uid="{00000000-0005-0000-0000-00003C7B0000}"/>
    <cellStyle name="Normal 15 6 2 4 5" xfId="31541" xr:uid="{00000000-0005-0000-0000-00003D7B0000}"/>
    <cellStyle name="Normal 15 6 2 5" xfId="31542" xr:uid="{00000000-0005-0000-0000-00003E7B0000}"/>
    <cellStyle name="Normal 15 6 2 5 2" xfId="31543" xr:uid="{00000000-0005-0000-0000-00003F7B0000}"/>
    <cellStyle name="Normal 15 6 2 5 3" xfId="31544" xr:uid="{00000000-0005-0000-0000-0000407B0000}"/>
    <cellStyle name="Normal 15 6 2 5 4" xfId="31545" xr:uid="{00000000-0005-0000-0000-0000417B0000}"/>
    <cellStyle name="Normal 15 6 2 5 5" xfId="31546" xr:uid="{00000000-0005-0000-0000-0000427B0000}"/>
    <cellStyle name="Normal 15 6 2 6" xfId="31547" xr:uid="{00000000-0005-0000-0000-0000437B0000}"/>
    <cellStyle name="Normal 15 6 2 7" xfId="31548" xr:uid="{00000000-0005-0000-0000-0000447B0000}"/>
    <cellStyle name="Normal 15 6 2 8" xfId="31549" xr:uid="{00000000-0005-0000-0000-0000457B0000}"/>
    <cellStyle name="Normal 15 6 2 9" xfId="31550" xr:uid="{00000000-0005-0000-0000-0000467B0000}"/>
    <cellStyle name="Normal 15 6 3" xfId="31551" xr:uid="{00000000-0005-0000-0000-0000477B0000}"/>
    <cellStyle name="Normal 15 6 3 2" xfId="31552" xr:uid="{00000000-0005-0000-0000-0000487B0000}"/>
    <cellStyle name="Normal 15 6 3 3" xfId="31553" xr:uid="{00000000-0005-0000-0000-0000497B0000}"/>
    <cellStyle name="Normal 15 6 3 4" xfId="31554" xr:uid="{00000000-0005-0000-0000-00004A7B0000}"/>
    <cellStyle name="Normal 15 6 3 5" xfId="31555" xr:uid="{00000000-0005-0000-0000-00004B7B0000}"/>
    <cellStyle name="Normal 15 6 4" xfId="31556" xr:uid="{00000000-0005-0000-0000-00004C7B0000}"/>
    <cellStyle name="Normal 15 6 4 2" xfId="31557" xr:uid="{00000000-0005-0000-0000-00004D7B0000}"/>
    <cellStyle name="Normal 15 6 4 3" xfId="31558" xr:uid="{00000000-0005-0000-0000-00004E7B0000}"/>
    <cellStyle name="Normal 15 6 4 4" xfId="31559" xr:uid="{00000000-0005-0000-0000-00004F7B0000}"/>
    <cellStyle name="Normal 15 6 4 5" xfId="31560" xr:uid="{00000000-0005-0000-0000-0000507B0000}"/>
    <cellStyle name="Normal 15 6 5" xfId="31561" xr:uid="{00000000-0005-0000-0000-0000517B0000}"/>
    <cellStyle name="Normal 15 6 5 2" xfId="31562" xr:uid="{00000000-0005-0000-0000-0000527B0000}"/>
    <cellStyle name="Normal 15 6 5 3" xfId="31563" xr:uid="{00000000-0005-0000-0000-0000537B0000}"/>
    <cellStyle name="Normal 15 6 5 4" xfId="31564" xr:uid="{00000000-0005-0000-0000-0000547B0000}"/>
    <cellStyle name="Normal 15 6 5 5" xfId="31565" xr:uid="{00000000-0005-0000-0000-0000557B0000}"/>
    <cellStyle name="Normal 15 6 6" xfId="31566" xr:uid="{00000000-0005-0000-0000-0000567B0000}"/>
    <cellStyle name="Normal 15 6 6 2" xfId="31567" xr:uid="{00000000-0005-0000-0000-0000577B0000}"/>
    <cellStyle name="Normal 15 6 6 3" xfId="31568" xr:uid="{00000000-0005-0000-0000-0000587B0000}"/>
    <cellStyle name="Normal 15 6 6 4" xfId="31569" xr:uid="{00000000-0005-0000-0000-0000597B0000}"/>
    <cellStyle name="Normal 15 6 6 5" xfId="31570" xr:uid="{00000000-0005-0000-0000-00005A7B0000}"/>
    <cellStyle name="Normal 15 6 7" xfId="31571" xr:uid="{00000000-0005-0000-0000-00005B7B0000}"/>
    <cellStyle name="Normal 15 6 8" xfId="31572" xr:uid="{00000000-0005-0000-0000-00005C7B0000}"/>
    <cellStyle name="Normal 15 6 9" xfId="31573" xr:uid="{00000000-0005-0000-0000-00005D7B0000}"/>
    <cellStyle name="Normal 15 60" xfId="31574" xr:uid="{00000000-0005-0000-0000-00005E7B0000}"/>
    <cellStyle name="Normal 15 61" xfId="31575" xr:uid="{00000000-0005-0000-0000-00005F7B0000}"/>
    <cellStyle name="Normal 15 62" xfId="31576" xr:uid="{00000000-0005-0000-0000-0000607B0000}"/>
    <cellStyle name="Normal 15 63" xfId="31577" xr:uid="{00000000-0005-0000-0000-0000617B0000}"/>
    <cellStyle name="Normal 15 64" xfId="31578" xr:uid="{00000000-0005-0000-0000-0000627B0000}"/>
    <cellStyle name="Normal 15 65" xfId="31579" xr:uid="{00000000-0005-0000-0000-0000637B0000}"/>
    <cellStyle name="Normal 15 66" xfId="31580" xr:uid="{00000000-0005-0000-0000-0000647B0000}"/>
    <cellStyle name="Normal 15 67" xfId="31581" xr:uid="{00000000-0005-0000-0000-0000657B0000}"/>
    <cellStyle name="Normal 15 68" xfId="31582" xr:uid="{00000000-0005-0000-0000-0000667B0000}"/>
    <cellStyle name="Normal 15 69" xfId="31583" xr:uid="{00000000-0005-0000-0000-0000677B0000}"/>
    <cellStyle name="Normal 15 7" xfId="31584" xr:uid="{00000000-0005-0000-0000-0000687B0000}"/>
    <cellStyle name="Normal 15 7 10" xfId="31585" xr:uid="{00000000-0005-0000-0000-0000697B0000}"/>
    <cellStyle name="Normal 15 7 2" xfId="31586" xr:uid="{00000000-0005-0000-0000-00006A7B0000}"/>
    <cellStyle name="Normal 15 7 2 2" xfId="31587" xr:uid="{00000000-0005-0000-0000-00006B7B0000}"/>
    <cellStyle name="Normal 15 7 2 2 2" xfId="31588" xr:uid="{00000000-0005-0000-0000-00006C7B0000}"/>
    <cellStyle name="Normal 15 7 2 2 3" xfId="31589" xr:uid="{00000000-0005-0000-0000-00006D7B0000}"/>
    <cellStyle name="Normal 15 7 2 2 4" xfId="31590" xr:uid="{00000000-0005-0000-0000-00006E7B0000}"/>
    <cellStyle name="Normal 15 7 2 2 5" xfId="31591" xr:uid="{00000000-0005-0000-0000-00006F7B0000}"/>
    <cellStyle name="Normal 15 7 2 3" xfId="31592" xr:uid="{00000000-0005-0000-0000-0000707B0000}"/>
    <cellStyle name="Normal 15 7 2 3 2" xfId="31593" xr:uid="{00000000-0005-0000-0000-0000717B0000}"/>
    <cellStyle name="Normal 15 7 2 3 3" xfId="31594" xr:uid="{00000000-0005-0000-0000-0000727B0000}"/>
    <cellStyle name="Normal 15 7 2 3 4" xfId="31595" xr:uid="{00000000-0005-0000-0000-0000737B0000}"/>
    <cellStyle name="Normal 15 7 2 3 5" xfId="31596" xr:uid="{00000000-0005-0000-0000-0000747B0000}"/>
    <cellStyle name="Normal 15 7 2 4" xfId="31597" xr:uid="{00000000-0005-0000-0000-0000757B0000}"/>
    <cellStyle name="Normal 15 7 2 4 2" xfId="31598" xr:uid="{00000000-0005-0000-0000-0000767B0000}"/>
    <cellStyle name="Normal 15 7 2 4 3" xfId="31599" xr:uid="{00000000-0005-0000-0000-0000777B0000}"/>
    <cellStyle name="Normal 15 7 2 4 4" xfId="31600" xr:uid="{00000000-0005-0000-0000-0000787B0000}"/>
    <cellStyle name="Normal 15 7 2 4 5" xfId="31601" xr:uid="{00000000-0005-0000-0000-0000797B0000}"/>
    <cellStyle name="Normal 15 7 2 5" xfId="31602" xr:uid="{00000000-0005-0000-0000-00007A7B0000}"/>
    <cellStyle name="Normal 15 7 2 5 2" xfId="31603" xr:uid="{00000000-0005-0000-0000-00007B7B0000}"/>
    <cellStyle name="Normal 15 7 2 5 3" xfId="31604" xr:uid="{00000000-0005-0000-0000-00007C7B0000}"/>
    <cellStyle name="Normal 15 7 2 5 4" xfId="31605" xr:uid="{00000000-0005-0000-0000-00007D7B0000}"/>
    <cellStyle name="Normal 15 7 2 5 5" xfId="31606" xr:uid="{00000000-0005-0000-0000-00007E7B0000}"/>
    <cellStyle name="Normal 15 7 2 6" xfId="31607" xr:uid="{00000000-0005-0000-0000-00007F7B0000}"/>
    <cellStyle name="Normal 15 7 2 7" xfId="31608" xr:uid="{00000000-0005-0000-0000-0000807B0000}"/>
    <cellStyle name="Normal 15 7 2 8" xfId="31609" xr:uid="{00000000-0005-0000-0000-0000817B0000}"/>
    <cellStyle name="Normal 15 7 2 9" xfId="31610" xr:uid="{00000000-0005-0000-0000-0000827B0000}"/>
    <cellStyle name="Normal 15 7 3" xfId="31611" xr:uid="{00000000-0005-0000-0000-0000837B0000}"/>
    <cellStyle name="Normal 15 7 3 2" xfId="31612" xr:uid="{00000000-0005-0000-0000-0000847B0000}"/>
    <cellStyle name="Normal 15 7 3 3" xfId="31613" xr:uid="{00000000-0005-0000-0000-0000857B0000}"/>
    <cellStyle name="Normal 15 7 3 4" xfId="31614" xr:uid="{00000000-0005-0000-0000-0000867B0000}"/>
    <cellStyle name="Normal 15 7 3 5" xfId="31615" xr:uid="{00000000-0005-0000-0000-0000877B0000}"/>
    <cellStyle name="Normal 15 7 4" xfId="31616" xr:uid="{00000000-0005-0000-0000-0000887B0000}"/>
    <cellStyle name="Normal 15 7 4 2" xfId="31617" xr:uid="{00000000-0005-0000-0000-0000897B0000}"/>
    <cellStyle name="Normal 15 7 4 3" xfId="31618" xr:uid="{00000000-0005-0000-0000-00008A7B0000}"/>
    <cellStyle name="Normal 15 7 4 4" xfId="31619" xr:uid="{00000000-0005-0000-0000-00008B7B0000}"/>
    <cellStyle name="Normal 15 7 4 5" xfId="31620" xr:uid="{00000000-0005-0000-0000-00008C7B0000}"/>
    <cellStyle name="Normal 15 7 5" xfId="31621" xr:uid="{00000000-0005-0000-0000-00008D7B0000}"/>
    <cellStyle name="Normal 15 7 5 2" xfId="31622" xr:uid="{00000000-0005-0000-0000-00008E7B0000}"/>
    <cellStyle name="Normal 15 7 5 3" xfId="31623" xr:uid="{00000000-0005-0000-0000-00008F7B0000}"/>
    <cellStyle name="Normal 15 7 5 4" xfId="31624" xr:uid="{00000000-0005-0000-0000-0000907B0000}"/>
    <cellStyle name="Normal 15 7 5 5" xfId="31625" xr:uid="{00000000-0005-0000-0000-0000917B0000}"/>
    <cellStyle name="Normal 15 7 6" xfId="31626" xr:uid="{00000000-0005-0000-0000-0000927B0000}"/>
    <cellStyle name="Normal 15 7 6 2" xfId="31627" xr:uid="{00000000-0005-0000-0000-0000937B0000}"/>
    <cellStyle name="Normal 15 7 6 3" xfId="31628" xr:uid="{00000000-0005-0000-0000-0000947B0000}"/>
    <cellStyle name="Normal 15 7 6 4" xfId="31629" xr:uid="{00000000-0005-0000-0000-0000957B0000}"/>
    <cellStyle name="Normal 15 7 6 5" xfId="31630" xr:uid="{00000000-0005-0000-0000-0000967B0000}"/>
    <cellStyle name="Normal 15 7 7" xfId="31631" xr:uid="{00000000-0005-0000-0000-0000977B0000}"/>
    <cellStyle name="Normal 15 7 8" xfId="31632" xr:uid="{00000000-0005-0000-0000-0000987B0000}"/>
    <cellStyle name="Normal 15 7 9" xfId="31633" xr:uid="{00000000-0005-0000-0000-0000997B0000}"/>
    <cellStyle name="Normal 15 70" xfId="31634" xr:uid="{00000000-0005-0000-0000-00009A7B0000}"/>
    <cellStyle name="Normal 15 71" xfId="31635" xr:uid="{00000000-0005-0000-0000-00009B7B0000}"/>
    <cellStyle name="Normal 15 72" xfId="31636" xr:uid="{00000000-0005-0000-0000-00009C7B0000}"/>
    <cellStyle name="Normal 15 73" xfId="31637" xr:uid="{00000000-0005-0000-0000-00009D7B0000}"/>
    <cellStyle name="Normal 15 74" xfId="31638" xr:uid="{00000000-0005-0000-0000-00009E7B0000}"/>
    <cellStyle name="Normal 15 75" xfId="31639" xr:uid="{00000000-0005-0000-0000-00009F7B0000}"/>
    <cellStyle name="Normal 15 76" xfId="31640" xr:uid="{00000000-0005-0000-0000-0000A07B0000}"/>
    <cellStyle name="Normal 15 77" xfId="31641" xr:uid="{00000000-0005-0000-0000-0000A17B0000}"/>
    <cellStyle name="Normal 15 78" xfId="31642" xr:uid="{00000000-0005-0000-0000-0000A27B0000}"/>
    <cellStyle name="Normal 15 79" xfId="31643" xr:uid="{00000000-0005-0000-0000-0000A37B0000}"/>
    <cellStyle name="Normal 15 8" xfId="31644" xr:uid="{00000000-0005-0000-0000-0000A47B0000}"/>
    <cellStyle name="Normal 15 8 10" xfId="31645" xr:uid="{00000000-0005-0000-0000-0000A57B0000}"/>
    <cellStyle name="Normal 15 8 2" xfId="31646" xr:uid="{00000000-0005-0000-0000-0000A67B0000}"/>
    <cellStyle name="Normal 15 8 2 2" xfId="31647" xr:uid="{00000000-0005-0000-0000-0000A77B0000}"/>
    <cellStyle name="Normal 15 8 2 2 2" xfId="31648" xr:uid="{00000000-0005-0000-0000-0000A87B0000}"/>
    <cellStyle name="Normal 15 8 2 2 3" xfId="31649" xr:uid="{00000000-0005-0000-0000-0000A97B0000}"/>
    <cellStyle name="Normal 15 8 2 2 4" xfId="31650" xr:uid="{00000000-0005-0000-0000-0000AA7B0000}"/>
    <cellStyle name="Normal 15 8 2 2 5" xfId="31651" xr:uid="{00000000-0005-0000-0000-0000AB7B0000}"/>
    <cellStyle name="Normal 15 8 2 3" xfId="31652" xr:uid="{00000000-0005-0000-0000-0000AC7B0000}"/>
    <cellStyle name="Normal 15 8 2 3 2" xfId="31653" xr:uid="{00000000-0005-0000-0000-0000AD7B0000}"/>
    <cellStyle name="Normal 15 8 2 3 3" xfId="31654" xr:uid="{00000000-0005-0000-0000-0000AE7B0000}"/>
    <cellStyle name="Normal 15 8 2 3 4" xfId="31655" xr:uid="{00000000-0005-0000-0000-0000AF7B0000}"/>
    <cellStyle name="Normal 15 8 2 3 5" xfId="31656" xr:uid="{00000000-0005-0000-0000-0000B07B0000}"/>
    <cellStyle name="Normal 15 8 2 4" xfId="31657" xr:uid="{00000000-0005-0000-0000-0000B17B0000}"/>
    <cellStyle name="Normal 15 8 2 4 2" xfId="31658" xr:uid="{00000000-0005-0000-0000-0000B27B0000}"/>
    <cellStyle name="Normal 15 8 2 4 3" xfId="31659" xr:uid="{00000000-0005-0000-0000-0000B37B0000}"/>
    <cellStyle name="Normal 15 8 2 4 4" xfId="31660" xr:uid="{00000000-0005-0000-0000-0000B47B0000}"/>
    <cellStyle name="Normal 15 8 2 4 5" xfId="31661" xr:uid="{00000000-0005-0000-0000-0000B57B0000}"/>
    <cellStyle name="Normal 15 8 2 5" xfId="31662" xr:uid="{00000000-0005-0000-0000-0000B67B0000}"/>
    <cellStyle name="Normal 15 8 2 5 2" xfId="31663" xr:uid="{00000000-0005-0000-0000-0000B77B0000}"/>
    <cellStyle name="Normal 15 8 2 5 3" xfId="31664" xr:uid="{00000000-0005-0000-0000-0000B87B0000}"/>
    <cellStyle name="Normal 15 8 2 5 4" xfId="31665" xr:uid="{00000000-0005-0000-0000-0000B97B0000}"/>
    <cellStyle name="Normal 15 8 2 5 5" xfId="31666" xr:uid="{00000000-0005-0000-0000-0000BA7B0000}"/>
    <cellStyle name="Normal 15 8 2 6" xfId="31667" xr:uid="{00000000-0005-0000-0000-0000BB7B0000}"/>
    <cellStyle name="Normal 15 8 2 7" xfId="31668" xr:uid="{00000000-0005-0000-0000-0000BC7B0000}"/>
    <cellStyle name="Normal 15 8 2 8" xfId="31669" xr:uid="{00000000-0005-0000-0000-0000BD7B0000}"/>
    <cellStyle name="Normal 15 8 2 9" xfId="31670" xr:uid="{00000000-0005-0000-0000-0000BE7B0000}"/>
    <cellStyle name="Normal 15 8 3" xfId="31671" xr:uid="{00000000-0005-0000-0000-0000BF7B0000}"/>
    <cellStyle name="Normal 15 8 3 2" xfId="31672" xr:uid="{00000000-0005-0000-0000-0000C07B0000}"/>
    <cellStyle name="Normal 15 8 3 3" xfId="31673" xr:uid="{00000000-0005-0000-0000-0000C17B0000}"/>
    <cellStyle name="Normal 15 8 3 4" xfId="31674" xr:uid="{00000000-0005-0000-0000-0000C27B0000}"/>
    <cellStyle name="Normal 15 8 3 5" xfId="31675" xr:uid="{00000000-0005-0000-0000-0000C37B0000}"/>
    <cellStyle name="Normal 15 8 4" xfId="31676" xr:uid="{00000000-0005-0000-0000-0000C47B0000}"/>
    <cellStyle name="Normal 15 8 4 2" xfId="31677" xr:uid="{00000000-0005-0000-0000-0000C57B0000}"/>
    <cellStyle name="Normal 15 8 4 3" xfId="31678" xr:uid="{00000000-0005-0000-0000-0000C67B0000}"/>
    <cellStyle name="Normal 15 8 4 4" xfId="31679" xr:uid="{00000000-0005-0000-0000-0000C77B0000}"/>
    <cellStyle name="Normal 15 8 4 5" xfId="31680" xr:uid="{00000000-0005-0000-0000-0000C87B0000}"/>
    <cellStyle name="Normal 15 8 5" xfId="31681" xr:uid="{00000000-0005-0000-0000-0000C97B0000}"/>
    <cellStyle name="Normal 15 8 5 2" xfId="31682" xr:uid="{00000000-0005-0000-0000-0000CA7B0000}"/>
    <cellStyle name="Normal 15 8 5 3" xfId="31683" xr:uid="{00000000-0005-0000-0000-0000CB7B0000}"/>
    <cellStyle name="Normal 15 8 5 4" xfId="31684" xr:uid="{00000000-0005-0000-0000-0000CC7B0000}"/>
    <cellStyle name="Normal 15 8 5 5" xfId="31685" xr:uid="{00000000-0005-0000-0000-0000CD7B0000}"/>
    <cellStyle name="Normal 15 8 6" xfId="31686" xr:uid="{00000000-0005-0000-0000-0000CE7B0000}"/>
    <cellStyle name="Normal 15 8 6 2" xfId="31687" xr:uid="{00000000-0005-0000-0000-0000CF7B0000}"/>
    <cellStyle name="Normal 15 8 6 3" xfId="31688" xr:uid="{00000000-0005-0000-0000-0000D07B0000}"/>
    <cellStyle name="Normal 15 8 6 4" xfId="31689" xr:uid="{00000000-0005-0000-0000-0000D17B0000}"/>
    <cellStyle name="Normal 15 8 6 5" xfId="31690" xr:uid="{00000000-0005-0000-0000-0000D27B0000}"/>
    <cellStyle name="Normal 15 8 7" xfId="31691" xr:uid="{00000000-0005-0000-0000-0000D37B0000}"/>
    <cellStyle name="Normal 15 8 8" xfId="31692" xr:uid="{00000000-0005-0000-0000-0000D47B0000}"/>
    <cellStyle name="Normal 15 8 9" xfId="31693" xr:uid="{00000000-0005-0000-0000-0000D57B0000}"/>
    <cellStyle name="Normal 15 80" xfId="31694" xr:uid="{00000000-0005-0000-0000-0000D67B0000}"/>
    <cellStyle name="Normal 15 81" xfId="31695" xr:uid="{00000000-0005-0000-0000-0000D77B0000}"/>
    <cellStyle name="Normal 15 82" xfId="31696" xr:uid="{00000000-0005-0000-0000-0000D87B0000}"/>
    <cellStyle name="Normal 15 83" xfId="31697" xr:uid="{00000000-0005-0000-0000-0000D97B0000}"/>
    <cellStyle name="Normal 15 84" xfId="31698" xr:uid="{00000000-0005-0000-0000-0000DA7B0000}"/>
    <cellStyle name="Normal 15 85" xfId="31699" xr:uid="{00000000-0005-0000-0000-0000DB7B0000}"/>
    <cellStyle name="Normal 15 86" xfId="31700" xr:uid="{00000000-0005-0000-0000-0000DC7B0000}"/>
    <cellStyle name="Normal 15 87" xfId="31701" xr:uid="{00000000-0005-0000-0000-0000DD7B0000}"/>
    <cellStyle name="Normal 15 88" xfId="31702" xr:uid="{00000000-0005-0000-0000-0000DE7B0000}"/>
    <cellStyle name="Normal 15 89" xfId="31703" xr:uid="{00000000-0005-0000-0000-0000DF7B0000}"/>
    <cellStyle name="Normal 15 9" xfId="31704" xr:uid="{00000000-0005-0000-0000-0000E07B0000}"/>
    <cellStyle name="Normal 15 9 10" xfId="31705" xr:uid="{00000000-0005-0000-0000-0000E17B0000}"/>
    <cellStyle name="Normal 15 9 2" xfId="31706" xr:uid="{00000000-0005-0000-0000-0000E27B0000}"/>
    <cellStyle name="Normal 15 9 2 2" xfId="31707" xr:uid="{00000000-0005-0000-0000-0000E37B0000}"/>
    <cellStyle name="Normal 15 9 2 2 2" xfId="31708" xr:uid="{00000000-0005-0000-0000-0000E47B0000}"/>
    <cellStyle name="Normal 15 9 2 2 3" xfId="31709" xr:uid="{00000000-0005-0000-0000-0000E57B0000}"/>
    <cellStyle name="Normal 15 9 2 2 4" xfId="31710" xr:uid="{00000000-0005-0000-0000-0000E67B0000}"/>
    <cellStyle name="Normal 15 9 2 2 5" xfId="31711" xr:uid="{00000000-0005-0000-0000-0000E77B0000}"/>
    <cellStyle name="Normal 15 9 2 3" xfId="31712" xr:uid="{00000000-0005-0000-0000-0000E87B0000}"/>
    <cellStyle name="Normal 15 9 2 3 2" xfId="31713" xr:uid="{00000000-0005-0000-0000-0000E97B0000}"/>
    <cellStyle name="Normal 15 9 2 3 3" xfId="31714" xr:uid="{00000000-0005-0000-0000-0000EA7B0000}"/>
    <cellStyle name="Normal 15 9 2 3 4" xfId="31715" xr:uid="{00000000-0005-0000-0000-0000EB7B0000}"/>
    <cellStyle name="Normal 15 9 2 3 5" xfId="31716" xr:uid="{00000000-0005-0000-0000-0000EC7B0000}"/>
    <cellStyle name="Normal 15 9 2 4" xfId="31717" xr:uid="{00000000-0005-0000-0000-0000ED7B0000}"/>
    <cellStyle name="Normal 15 9 2 4 2" xfId="31718" xr:uid="{00000000-0005-0000-0000-0000EE7B0000}"/>
    <cellStyle name="Normal 15 9 2 4 3" xfId="31719" xr:uid="{00000000-0005-0000-0000-0000EF7B0000}"/>
    <cellStyle name="Normal 15 9 2 4 4" xfId="31720" xr:uid="{00000000-0005-0000-0000-0000F07B0000}"/>
    <cellStyle name="Normal 15 9 2 4 5" xfId="31721" xr:uid="{00000000-0005-0000-0000-0000F17B0000}"/>
    <cellStyle name="Normal 15 9 2 5" xfId="31722" xr:uid="{00000000-0005-0000-0000-0000F27B0000}"/>
    <cellStyle name="Normal 15 9 2 5 2" xfId="31723" xr:uid="{00000000-0005-0000-0000-0000F37B0000}"/>
    <cellStyle name="Normal 15 9 2 5 3" xfId="31724" xr:uid="{00000000-0005-0000-0000-0000F47B0000}"/>
    <cellStyle name="Normal 15 9 2 5 4" xfId="31725" xr:uid="{00000000-0005-0000-0000-0000F57B0000}"/>
    <cellStyle name="Normal 15 9 2 5 5" xfId="31726" xr:uid="{00000000-0005-0000-0000-0000F67B0000}"/>
    <cellStyle name="Normal 15 9 2 6" xfId="31727" xr:uid="{00000000-0005-0000-0000-0000F77B0000}"/>
    <cellStyle name="Normal 15 9 2 7" xfId="31728" xr:uid="{00000000-0005-0000-0000-0000F87B0000}"/>
    <cellStyle name="Normal 15 9 2 8" xfId="31729" xr:uid="{00000000-0005-0000-0000-0000F97B0000}"/>
    <cellStyle name="Normal 15 9 2 9" xfId="31730" xr:uid="{00000000-0005-0000-0000-0000FA7B0000}"/>
    <cellStyle name="Normal 15 9 3" xfId="31731" xr:uid="{00000000-0005-0000-0000-0000FB7B0000}"/>
    <cellStyle name="Normal 15 9 3 2" xfId="31732" xr:uid="{00000000-0005-0000-0000-0000FC7B0000}"/>
    <cellStyle name="Normal 15 9 3 3" xfId="31733" xr:uid="{00000000-0005-0000-0000-0000FD7B0000}"/>
    <cellStyle name="Normal 15 9 3 4" xfId="31734" xr:uid="{00000000-0005-0000-0000-0000FE7B0000}"/>
    <cellStyle name="Normal 15 9 3 5" xfId="31735" xr:uid="{00000000-0005-0000-0000-0000FF7B0000}"/>
    <cellStyle name="Normal 15 9 4" xfId="31736" xr:uid="{00000000-0005-0000-0000-0000007C0000}"/>
    <cellStyle name="Normal 15 9 4 2" xfId="31737" xr:uid="{00000000-0005-0000-0000-0000017C0000}"/>
    <cellStyle name="Normal 15 9 4 3" xfId="31738" xr:uid="{00000000-0005-0000-0000-0000027C0000}"/>
    <cellStyle name="Normal 15 9 4 4" xfId="31739" xr:uid="{00000000-0005-0000-0000-0000037C0000}"/>
    <cellStyle name="Normal 15 9 4 5" xfId="31740" xr:uid="{00000000-0005-0000-0000-0000047C0000}"/>
    <cellStyle name="Normal 15 9 5" xfId="31741" xr:uid="{00000000-0005-0000-0000-0000057C0000}"/>
    <cellStyle name="Normal 15 9 5 2" xfId="31742" xr:uid="{00000000-0005-0000-0000-0000067C0000}"/>
    <cellStyle name="Normal 15 9 5 3" xfId="31743" xr:uid="{00000000-0005-0000-0000-0000077C0000}"/>
    <cellStyle name="Normal 15 9 5 4" xfId="31744" xr:uid="{00000000-0005-0000-0000-0000087C0000}"/>
    <cellStyle name="Normal 15 9 5 5" xfId="31745" xr:uid="{00000000-0005-0000-0000-0000097C0000}"/>
    <cellStyle name="Normal 15 9 6" xfId="31746" xr:uid="{00000000-0005-0000-0000-00000A7C0000}"/>
    <cellStyle name="Normal 15 9 6 2" xfId="31747" xr:uid="{00000000-0005-0000-0000-00000B7C0000}"/>
    <cellStyle name="Normal 15 9 6 3" xfId="31748" xr:uid="{00000000-0005-0000-0000-00000C7C0000}"/>
    <cellStyle name="Normal 15 9 6 4" xfId="31749" xr:uid="{00000000-0005-0000-0000-00000D7C0000}"/>
    <cellStyle name="Normal 15 9 6 5" xfId="31750" xr:uid="{00000000-0005-0000-0000-00000E7C0000}"/>
    <cellStyle name="Normal 15 9 7" xfId="31751" xr:uid="{00000000-0005-0000-0000-00000F7C0000}"/>
    <cellStyle name="Normal 15 9 8" xfId="31752" xr:uid="{00000000-0005-0000-0000-0000107C0000}"/>
    <cellStyle name="Normal 15 9 9" xfId="31753" xr:uid="{00000000-0005-0000-0000-0000117C0000}"/>
    <cellStyle name="Normal 15 90" xfId="31754" xr:uid="{00000000-0005-0000-0000-0000127C0000}"/>
    <cellStyle name="Normal 15 91" xfId="31755" xr:uid="{00000000-0005-0000-0000-0000137C0000}"/>
    <cellStyle name="Normal 15 92" xfId="31756" xr:uid="{00000000-0005-0000-0000-0000147C0000}"/>
    <cellStyle name="Normal 15 93" xfId="31757" xr:uid="{00000000-0005-0000-0000-0000157C0000}"/>
    <cellStyle name="Normal 15 94" xfId="31758" xr:uid="{00000000-0005-0000-0000-0000167C0000}"/>
    <cellStyle name="Normal 15 95" xfId="31759" xr:uid="{00000000-0005-0000-0000-0000177C0000}"/>
    <cellStyle name="Normal 15 96" xfId="31760" xr:uid="{00000000-0005-0000-0000-0000187C0000}"/>
    <cellStyle name="Normal 15 97" xfId="31761" xr:uid="{00000000-0005-0000-0000-0000197C0000}"/>
    <cellStyle name="Normal 15 98" xfId="31762" xr:uid="{00000000-0005-0000-0000-00001A7C0000}"/>
    <cellStyle name="Normal 15 99" xfId="31763" xr:uid="{00000000-0005-0000-0000-00001B7C0000}"/>
    <cellStyle name="Normal 150" xfId="31764" xr:uid="{00000000-0005-0000-0000-00001C7C0000}"/>
    <cellStyle name="Normal 151" xfId="31765" xr:uid="{00000000-0005-0000-0000-00001D7C0000}"/>
    <cellStyle name="Normal 152" xfId="31766" xr:uid="{00000000-0005-0000-0000-00001E7C0000}"/>
    <cellStyle name="Normal 153" xfId="31767" xr:uid="{00000000-0005-0000-0000-00001F7C0000}"/>
    <cellStyle name="Normal 154" xfId="31768" xr:uid="{00000000-0005-0000-0000-0000207C0000}"/>
    <cellStyle name="Normal 155" xfId="31769" xr:uid="{00000000-0005-0000-0000-0000217C0000}"/>
    <cellStyle name="Normal 156" xfId="31770" xr:uid="{00000000-0005-0000-0000-0000227C0000}"/>
    <cellStyle name="Normal 157" xfId="31771" xr:uid="{00000000-0005-0000-0000-0000237C0000}"/>
    <cellStyle name="Normal 158" xfId="31772" xr:uid="{00000000-0005-0000-0000-0000247C0000}"/>
    <cellStyle name="Normal 159" xfId="31773" xr:uid="{00000000-0005-0000-0000-0000257C0000}"/>
    <cellStyle name="Normal 16" xfId="31774" xr:uid="{00000000-0005-0000-0000-0000267C0000}"/>
    <cellStyle name="Normal 16 2" xfId="31775" xr:uid="{00000000-0005-0000-0000-0000277C0000}"/>
    <cellStyle name="Normal 16 3" xfId="31776" xr:uid="{00000000-0005-0000-0000-0000287C0000}"/>
    <cellStyle name="Normal 16 4" xfId="31777" xr:uid="{00000000-0005-0000-0000-0000297C0000}"/>
    <cellStyle name="Normal 16 5" xfId="31778" xr:uid="{00000000-0005-0000-0000-00002A7C0000}"/>
    <cellStyle name="Normal 160" xfId="31779" xr:uid="{00000000-0005-0000-0000-00002B7C0000}"/>
    <cellStyle name="Normal 161" xfId="31780" xr:uid="{00000000-0005-0000-0000-00002C7C0000}"/>
    <cellStyle name="Normal 162" xfId="31781" xr:uid="{00000000-0005-0000-0000-00002D7C0000}"/>
    <cellStyle name="Normal 163" xfId="31782" xr:uid="{00000000-0005-0000-0000-00002E7C0000}"/>
    <cellStyle name="Normal 164" xfId="31783" xr:uid="{00000000-0005-0000-0000-00002F7C0000}"/>
    <cellStyle name="Normal 165" xfId="31784" xr:uid="{00000000-0005-0000-0000-0000307C0000}"/>
    <cellStyle name="Normal 165 2" xfId="31785" xr:uid="{00000000-0005-0000-0000-0000317C0000}"/>
    <cellStyle name="Normal 166" xfId="31786" xr:uid="{00000000-0005-0000-0000-0000327C0000}"/>
    <cellStyle name="Normal 167" xfId="31787" xr:uid="{00000000-0005-0000-0000-0000337C0000}"/>
    <cellStyle name="Normal 168" xfId="31788" xr:uid="{00000000-0005-0000-0000-0000347C0000}"/>
    <cellStyle name="Normal 168 2" xfId="44858" xr:uid="{00000000-0005-0000-0000-0000357C0000}"/>
    <cellStyle name="Normal 169" xfId="44843" xr:uid="{00000000-0005-0000-0000-0000367C0000}"/>
    <cellStyle name="Normal 17" xfId="31789" xr:uid="{00000000-0005-0000-0000-0000377C0000}"/>
    <cellStyle name="Normal 17 10" xfId="31790" xr:uid="{00000000-0005-0000-0000-0000387C0000}"/>
    <cellStyle name="Normal 17 10 10" xfId="31791" xr:uid="{00000000-0005-0000-0000-0000397C0000}"/>
    <cellStyle name="Normal 17 10 2" xfId="31792" xr:uid="{00000000-0005-0000-0000-00003A7C0000}"/>
    <cellStyle name="Normal 17 10 2 2" xfId="31793" xr:uid="{00000000-0005-0000-0000-00003B7C0000}"/>
    <cellStyle name="Normal 17 10 2 2 2" xfId="31794" xr:uid="{00000000-0005-0000-0000-00003C7C0000}"/>
    <cellStyle name="Normal 17 10 2 2 3" xfId="31795" xr:uid="{00000000-0005-0000-0000-00003D7C0000}"/>
    <cellStyle name="Normal 17 10 2 2 4" xfId="31796" xr:uid="{00000000-0005-0000-0000-00003E7C0000}"/>
    <cellStyle name="Normal 17 10 2 2 5" xfId="31797" xr:uid="{00000000-0005-0000-0000-00003F7C0000}"/>
    <cellStyle name="Normal 17 10 2 3" xfId="31798" xr:uid="{00000000-0005-0000-0000-0000407C0000}"/>
    <cellStyle name="Normal 17 10 2 3 2" xfId="31799" xr:uid="{00000000-0005-0000-0000-0000417C0000}"/>
    <cellStyle name="Normal 17 10 2 3 3" xfId="31800" xr:uid="{00000000-0005-0000-0000-0000427C0000}"/>
    <cellStyle name="Normal 17 10 2 3 4" xfId="31801" xr:uid="{00000000-0005-0000-0000-0000437C0000}"/>
    <cellStyle name="Normal 17 10 2 3 5" xfId="31802" xr:uid="{00000000-0005-0000-0000-0000447C0000}"/>
    <cellStyle name="Normal 17 10 2 4" xfId="31803" xr:uid="{00000000-0005-0000-0000-0000457C0000}"/>
    <cellStyle name="Normal 17 10 2 4 2" xfId="31804" xr:uid="{00000000-0005-0000-0000-0000467C0000}"/>
    <cellStyle name="Normal 17 10 2 4 3" xfId="31805" xr:uid="{00000000-0005-0000-0000-0000477C0000}"/>
    <cellStyle name="Normal 17 10 2 4 4" xfId="31806" xr:uid="{00000000-0005-0000-0000-0000487C0000}"/>
    <cellStyle name="Normal 17 10 2 4 5" xfId="31807" xr:uid="{00000000-0005-0000-0000-0000497C0000}"/>
    <cellStyle name="Normal 17 10 2 5" xfId="31808" xr:uid="{00000000-0005-0000-0000-00004A7C0000}"/>
    <cellStyle name="Normal 17 10 2 5 2" xfId="31809" xr:uid="{00000000-0005-0000-0000-00004B7C0000}"/>
    <cellStyle name="Normal 17 10 2 5 3" xfId="31810" xr:uid="{00000000-0005-0000-0000-00004C7C0000}"/>
    <cellStyle name="Normal 17 10 2 5 4" xfId="31811" xr:uid="{00000000-0005-0000-0000-00004D7C0000}"/>
    <cellStyle name="Normal 17 10 2 5 5" xfId="31812" xr:uid="{00000000-0005-0000-0000-00004E7C0000}"/>
    <cellStyle name="Normal 17 10 2 6" xfId="31813" xr:uid="{00000000-0005-0000-0000-00004F7C0000}"/>
    <cellStyle name="Normal 17 10 2 7" xfId="31814" xr:uid="{00000000-0005-0000-0000-0000507C0000}"/>
    <cellStyle name="Normal 17 10 2 8" xfId="31815" xr:uid="{00000000-0005-0000-0000-0000517C0000}"/>
    <cellStyle name="Normal 17 10 2 9" xfId="31816" xr:uid="{00000000-0005-0000-0000-0000527C0000}"/>
    <cellStyle name="Normal 17 10 3" xfId="31817" xr:uid="{00000000-0005-0000-0000-0000537C0000}"/>
    <cellStyle name="Normal 17 10 3 2" xfId="31818" xr:uid="{00000000-0005-0000-0000-0000547C0000}"/>
    <cellStyle name="Normal 17 10 3 3" xfId="31819" xr:uid="{00000000-0005-0000-0000-0000557C0000}"/>
    <cellStyle name="Normal 17 10 3 4" xfId="31820" xr:uid="{00000000-0005-0000-0000-0000567C0000}"/>
    <cellStyle name="Normal 17 10 3 5" xfId="31821" xr:uid="{00000000-0005-0000-0000-0000577C0000}"/>
    <cellStyle name="Normal 17 10 4" xfId="31822" xr:uid="{00000000-0005-0000-0000-0000587C0000}"/>
    <cellStyle name="Normal 17 10 4 2" xfId="31823" xr:uid="{00000000-0005-0000-0000-0000597C0000}"/>
    <cellStyle name="Normal 17 10 4 3" xfId="31824" xr:uid="{00000000-0005-0000-0000-00005A7C0000}"/>
    <cellStyle name="Normal 17 10 4 4" xfId="31825" xr:uid="{00000000-0005-0000-0000-00005B7C0000}"/>
    <cellStyle name="Normal 17 10 4 5" xfId="31826" xr:uid="{00000000-0005-0000-0000-00005C7C0000}"/>
    <cellStyle name="Normal 17 10 5" xfId="31827" xr:uid="{00000000-0005-0000-0000-00005D7C0000}"/>
    <cellStyle name="Normal 17 10 5 2" xfId="31828" xr:uid="{00000000-0005-0000-0000-00005E7C0000}"/>
    <cellStyle name="Normal 17 10 5 3" xfId="31829" xr:uid="{00000000-0005-0000-0000-00005F7C0000}"/>
    <cellStyle name="Normal 17 10 5 4" xfId="31830" xr:uid="{00000000-0005-0000-0000-0000607C0000}"/>
    <cellStyle name="Normal 17 10 5 5" xfId="31831" xr:uid="{00000000-0005-0000-0000-0000617C0000}"/>
    <cellStyle name="Normal 17 10 6" xfId="31832" xr:uid="{00000000-0005-0000-0000-0000627C0000}"/>
    <cellStyle name="Normal 17 10 6 2" xfId="31833" xr:uid="{00000000-0005-0000-0000-0000637C0000}"/>
    <cellStyle name="Normal 17 10 6 3" xfId="31834" xr:uid="{00000000-0005-0000-0000-0000647C0000}"/>
    <cellStyle name="Normal 17 10 6 4" xfId="31835" xr:uid="{00000000-0005-0000-0000-0000657C0000}"/>
    <cellStyle name="Normal 17 10 6 5" xfId="31836" xr:uid="{00000000-0005-0000-0000-0000667C0000}"/>
    <cellStyle name="Normal 17 10 7" xfId="31837" xr:uid="{00000000-0005-0000-0000-0000677C0000}"/>
    <cellStyle name="Normal 17 10 8" xfId="31838" xr:uid="{00000000-0005-0000-0000-0000687C0000}"/>
    <cellStyle name="Normal 17 10 9" xfId="31839" xr:uid="{00000000-0005-0000-0000-0000697C0000}"/>
    <cellStyle name="Normal 17 100" xfId="31840" xr:uid="{00000000-0005-0000-0000-00006A7C0000}"/>
    <cellStyle name="Normal 17 101" xfId="31841" xr:uid="{00000000-0005-0000-0000-00006B7C0000}"/>
    <cellStyle name="Normal 17 102" xfId="31842" xr:uid="{00000000-0005-0000-0000-00006C7C0000}"/>
    <cellStyle name="Normal 17 103" xfId="31843" xr:uid="{00000000-0005-0000-0000-00006D7C0000}"/>
    <cellStyle name="Normal 17 104" xfId="31844" xr:uid="{00000000-0005-0000-0000-00006E7C0000}"/>
    <cellStyle name="Normal 17 105" xfId="31845" xr:uid="{00000000-0005-0000-0000-00006F7C0000}"/>
    <cellStyle name="Normal 17 106" xfId="31846" xr:uid="{00000000-0005-0000-0000-0000707C0000}"/>
    <cellStyle name="Normal 17 107" xfId="31847" xr:uid="{00000000-0005-0000-0000-0000717C0000}"/>
    <cellStyle name="Normal 17 108" xfId="31848" xr:uid="{00000000-0005-0000-0000-0000727C0000}"/>
    <cellStyle name="Normal 17 109" xfId="31849" xr:uid="{00000000-0005-0000-0000-0000737C0000}"/>
    <cellStyle name="Normal 17 11" xfId="31850" xr:uid="{00000000-0005-0000-0000-0000747C0000}"/>
    <cellStyle name="Normal 17 11 10" xfId="31851" xr:uid="{00000000-0005-0000-0000-0000757C0000}"/>
    <cellStyle name="Normal 17 11 2" xfId="31852" xr:uid="{00000000-0005-0000-0000-0000767C0000}"/>
    <cellStyle name="Normal 17 11 2 2" xfId="31853" xr:uid="{00000000-0005-0000-0000-0000777C0000}"/>
    <cellStyle name="Normal 17 11 2 2 2" xfId="31854" xr:uid="{00000000-0005-0000-0000-0000787C0000}"/>
    <cellStyle name="Normal 17 11 2 2 3" xfId="31855" xr:uid="{00000000-0005-0000-0000-0000797C0000}"/>
    <cellStyle name="Normal 17 11 2 2 4" xfId="31856" xr:uid="{00000000-0005-0000-0000-00007A7C0000}"/>
    <cellStyle name="Normal 17 11 2 2 5" xfId="31857" xr:uid="{00000000-0005-0000-0000-00007B7C0000}"/>
    <cellStyle name="Normal 17 11 2 3" xfId="31858" xr:uid="{00000000-0005-0000-0000-00007C7C0000}"/>
    <cellStyle name="Normal 17 11 2 3 2" xfId="31859" xr:uid="{00000000-0005-0000-0000-00007D7C0000}"/>
    <cellStyle name="Normal 17 11 2 3 3" xfId="31860" xr:uid="{00000000-0005-0000-0000-00007E7C0000}"/>
    <cellStyle name="Normal 17 11 2 3 4" xfId="31861" xr:uid="{00000000-0005-0000-0000-00007F7C0000}"/>
    <cellStyle name="Normal 17 11 2 3 5" xfId="31862" xr:uid="{00000000-0005-0000-0000-0000807C0000}"/>
    <cellStyle name="Normal 17 11 2 4" xfId="31863" xr:uid="{00000000-0005-0000-0000-0000817C0000}"/>
    <cellStyle name="Normal 17 11 2 4 2" xfId="31864" xr:uid="{00000000-0005-0000-0000-0000827C0000}"/>
    <cellStyle name="Normal 17 11 2 4 3" xfId="31865" xr:uid="{00000000-0005-0000-0000-0000837C0000}"/>
    <cellStyle name="Normal 17 11 2 4 4" xfId="31866" xr:uid="{00000000-0005-0000-0000-0000847C0000}"/>
    <cellStyle name="Normal 17 11 2 4 5" xfId="31867" xr:uid="{00000000-0005-0000-0000-0000857C0000}"/>
    <cellStyle name="Normal 17 11 2 5" xfId="31868" xr:uid="{00000000-0005-0000-0000-0000867C0000}"/>
    <cellStyle name="Normal 17 11 2 5 2" xfId="31869" xr:uid="{00000000-0005-0000-0000-0000877C0000}"/>
    <cellStyle name="Normal 17 11 2 5 3" xfId="31870" xr:uid="{00000000-0005-0000-0000-0000887C0000}"/>
    <cellStyle name="Normal 17 11 2 5 4" xfId="31871" xr:uid="{00000000-0005-0000-0000-0000897C0000}"/>
    <cellStyle name="Normal 17 11 2 5 5" xfId="31872" xr:uid="{00000000-0005-0000-0000-00008A7C0000}"/>
    <cellStyle name="Normal 17 11 2 6" xfId="31873" xr:uid="{00000000-0005-0000-0000-00008B7C0000}"/>
    <cellStyle name="Normal 17 11 2 7" xfId="31874" xr:uid="{00000000-0005-0000-0000-00008C7C0000}"/>
    <cellStyle name="Normal 17 11 2 8" xfId="31875" xr:uid="{00000000-0005-0000-0000-00008D7C0000}"/>
    <cellStyle name="Normal 17 11 2 9" xfId="31876" xr:uid="{00000000-0005-0000-0000-00008E7C0000}"/>
    <cellStyle name="Normal 17 11 3" xfId="31877" xr:uid="{00000000-0005-0000-0000-00008F7C0000}"/>
    <cellStyle name="Normal 17 11 3 2" xfId="31878" xr:uid="{00000000-0005-0000-0000-0000907C0000}"/>
    <cellStyle name="Normal 17 11 3 3" xfId="31879" xr:uid="{00000000-0005-0000-0000-0000917C0000}"/>
    <cellStyle name="Normal 17 11 3 4" xfId="31880" xr:uid="{00000000-0005-0000-0000-0000927C0000}"/>
    <cellStyle name="Normal 17 11 3 5" xfId="31881" xr:uid="{00000000-0005-0000-0000-0000937C0000}"/>
    <cellStyle name="Normal 17 11 4" xfId="31882" xr:uid="{00000000-0005-0000-0000-0000947C0000}"/>
    <cellStyle name="Normal 17 11 4 2" xfId="31883" xr:uid="{00000000-0005-0000-0000-0000957C0000}"/>
    <cellStyle name="Normal 17 11 4 3" xfId="31884" xr:uid="{00000000-0005-0000-0000-0000967C0000}"/>
    <cellStyle name="Normal 17 11 4 4" xfId="31885" xr:uid="{00000000-0005-0000-0000-0000977C0000}"/>
    <cellStyle name="Normal 17 11 4 5" xfId="31886" xr:uid="{00000000-0005-0000-0000-0000987C0000}"/>
    <cellStyle name="Normal 17 11 5" xfId="31887" xr:uid="{00000000-0005-0000-0000-0000997C0000}"/>
    <cellStyle name="Normal 17 11 5 2" xfId="31888" xr:uid="{00000000-0005-0000-0000-00009A7C0000}"/>
    <cellStyle name="Normal 17 11 5 3" xfId="31889" xr:uid="{00000000-0005-0000-0000-00009B7C0000}"/>
    <cellStyle name="Normal 17 11 5 4" xfId="31890" xr:uid="{00000000-0005-0000-0000-00009C7C0000}"/>
    <cellStyle name="Normal 17 11 5 5" xfId="31891" xr:uid="{00000000-0005-0000-0000-00009D7C0000}"/>
    <cellStyle name="Normal 17 11 6" xfId="31892" xr:uid="{00000000-0005-0000-0000-00009E7C0000}"/>
    <cellStyle name="Normal 17 11 6 2" xfId="31893" xr:uid="{00000000-0005-0000-0000-00009F7C0000}"/>
    <cellStyle name="Normal 17 11 6 3" xfId="31894" xr:uid="{00000000-0005-0000-0000-0000A07C0000}"/>
    <cellStyle name="Normal 17 11 6 4" xfId="31895" xr:uid="{00000000-0005-0000-0000-0000A17C0000}"/>
    <cellStyle name="Normal 17 11 6 5" xfId="31896" xr:uid="{00000000-0005-0000-0000-0000A27C0000}"/>
    <cellStyle name="Normal 17 11 7" xfId="31897" xr:uid="{00000000-0005-0000-0000-0000A37C0000}"/>
    <cellStyle name="Normal 17 11 8" xfId="31898" xr:uid="{00000000-0005-0000-0000-0000A47C0000}"/>
    <cellStyle name="Normal 17 11 9" xfId="31899" xr:uid="{00000000-0005-0000-0000-0000A57C0000}"/>
    <cellStyle name="Normal 17 110" xfId="31900" xr:uid="{00000000-0005-0000-0000-0000A67C0000}"/>
    <cellStyle name="Normal 17 111" xfId="31901" xr:uid="{00000000-0005-0000-0000-0000A77C0000}"/>
    <cellStyle name="Normal 17 112" xfId="31902" xr:uid="{00000000-0005-0000-0000-0000A87C0000}"/>
    <cellStyle name="Normal 17 113" xfId="31903" xr:uid="{00000000-0005-0000-0000-0000A97C0000}"/>
    <cellStyle name="Normal 17 114" xfId="31904" xr:uid="{00000000-0005-0000-0000-0000AA7C0000}"/>
    <cellStyle name="Normal 17 115" xfId="31905" xr:uid="{00000000-0005-0000-0000-0000AB7C0000}"/>
    <cellStyle name="Normal 17 116" xfId="31906" xr:uid="{00000000-0005-0000-0000-0000AC7C0000}"/>
    <cellStyle name="Normal 17 117" xfId="31907" xr:uid="{00000000-0005-0000-0000-0000AD7C0000}"/>
    <cellStyle name="Normal 17 118" xfId="31908" xr:uid="{00000000-0005-0000-0000-0000AE7C0000}"/>
    <cellStyle name="Normal 17 119" xfId="31909" xr:uid="{00000000-0005-0000-0000-0000AF7C0000}"/>
    <cellStyle name="Normal 17 12" xfId="31910" xr:uid="{00000000-0005-0000-0000-0000B07C0000}"/>
    <cellStyle name="Normal 17 12 10" xfId="31911" xr:uid="{00000000-0005-0000-0000-0000B17C0000}"/>
    <cellStyle name="Normal 17 12 2" xfId="31912" xr:uid="{00000000-0005-0000-0000-0000B27C0000}"/>
    <cellStyle name="Normal 17 12 2 2" xfId="31913" xr:uid="{00000000-0005-0000-0000-0000B37C0000}"/>
    <cellStyle name="Normal 17 12 2 2 2" xfId="31914" xr:uid="{00000000-0005-0000-0000-0000B47C0000}"/>
    <cellStyle name="Normal 17 12 2 2 3" xfId="31915" xr:uid="{00000000-0005-0000-0000-0000B57C0000}"/>
    <cellStyle name="Normal 17 12 2 2 4" xfId="31916" xr:uid="{00000000-0005-0000-0000-0000B67C0000}"/>
    <cellStyle name="Normal 17 12 2 2 5" xfId="31917" xr:uid="{00000000-0005-0000-0000-0000B77C0000}"/>
    <cellStyle name="Normal 17 12 2 3" xfId="31918" xr:uid="{00000000-0005-0000-0000-0000B87C0000}"/>
    <cellStyle name="Normal 17 12 2 3 2" xfId="31919" xr:uid="{00000000-0005-0000-0000-0000B97C0000}"/>
    <cellStyle name="Normal 17 12 2 3 3" xfId="31920" xr:uid="{00000000-0005-0000-0000-0000BA7C0000}"/>
    <cellStyle name="Normal 17 12 2 3 4" xfId="31921" xr:uid="{00000000-0005-0000-0000-0000BB7C0000}"/>
    <cellStyle name="Normal 17 12 2 3 5" xfId="31922" xr:uid="{00000000-0005-0000-0000-0000BC7C0000}"/>
    <cellStyle name="Normal 17 12 2 4" xfId="31923" xr:uid="{00000000-0005-0000-0000-0000BD7C0000}"/>
    <cellStyle name="Normal 17 12 2 4 2" xfId="31924" xr:uid="{00000000-0005-0000-0000-0000BE7C0000}"/>
    <cellStyle name="Normal 17 12 2 4 3" xfId="31925" xr:uid="{00000000-0005-0000-0000-0000BF7C0000}"/>
    <cellStyle name="Normal 17 12 2 4 4" xfId="31926" xr:uid="{00000000-0005-0000-0000-0000C07C0000}"/>
    <cellStyle name="Normal 17 12 2 4 5" xfId="31927" xr:uid="{00000000-0005-0000-0000-0000C17C0000}"/>
    <cellStyle name="Normal 17 12 2 5" xfId="31928" xr:uid="{00000000-0005-0000-0000-0000C27C0000}"/>
    <cellStyle name="Normal 17 12 2 5 2" xfId="31929" xr:uid="{00000000-0005-0000-0000-0000C37C0000}"/>
    <cellStyle name="Normal 17 12 2 5 3" xfId="31930" xr:uid="{00000000-0005-0000-0000-0000C47C0000}"/>
    <cellStyle name="Normal 17 12 2 5 4" xfId="31931" xr:uid="{00000000-0005-0000-0000-0000C57C0000}"/>
    <cellStyle name="Normal 17 12 2 5 5" xfId="31932" xr:uid="{00000000-0005-0000-0000-0000C67C0000}"/>
    <cellStyle name="Normal 17 12 2 6" xfId="31933" xr:uid="{00000000-0005-0000-0000-0000C77C0000}"/>
    <cellStyle name="Normal 17 12 2 7" xfId="31934" xr:uid="{00000000-0005-0000-0000-0000C87C0000}"/>
    <cellStyle name="Normal 17 12 2 8" xfId="31935" xr:uid="{00000000-0005-0000-0000-0000C97C0000}"/>
    <cellStyle name="Normal 17 12 2 9" xfId="31936" xr:uid="{00000000-0005-0000-0000-0000CA7C0000}"/>
    <cellStyle name="Normal 17 12 3" xfId="31937" xr:uid="{00000000-0005-0000-0000-0000CB7C0000}"/>
    <cellStyle name="Normal 17 12 3 2" xfId="31938" xr:uid="{00000000-0005-0000-0000-0000CC7C0000}"/>
    <cellStyle name="Normal 17 12 3 3" xfId="31939" xr:uid="{00000000-0005-0000-0000-0000CD7C0000}"/>
    <cellStyle name="Normal 17 12 3 4" xfId="31940" xr:uid="{00000000-0005-0000-0000-0000CE7C0000}"/>
    <cellStyle name="Normal 17 12 3 5" xfId="31941" xr:uid="{00000000-0005-0000-0000-0000CF7C0000}"/>
    <cellStyle name="Normal 17 12 4" xfId="31942" xr:uid="{00000000-0005-0000-0000-0000D07C0000}"/>
    <cellStyle name="Normal 17 12 4 2" xfId="31943" xr:uid="{00000000-0005-0000-0000-0000D17C0000}"/>
    <cellStyle name="Normal 17 12 4 3" xfId="31944" xr:uid="{00000000-0005-0000-0000-0000D27C0000}"/>
    <cellStyle name="Normal 17 12 4 4" xfId="31945" xr:uid="{00000000-0005-0000-0000-0000D37C0000}"/>
    <cellStyle name="Normal 17 12 4 5" xfId="31946" xr:uid="{00000000-0005-0000-0000-0000D47C0000}"/>
    <cellStyle name="Normal 17 12 5" xfId="31947" xr:uid="{00000000-0005-0000-0000-0000D57C0000}"/>
    <cellStyle name="Normal 17 12 5 2" xfId="31948" xr:uid="{00000000-0005-0000-0000-0000D67C0000}"/>
    <cellStyle name="Normal 17 12 5 3" xfId="31949" xr:uid="{00000000-0005-0000-0000-0000D77C0000}"/>
    <cellStyle name="Normal 17 12 5 4" xfId="31950" xr:uid="{00000000-0005-0000-0000-0000D87C0000}"/>
    <cellStyle name="Normal 17 12 5 5" xfId="31951" xr:uid="{00000000-0005-0000-0000-0000D97C0000}"/>
    <cellStyle name="Normal 17 12 6" xfId="31952" xr:uid="{00000000-0005-0000-0000-0000DA7C0000}"/>
    <cellStyle name="Normal 17 12 6 2" xfId="31953" xr:uid="{00000000-0005-0000-0000-0000DB7C0000}"/>
    <cellStyle name="Normal 17 12 6 3" xfId="31954" xr:uid="{00000000-0005-0000-0000-0000DC7C0000}"/>
    <cellStyle name="Normal 17 12 6 4" xfId="31955" xr:uid="{00000000-0005-0000-0000-0000DD7C0000}"/>
    <cellStyle name="Normal 17 12 6 5" xfId="31956" xr:uid="{00000000-0005-0000-0000-0000DE7C0000}"/>
    <cellStyle name="Normal 17 12 7" xfId="31957" xr:uid="{00000000-0005-0000-0000-0000DF7C0000}"/>
    <cellStyle name="Normal 17 12 8" xfId="31958" xr:uid="{00000000-0005-0000-0000-0000E07C0000}"/>
    <cellStyle name="Normal 17 12 9" xfId="31959" xr:uid="{00000000-0005-0000-0000-0000E17C0000}"/>
    <cellStyle name="Normal 17 120" xfId="31960" xr:uid="{00000000-0005-0000-0000-0000E27C0000}"/>
    <cellStyle name="Normal 17 121" xfId="31961" xr:uid="{00000000-0005-0000-0000-0000E37C0000}"/>
    <cellStyle name="Normal 17 122" xfId="31962" xr:uid="{00000000-0005-0000-0000-0000E47C0000}"/>
    <cellStyle name="Normal 17 123" xfId="31963" xr:uid="{00000000-0005-0000-0000-0000E57C0000}"/>
    <cellStyle name="Normal 17 124" xfId="31964" xr:uid="{00000000-0005-0000-0000-0000E67C0000}"/>
    <cellStyle name="Normal 17 125" xfId="31965" xr:uid="{00000000-0005-0000-0000-0000E77C0000}"/>
    <cellStyle name="Normal 17 126" xfId="31966" xr:uid="{00000000-0005-0000-0000-0000E87C0000}"/>
    <cellStyle name="Normal 17 127" xfId="31967" xr:uid="{00000000-0005-0000-0000-0000E97C0000}"/>
    <cellStyle name="Normal 17 128" xfId="31968" xr:uid="{00000000-0005-0000-0000-0000EA7C0000}"/>
    <cellStyle name="Normal 17 129" xfId="31969" xr:uid="{00000000-0005-0000-0000-0000EB7C0000}"/>
    <cellStyle name="Normal 17 13" xfId="31970" xr:uid="{00000000-0005-0000-0000-0000EC7C0000}"/>
    <cellStyle name="Normal 17 13 2" xfId="31971" xr:uid="{00000000-0005-0000-0000-0000ED7C0000}"/>
    <cellStyle name="Normal 17 13 2 2" xfId="31972" xr:uid="{00000000-0005-0000-0000-0000EE7C0000}"/>
    <cellStyle name="Normal 17 13 2 3" xfId="31973" xr:uid="{00000000-0005-0000-0000-0000EF7C0000}"/>
    <cellStyle name="Normal 17 13 2 4" xfId="31974" xr:uid="{00000000-0005-0000-0000-0000F07C0000}"/>
    <cellStyle name="Normal 17 13 2 5" xfId="31975" xr:uid="{00000000-0005-0000-0000-0000F17C0000}"/>
    <cellStyle name="Normal 17 13 3" xfId="31976" xr:uid="{00000000-0005-0000-0000-0000F27C0000}"/>
    <cellStyle name="Normal 17 13 3 2" xfId="31977" xr:uid="{00000000-0005-0000-0000-0000F37C0000}"/>
    <cellStyle name="Normal 17 13 3 3" xfId="31978" xr:uid="{00000000-0005-0000-0000-0000F47C0000}"/>
    <cellStyle name="Normal 17 13 3 4" xfId="31979" xr:uid="{00000000-0005-0000-0000-0000F57C0000}"/>
    <cellStyle name="Normal 17 13 3 5" xfId="31980" xr:uid="{00000000-0005-0000-0000-0000F67C0000}"/>
    <cellStyle name="Normal 17 13 4" xfId="31981" xr:uid="{00000000-0005-0000-0000-0000F77C0000}"/>
    <cellStyle name="Normal 17 13 4 2" xfId="31982" xr:uid="{00000000-0005-0000-0000-0000F87C0000}"/>
    <cellStyle name="Normal 17 13 4 3" xfId="31983" xr:uid="{00000000-0005-0000-0000-0000F97C0000}"/>
    <cellStyle name="Normal 17 13 4 4" xfId="31984" xr:uid="{00000000-0005-0000-0000-0000FA7C0000}"/>
    <cellStyle name="Normal 17 13 4 5" xfId="31985" xr:uid="{00000000-0005-0000-0000-0000FB7C0000}"/>
    <cellStyle name="Normal 17 13 5" xfId="31986" xr:uid="{00000000-0005-0000-0000-0000FC7C0000}"/>
    <cellStyle name="Normal 17 13 5 2" xfId="31987" xr:uid="{00000000-0005-0000-0000-0000FD7C0000}"/>
    <cellStyle name="Normal 17 13 5 3" xfId="31988" xr:uid="{00000000-0005-0000-0000-0000FE7C0000}"/>
    <cellStyle name="Normal 17 13 5 4" xfId="31989" xr:uid="{00000000-0005-0000-0000-0000FF7C0000}"/>
    <cellStyle name="Normal 17 13 5 5" xfId="31990" xr:uid="{00000000-0005-0000-0000-0000007D0000}"/>
    <cellStyle name="Normal 17 13 6" xfId="31991" xr:uid="{00000000-0005-0000-0000-0000017D0000}"/>
    <cellStyle name="Normal 17 13 7" xfId="31992" xr:uid="{00000000-0005-0000-0000-0000027D0000}"/>
    <cellStyle name="Normal 17 13 8" xfId="31993" xr:uid="{00000000-0005-0000-0000-0000037D0000}"/>
    <cellStyle name="Normal 17 13 9" xfId="31994" xr:uid="{00000000-0005-0000-0000-0000047D0000}"/>
    <cellStyle name="Normal 17 130" xfId="31995" xr:uid="{00000000-0005-0000-0000-0000057D0000}"/>
    <cellStyle name="Normal 17 131" xfId="31996" xr:uid="{00000000-0005-0000-0000-0000067D0000}"/>
    <cellStyle name="Normal 17 132" xfId="31997" xr:uid="{00000000-0005-0000-0000-0000077D0000}"/>
    <cellStyle name="Normal 17 133" xfId="31998" xr:uid="{00000000-0005-0000-0000-0000087D0000}"/>
    <cellStyle name="Normal 17 134" xfId="31999" xr:uid="{00000000-0005-0000-0000-0000097D0000}"/>
    <cellStyle name="Normal 17 135" xfId="32000" xr:uid="{00000000-0005-0000-0000-00000A7D0000}"/>
    <cellStyle name="Normal 17 136" xfId="32001" xr:uid="{00000000-0005-0000-0000-00000B7D0000}"/>
    <cellStyle name="Normal 17 137" xfId="32002" xr:uid="{00000000-0005-0000-0000-00000C7D0000}"/>
    <cellStyle name="Normal 17 138" xfId="32003" xr:uid="{00000000-0005-0000-0000-00000D7D0000}"/>
    <cellStyle name="Normal 17 139" xfId="32004" xr:uid="{00000000-0005-0000-0000-00000E7D0000}"/>
    <cellStyle name="Normal 17 14" xfId="32005" xr:uid="{00000000-0005-0000-0000-00000F7D0000}"/>
    <cellStyle name="Normal 17 14 2" xfId="32006" xr:uid="{00000000-0005-0000-0000-0000107D0000}"/>
    <cellStyle name="Normal 17 14 3" xfId="32007" xr:uid="{00000000-0005-0000-0000-0000117D0000}"/>
    <cellStyle name="Normal 17 14 4" xfId="32008" xr:uid="{00000000-0005-0000-0000-0000127D0000}"/>
    <cellStyle name="Normal 17 14 5" xfId="32009" xr:uid="{00000000-0005-0000-0000-0000137D0000}"/>
    <cellStyle name="Normal 17 140" xfId="32010" xr:uid="{00000000-0005-0000-0000-0000147D0000}"/>
    <cellStyle name="Normal 17 141" xfId="32011" xr:uid="{00000000-0005-0000-0000-0000157D0000}"/>
    <cellStyle name="Normal 17 142" xfId="32012" xr:uid="{00000000-0005-0000-0000-0000167D0000}"/>
    <cellStyle name="Normal 17 143" xfId="32013" xr:uid="{00000000-0005-0000-0000-0000177D0000}"/>
    <cellStyle name="Normal 17 144" xfId="32014" xr:uid="{00000000-0005-0000-0000-0000187D0000}"/>
    <cellStyle name="Normal 17 145" xfId="32015" xr:uid="{00000000-0005-0000-0000-0000197D0000}"/>
    <cellStyle name="Normal 17 146" xfId="32016" xr:uid="{00000000-0005-0000-0000-00001A7D0000}"/>
    <cellStyle name="Normal 17 147" xfId="32017" xr:uid="{00000000-0005-0000-0000-00001B7D0000}"/>
    <cellStyle name="Normal 17 148" xfId="32018" xr:uid="{00000000-0005-0000-0000-00001C7D0000}"/>
    <cellStyle name="Normal 17 149" xfId="32019" xr:uid="{00000000-0005-0000-0000-00001D7D0000}"/>
    <cellStyle name="Normal 17 15" xfId="32020" xr:uid="{00000000-0005-0000-0000-00001E7D0000}"/>
    <cellStyle name="Normal 17 15 2" xfId="32021" xr:uid="{00000000-0005-0000-0000-00001F7D0000}"/>
    <cellStyle name="Normal 17 15 3" xfId="32022" xr:uid="{00000000-0005-0000-0000-0000207D0000}"/>
    <cellStyle name="Normal 17 15 4" xfId="32023" xr:uid="{00000000-0005-0000-0000-0000217D0000}"/>
    <cellStyle name="Normal 17 15 5" xfId="32024" xr:uid="{00000000-0005-0000-0000-0000227D0000}"/>
    <cellStyle name="Normal 17 150" xfId="32025" xr:uid="{00000000-0005-0000-0000-0000237D0000}"/>
    <cellStyle name="Normal 17 151" xfId="32026" xr:uid="{00000000-0005-0000-0000-0000247D0000}"/>
    <cellStyle name="Normal 17 152" xfId="32027" xr:uid="{00000000-0005-0000-0000-0000257D0000}"/>
    <cellStyle name="Normal 17 153" xfId="32028" xr:uid="{00000000-0005-0000-0000-0000267D0000}"/>
    <cellStyle name="Normal 17 154" xfId="32029" xr:uid="{00000000-0005-0000-0000-0000277D0000}"/>
    <cellStyle name="Normal 17 155" xfId="32030" xr:uid="{00000000-0005-0000-0000-0000287D0000}"/>
    <cellStyle name="Normal 17 156" xfId="32031" xr:uid="{00000000-0005-0000-0000-0000297D0000}"/>
    <cellStyle name="Normal 17 157" xfId="32032" xr:uid="{00000000-0005-0000-0000-00002A7D0000}"/>
    <cellStyle name="Normal 17 158" xfId="32033" xr:uid="{00000000-0005-0000-0000-00002B7D0000}"/>
    <cellStyle name="Normal 17 159" xfId="32034" xr:uid="{00000000-0005-0000-0000-00002C7D0000}"/>
    <cellStyle name="Normal 17 16" xfId="32035" xr:uid="{00000000-0005-0000-0000-00002D7D0000}"/>
    <cellStyle name="Normal 17 16 2" xfId="32036" xr:uid="{00000000-0005-0000-0000-00002E7D0000}"/>
    <cellStyle name="Normal 17 16 3" xfId="32037" xr:uid="{00000000-0005-0000-0000-00002F7D0000}"/>
    <cellStyle name="Normal 17 16 4" xfId="32038" xr:uid="{00000000-0005-0000-0000-0000307D0000}"/>
    <cellStyle name="Normal 17 16 5" xfId="32039" xr:uid="{00000000-0005-0000-0000-0000317D0000}"/>
    <cellStyle name="Normal 17 160" xfId="32040" xr:uid="{00000000-0005-0000-0000-0000327D0000}"/>
    <cellStyle name="Normal 17 17" xfId="32041" xr:uid="{00000000-0005-0000-0000-0000337D0000}"/>
    <cellStyle name="Normal 17 17 2" xfId="32042" xr:uid="{00000000-0005-0000-0000-0000347D0000}"/>
    <cellStyle name="Normal 17 17 3" xfId="32043" xr:uid="{00000000-0005-0000-0000-0000357D0000}"/>
    <cellStyle name="Normal 17 17 4" xfId="32044" xr:uid="{00000000-0005-0000-0000-0000367D0000}"/>
    <cellStyle name="Normal 17 17 5" xfId="32045" xr:uid="{00000000-0005-0000-0000-0000377D0000}"/>
    <cellStyle name="Normal 17 18" xfId="32046" xr:uid="{00000000-0005-0000-0000-0000387D0000}"/>
    <cellStyle name="Normal 17 19" xfId="32047" xr:uid="{00000000-0005-0000-0000-0000397D0000}"/>
    <cellStyle name="Normal 17 2" xfId="32048" xr:uid="{00000000-0005-0000-0000-00003A7D0000}"/>
    <cellStyle name="Normal 17 2 10" xfId="32049" xr:uid="{00000000-0005-0000-0000-00003B7D0000}"/>
    <cellStyle name="Normal 17 2 2" xfId="32050" xr:uid="{00000000-0005-0000-0000-00003C7D0000}"/>
    <cellStyle name="Normal 17 2 2 2" xfId="32051" xr:uid="{00000000-0005-0000-0000-00003D7D0000}"/>
    <cellStyle name="Normal 17 2 2 2 2" xfId="32052" xr:uid="{00000000-0005-0000-0000-00003E7D0000}"/>
    <cellStyle name="Normal 17 2 2 2 3" xfId="32053" xr:uid="{00000000-0005-0000-0000-00003F7D0000}"/>
    <cellStyle name="Normal 17 2 2 2 4" xfId="32054" xr:uid="{00000000-0005-0000-0000-0000407D0000}"/>
    <cellStyle name="Normal 17 2 2 2 5" xfId="32055" xr:uid="{00000000-0005-0000-0000-0000417D0000}"/>
    <cellStyle name="Normal 17 2 2 3" xfId="32056" xr:uid="{00000000-0005-0000-0000-0000427D0000}"/>
    <cellStyle name="Normal 17 2 2 3 2" xfId="32057" xr:uid="{00000000-0005-0000-0000-0000437D0000}"/>
    <cellStyle name="Normal 17 2 2 3 3" xfId="32058" xr:uid="{00000000-0005-0000-0000-0000447D0000}"/>
    <cellStyle name="Normal 17 2 2 3 4" xfId="32059" xr:uid="{00000000-0005-0000-0000-0000457D0000}"/>
    <cellStyle name="Normal 17 2 2 3 5" xfId="32060" xr:uid="{00000000-0005-0000-0000-0000467D0000}"/>
    <cellStyle name="Normal 17 2 2 4" xfId="32061" xr:uid="{00000000-0005-0000-0000-0000477D0000}"/>
    <cellStyle name="Normal 17 2 2 4 2" xfId="32062" xr:uid="{00000000-0005-0000-0000-0000487D0000}"/>
    <cellStyle name="Normal 17 2 2 4 3" xfId="32063" xr:uid="{00000000-0005-0000-0000-0000497D0000}"/>
    <cellStyle name="Normal 17 2 2 4 4" xfId="32064" xr:uid="{00000000-0005-0000-0000-00004A7D0000}"/>
    <cellStyle name="Normal 17 2 2 4 5" xfId="32065" xr:uid="{00000000-0005-0000-0000-00004B7D0000}"/>
    <cellStyle name="Normal 17 2 2 5" xfId="32066" xr:uid="{00000000-0005-0000-0000-00004C7D0000}"/>
    <cellStyle name="Normal 17 2 2 5 2" xfId="32067" xr:uid="{00000000-0005-0000-0000-00004D7D0000}"/>
    <cellStyle name="Normal 17 2 2 5 3" xfId="32068" xr:uid="{00000000-0005-0000-0000-00004E7D0000}"/>
    <cellStyle name="Normal 17 2 2 5 4" xfId="32069" xr:uid="{00000000-0005-0000-0000-00004F7D0000}"/>
    <cellStyle name="Normal 17 2 2 5 5" xfId="32070" xr:uid="{00000000-0005-0000-0000-0000507D0000}"/>
    <cellStyle name="Normal 17 2 2 6" xfId="32071" xr:uid="{00000000-0005-0000-0000-0000517D0000}"/>
    <cellStyle name="Normal 17 2 2 7" xfId="32072" xr:uid="{00000000-0005-0000-0000-0000527D0000}"/>
    <cellStyle name="Normal 17 2 2 8" xfId="32073" xr:uid="{00000000-0005-0000-0000-0000537D0000}"/>
    <cellStyle name="Normal 17 2 2 9" xfId="32074" xr:uid="{00000000-0005-0000-0000-0000547D0000}"/>
    <cellStyle name="Normal 17 2 3" xfId="32075" xr:uid="{00000000-0005-0000-0000-0000557D0000}"/>
    <cellStyle name="Normal 17 2 3 2" xfId="32076" xr:uid="{00000000-0005-0000-0000-0000567D0000}"/>
    <cellStyle name="Normal 17 2 3 3" xfId="32077" xr:uid="{00000000-0005-0000-0000-0000577D0000}"/>
    <cellStyle name="Normal 17 2 3 4" xfId="32078" xr:uid="{00000000-0005-0000-0000-0000587D0000}"/>
    <cellStyle name="Normal 17 2 3 5" xfId="32079" xr:uid="{00000000-0005-0000-0000-0000597D0000}"/>
    <cellStyle name="Normal 17 2 4" xfId="32080" xr:uid="{00000000-0005-0000-0000-00005A7D0000}"/>
    <cellStyle name="Normal 17 2 4 2" xfId="32081" xr:uid="{00000000-0005-0000-0000-00005B7D0000}"/>
    <cellStyle name="Normal 17 2 4 3" xfId="32082" xr:uid="{00000000-0005-0000-0000-00005C7D0000}"/>
    <cellStyle name="Normal 17 2 4 4" xfId="32083" xr:uid="{00000000-0005-0000-0000-00005D7D0000}"/>
    <cellStyle name="Normal 17 2 4 5" xfId="32084" xr:uid="{00000000-0005-0000-0000-00005E7D0000}"/>
    <cellStyle name="Normal 17 2 5" xfId="32085" xr:uid="{00000000-0005-0000-0000-00005F7D0000}"/>
    <cellStyle name="Normal 17 2 5 2" xfId="32086" xr:uid="{00000000-0005-0000-0000-0000607D0000}"/>
    <cellStyle name="Normal 17 2 5 3" xfId="32087" xr:uid="{00000000-0005-0000-0000-0000617D0000}"/>
    <cellStyle name="Normal 17 2 5 4" xfId="32088" xr:uid="{00000000-0005-0000-0000-0000627D0000}"/>
    <cellStyle name="Normal 17 2 5 5" xfId="32089" xr:uid="{00000000-0005-0000-0000-0000637D0000}"/>
    <cellStyle name="Normal 17 2 6" xfId="32090" xr:uid="{00000000-0005-0000-0000-0000647D0000}"/>
    <cellStyle name="Normal 17 2 6 2" xfId="32091" xr:uid="{00000000-0005-0000-0000-0000657D0000}"/>
    <cellStyle name="Normal 17 2 6 3" xfId="32092" xr:uid="{00000000-0005-0000-0000-0000667D0000}"/>
    <cellStyle name="Normal 17 2 6 4" xfId="32093" xr:uid="{00000000-0005-0000-0000-0000677D0000}"/>
    <cellStyle name="Normal 17 2 6 5" xfId="32094" xr:uid="{00000000-0005-0000-0000-0000687D0000}"/>
    <cellStyle name="Normal 17 2 7" xfId="32095" xr:uid="{00000000-0005-0000-0000-0000697D0000}"/>
    <cellStyle name="Normal 17 2 8" xfId="32096" xr:uid="{00000000-0005-0000-0000-00006A7D0000}"/>
    <cellStyle name="Normal 17 2 9" xfId="32097" xr:uid="{00000000-0005-0000-0000-00006B7D0000}"/>
    <cellStyle name="Normal 17 20" xfId="32098" xr:uid="{00000000-0005-0000-0000-00006C7D0000}"/>
    <cellStyle name="Normal 17 21" xfId="32099" xr:uid="{00000000-0005-0000-0000-00006D7D0000}"/>
    <cellStyle name="Normal 17 22" xfId="32100" xr:uid="{00000000-0005-0000-0000-00006E7D0000}"/>
    <cellStyle name="Normal 17 23" xfId="32101" xr:uid="{00000000-0005-0000-0000-00006F7D0000}"/>
    <cellStyle name="Normal 17 24" xfId="32102" xr:uid="{00000000-0005-0000-0000-0000707D0000}"/>
    <cellStyle name="Normal 17 25" xfId="32103" xr:uid="{00000000-0005-0000-0000-0000717D0000}"/>
    <cellStyle name="Normal 17 26" xfId="32104" xr:uid="{00000000-0005-0000-0000-0000727D0000}"/>
    <cellStyle name="Normal 17 27" xfId="32105" xr:uid="{00000000-0005-0000-0000-0000737D0000}"/>
    <cellStyle name="Normal 17 28" xfId="32106" xr:uid="{00000000-0005-0000-0000-0000747D0000}"/>
    <cellStyle name="Normal 17 29" xfId="32107" xr:uid="{00000000-0005-0000-0000-0000757D0000}"/>
    <cellStyle name="Normal 17 3" xfId="32108" xr:uid="{00000000-0005-0000-0000-0000767D0000}"/>
    <cellStyle name="Normal 17 3 10" xfId="32109" xr:uid="{00000000-0005-0000-0000-0000777D0000}"/>
    <cellStyle name="Normal 17 3 2" xfId="32110" xr:uid="{00000000-0005-0000-0000-0000787D0000}"/>
    <cellStyle name="Normal 17 3 2 2" xfId="32111" xr:uid="{00000000-0005-0000-0000-0000797D0000}"/>
    <cellStyle name="Normal 17 3 2 2 2" xfId="32112" xr:uid="{00000000-0005-0000-0000-00007A7D0000}"/>
    <cellStyle name="Normal 17 3 2 2 3" xfId="32113" xr:uid="{00000000-0005-0000-0000-00007B7D0000}"/>
    <cellStyle name="Normal 17 3 2 2 4" xfId="32114" xr:uid="{00000000-0005-0000-0000-00007C7D0000}"/>
    <cellStyle name="Normal 17 3 2 2 5" xfId="32115" xr:uid="{00000000-0005-0000-0000-00007D7D0000}"/>
    <cellStyle name="Normal 17 3 2 3" xfId="32116" xr:uid="{00000000-0005-0000-0000-00007E7D0000}"/>
    <cellStyle name="Normal 17 3 2 3 2" xfId="32117" xr:uid="{00000000-0005-0000-0000-00007F7D0000}"/>
    <cellStyle name="Normal 17 3 2 3 3" xfId="32118" xr:uid="{00000000-0005-0000-0000-0000807D0000}"/>
    <cellStyle name="Normal 17 3 2 3 4" xfId="32119" xr:uid="{00000000-0005-0000-0000-0000817D0000}"/>
    <cellStyle name="Normal 17 3 2 3 5" xfId="32120" xr:uid="{00000000-0005-0000-0000-0000827D0000}"/>
    <cellStyle name="Normal 17 3 2 4" xfId="32121" xr:uid="{00000000-0005-0000-0000-0000837D0000}"/>
    <cellStyle name="Normal 17 3 2 4 2" xfId="32122" xr:uid="{00000000-0005-0000-0000-0000847D0000}"/>
    <cellStyle name="Normal 17 3 2 4 3" xfId="32123" xr:uid="{00000000-0005-0000-0000-0000857D0000}"/>
    <cellStyle name="Normal 17 3 2 4 4" xfId="32124" xr:uid="{00000000-0005-0000-0000-0000867D0000}"/>
    <cellStyle name="Normal 17 3 2 4 5" xfId="32125" xr:uid="{00000000-0005-0000-0000-0000877D0000}"/>
    <cellStyle name="Normal 17 3 2 5" xfId="32126" xr:uid="{00000000-0005-0000-0000-0000887D0000}"/>
    <cellStyle name="Normal 17 3 2 5 2" xfId="32127" xr:uid="{00000000-0005-0000-0000-0000897D0000}"/>
    <cellStyle name="Normal 17 3 2 5 3" xfId="32128" xr:uid="{00000000-0005-0000-0000-00008A7D0000}"/>
    <cellStyle name="Normal 17 3 2 5 4" xfId="32129" xr:uid="{00000000-0005-0000-0000-00008B7D0000}"/>
    <cellStyle name="Normal 17 3 2 5 5" xfId="32130" xr:uid="{00000000-0005-0000-0000-00008C7D0000}"/>
    <cellStyle name="Normal 17 3 2 6" xfId="32131" xr:uid="{00000000-0005-0000-0000-00008D7D0000}"/>
    <cellStyle name="Normal 17 3 2 7" xfId="32132" xr:uid="{00000000-0005-0000-0000-00008E7D0000}"/>
    <cellStyle name="Normal 17 3 2 8" xfId="32133" xr:uid="{00000000-0005-0000-0000-00008F7D0000}"/>
    <cellStyle name="Normal 17 3 2 9" xfId="32134" xr:uid="{00000000-0005-0000-0000-0000907D0000}"/>
    <cellStyle name="Normal 17 3 3" xfId="32135" xr:uid="{00000000-0005-0000-0000-0000917D0000}"/>
    <cellStyle name="Normal 17 3 3 2" xfId="32136" xr:uid="{00000000-0005-0000-0000-0000927D0000}"/>
    <cellStyle name="Normal 17 3 3 3" xfId="32137" xr:uid="{00000000-0005-0000-0000-0000937D0000}"/>
    <cellStyle name="Normal 17 3 3 4" xfId="32138" xr:uid="{00000000-0005-0000-0000-0000947D0000}"/>
    <cellStyle name="Normal 17 3 3 5" xfId="32139" xr:uid="{00000000-0005-0000-0000-0000957D0000}"/>
    <cellStyle name="Normal 17 3 4" xfId="32140" xr:uid="{00000000-0005-0000-0000-0000967D0000}"/>
    <cellStyle name="Normal 17 3 4 2" xfId="32141" xr:uid="{00000000-0005-0000-0000-0000977D0000}"/>
    <cellStyle name="Normal 17 3 4 3" xfId="32142" xr:uid="{00000000-0005-0000-0000-0000987D0000}"/>
    <cellStyle name="Normal 17 3 4 4" xfId="32143" xr:uid="{00000000-0005-0000-0000-0000997D0000}"/>
    <cellStyle name="Normal 17 3 4 5" xfId="32144" xr:uid="{00000000-0005-0000-0000-00009A7D0000}"/>
    <cellStyle name="Normal 17 3 5" xfId="32145" xr:uid="{00000000-0005-0000-0000-00009B7D0000}"/>
    <cellStyle name="Normal 17 3 5 2" xfId="32146" xr:uid="{00000000-0005-0000-0000-00009C7D0000}"/>
    <cellStyle name="Normal 17 3 5 3" xfId="32147" xr:uid="{00000000-0005-0000-0000-00009D7D0000}"/>
    <cellStyle name="Normal 17 3 5 4" xfId="32148" xr:uid="{00000000-0005-0000-0000-00009E7D0000}"/>
    <cellStyle name="Normal 17 3 5 5" xfId="32149" xr:uid="{00000000-0005-0000-0000-00009F7D0000}"/>
    <cellStyle name="Normal 17 3 6" xfId="32150" xr:uid="{00000000-0005-0000-0000-0000A07D0000}"/>
    <cellStyle name="Normal 17 3 6 2" xfId="32151" xr:uid="{00000000-0005-0000-0000-0000A17D0000}"/>
    <cellStyle name="Normal 17 3 6 3" xfId="32152" xr:uid="{00000000-0005-0000-0000-0000A27D0000}"/>
    <cellStyle name="Normal 17 3 6 4" xfId="32153" xr:uid="{00000000-0005-0000-0000-0000A37D0000}"/>
    <cellStyle name="Normal 17 3 6 5" xfId="32154" xr:uid="{00000000-0005-0000-0000-0000A47D0000}"/>
    <cellStyle name="Normal 17 3 7" xfId="32155" xr:uid="{00000000-0005-0000-0000-0000A57D0000}"/>
    <cellStyle name="Normal 17 3 8" xfId="32156" xr:uid="{00000000-0005-0000-0000-0000A67D0000}"/>
    <cellStyle name="Normal 17 3 9" xfId="32157" xr:uid="{00000000-0005-0000-0000-0000A77D0000}"/>
    <cellStyle name="Normal 17 30" xfId="32158" xr:uid="{00000000-0005-0000-0000-0000A87D0000}"/>
    <cellStyle name="Normal 17 31" xfId="32159" xr:uid="{00000000-0005-0000-0000-0000A97D0000}"/>
    <cellStyle name="Normal 17 32" xfId="32160" xr:uid="{00000000-0005-0000-0000-0000AA7D0000}"/>
    <cellStyle name="Normal 17 33" xfId="32161" xr:uid="{00000000-0005-0000-0000-0000AB7D0000}"/>
    <cellStyle name="Normal 17 34" xfId="32162" xr:uid="{00000000-0005-0000-0000-0000AC7D0000}"/>
    <cellStyle name="Normal 17 35" xfId="32163" xr:uid="{00000000-0005-0000-0000-0000AD7D0000}"/>
    <cellStyle name="Normal 17 36" xfId="32164" xr:uid="{00000000-0005-0000-0000-0000AE7D0000}"/>
    <cellStyle name="Normal 17 37" xfId="32165" xr:uid="{00000000-0005-0000-0000-0000AF7D0000}"/>
    <cellStyle name="Normal 17 38" xfId="32166" xr:uid="{00000000-0005-0000-0000-0000B07D0000}"/>
    <cellStyle name="Normal 17 39" xfId="32167" xr:uid="{00000000-0005-0000-0000-0000B17D0000}"/>
    <cellStyle name="Normal 17 4" xfId="32168" xr:uid="{00000000-0005-0000-0000-0000B27D0000}"/>
    <cellStyle name="Normal 17 4 10" xfId="32169" xr:uid="{00000000-0005-0000-0000-0000B37D0000}"/>
    <cellStyle name="Normal 17 4 2" xfId="32170" xr:uid="{00000000-0005-0000-0000-0000B47D0000}"/>
    <cellStyle name="Normal 17 4 2 2" xfId="32171" xr:uid="{00000000-0005-0000-0000-0000B57D0000}"/>
    <cellStyle name="Normal 17 4 2 2 2" xfId="32172" xr:uid="{00000000-0005-0000-0000-0000B67D0000}"/>
    <cellStyle name="Normal 17 4 2 2 3" xfId="32173" xr:uid="{00000000-0005-0000-0000-0000B77D0000}"/>
    <cellStyle name="Normal 17 4 2 2 4" xfId="32174" xr:uid="{00000000-0005-0000-0000-0000B87D0000}"/>
    <cellStyle name="Normal 17 4 2 2 5" xfId="32175" xr:uid="{00000000-0005-0000-0000-0000B97D0000}"/>
    <cellStyle name="Normal 17 4 2 3" xfId="32176" xr:uid="{00000000-0005-0000-0000-0000BA7D0000}"/>
    <cellStyle name="Normal 17 4 2 3 2" xfId="32177" xr:uid="{00000000-0005-0000-0000-0000BB7D0000}"/>
    <cellStyle name="Normal 17 4 2 3 3" xfId="32178" xr:uid="{00000000-0005-0000-0000-0000BC7D0000}"/>
    <cellStyle name="Normal 17 4 2 3 4" xfId="32179" xr:uid="{00000000-0005-0000-0000-0000BD7D0000}"/>
    <cellStyle name="Normal 17 4 2 3 5" xfId="32180" xr:uid="{00000000-0005-0000-0000-0000BE7D0000}"/>
    <cellStyle name="Normal 17 4 2 4" xfId="32181" xr:uid="{00000000-0005-0000-0000-0000BF7D0000}"/>
    <cellStyle name="Normal 17 4 2 4 2" xfId="32182" xr:uid="{00000000-0005-0000-0000-0000C07D0000}"/>
    <cellStyle name="Normal 17 4 2 4 3" xfId="32183" xr:uid="{00000000-0005-0000-0000-0000C17D0000}"/>
    <cellStyle name="Normal 17 4 2 4 4" xfId="32184" xr:uid="{00000000-0005-0000-0000-0000C27D0000}"/>
    <cellStyle name="Normal 17 4 2 4 5" xfId="32185" xr:uid="{00000000-0005-0000-0000-0000C37D0000}"/>
    <cellStyle name="Normal 17 4 2 5" xfId="32186" xr:uid="{00000000-0005-0000-0000-0000C47D0000}"/>
    <cellStyle name="Normal 17 4 2 5 2" xfId="32187" xr:uid="{00000000-0005-0000-0000-0000C57D0000}"/>
    <cellStyle name="Normal 17 4 2 5 3" xfId="32188" xr:uid="{00000000-0005-0000-0000-0000C67D0000}"/>
    <cellStyle name="Normal 17 4 2 5 4" xfId="32189" xr:uid="{00000000-0005-0000-0000-0000C77D0000}"/>
    <cellStyle name="Normal 17 4 2 5 5" xfId="32190" xr:uid="{00000000-0005-0000-0000-0000C87D0000}"/>
    <cellStyle name="Normal 17 4 2 6" xfId="32191" xr:uid="{00000000-0005-0000-0000-0000C97D0000}"/>
    <cellStyle name="Normal 17 4 2 7" xfId="32192" xr:uid="{00000000-0005-0000-0000-0000CA7D0000}"/>
    <cellStyle name="Normal 17 4 2 8" xfId="32193" xr:uid="{00000000-0005-0000-0000-0000CB7D0000}"/>
    <cellStyle name="Normal 17 4 2 9" xfId="32194" xr:uid="{00000000-0005-0000-0000-0000CC7D0000}"/>
    <cellStyle name="Normal 17 4 3" xfId="32195" xr:uid="{00000000-0005-0000-0000-0000CD7D0000}"/>
    <cellStyle name="Normal 17 4 3 2" xfId="32196" xr:uid="{00000000-0005-0000-0000-0000CE7D0000}"/>
    <cellStyle name="Normal 17 4 3 3" xfId="32197" xr:uid="{00000000-0005-0000-0000-0000CF7D0000}"/>
    <cellStyle name="Normal 17 4 3 4" xfId="32198" xr:uid="{00000000-0005-0000-0000-0000D07D0000}"/>
    <cellStyle name="Normal 17 4 3 5" xfId="32199" xr:uid="{00000000-0005-0000-0000-0000D17D0000}"/>
    <cellStyle name="Normal 17 4 4" xfId="32200" xr:uid="{00000000-0005-0000-0000-0000D27D0000}"/>
    <cellStyle name="Normal 17 4 4 2" xfId="32201" xr:uid="{00000000-0005-0000-0000-0000D37D0000}"/>
    <cellStyle name="Normal 17 4 4 3" xfId="32202" xr:uid="{00000000-0005-0000-0000-0000D47D0000}"/>
    <cellStyle name="Normal 17 4 4 4" xfId="32203" xr:uid="{00000000-0005-0000-0000-0000D57D0000}"/>
    <cellStyle name="Normal 17 4 4 5" xfId="32204" xr:uid="{00000000-0005-0000-0000-0000D67D0000}"/>
    <cellStyle name="Normal 17 4 5" xfId="32205" xr:uid="{00000000-0005-0000-0000-0000D77D0000}"/>
    <cellStyle name="Normal 17 4 5 2" xfId="32206" xr:uid="{00000000-0005-0000-0000-0000D87D0000}"/>
    <cellStyle name="Normal 17 4 5 3" xfId="32207" xr:uid="{00000000-0005-0000-0000-0000D97D0000}"/>
    <cellStyle name="Normal 17 4 5 4" xfId="32208" xr:uid="{00000000-0005-0000-0000-0000DA7D0000}"/>
    <cellStyle name="Normal 17 4 5 5" xfId="32209" xr:uid="{00000000-0005-0000-0000-0000DB7D0000}"/>
    <cellStyle name="Normal 17 4 6" xfId="32210" xr:uid="{00000000-0005-0000-0000-0000DC7D0000}"/>
    <cellStyle name="Normal 17 4 6 2" xfId="32211" xr:uid="{00000000-0005-0000-0000-0000DD7D0000}"/>
    <cellStyle name="Normal 17 4 6 3" xfId="32212" xr:uid="{00000000-0005-0000-0000-0000DE7D0000}"/>
    <cellStyle name="Normal 17 4 6 4" xfId="32213" xr:uid="{00000000-0005-0000-0000-0000DF7D0000}"/>
    <cellStyle name="Normal 17 4 6 5" xfId="32214" xr:uid="{00000000-0005-0000-0000-0000E07D0000}"/>
    <cellStyle name="Normal 17 4 7" xfId="32215" xr:uid="{00000000-0005-0000-0000-0000E17D0000}"/>
    <cellStyle name="Normal 17 4 8" xfId="32216" xr:uid="{00000000-0005-0000-0000-0000E27D0000}"/>
    <cellStyle name="Normal 17 4 9" xfId="32217" xr:uid="{00000000-0005-0000-0000-0000E37D0000}"/>
    <cellStyle name="Normal 17 40" xfId="32218" xr:uid="{00000000-0005-0000-0000-0000E47D0000}"/>
    <cellStyle name="Normal 17 41" xfId="32219" xr:uid="{00000000-0005-0000-0000-0000E57D0000}"/>
    <cellStyle name="Normal 17 42" xfId="32220" xr:uid="{00000000-0005-0000-0000-0000E67D0000}"/>
    <cellStyle name="Normal 17 43" xfId="32221" xr:uid="{00000000-0005-0000-0000-0000E77D0000}"/>
    <cellStyle name="Normal 17 44" xfId="32222" xr:uid="{00000000-0005-0000-0000-0000E87D0000}"/>
    <cellStyle name="Normal 17 45" xfId="32223" xr:uid="{00000000-0005-0000-0000-0000E97D0000}"/>
    <cellStyle name="Normal 17 46" xfId="32224" xr:uid="{00000000-0005-0000-0000-0000EA7D0000}"/>
    <cellStyle name="Normal 17 47" xfId="32225" xr:uid="{00000000-0005-0000-0000-0000EB7D0000}"/>
    <cellStyle name="Normal 17 48" xfId="32226" xr:uid="{00000000-0005-0000-0000-0000EC7D0000}"/>
    <cellStyle name="Normal 17 49" xfId="32227" xr:uid="{00000000-0005-0000-0000-0000ED7D0000}"/>
    <cellStyle name="Normal 17 5" xfId="32228" xr:uid="{00000000-0005-0000-0000-0000EE7D0000}"/>
    <cellStyle name="Normal 17 5 10" xfId="32229" xr:uid="{00000000-0005-0000-0000-0000EF7D0000}"/>
    <cellStyle name="Normal 17 5 2" xfId="32230" xr:uid="{00000000-0005-0000-0000-0000F07D0000}"/>
    <cellStyle name="Normal 17 5 2 2" xfId="32231" xr:uid="{00000000-0005-0000-0000-0000F17D0000}"/>
    <cellStyle name="Normal 17 5 2 2 2" xfId="32232" xr:uid="{00000000-0005-0000-0000-0000F27D0000}"/>
    <cellStyle name="Normal 17 5 2 2 3" xfId="32233" xr:uid="{00000000-0005-0000-0000-0000F37D0000}"/>
    <cellStyle name="Normal 17 5 2 2 4" xfId="32234" xr:uid="{00000000-0005-0000-0000-0000F47D0000}"/>
    <cellStyle name="Normal 17 5 2 2 5" xfId="32235" xr:uid="{00000000-0005-0000-0000-0000F57D0000}"/>
    <cellStyle name="Normal 17 5 2 3" xfId="32236" xr:uid="{00000000-0005-0000-0000-0000F67D0000}"/>
    <cellStyle name="Normal 17 5 2 3 2" xfId="32237" xr:uid="{00000000-0005-0000-0000-0000F77D0000}"/>
    <cellStyle name="Normal 17 5 2 3 3" xfId="32238" xr:uid="{00000000-0005-0000-0000-0000F87D0000}"/>
    <cellStyle name="Normal 17 5 2 3 4" xfId="32239" xr:uid="{00000000-0005-0000-0000-0000F97D0000}"/>
    <cellStyle name="Normal 17 5 2 3 5" xfId="32240" xr:uid="{00000000-0005-0000-0000-0000FA7D0000}"/>
    <cellStyle name="Normal 17 5 2 4" xfId="32241" xr:uid="{00000000-0005-0000-0000-0000FB7D0000}"/>
    <cellStyle name="Normal 17 5 2 4 2" xfId="32242" xr:uid="{00000000-0005-0000-0000-0000FC7D0000}"/>
    <cellStyle name="Normal 17 5 2 4 3" xfId="32243" xr:uid="{00000000-0005-0000-0000-0000FD7D0000}"/>
    <cellStyle name="Normal 17 5 2 4 4" xfId="32244" xr:uid="{00000000-0005-0000-0000-0000FE7D0000}"/>
    <cellStyle name="Normal 17 5 2 4 5" xfId="32245" xr:uid="{00000000-0005-0000-0000-0000FF7D0000}"/>
    <cellStyle name="Normal 17 5 2 5" xfId="32246" xr:uid="{00000000-0005-0000-0000-0000007E0000}"/>
    <cellStyle name="Normal 17 5 2 5 2" xfId="32247" xr:uid="{00000000-0005-0000-0000-0000017E0000}"/>
    <cellStyle name="Normal 17 5 2 5 3" xfId="32248" xr:uid="{00000000-0005-0000-0000-0000027E0000}"/>
    <cellStyle name="Normal 17 5 2 5 4" xfId="32249" xr:uid="{00000000-0005-0000-0000-0000037E0000}"/>
    <cellStyle name="Normal 17 5 2 5 5" xfId="32250" xr:uid="{00000000-0005-0000-0000-0000047E0000}"/>
    <cellStyle name="Normal 17 5 2 6" xfId="32251" xr:uid="{00000000-0005-0000-0000-0000057E0000}"/>
    <cellStyle name="Normal 17 5 2 7" xfId="32252" xr:uid="{00000000-0005-0000-0000-0000067E0000}"/>
    <cellStyle name="Normal 17 5 2 8" xfId="32253" xr:uid="{00000000-0005-0000-0000-0000077E0000}"/>
    <cellStyle name="Normal 17 5 2 9" xfId="32254" xr:uid="{00000000-0005-0000-0000-0000087E0000}"/>
    <cellStyle name="Normal 17 5 3" xfId="32255" xr:uid="{00000000-0005-0000-0000-0000097E0000}"/>
    <cellStyle name="Normal 17 5 3 2" xfId="32256" xr:uid="{00000000-0005-0000-0000-00000A7E0000}"/>
    <cellStyle name="Normal 17 5 3 3" xfId="32257" xr:uid="{00000000-0005-0000-0000-00000B7E0000}"/>
    <cellStyle name="Normal 17 5 3 4" xfId="32258" xr:uid="{00000000-0005-0000-0000-00000C7E0000}"/>
    <cellStyle name="Normal 17 5 3 5" xfId="32259" xr:uid="{00000000-0005-0000-0000-00000D7E0000}"/>
    <cellStyle name="Normal 17 5 4" xfId="32260" xr:uid="{00000000-0005-0000-0000-00000E7E0000}"/>
    <cellStyle name="Normal 17 5 4 2" xfId="32261" xr:uid="{00000000-0005-0000-0000-00000F7E0000}"/>
    <cellStyle name="Normal 17 5 4 3" xfId="32262" xr:uid="{00000000-0005-0000-0000-0000107E0000}"/>
    <cellStyle name="Normal 17 5 4 4" xfId="32263" xr:uid="{00000000-0005-0000-0000-0000117E0000}"/>
    <cellStyle name="Normal 17 5 4 5" xfId="32264" xr:uid="{00000000-0005-0000-0000-0000127E0000}"/>
    <cellStyle name="Normal 17 5 5" xfId="32265" xr:uid="{00000000-0005-0000-0000-0000137E0000}"/>
    <cellStyle name="Normal 17 5 5 2" xfId="32266" xr:uid="{00000000-0005-0000-0000-0000147E0000}"/>
    <cellStyle name="Normal 17 5 5 3" xfId="32267" xr:uid="{00000000-0005-0000-0000-0000157E0000}"/>
    <cellStyle name="Normal 17 5 5 4" xfId="32268" xr:uid="{00000000-0005-0000-0000-0000167E0000}"/>
    <cellStyle name="Normal 17 5 5 5" xfId="32269" xr:uid="{00000000-0005-0000-0000-0000177E0000}"/>
    <cellStyle name="Normal 17 5 6" xfId="32270" xr:uid="{00000000-0005-0000-0000-0000187E0000}"/>
    <cellStyle name="Normal 17 5 6 2" xfId="32271" xr:uid="{00000000-0005-0000-0000-0000197E0000}"/>
    <cellStyle name="Normal 17 5 6 3" xfId="32272" xr:uid="{00000000-0005-0000-0000-00001A7E0000}"/>
    <cellStyle name="Normal 17 5 6 4" xfId="32273" xr:uid="{00000000-0005-0000-0000-00001B7E0000}"/>
    <cellStyle name="Normal 17 5 6 5" xfId="32274" xr:uid="{00000000-0005-0000-0000-00001C7E0000}"/>
    <cellStyle name="Normal 17 5 7" xfId="32275" xr:uid="{00000000-0005-0000-0000-00001D7E0000}"/>
    <cellStyle name="Normal 17 5 8" xfId="32276" xr:uid="{00000000-0005-0000-0000-00001E7E0000}"/>
    <cellStyle name="Normal 17 5 9" xfId="32277" xr:uid="{00000000-0005-0000-0000-00001F7E0000}"/>
    <cellStyle name="Normal 17 50" xfId="32278" xr:uid="{00000000-0005-0000-0000-0000207E0000}"/>
    <cellStyle name="Normal 17 51" xfId="32279" xr:uid="{00000000-0005-0000-0000-0000217E0000}"/>
    <cellStyle name="Normal 17 52" xfId="32280" xr:uid="{00000000-0005-0000-0000-0000227E0000}"/>
    <cellStyle name="Normal 17 53" xfId="32281" xr:uid="{00000000-0005-0000-0000-0000237E0000}"/>
    <cellStyle name="Normal 17 54" xfId="32282" xr:uid="{00000000-0005-0000-0000-0000247E0000}"/>
    <cellStyle name="Normal 17 55" xfId="32283" xr:uid="{00000000-0005-0000-0000-0000257E0000}"/>
    <cellStyle name="Normal 17 56" xfId="32284" xr:uid="{00000000-0005-0000-0000-0000267E0000}"/>
    <cellStyle name="Normal 17 57" xfId="32285" xr:uid="{00000000-0005-0000-0000-0000277E0000}"/>
    <cellStyle name="Normal 17 58" xfId="32286" xr:uid="{00000000-0005-0000-0000-0000287E0000}"/>
    <cellStyle name="Normal 17 59" xfId="32287" xr:uid="{00000000-0005-0000-0000-0000297E0000}"/>
    <cellStyle name="Normal 17 6" xfId="32288" xr:uid="{00000000-0005-0000-0000-00002A7E0000}"/>
    <cellStyle name="Normal 17 6 10" xfId="32289" xr:uid="{00000000-0005-0000-0000-00002B7E0000}"/>
    <cellStyle name="Normal 17 6 2" xfId="32290" xr:uid="{00000000-0005-0000-0000-00002C7E0000}"/>
    <cellStyle name="Normal 17 6 2 2" xfId="32291" xr:uid="{00000000-0005-0000-0000-00002D7E0000}"/>
    <cellStyle name="Normal 17 6 2 2 2" xfId="32292" xr:uid="{00000000-0005-0000-0000-00002E7E0000}"/>
    <cellStyle name="Normal 17 6 2 2 3" xfId="32293" xr:uid="{00000000-0005-0000-0000-00002F7E0000}"/>
    <cellStyle name="Normal 17 6 2 2 4" xfId="32294" xr:uid="{00000000-0005-0000-0000-0000307E0000}"/>
    <cellStyle name="Normal 17 6 2 2 5" xfId="32295" xr:uid="{00000000-0005-0000-0000-0000317E0000}"/>
    <cellStyle name="Normal 17 6 2 3" xfId="32296" xr:uid="{00000000-0005-0000-0000-0000327E0000}"/>
    <cellStyle name="Normal 17 6 2 3 2" xfId="32297" xr:uid="{00000000-0005-0000-0000-0000337E0000}"/>
    <cellStyle name="Normal 17 6 2 3 3" xfId="32298" xr:uid="{00000000-0005-0000-0000-0000347E0000}"/>
    <cellStyle name="Normal 17 6 2 3 4" xfId="32299" xr:uid="{00000000-0005-0000-0000-0000357E0000}"/>
    <cellStyle name="Normal 17 6 2 3 5" xfId="32300" xr:uid="{00000000-0005-0000-0000-0000367E0000}"/>
    <cellStyle name="Normal 17 6 2 4" xfId="32301" xr:uid="{00000000-0005-0000-0000-0000377E0000}"/>
    <cellStyle name="Normal 17 6 2 4 2" xfId="32302" xr:uid="{00000000-0005-0000-0000-0000387E0000}"/>
    <cellStyle name="Normal 17 6 2 4 3" xfId="32303" xr:uid="{00000000-0005-0000-0000-0000397E0000}"/>
    <cellStyle name="Normal 17 6 2 4 4" xfId="32304" xr:uid="{00000000-0005-0000-0000-00003A7E0000}"/>
    <cellStyle name="Normal 17 6 2 4 5" xfId="32305" xr:uid="{00000000-0005-0000-0000-00003B7E0000}"/>
    <cellStyle name="Normal 17 6 2 5" xfId="32306" xr:uid="{00000000-0005-0000-0000-00003C7E0000}"/>
    <cellStyle name="Normal 17 6 2 5 2" xfId="32307" xr:uid="{00000000-0005-0000-0000-00003D7E0000}"/>
    <cellStyle name="Normal 17 6 2 5 3" xfId="32308" xr:uid="{00000000-0005-0000-0000-00003E7E0000}"/>
    <cellStyle name="Normal 17 6 2 5 4" xfId="32309" xr:uid="{00000000-0005-0000-0000-00003F7E0000}"/>
    <cellStyle name="Normal 17 6 2 5 5" xfId="32310" xr:uid="{00000000-0005-0000-0000-0000407E0000}"/>
    <cellStyle name="Normal 17 6 2 6" xfId="32311" xr:uid="{00000000-0005-0000-0000-0000417E0000}"/>
    <cellStyle name="Normal 17 6 2 7" xfId="32312" xr:uid="{00000000-0005-0000-0000-0000427E0000}"/>
    <cellStyle name="Normal 17 6 2 8" xfId="32313" xr:uid="{00000000-0005-0000-0000-0000437E0000}"/>
    <cellStyle name="Normal 17 6 2 9" xfId="32314" xr:uid="{00000000-0005-0000-0000-0000447E0000}"/>
    <cellStyle name="Normal 17 6 3" xfId="32315" xr:uid="{00000000-0005-0000-0000-0000457E0000}"/>
    <cellStyle name="Normal 17 6 3 2" xfId="32316" xr:uid="{00000000-0005-0000-0000-0000467E0000}"/>
    <cellStyle name="Normal 17 6 3 3" xfId="32317" xr:uid="{00000000-0005-0000-0000-0000477E0000}"/>
    <cellStyle name="Normal 17 6 3 4" xfId="32318" xr:uid="{00000000-0005-0000-0000-0000487E0000}"/>
    <cellStyle name="Normal 17 6 3 5" xfId="32319" xr:uid="{00000000-0005-0000-0000-0000497E0000}"/>
    <cellStyle name="Normal 17 6 4" xfId="32320" xr:uid="{00000000-0005-0000-0000-00004A7E0000}"/>
    <cellStyle name="Normal 17 6 4 2" xfId="32321" xr:uid="{00000000-0005-0000-0000-00004B7E0000}"/>
    <cellStyle name="Normal 17 6 4 3" xfId="32322" xr:uid="{00000000-0005-0000-0000-00004C7E0000}"/>
    <cellStyle name="Normal 17 6 4 4" xfId="32323" xr:uid="{00000000-0005-0000-0000-00004D7E0000}"/>
    <cellStyle name="Normal 17 6 4 5" xfId="32324" xr:uid="{00000000-0005-0000-0000-00004E7E0000}"/>
    <cellStyle name="Normal 17 6 5" xfId="32325" xr:uid="{00000000-0005-0000-0000-00004F7E0000}"/>
    <cellStyle name="Normal 17 6 5 2" xfId="32326" xr:uid="{00000000-0005-0000-0000-0000507E0000}"/>
    <cellStyle name="Normal 17 6 5 3" xfId="32327" xr:uid="{00000000-0005-0000-0000-0000517E0000}"/>
    <cellStyle name="Normal 17 6 5 4" xfId="32328" xr:uid="{00000000-0005-0000-0000-0000527E0000}"/>
    <cellStyle name="Normal 17 6 5 5" xfId="32329" xr:uid="{00000000-0005-0000-0000-0000537E0000}"/>
    <cellStyle name="Normal 17 6 6" xfId="32330" xr:uid="{00000000-0005-0000-0000-0000547E0000}"/>
    <cellStyle name="Normal 17 6 6 2" xfId="32331" xr:uid="{00000000-0005-0000-0000-0000557E0000}"/>
    <cellStyle name="Normal 17 6 6 3" xfId="32332" xr:uid="{00000000-0005-0000-0000-0000567E0000}"/>
    <cellStyle name="Normal 17 6 6 4" xfId="32333" xr:uid="{00000000-0005-0000-0000-0000577E0000}"/>
    <cellStyle name="Normal 17 6 6 5" xfId="32334" xr:uid="{00000000-0005-0000-0000-0000587E0000}"/>
    <cellStyle name="Normal 17 6 7" xfId="32335" xr:uid="{00000000-0005-0000-0000-0000597E0000}"/>
    <cellStyle name="Normal 17 6 8" xfId="32336" xr:uid="{00000000-0005-0000-0000-00005A7E0000}"/>
    <cellStyle name="Normal 17 6 9" xfId="32337" xr:uid="{00000000-0005-0000-0000-00005B7E0000}"/>
    <cellStyle name="Normal 17 60" xfId="32338" xr:uid="{00000000-0005-0000-0000-00005C7E0000}"/>
    <cellStyle name="Normal 17 61" xfId="32339" xr:uid="{00000000-0005-0000-0000-00005D7E0000}"/>
    <cellStyle name="Normal 17 62" xfId="32340" xr:uid="{00000000-0005-0000-0000-00005E7E0000}"/>
    <cellStyle name="Normal 17 63" xfId="32341" xr:uid="{00000000-0005-0000-0000-00005F7E0000}"/>
    <cellStyle name="Normal 17 64" xfId="32342" xr:uid="{00000000-0005-0000-0000-0000607E0000}"/>
    <cellStyle name="Normal 17 65" xfId="32343" xr:uid="{00000000-0005-0000-0000-0000617E0000}"/>
    <cellStyle name="Normal 17 66" xfId="32344" xr:uid="{00000000-0005-0000-0000-0000627E0000}"/>
    <cellStyle name="Normal 17 67" xfId="32345" xr:uid="{00000000-0005-0000-0000-0000637E0000}"/>
    <cellStyle name="Normal 17 68" xfId="32346" xr:uid="{00000000-0005-0000-0000-0000647E0000}"/>
    <cellStyle name="Normal 17 69" xfId="32347" xr:uid="{00000000-0005-0000-0000-0000657E0000}"/>
    <cellStyle name="Normal 17 7" xfId="32348" xr:uid="{00000000-0005-0000-0000-0000667E0000}"/>
    <cellStyle name="Normal 17 7 10" xfId="32349" xr:uid="{00000000-0005-0000-0000-0000677E0000}"/>
    <cellStyle name="Normal 17 7 2" xfId="32350" xr:uid="{00000000-0005-0000-0000-0000687E0000}"/>
    <cellStyle name="Normal 17 7 2 2" xfId="32351" xr:uid="{00000000-0005-0000-0000-0000697E0000}"/>
    <cellStyle name="Normal 17 7 2 2 2" xfId="32352" xr:uid="{00000000-0005-0000-0000-00006A7E0000}"/>
    <cellStyle name="Normal 17 7 2 2 3" xfId="32353" xr:uid="{00000000-0005-0000-0000-00006B7E0000}"/>
    <cellStyle name="Normal 17 7 2 2 4" xfId="32354" xr:uid="{00000000-0005-0000-0000-00006C7E0000}"/>
    <cellStyle name="Normal 17 7 2 2 5" xfId="32355" xr:uid="{00000000-0005-0000-0000-00006D7E0000}"/>
    <cellStyle name="Normal 17 7 2 3" xfId="32356" xr:uid="{00000000-0005-0000-0000-00006E7E0000}"/>
    <cellStyle name="Normal 17 7 2 3 2" xfId="32357" xr:uid="{00000000-0005-0000-0000-00006F7E0000}"/>
    <cellStyle name="Normal 17 7 2 3 3" xfId="32358" xr:uid="{00000000-0005-0000-0000-0000707E0000}"/>
    <cellStyle name="Normal 17 7 2 3 4" xfId="32359" xr:uid="{00000000-0005-0000-0000-0000717E0000}"/>
    <cellStyle name="Normal 17 7 2 3 5" xfId="32360" xr:uid="{00000000-0005-0000-0000-0000727E0000}"/>
    <cellStyle name="Normal 17 7 2 4" xfId="32361" xr:uid="{00000000-0005-0000-0000-0000737E0000}"/>
    <cellStyle name="Normal 17 7 2 4 2" xfId="32362" xr:uid="{00000000-0005-0000-0000-0000747E0000}"/>
    <cellStyle name="Normal 17 7 2 4 3" xfId="32363" xr:uid="{00000000-0005-0000-0000-0000757E0000}"/>
    <cellStyle name="Normal 17 7 2 4 4" xfId="32364" xr:uid="{00000000-0005-0000-0000-0000767E0000}"/>
    <cellStyle name="Normal 17 7 2 4 5" xfId="32365" xr:uid="{00000000-0005-0000-0000-0000777E0000}"/>
    <cellStyle name="Normal 17 7 2 5" xfId="32366" xr:uid="{00000000-0005-0000-0000-0000787E0000}"/>
    <cellStyle name="Normal 17 7 2 5 2" xfId="32367" xr:uid="{00000000-0005-0000-0000-0000797E0000}"/>
    <cellStyle name="Normal 17 7 2 5 3" xfId="32368" xr:uid="{00000000-0005-0000-0000-00007A7E0000}"/>
    <cellStyle name="Normal 17 7 2 5 4" xfId="32369" xr:uid="{00000000-0005-0000-0000-00007B7E0000}"/>
    <cellStyle name="Normal 17 7 2 5 5" xfId="32370" xr:uid="{00000000-0005-0000-0000-00007C7E0000}"/>
    <cellStyle name="Normal 17 7 2 6" xfId="32371" xr:uid="{00000000-0005-0000-0000-00007D7E0000}"/>
    <cellStyle name="Normal 17 7 2 7" xfId="32372" xr:uid="{00000000-0005-0000-0000-00007E7E0000}"/>
    <cellStyle name="Normal 17 7 2 8" xfId="32373" xr:uid="{00000000-0005-0000-0000-00007F7E0000}"/>
    <cellStyle name="Normal 17 7 2 9" xfId="32374" xr:uid="{00000000-0005-0000-0000-0000807E0000}"/>
    <cellStyle name="Normal 17 7 3" xfId="32375" xr:uid="{00000000-0005-0000-0000-0000817E0000}"/>
    <cellStyle name="Normal 17 7 3 2" xfId="32376" xr:uid="{00000000-0005-0000-0000-0000827E0000}"/>
    <cellStyle name="Normal 17 7 3 3" xfId="32377" xr:uid="{00000000-0005-0000-0000-0000837E0000}"/>
    <cellStyle name="Normal 17 7 3 4" xfId="32378" xr:uid="{00000000-0005-0000-0000-0000847E0000}"/>
    <cellStyle name="Normal 17 7 3 5" xfId="32379" xr:uid="{00000000-0005-0000-0000-0000857E0000}"/>
    <cellStyle name="Normal 17 7 4" xfId="32380" xr:uid="{00000000-0005-0000-0000-0000867E0000}"/>
    <cellStyle name="Normal 17 7 4 2" xfId="32381" xr:uid="{00000000-0005-0000-0000-0000877E0000}"/>
    <cellStyle name="Normal 17 7 4 3" xfId="32382" xr:uid="{00000000-0005-0000-0000-0000887E0000}"/>
    <cellStyle name="Normal 17 7 4 4" xfId="32383" xr:uid="{00000000-0005-0000-0000-0000897E0000}"/>
    <cellStyle name="Normal 17 7 4 5" xfId="32384" xr:uid="{00000000-0005-0000-0000-00008A7E0000}"/>
    <cellStyle name="Normal 17 7 5" xfId="32385" xr:uid="{00000000-0005-0000-0000-00008B7E0000}"/>
    <cellStyle name="Normal 17 7 5 2" xfId="32386" xr:uid="{00000000-0005-0000-0000-00008C7E0000}"/>
    <cellStyle name="Normal 17 7 5 3" xfId="32387" xr:uid="{00000000-0005-0000-0000-00008D7E0000}"/>
    <cellStyle name="Normal 17 7 5 4" xfId="32388" xr:uid="{00000000-0005-0000-0000-00008E7E0000}"/>
    <cellStyle name="Normal 17 7 5 5" xfId="32389" xr:uid="{00000000-0005-0000-0000-00008F7E0000}"/>
    <cellStyle name="Normal 17 7 6" xfId="32390" xr:uid="{00000000-0005-0000-0000-0000907E0000}"/>
    <cellStyle name="Normal 17 7 6 2" xfId="32391" xr:uid="{00000000-0005-0000-0000-0000917E0000}"/>
    <cellStyle name="Normal 17 7 6 3" xfId="32392" xr:uid="{00000000-0005-0000-0000-0000927E0000}"/>
    <cellStyle name="Normal 17 7 6 4" xfId="32393" xr:uid="{00000000-0005-0000-0000-0000937E0000}"/>
    <cellStyle name="Normal 17 7 6 5" xfId="32394" xr:uid="{00000000-0005-0000-0000-0000947E0000}"/>
    <cellStyle name="Normal 17 7 7" xfId="32395" xr:uid="{00000000-0005-0000-0000-0000957E0000}"/>
    <cellStyle name="Normal 17 7 8" xfId="32396" xr:uid="{00000000-0005-0000-0000-0000967E0000}"/>
    <cellStyle name="Normal 17 7 9" xfId="32397" xr:uid="{00000000-0005-0000-0000-0000977E0000}"/>
    <cellStyle name="Normal 17 70" xfId="32398" xr:uid="{00000000-0005-0000-0000-0000987E0000}"/>
    <cellStyle name="Normal 17 71" xfId="32399" xr:uid="{00000000-0005-0000-0000-0000997E0000}"/>
    <cellStyle name="Normal 17 72" xfId="32400" xr:uid="{00000000-0005-0000-0000-00009A7E0000}"/>
    <cellStyle name="Normal 17 73" xfId="32401" xr:uid="{00000000-0005-0000-0000-00009B7E0000}"/>
    <cellStyle name="Normal 17 74" xfId="32402" xr:uid="{00000000-0005-0000-0000-00009C7E0000}"/>
    <cellStyle name="Normal 17 75" xfId="32403" xr:uid="{00000000-0005-0000-0000-00009D7E0000}"/>
    <cellStyle name="Normal 17 76" xfId="32404" xr:uid="{00000000-0005-0000-0000-00009E7E0000}"/>
    <cellStyle name="Normal 17 77" xfId="32405" xr:uid="{00000000-0005-0000-0000-00009F7E0000}"/>
    <cellStyle name="Normal 17 78" xfId="32406" xr:uid="{00000000-0005-0000-0000-0000A07E0000}"/>
    <cellStyle name="Normal 17 79" xfId="32407" xr:uid="{00000000-0005-0000-0000-0000A17E0000}"/>
    <cellStyle name="Normal 17 8" xfId="32408" xr:uid="{00000000-0005-0000-0000-0000A27E0000}"/>
    <cellStyle name="Normal 17 8 10" xfId="32409" xr:uid="{00000000-0005-0000-0000-0000A37E0000}"/>
    <cellStyle name="Normal 17 8 2" xfId="32410" xr:uid="{00000000-0005-0000-0000-0000A47E0000}"/>
    <cellStyle name="Normal 17 8 2 2" xfId="32411" xr:uid="{00000000-0005-0000-0000-0000A57E0000}"/>
    <cellStyle name="Normal 17 8 2 2 2" xfId="32412" xr:uid="{00000000-0005-0000-0000-0000A67E0000}"/>
    <cellStyle name="Normal 17 8 2 2 3" xfId="32413" xr:uid="{00000000-0005-0000-0000-0000A77E0000}"/>
    <cellStyle name="Normal 17 8 2 2 4" xfId="32414" xr:uid="{00000000-0005-0000-0000-0000A87E0000}"/>
    <cellStyle name="Normal 17 8 2 2 5" xfId="32415" xr:uid="{00000000-0005-0000-0000-0000A97E0000}"/>
    <cellStyle name="Normal 17 8 2 3" xfId="32416" xr:uid="{00000000-0005-0000-0000-0000AA7E0000}"/>
    <cellStyle name="Normal 17 8 2 3 2" xfId="32417" xr:uid="{00000000-0005-0000-0000-0000AB7E0000}"/>
    <cellStyle name="Normal 17 8 2 3 3" xfId="32418" xr:uid="{00000000-0005-0000-0000-0000AC7E0000}"/>
    <cellStyle name="Normal 17 8 2 3 4" xfId="32419" xr:uid="{00000000-0005-0000-0000-0000AD7E0000}"/>
    <cellStyle name="Normal 17 8 2 3 5" xfId="32420" xr:uid="{00000000-0005-0000-0000-0000AE7E0000}"/>
    <cellStyle name="Normal 17 8 2 4" xfId="32421" xr:uid="{00000000-0005-0000-0000-0000AF7E0000}"/>
    <cellStyle name="Normal 17 8 2 4 2" xfId="32422" xr:uid="{00000000-0005-0000-0000-0000B07E0000}"/>
    <cellStyle name="Normal 17 8 2 4 3" xfId="32423" xr:uid="{00000000-0005-0000-0000-0000B17E0000}"/>
    <cellStyle name="Normal 17 8 2 4 4" xfId="32424" xr:uid="{00000000-0005-0000-0000-0000B27E0000}"/>
    <cellStyle name="Normal 17 8 2 4 5" xfId="32425" xr:uid="{00000000-0005-0000-0000-0000B37E0000}"/>
    <cellStyle name="Normal 17 8 2 5" xfId="32426" xr:uid="{00000000-0005-0000-0000-0000B47E0000}"/>
    <cellStyle name="Normal 17 8 2 5 2" xfId="32427" xr:uid="{00000000-0005-0000-0000-0000B57E0000}"/>
    <cellStyle name="Normal 17 8 2 5 3" xfId="32428" xr:uid="{00000000-0005-0000-0000-0000B67E0000}"/>
    <cellStyle name="Normal 17 8 2 5 4" xfId="32429" xr:uid="{00000000-0005-0000-0000-0000B77E0000}"/>
    <cellStyle name="Normal 17 8 2 5 5" xfId="32430" xr:uid="{00000000-0005-0000-0000-0000B87E0000}"/>
    <cellStyle name="Normal 17 8 2 6" xfId="32431" xr:uid="{00000000-0005-0000-0000-0000B97E0000}"/>
    <cellStyle name="Normal 17 8 2 7" xfId="32432" xr:uid="{00000000-0005-0000-0000-0000BA7E0000}"/>
    <cellStyle name="Normal 17 8 2 8" xfId="32433" xr:uid="{00000000-0005-0000-0000-0000BB7E0000}"/>
    <cellStyle name="Normal 17 8 2 9" xfId="32434" xr:uid="{00000000-0005-0000-0000-0000BC7E0000}"/>
    <cellStyle name="Normal 17 8 3" xfId="32435" xr:uid="{00000000-0005-0000-0000-0000BD7E0000}"/>
    <cellStyle name="Normal 17 8 3 2" xfId="32436" xr:uid="{00000000-0005-0000-0000-0000BE7E0000}"/>
    <cellStyle name="Normal 17 8 3 3" xfId="32437" xr:uid="{00000000-0005-0000-0000-0000BF7E0000}"/>
    <cellStyle name="Normal 17 8 3 4" xfId="32438" xr:uid="{00000000-0005-0000-0000-0000C07E0000}"/>
    <cellStyle name="Normal 17 8 3 5" xfId="32439" xr:uid="{00000000-0005-0000-0000-0000C17E0000}"/>
    <cellStyle name="Normal 17 8 4" xfId="32440" xr:uid="{00000000-0005-0000-0000-0000C27E0000}"/>
    <cellStyle name="Normal 17 8 4 2" xfId="32441" xr:uid="{00000000-0005-0000-0000-0000C37E0000}"/>
    <cellStyle name="Normal 17 8 4 3" xfId="32442" xr:uid="{00000000-0005-0000-0000-0000C47E0000}"/>
    <cellStyle name="Normal 17 8 4 4" xfId="32443" xr:uid="{00000000-0005-0000-0000-0000C57E0000}"/>
    <cellStyle name="Normal 17 8 4 5" xfId="32444" xr:uid="{00000000-0005-0000-0000-0000C67E0000}"/>
    <cellStyle name="Normal 17 8 5" xfId="32445" xr:uid="{00000000-0005-0000-0000-0000C77E0000}"/>
    <cellStyle name="Normal 17 8 5 2" xfId="32446" xr:uid="{00000000-0005-0000-0000-0000C87E0000}"/>
    <cellStyle name="Normal 17 8 5 3" xfId="32447" xr:uid="{00000000-0005-0000-0000-0000C97E0000}"/>
    <cellStyle name="Normal 17 8 5 4" xfId="32448" xr:uid="{00000000-0005-0000-0000-0000CA7E0000}"/>
    <cellStyle name="Normal 17 8 5 5" xfId="32449" xr:uid="{00000000-0005-0000-0000-0000CB7E0000}"/>
    <cellStyle name="Normal 17 8 6" xfId="32450" xr:uid="{00000000-0005-0000-0000-0000CC7E0000}"/>
    <cellStyle name="Normal 17 8 6 2" xfId="32451" xr:uid="{00000000-0005-0000-0000-0000CD7E0000}"/>
    <cellStyle name="Normal 17 8 6 3" xfId="32452" xr:uid="{00000000-0005-0000-0000-0000CE7E0000}"/>
    <cellStyle name="Normal 17 8 6 4" xfId="32453" xr:uid="{00000000-0005-0000-0000-0000CF7E0000}"/>
    <cellStyle name="Normal 17 8 6 5" xfId="32454" xr:uid="{00000000-0005-0000-0000-0000D07E0000}"/>
    <cellStyle name="Normal 17 8 7" xfId="32455" xr:uid="{00000000-0005-0000-0000-0000D17E0000}"/>
    <cellStyle name="Normal 17 8 8" xfId="32456" xr:uid="{00000000-0005-0000-0000-0000D27E0000}"/>
    <cellStyle name="Normal 17 8 9" xfId="32457" xr:uid="{00000000-0005-0000-0000-0000D37E0000}"/>
    <cellStyle name="Normal 17 80" xfId="32458" xr:uid="{00000000-0005-0000-0000-0000D47E0000}"/>
    <cellStyle name="Normal 17 81" xfId="32459" xr:uid="{00000000-0005-0000-0000-0000D57E0000}"/>
    <cellStyle name="Normal 17 82" xfId="32460" xr:uid="{00000000-0005-0000-0000-0000D67E0000}"/>
    <cellStyle name="Normal 17 83" xfId="32461" xr:uid="{00000000-0005-0000-0000-0000D77E0000}"/>
    <cellStyle name="Normal 17 84" xfId="32462" xr:uid="{00000000-0005-0000-0000-0000D87E0000}"/>
    <cellStyle name="Normal 17 85" xfId="32463" xr:uid="{00000000-0005-0000-0000-0000D97E0000}"/>
    <cellStyle name="Normal 17 86" xfId="32464" xr:uid="{00000000-0005-0000-0000-0000DA7E0000}"/>
    <cellStyle name="Normal 17 87" xfId="32465" xr:uid="{00000000-0005-0000-0000-0000DB7E0000}"/>
    <cellStyle name="Normal 17 88" xfId="32466" xr:uid="{00000000-0005-0000-0000-0000DC7E0000}"/>
    <cellStyle name="Normal 17 89" xfId="32467" xr:uid="{00000000-0005-0000-0000-0000DD7E0000}"/>
    <cellStyle name="Normal 17 9" xfId="32468" xr:uid="{00000000-0005-0000-0000-0000DE7E0000}"/>
    <cellStyle name="Normal 17 9 10" xfId="32469" xr:uid="{00000000-0005-0000-0000-0000DF7E0000}"/>
    <cellStyle name="Normal 17 9 2" xfId="32470" xr:uid="{00000000-0005-0000-0000-0000E07E0000}"/>
    <cellStyle name="Normal 17 9 2 2" xfId="32471" xr:uid="{00000000-0005-0000-0000-0000E17E0000}"/>
    <cellStyle name="Normal 17 9 2 2 2" xfId="32472" xr:uid="{00000000-0005-0000-0000-0000E27E0000}"/>
    <cellStyle name="Normal 17 9 2 2 3" xfId="32473" xr:uid="{00000000-0005-0000-0000-0000E37E0000}"/>
    <cellStyle name="Normal 17 9 2 2 4" xfId="32474" xr:uid="{00000000-0005-0000-0000-0000E47E0000}"/>
    <cellStyle name="Normal 17 9 2 2 5" xfId="32475" xr:uid="{00000000-0005-0000-0000-0000E57E0000}"/>
    <cellStyle name="Normal 17 9 2 3" xfId="32476" xr:uid="{00000000-0005-0000-0000-0000E67E0000}"/>
    <cellStyle name="Normal 17 9 2 3 2" xfId="32477" xr:uid="{00000000-0005-0000-0000-0000E77E0000}"/>
    <cellStyle name="Normal 17 9 2 3 3" xfId="32478" xr:uid="{00000000-0005-0000-0000-0000E87E0000}"/>
    <cellStyle name="Normal 17 9 2 3 4" xfId="32479" xr:uid="{00000000-0005-0000-0000-0000E97E0000}"/>
    <cellStyle name="Normal 17 9 2 3 5" xfId="32480" xr:uid="{00000000-0005-0000-0000-0000EA7E0000}"/>
    <cellStyle name="Normal 17 9 2 4" xfId="32481" xr:uid="{00000000-0005-0000-0000-0000EB7E0000}"/>
    <cellStyle name="Normal 17 9 2 4 2" xfId="32482" xr:uid="{00000000-0005-0000-0000-0000EC7E0000}"/>
    <cellStyle name="Normal 17 9 2 4 3" xfId="32483" xr:uid="{00000000-0005-0000-0000-0000ED7E0000}"/>
    <cellStyle name="Normal 17 9 2 4 4" xfId="32484" xr:uid="{00000000-0005-0000-0000-0000EE7E0000}"/>
    <cellStyle name="Normal 17 9 2 4 5" xfId="32485" xr:uid="{00000000-0005-0000-0000-0000EF7E0000}"/>
    <cellStyle name="Normal 17 9 2 5" xfId="32486" xr:uid="{00000000-0005-0000-0000-0000F07E0000}"/>
    <cellStyle name="Normal 17 9 2 5 2" xfId="32487" xr:uid="{00000000-0005-0000-0000-0000F17E0000}"/>
    <cellStyle name="Normal 17 9 2 5 3" xfId="32488" xr:uid="{00000000-0005-0000-0000-0000F27E0000}"/>
    <cellStyle name="Normal 17 9 2 5 4" xfId="32489" xr:uid="{00000000-0005-0000-0000-0000F37E0000}"/>
    <cellStyle name="Normal 17 9 2 5 5" xfId="32490" xr:uid="{00000000-0005-0000-0000-0000F47E0000}"/>
    <cellStyle name="Normal 17 9 2 6" xfId="32491" xr:uid="{00000000-0005-0000-0000-0000F57E0000}"/>
    <cellStyle name="Normal 17 9 2 7" xfId="32492" xr:uid="{00000000-0005-0000-0000-0000F67E0000}"/>
    <cellStyle name="Normal 17 9 2 8" xfId="32493" xr:uid="{00000000-0005-0000-0000-0000F77E0000}"/>
    <cellStyle name="Normal 17 9 2 9" xfId="32494" xr:uid="{00000000-0005-0000-0000-0000F87E0000}"/>
    <cellStyle name="Normal 17 9 3" xfId="32495" xr:uid="{00000000-0005-0000-0000-0000F97E0000}"/>
    <cellStyle name="Normal 17 9 3 2" xfId="32496" xr:uid="{00000000-0005-0000-0000-0000FA7E0000}"/>
    <cellStyle name="Normal 17 9 3 3" xfId="32497" xr:uid="{00000000-0005-0000-0000-0000FB7E0000}"/>
    <cellStyle name="Normal 17 9 3 4" xfId="32498" xr:uid="{00000000-0005-0000-0000-0000FC7E0000}"/>
    <cellStyle name="Normal 17 9 3 5" xfId="32499" xr:uid="{00000000-0005-0000-0000-0000FD7E0000}"/>
    <cellStyle name="Normal 17 9 4" xfId="32500" xr:uid="{00000000-0005-0000-0000-0000FE7E0000}"/>
    <cellStyle name="Normal 17 9 4 2" xfId="32501" xr:uid="{00000000-0005-0000-0000-0000FF7E0000}"/>
    <cellStyle name="Normal 17 9 4 3" xfId="32502" xr:uid="{00000000-0005-0000-0000-0000007F0000}"/>
    <cellStyle name="Normal 17 9 4 4" xfId="32503" xr:uid="{00000000-0005-0000-0000-0000017F0000}"/>
    <cellStyle name="Normal 17 9 4 5" xfId="32504" xr:uid="{00000000-0005-0000-0000-0000027F0000}"/>
    <cellStyle name="Normal 17 9 5" xfId="32505" xr:uid="{00000000-0005-0000-0000-0000037F0000}"/>
    <cellStyle name="Normal 17 9 5 2" xfId="32506" xr:uid="{00000000-0005-0000-0000-0000047F0000}"/>
    <cellStyle name="Normal 17 9 5 3" xfId="32507" xr:uid="{00000000-0005-0000-0000-0000057F0000}"/>
    <cellStyle name="Normal 17 9 5 4" xfId="32508" xr:uid="{00000000-0005-0000-0000-0000067F0000}"/>
    <cellStyle name="Normal 17 9 5 5" xfId="32509" xr:uid="{00000000-0005-0000-0000-0000077F0000}"/>
    <cellStyle name="Normal 17 9 6" xfId="32510" xr:uid="{00000000-0005-0000-0000-0000087F0000}"/>
    <cellStyle name="Normal 17 9 6 2" xfId="32511" xr:uid="{00000000-0005-0000-0000-0000097F0000}"/>
    <cellStyle name="Normal 17 9 6 3" xfId="32512" xr:uid="{00000000-0005-0000-0000-00000A7F0000}"/>
    <cellStyle name="Normal 17 9 6 4" xfId="32513" xr:uid="{00000000-0005-0000-0000-00000B7F0000}"/>
    <cellStyle name="Normal 17 9 6 5" xfId="32514" xr:uid="{00000000-0005-0000-0000-00000C7F0000}"/>
    <cellStyle name="Normal 17 9 7" xfId="32515" xr:uid="{00000000-0005-0000-0000-00000D7F0000}"/>
    <cellStyle name="Normal 17 9 8" xfId="32516" xr:uid="{00000000-0005-0000-0000-00000E7F0000}"/>
    <cellStyle name="Normal 17 9 9" xfId="32517" xr:uid="{00000000-0005-0000-0000-00000F7F0000}"/>
    <cellStyle name="Normal 17 90" xfId="32518" xr:uid="{00000000-0005-0000-0000-0000107F0000}"/>
    <cellStyle name="Normal 17 91" xfId="32519" xr:uid="{00000000-0005-0000-0000-0000117F0000}"/>
    <cellStyle name="Normal 17 92" xfId="32520" xr:uid="{00000000-0005-0000-0000-0000127F0000}"/>
    <cellStyle name="Normal 17 93" xfId="32521" xr:uid="{00000000-0005-0000-0000-0000137F0000}"/>
    <cellStyle name="Normal 17 94" xfId="32522" xr:uid="{00000000-0005-0000-0000-0000147F0000}"/>
    <cellStyle name="Normal 17 95" xfId="32523" xr:uid="{00000000-0005-0000-0000-0000157F0000}"/>
    <cellStyle name="Normal 17 96" xfId="32524" xr:uid="{00000000-0005-0000-0000-0000167F0000}"/>
    <cellStyle name="Normal 17 97" xfId="32525" xr:uid="{00000000-0005-0000-0000-0000177F0000}"/>
    <cellStyle name="Normal 17 98" xfId="32526" xr:uid="{00000000-0005-0000-0000-0000187F0000}"/>
    <cellStyle name="Normal 17 99" xfId="32527" xr:uid="{00000000-0005-0000-0000-0000197F0000}"/>
    <cellStyle name="Normal 170" xfId="44846" xr:uid="{00000000-0005-0000-0000-00001A7F0000}"/>
    <cellStyle name="Normal 171" xfId="44848" xr:uid="{00000000-0005-0000-0000-00001B7F0000}"/>
    <cellStyle name="Normal 172" xfId="44850" xr:uid="{00000000-0005-0000-0000-00001C7F0000}"/>
    <cellStyle name="Normal 173" xfId="44853" xr:uid="{00000000-0005-0000-0000-00001D7F0000}"/>
    <cellStyle name="Normal 174" xfId="44855" xr:uid="{00000000-0005-0000-0000-00001E7F0000}"/>
    <cellStyle name="Normal 175" xfId="44862" xr:uid="{00000000-0005-0000-0000-00001F7F0000}"/>
    <cellStyle name="Normal 176" xfId="44864" xr:uid="{00000000-0005-0000-0000-0000207F0000}"/>
    <cellStyle name="Normal 177" xfId="44869" xr:uid="{00000000-0005-0000-0000-0000217F0000}"/>
    <cellStyle name="Normal 18" xfId="32528" xr:uid="{00000000-0005-0000-0000-0000227F0000}"/>
    <cellStyle name="Normal 18 10" xfId="32529" xr:uid="{00000000-0005-0000-0000-0000237F0000}"/>
    <cellStyle name="Normal 18 10 2" xfId="32530" xr:uid="{00000000-0005-0000-0000-0000247F0000}"/>
    <cellStyle name="Normal 18 10 3" xfId="32531" xr:uid="{00000000-0005-0000-0000-0000257F0000}"/>
    <cellStyle name="Normal 18 10 4" xfId="32532" xr:uid="{00000000-0005-0000-0000-0000267F0000}"/>
    <cellStyle name="Normal 18 10 5" xfId="32533" xr:uid="{00000000-0005-0000-0000-0000277F0000}"/>
    <cellStyle name="Normal 18 100" xfId="32534" xr:uid="{00000000-0005-0000-0000-0000287F0000}"/>
    <cellStyle name="Normal 18 101" xfId="32535" xr:uid="{00000000-0005-0000-0000-0000297F0000}"/>
    <cellStyle name="Normal 18 102" xfId="32536" xr:uid="{00000000-0005-0000-0000-00002A7F0000}"/>
    <cellStyle name="Normal 18 103" xfId="32537" xr:uid="{00000000-0005-0000-0000-00002B7F0000}"/>
    <cellStyle name="Normal 18 104" xfId="32538" xr:uid="{00000000-0005-0000-0000-00002C7F0000}"/>
    <cellStyle name="Normal 18 105" xfId="32539" xr:uid="{00000000-0005-0000-0000-00002D7F0000}"/>
    <cellStyle name="Normal 18 106" xfId="32540" xr:uid="{00000000-0005-0000-0000-00002E7F0000}"/>
    <cellStyle name="Normal 18 107" xfId="32541" xr:uid="{00000000-0005-0000-0000-00002F7F0000}"/>
    <cellStyle name="Normal 18 108" xfId="32542" xr:uid="{00000000-0005-0000-0000-0000307F0000}"/>
    <cellStyle name="Normal 18 109" xfId="32543" xr:uid="{00000000-0005-0000-0000-0000317F0000}"/>
    <cellStyle name="Normal 18 11" xfId="32544" xr:uid="{00000000-0005-0000-0000-0000327F0000}"/>
    <cellStyle name="Normal 18 11 2" xfId="32545" xr:uid="{00000000-0005-0000-0000-0000337F0000}"/>
    <cellStyle name="Normal 18 11 3" xfId="32546" xr:uid="{00000000-0005-0000-0000-0000347F0000}"/>
    <cellStyle name="Normal 18 11 4" xfId="32547" xr:uid="{00000000-0005-0000-0000-0000357F0000}"/>
    <cellStyle name="Normal 18 11 5" xfId="32548" xr:uid="{00000000-0005-0000-0000-0000367F0000}"/>
    <cellStyle name="Normal 18 110" xfId="32549" xr:uid="{00000000-0005-0000-0000-0000377F0000}"/>
    <cellStyle name="Normal 18 111" xfId="32550" xr:uid="{00000000-0005-0000-0000-0000387F0000}"/>
    <cellStyle name="Normal 18 112" xfId="32551" xr:uid="{00000000-0005-0000-0000-0000397F0000}"/>
    <cellStyle name="Normal 18 113" xfId="32552" xr:uid="{00000000-0005-0000-0000-00003A7F0000}"/>
    <cellStyle name="Normal 18 114" xfId="32553" xr:uid="{00000000-0005-0000-0000-00003B7F0000}"/>
    <cellStyle name="Normal 18 115" xfId="32554" xr:uid="{00000000-0005-0000-0000-00003C7F0000}"/>
    <cellStyle name="Normal 18 116" xfId="32555" xr:uid="{00000000-0005-0000-0000-00003D7F0000}"/>
    <cellStyle name="Normal 18 117" xfId="32556" xr:uid="{00000000-0005-0000-0000-00003E7F0000}"/>
    <cellStyle name="Normal 18 118" xfId="32557" xr:uid="{00000000-0005-0000-0000-00003F7F0000}"/>
    <cellStyle name="Normal 18 119" xfId="32558" xr:uid="{00000000-0005-0000-0000-0000407F0000}"/>
    <cellStyle name="Normal 18 12" xfId="32559" xr:uid="{00000000-0005-0000-0000-0000417F0000}"/>
    <cellStyle name="Normal 18 12 2" xfId="32560" xr:uid="{00000000-0005-0000-0000-0000427F0000}"/>
    <cellStyle name="Normal 18 12 3" xfId="32561" xr:uid="{00000000-0005-0000-0000-0000437F0000}"/>
    <cellStyle name="Normal 18 12 4" xfId="32562" xr:uid="{00000000-0005-0000-0000-0000447F0000}"/>
    <cellStyle name="Normal 18 12 5" xfId="32563" xr:uid="{00000000-0005-0000-0000-0000457F0000}"/>
    <cellStyle name="Normal 18 120" xfId="32564" xr:uid="{00000000-0005-0000-0000-0000467F0000}"/>
    <cellStyle name="Normal 18 121" xfId="32565" xr:uid="{00000000-0005-0000-0000-0000477F0000}"/>
    <cellStyle name="Normal 18 122" xfId="32566" xr:uid="{00000000-0005-0000-0000-0000487F0000}"/>
    <cellStyle name="Normal 18 123" xfId="32567" xr:uid="{00000000-0005-0000-0000-0000497F0000}"/>
    <cellStyle name="Normal 18 124" xfId="32568" xr:uid="{00000000-0005-0000-0000-00004A7F0000}"/>
    <cellStyle name="Normal 18 125" xfId="32569" xr:uid="{00000000-0005-0000-0000-00004B7F0000}"/>
    <cellStyle name="Normal 18 126" xfId="32570" xr:uid="{00000000-0005-0000-0000-00004C7F0000}"/>
    <cellStyle name="Normal 18 127" xfId="32571" xr:uid="{00000000-0005-0000-0000-00004D7F0000}"/>
    <cellStyle name="Normal 18 128" xfId="32572" xr:uid="{00000000-0005-0000-0000-00004E7F0000}"/>
    <cellStyle name="Normal 18 129" xfId="32573" xr:uid="{00000000-0005-0000-0000-00004F7F0000}"/>
    <cellStyle name="Normal 18 13" xfId="32574" xr:uid="{00000000-0005-0000-0000-0000507F0000}"/>
    <cellStyle name="Normal 18 13 2" xfId="32575" xr:uid="{00000000-0005-0000-0000-0000517F0000}"/>
    <cellStyle name="Normal 18 13 3" xfId="32576" xr:uid="{00000000-0005-0000-0000-0000527F0000}"/>
    <cellStyle name="Normal 18 13 4" xfId="32577" xr:uid="{00000000-0005-0000-0000-0000537F0000}"/>
    <cellStyle name="Normal 18 13 5" xfId="32578" xr:uid="{00000000-0005-0000-0000-0000547F0000}"/>
    <cellStyle name="Normal 18 130" xfId="32579" xr:uid="{00000000-0005-0000-0000-0000557F0000}"/>
    <cellStyle name="Normal 18 131" xfId="32580" xr:uid="{00000000-0005-0000-0000-0000567F0000}"/>
    <cellStyle name="Normal 18 132" xfId="32581" xr:uid="{00000000-0005-0000-0000-0000577F0000}"/>
    <cellStyle name="Normal 18 133" xfId="32582" xr:uid="{00000000-0005-0000-0000-0000587F0000}"/>
    <cellStyle name="Normal 18 134" xfId="32583" xr:uid="{00000000-0005-0000-0000-0000597F0000}"/>
    <cellStyle name="Normal 18 135" xfId="32584" xr:uid="{00000000-0005-0000-0000-00005A7F0000}"/>
    <cellStyle name="Normal 18 136" xfId="32585" xr:uid="{00000000-0005-0000-0000-00005B7F0000}"/>
    <cellStyle name="Normal 18 137" xfId="32586" xr:uid="{00000000-0005-0000-0000-00005C7F0000}"/>
    <cellStyle name="Normal 18 138" xfId="32587" xr:uid="{00000000-0005-0000-0000-00005D7F0000}"/>
    <cellStyle name="Normal 18 139" xfId="32588" xr:uid="{00000000-0005-0000-0000-00005E7F0000}"/>
    <cellStyle name="Normal 18 14" xfId="32589" xr:uid="{00000000-0005-0000-0000-00005F7F0000}"/>
    <cellStyle name="Normal 18 14 2" xfId="32590" xr:uid="{00000000-0005-0000-0000-0000607F0000}"/>
    <cellStyle name="Normal 18 14 3" xfId="32591" xr:uid="{00000000-0005-0000-0000-0000617F0000}"/>
    <cellStyle name="Normal 18 14 4" xfId="32592" xr:uid="{00000000-0005-0000-0000-0000627F0000}"/>
    <cellStyle name="Normal 18 14 5" xfId="32593" xr:uid="{00000000-0005-0000-0000-0000637F0000}"/>
    <cellStyle name="Normal 18 140" xfId="32594" xr:uid="{00000000-0005-0000-0000-0000647F0000}"/>
    <cellStyle name="Normal 18 141" xfId="32595" xr:uid="{00000000-0005-0000-0000-0000657F0000}"/>
    <cellStyle name="Normal 18 142" xfId="32596" xr:uid="{00000000-0005-0000-0000-0000667F0000}"/>
    <cellStyle name="Normal 18 143" xfId="32597" xr:uid="{00000000-0005-0000-0000-0000677F0000}"/>
    <cellStyle name="Normal 18 144" xfId="32598" xr:uid="{00000000-0005-0000-0000-0000687F0000}"/>
    <cellStyle name="Normal 18 145" xfId="32599" xr:uid="{00000000-0005-0000-0000-0000697F0000}"/>
    <cellStyle name="Normal 18 146" xfId="32600" xr:uid="{00000000-0005-0000-0000-00006A7F0000}"/>
    <cellStyle name="Normal 18 147" xfId="32601" xr:uid="{00000000-0005-0000-0000-00006B7F0000}"/>
    <cellStyle name="Normal 18 148" xfId="32602" xr:uid="{00000000-0005-0000-0000-00006C7F0000}"/>
    <cellStyle name="Normal 18 149" xfId="32603" xr:uid="{00000000-0005-0000-0000-00006D7F0000}"/>
    <cellStyle name="Normal 18 15" xfId="32604" xr:uid="{00000000-0005-0000-0000-00006E7F0000}"/>
    <cellStyle name="Normal 18 15 2" xfId="32605" xr:uid="{00000000-0005-0000-0000-00006F7F0000}"/>
    <cellStyle name="Normal 18 15 3" xfId="32606" xr:uid="{00000000-0005-0000-0000-0000707F0000}"/>
    <cellStyle name="Normal 18 15 4" xfId="32607" xr:uid="{00000000-0005-0000-0000-0000717F0000}"/>
    <cellStyle name="Normal 18 15 5" xfId="32608" xr:uid="{00000000-0005-0000-0000-0000727F0000}"/>
    <cellStyle name="Normal 18 150" xfId="32609" xr:uid="{00000000-0005-0000-0000-0000737F0000}"/>
    <cellStyle name="Normal 18 151" xfId="32610" xr:uid="{00000000-0005-0000-0000-0000747F0000}"/>
    <cellStyle name="Normal 18 152" xfId="32611" xr:uid="{00000000-0005-0000-0000-0000757F0000}"/>
    <cellStyle name="Normal 18 153" xfId="32612" xr:uid="{00000000-0005-0000-0000-0000767F0000}"/>
    <cellStyle name="Normal 18 154" xfId="32613" xr:uid="{00000000-0005-0000-0000-0000777F0000}"/>
    <cellStyle name="Normal 18 155" xfId="32614" xr:uid="{00000000-0005-0000-0000-0000787F0000}"/>
    <cellStyle name="Normal 18 156" xfId="32615" xr:uid="{00000000-0005-0000-0000-0000797F0000}"/>
    <cellStyle name="Normal 18 157" xfId="32616" xr:uid="{00000000-0005-0000-0000-00007A7F0000}"/>
    <cellStyle name="Normal 18 158" xfId="32617" xr:uid="{00000000-0005-0000-0000-00007B7F0000}"/>
    <cellStyle name="Normal 18 16" xfId="32618" xr:uid="{00000000-0005-0000-0000-00007C7F0000}"/>
    <cellStyle name="Normal 18 16 2" xfId="32619" xr:uid="{00000000-0005-0000-0000-00007D7F0000}"/>
    <cellStyle name="Normal 18 16 3" xfId="32620" xr:uid="{00000000-0005-0000-0000-00007E7F0000}"/>
    <cellStyle name="Normal 18 16 4" xfId="32621" xr:uid="{00000000-0005-0000-0000-00007F7F0000}"/>
    <cellStyle name="Normal 18 16 5" xfId="32622" xr:uid="{00000000-0005-0000-0000-0000807F0000}"/>
    <cellStyle name="Normal 18 17" xfId="32623" xr:uid="{00000000-0005-0000-0000-0000817F0000}"/>
    <cellStyle name="Normal 18 17 2" xfId="32624" xr:uid="{00000000-0005-0000-0000-0000827F0000}"/>
    <cellStyle name="Normal 18 17 3" xfId="32625" xr:uid="{00000000-0005-0000-0000-0000837F0000}"/>
    <cellStyle name="Normal 18 17 4" xfId="32626" xr:uid="{00000000-0005-0000-0000-0000847F0000}"/>
    <cellStyle name="Normal 18 17 5" xfId="32627" xr:uid="{00000000-0005-0000-0000-0000857F0000}"/>
    <cellStyle name="Normal 18 18" xfId="32628" xr:uid="{00000000-0005-0000-0000-0000867F0000}"/>
    <cellStyle name="Normal 18 19" xfId="32629" xr:uid="{00000000-0005-0000-0000-0000877F0000}"/>
    <cellStyle name="Normal 18 2" xfId="32630" xr:uid="{00000000-0005-0000-0000-0000887F0000}"/>
    <cellStyle name="Normal 18 2 2" xfId="32631" xr:uid="{00000000-0005-0000-0000-0000897F0000}"/>
    <cellStyle name="Normal 18 2 3" xfId="32632" xr:uid="{00000000-0005-0000-0000-00008A7F0000}"/>
    <cellStyle name="Normal 18 2 4" xfId="32633" xr:uid="{00000000-0005-0000-0000-00008B7F0000}"/>
    <cellStyle name="Normal 18 2 5" xfId="32634" xr:uid="{00000000-0005-0000-0000-00008C7F0000}"/>
    <cellStyle name="Normal 18 20" xfId="32635" xr:uid="{00000000-0005-0000-0000-00008D7F0000}"/>
    <cellStyle name="Normal 18 21" xfId="32636" xr:uid="{00000000-0005-0000-0000-00008E7F0000}"/>
    <cellStyle name="Normal 18 22" xfId="32637" xr:uid="{00000000-0005-0000-0000-00008F7F0000}"/>
    <cellStyle name="Normal 18 23" xfId="32638" xr:uid="{00000000-0005-0000-0000-0000907F0000}"/>
    <cellStyle name="Normal 18 24" xfId="32639" xr:uid="{00000000-0005-0000-0000-0000917F0000}"/>
    <cellStyle name="Normal 18 25" xfId="32640" xr:uid="{00000000-0005-0000-0000-0000927F0000}"/>
    <cellStyle name="Normal 18 26" xfId="32641" xr:uid="{00000000-0005-0000-0000-0000937F0000}"/>
    <cellStyle name="Normal 18 27" xfId="32642" xr:uid="{00000000-0005-0000-0000-0000947F0000}"/>
    <cellStyle name="Normal 18 28" xfId="32643" xr:uid="{00000000-0005-0000-0000-0000957F0000}"/>
    <cellStyle name="Normal 18 29" xfId="32644" xr:uid="{00000000-0005-0000-0000-0000967F0000}"/>
    <cellStyle name="Normal 18 3" xfId="32645" xr:uid="{00000000-0005-0000-0000-0000977F0000}"/>
    <cellStyle name="Normal 18 3 2" xfId="32646" xr:uid="{00000000-0005-0000-0000-0000987F0000}"/>
    <cellStyle name="Normal 18 3 3" xfId="32647" xr:uid="{00000000-0005-0000-0000-0000997F0000}"/>
    <cellStyle name="Normal 18 3 4" xfId="32648" xr:uid="{00000000-0005-0000-0000-00009A7F0000}"/>
    <cellStyle name="Normal 18 3 5" xfId="32649" xr:uid="{00000000-0005-0000-0000-00009B7F0000}"/>
    <cellStyle name="Normal 18 30" xfId="32650" xr:uid="{00000000-0005-0000-0000-00009C7F0000}"/>
    <cellStyle name="Normal 18 31" xfId="32651" xr:uid="{00000000-0005-0000-0000-00009D7F0000}"/>
    <cellStyle name="Normal 18 32" xfId="32652" xr:uid="{00000000-0005-0000-0000-00009E7F0000}"/>
    <cellStyle name="Normal 18 33" xfId="32653" xr:uid="{00000000-0005-0000-0000-00009F7F0000}"/>
    <cellStyle name="Normal 18 34" xfId="32654" xr:uid="{00000000-0005-0000-0000-0000A07F0000}"/>
    <cellStyle name="Normal 18 35" xfId="32655" xr:uid="{00000000-0005-0000-0000-0000A17F0000}"/>
    <cellStyle name="Normal 18 36" xfId="32656" xr:uid="{00000000-0005-0000-0000-0000A27F0000}"/>
    <cellStyle name="Normal 18 37" xfId="32657" xr:uid="{00000000-0005-0000-0000-0000A37F0000}"/>
    <cellStyle name="Normal 18 38" xfId="32658" xr:uid="{00000000-0005-0000-0000-0000A47F0000}"/>
    <cellStyle name="Normal 18 39" xfId="32659" xr:uid="{00000000-0005-0000-0000-0000A57F0000}"/>
    <cellStyle name="Normal 18 4" xfId="32660" xr:uid="{00000000-0005-0000-0000-0000A67F0000}"/>
    <cellStyle name="Normal 18 4 2" xfId="32661" xr:uid="{00000000-0005-0000-0000-0000A77F0000}"/>
    <cellStyle name="Normal 18 4 3" xfId="32662" xr:uid="{00000000-0005-0000-0000-0000A87F0000}"/>
    <cellStyle name="Normal 18 4 4" xfId="32663" xr:uid="{00000000-0005-0000-0000-0000A97F0000}"/>
    <cellStyle name="Normal 18 4 5" xfId="32664" xr:uid="{00000000-0005-0000-0000-0000AA7F0000}"/>
    <cellStyle name="Normal 18 40" xfId="32665" xr:uid="{00000000-0005-0000-0000-0000AB7F0000}"/>
    <cellStyle name="Normal 18 41" xfId="32666" xr:uid="{00000000-0005-0000-0000-0000AC7F0000}"/>
    <cellStyle name="Normal 18 42" xfId="32667" xr:uid="{00000000-0005-0000-0000-0000AD7F0000}"/>
    <cellStyle name="Normal 18 43" xfId="32668" xr:uid="{00000000-0005-0000-0000-0000AE7F0000}"/>
    <cellStyle name="Normal 18 44" xfId="32669" xr:uid="{00000000-0005-0000-0000-0000AF7F0000}"/>
    <cellStyle name="Normal 18 45" xfId="32670" xr:uid="{00000000-0005-0000-0000-0000B07F0000}"/>
    <cellStyle name="Normal 18 46" xfId="32671" xr:uid="{00000000-0005-0000-0000-0000B17F0000}"/>
    <cellStyle name="Normal 18 47" xfId="32672" xr:uid="{00000000-0005-0000-0000-0000B27F0000}"/>
    <cellStyle name="Normal 18 48" xfId="32673" xr:uid="{00000000-0005-0000-0000-0000B37F0000}"/>
    <cellStyle name="Normal 18 49" xfId="32674" xr:uid="{00000000-0005-0000-0000-0000B47F0000}"/>
    <cellStyle name="Normal 18 5" xfId="32675" xr:uid="{00000000-0005-0000-0000-0000B57F0000}"/>
    <cellStyle name="Normal 18 5 2" xfId="32676" xr:uid="{00000000-0005-0000-0000-0000B67F0000}"/>
    <cellStyle name="Normal 18 5 3" xfId="32677" xr:uid="{00000000-0005-0000-0000-0000B77F0000}"/>
    <cellStyle name="Normal 18 5 4" xfId="32678" xr:uid="{00000000-0005-0000-0000-0000B87F0000}"/>
    <cellStyle name="Normal 18 5 5" xfId="32679" xr:uid="{00000000-0005-0000-0000-0000B97F0000}"/>
    <cellStyle name="Normal 18 50" xfId="32680" xr:uid="{00000000-0005-0000-0000-0000BA7F0000}"/>
    <cellStyle name="Normal 18 51" xfId="32681" xr:uid="{00000000-0005-0000-0000-0000BB7F0000}"/>
    <cellStyle name="Normal 18 52" xfId="32682" xr:uid="{00000000-0005-0000-0000-0000BC7F0000}"/>
    <cellStyle name="Normal 18 53" xfId="32683" xr:uid="{00000000-0005-0000-0000-0000BD7F0000}"/>
    <cellStyle name="Normal 18 54" xfId="32684" xr:uid="{00000000-0005-0000-0000-0000BE7F0000}"/>
    <cellStyle name="Normal 18 55" xfId="32685" xr:uid="{00000000-0005-0000-0000-0000BF7F0000}"/>
    <cellStyle name="Normal 18 56" xfId="32686" xr:uid="{00000000-0005-0000-0000-0000C07F0000}"/>
    <cellStyle name="Normal 18 57" xfId="32687" xr:uid="{00000000-0005-0000-0000-0000C17F0000}"/>
    <cellStyle name="Normal 18 58" xfId="32688" xr:uid="{00000000-0005-0000-0000-0000C27F0000}"/>
    <cellStyle name="Normal 18 59" xfId="32689" xr:uid="{00000000-0005-0000-0000-0000C37F0000}"/>
    <cellStyle name="Normal 18 6" xfId="32690" xr:uid="{00000000-0005-0000-0000-0000C47F0000}"/>
    <cellStyle name="Normal 18 6 2" xfId="32691" xr:uid="{00000000-0005-0000-0000-0000C57F0000}"/>
    <cellStyle name="Normal 18 6 3" xfId="32692" xr:uid="{00000000-0005-0000-0000-0000C67F0000}"/>
    <cellStyle name="Normal 18 6 4" xfId="32693" xr:uid="{00000000-0005-0000-0000-0000C77F0000}"/>
    <cellStyle name="Normal 18 6 5" xfId="32694" xr:uid="{00000000-0005-0000-0000-0000C87F0000}"/>
    <cellStyle name="Normal 18 60" xfId="32695" xr:uid="{00000000-0005-0000-0000-0000C97F0000}"/>
    <cellStyle name="Normal 18 61" xfId="32696" xr:uid="{00000000-0005-0000-0000-0000CA7F0000}"/>
    <cellStyle name="Normal 18 62" xfId="32697" xr:uid="{00000000-0005-0000-0000-0000CB7F0000}"/>
    <cellStyle name="Normal 18 63" xfId="32698" xr:uid="{00000000-0005-0000-0000-0000CC7F0000}"/>
    <cellStyle name="Normal 18 64" xfId="32699" xr:uid="{00000000-0005-0000-0000-0000CD7F0000}"/>
    <cellStyle name="Normal 18 65" xfId="32700" xr:uid="{00000000-0005-0000-0000-0000CE7F0000}"/>
    <cellStyle name="Normal 18 66" xfId="32701" xr:uid="{00000000-0005-0000-0000-0000CF7F0000}"/>
    <cellStyle name="Normal 18 67" xfId="32702" xr:uid="{00000000-0005-0000-0000-0000D07F0000}"/>
    <cellStyle name="Normal 18 68" xfId="32703" xr:uid="{00000000-0005-0000-0000-0000D17F0000}"/>
    <cellStyle name="Normal 18 69" xfId="32704" xr:uid="{00000000-0005-0000-0000-0000D27F0000}"/>
    <cellStyle name="Normal 18 7" xfId="32705" xr:uid="{00000000-0005-0000-0000-0000D37F0000}"/>
    <cellStyle name="Normal 18 7 2" xfId="32706" xr:uid="{00000000-0005-0000-0000-0000D47F0000}"/>
    <cellStyle name="Normal 18 7 3" xfId="32707" xr:uid="{00000000-0005-0000-0000-0000D57F0000}"/>
    <cellStyle name="Normal 18 7 4" xfId="32708" xr:uid="{00000000-0005-0000-0000-0000D67F0000}"/>
    <cellStyle name="Normal 18 7 5" xfId="32709" xr:uid="{00000000-0005-0000-0000-0000D77F0000}"/>
    <cellStyle name="Normal 18 70" xfId="32710" xr:uid="{00000000-0005-0000-0000-0000D87F0000}"/>
    <cellStyle name="Normal 18 71" xfId="32711" xr:uid="{00000000-0005-0000-0000-0000D97F0000}"/>
    <cellStyle name="Normal 18 72" xfId="32712" xr:uid="{00000000-0005-0000-0000-0000DA7F0000}"/>
    <cellStyle name="Normal 18 73" xfId="32713" xr:uid="{00000000-0005-0000-0000-0000DB7F0000}"/>
    <cellStyle name="Normal 18 74" xfId="32714" xr:uid="{00000000-0005-0000-0000-0000DC7F0000}"/>
    <cellStyle name="Normal 18 75" xfId="32715" xr:uid="{00000000-0005-0000-0000-0000DD7F0000}"/>
    <cellStyle name="Normal 18 76" xfId="32716" xr:uid="{00000000-0005-0000-0000-0000DE7F0000}"/>
    <cellStyle name="Normal 18 77" xfId="32717" xr:uid="{00000000-0005-0000-0000-0000DF7F0000}"/>
    <cellStyle name="Normal 18 78" xfId="32718" xr:uid="{00000000-0005-0000-0000-0000E07F0000}"/>
    <cellStyle name="Normal 18 79" xfId="32719" xr:uid="{00000000-0005-0000-0000-0000E17F0000}"/>
    <cellStyle name="Normal 18 8" xfId="32720" xr:uid="{00000000-0005-0000-0000-0000E27F0000}"/>
    <cellStyle name="Normal 18 8 2" xfId="32721" xr:uid="{00000000-0005-0000-0000-0000E37F0000}"/>
    <cellStyle name="Normal 18 8 3" xfId="32722" xr:uid="{00000000-0005-0000-0000-0000E47F0000}"/>
    <cellStyle name="Normal 18 8 4" xfId="32723" xr:uid="{00000000-0005-0000-0000-0000E57F0000}"/>
    <cellStyle name="Normal 18 8 5" xfId="32724" xr:uid="{00000000-0005-0000-0000-0000E67F0000}"/>
    <cellStyle name="Normal 18 80" xfId="32725" xr:uid="{00000000-0005-0000-0000-0000E77F0000}"/>
    <cellStyle name="Normal 18 81" xfId="32726" xr:uid="{00000000-0005-0000-0000-0000E87F0000}"/>
    <cellStyle name="Normal 18 82" xfId="32727" xr:uid="{00000000-0005-0000-0000-0000E97F0000}"/>
    <cellStyle name="Normal 18 83" xfId="32728" xr:uid="{00000000-0005-0000-0000-0000EA7F0000}"/>
    <cellStyle name="Normal 18 84" xfId="32729" xr:uid="{00000000-0005-0000-0000-0000EB7F0000}"/>
    <cellStyle name="Normal 18 85" xfId="32730" xr:uid="{00000000-0005-0000-0000-0000EC7F0000}"/>
    <cellStyle name="Normal 18 86" xfId="32731" xr:uid="{00000000-0005-0000-0000-0000ED7F0000}"/>
    <cellStyle name="Normal 18 87" xfId="32732" xr:uid="{00000000-0005-0000-0000-0000EE7F0000}"/>
    <cellStyle name="Normal 18 88" xfId="32733" xr:uid="{00000000-0005-0000-0000-0000EF7F0000}"/>
    <cellStyle name="Normal 18 89" xfId="32734" xr:uid="{00000000-0005-0000-0000-0000F07F0000}"/>
    <cellStyle name="Normal 18 9" xfId="32735" xr:uid="{00000000-0005-0000-0000-0000F17F0000}"/>
    <cellStyle name="Normal 18 9 2" xfId="32736" xr:uid="{00000000-0005-0000-0000-0000F27F0000}"/>
    <cellStyle name="Normal 18 9 3" xfId="32737" xr:uid="{00000000-0005-0000-0000-0000F37F0000}"/>
    <cellStyle name="Normal 18 9 4" xfId="32738" xr:uid="{00000000-0005-0000-0000-0000F47F0000}"/>
    <cellStyle name="Normal 18 9 5" xfId="32739" xr:uid="{00000000-0005-0000-0000-0000F57F0000}"/>
    <cellStyle name="Normal 18 90" xfId="32740" xr:uid="{00000000-0005-0000-0000-0000F67F0000}"/>
    <cellStyle name="Normal 18 91" xfId="32741" xr:uid="{00000000-0005-0000-0000-0000F77F0000}"/>
    <cellStyle name="Normal 18 92" xfId="32742" xr:uid="{00000000-0005-0000-0000-0000F87F0000}"/>
    <cellStyle name="Normal 18 93" xfId="32743" xr:uid="{00000000-0005-0000-0000-0000F97F0000}"/>
    <cellStyle name="Normal 18 94" xfId="32744" xr:uid="{00000000-0005-0000-0000-0000FA7F0000}"/>
    <cellStyle name="Normal 18 95" xfId="32745" xr:uid="{00000000-0005-0000-0000-0000FB7F0000}"/>
    <cellStyle name="Normal 18 96" xfId="32746" xr:uid="{00000000-0005-0000-0000-0000FC7F0000}"/>
    <cellStyle name="Normal 18 97" xfId="32747" xr:uid="{00000000-0005-0000-0000-0000FD7F0000}"/>
    <cellStyle name="Normal 18 98" xfId="32748" xr:uid="{00000000-0005-0000-0000-0000FE7F0000}"/>
    <cellStyle name="Normal 18 99" xfId="32749" xr:uid="{00000000-0005-0000-0000-0000FF7F0000}"/>
    <cellStyle name="Normal 19" xfId="32750" xr:uid="{00000000-0005-0000-0000-000000800000}"/>
    <cellStyle name="Normal 19 10" xfId="32751" xr:uid="{00000000-0005-0000-0000-000001800000}"/>
    <cellStyle name="Normal 19 100" xfId="32752" xr:uid="{00000000-0005-0000-0000-000002800000}"/>
    <cellStyle name="Normal 19 101" xfId="32753" xr:uid="{00000000-0005-0000-0000-000003800000}"/>
    <cellStyle name="Normal 19 102" xfId="32754" xr:uid="{00000000-0005-0000-0000-000004800000}"/>
    <cellStyle name="Normal 19 103" xfId="32755" xr:uid="{00000000-0005-0000-0000-000005800000}"/>
    <cellStyle name="Normal 19 104" xfId="32756" xr:uid="{00000000-0005-0000-0000-000006800000}"/>
    <cellStyle name="Normal 19 105" xfId="32757" xr:uid="{00000000-0005-0000-0000-000007800000}"/>
    <cellStyle name="Normal 19 106" xfId="32758" xr:uid="{00000000-0005-0000-0000-000008800000}"/>
    <cellStyle name="Normal 19 107" xfId="32759" xr:uid="{00000000-0005-0000-0000-000009800000}"/>
    <cellStyle name="Normal 19 108" xfId="32760" xr:uid="{00000000-0005-0000-0000-00000A800000}"/>
    <cellStyle name="Normal 19 109" xfId="32761" xr:uid="{00000000-0005-0000-0000-00000B800000}"/>
    <cellStyle name="Normal 19 11" xfId="32762" xr:uid="{00000000-0005-0000-0000-00000C800000}"/>
    <cellStyle name="Normal 19 110" xfId="32763" xr:uid="{00000000-0005-0000-0000-00000D800000}"/>
    <cellStyle name="Normal 19 111" xfId="32764" xr:uid="{00000000-0005-0000-0000-00000E800000}"/>
    <cellStyle name="Normal 19 112" xfId="32765" xr:uid="{00000000-0005-0000-0000-00000F800000}"/>
    <cellStyle name="Normal 19 113" xfId="32766" xr:uid="{00000000-0005-0000-0000-000010800000}"/>
    <cellStyle name="Normal 19 114" xfId="32767" xr:uid="{00000000-0005-0000-0000-000011800000}"/>
    <cellStyle name="Normal 19 115" xfId="32768" xr:uid="{00000000-0005-0000-0000-000012800000}"/>
    <cellStyle name="Normal 19 116" xfId="32769" xr:uid="{00000000-0005-0000-0000-000013800000}"/>
    <cellStyle name="Normal 19 117" xfId="32770" xr:uid="{00000000-0005-0000-0000-000014800000}"/>
    <cellStyle name="Normal 19 118" xfId="32771" xr:uid="{00000000-0005-0000-0000-000015800000}"/>
    <cellStyle name="Normal 19 119" xfId="32772" xr:uid="{00000000-0005-0000-0000-000016800000}"/>
    <cellStyle name="Normal 19 12" xfId="32773" xr:uid="{00000000-0005-0000-0000-000017800000}"/>
    <cellStyle name="Normal 19 120" xfId="32774" xr:uid="{00000000-0005-0000-0000-000018800000}"/>
    <cellStyle name="Normal 19 121" xfId="32775" xr:uid="{00000000-0005-0000-0000-000019800000}"/>
    <cellStyle name="Normal 19 122" xfId="32776" xr:uid="{00000000-0005-0000-0000-00001A800000}"/>
    <cellStyle name="Normal 19 123" xfId="32777" xr:uid="{00000000-0005-0000-0000-00001B800000}"/>
    <cellStyle name="Normal 19 124" xfId="32778" xr:uid="{00000000-0005-0000-0000-00001C800000}"/>
    <cellStyle name="Normal 19 125" xfId="32779" xr:uid="{00000000-0005-0000-0000-00001D800000}"/>
    <cellStyle name="Normal 19 126" xfId="32780" xr:uid="{00000000-0005-0000-0000-00001E800000}"/>
    <cellStyle name="Normal 19 127" xfId="32781" xr:uid="{00000000-0005-0000-0000-00001F800000}"/>
    <cellStyle name="Normal 19 128" xfId="32782" xr:uid="{00000000-0005-0000-0000-000020800000}"/>
    <cellStyle name="Normal 19 129" xfId="32783" xr:uid="{00000000-0005-0000-0000-000021800000}"/>
    <cellStyle name="Normal 19 13" xfId="32784" xr:uid="{00000000-0005-0000-0000-000022800000}"/>
    <cellStyle name="Normal 19 130" xfId="32785" xr:uid="{00000000-0005-0000-0000-000023800000}"/>
    <cellStyle name="Normal 19 131" xfId="32786" xr:uid="{00000000-0005-0000-0000-000024800000}"/>
    <cellStyle name="Normal 19 132" xfId="32787" xr:uid="{00000000-0005-0000-0000-000025800000}"/>
    <cellStyle name="Normal 19 133" xfId="32788" xr:uid="{00000000-0005-0000-0000-000026800000}"/>
    <cellStyle name="Normal 19 134" xfId="32789" xr:uid="{00000000-0005-0000-0000-000027800000}"/>
    <cellStyle name="Normal 19 135" xfId="32790" xr:uid="{00000000-0005-0000-0000-000028800000}"/>
    <cellStyle name="Normal 19 136" xfId="32791" xr:uid="{00000000-0005-0000-0000-000029800000}"/>
    <cellStyle name="Normal 19 137" xfId="32792" xr:uid="{00000000-0005-0000-0000-00002A800000}"/>
    <cellStyle name="Normal 19 138" xfId="32793" xr:uid="{00000000-0005-0000-0000-00002B800000}"/>
    <cellStyle name="Normal 19 139" xfId="32794" xr:uid="{00000000-0005-0000-0000-00002C800000}"/>
    <cellStyle name="Normal 19 14" xfId="32795" xr:uid="{00000000-0005-0000-0000-00002D800000}"/>
    <cellStyle name="Normal 19 140" xfId="32796" xr:uid="{00000000-0005-0000-0000-00002E800000}"/>
    <cellStyle name="Normal 19 141" xfId="32797" xr:uid="{00000000-0005-0000-0000-00002F800000}"/>
    <cellStyle name="Normal 19 142" xfId="32798" xr:uid="{00000000-0005-0000-0000-000030800000}"/>
    <cellStyle name="Normal 19 143" xfId="32799" xr:uid="{00000000-0005-0000-0000-000031800000}"/>
    <cellStyle name="Normal 19 144" xfId="32800" xr:uid="{00000000-0005-0000-0000-000032800000}"/>
    <cellStyle name="Normal 19 145" xfId="32801" xr:uid="{00000000-0005-0000-0000-000033800000}"/>
    <cellStyle name="Normal 19 146" xfId="32802" xr:uid="{00000000-0005-0000-0000-000034800000}"/>
    <cellStyle name="Normal 19 147" xfId="32803" xr:uid="{00000000-0005-0000-0000-000035800000}"/>
    <cellStyle name="Normal 19 15" xfId="32804" xr:uid="{00000000-0005-0000-0000-000036800000}"/>
    <cellStyle name="Normal 19 16" xfId="32805" xr:uid="{00000000-0005-0000-0000-000037800000}"/>
    <cellStyle name="Normal 19 17" xfId="32806" xr:uid="{00000000-0005-0000-0000-000038800000}"/>
    <cellStyle name="Normal 19 18" xfId="32807" xr:uid="{00000000-0005-0000-0000-000039800000}"/>
    <cellStyle name="Normal 19 19" xfId="32808" xr:uid="{00000000-0005-0000-0000-00003A800000}"/>
    <cellStyle name="Normal 19 2" xfId="32809" xr:uid="{00000000-0005-0000-0000-00003B800000}"/>
    <cellStyle name="Normal 19 2 2" xfId="32810" xr:uid="{00000000-0005-0000-0000-00003C800000}"/>
    <cellStyle name="Normal 19 2 2 2" xfId="32811" xr:uid="{00000000-0005-0000-0000-00003D800000}"/>
    <cellStyle name="Normal 19 2 2 3" xfId="32812" xr:uid="{00000000-0005-0000-0000-00003E800000}"/>
    <cellStyle name="Normal 19 2 2 4" xfId="32813" xr:uid="{00000000-0005-0000-0000-00003F800000}"/>
    <cellStyle name="Normal 19 2 2 5" xfId="32814" xr:uid="{00000000-0005-0000-0000-000040800000}"/>
    <cellStyle name="Normal 19 2 3" xfId="32815" xr:uid="{00000000-0005-0000-0000-000041800000}"/>
    <cellStyle name="Normal 19 2 3 2" xfId="32816" xr:uid="{00000000-0005-0000-0000-000042800000}"/>
    <cellStyle name="Normal 19 2 3 3" xfId="32817" xr:uid="{00000000-0005-0000-0000-000043800000}"/>
    <cellStyle name="Normal 19 2 3 4" xfId="32818" xr:uid="{00000000-0005-0000-0000-000044800000}"/>
    <cellStyle name="Normal 19 2 3 5" xfId="32819" xr:uid="{00000000-0005-0000-0000-000045800000}"/>
    <cellStyle name="Normal 19 2 4" xfId="32820" xr:uid="{00000000-0005-0000-0000-000046800000}"/>
    <cellStyle name="Normal 19 2 4 2" xfId="32821" xr:uid="{00000000-0005-0000-0000-000047800000}"/>
    <cellStyle name="Normal 19 2 4 3" xfId="32822" xr:uid="{00000000-0005-0000-0000-000048800000}"/>
    <cellStyle name="Normal 19 2 4 4" xfId="32823" xr:uid="{00000000-0005-0000-0000-000049800000}"/>
    <cellStyle name="Normal 19 2 4 5" xfId="32824" xr:uid="{00000000-0005-0000-0000-00004A800000}"/>
    <cellStyle name="Normal 19 2 5" xfId="32825" xr:uid="{00000000-0005-0000-0000-00004B800000}"/>
    <cellStyle name="Normal 19 2 5 2" xfId="32826" xr:uid="{00000000-0005-0000-0000-00004C800000}"/>
    <cellStyle name="Normal 19 2 5 3" xfId="32827" xr:uid="{00000000-0005-0000-0000-00004D800000}"/>
    <cellStyle name="Normal 19 2 5 4" xfId="32828" xr:uid="{00000000-0005-0000-0000-00004E800000}"/>
    <cellStyle name="Normal 19 2 5 5" xfId="32829" xr:uid="{00000000-0005-0000-0000-00004F800000}"/>
    <cellStyle name="Normal 19 2 6" xfId="32830" xr:uid="{00000000-0005-0000-0000-000050800000}"/>
    <cellStyle name="Normal 19 2 7" xfId="32831" xr:uid="{00000000-0005-0000-0000-000051800000}"/>
    <cellStyle name="Normal 19 2 8" xfId="32832" xr:uid="{00000000-0005-0000-0000-000052800000}"/>
    <cellStyle name="Normal 19 2 9" xfId="32833" xr:uid="{00000000-0005-0000-0000-000053800000}"/>
    <cellStyle name="Normal 19 20" xfId="32834" xr:uid="{00000000-0005-0000-0000-000054800000}"/>
    <cellStyle name="Normal 19 21" xfId="32835" xr:uid="{00000000-0005-0000-0000-000055800000}"/>
    <cellStyle name="Normal 19 22" xfId="32836" xr:uid="{00000000-0005-0000-0000-000056800000}"/>
    <cellStyle name="Normal 19 23" xfId="32837" xr:uid="{00000000-0005-0000-0000-000057800000}"/>
    <cellStyle name="Normal 19 24" xfId="32838" xr:uid="{00000000-0005-0000-0000-000058800000}"/>
    <cellStyle name="Normal 19 25" xfId="32839" xr:uid="{00000000-0005-0000-0000-000059800000}"/>
    <cellStyle name="Normal 19 26" xfId="32840" xr:uid="{00000000-0005-0000-0000-00005A800000}"/>
    <cellStyle name="Normal 19 27" xfId="32841" xr:uid="{00000000-0005-0000-0000-00005B800000}"/>
    <cellStyle name="Normal 19 28" xfId="32842" xr:uid="{00000000-0005-0000-0000-00005C800000}"/>
    <cellStyle name="Normal 19 29" xfId="32843" xr:uid="{00000000-0005-0000-0000-00005D800000}"/>
    <cellStyle name="Normal 19 3" xfId="32844" xr:uid="{00000000-0005-0000-0000-00005E800000}"/>
    <cellStyle name="Normal 19 3 2" xfId="32845" xr:uid="{00000000-0005-0000-0000-00005F800000}"/>
    <cellStyle name="Normal 19 3 3" xfId="32846" xr:uid="{00000000-0005-0000-0000-000060800000}"/>
    <cellStyle name="Normal 19 3 4" xfId="32847" xr:uid="{00000000-0005-0000-0000-000061800000}"/>
    <cellStyle name="Normal 19 3 5" xfId="32848" xr:uid="{00000000-0005-0000-0000-000062800000}"/>
    <cellStyle name="Normal 19 30" xfId="32849" xr:uid="{00000000-0005-0000-0000-000063800000}"/>
    <cellStyle name="Normal 19 31" xfId="32850" xr:uid="{00000000-0005-0000-0000-000064800000}"/>
    <cellStyle name="Normal 19 32" xfId="32851" xr:uid="{00000000-0005-0000-0000-000065800000}"/>
    <cellStyle name="Normal 19 33" xfId="32852" xr:uid="{00000000-0005-0000-0000-000066800000}"/>
    <cellStyle name="Normal 19 34" xfId="32853" xr:uid="{00000000-0005-0000-0000-000067800000}"/>
    <cellStyle name="Normal 19 35" xfId="32854" xr:uid="{00000000-0005-0000-0000-000068800000}"/>
    <cellStyle name="Normal 19 36" xfId="32855" xr:uid="{00000000-0005-0000-0000-000069800000}"/>
    <cellStyle name="Normal 19 37" xfId="32856" xr:uid="{00000000-0005-0000-0000-00006A800000}"/>
    <cellStyle name="Normal 19 38" xfId="32857" xr:uid="{00000000-0005-0000-0000-00006B800000}"/>
    <cellStyle name="Normal 19 39" xfId="32858" xr:uid="{00000000-0005-0000-0000-00006C800000}"/>
    <cellStyle name="Normal 19 4" xfId="32859" xr:uid="{00000000-0005-0000-0000-00006D800000}"/>
    <cellStyle name="Normal 19 4 2" xfId="32860" xr:uid="{00000000-0005-0000-0000-00006E800000}"/>
    <cellStyle name="Normal 19 4 3" xfId="32861" xr:uid="{00000000-0005-0000-0000-00006F800000}"/>
    <cellStyle name="Normal 19 4 4" xfId="32862" xr:uid="{00000000-0005-0000-0000-000070800000}"/>
    <cellStyle name="Normal 19 4 5" xfId="32863" xr:uid="{00000000-0005-0000-0000-000071800000}"/>
    <cellStyle name="Normal 19 40" xfId="32864" xr:uid="{00000000-0005-0000-0000-000072800000}"/>
    <cellStyle name="Normal 19 41" xfId="32865" xr:uid="{00000000-0005-0000-0000-000073800000}"/>
    <cellStyle name="Normal 19 42" xfId="32866" xr:uid="{00000000-0005-0000-0000-000074800000}"/>
    <cellStyle name="Normal 19 43" xfId="32867" xr:uid="{00000000-0005-0000-0000-000075800000}"/>
    <cellStyle name="Normal 19 44" xfId="32868" xr:uid="{00000000-0005-0000-0000-000076800000}"/>
    <cellStyle name="Normal 19 45" xfId="32869" xr:uid="{00000000-0005-0000-0000-000077800000}"/>
    <cellStyle name="Normal 19 46" xfId="32870" xr:uid="{00000000-0005-0000-0000-000078800000}"/>
    <cellStyle name="Normal 19 47" xfId="32871" xr:uid="{00000000-0005-0000-0000-000079800000}"/>
    <cellStyle name="Normal 19 48" xfId="32872" xr:uid="{00000000-0005-0000-0000-00007A800000}"/>
    <cellStyle name="Normal 19 49" xfId="32873" xr:uid="{00000000-0005-0000-0000-00007B800000}"/>
    <cellStyle name="Normal 19 5" xfId="32874" xr:uid="{00000000-0005-0000-0000-00007C800000}"/>
    <cellStyle name="Normal 19 5 2" xfId="32875" xr:uid="{00000000-0005-0000-0000-00007D800000}"/>
    <cellStyle name="Normal 19 5 3" xfId="32876" xr:uid="{00000000-0005-0000-0000-00007E800000}"/>
    <cellStyle name="Normal 19 5 4" xfId="32877" xr:uid="{00000000-0005-0000-0000-00007F800000}"/>
    <cellStyle name="Normal 19 5 5" xfId="32878" xr:uid="{00000000-0005-0000-0000-000080800000}"/>
    <cellStyle name="Normal 19 50" xfId="32879" xr:uid="{00000000-0005-0000-0000-000081800000}"/>
    <cellStyle name="Normal 19 51" xfId="32880" xr:uid="{00000000-0005-0000-0000-000082800000}"/>
    <cellStyle name="Normal 19 52" xfId="32881" xr:uid="{00000000-0005-0000-0000-000083800000}"/>
    <cellStyle name="Normal 19 53" xfId="32882" xr:uid="{00000000-0005-0000-0000-000084800000}"/>
    <cellStyle name="Normal 19 54" xfId="32883" xr:uid="{00000000-0005-0000-0000-000085800000}"/>
    <cellStyle name="Normal 19 55" xfId="32884" xr:uid="{00000000-0005-0000-0000-000086800000}"/>
    <cellStyle name="Normal 19 56" xfId="32885" xr:uid="{00000000-0005-0000-0000-000087800000}"/>
    <cellStyle name="Normal 19 57" xfId="32886" xr:uid="{00000000-0005-0000-0000-000088800000}"/>
    <cellStyle name="Normal 19 58" xfId="32887" xr:uid="{00000000-0005-0000-0000-000089800000}"/>
    <cellStyle name="Normal 19 59" xfId="32888" xr:uid="{00000000-0005-0000-0000-00008A800000}"/>
    <cellStyle name="Normal 19 6" xfId="32889" xr:uid="{00000000-0005-0000-0000-00008B800000}"/>
    <cellStyle name="Normal 19 6 2" xfId="32890" xr:uid="{00000000-0005-0000-0000-00008C800000}"/>
    <cellStyle name="Normal 19 6 3" xfId="32891" xr:uid="{00000000-0005-0000-0000-00008D800000}"/>
    <cellStyle name="Normal 19 6 4" xfId="32892" xr:uid="{00000000-0005-0000-0000-00008E800000}"/>
    <cellStyle name="Normal 19 6 5" xfId="32893" xr:uid="{00000000-0005-0000-0000-00008F800000}"/>
    <cellStyle name="Normal 19 60" xfId="32894" xr:uid="{00000000-0005-0000-0000-000090800000}"/>
    <cellStyle name="Normal 19 61" xfId="32895" xr:uid="{00000000-0005-0000-0000-000091800000}"/>
    <cellStyle name="Normal 19 62" xfId="32896" xr:uid="{00000000-0005-0000-0000-000092800000}"/>
    <cellStyle name="Normal 19 63" xfId="32897" xr:uid="{00000000-0005-0000-0000-000093800000}"/>
    <cellStyle name="Normal 19 64" xfId="32898" xr:uid="{00000000-0005-0000-0000-000094800000}"/>
    <cellStyle name="Normal 19 65" xfId="32899" xr:uid="{00000000-0005-0000-0000-000095800000}"/>
    <cellStyle name="Normal 19 66" xfId="32900" xr:uid="{00000000-0005-0000-0000-000096800000}"/>
    <cellStyle name="Normal 19 67" xfId="32901" xr:uid="{00000000-0005-0000-0000-000097800000}"/>
    <cellStyle name="Normal 19 68" xfId="32902" xr:uid="{00000000-0005-0000-0000-000098800000}"/>
    <cellStyle name="Normal 19 69" xfId="32903" xr:uid="{00000000-0005-0000-0000-000099800000}"/>
    <cellStyle name="Normal 19 7" xfId="32904" xr:uid="{00000000-0005-0000-0000-00009A800000}"/>
    <cellStyle name="Normal 19 70" xfId="32905" xr:uid="{00000000-0005-0000-0000-00009B800000}"/>
    <cellStyle name="Normal 19 71" xfId="32906" xr:uid="{00000000-0005-0000-0000-00009C800000}"/>
    <cellStyle name="Normal 19 72" xfId="32907" xr:uid="{00000000-0005-0000-0000-00009D800000}"/>
    <cellStyle name="Normal 19 73" xfId="32908" xr:uid="{00000000-0005-0000-0000-00009E800000}"/>
    <cellStyle name="Normal 19 74" xfId="32909" xr:uid="{00000000-0005-0000-0000-00009F800000}"/>
    <cellStyle name="Normal 19 75" xfId="32910" xr:uid="{00000000-0005-0000-0000-0000A0800000}"/>
    <cellStyle name="Normal 19 76" xfId="32911" xr:uid="{00000000-0005-0000-0000-0000A1800000}"/>
    <cellStyle name="Normal 19 77" xfId="32912" xr:uid="{00000000-0005-0000-0000-0000A2800000}"/>
    <cellStyle name="Normal 19 78" xfId="32913" xr:uid="{00000000-0005-0000-0000-0000A3800000}"/>
    <cellStyle name="Normal 19 79" xfId="32914" xr:uid="{00000000-0005-0000-0000-0000A4800000}"/>
    <cellStyle name="Normal 19 8" xfId="32915" xr:uid="{00000000-0005-0000-0000-0000A5800000}"/>
    <cellStyle name="Normal 19 80" xfId="32916" xr:uid="{00000000-0005-0000-0000-0000A6800000}"/>
    <cellStyle name="Normal 19 81" xfId="32917" xr:uid="{00000000-0005-0000-0000-0000A7800000}"/>
    <cellStyle name="Normal 19 82" xfId="32918" xr:uid="{00000000-0005-0000-0000-0000A8800000}"/>
    <cellStyle name="Normal 19 83" xfId="32919" xr:uid="{00000000-0005-0000-0000-0000A9800000}"/>
    <cellStyle name="Normal 19 84" xfId="32920" xr:uid="{00000000-0005-0000-0000-0000AA800000}"/>
    <cellStyle name="Normal 19 85" xfId="32921" xr:uid="{00000000-0005-0000-0000-0000AB800000}"/>
    <cellStyle name="Normal 19 86" xfId="32922" xr:uid="{00000000-0005-0000-0000-0000AC800000}"/>
    <cellStyle name="Normal 19 87" xfId="32923" xr:uid="{00000000-0005-0000-0000-0000AD800000}"/>
    <cellStyle name="Normal 19 88" xfId="32924" xr:uid="{00000000-0005-0000-0000-0000AE800000}"/>
    <cellStyle name="Normal 19 89" xfId="32925" xr:uid="{00000000-0005-0000-0000-0000AF800000}"/>
    <cellStyle name="Normal 19 9" xfId="32926" xr:uid="{00000000-0005-0000-0000-0000B0800000}"/>
    <cellStyle name="Normal 19 90" xfId="32927" xr:uid="{00000000-0005-0000-0000-0000B1800000}"/>
    <cellStyle name="Normal 19 91" xfId="32928" xr:uid="{00000000-0005-0000-0000-0000B2800000}"/>
    <cellStyle name="Normal 19 92" xfId="32929" xr:uid="{00000000-0005-0000-0000-0000B3800000}"/>
    <cellStyle name="Normal 19 93" xfId="32930" xr:uid="{00000000-0005-0000-0000-0000B4800000}"/>
    <cellStyle name="Normal 19 94" xfId="32931" xr:uid="{00000000-0005-0000-0000-0000B5800000}"/>
    <cellStyle name="Normal 19 95" xfId="32932" xr:uid="{00000000-0005-0000-0000-0000B6800000}"/>
    <cellStyle name="Normal 19 96" xfId="32933" xr:uid="{00000000-0005-0000-0000-0000B7800000}"/>
    <cellStyle name="Normal 19 97" xfId="32934" xr:uid="{00000000-0005-0000-0000-0000B8800000}"/>
    <cellStyle name="Normal 19 98" xfId="32935" xr:uid="{00000000-0005-0000-0000-0000B9800000}"/>
    <cellStyle name="Normal 19 99" xfId="32936" xr:uid="{00000000-0005-0000-0000-0000BA800000}"/>
    <cellStyle name="Normal 2" xfId="32937" xr:uid="{00000000-0005-0000-0000-0000BB800000}"/>
    <cellStyle name="Normal 2 10" xfId="32938" xr:uid="{00000000-0005-0000-0000-0000BC800000}"/>
    <cellStyle name="Normal 2 10 10" xfId="32939" xr:uid="{00000000-0005-0000-0000-0000BD800000}"/>
    <cellStyle name="Normal 2 10 10 2" xfId="32940" xr:uid="{00000000-0005-0000-0000-0000BE800000}"/>
    <cellStyle name="Normal 2 10 10 3" xfId="32941" xr:uid="{00000000-0005-0000-0000-0000BF800000}"/>
    <cellStyle name="Normal 2 10 10 4" xfId="32942" xr:uid="{00000000-0005-0000-0000-0000C0800000}"/>
    <cellStyle name="Normal 2 10 10 5" xfId="32943" xr:uid="{00000000-0005-0000-0000-0000C1800000}"/>
    <cellStyle name="Normal 2 10 100" xfId="32944" xr:uid="{00000000-0005-0000-0000-0000C2800000}"/>
    <cellStyle name="Normal 2 10 101" xfId="32945" xr:uid="{00000000-0005-0000-0000-0000C3800000}"/>
    <cellStyle name="Normal 2 10 102" xfId="32946" xr:uid="{00000000-0005-0000-0000-0000C4800000}"/>
    <cellStyle name="Normal 2 10 103" xfId="32947" xr:uid="{00000000-0005-0000-0000-0000C5800000}"/>
    <cellStyle name="Normal 2 10 104" xfId="32948" xr:uid="{00000000-0005-0000-0000-0000C6800000}"/>
    <cellStyle name="Normal 2 10 105" xfId="32949" xr:uid="{00000000-0005-0000-0000-0000C7800000}"/>
    <cellStyle name="Normal 2 10 106" xfId="32950" xr:uid="{00000000-0005-0000-0000-0000C8800000}"/>
    <cellStyle name="Normal 2 10 107" xfId="32951" xr:uid="{00000000-0005-0000-0000-0000C9800000}"/>
    <cellStyle name="Normal 2 10 108" xfId="32952" xr:uid="{00000000-0005-0000-0000-0000CA800000}"/>
    <cellStyle name="Normal 2 10 109" xfId="32953" xr:uid="{00000000-0005-0000-0000-0000CB800000}"/>
    <cellStyle name="Normal 2 10 11" xfId="32954" xr:uid="{00000000-0005-0000-0000-0000CC800000}"/>
    <cellStyle name="Normal 2 10 11 2" xfId="32955" xr:uid="{00000000-0005-0000-0000-0000CD800000}"/>
    <cellStyle name="Normal 2 10 11 3" xfId="32956" xr:uid="{00000000-0005-0000-0000-0000CE800000}"/>
    <cellStyle name="Normal 2 10 11 4" xfId="32957" xr:uid="{00000000-0005-0000-0000-0000CF800000}"/>
    <cellStyle name="Normal 2 10 11 5" xfId="32958" xr:uid="{00000000-0005-0000-0000-0000D0800000}"/>
    <cellStyle name="Normal 2 10 110" xfId="32959" xr:uid="{00000000-0005-0000-0000-0000D1800000}"/>
    <cellStyle name="Normal 2 10 111" xfId="32960" xr:uid="{00000000-0005-0000-0000-0000D2800000}"/>
    <cellStyle name="Normal 2 10 112" xfId="32961" xr:uid="{00000000-0005-0000-0000-0000D3800000}"/>
    <cellStyle name="Normal 2 10 113" xfId="32962" xr:uid="{00000000-0005-0000-0000-0000D4800000}"/>
    <cellStyle name="Normal 2 10 114" xfId="32963" xr:uid="{00000000-0005-0000-0000-0000D5800000}"/>
    <cellStyle name="Normal 2 10 115" xfId="32964" xr:uid="{00000000-0005-0000-0000-0000D6800000}"/>
    <cellStyle name="Normal 2 10 116" xfId="32965" xr:uid="{00000000-0005-0000-0000-0000D7800000}"/>
    <cellStyle name="Normal 2 10 117" xfId="32966" xr:uid="{00000000-0005-0000-0000-0000D8800000}"/>
    <cellStyle name="Normal 2 10 118" xfId="32967" xr:uid="{00000000-0005-0000-0000-0000D9800000}"/>
    <cellStyle name="Normal 2 10 119" xfId="32968" xr:uid="{00000000-0005-0000-0000-0000DA800000}"/>
    <cellStyle name="Normal 2 10 12" xfId="32969" xr:uid="{00000000-0005-0000-0000-0000DB800000}"/>
    <cellStyle name="Normal 2 10 12 2" xfId="32970" xr:uid="{00000000-0005-0000-0000-0000DC800000}"/>
    <cellStyle name="Normal 2 10 12 3" xfId="32971" xr:uid="{00000000-0005-0000-0000-0000DD800000}"/>
    <cellStyle name="Normal 2 10 12 4" xfId="32972" xr:uid="{00000000-0005-0000-0000-0000DE800000}"/>
    <cellStyle name="Normal 2 10 12 5" xfId="32973" xr:uid="{00000000-0005-0000-0000-0000DF800000}"/>
    <cellStyle name="Normal 2 10 120" xfId="32974" xr:uid="{00000000-0005-0000-0000-0000E0800000}"/>
    <cellStyle name="Normal 2 10 121" xfId="32975" xr:uid="{00000000-0005-0000-0000-0000E1800000}"/>
    <cellStyle name="Normal 2 10 122" xfId="32976" xr:uid="{00000000-0005-0000-0000-0000E2800000}"/>
    <cellStyle name="Normal 2 10 123" xfId="32977" xr:uid="{00000000-0005-0000-0000-0000E3800000}"/>
    <cellStyle name="Normal 2 10 124" xfId="32978" xr:uid="{00000000-0005-0000-0000-0000E4800000}"/>
    <cellStyle name="Normal 2 10 125" xfId="32979" xr:uid="{00000000-0005-0000-0000-0000E5800000}"/>
    <cellStyle name="Normal 2 10 126" xfId="32980" xr:uid="{00000000-0005-0000-0000-0000E6800000}"/>
    <cellStyle name="Normal 2 10 127" xfId="32981" xr:uid="{00000000-0005-0000-0000-0000E7800000}"/>
    <cellStyle name="Normal 2 10 128" xfId="32982" xr:uid="{00000000-0005-0000-0000-0000E8800000}"/>
    <cellStyle name="Normal 2 10 129" xfId="32983" xr:uid="{00000000-0005-0000-0000-0000E9800000}"/>
    <cellStyle name="Normal 2 10 13" xfId="32984" xr:uid="{00000000-0005-0000-0000-0000EA800000}"/>
    <cellStyle name="Normal 2 10 13 2" xfId="32985" xr:uid="{00000000-0005-0000-0000-0000EB800000}"/>
    <cellStyle name="Normal 2 10 13 3" xfId="32986" xr:uid="{00000000-0005-0000-0000-0000EC800000}"/>
    <cellStyle name="Normal 2 10 13 4" xfId="32987" xr:uid="{00000000-0005-0000-0000-0000ED800000}"/>
    <cellStyle name="Normal 2 10 13 5" xfId="32988" xr:uid="{00000000-0005-0000-0000-0000EE800000}"/>
    <cellStyle name="Normal 2 10 130" xfId="32989" xr:uid="{00000000-0005-0000-0000-0000EF800000}"/>
    <cellStyle name="Normal 2 10 131" xfId="32990" xr:uid="{00000000-0005-0000-0000-0000F0800000}"/>
    <cellStyle name="Normal 2 10 132" xfId="32991" xr:uid="{00000000-0005-0000-0000-0000F1800000}"/>
    <cellStyle name="Normal 2 10 133" xfId="32992" xr:uid="{00000000-0005-0000-0000-0000F2800000}"/>
    <cellStyle name="Normal 2 10 134" xfId="32993" xr:uid="{00000000-0005-0000-0000-0000F3800000}"/>
    <cellStyle name="Normal 2 10 135" xfId="32994" xr:uid="{00000000-0005-0000-0000-0000F4800000}"/>
    <cellStyle name="Normal 2 10 136" xfId="32995" xr:uid="{00000000-0005-0000-0000-0000F5800000}"/>
    <cellStyle name="Normal 2 10 137" xfId="32996" xr:uid="{00000000-0005-0000-0000-0000F6800000}"/>
    <cellStyle name="Normal 2 10 138" xfId="32997" xr:uid="{00000000-0005-0000-0000-0000F7800000}"/>
    <cellStyle name="Normal 2 10 139" xfId="32998" xr:uid="{00000000-0005-0000-0000-0000F8800000}"/>
    <cellStyle name="Normal 2 10 14" xfId="32999" xr:uid="{00000000-0005-0000-0000-0000F9800000}"/>
    <cellStyle name="Normal 2 10 14 2" xfId="33000" xr:uid="{00000000-0005-0000-0000-0000FA800000}"/>
    <cellStyle name="Normal 2 10 14 3" xfId="33001" xr:uid="{00000000-0005-0000-0000-0000FB800000}"/>
    <cellStyle name="Normal 2 10 14 4" xfId="33002" xr:uid="{00000000-0005-0000-0000-0000FC800000}"/>
    <cellStyle name="Normal 2 10 14 5" xfId="33003" xr:uid="{00000000-0005-0000-0000-0000FD800000}"/>
    <cellStyle name="Normal 2 10 140" xfId="33004" xr:uid="{00000000-0005-0000-0000-0000FE800000}"/>
    <cellStyle name="Normal 2 10 141" xfId="33005" xr:uid="{00000000-0005-0000-0000-0000FF800000}"/>
    <cellStyle name="Normal 2 10 142" xfId="33006" xr:uid="{00000000-0005-0000-0000-000000810000}"/>
    <cellStyle name="Normal 2 10 143" xfId="33007" xr:uid="{00000000-0005-0000-0000-000001810000}"/>
    <cellStyle name="Normal 2 10 144" xfId="33008" xr:uid="{00000000-0005-0000-0000-000002810000}"/>
    <cellStyle name="Normal 2 10 145" xfId="33009" xr:uid="{00000000-0005-0000-0000-000003810000}"/>
    <cellStyle name="Normal 2 10 146" xfId="33010" xr:uid="{00000000-0005-0000-0000-000004810000}"/>
    <cellStyle name="Normal 2 10 147" xfId="33011" xr:uid="{00000000-0005-0000-0000-000005810000}"/>
    <cellStyle name="Normal 2 10 148" xfId="33012" xr:uid="{00000000-0005-0000-0000-000006810000}"/>
    <cellStyle name="Normal 2 10 149" xfId="33013" xr:uid="{00000000-0005-0000-0000-000007810000}"/>
    <cellStyle name="Normal 2 10 15" xfId="33014" xr:uid="{00000000-0005-0000-0000-000008810000}"/>
    <cellStyle name="Normal 2 10 15 2" xfId="33015" xr:uid="{00000000-0005-0000-0000-000009810000}"/>
    <cellStyle name="Normal 2 10 15 3" xfId="33016" xr:uid="{00000000-0005-0000-0000-00000A810000}"/>
    <cellStyle name="Normal 2 10 15 4" xfId="33017" xr:uid="{00000000-0005-0000-0000-00000B810000}"/>
    <cellStyle name="Normal 2 10 15 5" xfId="33018" xr:uid="{00000000-0005-0000-0000-00000C810000}"/>
    <cellStyle name="Normal 2 10 150" xfId="33019" xr:uid="{00000000-0005-0000-0000-00000D810000}"/>
    <cellStyle name="Normal 2 10 151" xfId="33020" xr:uid="{00000000-0005-0000-0000-00000E810000}"/>
    <cellStyle name="Normal 2 10 152" xfId="33021" xr:uid="{00000000-0005-0000-0000-00000F810000}"/>
    <cellStyle name="Normal 2 10 153" xfId="33022" xr:uid="{00000000-0005-0000-0000-000010810000}"/>
    <cellStyle name="Normal 2 10 154" xfId="33023" xr:uid="{00000000-0005-0000-0000-000011810000}"/>
    <cellStyle name="Normal 2 10 155" xfId="33024" xr:uid="{00000000-0005-0000-0000-000012810000}"/>
    <cellStyle name="Normal 2 10 156" xfId="33025" xr:uid="{00000000-0005-0000-0000-000013810000}"/>
    <cellStyle name="Normal 2 10 157" xfId="33026" xr:uid="{00000000-0005-0000-0000-000014810000}"/>
    <cellStyle name="Normal 2 10 158" xfId="33027" xr:uid="{00000000-0005-0000-0000-000015810000}"/>
    <cellStyle name="Normal 2 10 159" xfId="33028" xr:uid="{00000000-0005-0000-0000-000016810000}"/>
    <cellStyle name="Normal 2 10 16" xfId="33029" xr:uid="{00000000-0005-0000-0000-000017810000}"/>
    <cellStyle name="Normal 2 10 16 2" xfId="33030" xr:uid="{00000000-0005-0000-0000-000018810000}"/>
    <cellStyle name="Normal 2 10 16 3" xfId="33031" xr:uid="{00000000-0005-0000-0000-000019810000}"/>
    <cellStyle name="Normal 2 10 16 4" xfId="33032" xr:uid="{00000000-0005-0000-0000-00001A810000}"/>
    <cellStyle name="Normal 2 10 16 5" xfId="33033" xr:uid="{00000000-0005-0000-0000-00001B810000}"/>
    <cellStyle name="Normal 2 10 160" xfId="33034" xr:uid="{00000000-0005-0000-0000-00001C810000}"/>
    <cellStyle name="Normal 2 10 161" xfId="33035" xr:uid="{00000000-0005-0000-0000-00001D810000}"/>
    <cellStyle name="Normal 2 10 17" xfId="33036" xr:uid="{00000000-0005-0000-0000-00001E810000}"/>
    <cellStyle name="Normal 2 10 17 2" xfId="33037" xr:uid="{00000000-0005-0000-0000-00001F810000}"/>
    <cellStyle name="Normal 2 10 17 3" xfId="33038" xr:uid="{00000000-0005-0000-0000-000020810000}"/>
    <cellStyle name="Normal 2 10 17 4" xfId="33039" xr:uid="{00000000-0005-0000-0000-000021810000}"/>
    <cellStyle name="Normal 2 10 17 5" xfId="33040" xr:uid="{00000000-0005-0000-0000-000022810000}"/>
    <cellStyle name="Normal 2 10 18" xfId="33041" xr:uid="{00000000-0005-0000-0000-000023810000}"/>
    <cellStyle name="Normal 2 10 18 2" xfId="33042" xr:uid="{00000000-0005-0000-0000-000024810000}"/>
    <cellStyle name="Normal 2 10 18 3" xfId="33043" xr:uid="{00000000-0005-0000-0000-000025810000}"/>
    <cellStyle name="Normal 2 10 18 4" xfId="33044" xr:uid="{00000000-0005-0000-0000-000026810000}"/>
    <cellStyle name="Normal 2 10 18 5" xfId="33045" xr:uid="{00000000-0005-0000-0000-000027810000}"/>
    <cellStyle name="Normal 2 10 19" xfId="33046" xr:uid="{00000000-0005-0000-0000-000028810000}"/>
    <cellStyle name="Normal 2 10 19 2" xfId="33047" xr:uid="{00000000-0005-0000-0000-000029810000}"/>
    <cellStyle name="Normal 2 10 19 3" xfId="33048" xr:uid="{00000000-0005-0000-0000-00002A810000}"/>
    <cellStyle name="Normal 2 10 19 4" xfId="33049" xr:uid="{00000000-0005-0000-0000-00002B810000}"/>
    <cellStyle name="Normal 2 10 19 5" xfId="33050" xr:uid="{00000000-0005-0000-0000-00002C810000}"/>
    <cellStyle name="Normal 2 10 2" xfId="43" xr:uid="{00000000-0005-0000-0000-00002D810000}"/>
    <cellStyle name="Normal 2 10 2 2" xfId="33051" xr:uid="{00000000-0005-0000-0000-00002E810000}"/>
    <cellStyle name="Normal 2 10 2 2 2" xfId="33052" xr:uid="{00000000-0005-0000-0000-00002F810000}"/>
    <cellStyle name="Normal 2 10 2 3" xfId="33053" xr:uid="{00000000-0005-0000-0000-000030810000}"/>
    <cellStyle name="Normal 2 10 2 4" xfId="33054" xr:uid="{00000000-0005-0000-0000-000031810000}"/>
    <cellStyle name="Normal 2 10 2 5" xfId="33055" xr:uid="{00000000-0005-0000-0000-000032810000}"/>
    <cellStyle name="Normal 2 10 20" xfId="33056" xr:uid="{00000000-0005-0000-0000-000033810000}"/>
    <cellStyle name="Normal 2 10 20 2" xfId="33057" xr:uid="{00000000-0005-0000-0000-000034810000}"/>
    <cellStyle name="Normal 2 10 20 3" xfId="33058" xr:uid="{00000000-0005-0000-0000-000035810000}"/>
    <cellStyle name="Normal 2 10 20 4" xfId="33059" xr:uid="{00000000-0005-0000-0000-000036810000}"/>
    <cellStyle name="Normal 2 10 20 5" xfId="33060" xr:uid="{00000000-0005-0000-0000-000037810000}"/>
    <cellStyle name="Normal 2 10 21" xfId="33061" xr:uid="{00000000-0005-0000-0000-000038810000}"/>
    <cellStyle name="Normal 2 10 22" xfId="33062" xr:uid="{00000000-0005-0000-0000-000039810000}"/>
    <cellStyle name="Normal 2 10 23" xfId="33063" xr:uid="{00000000-0005-0000-0000-00003A810000}"/>
    <cellStyle name="Normal 2 10 24" xfId="33064" xr:uid="{00000000-0005-0000-0000-00003B810000}"/>
    <cellStyle name="Normal 2 10 25" xfId="33065" xr:uid="{00000000-0005-0000-0000-00003C810000}"/>
    <cellStyle name="Normal 2 10 26" xfId="33066" xr:uid="{00000000-0005-0000-0000-00003D810000}"/>
    <cellStyle name="Normal 2 10 27" xfId="33067" xr:uid="{00000000-0005-0000-0000-00003E810000}"/>
    <cellStyle name="Normal 2 10 28" xfId="33068" xr:uid="{00000000-0005-0000-0000-00003F810000}"/>
    <cellStyle name="Normal 2 10 29" xfId="33069" xr:uid="{00000000-0005-0000-0000-000040810000}"/>
    <cellStyle name="Normal 2 10 3" xfId="33070" xr:uid="{00000000-0005-0000-0000-000041810000}"/>
    <cellStyle name="Normal 2 10 3 2" xfId="33071" xr:uid="{00000000-0005-0000-0000-000042810000}"/>
    <cellStyle name="Normal 2 10 3 3" xfId="33072" xr:uid="{00000000-0005-0000-0000-000043810000}"/>
    <cellStyle name="Normal 2 10 3 4" xfId="33073" xr:uid="{00000000-0005-0000-0000-000044810000}"/>
    <cellStyle name="Normal 2 10 3 5" xfId="33074" xr:uid="{00000000-0005-0000-0000-000045810000}"/>
    <cellStyle name="Normal 2 10 30" xfId="33075" xr:uid="{00000000-0005-0000-0000-000046810000}"/>
    <cellStyle name="Normal 2 10 31" xfId="33076" xr:uid="{00000000-0005-0000-0000-000047810000}"/>
    <cellStyle name="Normal 2 10 32" xfId="33077" xr:uid="{00000000-0005-0000-0000-000048810000}"/>
    <cellStyle name="Normal 2 10 33" xfId="33078" xr:uid="{00000000-0005-0000-0000-000049810000}"/>
    <cellStyle name="Normal 2 10 34" xfId="33079" xr:uid="{00000000-0005-0000-0000-00004A810000}"/>
    <cellStyle name="Normal 2 10 35" xfId="33080" xr:uid="{00000000-0005-0000-0000-00004B810000}"/>
    <cellStyle name="Normal 2 10 36" xfId="33081" xr:uid="{00000000-0005-0000-0000-00004C810000}"/>
    <cellStyle name="Normal 2 10 37" xfId="33082" xr:uid="{00000000-0005-0000-0000-00004D810000}"/>
    <cellStyle name="Normal 2 10 38" xfId="33083" xr:uid="{00000000-0005-0000-0000-00004E810000}"/>
    <cellStyle name="Normal 2 10 39" xfId="33084" xr:uid="{00000000-0005-0000-0000-00004F810000}"/>
    <cellStyle name="Normal 2 10 4" xfId="33085" xr:uid="{00000000-0005-0000-0000-000050810000}"/>
    <cellStyle name="Normal 2 10 4 2" xfId="33086" xr:uid="{00000000-0005-0000-0000-000051810000}"/>
    <cellStyle name="Normal 2 10 4 3" xfId="33087" xr:uid="{00000000-0005-0000-0000-000052810000}"/>
    <cellStyle name="Normal 2 10 4 4" xfId="33088" xr:uid="{00000000-0005-0000-0000-000053810000}"/>
    <cellStyle name="Normal 2 10 4 5" xfId="33089" xr:uid="{00000000-0005-0000-0000-000054810000}"/>
    <cellStyle name="Normal 2 10 40" xfId="33090" xr:uid="{00000000-0005-0000-0000-000055810000}"/>
    <cellStyle name="Normal 2 10 41" xfId="33091" xr:uid="{00000000-0005-0000-0000-000056810000}"/>
    <cellStyle name="Normal 2 10 42" xfId="33092" xr:uid="{00000000-0005-0000-0000-000057810000}"/>
    <cellStyle name="Normal 2 10 43" xfId="33093" xr:uid="{00000000-0005-0000-0000-000058810000}"/>
    <cellStyle name="Normal 2 10 44" xfId="33094" xr:uid="{00000000-0005-0000-0000-000059810000}"/>
    <cellStyle name="Normal 2 10 45" xfId="33095" xr:uid="{00000000-0005-0000-0000-00005A810000}"/>
    <cellStyle name="Normal 2 10 46" xfId="33096" xr:uid="{00000000-0005-0000-0000-00005B810000}"/>
    <cellStyle name="Normal 2 10 47" xfId="33097" xr:uid="{00000000-0005-0000-0000-00005C810000}"/>
    <cellStyle name="Normal 2 10 48" xfId="33098" xr:uid="{00000000-0005-0000-0000-00005D810000}"/>
    <cellStyle name="Normal 2 10 49" xfId="33099" xr:uid="{00000000-0005-0000-0000-00005E810000}"/>
    <cellStyle name="Normal 2 10 5" xfId="33100" xr:uid="{00000000-0005-0000-0000-00005F810000}"/>
    <cellStyle name="Normal 2 10 5 2" xfId="33101" xr:uid="{00000000-0005-0000-0000-000060810000}"/>
    <cellStyle name="Normal 2 10 5 3" xfId="33102" xr:uid="{00000000-0005-0000-0000-000061810000}"/>
    <cellStyle name="Normal 2 10 5 4" xfId="33103" xr:uid="{00000000-0005-0000-0000-000062810000}"/>
    <cellStyle name="Normal 2 10 5 5" xfId="33104" xr:uid="{00000000-0005-0000-0000-000063810000}"/>
    <cellStyle name="Normal 2 10 50" xfId="33105" xr:uid="{00000000-0005-0000-0000-000064810000}"/>
    <cellStyle name="Normal 2 10 51" xfId="33106" xr:uid="{00000000-0005-0000-0000-000065810000}"/>
    <cellStyle name="Normal 2 10 52" xfId="33107" xr:uid="{00000000-0005-0000-0000-000066810000}"/>
    <cellStyle name="Normal 2 10 53" xfId="33108" xr:uid="{00000000-0005-0000-0000-000067810000}"/>
    <cellStyle name="Normal 2 10 54" xfId="33109" xr:uid="{00000000-0005-0000-0000-000068810000}"/>
    <cellStyle name="Normal 2 10 55" xfId="33110" xr:uid="{00000000-0005-0000-0000-000069810000}"/>
    <cellStyle name="Normal 2 10 56" xfId="33111" xr:uid="{00000000-0005-0000-0000-00006A810000}"/>
    <cellStyle name="Normal 2 10 57" xfId="33112" xr:uid="{00000000-0005-0000-0000-00006B810000}"/>
    <cellStyle name="Normal 2 10 58" xfId="33113" xr:uid="{00000000-0005-0000-0000-00006C810000}"/>
    <cellStyle name="Normal 2 10 59" xfId="33114" xr:uid="{00000000-0005-0000-0000-00006D810000}"/>
    <cellStyle name="Normal 2 10 6" xfId="33115" xr:uid="{00000000-0005-0000-0000-00006E810000}"/>
    <cellStyle name="Normal 2 10 6 2" xfId="33116" xr:uid="{00000000-0005-0000-0000-00006F810000}"/>
    <cellStyle name="Normal 2 10 6 3" xfId="33117" xr:uid="{00000000-0005-0000-0000-000070810000}"/>
    <cellStyle name="Normal 2 10 6 4" xfId="33118" xr:uid="{00000000-0005-0000-0000-000071810000}"/>
    <cellStyle name="Normal 2 10 6 5" xfId="33119" xr:uid="{00000000-0005-0000-0000-000072810000}"/>
    <cellStyle name="Normal 2 10 60" xfId="33120" xr:uid="{00000000-0005-0000-0000-000073810000}"/>
    <cellStyle name="Normal 2 10 61" xfId="33121" xr:uid="{00000000-0005-0000-0000-000074810000}"/>
    <cellStyle name="Normal 2 10 62" xfId="33122" xr:uid="{00000000-0005-0000-0000-000075810000}"/>
    <cellStyle name="Normal 2 10 63" xfId="33123" xr:uid="{00000000-0005-0000-0000-000076810000}"/>
    <cellStyle name="Normal 2 10 64" xfId="33124" xr:uid="{00000000-0005-0000-0000-000077810000}"/>
    <cellStyle name="Normal 2 10 65" xfId="33125" xr:uid="{00000000-0005-0000-0000-000078810000}"/>
    <cellStyle name="Normal 2 10 66" xfId="33126" xr:uid="{00000000-0005-0000-0000-000079810000}"/>
    <cellStyle name="Normal 2 10 67" xfId="33127" xr:uid="{00000000-0005-0000-0000-00007A810000}"/>
    <cellStyle name="Normal 2 10 68" xfId="33128" xr:uid="{00000000-0005-0000-0000-00007B810000}"/>
    <cellStyle name="Normal 2 10 69" xfId="33129" xr:uid="{00000000-0005-0000-0000-00007C810000}"/>
    <cellStyle name="Normal 2 10 7" xfId="33130" xr:uid="{00000000-0005-0000-0000-00007D810000}"/>
    <cellStyle name="Normal 2 10 7 2" xfId="33131" xr:uid="{00000000-0005-0000-0000-00007E810000}"/>
    <cellStyle name="Normal 2 10 7 3" xfId="33132" xr:uid="{00000000-0005-0000-0000-00007F810000}"/>
    <cellStyle name="Normal 2 10 7 4" xfId="33133" xr:uid="{00000000-0005-0000-0000-000080810000}"/>
    <cellStyle name="Normal 2 10 7 5" xfId="33134" xr:uid="{00000000-0005-0000-0000-000081810000}"/>
    <cellStyle name="Normal 2 10 70" xfId="33135" xr:uid="{00000000-0005-0000-0000-000082810000}"/>
    <cellStyle name="Normal 2 10 71" xfId="33136" xr:uid="{00000000-0005-0000-0000-000083810000}"/>
    <cellStyle name="Normal 2 10 72" xfId="33137" xr:uid="{00000000-0005-0000-0000-000084810000}"/>
    <cellStyle name="Normal 2 10 73" xfId="33138" xr:uid="{00000000-0005-0000-0000-000085810000}"/>
    <cellStyle name="Normal 2 10 74" xfId="33139" xr:uid="{00000000-0005-0000-0000-000086810000}"/>
    <cellStyle name="Normal 2 10 75" xfId="33140" xr:uid="{00000000-0005-0000-0000-000087810000}"/>
    <cellStyle name="Normal 2 10 76" xfId="33141" xr:uid="{00000000-0005-0000-0000-000088810000}"/>
    <cellStyle name="Normal 2 10 77" xfId="33142" xr:uid="{00000000-0005-0000-0000-000089810000}"/>
    <cellStyle name="Normal 2 10 78" xfId="33143" xr:uid="{00000000-0005-0000-0000-00008A810000}"/>
    <cellStyle name="Normal 2 10 79" xfId="33144" xr:uid="{00000000-0005-0000-0000-00008B810000}"/>
    <cellStyle name="Normal 2 10 8" xfId="33145" xr:uid="{00000000-0005-0000-0000-00008C810000}"/>
    <cellStyle name="Normal 2 10 8 2" xfId="33146" xr:uid="{00000000-0005-0000-0000-00008D810000}"/>
    <cellStyle name="Normal 2 10 8 3" xfId="33147" xr:uid="{00000000-0005-0000-0000-00008E810000}"/>
    <cellStyle name="Normal 2 10 8 4" xfId="33148" xr:uid="{00000000-0005-0000-0000-00008F810000}"/>
    <cellStyle name="Normal 2 10 8 5" xfId="33149" xr:uid="{00000000-0005-0000-0000-000090810000}"/>
    <cellStyle name="Normal 2 10 80" xfId="33150" xr:uid="{00000000-0005-0000-0000-000091810000}"/>
    <cellStyle name="Normal 2 10 81" xfId="33151" xr:uid="{00000000-0005-0000-0000-000092810000}"/>
    <cellStyle name="Normal 2 10 82" xfId="33152" xr:uid="{00000000-0005-0000-0000-000093810000}"/>
    <cellStyle name="Normal 2 10 83" xfId="33153" xr:uid="{00000000-0005-0000-0000-000094810000}"/>
    <cellStyle name="Normal 2 10 84" xfId="33154" xr:uid="{00000000-0005-0000-0000-000095810000}"/>
    <cellStyle name="Normal 2 10 85" xfId="33155" xr:uid="{00000000-0005-0000-0000-000096810000}"/>
    <cellStyle name="Normal 2 10 86" xfId="33156" xr:uid="{00000000-0005-0000-0000-000097810000}"/>
    <cellStyle name="Normal 2 10 87" xfId="33157" xr:uid="{00000000-0005-0000-0000-000098810000}"/>
    <cellStyle name="Normal 2 10 88" xfId="33158" xr:uid="{00000000-0005-0000-0000-000099810000}"/>
    <cellStyle name="Normal 2 10 89" xfId="33159" xr:uid="{00000000-0005-0000-0000-00009A810000}"/>
    <cellStyle name="Normal 2 10 9" xfId="33160" xr:uid="{00000000-0005-0000-0000-00009B810000}"/>
    <cellStyle name="Normal 2 10 9 2" xfId="33161" xr:uid="{00000000-0005-0000-0000-00009C810000}"/>
    <cellStyle name="Normal 2 10 9 3" xfId="33162" xr:uid="{00000000-0005-0000-0000-00009D810000}"/>
    <cellStyle name="Normal 2 10 9 4" xfId="33163" xr:uid="{00000000-0005-0000-0000-00009E810000}"/>
    <cellStyle name="Normal 2 10 9 5" xfId="33164" xr:uid="{00000000-0005-0000-0000-00009F810000}"/>
    <cellStyle name="Normal 2 10 90" xfId="33165" xr:uid="{00000000-0005-0000-0000-0000A0810000}"/>
    <cellStyle name="Normal 2 10 91" xfId="33166" xr:uid="{00000000-0005-0000-0000-0000A1810000}"/>
    <cellStyle name="Normal 2 10 92" xfId="33167" xr:uid="{00000000-0005-0000-0000-0000A2810000}"/>
    <cellStyle name="Normal 2 10 93" xfId="33168" xr:uid="{00000000-0005-0000-0000-0000A3810000}"/>
    <cellStyle name="Normal 2 10 94" xfId="33169" xr:uid="{00000000-0005-0000-0000-0000A4810000}"/>
    <cellStyle name="Normal 2 10 95" xfId="33170" xr:uid="{00000000-0005-0000-0000-0000A5810000}"/>
    <cellStyle name="Normal 2 10 96" xfId="33171" xr:uid="{00000000-0005-0000-0000-0000A6810000}"/>
    <cellStyle name="Normal 2 10 97" xfId="33172" xr:uid="{00000000-0005-0000-0000-0000A7810000}"/>
    <cellStyle name="Normal 2 10 98" xfId="33173" xr:uid="{00000000-0005-0000-0000-0000A8810000}"/>
    <cellStyle name="Normal 2 10 99" xfId="33174" xr:uid="{00000000-0005-0000-0000-0000A9810000}"/>
    <cellStyle name="Normal 2 100" xfId="33175" xr:uid="{00000000-0005-0000-0000-0000AA810000}"/>
    <cellStyle name="Normal 2 101" xfId="33176" xr:uid="{00000000-0005-0000-0000-0000AB810000}"/>
    <cellStyle name="Normal 2 102" xfId="33177" xr:uid="{00000000-0005-0000-0000-0000AC810000}"/>
    <cellStyle name="Normal 2 103" xfId="33178" xr:uid="{00000000-0005-0000-0000-0000AD810000}"/>
    <cellStyle name="Normal 2 104" xfId="33179" xr:uid="{00000000-0005-0000-0000-0000AE810000}"/>
    <cellStyle name="Normal 2 105" xfId="33180" xr:uid="{00000000-0005-0000-0000-0000AF810000}"/>
    <cellStyle name="Normal 2 106" xfId="33181" xr:uid="{00000000-0005-0000-0000-0000B0810000}"/>
    <cellStyle name="Normal 2 107" xfId="33182" xr:uid="{00000000-0005-0000-0000-0000B1810000}"/>
    <cellStyle name="Normal 2 108" xfId="33183" xr:uid="{00000000-0005-0000-0000-0000B2810000}"/>
    <cellStyle name="Normal 2 109" xfId="33184" xr:uid="{00000000-0005-0000-0000-0000B3810000}"/>
    <cellStyle name="Normal 2 11" xfId="33185" xr:uid="{00000000-0005-0000-0000-0000B4810000}"/>
    <cellStyle name="Normal 2 11 10" xfId="33186" xr:uid="{00000000-0005-0000-0000-0000B5810000}"/>
    <cellStyle name="Normal 2 11 10 2" xfId="33187" xr:uid="{00000000-0005-0000-0000-0000B6810000}"/>
    <cellStyle name="Normal 2 11 10 3" xfId="33188" xr:uid="{00000000-0005-0000-0000-0000B7810000}"/>
    <cellStyle name="Normal 2 11 10 4" xfId="33189" xr:uid="{00000000-0005-0000-0000-0000B8810000}"/>
    <cellStyle name="Normal 2 11 10 5" xfId="33190" xr:uid="{00000000-0005-0000-0000-0000B9810000}"/>
    <cellStyle name="Normal 2 11 100" xfId="33191" xr:uid="{00000000-0005-0000-0000-0000BA810000}"/>
    <cellStyle name="Normal 2 11 101" xfId="33192" xr:uid="{00000000-0005-0000-0000-0000BB810000}"/>
    <cellStyle name="Normal 2 11 102" xfId="33193" xr:uid="{00000000-0005-0000-0000-0000BC810000}"/>
    <cellStyle name="Normal 2 11 103" xfId="33194" xr:uid="{00000000-0005-0000-0000-0000BD810000}"/>
    <cellStyle name="Normal 2 11 104" xfId="33195" xr:uid="{00000000-0005-0000-0000-0000BE810000}"/>
    <cellStyle name="Normal 2 11 105" xfId="33196" xr:uid="{00000000-0005-0000-0000-0000BF810000}"/>
    <cellStyle name="Normal 2 11 106" xfId="33197" xr:uid="{00000000-0005-0000-0000-0000C0810000}"/>
    <cellStyle name="Normal 2 11 107" xfId="33198" xr:uid="{00000000-0005-0000-0000-0000C1810000}"/>
    <cellStyle name="Normal 2 11 108" xfId="33199" xr:uid="{00000000-0005-0000-0000-0000C2810000}"/>
    <cellStyle name="Normal 2 11 109" xfId="33200" xr:uid="{00000000-0005-0000-0000-0000C3810000}"/>
    <cellStyle name="Normal 2 11 11" xfId="33201" xr:uid="{00000000-0005-0000-0000-0000C4810000}"/>
    <cellStyle name="Normal 2 11 11 2" xfId="33202" xr:uid="{00000000-0005-0000-0000-0000C5810000}"/>
    <cellStyle name="Normal 2 11 11 3" xfId="33203" xr:uid="{00000000-0005-0000-0000-0000C6810000}"/>
    <cellStyle name="Normal 2 11 11 4" xfId="33204" xr:uid="{00000000-0005-0000-0000-0000C7810000}"/>
    <cellStyle name="Normal 2 11 11 5" xfId="33205" xr:uid="{00000000-0005-0000-0000-0000C8810000}"/>
    <cellStyle name="Normal 2 11 110" xfId="33206" xr:uid="{00000000-0005-0000-0000-0000C9810000}"/>
    <cellStyle name="Normal 2 11 111" xfId="33207" xr:uid="{00000000-0005-0000-0000-0000CA810000}"/>
    <cellStyle name="Normal 2 11 112" xfId="33208" xr:uid="{00000000-0005-0000-0000-0000CB810000}"/>
    <cellStyle name="Normal 2 11 113" xfId="33209" xr:uid="{00000000-0005-0000-0000-0000CC810000}"/>
    <cellStyle name="Normal 2 11 114" xfId="33210" xr:uid="{00000000-0005-0000-0000-0000CD810000}"/>
    <cellStyle name="Normal 2 11 115" xfId="33211" xr:uid="{00000000-0005-0000-0000-0000CE810000}"/>
    <cellStyle name="Normal 2 11 116" xfId="33212" xr:uid="{00000000-0005-0000-0000-0000CF810000}"/>
    <cellStyle name="Normal 2 11 117" xfId="33213" xr:uid="{00000000-0005-0000-0000-0000D0810000}"/>
    <cellStyle name="Normal 2 11 118" xfId="33214" xr:uid="{00000000-0005-0000-0000-0000D1810000}"/>
    <cellStyle name="Normal 2 11 119" xfId="33215" xr:uid="{00000000-0005-0000-0000-0000D2810000}"/>
    <cellStyle name="Normal 2 11 12" xfId="33216" xr:uid="{00000000-0005-0000-0000-0000D3810000}"/>
    <cellStyle name="Normal 2 11 12 2" xfId="33217" xr:uid="{00000000-0005-0000-0000-0000D4810000}"/>
    <cellStyle name="Normal 2 11 12 3" xfId="33218" xr:uid="{00000000-0005-0000-0000-0000D5810000}"/>
    <cellStyle name="Normal 2 11 12 4" xfId="33219" xr:uid="{00000000-0005-0000-0000-0000D6810000}"/>
    <cellStyle name="Normal 2 11 12 5" xfId="33220" xr:uid="{00000000-0005-0000-0000-0000D7810000}"/>
    <cellStyle name="Normal 2 11 120" xfId="33221" xr:uid="{00000000-0005-0000-0000-0000D8810000}"/>
    <cellStyle name="Normal 2 11 121" xfId="33222" xr:uid="{00000000-0005-0000-0000-0000D9810000}"/>
    <cellStyle name="Normal 2 11 122" xfId="33223" xr:uid="{00000000-0005-0000-0000-0000DA810000}"/>
    <cellStyle name="Normal 2 11 123" xfId="33224" xr:uid="{00000000-0005-0000-0000-0000DB810000}"/>
    <cellStyle name="Normal 2 11 124" xfId="33225" xr:uid="{00000000-0005-0000-0000-0000DC810000}"/>
    <cellStyle name="Normal 2 11 125" xfId="33226" xr:uid="{00000000-0005-0000-0000-0000DD810000}"/>
    <cellStyle name="Normal 2 11 126" xfId="33227" xr:uid="{00000000-0005-0000-0000-0000DE810000}"/>
    <cellStyle name="Normal 2 11 127" xfId="33228" xr:uid="{00000000-0005-0000-0000-0000DF810000}"/>
    <cellStyle name="Normal 2 11 128" xfId="33229" xr:uid="{00000000-0005-0000-0000-0000E0810000}"/>
    <cellStyle name="Normal 2 11 129" xfId="33230" xr:uid="{00000000-0005-0000-0000-0000E1810000}"/>
    <cellStyle name="Normal 2 11 13" xfId="33231" xr:uid="{00000000-0005-0000-0000-0000E2810000}"/>
    <cellStyle name="Normal 2 11 13 2" xfId="33232" xr:uid="{00000000-0005-0000-0000-0000E3810000}"/>
    <cellStyle name="Normal 2 11 13 3" xfId="33233" xr:uid="{00000000-0005-0000-0000-0000E4810000}"/>
    <cellStyle name="Normal 2 11 13 4" xfId="33234" xr:uid="{00000000-0005-0000-0000-0000E5810000}"/>
    <cellStyle name="Normal 2 11 13 5" xfId="33235" xr:uid="{00000000-0005-0000-0000-0000E6810000}"/>
    <cellStyle name="Normal 2 11 130" xfId="33236" xr:uid="{00000000-0005-0000-0000-0000E7810000}"/>
    <cellStyle name="Normal 2 11 131" xfId="33237" xr:uid="{00000000-0005-0000-0000-0000E8810000}"/>
    <cellStyle name="Normal 2 11 132" xfId="33238" xr:uid="{00000000-0005-0000-0000-0000E9810000}"/>
    <cellStyle name="Normal 2 11 133" xfId="33239" xr:uid="{00000000-0005-0000-0000-0000EA810000}"/>
    <cellStyle name="Normal 2 11 134" xfId="33240" xr:uid="{00000000-0005-0000-0000-0000EB810000}"/>
    <cellStyle name="Normal 2 11 135" xfId="33241" xr:uid="{00000000-0005-0000-0000-0000EC810000}"/>
    <cellStyle name="Normal 2 11 136" xfId="33242" xr:uid="{00000000-0005-0000-0000-0000ED810000}"/>
    <cellStyle name="Normal 2 11 137" xfId="33243" xr:uid="{00000000-0005-0000-0000-0000EE810000}"/>
    <cellStyle name="Normal 2 11 138" xfId="33244" xr:uid="{00000000-0005-0000-0000-0000EF810000}"/>
    <cellStyle name="Normal 2 11 139" xfId="33245" xr:uid="{00000000-0005-0000-0000-0000F0810000}"/>
    <cellStyle name="Normal 2 11 14" xfId="33246" xr:uid="{00000000-0005-0000-0000-0000F1810000}"/>
    <cellStyle name="Normal 2 11 14 2" xfId="33247" xr:uid="{00000000-0005-0000-0000-0000F2810000}"/>
    <cellStyle name="Normal 2 11 14 3" xfId="33248" xr:uid="{00000000-0005-0000-0000-0000F3810000}"/>
    <cellStyle name="Normal 2 11 14 4" xfId="33249" xr:uid="{00000000-0005-0000-0000-0000F4810000}"/>
    <cellStyle name="Normal 2 11 14 5" xfId="33250" xr:uid="{00000000-0005-0000-0000-0000F5810000}"/>
    <cellStyle name="Normal 2 11 140" xfId="33251" xr:uid="{00000000-0005-0000-0000-0000F6810000}"/>
    <cellStyle name="Normal 2 11 141" xfId="33252" xr:uid="{00000000-0005-0000-0000-0000F7810000}"/>
    <cellStyle name="Normal 2 11 142" xfId="33253" xr:uid="{00000000-0005-0000-0000-0000F8810000}"/>
    <cellStyle name="Normal 2 11 143" xfId="33254" xr:uid="{00000000-0005-0000-0000-0000F9810000}"/>
    <cellStyle name="Normal 2 11 144" xfId="33255" xr:uid="{00000000-0005-0000-0000-0000FA810000}"/>
    <cellStyle name="Normal 2 11 145" xfId="33256" xr:uid="{00000000-0005-0000-0000-0000FB810000}"/>
    <cellStyle name="Normal 2 11 146" xfId="33257" xr:uid="{00000000-0005-0000-0000-0000FC810000}"/>
    <cellStyle name="Normal 2 11 147" xfId="33258" xr:uid="{00000000-0005-0000-0000-0000FD810000}"/>
    <cellStyle name="Normal 2 11 148" xfId="33259" xr:uid="{00000000-0005-0000-0000-0000FE810000}"/>
    <cellStyle name="Normal 2 11 149" xfId="33260" xr:uid="{00000000-0005-0000-0000-0000FF810000}"/>
    <cellStyle name="Normal 2 11 15" xfId="33261" xr:uid="{00000000-0005-0000-0000-000000820000}"/>
    <cellStyle name="Normal 2 11 15 2" xfId="33262" xr:uid="{00000000-0005-0000-0000-000001820000}"/>
    <cellStyle name="Normal 2 11 15 3" xfId="33263" xr:uid="{00000000-0005-0000-0000-000002820000}"/>
    <cellStyle name="Normal 2 11 15 4" xfId="33264" xr:uid="{00000000-0005-0000-0000-000003820000}"/>
    <cellStyle name="Normal 2 11 15 5" xfId="33265" xr:uid="{00000000-0005-0000-0000-000004820000}"/>
    <cellStyle name="Normal 2 11 150" xfId="33266" xr:uid="{00000000-0005-0000-0000-000005820000}"/>
    <cellStyle name="Normal 2 11 151" xfId="33267" xr:uid="{00000000-0005-0000-0000-000006820000}"/>
    <cellStyle name="Normal 2 11 152" xfId="33268" xr:uid="{00000000-0005-0000-0000-000007820000}"/>
    <cellStyle name="Normal 2 11 153" xfId="33269" xr:uid="{00000000-0005-0000-0000-000008820000}"/>
    <cellStyle name="Normal 2 11 154" xfId="33270" xr:uid="{00000000-0005-0000-0000-000009820000}"/>
    <cellStyle name="Normal 2 11 155" xfId="33271" xr:uid="{00000000-0005-0000-0000-00000A820000}"/>
    <cellStyle name="Normal 2 11 156" xfId="33272" xr:uid="{00000000-0005-0000-0000-00000B820000}"/>
    <cellStyle name="Normal 2 11 157" xfId="33273" xr:uid="{00000000-0005-0000-0000-00000C820000}"/>
    <cellStyle name="Normal 2 11 158" xfId="33274" xr:uid="{00000000-0005-0000-0000-00000D820000}"/>
    <cellStyle name="Normal 2 11 159" xfId="33275" xr:uid="{00000000-0005-0000-0000-00000E820000}"/>
    <cellStyle name="Normal 2 11 16" xfId="33276" xr:uid="{00000000-0005-0000-0000-00000F820000}"/>
    <cellStyle name="Normal 2 11 16 2" xfId="33277" xr:uid="{00000000-0005-0000-0000-000010820000}"/>
    <cellStyle name="Normal 2 11 16 3" xfId="33278" xr:uid="{00000000-0005-0000-0000-000011820000}"/>
    <cellStyle name="Normal 2 11 16 4" xfId="33279" xr:uid="{00000000-0005-0000-0000-000012820000}"/>
    <cellStyle name="Normal 2 11 16 5" xfId="33280" xr:uid="{00000000-0005-0000-0000-000013820000}"/>
    <cellStyle name="Normal 2 11 160" xfId="33281" xr:uid="{00000000-0005-0000-0000-000014820000}"/>
    <cellStyle name="Normal 2 11 17" xfId="33282" xr:uid="{00000000-0005-0000-0000-000015820000}"/>
    <cellStyle name="Normal 2 11 17 2" xfId="33283" xr:uid="{00000000-0005-0000-0000-000016820000}"/>
    <cellStyle name="Normal 2 11 17 3" xfId="33284" xr:uid="{00000000-0005-0000-0000-000017820000}"/>
    <cellStyle name="Normal 2 11 17 4" xfId="33285" xr:uid="{00000000-0005-0000-0000-000018820000}"/>
    <cellStyle name="Normal 2 11 17 5" xfId="33286" xr:uid="{00000000-0005-0000-0000-000019820000}"/>
    <cellStyle name="Normal 2 11 18" xfId="33287" xr:uid="{00000000-0005-0000-0000-00001A820000}"/>
    <cellStyle name="Normal 2 11 18 2" xfId="33288" xr:uid="{00000000-0005-0000-0000-00001B820000}"/>
    <cellStyle name="Normal 2 11 18 3" xfId="33289" xr:uid="{00000000-0005-0000-0000-00001C820000}"/>
    <cellStyle name="Normal 2 11 18 4" xfId="33290" xr:uid="{00000000-0005-0000-0000-00001D820000}"/>
    <cellStyle name="Normal 2 11 18 5" xfId="33291" xr:uid="{00000000-0005-0000-0000-00001E820000}"/>
    <cellStyle name="Normal 2 11 19" xfId="33292" xr:uid="{00000000-0005-0000-0000-00001F820000}"/>
    <cellStyle name="Normal 2 11 19 2" xfId="33293" xr:uid="{00000000-0005-0000-0000-000020820000}"/>
    <cellStyle name="Normal 2 11 19 3" xfId="33294" xr:uid="{00000000-0005-0000-0000-000021820000}"/>
    <cellStyle name="Normal 2 11 19 4" xfId="33295" xr:uid="{00000000-0005-0000-0000-000022820000}"/>
    <cellStyle name="Normal 2 11 19 5" xfId="33296" xr:uid="{00000000-0005-0000-0000-000023820000}"/>
    <cellStyle name="Normal 2 11 2" xfId="33297" xr:uid="{00000000-0005-0000-0000-000024820000}"/>
    <cellStyle name="Normal 2 11 2 2" xfId="33298" xr:uid="{00000000-0005-0000-0000-000025820000}"/>
    <cellStyle name="Normal 2 11 2 3" xfId="33299" xr:uid="{00000000-0005-0000-0000-000026820000}"/>
    <cellStyle name="Normal 2 11 2 4" xfId="33300" xr:uid="{00000000-0005-0000-0000-000027820000}"/>
    <cellStyle name="Normal 2 11 2 5" xfId="33301" xr:uid="{00000000-0005-0000-0000-000028820000}"/>
    <cellStyle name="Normal 2 11 20" xfId="33302" xr:uid="{00000000-0005-0000-0000-000029820000}"/>
    <cellStyle name="Normal 2 11 21" xfId="33303" xr:uid="{00000000-0005-0000-0000-00002A820000}"/>
    <cellStyle name="Normal 2 11 22" xfId="33304" xr:uid="{00000000-0005-0000-0000-00002B820000}"/>
    <cellStyle name="Normal 2 11 23" xfId="33305" xr:uid="{00000000-0005-0000-0000-00002C820000}"/>
    <cellStyle name="Normal 2 11 24" xfId="33306" xr:uid="{00000000-0005-0000-0000-00002D820000}"/>
    <cellStyle name="Normal 2 11 25" xfId="33307" xr:uid="{00000000-0005-0000-0000-00002E820000}"/>
    <cellStyle name="Normal 2 11 26" xfId="33308" xr:uid="{00000000-0005-0000-0000-00002F820000}"/>
    <cellStyle name="Normal 2 11 27" xfId="33309" xr:uid="{00000000-0005-0000-0000-000030820000}"/>
    <cellStyle name="Normal 2 11 28" xfId="33310" xr:uid="{00000000-0005-0000-0000-000031820000}"/>
    <cellStyle name="Normal 2 11 29" xfId="33311" xr:uid="{00000000-0005-0000-0000-000032820000}"/>
    <cellStyle name="Normal 2 11 3" xfId="33312" xr:uid="{00000000-0005-0000-0000-000033820000}"/>
    <cellStyle name="Normal 2 11 3 2" xfId="33313" xr:uid="{00000000-0005-0000-0000-000034820000}"/>
    <cellStyle name="Normal 2 11 3 3" xfId="33314" xr:uid="{00000000-0005-0000-0000-000035820000}"/>
    <cellStyle name="Normal 2 11 3 4" xfId="33315" xr:uid="{00000000-0005-0000-0000-000036820000}"/>
    <cellStyle name="Normal 2 11 3 5" xfId="33316" xr:uid="{00000000-0005-0000-0000-000037820000}"/>
    <cellStyle name="Normal 2 11 30" xfId="33317" xr:uid="{00000000-0005-0000-0000-000038820000}"/>
    <cellStyle name="Normal 2 11 31" xfId="33318" xr:uid="{00000000-0005-0000-0000-000039820000}"/>
    <cellStyle name="Normal 2 11 32" xfId="33319" xr:uid="{00000000-0005-0000-0000-00003A820000}"/>
    <cellStyle name="Normal 2 11 33" xfId="33320" xr:uid="{00000000-0005-0000-0000-00003B820000}"/>
    <cellStyle name="Normal 2 11 34" xfId="33321" xr:uid="{00000000-0005-0000-0000-00003C820000}"/>
    <cellStyle name="Normal 2 11 35" xfId="33322" xr:uid="{00000000-0005-0000-0000-00003D820000}"/>
    <cellStyle name="Normal 2 11 36" xfId="33323" xr:uid="{00000000-0005-0000-0000-00003E820000}"/>
    <cellStyle name="Normal 2 11 37" xfId="33324" xr:uid="{00000000-0005-0000-0000-00003F820000}"/>
    <cellStyle name="Normal 2 11 38" xfId="33325" xr:uid="{00000000-0005-0000-0000-000040820000}"/>
    <cellStyle name="Normal 2 11 39" xfId="33326" xr:uid="{00000000-0005-0000-0000-000041820000}"/>
    <cellStyle name="Normal 2 11 4" xfId="33327" xr:uid="{00000000-0005-0000-0000-000042820000}"/>
    <cellStyle name="Normal 2 11 4 2" xfId="33328" xr:uid="{00000000-0005-0000-0000-000043820000}"/>
    <cellStyle name="Normal 2 11 4 3" xfId="33329" xr:uid="{00000000-0005-0000-0000-000044820000}"/>
    <cellStyle name="Normal 2 11 4 4" xfId="33330" xr:uid="{00000000-0005-0000-0000-000045820000}"/>
    <cellStyle name="Normal 2 11 4 5" xfId="33331" xr:uid="{00000000-0005-0000-0000-000046820000}"/>
    <cellStyle name="Normal 2 11 40" xfId="33332" xr:uid="{00000000-0005-0000-0000-000047820000}"/>
    <cellStyle name="Normal 2 11 41" xfId="33333" xr:uid="{00000000-0005-0000-0000-000048820000}"/>
    <cellStyle name="Normal 2 11 42" xfId="33334" xr:uid="{00000000-0005-0000-0000-000049820000}"/>
    <cellStyle name="Normal 2 11 43" xfId="33335" xr:uid="{00000000-0005-0000-0000-00004A820000}"/>
    <cellStyle name="Normal 2 11 44" xfId="33336" xr:uid="{00000000-0005-0000-0000-00004B820000}"/>
    <cellStyle name="Normal 2 11 45" xfId="33337" xr:uid="{00000000-0005-0000-0000-00004C820000}"/>
    <cellStyle name="Normal 2 11 46" xfId="33338" xr:uid="{00000000-0005-0000-0000-00004D820000}"/>
    <cellStyle name="Normal 2 11 47" xfId="33339" xr:uid="{00000000-0005-0000-0000-00004E820000}"/>
    <cellStyle name="Normal 2 11 48" xfId="33340" xr:uid="{00000000-0005-0000-0000-00004F820000}"/>
    <cellStyle name="Normal 2 11 49" xfId="33341" xr:uid="{00000000-0005-0000-0000-000050820000}"/>
    <cellStyle name="Normal 2 11 5" xfId="33342" xr:uid="{00000000-0005-0000-0000-000051820000}"/>
    <cellStyle name="Normal 2 11 5 2" xfId="33343" xr:uid="{00000000-0005-0000-0000-000052820000}"/>
    <cellStyle name="Normal 2 11 5 3" xfId="33344" xr:uid="{00000000-0005-0000-0000-000053820000}"/>
    <cellStyle name="Normal 2 11 5 4" xfId="33345" xr:uid="{00000000-0005-0000-0000-000054820000}"/>
    <cellStyle name="Normal 2 11 5 5" xfId="33346" xr:uid="{00000000-0005-0000-0000-000055820000}"/>
    <cellStyle name="Normal 2 11 50" xfId="33347" xr:uid="{00000000-0005-0000-0000-000056820000}"/>
    <cellStyle name="Normal 2 11 51" xfId="33348" xr:uid="{00000000-0005-0000-0000-000057820000}"/>
    <cellStyle name="Normal 2 11 52" xfId="33349" xr:uid="{00000000-0005-0000-0000-000058820000}"/>
    <cellStyle name="Normal 2 11 53" xfId="33350" xr:uid="{00000000-0005-0000-0000-000059820000}"/>
    <cellStyle name="Normal 2 11 54" xfId="33351" xr:uid="{00000000-0005-0000-0000-00005A820000}"/>
    <cellStyle name="Normal 2 11 55" xfId="33352" xr:uid="{00000000-0005-0000-0000-00005B820000}"/>
    <cellStyle name="Normal 2 11 56" xfId="33353" xr:uid="{00000000-0005-0000-0000-00005C820000}"/>
    <cellStyle name="Normal 2 11 57" xfId="33354" xr:uid="{00000000-0005-0000-0000-00005D820000}"/>
    <cellStyle name="Normal 2 11 58" xfId="33355" xr:uid="{00000000-0005-0000-0000-00005E820000}"/>
    <cellStyle name="Normal 2 11 59" xfId="33356" xr:uid="{00000000-0005-0000-0000-00005F820000}"/>
    <cellStyle name="Normal 2 11 6" xfId="33357" xr:uid="{00000000-0005-0000-0000-000060820000}"/>
    <cellStyle name="Normal 2 11 6 2" xfId="33358" xr:uid="{00000000-0005-0000-0000-000061820000}"/>
    <cellStyle name="Normal 2 11 6 3" xfId="33359" xr:uid="{00000000-0005-0000-0000-000062820000}"/>
    <cellStyle name="Normal 2 11 6 4" xfId="33360" xr:uid="{00000000-0005-0000-0000-000063820000}"/>
    <cellStyle name="Normal 2 11 6 5" xfId="33361" xr:uid="{00000000-0005-0000-0000-000064820000}"/>
    <cellStyle name="Normal 2 11 60" xfId="33362" xr:uid="{00000000-0005-0000-0000-000065820000}"/>
    <cellStyle name="Normal 2 11 61" xfId="33363" xr:uid="{00000000-0005-0000-0000-000066820000}"/>
    <cellStyle name="Normal 2 11 62" xfId="33364" xr:uid="{00000000-0005-0000-0000-000067820000}"/>
    <cellStyle name="Normal 2 11 63" xfId="33365" xr:uid="{00000000-0005-0000-0000-000068820000}"/>
    <cellStyle name="Normal 2 11 64" xfId="33366" xr:uid="{00000000-0005-0000-0000-000069820000}"/>
    <cellStyle name="Normal 2 11 65" xfId="33367" xr:uid="{00000000-0005-0000-0000-00006A820000}"/>
    <cellStyle name="Normal 2 11 66" xfId="33368" xr:uid="{00000000-0005-0000-0000-00006B820000}"/>
    <cellStyle name="Normal 2 11 67" xfId="33369" xr:uid="{00000000-0005-0000-0000-00006C820000}"/>
    <cellStyle name="Normal 2 11 68" xfId="33370" xr:uid="{00000000-0005-0000-0000-00006D820000}"/>
    <cellStyle name="Normal 2 11 69" xfId="33371" xr:uid="{00000000-0005-0000-0000-00006E820000}"/>
    <cellStyle name="Normal 2 11 7" xfId="33372" xr:uid="{00000000-0005-0000-0000-00006F820000}"/>
    <cellStyle name="Normal 2 11 7 2" xfId="33373" xr:uid="{00000000-0005-0000-0000-000070820000}"/>
    <cellStyle name="Normal 2 11 7 3" xfId="33374" xr:uid="{00000000-0005-0000-0000-000071820000}"/>
    <cellStyle name="Normal 2 11 7 4" xfId="33375" xr:uid="{00000000-0005-0000-0000-000072820000}"/>
    <cellStyle name="Normal 2 11 7 5" xfId="33376" xr:uid="{00000000-0005-0000-0000-000073820000}"/>
    <cellStyle name="Normal 2 11 70" xfId="33377" xr:uid="{00000000-0005-0000-0000-000074820000}"/>
    <cellStyle name="Normal 2 11 71" xfId="33378" xr:uid="{00000000-0005-0000-0000-000075820000}"/>
    <cellStyle name="Normal 2 11 72" xfId="33379" xr:uid="{00000000-0005-0000-0000-000076820000}"/>
    <cellStyle name="Normal 2 11 73" xfId="33380" xr:uid="{00000000-0005-0000-0000-000077820000}"/>
    <cellStyle name="Normal 2 11 74" xfId="33381" xr:uid="{00000000-0005-0000-0000-000078820000}"/>
    <cellStyle name="Normal 2 11 75" xfId="33382" xr:uid="{00000000-0005-0000-0000-000079820000}"/>
    <cellStyle name="Normal 2 11 76" xfId="33383" xr:uid="{00000000-0005-0000-0000-00007A820000}"/>
    <cellStyle name="Normal 2 11 77" xfId="33384" xr:uid="{00000000-0005-0000-0000-00007B820000}"/>
    <cellStyle name="Normal 2 11 78" xfId="33385" xr:uid="{00000000-0005-0000-0000-00007C820000}"/>
    <cellStyle name="Normal 2 11 79" xfId="33386" xr:uid="{00000000-0005-0000-0000-00007D820000}"/>
    <cellStyle name="Normal 2 11 8" xfId="33387" xr:uid="{00000000-0005-0000-0000-00007E820000}"/>
    <cellStyle name="Normal 2 11 8 2" xfId="33388" xr:uid="{00000000-0005-0000-0000-00007F820000}"/>
    <cellStyle name="Normal 2 11 8 3" xfId="33389" xr:uid="{00000000-0005-0000-0000-000080820000}"/>
    <cellStyle name="Normal 2 11 8 4" xfId="33390" xr:uid="{00000000-0005-0000-0000-000081820000}"/>
    <cellStyle name="Normal 2 11 8 5" xfId="33391" xr:uid="{00000000-0005-0000-0000-000082820000}"/>
    <cellStyle name="Normal 2 11 80" xfId="33392" xr:uid="{00000000-0005-0000-0000-000083820000}"/>
    <cellStyle name="Normal 2 11 81" xfId="33393" xr:uid="{00000000-0005-0000-0000-000084820000}"/>
    <cellStyle name="Normal 2 11 82" xfId="33394" xr:uid="{00000000-0005-0000-0000-000085820000}"/>
    <cellStyle name="Normal 2 11 83" xfId="33395" xr:uid="{00000000-0005-0000-0000-000086820000}"/>
    <cellStyle name="Normal 2 11 84" xfId="33396" xr:uid="{00000000-0005-0000-0000-000087820000}"/>
    <cellStyle name="Normal 2 11 85" xfId="33397" xr:uid="{00000000-0005-0000-0000-000088820000}"/>
    <cellStyle name="Normal 2 11 86" xfId="33398" xr:uid="{00000000-0005-0000-0000-000089820000}"/>
    <cellStyle name="Normal 2 11 87" xfId="33399" xr:uid="{00000000-0005-0000-0000-00008A820000}"/>
    <cellStyle name="Normal 2 11 88" xfId="33400" xr:uid="{00000000-0005-0000-0000-00008B820000}"/>
    <cellStyle name="Normal 2 11 89" xfId="33401" xr:uid="{00000000-0005-0000-0000-00008C820000}"/>
    <cellStyle name="Normal 2 11 9" xfId="33402" xr:uid="{00000000-0005-0000-0000-00008D820000}"/>
    <cellStyle name="Normal 2 11 9 2" xfId="33403" xr:uid="{00000000-0005-0000-0000-00008E820000}"/>
    <cellStyle name="Normal 2 11 9 3" xfId="33404" xr:uid="{00000000-0005-0000-0000-00008F820000}"/>
    <cellStyle name="Normal 2 11 9 4" xfId="33405" xr:uid="{00000000-0005-0000-0000-000090820000}"/>
    <cellStyle name="Normal 2 11 9 5" xfId="33406" xr:uid="{00000000-0005-0000-0000-000091820000}"/>
    <cellStyle name="Normal 2 11 90" xfId="33407" xr:uid="{00000000-0005-0000-0000-000092820000}"/>
    <cellStyle name="Normal 2 11 91" xfId="33408" xr:uid="{00000000-0005-0000-0000-000093820000}"/>
    <cellStyle name="Normal 2 11 92" xfId="33409" xr:uid="{00000000-0005-0000-0000-000094820000}"/>
    <cellStyle name="Normal 2 11 93" xfId="33410" xr:uid="{00000000-0005-0000-0000-000095820000}"/>
    <cellStyle name="Normal 2 11 94" xfId="33411" xr:uid="{00000000-0005-0000-0000-000096820000}"/>
    <cellStyle name="Normal 2 11 95" xfId="33412" xr:uid="{00000000-0005-0000-0000-000097820000}"/>
    <cellStyle name="Normal 2 11 96" xfId="33413" xr:uid="{00000000-0005-0000-0000-000098820000}"/>
    <cellStyle name="Normal 2 11 97" xfId="33414" xr:uid="{00000000-0005-0000-0000-000099820000}"/>
    <cellStyle name="Normal 2 11 98" xfId="33415" xr:uid="{00000000-0005-0000-0000-00009A820000}"/>
    <cellStyle name="Normal 2 11 99" xfId="33416" xr:uid="{00000000-0005-0000-0000-00009B820000}"/>
    <cellStyle name="Normal 2 110" xfId="33417" xr:uid="{00000000-0005-0000-0000-00009C820000}"/>
    <cellStyle name="Normal 2 111" xfId="33418" xr:uid="{00000000-0005-0000-0000-00009D820000}"/>
    <cellStyle name="Normal 2 112" xfId="33419" xr:uid="{00000000-0005-0000-0000-00009E820000}"/>
    <cellStyle name="Normal 2 113" xfId="33420" xr:uid="{00000000-0005-0000-0000-00009F820000}"/>
    <cellStyle name="Normal 2 114" xfId="33421" xr:uid="{00000000-0005-0000-0000-0000A0820000}"/>
    <cellStyle name="Normal 2 115" xfId="33422" xr:uid="{00000000-0005-0000-0000-0000A1820000}"/>
    <cellStyle name="Normal 2 116" xfId="33423" xr:uid="{00000000-0005-0000-0000-0000A2820000}"/>
    <cellStyle name="Normal 2 117" xfId="33424" xr:uid="{00000000-0005-0000-0000-0000A3820000}"/>
    <cellStyle name="Normal 2 118" xfId="33425" xr:uid="{00000000-0005-0000-0000-0000A4820000}"/>
    <cellStyle name="Normal 2 119" xfId="33426" xr:uid="{00000000-0005-0000-0000-0000A5820000}"/>
    <cellStyle name="Normal 2 12" xfId="33427" xr:uid="{00000000-0005-0000-0000-0000A6820000}"/>
    <cellStyle name="Normal 2 12 10" xfId="33428" xr:uid="{00000000-0005-0000-0000-0000A7820000}"/>
    <cellStyle name="Normal 2 12 10 2" xfId="33429" xr:uid="{00000000-0005-0000-0000-0000A8820000}"/>
    <cellStyle name="Normal 2 12 10 3" xfId="33430" xr:uid="{00000000-0005-0000-0000-0000A9820000}"/>
    <cellStyle name="Normal 2 12 10 4" xfId="33431" xr:uid="{00000000-0005-0000-0000-0000AA820000}"/>
    <cellStyle name="Normal 2 12 10 5" xfId="33432" xr:uid="{00000000-0005-0000-0000-0000AB820000}"/>
    <cellStyle name="Normal 2 12 100" xfId="33433" xr:uid="{00000000-0005-0000-0000-0000AC820000}"/>
    <cellStyle name="Normal 2 12 101" xfId="33434" xr:uid="{00000000-0005-0000-0000-0000AD820000}"/>
    <cellStyle name="Normal 2 12 102" xfId="33435" xr:uid="{00000000-0005-0000-0000-0000AE820000}"/>
    <cellStyle name="Normal 2 12 103" xfId="33436" xr:uid="{00000000-0005-0000-0000-0000AF820000}"/>
    <cellStyle name="Normal 2 12 104" xfId="33437" xr:uid="{00000000-0005-0000-0000-0000B0820000}"/>
    <cellStyle name="Normal 2 12 105" xfId="33438" xr:uid="{00000000-0005-0000-0000-0000B1820000}"/>
    <cellStyle name="Normal 2 12 106" xfId="33439" xr:uid="{00000000-0005-0000-0000-0000B2820000}"/>
    <cellStyle name="Normal 2 12 107" xfId="33440" xr:uid="{00000000-0005-0000-0000-0000B3820000}"/>
    <cellStyle name="Normal 2 12 108" xfId="33441" xr:uid="{00000000-0005-0000-0000-0000B4820000}"/>
    <cellStyle name="Normal 2 12 109" xfId="33442" xr:uid="{00000000-0005-0000-0000-0000B5820000}"/>
    <cellStyle name="Normal 2 12 11" xfId="33443" xr:uid="{00000000-0005-0000-0000-0000B6820000}"/>
    <cellStyle name="Normal 2 12 11 2" xfId="33444" xr:uid="{00000000-0005-0000-0000-0000B7820000}"/>
    <cellStyle name="Normal 2 12 11 3" xfId="33445" xr:uid="{00000000-0005-0000-0000-0000B8820000}"/>
    <cellStyle name="Normal 2 12 11 4" xfId="33446" xr:uid="{00000000-0005-0000-0000-0000B9820000}"/>
    <cellStyle name="Normal 2 12 11 5" xfId="33447" xr:uid="{00000000-0005-0000-0000-0000BA820000}"/>
    <cellStyle name="Normal 2 12 110" xfId="33448" xr:uid="{00000000-0005-0000-0000-0000BB820000}"/>
    <cellStyle name="Normal 2 12 111" xfId="33449" xr:uid="{00000000-0005-0000-0000-0000BC820000}"/>
    <cellStyle name="Normal 2 12 112" xfId="33450" xr:uid="{00000000-0005-0000-0000-0000BD820000}"/>
    <cellStyle name="Normal 2 12 113" xfId="33451" xr:uid="{00000000-0005-0000-0000-0000BE820000}"/>
    <cellStyle name="Normal 2 12 114" xfId="33452" xr:uid="{00000000-0005-0000-0000-0000BF820000}"/>
    <cellStyle name="Normal 2 12 115" xfId="33453" xr:uid="{00000000-0005-0000-0000-0000C0820000}"/>
    <cellStyle name="Normal 2 12 116" xfId="33454" xr:uid="{00000000-0005-0000-0000-0000C1820000}"/>
    <cellStyle name="Normal 2 12 117" xfId="33455" xr:uid="{00000000-0005-0000-0000-0000C2820000}"/>
    <cellStyle name="Normal 2 12 118" xfId="33456" xr:uid="{00000000-0005-0000-0000-0000C3820000}"/>
    <cellStyle name="Normal 2 12 119" xfId="33457" xr:uid="{00000000-0005-0000-0000-0000C4820000}"/>
    <cellStyle name="Normal 2 12 12" xfId="33458" xr:uid="{00000000-0005-0000-0000-0000C5820000}"/>
    <cellStyle name="Normal 2 12 12 2" xfId="33459" xr:uid="{00000000-0005-0000-0000-0000C6820000}"/>
    <cellStyle name="Normal 2 12 12 3" xfId="33460" xr:uid="{00000000-0005-0000-0000-0000C7820000}"/>
    <cellStyle name="Normal 2 12 12 4" xfId="33461" xr:uid="{00000000-0005-0000-0000-0000C8820000}"/>
    <cellStyle name="Normal 2 12 12 5" xfId="33462" xr:uid="{00000000-0005-0000-0000-0000C9820000}"/>
    <cellStyle name="Normal 2 12 120" xfId="33463" xr:uid="{00000000-0005-0000-0000-0000CA820000}"/>
    <cellStyle name="Normal 2 12 121" xfId="33464" xr:uid="{00000000-0005-0000-0000-0000CB820000}"/>
    <cellStyle name="Normal 2 12 122" xfId="33465" xr:uid="{00000000-0005-0000-0000-0000CC820000}"/>
    <cellStyle name="Normal 2 12 123" xfId="33466" xr:uid="{00000000-0005-0000-0000-0000CD820000}"/>
    <cellStyle name="Normal 2 12 124" xfId="33467" xr:uid="{00000000-0005-0000-0000-0000CE820000}"/>
    <cellStyle name="Normal 2 12 125" xfId="33468" xr:uid="{00000000-0005-0000-0000-0000CF820000}"/>
    <cellStyle name="Normal 2 12 126" xfId="33469" xr:uid="{00000000-0005-0000-0000-0000D0820000}"/>
    <cellStyle name="Normal 2 12 127" xfId="33470" xr:uid="{00000000-0005-0000-0000-0000D1820000}"/>
    <cellStyle name="Normal 2 12 128" xfId="33471" xr:uid="{00000000-0005-0000-0000-0000D2820000}"/>
    <cellStyle name="Normal 2 12 129" xfId="33472" xr:uid="{00000000-0005-0000-0000-0000D3820000}"/>
    <cellStyle name="Normal 2 12 13" xfId="33473" xr:uid="{00000000-0005-0000-0000-0000D4820000}"/>
    <cellStyle name="Normal 2 12 13 2" xfId="33474" xr:uid="{00000000-0005-0000-0000-0000D5820000}"/>
    <cellStyle name="Normal 2 12 13 3" xfId="33475" xr:uid="{00000000-0005-0000-0000-0000D6820000}"/>
    <cellStyle name="Normal 2 12 13 4" xfId="33476" xr:uid="{00000000-0005-0000-0000-0000D7820000}"/>
    <cellStyle name="Normal 2 12 13 5" xfId="33477" xr:uid="{00000000-0005-0000-0000-0000D8820000}"/>
    <cellStyle name="Normal 2 12 130" xfId="33478" xr:uid="{00000000-0005-0000-0000-0000D9820000}"/>
    <cellStyle name="Normal 2 12 131" xfId="33479" xr:uid="{00000000-0005-0000-0000-0000DA820000}"/>
    <cellStyle name="Normal 2 12 132" xfId="33480" xr:uid="{00000000-0005-0000-0000-0000DB820000}"/>
    <cellStyle name="Normal 2 12 133" xfId="33481" xr:uid="{00000000-0005-0000-0000-0000DC820000}"/>
    <cellStyle name="Normal 2 12 134" xfId="33482" xr:uid="{00000000-0005-0000-0000-0000DD820000}"/>
    <cellStyle name="Normal 2 12 135" xfId="33483" xr:uid="{00000000-0005-0000-0000-0000DE820000}"/>
    <cellStyle name="Normal 2 12 136" xfId="33484" xr:uid="{00000000-0005-0000-0000-0000DF820000}"/>
    <cellStyle name="Normal 2 12 137" xfId="33485" xr:uid="{00000000-0005-0000-0000-0000E0820000}"/>
    <cellStyle name="Normal 2 12 138" xfId="33486" xr:uid="{00000000-0005-0000-0000-0000E1820000}"/>
    <cellStyle name="Normal 2 12 139" xfId="33487" xr:uid="{00000000-0005-0000-0000-0000E2820000}"/>
    <cellStyle name="Normal 2 12 14" xfId="33488" xr:uid="{00000000-0005-0000-0000-0000E3820000}"/>
    <cellStyle name="Normal 2 12 14 2" xfId="33489" xr:uid="{00000000-0005-0000-0000-0000E4820000}"/>
    <cellStyle name="Normal 2 12 14 3" xfId="33490" xr:uid="{00000000-0005-0000-0000-0000E5820000}"/>
    <cellStyle name="Normal 2 12 14 4" xfId="33491" xr:uid="{00000000-0005-0000-0000-0000E6820000}"/>
    <cellStyle name="Normal 2 12 14 5" xfId="33492" xr:uid="{00000000-0005-0000-0000-0000E7820000}"/>
    <cellStyle name="Normal 2 12 140" xfId="33493" xr:uid="{00000000-0005-0000-0000-0000E8820000}"/>
    <cellStyle name="Normal 2 12 141" xfId="33494" xr:uid="{00000000-0005-0000-0000-0000E9820000}"/>
    <cellStyle name="Normal 2 12 142" xfId="33495" xr:uid="{00000000-0005-0000-0000-0000EA820000}"/>
    <cellStyle name="Normal 2 12 143" xfId="33496" xr:uid="{00000000-0005-0000-0000-0000EB820000}"/>
    <cellStyle name="Normal 2 12 144" xfId="33497" xr:uid="{00000000-0005-0000-0000-0000EC820000}"/>
    <cellStyle name="Normal 2 12 145" xfId="33498" xr:uid="{00000000-0005-0000-0000-0000ED820000}"/>
    <cellStyle name="Normal 2 12 146" xfId="33499" xr:uid="{00000000-0005-0000-0000-0000EE820000}"/>
    <cellStyle name="Normal 2 12 147" xfId="33500" xr:uid="{00000000-0005-0000-0000-0000EF820000}"/>
    <cellStyle name="Normal 2 12 148" xfId="33501" xr:uid="{00000000-0005-0000-0000-0000F0820000}"/>
    <cellStyle name="Normal 2 12 149" xfId="33502" xr:uid="{00000000-0005-0000-0000-0000F1820000}"/>
    <cellStyle name="Normal 2 12 15" xfId="33503" xr:uid="{00000000-0005-0000-0000-0000F2820000}"/>
    <cellStyle name="Normal 2 12 15 2" xfId="33504" xr:uid="{00000000-0005-0000-0000-0000F3820000}"/>
    <cellStyle name="Normal 2 12 15 3" xfId="33505" xr:uid="{00000000-0005-0000-0000-0000F4820000}"/>
    <cellStyle name="Normal 2 12 15 4" xfId="33506" xr:uid="{00000000-0005-0000-0000-0000F5820000}"/>
    <cellStyle name="Normal 2 12 15 5" xfId="33507" xr:uid="{00000000-0005-0000-0000-0000F6820000}"/>
    <cellStyle name="Normal 2 12 150" xfId="33508" xr:uid="{00000000-0005-0000-0000-0000F7820000}"/>
    <cellStyle name="Normal 2 12 151" xfId="33509" xr:uid="{00000000-0005-0000-0000-0000F8820000}"/>
    <cellStyle name="Normal 2 12 152" xfId="33510" xr:uid="{00000000-0005-0000-0000-0000F9820000}"/>
    <cellStyle name="Normal 2 12 153" xfId="33511" xr:uid="{00000000-0005-0000-0000-0000FA820000}"/>
    <cellStyle name="Normal 2 12 154" xfId="33512" xr:uid="{00000000-0005-0000-0000-0000FB820000}"/>
    <cellStyle name="Normal 2 12 155" xfId="33513" xr:uid="{00000000-0005-0000-0000-0000FC820000}"/>
    <cellStyle name="Normal 2 12 156" xfId="33514" xr:uid="{00000000-0005-0000-0000-0000FD820000}"/>
    <cellStyle name="Normal 2 12 157" xfId="33515" xr:uid="{00000000-0005-0000-0000-0000FE820000}"/>
    <cellStyle name="Normal 2 12 158" xfId="33516" xr:uid="{00000000-0005-0000-0000-0000FF820000}"/>
    <cellStyle name="Normal 2 12 159" xfId="33517" xr:uid="{00000000-0005-0000-0000-000000830000}"/>
    <cellStyle name="Normal 2 12 16" xfId="33518" xr:uid="{00000000-0005-0000-0000-000001830000}"/>
    <cellStyle name="Normal 2 12 16 2" xfId="33519" xr:uid="{00000000-0005-0000-0000-000002830000}"/>
    <cellStyle name="Normal 2 12 16 3" xfId="33520" xr:uid="{00000000-0005-0000-0000-000003830000}"/>
    <cellStyle name="Normal 2 12 16 4" xfId="33521" xr:uid="{00000000-0005-0000-0000-000004830000}"/>
    <cellStyle name="Normal 2 12 16 5" xfId="33522" xr:uid="{00000000-0005-0000-0000-000005830000}"/>
    <cellStyle name="Normal 2 12 160" xfId="33523" xr:uid="{00000000-0005-0000-0000-000006830000}"/>
    <cellStyle name="Normal 2 12 17" xfId="33524" xr:uid="{00000000-0005-0000-0000-000007830000}"/>
    <cellStyle name="Normal 2 12 17 2" xfId="33525" xr:uid="{00000000-0005-0000-0000-000008830000}"/>
    <cellStyle name="Normal 2 12 17 3" xfId="33526" xr:uid="{00000000-0005-0000-0000-000009830000}"/>
    <cellStyle name="Normal 2 12 17 4" xfId="33527" xr:uid="{00000000-0005-0000-0000-00000A830000}"/>
    <cellStyle name="Normal 2 12 17 5" xfId="33528" xr:uid="{00000000-0005-0000-0000-00000B830000}"/>
    <cellStyle name="Normal 2 12 18" xfId="33529" xr:uid="{00000000-0005-0000-0000-00000C830000}"/>
    <cellStyle name="Normal 2 12 18 2" xfId="33530" xr:uid="{00000000-0005-0000-0000-00000D830000}"/>
    <cellStyle name="Normal 2 12 18 3" xfId="33531" xr:uid="{00000000-0005-0000-0000-00000E830000}"/>
    <cellStyle name="Normal 2 12 18 4" xfId="33532" xr:uid="{00000000-0005-0000-0000-00000F830000}"/>
    <cellStyle name="Normal 2 12 18 5" xfId="33533" xr:uid="{00000000-0005-0000-0000-000010830000}"/>
    <cellStyle name="Normal 2 12 19" xfId="33534" xr:uid="{00000000-0005-0000-0000-000011830000}"/>
    <cellStyle name="Normal 2 12 19 2" xfId="33535" xr:uid="{00000000-0005-0000-0000-000012830000}"/>
    <cellStyle name="Normal 2 12 19 3" xfId="33536" xr:uid="{00000000-0005-0000-0000-000013830000}"/>
    <cellStyle name="Normal 2 12 19 4" xfId="33537" xr:uid="{00000000-0005-0000-0000-000014830000}"/>
    <cellStyle name="Normal 2 12 19 5" xfId="33538" xr:uid="{00000000-0005-0000-0000-000015830000}"/>
    <cellStyle name="Normal 2 12 2" xfId="33539" xr:uid="{00000000-0005-0000-0000-000016830000}"/>
    <cellStyle name="Normal 2 12 2 2" xfId="33540" xr:uid="{00000000-0005-0000-0000-000017830000}"/>
    <cellStyle name="Normal 2 12 2 3" xfId="33541" xr:uid="{00000000-0005-0000-0000-000018830000}"/>
    <cellStyle name="Normal 2 12 2 4" xfId="33542" xr:uid="{00000000-0005-0000-0000-000019830000}"/>
    <cellStyle name="Normal 2 12 2 5" xfId="33543" xr:uid="{00000000-0005-0000-0000-00001A830000}"/>
    <cellStyle name="Normal 2 12 20" xfId="33544" xr:uid="{00000000-0005-0000-0000-00001B830000}"/>
    <cellStyle name="Normal 2 12 21" xfId="33545" xr:uid="{00000000-0005-0000-0000-00001C830000}"/>
    <cellStyle name="Normal 2 12 22" xfId="33546" xr:uid="{00000000-0005-0000-0000-00001D830000}"/>
    <cellStyle name="Normal 2 12 23" xfId="33547" xr:uid="{00000000-0005-0000-0000-00001E830000}"/>
    <cellStyle name="Normal 2 12 24" xfId="33548" xr:uid="{00000000-0005-0000-0000-00001F830000}"/>
    <cellStyle name="Normal 2 12 25" xfId="33549" xr:uid="{00000000-0005-0000-0000-000020830000}"/>
    <cellStyle name="Normal 2 12 26" xfId="33550" xr:uid="{00000000-0005-0000-0000-000021830000}"/>
    <cellStyle name="Normal 2 12 27" xfId="33551" xr:uid="{00000000-0005-0000-0000-000022830000}"/>
    <cellStyle name="Normal 2 12 28" xfId="33552" xr:uid="{00000000-0005-0000-0000-000023830000}"/>
    <cellStyle name="Normal 2 12 29" xfId="33553" xr:uid="{00000000-0005-0000-0000-000024830000}"/>
    <cellStyle name="Normal 2 12 3" xfId="33554" xr:uid="{00000000-0005-0000-0000-000025830000}"/>
    <cellStyle name="Normal 2 12 3 2" xfId="33555" xr:uid="{00000000-0005-0000-0000-000026830000}"/>
    <cellStyle name="Normal 2 12 3 3" xfId="33556" xr:uid="{00000000-0005-0000-0000-000027830000}"/>
    <cellStyle name="Normal 2 12 3 4" xfId="33557" xr:uid="{00000000-0005-0000-0000-000028830000}"/>
    <cellStyle name="Normal 2 12 3 5" xfId="33558" xr:uid="{00000000-0005-0000-0000-000029830000}"/>
    <cellStyle name="Normal 2 12 30" xfId="33559" xr:uid="{00000000-0005-0000-0000-00002A830000}"/>
    <cellStyle name="Normal 2 12 31" xfId="33560" xr:uid="{00000000-0005-0000-0000-00002B830000}"/>
    <cellStyle name="Normal 2 12 32" xfId="33561" xr:uid="{00000000-0005-0000-0000-00002C830000}"/>
    <cellStyle name="Normal 2 12 33" xfId="33562" xr:uid="{00000000-0005-0000-0000-00002D830000}"/>
    <cellStyle name="Normal 2 12 34" xfId="33563" xr:uid="{00000000-0005-0000-0000-00002E830000}"/>
    <cellStyle name="Normal 2 12 35" xfId="33564" xr:uid="{00000000-0005-0000-0000-00002F830000}"/>
    <cellStyle name="Normal 2 12 36" xfId="33565" xr:uid="{00000000-0005-0000-0000-000030830000}"/>
    <cellStyle name="Normal 2 12 37" xfId="33566" xr:uid="{00000000-0005-0000-0000-000031830000}"/>
    <cellStyle name="Normal 2 12 38" xfId="33567" xr:uid="{00000000-0005-0000-0000-000032830000}"/>
    <cellStyle name="Normal 2 12 39" xfId="33568" xr:uid="{00000000-0005-0000-0000-000033830000}"/>
    <cellStyle name="Normal 2 12 4" xfId="33569" xr:uid="{00000000-0005-0000-0000-000034830000}"/>
    <cellStyle name="Normal 2 12 4 2" xfId="33570" xr:uid="{00000000-0005-0000-0000-000035830000}"/>
    <cellStyle name="Normal 2 12 4 3" xfId="33571" xr:uid="{00000000-0005-0000-0000-000036830000}"/>
    <cellStyle name="Normal 2 12 4 4" xfId="33572" xr:uid="{00000000-0005-0000-0000-000037830000}"/>
    <cellStyle name="Normal 2 12 4 5" xfId="33573" xr:uid="{00000000-0005-0000-0000-000038830000}"/>
    <cellStyle name="Normal 2 12 40" xfId="33574" xr:uid="{00000000-0005-0000-0000-000039830000}"/>
    <cellStyle name="Normal 2 12 41" xfId="33575" xr:uid="{00000000-0005-0000-0000-00003A830000}"/>
    <cellStyle name="Normal 2 12 42" xfId="33576" xr:uid="{00000000-0005-0000-0000-00003B830000}"/>
    <cellStyle name="Normal 2 12 43" xfId="33577" xr:uid="{00000000-0005-0000-0000-00003C830000}"/>
    <cellStyle name="Normal 2 12 44" xfId="33578" xr:uid="{00000000-0005-0000-0000-00003D830000}"/>
    <cellStyle name="Normal 2 12 45" xfId="33579" xr:uid="{00000000-0005-0000-0000-00003E830000}"/>
    <cellStyle name="Normal 2 12 46" xfId="33580" xr:uid="{00000000-0005-0000-0000-00003F830000}"/>
    <cellStyle name="Normal 2 12 47" xfId="33581" xr:uid="{00000000-0005-0000-0000-000040830000}"/>
    <cellStyle name="Normal 2 12 48" xfId="33582" xr:uid="{00000000-0005-0000-0000-000041830000}"/>
    <cellStyle name="Normal 2 12 49" xfId="33583" xr:uid="{00000000-0005-0000-0000-000042830000}"/>
    <cellStyle name="Normal 2 12 5" xfId="33584" xr:uid="{00000000-0005-0000-0000-000043830000}"/>
    <cellStyle name="Normal 2 12 5 2" xfId="33585" xr:uid="{00000000-0005-0000-0000-000044830000}"/>
    <cellStyle name="Normal 2 12 5 3" xfId="33586" xr:uid="{00000000-0005-0000-0000-000045830000}"/>
    <cellStyle name="Normal 2 12 5 4" xfId="33587" xr:uid="{00000000-0005-0000-0000-000046830000}"/>
    <cellStyle name="Normal 2 12 5 5" xfId="33588" xr:uid="{00000000-0005-0000-0000-000047830000}"/>
    <cellStyle name="Normal 2 12 50" xfId="33589" xr:uid="{00000000-0005-0000-0000-000048830000}"/>
    <cellStyle name="Normal 2 12 51" xfId="33590" xr:uid="{00000000-0005-0000-0000-000049830000}"/>
    <cellStyle name="Normal 2 12 52" xfId="33591" xr:uid="{00000000-0005-0000-0000-00004A830000}"/>
    <cellStyle name="Normal 2 12 53" xfId="33592" xr:uid="{00000000-0005-0000-0000-00004B830000}"/>
    <cellStyle name="Normal 2 12 54" xfId="33593" xr:uid="{00000000-0005-0000-0000-00004C830000}"/>
    <cellStyle name="Normal 2 12 55" xfId="33594" xr:uid="{00000000-0005-0000-0000-00004D830000}"/>
    <cellStyle name="Normal 2 12 56" xfId="33595" xr:uid="{00000000-0005-0000-0000-00004E830000}"/>
    <cellStyle name="Normal 2 12 57" xfId="33596" xr:uid="{00000000-0005-0000-0000-00004F830000}"/>
    <cellStyle name="Normal 2 12 58" xfId="33597" xr:uid="{00000000-0005-0000-0000-000050830000}"/>
    <cellStyle name="Normal 2 12 59" xfId="33598" xr:uid="{00000000-0005-0000-0000-000051830000}"/>
    <cellStyle name="Normal 2 12 6" xfId="33599" xr:uid="{00000000-0005-0000-0000-000052830000}"/>
    <cellStyle name="Normal 2 12 6 2" xfId="33600" xr:uid="{00000000-0005-0000-0000-000053830000}"/>
    <cellStyle name="Normal 2 12 6 3" xfId="33601" xr:uid="{00000000-0005-0000-0000-000054830000}"/>
    <cellStyle name="Normal 2 12 6 4" xfId="33602" xr:uid="{00000000-0005-0000-0000-000055830000}"/>
    <cellStyle name="Normal 2 12 6 5" xfId="33603" xr:uid="{00000000-0005-0000-0000-000056830000}"/>
    <cellStyle name="Normal 2 12 60" xfId="33604" xr:uid="{00000000-0005-0000-0000-000057830000}"/>
    <cellStyle name="Normal 2 12 61" xfId="33605" xr:uid="{00000000-0005-0000-0000-000058830000}"/>
    <cellStyle name="Normal 2 12 62" xfId="33606" xr:uid="{00000000-0005-0000-0000-000059830000}"/>
    <cellStyle name="Normal 2 12 63" xfId="33607" xr:uid="{00000000-0005-0000-0000-00005A830000}"/>
    <cellStyle name="Normal 2 12 64" xfId="33608" xr:uid="{00000000-0005-0000-0000-00005B830000}"/>
    <cellStyle name="Normal 2 12 65" xfId="33609" xr:uid="{00000000-0005-0000-0000-00005C830000}"/>
    <cellStyle name="Normal 2 12 66" xfId="33610" xr:uid="{00000000-0005-0000-0000-00005D830000}"/>
    <cellStyle name="Normal 2 12 67" xfId="33611" xr:uid="{00000000-0005-0000-0000-00005E830000}"/>
    <cellStyle name="Normal 2 12 68" xfId="33612" xr:uid="{00000000-0005-0000-0000-00005F830000}"/>
    <cellStyle name="Normal 2 12 69" xfId="33613" xr:uid="{00000000-0005-0000-0000-000060830000}"/>
    <cellStyle name="Normal 2 12 7" xfId="33614" xr:uid="{00000000-0005-0000-0000-000061830000}"/>
    <cellStyle name="Normal 2 12 7 2" xfId="33615" xr:uid="{00000000-0005-0000-0000-000062830000}"/>
    <cellStyle name="Normal 2 12 7 3" xfId="33616" xr:uid="{00000000-0005-0000-0000-000063830000}"/>
    <cellStyle name="Normal 2 12 7 4" xfId="33617" xr:uid="{00000000-0005-0000-0000-000064830000}"/>
    <cellStyle name="Normal 2 12 7 5" xfId="33618" xr:uid="{00000000-0005-0000-0000-000065830000}"/>
    <cellStyle name="Normal 2 12 70" xfId="33619" xr:uid="{00000000-0005-0000-0000-000066830000}"/>
    <cellStyle name="Normal 2 12 71" xfId="33620" xr:uid="{00000000-0005-0000-0000-000067830000}"/>
    <cellStyle name="Normal 2 12 72" xfId="33621" xr:uid="{00000000-0005-0000-0000-000068830000}"/>
    <cellStyle name="Normal 2 12 73" xfId="33622" xr:uid="{00000000-0005-0000-0000-000069830000}"/>
    <cellStyle name="Normal 2 12 74" xfId="33623" xr:uid="{00000000-0005-0000-0000-00006A830000}"/>
    <cellStyle name="Normal 2 12 75" xfId="33624" xr:uid="{00000000-0005-0000-0000-00006B830000}"/>
    <cellStyle name="Normal 2 12 76" xfId="33625" xr:uid="{00000000-0005-0000-0000-00006C830000}"/>
    <cellStyle name="Normal 2 12 77" xfId="33626" xr:uid="{00000000-0005-0000-0000-00006D830000}"/>
    <cellStyle name="Normal 2 12 78" xfId="33627" xr:uid="{00000000-0005-0000-0000-00006E830000}"/>
    <cellStyle name="Normal 2 12 79" xfId="33628" xr:uid="{00000000-0005-0000-0000-00006F830000}"/>
    <cellStyle name="Normal 2 12 8" xfId="33629" xr:uid="{00000000-0005-0000-0000-000070830000}"/>
    <cellStyle name="Normal 2 12 8 2" xfId="33630" xr:uid="{00000000-0005-0000-0000-000071830000}"/>
    <cellStyle name="Normal 2 12 8 3" xfId="33631" xr:uid="{00000000-0005-0000-0000-000072830000}"/>
    <cellStyle name="Normal 2 12 8 4" xfId="33632" xr:uid="{00000000-0005-0000-0000-000073830000}"/>
    <cellStyle name="Normal 2 12 8 5" xfId="33633" xr:uid="{00000000-0005-0000-0000-000074830000}"/>
    <cellStyle name="Normal 2 12 80" xfId="33634" xr:uid="{00000000-0005-0000-0000-000075830000}"/>
    <cellStyle name="Normal 2 12 81" xfId="33635" xr:uid="{00000000-0005-0000-0000-000076830000}"/>
    <cellStyle name="Normal 2 12 82" xfId="33636" xr:uid="{00000000-0005-0000-0000-000077830000}"/>
    <cellStyle name="Normal 2 12 83" xfId="33637" xr:uid="{00000000-0005-0000-0000-000078830000}"/>
    <cellStyle name="Normal 2 12 84" xfId="33638" xr:uid="{00000000-0005-0000-0000-000079830000}"/>
    <cellStyle name="Normal 2 12 85" xfId="33639" xr:uid="{00000000-0005-0000-0000-00007A830000}"/>
    <cellStyle name="Normal 2 12 86" xfId="33640" xr:uid="{00000000-0005-0000-0000-00007B830000}"/>
    <cellStyle name="Normal 2 12 87" xfId="33641" xr:uid="{00000000-0005-0000-0000-00007C830000}"/>
    <cellStyle name="Normal 2 12 88" xfId="33642" xr:uid="{00000000-0005-0000-0000-00007D830000}"/>
    <cellStyle name="Normal 2 12 89" xfId="33643" xr:uid="{00000000-0005-0000-0000-00007E830000}"/>
    <cellStyle name="Normal 2 12 9" xfId="33644" xr:uid="{00000000-0005-0000-0000-00007F830000}"/>
    <cellStyle name="Normal 2 12 9 2" xfId="33645" xr:uid="{00000000-0005-0000-0000-000080830000}"/>
    <cellStyle name="Normal 2 12 9 3" xfId="33646" xr:uid="{00000000-0005-0000-0000-000081830000}"/>
    <cellStyle name="Normal 2 12 9 4" xfId="33647" xr:uid="{00000000-0005-0000-0000-000082830000}"/>
    <cellStyle name="Normal 2 12 9 5" xfId="33648" xr:uid="{00000000-0005-0000-0000-000083830000}"/>
    <cellStyle name="Normal 2 12 90" xfId="33649" xr:uid="{00000000-0005-0000-0000-000084830000}"/>
    <cellStyle name="Normal 2 12 91" xfId="33650" xr:uid="{00000000-0005-0000-0000-000085830000}"/>
    <cellStyle name="Normal 2 12 92" xfId="33651" xr:uid="{00000000-0005-0000-0000-000086830000}"/>
    <cellStyle name="Normal 2 12 93" xfId="33652" xr:uid="{00000000-0005-0000-0000-000087830000}"/>
    <cellStyle name="Normal 2 12 94" xfId="33653" xr:uid="{00000000-0005-0000-0000-000088830000}"/>
    <cellStyle name="Normal 2 12 95" xfId="33654" xr:uid="{00000000-0005-0000-0000-000089830000}"/>
    <cellStyle name="Normal 2 12 96" xfId="33655" xr:uid="{00000000-0005-0000-0000-00008A830000}"/>
    <cellStyle name="Normal 2 12 97" xfId="33656" xr:uid="{00000000-0005-0000-0000-00008B830000}"/>
    <cellStyle name="Normal 2 12 98" xfId="33657" xr:uid="{00000000-0005-0000-0000-00008C830000}"/>
    <cellStyle name="Normal 2 12 99" xfId="33658" xr:uid="{00000000-0005-0000-0000-00008D830000}"/>
    <cellStyle name="Normal 2 120" xfId="33659" xr:uid="{00000000-0005-0000-0000-00008E830000}"/>
    <cellStyle name="Normal 2 121" xfId="33660" xr:uid="{00000000-0005-0000-0000-00008F830000}"/>
    <cellStyle name="Normal 2 122" xfId="33661" xr:uid="{00000000-0005-0000-0000-000090830000}"/>
    <cellStyle name="Normal 2 123" xfId="33662" xr:uid="{00000000-0005-0000-0000-000091830000}"/>
    <cellStyle name="Normal 2 124" xfId="33663" xr:uid="{00000000-0005-0000-0000-000092830000}"/>
    <cellStyle name="Normal 2 125" xfId="33664" xr:uid="{00000000-0005-0000-0000-000093830000}"/>
    <cellStyle name="Normal 2 126" xfId="33665" xr:uid="{00000000-0005-0000-0000-000094830000}"/>
    <cellStyle name="Normal 2 127" xfId="33666" xr:uid="{00000000-0005-0000-0000-000095830000}"/>
    <cellStyle name="Normal 2 128" xfId="33667" xr:uid="{00000000-0005-0000-0000-000096830000}"/>
    <cellStyle name="Normal 2 129" xfId="33668" xr:uid="{00000000-0005-0000-0000-000097830000}"/>
    <cellStyle name="Normal 2 13" xfId="33669" xr:uid="{00000000-0005-0000-0000-000098830000}"/>
    <cellStyle name="Normal 2 13 10" xfId="33670" xr:uid="{00000000-0005-0000-0000-000099830000}"/>
    <cellStyle name="Normal 2 13 10 2" xfId="33671" xr:uid="{00000000-0005-0000-0000-00009A830000}"/>
    <cellStyle name="Normal 2 13 10 3" xfId="33672" xr:uid="{00000000-0005-0000-0000-00009B830000}"/>
    <cellStyle name="Normal 2 13 10 4" xfId="33673" xr:uid="{00000000-0005-0000-0000-00009C830000}"/>
    <cellStyle name="Normal 2 13 10 5" xfId="33674" xr:uid="{00000000-0005-0000-0000-00009D830000}"/>
    <cellStyle name="Normal 2 13 100" xfId="33675" xr:uid="{00000000-0005-0000-0000-00009E830000}"/>
    <cellStyle name="Normal 2 13 101" xfId="33676" xr:uid="{00000000-0005-0000-0000-00009F830000}"/>
    <cellStyle name="Normal 2 13 102" xfId="33677" xr:uid="{00000000-0005-0000-0000-0000A0830000}"/>
    <cellStyle name="Normal 2 13 103" xfId="33678" xr:uid="{00000000-0005-0000-0000-0000A1830000}"/>
    <cellStyle name="Normal 2 13 104" xfId="33679" xr:uid="{00000000-0005-0000-0000-0000A2830000}"/>
    <cellStyle name="Normal 2 13 105" xfId="33680" xr:uid="{00000000-0005-0000-0000-0000A3830000}"/>
    <cellStyle name="Normal 2 13 106" xfId="33681" xr:uid="{00000000-0005-0000-0000-0000A4830000}"/>
    <cellStyle name="Normal 2 13 107" xfId="33682" xr:uid="{00000000-0005-0000-0000-0000A5830000}"/>
    <cellStyle name="Normal 2 13 108" xfId="33683" xr:uid="{00000000-0005-0000-0000-0000A6830000}"/>
    <cellStyle name="Normal 2 13 109" xfId="33684" xr:uid="{00000000-0005-0000-0000-0000A7830000}"/>
    <cellStyle name="Normal 2 13 11" xfId="33685" xr:uid="{00000000-0005-0000-0000-0000A8830000}"/>
    <cellStyle name="Normal 2 13 11 2" xfId="33686" xr:uid="{00000000-0005-0000-0000-0000A9830000}"/>
    <cellStyle name="Normal 2 13 11 3" xfId="33687" xr:uid="{00000000-0005-0000-0000-0000AA830000}"/>
    <cellStyle name="Normal 2 13 11 4" xfId="33688" xr:uid="{00000000-0005-0000-0000-0000AB830000}"/>
    <cellStyle name="Normal 2 13 11 5" xfId="33689" xr:uid="{00000000-0005-0000-0000-0000AC830000}"/>
    <cellStyle name="Normal 2 13 110" xfId="33690" xr:uid="{00000000-0005-0000-0000-0000AD830000}"/>
    <cellStyle name="Normal 2 13 111" xfId="33691" xr:uid="{00000000-0005-0000-0000-0000AE830000}"/>
    <cellStyle name="Normal 2 13 112" xfId="33692" xr:uid="{00000000-0005-0000-0000-0000AF830000}"/>
    <cellStyle name="Normal 2 13 113" xfId="33693" xr:uid="{00000000-0005-0000-0000-0000B0830000}"/>
    <cellStyle name="Normal 2 13 114" xfId="33694" xr:uid="{00000000-0005-0000-0000-0000B1830000}"/>
    <cellStyle name="Normal 2 13 115" xfId="33695" xr:uid="{00000000-0005-0000-0000-0000B2830000}"/>
    <cellStyle name="Normal 2 13 116" xfId="33696" xr:uid="{00000000-0005-0000-0000-0000B3830000}"/>
    <cellStyle name="Normal 2 13 117" xfId="33697" xr:uid="{00000000-0005-0000-0000-0000B4830000}"/>
    <cellStyle name="Normal 2 13 118" xfId="33698" xr:uid="{00000000-0005-0000-0000-0000B5830000}"/>
    <cellStyle name="Normal 2 13 119" xfId="33699" xr:uid="{00000000-0005-0000-0000-0000B6830000}"/>
    <cellStyle name="Normal 2 13 12" xfId="33700" xr:uid="{00000000-0005-0000-0000-0000B7830000}"/>
    <cellStyle name="Normal 2 13 12 2" xfId="33701" xr:uid="{00000000-0005-0000-0000-0000B8830000}"/>
    <cellStyle name="Normal 2 13 12 3" xfId="33702" xr:uid="{00000000-0005-0000-0000-0000B9830000}"/>
    <cellStyle name="Normal 2 13 12 4" xfId="33703" xr:uid="{00000000-0005-0000-0000-0000BA830000}"/>
    <cellStyle name="Normal 2 13 12 5" xfId="33704" xr:uid="{00000000-0005-0000-0000-0000BB830000}"/>
    <cellStyle name="Normal 2 13 120" xfId="33705" xr:uid="{00000000-0005-0000-0000-0000BC830000}"/>
    <cellStyle name="Normal 2 13 121" xfId="33706" xr:uid="{00000000-0005-0000-0000-0000BD830000}"/>
    <cellStyle name="Normal 2 13 122" xfId="33707" xr:uid="{00000000-0005-0000-0000-0000BE830000}"/>
    <cellStyle name="Normal 2 13 123" xfId="33708" xr:uid="{00000000-0005-0000-0000-0000BF830000}"/>
    <cellStyle name="Normal 2 13 124" xfId="33709" xr:uid="{00000000-0005-0000-0000-0000C0830000}"/>
    <cellStyle name="Normal 2 13 125" xfId="33710" xr:uid="{00000000-0005-0000-0000-0000C1830000}"/>
    <cellStyle name="Normal 2 13 126" xfId="33711" xr:uid="{00000000-0005-0000-0000-0000C2830000}"/>
    <cellStyle name="Normal 2 13 127" xfId="33712" xr:uid="{00000000-0005-0000-0000-0000C3830000}"/>
    <cellStyle name="Normal 2 13 128" xfId="33713" xr:uid="{00000000-0005-0000-0000-0000C4830000}"/>
    <cellStyle name="Normal 2 13 129" xfId="33714" xr:uid="{00000000-0005-0000-0000-0000C5830000}"/>
    <cellStyle name="Normal 2 13 13" xfId="33715" xr:uid="{00000000-0005-0000-0000-0000C6830000}"/>
    <cellStyle name="Normal 2 13 13 2" xfId="33716" xr:uid="{00000000-0005-0000-0000-0000C7830000}"/>
    <cellStyle name="Normal 2 13 13 3" xfId="33717" xr:uid="{00000000-0005-0000-0000-0000C8830000}"/>
    <cellStyle name="Normal 2 13 13 4" xfId="33718" xr:uid="{00000000-0005-0000-0000-0000C9830000}"/>
    <cellStyle name="Normal 2 13 13 5" xfId="33719" xr:uid="{00000000-0005-0000-0000-0000CA830000}"/>
    <cellStyle name="Normal 2 13 130" xfId="33720" xr:uid="{00000000-0005-0000-0000-0000CB830000}"/>
    <cellStyle name="Normal 2 13 131" xfId="33721" xr:uid="{00000000-0005-0000-0000-0000CC830000}"/>
    <cellStyle name="Normal 2 13 132" xfId="33722" xr:uid="{00000000-0005-0000-0000-0000CD830000}"/>
    <cellStyle name="Normal 2 13 133" xfId="33723" xr:uid="{00000000-0005-0000-0000-0000CE830000}"/>
    <cellStyle name="Normal 2 13 134" xfId="33724" xr:uid="{00000000-0005-0000-0000-0000CF830000}"/>
    <cellStyle name="Normal 2 13 135" xfId="33725" xr:uid="{00000000-0005-0000-0000-0000D0830000}"/>
    <cellStyle name="Normal 2 13 136" xfId="33726" xr:uid="{00000000-0005-0000-0000-0000D1830000}"/>
    <cellStyle name="Normal 2 13 137" xfId="33727" xr:uid="{00000000-0005-0000-0000-0000D2830000}"/>
    <cellStyle name="Normal 2 13 138" xfId="33728" xr:uid="{00000000-0005-0000-0000-0000D3830000}"/>
    <cellStyle name="Normal 2 13 139" xfId="33729" xr:uid="{00000000-0005-0000-0000-0000D4830000}"/>
    <cellStyle name="Normal 2 13 14" xfId="33730" xr:uid="{00000000-0005-0000-0000-0000D5830000}"/>
    <cellStyle name="Normal 2 13 14 2" xfId="33731" xr:uid="{00000000-0005-0000-0000-0000D6830000}"/>
    <cellStyle name="Normal 2 13 14 3" xfId="33732" xr:uid="{00000000-0005-0000-0000-0000D7830000}"/>
    <cellStyle name="Normal 2 13 14 4" xfId="33733" xr:uid="{00000000-0005-0000-0000-0000D8830000}"/>
    <cellStyle name="Normal 2 13 14 5" xfId="33734" xr:uid="{00000000-0005-0000-0000-0000D9830000}"/>
    <cellStyle name="Normal 2 13 140" xfId="33735" xr:uid="{00000000-0005-0000-0000-0000DA830000}"/>
    <cellStyle name="Normal 2 13 141" xfId="33736" xr:uid="{00000000-0005-0000-0000-0000DB830000}"/>
    <cellStyle name="Normal 2 13 142" xfId="33737" xr:uid="{00000000-0005-0000-0000-0000DC830000}"/>
    <cellStyle name="Normal 2 13 143" xfId="33738" xr:uid="{00000000-0005-0000-0000-0000DD830000}"/>
    <cellStyle name="Normal 2 13 144" xfId="33739" xr:uid="{00000000-0005-0000-0000-0000DE830000}"/>
    <cellStyle name="Normal 2 13 145" xfId="33740" xr:uid="{00000000-0005-0000-0000-0000DF830000}"/>
    <cellStyle name="Normal 2 13 146" xfId="33741" xr:uid="{00000000-0005-0000-0000-0000E0830000}"/>
    <cellStyle name="Normal 2 13 147" xfId="33742" xr:uid="{00000000-0005-0000-0000-0000E1830000}"/>
    <cellStyle name="Normal 2 13 148" xfId="33743" xr:uid="{00000000-0005-0000-0000-0000E2830000}"/>
    <cellStyle name="Normal 2 13 149" xfId="33744" xr:uid="{00000000-0005-0000-0000-0000E3830000}"/>
    <cellStyle name="Normal 2 13 15" xfId="33745" xr:uid="{00000000-0005-0000-0000-0000E4830000}"/>
    <cellStyle name="Normal 2 13 15 2" xfId="33746" xr:uid="{00000000-0005-0000-0000-0000E5830000}"/>
    <cellStyle name="Normal 2 13 15 3" xfId="33747" xr:uid="{00000000-0005-0000-0000-0000E6830000}"/>
    <cellStyle name="Normal 2 13 15 4" xfId="33748" xr:uid="{00000000-0005-0000-0000-0000E7830000}"/>
    <cellStyle name="Normal 2 13 15 5" xfId="33749" xr:uid="{00000000-0005-0000-0000-0000E8830000}"/>
    <cellStyle name="Normal 2 13 150" xfId="33750" xr:uid="{00000000-0005-0000-0000-0000E9830000}"/>
    <cellStyle name="Normal 2 13 151" xfId="33751" xr:uid="{00000000-0005-0000-0000-0000EA830000}"/>
    <cellStyle name="Normal 2 13 152" xfId="33752" xr:uid="{00000000-0005-0000-0000-0000EB830000}"/>
    <cellStyle name="Normal 2 13 153" xfId="33753" xr:uid="{00000000-0005-0000-0000-0000EC830000}"/>
    <cellStyle name="Normal 2 13 154" xfId="33754" xr:uid="{00000000-0005-0000-0000-0000ED830000}"/>
    <cellStyle name="Normal 2 13 155" xfId="33755" xr:uid="{00000000-0005-0000-0000-0000EE830000}"/>
    <cellStyle name="Normal 2 13 156" xfId="33756" xr:uid="{00000000-0005-0000-0000-0000EF830000}"/>
    <cellStyle name="Normal 2 13 157" xfId="33757" xr:uid="{00000000-0005-0000-0000-0000F0830000}"/>
    <cellStyle name="Normal 2 13 158" xfId="33758" xr:uid="{00000000-0005-0000-0000-0000F1830000}"/>
    <cellStyle name="Normal 2 13 159" xfId="33759" xr:uid="{00000000-0005-0000-0000-0000F2830000}"/>
    <cellStyle name="Normal 2 13 16" xfId="33760" xr:uid="{00000000-0005-0000-0000-0000F3830000}"/>
    <cellStyle name="Normal 2 13 16 2" xfId="33761" xr:uid="{00000000-0005-0000-0000-0000F4830000}"/>
    <cellStyle name="Normal 2 13 16 3" xfId="33762" xr:uid="{00000000-0005-0000-0000-0000F5830000}"/>
    <cellStyle name="Normal 2 13 16 4" xfId="33763" xr:uid="{00000000-0005-0000-0000-0000F6830000}"/>
    <cellStyle name="Normal 2 13 16 5" xfId="33764" xr:uid="{00000000-0005-0000-0000-0000F7830000}"/>
    <cellStyle name="Normal 2 13 160" xfId="33765" xr:uid="{00000000-0005-0000-0000-0000F8830000}"/>
    <cellStyle name="Normal 2 13 17" xfId="33766" xr:uid="{00000000-0005-0000-0000-0000F9830000}"/>
    <cellStyle name="Normal 2 13 17 2" xfId="33767" xr:uid="{00000000-0005-0000-0000-0000FA830000}"/>
    <cellStyle name="Normal 2 13 17 3" xfId="33768" xr:uid="{00000000-0005-0000-0000-0000FB830000}"/>
    <cellStyle name="Normal 2 13 17 4" xfId="33769" xr:uid="{00000000-0005-0000-0000-0000FC830000}"/>
    <cellStyle name="Normal 2 13 17 5" xfId="33770" xr:uid="{00000000-0005-0000-0000-0000FD830000}"/>
    <cellStyle name="Normal 2 13 18" xfId="33771" xr:uid="{00000000-0005-0000-0000-0000FE830000}"/>
    <cellStyle name="Normal 2 13 18 2" xfId="33772" xr:uid="{00000000-0005-0000-0000-0000FF830000}"/>
    <cellStyle name="Normal 2 13 18 3" xfId="33773" xr:uid="{00000000-0005-0000-0000-000000840000}"/>
    <cellStyle name="Normal 2 13 18 4" xfId="33774" xr:uid="{00000000-0005-0000-0000-000001840000}"/>
    <cellStyle name="Normal 2 13 18 5" xfId="33775" xr:uid="{00000000-0005-0000-0000-000002840000}"/>
    <cellStyle name="Normal 2 13 19" xfId="33776" xr:uid="{00000000-0005-0000-0000-000003840000}"/>
    <cellStyle name="Normal 2 13 19 2" xfId="33777" xr:uid="{00000000-0005-0000-0000-000004840000}"/>
    <cellStyle name="Normal 2 13 19 3" xfId="33778" xr:uid="{00000000-0005-0000-0000-000005840000}"/>
    <cellStyle name="Normal 2 13 19 4" xfId="33779" xr:uid="{00000000-0005-0000-0000-000006840000}"/>
    <cellStyle name="Normal 2 13 19 5" xfId="33780" xr:uid="{00000000-0005-0000-0000-000007840000}"/>
    <cellStyle name="Normal 2 13 2" xfId="33781" xr:uid="{00000000-0005-0000-0000-000008840000}"/>
    <cellStyle name="Normal 2 13 2 2" xfId="33782" xr:uid="{00000000-0005-0000-0000-000009840000}"/>
    <cellStyle name="Normal 2 13 2 3" xfId="33783" xr:uid="{00000000-0005-0000-0000-00000A840000}"/>
    <cellStyle name="Normal 2 13 2 4" xfId="33784" xr:uid="{00000000-0005-0000-0000-00000B840000}"/>
    <cellStyle name="Normal 2 13 2 5" xfId="33785" xr:uid="{00000000-0005-0000-0000-00000C840000}"/>
    <cellStyle name="Normal 2 13 20" xfId="33786" xr:uid="{00000000-0005-0000-0000-00000D840000}"/>
    <cellStyle name="Normal 2 13 21" xfId="33787" xr:uid="{00000000-0005-0000-0000-00000E840000}"/>
    <cellStyle name="Normal 2 13 22" xfId="33788" xr:uid="{00000000-0005-0000-0000-00000F840000}"/>
    <cellStyle name="Normal 2 13 23" xfId="33789" xr:uid="{00000000-0005-0000-0000-000010840000}"/>
    <cellStyle name="Normal 2 13 24" xfId="33790" xr:uid="{00000000-0005-0000-0000-000011840000}"/>
    <cellStyle name="Normal 2 13 25" xfId="33791" xr:uid="{00000000-0005-0000-0000-000012840000}"/>
    <cellStyle name="Normal 2 13 26" xfId="33792" xr:uid="{00000000-0005-0000-0000-000013840000}"/>
    <cellStyle name="Normal 2 13 27" xfId="33793" xr:uid="{00000000-0005-0000-0000-000014840000}"/>
    <cellStyle name="Normal 2 13 28" xfId="33794" xr:uid="{00000000-0005-0000-0000-000015840000}"/>
    <cellStyle name="Normal 2 13 29" xfId="33795" xr:uid="{00000000-0005-0000-0000-000016840000}"/>
    <cellStyle name="Normal 2 13 3" xfId="33796" xr:uid="{00000000-0005-0000-0000-000017840000}"/>
    <cellStyle name="Normal 2 13 3 2" xfId="33797" xr:uid="{00000000-0005-0000-0000-000018840000}"/>
    <cellStyle name="Normal 2 13 3 3" xfId="33798" xr:uid="{00000000-0005-0000-0000-000019840000}"/>
    <cellStyle name="Normal 2 13 3 4" xfId="33799" xr:uid="{00000000-0005-0000-0000-00001A840000}"/>
    <cellStyle name="Normal 2 13 3 5" xfId="33800" xr:uid="{00000000-0005-0000-0000-00001B840000}"/>
    <cellStyle name="Normal 2 13 30" xfId="33801" xr:uid="{00000000-0005-0000-0000-00001C840000}"/>
    <cellStyle name="Normal 2 13 31" xfId="33802" xr:uid="{00000000-0005-0000-0000-00001D840000}"/>
    <cellStyle name="Normal 2 13 32" xfId="33803" xr:uid="{00000000-0005-0000-0000-00001E840000}"/>
    <cellStyle name="Normal 2 13 33" xfId="33804" xr:uid="{00000000-0005-0000-0000-00001F840000}"/>
    <cellStyle name="Normal 2 13 34" xfId="33805" xr:uid="{00000000-0005-0000-0000-000020840000}"/>
    <cellStyle name="Normal 2 13 35" xfId="33806" xr:uid="{00000000-0005-0000-0000-000021840000}"/>
    <cellStyle name="Normal 2 13 36" xfId="33807" xr:uid="{00000000-0005-0000-0000-000022840000}"/>
    <cellStyle name="Normal 2 13 37" xfId="33808" xr:uid="{00000000-0005-0000-0000-000023840000}"/>
    <cellStyle name="Normal 2 13 38" xfId="33809" xr:uid="{00000000-0005-0000-0000-000024840000}"/>
    <cellStyle name="Normal 2 13 39" xfId="33810" xr:uid="{00000000-0005-0000-0000-000025840000}"/>
    <cellStyle name="Normal 2 13 4" xfId="33811" xr:uid="{00000000-0005-0000-0000-000026840000}"/>
    <cellStyle name="Normal 2 13 4 2" xfId="33812" xr:uid="{00000000-0005-0000-0000-000027840000}"/>
    <cellStyle name="Normal 2 13 4 3" xfId="33813" xr:uid="{00000000-0005-0000-0000-000028840000}"/>
    <cellStyle name="Normal 2 13 4 4" xfId="33814" xr:uid="{00000000-0005-0000-0000-000029840000}"/>
    <cellStyle name="Normal 2 13 4 5" xfId="33815" xr:uid="{00000000-0005-0000-0000-00002A840000}"/>
    <cellStyle name="Normal 2 13 40" xfId="33816" xr:uid="{00000000-0005-0000-0000-00002B840000}"/>
    <cellStyle name="Normal 2 13 41" xfId="33817" xr:uid="{00000000-0005-0000-0000-00002C840000}"/>
    <cellStyle name="Normal 2 13 42" xfId="33818" xr:uid="{00000000-0005-0000-0000-00002D840000}"/>
    <cellStyle name="Normal 2 13 43" xfId="33819" xr:uid="{00000000-0005-0000-0000-00002E840000}"/>
    <cellStyle name="Normal 2 13 44" xfId="33820" xr:uid="{00000000-0005-0000-0000-00002F840000}"/>
    <cellStyle name="Normal 2 13 45" xfId="33821" xr:uid="{00000000-0005-0000-0000-000030840000}"/>
    <cellStyle name="Normal 2 13 46" xfId="33822" xr:uid="{00000000-0005-0000-0000-000031840000}"/>
    <cellStyle name="Normal 2 13 47" xfId="33823" xr:uid="{00000000-0005-0000-0000-000032840000}"/>
    <cellStyle name="Normal 2 13 48" xfId="33824" xr:uid="{00000000-0005-0000-0000-000033840000}"/>
    <cellStyle name="Normal 2 13 49" xfId="33825" xr:uid="{00000000-0005-0000-0000-000034840000}"/>
    <cellStyle name="Normal 2 13 5" xfId="33826" xr:uid="{00000000-0005-0000-0000-000035840000}"/>
    <cellStyle name="Normal 2 13 5 2" xfId="33827" xr:uid="{00000000-0005-0000-0000-000036840000}"/>
    <cellStyle name="Normal 2 13 5 3" xfId="33828" xr:uid="{00000000-0005-0000-0000-000037840000}"/>
    <cellStyle name="Normal 2 13 5 4" xfId="33829" xr:uid="{00000000-0005-0000-0000-000038840000}"/>
    <cellStyle name="Normal 2 13 5 5" xfId="33830" xr:uid="{00000000-0005-0000-0000-000039840000}"/>
    <cellStyle name="Normal 2 13 50" xfId="33831" xr:uid="{00000000-0005-0000-0000-00003A840000}"/>
    <cellStyle name="Normal 2 13 51" xfId="33832" xr:uid="{00000000-0005-0000-0000-00003B840000}"/>
    <cellStyle name="Normal 2 13 52" xfId="33833" xr:uid="{00000000-0005-0000-0000-00003C840000}"/>
    <cellStyle name="Normal 2 13 53" xfId="33834" xr:uid="{00000000-0005-0000-0000-00003D840000}"/>
    <cellStyle name="Normal 2 13 54" xfId="33835" xr:uid="{00000000-0005-0000-0000-00003E840000}"/>
    <cellStyle name="Normal 2 13 55" xfId="33836" xr:uid="{00000000-0005-0000-0000-00003F840000}"/>
    <cellStyle name="Normal 2 13 56" xfId="33837" xr:uid="{00000000-0005-0000-0000-000040840000}"/>
    <cellStyle name="Normal 2 13 57" xfId="33838" xr:uid="{00000000-0005-0000-0000-000041840000}"/>
    <cellStyle name="Normal 2 13 58" xfId="33839" xr:uid="{00000000-0005-0000-0000-000042840000}"/>
    <cellStyle name="Normal 2 13 59" xfId="33840" xr:uid="{00000000-0005-0000-0000-000043840000}"/>
    <cellStyle name="Normal 2 13 6" xfId="33841" xr:uid="{00000000-0005-0000-0000-000044840000}"/>
    <cellStyle name="Normal 2 13 6 2" xfId="33842" xr:uid="{00000000-0005-0000-0000-000045840000}"/>
    <cellStyle name="Normal 2 13 6 3" xfId="33843" xr:uid="{00000000-0005-0000-0000-000046840000}"/>
    <cellStyle name="Normal 2 13 6 4" xfId="33844" xr:uid="{00000000-0005-0000-0000-000047840000}"/>
    <cellStyle name="Normal 2 13 6 5" xfId="33845" xr:uid="{00000000-0005-0000-0000-000048840000}"/>
    <cellStyle name="Normal 2 13 60" xfId="33846" xr:uid="{00000000-0005-0000-0000-000049840000}"/>
    <cellStyle name="Normal 2 13 61" xfId="33847" xr:uid="{00000000-0005-0000-0000-00004A840000}"/>
    <cellStyle name="Normal 2 13 62" xfId="33848" xr:uid="{00000000-0005-0000-0000-00004B840000}"/>
    <cellStyle name="Normal 2 13 63" xfId="33849" xr:uid="{00000000-0005-0000-0000-00004C840000}"/>
    <cellStyle name="Normal 2 13 64" xfId="33850" xr:uid="{00000000-0005-0000-0000-00004D840000}"/>
    <cellStyle name="Normal 2 13 65" xfId="33851" xr:uid="{00000000-0005-0000-0000-00004E840000}"/>
    <cellStyle name="Normal 2 13 66" xfId="33852" xr:uid="{00000000-0005-0000-0000-00004F840000}"/>
    <cellStyle name="Normal 2 13 67" xfId="33853" xr:uid="{00000000-0005-0000-0000-000050840000}"/>
    <cellStyle name="Normal 2 13 68" xfId="33854" xr:uid="{00000000-0005-0000-0000-000051840000}"/>
    <cellStyle name="Normal 2 13 69" xfId="33855" xr:uid="{00000000-0005-0000-0000-000052840000}"/>
    <cellStyle name="Normal 2 13 7" xfId="33856" xr:uid="{00000000-0005-0000-0000-000053840000}"/>
    <cellStyle name="Normal 2 13 7 2" xfId="33857" xr:uid="{00000000-0005-0000-0000-000054840000}"/>
    <cellStyle name="Normal 2 13 7 3" xfId="33858" xr:uid="{00000000-0005-0000-0000-000055840000}"/>
    <cellStyle name="Normal 2 13 7 4" xfId="33859" xr:uid="{00000000-0005-0000-0000-000056840000}"/>
    <cellStyle name="Normal 2 13 7 5" xfId="33860" xr:uid="{00000000-0005-0000-0000-000057840000}"/>
    <cellStyle name="Normal 2 13 70" xfId="33861" xr:uid="{00000000-0005-0000-0000-000058840000}"/>
    <cellStyle name="Normal 2 13 71" xfId="33862" xr:uid="{00000000-0005-0000-0000-000059840000}"/>
    <cellStyle name="Normal 2 13 72" xfId="33863" xr:uid="{00000000-0005-0000-0000-00005A840000}"/>
    <cellStyle name="Normal 2 13 73" xfId="33864" xr:uid="{00000000-0005-0000-0000-00005B840000}"/>
    <cellStyle name="Normal 2 13 74" xfId="33865" xr:uid="{00000000-0005-0000-0000-00005C840000}"/>
    <cellStyle name="Normal 2 13 75" xfId="33866" xr:uid="{00000000-0005-0000-0000-00005D840000}"/>
    <cellStyle name="Normal 2 13 76" xfId="33867" xr:uid="{00000000-0005-0000-0000-00005E840000}"/>
    <cellStyle name="Normal 2 13 77" xfId="33868" xr:uid="{00000000-0005-0000-0000-00005F840000}"/>
    <cellStyle name="Normal 2 13 78" xfId="33869" xr:uid="{00000000-0005-0000-0000-000060840000}"/>
    <cellStyle name="Normal 2 13 79" xfId="33870" xr:uid="{00000000-0005-0000-0000-000061840000}"/>
    <cellStyle name="Normal 2 13 8" xfId="33871" xr:uid="{00000000-0005-0000-0000-000062840000}"/>
    <cellStyle name="Normal 2 13 8 2" xfId="33872" xr:uid="{00000000-0005-0000-0000-000063840000}"/>
    <cellStyle name="Normal 2 13 8 3" xfId="33873" xr:uid="{00000000-0005-0000-0000-000064840000}"/>
    <cellStyle name="Normal 2 13 8 4" xfId="33874" xr:uid="{00000000-0005-0000-0000-000065840000}"/>
    <cellStyle name="Normal 2 13 8 5" xfId="33875" xr:uid="{00000000-0005-0000-0000-000066840000}"/>
    <cellStyle name="Normal 2 13 80" xfId="33876" xr:uid="{00000000-0005-0000-0000-000067840000}"/>
    <cellStyle name="Normal 2 13 81" xfId="33877" xr:uid="{00000000-0005-0000-0000-000068840000}"/>
    <cellStyle name="Normal 2 13 82" xfId="33878" xr:uid="{00000000-0005-0000-0000-000069840000}"/>
    <cellStyle name="Normal 2 13 83" xfId="33879" xr:uid="{00000000-0005-0000-0000-00006A840000}"/>
    <cellStyle name="Normal 2 13 84" xfId="33880" xr:uid="{00000000-0005-0000-0000-00006B840000}"/>
    <cellStyle name="Normal 2 13 85" xfId="33881" xr:uid="{00000000-0005-0000-0000-00006C840000}"/>
    <cellStyle name="Normal 2 13 86" xfId="33882" xr:uid="{00000000-0005-0000-0000-00006D840000}"/>
    <cellStyle name="Normal 2 13 87" xfId="33883" xr:uid="{00000000-0005-0000-0000-00006E840000}"/>
    <cellStyle name="Normal 2 13 88" xfId="33884" xr:uid="{00000000-0005-0000-0000-00006F840000}"/>
    <cellStyle name="Normal 2 13 89" xfId="33885" xr:uid="{00000000-0005-0000-0000-000070840000}"/>
    <cellStyle name="Normal 2 13 9" xfId="33886" xr:uid="{00000000-0005-0000-0000-000071840000}"/>
    <cellStyle name="Normal 2 13 9 2" xfId="33887" xr:uid="{00000000-0005-0000-0000-000072840000}"/>
    <cellStyle name="Normal 2 13 9 3" xfId="33888" xr:uid="{00000000-0005-0000-0000-000073840000}"/>
    <cellStyle name="Normal 2 13 9 4" xfId="33889" xr:uid="{00000000-0005-0000-0000-000074840000}"/>
    <cellStyle name="Normal 2 13 9 5" xfId="33890" xr:uid="{00000000-0005-0000-0000-000075840000}"/>
    <cellStyle name="Normal 2 13 90" xfId="33891" xr:uid="{00000000-0005-0000-0000-000076840000}"/>
    <cellStyle name="Normal 2 13 91" xfId="33892" xr:uid="{00000000-0005-0000-0000-000077840000}"/>
    <cellStyle name="Normal 2 13 92" xfId="33893" xr:uid="{00000000-0005-0000-0000-000078840000}"/>
    <cellStyle name="Normal 2 13 93" xfId="33894" xr:uid="{00000000-0005-0000-0000-000079840000}"/>
    <cellStyle name="Normal 2 13 94" xfId="33895" xr:uid="{00000000-0005-0000-0000-00007A840000}"/>
    <cellStyle name="Normal 2 13 95" xfId="33896" xr:uid="{00000000-0005-0000-0000-00007B840000}"/>
    <cellStyle name="Normal 2 13 96" xfId="33897" xr:uid="{00000000-0005-0000-0000-00007C840000}"/>
    <cellStyle name="Normal 2 13 97" xfId="33898" xr:uid="{00000000-0005-0000-0000-00007D840000}"/>
    <cellStyle name="Normal 2 13 98" xfId="33899" xr:uid="{00000000-0005-0000-0000-00007E840000}"/>
    <cellStyle name="Normal 2 13 99" xfId="33900" xr:uid="{00000000-0005-0000-0000-00007F840000}"/>
    <cellStyle name="Normal 2 130" xfId="33901" xr:uid="{00000000-0005-0000-0000-000080840000}"/>
    <cellStyle name="Normal 2 131" xfId="33902" xr:uid="{00000000-0005-0000-0000-000081840000}"/>
    <cellStyle name="Normal 2 132" xfId="33903" xr:uid="{00000000-0005-0000-0000-000082840000}"/>
    <cellStyle name="Normal 2 133" xfId="33904" xr:uid="{00000000-0005-0000-0000-000083840000}"/>
    <cellStyle name="Normal 2 134" xfId="33905" xr:uid="{00000000-0005-0000-0000-000084840000}"/>
    <cellStyle name="Normal 2 135" xfId="33906" xr:uid="{00000000-0005-0000-0000-000085840000}"/>
    <cellStyle name="Normal 2 136" xfId="33907" xr:uid="{00000000-0005-0000-0000-000086840000}"/>
    <cellStyle name="Normal 2 137" xfId="33908" xr:uid="{00000000-0005-0000-0000-000087840000}"/>
    <cellStyle name="Normal 2 138" xfId="33909" xr:uid="{00000000-0005-0000-0000-000088840000}"/>
    <cellStyle name="Normal 2 139" xfId="33910" xr:uid="{00000000-0005-0000-0000-000089840000}"/>
    <cellStyle name="Normal 2 14" xfId="33911" xr:uid="{00000000-0005-0000-0000-00008A840000}"/>
    <cellStyle name="Normal 2 14 10" xfId="33912" xr:uid="{00000000-0005-0000-0000-00008B840000}"/>
    <cellStyle name="Normal 2 14 10 2" xfId="33913" xr:uid="{00000000-0005-0000-0000-00008C840000}"/>
    <cellStyle name="Normal 2 14 10 3" xfId="33914" xr:uid="{00000000-0005-0000-0000-00008D840000}"/>
    <cellStyle name="Normal 2 14 10 4" xfId="33915" xr:uid="{00000000-0005-0000-0000-00008E840000}"/>
    <cellStyle name="Normal 2 14 10 5" xfId="33916" xr:uid="{00000000-0005-0000-0000-00008F840000}"/>
    <cellStyle name="Normal 2 14 100" xfId="33917" xr:uid="{00000000-0005-0000-0000-000090840000}"/>
    <cellStyle name="Normal 2 14 101" xfId="33918" xr:uid="{00000000-0005-0000-0000-000091840000}"/>
    <cellStyle name="Normal 2 14 102" xfId="33919" xr:uid="{00000000-0005-0000-0000-000092840000}"/>
    <cellStyle name="Normal 2 14 103" xfId="33920" xr:uid="{00000000-0005-0000-0000-000093840000}"/>
    <cellStyle name="Normal 2 14 104" xfId="33921" xr:uid="{00000000-0005-0000-0000-000094840000}"/>
    <cellStyle name="Normal 2 14 105" xfId="33922" xr:uid="{00000000-0005-0000-0000-000095840000}"/>
    <cellStyle name="Normal 2 14 106" xfId="33923" xr:uid="{00000000-0005-0000-0000-000096840000}"/>
    <cellStyle name="Normal 2 14 107" xfId="33924" xr:uid="{00000000-0005-0000-0000-000097840000}"/>
    <cellStyle name="Normal 2 14 108" xfId="33925" xr:uid="{00000000-0005-0000-0000-000098840000}"/>
    <cellStyle name="Normal 2 14 109" xfId="33926" xr:uid="{00000000-0005-0000-0000-000099840000}"/>
    <cellStyle name="Normal 2 14 11" xfId="33927" xr:uid="{00000000-0005-0000-0000-00009A840000}"/>
    <cellStyle name="Normal 2 14 11 2" xfId="33928" xr:uid="{00000000-0005-0000-0000-00009B840000}"/>
    <cellStyle name="Normal 2 14 11 3" xfId="33929" xr:uid="{00000000-0005-0000-0000-00009C840000}"/>
    <cellStyle name="Normal 2 14 11 4" xfId="33930" xr:uid="{00000000-0005-0000-0000-00009D840000}"/>
    <cellStyle name="Normal 2 14 11 5" xfId="33931" xr:uid="{00000000-0005-0000-0000-00009E840000}"/>
    <cellStyle name="Normal 2 14 110" xfId="33932" xr:uid="{00000000-0005-0000-0000-00009F840000}"/>
    <cellStyle name="Normal 2 14 111" xfId="33933" xr:uid="{00000000-0005-0000-0000-0000A0840000}"/>
    <cellStyle name="Normal 2 14 112" xfId="33934" xr:uid="{00000000-0005-0000-0000-0000A1840000}"/>
    <cellStyle name="Normal 2 14 113" xfId="33935" xr:uid="{00000000-0005-0000-0000-0000A2840000}"/>
    <cellStyle name="Normal 2 14 114" xfId="33936" xr:uid="{00000000-0005-0000-0000-0000A3840000}"/>
    <cellStyle name="Normal 2 14 115" xfId="33937" xr:uid="{00000000-0005-0000-0000-0000A4840000}"/>
    <cellStyle name="Normal 2 14 116" xfId="33938" xr:uid="{00000000-0005-0000-0000-0000A5840000}"/>
    <cellStyle name="Normal 2 14 117" xfId="33939" xr:uid="{00000000-0005-0000-0000-0000A6840000}"/>
    <cellStyle name="Normal 2 14 118" xfId="33940" xr:uid="{00000000-0005-0000-0000-0000A7840000}"/>
    <cellStyle name="Normal 2 14 119" xfId="33941" xr:uid="{00000000-0005-0000-0000-0000A8840000}"/>
    <cellStyle name="Normal 2 14 12" xfId="33942" xr:uid="{00000000-0005-0000-0000-0000A9840000}"/>
    <cellStyle name="Normal 2 14 12 2" xfId="33943" xr:uid="{00000000-0005-0000-0000-0000AA840000}"/>
    <cellStyle name="Normal 2 14 12 3" xfId="33944" xr:uid="{00000000-0005-0000-0000-0000AB840000}"/>
    <cellStyle name="Normal 2 14 12 4" xfId="33945" xr:uid="{00000000-0005-0000-0000-0000AC840000}"/>
    <cellStyle name="Normal 2 14 12 5" xfId="33946" xr:uid="{00000000-0005-0000-0000-0000AD840000}"/>
    <cellStyle name="Normal 2 14 120" xfId="33947" xr:uid="{00000000-0005-0000-0000-0000AE840000}"/>
    <cellStyle name="Normal 2 14 121" xfId="33948" xr:uid="{00000000-0005-0000-0000-0000AF840000}"/>
    <cellStyle name="Normal 2 14 122" xfId="33949" xr:uid="{00000000-0005-0000-0000-0000B0840000}"/>
    <cellStyle name="Normal 2 14 123" xfId="33950" xr:uid="{00000000-0005-0000-0000-0000B1840000}"/>
    <cellStyle name="Normal 2 14 124" xfId="33951" xr:uid="{00000000-0005-0000-0000-0000B2840000}"/>
    <cellStyle name="Normal 2 14 125" xfId="33952" xr:uid="{00000000-0005-0000-0000-0000B3840000}"/>
    <cellStyle name="Normal 2 14 126" xfId="33953" xr:uid="{00000000-0005-0000-0000-0000B4840000}"/>
    <cellStyle name="Normal 2 14 127" xfId="33954" xr:uid="{00000000-0005-0000-0000-0000B5840000}"/>
    <cellStyle name="Normal 2 14 128" xfId="33955" xr:uid="{00000000-0005-0000-0000-0000B6840000}"/>
    <cellStyle name="Normal 2 14 129" xfId="33956" xr:uid="{00000000-0005-0000-0000-0000B7840000}"/>
    <cellStyle name="Normal 2 14 13" xfId="33957" xr:uid="{00000000-0005-0000-0000-0000B8840000}"/>
    <cellStyle name="Normal 2 14 13 2" xfId="33958" xr:uid="{00000000-0005-0000-0000-0000B9840000}"/>
    <cellStyle name="Normal 2 14 13 3" xfId="33959" xr:uid="{00000000-0005-0000-0000-0000BA840000}"/>
    <cellStyle name="Normal 2 14 13 4" xfId="33960" xr:uid="{00000000-0005-0000-0000-0000BB840000}"/>
    <cellStyle name="Normal 2 14 13 5" xfId="33961" xr:uid="{00000000-0005-0000-0000-0000BC840000}"/>
    <cellStyle name="Normal 2 14 130" xfId="33962" xr:uid="{00000000-0005-0000-0000-0000BD840000}"/>
    <cellStyle name="Normal 2 14 131" xfId="33963" xr:uid="{00000000-0005-0000-0000-0000BE840000}"/>
    <cellStyle name="Normal 2 14 132" xfId="33964" xr:uid="{00000000-0005-0000-0000-0000BF840000}"/>
    <cellStyle name="Normal 2 14 133" xfId="33965" xr:uid="{00000000-0005-0000-0000-0000C0840000}"/>
    <cellStyle name="Normal 2 14 134" xfId="33966" xr:uid="{00000000-0005-0000-0000-0000C1840000}"/>
    <cellStyle name="Normal 2 14 135" xfId="33967" xr:uid="{00000000-0005-0000-0000-0000C2840000}"/>
    <cellStyle name="Normal 2 14 136" xfId="33968" xr:uid="{00000000-0005-0000-0000-0000C3840000}"/>
    <cellStyle name="Normal 2 14 137" xfId="33969" xr:uid="{00000000-0005-0000-0000-0000C4840000}"/>
    <cellStyle name="Normal 2 14 138" xfId="33970" xr:uid="{00000000-0005-0000-0000-0000C5840000}"/>
    <cellStyle name="Normal 2 14 139" xfId="33971" xr:uid="{00000000-0005-0000-0000-0000C6840000}"/>
    <cellStyle name="Normal 2 14 14" xfId="33972" xr:uid="{00000000-0005-0000-0000-0000C7840000}"/>
    <cellStyle name="Normal 2 14 14 2" xfId="33973" xr:uid="{00000000-0005-0000-0000-0000C8840000}"/>
    <cellStyle name="Normal 2 14 14 3" xfId="33974" xr:uid="{00000000-0005-0000-0000-0000C9840000}"/>
    <cellStyle name="Normal 2 14 14 4" xfId="33975" xr:uid="{00000000-0005-0000-0000-0000CA840000}"/>
    <cellStyle name="Normal 2 14 14 5" xfId="33976" xr:uid="{00000000-0005-0000-0000-0000CB840000}"/>
    <cellStyle name="Normal 2 14 140" xfId="33977" xr:uid="{00000000-0005-0000-0000-0000CC840000}"/>
    <cellStyle name="Normal 2 14 141" xfId="33978" xr:uid="{00000000-0005-0000-0000-0000CD840000}"/>
    <cellStyle name="Normal 2 14 142" xfId="33979" xr:uid="{00000000-0005-0000-0000-0000CE840000}"/>
    <cellStyle name="Normal 2 14 143" xfId="33980" xr:uid="{00000000-0005-0000-0000-0000CF840000}"/>
    <cellStyle name="Normal 2 14 144" xfId="33981" xr:uid="{00000000-0005-0000-0000-0000D0840000}"/>
    <cellStyle name="Normal 2 14 145" xfId="33982" xr:uid="{00000000-0005-0000-0000-0000D1840000}"/>
    <cellStyle name="Normal 2 14 146" xfId="33983" xr:uid="{00000000-0005-0000-0000-0000D2840000}"/>
    <cellStyle name="Normal 2 14 147" xfId="33984" xr:uid="{00000000-0005-0000-0000-0000D3840000}"/>
    <cellStyle name="Normal 2 14 148" xfId="33985" xr:uid="{00000000-0005-0000-0000-0000D4840000}"/>
    <cellStyle name="Normal 2 14 149" xfId="33986" xr:uid="{00000000-0005-0000-0000-0000D5840000}"/>
    <cellStyle name="Normal 2 14 15" xfId="33987" xr:uid="{00000000-0005-0000-0000-0000D6840000}"/>
    <cellStyle name="Normal 2 14 15 2" xfId="33988" xr:uid="{00000000-0005-0000-0000-0000D7840000}"/>
    <cellStyle name="Normal 2 14 15 3" xfId="33989" xr:uid="{00000000-0005-0000-0000-0000D8840000}"/>
    <cellStyle name="Normal 2 14 15 4" xfId="33990" xr:uid="{00000000-0005-0000-0000-0000D9840000}"/>
    <cellStyle name="Normal 2 14 15 5" xfId="33991" xr:uid="{00000000-0005-0000-0000-0000DA840000}"/>
    <cellStyle name="Normal 2 14 150" xfId="33992" xr:uid="{00000000-0005-0000-0000-0000DB840000}"/>
    <cellStyle name="Normal 2 14 151" xfId="33993" xr:uid="{00000000-0005-0000-0000-0000DC840000}"/>
    <cellStyle name="Normal 2 14 152" xfId="33994" xr:uid="{00000000-0005-0000-0000-0000DD840000}"/>
    <cellStyle name="Normal 2 14 153" xfId="33995" xr:uid="{00000000-0005-0000-0000-0000DE840000}"/>
    <cellStyle name="Normal 2 14 154" xfId="33996" xr:uid="{00000000-0005-0000-0000-0000DF840000}"/>
    <cellStyle name="Normal 2 14 155" xfId="33997" xr:uid="{00000000-0005-0000-0000-0000E0840000}"/>
    <cellStyle name="Normal 2 14 156" xfId="33998" xr:uid="{00000000-0005-0000-0000-0000E1840000}"/>
    <cellStyle name="Normal 2 14 157" xfId="33999" xr:uid="{00000000-0005-0000-0000-0000E2840000}"/>
    <cellStyle name="Normal 2 14 158" xfId="34000" xr:uid="{00000000-0005-0000-0000-0000E3840000}"/>
    <cellStyle name="Normal 2 14 159" xfId="34001" xr:uid="{00000000-0005-0000-0000-0000E4840000}"/>
    <cellStyle name="Normal 2 14 16" xfId="34002" xr:uid="{00000000-0005-0000-0000-0000E5840000}"/>
    <cellStyle name="Normal 2 14 16 2" xfId="34003" xr:uid="{00000000-0005-0000-0000-0000E6840000}"/>
    <cellStyle name="Normal 2 14 16 3" xfId="34004" xr:uid="{00000000-0005-0000-0000-0000E7840000}"/>
    <cellStyle name="Normal 2 14 16 4" xfId="34005" xr:uid="{00000000-0005-0000-0000-0000E8840000}"/>
    <cellStyle name="Normal 2 14 16 5" xfId="34006" xr:uid="{00000000-0005-0000-0000-0000E9840000}"/>
    <cellStyle name="Normal 2 14 160" xfId="34007" xr:uid="{00000000-0005-0000-0000-0000EA840000}"/>
    <cellStyle name="Normal 2 14 17" xfId="34008" xr:uid="{00000000-0005-0000-0000-0000EB840000}"/>
    <cellStyle name="Normal 2 14 17 2" xfId="34009" xr:uid="{00000000-0005-0000-0000-0000EC840000}"/>
    <cellStyle name="Normal 2 14 17 3" xfId="34010" xr:uid="{00000000-0005-0000-0000-0000ED840000}"/>
    <cellStyle name="Normal 2 14 17 4" xfId="34011" xr:uid="{00000000-0005-0000-0000-0000EE840000}"/>
    <cellStyle name="Normal 2 14 17 5" xfId="34012" xr:uid="{00000000-0005-0000-0000-0000EF840000}"/>
    <cellStyle name="Normal 2 14 18" xfId="34013" xr:uid="{00000000-0005-0000-0000-0000F0840000}"/>
    <cellStyle name="Normal 2 14 18 2" xfId="34014" xr:uid="{00000000-0005-0000-0000-0000F1840000}"/>
    <cellStyle name="Normal 2 14 18 3" xfId="34015" xr:uid="{00000000-0005-0000-0000-0000F2840000}"/>
    <cellStyle name="Normal 2 14 18 4" xfId="34016" xr:uid="{00000000-0005-0000-0000-0000F3840000}"/>
    <cellStyle name="Normal 2 14 18 5" xfId="34017" xr:uid="{00000000-0005-0000-0000-0000F4840000}"/>
    <cellStyle name="Normal 2 14 19" xfId="34018" xr:uid="{00000000-0005-0000-0000-0000F5840000}"/>
    <cellStyle name="Normal 2 14 19 2" xfId="34019" xr:uid="{00000000-0005-0000-0000-0000F6840000}"/>
    <cellStyle name="Normal 2 14 19 3" xfId="34020" xr:uid="{00000000-0005-0000-0000-0000F7840000}"/>
    <cellStyle name="Normal 2 14 19 4" xfId="34021" xr:uid="{00000000-0005-0000-0000-0000F8840000}"/>
    <cellStyle name="Normal 2 14 19 5" xfId="34022" xr:uid="{00000000-0005-0000-0000-0000F9840000}"/>
    <cellStyle name="Normal 2 14 2" xfId="34023" xr:uid="{00000000-0005-0000-0000-0000FA840000}"/>
    <cellStyle name="Normal 2 14 2 2" xfId="34024" xr:uid="{00000000-0005-0000-0000-0000FB840000}"/>
    <cellStyle name="Normal 2 14 2 3" xfId="34025" xr:uid="{00000000-0005-0000-0000-0000FC840000}"/>
    <cellStyle name="Normal 2 14 2 4" xfId="34026" xr:uid="{00000000-0005-0000-0000-0000FD840000}"/>
    <cellStyle name="Normal 2 14 2 5" xfId="34027" xr:uid="{00000000-0005-0000-0000-0000FE840000}"/>
    <cellStyle name="Normal 2 14 20" xfId="34028" xr:uid="{00000000-0005-0000-0000-0000FF840000}"/>
    <cellStyle name="Normal 2 14 21" xfId="34029" xr:uid="{00000000-0005-0000-0000-000000850000}"/>
    <cellStyle name="Normal 2 14 22" xfId="34030" xr:uid="{00000000-0005-0000-0000-000001850000}"/>
    <cellStyle name="Normal 2 14 23" xfId="34031" xr:uid="{00000000-0005-0000-0000-000002850000}"/>
    <cellStyle name="Normal 2 14 24" xfId="34032" xr:uid="{00000000-0005-0000-0000-000003850000}"/>
    <cellStyle name="Normal 2 14 25" xfId="34033" xr:uid="{00000000-0005-0000-0000-000004850000}"/>
    <cellStyle name="Normal 2 14 26" xfId="34034" xr:uid="{00000000-0005-0000-0000-000005850000}"/>
    <cellStyle name="Normal 2 14 27" xfId="34035" xr:uid="{00000000-0005-0000-0000-000006850000}"/>
    <cellStyle name="Normal 2 14 28" xfId="34036" xr:uid="{00000000-0005-0000-0000-000007850000}"/>
    <cellStyle name="Normal 2 14 29" xfId="34037" xr:uid="{00000000-0005-0000-0000-000008850000}"/>
    <cellStyle name="Normal 2 14 3" xfId="34038" xr:uid="{00000000-0005-0000-0000-000009850000}"/>
    <cellStyle name="Normal 2 14 3 2" xfId="34039" xr:uid="{00000000-0005-0000-0000-00000A850000}"/>
    <cellStyle name="Normal 2 14 3 3" xfId="34040" xr:uid="{00000000-0005-0000-0000-00000B850000}"/>
    <cellStyle name="Normal 2 14 3 4" xfId="34041" xr:uid="{00000000-0005-0000-0000-00000C850000}"/>
    <cellStyle name="Normal 2 14 3 5" xfId="34042" xr:uid="{00000000-0005-0000-0000-00000D850000}"/>
    <cellStyle name="Normal 2 14 30" xfId="34043" xr:uid="{00000000-0005-0000-0000-00000E850000}"/>
    <cellStyle name="Normal 2 14 31" xfId="34044" xr:uid="{00000000-0005-0000-0000-00000F850000}"/>
    <cellStyle name="Normal 2 14 32" xfId="34045" xr:uid="{00000000-0005-0000-0000-000010850000}"/>
    <cellStyle name="Normal 2 14 33" xfId="34046" xr:uid="{00000000-0005-0000-0000-000011850000}"/>
    <cellStyle name="Normal 2 14 34" xfId="34047" xr:uid="{00000000-0005-0000-0000-000012850000}"/>
    <cellStyle name="Normal 2 14 35" xfId="34048" xr:uid="{00000000-0005-0000-0000-000013850000}"/>
    <cellStyle name="Normal 2 14 36" xfId="34049" xr:uid="{00000000-0005-0000-0000-000014850000}"/>
    <cellStyle name="Normal 2 14 37" xfId="34050" xr:uid="{00000000-0005-0000-0000-000015850000}"/>
    <cellStyle name="Normal 2 14 38" xfId="34051" xr:uid="{00000000-0005-0000-0000-000016850000}"/>
    <cellStyle name="Normal 2 14 39" xfId="34052" xr:uid="{00000000-0005-0000-0000-000017850000}"/>
    <cellStyle name="Normal 2 14 4" xfId="34053" xr:uid="{00000000-0005-0000-0000-000018850000}"/>
    <cellStyle name="Normal 2 14 4 2" xfId="34054" xr:uid="{00000000-0005-0000-0000-000019850000}"/>
    <cellStyle name="Normal 2 14 4 3" xfId="34055" xr:uid="{00000000-0005-0000-0000-00001A850000}"/>
    <cellStyle name="Normal 2 14 4 4" xfId="34056" xr:uid="{00000000-0005-0000-0000-00001B850000}"/>
    <cellStyle name="Normal 2 14 4 5" xfId="34057" xr:uid="{00000000-0005-0000-0000-00001C850000}"/>
    <cellStyle name="Normal 2 14 40" xfId="34058" xr:uid="{00000000-0005-0000-0000-00001D850000}"/>
    <cellStyle name="Normal 2 14 41" xfId="34059" xr:uid="{00000000-0005-0000-0000-00001E850000}"/>
    <cellStyle name="Normal 2 14 42" xfId="34060" xr:uid="{00000000-0005-0000-0000-00001F850000}"/>
    <cellStyle name="Normal 2 14 43" xfId="34061" xr:uid="{00000000-0005-0000-0000-000020850000}"/>
    <cellStyle name="Normal 2 14 44" xfId="34062" xr:uid="{00000000-0005-0000-0000-000021850000}"/>
    <cellStyle name="Normal 2 14 45" xfId="34063" xr:uid="{00000000-0005-0000-0000-000022850000}"/>
    <cellStyle name="Normal 2 14 46" xfId="34064" xr:uid="{00000000-0005-0000-0000-000023850000}"/>
    <cellStyle name="Normal 2 14 47" xfId="34065" xr:uid="{00000000-0005-0000-0000-000024850000}"/>
    <cellStyle name="Normal 2 14 48" xfId="34066" xr:uid="{00000000-0005-0000-0000-000025850000}"/>
    <cellStyle name="Normal 2 14 49" xfId="34067" xr:uid="{00000000-0005-0000-0000-000026850000}"/>
    <cellStyle name="Normal 2 14 5" xfId="34068" xr:uid="{00000000-0005-0000-0000-000027850000}"/>
    <cellStyle name="Normal 2 14 5 2" xfId="34069" xr:uid="{00000000-0005-0000-0000-000028850000}"/>
    <cellStyle name="Normal 2 14 5 3" xfId="34070" xr:uid="{00000000-0005-0000-0000-000029850000}"/>
    <cellStyle name="Normal 2 14 5 4" xfId="34071" xr:uid="{00000000-0005-0000-0000-00002A850000}"/>
    <cellStyle name="Normal 2 14 5 5" xfId="34072" xr:uid="{00000000-0005-0000-0000-00002B850000}"/>
    <cellStyle name="Normal 2 14 50" xfId="34073" xr:uid="{00000000-0005-0000-0000-00002C850000}"/>
    <cellStyle name="Normal 2 14 51" xfId="34074" xr:uid="{00000000-0005-0000-0000-00002D850000}"/>
    <cellStyle name="Normal 2 14 52" xfId="34075" xr:uid="{00000000-0005-0000-0000-00002E850000}"/>
    <cellStyle name="Normal 2 14 53" xfId="34076" xr:uid="{00000000-0005-0000-0000-00002F850000}"/>
    <cellStyle name="Normal 2 14 54" xfId="34077" xr:uid="{00000000-0005-0000-0000-000030850000}"/>
    <cellStyle name="Normal 2 14 55" xfId="34078" xr:uid="{00000000-0005-0000-0000-000031850000}"/>
    <cellStyle name="Normal 2 14 56" xfId="34079" xr:uid="{00000000-0005-0000-0000-000032850000}"/>
    <cellStyle name="Normal 2 14 57" xfId="34080" xr:uid="{00000000-0005-0000-0000-000033850000}"/>
    <cellStyle name="Normal 2 14 58" xfId="34081" xr:uid="{00000000-0005-0000-0000-000034850000}"/>
    <cellStyle name="Normal 2 14 59" xfId="34082" xr:uid="{00000000-0005-0000-0000-000035850000}"/>
    <cellStyle name="Normal 2 14 6" xfId="34083" xr:uid="{00000000-0005-0000-0000-000036850000}"/>
    <cellStyle name="Normal 2 14 6 2" xfId="34084" xr:uid="{00000000-0005-0000-0000-000037850000}"/>
    <cellStyle name="Normal 2 14 6 3" xfId="34085" xr:uid="{00000000-0005-0000-0000-000038850000}"/>
    <cellStyle name="Normal 2 14 6 4" xfId="34086" xr:uid="{00000000-0005-0000-0000-000039850000}"/>
    <cellStyle name="Normal 2 14 6 5" xfId="34087" xr:uid="{00000000-0005-0000-0000-00003A850000}"/>
    <cellStyle name="Normal 2 14 60" xfId="34088" xr:uid="{00000000-0005-0000-0000-00003B850000}"/>
    <cellStyle name="Normal 2 14 61" xfId="34089" xr:uid="{00000000-0005-0000-0000-00003C850000}"/>
    <cellStyle name="Normal 2 14 62" xfId="34090" xr:uid="{00000000-0005-0000-0000-00003D850000}"/>
    <cellStyle name="Normal 2 14 63" xfId="34091" xr:uid="{00000000-0005-0000-0000-00003E850000}"/>
    <cellStyle name="Normal 2 14 64" xfId="34092" xr:uid="{00000000-0005-0000-0000-00003F850000}"/>
    <cellStyle name="Normal 2 14 65" xfId="34093" xr:uid="{00000000-0005-0000-0000-000040850000}"/>
    <cellStyle name="Normal 2 14 66" xfId="34094" xr:uid="{00000000-0005-0000-0000-000041850000}"/>
    <cellStyle name="Normal 2 14 67" xfId="34095" xr:uid="{00000000-0005-0000-0000-000042850000}"/>
    <cellStyle name="Normal 2 14 68" xfId="34096" xr:uid="{00000000-0005-0000-0000-000043850000}"/>
    <cellStyle name="Normal 2 14 69" xfId="34097" xr:uid="{00000000-0005-0000-0000-000044850000}"/>
    <cellStyle name="Normal 2 14 7" xfId="34098" xr:uid="{00000000-0005-0000-0000-000045850000}"/>
    <cellStyle name="Normal 2 14 7 2" xfId="34099" xr:uid="{00000000-0005-0000-0000-000046850000}"/>
    <cellStyle name="Normal 2 14 7 3" xfId="34100" xr:uid="{00000000-0005-0000-0000-000047850000}"/>
    <cellStyle name="Normal 2 14 7 4" xfId="34101" xr:uid="{00000000-0005-0000-0000-000048850000}"/>
    <cellStyle name="Normal 2 14 7 5" xfId="34102" xr:uid="{00000000-0005-0000-0000-000049850000}"/>
    <cellStyle name="Normal 2 14 70" xfId="34103" xr:uid="{00000000-0005-0000-0000-00004A850000}"/>
    <cellStyle name="Normal 2 14 71" xfId="34104" xr:uid="{00000000-0005-0000-0000-00004B850000}"/>
    <cellStyle name="Normal 2 14 72" xfId="34105" xr:uid="{00000000-0005-0000-0000-00004C850000}"/>
    <cellStyle name="Normal 2 14 73" xfId="34106" xr:uid="{00000000-0005-0000-0000-00004D850000}"/>
    <cellStyle name="Normal 2 14 74" xfId="34107" xr:uid="{00000000-0005-0000-0000-00004E850000}"/>
    <cellStyle name="Normal 2 14 75" xfId="34108" xr:uid="{00000000-0005-0000-0000-00004F850000}"/>
    <cellStyle name="Normal 2 14 76" xfId="34109" xr:uid="{00000000-0005-0000-0000-000050850000}"/>
    <cellStyle name="Normal 2 14 77" xfId="34110" xr:uid="{00000000-0005-0000-0000-000051850000}"/>
    <cellStyle name="Normal 2 14 78" xfId="34111" xr:uid="{00000000-0005-0000-0000-000052850000}"/>
    <cellStyle name="Normal 2 14 79" xfId="34112" xr:uid="{00000000-0005-0000-0000-000053850000}"/>
    <cellStyle name="Normal 2 14 8" xfId="34113" xr:uid="{00000000-0005-0000-0000-000054850000}"/>
    <cellStyle name="Normal 2 14 8 2" xfId="34114" xr:uid="{00000000-0005-0000-0000-000055850000}"/>
    <cellStyle name="Normal 2 14 8 3" xfId="34115" xr:uid="{00000000-0005-0000-0000-000056850000}"/>
    <cellStyle name="Normal 2 14 8 4" xfId="34116" xr:uid="{00000000-0005-0000-0000-000057850000}"/>
    <cellStyle name="Normal 2 14 8 5" xfId="34117" xr:uid="{00000000-0005-0000-0000-000058850000}"/>
    <cellStyle name="Normal 2 14 80" xfId="34118" xr:uid="{00000000-0005-0000-0000-000059850000}"/>
    <cellStyle name="Normal 2 14 81" xfId="34119" xr:uid="{00000000-0005-0000-0000-00005A850000}"/>
    <cellStyle name="Normal 2 14 82" xfId="34120" xr:uid="{00000000-0005-0000-0000-00005B850000}"/>
    <cellStyle name="Normal 2 14 83" xfId="34121" xr:uid="{00000000-0005-0000-0000-00005C850000}"/>
    <cellStyle name="Normal 2 14 84" xfId="34122" xr:uid="{00000000-0005-0000-0000-00005D850000}"/>
    <cellStyle name="Normal 2 14 85" xfId="34123" xr:uid="{00000000-0005-0000-0000-00005E850000}"/>
    <cellStyle name="Normal 2 14 86" xfId="34124" xr:uid="{00000000-0005-0000-0000-00005F850000}"/>
    <cellStyle name="Normal 2 14 87" xfId="34125" xr:uid="{00000000-0005-0000-0000-000060850000}"/>
    <cellStyle name="Normal 2 14 88" xfId="34126" xr:uid="{00000000-0005-0000-0000-000061850000}"/>
    <cellStyle name="Normal 2 14 89" xfId="34127" xr:uid="{00000000-0005-0000-0000-000062850000}"/>
    <cellStyle name="Normal 2 14 9" xfId="34128" xr:uid="{00000000-0005-0000-0000-000063850000}"/>
    <cellStyle name="Normal 2 14 9 2" xfId="34129" xr:uid="{00000000-0005-0000-0000-000064850000}"/>
    <cellStyle name="Normal 2 14 9 3" xfId="34130" xr:uid="{00000000-0005-0000-0000-000065850000}"/>
    <cellStyle name="Normal 2 14 9 4" xfId="34131" xr:uid="{00000000-0005-0000-0000-000066850000}"/>
    <cellStyle name="Normal 2 14 9 5" xfId="34132" xr:uid="{00000000-0005-0000-0000-000067850000}"/>
    <cellStyle name="Normal 2 14 90" xfId="34133" xr:uid="{00000000-0005-0000-0000-000068850000}"/>
    <cellStyle name="Normal 2 14 91" xfId="34134" xr:uid="{00000000-0005-0000-0000-000069850000}"/>
    <cellStyle name="Normal 2 14 92" xfId="34135" xr:uid="{00000000-0005-0000-0000-00006A850000}"/>
    <cellStyle name="Normal 2 14 93" xfId="34136" xr:uid="{00000000-0005-0000-0000-00006B850000}"/>
    <cellStyle name="Normal 2 14 94" xfId="34137" xr:uid="{00000000-0005-0000-0000-00006C850000}"/>
    <cellStyle name="Normal 2 14 95" xfId="34138" xr:uid="{00000000-0005-0000-0000-00006D850000}"/>
    <cellStyle name="Normal 2 14 96" xfId="34139" xr:uid="{00000000-0005-0000-0000-00006E850000}"/>
    <cellStyle name="Normal 2 14 97" xfId="34140" xr:uid="{00000000-0005-0000-0000-00006F850000}"/>
    <cellStyle name="Normal 2 14 98" xfId="34141" xr:uid="{00000000-0005-0000-0000-000070850000}"/>
    <cellStyle name="Normal 2 14 99" xfId="34142" xr:uid="{00000000-0005-0000-0000-000071850000}"/>
    <cellStyle name="Normal 2 140" xfId="34143" xr:uid="{00000000-0005-0000-0000-000072850000}"/>
    <cellStyle name="Normal 2 141" xfId="34144" xr:uid="{00000000-0005-0000-0000-000073850000}"/>
    <cellStyle name="Normal 2 142" xfId="34145" xr:uid="{00000000-0005-0000-0000-000074850000}"/>
    <cellStyle name="Normal 2 143" xfId="34146" xr:uid="{00000000-0005-0000-0000-000075850000}"/>
    <cellStyle name="Normal 2 144" xfId="34147" xr:uid="{00000000-0005-0000-0000-000076850000}"/>
    <cellStyle name="Normal 2 145" xfId="34148" xr:uid="{00000000-0005-0000-0000-000077850000}"/>
    <cellStyle name="Normal 2 146" xfId="34149" xr:uid="{00000000-0005-0000-0000-000078850000}"/>
    <cellStyle name="Normal 2 147" xfId="34150" xr:uid="{00000000-0005-0000-0000-000079850000}"/>
    <cellStyle name="Normal 2 148" xfId="34151" xr:uid="{00000000-0005-0000-0000-00007A850000}"/>
    <cellStyle name="Normal 2 149" xfId="34152" xr:uid="{00000000-0005-0000-0000-00007B850000}"/>
    <cellStyle name="Normal 2 15" xfId="34153" xr:uid="{00000000-0005-0000-0000-00007C850000}"/>
    <cellStyle name="Normal 2 15 10" xfId="34154" xr:uid="{00000000-0005-0000-0000-00007D850000}"/>
    <cellStyle name="Normal 2 15 10 2" xfId="34155" xr:uid="{00000000-0005-0000-0000-00007E850000}"/>
    <cellStyle name="Normal 2 15 10 3" xfId="34156" xr:uid="{00000000-0005-0000-0000-00007F850000}"/>
    <cellStyle name="Normal 2 15 10 4" xfId="34157" xr:uid="{00000000-0005-0000-0000-000080850000}"/>
    <cellStyle name="Normal 2 15 10 5" xfId="34158" xr:uid="{00000000-0005-0000-0000-000081850000}"/>
    <cellStyle name="Normal 2 15 100" xfId="34159" xr:uid="{00000000-0005-0000-0000-000082850000}"/>
    <cellStyle name="Normal 2 15 101" xfId="34160" xr:uid="{00000000-0005-0000-0000-000083850000}"/>
    <cellStyle name="Normal 2 15 102" xfId="34161" xr:uid="{00000000-0005-0000-0000-000084850000}"/>
    <cellStyle name="Normal 2 15 103" xfId="34162" xr:uid="{00000000-0005-0000-0000-000085850000}"/>
    <cellStyle name="Normal 2 15 104" xfId="34163" xr:uid="{00000000-0005-0000-0000-000086850000}"/>
    <cellStyle name="Normal 2 15 105" xfId="34164" xr:uid="{00000000-0005-0000-0000-000087850000}"/>
    <cellStyle name="Normal 2 15 106" xfId="34165" xr:uid="{00000000-0005-0000-0000-000088850000}"/>
    <cellStyle name="Normal 2 15 107" xfId="34166" xr:uid="{00000000-0005-0000-0000-000089850000}"/>
    <cellStyle name="Normal 2 15 108" xfId="34167" xr:uid="{00000000-0005-0000-0000-00008A850000}"/>
    <cellStyle name="Normal 2 15 109" xfId="34168" xr:uid="{00000000-0005-0000-0000-00008B850000}"/>
    <cellStyle name="Normal 2 15 11" xfId="34169" xr:uid="{00000000-0005-0000-0000-00008C850000}"/>
    <cellStyle name="Normal 2 15 11 2" xfId="34170" xr:uid="{00000000-0005-0000-0000-00008D850000}"/>
    <cellStyle name="Normal 2 15 11 3" xfId="34171" xr:uid="{00000000-0005-0000-0000-00008E850000}"/>
    <cellStyle name="Normal 2 15 11 4" xfId="34172" xr:uid="{00000000-0005-0000-0000-00008F850000}"/>
    <cellStyle name="Normal 2 15 11 5" xfId="34173" xr:uid="{00000000-0005-0000-0000-000090850000}"/>
    <cellStyle name="Normal 2 15 110" xfId="34174" xr:uid="{00000000-0005-0000-0000-000091850000}"/>
    <cellStyle name="Normal 2 15 111" xfId="34175" xr:uid="{00000000-0005-0000-0000-000092850000}"/>
    <cellStyle name="Normal 2 15 112" xfId="34176" xr:uid="{00000000-0005-0000-0000-000093850000}"/>
    <cellStyle name="Normal 2 15 113" xfId="34177" xr:uid="{00000000-0005-0000-0000-000094850000}"/>
    <cellStyle name="Normal 2 15 114" xfId="34178" xr:uid="{00000000-0005-0000-0000-000095850000}"/>
    <cellStyle name="Normal 2 15 115" xfId="34179" xr:uid="{00000000-0005-0000-0000-000096850000}"/>
    <cellStyle name="Normal 2 15 116" xfId="34180" xr:uid="{00000000-0005-0000-0000-000097850000}"/>
    <cellStyle name="Normal 2 15 117" xfId="34181" xr:uid="{00000000-0005-0000-0000-000098850000}"/>
    <cellStyle name="Normal 2 15 118" xfId="34182" xr:uid="{00000000-0005-0000-0000-000099850000}"/>
    <cellStyle name="Normal 2 15 119" xfId="34183" xr:uid="{00000000-0005-0000-0000-00009A850000}"/>
    <cellStyle name="Normal 2 15 12" xfId="34184" xr:uid="{00000000-0005-0000-0000-00009B850000}"/>
    <cellStyle name="Normal 2 15 12 2" xfId="34185" xr:uid="{00000000-0005-0000-0000-00009C850000}"/>
    <cellStyle name="Normal 2 15 12 3" xfId="34186" xr:uid="{00000000-0005-0000-0000-00009D850000}"/>
    <cellStyle name="Normal 2 15 12 4" xfId="34187" xr:uid="{00000000-0005-0000-0000-00009E850000}"/>
    <cellStyle name="Normal 2 15 12 5" xfId="34188" xr:uid="{00000000-0005-0000-0000-00009F850000}"/>
    <cellStyle name="Normal 2 15 120" xfId="34189" xr:uid="{00000000-0005-0000-0000-0000A0850000}"/>
    <cellStyle name="Normal 2 15 121" xfId="34190" xr:uid="{00000000-0005-0000-0000-0000A1850000}"/>
    <cellStyle name="Normal 2 15 122" xfId="34191" xr:uid="{00000000-0005-0000-0000-0000A2850000}"/>
    <cellStyle name="Normal 2 15 123" xfId="34192" xr:uid="{00000000-0005-0000-0000-0000A3850000}"/>
    <cellStyle name="Normal 2 15 124" xfId="34193" xr:uid="{00000000-0005-0000-0000-0000A4850000}"/>
    <cellStyle name="Normal 2 15 125" xfId="34194" xr:uid="{00000000-0005-0000-0000-0000A5850000}"/>
    <cellStyle name="Normal 2 15 126" xfId="34195" xr:uid="{00000000-0005-0000-0000-0000A6850000}"/>
    <cellStyle name="Normal 2 15 127" xfId="34196" xr:uid="{00000000-0005-0000-0000-0000A7850000}"/>
    <cellStyle name="Normal 2 15 128" xfId="34197" xr:uid="{00000000-0005-0000-0000-0000A8850000}"/>
    <cellStyle name="Normal 2 15 129" xfId="34198" xr:uid="{00000000-0005-0000-0000-0000A9850000}"/>
    <cellStyle name="Normal 2 15 13" xfId="34199" xr:uid="{00000000-0005-0000-0000-0000AA850000}"/>
    <cellStyle name="Normal 2 15 13 2" xfId="34200" xr:uid="{00000000-0005-0000-0000-0000AB850000}"/>
    <cellStyle name="Normal 2 15 13 3" xfId="34201" xr:uid="{00000000-0005-0000-0000-0000AC850000}"/>
    <cellStyle name="Normal 2 15 13 4" xfId="34202" xr:uid="{00000000-0005-0000-0000-0000AD850000}"/>
    <cellStyle name="Normal 2 15 13 5" xfId="34203" xr:uid="{00000000-0005-0000-0000-0000AE850000}"/>
    <cellStyle name="Normal 2 15 130" xfId="34204" xr:uid="{00000000-0005-0000-0000-0000AF850000}"/>
    <cellStyle name="Normal 2 15 131" xfId="34205" xr:uid="{00000000-0005-0000-0000-0000B0850000}"/>
    <cellStyle name="Normal 2 15 132" xfId="34206" xr:uid="{00000000-0005-0000-0000-0000B1850000}"/>
    <cellStyle name="Normal 2 15 133" xfId="34207" xr:uid="{00000000-0005-0000-0000-0000B2850000}"/>
    <cellStyle name="Normal 2 15 134" xfId="34208" xr:uid="{00000000-0005-0000-0000-0000B3850000}"/>
    <cellStyle name="Normal 2 15 135" xfId="34209" xr:uid="{00000000-0005-0000-0000-0000B4850000}"/>
    <cellStyle name="Normal 2 15 136" xfId="34210" xr:uid="{00000000-0005-0000-0000-0000B5850000}"/>
    <cellStyle name="Normal 2 15 137" xfId="34211" xr:uid="{00000000-0005-0000-0000-0000B6850000}"/>
    <cellStyle name="Normal 2 15 138" xfId="34212" xr:uid="{00000000-0005-0000-0000-0000B7850000}"/>
    <cellStyle name="Normal 2 15 139" xfId="34213" xr:uid="{00000000-0005-0000-0000-0000B8850000}"/>
    <cellStyle name="Normal 2 15 14" xfId="34214" xr:uid="{00000000-0005-0000-0000-0000B9850000}"/>
    <cellStyle name="Normal 2 15 14 2" xfId="34215" xr:uid="{00000000-0005-0000-0000-0000BA850000}"/>
    <cellStyle name="Normal 2 15 14 3" xfId="34216" xr:uid="{00000000-0005-0000-0000-0000BB850000}"/>
    <cellStyle name="Normal 2 15 14 4" xfId="34217" xr:uid="{00000000-0005-0000-0000-0000BC850000}"/>
    <cellStyle name="Normal 2 15 14 5" xfId="34218" xr:uid="{00000000-0005-0000-0000-0000BD850000}"/>
    <cellStyle name="Normal 2 15 140" xfId="34219" xr:uid="{00000000-0005-0000-0000-0000BE850000}"/>
    <cellStyle name="Normal 2 15 141" xfId="34220" xr:uid="{00000000-0005-0000-0000-0000BF850000}"/>
    <cellStyle name="Normal 2 15 142" xfId="34221" xr:uid="{00000000-0005-0000-0000-0000C0850000}"/>
    <cellStyle name="Normal 2 15 143" xfId="34222" xr:uid="{00000000-0005-0000-0000-0000C1850000}"/>
    <cellStyle name="Normal 2 15 144" xfId="34223" xr:uid="{00000000-0005-0000-0000-0000C2850000}"/>
    <cellStyle name="Normal 2 15 145" xfId="34224" xr:uid="{00000000-0005-0000-0000-0000C3850000}"/>
    <cellStyle name="Normal 2 15 146" xfId="34225" xr:uid="{00000000-0005-0000-0000-0000C4850000}"/>
    <cellStyle name="Normal 2 15 147" xfId="34226" xr:uid="{00000000-0005-0000-0000-0000C5850000}"/>
    <cellStyle name="Normal 2 15 148" xfId="34227" xr:uid="{00000000-0005-0000-0000-0000C6850000}"/>
    <cellStyle name="Normal 2 15 149" xfId="34228" xr:uid="{00000000-0005-0000-0000-0000C7850000}"/>
    <cellStyle name="Normal 2 15 15" xfId="34229" xr:uid="{00000000-0005-0000-0000-0000C8850000}"/>
    <cellStyle name="Normal 2 15 15 2" xfId="34230" xr:uid="{00000000-0005-0000-0000-0000C9850000}"/>
    <cellStyle name="Normal 2 15 15 3" xfId="34231" xr:uid="{00000000-0005-0000-0000-0000CA850000}"/>
    <cellStyle name="Normal 2 15 15 4" xfId="34232" xr:uid="{00000000-0005-0000-0000-0000CB850000}"/>
    <cellStyle name="Normal 2 15 15 5" xfId="34233" xr:uid="{00000000-0005-0000-0000-0000CC850000}"/>
    <cellStyle name="Normal 2 15 150" xfId="34234" xr:uid="{00000000-0005-0000-0000-0000CD850000}"/>
    <cellStyle name="Normal 2 15 151" xfId="34235" xr:uid="{00000000-0005-0000-0000-0000CE850000}"/>
    <cellStyle name="Normal 2 15 152" xfId="34236" xr:uid="{00000000-0005-0000-0000-0000CF850000}"/>
    <cellStyle name="Normal 2 15 153" xfId="34237" xr:uid="{00000000-0005-0000-0000-0000D0850000}"/>
    <cellStyle name="Normal 2 15 154" xfId="34238" xr:uid="{00000000-0005-0000-0000-0000D1850000}"/>
    <cellStyle name="Normal 2 15 155" xfId="34239" xr:uid="{00000000-0005-0000-0000-0000D2850000}"/>
    <cellStyle name="Normal 2 15 156" xfId="34240" xr:uid="{00000000-0005-0000-0000-0000D3850000}"/>
    <cellStyle name="Normal 2 15 157" xfId="34241" xr:uid="{00000000-0005-0000-0000-0000D4850000}"/>
    <cellStyle name="Normal 2 15 158" xfId="34242" xr:uid="{00000000-0005-0000-0000-0000D5850000}"/>
    <cellStyle name="Normal 2 15 159" xfId="34243" xr:uid="{00000000-0005-0000-0000-0000D6850000}"/>
    <cellStyle name="Normal 2 15 16" xfId="34244" xr:uid="{00000000-0005-0000-0000-0000D7850000}"/>
    <cellStyle name="Normal 2 15 16 2" xfId="34245" xr:uid="{00000000-0005-0000-0000-0000D8850000}"/>
    <cellStyle name="Normal 2 15 16 3" xfId="34246" xr:uid="{00000000-0005-0000-0000-0000D9850000}"/>
    <cellStyle name="Normal 2 15 16 4" xfId="34247" xr:uid="{00000000-0005-0000-0000-0000DA850000}"/>
    <cellStyle name="Normal 2 15 16 5" xfId="34248" xr:uid="{00000000-0005-0000-0000-0000DB850000}"/>
    <cellStyle name="Normal 2 15 160" xfId="34249" xr:uid="{00000000-0005-0000-0000-0000DC850000}"/>
    <cellStyle name="Normal 2 15 17" xfId="34250" xr:uid="{00000000-0005-0000-0000-0000DD850000}"/>
    <cellStyle name="Normal 2 15 17 2" xfId="34251" xr:uid="{00000000-0005-0000-0000-0000DE850000}"/>
    <cellStyle name="Normal 2 15 17 3" xfId="34252" xr:uid="{00000000-0005-0000-0000-0000DF850000}"/>
    <cellStyle name="Normal 2 15 17 4" xfId="34253" xr:uid="{00000000-0005-0000-0000-0000E0850000}"/>
    <cellStyle name="Normal 2 15 17 5" xfId="34254" xr:uid="{00000000-0005-0000-0000-0000E1850000}"/>
    <cellStyle name="Normal 2 15 18" xfId="34255" xr:uid="{00000000-0005-0000-0000-0000E2850000}"/>
    <cellStyle name="Normal 2 15 18 2" xfId="34256" xr:uid="{00000000-0005-0000-0000-0000E3850000}"/>
    <cellStyle name="Normal 2 15 18 3" xfId="34257" xr:uid="{00000000-0005-0000-0000-0000E4850000}"/>
    <cellStyle name="Normal 2 15 18 4" xfId="34258" xr:uid="{00000000-0005-0000-0000-0000E5850000}"/>
    <cellStyle name="Normal 2 15 18 5" xfId="34259" xr:uid="{00000000-0005-0000-0000-0000E6850000}"/>
    <cellStyle name="Normal 2 15 19" xfId="34260" xr:uid="{00000000-0005-0000-0000-0000E7850000}"/>
    <cellStyle name="Normal 2 15 19 2" xfId="34261" xr:uid="{00000000-0005-0000-0000-0000E8850000}"/>
    <cellStyle name="Normal 2 15 19 3" xfId="34262" xr:uid="{00000000-0005-0000-0000-0000E9850000}"/>
    <cellStyle name="Normal 2 15 19 4" xfId="34263" xr:uid="{00000000-0005-0000-0000-0000EA850000}"/>
    <cellStyle name="Normal 2 15 19 5" xfId="34264" xr:uid="{00000000-0005-0000-0000-0000EB850000}"/>
    <cellStyle name="Normal 2 15 2" xfId="34265" xr:uid="{00000000-0005-0000-0000-0000EC850000}"/>
    <cellStyle name="Normal 2 15 2 2" xfId="34266" xr:uid="{00000000-0005-0000-0000-0000ED850000}"/>
    <cellStyle name="Normal 2 15 2 3" xfId="34267" xr:uid="{00000000-0005-0000-0000-0000EE850000}"/>
    <cellStyle name="Normal 2 15 2 4" xfId="34268" xr:uid="{00000000-0005-0000-0000-0000EF850000}"/>
    <cellStyle name="Normal 2 15 2 5" xfId="34269" xr:uid="{00000000-0005-0000-0000-0000F0850000}"/>
    <cellStyle name="Normal 2 15 20" xfId="34270" xr:uid="{00000000-0005-0000-0000-0000F1850000}"/>
    <cellStyle name="Normal 2 15 21" xfId="34271" xr:uid="{00000000-0005-0000-0000-0000F2850000}"/>
    <cellStyle name="Normal 2 15 22" xfId="34272" xr:uid="{00000000-0005-0000-0000-0000F3850000}"/>
    <cellStyle name="Normal 2 15 23" xfId="34273" xr:uid="{00000000-0005-0000-0000-0000F4850000}"/>
    <cellStyle name="Normal 2 15 24" xfId="34274" xr:uid="{00000000-0005-0000-0000-0000F5850000}"/>
    <cellStyle name="Normal 2 15 25" xfId="34275" xr:uid="{00000000-0005-0000-0000-0000F6850000}"/>
    <cellStyle name="Normal 2 15 26" xfId="34276" xr:uid="{00000000-0005-0000-0000-0000F7850000}"/>
    <cellStyle name="Normal 2 15 27" xfId="34277" xr:uid="{00000000-0005-0000-0000-0000F8850000}"/>
    <cellStyle name="Normal 2 15 28" xfId="34278" xr:uid="{00000000-0005-0000-0000-0000F9850000}"/>
    <cellStyle name="Normal 2 15 29" xfId="34279" xr:uid="{00000000-0005-0000-0000-0000FA850000}"/>
    <cellStyle name="Normal 2 15 3" xfId="34280" xr:uid="{00000000-0005-0000-0000-0000FB850000}"/>
    <cellStyle name="Normal 2 15 3 2" xfId="34281" xr:uid="{00000000-0005-0000-0000-0000FC850000}"/>
    <cellStyle name="Normal 2 15 3 3" xfId="34282" xr:uid="{00000000-0005-0000-0000-0000FD850000}"/>
    <cellStyle name="Normal 2 15 3 4" xfId="34283" xr:uid="{00000000-0005-0000-0000-0000FE850000}"/>
    <cellStyle name="Normal 2 15 3 5" xfId="34284" xr:uid="{00000000-0005-0000-0000-0000FF850000}"/>
    <cellStyle name="Normal 2 15 30" xfId="34285" xr:uid="{00000000-0005-0000-0000-000000860000}"/>
    <cellStyle name="Normal 2 15 31" xfId="34286" xr:uid="{00000000-0005-0000-0000-000001860000}"/>
    <cellStyle name="Normal 2 15 32" xfId="34287" xr:uid="{00000000-0005-0000-0000-000002860000}"/>
    <cellStyle name="Normal 2 15 33" xfId="34288" xr:uid="{00000000-0005-0000-0000-000003860000}"/>
    <cellStyle name="Normal 2 15 34" xfId="34289" xr:uid="{00000000-0005-0000-0000-000004860000}"/>
    <cellStyle name="Normal 2 15 35" xfId="34290" xr:uid="{00000000-0005-0000-0000-000005860000}"/>
    <cellStyle name="Normal 2 15 36" xfId="34291" xr:uid="{00000000-0005-0000-0000-000006860000}"/>
    <cellStyle name="Normal 2 15 37" xfId="34292" xr:uid="{00000000-0005-0000-0000-000007860000}"/>
    <cellStyle name="Normal 2 15 38" xfId="34293" xr:uid="{00000000-0005-0000-0000-000008860000}"/>
    <cellStyle name="Normal 2 15 39" xfId="34294" xr:uid="{00000000-0005-0000-0000-000009860000}"/>
    <cellStyle name="Normal 2 15 4" xfId="34295" xr:uid="{00000000-0005-0000-0000-00000A860000}"/>
    <cellStyle name="Normal 2 15 4 2" xfId="34296" xr:uid="{00000000-0005-0000-0000-00000B860000}"/>
    <cellStyle name="Normal 2 15 4 3" xfId="34297" xr:uid="{00000000-0005-0000-0000-00000C860000}"/>
    <cellStyle name="Normal 2 15 4 4" xfId="34298" xr:uid="{00000000-0005-0000-0000-00000D860000}"/>
    <cellStyle name="Normal 2 15 4 5" xfId="34299" xr:uid="{00000000-0005-0000-0000-00000E860000}"/>
    <cellStyle name="Normal 2 15 40" xfId="34300" xr:uid="{00000000-0005-0000-0000-00000F860000}"/>
    <cellStyle name="Normal 2 15 41" xfId="34301" xr:uid="{00000000-0005-0000-0000-000010860000}"/>
    <cellStyle name="Normal 2 15 42" xfId="34302" xr:uid="{00000000-0005-0000-0000-000011860000}"/>
    <cellStyle name="Normal 2 15 43" xfId="34303" xr:uid="{00000000-0005-0000-0000-000012860000}"/>
    <cellStyle name="Normal 2 15 44" xfId="34304" xr:uid="{00000000-0005-0000-0000-000013860000}"/>
    <cellStyle name="Normal 2 15 45" xfId="34305" xr:uid="{00000000-0005-0000-0000-000014860000}"/>
    <cellStyle name="Normal 2 15 46" xfId="34306" xr:uid="{00000000-0005-0000-0000-000015860000}"/>
    <cellStyle name="Normal 2 15 47" xfId="34307" xr:uid="{00000000-0005-0000-0000-000016860000}"/>
    <cellStyle name="Normal 2 15 48" xfId="34308" xr:uid="{00000000-0005-0000-0000-000017860000}"/>
    <cellStyle name="Normal 2 15 49" xfId="34309" xr:uid="{00000000-0005-0000-0000-000018860000}"/>
    <cellStyle name="Normal 2 15 5" xfId="34310" xr:uid="{00000000-0005-0000-0000-000019860000}"/>
    <cellStyle name="Normal 2 15 5 2" xfId="34311" xr:uid="{00000000-0005-0000-0000-00001A860000}"/>
    <cellStyle name="Normal 2 15 5 3" xfId="34312" xr:uid="{00000000-0005-0000-0000-00001B860000}"/>
    <cellStyle name="Normal 2 15 5 4" xfId="34313" xr:uid="{00000000-0005-0000-0000-00001C860000}"/>
    <cellStyle name="Normal 2 15 5 5" xfId="34314" xr:uid="{00000000-0005-0000-0000-00001D860000}"/>
    <cellStyle name="Normal 2 15 50" xfId="34315" xr:uid="{00000000-0005-0000-0000-00001E860000}"/>
    <cellStyle name="Normal 2 15 51" xfId="34316" xr:uid="{00000000-0005-0000-0000-00001F860000}"/>
    <cellStyle name="Normal 2 15 52" xfId="34317" xr:uid="{00000000-0005-0000-0000-000020860000}"/>
    <cellStyle name="Normal 2 15 53" xfId="34318" xr:uid="{00000000-0005-0000-0000-000021860000}"/>
    <cellStyle name="Normal 2 15 54" xfId="34319" xr:uid="{00000000-0005-0000-0000-000022860000}"/>
    <cellStyle name="Normal 2 15 55" xfId="34320" xr:uid="{00000000-0005-0000-0000-000023860000}"/>
    <cellStyle name="Normal 2 15 56" xfId="34321" xr:uid="{00000000-0005-0000-0000-000024860000}"/>
    <cellStyle name="Normal 2 15 57" xfId="34322" xr:uid="{00000000-0005-0000-0000-000025860000}"/>
    <cellStyle name="Normal 2 15 58" xfId="34323" xr:uid="{00000000-0005-0000-0000-000026860000}"/>
    <cellStyle name="Normal 2 15 59" xfId="34324" xr:uid="{00000000-0005-0000-0000-000027860000}"/>
    <cellStyle name="Normal 2 15 6" xfId="34325" xr:uid="{00000000-0005-0000-0000-000028860000}"/>
    <cellStyle name="Normal 2 15 6 2" xfId="34326" xr:uid="{00000000-0005-0000-0000-000029860000}"/>
    <cellStyle name="Normal 2 15 6 3" xfId="34327" xr:uid="{00000000-0005-0000-0000-00002A860000}"/>
    <cellStyle name="Normal 2 15 6 4" xfId="34328" xr:uid="{00000000-0005-0000-0000-00002B860000}"/>
    <cellStyle name="Normal 2 15 6 5" xfId="34329" xr:uid="{00000000-0005-0000-0000-00002C860000}"/>
    <cellStyle name="Normal 2 15 60" xfId="34330" xr:uid="{00000000-0005-0000-0000-00002D860000}"/>
    <cellStyle name="Normal 2 15 61" xfId="34331" xr:uid="{00000000-0005-0000-0000-00002E860000}"/>
    <cellStyle name="Normal 2 15 62" xfId="34332" xr:uid="{00000000-0005-0000-0000-00002F860000}"/>
    <cellStyle name="Normal 2 15 63" xfId="34333" xr:uid="{00000000-0005-0000-0000-000030860000}"/>
    <cellStyle name="Normal 2 15 64" xfId="34334" xr:uid="{00000000-0005-0000-0000-000031860000}"/>
    <cellStyle name="Normal 2 15 65" xfId="34335" xr:uid="{00000000-0005-0000-0000-000032860000}"/>
    <cellStyle name="Normal 2 15 66" xfId="34336" xr:uid="{00000000-0005-0000-0000-000033860000}"/>
    <cellStyle name="Normal 2 15 67" xfId="34337" xr:uid="{00000000-0005-0000-0000-000034860000}"/>
    <cellStyle name="Normal 2 15 68" xfId="34338" xr:uid="{00000000-0005-0000-0000-000035860000}"/>
    <cellStyle name="Normal 2 15 69" xfId="34339" xr:uid="{00000000-0005-0000-0000-000036860000}"/>
    <cellStyle name="Normal 2 15 7" xfId="34340" xr:uid="{00000000-0005-0000-0000-000037860000}"/>
    <cellStyle name="Normal 2 15 7 2" xfId="34341" xr:uid="{00000000-0005-0000-0000-000038860000}"/>
    <cellStyle name="Normal 2 15 7 3" xfId="34342" xr:uid="{00000000-0005-0000-0000-000039860000}"/>
    <cellStyle name="Normal 2 15 7 4" xfId="34343" xr:uid="{00000000-0005-0000-0000-00003A860000}"/>
    <cellStyle name="Normal 2 15 7 5" xfId="34344" xr:uid="{00000000-0005-0000-0000-00003B860000}"/>
    <cellStyle name="Normal 2 15 70" xfId="34345" xr:uid="{00000000-0005-0000-0000-00003C860000}"/>
    <cellStyle name="Normal 2 15 71" xfId="34346" xr:uid="{00000000-0005-0000-0000-00003D860000}"/>
    <cellStyle name="Normal 2 15 72" xfId="34347" xr:uid="{00000000-0005-0000-0000-00003E860000}"/>
    <cellStyle name="Normal 2 15 73" xfId="34348" xr:uid="{00000000-0005-0000-0000-00003F860000}"/>
    <cellStyle name="Normal 2 15 74" xfId="34349" xr:uid="{00000000-0005-0000-0000-000040860000}"/>
    <cellStyle name="Normal 2 15 75" xfId="34350" xr:uid="{00000000-0005-0000-0000-000041860000}"/>
    <cellStyle name="Normal 2 15 76" xfId="34351" xr:uid="{00000000-0005-0000-0000-000042860000}"/>
    <cellStyle name="Normal 2 15 77" xfId="34352" xr:uid="{00000000-0005-0000-0000-000043860000}"/>
    <cellStyle name="Normal 2 15 78" xfId="34353" xr:uid="{00000000-0005-0000-0000-000044860000}"/>
    <cellStyle name="Normal 2 15 79" xfId="34354" xr:uid="{00000000-0005-0000-0000-000045860000}"/>
    <cellStyle name="Normal 2 15 8" xfId="34355" xr:uid="{00000000-0005-0000-0000-000046860000}"/>
    <cellStyle name="Normal 2 15 8 2" xfId="34356" xr:uid="{00000000-0005-0000-0000-000047860000}"/>
    <cellStyle name="Normal 2 15 8 3" xfId="34357" xr:uid="{00000000-0005-0000-0000-000048860000}"/>
    <cellStyle name="Normal 2 15 8 4" xfId="34358" xr:uid="{00000000-0005-0000-0000-000049860000}"/>
    <cellStyle name="Normal 2 15 8 5" xfId="34359" xr:uid="{00000000-0005-0000-0000-00004A860000}"/>
    <cellStyle name="Normal 2 15 80" xfId="34360" xr:uid="{00000000-0005-0000-0000-00004B860000}"/>
    <cellStyle name="Normal 2 15 81" xfId="34361" xr:uid="{00000000-0005-0000-0000-00004C860000}"/>
    <cellStyle name="Normal 2 15 82" xfId="34362" xr:uid="{00000000-0005-0000-0000-00004D860000}"/>
    <cellStyle name="Normal 2 15 83" xfId="34363" xr:uid="{00000000-0005-0000-0000-00004E860000}"/>
    <cellStyle name="Normal 2 15 84" xfId="34364" xr:uid="{00000000-0005-0000-0000-00004F860000}"/>
    <cellStyle name="Normal 2 15 85" xfId="34365" xr:uid="{00000000-0005-0000-0000-000050860000}"/>
    <cellStyle name="Normal 2 15 86" xfId="34366" xr:uid="{00000000-0005-0000-0000-000051860000}"/>
    <cellStyle name="Normal 2 15 87" xfId="34367" xr:uid="{00000000-0005-0000-0000-000052860000}"/>
    <cellStyle name="Normal 2 15 88" xfId="34368" xr:uid="{00000000-0005-0000-0000-000053860000}"/>
    <cellStyle name="Normal 2 15 89" xfId="34369" xr:uid="{00000000-0005-0000-0000-000054860000}"/>
    <cellStyle name="Normal 2 15 9" xfId="34370" xr:uid="{00000000-0005-0000-0000-000055860000}"/>
    <cellStyle name="Normal 2 15 9 2" xfId="34371" xr:uid="{00000000-0005-0000-0000-000056860000}"/>
    <cellStyle name="Normal 2 15 9 3" xfId="34372" xr:uid="{00000000-0005-0000-0000-000057860000}"/>
    <cellStyle name="Normal 2 15 9 4" xfId="34373" xr:uid="{00000000-0005-0000-0000-000058860000}"/>
    <cellStyle name="Normal 2 15 9 5" xfId="34374" xr:uid="{00000000-0005-0000-0000-000059860000}"/>
    <cellStyle name="Normal 2 15 90" xfId="34375" xr:uid="{00000000-0005-0000-0000-00005A860000}"/>
    <cellStyle name="Normal 2 15 91" xfId="34376" xr:uid="{00000000-0005-0000-0000-00005B860000}"/>
    <cellStyle name="Normal 2 15 92" xfId="34377" xr:uid="{00000000-0005-0000-0000-00005C860000}"/>
    <cellStyle name="Normal 2 15 93" xfId="34378" xr:uid="{00000000-0005-0000-0000-00005D860000}"/>
    <cellStyle name="Normal 2 15 94" xfId="34379" xr:uid="{00000000-0005-0000-0000-00005E860000}"/>
    <cellStyle name="Normal 2 15 95" xfId="34380" xr:uid="{00000000-0005-0000-0000-00005F860000}"/>
    <cellStyle name="Normal 2 15 96" xfId="34381" xr:uid="{00000000-0005-0000-0000-000060860000}"/>
    <cellStyle name="Normal 2 15 97" xfId="34382" xr:uid="{00000000-0005-0000-0000-000061860000}"/>
    <cellStyle name="Normal 2 15 98" xfId="34383" xr:uid="{00000000-0005-0000-0000-000062860000}"/>
    <cellStyle name="Normal 2 15 99" xfId="34384" xr:uid="{00000000-0005-0000-0000-000063860000}"/>
    <cellStyle name="Normal 2 150" xfId="34385" xr:uid="{00000000-0005-0000-0000-000064860000}"/>
    <cellStyle name="Normal 2 151" xfId="34386" xr:uid="{00000000-0005-0000-0000-000065860000}"/>
    <cellStyle name="Normal 2 152" xfId="34387" xr:uid="{00000000-0005-0000-0000-000066860000}"/>
    <cellStyle name="Normal 2 153" xfId="34388" xr:uid="{00000000-0005-0000-0000-000067860000}"/>
    <cellStyle name="Normal 2 154" xfId="34389" xr:uid="{00000000-0005-0000-0000-000068860000}"/>
    <cellStyle name="Normal 2 155" xfId="34390" xr:uid="{00000000-0005-0000-0000-000069860000}"/>
    <cellStyle name="Normal 2 156" xfId="34391" xr:uid="{00000000-0005-0000-0000-00006A860000}"/>
    <cellStyle name="Normal 2 157" xfId="34392" xr:uid="{00000000-0005-0000-0000-00006B860000}"/>
    <cellStyle name="Normal 2 158" xfId="34393" xr:uid="{00000000-0005-0000-0000-00006C860000}"/>
    <cellStyle name="Normal 2 159" xfId="34394" xr:uid="{00000000-0005-0000-0000-00006D860000}"/>
    <cellStyle name="Normal 2 16" xfId="34395" xr:uid="{00000000-0005-0000-0000-00006E860000}"/>
    <cellStyle name="Normal 2 16 10" xfId="34396" xr:uid="{00000000-0005-0000-0000-00006F860000}"/>
    <cellStyle name="Normal 2 16 10 2" xfId="34397" xr:uid="{00000000-0005-0000-0000-000070860000}"/>
    <cellStyle name="Normal 2 16 10 3" xfId="34398" xr:uid="{00000000-0005-0000-0000-000071860000}"/>
    <cellStyle name="Normal 2 16 10 4" xfId="34399" xr:uid="{00000000-0005-0000-0000-000072860000}"/>
    <cellStyle name="Normal 2 16 10 5" xfId="34400" xr:uid="{00000000-0005-0000-0000-000073860000}"/>
    <cellStyle name="Normal 2 16 100" xfId="34401" xr:uid="{00000000-0005-0000-0000-000074860000}"/>
    <cellStyle name="Normal 2 16 101" xfId="34402" xr:uid="{00000000-0005-0000-0000-000075860000}"/>
    <cellStyle name="Normal 2 16 102" xfId="34403" xr:uid="{00000000-0005-0000-0000-000076860000}"/>
    <cellStyle name="Normal 2 16 103" xfId="34404" xr:uid="{00000000-0005-0000-0000-000077860000}"/>
    <cellStyle name="Normal 2 16 104" xfId="34405" xr:uid="{00000000-0005-0000-0000-000078860000}"/>
    <cellStyle name="Normal 2 16 105" xfId="34406" xr:uid="{00000000-0005-0000-0000-000079860000}"/>
    <cellStyle name="Normal 2 16 106" xfId="34407" xr:uid="{00000000-0005-0000-0000-00007A860000}"/>
    <cellStyle name="Normal 2 16 107" xfId="34408" xr:uid="{00000000-0005-0000-0000-00007B860000}"/>
    <cellStyle name="Normal 2 16 108" xfId="34409" xr:uid="{00000000-0005-0000-0000-00007C860000}"/>
    <cellStyle name="Normal 2 16 109" xfId="34410" xr:uid="{00000000-0005-0000-0000-00007D860000}"/>
    <cellStyle name="Normal 2 16 11" xfId="34411" xr:uid="{00000000-0005-0000-0000-00007E860000}"/>
    <cellStyle name="Normal 2 16 11 2" xfId="34412" xr:uid="{00000000-0005-0000-0000-00007F860000}"/>
    <cellStyle name="Normal 2 16 11 3" xfId="34413" xr:uid="{00000000-0005-0000-0000-000080860000}"/>
    <cellStyle name="Normal 2 16 11 4" xfId="34414" xr:uid="{00000000-0005-0000-0000-000081860000}"/>
    <cellStyle name="Normal 2 16 11 5" xfId="34415" xr:uid="{00000000-0005-0000-0000-000082860000}"/>
    <cellStyle name="Normal 2 16 110" xfId="34416" xr:uid="{00000000-0005-0000-0000-000083860000}"/>
    <cellStyle name="Normal 2 16 111" xfId="34417" xr:uid="{00000000-0005-0000-0000-000084860000}"/>
    <cellStyle name="Normal 2 16 112" xfId="34418" xr:uid="{00000000-0005-0000-0000-000085860000}"/>
    <cellStyle name="Normal 2 16 113" xfId="34419" xr:uid="{00000000-0005-0000-0000-000086860000}"/>
    <cellStyle name="Normal 2 16 114" xfId="34420" xr:uid="{00000000-0005-0000-0000-000087860000}"/>
    <cellStyle name="Normal 2 16 115" xfId="34421" xr:uid="{00000000-0005-0000-0000-000088860000}"/>
    <cellStyle name="Normal 2 16 116" xfId="34422" xr:uid="{00000000-0005-0000-0000-000089860000}"/>
    <cellStyle name="Normal 2 16 117" xfId="34423" xr:uid="{00000000-0005-0000-0000-00008A860000}"/>
    <cellStyle name="Normal 2 16 118" xfId="34424" xr:uid="{00000000-0005-0000-0000-00008B860000}"/>
    <cellStyle name="Normal 2 16 119" xfId="34425" xr:uid="{00000000-0005-0000-0000-00008C860000}"/>
    <cellStyle name="Normal 2 16 12" xfId="34426" xr:uid="{00000000-0005-0000-0000-00008D860000}"/>
    <cellStyle name="Normal 2 16 12 2" xfId="34427" xr:uid="{00000000-0005-0000-0000-00008E860000}"/>
    <cellStyle name="Normal 2 16 12 3" xfId="34428" xr:uid="{00000000-0005-0000-0000-00008F860000}"/>
    <cellStyle name="Normal 2 16 12 4" xfId="34429" xr:uid="{00000000-0005-0000-0000-000090860000}"/>
    <cellStyle name="Normal 2 16 12 5" xfId="34430" xr:uid="{00000000-0005-0000-0000-000091860000}"/>
    <cellStyle name="Normal 2 16 120" xfId="34431" xr:uid="{00000000-0005-0000-0000-000092860000}"/>
    <cellStyle name="Normal 2 16 121" xfId="34432" xr:uid="{00000000-0005-0000-0000-000093860000}"/>
    <cellStyle name="Normal 2 16 122" xfId="34433" xr:uid="{00000000-0005-0000-0000-000094860000}"/>
    <cellStyle name="Normal 2 16 123" xfId="34434" xr:uid="{00000000-0005-0000-0000-000095860000}"/>
    <cellStyle name="Normal 2 16 124" xfId="34435" xr:uid="{00000000-0005-0000-0000-000096860000}"/>
    <cellStyle name="Normal 2 16 125" xfId="34436" xr:uid="{00000000-0005-0000-0000-000097860000}"/>
    <cellStyle name="Normal 2 16 126" xfId="34437" xr:uid="{00000000-0005-0000-0000-000098860000}"/>
    <cellStyle name="Normal 2 16 127" xfId="34438" xr:uid="{00000000-0005-0000-0000-000099860000}"/>
    <cellStyle name="Normal 2 16 128" xfId="34439" xr:uid="{00000000-0005-0000-0000-00009A860000}"/>
    <cellStyle name="Normal 2 16 129" xfId="34440" xr:uid="{00000000-0005-0000-0000-00009B860000}"/>
    <cellStyle name="Normal 2 16 13" xfId="34441" xr:uid="{00000000-0005-0000-0000-00009C860000}"/>
    <cellStyle name="Normal 2 16 13 2" xfId="34442" xr:uid="{00000000-0005-0000-0000-00009D860000}"/>
    <cellStyle name="Normal 2 16 13 3" xfId="34443" xr:uid="{00000000-0005-0000-0000-00009E860000}"/>
    <cellStyle name="Normal 2 16 13 4" xfId="34444" xr:uid="{00000000-0005-0000-0000-00009F860000}"/>
    <cellStyle name="Normal 2 16 13 5" xfId="34445" xr:uid="{00000000-0005-0000-0000-0000A0860000}"/>
    <cellStyle name="Normal 2 16 130" xfId="34446" xr:uid="{00000000-0005-0000-0000-0000A1860000}"/>
    <cellStyle name="Normal 2 16 131" xfId="34447" xr:uid="{00000000-0005-0000-0000-0000A2860000}"/>
    <cellStyle name="Normal 2 16 132" xfId="34448" xr:uid="{00000000-0005-0000-0000-0000A3860000}"/>
    <cellStyle name="Normal 2 16 133" xfId="34449" xr:uid="{00000000-0005-0000-0000-0000A4860000}"/>
    <cellStyle name="Normal 2 16 134" xfId="34450" xr:uid="{00000000-0005-0000-0000-0000A5860000}"/>
    <cellStyle name="Normal 2 16 135" xfId="34451" xr:uid="{00000000-0005-0000-0000-0000A6860000}"/>
    <cellStyle name="Normal 2 16 136" xfId="34452" xr:uid="{00000000-0005-0000-0000-0000A7860000}"/>
    <cellStyle name="Normal 2 16 137" xfId="34453" xr:uid="{00000000-0005-0000-0000-0000A8860000}"/>
    <cellStyle name="Normal 2 16 138" xfId="34454" xr:uid="{00000000-0005-0000-0000-0000A9860000}"/>
    <cellStyle name="Normal 2 16 139" xfId="34455" xr:uid="{00000000-0005-0000-0000-0000AA860000}"/>
    <cellStyle name="Normal 2 16 14" xfId="34456" xr:uid="{00000000-0005-0000-0000-0000AB860000}"/>
    <cellStyle name="Normal 2 16 14 2" xfId="34457" xr:uid="{00000000-0005-0000-0000-0000AC860000}"/>
    <cellStyle name="Normal 2 16 14 3" xfId="34458" xr:uid="{00000000-0005-0000-0000-0000AD860000}"/>
    <cellStyle name="Normal 2 16 14 4" xfId="34459" xr:uid="{00000000-0005-0000-0000-0000AE860000}"/>
    <cellStyle name="Normal 2 16 14 5" xfId="34460" xr:uid="{00000000-0005-0000-0000-0000AF860000}"/>
    <cellStyle name="Normal 2 16 140" xfId="34461" xr:uid="{00000000-0005-0000-0000-0000B0860000}"/>
    <cellStyle name="Normal 2 16 141" xfId="34462" xr:uid="{00000000-0005-0000-0000-0000B1860000}"/>
    <cellStyle name="Normal 2 16 142" xfId="34463" xr:uid="{00000000-0005-0000-0000-0000B2860000}"/>
    <cellStyle name="Normal 2 16 143" xfId="34464" xr:uid="{00000000-0005-0000-0000-0000B3860000}"/>
    <cellStyle name="Normal 2 16 144" xfId="34465" xr:uid="{00000000-0005-0000-0000-0000B4860000}"/>
    <cellStyle name="Normal 2 16 145" xfId="34466" xr:uid="{00000000-0005-0000-0000-0000B5860000}"/>
    <cellStyle name="Normal 2 16 146" xfId="34467" xr:uid="{00000000-0005-0000-0000-0000B6860000}"/>
    <cellStyle name="Normal 2 16 147" xfId="34468" xr:uid="{00000000-0005-0000-0000-0000B7860000}"/>
    <cellStyle name="Normal 2 16 148" xfId="34469" xr:uid="{00000000-0005-0000-0000-0000B8860000}"/>
    <cellStyle name="Normal 2 16 149" xfId="34470" xr:uid="{00000000-0005-0000-0000-0000B9860000}"/>
    <cellStyle name="Normal 2 16 15" xfId="34471" xr:uid="{00000000-0005-0000-0000-0000BA860000}"/>
    <cellStyle name="Normal 2 16 15 2" xfId="34472" xr:uid="{00000000-0005-0000-0000-0000BB860000}"/>
    <cellStyle name="Normal 2 16 15 3" xfId="34473" xr:uid="{00000000-0005-0000-0000-0000BC860000}"/>
    <cellStyle name="Normal 2 16 15 4" xfId="34474" xr:uid="{00000000-0005-0000-0000-0000BD860000}"/>
    <cellStyle name="Normal 2 16 15 5" xfId="34475" xr:uid="{00000000-0005-0000-0000-0000BE860000}"/>
    <cellStyle name="Normal 2 16 150" xfId="34476" xr:uid="{00000000-0005-0000-0000-0000BF860000}"/>
    <cellStyle name="Normal 2 16 151" xfId="34477" xr:uid="{00000000-0005-0000-0000-0000C0860000}"/>
    <cellStyle name="Normal 2 16 152" xfId="34478" xr:uid="{00000000-0005-0000-0000-0000C1860000}"/>
    <cellStyle name="Normal 2 16 153" xfId="34479" xr:uid="{00000000-0005-0000-0000-0000C2860000}"/>
    <cellStyle name="Normal 2 16 154" xfId="34480" xr:uid="{00000000-0005-0000-0000-0000C3860000}"/>
    <cellStyle name="Normal 2 16 155" xfId="34481" xr:uid="{00000000-0005-0000-0000-0000C4860000}"/>
    <cellStyle name="Normal 2 16 156" xfId="34482" xr:uid="{00000000-0005-0000-0000-0000C5860000}"/>
    <cellStyle name="Normal 2 16 157" xfId="34483" xr:uid="{00000000-0005-0000-0000-0000C6860000}"/>
    <cellStyle name="Normal 2 16 158" xfId="34484" xr:uid="{00000000-0005-0000-0000-0000C7860000}"/>
    <cellStyle name="Normal 2 16 159" xfId="34485" xr:uid="{00000000-0005-0000-0000-0000C8860000}"/>
    <cellStyle name="Normal 2 16 16" xfId="34486" xr:uid="{00000000-0005-0000-0000-0000C9860000}"/>
    <cellStyle name="Normal 2 16 16 2" xfId="34487" xr:uid="{00000000-0005-0000-0000-0000CA860000}"/>
    <cellStyle name="Normal 2 16 16 3" xfId="34488" xr:uid="{00000000-0005-0000-0000-0000CB860000}"/>
    <cellStyle name="Normal 2 16 16 4" xfId="34489" xr:uid="{00000000-0005-0000-0000-0000CC860000}"/>
    <cellStyle name="Normal 2 16 16 5" xfId="34490" xr:uid="{00000000-0005-0000-0000-0000CD860000}"/>
    <cellStyle name="Normal 2 16 160" xfId="34491" xr:uid="{00000000-0005-0000-0000-0000CE860000}"/>
    <cellStyle name="Normal 2 16 17" xfId="34492" xr:uid="{00000000-0005-0000-0000-0000CF860000}"/>
    <cellStyle name="Normal 2 16 17 2" xfId="34493" xr:uid="{00000000-0005-0000-0000-0000D0860000}"/>
    <cellStyle name="Normal 2 16 17 3" xfId="34494" xr:uid="{00000000-0005-0000-0000-0000D1860000}"/>
    <cellStyle name="Normal 2 16 17 4" xfId="34495" xr:uid="{00000000-0005-0000-0000-0000D2860000}"/>
    <cellStyle name="Normal 2 16 17 5" xfId="34496" xr:uid="{00000000-0005-0000-0000-0000D3860000}"/>
    <cellStyle name="Normal 2 16 18" xfId="34497" xr:uid="{00000000-0005-0000-0000-0000D4860000}"/>
    <cellStyle name="Normal 2 16 18 2" xfId="34498" xr:uid="{00000000-0005-0000-0000-0000D5860000}"/>
    <cellStyle name="Normal 2 16 18 3" xfId="34499" xr:uid="{00000000-0005-0000-0000-0000D6860000}"/>
    <cellStyle name="Normal 2 16 18 4" xfId="34500" xr:uid="{00000000-0005-0000-0000-0000D7860000}"/>
    <cellStyle name="Normal 2 16 18 5" xfId="34501" xr:uid="{00000000-0005-0000-0000-0000D8860000}"/>
    <cellStyle name="Normal 2 16 19" xfId="34502" xr:uid="{00000000-0005-0000-0000-0000D9860000}"/>
    <cellStyle name="Normal 2 16 19 2" xfId="34503" xr:uid="{00000000-0005-0000-0000-0000DA860000}"/>
    <cellStyle name="Normal 2 16 19 3" xfId="34504" xr:uid="{00000000-0005-0000-0000-0000DB860000}"/>
    <cellStyle name="Normal 2 16 19 4" xfId="34505" xr:uid="{00000000-0005-0000-0000-0000DC860000}"/>
    <cellStyle name="Normal 2 16 19 5" xfId="34506" xr:uid="{00000000-0005-0000-0000-0000DD860000}"/>
    <cellStyle name="Normal 2 16 2" xfId="34507" xr:uid="{00000000-0005-0000-0000-0000DE860000}"/>
    <cellStyle name="Normal 2 16 2 2" xfId="34508" xr:uid="{00000000-0005-0000-0000-0000DF860000}"/>
    <cellStyle name="Normal 2 16 2 3" xfId="34509" xr:uid="{00000000-0005-0000-0000-0000E0860000}"/>
    <cellStyle name="Normal 2 16 2 4" xfId="34510" xr:uid="{00000000-0005-0000-0000-0000E1860000}"/>
    <cellStyle name="Normal 2 16 2 5" xfId="34511" xr:uid="{00000000-0005-0000-0000-0000E2860000}"/>
    <cellStyle name="Normal 2 16 20" xfId="34512" xr:uid="{00000000-0005-0000-0000-0000E3860000}"/>
    <cellStyle name="Normal 2 16 21" xfId="34513" xr:uid="{00000000-0005-0000-0000-0000E4860000}"/>
    <cellStyle name="Normal 2 16 22" xfId="34514" xr:uid="{00000000-0005-0000-0000-0000E5860000}"/>
    <cellStyle name="Normal 2 16 23" xfId="34515" xr:uid="{00000000-0005-0000-0000-0000E6860000}"/>
    <cellStyle name="Normal 2 16 24" xfId="34516" xr:uid="{00000000-0005-0000-0000-0000E7860000}"/>
    <cellStyle name="Normal 2 16 25" xfId="34517" xr:uid="{00000000-0005-0000-0000-0000E8860000}"/>
    <cellStyle name="Normal 2 16 26" xfId="34518" xr:uid="{00000000-0005-0000-0000-0000E9860000}"/>
    <cellStyle name="Normal 2 16 27" xfId="34519" xr:uid="{00000000-0005-0000-0000-0000EA860000}"/>
    <cellStyle name="Normal 2 16 28" xfId="34520" xr:uid="{00000000-0005-0000-0000-0000EB860000}"/>
    <cellStyle name="Normal 2 16 29" xfId="34521" xr:uid="{00000000-0005-0000-0000-0000EC860000}"/>
    <cellStyle name="Normal 2 16 3" xfId="34522" xr:uid="{00000000-0005-0000-0000-0000ED860000}"/>
    <cellStyle name="Normal 2 16 3 2" xfId="34523" xr:uid="{00000000-0005-0000-0000-0000EE860000}"/>
    <cellStyle name="Normal 2 16 3 3" xfId="34524" xr:uid="{00000000-0005-0000-0000-0000EF860000}"/>
    <cellStyle name="Normal 2 16 3 4" xfId="34525" xr:uid="{00000000-0005-0000-0000-0000F0860000}"/>
    <cellStyle name="Normal 2 16 3 5" xfId="34526" xr:uid="{00000000-0005-0000-0000-0000F1860000}"/>
    <cellStyle name="Normal 2 16 30" xfId="34527" xr:uid="{00000000-0005-0000-0000-0000F2860000}"/>
    <cellStyle name="Normal 2 16 31" xfId="34528" xr:uid="{00000000-0005-0000-0000-0000F3860000}"/>
    <cellStyle name="Normal 2 16 32" xfId="34529" xr:uid="{00000000-0005-0000-0000-0000F4860000}"/>
    <cellStyle name="Normal 2 16 33" xfId="34530" xr:uid="{00000000-0005-0000-0000-0000F5860000}"/>
    <cellStyle name="Normal 2 16 34" xfId="34531" xr:uid="{00000000-0005-0000-0000-0000F6860000}"/>
    <cellStyle name="Normal 2 16 35" xfId="34532" xr:uid="{00000000-0005-0000-0000-0000F7860000}"/>
    <cellStyle name="Normal 2 16 36" xfId="34533" xr:uid="{00000000-0005-0000-0000-0000F8860000}"/>
    <cellStyle name="Normal 2 16 37" xfId="34534" xr:uid="{00000000-0005-0000-0000-0000F9860000}"/>
    <cellStyle name="Normal 2 16 38" xfId="34535" xr:uid="{00000000-0005-0000-0000-0000FA860000}"/>
    <cellStyle name="Normal 2 16 39" xfId="34536" xr:uid="{00000000-0005-0000-0000-0000FB860000}"/>
    <cellStyle name="Normal 2 16 4" xfId="34537" xr:uid="{00000000-0005-0000-0000-0000FC860000}"/>
    <cellStyle name="Normal 2 16 4 2" xfId="34538" xr:uid="{00000000-0005-0000-0000-0000FD860000}"/>
    <cellStyle name="Normal 2 16 4 3" xfId="34539" xr:uid="{00000000-0005-0000-0000-0000FE860000}"/>
    <cellStyle name="Normal 2 16 4 4" xfId="34540" xr:uid="{00000000-0005-0000-0000-0000FF860000}"/>
    <cellStyle name="Normal 2 16 4 5" xfId="34541" xr:uid="{00000000-0005-0000-0000-000000870000}"/>
    <cellStyle name="Normal 2 16 40" xfId="34542" xr:uid="{00000000-0005-0000-0000-000001870000}"/>
    <cellStyle name="Normal 2 16 41" xfId="34543" xr:uid="{00000000-0005-0000-0000-000002870000}"/>
    <cellStyle name="Normal 2 16 42" xfId="34544" xr:uid="{00000000-0005-0000-0000-000003870000}"/>
    <cellStyle name="Normal 2 16 43" xfId="34545" xr:uid="{00000000-0005-0000-0000-000004870000}"/>
    <cellStyle name="Normal 2 16 44" xfId="34546" xr:uid="{00000000-0005-0000-0000-000005870000}"/>
    <cellStyle name="Normal 2 16 45" xfId="34547" xr:uid="{00000000-0005-0000-0000-000006870000}"/>
    <cellStyle name="Normal 2 16 46" xfId="34548" xr:uid="{00000000-0005-0000-0000-000007870000}"/>
    <cellStyle name="Normal 2 16 47" xfId="34549" xr:uid="{00000000-0005-0000-0000-000008870000}"/>
    <cellStyle name="Normal 2 16 48" xfId="34550" xr:uid="{00000000-0005-0000-0000-000009870000}"/>
    <cellStyle name="Normal 2 16 49" xfId="34551" xr:uid="{00000000-0005-0000-0000-00000A870000}"/>
    <cellStyle name="Normal 2 16 5" xfId="34552" xr:uid="{00000000-0005-0000-0000-00000B870000}"/>
    <cellStyle name="Normal 2 16 5 2" xfId="34553" xr:uid="{00000000-0005-0000-0000-00000C870000}"/>
    <cellStyle name="Normal 2 16 5 3" xfId="34554" xr:uid="{00000000-0005-0000-0000-00000D870000}"/>
    <cellStyle name="Normal 2 16 5 4" xfId="34555" xr:uid="{00000000-0005-0000-0000-00000E870000}"/>
    <cellStyle name="Normal 2 16 5 5" xfId="34556" xr:uid="{00000000-0005-0000-0000-00000F870000}"/>
    <cellStyle name="Normal 2 16 50" xfId="34557" xr:uid="{00000000-0005-0000-0000-000010870000}"/>
    <cellStyle name="Normal 2 16 51" xfId="34558" xr:uid="{00000000-0005-0000-0000-000011870000}"/>
    <cellStyle name="Normal 2 16 52" xfId="34559" xr:uid="{00000000-0005-0000-0000-000012870000}"/>
    <cellStyle name="Normal 2 16 53" xfId="34560" xr:uid="{00000000-0005-0000-0000-000013870000}"/>
    <cellStyle name="Normal 2 16 54" xfId="34561" xr:uid="{00000000-0005-0000-0000-000014870000}"/>
    <cellStyle name="Normal 2 16 55" xfId="34562" xr:uid="{00000000-0005-0000-0000-000015870000}"/>
    <cellStyle name="Normal 2 16 56" xfId="34563" xr:uid="{00000000-0005-0000-0000-000016870000}"/>
    <cellStyle name="Normal 2 16 57" xfId="34564" xr:uid="{00000000-0005-0000-0000-000017870000}"/>
    <cellStyle name="Normal 2 16 58" xfId="34565" xr:uid="{00000000-0005-0000-0000-000018870000}"/>
    <cellStyle name="Normal 2 16 59" xfId="34566" xr:uid="{00000000-0005-0000-0000-000019870000}"/>
    <cellStyle name="Normal 2 16 6" xfId="34567" xr:uid="{00000000-0005-0000-0000-00001A870000}"/>
    <cellStyle name="Normal 2 16 6 2" xfId="34568" xr:uid="{00000000-0005-0000-0000-00001B870000}"/>
    <cellStyle name="Normal 2 16 6 3" xfId="34569" xr:uid="{00000000-0005-0000-0000-00001C870000}"/>
    <cellStyle name="Normal 2 16 6 4" xfId="34570" xr:uid="{00000000-0005-0000-0000-00001D870000}"/>
    <cellStyle name="Normal 2 16 6 5" xfId="34571" xr:uid="{00000000-0005-0000-0000-00001E870000}"/>
    <cellStyle name="Normal 2 16 60" xfId="34572" xr:uid="{00000000-0005-0000-0000-00001F870000}"/>
    <cellStyle name="Normal 2 16 61" xfId="34573" xr:uid="{00000000-0005-0000-0000-000020870000}"/>
    <cellStyle name="Normal 2 16 62" xfId="34574" xr:uid="{00000000-0005-0000-0000-000021870000}"/>
    <cellStyle name="Normal 2 16 63" xfId="34575" xr:uid="{00000000-0005-0000-0000-000022870000}"/>
    <cellStyle name="Normal 2 16 64" xfId="34576" xr:uid="{00000000-0005-0000-0000-000023870000}"/>
    <cellStyle name="Normal 2 16 65" xfId="34577" xr:uid="{00000000-0005-0000-0000-000024870000}"/>
    <cellStyle name="Normal 2 16 66" xfId="34578" xr:uid="{00000000-0005-0000-0000-000025870000}"/>
    <cellStyle name="Normal 2 16 67" xfId="34579" xr:uid="{00000000-0005-0000-0000-000026870000}"/>
    <cellStyle name="Normal 2 16 68" xfId="34580" xr:uid="{00000000-0005-0000-0000-000027870000}"/>
    <cellStyle name="Normal 2 16 69" xfId="34581" xr:uid="{00000000-0005-0000-0000-000028870000}"/>
    <cellStyle name="Normal 2 16 7" xfId="34582" xr:uid="{00000000-0005-0000-0000-000029870000}"/>
    <cellStyle name="Normal 2 16 7 2" xfId="34583" xr:uid="{00000000-0005-0000-0000-00002A870000}"/>
    <cellStyle name="Normal 2 16 7 3" xfId="34584" xr:uid="{00000000-0005-0000-0000-00002B870000}"/>
    <cellStyle name="Normal 2 16 7 4" xfId="34585" xr:uid="{00000000-0005-0000-0000-00002C870000}"/>
    <cellStyle name="Normal 2 16 7 5" xfId="34586" xr:uid="{00000000-0005-0000-0000-00002D870000}"/>
    <cellStyle name="Normal 2 16 70" xfId="34587" xr:uid="{00000000-0005-0000-0000-00002E870000}"/>
    <cellStyle name="Normal 2 16 71" xfId="34588" xr:uid="{00000000-0005-0000-0000-00002F870000}"/>
    <cellStyle name="Normal 2 16 72" xfId="34589" xr:uid="{00000000-0005-0000-0000-000030870000}"/>
    <cellStyle name="Normal 2 16 73" xfId="34590" xr:uid="{00000000-0005-0000-0000-000031870000}"/>
    <cellStyle name="Normal 2 16 74" xfId="34591" xr:uid="{00000000-0005-0000-0000-000032870000}"/>
    <cellStyle name="Normal 2 16 75" xfId="34592" xr:uid="{00000000-0005-0000-0000-000033870000}"/>
    <cellStyle name="Normal 2 16 76" xfId="34593" xr:uid="{00000000-0005-0000-0000-000034870000}"/>
    <cellStyle name="Normal 2 16 77" xfId="34594" xr:uid="{00000000-0005-0000-0000-000035870000}"/>
    <cellStyle name="Normal 2 16 78" xfId="34595" xr:uid="{00000000-0005-0000-0000-000036870000}"/>
    <cellStyle name="Normal 2 16 79" xfId="34596" xr:uid="{00000000-0005-0000-0000-000037870000}"/>
    <cellStyle name="Normal 2 16 8" xfId="34597" xr:uid="{00000000-0005-0000-0000-000038870000}"/>
    <cellStyle name="Normal 2 16 8 2" xfId="34598" xr:uid="{00000000-0005-0000-0000-000039870000}"/>
    <cellStyle name="Normal 2 16 8 3" xfId="34599" xr:uid="{00000000-0005-0000-0000-00003A870000}"/>
    <cellStyle name="Normal 2 16 8 4" xfId="34600" xr:uid="{00000000-0005-0000-0000-00003B870000}"/>
    <cellStyle name="Normal 2 16 8 5" xfId="34601" xr:uid="{00000000-0005-0000-0000-00003C870000}"/>
    <cellStyle name="Normal 2 16 80" xfId="34602" xr:uid="{00000000-0005-0000-0000-00003D870000}"/>
    <cellStyle name="Normal 2 16 81" xfId="34603" xr:uid="{00000000-0005-0000-0000-00003E870000}"/>
    <cellStyle name="Normal 2 16 82" xfId="34604" xr:uid="{00000000-0005-0000-0000-00003F870000}"/>
    <cellStyle name="Normal 2 16 83" xfId="34605" xr:uid="{00000000-0005-0000-0000-000040870000}"/>
    <cellStyle name="Normal 2 16 84" xfId="34606" xr:uid="{00000000-0005-0000-0000-000041870000}"/>
    <cellStyle name="Normal 2 16 85" xfId="34607" xr:uid="{00000000-0005-0000-0000-000042870000}"/>
    <cellStyle name="Normal 2 16 86" xfId="34608" xr:uid="{00000000-0005-0000-0000-000043870000}"/>
    <cellStyle name="Normal 2 16 87" xfId="34609" xr:uid="{00000000-0005-0000-0000-000044870000}"/>
    <cellStyle name="Normal 2 16 88" xfId="34610" xr:uid="{00000000-0005-0000-0000-000045870000}"/>
    <cellStyle name="Normal 2 16 89" xfId="34611" xr:uid="{00000000-0005-0000-0000-000046870000}"/>
    <cellStyle name="Normal 2 16 9" xfId="34612" xr:uid="{00000000-0005-0000-0000-000047870000}"/>
    <cellStyle name="Normal 2 16 9 2" xfId="34613" xr:uid="{00000000-0005-0000-0000-000048870000}"/>
    <cellStyle name="Normal 2 16 9 3" xfId="34614" xr:uid="{00000000-0005-0000-0000-000049870000}"/>
    <cellStyle name="Normal 2 16 9 4" xfId="34615" xr:uid="{00000000-0005-0000-0000-00004A870000}"/>
    <cellStyle name="Normal 2 16 9 5" xfId="34616" xr:uid="{00000000-0005-0000-0000-00004B870000}"/>
    <cellStyle name="Normal 2 16 90" xfId="34617" xr:uid="{00000000-0005-0000-0000-00004C870000}"/>
    <cellStyle name="Normal 2 16 91" xfId="34618" xr:uid="{00000000-0005-0000-0000-00004D870000}"/>
    <cellStyle name="Normal 2 16 92" xfId="34619" xr:uid="{00000000-0005-0000-0000-00004E870000}"/>
    <cellStyle name="Normal 2 16 93" xfId="34620" xr:uid="{00000000-0005-0000-0000-00004F870000}"/>
    <cellStyle name="Normal 2 16 94" xfId="34621" xr:uid="{00000000-0005-0000-0000-000050870000}"/>
    <cellStyle name="Normal 2 16 95" xfId="34622" xr:uid="{00000000-0005-0000-0000-000051870000}"/>
    <cellStyle name="Normal 2 16 96" xfId="34623" xr:uid="{00000000-0005-0000-0000-000052870000}"/>
    <cellStyle name="Normal 2 16 97" xfId="34624" xr:uid="{00000000-0005-0000-0000-000053870000}"/>
    <cellStyle name="Normal 2 16 98" xfId="34625" xr:uid="{00000000-0005-0000-0000-000054870000}"/>
    <cellStyle name="Normal 2 16 99" xfId="34626" xr:uid="{00000000-0005-0000-0000-000055870000}"/>
    <cellStyle name="Normal 2 160" xfId="34627" xr:uid="{00000000-0005-0000-0000-000056870000}"/>
    <cellStyle name="Normal 2 161" xfId="34628" xr:uid="{00000000-0005-0000-0000-000057870000}"/>
    <cellStyle name="Normal 2 162" xfId="34629" xr:uid="{00000000-0005-0000-0000-000058870000}"/>
    <cellStyle name="Normal 2 163" xfId="34630" xr:uid="{00000000-0005-0000-0000-000059870000}"/>
    <cellStyle name="Normal 2 164" xfId="34631" xr:uid="{00000000-0005-0000-0000-00005A870000}"/>
    <cellStyle name="Normal 2 165" xfId="34632" xr:uid="{00000000-0005-0000-0000-00005B870000}"/>
    <cellStyle name="Normal 2 166" xfId="34633" xr:uid="{00000000-0005-0000-0000-00005C870000}"/>
    <cellStyle name="Normal 2 167" xfId="34634" xr:uid="{00000000-0005-0000-0000-00005D870000}"/>
    <cellStyle name="Normal 2 168" xfId="34635" xr:uid="{00000000-0005-0000-0000-00005E870000}"/>
    <cellStyle name="Normal 2 169" xfId="34636" xr:uid="{00000000-0005-0000-0000-00005F870000}"/>
    <cellStyle name="Normal 2 17" xfId="34637" xr:uid="{00000000-0005-0000-0000-000060870000}"/>
    <cellStyle name="Normal 2 17 10" xfId="34638" xr:uid="{00000000-0005-0000-0000-000061870000}"/>
    <cellStyle name="Normal 2 17 10 2" xfId="34639" xr:uid="{00000000-0005-0000-0000-000062870000}"/>
    <cellStyle name="Normal 2 17 10 3" xfId="34640" xr:uid="{00000000-0005-0000-0000-000063870000}"/>
    <cellStyle name="Normal 2 17 10 4" xfId="34641" xr:uid="{00000000-0005-0000-0000-000064870000}"/>
    <cellStyle name="Normal 2 17 10 5" xfId="34642" xr:uid="{00000000-0005-0000-0000-000065870000}"/>
    <cellStyle name="Normal 2 17 100" xfId="34643" xr:uid="{00000000-0005-0000-0000-000066870000}"/>
    <cellStyle name="Normal 2 17 101" xfId="34644" xr:uid="{00000000-0005-0000-0000-000067870000}"/>
    <cellStyle name="Normal 2 17 102" xfId="34645" xr:uid="{00000000-0005-0000-0000-000068870000}"/>
    <cellStyle name="Normal 2 17 103" xfId="34646" xr:uid="{00000000-0005-0000-0000-000069870000}"/>
    <cellStyle name="Normal 2 17 104" xfId="34647" xr:uid="{00000000-0005-0000-0000-00006A870000}"/>
    <cellStyle name="Normal 2 17 105" xfId="34648" xr:uid="{00000000-0005-0000-0000-00006B870000}"/>
    <cellStyle name="Normal 2 17 106" xfId="34649" xr:uid="{00000000-0005-0000-0000-00006C870000}"/>
    <cellStyle name="Normal 2 17 107" xfId="34650" xr:uid="{00000000-0005-0000-0000-00006D870000}"/>
    <cellStyle name="Normal 2 17 108" xfId="34651" xr:uid="{00000000-0005-0000-0000-00006E870000}"/>
    <cellStyle name="Normal 2 17 109" xfId="34652" xr:uid="{00000000-0005-0000-0000-00006F870000}"/>
    <cellStyle name="Normal 2 17 11" xfId="34653" xr:uid="{00000000-0005-0000-0000-000070870000}"/>
    <cellStyle name="Normal 2 17 11 2" xfId="34654" xr:uid="{00000000-0005-0000-0000-000071870000}"/>
    <cellStyle name="Normal 2 17 11 3" xfId="34655" xr:uid="{00000000-0005-0000-0000-000072870000}"/>
    <cellStyle name="Normal 2 17 11 4" xfId="34656" xr:uid="{00000000-0005-0000-0000-000073870000}"/>
    <cellStyle name="Normal 2 17 11 5" xfId="34657" xr:uid="{00000000-0005-0000-0000-000074870000}"/>
    <cellStyle name="Normal 2 17 110" xfId="34658" xr:uid="{00000000-0005-0000-0000-000075870000}"/>
    <cellStyle name="Normal 2 17 111" xfId="34659" xr:uid="{00000000-0005-0000-0000-000076870000}"/>
    <cellStyle name="Normal 2 17 112" xfId="34660" xr:uid="{00000000-0005-0000-0000-000077870000}"/>
    <cellStyle name="Normal 2 17 113" xfId="34661" xr:uid="{00000000-0005-0000-0000-000078870000}"/>
    <cellStyle name="Normal 2 17 114" xfId="34662" xr:uid="{00000000-0005-0000-0000-000079870000}"/>
    <cellStyle name="Normal 2 17 115" xfId="34663" xr:uid="{00000000-0005-0000-0000-00007A870000}"/>
    <cellStyle name="Normal 2 17 116" xfId="34664" xr:uid="{00000000-0005-0000-0000-00007B870000}"/>
    <cellStyle name="Normal 2 17 117" xfId="34665" xr:uid="{00000000-0005-0000-0000-00007C870000}"/>
    <cellStyle name="Normal 2 17 118" xfId="34666" xr:uid="{00000000-0005-0000-0000-00007D870000}"/>
    <cellStyle name="Normal 2 17 119" xfId="34667" xr:uid="{00000000-0005-0000-0000-00007E870000}"/>
    <cellStyle name="Normal 2 17 12" xfId="34668" xr:uid="{00000000-0005-0000-0000-00007F870000}"/>
    <cellStyle name="Normal 2 17 12 2" xfId="34669" xr:uid="{00000000-0005-0000-0000-000080870000}"/>
    <cellStyle name="Normal 2 17 12 3" xfId="34670" xr:uid="{00000000-0005-0000-0000-000081870000}"/>
    <cellStyle name="Normal 2 17 12 4" xfId="34671" xr:uid="{00000000-0005-0000-0000-000082870000}"/>
    <cellStyle name="Normal 2 17 12 5" xfId="34672" xr:uid="{00000000-0005-0000-0000-000083870000}"/>
    <cellStyle name="Normal 2 17 120" xfId="34673" xr:uid="{00000000-0005-0000-0000-000084870000}"/>
    <cellStyle name="Normal 2 17 121" xfId="34674" xr:uid="{00000000-0005-0000-0000-000085870000}"/>
    <cellStyle name="Normal 2 17 122" xfId="34675" xr:uid="{00000000-0005-0000-0000-000086870000}"/>
    <cellStyle name="Normal 2 17 123" xfId="34676" xr:uid="{00000000-0005-0000-0000-000087870000}"/>
    <cellStyle name="Normal 2 17 124" xfId="34677" xr:uid="{00000000-0005-0000-0000-000088870000}"/>
    <cellStyle name="Normal 2 17 125" xfId="34678" xr:uid="{00000000-0005-0000-0000-000089870000}"/>
    <cellStyle name="Normal 2 17 126" xfId="34679" xr:uid="{00000000-0005-0000-0000-00008A870000}"/>
    <cellStyle name="Normal 2 17 127" xfId="34680" xr:uid="{00000000-0005-0000-0000-00008B870000}"/>
    <cellStyle name="Normal 2 17 128" xfId="34681" xr:uid="{00000000-0005-0000-0000-00008C870000}"/>
    <cellStyle name="Normal 2 17 129" xfId="34682" xr:uid="{00000000-0005-0000-0000-00008D870000}"/>
    <cellStyle name="Normal 2 17 13" xfId="34683" xr:uid="{00000000-0005-0000-0000-00008E870000}"/>
    <cellStyle name="Normal 2 17 13 2" xfId="34684" xr:uid="{00000000-0005-0000-0000-00008F870000}"/>
    <cellStyle name="Normal 2 17 13 3" xfId="34685" xr:uid="{00000000-0005-0000-0000-000090870000}"/>
    <cellStyle name="Normal 2 17 13 4" xfId="34686" xr:uid="{00000000-0005-0000-0000-000091870000}"/>
    <cellStyle name="Normal 2 17 13 5" xfId="34687" xr:uid="{00000000-0005-0000-0000-000092870000}"/>
    <cellStyle name="Normal 2 17 130" xfId="34688" xr:uid="{00000000-0005-0000-0000-000093870000}"/>
    <cellStyle name="Normal 2 17 131" xfId="34689" xr:uid="{00000000-0005-0000-0000-000094870000}"/>
    <cellStyle name="Normal 2 17 132" xfId="34690" xr:uid="{00000000-0005-0000-0000-000095870000}"/>
    <cellStyle name="Normal 2 17 133" xfId="34691" xr:uid="{00000000-0005-0000-0000-000096870000}"/>
    <cellStyle name="Normal 2 17 134" xfId="34692" xr:uid="{00000000-0005-0000-0000-000097870000}"/>
    <cellStyle name="Normal 2 17 135" xfId="34693" xr:uid="{00000000-0005-0000-0000-000098870000}"/>
    <cellStyle name="Normal 2 17 136" xfId="34694" xr:uid="{00000000-0005-0000-0000-000099870000}"/>
    <cellStyle name="Normal 2 17 137" xfId="34695" xr:uid="{00000000-0005-0000-0000-00009A870000}"/>
    <cellStyle name="Normal 2 17 138" xfId="34696" xr:uid="{00000000-0005-0000-0000-00009B870000}"/>
    <cellStyle name="Normal 2 17 139" xfId="34697" xr:uid="{00000000-0005-0000-0000-00009C870000}"/>
    <cellStyle name="Normal 2 17 14" xfId="34698" xr:uid="{00000000-0005-0000-0000-00009D870000}"/>
    <cellStyle name="Normal 2 17 14 2" xfId="34699" xr:uid="{00000000-0005-0000-0000-00009E870000}"/>
    <cellStyle name="Normal 2 17 14 3" xfId="34700" xr:uid="{00000000-0005-0000-0000-00009F870000}"/>
    <cellStyle name="Normal 2 17 14 4" xfId="34701" xr:uid="{00000000-0005-0000-0000-0000A0870000}"/>
    <cellStyle name="Normal 2 17 14 5" xfId="34702" xr:uid="{00000000-0005-0000-0000-0000A1870000}"/>
    <cellStyle name="Normal 2 17 140" xfId="34703" xr:uid="{00000000-0005-0000-0000-0000A2870000}"/>
    <cellStyle name="Normal 2 17 141" xfId="34704" xr:uid="{00000000-0005-0000-0000-0000A3870000}"/>
    <cellStyle name="Normal 2 17 142" xfId="34705" xr:uid="{00000000-0005-0000-0000-0000A4870000}"/>
    <cellStyle name="Normal 2 17 143" xfId="34706" xr:uid="{00000000-0005-0000-0000-0000A5870000}"/>
    <cellStyle name="Normal 2 17 144" xfId="34707" xr:uid="{00000000-0005-0000-0000-0000A6870000}"/>
    <cellStyle name="Normal 2 17 145" xfId="34708" xr:uid="{00000000-0005-0000-0000-0000A7870000}"/>
    <cellStyle name="Normal 2 17 146" xfId="34709" xr:uid="{00000000-0005-0000-0000-0000A8870000}"/>
    <cellStyle name="Normal 2 17 147" xfId="34710" xr:uid="{00000000-0005-0000-0000-0000A9870000}"/>
    <cellStyle name="Normal 2 17 148" xfId="34711" xr:uid="{00000000-0005-0000-0000-0000AA870000}"/>
    <cellStyle name="Normal 2 17 149" xfId="34712" xr:uid="{00000000-0005-0000-0000-0000AB870000}"/>
    <cellStyle name="Normal 2 17 15" xfId="34713" xr:uid="{00000000-0005-0000-0000-0000AC870000}"/>
    <cellStyle name="Normal 2 17 15 2" xfId="34714" xr:uid="{00000000-0005-0000-0000-0000AD870000}"/>
    <cellStyle name="Normal 2 17 15 3" xfId="34715" xr:uid="{00000000-0005-0000-0000-0000AE870000}"/>
    <cellStyle name="Normal 2 17 15 4" xfId="34716" xr:uid="{00000000-0005-0000-0000-0000AF870000}"/>
    <cellStyle name="Normal 2 17 15 5" xfId="34717" xr:uid="{00000000-0005-0000-0000-0000B0870000}"/>
    <cellStyle name="Normal 2 17 150" xfId="34718" xr:uid="{00000000-0005-0000-0000-0000B1870000}"/>
    <cellStyle name="Normal 2 17 151" xfId="34719" xr:uid="{00000000-0005-0000-0000-0000B2870000}"/>
    <cellStyle name="Normal 2 17 152" xfId="34720" xr:uid="{00000000-0005-0000-0000-0000B3870000}"/>
    <cellStyle name="Normal 2 17 153" xfId="34721" xr:uid="{00000000-0005-0000-0000-0000B4870000}"/>
    <cellStyle name="Normal 2 17 154" xfId="34722" xr:uid="{00000000-0005-0000-0000-0000B5870000}"/>
    <cellStyle name="Normal 2 17 155" xfId="34723" xr:uid="{00000000-0005-0000-0000-0000B6870000}"/>
    <cellStyle name="Normal 2 17 156" xfId="34724" xr:uid="{00000000-0005-0000-0000-0000B7870000}"/>
    <cellStyle name="Normal 2 17 157" xfId="34725" xr:uid="{00000000-0005-0000-0000-0000B8870000}"/>
    <cellStyle name="Normal 2 17 158" xfId="34726" xr:uid="{00000000-0005-0000-0000-0000B9870000}"/>
    <cellStyle name="Normal 2 17 159" xfId="34727" xr:uid="{00000000-0005-0000-0000-0000BA870000}"/>
    <cellStyle name="Normal 2 17 16" xfId="34728" xr:uid="{00000000-0005-0000-0000-0000BB870000}"/>
    <cellStyle name="Normal 2 17 16 2" xfId="34729" xr:uid="{00000000-0005-0000-0000-0000BC870000}"/>
    <cellStyle name="Normal 2 17 16 3" xfId="34730" xr:uid="{00000000-0005-0000-0000-0000BD870000}"/>
    <cellStyle name="Normal 2 17 16 4" xfId="34731" xr:uid="{00000000-0005-0000-0000-0000BE870000}"/>
    <cellStyle name="Normal 2 17 16 5" xfId="34732" xr:uid="{00000000-0005-0000-0000-0000BF870000}"/>
    <cellStyle name="Normal 2 17 160" xfId="34733" xr:uid="{00000000-0005-0000-0000-0000C0870000}"/>
    <cellStyle name="Normal 2 17 17" xfId="34734" xr:uid="{00000000-0005-0000-0000-0000C1870000}"/>
    <cellStyle name="Normal 2 17 17 2" xfId="34735" xr:uid="{00000000-0005-0000-0000-0000C2870000}"/>
    <cellStyle name="Normal 2 17 17 3" xfId="34736" xr:uid="{00000000-0005-0000-0000-0000C3870000}"/>
    <cellStyle name="Normal 2 17 17 4" xfId="34737" xr:uid="{00000000-0005-0000-0000-0000C4870000}"/>
    <cellStyle name="Normal 2 17 17 5" xfId="34738" xr:uid="{00000000-0005-0000-0000-0000C5870000}"/>
    <cellStyle name="Normal 2 17 18" xfId="34739" xr:uid="{00000000-0005-0000-0000-0000C6870000}"/>
    <cellStyle name="Normal 2 17 18 2" xfId="34740" xr:uid="{00000000-0005-0000-0000-0000C7870000}"/>
    <cellStyle name="Normal 2 17 18 3" xfId="34741" xr:uid="{00000000-0005-0000-0000-0000C8870000}"/>
    <cellStyle name="Normal 2 17 18 4" xfId="34742" xr:uid="{00000000-0005-0000-0000-0000C9870000}"/>
    <cellStyle name="Normal 2 17 18 5" xfId="34743" xr:uid="{00000000-0005-0000-0000-0000CA870000}"/>
    <cellStyle name="Normal 2 17 19" xfId="34744" xr:uid="{00000000-0005-0000-0000-0000CB870000}"/>
    <cellStyle name="Normal 2 17 19 2" xfId="34745" xr:uid="{00000000-0005-0000-0000-0000CC870000}"/>
    <cellStyle name="Normal 2 17 19 3" xfId="34746" xr:uid="{00000000-0005-0000-0000-0000CD870000}"/>
    <cellStyle name="Normal 2 17 19 4" xfId="34747" xr:uid="{00000000-0005-0000-0000-0000CE870000}"/>
    <cellStyle name="Normal 2 17 19 5" xfId="34748" xr:uid="{00000000-0005-0000-0000-0000CF870000}"/>
    <cellStyle name="Normal 2 17 2" xfId="34749" xr:uid="{00000000-0005-0000-0000-0000D0870000}"/>
    <cellStyle name="Normal 2 17 2 2" xfId="34750" xr:uid="{00000000-0005-0000-0000-0000D1870000}"/>
    <cellStyle name="Normal 2 17 2 3" xfId="34751" xr:uid="{00000000-0005-0000-0000-0000D2870000}"/>
    <cellStyle name="Normal 2 17 2 4" xfId="34752" xr:uid="{00000000-0005-0000-0000-0000D3870000}"/>
    <cellStyle name="Normal 2 17 2 5" xfId="34753" xr:uid="{00000000-0005-0000-0000-0000D4870000}"/>
    <cellStyle name="Normal 2 17 20" xfId="34754" xr:uid="{00000000-0005-0000-0000-0000D5870000}"/>
    <cellStyle name="Normal 2 17 21" xfId="34755" xr:uid="{00000000-0005-0000-0000-0000D6870000}"/>
    <cellStyle name="Normal 2 17 22" xfId="34756" xr:uid="{00000000-0005-0000-0000-0000D7870000}"/>
    <cellStyle name="Normal 2 17 23" xfId="34757" xr:uid="{00000000-0005-0000-0000-0000D8870000}"/>
    <cellStyle name="Normal 2 17 24" xfId="34758" xr:uid="{00000000-0005-0000-0000-0000D9870000}"/>
    <cellStyle name="Normal 2 17 25" xfId="34759" xr:uid="{00000000-0005-0000-0000-0000DA870000}"/>
    <cellStyle name="Normal 2 17 26" xfId="34760" xr:uid="{00000000-0005-0000-0000-0000DB870000}"/>
    <cellStyle name="Normal 2 17 27" xfId="34761" xr:uid="{00000000-0005-0000-0000-0000DC870000}"/>
    <cellStyle name="Normal 2 17 28" xfId="34762" xr:uid="{00000000-0005-0000-0000-0000DD870000}"/>
    <cellStyle name="Normal 2 17 29" xfId="34763" xr:uid="{00000000-0005-0000-0000-0000DE870000}"/>
    <cellStyle name="Normal 2 17 3" xfId="34764" xr:uid="{00000000-0005-0000-0000-0000DF870000}"/>
    <cellStyle name="Normal 2 17 3 2" xfId="34765" xr:uid="{00000000-0005-0000-0000-0000E0870000}"/>
    <cellStyle name="Normal 2 17 3 3" xfId="34766" xr:uid="{00000000-0005-0000-0000-0000E1870000}"/>
    <cellStyle name="Normal 2 17 3 4" xfId="34767" xr:uid="{00000000-0005-0000-0000-0000E2870000}"/>
    <cellStyle name="Normal 2 17 3 5" xfId="34768" xr:uid="{00000000-0005-0000-0000-0000E3870000}"/>
    <cellStyle name="Normal 2 17 30" xfId="34769" xr:uid="{00000000-0005-0000-0000-0000E4870000}"/>
    <cellStyle name="Normal 2 17 31" xfId="34770" xr:uid="{00000000-0005-0000-0000-0000E5870000}"/>
    <cellStyle name="Normal 2 17 32" xfId="34771" xr:uid="{00000000-0005-0000-0000-0000E6870000}"/>
    <cellStyle name="Normal 2 17 33" xfId="34772" xr:uid="{00000000-0005-0000-0000-0000E7870000}"/>
    <cellStyle name="Normal 2 17 34" xfId="34773" xr:uid="{00000000-0005-0000-0000-0000E8870000}"/>
    <cellStyle name="Normal 2 17 35" xfId="34774" xr:uid="{00000000-0005-0000-0000-0000E9870000}"/>
    <cellStyle name="Normal 2 17 36" xfId="34775" xr:uid="{00000000-0005-0000-0000-0000EA870000}"/>
    <cellStyle name="Normal 2 17 37" xfId="34776" xr:uid="{00000000-0005-0000-0000-0000EB870000}"/>
    <cellStyle name="Normal 2 17 38" xfId="34777" xr:uid="{00000000-0005-0000-0000-0000EC870000}"/>
    <cellStyle name="Normal 2 17 39" xfId="34778" xr:uid="{00000000-0005-0000-0000-0000ED870000}"/>
    <cellStyle name="Normal 2 17 4" xfId="34779" xr:uid="{00000000-0005-0000-0000-0000EE870000}"/>
    <cellStyle name="Normal 2 17 4 2" xfId="34780" xr:uid="{00000000-0005-0000-0000-0000EF870000}"/>
    <cellStyle name="Normal 2 17 4 3" xfId="34781" xr:uid="{00000000-0005-0000-0000-0000F0870000}"/>
    <cellStyle name="Normal 2 17 4 4" xfId="34782" xr:uid="{00000000-0005-0000-0000-0000F1870000}"/>
    <cellStyle name="Normal 2 17 4 5" xfId="34783" xr:uid="{00000000-0005-0000-0000-0000F2870000}"/>
    <cellStyle name="Normal 2 17 40" xfId="34784" xr:uid="{00000000-0005-0000-0000-0000F3870000}"/>
    <cellStyle name="Normal 2 17 41" xfId="34785" xr:uid="{00000000-0005-0000-0000-0000F4870000}"/>
    <cellStyle name="Normal 2 17 42" xfId="34786" xr:uid="{00000000-0005-0000-0000-0000F5870000}"/>
    <cellStyle name="Normal 2 17 43" xfId="34787" xr:uid="{00000000-0005-0000-0000-0000F6870000}"/>
    <cellStyle name="Normal 2 17 44" xfId="34788" xr:uid="{00000000-0005-0000-0000-0000F7870000}"/>
    <cellStyle name="Normal 2 17 45" xfId="34789" xr:uid="{00000000-0005-0000-0000-0000F8870000}"/>
    <cellStyle name="Normal 2 17 46" xfId="34790" xr:uid="{00000000-0005-0000-0000-0000F9870000}"/>
    <cellStyle name="Normal 2 17 47" xfId="34791" xr:uid="{00000000-0005-0000-0000-0000FA870000}"/>
    <cellStyle name="Normal 2 17 48" xfId="34792" xr:uid="{00000000-0005-0000-0000-0000FB870000}"/>
    <cellStyle name="Normal 2 17 49" xfId="34793" xr:uid="{00000000-0005-0000-0000-0000FC870000}"/>
    <cellStyle name="Normal 2 17 5" xfId="34794" xr:uid="{00000000-0005-0000-0000-0000FD870000}"/>
    <cellStyle name="Normal 2 17 5 2" xfId="34795" xr:uid="{00000000-0005-0000-0000-0000FE870000}"/>
    <cellStyle name="Normal 2 17 5 3" xfId="34796" xr:uid="{00000000-0005-0000-0000-0000FF870000}"/>
    <cellStyle name="Normal 2 17 5 4" xfId="34797" xr:uid="{00000000-0005-0000-0000-000000880000}"/>
    <cellStyle name="Normal 2 17 5 5" xfId="34798" xr:uid="{00000000-0005-0000-0000-000001880000}"/>
    <cellStyle name="Normal 2 17 50" xfId="34799" xr:uid="{00000000-0005-0000-0000-000002880000}"/>
    <cellStyle name="Normal 2 17 51" xfId="34800" xr:uid="{00000000-0005-0000-0000-000003880000}"/>
    <cellStyle name="Normal 2 17 52" xfId="34801" xr:uid="{00000000-0005-0000-0000-000004880000}"/>
    <cellStyle name="Normal 2 17 53" xfId="34802" xr:uid="{00000000-0005-0000-0000-000005880000}"/>
    <cellStyle name="Normal 2 17 54" xfId="34803" xr:uid="{00000000-0005-0000-0000-000006880000}"/>
    <cellStyle name="Normal 2 17 55" xfId="34804" xr:uid="{00000000-0005-0000-0000-000007880000}"/>
    <cellStyle name="Normal 2 17 56" xfId="34805" xr:uid="{00000000-0005-0000-0000-000008880000}"/>
    <cellStyle name="Normal 2 17 57" xfId="34806" xr:uid="{00000000-0005-0000-0000-000009880000}"/>
    <cellStyle name="Normal 2 17 58" xfId="34807" xr:uid="{00000000-0005-0000-0000-00000A880000}"/>
    <cellStyle name="Normal 2 17 59" xfId="34808" xr:uid="{00000000-0005-0000-0000-00000B880000}"/>
    <cellStyle name="Normal 2 17 6" xfId="34809" xr:uid="{00000000-0005-0000-0000-00000C880000}"/>
    <cellStyle name="Normal 2 17 6 2" xfId="34810" xr:uid="{00000000-0005-0000-0000-00000D880000}"/>
    <cellStyle name="Normal 2 17 6 3" xfId="34811" xr:uid="{00000000-0005-0000-0000-00000E880000}"/>
    <cellStyle name="Normal 2 17 6 4" xfId="34812" xr:uid="{00000000-0005-0000-0000-00000F880000}"/>
    <cellStyle name="Normal 2 17 6 5" xfId="34813" xr:uid="{00000000-0005-0000-0000-000010880000}"/>
    <cellStyle name="Normal 2 17 60" xfId="34814" xr:uid="{00000000-0005-0000-0000-000011880000}"/>
    <cellStyle name="Normal 2 17 61" xfId="34815" xr:uid="{00000000-0005-0000-0000-000012880000}"/>
    <cellStyle name="Normal 2 17 62" xfId="34816" xr:uid="{00000000-0005-0000-0000-000013880000}"/>
    <cellStyle name="Normal 2 17 63" xfId="34817" xr:uid="{00000000-0005-0000-0000-000014880000}"/>
    <cellStyle name="Normal 2 17 64" xfId="34818" xr:uid="{00000000-0005-0000-0000-000015880000}"/>
    <cellStyle name="Normal 2 17 65" xfId="34819" xr:uid="{00000000-0005-0000-0000-000016880000}"/>
    <cellStyle name="Normal 2 17 66" xfId="34820" xr:uid="{00000000-0005-0000-0000-000017880000}"/>
    <cellStyle name="Normal 2 17 67" xfId="34821" xr:uid="{00000000-0005-0000-0000-000018880000}"/>
    <cellStyle name="Normal 2 17 68" xfId="34822" xr:uid="{00000000-0005-0000-0000-000019880000}"/>
    <cellStyle name="Normal 2 17 69" xfId="34823" xr:uid="{00000000-0005-0000-0000-00001A880000}"/>
    <cellStyle name="Normal 2 17 7" xfId="34824" xr:uid="{00000000-0005-0000-0000-00001B880000}"/>
    <cellStyle name="Normal 2 17 7 2" xfId="34825" xr:uid="{00000000-0005-0000-0000-00001C880000}"/>
    <cellStyle name="Normal 2 17 7 3" xfId="34826" xr:uid="{00000000-0005-0000-0000-00001D880000}"/>
    <cellStyle name="Normal 2 17 7 4" xfId="34827" xr:uid="{00000000-0005-0000-0000-00001E880000}"/>
    <cellStyle name="Normal 2 17 7 5" xfId="34828" xr:uid="{00000000-0005-0000-0000-00001F880000}"/>
    <cellStyle name="Normal 2 17 70" xfId="34829" xr:uid="{00000000-0005-0000-0000-000020880000}"/>
    <cellStyle name="Normal 2 17 71" xfId="34830" xr:uid="{00000000-0005-0000-0000-000021880000}"/>
    <cellStyle name="Normal 2 17 72" xfId="34831" xr:uid="{00000000-0005-0000-0000-000022880000}"/>
    <cellStyle name="Normal 2 17 73" xfId="34832" xr:uid="{00000000-0005-0000-0000-000023880000}"/>
    <cellStyle name="Normal 2 17 74" xfId="34833" xr:uid="{00000000-0005-0000-0000-000024880000}"/>
    <cellStyle name="Normal 2 17 75" xfId="34834" xr:uid="{00000000-0005-0000-0000-000025880000}"/>
    <cellStyle name="Normal 2 17 76" xfId="34835" xr:uid="{00000000-0005-0000-0000-000026880000}"/>
    <cellStyle name="Normal 2 17 77" xfId="34836" xr:uid="{00000000-0005-0000-0000-000027880000}"/>
    <cellStyle name="Normal 2 17 78" xfId="34837" xr:uid="{00000000-0005-0000-0000-000028880000}"/>
    <cellStyle name="Normal 2 17 79" xfId="34838" xr:uid="{00000000-0005-0000-0000-000029880000}"/>
    <cellStyle name="Normal 2 17 8" xfId="34839" xr:uid="{00000000-0005-0000-0000-00002A880000}"/>
    <cellStyle name="Normal 2 17 8 2" xfId="34840" xr:uid="{00000000-0005-0000-0000-00002B880000}"/>
    <cellStyle name="Normal 2 17 8 3" xfId="34841" xr:uid="{00000000-0005-0000-0000-00002C880000}"/>
    <cellStyle name="Normal 2 17 8 4" xfId="34842" xr:uid="{00000000-0005-0000-0000-00002D880000}"/>
    <cellStyle name="Normal 2 17 8 5" xfId="34843" xr:uid="{00000000-0005-0000-0000-00002E880000}"/>
    <cellStyle name="Normal 2 17 80" xfId="34844" xr:uid="{00000000-0005-0000-0000-00002F880000}"/>
    <cellStyle name="Normal 2 17 81" xfId="34845" xr:uid="{00000000-0005-0000-0000-000030880000}"/>
    <cellStyle name="Normal 2 17 82" xfId="34846" xr:uid="{00000000-0005-0000-0000-000031880000}"/>
    <cellStyle name="Normal 2 17 83" xfId="34847" xr:uid="{00000000-0005-0000-0000-000032880000}"/>
    <cellStyle name="Normal 2 17 84" xfId="34848" xr:uid="{00000000-0005-0000-0000-000033880000}"/>
    <cellStyle name="Normal 2 17 85" xfId="34849" xr:uid="{00000000-0005-0000-0000-000034880000}"/>
    <cellStyle name="Normal 2 17 86" xfId="34850" xr:uid="{00000000-0005-0000-0000-000035880000}"/>
    <cellStyle name="Normal 2 17 87" xfId="34851" xr:uid="{00000000-0005-0000-0000-000036880000}"/>
    <cellStyle name="Normal 2 17 88" xfId="34852" xr:uid="{00000000-0005-0000-0000-000037880000}"/>
    <cellStyle name="Normal 2 17 89" xfId="34853" xr:uid="{00000000-0005-0000-0000-000038880000}"/>
    <cellStyle name="Normal 2 17 9" xfId="34854" xr:uid="{00000000-0005-0000-0000-000039880000}"/>
    <cellStyle name="Normal 2 17 9 2" xfId="34855" xr:uid="{00000000-0005-0000-0000-00003A880000}"/>
    <cellStyle name="Normal 2 17 9 3" xfId="34856" xr:uid="{00000000-0005-0000-0000-00003B880000}"/>
    <cellStyle name="Normal 2 17 9 4" xfId="34857" xr:uid="{00000000-0005-0000-0000-00003C880000}"/>
    <cellStyle name="Normal 2 17 9 5" xfId="34858" xr:uid="{00000000-0005-0000-0000-00003D880000}"/>
    <cellStyle name="Normal 2 17 90" xfId="34859" xr:uid="{00000000-0005-0000-0000-00003E880000}"/>
    <cellStyle name="Normal 2 17 91" xfId="34860" xr:uid="{00000000-0005-0000-0000-00003F880000}"/>
    <cellStyle name="Normal 2 17 92" xfId="34861" xr:uid="{00000000-0005-0000-0000-000040880000}"/>
    <cellStyle name="Normal 2 17 93" xfId="34862" xr:uid="{00000000-0005-0000-0000-000041880000}"/>
    <cellStyle name="Normal 2 17 94" xfId="34863" xr:uid="{00000000-0005-0000-0000-000042880000}"/>
    <cellStyle name="Normal 2 17 95" xfId="34864" xr:uid="{00000000-0005-0000-0000-000043880000}"/>
    <cellStyle name="Normal 2 17 96" xfId="34865" xr:uid="{00000000-0005-0000-0000-000044880000}"/>
    <cellStyle name="Normal 2 17 97" xfId="34866" xr:uid="{00000000-0005-0000-0000-000045880000}"/>
    <cellStyle name="Normal 2 17 98" xfId="34867" xr:uid="{00000000-0005-0000-0000-000046880000}"/>
    <cellStyle name="Normal 2 17 99" xfId="34868" xr:uid="{00000000-0005-0000-0000-000047880000}"/>
    <cellStyle name="Normal 2 170" xfId="34869" xr:uid="{00000000-0005-0000-0000-000048880000}"/>
    <cellStyle name="Normal 2 171" xfId="34870" xr:uid="{00000000-0005-0000-0000-000049880000}"/>
    <cellStyle name="Normal 2 172" xfId="34871" xr:uid="{00000000-0005-0000-0000-00004A880000}"/>
    <cellStyle name="Normal 2 173" xfId="34872" xr:uid="{00000000-0005-0000-0000-00004B880000}"/>
    <cellStyle name="Normal 2 174" xfId="34873" xr:uid="{00000000-0005-0000-0000-00004C880000}"/>
    <cellStyle name="Normal 2 175" xfId="34874" xr:uid="{00000000-0005-0000-0000-00004D880000}"/>
    <cellStyle name="Normal 2 176" xfId="34875" xr:uid="{00000000-0005-0000-0000-00004E880000}"/>
    <cellStyle name="Normal 2 177" xfId="34876" xr:uid="{00000000-0005-0000-0000-00004F880000}"/>
    <cellStyle name="Normal 2 178" xfId="34877" xr:uid="{00000000-0005-0000-0000-000050880000}"/>
    <cellStyle name="Normal 2 179" xfId="34878" xr:uid="{00000000-0005-0000-0000-000051880000}"/>
    <cellStyle name="Normal 2 18" xfId="34879" xr:uid="{00000000-0005-0000-0000-000052880000}"/>
    <cellStyle name="Normal 2 18 10" xfId="34880" xr:uid="{00000000-0005-0000-0000-000053880000}"/>
    <cellStyle name="Normal 2 18 10 2" xfId="34881" xr:uid="{00000000-0005-0000-0000-000054880000}"/>
    <cellStyle name="Normal 2 18 10 3" xfId="34882" xr:uid="{00000000-0005-0000-0000-000055880000}"/>
    <cellStyle name="Normal 2 18 10 4" xfId="34883" xr:uid="{00000000-0005-0000-0000-000056880000}"/>
    <cellStyle name="Normal 2 18 10 5" xfId="34884" xr:uid="{00000000-0005-0000-0000-000057880000}"/>
    <cellStyle name="Normal 2 18 100" xfId="34885" xr:uid="{00000000-0005-0000-0000-000058880000}"/>
    <cellStyle name="Normal 2 18 101" xfId="34886" xr:uid="{00000000-0005-0000-0000-000059880000}"/>
    <cellStyle name="Normal 2 18 102" xfId="34887" xr:uid="{00000000-0005-0000-0000-00005A880000}"/>
    <cellStyle name="Normal 2 18 103" xfId="34888" xr:uid="{00000000-0005-0000-0000-00005B880000}"/>
    <cellStyle name="Normal 2 18 104" xfId="34889" xr:uid="{00000000-0005-0000-0000-00005C880000}"/>
    <cellStyle name="Normal 2 18 105" xfId="34890" xr:uid="{00000000-0005-0000-0000-00005D880000}"/>
    <cellStyle name="Normal 2 18 106" xfId="34891" xr:uid="{00000000-0005-0000-0000-00005E880000}"/>
    <cellStyle name="Normal 2 18 107" xfId="34892" xr:uid="{00000000-0005-0000-0000-00005F880000}"/>
    <cellStyle name="Normal 2 18 108" xfId="34893" xr:uid="{00000000-0005-0000-0000-000060880000}"/>
    <cellStyle name="Normal 2 18 109" xfId="34894" xr:uid="{00000000-0005-0000-0000-000061880000}"/>
    <cellStyle name="Normal 2 18 11" xfId="34895" xr:uid="{00000000-0005-0000-0000-000062880000}"/>
    <cellStyle name="Normal 2 18 11 2" xfId="34896" xr:uid="{00000000-0005-0000-0000-000063880000}"/>
    <cellStyle name="Normal 2 18 11 3" xfId="34897" xr:uid="{00000000-0005-0000-0000-000064880000}"/>
    <cellStyle name="Normal 2 18 11 4" xfId="34898" xr:uid="{00000000-0005-0000-0000-000065880000}"/>
    <cellStyle name="Normal 2 18 11 5" xfId="34899" xr:uid="{00000000-0005-0000-0000-000066880000}"/>
    <cellStyle name="Normal 2 18 110" xfId="34900" xr:uid="{00000000-0005-0000-0000-000067880000}"/>
    <cellStyle name="Normal 2 18 111" xfId="34901" xr:uid="{00000000-0005-0000-0000-000068880000}"/>
    <cellStyle name="Normal 2 18 112" xfId="34902" xr:uid="{00000000-0005-0000-0000-000069880000}"/>
    <cellStyle name="Normal 2 18 113" xfId="34903" xr:uid="{00000000-0005-0000-0000-00006A880000}"/>
    <cellStyle name="Normal 2 18 114" xfId="34904" xr:uid="{00000000-0005-0000-0000-00006B880000}"/>
    <cellStyle name="Normal 2 18 115" xfId="34905" xr:uid="{00000000-0005-0000-0000-00006C880000}"/>
    <cellStyle name="Normal 2 18 116" xfId="34906" xr:uid="{00000000-0005-0000-0000-00006D880000}"/>
    <cellStyle name="Normal 2 18 117" xfId="34907" xr:uid="{00000000-0005-0000-0000-00006E880000}"/>
    <cellStyle name="Normal 2 18 118" xfId="34908" xr:uid="{00000000-0005-0000-0000-00006F880000}"/>
    <cellStyle name="Normal 2 18 119" xfId="34909" xr:uid="{00000000-0005-0000-0000-000070880000}"/>
    <cellStyle name="Normal 2 18 12" xfId="34910" xr:uid="{00000000-0005-0000-0000-000071880000}"/>
    <cellStyle name="Normal 2 18 12 2" xfId="34911" xr:uid="{00000000-0005-0000-0000-000072880000}"/>
    <cellStyle name="Normal 2 18 12 3" xfId="34912" xr:uid="{00000000-0005-0000-0000-000073880000}"/>
    <cellStyle name="Normal 2 18 12 4" xfId="34913" xr:uid="{00000000-0005-0000-0000-000074880000}"/>
    <cellStyle name="Normal 2 18 12 5" xfId="34914" xr:uid="{00000000-0005-0000-0000-000075880000}"/>
    <cellStyle name="Normal 2 18 120" xfId="34915" xr:uid="{00000000-0005-0000-0000-000076880000}"/>
    <cellStyle name="Normal 2 18 121" xfId="34916" xr:uid="{00000000-0005-0000-0000-000077880000}"/>
    <cellStyle name="Normal 2 18 122" xfId="34917" xr:uid="{00000000-0005-0000-0000-000078880000}"/>
    <cellStyle name="Normal 2 18 123" xfId="34918" xr:uid="{00000000-0005-0000-0000-000079880000}"/>
    <cellStyle name="Normal 2 18 124" xfId="34919" xr:uid="{00000000-0005-0000-0000-00007A880000}"/>
    <cellStyle name="Normal 2 18 125" xfId="34920" xr:uid="{00000000-0005-0000-0000-00007B880000}"/>
    <cellStyle name="Normal 2 18 126" xfId="34921" xr:uid="{00000000-0005-0000-0000-00007C880000}"/>
    <cellStyle name="Normal 2 18 127" xfId="34922" xr:uid="{00000000-0005-0000-0000-00007D880000}"/>
    <cellStyle name="Normal 2 18 128" xfId="34923" xr:uid="{00000000-0005-0000-0000-00007E880000}"/>
    <cellStyle name="Normal 2 18 129" xfId="34924" xr:uid="{00000000-0005-0000-0000-00007F880000}"/>
    <cellStyle name="Normal 2 18 13" xfId="34925" xr:uid="{00000000-0005-0000-0000-000080880000}"/>
    <cellStyle name="Normal 2 18 13 2" xfId="34926" xr:uid="{00000000-0005-0000-0000-000081880000}"/>
    <cellStyle name="Normal 2 18 13 3" xfId="34927" xr:uid="{00000000-0005-0000-0000-000082880000}"/>
    <cellStyle name="Normal 2 18 13 4" xfId="34928" xr:uid="{00000000-0005-0000-0000-000083880000}"/>
    <cellStyle name="Normal 2 18 13 5" xfId="34929" xr:uid="{00000000-0005-0000-0000-000084880000}"/>
    <cellStyle name="Normal 2 18 130" xfId="34930" xr:uid="{00000000-0005-0000-0000-000085880000}"/>
    <cellStyle name="Normal 2 18 131" xfId="34931" xr:uid="{00000000-0005-0000-0000-000086880000}"/>
    <cellStyle name="Normal 2 18 132" xfId="34932" xr:uid="{00000000-0005-0000-0000-000087880000}"/>
    <cellStyle name="Normal 2 18 133" xfId="34933" xr:uid="{00000000-0005-0000-0000-000088880000}"/>
    <cellStyle name="Normal 2 18 134" xfId="34934" xr:uid="{00000000-0005-0000-0000-000089880000}"/>
    <cellStyle name="Normal 2 18 135" xfId="34935" xr:uid="{00000000-0005-0000-0000-00008A880000}"/>
    <cellStyle name="Normal 2 18 136" xfId="34936" xr:uid="{00000000-0005-0000-0000-00008B880000}"/>
    <cellStyle name="Normal 2 18 137" xfId="34937" xr:uid="{00000000-0005-0000-0000-00008C880000}"/>
    <cellStyle name="Normal 2 18 138" xfId="34938" xr:uid="{00000000-0005-0000-0000-00008D880000}"/>
    <cellStyle name="Normal 2 18 139" xfId="34939" xr:uid="{00000000-0005-0000-0000-00008E880000}"/>
    <cellStyle name="Normal 2 18 14" xfId="34940" xr:uid="{00000000-0005-0000-0000-00008F880000}"/>
    <cellStyle name="Normal 2 18 14 2" xfId="34941" xr:uid="{00000000-0005-0000-0000-000090880000}"/>
    <cellStyle name="Normal 2 18 14 3" xfId="34942" xr:uid="{00000000-0005-0000-0000-000091880000}"/>
    <cellStyle name="Normal 2 18 14 4" xfId="34943" xr:uid="{00000000-0005-0000-0000-000092880000}"/>
    <cellStyle name="Normal 2 18 14 5" xfId="34944" xr:uid="{00000000-0005-0000-0000-000093880000}"/>
    <cellStyle name="Normal 2 18 140" xfId="34945" xr:uid="{00000000-0005-0000-0000-000094880000}"/>
    <cellStyle name="Normal 2 18 141" xfId="34946" xr:uid="{00000000-0005-0000-0000-000095880000}"/>
    <cellStyle name="Normal 2 18 142" xfId="34947" xr:uid="{00000000-0005-0000-0000-000096880000}"/>
    <cellStyle name="Normal 2 18 143" xfId="34948" xr:uid="{00000000-0005-0000-0000-000097880000}"/>
    <cellStyle name="Normal 2 18 144" xfId="34949" xr:uid="{00000000-0005-0000-0000-000098880000}"/>
    <cellStyle name="Normal 2 18 145" xfId="34950" xr:uid="{00000000-0005-0000-0000-000099880000}"/>
    <cellStyle name="Normal 2 18 146" xfId="34951" xr:uid="{00000000-0005-0000-0000-00009A880000}"/>
    <cellStyle name="Normal 2 18 147" xfId="34952" xr:uid="{00000000-0005-0000-0000-00009B880000}"/>
    <cellStyle name="Normal 2 18 148" xfId="34953" xr:uid="{00000000-0005-0000-0000-00009C880000}"/>
    <cellStyle name="Normal 2 18 149" xfId="34954" xr:uid="{00000000-0005-0000-0000-00009D880000}"/>
    <cellStyle name="Normal 2 18 15" xfId="34955" xr:uid="{00000000-0005-0000-0000-00009E880000}"/>
    <cellStyle name="Normal 2 18 15 2" xfId="34956" xr:uid="{00000000-0005-0000-0000-00009F880000}"/>
    <cellStyle name="Normal 2 18 15 3" xfId="34957" xr:uid="{00000000-0005-0000-0000-0000A0880000}"/>
    <cellStyle name="Normal 2 18 15 4" xfId="34958" xr:uid="{00000000-0005-0000-0000-0000A1880000}"/>
    <cellStyle name="Normal 2 18 15 5" xfId="34959" xr:uid="{00000000-0005-0000-0000-0000A2880000}"/>
    <cellStyle name="Normal 2 18 150" xfId="34960" xr:uid="{00000000-0005-0000-0000-0000A3880000}"/>
    <cellStyle name="Normal 2 18 151" xfId="34961" xr:uid="{00000000-0005-0000-0000-0000A4880000}"/>
    <cellStyle name="Normal 2 18 152" xfId="34962" xr:uid="{00000000-0005-0000-0000-0000A5880000}"/>
    <cellStyle name="Normal 2 18 153" xfId="34963" xr:uid="{00000000-0005-0000-0000-0000A6880000}"/>
    <cellStyle name="Normal 2 18 154" xfId="34964" xr:uid="{00000000-0005-0000-0000-0000A7880000}"/>
    <cellStyle name="Normal 2 18 155" xfId="34965" xr:uid="{00000000-0005-0000-0000-0000A8880000}"/>
    <cellStyle name="Normal 2 18 156" xfId="34966" xr:uid="{00000000-0005-0000-0000-0000A9880000}"/>
    <cellStyle name="Normal 2 18 157" xfId="34967" xr:uid="{00000000-0005-0000-0000-0000AA880000}"/>
    <cellStyle name="Normal 2 18 158" xfId="34968" xr:uid="{00000000-0005-0000-0000-0000AB880000}"/>
    <cellStyle name="Normal 2 18 159" xfId="34969" xr:uid="{00000000-0005-0000-0000-0000AC880000}"/>
    <cellStyle name="Normal 2 18 16" xfId="34970" xr:uid="{00000000-0005-0000-0000-0000AD880000}"/>
    <cellStyle name="Normal 2 18 16 2" xfId="34971" xr:uid="{00000000-0005-0000-0000-0000AE880000}"/>
    <cellStyle name="Normal 2 18 16 3" xfId="34972" xr:uid="{00000000-0005-0000-0000-0000AF880000}"/>
    <cellStyle name="Normal 2 18 16 4" xfId="34973" xr:uid="{00000000-0005-0000-0000-0000B0880000}"/>
    <cellStyle name="Normal 2 18 16 5" xfId="34974" xr:uid="{00000000-0005-0000-0000-0000B1880000}"/>
    <cellStyle name="Normal 2 18 160" xfId="34975" xr:uid="{00000000-0005-0000-0000-0000B2880000}"/>
    <cellStyle name="Normal 2 18 17" xfId="34976" xr:uid="{00000000-0005-0000-0000-0000B3880000}"/>
    <cellStyle name="Normal 2 18 17 2" xfId="34977" xr:uid="{00000000-0005-0000-0000-0000B4880000}"/>
    <cellStyle name="Normal 2 18 17 3" xfId="34978" xr:uid="{00000000-0005-0000-0000-0000B5880000}"/>
    <cellStyle name="Normal 2 18 17 4" xfId="34979" xr:uid="{00000000-0005-0000-0000-0000B6880000}"/>
    <cellStyle name="Normal 2 18 17 5" xfId="34980" xr:uid="{00000000-0005-0000-0000-0000B7880000}"/>
    <cellStyle name="Normal 2 18 18" xfId="34981" xr:uid="{00000000-0005-0000-0000-0000B8880000}"/>
    <cellStyle name="Normal 2 18 18 2" xfId="34982" xr:uid="{00000000-0005-0000-0000-0000B9880000}"/>
    <cellStyle name="Normal 2 18 18 3" xfId="34983" xr:uid="{00000000-0005-0000-0000-0000BA880000}"/>
    <cellStyle name="Normal 2 18 18 4" xfId="34984" xr:uid="{00000000-0005-0000-0000-0000BB880000}"/>
    <cellStyle name="Normal 2 18 18 5" xfId="34985" xr:uid="{00000000-0005-0000-0000-0000BC880000}"/>
    <cellStyle name="Normal 2 18 19" xfId="34986" xr:uid="{00000000-0005-0000-0000-0000BD880000}"/>
    <cellStyle name="Normal 2 18 19 2" xfId="34987" xr:uid="{00000000-0005-0000-0000-0000BE880000}"/>
    <cellStyle name="Normal 2 18 19 3" xfId="34988" xr:uid="{00000000-0005-0000-0000-0000BF880000}"/>
    <cellStyle name="Normal 2 18 19 4" xfId="34989" xr:uid="{00000000-0005-0000-0000-0000C0880000}"/>
    <cellStyle name="Normal 2 18 19 5" xfId="34990" xr:uid="{00000000-0005-0000-0000-0000C1880000}"/>
    <cellStyle name="Normal 2 18 2" xfId="34991" xr:uid="{00000000-0005-0000-0000-0000C2880000}"/>
    <cellStyle name="Normal 2 18 2 2" xfId="34992" xr:uid="{00000000-0005-0000-0000-0000C3880000}"/>
    <cellStyle name="Normal 2 18 2 3" xfId="34993" xr:uid="{00000000-0005-0000-0000-0000C4880000}"/>
    <cellStyle name="Normal 2 18 2 4" xfId="34994" xr:uid="{00000000-0005-0000-0000-0000C5880000}"/>
    <cellStyle name="Normal 2 18 2 5" xfId="34995" xr:uid="{00000000-0005-0000-0000-0000C6880000}"/>
    <cellStyle name="Normal 2 18 20" xfId="34996" xr:uid="{00000000-0005-0000-0000-0000C7880000}"/>
    <cellStyle name="Normal 2 18 21" xfId="34997" xr:uid="{00000000-0005-0000-0000-0000C8880000}"/>
    <cellStyle name="Normal 2 18 22" xfId="34998" xr:uid="{00000000-0005-0000-0000-0000C9880000}"/>
    <cellStyle name="Normal 2 18 23" xfId="34999" xr:uid="{00000000-0005-0000-0000-0000CA880000}"/>
    <cellStyle name="Normal 2 18 24" xfId="35000" xr:uid="{00000000-0005-0000-0000-0000CB880000}"/>
    <cellStyle name="Normal 2 18 25" xfId="35001" xr:uid="{00000000-0005-0000-0000-0000CC880000}"/>
    <cellStyle name="Normal 2 18 26" xfId="35002" xr:uid="{00000000-0005-0000-0000-0000CD880000}"/>
    <cellStyle name="Normal 2 18 27" xfId="35003" xr:uid="{00000000-0005-0000-0000-0000CE880000}"/>
    <cellStyle name="Normal 2 18 28" xfId="35004" xr:uid="{00000000-0005-0000-0000-0000CF880000}"/>
    <cellStyle name="Normal 2 18 29" xfId="35005" xr:uid="{00000000-0005-0000-0000-0000D0880000}"/>
    <cellStyle name="Normal 2 18 3" xfId="35006" xr:uid="{00000000-0005-0000-0000-0000D1880000}"/>
    <cellStyle name="Normal 2 18 3 2" xfId="35007" xr:uid="{00000000-0005-0000-0000-0000D2880000}"/>
    <cellStyle name="Normal 2 18 3 3" xfId="35008" xr:uid="{00000000-0005-0000-0000-0000D3880000}"/>
    <cellStyle name="Normal 2 18 3 4" xfId="35009" xr:uid="{00000000-0005-0000-0000-0000D4880000}"/>
    <cellStyle name="Normal 2 18 3 5" xfId="35010" xr:uid="{00000000-0005-0000-0000-0000D5880000}"/>
    <cellStyle name="Normal 2 18 30" xfId="35011" xr:uid="{00000000-0005-0000-0000-0000D6880000}"/>
    <cellStyle name="Normal 2 18 31" xfId="35012" xr:uid="{00000000-0005-0000-0000-0000D7880000}"/>
    <cellStyle name="Normal 2 18 32" xfId="35013" xr:uid="{00000000-0005-0000-0000-0000D8880000}"/>
    <cellStyle name="Normal 2 18 33" xfId="35014" xr:uid="{00000000-0005-0000-0000-0000D9880000}"/>
    <cellStyle name="Normal 2 18 34" xfId="35015" xr:uid="{00000000-0005-0000-0000-0000DA880000}"/>
    <cellStyle name="Normal 2 18 35" xfId="35016" xr:uid="{00000000-0005-0000-0000-0000DB880000}"/>
    <cellStyle name="Normal 2 18 36" xfId="35017" xr:uid="{00000000-0005-0000-0000-0000DC880000}"/>
    <cellStyle name="Normal 2 18 37" xfId="35018" xr:uid="{00000000-0005-0000-0000-0000DD880000}"/>
    <cellStyle name="Normal 2 18 38" xfId="35019" xr:uid="{00000000-0005-0000-0000-0000DE880000}"/>
    <cellStyle name="Normal 2 18 39" xfId="35020" xr:uid="{00000000-0005-0000-0000-0000DF880000}"/>
    <cellStyle name="Normal 2 18 4" xfId="35021" xr:uid="{00000000-0005-0000-0000-0000E0880000}"/>
    <cellStyle name="Normal 2 18 4 2" xfId="35022" xr:uid="{00000000-0005-0000-0000-0000E1880000}"/>
    <cellStyle name="Normal 2 18 4 3" xfId="35023" xr:uid="{00000000-0005-0000-0000-0000E2880000}"/>
    <cellStyle name="Normal 2 18 4 4" xfId="35024" xr:uid="{00000000-0005-0000-0000-0000E3880000}"/>
    <cellStyle name="Normal 2 18 4 5" xfId="35025" xr:uid="{00000000-0005-0000-0000-0000E4880000}"/>
    <cellStyle name="Normal 2 18 40" xfId="35026" xr:uid="{00000000-0005-0000-0000-0000E5880000}"/>
    <cellStyle name="Normal 2 18 41" xfId="35027" xr:uid="{00000000-0005-0000-0000-0000E6880000}"/>
    <cellStyle name="Normal 2 18 42" xfId="35028" xr:uid="{00000000-0005-0000-0000-0000E7880000}"/>
    <cellStyle name="Normal 2 18 43" xfId="35029" xr:uid="{00000000-0005-0000-0000-0000E8880000}"/>
    <cellStyle name="Normal 2 18 44" xfId="35030" xr:uid="{00000000-0005-0000-0000-0000E9880000}"/>
    <cellStyle name="Normal 2 18 45" xfId="35031" xr:uid="{00000000-0005-0000-0000-0000EA880000}"/>
    <cellStyle name="Normal 2 18 46" xfId="35032" xr:uid="{00000000-0005-0000-0000-0000EB880000}"/>
    <cellStyle name="Normal 2 18 47" xfId="35033" xr:uid="{00000000-0005-0000-0000-0000EC880000}"/>
    <cellStyle name="Normal 2 18 48" xfId="35034" xr:uid="{00000000-0005-0000-0000-0000ED880000}"/>
    <cellStyle name="Normal 2 18 49" xfId="35035" xr:uid="{00000000-0005-0000-0000-0000EE880000}"/>
    <cellStyle name="Normal 2 18 5" xfId="35036" xr:uid="{00000000-0005-0000-0000-0000EF880000}"/>
    <cellStyle name="Normal 2 18 5 2" xfId="35037" xr:uid="{00000000-0005-0000-0000-0000F0880000}"/>
    <cellStyle name="Normal 2 18 5 3" xfId="35038" xr:uid="{00000000-0005-0000-0000-0000F1880000}"/>
    <cellStyle name="Normal 2 18 5 4" xfId="35039" xr:uid="{00000000-0005-0000-0000-0000F2880000}"/>
    <cellStyle name="Normal 2 18 5 5" xfId="35040" xr:uid="{00000000-0005-0000-0000-0000F3880000}"/>
    <cellStyle name="Normal 2 18 50" xfId="35041" xr:uid="{00000000-0005-0000-0000-0000F4880000}"/>
    <cellStyle name="Normal 2 18 51" xfId="35042" xr:uid="{00000000-0005-0000-0000-0000F5880000}"/>
    <cellStyle name="Normal 2 18 52" xfId="35043" xr:uid="{00000000-0005-0000-0000-0000F6880000}"/>
    <cellStyle name="Normal 2 18 53" xfId="35044" xr:uid="{00000000-0005-0000-0000-0000F7880000}"/>
    <cellStyle name="Normal 2 18 54" xfId="35045" xr:uid="{00000000-0005-0000-0000-0000F8880000}"/>
    <cellStyle name="Normal 2 18 55" xfId="35046" xr:uid="{00000000-0005-0000-0000-0000F9880000}"/>
    <cellStyle name="Normal 2 18 56" xfId="35047" xr:uid="{00000000-0005-0000-0000-0000FA880000}"/>
    <cellStyle name="Normal 2 18 57" xfId="35048" xr:uid="{00000000-0005-0000-0000-0000FB880000}"/>
    <cellStyle name="Normal 2 18 58" xfId="35049" xr:uid="{00000000-0005-0000-0000-0000FC880000}"/>
    <cellStyle name="Normal 2 18 59" xfId="35050" xr:uid="{00000000-0005-0000-0000-0000FD880000}"/>
    <cellStyle name="Normal 2 18 6" xfId="35051" xr:uid="{00000000-0005-0000-0000-0000FE880000}"/>
    <cellStyle name="Normal 2 18 6 2" xfId="35052" xr:uid="{00000000-0005-0000-0000-0000FF880000}"/>
    <cellStyle name="Normal 2 18 6 3" xfId="35053" xr:uid="{00000000-0005-0000-0000-000000890000}"/>
    <cellStyle name="Normal 2 18 6 4" xfId="35054" xr:uid="{00000000-0005-0000-0000-000001890000}"/>
    <cellStyle name="Normal 2 18 6 5" xfId="35055" xr:uid="{00000000-0005-0000-0000-000002890000}"/>
    <cellStyle name="Normal 2 18 60" xfId="35056" xr:uid="{00000000-0005-0000-0000-000003890000}"/>
    <cellStyle name="Normal 2 18 61" xfId="35057" xr:uid="{00000000-0005-0000-0000-000004890000}"/>
    <cellStyle name="Normal 2 18 62" xfId="35058" xr:uid="{00000000-0005-0000-0000-000005890000}"/>
    <cellStyle name="Normal 2 18 63" xfId="35059" xr:uid="{00000000-0005-0000-0000-000006890000}"/>
    <cellStyle name="Normal 2 18 64" xfId="35060" xr:uid="{00000000-0005-0000-0000-000007890000}"/>
    <cellStyle name="Normal 2 18 65" xfId="35061" xr:uid="{00000000-0005-0000-0000-000008890000}"/>
    <cellStyle name="Normal 2 18 66" xfId="35062" xr:uid="{00000000-0005-0000-0000-000009890000}"/>
    <cellStyle name="Normal 2 18 67" xfId="35063" xr:uid="{00000000-0005-0000-0000-00000A890000}"/>
    <cellStyle name="Normal 2 18 68" xfId="35064" xr:uid="{00000000-0005-0000-0000-00000B890000}"/>
    <cellStyle name="Normal 2 18 69" xfId="35065" xr:uid="{00000000-0005-0000-0000-00000C890000}"/>
    <cellStyle name="Normal 2 18 7" xfId="35066" xr:uid="{00000000-0005-0000-0000-00000D890000}"/>
    <cellStyle name="Normal 2 18 7 2" xfId="35067" xr:uid="{00000000-0005-0000-0000-00000E890000}"/>
    <cellStyle name="Normal 2 18 7 3" xfId="35068" xr:uid="{00000000-0005-0000-0000-00000F890000}"/>
    <cellStyle name="Normal 2 18 7 4" xfId="35069" xr:uid="{00000000-0005-0000-0000-000010890000}"/>
    <cellStyle name="Normal 2 18 7 5" xfId="35070" xr:uid="{00000000-0005-0000-0000-000011890000}"/>
    <cellStyle name="Normal 2 18 70" xfId="35071" xr:uid="{00000000-0005-0000-0000-000012890000}"/>
    <cellStyle name="Normal 2 18 71" xfId="35072" xr:uid="{00000000-0005-0000-0000-000013890000}"/>
    <cellStyle name="Normal 2 18 72" xfId="35073" xr:uid="{00000000-0005-0000-0000-000014890000}"/>
    <cellStyle name="Normal 2 18 73" xfId="35074" xr:uid="{00000000-0005-0000-0000-000015890000}"/>
    <cellStyle name="Normal 2 18 74" xfId="35075" xr:uid="{00000000-0005-0000-0000-000016890000}"/>
    <cellStyle name="Normal 2 18 75" xfId="35076" xr:uid="{00000000-0005-0000-0000-000017890000}"/>
    <cellStyle name="Normal 2 18 76" xfId="35077" xr:uid="{00000000-0005-0000-0000-000018890000}"/>
    <cellStyle name="Normal 2 18 77" xfId="35078" xr:uid="{00000000-0005-0000-0000-000019890000}"/>
    <cellStyle name="Normal 2 18 78" xfId="35079" xr:uid="{00000000-0005-0000-0000-00001A890000}"/>
    <cellStyle name="Normal 2 18 79" xfId="35080" xr:uid="{00000000-0005-0000-0000-00001B890000}"/>
    <cellStyle name="Normal 2 18 8" xfId="35081" xr:uid="{00000000-0005-0000-0000-00001C890000}"/>
    <cellStyle name="Normal 2 18 8 2" xfId="35082" xr:uid="{00000000-0005-0000-0000-00001D890000}"/>
    <cellStyle name="Normal 2 18 8 3" xfId="35083" xr:uid="{00000000-0005-0000-0000-00001E890000}"/>
    <cellStyle name="Normal 2 18 8 4" xfId="35084" xr:uid="{00000000-0005-0000-0000-00001F890000}"/>
    <cellStyle name="Normal 2 18 8 5" xfId="35085" xr:uid="{00000000-0005-0000-0000-000020890000}"/>
    <cellStyle name="Normal 2 18 80" xfId="35086" xr:uid="{00000000-0005-0000-0000-000021890000}"/>
    <cellStyle name="Normal 2 18 81" xfId="35087" xr:uid="{00000000-0005-0000-0000-000022890000}"/>
    <cellStyle name="Normal 2 18 82" xfId="35088" xr:uid="{00000000-0005-0000-0000-000023890000}"/>
    <cellStyle name="Normal 2 18 83" xfId="35089" xr:uid="{00000000-0005-0000-0000-000024890000}"/>
    <cellStyle name="Normal 2 18 84" xfId="35090" xr:uid="{00000000-0005-0000-0000-000025890000}"/>
    <cellStyle name="Normal 2 18 85" xfId="35091" xr:uid="{00000000-0005-0000-0000-000026890000}"/>
    <cellStyle name="Normal 2 18 86" xfId="35092" xr:uid="{00000000-0005-0000-0000-000027890000}"/>
    <cellStyle name="Normal 2 18 87" xfId="35093" xr:uid="{00000000-0005-0000-0000-000028890000}"/>
    <cellStyle name="Normal 2 18 88" xfId="35094" xr:uid="{00000000-0005-0000-0000-000029890000}"/>
    <cellStyle name="Normal 2 18 89" xfId="35095" xr:uid="{00000000-0005-0000-0000-00002A890000}"/>
    <cellStyle name="Normal 2 18 9" xfId="35096" xr:uid="{00000000-0005-0000-0000-00002B890000}"/>
    <cellStyle name="Normal 2 18 9 2" xfId="35097" xr:uid="{00000000-0005-0000-0000-00002C890000}"/>
    <cellStyle name="Normal 2 18 9 3" xfId="35098" xr:uid="{00000000-0005-0000-0000-00002D890000}"/>
    <cellStyle name="Normal 2 18 9 4" xfId="35099" xr:uid="{00000000-0005-0000-0000-00002E890000}"/>
    <cellStyle name="Normal 2 18 9 5" xfId="35100" xr:uid="{00000000-0005-0000-0000-00002F890000}"/>
    <cellStyle name="Normal 2 18 90" xfId="35101" xr:uid="{00000000-0005-0000-0000-000030890000}"/>
    <cellStyle name="Normal 2 18 91" xfId="35102" xr:uid="{00000000-0005-0000-0000-000031890000}"/>
    <cellStyle name="Normal 2 18 92" xfId="35103" xr:uid="{00000000-0005-0000-0000-000032890000}"/>
    <cellStyle name="Normal 2 18 93" xfId="35104" xr:uid="{00000000-0005-0000-0000-000033890000}"/>
    <cellStyle name="Normal 2 18 94" xfId="35105" xr:uid="{00000000-0005-0000-0000-000034890000}"/>
    <cellStyle name="Normal 2 18 95" xfId="35106" xr:uid="{00000000-0005-0000-0000-000035890000}"/>
    <cellStyle name="Normal 2 18 96" xfId="35107" xr:uid="{00000000-0005-0000-0000-000036890000}"/>
    <cellStyle name="Normal 2 18 97" xfId="35108" xr:uid="{00000000-0005-0000-0000-000037890000}"/>
    <cellStyle name="Normal 2 18 98" xfId="35109" xr:uid="{00000000-0005-0000-0000-000038890000}"/>
    <cellStyle name="Normal 2 18 99" xfId="35110" xr:uid="{00000000-0005-0000-0000-000039890000}"/>
    <cellStyle name="Normal 2 180" xfId="35111" xr:uid="{00000000-0005-0000-0000-00003A890000}"/>
    <cellStyle name="Normal 2 181" xfId="35112" xr:uid="{00000000-0005-0000-0000-00003B890000}"/>
    <cellStyle name="Normal 2 182" xfId="35113" xr:uid="{00000000-0005-0000-0000-00003C890000}"/>
    <cellStyle name="Normal 2 183" xfId="35114" xr:uid="{00000000-0005-0000-0000-00003D890000}"/>
    <cellStyle name="Normal 2 184" xfId="35115" xr:uid="{00000000-0005-0000-0000-00003E890000}"/>
    <cellStyle name="Normal 2 185" xfId="35116" xr:uid="{00000000-0005-0000-0000-00003F890000}"/>
    <cellStyle name="Normal 2 186" xfId="35117" xr:uid="{00000000-0005-0000-0000-000040890000}"/>
    <cellStyle name="Normal 2 187" xfId="35118" xr:uid="{00000000-0005-0000-0000-000041890000}"/>
    <cellStyle name="Normal 2 188" xfId="35119" xr:uid="{00000000-0005-0000-0000-000042890000}"/>
    <cellStyle name="Normal 2 189" xfId="44854" xr:uid="{00000000-0005-0000-0000-000043890000}"/>
    <cellStyle name="Normal 2 19" xfId="35120" xr:uid="{00000000-0005-0000-0000-000044890000}"/>
    <cellStyle name="Normal 2 19 2" xfId="35121" xr:uid="{00000000-0005-0000-0000-000045890000}"/>
    <cellStyle name="Normal 2 19 3" xfId="35122" xr:uid="{00000000-0005-0000-0000-000046890000}"/>
    <cellStyle name="Normal 2 19 4" xfId="35123" xr:uid="{00000000-0005-0000-0000-000047890000}"/>
    <cellStyle name="Normal 2 19 5" xfId="35124" xr:uid="{00000000-0005-0000-0000-000048890000}"/>
    <cellStyle name="Normal 2 190" xfId="44859" xr:uid="{00000000-0005-0000-0000-000049890000}"/>
    <cellStyle name="Normal 2 2" xfId="35125" xr:uid="{00000000-0005-0000-0000-00004A890000}"/>
    <cellStyle name="Normal 2 2 10" xfId="35126" xr:uid="{00000000-0005-0000-0000-00004B890000}"/>
    <cellStyle name="Normal 2 2 10 2" xfId="35127" xr:uid="{00000000-0005-0000-0000-00004C890000}"/>
    <cellStyle name="Normal 2 2 10 3" xfId="35128" xr:uid="{00000000-0005-0000-0000-00004D890000}"/>
    <cellStyle name="Normal 2 2 10 4" xfId="35129" xr:uid="{00000000-0005-0000-0000-00004E890000}"/>
    <cellStyle name="Normal 2 2 10 5" xfId="35130" xr:uid="{00000000-0005-0000-0000-00004F890000}"/>
    <cellStyle name="Normal 2 2 100" xfId="35131" xr:uid="{00000000-0005-0000-0000-000050890000}"/>
    <cellStyle name="Normal 2 2 101" xfId="35132" xr:uid="{00000000-0005-0000-0000-000051890000}"/>
    <cellStyle name="Normal 2 2 102" xfId="35133" xr:uid="{00000000-0005-0000-0000-000052890000}"/>
    <cellStyle name="Normal 2 2 103" xfId="35134" xr:uid="{00000000-0005-0000-0000-000053890000}"/>
    <cellStyle name="Normal 2 2 104" xfId="35135" xr:uid="{00000000-0005-0000-0000-000054890000}"/>
    <cellStyle name="Normal 2 2 105" xfId="35136" xr:uid="{00000000-0005-0000-0000-000055890000}"/>
    <cellStyle name="Normal 2 2 106" xfId="35137" xr:uid="{00000000-0005-0000-0000-000056890000}"/>
    <cellStyle name="Normal 2 2 107" xfId="35138" xr:uid="{00000000-0005-0000-0000-000057890000}"/>
    <cellStyle name="Normal 2 2 108" xfId="35139" xr:uid="{00000000-0005-0000-0000-000058890000}"/>
    <cellStyle name="Normal 2 2 109" xfId="35140" xr:uid="{00000000-0005-0000-0000-000059890000}"/>
    <cellStyle name="Normal 2 2 11" xfId="35141" xr:uid="{00000000-0005-0000-0000-00005A890000}"/>
    <cellStyle name="Normal 2 2 11 2" xfId="35142" xr:uid="{00000000-0005-0000-0000-00005B890000}"/>
    <cellStyle name="Normal 2 2 11 3" xfId="35143" xr:uid="{00000000-0005-0000-0000-00005C890000}"/>
    <cellStyle name="Normal 2 2 11 4" xfId="35144" xr:uid="{00000000-0005-0000-0000-00005D890000}"/>
    <cellStyle name="Normal 2 2 11 5" xfId="35145" xr:uid="{00000000-0005-0000-0000-00005E890000}"/>
    <cellStyle name="Normal 2 2 110" xfId="35146" xr:uid="{00000000-0005-0000-0000-00005F890000}"/>
    <cellStyle name="Normal 2 2 111" xfId="35147" xr:uid="{00000000-0005-0000-0000-000060890000}"/>
    <cellStyle name="Normal 2 2 112" xfId="35148" xr:uid="{00000000-0005-0000-0000-000061890000}"/>
    <cellStyle name="Normal 2 2 113" xfId="35149" xr:uid="{00000000-0005-0000-0000-000062890000}"/>
    <cellStyle name="Normal 2 2 114" xfId="35150" xr:uid="{00000000-0005-0000-0000-000063890000}"/>
    <cellStyle name="Normal 2 2 115" xfId="35151" xr:uid="{00000000-0005-0000-0000-000064890000}"/>
    <cellStyle name="Normal 2 2 116" xfId="35152" xr:uid="{00000000-0005-0000-0000-000065890000}"/>
    <cellStyle name="Normal 2 2 117" xfId="35153" xr:uid="{00000000-0005-0000-0000-000066890000}"/>
    <cellStyle name="Normal 2 2 118" xfId="35154" xr:uid="{00000000-0005-0000-0000-000067890000}"/>
    <cellStyle name="Normal 2 2 119" xfId="35155" xr:uid="{00000000-0005-0000-0000-000068890000}"/>
    <cellStyle name="Normal 2 2 12" xfId="35156" xr:uid="{00000000-0005-0000-0000-000069890000}"/>
    <cellStyle name="Normal 2 2 12 2" xfId="35157" xr:uid="{00000000-0005-0000-0000-00006A890000}"/>
    <cellStyle name="Normal 2 2 12 3" xfId="35158" xr:uid="{00000000-0005-0000-0000-00006B890000}"/>
    <cellStyle name="Normal 2 2 12 4" xfId="35159" xr:uid="{00000000-0005-0000-0000-00006C890000}"/>
    <cellStyle name="Normal 2 2 12 5" xfId="35160" xr:uid="{00000000-0005-0000-0000-00006D890000}"/>
    <cellStyle name="Normal 2 2 120" xfId="35161" xr:uid="{00000000-0005-0000-0000-00006E890000}"/>
    <cellStyle name="Normal 2 2 121" xfId="35162" xr:uid="{00000000-0005-0000-0000-00006F890000}"/>
    <cellStyle name="Normal 2 2 122" xfId="35163" xr:uid="{00000000-0005-0000-0000-000070890000}"/>
    <cellStyle name="Normal 2 2 123" xfId="35164" xr:uid="{00000000-0005-0000-0000-000071890000}"/>
    <cellStyle name="Normal 2 2 124" xfId="35165" xr:uid="{00000000-0005-0000-0000-000072890000}"/>
    <cellStyle name="Normal 2 2 125" xfId="35166" xr:uid="{00000000-0005-0000-0000-000073890000}"/>
    <cellStyle name="Normal 2 2 126" xfId="35167" xr:uid="{00000000-0005-0000-0000-000074890000}"/>
    <cellStyle name="Normal 2 2 127" xfId="35168" xr:uid="{00000000-0005-0000-0000-000075890000}"/>
    <cellStyle name="Normal 2 2 128" xfId="35169" xr:uid="{00000000-0005-0000-0000-000076890000}"/>
    <cellStyle name="Normal 2 2 129" xfId="35170" xr:uid="{00000000-0005-0000-0000-000077890000}"/>
    <cellStyle name="Normal 2 2 13" xfId="35171" xr:uid="{00000000-0005-0000-0000-000078890000}"/>
    <cellStyle name="Normal 2 2 13 2" xfId="35172" xr:uid="{00000000-0005-0000-0000-000079890000}"/>
    <cellStyle name="Normal 2 2 13 3" xfId="35173" xr:uid="{00000000-0005-0000-0000-00007A890000}"/>
    <cellStyle name="Normal 2 2 13 4" xfId="35174" xr:uid="{00000000-0005-0000-0000-00007B890000}"/>
    <cellStyle name="Normal 2 2 13 5" xfId="35175" xr:uid="{00000000-0005-0000-0000-00007C890000}"/>
    <cellStyle name="Normal 2 2 130" xfId="35176" xr:uid="{00000000-0005-0000-0000-00007D890000}"/>
    <cellStyle name="Normal 2 2 131" xfId="35177" xr:uid="{00000000-0005-0000-0000-00007E890000}"/>
    <cellStyle name="Normal 2 2 132" xfId="35178" xr:uid="{00000000-0005-0000-0000-00007F890000}"/>
    <cellStyle name="Normal 2 2 133" xfId="35179" xr:uid="{00000000-0005-0000-0000-000080890000}"/>
    <cellStyle name="Normal 2 2 134" xfId="35180" xr:uid="{00000000-0005-0000-0000-000081890000}"/>
    <cellStyle name="Normal 2 2 135" xfId="35181" xr:uid="{00000000-0005-0000-0000-000082890000}"/>
    <cellStyle name="Normal 2 2 136" xfId="35182" xr:uid="{00000000-0005-0000-0000-000083890000}"/>
    <cellStyle name="Normal 2 2 137" xfId="35183" xr:uid="{00000000-0005-0000-0000-000084890000}"/>
    <cellStyle name="Normal 2 2 138" xfId="35184" xr:uid="{00000000-0005-0000-0000-000085890000}"/>
    <cellStyle name="Normal 2 2 139" xfId="35185" xr:uid="{00000000-0005-0000-0000-000086890000}"/>
    <cellStyle name="Normal 2 2 14" xfId="35186" xr:uid="{00000000-0005-0000-0000-000087890000}"/>
    <cellStyle name="Normal 2 2 14 2" xfId="35187" xr:uid="{00000000-0005-0000-0000-000088890000}"/>
    <cellStyle name="Normal 2 2 14 3" xfId="35188" xr:uid="{00000000-0005-0000-0000-000089890000}"/>
    <cellStyle name="Normal 2 2 14 4" xfId="35189" xr:uid="{00000000-0005-0000-0000-00008A890000}"/>
    <cellStyle name="Normal 2 2 14 5" xfId="35190" xr:uid="{00000000-0005-0000-0000-00008B890000}"/>
    <cellStyle name="Normal 2 2 140" xfId="35191" xr:uid="{00000000-0005-0000-0000-00008C890000}"/>
    <cellStyle name="Normal 2 2 141" xfId="35192" xr:uid="{00000000-0005-0000-0000-00008D890000}"/>
    <cellStyle name="Normal 2 2 142" xfId="35193" xr:uid="{00000000-0005-0000-0000-00008E890000}"/>
    <cellStyle name="Normal 2 2 143" xfId="35194" xr:uid="{00000000-0005-0000-0000-00008F890000}"/>
    <cellStyle name="Normal 2 2 144" xfId="35195" xr:uid="{00000000-0005-0000-0000-000090890000}"/>
    <cellStyle name="Normal 2 2 145" xfId="35196" xr:uid="{00000000-0005-0000-0000-000091890000}"/>
    <cellStyle name="Normal 2 2 146" xfId="35197" xr:uid="{00000000-0005-0000-0000-000092890000}"/>
    <cellStyle name="Normal 2 2 147" xfId="35198" xr:uid="{00000000-0005-0000-0000-000093890000}"/>
    <cellStyle name="Normal 2 2 148" xfId="35199" xr:uid="{00000000-0005-0000-0000-000094890000}"/>
    <cellStyle name="Normal 2 2 149" xfId="35200" xr:uid="{00000000-0005-0000-0000-000095890000}"/>
    <cellStyle name="Normal 2 2 15" xfId="35201" xr:uid="{00000000-0005-0000-0000-000096890000}"/>
    <cellStyle name="Normal 2 2 15 2" xfId="35202" xr:uid="{00000000-0005-0000-0000-000097890000}"/>
    <cellStyle name="Normal 2 2 15 3" xfId="35203" xr:uid="{00000000-0005-0000-0000-000098890000}"/>
    <cellStyle name="Normal 2 2 15 4" xfId="35204" xr:uid="{00000000-0005-0000-0000-000099890000}"/>
    <cellStyle name="Normal 2 2 15 5" xfId="35205" xr:uid="{00000000-0005-0000-0000-00009A890000}"/>
    <cellStyle name="Normal 2 2 150" xfId="35206" xr:uid="{00000000-0005-0000-0000-00009B890000}"/>
    <cellStyle name="Normal 2 2 151" xfId="35207" xr:uid="{00000000-0005-0000-0000-00009C890000}"/>
    <cellStyle name="Normal 2 2 152" xfId="35208" xr:uid="{00000000-0005-0000-0000-00009D890000}"/>
    <cellStyle name="Normal 2 2 153" xfId="35209" xr:uid="{00000000-0005-0000-0000-00009E890000}"/>
    <cellStyle name="Normal 2 2 154" xfId="35210" xr:uid="{00000000-0005-0000-0000-00009F890000}"/>
    <cellStyle name="Normal 2 2 155" xfId="35211" xr:uid="{00000000-0005-0000-0000-0000A0890000}"/>
    <cellStyle name="Normal 2 2 156" xfId="35212" xr:uid="{00000000-0005-0000-0000-0000A1890000}"/>
    <cellStyle name="Normal 2 2 157" xfId="35213" xr:uid="{00000000-0005-0000-0000-0000A2890000}"/>
    <cellStyle name="Normal 2 2 158" xfId="35214" xr:uid="{00000000-0005-0000-0000-0000A3890000}"/>
    <cellStyle name="Normal 2 2 159" xfId="35215" xr:uid="{00000000-0005-0000-0000-0000A4890000}"/>
    <cellStyle name="Normal 2 2 16" xfId="35216" xr:uid="{00000000-0005-0000-0000-0000A5890000}"/>
    <cellStyle name="Normal 2 2 16 2" xfId="35217" xr:uid="{00000000-0005-0000-0000-0000A6890000}"/>
    <cellStyle name="Normal 2 2 16 3" xfId="35218" xr:uid="{00000000-0005-0000-0000-0000A7890000}"/>
    <cellStyle name="Normal 2 2 16 4" xfId="35219" xr:uid="{00000000-0005-0000-0000-0000A8890000}"/>
    <cellStyle name="Normal 2 2 16 5" xfId="35220" xr:uid="{00000000-0005-0000-0000-0000A9890000}"/>
    <cellStyle name="Normal 2 2 160" xfId="35221" xr:uid="{00000000-0005-0000-0000-0000AA890000}"/>
    <cellStyle name="Normal 2 2 161" xfId="35222" xr:uid="{00000000-0005-0000-0000-0000AB890000}"/>
    <cellStyle name="Normal 2 2 17" xfId="35223" xr:uid="{00000000-0005-0000-0000-0000AC890000}"/>
    <cellStyle name="Normal 2 2 17 2" xfId="35224" xr:uid="{00000000-0005-0000-0000-0000AD890000}"/>
    <cellStyle name="Normal 2 2 17 3" xfId="35225" xr:uid="{00000000-0005-0000-0000-0000AE890000}"/>
    <cellStyle name="Normal 2 2 17 4" xfId="35226" xr:uid="{00000000-0005-0000-0000-0000AF890000}"/>
    <cellStyle name="Normal 2 2 17 5" xfId="35227" xr:uid="{00000000-0005-0000-0000-0000B0890000}"/>
    <cellStyle name="Normal 2 2 18" xfId="35228" xr:uid="{00000000-0005-0000-0000-0000B1890000}"/>
    <cellStyle name="Normal 2 2 18 2" xfId="35229" xr:uid="{00000000-0005-0000-0000-0000B2890000}"/>
    <cellStyle name="Normal 2 2 18 3" xfId="35230" xr:uid="{00000000-0005-0000-0000-0000B3890000}"/>
    <cellStyle name="Normal 2 2 18 4" xfId="35231" xr:uid="{00000000-0005-0000-0000-0000B4890000}"/>
    <cellStyle name="Normal 2 2 18 5" xfId="35232" xr:uid="{00000000-0005-0000-0000-0000B5890000}"/>
    <cellStyle name="Normal 2 2 19" xfId="35233" xr:uid="{00000000-0005-0000-0000-0000B6890000}"/>
    <cellStyle name="Normal 2 2 19 2" xfId="35234" xr:uid="{00000000-0005-0000-0000-0000B7890000}"/>
    <cellStyle name="Normal 2 2 19 3" xfId="35235" xr:uid="{00000000-0005-0000-0000-0000B8890000}"/>
    <cellStyle name="Normal 2 2 19 4" xfId="35236" xr:uid="{00000000-0005-0000-0000-0000B9890000}"/>
    <cellStyle name="Normal 2 2 19 5" xfId="35237" xr:uid="{00000000-0005-0000-0000-0000BA890000}"/>
    <cellStyle name="Normal 2 2 2" xfId="35238" xr:uid="{00000000-0005-0000-0000-0000BB890000}"/>
    <cellStyle name="Normal 2 2 2 2" xfId="35239" xr:uid="{00000000-0005-0000-0000-0000BC890000}"/>
    <cellStyle name="Normal 2 2 2 3" xfId="35240" xr:uid="{00000000-0005-0000-0000-0000BD890000}"/>
    <cellStyle name="Normal 2 2 2 4" xfId="35241" xr:uid="{00000000-0005-0000-0000-0000BE890000}"/>
    <cellStyle name="Normal 2 2 2 5" xfId="35242" xr:uid="{00000000-0005-0000-0000-0000BF890000}"/>
    <cellStyle name="Normal 2 2 20" xfId="35243" xr:uid="{00000000-0005-0000-0000-0000C0890000}"/>
    <cellStyle name="Normal 2 2 20 2" xfId="35244" xr:uid="{00000000-0005-0000-0000-0000C1890000}"/>
    <cellStyle name="Normal 2 2 20 3" xfId="35245" xr:uid="{00000000-0005-0000-0000-0000C2890000}"/>
    <cellStyle name="Normal 2 2 20 4" xfId="35246" xr:uid="{00000000-0005-0000-0000-0000C3890000}"/>
    <cellStyle name="Normal 2 2 20 5" xfId="35247" xr:uid="{00000000-0005-0000-0000-0000C4890000}"/>
    <cellStyle name="Normal 2 2 21" xfId="35248" xr:uid="{00000000-0005-0000-0000-0000C5890000}"/>
    <cellStyle name="Normal 2 2 22" xfId="35249" xr:uid="{00000000-0005-0000-0000-0000C6890000}"/>
    <cellStyle name="Normal 2 2 23" xfId="35250" xr:uid="{00000000-0005-0000-0000-0000C7890000}"/>
    <cellStyle name="Normal 2 2 24" xfId="35251" xr:uid="{00000000-0005-0000-0000-0000C8890000}"/>
    <cellStyle name="Normal 2 2 25" xfId="35252" xr:uid="{00000000-0005-0000-0000-0000C9890000}"/>
    <cellStyle name="Normal 2 2 26" xfId="35253" xr:uid="{00000000-0005-0000-0000-0000CA890000}"/>
    <cellStyle name="Normal 2 2 27" xfId="35254" xr:uid="{00000000-0005-0000-0000-0000CB890000}"/>
    <cellStyle name="Normal 2 2 28" xfId="35255" xr:uid="{00000000-0005-0000-0000-0000CC890000}"/>
    <cellStyle name="Normal 2 2 29" xfId="35256" xr:uid="{00000000-0005-0000-0000-0000CD890000}"/>
    <cellStyle name="Normal 2 2 3" xfId="35257" xr:uid="{00000000-0005-0000-0000-0000CE890000}"/>
    <cellStyle name="Normal 2 2 3 2" xfId="35258" xr:uid="{00000000-0005-0000-0000-0000CF890000}"/>
    <cellStyle name="Normal 2 2 3 3" xfId="35259" xr:uid="{00000000-0005-0000-0000-0000D0890000}"/>
    <cellStyle name="Normal 2 2 3 4" xfId="35260" xr:uid="{00000000-0005-0000-0000-0000D1890000}"/>
    <cellStyle name="Normal 2 2 3 5" xfId="35261" xr:uid="{00000000-0005-0000-0000-0000D2890000}"/>
    <cellStyle name="Normal 2 2 30" xfId="35262" xr:uid="{00000000-0005-0000-0000-0000D3890000}"/>
    <cellStyle name="Normal 2 2 31" xfId="35263" xr:uid="{00000000-0005-0000-0000-0000D4890000}"/>
    <cellStyle name="Normal 2 2 32" xfId="35264" xr:uid="{00000000-0005-0000-0000-0000D5890000}"/>
    <cellStyle name="Normal 2 2 33" xfId="35265" xr:uid="{00000000-0005-0000-0000-0000D6890000}"/>
    <cellStyle name="Normal 2 2 34" xfId="35266" xr:uid="{00000000-0005-0000-0000-0000D7890000}"/>
    <cellStyle name="Normal 2 2 35" xfId="35267" xr:uid="{00000000-0005-0000-0000-0000D8890000}"/>
    <cellStyle name="Normal 2 2 36" xfId="35268" xr:uid="{00000000-0005-0000-0000-0000D9890000}"/>
    <cellStyle name="Normal 2 2 37" xfId="35269" xr:uid="{00000000-0005-0000-0000-0000DA890000}"/>
    <cellStyle name="Normal 2 2 38" xfId="35270" xr:uid="{00000000-0005-0000-0000-0000DB890000}"/>
    <cellStyle name="Normal 2 2 39" xfId="35271" xr:uid="{00000000-0005-0000-0000-0000DC890000}"/>
    <cellStyle name="Normal 2 2 4" xfId="35272" xr:uid="{00000000-0005-0000-0000-0000DD890000}"/>
    <cellStyle name="Normal 2 2 4 2" xfId="35273" xr:uid="{00000000-0005-0000-0000-0000DE890000}"/>
    <cellStyle name="Normal 2 2 4 3" xfId="35274" xr:uid="{00000000-0005-0000-0000-0000DF890000}"/>
    <cellStyle name="Normal 2 2 4 4" xfId="35275" xr:uid="{00000000-0005-0000-0000-0000E0890000}"/>
    <cellStyle name="Normal 2 2 4 5" xfId="35276" xr:uid="{00000000-0005-0000-0000-0000E1890000}"/>
    <cellStyle name="Normal 2 2 40" xfId="35277" xr:uid="{00000000-0005-0000-0000-0000E2890000}"/>
    <cellStyle name="Normal 2 2 41" xfId="35278" xr:uid="{00000000-0005-0000-0000-0000E3890000}"/>
    <cellStyle name="Normal 2 2 42" xfId="35279" xr:uid="{00000000-0005-0000-0000-0000E4890000}"/>
    <cellStyle name="Normal 2 2 43" xfId="35280" xr:uid="{00000000-0005-0000-0000-0000E5890000}"/>
    <cellStyle name="Normal 2 2 44" xfId="35281" xr:uid="{00000000-0005-0000-0000-0000E6890000}"/>
    <cellStyle name="Normal 2 2 45" xfId="35282" xr:uid="{00000000-0005-0000-0000-0000E7890000}"/>
    <cellStyle name="Normal 2 2 46" xfId="35283" xr:uid="{00000000-0005-0000-0000-0000E8890000}"/>
    <cellStyle name="Normal 2 2 47" xfId="35284" xr:uid="{00000000-0005-0000-0000-0000E9890000}"/>
    <cellStyle name="Normal 2 2 48" xfId="35285" xr:uid="{00000000-0005-0000-0000-0000EA890000}"/>
    <cellStyle name="Normal 2 2 49" xfId="35286" xr:uid="{00000000-0005-0000-0000-0000EB890000}"/>
    <cellStyle name="Normal 2 2 5" xfId="35287" xr:uid="{00000000-0005-0000-0000-0000EC890000}"/>
    <cellStyle name="Normal 2 2 5 2" xfId="35288" xr:uid="{00000000-0005-0000-0000-0000ED890000}"/>
    <cellStyle name="Normal 2 2 5 3" xfId="35289" xr:uid="{00000000-0005-0000-0000-0000EE890000}"/>
    <cellStyle name="Normal 2 2 5 4" xfId="35290" xr:uid="{00000000-0005-0000-0000-0000EF890000}"/>
    <cellStyle name="Normal 2 2 5 5" xfId="35291" xr:uid="{00000000-0005-0000-0000-0000F0890000}"/>
    <cellStyle name="Normal 2 2 50" xfId="35292" xr:uid="{00000000-0005-0000-0000-0000F1890000}"/>
    <cellStyle name="Normal 2 2 51" xfId="35293" xr:uid="{00000000-0005-0000-0000-0000F2890000}"/>
    <cellStyle name="Normal 2 2 52" xfId="35294" xr:uid="{00000000-0005-0000-0000-0000F3890000}"/>
    <cellStyle name="Normal 2 2 53" xfId="35295" xr:uid="{00000000-0005-0000-0000-0000F4890000}"/>
    <cellStyle name="Normal 2 2 54" xfId="35296" xr:uid="{00000000-0005-0000-0000-0000F5890000}"/>
    <cellStyle name="Normal 2 2 55" xfId="35297" xr:uid="{00000000-0005-0000-0000-0000F6890000}"/>
    <cellStyle name="Normal 2 2 56" xfId="35298" xr:uid="{00000000-0005-0000-0000-0000F7890000}"/>
    <cellStyle name="Normal 2 2 57" xfId="35299" xr:uid="{00000000-0005-0000-0000-0000F8890000}"/>
    <cellStyle name="Normal 2 2 58" xfId="35300" xr:uid="{00000000-0005-0000-0000-0000F9890000}"/>
    <cellStyle name="Normal 2 2 59" xfId="35301" xr:uid="{00000000-0005-0000-0000-0000FA890000}"/>
    <cellStyle name="Normal 2 2 6" xfId="35302" xr:uid="{00000000-0005-0000-0000-0000FB890000}"/>
    <cellStyle name="Normal 2 2 6 2" xfId="35303" xr:uid="{00000000-0005-0000-0000-0000FC890000}"/>
    <cellStyle name="Normal 2 2 6 3" xfId="35304" xr:uid="{00000000-0005-0000-0000-0000FD890000}"/>
    <cellStyle name="Normal 2 2 6 4" xfId="35305" xr:uid="{00000000-0005-0000-0000-0000FE890000}"/>
    <cellStyle name="Normal 2 2 6 5" xfId="35306" xr:uid="{00000000-0005-0000-0000-0000FF890000}"/>
    <cellStyle name="Normal 2 2 60" xfId="35307" xr:uid="{00000000-0005-0000-0000-0000008A0000}"/>
    <cellStyle name="Normal 2 2 61" xfId="35308" xr:uid="{00000000-0005-0000-0000-0000018A0000}"/>
    <cellStyle name="Normal 2 2 62" xfId="35309" xr:uid="{00000000-0005-0000-0000-0000028A0000}"/>
    <cellStyle name="Normal 2 2 63" xfId="35310" xr:uid="{00000000-0005-0000-0000-0000038A0000}"/>
    <cellStyle name="Normal 2 2 64" xfId="35311" xr:uid="{00000000-0005-0000-0000-0000048A0000}"/>
    <cellStyle name="Normal 2 2 65" xfId="35312" xr:uid="{00000000-0005-0000-0000-0000058A0000}"/>
    <cellStyle name="Normal 2 2 66" xfId="35313" xr:uid="{00000000-0005-0000-0000-0000068A0000}"/>
    <cellStyle name="Normal 2 2 67" xfId="35314" xr:uid="{00000000-0005-0000-0000-0000078A0000}"/>
    <cellStyle name="Normal 2 2 68" xfId="35315" xr:uid="{00000000-0005-0000-0000-0000088A0000}"/>
    <cellStyle name="Normal 2 2 69" xfId="35316" xr:uid="{00000000-0005-0000-0000-0000098A0000}"/>
    <cellStyle name="Normal 2 2 7" xfId="35317" xr:uid="{00000000-0005-0000-0000-00000A8A0000}"/>
    <cellStyle name="Normal 2 2 7 2" xfId="35318" xr:uid="{00000000-0005-0000-0000-00000B8A0000}"/>
    <cellStyle name="Normal 2 2 7 3" xfId="35319" xr:uid="{00000000-0005-0000-0000-00000C8A0000}"/>
    <cellStyle name="Normal 2 2 7 4" xfId="35320" xr:uid="{00000000-0005-0000-0000-00000D8A0000}"/>
    <cellStyle name="Normal 2 2 7 5" xfId="35321" xr:uid="{00000000-0005-0000-0000-00000E8A0000}"/>
    <cellStyle name="Normal 2 2 70" xfId="35322" xr:uid="{00000000-0005-0000-0000-00000F8A0000}"/>
    <cellStyle name="Normal 2 2 71" xfId="35323" xr:uid="{00000000-0005-0000-0000-0000108A0000}"/>
    <cellStyle name="Normal 2 2 72" xfId="35324" xr:uid="{00000000-0005-0000-0000-0000118A0000}"/>
    <cellStyle name="Normal 2 2 73" xfId="35325" xr:uid="{00000000-0005-0000-0000-0000128A0000}"/>
    <cellStyle name="Normal 2 2 74" xfId="35326" xr:uid="{00000000-0005-0000-0000-0000138A0000}"/>
    <cellStyle name="Normal 2 2 75" xfId="35327" xr:uid="{00000000-0005-0000-0000-0000148A0000}"/>
    <cellStyle name="Normal 2 2 76" xfId="35328" xr:uid="{00000000-0005-0000-0000-0000158A0000}"/>
    <cellStyle name="Normal 2 2 77" xfId="35329" xr:uid="{00000000-0005-0000-0000-0000168A0000}"/>
    <cellStyle name="Normal 2 2 78" xfId="35330" xr:uid="{00000000-0005-0000-0000-0000178A0000}"/>
    <cellStyle name="Normal 2 2 79" xfId="35331" xr:uid="{00000000-0005-0000-0000-0000188A0000}"/>
    <cellStyle name="Normal 2 2 8" xfId="35332" xr:uid="{00000000-0005-0000-0000-0000198A0000}"/>
    <cellStyle name="Normal 2 2 8 2" xfId="35333" xr:uid="{00000000-0005-0000-0000-00001A8A0000}"/>
    <cellStyle name="Normal 2 2 8 3" xfId="35334" xr:uid="{00000000-0005-0000-0000-00001B8A0000}"/>
    <cellStyle name="Normal 2 2 8 4" xfId="35335" xr:uid="{00000000-0005-0000-0000-00001C8A0000}"/>
    <cellStyle name="Normal 2 2 8 5" xfId="35336" xr:uid="{00000000-0005-0000-0000-00001D8A0000}"/>
    <cellStyle name="Normal 2 2 80" xfId="35337" xr:uid="{00000000-0005-0000-0000-00001E8A0000}"/>
    <cellStyle name="Normal 2 2 81" xfId="35338" xr:uid="{00000000-0005-0000-0000-00001F8A0000}"/>
    <cellStyle name="Normal 2 2 82" xfId="35339" xr:uid="{00000000-0005-0000-0000-0000208A0000}"/>
    <cellStyle name="Normal 2 2 83" xfId="35340" xr:uid="{00000000-0005-0000-0000-0000218A0000}"/>
    <cellStyle name="Normal 2 2 84" xfId="35341" xr:uid="{00000000-0005-0000-0000-0000228A0000}"/>
    <cellStyle name="Normal 2 2 85" xfId="35342" xr:uid="{00000000-0005-0000-0000-0000238A0000}"/>
    <cellStyle name="Normal 2 2 86" xfId="35343" xr:uid="{00000000-0005-0000-0000-0000248A0000}"/>
    <cellStyle name="Normal 2 2 87" xfId="35344" xr:uid="{00000000-0005-0000-0000-0000258A0000}"/>
    <cellStyle name="Normal 2 2 88" xfId="35345" xr:uid="{00000000-0005-0000-0000-0000268A0000}"/>
    <cellStyle name="Normal 2 2 89" xfId="35346" xr:uid="{00000000-0005-0000-0000-0000278A0000}"/>
    <cellStyle name="Normal 2 2 9" xfId="35347" xr:uid="{00000000-0005-0000-0000-0000288A0000}"/>
    <cellStyle name="Normal 2 2 9 2" xfId="35348" xr:uid="{00000000-0005-0000-0000-0000298A0000}"/>
    <cellStyle name="Normal 2 2 9 3" xfId="35349" xr:uid="{00000000-0005-0000-0000-00002A8A0000}"/>
    <cellStyle name="Normal 2 2 9 4" xfId="35350" xr:uid="{00000000-0005-0000-0000-00002B8A0000}"/>
    <cellStyle name="Normal 2 2 9 5" xfId="35351" xr:uid="{00000000-0005-0000-0000-00002C8A0000}"/>
    <cellStyle name="Normal 2 2 90" xfId="35352" xr:uid="{00000000-0005-0000-0000-00002D8A0000}"/>
    <cellStyle name="Normal 2 2 91" xfId="35353" xr:uid="{00000000-0005-0000-0000-00002E8A0000}"/>
    <cellStyle name="Normal 2 2 92" xfId="35354" xr:uid="{00000000-0005-0000-0000-00002F8A0000}"/>
    <cellStyle name="Normal 2 2 93" xfId="35355" xr:uid="{00000000-0005-0000-0000-0000308A0000}"/>
    <cellStyle name="Normal 2 2 94" xfId="35356" xr:uid="{00000000-0005-0000-0000-0000318A0000}"/>
    <cellStyle name="Normal 2 2 95" xfId="35357" xr:uid="{00000000-0005-0000-0000-0000328A0000}"/>
    <cellStyle name="Normal 2 2 96" xfId="35358" xr:uid="{00000000-0005-0000-0000-0000338A0000}"/>
    <cellStyle name="Normal 2 2 97" xfId="35359" xr:uid="{00000000-0005-0000-0000-0000348A0000}"/>
    <cellStyle name="Normal 2 2 98" xfId="35360" xr:uid="{00000000-0005-0000-0000-0000358A0000}"/>
    <cellStyle name="Normal 2 2 99" xfId="35361" xr:uid="{00000000-0005-0000-0000-0000368A0000}"/>
    <cellStyle name="Normal 2 20" xfId="35362" xr:uid="{00000000-0005-0000-0000-0000378A0000}"/>
    <cellStyle name="Normal 2 20 2" xfId="35363" xr:uid="{00000000-0005-0000-0000-0000388A0000}"/>
    <cellStyle name="Normal 2 20 3" xfId="35364" xr:uid="{00000000-0005-0000-0000-0000398A0000}"/>
    <cellStyle name="Normal 2 20 4" xfId="35365" xr:uid="{00000000-0005-0000-0000-00003A8A0000}"/>
    <cellStyle name="Normal 2 20 5" xfId="35366" xr:uid="{00000000-0005-0000-0000-00003B8A0000}"/>
    <cellStyle name="Normal 2 21" xfId="35367" xr:uid="{00000000-0005-0000-0000-00003C8A0000}"/>
    <cellStyle name="Normal 2 21 2" xfId="35368" xr:uid="{00000000-0005-0000-0000-00003D8A0000}"/>
    <cellStyle name="Normal 2 21 3" xfId="35369" xr:uid="{00000000-0005-0000-0000-00003E8A0000}"/>
    <cellStyle name="Normal 2 21 4" xfId="35370" xr:uid="{00000000-0005-0000-0000-00003F8A0000}"/>
    <cellStyle name="Normal 2 21 5" xfId="35371" xr:uid="{00000000-0005-0000-0000-0000408A0000}"/>
    <cellStyle name="Normal 2 22" xfId="35372" xr:uid="{00000000-0005-0000-0000-0000418A0000}"/>
    <cellStyle name="Normal 2 22 2" xfId="35373" xr:uid="{00000000-0005-0000-0000-0000428A0000}"/>
    <cellStyle name="Normal 2 22 3" xfId="35374" xr:uid="{00000000-0005-0000-0000-0000438A0000}"/>
    <cellStyle name="Normal 2 22 4" xfId="35375" xr:uid="{00000000-0005-0000-0000-0000448A0000}"/>
    <cellStyle name="Normal 2 22 5" xfId="35376" xr:uid="{00000000-0005-0000-0000-0000458A0000}"/>
    <cellStyle name="Normal 2 23" xfId="35377" xr:uid="{00000000-0005-0000-0000-0000468A0000}"/>
    <cellStyle name="Normal 2 23 10" xfId="35378" xr:uid="{00000000-0005-0000-0000-0000478A0000}"/>
    <cellStyle name="Normal 2 23 10 2" xfId="35379" xr:uid="{00000000-0005-0000-0000-0000488A0000}"/>
    <cellStyle name="Normal 2 23 10 3" xfId="35380" xr:uid="{00000000-0005-0000-0000-0000498A0000}"/>
    <cellStyle name="Normal 2 23 10 4" xfId="35381" xr:uid="{00000000-0005-0000-0000-00004A8A0000}"/>
    <cellStyle name="Normal 2 23 10 5" xfId="35382" xr:uid="{00000000-0005-0000-0000-00004B8A0000}"/>
    <cellStyle name="Normal 2 23 11" xfId="35383" xr:uid="{00000000-0005-0000-0000-00004C8A0000}"/>
    <cellStyle name="Normal 2 23 11 2" xfId="35384" xr:uid="{00000000-0005-0000-0000-00004D8A0000}"/>
    <cellStyle name="Normal 2 23 11 3" xfId="35385" xr:uid="{00000000-0005-0000-0000-00004E8A0000}"/>
    <cellStyle name="Normal 2 23 11 4" xfId="35386" xr:uid="{00000000-0005-0000-0000-00004F8A0000}"/>
    <cellStyle name="Normal 2 23 11 5" xfId="35387" xr:uid="{00000000-0005-0000-0000-0000508A0000}"/>
    <cellStyle name="Normal 2 23 12" xfId="35388" xr:uid="{00000000-0005-0000-0000-0000518A0000}"/>
    <cellStyle name="Normal 2 23 12 2" xfId="35389" xr:uid="{00000000-0005-0000-0000-0000528A0000}"/>
    <cellStyle name="Normal 2 23 12 3" xfId="35390" xr:uid="{00000000-0005-0000-0000-0000538A0000}"/>
    <cellStyle name="Normal 2 23 12 4" xfId="35391" xr:uid="{00000000-0005-0000-0000-0000548A0000}"/>
    <cellStyle name="Normal 2 23 12 5" xfId="35392" xr:uid="{00000000-0005-0000-0000-0000558A0000}"/>
    <cellStyle name="Normal 2 23 13" xfId="35393" xr:uid="{00000000-0005-0000-0000-0000568A0000}"/>
    <cellStyle name="Normal 2 23 13 2" xfId="35394" xr:uid="{00000000-0005-0000-0000-0000578A0000}"/>
    <cellStyle name="Normal 2 23 13 3" xfId="35395" xr:uid="{00000000-0005-0000-0000-0000588A0000}"/>
    <cellStyle name="Normal 2 23 13 4" xfId="35396" xr:uid="{00000000-0005-0000-0000-0000598A0000}"/>
    <cellStyle name="Normal 2 23 13 5" xfId="35397" xr:uid="{00000000-0005-0000-0000-00005A8A0000}"/>
    <cellStyle name="Normal 2 23 14" xfId="35398" xr:uid="{00000000-0005-0000-0000-00005B8A0000}"/>
    <cellStyle name="Normal 2 23 14 2" xfId="35399" xr:uid="{00000000-0005-0000-0000-00005C8A0000}"/>
    <cellStyle name="Normal 2 23 14 3" xfId="35400" xr:uid="{00000000-0005-0000-0000-00005D8A0000}"/>
    <cellStyle name="Normal 2 23 14 4" xfId="35401" xr:uid="{00000000-0005-0000-0000-00005E8A0000}"/>
    <cellStyle name="Normal 2 23 14 5" xfId="35402" xr:uid="{00000000-0005-0000-0000-00005F8A0000}"/>
    <cellStyle name="Normal 2 23 15" xfId="35403" xr:uid="{00000000-0005-0000-0000-0000608A0000}"/>
    <cellStyle name="Normal 2 23 15 2" xfId="35404" xr:uid="{00000000-0005-0000-0000-0000618A0000}"/>
    <cellStyle name="Normal 2 23 15 3" xfId="35405" xr:uid="{00000000-0005-0000-0000-0000628A0000}"/>
    <cellStyle name="Normal 2 23 15 4" xfId="35406" xr:uid="{00000000-0005-0000-0000-0000638A0000}"/>
    <cellStyle name="Normal 2 23 15 5" xfId="35407" xr:uid="{00000000-0005-0000-0000-0000648A0000}"/>
    <cellStyle name="Normal 2 23 16" xfId="35408" xr:uid="{00000000-0005-0000-0000-0000658A0000}"/>
    <cellStyle name="Normal 2 23 16 2" xfId="35409" xr:uid="{00000000-0005-0000-0000-0000668A0000}"/>
    <cellStyle name="Normal 2 23 16 3" xfId="35410" xr:uid="{00000000-0005-0000-0000-0000678A0000}"/>
    <cellStyle name="Normal 2 23 16 4" xfId="35411" xr:uid="{00000000-0005-0000-0000-0000688A0000}"/>
    <cellStyle name="Normal 2 23 16 5" xfId="35412" xr:uid="{00000000-0005-0000-0000-0000698A0000}"/>
    <cellStyle name="Normal 2 23 17" xfId="35413" xr:uid="{00000000-0005-0000-0000-00006A8A0000}"/>
    <cellStyle name="Normal 2 23 17 2" xfId="35414" xr:uid="{00000000-0005-0000-0000-00006B8A0000}"/>
    <cellStyle name="Normal 2 23 17 3" xfId="35415" xr:uid="{00000000-0005-0000-0000-00006C8A0000}"/>
    <cellStyle name="Normal 2 23 17 4" xfId="35416" xr:uid="{00000000-0005-0000-0000-00006D8A0000}"/>
    <cellStyle name="Normal 2 23 17 5" xfId="35417" xr:uid="{00000000-0005-0000-0000-00006E8A0000}"/>
    <cellStyle name="Normal 2 23 18" xfId="35418" xr:uid="{00000000-0005-0000-0000-00006F8A0000}"/>
    <cellStyle name="Normal 2 23 19" xfId="35419" xr:uid="{00000000-0005-0000-0000-0000708A0000}"/>
    <cellStyle name="Normal 2 23 2" xfId="35420" xr:uid="{00000000-0005-0000-0000-0000718A0000}"/>
    <cellStyle name="Normal 2 23 2 10" xfId="35421" xr:uid="{00000000-0005-0000-0000-0000728A0000}"/>
    <cellStyle name="Normal 2 23 2 10 10" xfId="35422" xr:uid="{00000000-0005-0000-0000-0000738A0000}"/>
    <cellStyle name="Normal 2 23 2 10 11" xfId="35423" xr:uid="{00000000-0005-0000-0000-0000748A0000}"/>
    <cellStyle name="Normal 2 23 2 10 12" xfId="35424" xr:uid="{00000000-0005-0000-0000-0000758A0000}"/>
    <cellStyle name="Normal 2 23 2 10 13" xfId="35425" xr:uid="{00000000-0005-0000-0000-0000768A0000}"/>
    <cellStyle name="Normal 2 23 2 10 2" xfId="35426" xr:uid="{00000000-0005-0000-0000-0000778A0000}"/>
    <cellStyle name="Normal 2 23 2 10 2 2" xfId="35427" xr:uid="{00000000-0005-0000-0000-0000788A0000}"/>
    <cellStyle name="Normal 2 23 2 10 2 3" xfId="35428" xr:uid="{00000000-0005-0000-0000-0000798A0000}"/>
    <cellStyle name="Normal 2 23 2 10 2 4" xfId="35429" xr:uid="{00000000-0005-0000-0000-00007A8A0000}"/>
    <cellStyle name="Normal 2 23 2 10 2 5" xfId="35430" xr:uid="{00000000-0005-0000-0000-00007B8A0000}"/>
    <cellStyle name="Normal 2 23 2 10 3" xfId="35431" xr:uid="{00000000-0005-0000-0000-00007C8A0000}"/>
    <cellStyle name="Normal 2 23 2 10 3 2" xfId="35432" xr:uid="{00000000-0005-0000-0000-00007D8A0000}"/>
    <cellStyle name="Normal 2 23 2 10 3 3" xfId="35433" xr:uid="{00000000-0005-0000-0000-00007E8A0000}"/>
    <cellStyle name="Normal 2 23 2 10 3 4" xfId="35434" xr:uid="{00000000-0005-0000-0000-00007F8A0000}"/>
    <cellStyle name="Normal 2 23 2 10 3 5" xfId="35435" xr:uid="{00000000-0005-0000-0000-0000808A0000}"/>
    <cellStyle name="Normal 2 23 2 10 4" xfId="35436" xr:uid="{00000000-0005-0000-0000-0000818A0000}"/>
    <cellStyle name="Normal 2 23 2 10 4 2" xfId="35437" xr:uid="{00000000-0005-0000-0000-0000828A0000}"/>
    <cellStyle name="Normal 2 23 2 10 4 3" xfId="35438" xr:uid="{00000000-0005-0000-0000-0000838A0000}"/>
    <cellStyle name="Normal 2 23 2 10 4 4" xfId="35439" xr:uid="{00000000-0005-0000-0000-0000848A0000}"/>
    <cellStyle name="Normal 2 23 2 10 4 5" xfId="35440" xr:uid="{00000000-0005-0000-0000-0000858A0000}"/>
    <cellStyle name="Normal 2 23 2 10 5" xfId="35441" xr:uid="{00000000-0005-0000-0000-0000868A0000}"/>
    <cellStyle name="Normal 2 23 2 10 5 2" xfId="35442" xr:uid="{00000000-0005-0000-0000-0000878A0000}"/>
    <cellStyle name="Normal 2 23 2 10 5 3" xfId="35443" xr:uid="{00000000-0005-0000-0000-0000888A0000}"/>
    <cellStyle name="Normal 2 23 2 10 5 4" xfId="35444" xr:uid="{00000000-0005-0000-0000-0000898A0000}"/>
    <cellStyle name="Normal 2 23 2 10 5 5" xfId="35445" xr:uid="{00000000-0005-0000-0000-00008A8A0000}"/>
    <cellStyle name="Normal 2 23 2 10 6" xfId="35446" xr:uid="{00000000-0005-0000-0000-00008B8A0000}"/>
    <cellStyle name="Normal 2 23 2 10 6 2" xfId="35447" xr:uid="{00000000-0005-0000-0000-00008C8A0000}"/>
    <cellStyle name="Normal 2 23 2 10 6 3" xfId="35448" xr:uid="{00000000-0005-0000-0000-00008D8A0000}"/>
    <cellStyle name="Normal 2 23 2 10 6 4" xfId="35449" xr:uid="{00000000-0005-0000-0000-00008E8A0000}"/>
    <cellStyle name="Normal 2 23 2 10 6 5" xfId="35450" xr:uid="{00000000-0005-0000-0000-00008F8A0000}"/>
    <cellStyle name="Normal 2 23 2 10 7" xfId="35451" xr:uid="{00000000-0005-0000-0000-0000908A0000}"/>
    <cellStyle name="Normal 2 23 2 10 7 2" xfId="35452" xr:uid="{00000000-0005-0000-0000-0000918A0000}"/>
    <cellStyle name="Normal 2 23 2 10 7 3" xfId="35453" xr:uid="{00000000-0005-0000-0000-0000928A0000}"/>
    <cellStyle name="Normal 2 23 2 10 7 4" xfId="35454" xr:uid="{00000000-0005-0000-0000-0000938A0000}"/>
    <cellStyle name="Normal 2 23 2 10 7 5" xfId="35455" xr:uid="{00000000-0005-0000-0000-0000948A0000}"/>
    <cellStyle name="Normal 2 23 2 10 8" xfId="35456" xr:uid="{00000000-0005-0000-0000-0000958A0000}"/>
    <cellStyle name="Normal 2 23 2 10 8 2" xfId="35457" xr:uid="{00000000-0005-0000-0000-0000968A0000}"/>
    <cellStyle name="Normal 2 23 2 10 8 3" xfId="35458" xr:uid="{00000000-0005-0000-0000-0000978A0000}"/>
    <cellStyle name="Normal 2 23 2 10 8 4" xfId="35459" xr:uid="{00000000-0005-0000-0000-0000988A0000}"/>
    <cellStyle name="Normal 2 23 2 10 8 5" xfId="35460" xr:uid="{00000000-0005-0000-0000-0000998A0000}"/>
    <cellStyle name="Normal 2 23 2 10 9" xfId="35461" xr:uid="{00000000-0005-0000-0000-00009A8A0000}"/>
    <cellStyle name="Normal 2 23 2 10 9 2" xfId="35462" xr:uid="{00000000-0005-0000-0000-00009B8A0000}"/>
    <cellStyle name="Normal 2 23 2 10 9 3" xfId="35463" xr:uid="{00000000-0005-0000-0000-00009C8A0000}"/>
    <cellStyle name="Normal 2 23 2 10 9 4" xfId="35464" xr:uid="{00000000-0005-0000-0000-00009D8A0000}"/>
    <cellStyle name="Normal 2 23 2 10 9 5" xfId="35465" xr:uid="{00000000-0005-0000-0000-00009E8A0000}"/>
    <cellStyle name="Normal 2 23 2 11" xfId="35466" xr:uid="{00000000-0005-0000-0000-00009F8A0000}"/>
    <cellStyle name="Normal 2 23 2 11 2" xfId="35467" xr:uid="{00000000-0005-0000-0000-0000A08A0000}"/>
    <cellStyle name="Normal 2 23 2 11 3" xfId="35468" xr:uid="{00000000-0005-0000-0000-0000A18A0000}"/>
    <cellStyle name="Normal 2 23 2 11 4" xfId="35469" xr:uid="{00000000-0005-0000-0000-0000A28A0000}"/>
    <cellStyle name="Normal 2 23 2 11 5" xfId="35470" xr:uid="{00000000-0005-0000-0000-0000A38A0000}"/>
    <cellStyle name="Normal 2 23 2 12" xfId="35471" xr:uid="{00000000-0005-0000-0000-0000A48A0000}"/>
    <cellStyle name="Normal 2 23 2 12 2" xfId="35472" xr:uid="{00000000-0005-0000-0000-0000A58A0000}"/>
    <cellStyle name="Normal 2 23 2 12 3" xfId="35473" xr:uid="{00000000-0005-0000-0000-0000A68A0000}"/>
    <cellStyle name="Normal 2 23 2 12 4" xfId="35474" xr:uid="{00000000-0005-0000-0000-0000A78A0000}"/>
    <cellStyle name="Normal 2 23 2 12 5" xfId="35475" xr:uid="{00000000-0005-0000-0000-0000A88A0000}"/>
    <cellStyle name="Normal 2 23 2 13" xfId="35476" xr:uid="{00000000-0005-0000-0000-0000A98A0000}"/>
    <cellStyle name="Normal 2 23 2 13 2" xfId="35477" xr:uid="{00000000-0005-0000-0000-0000AA8A0000}"/>
    <cellStyle name="Normal 2 23 2 13 3" xfId="35478" xr:uid="{00000000-0005-0000-0000-0000AB8A0000}"/>
    <cellStyle name="Normal 2 23 2 13 4" xfId="35479" xr:uid="{00000000-0005-0000-0000-0000AC8A0000}"/>
    <cellStyle name="Normal 2 23 2 13 5" xfId="35480" xr:uid="{00000000-0005-0000-0000-0000AD8A0000}"/>
    <cellStyle name="Normal 2 23 2 14" xfId="35481" xr:uid="{00000000-0005-0000-0000-0000AE8A0000}"/>
    <cellStyle name="Normal 2 23 2 14 10" xfId="35482" xr:uid="{00000000-0005-0000-0000-0000AF8A0000}"/>
    <cellStyle name="Normal 2 23 2 14 2" xfId="35483" xr:uid="{00000000-0005-0000-0000-0000B08A0000}"/>
    <cellStyle name="Normal 2 23 2 14 2 2" xfId="35484" xr:uid="{00000000-0005-0000-0000-0000B18A0000}"/>
    <cellStyle name="Normal 2 23 2 14 2 3" xfId="35485" xr:uid="{00000000-0005-0000-0000-0000B28A0000}"/>
    <cellStyle name="Normal 2 23 2 14 2 4" xfId="35486" xr:uid="{00000000-0005-0000-0000-0000B38A0000}"/>
    <cellStyle name="Normal 2 23 2 14 2 5" xfId="35487" xr:uid="{00000000-0005-0000-0000-0000B48A0000}"/>
    <cellStyle name="Normal 2 23 2 14 3" xfId="35488" xr:uid="{00000000-0005-0000-0000-0000B58A0000}"/>
    <cellStyle name="Normal 2 23 2 14 3 2" xfId="35489" xr:uid="{00000000-0005-0000-0000-0000B68A0000}"/>
    <cellStyle name="Normal 2 23 2 14 3 3" xfId="35490" xr:uid="{00000000-0005-0000-0000-0000B78A0000}"/>
    <cellStyle name="Normal 2 23 2 14 3 4" xfId="35491" xr:uid="{00000000-0005-0000-0000-0000B88A0000}"/>
    <cellStyle name="Normal 2 23 2 14 3 5" xfId="35492" xr:uid="{00000000-0005-0000-0000-0000B98A0000}"/>
    <cellStyle name="Normal 2 23 2 14 4" xfId="35493" xr:uid="{00000000-0005-0000-0000-0000BA8A0000}"/>
    <cellStyle name="Normal 2 23 2 14 4 2" xfId="35494" xr:uid="{00000000-0005-0000-0000-0000BB8A0000}"/>
    <cellStyle name="Normal 2 23 2 14 4 3" xfId="35495" xr:uid="{00000000-0005-0000-0000-0000BC8A0000}"/>
    <cellStyle name="Normal 2 23 2 14 4 4" xfId="35496" xr:uid="{00000000-0005-0000-0000-0000BD8A0000}"/>
    <cellStyle name="Normal 2 23 2 14 4 5" xfId="35497" xr:uid="{00000000-0005-0000-0000-0000BE8A0000}"/>
    <cellStyle name="Normal 2 23 2 14 5" xfId="35498" xr:uid="{00000000-0005-0000-0000-0000BF8A0000}"/>
    <cellStyle name="Normal 2 23 2 14 5 2" xfId="35499" xr:uid="{00000000-0005-0000-0000-0000C08A0000}"/>
    <cellStyle name="Normal 2 23 2 14 5 3" xfId="35500" xr:uid="{00000000-0005-0000-0000-0000C18A0000}"/>
    <cellStyle name="Normal 2 23 2 14 5 4" xfId="35501" xr:uid="{00000000-0005-0000-0000-0000C28A0000}"/>
    <cellStyle name="Normal 2 23 2 14 5 5" xfId="35502" xr:uid="{00000000-0005-0000-0000-0000C38A0000}"/>
    <cellStyle name="Normal 2 23 2 14 6" xfId="35503" xr:uid="{00000000-0005-0000-0000-0000C48A0000}"/>
    <cellStyle name="Normal 2 23 2 14 6 2" xfId="35504" xr:uid="{00000000-0005-0000-0000-0000C58A0000}"/>
    <cellStyle name="Normal 2 23 2 14 6 3" xfId="35505" xr:uid="{00000000-0005-0000-0000-0000C68A0000}"/>
    <cellStyle name="Normal 2 23 2 14 6 4" xfId="35506" xr:uid="{00000000-0005-0000-0000-0000C78A0000}"/>
    <cellStyle name="Normal 2 23 2 14 6 5" xfId="35507" xr:uid="{00000000-0005-0000-0000-0000C88A0000}"/>
    <cellStyle name="Normal 2 23 2 14 7" xfId="35508" xr:uid="{00000000-0005-0000-0000-0000C98A0000}"/>
    <cellStyle name="Normal 2 23 2 14 8" xfId="35509" xr:uid="{00000000-0005-0000-0000-0000CA8A0000}"/>
    <cellStyle name="Normal 2 23 2 14 9" xfId="35510" xr:uid="{00000000-0005-0000-0000-0000CB8A0000}"/>
    <cellStyle name="Normal 2 23 2 15" xfId="35511" xr:uid="{00000000-0005-0000-0000-0000CC8A0000}"/>
    <cellStyle name="Normal 2 23 2 15 10" xfId="35512" xr:uid="{00000000-0005-0000-0000-0000CD8A0000}"/>
    <cellStyle name="Normal 2 23 2 15 2" xfId="35513" xr:uid="{00000000-0005-0000-0000-0000CE8A0000}"/>
    <cellStyle name="Normal 2 23 2 15 2 2" xfId="35514" xr:uid="{00000000-0005-0000-0000-0000CF8A0000}"/>
    <cellStyle name="Normal 2 23 2 15 2 3" xfId="35515" xr:uid="{00000000-0005-0000-0000-0000D08A0000}"/>
    <cellStyle name="Normal 2 23 2 15 2 4" xfId="35516" xr:uid="{00000000-0005-0000-0000-0000D18A0000}"/>
    <cellStyle name="Normal 2 23 2 15 2 5" xfId="35517" xr:uid="{00000000-0005-0000-0000-0000D28A0000}"/>
    <cellStyle name="Normal 2 23 2 15 3" xfId="35518" xr:uid="{00000000-0005-0000-0000-0000D38A0000}"/>
    <cellStyle name="Normal 2 23 2 15 3 2" xfId="35519" xr:uid="{00000000-0005-0000-0000-0000D48A0000}"/>
    <cellStyle name="Normal 2 23 2 15 3 3" xfId="35520" xr:uid="{00000000-0005-0000-0000-0000D58A0000}"/>
    <cellStyle name="Normal 2 23 2 15 3 4" xfId="35521" xr:uid="{00000000-0005-0000-0000-0000D68A0000}"/>
    <cellStyle name="Normal 2 23 2 15 3 5" xfId="35522" xr:uid="{00000000-0005-0000-0000-0000D78A0000}"/>
    <cellStyle name="Normal 2 23 2 15 4" xfId="35523" xr:uid="{00000000-0005-0000-0000-0000D88A0000}"/>
    <cellStyle name="Normal 2 23 2 15 4 2" xfId="35524" xr:uid="{00000000-0005-0000-0000-0000D98A0000}"/>
    <cellStyle name="Normal 2 23 2 15 4 3" xfId="35525" xr:uid="{00000000-0005-0000-0000-0000DA8A0000}"/>
    <cellStyle name="Normal 2 23 2 15 4 4" xfId="35526" xr:uid="{00000000-0005-0000-0000-0000DB8A0000}"/>
    <cellStyle name="Normal 2 23 2 15 4 5" xfId="35527" xr:uid="{00000000-0005-0000-0000-0000DC8A0000}"/>
    <cellStyle name="Normal 2 23 2 15 5" xfId="35528" xr:uid="{00000000-0005-0000-0000-0000DD8A0000}"/>
    <cellStyle name="Normal 2 23 2 15 5 2" xfId="35529" xr:uid="{00000000-0005-0000-0000-0000DE8A0000}"/>
    <cellStyle name="Normal 2 23 2 15 5 3" xfId="35530" xr:uid="{00000000-0005-0000-0000-0000DF8A0000}"/>
    <cellStyle name="Normal 2 23 2 15 5 4" xfId="35531" xr:uid="{00000000-0005-0000-0000-0000E08A0000}"/>
    <cellStyle name="Normal 2 23 2 15 5 5" xfId="35532" xr:uid="{00000000-0005-0000-0000-0000E18A0000}"/>
    <cellStyle name="Normal 2 23 2 15 6" xfId="35533" xr:uid="{00000000-0005-0000-0000-0000E28A0000}"/>
    <cellStyle name="Normal 2 23 2 15 6 2" xfId="35534" xr:uid="{00000000-0005-0000-0000-0000E38A0000}"/>
    <cellStyle name="Normal 2 23 2 15 6 3" xfId="35535" xr:uid="{00000000-0005-0000-0000-0000E48A0000}"/>
    <cellStyle name="Normal 2 23 2 15 6 4" xfId="35536" xr:uid="{00000000-0005-0000-0000-0000E58A0000}"/>
    <cellStyle name="Normal 2 23 2 15 6 5" xfId="35537" xr:uid="{00000000-0005-0000-0000-0000E68A0000}"/>
    <cellStyle name="Normal 2 23 2 15 7" xfId="35538" xr:uid="{00000000-0005-0000-0000-0000E78A0000}"/>
    <cellStyle name="Normal 2 23 2 15 8" xfId="35539" xr:uid="{00000000-0005-0000-0000-0000E88A0000}"/>
    <cellStyle name="Normal 2 23 2 15 9" xfId="35540" xr:uid="{00000000-0005-0000-0000-0000E98A0000}"/>
    <cellStyle name="Normal 2 23 2 16" xfId="35541" xr:uid="{00000000-0005-0000-0000-0000EA8A0000}"/>
    <cellStyle name="Normal 2 23 2 17" xfId="35542" xr:uid="{00000000-0005-0000-0000-0000EB8A0000}"/>
    <cellStyle name="Normal 2 23 2 18" xfId="35543" xr:uid="{00000000-0005-0000-0000-0000EC8A0000}"/>
    <cellStyle name="Normal 2 23 2 19" xfId="35544" xr:uid="{00000000-0005-0000-0000-0000ED8A0000}"/>
    <cellStyle name="Normal 2 23 2 2" xfId="35545" xr:uid="{00000000-0005-0000-0000-0000EE8A0000}"/>
    <cellStyle name="Normal 2 23 2 2 10" xfId="35546" xr:uid="{00000000-0005-0000-0000-0000EF8A0000}"/>
    <cellStyle name="Normal 2 23 2 2 10 2" xfId="35547" xr:uid="{00000000-0005-0000-0000-0000F08A0000}"/>
    <cellStyle name="Normal 2 23 2 2 10 3" xfId="35548" xr:uid="{00000000-0005-0000-0000-0000F18A0000}"/>
    <cellStyle name="Normal 2 23 2 2 10 4" xfId="35549" xr:uid="{00000000-0005-0000-0000-0000F28A0000}"/>
    <cellStyle name="Normal 2 23 2 2 10 5" xfId="35550" xr:uid="{00000000-0005-0000-0000-0000F38A0000}"/>
    <cellStyle name="Normal 2 23 2 2 11" xfId="35551" xr:uid="{00000000-0005-0000-0000-0000F48A0000}"/>
    <cellStyle name="Normal 2 23 2 2 11 2" xfId="35552" xr:uid="{00000000-0005-0000-0000-0000F58A0000}"/>
    <cellStyle name="Normal 2 23 2 2 11 3" xfId="35553" xr:uid="{00000000-0005-0000-0000-0000F68A0000}"/>
    <cellStyle name="Normal 2 23 2 2 11 4" xfId="35554" xr:uid="{00000000-0005-0000-0000-0000F78A0000}"/>
    <cellStyle name="Normal 2 23 2 2 11 5" xfId="35555" xr:uid="{00000000-0005-0000-0000-0000F88A0000}"/>
    <cellStyle name="Normal 2 23 2 2 12" xfId="35556" xr:uid="{00000000-0005-0000-0000-0000F98A0000}"/>
    <cellStyle name="Normal 2 23 2 2 12 2" xfId="35557" xr:uid="{00000000-0005-0000-0000-0000FA8A0000}"/>
    <cellStyle name="Normal 2 23 2 2 12 3" xfId="35558" xr:uid="{00000000-0005-0000-0000-0000FB8A0000}"/>
    <cellStyle name="Normal 2 23 2 2 12 4" xfId="35559" xr:uid="{00000000-0005-0000-0000-0000FC8A0000}"/>
    <cellStyle name="Normal 2 23 2 2 12 5" xfId="35560" xr:uid="{00000000-0005-0000-0000-0000FD8A0000}"/>
    <cellStyle name="Normal 2 23 2 2 13" xfId="35561" xr:uid="{00000000-0005-0000-0000-0000FE8A0000}"/>
    <cellStyle name="Normal 2 23 2 2 14" xfId="35562" xr:uid="{00000000-0005-0000-0000-0000FF8A0000}"/>
    <cellStyle name="Normal 2 23 2 2 15" xfId="35563" xr:uid="{00000000-0005-0000-0000-0000008B0000}"/>
    <cellStyle name="Normal 2 23 2 2 16" xfId="35564" xr:uid="{00000000-0005-0000-0000-0000018B0000}"/>
    <cellStyle name="Normal 2 23 2 2 2" xfId="35565" xr:uid="{00000000-0005-0000-0000-0000028B0000}"/>
    <cellStyle name="Normal 2 23 2 2 2 2" xfId="35566" xr:uid="{00000000-0005-0000-0000-0000038B0000}"/>
    <cellStyle name="Normal 2 23 2 2 2 3" xfId="35567" xr:uid="{00000000-0005-0000-0000-0000048B0000}"/>
    <cellStyle name="Normal 2 23 2 2 2 4" xfId="35568" xr:uid="{00000000-0005-0000-0000-0000058B0000}"/>
    <cellStyle name="Normal 2 23 2 2 2 5" xfId="35569" xr:uid="{00000000-0005-0000-0000-0000068B0000}"/>
    <cellStyle name="Normal 2 23 2 2 3" xfId="35570" xr:uid="{00000000-0005-0000-0000-0000078B0000}"/>
    <cellStyle name="Normal 2 23 2 2 3 2" xfId="35571" xr:uid="{00000000-0005-0000-0000-0000088B0000}"/>
    <cellStyle name="Normal 2 23 2 2 3 3" xfId="35572" xr:uid="{00000000-0005-0000-0000-0000098B0000}"/>
    <cellStyle name="Normal 2 23 2 2 3 4" xfId="35573" xr:uid="{00000000-0005-0000-0000-00000A8B0000}"/>
    <cellStyle name="Normal 2 23 2 2 3 5" xfId="35574" xr:uid="{00000000-0005-0000-0000-00000B8B0000}"/>
    <cellStyle name="Normal 2 23 2 2 4" xfId="35575" xr:uid="{00000000-0005-0000-0000-00000C8B0000}"/>
    <cellStyle name="Normal 2 23 2 2 4 2" xfId="35576" xr:uid="{00000000-0005-0000-0000-00000D8B0000}"/>
    <cellStyle name="Normal 2 23 2 2 4 3" xfId="35577" xr:uid="{00000000-0005-0000-0000-00000E8B0000}"/>
    <cellStyle name="Normal 2 23 2 2 4 4" xfId="35578" xr:uid="{00000000-0005-0000-0000-00000F8B0000}"/>
    <cellStyle name="Normal 2 23 2 2 4 5" xfId="35579" xr:uid="{00000000-0005-0000-0000-0000108B0000}"/>
    <cellStyle name="Normal 2 23 2 2 5" xfId="35580" xr:uid="{00000000-0005-0000-0000-0000118B0000}"/>
    <cellStyle name="Normal 2 23 2 2 5 2" xfId="35581" xr:uid="{00000000-0005-0000-0000-0000128B0000}"/>
    <cellStyle name="Normal 2 23 2 2 5 3" xfId="35582" xr:uid="{00000000-0005-0000-0000-0000138B0000}"/>
    <cellStyle name="Normal 2 23 2 2 5 4" xfId="35583" xr:uid="{00000000-0005-0000-0000-0000148B0000}"/>
    <cellStyle name="Normal 2 23 2 2 5 5" xfId="35584" xr:uid="{00000000-0005-0000-0000-0000158B0000}"/>
    <cellStyle name="Normal 2 23 2 2 6" xfId="35585" xr:uid="{00000000-0005-0000-0000-0000168B0000}"/>
    <cellStyle name="Normal 2 23 2 2 6 2" xfId="35586" xr:uid="{00000000-0005-0000-0000-0000178B0000}"/>
    <cellStyle name="Normal 2 23 2 2 6 3" xfId="35587" xr:uid="{00000000-0005-0000-0000-0000188B0000}"/>
    <cellStyle name="Normal 2 23 2 2 6 4" xfId="35588" xr:uid="{00000000-0005-0000-0000-0000198B0000}"/>
    <cellStyle name="Normal 2 23 2 2 6 5" xfId="35589" xr:uid="{00000000-0005-0000-0000-00001A8B0000}"/>
    <cellStyle name="Normal 2 23 2 2 7" xfId="35590" xr:uid="{00000000-0005-0000-0000-00001B8B0000}"/>
    <cellStyle name="Normal 2 23 2 2 7 2" xfId="35591" xr:uid="{00000000-0005-0000-0000-00001C8B0000}"/>
    <cellStyle name="Normal 2 23 2 2 7 3" xfId="35592" xr:uid="{00000000-0005-0000-0000-00001D8B0000}"/>
    <cellStyle name="Normal 2 23 2 2 7 4" xfId="35593" xr:uid="{00000000-0005-0000-0000-00001E8B0000}"/>
    <cellStyle name="Normal 2 23 2 2 7 5" xfId="35594" xr:uid="{00000000-0005-0000-0000-00001F8B0000}"/>
    <cellStyle name="Normal 2 23 2 2 8" xfId="35595" xr:uid="{00000000-0005-0000-0000-0000208B0000}"/>
    <cellStyle name="Normal 2 23 2 2 8 2" xfId="35596" xr:uid="{00000000-0005-0000-0000-0000218B0000}"/>
    <cellStyle name="Normal 2 23 2 2 8 3" xfId="35597" xr:uid="{00000000-0005-0000-0000-0000228B0000}"/>
    <cellStyle name="Normal 2 23 2 2 8 4" xfId="35598" xr:uid="{00000000-0005-0000-0000-0000238B0000}"/>
    <cellStyle name="Normal 2 23 2 2 8 5" xfId="35599" xr:uid="{00000000-0005-0000-0000-0000248B0000}"/>
    <cellStyle name="Normal 2 23 2 2 9" xfId="35600" xr:uid="{00000000-0005-0000-0000-0000258B0000}"/>
    <cellStyle name="Normal 2 23 2 2 9 2" xfId="35601" xr:uid="{00000000-0005-0000-0000-0000268B0000}"/>
    <cellStyle name="Normal 2 23 2 2 9 3" xfId="35602" xr:uid="{00000000-0005-0000-0000-0000278B0000}"/>
    <cellStyle name="Normal 2 23 2 2 9 4" xfId="35603" xr:uid="{00000000-0005-0000-0000-0000288B0000}"/>
    <cellStyle name="Normal 2 23 2 2 9 5" xfId="35604" xr:uid="{00000000-0005-0000-0000-0000298B0000}"/>
    <cellStyle name="Normal 2 23 2 20" xfId="35605" xr:uid="{00000000-0005-0000-0000-00002A8B0000}"/>
    <cellStyle name="Normal 2 23 2 21" xfId="35606" xr:uid="{00000000-0005-0000-0000-00002B8B0000}"/>
    <cellStyle name="Normal 2 23 2 22" xfId="35607" xr:uid="{00000000-0005-0000-0000-00002C8B0000}"/>
    <cellStyle name="Normal 2 23 2 23" xfId="35608" xr:uid="{00000000-0005-0000-0000-00002D8B0000}"/>
    <cellStyle name="Normal 2 23 2 24" xfId="35609" xr:uid="{00000000-0005-0000-0000-00002E8B0000}"/>
    <cellStyle name="Normal 2 23 2 25" xfId="35610" xr:uid="{00000000-0005-0000-0000-00002F8B0000}"/>
    <cellStyle name="Normal 2 23 2 26" xfId="35611" xr:uid="{00000000-0005-0000-0000-0000308B0000}"/>
    <cellStyle name="Normal 2 23 2 27" xfId="35612" xr:uid="{00000000-0005-0000-0000-0000318B0000}"/>
    <cellStyle name="Normal 2 23 2 28" xfId="35613" xr:uid="{00000000-0005-0000-0000-0000328B0000}"/>
    <cellStyle name="Normal 2 23 2 29" xfId="35614" xr:uid="{00000000-0005-0000-0000-0000338B0000}"/>
    <cellStyle name="Normal 2 23 2 3" xfId="35615" xr:uid="{00000000-0005-0000-0000-0000348B0000}"/>
    <cellStyle name="Normal 2 23 2 3 2" xfId="35616" xr:uid="{00000000-0005-0000-0000-0000358B0000}"/>
    <cellStyle name="Normal 2 23 2 3 3" xfId="35617" xr:uid="{00000000-0005-0000-0000-0000368B0000}"/>
    <cellStyle name="Normal 2 23 2 3 4" xfId="35618" xr:uid="{00000000-0005-0000-0000-0000378B0000}"/>
    <cellStyle name="Normal 2 23 2 3 5" xfId="35619" xr:uid="{00000000-0005-0000-0000-0000388B0000}"/>
    <cellStyle name="Normal 2 23 2 30" xfId="35620" xr:uid="{00000000-0005-0000-0000-0000398B0000}"/>
    <cellStyle name="Normal 2 23 2 31" xfId="35621" xr:uid="{00000000-0005-0000-0000-00003A8B0000}"/>
    <cellStyle name="Normal 2 23 2 32" xfId="35622" xr:uid="{00000000-0005-0000-0000-00003B8B0000}"/>
    <cellStyle name="Normal 2 23 2 33" xfId="35623" xr:uid="{00000000-0005-0000-0000-00003C8B0000}"/>
    <cellStyle name="Normal 2 23 2 34" xfId="35624" xr:uid="{00000000-0005-0000-0000-00003D8B0000}"/>
    <cellStyle name="Normal 2 23 2 35" xfId="35625" xr:uid="{00000000-0005-0000-0000-00003E8B0000}"/>
    <cellStyle name="Normal 2 23 2 36" xfId="35626" xr:uid="{00000000-0005-0000-0000-00003F8B0000}"/>
    <cellStyle name="Normal 2 23 2 37" xfId="35627" xr:uid="{00000000-0005-0000-0000-0000408B0000}"/>
    <cellStyle name="Normal 2 23 2 38" xfId="35628" xr:uid="{00000000-0005-0000-0000-0000418B0000}"/>
    <cellStyle name="Normal 2 23 2 39" xfId="35629" xr:uid="{00000000-0005-0000-0000-0000428B0000}"/>
    <cellStyle name="Normal 2 23 2 4" xfId="35630" xr:uid="{00000000-0005-0000-0000-0000438B0000}"/>
    <cellStyle name="Normal 2 23 2 4 2" xfId="35631" xr:uid="{00000000-0005-0000-0000-0000448B0000}"/>
    <cellStyle name="Normal 2 23 2 4 3" xfId="35632" xr:uid="{00000000-0005-0000-0000-0000458B0000}"/>
    <cellStyle name="Normal 2 23 2 4 4" xfId="35633" xr:uid="{00000000-0005-0000-0000-0000468B0000}"/>
    <cellStyle name="Normal 2 23 2 4 5" xfId="35634" xr:uid="{00000000-0005-0000-0000-0000478B0000}"/>
    <cellStyle name="Normal 2 23 2 40" xfId="35635" xr:uid="{00000000-0005-0000-0000-0000488B0000}"/>
    <cellStyle name="Normal 2 23 2 41" xfId="35636" xr:uid="{00000000-0005-0000-0000-0000498B0000}"/>
    <cellStyle name="Normal 2 23 2 42" xfId="35637" xr:uid="{00000000-0005-0000-0000-00004A8B0000}"/>
    <cellStyle name="Normal 2 23 2 43" xfId="35638" xr:uid="{00000000-0005-0000-0000-00004B8B0000}"/>
    <cellStyle name="Normal 2 23 2 44" xfId="35639" xr:uid="{00000000-0005-0000-0000-00004C8B0000}"/>
    <cellStyle name="Normal 2 23 2 45" xfId="35640" xr:uid="{00000000-0005-0000-0000-00004D8B0000}"/>
    <cellStyle name="Normal 2 23 2 46" xfId="35641" xr:uid="{00000000-0005-0000-0000-00004E8B0000}"/>
    <cellStyle name="Normal 2 23 2 47" xfId="35642" xr:uid="{00000000-0005-0000-0000-00004F8B0000}"/>
    <cellStyle name="Normal 2 23 2 48" xfId="35643" xr:uid="{00000000-0005-0000-0000-0000508B0000}"/>
    <cellStyle name="Normal 2 23 2 49" xfId="35644" xr:uid="{00000000-0005-0000-0000-0000518B0000}"/>
    <cellStyle name="Normal 2 23 2 5" xfId="35645" xr:uid="{00000000-0005-0000-0000-0000528B0000}"/>
    <cellStyle name="Normal 2 23 2 5 2" xfId="35646" xr:uid="{00000000-0005-0000-0000-0000538B0000}"/>
    <cellStyle name="Normal 2 23 2 5 3" xfId="35647" xr:uid="{00000000-0005-0000-0000-0000548B0000}"/>
    <cellStyle name="Normal 2 23 2 5 4" xfId="35648" xr:uid="{00000000-0005-0000-0000-0000558B0000}"/>
    <cellStyle name="Normal 2 23 2 5 5" xfId="35649" xr:uid="{00000000-0005-0000-0000-0000568B0000}"/>
    <cellStyle name="Normal 2 23 2 50" xfId="35650" xr:uid="{00000000-0005-0000-0000-0000578B0000}"/>
    <cellStyle name="Normal 2 23 2 51" xfId="35651" xr:uid="{00000000-0005-0000-0000-0000588B0000}"/>
    <cellStyle name="Normal 2 23 2 52" xfId="35652" xr:uid="{00000000-0005-0000-0000-0000598B0000}"/>
    <cellStyle name="Normal 2 23 2 6" xfId="35653" xr:uid="{00000000-0005-0000-0000-00005A8B0000}"/>
    <cellStyle name="Normal 2 23 2 6 2" xfId="35654" xr:uid="{00000000-0005-0000-0000-00005B8B0000}"/>
    <cellStyle name="Normal 2 23 2 6 3" xfId="35655" xr:uid="{00000000-0005-0000-0000-00005C8B0000}"/>
    <cellStyle name="Normal 2 23 2 6 4" xfId="35656" xr:uid="{00000000-0005-0000-0000-00005D8B0000}"/>
    <cellStyle name="Normal 2 23 2 6 5" xfId="35657" xr:uid="{00000000-0005-0000-0000-00005E8B0000}"/>
    <cellStyle name="Normal 2 23 2 7" xfId="35658" xr:uid="{00000000-0005-0000-0000-00005F8B0000}"/>
    <cellStyle name="Normal 2 23 2 7 10" xfId="35659" xr:uid="{00000000-0005-0000-0000-0000608B0000}"/>
    <cellStyle name="Normal 2 23 2 7 10 2" xfId="35660" xr:uid="{00000000-0005-0000-0000-0000618B0000}"/>
    <cellStyle name="Normal 2 23 2 7 10 3" xfId="35661" xr:uid="{00000000-0005-0000-0000-0000628B0000}"/>
    <cellStyle name="Normal 2 23 2 7 10 4" xfId="35662" xr:uid="{00000000-0005-0000-0000-0000638B0000}"/>
    <cellStyle name="Normal 2 23 2 7 10 5" xfId="35663" xr:uid="{00000000-0005-0000-0000-0000648B0000}"/>
    <cellStyle name="Normal 2 23 2 7 11" xfId="35664" xr:uid="{00000000-0005-0000-0000-0000658B0000}"/>
    <cellStyle name="Normal 2 23 2 7 12" xfId="35665" xr:uid="{00000000-0005-0000-0000-0000668B0000}"/>
    <cellStyle name="Normal 2 23 2 7 13" xfId="35666" xr:uid="{00000000-0005-0000-0000-0000678B0000}"/>
    <cellStyle name="Normal 2 23 2 7 14" xfId="35667" xr:uid="{00000000-0005-0000-0000-0000688B0000}"/>
    <cellStyle name="Normal 2 23 2 7 2" xfId="35668" xr:uid="{00000000-0005-0000-0000-0000698B0000}"/>
    <cellStyle name="Normal 2 23 2 7 2 2" xfId="35669" xr:uid="{00000000-0005-0000-0000-00006A8B0000}"/>
    <cellStyle name="Normal 2 23 2 7 2 3" xfId="35670" xr:uid="{00000000-0005-0000-0000-00006B8B0000}"/>
    <cellStyle name="Normal 2 23 2 7 2 4" xfId="35671" xr:uid="{00000000-0005-0000-0000-00006C8B0000}"/>
    <cellStyle name="Normal 2 23 2 7 2 5" xfId="35672" xr:uid="{00000000-0005-0000-0000-00006D8B0000}"/>
    <cellStyle name="Normal 2 23 2 7 3" xfId="35673" xr:uid="{00000000-0005-0000-0000-00006E8B0000}"/>
    <cellStyle name="Normal 2 23 2 7 3 2" xfId="35674" xr:uid="{00000000-0005-0000-0000-00006F8B0000}"/>
    <cellStyle name="Normal 2 23 2 7 3 3" xfId="35675" xr:uid="{00000000-0005-0000-0000-0000708B0000}"/>
    <cellStyle name="Normal 2 23 2 7 3 4" xfId="35676" xr:uid="{00000000-0005-0000-0000-0000718B0000}"/>
    <cellStyle name="Normal 2 23 2 7 3 5" xfId="35677" xr:uid="{00000000-0005-0000-0000-0000728B0000}"/>
    <cellStyle name="Normal 2 23 2 7 4" xfId="35678" xr:uid="{00000000-0005-0000-0000-0000738B0000}"/>
    <cellStyle name="Normal 2 23 2 7 4 2" xfId="35679" xr:uid="{00000000-0005-0000-0000-0000748B0000}"/>
    <cellStyle name="Normal 2 23 2 7 4 3" xfId="35680" xr:uid="{00000000-0005-0000-0000-0000758B0000}"/>
    <cellStyle name="Normal 2 23 2 7 4 4" xfId="35681" xr:uid="{00000000-0005-0000-0000-0000768B0000}"/>
    <cellStyle name="Normal 2 23 2 7 4 5" xfId="35682" xr:uid="{00000000-0005-0000-0000-0000778B0000}"/>
    <cellStyle name="Normal 2 23 2 7 5" xfId="35683" xr:uid="{00000000-0005-0000-0000-0000788B0000}"/>
    <cellStyle name="Normal 2 23 2 7 5 2" xfId="35684" xr:uid="{00000000-0005-0000-0000-0000798B0000}"/>
    <cellStyle name="Normal 2 23 2 7 5 3" xfId="35685" xr:uid="{00000000-0005-0000-0000-00007A8B0000}"/>
    <cellStyle name="Normal 2 23 2 7 5 4" xfId="35686" xr:uid="{00000000-0005-0000-0000-00007B8B0000}"/>
    <cellStyle name="Normal 2 23 2 7 5 5" xfId="35687" xr:uid="{00000000-0005-0000-0000-00007C8B0000}"/>
    <cellStyle name="Normal 2 23 2 7 6" xfId="35688" xr:uid="{00000000-0005-0000-0000-00007D8B0000}"/>
    <cellStyle name="Normal 2 23 2 7 6 2" xfId="35689" xr:uid="{00000000-0005-0000-0000-00007E8B0000}"/>
    <cellStyle name="Normal 2 23 2 7 6 3" xfId="35690" xr:uid="{00000000-0005-0000-0000-00007F8B0000}"/>
    <cellStyle name="Normal 2 23 2 7 6 4" xfId="35691" xr:uid="{00000000-0005-0000-0000-0000808B0000}"/>
    <cellStyle name="Normal 2 23 2 7 6 5" xfId="35692" xr:uid="{00000000-0005-0000-0000-0000818B0000}"/>
    <cellStyle name="Normal 2 23 2 7 7" xfId="35693" xr:uid="{00000000-0005-0000-0000-0000828B0000}"/>
    <cellStyle name="Normal 2 23 2 7 7 2" xfId="35694" xr:uid="{00000000-0005-0000-0000-0000838B0000}"/>
    <cellStyle name="Normal 2 23 2 7 7 3" xfId="35695" xr:uid="{00000000-0005-0000-0000-0000848B0000}"/>
    <cellStyle name="Normal 2 23 2 7 7 4" xfId="35696" xr:uid="{00000000-0005-0000-0000-0000858B0000}"/>
    <cellStyle name="Normal 2 23 2 7 7 5" xfId="35697" xr:uid="{00000000-0005-0000-0000-0000868B0000}"/>
    <cellStyle name="Normal 2 23 2 7 8" xfId="35698" xr:uid="{00000000-0005-0000-0000-0000878B0000}"/>
    <cellStyle name="Normal 2 23 2 7 8 2" xfId="35699" xr:uid="{00000000-0005-0000-0000-0000888B0000}"/>
    <cellStyle name="Normal 2 23 2 7 8 3" xfId="35700" xr:uid="{00000000-0005-0000-0000-0000898B0000}"/>
    <cellStyle name="Normal 2 23 2 7 8 4" xfId="35701" xr:uid="{00000000-0005-0000-0000-00008A8B0000}"/>
    <cellStyle name="Normal 2 23 2 7 8 5" xfId="35702" xr:uid="{00000000-0005-0000-0000-00008B8B0000}"/>
    <cellStyle name="Normal 2 23 2 7 9" xfId="35703" xr:uid="{00000000-0005-0000-0000-00008C8B0000}"/>
    <cellStyle name="Normal 2 23 2 7 9 2" xfId="35704" xr:uid="{00000000-0005-0000-0000-00008D8B0000}"/>
    <cellStyle name="Normal 2 23 2 7 9 3" xfId="35705" xr:uid="{00000000-0005-0000-0000-00008E8B0000}"/>
    <cellStyle name="Normal 2 23 2 7 9 4" xfId="35706" xr:uid="{00000000-0005-0000-0000-00008F8B0000}"/>
    <cellStyle name="Normal 2 23 2 7 9 5" xfId="35707" xr:uid="{00000000-0005-0000-0000-0000908B0000}"/>
    <cellStyle name="Normal 2 23 2 8" xfId="35708" xr:uid="{00000000-0005-0000-0000-0000918B0000}"/>
    <cellStyle name="Normal 2 23 2 8 10" xfId="35709" xr:uid="{00000000-0005-0000-0000-0000928B0000}"/>
    <cellStyle name="Normal 2 23 2 8 10 2" xfId="35710" xr:uid="{00000000-0005-0000-0000-0000938B0000}"/>
    <cellStyle name="Normal 2 23 2 8 10 3" xfId="35711" xr:uid="{00000000-0005-0000-0000-0000948B0000}"/>
    <cellStyle name="Normal 2 23 2 8 10 4" xfId="35712" xr:uid="{00000000-0005-0000-0000-0000958B0000}"/>
    <cellStyle name="Normal 2 23 2 8 10 5" xfId="35713" xr:uid="{00000000-0005-0000-0000-0000968B0000}"/>
    <cellStyle name="Normal 2 23 2 8 11" xfId="35714" xr:uid="{00000000-0005-0000-0000-0000978B0000}"/>
    <cellStyle name="Normal 2 23 2 8 12" xfId="35715" xr:uid="{00000000-0005-0000-0000-0000988B0000}"/>
    <cellStyle name="Normal 2 23 2 8 13" xfId="35716" xr:uid="{00000000-0005-0000-0000-0000998B0000}"/>
    <cellStyle name="Normal 2 23 2 8 14" xfId="35717" xr:uid="{00000000-0005-0000-0000-00009A8B0000}"/>
    <cellStyle name="Normal 2 23 2 8 2" xfId="35718" xr:uid="{00000000-0005-0000-0000-00009B8B0000}"/>
    <cellStyle name="Normal 2 23 2 8 2 2" xfId="35719" xr:uid="{00000000-0005-0000-0000-00009C8B0000}"/>
    <cellStyle name="Normal 2 23 2 8 2 3" xfId="35720" xr:uid="{00000000-0005-0000-0000-00009D8B0000}"/>
    <cellStyle name="Normal 2 23 2 8 2 4" xfId="35721" xr:uid="{00000000-0005-0000-0000-00009E8B0000}"/>
    <cellStyle name="Normal 2 23 2 8 2 5" xfId="35722" xr:uid="{00000000-0005-0000-0000-00009F8B0000}"/>
    <cellStyle name="Normal 2 23 2 8 3" xfId="35723" xr:uid="{00000000-0005-0000-0000-0000A08B0000}"/>
    <cellStyle name="Normal 2 23 2 8 3 2" xfId="35724" xr:uid="{00000000-0005-0000-0000-0000A18B0000}"/>
    <cellStyle name="Normal 2 23 2 8 3 3" xfId="35725" xr:uid="{00000000-0005-0000-0000-0000A28B0000}"/>
    <cellStyle name="Normal 2 23 2 8 3 4" xfId="35726" xr:uid="{00000000-0005-0000-0000-0000A38B0000}"/>
    <cellStyle name="Normal 2 23 2 8 3 5" xfId="35727" xr:uid="{00000000-0005-0000-0000-0000A48B0000}"/>
    <cellStyle name="Normal 2 23 2 8 4" xfId="35728" xr:uid="{00000000-0005-0000-0000-0000A58B0000}"/>
    <cellStyle name="Normal 2 23 2 8 4 2" xfId="35729" xr:uid="{00000000-0005-0000-0000-0000A68B0000}"/>
    <cellStyle name="Normal 2 23 2 8 4 3" xfId="35730" xr:uid="{00000000-0005-0000-0000-0000A78B0000}"/>
    <cellStyle name="Normal 2 23 2 8 4 4" xfId="35731" xr:uid="{00000000-0005-0000-0000-0000A88B0000}"/>
    <cellStyle name="Normal 2 23 2 8 4 5" xfId="35732" xr:uid="{00000000-0005-0000-0000-0000A98B0000}"/>
    <cellStyle name="Normal 2 23 2 8 5" xfId="35733" xr:uid="{00000000-0005-0000-0000-0000AA8B0000}"/>
    <cellStyle name="Normal 2 23 2 8 5 2" xfId="35734" xr:uid="{00000000-0005-0000-0000-0000AB8B0000}"/>
    <cellStyle name="Normal 2 23 2 8 5 3" xfId="35735" xr:uid="{00000000-0005-0000-0000-0000AC8B0000}"/>
    <cellStyle name="Normal 2 23 2 8 5 4" xfId="35736" xr:uid="{00000000-0005-0000-0000-0000AD8B0000}"/>
    <cellStyle name="Normal 2 23 2 8 5 5" xfId="35737" xr:uid="{00000000-0005-0000-0000-0000AE8B0000}"/>
    <cellStyle name="Normal 2 23 2 8 6" xfId="35738" xr:uid="{00000000-0005-0000-0000-0000AF8B0000}"/>
    <cellStyle name="Normal 2 23 2 8 6 2" xfId="35739" xr:uid="{00000000-0005-0000-0000-0000B08B0000}"/>
    <cellStyle name="Normal 2 23 2 8 6 3" xfId="35740" xr:uid="{00000000-0005-0000-0000-0000B18B0000}"/>
    <cellStyle name="Normal 2 23 2 8 6 4" xfId="35741" xr:uid="{00000000-0005-0000-0000-0000B28B0000}"/>
    <cellStyle name="Normal 2 23 2 8 6 5" xfId="35742" xr:uid="{00000000-0005-0000-0000-0000B38B0000}"/>
    <cellStyle name="Normal 2 23 2 8 7" xfId="35743" xr:uid="{00000000-0005-0000-0000-0000B48B0000}"/>
    <cellStyle name="Normal 2 23 2 8 7 2" xfId="35744" xr:uid="{00000000-0005-0000-0000-0000B58B0000}"/>
    <cellStyle name="Normal 2 23 2 8 7 3" xfId="35745" xr:uid="{00000000-0005-0000-0000-0000B68B0000}"/>
    <cellStyle name="Normal 2 23 2 8 7 4" xfId="35746" xr:uid="{00000000-0005-0000-0000-0000B78B0000}"/>
    <cellStyle name="Normal 2 23 2 8 7 5" xfId="35747" xr:uid="{00000000-0005-0000-0000-0000B88B0000}"/>
    <cellStyle name="Normal 2 23 2 8 8" xfId="35748" xr:uid="{00000000-0005-0000-0000-0000B98B0000}"/>
    <cellStyle name="Normal 2 23 2 8 8 2" xfId="35749" xr:uid="{00000000-0005-0000-0000-0000BA8B0000}"/>
    <cellStyle name="Normal 2 23 2 8 8 3" xfId="35750" xr:uid="{00000000-0005-0000-0000-0000BB8B0000}"/>
    <cellStyle name="Normal 2 23 2 8 8 4" xfId="35751" xr:uid="{00000000-0005-0000-0000-0000BC8B0000}"/>
    <cellStyle name="Normal 2 23 2 8 8 5" xfId="35752" xr:uid="{00000000-0005-0000-0000-0000BD8B0000}"/>
    <cellStyle name="Normal 2 23 2 8 9" xfId="35753" xr:uid="{00000000-0005-0000-0000-0000BE8B0000}"/>
    <cellStyle name="Normal 2 23 2 8 9 2" xfId="35754" xr:uid="{00000000-0005-0000-0000-0000BF8B0000}"/>
    <cellStyle name="Normal 2 23 2 8 9 3" xfId="35755" xr:uid="{00000000-0005-0000-0000-0000C08B0000}"/>
    <cellStyle name="Normal 2 23 2 8 9 4" xfId="35756" xr:uid="{00000000-0005-0000-0000-0000C18B0000}"/>
    <cellStyle name="Normal 2 23 2 8 9 5" xfId="35757" xr:uid="{00000000-0005-0000-0000-0000C28B0000}"/>
    <cellStyle name="Normal 2 23 2 9" xfId="35758" xr:uid="{00000000-0005-0000-0000-0000C38B0000}"/>
    <cellStyle name="Normal 2 23 2 9 2" xfId="35759" xr:uid="{00000000-0005-0000-0000-0000C48B0000}"/>
    <cellStyle name="Normal 2 23 2 9 3" xfId="35760" xr:uid="{00000000-0005-0000-0000-0000C58B0000}"/>
    <cellStyle name="Normal 2 23 2 9 4" xfId="35761" xr:uid="{00000000-0005-0000-0000-0000C68B0000}"/>
    <cellStyle name="Normal 2 23 2 9 5" xfId="35762" xr:uid="{00000000-0005-0000-0000-0000C78B0000}"/>
    <cellStyle name="Normal 2 23 20" xfId="35763" xr:uid="{00000000-0005-0000-0000-0000C88B0000}"/>
    <cellStyle name="Normal 2 23 21" xfId="35764" xr:uid="{00000000-0005-0000-0000-0000C98B0000}"/>
    <cellStyle name="Normal 2 23 22" xfId="35765" xr:uid="{00000000-0005-0000-0000-0000CA8B0000}"/>
    <cellStyle name="Normal 2 23 23" xfId="35766" xr:uid="{00000000-0005-0000-0000-0000CB8B0000}"/>
    <cellStyle name="Normal 2 23 24" xfId="35767" xr:uid="{00000000-0005-0000-0000-0000CC8B0000}"/>
    <cellStyle name="Normal 2 23 25" xfId="35768" xr:uid="{00000000-0005-0000-0000-0000CD8B0000}"/>
    <cellStyle name="Normal 2 23 26" xfId="35769" xr:uid="{00000000-0005-0000-0000-0000CE8B0000}"/>
    <cellStyle name="Normal 2 23 27" xfId="35770" xr:uid="{00000000-0005-0000-0000-0000CF8B0000}"/>
    <cellStyle name="Normal 2 23 28" xfId="35771" xr:uid="{00000000-0005-0000-0000-0000D08B0000}"/>
    <cellStyle name="Normal 2 23 29" xfId="35772" xr:uid="{00000000-0005-0000-0000-0000D18B0000}"/>
    <cellStyle name="Normal 2 23 3" xfId="35773" xr:uid="{00000000-0005-0000-0000-0000D28B0000}"/>
    <cellStyle name="Normal 2 23 3 2" xfId="35774" xr:uid="{00000000-0005-0000-0000-0000D38B0000}"/>
    <cellStyle name="Normal 2 23 3 3" xfId="35775" xr:uid="{00000000-0005-0000-0000-0000D48B0000}"/>
    <cellStyle name="Normal 2 23 3 4" xfId="35776" xr:uid="{00000000-0005-0000-0000-0000D58B0000}"/>
    <cellStyle name="Normal 2 23 3 5" xfId="35777" xr:uid="{00000000-0005-0000-0000-0000D68B0000}"/>
    <cellStyle name="Normal 2 23 30" xfId="35778" xr:uid="{00000000-0005-0000-0000-0000D78B0000}"/>
    <cellStyle name="Normal 2 23 31" xfId="35779" xr:uid="{00000000-0005-0000-0000-0000D88B0000}"/>
    <cellStyle name="Normal 2 23 32" xfId="35780" xr:uid="{00000000-0005-0000-0000-0000D98B0000}"/>
    <cellStyle name="Normal 2 23 33" xfId="35781" xr:uid="{00000000-0005-0000-0000-0000DA8B0000}"/>
    <cellStyle name="Normal 2 23 34" xfId="35782" xr:uid="{00000000-0005-0000-0000-0000DB8B0000}"/>
    <cellStyle name="Normal 2 23 35" xfId="35783" xr:uid="{00000000-0005-0000-0000-0000DC8B0000}"/>
    <cellStyle name="Normal 2 23 36" xfId="35784" xr:uid="{00000000-0005-0000-0000-0000DD8B0000}"/>
    <cellStyle name="Normal 2 23 37" xfId="35785" xr:uid="{00000000-0005-0000-0000-0000DE8B0000}"/>
    <cellStyle name="Normal 2 23 38" xfId="35786" xr:uid="{00000000-0005-0000-0000-0000DF8B0000}"/>
    <cellStyle name="Normal 2 23 39" xfId="35787" xr:uid="{00000000-0005-0000-0000-0000E08B0000}"/>
    <cellStyle name="Normal 2 23 4" xfId="35788" xr:uid="{00000000-0005-0000-0000-0000E18B0000}"/>
    <cellStyle name="Normal 2 23 4 2" xfId="35789" xr:uid="{00000000-0005-0000-0000-0000E28B0000}"/>
    <cellStyle name="Normal 2 23 4 3" xfId="35790" xr:uid="{00000000-0005-0000-0000-0000E38B0000}"/>
    <cellStyle name="Normal 2 23 4 4" xfId="35791" xr:uid="{00000000-0005-0000-0000-0000E48B0000}"/>
    <cellStyle name="Normal 2 23 4 5" xfId="35792" xr:uid="{00000000-0005-0000-0000-0000E58B0000}"/>
    <cellStyle name="Normal 2 23 40" xfId="35793" xr:uid="{00000000-0005-0000-0000-0000E68B0000}"/>
    <cellStyle name="Normal 2 23 41" xfId="35794" xr:uid="{00000000-0005-0000-0000-0000E78B0000}"/>
    <cellStyle name="Normal 2 23 42" xfId="35795" xr:uid="{00000000-0005-0000-0000-0000E88B0000}"/>
    <cellStyle name="Normal 2 23 43" xfId="35796" xr:uid="{00000000-0005-0000-0000-0000E98B0000}"/>
    <cellStyle name="Normal 2 23 44" xfId="35797" xr:uid="{00000000-0005-0000-0000-0000EA8B0000}"/>
    <cellStyle name="Normal 2 23 45" xfId="35798" xr:uid="{00000000-0005-0000-0000-0000EB8B0000}"/>
    <cellStyle name="Normal 2 23 46" xfId="35799" xr:uid="{00000000-0005-0000-0000-0000EC8B0000}"/>
    <cellStyle name="Normal 2 23 47" xfId="35800" xr:uid="{00000000-0005-0000-0000-0000ED8B0000}"/>
    <cellStyle name="Normal 2 23 48" xfId="35801" xr:uid="{00000000-0005-0000-0000-0000EE8B0000}"/>
    <cellStyle name="Normal 2 23 49" xfId="35802" xr:uid="{00000000-0005-0000-0000-0000EF8B0000}"/>
    <cellStyle name="Normal 2 23 5" xfId="35803" xr:uid="{00000000-0005-0000-0000-0000F08B0000}"/>
    <cellStyle name="Normal 2 23 5 2" xfId="35804" xr:uid="{00000000-0005-0000-0000-0000F18B0000}"/>
    <cellStyle name="Normal 2 23 5 3" xfId="35805" xr:uid="{00000000-0005-0000-0000-0000F28B0000}"/>
    <cellStyle name="Normal 2 23 5 4" xfId="35806" xr:uid="{00000000-0005-0000-0000-0000F38B0000}"/>
    <cellStyle name="Normal 2 23 5 5" xfId="35807" xr:uid="{00000000-0005-0000-0000-0000F48B0000}"/>
    <cellStyle name="Normal 2 23 50" xfId="35808" xr:uid="{00000000-0005-0000-0000-0000F58B0000}"/>
    <cellStyle name="Normal 2 23 51" xfId="35809" xr:uid="{00000000-0005-0000-0000-0000F68B0000}"/>
    <cellStyle name="Normal 2 23 52" xfId="35810" xr:uid="{00000000-0005-0000-0000-0000F78B0000}"/>
    <cellStyle name="Normal 2 23 53" xfId="35811" xr:uid="{00000000-0005-0000-0000-0000F88B0000}"/>
    <cellStyle name="Normal 2 23 54" xfId="35812" xr:uid="{00000000-0005-0000-0000-0000F98B0000}"/>
    <cellStyle name="Normal 2 23 55" xfId="35813" xr:uid="{00000000-0005-0000-0000-0000FA8B0000}"/>
    <cellStyle name="Normal 2 23 56" xfId="35814" xr:uid="{00000000-0005-0000-0000-0000FB8B0000}"/>
    <cellStyle name="Normal 2 23 57" xfId="35815" xr:uid="{00000000-0005-0000-0000-0000FC8B0000}"/>
    <cellStyle name="Normal 2 23 58" xfId="35816" xr:uid="{00000000-0005-0000-0000-0000FD8B0000}"/>
    <cellStyle name="Normal 2 23 59" xfId="35817" xr:uid="{00000000-0005-0000-0000-0000FE8B0000}"/>
    <cellStyle name="Normal 2 23 6" xfId="35818" xr:uid="{00000000-0005-0000-0000-0000FF8B0000}"/>
    <cellStyle name="Normal 2 23 6 2" xfId="35819" xr:uid="{00000000-0005-0000-0000-0000008C0000}"/>
    <cellStyle name="Normal 2 23 6 3" xfId="35820" xr:uid="{00000000-0005-0000-0000-0000018C0000}"/>
    <cellStyle name="Normal 2 23 6 4" xfId="35821" xr:uid="{00000000-0005-0000-0000-0000028C0000}"/>
    <cellStyle name="Normal 2 23 6 5" xfId="35822" xr:uid="{00000000-0005-0000-0000-0000038C0000}"/>
    <cellStyle name="Normal 2 23 60" xfId="35823" xr:uid="{00000000-0005-0000-0000-0000048C0000}"/>
    <cellStyle name="Normal 2 23 61" xfId="35824" xr:uid="{00000000-0005-0000-0000-0000058C0000}"/>
    <cellStyle name="Normal 2 23 62" xfId="35825" xr:uid="{00000000-0005-0000-0000-0000068C0000}"/>
    <cellStyle name="Normal 2 23 63" xfId="35826" xr:uid="{00000000-0005-0000-0000-0000078C0000}"/>
    <cellStyle name="Normal 2 23 64" xfId="35827" xr:uid="{00000000-0005-0000-0000-0000088C0000}"/>
    <cellStyle name="Normal 2 23 65" xfId="35828" xr:uid="{00000000-0005-0000-0000-0000098C0000}"/>
    <cellStyle name="Normal 2 23 66" xfId="35829" xr:uid="{00000000-0005-0000-0000-00000A8C0000}"/>
    <cellStyle name="Normal 2 23 67" xfId="35830" xr:uid="{00000000-0005-0000-0000-00000B8C0000}"/>
    <cellStyle name="Normal 2 23 68" xfId="35831" xr:uid="{00000000-0005-0000-0000-00000C8C0000}"/>
    <cellStyle name="Normal 2 23 69" xfId="35832" xr:uid="{00000000-0005-0000-0000-00000D8C0000}"/>
    <cellStyle name="Normal 2 23 7" xfId="35833" xr:uid="{00000000-0005-0000-0000-00000E8C0000}"/>
    <cellStyle name="Normal 2 23 7 2" xfId="35834" xr:uid="{00000000-0005-0000-0000-00000F8C0000}"/>
    <cellStyle name="Normal 2 23 7 3" xfId="35835" xr:uid="{00000000-0005-0000-0000-0000108C0000}"/>
    <cellStyle name="Normal 2 23 7 4" xfId="35836" xr:uid="{00000000-0005-0000-0000-0000118C0000}"/>
    <cellStyle name="Normal 2 23 7 5" xfId="35837" xr:uid="{00000000-0005-0000-0000-0000128C0000}"/>
    <cellStyle name="Normal 2 23 70" xfId="35838" xr:uid="{00000000-0005-0000-0000-0000138C0000}"/>
    <cellStyle name="Normal 2 23 71" xfId="35839" xr:uid="{00000000-0005-0000-0000-0000148C0000}"/>
    <cellStyle name="Normal 2 23 72" xfId="35840" xr:uid="{00000000-0005-0000-0000-0000158C0000}"/>
    <cellStyle name="Normal 2 23 73" xfId="35841" xr:uid="{00000000-0005-0000-0000-0000168C0000}"/>
    <cellStyle name="Normal 2 23 74" xfId="35842" xr:uid="{00000000-0005-0000-0000-0000178C0000}"/>
    <cellStyle name="Normal 2 23 75" xfId="35843" xr:uid="{00000000-0005-0000-0000-0000188C0000}"/>
    <cellStyle name="Normal 2 23 76" xfId="35844" xr:uid="{00000000-0005-0000-0000-0000198C0000}"/>
    <cellStyle name="Normal 2 23 77" xfId="35845" xr:uid="{00000000-0005-0000-0000-00001A8C0000}"/>
    <cellStyle name="Normal 2 23 78" xfId="35846" xr:uid="{00000000-0005-0000-0000-00001B8C0000}"/>
    <cellStyle name="Normal 2 23 79" xfId="35847" xr:uid="{00000000-0005-0000-0000-00001C8C0000}"/>
    <cellStyle name="Normal 2 23 8" xfId="35848" xr:uid="{00000000-0005-0000-0000-00001D8C0000}"/>
    <cellStyle name="Normal 2 23 8 2" xfId="35849" xr:uid="{00000000-0005-0000-0000-00001E8C0000}"/>
    <cellStyle name="Normal 2 23 8 3" xfId="35850" xr:uid="{00000000-0005-0000-0000-00001F8C0000}"/>
    <cellStyle name="Normal 2 23 8 4" xfId="35851" xr:uid="{00000000-0005-0000-0000-0000208C0000}"/>
    <cellStyle name="Normal 2 23 8 5" xfId="35852" xr:uid="{00000000-0005-0000-0000-0000218C0000}"/>
    <cellStyle name="Normal 2 23 80" xfId="35853" xr:uid="{00000000-0005-0000-0000-0000228C0000}"/>
    <cellStyle name="Normal 2 23 81" xfId="35854" xr:uid="{00000000-0005-0000-0000-0000238C0000}"/>
    <cellStyle name="Normal 2 23 82" xfId="35855" xr:uid="{00000000-0005-0000-0000-0000248C0000}"/>
    <cellStyle name="Normal 2 23 83" xfId="35856" xr:uid="{00000000-0005-0000-0000-0000258C0000}"/>
    <cellStyle name="Normal 2 23 84" xfId="35857" xr:uid="{00000000-0005-0000-0000-0000268C0000}"/>
    <cellStyle name="Normal 2 23 85" xfId="35858" xr:uid="{00000000-0005-0000-0000-0000278C0000}"/>
    <cellStyle name="Normal 2 23 86" xfId="35859" xr:uid="{00000000-0005-0000-0000-0000288C0000}"/>
    <cellStyle name="Normal 2 23 87" xfId="35860" xr:uid="{00000000-0005-0000-0000-0000298C0000}"/>
    <cellStyle name="Normal 2 23 88" xfId="35861" xr:uid="{00000000-0005-0000-0000-00002A8C0000}"/>
    <cellStyle name="Normal 2 23 89" xfId="35862" xr:uid="{00000000-0005-0000-0000-00002B8C0000}"/>
    <cellStyle name="Normal 2 23 9" xfId="35863" xr:uid="{00000000-0005-0000-0000-00002C8C0000}"/>
    <cellStyle name="Normal 2 23 9 2" xfId="35864" xr:uid="{00000000-0005-0000-0000-00002D8C0000}"/>
    <cellStyle name="Normal 2 23 9 3" xfId="35865" xr:uid="{00000000-0005-0000-0000-00002E8C0000}"/>
    <cellStyle name="Normal 2 23 9 4" xfId="35866" xr:uid="{00000000-0005-0000-0000-00002F8C0000}"/>
    <cellStyle name="Normal 2 23 9 5" xfId="35867" xr:uid="{00000000-0005-0000-0000-0000308C0000}"/>
    <cellStyle name="Normal 2 23 90" xfId="35868" xr:uid="{00000000-0005-0000-0000-0000318C0000}"/>
    <cellStyle name="Normal 2 23 91" xfId="35869" xr:uid="{00000000-0005-0000-0000-0000328C0000}"/>
    <cellStyle name="Normal 2 23 92" xfId="35870" xr:uid="{00000000-0005-0000-0000-0000338C0000}"/>
    <cellStyle name="Normal 2 23 93" xfId="35871" xr:uid="{00000000-0005-0000-0000-0000348C0000}"/>
    <cellStyle name="Normal 2 23 94" xfId="35872" xr:uid="{00000000-0005-0000-0000-0000358C0000}"/>
    <cellStyle name="Normal 2 23 95" xfId="35873" xr:uid="{00000000-0005-0000-0000-0000368C0000}"/>
    <cellStyle name="Normal 2 23 96" xfId="35874" xr:uid="{00000000-0005-0000-0000-0000378C0000}"/>
    <cellStyle name="Normal 2 23 97" xfId="35875" xr:uid="{00000000-0005-0000-0000-0000388C0000}"/>
    <cellStyle name="Normal 2 23 98" xfId="35876" xr:uid="{00000000-0005-0000-0000-0000398C0000}"/>
    <cellStyle name="Normal 2 23 99" xfId="35877" xr:uid="{00000000-0005-0000-0000-00003A8C0000}"/>
    <cellStyle name="Normal 2 24" xfId="35878" xr:uid="{00000000-0005-0000-0000-00003B8C0000}"/>
    <cellStyle name="Normal 2 24 2" xfId="35879" xr:uid="{00000000-0005-0000-0000-00003C8C0000}"/>
    <cellStyle name="Normal 2 24 3" xfId="35880" xr:uid="{00000000-0005-0000-0000-00003D8C0000}"/>
    <cellStyle name="Normal 2 24 4" xfId="35881" xr:uid="{00000000-0005-0000-0000-00003E8C0000}"/>
    <cellStyle name="Normal 2 24 5" xfId="35882" xr:uid="{00000000-0005-0000-0000-00003F8C0000}"/>
    <cellStyle name="Normal 2 25" xfId="35883" xr:uid="{00000000-0005-0000-0000-0000408C0000}"/>
    <cellStyle name="Normal 2 25 10" xfId="35884" xr:uid="{00000000-0005-0000-0000-0000418C0000}"/>
    <cellStyle name="Normal 2 25 10 2" xfId="35885" xr:uid="{00000000-0005-0000-0000-0000428C0000}"/>
    <cellStyle name="Normal 2 25 10 3" xfId="35886" xr:uid="{00000000-0005-0000-0000-0000438C0000}"/>
    <cellStyle name="Normal 2 25 10 4" xfId="35887" xr:uid="{00000000-0005-0000-0000-0000448C0000}"/>
    <cellStyle name="Normal 2 25 10 5" xfId="35888" xr:uid="{00000000-0005-0000-0000-0000458C0000}"/>
    <cellStyle name="Normal 2 25 11" xfId="35889" xr:uid="{00000000-0005-0000-0000-0000468C0000}"/>
    <cellStyle name="Normal 2 25 11 2" xfId="35890" xr:uid="{00000000-0005-0000-0000-0000478C0000}"/>
    <cellStyle name="Normal 2 25 11 3" xfId="35891" xr:uid="{00000000-0005-0000-0000-0000488C0000}"/>
    <cellStyle name="Normal 2 25 11 4" xfId="35892" xr:uid="{00000000-0005-0000-0000-0000498C0000}"/>
    <cellStyle name="Normal 2 25 11 5" xfId="35893" xr:uid="{00000000-0005-0000-0000-00004A8C0000}"/>
    <cellStyle name="Normal 2 25 12" xfId="35894" xr:uid="{00000000-0005-0000-0000-00004B8C0000}"/>
    <cellStyle name="Normal 2 25 12 2" xfId="35895" xr:uid="{00000000-0005-0000-0000-00004C8C0000}"/>
    <cellStyle name="Normal 2 25 12 3" xfId="35896" xr:uid="{00000000-0005-0000-0000-00004D8C0000}"/>
    <cellStyle name="Normal 2 25 12 4" xfId="35897" xr:uid="{00000000-0005-0000-0000-00004E8C0000}"/>
    <cellStyle name="Normal 2 25 12 5" xfId="35898" xr:uid="{00000000-0005-0000-0000-00004F8C0000}"/>
    <cellStyle name="Normal 2 25 13" xfId="35899" xr:uid="{00000000-0005-0000-0000-0000508C0000}"/>
    <cellStyle name="Normal 2 25 14" xfId="35900" xr:uid="{00000000-0005-0000-0000-0000518C0000}"/>
    <cellStyle name="Normal 2 25 15" xfId="35901" xr:uid="{00000000-0005-0000-0000-0000528C0000}"/>
    <cellStyle name="Normal 2 25 16" xfId="35902" xr:uid="{00000000-0005-0000-0000-0000538C0000}"/>
    <cellStyle name="Normal 2 25 2" xfId="35903" xr:uid="{00000000-0005-0000-0000-0000548C0000}"/>
    <cellStyle name="Normal 2 25 2 10" xfId="35904" xr:uid="{00000000-0005-0000-0000-0000558C0000}"/>
    <cellStyle name="Normal 2 25 2 10 10" xfId="35905" xr:uid="{00000000-0005-0000-0000-0000568C0000}"/>
    <cellStyle name="Normal 2 25 2 10 2" xfId="35906" xr:uid="{00000000-0005-0000-0000-0000578C0000}"/>
    <cellStyle name="Normal 2 25 2 10 2 2" xfId="35907" xr:uid="{00000000-0005-0000-0000-0000588C0000}"/>
    <cellStyle name="Normal 2 25 2 10 2 3" xfId="35908" xr:uid="{00000000-0005-0000-0000-0000598C0000}"/>
    <cellStyle name="Normal 2 25 2 10 2 4" xfId="35909" xr:uid="{00000000-0005-0000-0000-00005A8C0000}"/>
    <cellStyle name="Normal 2 25 2 10 2 5" xfId="35910" xr:uid="{00000000-0005-0000-0000-00005B8C0000}"/>
    <cellStyle name="Normal 2 25 2 10 3" xfId="35911" xr:uid="{00000000-0005-0000-0000-00005C8C0000}"/>
    <cellStyle name="Normal 2 25 2 10 3 2" xfId="35912" xr:uid="{00000000-0005-0000-0000-00005D8C0000}"/>
    <cellStyle name="Normal 2 25 2 10 3 3" xfId="35913" xr:uid="{00000000-0005-0000-0000-00005E8C0000}"/>
    <cellStyle name="Normal 2 25 2 10 3 4" xfId="35914" xr:uid="{00000000-0005-0000-0000-00005F8C0000}"/>
    <cellStyle name="Normal 2 25 2 10 3 5" xfId="35915" xr:uid="{00000000-0005-0000-0000-0000608C0000}"/>
    <cellStyle name="Normal 2 25 2 10 4" xfId="35916" xr:uid="{00000000-0005-0000-0000-0000618C0000}"/>
    <cellStyle name="Normal 2 25 2 10 4 2" xfId="35917" xr:uid="{00000000-0005-0000-0000-0000628C0000}"/>
    <cellStyle name="Normal 2 25 2 10 4 3" xfId="35918" xr:uid="{00000000-0005-0000-0000-0000638C0000}"/>
    <cellStyle name="Normal 2 25 2 10 4 4" xfId="35919" xr:uid="{00000000-0005-0000-0000-0000648C0000}"/>
    <cellStyle name="Normal 2 25 2 10 4 5" xfId="35920" xr:uid="{00000000-0005-0000-0000-0000658C0000}"/>
    <cellStyle name="Normal 2 25 2 10 5" xfId="35921" xr:uid="{00000000-0005-0000-0000-0000668C0000}"/>
    <cellStyle name="Normal 2 25 2 10 5 2" xfId="35922" xr:uid="{00000000-0005-0000-0000-0000678C0000}"/>
    <cellStyle name="Normal 2 25 2 10 5 3" xfId="35923" xr:uid="{00000000-0005-0000-0000-0000688C0000}"/>
    <cellStyle name="Normal 2 25 2 10 5 4" xfId="35924" xr:uid="{00000000-0005-0000-0000-0000698C0000}"/>
    <cellStyle name="Normal 2 25 2 10 5 5" xfId="35925" xr:uid="{00000000-0005-0000-0000-00006A8C0000}"/>
    <cellStyle name="Normal 2 25 2 10 6" xfId="35926" xr:uid="{00000000-0005-0000-0000-00006B8C0000}"/>
    <cellStyle name="Normal 2 25 2 10 6 2" xfId="35927" xr:uid="{00000000-0005-0000-0000-00006C8C0000}"/>
    <cellStyle name="Normal 2 25 2 10 6 3" xfId="35928" xr:uid="{00000000-0005-0000-0000-00006D8C0000}"/>
    <cellStyle name="Normal 2 25 2 10 6 4" xfId="35929" xr:uid="{00000000-0005-0000-0000-00006E8C0000}"/>
    <cellStyle name="Normal 2 25 2 10 6 5" xfId="35930" xr:uid="{00000000-0005-0000-0000-00006F8C0000}"/>
    <cellStyle name="Normal 2 25 2 10 7" xfId="35931" xr:uid="{00000000-0005-0000-0000-0000708C0000}"/>
    <cellStyle name="Normal 2 25 2 10 8" xfId="35932" xr:uid="{00000000-0005-0000-0000-0000718C0000}"/>
    <cellStyle name="Normal 2 25 2 10 9" xfId="35933" xr:uid="{00000000-0005-0000-0000-0000728C0000}"/>
    <cellStyle name="Normal 2 25 2 11" xfId="35934" xr:uid="{00000000-0005-0000-0000-0000738C0000}"/>
    <cellStyle name="Normal 2 25 2 11 10" xfId="35935" xr:uid="{00000000-0005-0000-0000-0000748C0000}"/>
    <cellStyle name="Normal 2 25 2 11 2" xfId="35936" xr:uid="{00000000-0005-0000-0000-0000758C0000}"/>
    <cellStyle name="Normal 2 25 2 11 2 2" xfId="35937" xr:uid="{00000000-0005-0000-0000-0000768C0000}"/>
    <cellStyle name="Normal 2 25 2 11 2 3" xfId="35938" xr:uid="{00000000-0005-0000-0000-0000778C0000}"/>
    <cellStyle name="Normal 2 25 2 11 2 4" xfId="35939" xr:uid="{00000000-0005-0000-0000-0000788C0000}"/>
    <cellStyle name="Normal 2 25 2 11 2 5" xfId="35940" xr:uid="{00000000-0005-0000-0000-0000798C0000}"/>
    <cellStyle name="Normal 2 25 2 11 3" xfId="35941" xr:uid="{00000000-0005-0000-0000-00007A8C0000}"/>
    <cellStyle name="Normal 2 25 2 11 3 2" xfId="35942" xr:uid="{00000000-0005-0000-0000-00007B8C0000}"/>
    <cellStyle name="Normal 2 25 2 11 3 3" xfId="35943" xr:uid="{00000000-0005-0000-0000-00007C8C0000}"/>
    <cellStyle name="Normal 2 25 2 11 3 4" xfId="35944" xr:uid="{00000000-0005-0000-0000-00007D8C0000}"/>
    <cellStyle name="Normal 2 25 2 11 3 5" xfId="35945" xr:uid="{00000000-0005-0000-0000-00007E8C0000}"/>
    <cellStyle name="Normal 2 25 2 11 4" xfId="35946" xr:uid="{00000000-0005-0000-0000-00007F8C0000}"/>
    <cellStyle name="Normal 2 25 2 11 4 2" xfId="35947" xr:uid="{00000000-0005-0000-0000-0000808C0000}"/>
    <cellStyle name="Normal 2 25 2 11 4 3" xfId="35948" xr:uid="{00000000-0005-0000-0000-0000818C0000}"/>
    <cellStyle name="Normal 2 25 2 11 4 4" xfId="35949" xr:uid="{00000000-0005-0000-0000-0000828C0000}"/>
    <cellStyle name="Normal 2 25 2 11 4 5" xfId="35950" xr:uid="{00000000-0005-0000-0000-0000838C0000}"/>
    <cellStyle name="Normal 2 25 2 11 5" xfId="35951" xr:uid="{00000000-0005-0000-0000-0000848C0000}"/>
    <cellStyle name="Normal 2 25 2 11 5 2" xfId="35952" xr:uid="{00000000-0005-0000-0000-0000858C0000}"/>
    <cellStyle name="Normal 2 25 2 11 5 3" xfId="35953" xr:uid="{00000000-0005-0000-0000-0000868C0000}"/>
    <cellStyle name="Normal 2 25 2 11 5 4" xfId="35954" xr:uid="{00000000-0005-0000-0000-0000878C0000}"/>
    <cellStyle name="Normal 2 25 2 11 5 5" xfId="35955" xr:uid="{00000000-0005-0000-0000-0000888C0000}"/>
    <cellStyle name="Normal 2 25 2 11 6" xfId="35956" xr:uid="{00000000-0005-0000-0000-0000898C0000}"/>
    <cellStyle name="Normal 2 25 2 11 6 2" xfId="35957" xr:uid="{00000000-0005-0000-0000-00008A8C0000}"/>
    <cellStyle name="Normal 2 25 2 11 6 3" xfId="35958" xr:uid="{00000000-0005-0000-0000-00008B8C0000}"/>
    <cellStyle name="Normal 2 25 2 11 6 4" xfId="35959" xr:uid="{00000000-0005-0000-0000-00008C8C0000}"/>
    <cellStyle name="Normal 2 25 2 11 6 5" xfId="35960" xr:uid="{00000000-0005-0000-0000-00008D8C0000}"/>
    <cellStyle name="Normal 2 25 2 11 7" xfId="35961" xr:uid="{00000000-0005-0000-0000-00008E8C0000}"/>
    <cellStyle name="Normal 2 25 2 11 8" xfId="35962" xr:uid="{00000000-0005-0000-0000-00008F8C0000}"/>
    <cellStyle name="Normal 2 25 2 11 9" xfId="35963" xr:uid="{00000000-0005-0000-0000-0000908C0000}"/>
    <cellStyle name="Normal 2 25 2 12" xfId="35964" xr:uid="{00000000-0005-0000-0000-0000918C0000}"/>
    <cellStyle name="Normal 2 25 2 13" xfId="35965" xr:uid="{00000000-0005-0000-0000-0000928C0000}"/>
    <cellStyle name="Normal 2 25 2 14" xfId="35966" xr:uid="{00000000-0005-0000-0000-0000938C0000}"/>
    <cellStyle name="Normal 2 25 2 15" xfId="35967" xr:uid="{00000000-0005-0000-0000-0000948C0000}"/>
    <cellStyle name="Normal 2 25 2 2" xfId="35968" xr:uid="{00000000-0005-0000-0000-0000958C0000}"/>
    <cellStyle name="Normal 2 25 2 2 10" xfId="35969" xr:uid="{00000000-0005-0000-0000-0000968C0000}"/>
    <cellStyle name="Normal 2 25 2 2 10 2" xfId="35970" xr:uid="{00000000-0005-0000-0000-0000978C0000}"/>
    <cellStyle name="Normal 2 25 2 2 10 3" xfId="35971" xr:uid="{00000000-0005-0000-0000-0000988C0000}"/>
    <cellStyle name="Normal 2 25 2 2 10 4" xfId="35972" xr:uid="{00000000-0005-0000-0000-0000998C0000}"/>
    <cellStyle name="Normal 2 25 2 2 10 5" xfId="35973" xr:uid="{00000000-0005-0000-0000-00009A8C0000}"/>
    <cellStyle name="Normal 2 25 2 2 11" xfId="35974" xr:uid="{00000000-0005-0000-0000-00009B8C0000}"/>
    <cellStyle name="Normal 2 25 2 2 12" xfId="35975" xr:uid="{00000000-0005-0000-0000-00009C8C0000}"/>
    <cellStyle name="Normal 2 25 2 2 13" xfId="35976" xr:uid="{00000000-0005-0000-0000-00009D8C0000}"/>
    <cellStyle name="Normal 2 25 2 2 14" xfId="35977" xr:uid="{00000000-0005-0000-0000-00009E8C0000}"/>
    <cellStyle name="Normal 2 25 2 2 2" xfId="35978" xr:uid="{00000000-0005-0000-0000-00009F8C0000}"/>
    <cellStyle name="Normal 2 25 2 2 2 2" xfId="35979" xr:uid="{00000000-0005-0000-0000-0000A08C0000}"/>
    <cellStyle name="Normal 2 25 2 2 2 3" xfId="35980" xr:uid="{00000000-0005-0000-0000-0000A18C0000}"/>
    <cellStyle name="Normal 2 25 2 2 2 4" xfId="35981" xr:uid="{00000000-0005-0000-0000-0000A28C0000}"/>
    <cellStyle name="Normal 2 25 2 2 2 5" xfId="35982" xr:uid="{00000000-0005-0000-0000-0000A38C0000}"/>
    <cellStyle name="Normal 2 25 2 2 3" xfId="35983" xr:uid="{00000000-0005-0000-0000-0000A48C0000}"/>
    <cellStyle name="Normal 2 25 2 2 3 2" xfId="35984" xr:uid="{00000000-0005-0000-0000-0000A58C0000}"/>
    <cellStyle name="Normal 2 25 2 2 3 3" xfId="35985" xr:uid="{00000000-0005-0000-0000-0000A68C0000}"/>
    <cellStyle name="Normal 2 25 2 2 3 4" xfId="35986" xr:uid="{00000000-0005-0000-0000-0000A78C0000}"/>
    <cellStyle name="Normal 2 25 2 2 3 5" xfId="35987" xr:uid="{00000000-0005-0000-0000-0000A88C0000}"/>
    <cellStyle name="Normal 2 25 2 2 4" xfId="35988" xr:uid="{00000000-0005-0000-0000-0000A98C0000}"/>
    <cellStyle name="Normal 2 25 2 2 4 2" xfId="35989" xr:uid="{00000000-0005-0000-0000-0000AA8C0000}"/>
    <cellStyle name="Normal 2 25 2 2 4 3" xfId="35990" xr:uid="{00000000-0005-0000-0000-0000AB8C0000}"/>
    <cellStyle name="Normal 2 25 2 2 4 4" xfId="35991" xr:uid="{00000000-0005-0000-0000-0000AC8C0000}"/>
    <cellStyle name="Normal 2 25 2 2 4 5" xfId="35992" xr:uid="{00000000-0005-0000-0000-0000AD8C0000}"/>
    <cellStyle name="Normal 2 25 2 2 5" xfId="35993" xr:uid="{00000000-0005-0000-0000-0000AE8C0000}"/>
    <cellStyle name="Normal 2 25 2 2 5 2" xfId="35994" xr:uid="{00000000-0005-0000-0000-0000AF8C0000}"/>
    <cellStyle name="Normal 2 25 2 2 5 3" xfId="35995" xr:uid="{00000000-0005-0000-0000-0000B08C0000}"/>
    <cellStyle name="Normal 2 25 2 2 5 4" xfId="35996" xr:uid="{00000000-0005-0000-0000-0000B18C0000}"/>
    <cellStyle name="Normal 2 25 2 2 5 5" xfId="35997" xr:uid="{00000000-0005-0000-0000-0000B28C0000}"/>
    <cellStyle name="Normal 2 25 2 2 6" xfId="35998" xr:uid="{00000000-0005-0000-0000-0000B38C0000}"/>
    <cellStyle name="Normal 2 25 2 2 6 2" xfId="35999" xr:uid="{00000000-0005-0000-0000-0000B48C0000}"/>
    <cellStyle name="Normal 2 25 2 2 6 3" xfId="36000" xr:uid="{00000000-0005-0000-0000-0000B58C0000}"/>
    <cellStyle name="Normal 2 25 2 2 6 4" xfId="36001" xr:uid="{00000000-0005-0000-0000-0000B68C0000}"/>
    <cellStyle name="Normal 2 25 2 2 6 5" xfId="36002" xr:uid="{00000000-0005-0000-0000-0000B78C0000}"/>
    <cellStyle name="Normal 2 25 2 2 7" xfId="36003" xr:uid="{00000000-0005-0000-0000-0000B88C0000}"/>
    <cellStyle name="Normal 2 25 2 2 7 2" xfId="36004" xr:uid="{00000000-0005-0000-0000-0000B98C0000}"/>
    <cellStyle name="Normal 2 25 2 2 7 3" xfId="36005" xr:uid="{00000000-0005-0000-0000-0000BA8C0000}"/>
    <cellStyle name="Normal 2 25 2 2 7 4" xfId="36006" xr:uid="{00000000-0005-0000-0000-0000BB8C0000}"/>
    <cellStyle name="Normal 2 25 2 2 7 5" xfId="36007" xr:uid="{00000000-0005-0000-0000-0000BC8C0000}"/>
    <cellStyle name="Normal 2 25 2 2 8" xfId="36008" xr:uid="{00000000-0005-0000-0000-0000BD8C0000}"/>
    <cellStyle name="Normal 2 25 2 2 8 2" xfId="36009" xr:uid="{00000000-0005-0000-0000-0000BE8C0000}"/>
    <cellStyle name="Normal 2 25 2 2 8 3" xfId="36010" xr:uid="{00000000-0005-0000-0000-0000BF8C0000}"/>
    <cellStyle name="Normal 2 25 2 2 8 4" xfId="36011" xr:uid="{00000000-0005-0000-0000-0000C08C0000}"/>
    <cellStyle name="Normal 2 25 2 2 8 5" xfId="36012" xr:uid="{00000000-0005-0000-0000-0000C18C0000}"/>
    <cellStyle name="Normal 2 25 2 2 9" xfId="36013" xr:uid="{00000000-0005-0000-0000-0000C28C0000}"/>
    <cellStyle name="Normal 2 25 2 2 9 2" xfId="36014" xr:uid="{00000000-0005-0000-0000-0000C38C0000}"/>
    <cellStyle name="Normal 2 25 2 2 9 3" xfId="36015" xr:uid="{00000000-0005-0000-0000-0000C48C0000}"/>
    <cellStyle name="Normal 2 25 2 2 9 4" xfId="36016" xr:uid="{00000000-0005-0000-0000-0000C58C0000}"/>
    <cellStyle name="Normal 2 25 2 2 9 5" xfId="36017" xr:uid="{00000000-0005-0000-0000-0000C68C0000}"/>
    <cellStyle name="Normal 2 25 2 3" xfId="36018" xr:uid="{00000000-0005-0000-0000-0000C78C0000}"/>
    <cellStyle name="Normal 2 25 2 3 10" xfId="36019" xr:uid="{00000000-0005-0000-0000-0000C88C0000}"/>
    <cellStyle name="Normal 2 25 2 3 10 2" xfId="36020" xr:uid="{00000000-0005-0000-0000-0000C98C0000}"/>
    <cellStyle name="Normal 2 25 2 3 10 3" xfId="36021" xr:uid="{00000000-0005-0000-0000-0000CA8C0000}"/>
    <cellStyle name="Normal 2 25 2 3 10 4" xfId="36022" xr:uid="{00000000-0005-0000-0000-0000CB8C0000}"/>
    <cellStyle name="Normal 2 25 2 3 10 5" xfId="36023" xr:uid="{00000000-0005-0000-0000-0000CC8C0000}"/>
    <cellStyle name="Normal 2 25 2 3 11" xfId="36024" xr:uid="{00000000-0005-0000-0000-0000CD8C0000}"/>
    <cellStyle name="Normal 2 25 2 3 12" xfId="36025" xr:uid="{00000000-0005-0000-0000-0000CE8C0000}"/>
    <cellStyle name="Normal 2 25 2 3 13" xfId="36026" xr:uid="{00000000-0005-0000-0000-0000CF8C0000}"/>
    <cellStyle name="Normal 2 25 2 3 14" xfId="36027" xr:uid="{00000000-0005-0000-0000-0000D08C0000}"/>
    <cellStyle name="Normal 2 25 2 3 2" xfId="36028" xr:uid="{00000000-0005-0000-0000-0000D18C0000}"/>
    <cellStyle name="Normal 2 25 2 3 2 2" xfId="36029" xr:uid="{00000000-0005-0000-0000-0000D28C0000}"/>
    <cellStyle name="Normal 2 25 2 3 2 3" xfId="36030" xr:uid="{00000000-0005-0000-0000-0000D38C0000}"/>
    <cellStyle name="Normal 2 25 2 3 2 4" xfId="36031" xr:uid="{00000000-0005-0000-0000-0000D48C0000}"/>
    <cellStyle name="Normal 2 25 2 3 2 5" xfId="36032" xr:uid="{00000000-0005-0000-0000-0000D58C0000}"/>
    <cellStyle name="Normal 2 25 2 3 3" xfId="36033" xr:uid="{00000000-0005-0000-0000-0000D68C0000}"/>
    <cellStyle name="Normal 2 25 2 3 3 2" xfId="36034" xr:uid="{00000000-0005-0000-0000-0000D78C0000}"/>
    <cellStyle name="Normal 2 25 2 3 3 3" xfId="36035" xr:uid="{00000000-0005-0000-0000-0000D88C0000}"/>
    <cellStyle name="Normal 2 25 2 3 3 4" xfId="36036" xr:uid="{00000000-0005-0000-0000-0000D98C0000}"/>
    <cellStyle name="Normal 2 25 2 3 3 5" xfId="36037" xr:uid="{00000000-0005-0000-0000-0000DA8C0000}"/>
    <cellStyle name="Normal 2 25 2 3 4" xfId="36038" xr:uid="{00000000-0005-0000-0000-0000DB8C0000}"/>
    <cellStyle name="Normal 2 25 2 3 4 2" xfId="36039" xr:uid="{00000000-0005-0000-0000-0000DC8C0000}"/>
    <cellStyle name="Normal 2 25 2 3 4 3" xfId="36040" xr:uid="{00000000-0005-0000-0000-0000DD8C0000}"/>
    <cellStyle name="Normal 2 25 2 3 4 4" xfId="36041" xr:uid="{00000000-0005-0000-0000-0000DE8C0000}"/>
    <cellStyle name="Normal 2 25 2 3 4 5" xfId="36042" xr:uid="{00000000-0005-0000-0000-0000DF8C0000}"/>
    <cellStyle name="Normal 2 25 2 3 5" xfId="36043" xr:uid="{00000000-0005-0000-0000-0000E08C0000}"/>
    <cellStyle name="Normal 2 25 2 3 5 2" xfId="36044" xr:uid="{00000000-0005-0000-0000-0000E18C0000}"/>
    <cellStyle name="Normal 2 25 2 3 5 3" xfId="36045" xr:uid="{00000000-0005-0000-0000-0000E28C0000}"/>
    <cellStyle name="Normal 2 25 2 3 5 4" xfId="36046" xr:uid="{00000000-0005-0000-0000-0000E38C0000}"/>
    <cellStyle name="Normal 2 25 2 3 5 5" xfId="36047" xr:uid="{00000000-0005-0000-0000-0000E48C0000}"/>
    <cellStyle name="Normal 2 25 2 3 6" xfId="36048" xr:uid="{00000000-0005-0000-0000-0000E58C0000}"/>
    <cellStyle name="Normal 2 25 2 3 6 2" xfId="36049" xr:uid="{00000000-0005-0000-0000-0000E68C0000}"/>
    <cellStyle name="Normal 2 25 2 3 6 3" xfId="36050" xr:uid="{00000000-0005-0000-0000-0000E78C0000}"/>
    <cellStyle name="Normal 2 25 2 3 6 4" xfId="36051" xr:uid="{00000000-0005-0000-0000-0000E88C0000}"/>
    <cellStyle name="Normal 2 25 2 3 6 5" xfId="36052" xr:uid="{00000000-0005-0000-0000-0000E98C0000}"/>
    <cellStyle name="Normal 2 25 2 3 7" xfId="36053" xr:uid="{00000000-0005-0000-0000-0000EA8C0000}"/>
    <cellStyle name="Normal 2 25 2 3 7 2" xfId="36054" xr:uid="{00000000-0005-0000-0000-0000EB8C0000}"/>
    <cellStyle name="Normal 2 25 2 3 7 3" xfId="36055" xr:uid="{00000000-0005-0000-0000-0000EC8C0000}"/>
    <cellStyle name="Normal 2 25 2 3 7 4" xfId="36056" xr:uid="{00000000-0005-0000-0000-0000ED8C0000}"/>
    <cellStyle name="Normal 2 25 2 3 7 5" xfId="36057" xr:uid="{00000000-0005-0000-0000-0000EE8C0000}"/>
    <cellStyle name="Normal 2 25 2 3 8" xfId="36058" xr:uid="{00000000-0005-0000-0000-0000EF8C0000}"/>
    <cellStyle name="Normal 2 25 2 3 8 2" xfId="36059" xr:uid="{00000000-0005-0000-0000-0000F08C0000}"/>
    <cellStyle name="Normal 2 25 2 3 8 3" xfId="36060" xr:uid="{00000000-0005-0000-0000-0000F18C0000}"/>
    <cellStyle name="Normal 2 25 2 3 8 4" xfId="36061" xr:uid="{00000000-0005-0000-0000-0000F28C0000}"/>
    <cellStyle name="Normal 2 25 2 3 8 5" xfId="36062" xr:uid="{00000000-0005-0000-0000-0000F38C0000}"/>
    <cellStyle name="Normal 2 25 2 3 9" xfId="36063" xr:uid="{00000000-0005-0000-0000-0000F48C0000}"/>
    <cellStyle name="Normal 2 25 2 3 9 2" xfId="36064" xr:uid="{00000000-0005-0000-0000-0000F58C0000}"/>
    <cellStyle name="Normal 2 25 2 3 9 3" xfId="36065" xr:uid="{00000000-0005-0000-0000-0000F68C0000}"/>
    <cellStyle name="Normal 2 25 2 3 9 4" xfId="36066" xr:uid="{00000000-0005-0000-0000-0000F78C0000}"/>
    <cellStyle name="Normal 2 25 2 3 9 5" xfId="36067" xr:uid="{00000000-0005-0000-0000-0000F88C0000}"/>
    <cellStyle name="Normal 2 25 2 4" xfId="36068" xr:uid="{00000000-0005-0000-0000-0000F98C0000}"/>
    <cellStyle name="Normal 2 25 2 4 10" xfId="36069" xr:uid="{00000000-0005-0000-0000-0000FA8C0000}"/>
    <cellStyle name="Normal 2 25 2 4 10 2" xfId="36070" xr:uid="{00000000-0005-0000-0000-0000FB8C0000}"/>
    <cellStyle name="Normal 2 25 2 4 10 3" xfId="36071" xr:uid="{00000000-0005-0000-0000-0000FC8C0000}"/>
    <cellStyle name="Normal 2 25 2 4 10 4" xfId="36072" xr:uid="{00000000-0005-0000-0000-0000FD8C0000}"/>
    <cellStyle name="Normal 2 25 2 4 10 5" xfId="36073" xr:uid="{00000000-0005-0000-0000-0000FE8C0000}"/>
    <cellStyle name="Normal 2 25 2 4 11" xfId="36074" xr:uid="{00000000-0005-0000-0000-0000FF8C0000}"/>
    <cellStyle name="Normal 2 25 2 4 12" xfId="36075" xr:uid="{00000000-0005-0000-0000-0000008D0000}"/>
    <cellStyle name="Normal 2 25 2 4 13" xfId="36076" xr:uid="{00000000-0005-0000-0000-0000018D0000}"/>
    <cellStyle name="Normal 2 25 2 4 14" xfId="36077" xr:uid="{00000000-0005-0000-0000-0000028D0000}"/>
    <cellStyle name="Normal 2 25 2 4 2" xfId="36078" xr:uid="{00000000-0005-0000-0000-0000038D0000}"/>
    <cellStyle name="Normal 2 25 2 4 2 2" xfId="36079" xr:uid="{00000000-0005-0000-0000-0000048D0000}"/>
    <cellStyle name="Normal 2 25 2 4 2 3" xfId="36080" xr:uid="{00000000-0005-0000-0000-0000058D0000}"/>
    <cellStyle name="Normal 2 25 2 4 2 4" xfId="36081" xr:uid="{00000000-0005-0000-0000-0000068D0000}"/>
    <cellStyle name="Normal 2 25 2 4 2 5" xfId="36082" xr:uid="{00000000-0005-0000-0000-0000078D0000}"/>
    <cellStyle name="Normal 2 25 2 4 3" xfId="36083" xr:uid="{00000000-0005-0000-0000-0000088D0000}"/>
    <cellStyle name="Normal 2 25 2 4 3 2" xfId="36084" xr:uid="{00000000-0005-0000-0000-0000098D0000}"/>
    <cellStyle name="Normal 2 25 2 4 3 3" xfId="36085" xr:uid="{00000000-0005-0000-0000-00000A8D0000}"/>
    <cellStyle name="Normal 2 25 2 4 3 4" xfId="36086" xr:uid="{00000000-0005-0000-0000-00000B8D0000}"/>
    <cellStyle name="Normal 2 25 2 4 3 5" xfId="36087" xr:uid="{00000000-0005-0000-0000-00000C8D0000}"/>
    <cellStyle name="Normal 2 25 2 4 4" xfId="36088" xr:uid="{00000000-0005-0000-0000-00000D8D0000}"/>
    <cellStyle name="Normal 2 25 2 4 4 2" xfId="36089" xr:uid="{00000000-0005-0000-0000-00000E8D0000}"/>
    <cellStyle name="Normal 2 25 2 4 4 3" xfId="36090" xr:uid="{00000000-0005-0000-0000-00000F8D0000}"/>
    <cellStyle name="Normal 2 25 2 4 4 4" xfId="36091" xr:uid="{00000000-0005-0000-0000-0000108D0000}"/>
    <cellStyle name="Normal 2 25 2 4 4 5" xfId="36092" xr:uid="{00000000-0005-0000-0000-0000118D0000}"/>
    <cellStyle name="Normal 2 25 2 4 5" xfId="36093" xr:uid="{00000000-0005-0000-0000-0000128D0000}"/>
    <cellStyle name="Normal 2 25 2 4 5 2" xfId="36094" xr:uid="{00000000-0005-0000-0000-0000138D0000}"/>
    <cellStyle name="Normal 2 25 2 4 5 3" xfId="36095" xr:uid="{00000000-0005-0000-0000-0000148D0000}"/>
    <cellStyle name="Normal 2 25 2 4 5 4" xfId="36096" xr:uid="{00000000-0005-0000-0000-0000158D0000}"/>
    <cellStyle name="Normal 2 25 2 4 5 5" xfId="36097" xr:uid="{00000000-0005-0000-0000-0000168D0000}"/>
    <cellStyle name="Normal 2 25 2 4 6" xfId="36098" xr:uid="{00000000-0005-0000-0000-0000178D0000}"/>
    <cellStyle name="Normal 2 25 2 4 6 2" xfId="36099" xr:uid="{00000000-0005-0000-0000-0000188D0000}"/>
    <cellStyle name="Normal 2 25 2 4 6 3" xfId="36100" xr:uid="{00000000-0005-0000-0000-0000198D0000}"/>
    <cellStyle name="Normal 2 25 2 4 6 4" xfId="36101" xr:uid="{00000000-0005-0000-0000-00001A8D0000}"/>
    <cellStyle name="Normal 2 25 2 4 6 5" xfId="36102" xr:uid="{00000000-0005-0000-0000-00001B8D0000}"/>
    <cellStyle name="Normal 2 25 2 4 7" xfId="36103" xr:uid="{00000000-0005-0000-0000-00001C8D0000}"/>
    <cellStyle name="Normal 2 25 2 4 7 2" xfId="36104" xr:uid="{00000000-0005-0000-0000-00001D8D0000}"/>
    <cellStyle name="Normal 2 25 2 4 7 3" xfId="36105" xr:uid="{00000000-0005-0000-0000-00001E8D0000}"/>
    <cellStyle name="Normal 2 25 2 4 7 4" xfId="36106" xr:uid="{00000000-0005-0000-0000-00001F8D0000}"/>
    <cellStyle name="Normal 2 25 2 4 7 5" xfId="36107" xr:uid="{00000000-0005-0000-0000-0000208D0000}"/>
    <cellStyle name="Normal 2 25 2 4 8" xfId="36108" xr:uid="{00000000-0005-0000-0000-0000218D0000}"/>
    <cellStyle name="Normal 2 25 2 4 8 2" xfId="36109" xr:uid="{00000000-0005-0000-0000-0000228D0000}"/>
    <cellStyle name="Normal 2 25 2 4 8 3" xfId="36110" xr:uid="{00000000-0005-0000-0000-0000238D0000}"/>
    <cellStyle name="Normal 2 25 2 4 8 4" xfId="36111" xr:uid="{00000000-0005-0000-0000-0000248D0000}"/>
    <cellStyle name="Normal 2 25 2 4 8 5" xfId="36112" xr:uid="{00000000-0005-0000-0000-0000258D0000}"/>
    <cellStyle name="Normal 2 25 2 4 9" xfId="36113" xr:uid="{00000000-0005-0000-0000-0000268D0000}"/>
    <cellStyle name="Normal 2 25 2 4 9 2" xfId="36114" xr:uid="{00000000-0005-0000-0000-0000278D0000}"/>
    <cellStyle name="Normal 2 25 2 4 9 3" xfId="36115" xr:uid="{00000000-0005-0000-0000-0000288D0000}"/>
    <cellStyle name="Normal 2 25 2 4 9 4" xfId="36116" xr:uid="{00000000-0005-0000-0000-0000298D0000}"/>
    <cellStyle name="Normal 2 25 2 4 9 5" xfId="36117" xr:uid="{00000000-0005-0000-0000-00002A8D0000}"/>
    <cellStyle name="Normal 2 25 2 5" xfId="36118" xr:uid="{00000000-0005-0000-0000-00002B8D0000}"/>
    <cellStyle name="Normal 2 25 2 5 2" xfId="36119" xr:uid="{00000000-0005-0000-0000-00002C8D0000}"/>
    <cellStyle name="Normal 2 25 2 5 3" xfId="36120" xr:uid="{00000000-0005-0000-0000-00002D8D0000}"/>
    <cellStyle name="Normal 2 25 2 5 4" xfId="36121" xr:uid="{00000000-0005-0000-0000-00002E8D0000}"/>
    <cellStyle name="Normal 2 25 2 5 5" xfId="36122" xr:uid="{00000000-0005-0000-0000-00002F8D0000}"/>
    <cellStyle name="Normal 2 25 2 6" xfId="36123" xr:uid="{00000000-0005-0000-0000-0000308D0000}"/>
    <cellStyle name="Normal 2 25 2 6 10" xfId="36124" xr:uid="{00000000-0005-0000-0000-0000318D0000}"/>
    <cellStyle name="Normal 2 25 2 6 11" xfId="36125" xr:uid="{00000000-0005-0000-0000-0000328D0000}"/>
    <cellStyle name="Normal 2 25 2 6 12" xfId="36126" xr:uid="{00000000-0005-0000-0000-0000338D0000}"/>
    <cellStyle name="Normal 2 25 2 6 13" xfId="36127" xr:uid="{00000000-0005-0000-0000-0000348D0000}"/>
    <cellStyle name="Normal 2 25 2 6 2" xfId="36128" xr:uid="{00000000-0005-0000-0000-0000358D0000}"/>
    <cellStyle name="Normal 2 25 2 6 2 2" xfId="36129" xr:uid="{00000000-0005-0000-0000-0000368D0000}"/>
    <cellStyle name="Normal 2 25 2 6 2 3" xfId="36130" xr:uid="{00000000-0005-0000-0000-0000378D0000}"/>
    <cellStyle name="Normal 2 25 2 6 2 4" xfId="36131" xr:uid="{00000000-0005-0000-0000-0000388D0000}"/>
    <cellStyle name="Normal 2 25 2 6 2 5" xfId="36132" xr:uid="{00000000-0005-0000-0000-0000398D0000}"/>
    <cellStyle name="Normal 2 25 2 6 3" xfId="36133" xr:uid="{00000000-0005-0000-0000-00003A8D0000}"/>
    <cellStyle name="Normal 2 25 2 6 3 2" xfId="36134" xr:uid="{00000000-0005-0000-0000-00003B8D0000}"/>
    <cellStyle name="Normal 2 25 2 6 3 3" xfId="36135" xr:uid="{00000000-0005-0000-0000-00003C8D0000}"/>
    <cellStyle name="Normal 2 25 2 6 3 4" xfId="36136" xr:uid="{00000000-0005-0000-0000-00003D8D0000}"/>
    <cellStyle name="Normal 2 25 2 6 3 5" xfId="36137" xr:uid="{00000000-0005-0000-0000-00003E8D0000}"/>
    <cellStyle name="Normal 2 25 2 6 4" xfId="36138" xr:uid="{00000000-0005-0000-0000-00003F8D0000}"/>
    <cellStyle name="Normal 2 25 2 6 4 2" xfId="36139" xr:uid="{00000000-0005-0000-0000-0000408D0000}"/>
    <cellStyle name="Normal 2 25 2 6 4 3" xfId="36140" xr:uid="{00000000-0005-0000-0000-0000418D0000}"/>
    <cellStyle name="Normal 2 25 2 6 4 4" xfId="36141" xr:uid="{00000000-0005-0000-0000-0000428D0000}"/>
    <cellStyle name="Normal 2 25 2 6 4 5" xfId="36142" xr:uid="{00000000-0005-0000-0000-0000438D0000}"/>
    <cellStyle name="Normal 2 25 2 6 5" xfId="36143" xr:uid="{00000000-0005-0000-0000-0000448D0000}"/>
    <cellStyle name="Normal 2 25 2 6 5 2" xfId="36144" xr:uid="{00000000-0005-0000-0000-0000458D0000}"/>
    <cellStyle name="Normal 2 25 2 6 5 3" xfId="36145" xr:uid="{00000000-0005-0000-0000-0000468D0000}"/>
    <cellStyle name="Normal 2 25 2 6 5 4" xfId="36146" xr:uid="{00000000-0005-0000-0000-0000478D0000}"/>
    <cellStyle name="Normal 2 25 2 6 5 5" xfId="36147" xr:uid="{00000000-0005-0000-0000-0000488D0000}"/>
    <cellStyle name="Normal 2 25 2 6 6" xfId="36148" xr:uid="{00000000-0005-0000-0000-0000498D0000}"/>
    <cellStyle name="Normal 2 25 2 6 6 2" xfId="36149" xr:uid="{00000000-0005-0000-0000-00004A8D0000}"/>
    <cellStyle name="Normal 2 25 2 6 6 3" xfId="36150" xr:uid="{00000000-0005-0000-0000-00004B8D0000}"/>
    <cellStyle name="Normal 2 25 2 6 6 4" xfId="36151" xr:uid="{00000000-0005-0000-0000-00004C8D0000}"/>
    <cellStyle name="Normal 2 25 2 6 6 5" xfId="36152" xr:uid="{00000000-0005-0000-0000-00004D8D0000}"/>
    <cellStyle name="Normal 2 25 2 6 7" xfId="36153" xr:uid="{00000000-0005-0000-0000-00004E8D0000}"/>
    <cellStyle name="Normal 2 25 2 6 7 2" xfId="36154" xr:uid="{00000000-0005-0000-0000-00004F8D0000}"/>
    <cellStyle name="Normal 2 25 2 6 7 3" xfId="36155" xr:uid="{00000000-0005-0000-0000-0000508D0000}"/>
    <cellStyle name="Normal 2 25 2 6 7 4" xfId="36156" xr:uid="{00000000-0005-0000-0000-0000518D0000}"/>
    <cellStyle name="Normal 2 25 2 6 7 5" xfId="36157" xr:uid="{00000000-0005-0000-0000-0000528D0000}"/>
    <cellStyle name="Normal 2 25 2 6 8" xfId="36158" xr:uid="{00000000-0005-0000-0000-0000538D0000}"/>
    <cellStyle name="Normal 2 25 2 6 8 2" xfId="36159" xr:uid="{00000000-0005-0000-0000-0000548D0000}"/>
    <cellStyle name="Normal 2 25 2 6 8 3" xfId="36160" xr:uid="{00000000-0005-0000-0000-0000558D0000}"/>
    <cellStyle name="Normal 2 25 2 6 8 4" xfId="36161" xr:uid="{00000000-0005-0000-0000-0000568D0000}"/>
    <cellStyle name="Normal 2 25 2 6 8 5" xfId="36162" xr:uid="{00000000-0005-0000-0000-0000578D0000}"/>
    <cellStyle name="Normal 2 25 2 6 9" xfId="36163" xr:uid="{00000000-0005-0000-0000-0000588D0000}"/>
    <cellStyle name="Normal 2 25 2 6 9 2" xfId="36164" xr:uid="{00000000-0005-0000-0000-0000598D0000}"/>
    <cellStyle name="Normal 2 25 2 6 9 3" xfId="36165" xr:uid="{00000000-0005-0000-0000-00005A8D0000}"/>
    <cellStyle name="Normal 2 25 2 6 9 4" xfId="36166" xr:uid="{00000000-0005-0000-0000-00005B8D0000}"/>
    <cellStyle name="Normal 2 25 2 6 9 5" xfId="36167" xr:uid="{00000000-0005-0000-0000-00005C8D0000}"/>
    <cellStyle name="Normal 2 25 2 7" xfId="36168" xr:uid="{00000000-0005-0000-0000-00005D8D0000}"/>
    <cellStyle name="Normal 2 25 2 7 2" xfId="36169" xr:uid="{00000000-0005-0000-0000-00005E8D0000}"/>
    <cellStyle name="Normal 2 25 2 7 3" xfId="36170" xr:uid="{00000000-0005-0000-0000-00005F8D0000}"/>
    <cellStyle name="Normal 2 25 2 7 4" xfId="36171" xr:uid="{00000000-0005-0000-0000-0000608D0000}"/>
    <cellStyle name="Normal 2 25 2 7 5" xfId="36172" xr:uid="{00000000-0005-0000-0000-0000618D0000}"/>
    <cellStyle name="Normal 2 25 2 8" xfId="36173" xr:uid="{00000000-0005-0000-0000-0000628D0000}"/>
    <cellStyle name="Normal 2 25 2 8 2" xfId="36174" xr:uid="{00000000-0005-0000-0000-0000638D0000}"/>
    <cellStyle name="Normal 2 25 2 8 3" xfId="36175" xr:uid="{00000000-0005-0000-0000-0000648D0000}"/>
    <cellStyle name="Normal 2 25 2 8 4" xfId="36176" xr:uid="{00000000-0005-0000-0000-0000658D0000}"/>
    <cellStyle name="Normal 2 25 2 8 5" xfId="36177" xr:uid="{00000000-0005-0000-0000-0000668D0000}"/>
    <cellStyle name="Normal 2 25 2 9" xfId="36178" xr:uid="{00000000-0005-0000-0000-0000678D0000}"/>
    <cellStyle name="Normal 2 25 2 9 2" xfId="36179" xr:uid="{00000000-0005-0000-0000-0000688D0000}"/>
    <cellStyle name="Normal 2 25 2 9 3" xfId="36180" xr:uid="{00000000-0005-0000-0000-0000698D0000}"/>
    <cellStyle name="Normal 2 25 2 9 4" xfId="36181" xr:uid="{00000000-0005-0000-0000-00006A8D0000}"/>
    <cellStyle name="Normal 2 25 2 9 5" xfId="36182" xr:uid="{00000000-0005-0000-0000-00006B8D0000}"/>
    <cellStyle name="Normal 2 25 3" xfId="36183" xr:uid="{00000000-0005-0000-0000-00006C8D0000}"/>
    <cellStyle name="Normal 2 25 3 2" xfId="36184" xr:uid="{00000000-0005-0000-0000-00006D8D0000}"/>
    <cellStyle name="Normal 2 25 3 3" xfId="36185" xr:uid="{00000000-0005-0000-0000-00006E8D0000}"/>
    <cellStyle name="Normal 2 25 3 4" xfId="36186" xr:uid="{00000000-0005-0000-0000-00006F8D0000}"/>
    <cellStyle name="Normal 2 25 3 5" xfId="36187" xr:uid="{00000000-0005-0000-0000-0000708D0000}"/>
    <cellStyle name="Normal 2 25 4" xfId="36188" xr:uid="{00000000-0005-0000-0000-0000718D0000}"/>
    <cellStyle name="Normal 2 25 4 2" xfId="36189" xr:uid="{00000000-0005-0000-0000-0000728D0000}"/>
    <cellStyle name="Normal 2 25 4 3" xfId="36190" xr:uid="{00000000-0005-0000-0000-0000738D0000}"/>
    <cellStyle name="Normal 2 25 4 4" xfId="36191" xr:uid="{00000000-0005-0000-0000-0000748D0000}"/>
    <cellStyle name="Normal 2 25 4 5" xfId="36192" xr:uid="{00000000-0005-0000-0000-0000758D0000}"/>
    <cellStyle name="Normal 2 25 5" xfId="36193" xr:uid="{00000000-0005-0000-0000-0000768D0000}"/>
    <cellStyle name="Normal 2 25 5 2" xfId="36194" xr:uid="{00000000-0005-0000-0000-0000778D0000}"/>
    <cellStyle name="Normal 2 25 5 3" xfId="36195" xr:uid="{00000000-0005-0000-0000-0000788D0000}"/>
    <cellStyle name="Normal 2 25 5 4" xfId="36196" xr:uid="{00000000-0005-0000-0000-0000798D0000}"/>
    <cellStyle name="Normal 2 25 5 5" xfId="36197" xr:uid="{00000000-0005-0000-0000-00007A8D0000}"/>
    <cellStyle name="Normal 2 25 6" xfId="36198" xr:uid="{00000000-0005-0000-0000-00007B8D0000}"/>
    <cellStyle name="Normal 2 25 6 2" xfId="36199" xr:uid="{00000000-0005-0000-0000-00007C8D0000}"/>
    <cellStyle name="Normal 2 25 6 3" xfId="36200" xr:uid="{00000000-0005-0000-0000-00007D8D0000}"/>
    <cellStyle name="Normal 2 25 6 4" xfId="36201" xr:uid="{00000000-0005-0000-0000-00007E8D0000}"/>
    <cellStyle name="Normal 2 25 6 5" xfId="36202" xr:uid="{00000000-0005-0000-0000-00007F8D0000}"/>
    <cellStyle name="Normal 2 25 7" xfId="36203" xr:uid="{00000000-0005-0000-0000-0000808D0000}"/>
    <cellStyle name="Normal 2 25 7 2" xfId="36204" xr:uid="{00000000-0005-0000-0000-0000818D0000}"/>
    <cellStyle name="Normal 2 25 7 3" xfId="36205" xr:uid="{00000000-0005-0000-0000-0000828D0000}"/>
    <cellStyle name="Normal 2 25 7 4" xfId="36206" xr:uid="{00000000-0005-0000-0000-0000838D0000}"/>
    <cellStyle name="Normal 2 25 7 5" xfId="36207" xr:uid="{00000000-0005-0000-0000-0000848D0000}"/>
    <cellStyle name="Normal 2 25 8" xfId="36208" xr:uid="{00000000-0005-0000-0000-0000858D0000}"/>
    <cellStyle name="Normal 2 25 8 2" xfId="36209" xr:uid="{00000000-0005-0000-0000-0000868D0000}"/>
    <cellStyle name="Normal 2 25 8 3" xfId="36210" xr:uid="{00000000-0005-0000-0000-0000878D0000}"/>
    <cellStyle name="Normal 2 25 8 4" xfId="36211" xr:uid="{00000000-0005-0000-0000-0000888D0000}"/>
    <cellStyle name="Normal 2 25 8 5" xfId="36212" xr:uid="{00000000-0005-0000-0000-0000898D0000}"/>
    <cellStyle name="Normal 2 25 9" xfId="36213" xr:uid="{00000000-0005-0000-0000-00008A8D0000}"/>
    <cellStyle name="Normal 2 25 9 2" xfId="36214" xr:uid="{00000000-0005-0000-0000-00008B8D0000}"/>
    <cellStyle name="Normal 2 25 9 3" xfId="36215" xr:uid="{00000000-0005-0000-0000-00008C8D0000}"/>
    <cellStyle name="Normal 2 25 9 4" xfId="36216" xr:uid="{00000000-0005-0000-0000-00008D8D0000}"/>
    <cellStyle name="Normal 2 25 9 5" xfId="36217" xr:uid="{00000000-0005-0000-0000-00008E8D0000}"/>
    <cellStyle name="Normal 2 26" xfId="36218" xr:uid="{00000000-0005-0000-0000-00008F8D0000}"/>
    <cellStyle name="Normal 2 26 10" xfId="36219" xr:uid="{00000000-0005-0000-0000-0000908D0000}"/>
    <cellStyle name="Normal 2 26 10 2" xfId="36220" xr:uid="{00000000-0005-0000-0000-0000918D0000}"/>
    <cellStyle name="Normal 2 26 10 3" xfId="36221" xr:uid="{00000000-0005-0000-0000-0000928D0000}"/>
    <cellStyle name="Normal 2 26 10 4" xfId="36222" xr:uid="{00000000-0005-0000-0000-0000938D0000}"/>
    <cellStyle name="Normal 2 26 10 5" xfId="36223" xr:uid="{00000000-0005-0000-0000-0000948D0000}"/>
    <cellStyle name="Normal 2 26 11" xfId="36224" xr:uid="{00000000-0005-0000-0000-0000958D0000}"/>
    <cellStyle name="Normal 2 26 11 2" xfId="36225" xr:uid="{00000000-0005-0000-0000-0000968D0000}"/>
    <cellStyle name="Normal 2 26 11 3" xfId="36226" xr:uid="{00000000-0005-0000-0000-0000978D0000}"/>
    <cellStyle name="Normal 2 26 11 4" xfId="36227" xr:uid="{00000000-0005-0000-0000-0000988D0000}"/>
    <cellStyle name="Normal 2 26 11 5" xfId="36228" xr:uid="{00000000-0005-0000-0000-0000998D0000}"/>
    <cellStyle name="Normal 2 26 12" xfId="36229" xr:uid="{00000000-0005-0000-0000-00009A8D0000}"/>
    <cellStyle name="Normal 2 26 12 2" xfId="36230" xr:uid="{00000000-0005-0000-0000-00009B8D0000}"/>
    <cellStyle name="Normal 2 26 12 3" xfId="36231" xr:uid="{00000000-0005-0000-0000-00009C8D0000}"/>
    <cellStyle name="Normal 2 26 12 4" xfId="36232" xr:uid="{00000000-0005-0000-0000-00009D8D0000}"/>
    <cellStyle name="Normal 2 26 12 5" xfId="36233" xr:uid="{00000000-0005-0000-0000-00009E8D0000}"/>
    <cellStyle name="Normal 2 26 13" xfId="36234" xr:uid="{00000000-0005-0000-0000-00009F8D0000}"/>
    <cellStyle name="Normal 2 26 13 2" xfId="36235" xr:uid="{00000000-0005-0000-0000-0000A08D0000}"/>
    <cellStyle name="Normal 2 26 13 3" xfId="36236" xr:uid="{00000000-0005-0000-0000-0000A18D0000}"/>
    <cellStyle name="Normal 2 26 13 4" xfId="36237" xr:uid="{00000000-0005-0000-0000-0000A28D0000}"/>
    <cellStyle name="Normal 2 26 13 5" xfId="36238" xr:uid="{00000000-0005-0000-0000-0000A38D0000}"/>
    <cellStyle name="Normal 2 26 14" xfId="36239" xr:uid="{00000000-0005-0000-0000-0000A48D0000}"/>
    <cellStyle name="Normal 2 26 14 2" xfId="36240" xr:uid="{00000000-0005-0000-0000-0000A58D0000}"/>
    <cellStyle name="Normal 2 26 14 3" xfId="36241" xr:uid="{00000000-0005-0000-0000-0000A68D0000}"/>
    <cellStyle name="Normal 2 26 14 4" xfId="36242" xr:uid="{00000000-0005-0000-0000-0000A78D0000}"/>
    <cellStyle name="Normal 2 26 14 5" xfId="36243" xr:uid="{00000000-0005-0000-0000-0000A88D0000}"/>
    <cellStyle name="Normal 2 26 15" xfId="36244" xr:uid="{00000000-0005-0000-0000-0000A98D0000}"/>
    <cellStyle name="Normal 2 26 15 2" xfId="36245" xr:uid="{00000000-0005-0000-0000-0000AA8D0000}"/>
    <cellStyle name="Normal 2 26 15 3" xfId="36246" xr:uid="{00000000-0005-0000-0000-0000AB8D0000}"/>
    <cellStyle name="Normal 2 26 15 4" xfId="36247" xr:uid="{00000000-0005-0000-0000-0000AC8D0000}"/>
    <cellStyle name="Normal 2 26 15 5" xfId="36248" xr:uid="{00000000-0005-0000-0000-0000AD8D0000}"/>
    <cellStyle name="Normal 2 26 16" xfId="36249" xr:uid="{00000000-0005-0000-0000-0000AE8D0000}"/>
    <cellStyle name="Normal 2 26 16 2" xfId="36250" xr:uid="{00000000-0005-0000-0000-0000AF8D0000}"/>
    <cellStyle name="Normal 2 26 16 3" xfId="36251" xr:uid="{00000000-0005-0000-0000-0000B08D0000}"/>
    <cellStyle name="Normal 2 26 16 4" xfId="36252" xr:uid="{00000000-0005-0000-0000-0000B18D0000}"/>
    <cellStyle name="Normal 2 26 16 5" xfId="36253" xr:uid="{00000000-0005-0000-0000-0000B28D0000}"/>
    <cellStyle name="Normal 2 26 17" xfId="36254" xr:uid="{00000000-0005-0000-0000-0000B38D0000}"/>
    <cellStyle name="Normal 2 26 17 2" xfId="36255" xr:uid="{00000000-0005-0000-0000-0000B48D0000}"/>
    <cellStyle name="Normal 2 26 17 3" xfId="36256" xr:uid="{00000000-0005-0000-0000-0000B58D0000}"/>
    <cellStyle name="Normal 2 26 17 4" xfId="36257" xr:uid="{00000000-0005-0000-0000-0000B68D0000}"/>
    <cellStyle name="Normal 2 26 17 5" xfId="36258" xr:uid="{00000000-0005-0000-0000-0000B78D0000}"/>
    <cellStyle name="Normal 2 26 18" xfId="36259" xr:uid="{00000000-0005-0000-0000-0000B88D0000}"/>
    <cellStyle name="Normal 2 26 19" xfId="36260" xr:uid="{00000000-0005-0000-0000-0000B98D0000}"/>
    <cellStyle name="Normal 2 26 2" xfId="36261" xr:uid="{00000000-0005-0000-0000-0000BA8D0000}"/>
    <cellStyle name="Normal 2 26 2 2" xfId="36262" xr:uid="{00000000-0005-0000-0000-0000BB8D0000}"/>
    <cellStyle name="Normal 2 26 2 3" xfId="36263" xr:uid="{00000000-0005-0000-0000-0000BC8D0000}"/>
    <cellStyle name="Normal 2 26 2 4" xfId="36264" xr:uid="{00000000-0005-0000-0000-0000BD8D0000}"/>
    <cellStyle name="Normal 2 26 2 5" xfId="36265" xr:uid="{00000000-0005-0000-0000-0000BE8D0000}"/>
    <cellStyle name="Normal 2 26 20" xfId="36266" xr:uid="{00000000-0005-0000-0000-0000BF8D0000}"/>
    <cellStyle name="Normal 2 26 21" xfId="36267" xr:uid="{00000000-0005-0000-0000-0000C08D0000}"/>
    <cellStyle name="Normal 2 26 3" xfId="36268" xr:uid="{00000000-0005-0000-0000-0000C18D0000}"/>
    <cellStyle name="Normal 2 26 3 2" xfId="36269" xr:uid="{00000000-0005-0000-0000-0000C28D0000}"/>
    <cellStyle name="Normal 2 26 3 3" xfId="36270" xr:uid="{00000000-0005-0000-0000-0000C38D0000}"/>
    <cellStyle name="Normal 2 26 3 4" xfId="36271" xr:uid="{00000000-0005-0000-0000-0000C48D0000}"/>
    <cellStyle name="Normal 2 26 3 5" xfId="36272" xr:uid="{00000000-0005-0000-0000-0000C58D0000}"/>
    <cellStyle name="Normal 2 26 4" xfId="36273" xr:uid="{00000000-0005-0000-0000-0000C68D0000}"/>
    <cellStyle name="Normal 2 26 4 2" xfId="36274" xr:uid="{00000000-0005-0000-0000-0000C78D0000}"/>
    <cellStyle name="Normal 2 26 4 3" xfId="36275" xr:uid="{00000000-0005-0000-0000-0000C88D0000}"/>
    <cellStyle name="Normal 2 26 4 4" xfId="36276" xr:uid="{00000000-0005-0000-0000-0000C98D0000}"/>
    <cellStyle name="Normal 2 26 4 5" xfId="36277" xr:uid="{00000000-0005-0000-0000-0000CA8D0000}"/>
    <cellStyle name="Normal 2 26 5" xfId="36278" xr:uid="{00000000-0005-0000-0000-0000CB8D0000}"/>
    <cellStyle name="Normal 2 26 5 2" xfId="36279" xr:uid="{00000000-0005-0000-0000-0000CC8D0000}"/>
    <cellStyle name="Normal 2 26 5 3" xfId="36280" xr:uid="{00000000-0005-0000-0000-0000CD8D0000}"/>
    <cellStyle name="Normal 2 26 5 4" xfId="36281" xr:uid="{00000000-0005-0000-0000-0000CE8D0000}"/>
    <cellStyle name="Normal 2 26 5 5" xfId="36282" xr:uid="{00000000-0005-0000-0000-0000CF8D0000}"/>
    <cellStyle name="Normal 2 26 6" xfId="36283" xr:uid="{00000000-0005-0000-0000-0000D08D0000}"/>
    <cellStyle name="Normal 2 26 6 2" xfId="36284" xr:uid="{00000000-0005-0000-0000-0000D18D0000}"/>
    <cellStyle name="Normal 2 26 6 3" xfId="36285" xr:uid="{00000000-0005-0000-0000-0000D28D0000}"/>
    <cellStyle name="Normal 2 26 6 4" xfId="36286" xr:uid="{00000000-0005-0000-0000-0000D38D0000}"/>
    <cellStyle name="Normal 2 26 6 5" xfId="36287" xr:uid="{00000000-0005-0000-0000-0000D48D0000}"/>
    <cellStyle name="Normal 2 26 7" xfId="36288" xr:uid="{00000000-0005-0000-0000-0000D58D0000}"/>
    <cellStyle name="Normal 2 26 7 2" xfId="36289" xr:uid="{00000000-0005-0000-0000-0000D68D0000}"/>
    <cellStyle name="Normal 2 26 7 3" xfId="36290" xr:uid="{00000000-0005-0000-0000-0000D78D0000}"/>
    <cellStyle name="Normal 2 26 7 4" xfId="36291" xr:uid="{00000000-0005-0000-0000-0000D88D0000}"/>
    <cellStyle name="Normal 2 26 7 5" xfId="36292" xr:uid="{00000000-0005-0000-0000-0000D98D0000}"/>
    <cellStyle name="Normal 2 26 8" xfId="36293" xr:uid="{00000000-0005-0000-0000-0000DA8D0000}"/>
    <cellStyle name="Normal 2 26 8 2" xfId="36294" xr:uid="{00000000-0005-0000-0000-0000DB8D0000}"/>
    <cellStyle name="Normal 2 26 8 3" xfId="36295" xr:uid="{00000000-0005-0000-0000-0000DC8D0000}"/>
    <cellStyle name="Normal 2 26 8 4" xfId="36296" xr:uid="{00000000-0005-0000-0000-0000DD8D0000}"/>
    <cellStyle name="Normal 2 26 8 5" xfId="36297" xr:uid="{00000000-0005-0000-0000-0000DE8D0000}"/>
    <cellStyle name="Normal 2 26 9" xfId="36298" xr:uid="{00000000-0005-0000-0000-0000DF8D0000}"/>
    <cellStyle name="Normal 2 26 9 2" xfId="36299" xr:uid="{00000000-0005-0000-0000-0000E08D0000}"/>
    <cellStyle name="Normal 2 26 9 3" xfId="36300" xr:uid="{00000000-0005-0000-0000-0000E18D0000}"/>
    <cellStyle name="Normal 2 26 9 4" xfId="36301" xr:uid="{00000000-0005-0000-0000-0000E28D0000}"/>
    <cellStyle name="Normal 2 26 9 5" xfId="36302" xr:uid="{00000000-0005-0000-0000-0000E38D0000}"/>
    <cellStyle name="Normal 2 27" xfId="36303" xr:uid="{00000000-0005-0000-0000-0000E48D0000}"/>
    <cellStyle name="Normal 2 27 10" xfId="36304" xr:uid="{00000000-0005-0000-0000-0000E58D0000}"/>
    <cellStyle name="Normal 2 27 10 2" xfId="36305" xr:uid="{00000000-0005-0000-0000-0000E68D0000}"/>
    <cellStyle name="Normal 2 27 10 3" xfId="36306" xr:uid="{00000000-0005-0000-0000-0000E78D0000}"/>
    <cellStyle name="Normal 2 27 10 4" xfId="36307" xr:uid="{00000000-0005-0000-0000-0000E88D0000}"/>
    <cellStyle name="Normal 2 27 10 5" xfId="36308" xr:uid="{00000000-0005-0000-0000-0000E98D0000}"/>
    <cellStyle name="Normal 2 27 11" xfId="36309" xr:uid="{00000000-0005-0000-0000-0000EA8D0000}"/>
    <cellStyle name="Normal 2 27 11 2" xfId="36310" xr:uid="{00000000-0005-0000-0000-0000EB8D0000}"/>
    <cellStyle name="Normal 2 27 11 3" xfId="36311" xr:uid="{00000000-0005-0000-0000-0000EC8D0000}"/>
    <cellStyle name="Normal 2 27 11 4" xfId="36312" xr:uid="{00000000-0005-0000-0000-0000ED8D0000}"/>
    <cellStyle name="Normal 2 27 11 5" xfId="36313" xr:uid="{00000000-0005-0000-0000-0000EE8D0000}"/>
    <cellStyle name="Normal 2 27 12" xfId="36314" xr:uid="{00000000-0005-0000-0000-0000EF8D0000}"/>
    <cellStyle name="Normal 2 27 12 2" xfId="36315" xr:uid="{00000000-0005-0000-0000-0000F08D0000}"/>
    <cellStyle name="Normal 2 27 12 3" xfId="36316" xr:uid="{00000000-0005-0000-0000-0000F18D0000}"/>
    <cellStyle name="Normal 2 27 12 4" xfId="36317" xr:uid="{00000000-0005-0000-0000-0000F28D0000}"/>
    <cellStyle name="Normal 2 27 12 5" xfId="36318" xr:uid="{00000000-0005-0000-0000-0000F38D0000}"/>
    <cellStyle name="Normal 2 27 13" xfId="36319" xr:uid="{00000000-0005-0000-0000-0000F48D0000}"/>
    <cellStyle name="Normal 2 27 13 2" xfId="36320" xr:uid="{00000000-0005-0000-0000-0000F58D0000}"/>
    <cellStyle name="Normal 2 27 13 3" xfId="36321" xr:uid="{00000000-0005-0000-0000-0000F68D0000}"/>
    <cellStyle name="Normal 2 27 13 4" xfId="36322" xr:uid="{00000000-0005-0000-0000-0000F78D0000}"/>
    <cellStyle name="Normal 2 27 13 5" xfId="36323" xr:uid="{00000000-0005-0000-0000-0000F88D0000}"/>
    <cellStyle name="Normal 2 27 14" xfId="36324" xr:uid="{00000000-0005-0000-0000-0000F98D0000}"/>
    <cellStyle name="Normal 2 27 14 2" xfId="36325" xr:uid="{00000000-0005-0000-0000-0000FA8D0000}"/>
    <cellStyle name="Normal 2 27 14 3" xfId="36326" xr:uid="{00000000-0005-0000-0000-0000FB8D0000}"/>
    <cellStyle name="Normal 2 27 14 4" xfId="36327" xr:uid="{00000000-0005-0000-0000-0000FC8D0000}"/>
    <cellStyle name="Normal 2 27 14 5" xfId="36328" xr:uid="{00000000-0005-0000-0000-0000FD8D0000}"/>
    <cellStyle name="Normal 2 27 15" xfId="36329" xr:uid="{00000000-0005-0000-0000-0000FE8D0000}"/>
    <cellStyle name="Normal 2 27 15 2" xfId="36330" xr:uid="{00000000-0005-0000-0000-0000FF8D0000}"/>
    <cellStyle name="Normal 2 27 15 3" xfId="36331" xr:uid="{00000000-0005-0000-0000-0000008E0000}"/>
    <cellStyle name="Normal 2 27 15 4" xfId="36332" xr:uid="{00000000-0005-0000-0000-0000018E0000}"/>
    <cellStyle name="Normal 2 27 15 5" xfId="36333" xr:uid="{00000000-0005-0000-0000-0000028E0000}"/>
    <cellStyle name="Normal 2 27 16" xfId="36334" xr:uid="{00000000-0005-0000-0000-0000038E0000}"/>
    <cellStyle name="Normal 2 27 16 2" xfId="36335" xr:uid="{00000000-0005-0000-0000-0000048E0000}"/>
    <cellStyle name="Normal 2 27 16 3" xfId="36336" xr:uid="{00000000-0005-0000-0000-0000058E0000}"/>
    <cellStyle name="Normal 2 27 16 4" xfId="36337" xr:uid="{00000000-0005-0000-0000-0000068E0000}"/>
    <cellStyle name="Normal 2 27 16 5" xfId="36338" xr:uid="{00000000-0005-0000-0000-0000078E0000}"/>
    <cellStyle name="Normal 2 27 17" xfId="36339" xr:uid="{00000000-0005-0000-0000-0000088E0000}"/>
    <cellStyle name="Normal 2 27 17 2" xfId="36340" xr:uid="{00000000-0005-0000-0000-0000098E0000}"/>
    <cellStyle name="Normal 2 27 17 3" xfId="36341" xr:uid="{00000000-0005-0000-0000-00000A8E0000}"/>
    <cellStyle name="Normal 2 27 17 4" xfId="36342" xr:uid="{00000000-0005-0000-0000-00000B8E0000}"/>
    <cellStyle name="Normal 2 27 17 5" xfId="36343" xr:uid="{00000000-0005-0000-0000-00000C8E0000}"/>
    <cellStyle name="Normal 2 27 18" xfId="36344" xr:uid="{00000000-0005-0000-0000-00000D8E0000}"/>
    <cellStyle name="Normal 2 27 19" xfId="36345" xr:uid="{00000000-0005-0000-0000-00000E8E0000}"/>
    <cellStyle name="Normal 2 27 2" xfId="36346" xr:uid="{00000000-0005-0000-0000-00000F8E0000}"/>
    <cellStyle name="Normal 2 27 2 2" xfId="36347" xr:uid="{00000000-0005-0000-0000-0000108E0000}"/>
    <cellStyle name="Normal 2 27 2 3" xfId="36348" xr:uid="{00000000-0005-0000-0000-0000118E0000}"/>
    <cellStyle name="Normal 2 27 2 4" xfId="36349" xr:uid="{00000000-0005-0000-0000-0000128E0000}"/>
    <cellStyle name="Normal 2 27 2 5" xfId="36350" xr:uid="{00000000-0005-0000-0000-0000138E0000}"/>
    <cellStyle name="Normal 2 27 20" xfId="36351" xr:uid="{00000000-0005-0000-0000-0000148E0000}"/>
    <cellStyle name="Normal 2 27 21" xfId="36352" xr:uid="{00000000-0005-0000-0000-0000158E0000}"/>
    <cellStyle name="Normal 2 27 3" xfId="36353" xr:uid="{00000000-0005-0000-0000-0000168E0000}"/>
    <cellStyle name="Normal 2 27 3 2" xfId="36354" xr:uid="{00000000-0005-0000-0000-0000178E0000}"/>
    <cellStyle name="Normal 2 27 3 3" xfId="36355" xr:uid="{00000000-0005-0000-0000-0000188E0000}"/>
    <cellStyle name="Normal 2 27 3 4" xfId="36356" xr:uid="{00000000-0005-0000-0000-0000198E0000}"/>
    <cellStyle name="Normal 2 27 3 5" xfId="36357" xr:uid="{00000000-0005-0000-0000-00001A8E0000}"/>
    <cellStyle name="Normal 2 27 4" xfId="36358" xr:uid="{00000000-0005-0000-0000-00001B8E0000}"/>
    <cellStyle name="Normal 2 27 4 2" xfId="36359" xr:uid="{00000000-0005-0000-0000-00001C8E0000}"/>
    <cellStyle name="Normal 2 27 4 3" xfId="36360" xr:uid="{00000000-0005-0000-0000-00001D8E0000}"/>
    <cellStyle name="Normal 2 27 4 4" xfId="36361" xr:uid="{00000000-0005-0000-0000-00001E8E0000}"/>
    <cellStyle name="Normal 2 27 4 5" xfId="36362" xr:uid="{00000000-0005-0000-0000-00001F8E0000}"/>
    <cellStyle name="Normal 2 27 5" xfId="36363" xr:uid="{00000000-0005-0000-0000-0000208E0000}"/>
    <cellStyle name="Normal 2 27 5 2" xfId="36364" xr:uid="{00000000-0005-0000-0000-0000218E0000}"/>
    <cellStyle name="Normal 2 27 5 3" xfId="36365" xr:uid="{00000000-0005-0000-0000-0000228E0000}"/>
    <cellStyle name="Normal 2 27 5 4" xfId="36366" xr:uid="{00000000-0005-0000-0000-0000238E0000}"/>
    <cellStyle name="Normal 2 27 5 5" xfId="36367" xr:uid="{00000000-0005-0000-0000-0000248E0000}"/>
    <cellStyle name="Normal 2 27 6" xfId="36368" xr:uid="{00000000-0005-0000-0000-0000258E0000}"/>
    <cellStyle name="Normal 2 27 6 2" xfId="36369" xr:uid="{00000000-0005-0000-0000-0000268E0000}"/>
    <cellStyle name="Normal 2 27 6 3" xfId="36370" xr:uid="{00000000-0005-0000-0000-0000278E0000}"/>
    <cellStyle name="Normal 2 27 6 4" xfId="36371" xr:uid="{00000000-0005-0000-0000-0000288E0000}"/>
    <cellStyle name="Normal 2 27 6 5" xfId="36372" xr:uid="{00000000-0005-0000-0000-0000298E0000}"/>
    <cellStyle name="Normal 2 27 7" xfId="36373" xr:uid="{00000000-0005-0000-0000-00002A8E0000}"/>
    <cellStyle name="Normal 2 27 7 2" xfId="36374" xr:uid="{00000000-0005-0000-0000-00002B8E0000}"/>
    <cellStyle name="Normal 2 27 7 3" xfId="36375" xr:uid="{00000000-0005-0000-0000-00002C8E0000}"/>
    <cellStyle name="Normal 2 27 7 4" xfId="36376" xr:uid="{00000000-0005-0000-0000-00002D8E0000}"/>
    <cellStyle name="Normal 2 27 7 5" xfId="36377" xr:uid="{00000000-0005-0000-0000-00002E8E0000}"/>
    <cellStyle name="Normal 2 27 8" xfId="36378" xr:uid="{00000000-0005-0000-0000-00002F8E0000}"/>
    <cellStyle name="Normal 2 27 8 2" xfId="36379" xr:uid="{00000000-0005-0000-0000-0000308E0000}"/>
    <cellStyle name="Normal 2 27 8 3" xfId="36380" xr:uid="{00000000-0005-0000-0000-0000318E0000}"/>
    <cellStyle name="Normal 2 27 8 4" xfId="36381" xr:uid="{00000000-0005-0000-0000-0000328E0000}"/>
    <cellStyle name="Normal 2 27 8 5" xfId="36382" xr:uid="{00000000-0005-0000-0000-0000338E0000}"/>
    <cellStyle name="Normal 2 27 9" xfId="36383" xr:uid="{00000000-0005-0000-0000-0000348E0000}"/>
    <cellStyle name="Normal 2 27 9 2" xfId="36384" xr:uid="{00000000-0005-0000-0000-0000358E0000}"/>
    <cellStyle name="Normal 2 27 9 3" xfId="36385" xr:uid="{00000000-0005-0000-0000-0000368E0000}"/>
    <cellStyle name="Normal 2 27 9 4" xfId="36386" xr:uid="{00000000-0005-0000-0000-0000378E0000}"/>
    <cellStyle name="Normal 2 27 9 5" xfId="36387" xr:uid="{00000000-0005-0000-0000-0000388E0000}"/>
    <cellStyle name="Normal 2 28" xfId="36388" xr:uid="{00000000-0005-0000-0000-0000398E0000}"/>
    <cellStyle name="Normal 2 28 10" xfId="36389" xr:uid="{00000000-0005-0000-0000-00003A8E0000}"/>
    <cellStyle name="Normal 2 28 10 2" xfId="36390" xr:uid="{00000000-0005-0000-0000-00003B8E0000}"/>
    <cellStyle name="Normal 2 28 10 3" xfId="36391" xr:uid="{00000000-0005-0000-0000-00003C8E0000}"/>
    <cellStyle name="Normal 2 28 10 4" xfId="36392" xr:uid="{00000000-0005-0000-0000-00003D8E0000}"/>
    <cellStyle name="Normal 2 28 10 5" xfId="36393" xr:uid="{00000000-0005-0000-0000-00003E8E0000}"/>
    <cellStyle name="Normal 2 28 11" xfId="36394" xr:uid="{00000000-0005-0000-0000-00003F8E0000}"/>
    <cellStyle name="Normal 2 28 11 2" xfId="36395" xr:uid="{00000000-0005-0000-0000-0000408E0000}"/>
    <cellStyle name="Normal 2 28 11 3" xfId="36396" xr:uid="{00000000-0005-0000-0000-0000418E0000}"/>
    <cellStyle name="Normal 2 28 11 4" xfId="36397" xr:uid="{00000000-0005-0000-0000-0000428E0000}"/>
    <cellStyle name="Normal 2 28 11 5" xfId="36398" xr:uid="{00000000-0005-0000-0000-0000438E0000}"/>
    <cellStyle name="Normal 2 28 12" xfId="36399" xr:uid="{00000000-0005-0000-0000-0000448E0000}"/>
    <cellStyle name="Normal 2 28 12 2" xfId="36400" xr:uid="{00000000-0005-0000-0000-0000458E0000}"/>
    <cellStyle name="Normal 2 28 12 3" xfId="36401" xr:uid="{00000000-0005-0000-0000-0000468E0000}"/>
    <cellStyle name="Normal 2 28 12 4" xfId="36402" xr:uid="{00000000-0005-0000-0000-0000478E0000}"/>
    <cellStyle name="Normal 2 28 12 5" xfId="36403" xr:uid="{00000000-0005-0000-0000-0000488E0000}"/>
    <cellStyle name="Normal 2 28 13" xfId="36404" xr:uid="{00000000-0005-0000-0000-0000498E0000}"/>
    <cellStyle name="Normal 2 28 13 2" xfId="36405" xr:uid="{00000000-0005-0000-0000-00004A8E0000}"/>
    <cellStyle name="Normal 2 28 13 3" xfId="36406" xr:uid="{00000000-0005-0000-0000-00004B8E0000}"/>
    <cellStyle name="Normal 2 28 13 4" xfId="36407" xr:uid="{00000000-0005-0000-0000-00004C8E0000}"/>
    <cellStyle name="Normal 2 28 13 5" xfId="36408" xr:uid="{00000000-0005-0000-0000-00004D8E0000}"/>
    <cellStyle name="Normal 2 28 14" xfId="36409" xr:uid="{00000000-0005-0000-0000-00004E8E0000}"/>
    <cellStyle name="Normal 2 28 14 2" xfId="36410" xr:uid="{00000000-0005-0000-0000-00004F8E0000}"/>
    <cellStyle name="Normal 2 28 14 3" xfId="36411" xr:uid="{00000000-0005-0000-0000-0000508E0000}"/>
    <cellStyle name="Normal 2 28 14 4" xfId="36412" xr:uid="{00000000-0005-0000-0000-0000518E0000}"/>
    <cellStyle name="Normal 2 28 14 5" xfId="36413" xr:uid="{00000000-0005-0000-0000-0000528E0000}"/>
    <cellStyle name="Normal 2 28 15" xfId="36414" xr:uid="{00000000-0005-0000-0000-0000538E0000}"/>
    <cellStyle name="Normal 2 28 15 2" xfId="36415" xr:uid="{00000000-0005-0000-0000-0000548E0000}"/>
    <cellStyle name="Normal 2 28 15 3" xfId="36416" xr:uid="{00000000-0005-0000-0000-0000558E0000}"/>
    <cellStyle name="Normal 2 28 15 4" xfId="36417" xr:uid="{00000000-0005-0000-0000-0000568E0000}"/>
    <cellStyle name="Normal 2 28 15 5" xfId="36418" xr:uid="{00000000-0005-0000-0000-0000578E0000}"/>
    <cellStyle name="Normal 2 28 16" xfId="36419" xr:uid="{00000000-0005-0000-0000-0000588E0000}"/>
    <cellStyle name="Normal 2 28 16 2" xfId="36420" xr:uid="{00000000-0005-0000-0000-0000598E0000}"/>
    <cellStyle name="Normal 2 28 16 3" xfId="36421" xr:uid="{00000000-0005-0000-0000-00005A8E0000}"/>
    <cellStyle name="Normal 2 28 16 4" xfId="36422" xr:uid="{00000000-0005-0000-0000-00005B8E0000}"/>
    <cellStyle name="Normal 2 28 16 5" xfId="36423" xr:uid="{00000000-0005-0000-0000-00005C8E0000}"/>
    <cellStyle name="Normal 2 28 17" xfId="36424" xr:uid="{00000000-0005-0000-0000-00005D8E0000}"/>
    <cellStyle name="Normal 2 28 17 2" xfId="36425" xr:uid="{00000000-0005-0000-0000-00005E8E0000}"/>
    <cellStyle name="Normal 2 28 17 3" xfId="36426" xr:uid="{00000000-0005-0000-0000-00005F8E0000}"/>
    <cellStyle name="Normal 2 28 17 4" xfId="36427" xr:uid="{00000000-0005-0000-0000-0000608E0000}"/>
    <cellStyle name="Normal 2 28 17 5" xfId="36428" xr:uid="{00000000-0005-0000-0000-0000618E0000}"/>
    <cellStyle name="Normal 2 28 18" xfId="36429" xr:uid="{00000000-0005-0000-0000-0000628E0000}"/>
    <cellStyle name="Normal 2 28 19" xfId="36430" xr:uid="{00000000-0005-0000-0000-0000638E0000}"/>
    <cellStyle name="Normal 2 28 2" xfId="36431" xr:uid="{00000000-0005-0000-0000-0000648E0000}"/>
    <cellStyle name="Normal 2 28 2 2" xfId="36432" xr:uid="{00000000-0005-0000-0000-0000658E0000}"/>
    <cellStyle name="Normal 2 28 2 3" xfId="36433" xr:uid="{00000000-0005-0000-0000-0000668E0000}"/>
    <cellStyle name="Normal 2 28 2 4" xfId="36434" xr:uid="{00000000-0005-0000-0000-0000678E0000}"/>
    <cellStyle name="Normal 2 28 2 5" xfId="36435" xr:uid="{00000000-0005-0000-0000-0000688E0000}"/>
    <cellStyle name="Normal 2 28 20" xfId="36436" xr:uid="{00000000-0005-0000-0000-0000698E0000}"/>
    <cellStyle name="Normal 2 28 21" xfId="36437" xr:uid="{00000000-0005-0000-0000-00006A8E0000}"/>
    <cellStyle name="Normal 2 28 3" xfId="36438" xr:uid="{00000000-0005-0000-0000-00006B8E0000}"/>
    <cellStyle name="Normal 2 28 3 2" xfId="36439" xr:uid="{00000000-0005-0000-0000-00006C8E0000}"/>
    <cellStyle name="Normal 2 28 3 3" xfId="36440" xr:uid="{00000000-0005-0000-0000-00006D8E0000}"/>
    <cellStyle name="Normal 2 28 3 4" xfId="36441" xr:uid="{00000000-0005-0000-0000-00006E8E0000}"/>
    <cellStyle name="Normal 2 28 3 5" xfId="36442" xr:uid="{00000000-0005-0000-0000-00006F8E0000}"/>
    <cellStyle name="Normal 2 28 4" xfId="36443" xr:uid="{00000000-0005-0000-0000-0000708E0000}"/>
    <cellStyle name="Normal 2 28 4 2" xfId="36444" xr:uid="{00000000-0005-0000-0000-0000718E0000}"/>
    <cellStyle name="Normal 2 28 4 3" xfId="36445" xr:uid="{00000000-0005-0000-0000-0000728E0000}"/>
    <cellStyle name="Normal 2 28 4 4" xfId="36446" xr:uid="{00000000-0005-0000-0000-0000738E0000}"/>
    <cellStyle name="Normal 2 28 4 5" xfId="36447" xr:uid="{00000000-0005-0000-0000-0000748E0000}"/>
    <cellStyle name="Normal 2 28 5" xfId="36448" xr:uid="{00000000-0005-0000-0000-0000758E0000}"/>
    <cellStyle name="Normal 2 28 5 2" xfId="36449" xr:uid="{00000000-0005-0000-0000-0000768E0000}"/>
    <cellStyle name="Normal 2 28 5 3" xfId="36450" xr:uid="{00000000-0005-0000-0000-0000778E0000}"/>
    <cellStyle name="Normal 2 28 5 4" xfId="36451" xr:uid="{00000000-0005-0000-0000-0000788E0000}"/>
    <cellStyle name="Normal 2 28 5 5" xfId="36452" xr:uid="{00000000-0005-0000-0000-0000798E0000}"/>
    <cellStyle name="Normal 2 28 6" xfId="36453" xr:uid="{00000000-0005-0000-0000-00007A8E0000}"/>
    <cellStyle name="Normal 2 28 6 2" xfId="36454" xr:uid="{00000000-0005-0000-0000-00007B8E0000}"/>
    <cellStyle name="Normal 2 28 6 3" xfId="36455" xr:uid="{00000000-0005-0000-0000-00007C8E0000}"/>
    <cellStyle name="Normal 2 28 6 4" xfId="36456" xr:uid="{00000000-0005-0000-0000-00007D8E0000}"/>
    <cellStyle name="Normal 2 28 6 5" xfId="36457" xr:uid="{00000000-0005-0000-0000-00007E8E0000}"/>
    <cellStyle name="Normal 2 28 7" xfId="36458" xr:uid="{00000000-0005-0000-0000-00007F8E0000}"/>
    <cellStyle name="Normal 2 28 7 2" xfId="36459" xr:uid="{00000000-0005-0000-0000-0000808E0000}"/>
    <cellStyle name="Normal 2 28 7 3" xfId="36460" xr:uid="{00000000-0005-0000-0000-0000818E0000}"/>
    <cellStyle name="Normal 2 28 7 4" xfId="36461" xr:uid="{00000000-0005-0000-0000-0000828E0000}"/>
    <cellStyle name="Normal 2 28 7 5" xfId="36462" xr:uid="{00000000-0005-0000-0000-0000838E0000}"/>
    <cellStyle name="Normal 2 28 8" xfId="36463" xr:uid="{00000000-0005-0000-0000-0000848E0000}"/>
    <cellStyle name="Normal 2 28 8 2" xfId="36464" xr:uid="{00000000-0005-0000-0000-0000858E0000}"/>
    <cellStyle name="Normal 2 28 8 3" xfId="36465" xr:uid="{00000000-0005-0000-0000-0000868E0000}"/>
    <cellStyle name="Normal 2 28 8 4" xfId="36466" xr:uid="{00000000-0005-0000-0000-0000878E0000}"/>
    <cellStyle name="Normal 2 28 8 5" xfId="36467" xr:uid="{00000000-0005-0000-0000-0000888E0000}"/>
    <cellStyle name="Normal 2 28 9" xfId="36468" xr:uid="{00000000-0005-0000-0000-0000898E0000}"/>
    <cellStyle name="Normal 2 28 9 2" xfId="36469" xr:uid="{00000000-0005-0000-0000-00008A8E0000}"/>
    <cellStyle name="Normal 2 28 9 3" xfId="36470" xr:uid="{00000000-0005-0000-0000-00008B8E0000}"/>
    <cellStyle name="Normal 2 28 9 4" xfId="36471" xr:uid="{00000000-0005-0000-0000-00008C8E0000}"/>
    <cellStyle name="Normal 2 28 9 5" xfId="36472" xr:uid="{00000000-0005-0000-0000-00008D8E0000}"/>
    <cellStyle name="Normal 2 29" xfId="36473" xr:uid="{00000000-0005-0000-0000-00008E8E0000}"/>
    <cellStyle name="Normal 2 29 10" xfId="36474" xr:uid="{00000000-0005-0000-0000-00008F8E0000}"/>
    <cellStyle name="Normal 2 29 10 2" xfId="36475" xr:uid="{00000000-0005-0000-0000-0000908E0000}"/>
    <cellStyle name="Normal 2 29 10 3" xfId="36476" xr:uid="{00000000-0005-0000-0000-0000918E0000}"/>
    <cellStyle name="Normal 2 29 10 4" xfId="36477" xr:uid="{00000000-0005-0000-0000-0000928E0000}"/>
    <cellStyle name="Normal 2 29 10 5" xfId="36478" xr:uid="{00000000-0005-0000-0000-0000938E0000}"/>
    <cellStyle name="Normal 2 29 11" xfId="36479" xr:uid="{00000000-0005-0000-0000-0000948E0000}"/>
    <cellStyle name="Normal 2 29 11 2" xfId="36480" xr:uid="{00000000-0005-0000-0000-0000958E0000}"/>
    <cellStyle name="Normal 2 29 11 3" xfId="36481" xr:uid="{00000000-0005-0000-0000-0000968E0000}"/>
    <cellStyle name="Normal 2 29 11 4" xfId="36482" xr:uid="{00000000-0005-0000-0000-0000978E0000}"/>
    <cellStyle name="Normal 2 29 11 5" xfId="36483" xr:uid="{00000000-0005-0000-0000-0000988E0000}"/>
    <cellStyle name="Normal 2 29 12" xfId="36484" xr:uid="{00000000-0005-0000-0000-0000998E0000}"/>
    <cellStyle name="Normal 2 29 12 2" xfId="36485" xr:uid="{00000000-0005-0000-0000-00009A8E0000}"/>
    <cellStyle name="Normal 2 29 12 3" xfId="36486" xr:uid="{00000000-0005-0000-0000-00009B8E0000}"/>
    <cellStyle name="Normal 2 29 12 4" xfId="36487" xr:uid="{00000000-0005-0000-0000-00009C8E0000}"/>
    <cellStyle name="Normal 2 29 12 5" xfId="36488" xr:uid="{00000000-0005-0000-0000-00009D8E0000}"/>
    <cellStyle name="Normal 2 29 13" xfId="36489" xr:uid="{00000000-0005-0000-0000-00009E8E0000}"/>
    <cellStyle name="Normal 2 29 14" xfId="36490" xr:uid="{00000000-0005-0000-0000-00009F8E0000}"/>
    <cellStyle name="Normal 2 29 15" xfId="36491" xr:uid="{00000000-0005-0000-0000-0000A08E0000}"/>
    <cellStyle name="Normal 2 29 16" xfId="36492" xr:uid="{00000000-0005-0000-0000-0000A18E0000}"/>
    <cellStyle name="Normal 2 29 2" xfId="36493" xr:uid="{00000000-0005-0000-0000-0000A28E0000}"/>
    <cellStyle name="Normal 2 29 2 2" xfId="36494" xr:uid="{00000000-0005-0000-0000-0000A38E0000}"/>
    <cellStyle name="Normal 2 29 2 3" xfId="36495" xr:uid="{00000000-0005-0000-0000-0000A48E0000}"/>
    <cellStyle name="Normal 2 29 2 4" xfId="36496" xr:uid="{00000000-0005-0000-0000-0000A58E0000}"/>
    <cellStyle name="Normal 2 29 2 5" xfId="36497" xr:uid="{00000000-0005-0000-0000-0000A68E0000}"/>
    <cellStyle name="Normal 2 29 3" xfId="36498" xr:uid="{00000000-0005-0000-0000-0000A78E0000}"/>
    <cellStyle name="Normal 2 29 3 2" xfId="36499" xr:uid="{00000000-0005-0000-0000-0000A88E0000}"/>
    <cellStyle name="Normal 2 29 3 3" xfId="36500" xr:uid="{00000000-0005-0000-0000-0000A98E0000}"/>
    <cellStyle name="Normal 2 29 3 4" xfId="36501" xr:uid="{00000000-0005-0000-0000-0000AA8E0000}"/>
    <cellStyle name="Normal 2 29 3 5" xfId="36502" xr:uid="{00000000-0005-0000-0000-0000AB8E0000}"/>
    <cellStyle name="Normal 2 29 4" xfId="36503" xr:uid="{00000000-0005-0000-0000-0000AC8E0000}"/>
    <cellStyle name="Normal 2 29 4 2" xfId="36504" xr:uid="{00000000-0005-0000-0000-0000AD8E0000}"/>
    <cellStyle name="Normal 2 29 4 3" xfId="36505" xr:uid="{00000000-0005-0000-0000-0000AE8E0000}"/>
    <cellStyle name="Normal 2 29 4 4" xfId="36506" xr:uid="{00000000-0005-0000-0000-0000AF8E0000}"/>
    <cellStyle name="Normal 2 29 4 5" xfId="36507" xr:uid="{00000000-0005-0000-0000-0000B08E0000}"/>
    <cellStyle name="Normal 2 29 5" xfId="36508" xr:uid="{00000000-0005-0000-0000-0000B18E0000}"/>
    <cellStyle name="Normal 2 29 5 2" xfId="36509" xr:uid="{00000000-0005-0000-0000-0000B28E0000}"/>
    <cellStyle name="Normal 2 29 5 3" xfId="36510" xr:uid="{00000000-0005-0000-0000-0000B38E0000}"/>
    <cellStyle name="Normal 2 29 5 4" xfId="36511" xr:uid="{00000000-0005-0000-0000-0000B48E0000}"/>
    <cellStyle name="Normal 2 29 5 5" xfId="36512" xr:uid="{00000000-0005-0000-0000-0000B58E0000}"/>
    <cellStyle name="Normal 2 29 6" xfId="36513" xr:uid="{00000000-0005-0000-0000-0000B68E0000}"/>
    <cellStyle name="Normal 2 29 6 2" xfId="36514" xr:uid="{00000000-0005-0000-0000-0000B78E0000}"/>
    <cellStyle name="Normal 2 29 6 3" xfId="36515" xr:uid="{00000000-0005-0000-0000-0000B88E0000}"/>
    <cellStyle name="Normal 2 29 6 4" xfId="36516" xr:uid="{00000000-0005-0000-0000-0000B98E0000}"/>
    <cellStyle name="Normal 2 29 6 5" xfId="36517" xr:uid="{00000000-0005-0000-0000-0000BA8E0000}"/>
    <cellStyle name="Normal 2 29 7" xfId="36518" xr:uid="{00000000-0005-0000-0000-0000BB8E0000}"/>
    <cellStyle name="Normal 2 29 7 2" xfId="36519" xr:uid="{00000000-0005-0000-0000-0000BC8E0000}"/>
    <cellStyle name="Normal 2 29 7 3" xfId="36520" xr:uid="{00000000-0005-0000-0000-0000BD8E0000}"/>
    <cellStyle name="Normal 2 29 7 4" xfId="36521" xr:uid="{00000000-0005-0000-0000-0000BE8E0000}"/>
    <cellStyle name="Normal 2 29 7 5" xfId="36522" xr:uid="{00000000-0005-0000-0000-0000BF8E0000}"/>
    <cellStyle name="Normal 2 29 8" xfId="36523" xr:uid="{00000000-0005-0000-0000-0000C08E0000}"/>
    <cellStyle name="Normal 2 29 8 2" xfId="36524" xr:uid="{00000000-0005-0000-0000-0000C18E0000}"/>
    <cellStyle name="Normal 2 29 8 3" xfId="36525" xr:uid="{00000000-0005-0000-0000-0000C28E0000}"/>
    <cellStyle name="Normal 2 29 8 4" xfId="36526" xr:uid="{00000000-0005-0000-0000-0000C38E0000}"/>
    <cellStyle name="Normal 2 29 8 5" xfId="36527" xr:uid="{00000000-0005-0000-0000-0000C48E0000}"/>
    <cellStyle name="Normal 2 29 9" xfId="36528" xr:uid="{00000000-0005-0000-0000-0000C58E0000}"/>
    <cellStyle name="Normal 2 29 9 2" xfId="36529" xr:uid="{00000000-0005-0000-0000-0000C68E0000}"/>
    <cellStyle name="Normal 2 29 9 3" xfId="36530" xr:uid="{00000000-0005-0000-0000-0000C78E0000}"/>
    <cellStyle name="Normal 2 29 9 4" xfId="36531" xr:uid="{00000000-0005-0000-0000-0000C88E0000}"/>
    <cellStyle name="Normal 2 29 9 5" xfId="36532" xr:uid="{00000000-0005-0000-0000-0000C98E0000}"/>
    <cellStyle name="Normal 2 3" xfId="36533" xr:uid="{00000000-0005-0000-0000-0000CA8E0000}"/>
    <cellStyle name="Normal 2 3 2" xfId="36534" xr:uid="{00000000-0005-0000-0000-0000CB8E0000}"/>
    <cellStyle name="Normal 2 3 2 2" xfId="36535" xr:uid="{00000000-0005-0000-0000-0000CC8E0000}"/>
    <cellStyle name="Normal 2 3 2 3" xfId="36536" xr:uid="{00000000-0005-0000-0000-0000CD8E0000}"/>
    <cellStyle name="Normal 2 3 2 4" xfId="36537" xr:uid="{00000000-0005-0000-0000-0000CE8E0000}"/>
    <cellStyle name="Normal 2 3 2 5" xfId="36538" xr:uid="{00000000-0005-0000-0000-0000CF8E0000}"/>
    <cellStyle name="Normal 2 3 3" xfId="36539" xr:uid="{00000000-0005-0000-0000-0000D08E0000}"/>
    <cellStyle name="Normal 2 3 4" xfId="36540" xr:uid="{00000000-0005-0000-0000-0000D18E0000}"/>
    <cellStyle name="Normal 2 3 5" xfId="36541" xr:uid="{00000000-0005-0000-0000-0000D28E0000}"/>
    <cellStyle name="Normal 2 3 6" xfId="36542" xr:uid="{00000000-0005-0000-0000-0000D38E0000}"/>
    <cellStyle name="Normal 2 30" xfId="36543" xr:uid="{00000000-0005-0000-0000-0000D48E0000}"/>
    <cellStyle name="Normal 2 30 2" xfId="36544" xr:uid="{00000000-0005-0000-0000-0000D58E0000}"/>
    <cellStyle name="Normal 2 30 3" xfId="36545" xr:uid="{00000000-0005-0000-0000-0000D68E0000}"/>
    <cellStyle name="Normal 2 30 4" xfId="36546" xr:uid="{00000000-0005-0000-0000-0000D78E0000}"/>
    <cellStyle name="Normal 2 30 5" xfId="36547" xr:uid="{00000000-0005-0000-0000-0000D88E0000}"/>
    <cellStyle name="Normal 2 31" xfId="36548" xr:uid="{00000000-0005-0000-0000-0000D98E0000}"/>
    <cellStyle name="Normal 2 31 2" xfId="36549" xr:uid="{00000000-0005-0000-0000-0000DA8E0000}"/>
    <cellStyle name="Normal 2 31 3" xfId="36550" xr:uid="{00000000-0005-0000-0000-0000DB8E0000}"/>
    <cellStyle name="Normal 2 31 4" xfId="36551" xr:uid="{00000000-0005-0000-0000-0000DC8E0000}"/>
    <cellStyle name="Normal 2 31 5" xfId="36552" xr:uid="{00000000-0005-0000-0000-0000DD8E0000}"/>
    <cellStyle name="Normal 2 32" xfId="36553" xr:uid="{00000000-0005-0000-0000-0000DE8E0000}"/>
    <cellStyle name="Normal 2 32 2" xfId="36554" xr:uid="{00000000-0005-0000-0000-0000DF8E0000}"/>
    <cellStyle name="Normal 2 32 3" xfId="36555" xr:uid="{00000000-0005-0000-0000-0000E08E0000}"/>
    <cellStyle name="Normal 2 32 4" xfId="36556" xr:uid="{00000000-0005-0000-0000-0000E18E0000}"/>
    <cellStyle name="Normal 2 32 5" xfId="36557" xr:uid="{00000000-0005-0000-0000-0000E28E0000}"/>
    <cellStyle name="Normal 2 33" xfId="36558" xr:uid="{00000000-0005-0000-0000-0000E38E0000}"/>
    <cellStyle name="Normal 2 33 10" xfId="36559" xr:uid="{00000000-0005-0000-0000-0000E48E0000}"/>
    <cellStyle name="Normal 2 33 10 2" xfId="36560" xr:uid="{00000000-0005-0000-0000-0000E58E0000}"/>
    <cellStyle name="Normal 2 33 10 3" xfId="36561" xr:uid="{00000000-0005-0000-0000-0000E68E0000}"/>
    <cellStyle name="Normal 2 33 10 4" xfId="36562" xr:uid="{00000000-0005-0000-0000-0000E78E0000}"/>
    <cellStyle name="Normal 2 33 10 5" xfId="36563" xr:uid="{00000000-0005-0000-0000-0000E88E0000}"/>
    <cellStyle name="Normal 2 33 11" xfId="36564" xr:uid="{00000000-0005-0000-0000-0000E98E0000}"/>
    <cellStyle name="Normal 2 33 12" xfId="36565" xr:uid="{00000000-0005-0000-0000-0000EA8E0000}"/>
    <cellStyle name="Normal 2 33 13" xfId="36566" xr:uid="{00000000-0005-0000-0000-0000EB8E0000}"/>
    <cellStyle name="Normal 2 33 14" xfId="36567" xr:uid="{00000000-0005-0000-0000-0000EC8E0000}"/>
    <cellStyle name="Normal 2 33 2" xfId="36568" xr:uid="{00000000-0005-0000-0000-0000ED8E0000}"/>
    <cellStyle name="Normal 2 33 2 2" xfId="36569" xr:uid="{00000000-0005-0000-0000-0000EE8E0000}"/>
    <cellStyle name="Normal 2 33 2 3" xfId="36570" xr:uid="{00000000-0005-0000-0000-0000EF8E0000}"/>
    <cellStyle name="Normal 2 33 2 4" xfId="36571" xr:uid="{00000000-0005-0000-0000-0000F08E0000}"/>
    <cellStyle name="Normal 2 33 2 5" xfId="36572" xr:uid="{00000000-0005-0000-0000-0000F18E0000}"/>
    <cellStyle name="Normal 2 33 3" xfId="36573" xr:uid="{00000000-0005-0000-0000-0000F28E0000}"/>
    <cellStyle name="Normal 2 33 3 2" xfId="36574" xr:uid="{00000000-0005-0000-0000-0000F38E0000}"/>
    <cellStyle name="Normal 2 33 3 3" xfId="36575" xr:uid="{00000000-0005-0000-0000-0000F48E0000}"/>
    <cellStyle name="Normal 2 33 3 4" xfId="36576" xr:uid="{00000000-0005-0000-0000-0000F58E0000}"/>
    <cellStyle name="Normal 2 33 3 5" xfId="36577" xr:uid="{00000000-0005-0000-0000-0000F68E0000}"/>
    <cellStyle name="Normal 2 33 4" xfId="36578" xr:uid="{00000000-0005-0000-0000-0000F78E0000}"/>
    <cellStyle name="Normal 2 33 4 2" xfId="36579" xr:uid="{00000000-0005-0000-0000-0000F88E0000}"/>
    <cellStyle name="Normal 2 33 4 3" xfId="36580" xr:uid="{00000000-0005-0000-0000-0000F98E0000}"/>
    <cellStyle name="Normal 2 33 4 4" xfId="36581" xr:uid="{00000000-0005-0000-0000-0000FA8E0000}"/>
    <cellStyle name="Normal 2 33 4 5" xfId="36582" xr:uid="{00000000-0005-0000-0000-0000FB8E0000}"/>
    <cellStyle name="Normal 2 33 5" xfId="36583" xr:uid="{00000000-0005-0000-0000-0000FC8E0000}"/>
    <cellStyle name="Normal 2 33 5 2" xfId="36584" xr:uid="{00000000-0005-0000-0000-0000FD8E0000}"/>
    <cellStyle name="Normal 2 33 5 3" xfId="36585" xr:uid="{00000000-0005-0000-0000-0000FE8E0000}"/>
    <cellStyle name="Normal 2 33 5 4" xfId="36586" xr:uid="{00000000-0005-0000-0000-0000FF8E0000}"/>
    <cellStyle name="Normal 2 33 5 5" xfId="36587" xr:uid="{00000000-0005-0000-0000-0000008F0000}"/>
    <cellStyle name="Normal 2 33 6" xfId="36588" xr:uid="{00000000-0005-0000-0000-0000018F0000}"/>
    <cellStyle name="Normal 2 33 6 2" xfId="36589" xr:uid="{00000000-0005-0000-0000-0000028F0000}"/>
    <cellStyle name="Normal 2 33 6 3" xfId="36590" xr:uid="{00000000-0005-0000-0000-0000038F0000}"/>
    <cellStyle name="Normal 2 33 6 4" xfId="36591" xr:uid="{00000000-0005-0000-0000-0000048F0000}"/>
    <cellStyle name="Normal 2 33 6 5" xfId="36592" xr:uid="{00000000-0005-0000-0000-0000058F0000}"/>
    <cellStyle name="Normal 2 33 7" xfId="36593" xr:uid="{00000000-0005-0000-0000-0000068F0000}"/>
    <cellStyle name="Normal 2 33 7 2" xfId="36594" xr:uid="{00000000-0005-0000-0000-0000078F0000}"/>
    <cellStyle name="Normal 2 33 7 3" xfId="36595" xr:uid="{00000000-0005-0000-0000-0000088F0000}"/>
    <cellStyle name="Normal 2 33 7 4" xfId="36596" xr:uid="{00000000-0005-0000-0000-0000098F0000}"/>
    <cellStyle name="Normal 2 33 7 5" xfId="36597" xr:uid="{00000000-0005-0000-0000-00000A8F0000}"/>
    <cellStyle name="Normal 2 33 8" xfId="36598" xr:uid="{00000000-0005-0000-0000-00000B8F0000}"/>
    <cellStyle name="Normal 2 33 8 2" xfId="36599" xr:uid="{00000000-0005-0000-0000-00000C8F0000}"/>
    <cellStyle name="Normal 2 33 8 3" xfId="36600" xr:uid="{00000000-0005-0000-0000-00000D8F0000}"/>
    <cellStyle name="Normal 2 33 8 4" xfId="36601" xr:uid="{00000000-0005-0000-0000-00000E8F0000}"/>
    <cellStyle name="Normal 2 33 8 5" xfId="36602" xr:uid="{00000000-0005-0000-0000-00000F8F0000}"/>
    <cellStyle name="Normal 2 33 9" xfId="36603" xr:uid="{00000000-0005-0000-0000-0000108F0000}"/>
    <cellStyle name="Normal 2 33 9 2" xfId="36604" xr:uid="{00000000-0005-0000-0000-0000118F0000}"/>
    <cellStyle name="Normal 2 33 9 3" xfId="36605" xr:uid="{00000000-0005-0000-0000-0000128F0000}"/>
    <cellStyle name="Normal 2 33 9 4" xfId="36606" xr:uid="{00000000-0005-0000-0000-0000138F0000}"/>
    <cellStyle name="Normal 2 33 9 5" xfId="36607" xr:uid="{00000000-0005-0000-0000-0000148F0000}"/>
    <cellStyle name="Normal 2 34" xfId="36608" xr:uid="{00000000-0005-0000-0000-0000158F0000}"/>
    <cellStyle name="Normal 2 34 10" xfId="36609" xr:uid="{00000000-0005-0000-0000-0000168F0000}"/>
    <cellStyle name="Normal 2 34 10 2" xfId="36610" xr:uid="{00000000-0005-0000-0000-0000178F0000}"/>
    <cellStyle name="Normal 2 34 10 3" xfId="36611" xr:uid="{00000000-0005-0000-0000-0000188F0000}"/>
    <cellStyle name="Normal 2 34 10 4" xfId="36612" xr:uid="{00000000-0005-0000-0000-0000198F0000}"/>
    <cellStyle name="Normal 2 34 10 5" xfId="36613" xr:uid="{00000000-0005-0000-0000-00001A8F0000}"/>
    <cellStyle name="Normal 2 34 11" xfId="36614" xr:uid="{00000000-0005-0000-0000-00001B8F0000}"/>
    <cellStyle name="Normal 2 34 12" xfId="36615" xr:uid="{00000000-0005-0000-0000-00001C8F0000}"/>
    <cellStyle name="Normal 2 34 13" xfId="36616" xr:uid="{00000000-0005-0000-0000-00001D8F0000}"/>
    <cellStyle name="Normal 2 34 14" xfId="36617" xr:uid="{00000000-0005-0000-0000-00001E8F0000}"/>
    <cellStyle name="Normal 2 34 2" xfId="36618" xr:uid="{00000000-0005-0000-0000-00001F8F0000}"/>
    <cellStyle name="Normal 2 34 2 2" xfId="36619" xr:uid="{00000000-0005-0000-0000-0000208F0000}"/>
    <cellStyle name="Normal 2 34 2 3" xfId="36620" xr:uid="{00000000-0005-0000-0000-0000218F0000}"/>
    <cellStyle name="Normal 2 34 2 4" xfId="36621" xr:uid="{00000000-0005-0000-0000-0000228F0000}"/>
    <cellStyle name="Normal 2 34 2 5" xfId="36622" xr:uid="{00000000-0005-0000-0000-0000238F0000}"/>
    <cellStyle name="Normal 2 34 3" xfId="36623" xr:uid="{00000000-0005-0000-0000-0000248F0000}"/>
    <cellStyle name="Normal 2 34 3 2" xfId="36624" xr:uid="{00000000-0005-0000-0000-0000258F0000}"/>
    <cellStyle name="Normal 2 34 3 3" xfId="36625" xr:uid="{00000000-0005-0000-0000-0000268F0000}"/>
    <cellStyle name="Normal 2 34 3 4" xfId="36626" xr:uid="{00000000-0005-0000-0000-0000278F0000}"/>
    <cellStyle name="Normal 2 34 3 5" xfId="36627" xr:uid="{00000000-0005-0000-0000-0000288F0000}"/>
    <cellStyle name="Normal 2 34 4" xfId="36628" xr:uid="{00000000-0005-0000-0000-0000298F0000}"/>
    <cellStyle name="Normal 2 34 4 2" xfId="36629" xr:uid="{00000000-0005-0000-0000-00002A8F0000}"/>
    <cellStyle name="Normal 2 34 4 3" xfId="36630" xr:uid="{00000000-0005-0000-0000-00002B8F0000}"/>
    <cellStyle name="Normal 2 34 4 4" xfId="36631" xr:uid="{00000000-0005-0000-0000-00002C8F0000}"/>
    <cellStyle name="Normal 2 34 4 5" xfId="36632" xr:uid="{00000000-0005-0000-0000-00002D8F0000}"/>
    <cellStyle name="Normal 2 34 5" xfId="36633" xr:uid="{00000000-0005-0000-0000-00002E8F0000}"/>
    <cellStyle name="Normal 2 34 5 2" xfId="36634" xr:uid="{00000000-0005-0000-0000-00002F8F0000}"/>
    <cellStyle name="Normal 2 34 5 3" xfId="36635" xr:uid="{00000000-0005-0000-0000-0000308F0000}"/>
    <cellStyle name="Normal 2 34 5 4" xfId="36636" xr:uid="{00000000-0005-0000-0000-0000318F0000}"/>
    <cellStyle name="Normal 2 34 5 5" xfId="36637" xr:uid="{00000000-0005-0000-0000-0000328F0000}"/>
    <cellStyle name="Normal 2 34 6" xfId="36638" xr:uid="{00000000-0005-0000-0000-0000338F0000}"/>
    <cellStyle name="Normal 2 34 6 2" xfId="36639" xr:uid="{00000000-0005-0000-0000-0000348F0000}"/>
    <cellStyle name="Normal 2 34 6 3" xfId="36640" xr:uid="{00000000-0005-0000-0000-0000358F0000}"/>
    <cellStyle name="Normal 2 34 6 4" xfId="36641" xr:uid="{00000000-0005-0000-0000-0000368F0000}"/>
    <cellStyle name="Normal 2 34 6 5" xfId="36642" xr:uid="{00000000-0005-0000-0000-0000378F0000}"/>
    <cellStyle name="Normal 2 34 7" xfId="36643" xr:uid="{00000000-0005-0000-0000-0000388F0000}"/>
    <cellStyle name="Normal 2 34 7 2" xfId="36644" xr:uid="{00000000-0005-0000-0000-0000398F0000}"/>
    <cellStyle name="Normal 2 34 7 3" xfId="36645" xr:uid="{00000000-0005-0000-0000-00003A8F0000}"/>
    <cellStyle name="Normal 2 34 7 4" xfId="36646" xr:uid="{00000000-0005-0000-0000-00003B8F0000}"/>
    <cellStyle name="Normal 2 34 7 5" xfId="36647" xr:uid="{00000000-0005-0000-0000-00003C8F0000}"/>
    <cellStyle name="Normal 2 34 8" xfId="36648" xr:uid="{00000000-0005-0000-0000-00003D8F0000}"/>
    <cellStyle name="Normal 2 34 8 2" xfId="36649" xr:uid="{00000000-0005-0000-0000-00003E8F0000}"/>
    <cellStyle name="Normal 2 34 8 3" xfId="36650" xr:uid="{00000000-0005-0000-0000-00003F8F0000}"/>
    <cellStyle name="Normal 2 34 8 4" xfId="36651" xr:uid="{00000000-0005-0000-0000-0000408F0000}"/>
    <cellStyle name="Normal 2 34 8 5" xfId="36652" xr:uid="{00000000-0005-0000-0000-0000418F0000}"/>
    <cellStyle name="Normal 2 34 9" xfId="36653" xr:uid="{00000000-0005-0000-0000-0000428F0000}"/>
    <cellStyle name="Normal 2 34 9 2" xfId="36654" xr:uid="{00000000-0005-0000-0000-0000438F0000}"/>
    <cellStyle name="Normal 2 34 9 3" xfId="36655" xr:uid="{00000000-0005-0000-0000-0000448F0000}"/>
    <cellStyle name="Normal 2 34 9 4" xfId="36656" xr:uid="{00000000-0005-0000-0000-0000458F0000}"/>
    <cellStyle name="Normal 2 34 9 5" xfId="36657" xr:uid="{00000000-0005-0000-0000-0000468F0000}"/>
    <cellStyle name="Normal 2 35" xfId="36658" xr:uid="{00000000-0005-0000-0000-0000478F0000}"/>
    <cellStyle name="Normal 2 35 2" xfId="36659" xr:uid="{00000000-0005-0000-0000-0000488F0000}"/>
    <cellStyle name="Normal 2 35 3" xfId="36660" xr:uid="{00000000-0005-0000-0000-0000498F0000}"/>
    <cellStyle name="Normal 2 35 4" xfId="36661" xr:uid="{00000000-0005-0000-0000-00004A8F0000}"/>
    <cellStyle name="Normal 2 35 5" xfId="36662" xr:uid="{00000000-0005-0000-0000-00004B8F0000}"/>
    <cellStyle name="Normal 2 36" xfId="36663" xr:uid="{00000000-0005-0000-0000-00004C8F0000}"/>
    <cellStyle name="Normal 2 36 10" xfId="36664" xr:uid="{00000000-0005-0000-0000-00004D8F0000}"/>
    <cellStyle name="Normal 2 36 11" xfId="36665" xr:uid="{00000000-0005-0000-0000-00004E8F0000}"/>
    <cellStyle name="Normal 2 36 12" xfId="36666" xr:uid="{00000000-0005-0000-0000-00004F8F0000}"/>
    <cellStyle name="Normal 2 36 13" xfId="36667" xr:uid="{00000000-0005-0000-0000-0000508F0000}"/>
    <cellStyle name="Normal 2 36 2" xfId="36668" xr:uid="{00000000-0005-0000-0000-0000518F0000}"/>
    <cellStyle name="Normal 2 36 2 2" xfId="36669" xr:uid="{00000000-0005-0000-0000-0000528F0000}"/>
    <cellStyle name="Normal 2 36 2 3" xfId="36670" xr:uid="{00000000-0005-0000-0000-0000538F0000}"/>
    <cellStyle name="Normal 2 36 2 4" xfId="36671" xr:uid="{00000000-0005-0000-0000-0000548F0000}"/>
    <cellStyle name="Normal 2 36 2 5" xfId="36672" xr:uid="{00000000-0005-0000-0000-0000558F0000}"/>
    <cellStyle name="Normal 2 36 3" xfId="36673" xr:uid="{00000000-0005-0000-0000-0000568F0000}"/>
    <cellStyle name="Normal 2 36 3 2" xfId="36674" xr:uid="{00000000-0005-0000-0000-0000578F0000}"/>
    <cellStyle name="Normal 2 36 3 3" xfId="36675" xr:uid="{00000000-0005-0000-0000-0000588F0000}"/>
    <cellStyle name="Normal 2 36 3 4" xfId="36676" xr:uid="{00000000-0005-0000-0000-0000598F0000}"/>
    <cellStyle name="Normal 2 36 3 5" xfId="36677" xr:uid="{00000000-0005-0000-0000-00005A8F0000}"/>
    <cellStyle name="Normal 2 36 4" xfId="36678" xr:uid="{00000000-0005-0000-0000-00005B8F0000}"/>
    <cellStyle name="Normal 2 36 4 2" xfId="36679" xr:uid="{00000000-0005-0000-0000-00005C8F0000}"/>
    <cellStyle name="Normal 2 36 4 3" xfId="36680" xr:uid="{00000000-0005-0000-0000-00005D8F0000}"/>
    <cellStyle name="Normal 2 36 4 4" xfId="36681" xr:uid="{00000000-0005-0000-0000-00005E8F0000}"/>
    <cellStyle name="Normal 2 36 4 5" xfId="36682" xr:uid="{00000000-0005-0000-0000-00005F8F0000}"/>
    <cellStyle name="Normal 2 36 5" xfId="36683" xr:uid="{00000000-0005-0000-0000-0000608F0000}"/>
    <cellStyle name="Normal 2 36 5 2" xfId="36684" xr:uid="{00000000-0005-0000-0000-0000618F0000}"/>
    <cellStyle name="Normal 2 36 5 3" xfId="36685" xr:uid="{00000000-0005-0000-0000-0000628F0000}"/>
    <cellStyle name="Normal 2 36 5 4" xfId="36686" xr:uid="{00000000-0005-0000-0000-0000638F0000}"/>
    <cellStyle name="Normal 2 36 5 5" xfId="36687" xr:uid="{00000000-0005-0000-0000-0000648F0000}"/>
    <cellStyle name="Normal 2 36 6" xfId="36688" xr:uid="{00000000-0005-0000-0000-0000658F0000}"/>
    <cellStyle name="Normal 2 36 6 2" xfId="36689" xr:uid="{00000000-0005-0000-0000-0000668F0000}"/>
    <cellStyle name="Normal 2 36 6 3" xfId="36690" xr:uid="{00000000-0005-0000-0000-0000678F0000}"/>
    <cellStyle name="Normal 2 36 6 4" xfId="36691" xr:uid="{00000000-0005-0000-0000-0000688F0000}"/>
    <cellStyle name="Normal 2 36 6 5" xfId="36692" xr:uid="{00000000-0005-0000-0000-0000698F0000}"/>
    <cellStyle name="Normal 2 36 7" xfId="36693" xr:uid="{00000000-0005-0000-0000-00006A8F0000}"/>
    <cellStyle name="Normal 2 36 7 2" xfId="36694" xr:uid="{00000000-0005-0000-0000-00006B8F0000}"/>
    <cellStyle name="Normal 2 36 7 3" xfId="36695" xr:uid="{00000000-0005-0000-0000-00006C8F0000}"/>
    <cellStyle name="Normal 2 36 7 4" xfId="36696" xr:uid="{00000000-0005-0000-0000-00006D8F0000}"/>
    <cellStyle name="Normal 2 36 7 5" xfId="36697" xr:uid="{00000000-0005-0000-0000-00006E8F0000}"/>
    <cellStyle name="Normal 2 36 8" xfId="36698" xr:uid="{00000000-0005-0000-0000-00006F8F0000}"/>
    <cellStyle name="Normal 2 36 8 2" xfId="36699" xr:uid="{00000000-0005-0000-0000-0000708F0000}"/>
    <cellStyle name="Normal 2 36 8 3" xfId="36700" xr:uid="{00000000-0005-0000-0000-0000718F0000}"/>
    <cellStyle name="Normal 2 36 8 4" xfId="36701" xr:uid="{00000000-0005-0000-0000-0000728F0000}"/>
    <cellStyle name="Normal 2 36 8 5" xfId="36702" xr:uid="{00000000-0005-0000-0000-0000738F0000}"/>
    <cellStyle name="Normal 2 36 9" xfId="36703" xr:uid="{00000000-0005-0000-0000-0000748F0000}"/>
    <cellStyle name="Normal 2 36 9 2" xfId="36704" xr:uid="{00000000-0005-0000-0000-0000758F0000}"/>
    <cellStyle name="Normal 2 36 9 3" xfId="36705" xr:uid="{00000000-0005-0000-0000-0000768F0000}"/>
    <cellStyle name="Normal 2 36 9 4" xfId="36706" xr:uid="{00000000-0005-0000-0000-0000778F0000}"/>
    <cellStyle name="Normal 2 36 9 5" xfId="36707" xr:uid="{00000000-0005-0000-0000-0000788F0000}"/>
    <cellStyle name="Normal 2 37" xfId="36708" xr:uid="{00000000-0005-0000-0000-0000798F0000}"/>
    <cellStyle name="Normal 2 37 2" xfId="36709" xr:uid="{00000000-0005-0000-0000-00007A8F0000}"/>
    <cellStyle name="Normal 2 37 3" xfId="36710" xr:uid="{00000000-0005-0000-0000-00007B8F0000}"/>
    <cellStyle name="Normal 2 37 4" xfId="36711" xr:uid="{00000000-0005-0000-0000-00007C8F0000}"/>
    <cellStyle name="Normal 2 37 5" xfId="36712" xr:uid="{00000000-0005-0000-0000-00007D8F0000}"/>
    <cellStyle name="Normal 2 38" xfId="36713" xr:uid="{00000000-0005-0000-0000-00007E8F0000}"/>
    <cellStyle name="Normal 2 38 2" xfId="36714" xr:uid="{00000000-0005-0000-0000-00007F8F0000}"/>
    <cellStyle name="Normal 2 38 3" xfId="36715" xr:uid="{00000000-0005-0000-0000-0000808F0000}"/>
    <cellStyle name="Normal 2 38 4" xfId="36716" xr:uid="{00000000-0005-0000-0000-0000818F0000}"/>
    <cellStyle name="Normal 2 38 5" xfId="36717" xr:uid="{00000000-0005-0000-0000-0000828F0000}"/>
    <cellStyle name="Normal 2 39" xfId="36718" xr:uid="{00000000-0005-0000-0000-0000838F0000}"/>
    <cellStyle name="Normal 2 39 2" xfId="36719" xr:uid="{00000000-0005-0000-0000-0000848F0000}"/>
    <cellStyle name="Normal 2 39 3" xfId="36720" xr:uid="{00000000-0005-0000-0000-0000858F0000}"/>
    <cellStyle name="Normal 2 39 4" xfId="36721" xr:uid="{00000000-0005-0000-0000-0000868F0000}"/>
    <cellStyle name="Normal 2 39 5" xfId="36722" xr:uid="{00000000-0005-0000-0000-0000878F0000}"/>
    <cellStyle name="Normal 2 4" xfId="36723" xr:uid="{00000000-0005-0000-0000-0000888F0000}"/>
    <cellStyle name="Normal 2 4 10" xfId="36724" xr:uid="{00000000-0005-0000-0000-0000898F0000}"/>
    <cellStyle name="Normal 2 4 10 2" xfId="36725" xr:uid="{00000000-0005-0000-0000-00008A8F0000}"/>
    <cellStyle name="Normal 2 4 10 3" xfId="36726" xr:uid="{00000000-0005-0000-0000-00008B8F0000}"/>
    <cellStyle name="Normal 2 4 10 4" xfId="36727" xr:uid="{00000000-0005-0000-0000-00008C8F0000}"/>
    <cellStyle name="Normal 2 4 10 5" xfId="36728" xr:uid="{00000000-0005-0000-0000-00008D8F0000}"/>
    <cellStyle name="Normal 2 4 100" xfId="36729" xr:uid="{00000000-0005-0000-0000-00008E8F0000}"/>
    <cellStyle name="Normal 2 4 101" xfId="36730" xr:uid="{00000000-0005-0000-0000-00008F8F0000}"/>
    <cellStyle name="Normal 2 4 102" xfId="36731" xr:uid="{00000000-0005-0000-0000-0000908F0000}"/>
    <cellStyle name="Normal 2 4 103" xfId="36732" xr:uid="{00000000-0005-0000-0000-0000918F0000}"/>
    <cellStyle name="Normal 2 4 104" xfId="36733" xr:uid="{00000000-0005-0000-0000-0000928F0000}"/>
    <cellStyle name="Normal 2 4 105" xfId="36734" xr:uid="{00000000-0005-0000-0000-0000938F0000}"/>
    <cellStyle name="Normal 2 4 106" xfId="36735" xr:uid="{00000000-0005-0000-0000-0000948F0000}"/>
    <cellStyle name="Normal 2 4 107" xfId="36736" xr:uid="{00000000-0005-0000-0000-0000958F0000}"/>
    <cellStyle name="Normal 2 4 108" xfId="36737" xr:uid="{00000000-0005-0000-0000-0000968F0000}"/>
    <cellStyle name="Normal 2 4 109" xfId="36738" xr:uid="{00000000-0005-0000-0000-0000978F0000}"/>
    <cellStyle name="Normal 2 4 11" xfId="36739" xr:uid="{00000000-0005-0000-0000-0000988F0000}"/>
    <cellStyle name="Normal 2 4 11 2" xfId="36740" xr:uid="{00000000-0005-0000-0000-0000998F0000}"/>
    <cellStyle name="Normal 2 4 11 3" xfId="36741" xr:uid="{00000000-0005-0000-0000-00009A8F0000}"/>
    <cellStyle name="Normal 2 4 11 4" xfId="36742" xr:uid="{00000000-0005-0000-0000-00009B8F0000}"/>
    <cellStyle name="Normal 2 4 11 5" xfId="36743" xr:uid="{00000000-0005-0000-0000-00009C8F0000}"/>
    <cellStyle name="Normal 2 4 110" xfId="36744" xr:uid="{00000000-0005-0000-0000-00009D8F0000}"/>
    <cellStyle name="Normal 2 4 111" xfId="36745" xr:uid="{00000000-0005-0000-0000-00009E8F0000}"/>
    <cellStyle name="Normal 2 4 112" xfId="36746" xr:uid="{00000000-0005-0000-0000-00009F8F0000}"/>
    <cellStyle name="Normal 2 4 113" xfId="36747" xr:uid="{00000000-0005-0000-0000-0000A08F0000}"/>
    <cellStyle name="Normal 2 4 114" xfId="36748" xr:uid="{00000000-0005-0000-0000-0000A18F0000}"/>
    <cellStyle name="Normal 2 4 115" xfId="36749" xr:uid="{00000000-0005-0000-0000-0000A28F0000}"/>
    <cellStyle name="Normal 2 4 116" xfId="36750" xr:uid="{00000000-0005-0000-0000-0000A38F0000}"/>
    <cellStyle name="Normal 2 4 117" xfId="36751" xr:uid="{00000000-0005-0000-0000-0000A48F0000}"/>
    <cellStyle name="Normal 2 4 118" xfId="36752" xr:uid="{00000000-0005-0000-0000-0000A58F0000}"/>
    <cellStyle name="Normal 2 4 119" xfId="36753" xr:uid="{00000000-0005-0000-0000-0000A68F0000}"/>
    <cellStyle name="Normal 2 4 12" xfId="36754" xr:uid="{00000000-0005-0000-0000-0000A78F0000}"/>
    <cellStyle name="Normal 2 4 12 2" xfId="36755" xr:uid="{00000000-0005-0000-0000-0000A88F0000}"/>
    <cellStyle name="Normal 2 4 12 3" xfId="36756" xr:uid="{00000000-0005-0000-0000-0000A98F0000}"/>
    <cellStyle name="Normal 2 4 12 4" xfId="36757" xr:uid="{00000000-0005-0000-0000-0000AA8F0000}"/>
    <cellStyle name="Normal 2 4 12 5" xfId="36758" xr:uid="{00000000-0005-0000-0000-0000AB8F0000}"/>
    <cellStyle name="Normal 2 4 120" xfId="36759" xr:uid="{00000000-0005-0000-0000-0000AC8F0000}"/>
    <cellStyle name="Normal 2 4 121" xfId="36760" xr:uid="{00000000-0005-0000-0000-0000AD8F0000}"/>
    <cellStyle name="Normal 2 4 122" xfId="36761" xr:uid="{00000000-0005-0000-0000-0000AE8F0000}"/>
    <cellStyle name="Normal 2 4 123" xfId="36762" xr:uid="{00000000-0005-0000-0000-0000AF8F0000}"/>
    <cellStyle name="Normal 2 4 124" xfId="36763" xr:uid="{00000000-0005-0000-0000-0000B08F0000}"/>
    <cellStyle name="Normal 2 4 125" xfId="36764" xr:uid="{00000000-0005-0000-0000-0000B18F0000}"/>
    <cellStyle name="Normal 2 4 126" xfId="36765" xr:uid="{00000000-0005-0000-0000-0000B28F0000}"/>
    <cellStyle name="Normal 2 4 127" xfId="36766" xr:uid="{00000000-0005-0000-0000-0000B38F0000}"/>
    <cellStyle name="Normal 2 4 128" xfId="36767" xr:uid="{00000000-0005-0000-0000-0000B48F0000}"/>
    <cellStyle name="Normal 2 4 129" xfId="36768" xr:uid="{00000000-0005-0000-0000-0000B58F0000}"/>
    <cellStyle name="Normal 2 4 13" xfId="36769" xr:uid="{00000000-0005-0000-0000-0000B68F0000}"/>
    <cellStyle name="Normal 2 4 13 2" xfId="36770" xr:uid="{00000000-0005-0000-0000-0000B78F0000}"/>
    <cellStyle name="Normal 2 4 13 3" xfId="36771" xr:uid="{00000000-0005-0000-0000-0000B88F0000}"/>
    <cellStyle name="Normal 2 4 13 4" xfId="36772" xr:uid="{00000000-0005-0000-0000-0000B98F0000}"/>
    <cellStyle name="Normal 2 4 13 5" xfId="36773" xr:uid="{00000000-0005-0000-0000-0000BA8F0000}"/>
    <cellStyle name="Normal 2 4 130" xfId="36774" xr:uid="{00000000-0005-0000-0000-0000BB8F0000}"/>
    <cellStyle name="Normal 2 4 131" xfId="36775" xr:uid="{00000000-0005-0000-0000-0000BC8F0000}"/>
    <cellStyle name="Normal 2 4 132" xfId="36776" xr:uid="{00000000-0005-0000-0000-0000BD8F0000}"/>
    <cellStyle name="Normal 2 4 133" xfId="36777" xr:uid="{00000000-0005-0000-0000-0000BE8F0000}"/>
    <cellStyle name="Normal 2 4 134" xfId="36778" xr:uid="{00000000-0005-0000-0000-0000BF8F0000}"/>
    <cellStyle name="Normal 2 4 135" xfId="36779" xr:uid="{00000000-0005-0000-0000-0000C08F0000}"/>
    <cellStyle name="Normal 2 4 136" xfId="36780" xr:uid="{00000000-0005-0000-0000-0000C18F0000}"/>
    <cellStyle name="Normal 2 4 137" xfId="36781" xr:uid="{00000000-0005-0000-0000-0000C28F0000}"/>
    <cellStyle name="Normal 2 4 138" xfId="36782" xr:uid="{00000000-0005-0000-0000-0000C38F0000}"/>
    <cellStyle name="Normal 2 4 139" xfId="36783" xr:uid="{00000000-0005-0000-0000-0000C48F0000}"/>
    <cellStyle name="Normal 2 4 14" xfId="36784" xr:uid="{00000000-0005-0000-0000-0000C58F0000}"/>
    <cellStyle name="Normal 2 4 14 2" xfId="36785" xr:uid="{00000000-0005-0000-0000-0000C68F0000}"/>
    <cellStyle name="Normal 2 4 14 3" xfId="36786" xr:uid="{00000000-0005-0000-0000-0000C78F0000}"/>
    <cellStyle name="Normal 2 4 14 4" xfId="36787" xr:uid="{00000000-0005-0000-0000-0000C88F0000}"/>
    <cellStyle name="Normal 2 4 14 5" xfId="36788" xr:uid="{00000000-0005-0000-0000-0000C98F0000}"/>
    <cellStyle name="Normal 2 4 140" xfId="36789" xr:uid="{00000000-0005-0000-0000-0000CA8F0000}"/>
    <cellStyle name="Normal 2 4 141" xfId="36790" xr:uid="{00000000-0005-0000-0000-0000CB8F0000}"/>
    <cellStyle name="Normal 2 4 142" xfId="36791" xr:uid="{00000000-0005-0000-0000-0000CC8F0000}"/>
    <cellStyle name="Normal 2 4 143" xfId="36792" xr:uid="{00000000-0005-0000-0000-0000CD8F0000}"/>
    <cellStyle name="Normal 2 4 144" xfId="36793" xr:uid="{00000000-0005-0000-0000-0000CE8F0000}"/>
    <cellStyle name="Normal 2 4 145" xfId="36794" xr:uid="{00000000-0005-0000-0000-0000CF8F0000}"/>
    <cellStyle name="Normal 2 4 146" xfId="36795" xr:uid="{00000000-0005-0000-0000-0000D08F0000}"/>
    <cellStyle name="Normal 2 4 147" xfId="36796" xr:uid="{00000000-0005-0000-0000-0000D18F0000}"/>
    <cellStyle name="Normal 2 4 148" xfId="36797" xr:uid="{00000000-0005-0000-0000-0000D28F0000}"/>
    <cellStyle name="Normal 2 4 149" xfId="36798" xr:uid="{00000000-0005-0000-0000-0000D38F0000}"/>
    <cellStyle name="Normal 2 4 15" xfId="36799" xr:uid="{00000000-0005-0000-0000-0000D48F0000}"/>
    <cellStyle name="Normal 2 4 15 2" xfId="36800" xr:uid="{00000000-0005-0000-0000-0000D58F0000}"/>
    <cellStyle name="Normal 2 4 15 3" xfId="36801" xr:uid="{00000000-0005-0000-0000-0000D68F0000}"/>
    <cellStyle name="Normal 2 4 15 4" xfId="36802" xr:uid="{00000000-0005-0000-0000-0000D78F0000}"/>
    <cellStyle name="Normal 2 4 15 5" xfId="36803" xr:uid="{00000000-0005-0000-0000-0000D88F0000}"/>
    <cellStyle name="Normal 2 4 150" xfId="36804" xr:uid="{00000000-0005-0000-0000-0000D98F0000}"/>
    <cellStyle name="Normal 2 4 151" xfId="36805" xr:uid="{00000000-0005-0000-0000-0000DA8F0000}"/>
    <cellStyle name="Normal 2 4 152" xfId="36806" xr:uid="{00000000-0005-0000-0000-0000DB8F0000}"/>
    <cellStyle name="Normal 2 4 153" xfId="36807" xr:uid="{00000000-0005-0000-0000-0000DC8F0000}"/>
    <cellStyle name="Normal 2 4 154" xfId="36808" xr:uid="{00000000-0005-0000-0000-0000DD8F0000}"/>
    <cellStyle name="Normal 2 4 155" xfId="36809" xr:uid="{00000000-0005-0000-0000-0000DE8F0000}"/>
    <cellStyle name="Normal 2 4 156" xfId="36810" xr:uid="{00000000-0005-0000-0000-0000DF8F0000}"/>
    <cellStyle name="Normal 2 4 157" xfId="36811" xr:uid="{00000000-0005-0000-0000-0000E08F0000}"/>
    <cellStyle name="Normal 2 4 158" xfId="36812" xr:uid="{00000000-0005-0000-0000-0000E18F0000}"/>
    <cellStyle name="Normal 2 4 159" xfId="36813" xr:uid="{00000000-0005-0000-0000-0000E28F0000}"/>
    <cellStyle name="Normal 2 4 16" xfId="36814" xr:uid="{00000000-0005-0000-0000-0000E38F0000}"/>
    <cellStyle name="Normal 2 4 16 2" xfId="36815" xr:uid="{00000000-0005-0000-0000-0000E48F0000}"/>
    <cellStyle name="Normal 2 4 16 3" xfId="36816" xr:uid="{00000000-0005-0000-0000-0000E58F0000}"/>
    <cellStyle name="Normal 2 4 16 4" xfId="36817" xr:uid="{00000000-0005-0000-0000-0000E68F0000}"/>
    <cellStyle name="Normal 2 4 16 5" xfId="36818" xr:uid="{00000000-0005-0000-0000-0000E78F0000}"/>
    <cellStyle name="Normal 2 4 160" xfId="36819" xr:uid="{00000000-0005-0000-0000-0000E88F0000}"/>
    <cellStyle name="Normal 2 4 161" xfId="36820" xr:uid="{00000000-0005-0000-0000-0000E98F0000}"/>
    <cellStyle name="Normal 2 4 17" xfId="36821" xr:uid="{00000000-0005-0000-0000-0000EA8F0000}"/>
    <cellStyle name="Normal 2 4 17 2" xfId="36822" xr:uid="{00000000-0005-0000-0000-0000EB8F0000}"/>
    <cellStyle name="Normal 2 4 17 3" xfId="36823" xr:uid="{00000000-0005-0000-0000-0000EC8F0000}"/>
    <cellStyle name="Normal 2 4 17 4" xfId="36824" xr:uid="{00000000-0005-0000-0000-0000ED8F0000}"/>
    <cellStyle name="Normal 2 4 17 5" xfId="36825" xr:uid="{00000000-0005-0000-0000-0000EE8F0000}"/>
    <cellStyle name="Normal 2 4 18" xfId="36826" xr:uid="{00000000-0005-0000-0000-0000EF8F0000}"/>
    <cellStyle name="Normal 2 4 18 2" xfId="36827" xr:uid="{00000000-0005-0000-0000-0000F08F0000}"/>
    <cellStyle name="Normal 2 4 18 3" xfId="36828" xr:uid="{00000000-0005-0000-0000-0000F18F0000}"/>
    <cellStyle name="Normal 2 4 18 4" xfId="36829" xr:uid="{00000000-0005-0000-0000-0000F28F0000}"/>
    <cellStyle name="Normal 2 4 18 5" xfId="36830" xr:uid="{00000000-0005-0000-0000-0000F38F0000}"/>
    <cellStyle name="Normal 2 4 19" xfId="36831" xr:uid="{00000000-0005-0000-0000-0000F48F0000}"/>
    <cellStyle name="Normal 2 4 19 2" xfId="36832" xr:uid="{00000000-0005-0000-0000-0000F58F0000}"/>
    <cellStyle name="Normal 2 4 19 3" xfId="36833" xr:uid="{00000000-0005-0000-0000-0000F68F0000}"/>
    <cellStyle name="Normal 2 4 19 4" xfId="36834" xr:uid="{00000000-0005-0000-0000-0000F78F0000}"/>
    <cellStyle name="Normal 2 4 19 5" xfId="36835" xr:uid="{00000000-0005-0000-0000-0000F88F0000}"/>
    <cellStyle name="Normal 2 4 2" xfId="36836" xr:uid="{00000000-0005-0000-0000-0000F98F0000}"/>
    <cellStyle name="Normal 2 4 2 2" xfId="36837" xr:uid="{00000000-0005-0000-0000-0000FA8F0000}"/>
    <cellStyle name="Normal 2 4 2 3" xfId="36838" xr:uid="{00000000-0005-0000-0000-0000FB8F0000}"/>
    <cellStyle name="Normal 2 4 2 4" xfId="36839" xr:uid="{00000000-0005-0000-0000-0000FC8F0000}"/>
    <cellStyle name="Normal 2 4 2 5" xfId="36840" xr:uid="{00000000-0005-0000-0000-0000FD8F0000}"/>
    <cellStyle name="Normal 2 4 20" xfId="36841" xr:uid="{00000000-0005-0000-0000-0000FE8F0000}"/>
    <cellStyle name="Normal 2 4 20 2" xfId="36842" xr:uid="{00000000-0005-0000-0000-0000FF8F0000}"/>
    <cellStyle name="Normal 2 4 20 3" xfId="36843" xr:uid="{00000000-0005-0000-0000-000000900000}"/>
    <cellStyle name="Normal 2 4 20 4" xfId="36844" xr:uid="{00000000-0005-0000-0000-000001900000}"/>
    <cellStyle name="Normal 2 4 20 5" xfId="36845" xr:uid="{00000000-0005-0000-0000-000002900000}"/>
    <cellStyle name="Normal 2 4 21" xfId="36846" xr:uid="{00000000-0005-0000-0000-000003900000}"/>
    <cellStyle name="Normal 2 4 22" xfId="36847" xr:uid="{00000000-0005-0000-0000-000004900000}"/>
    <cellStyle name="Normal 2 4 23" xfId="36848" xr:uid="{00000000-0005-0000-0000-000005900000}"/>
    <cellStyle name="Normal 2 4 24" xfId="36849" xr:uid="{00000000-0005-0000-0000-000006900000}"/>
    <cellStyle name="Normal 2 4 25" xfId="36850" xr:uid="{00000000-0005-0000-0000-000007900000}"/>
    <cellStyle name="Normal 2 4 26" xfId="36851" xr:uid="{00000000-0005-0000-0000-000008900000}"/>
    <cellStyle name="Normal 2 4 27" xfId="36852" xr:uid="{00000000-0005-0000-0000-000009900000}"/>
    <cellStyle name="Normal 2 4 28" xfId="36853" xr:uid="{00000000-0005-0000-0000-00000A900000}"/>
    <cellStyle name="Normal 2 4 29" xfId="36854" xr:uid="{00000000-0005-0000-0000-00000B900000}"/>
    <cellStyle name="Normal 2 4 3" xfId="36855" xr:uid="{00000000-0005-0000-0000-00000C900000}"/>
    <cellStyle name="Normal 2 4 3 2" xfId="36856" xr:uid="{00000000-0005-0000-0000-00000D900000}"/>
    <cellStyle name="Normal 2 4 3 3" xfId="36857" xr:uid="{00000000-0005-0000-0000-00000E900000}"/>
    <cellStyle name="Normal 2 4 3 4" xfId="36858" xr:uid="{00000000-0005-0000-0000-00000F900000}"/>
    <cellStyle name="Normal 2 4 3 5" xfId="36859" xr:uid="{00000000-0005-0000-0000-000010900000}"/>
    <cellStyle name="Normal 2 4 30" xfId="36860" xr:uid="{00000000-0005-0000-0000-000011900000}"/>
    <cellStyle name="Normal 2 4 31" xfId="36861" xr:uid="{00000000-0005-0000-0000-000012900000}"/>
    <cellStyle name="Normal 2 4 32" xfId="36862" xr:uid="{00000000-0005-0000-0000-000013900000}"/>
    <cellStyle name="Normal 2 4 33" xfId="36863" xr:uid="{00000000-0005-0000-0000-000014900000}"/>
    <cellStyle name="Normal 2 4 34" xfId="36864" xr:uid="{00000000-0005-0000-0000-000015900000}"/>
    <cellStyle name="Normal 2 4 35" xfId="36865" xr:uid="{00000000-0005-0000-0000-000016900000}"/>
    <cellStyle name="Normal 2 4 36" xfId="36866" xr:uid="{00000000-0005-0000-0000-000017900000}"/>
    <cellStyle name="Normal 2 4 37" xfId="36867" xr:uid="{00000000-0005-0000-0000-000018900000}"/>
    <cellStyle name="Normal 2 4 38" xfId="36868" xr:uid="{00000000-0005-0000-0000-000019900000}"/>
    <cellStyle name="Normal 2 4 39" xfId="36869" xr:uid="{00000000-0005-0000-0000-00001A900000}"/>
    <cellStyle name="Normal 2 4 4" xfId="36870" xr:uid="{00000000-0005-0000-0000-00001B900000}"/>
    <cellStyle name="Normal 2 4 4 2" xfId="36871" xr:uid="{00000000-0005-0000-0000-00001C900000}"/>
    <cellStyle name="Normal 2 4 4 3" xfId="36872" xr:uid="{00000000-0005-0000-0000-00001D900000}"/>
    <cellStyle name="Normal 2 4 4 4" xfId="36873" xr:uid="{00000000-0005-0000-0000-00001E900000}"/>
    <cellStyle name="Normal 2 4 4 5" xfId="36874" xr:uid="{00000000-0005-0000-0000-00001F900000}"/>
    <cellStyle name="Normal 2 4 40" xfId="36875" xr:uid="{00000000-0005-0000-0000-000020900000}"/>
    <cellStyle name="Normal 2 4 41" xfId="36876" xr:uid="{00000000-0005-0000-0000-000021900000}"/>
    <cellStyle name="Normal 2 4 42" xfId="36877" xr:uid="{00000000-0005-0000-0000-000022900000}"/>
    <cellStyle name="Normal 2 4 43" xfId="36878" xr:uid="{00000000-0005-0000-0000-000023900000}"/>
    <cellStyle name="Normal 2 4 44" xfId="36879" xr:uid="{00000000-0005-0000-0000-000024900000}"/>
    <cellStyle name="Normal 2 4 45" xfId="36880" xr:uid="{00000000-0005-0000-0000-000025900000}"/>
    <cellStyle name="Normal 2 4 46" xfId="36881" xr:uid="{00000000-0005-0000-0000-000026900000}"/>
    <cellStyle name="Normal 2 4 47" xfId="36882" xr:uid="{00000000-0005-0000-0000-000027900000}"/>
    <cellStyle name="Normal 2 4 48" xfId="36883" xr:uid="{00000000-0005-0000-0000-000028900000}"/>
    <cellStyle name="Normal 2 4 49" xfId="36884" xr:uid="{00000000-0005-0000-0000-000029900000}"/>
    <cellStyle name="Normal 2 4 5" xfId="36885" xr:uid="{00000000-0005-0000-0000-00002A900000}"/>
    <cellStyle name="Normal 2 4 5 2" xfId="36886" xr:uid="{00000000-0005-0000-0000-00002B900000}"/>
    <cellStyle name="Normal 2 4 5 3" xfId="36887" xr:uid="{00000000-0005-0000-0000-00002C900000}"/>
    <cellStyle name="Normal 2 4 5 4" xfId="36888" xr:uid="{00000000-0005-0000-0000-00002D900000}"/>
    <cellStyle name="Normal 2 4 5 5" xfId="36889" xr:uid="{00000000-0005-0000-0000-00002E900000}"/>
    <cellStyle name="Normal 2 4 50" xfId="36890" xr:uid="{00000000-0005-0000-0000-00002F900000}"/>
    <cellStyle name="Normal 2 4 51" xfId="36891" xr:uid="{00000000-0005-0000-0000-000030900000}"/>
    <cellStyle name="Normal 2 4 52" xfId="36892" xr:uid="{00000000-0005-0000-0000-000031900000}"/>
    <cellStyle name="Normal 2 4 53" xfId="36893" xr:uid="{00000000-0005-0000-0000-000032900000}"/>
    <cellStyle name="Normal 2 4 54" xfId="36894" xr:uid="{00000000-0005-0000-0000-000033900000}"/>
    <cellStyle name="Normal 2 4 55" xfId="36895" xr:uid="{00000000-0005-0000-0000-000034900000}"/>
    <cellStyle name="Normal 2 4 56" xfId="36896" xr:uid="{00000000-0005-0000-0000-000035900000}"/>
    <cellStyle name="Normal 2 4 57" xfId="36897" xr:uid="{00000000-0005-0000-0000-000036900000}"/>
    <cellStyle name="Normal 2 4 58" xfId="36898" xr:uid="{00000000-0005-0000-0000-000037900000}"/>
    <cellStyle name="Normal 2 4 59" xfId="36899" xr:uid="{00000000-0005-0000-0000-000038900000}"/>
    <cellStyle name="Normal 2 4 6" xfId="36900" xr:uid="{00000000-0005-0000-0000-000039900000}"/>
    <cellStyle name="Normal 2 4 6 2" xfId="36901" xr:uid="{00000000-0005-0000-0000-00003A900000}"/>
    <cellStyle name="Normal 2 4 6 3" xfId="36902" xr:uid="{00000000-0005-0000-0000-00003B900000}"/>
    <cellStyle name="Normal 2 4 6 4" xfId="36903" xr:uid="{00000000-0005-0000-0000-00003C900000}"/>
    <cellStyle name="Normal 2 4 6 5" xfId="36904" xr:uid="{00000000-0005-0000-0000-00003D900000}"/>
    <cellStyle name="Normal 2 4 60" xfId="36905" xr:uid="{00000000-0005-0000-0000-00003E900000}"/>
    <cellStyle name="Normal 2 4 61" xfId="36906" xr:uid="{00000000-0005-0000-0000-00003F900000}"/>
    <cellStyle name="Normal 2 4 62" xfId="36907" xr:uid="{00000000-0005-0000-0000-000040900000}"/>
    <cellStyle name="Normal 2 4 63" xfId="36908" xr:uid="{00000000-0005-0000-0000-000041900000}"/>
    <cellStyle name="Normal 2 4 64" xfId="36909" xr:uid="{00000000-0005-0000-0000-000042900000}"/>
    <cellStyle name="Normal 2 4 65" xfId="36910" xr:uid="{00000000-0005-0000-0000-000043900000}"/>
    <cellStyle name="Normal 2 4 66" xfId="36911" xr:uid="{00000000-0005-0000-0000-000044900000}"/>
    <cellStyle name="Normal 2 4 67" xfId="36912" xr:uid="{00000000-0005-0000-0000-000045900000}"/>
    <cellStyle name="Normal 2 4 68" xfId="36913" xr:uid="{00000000-0005-0000-0000-000046900000}"/>
    <cellStyle name="Normal 2 4 69" xfId="36914" xr:uid="{00000000-0005-0000-0000-000047900000}"/>
    <cellStyle name="Normal 2 4 7" xfId="36915" xr:uid="{00000000-0005-0000-0000-000048900000}"/>
    <cellStyle name="Normal 2 4 7 2" xfId="36916" xr:uid="{00000000-0005-0000-0000-000049900000}"/>
    <cellStyle name="Normal 2 4 7 3" xfId="36917" xr:uid="{00000000-0005-0000-0000-00004A900000}"/>
    <cellStyle name="Normal 2 4 7 4" xfId="36918" xr:uid="{00000000-0005-0000-0000-00004B900000}"/>
    <cellStyle name="Normal 2 4 7 5" xfId="36919" xr:uid="{00000000-0005-0000-0000-00004C900000}"/>
    <cellStyle name="Normal 2 4 70" xfId="36920" xr:uid="{00000000-0005-0000-0000-00004D900000}"/>
    <cellStyle name="Normal 2 4 71" xfId="36921" xr:uid="{00000000-0005-0000-0000-00004E900000}"/>
    <cellStyle name="Normal 2 4 72" xfId="36922" xr:uid="{00000000-0005-0000-0000-00004F900000}"/>
    <cellStyle name="Normal 2 4 73" xfId="36923" xr:uid="{00000000-0005-0000-0000-000050900000}"/>
    <cellStyle name="Normal 2 4 74" xfId="36924" xr:uid="{00000000-0005-0000-0000-000051900000}"/>
    <cellStyle name="Normal 2 4 75" xfId="36925" xr:uid="{00000000-0005-0000-0000-000052900000}"/>
    <cellStyle name="Normal 2 4 76" xfId="36926" xr:uid="{00000000-0005-0000-0000-000053900000}"/>
    <cellStyle name="Normal 2 4 77" xfId="36927" xr:uid="{00000000-0005-0000-0000-000054900000}"/>
    <cellStyle name="Normal 2 4 78" xfId="36928" xr:uid="{00000000-0005-0000-0000-000055900000}"/>
    <cellStyle name="Normal 2 4 79" xfId="36929" xr:uid="{00000000-0005-0000-0000-000056900000}"/>
    <cellStyle name="Normal 2 4 8" xfId="36930" xr:uid="{00000000-0005-0000-0000-000057900000}"/>
    <cellStyle name="Normal 2 4 8 2" xfId="36931" xr:uid="{00000000-0005-0000-0000-000058900000}"/>
    <cellStyle name="Normal 2 4 8 3" xfId="36932" xr:uid="{00000000-0005-0000-0000-000059900000}"/>
    <cellStyle name="Normal 2 4 8 4" xfId="36933" xr:uid="{00000000-0005-0000-0000-00005A900000}"/>
    <cellStyle name="Normal 2 4 8 5" xfId="36934" xr:uid="{00000000-0005-0000-0000-00005B900000}"/>
    <cellStyle name="Normal 2 4 80" xfId="36935" xr:uid="{00000000-0005-0000-0000-00005C900000}"/>
    <cellStyle name="Normal 2 4 81" xfId="36936" xr:uid="{00000000-0005-0000-0000-00005D900000}"/>
    <cellStyle name="Normal 2 4 82" xfId="36937" xr:uid="{00000000-0005-0000-0000-00005E900000}"/>
    <cellStyle name="Normal 2 4 83" xfId="36938" xr:uid="{00000000-0005-0000-0000-00005F900000}"/>
    <cellStyle name="Normal 2 4 84" xfId="36939" xr:uid="{00000000-0005-0000-0000-000060900000}"/>
    <cellStyle name="Normal 2 4 85" xfId="36940" xr:uid="{00000000-0005-0000-0000-000061900000}"/>
    <cellStyle name="Normal 2 4 86" xfId="36941" xr:uid="{00000000-0005-0000-0000-000062900000}"/>
    <cellStyle name="Normal 2 4 87" xfId="36942" xr:uid="{00000000-0005-0000-0000-000063900000}"/>
    <cellStyle name="Normal 2 4 88" xfId="36943" xr:uid="{00000000-0005-0000-0000-000064900000}"/>
    <cellStyle name="Normal 2 4 89" xfId="36944" xr:uid="{00000000-0005-0000-0000-000065900000}"/>
    <cellStyle name="Normal 2 4 9" xfId="36945" xr:uid="{00000000-0005-0000-0000-000066900000}"/>
    <cellStyle name="Normal 2 4 9 2" xfId="36946" xr:uid="{00000000-0005-0000-0000-000067900000}"/>
    <cellStyle name="Normal 2 4 9 3" xfId="36947" xr:uid="{00000000-0005-0000-0000-000068900000}"/>
    <cellStyle name="Normal 2 4 9 4" xfId="36948" xr:uid="{00000000-0005-0000-0000-000069900000}"/>
    <cellStyle name="Normal 2 4 9 5" xfId="36949" xr:uid="{00000000-0005-0000-0000-00006A900000}"/>
    <cellStyle name="Normal 2 4 90" xfId="36950" xr:uid="{00000000-0005-0000-0000-00006B900000}"/>
    <cellStyle name="Normal 2 4 91" xfId="36951" xr:uid="{00000000-0005-0000-0000-00006C900000}"/>
    <cellStyle name="Normal 2 4 92" xfId="36952" xr:uid="{00000000-0005-0000-0000-00006D900000}"/>
    <cellStyle name="Normal 2 4 93" xfId="36953" xr:uid="{00000000-0005-0000-0000-00006E900000}"/>
    <cellStyle name="Normal 2 4 94" xfId="36954" xr:uid="{00000000-0005-0000-0000-00006F900000}"/>
    <cellStyle name="Normal 2 4 95" xfId="36955" xr:uid="{00000000-0005-0000-0000-000070900000}"/>
    <cellStyle name="Normal 2 4 96" xfId="36956" xr:uid="{00000000-0005-0000-0000-000071900000}"/>
    <cellStyle name="Normal 2 4 97" xfId="36957" xr:uid="{00000000-0005-0000-0000-000072900000}"/>
    <cellStyle name="Normal 2 4 98" xfId="36958" xr:uid="{00000000-0005-0000-0000-000073900000}"/>
    <cellStyle name="Normal 2 4 99" xfId="36959" xr:uid="{00000000-0005-0000-0000-000074900000}"/>
    <cellStyle name="Normal 2 40" xfId="36960" xr:uid="{00000000-0005-0000-0000-000075900000}"/>
    <cellStyle name="Normal 2 40 10" xfId="36961" xr:uid="{00000000-0005-0000-0000-000076900000}"/>
    <cellStyle name="Normal 2 40 2" xfId="36962" xr:uid="{00000000-0005-0000-0000-000077900000}"/>
    <cellStyle name="Normal 2 40 2 2" xfId="36963" xr:uid="{00000000-0005-0000-0000-000078900000}"/>
    <cellStyle name="Normal 2 40 2 3" xfId="36964" xr:uid="{00000000-0005-0000-0000-000079900000}"/>
    <cellStyle name="Normal 2 40 2 4" xfId="36965" xr:uid="{00000000-0005-0000-0000-00007A900000}"/>
    <cellStyle name="Normal 2 40 2 5" xfId="36966" xr:uid="{00000000-0005-0000-0000-00007B900000}"/>
    <cellStyle name="Normal 2 40 3" xfId="36967" xr:uid="{00000000-0005-0000-0000-00007C900000}"/>
    <cellStyle name="Normal 2 40 3 2" xfId="36968" xr:uid="{00000000-0005-0000-0000-00007D900000}"/>
    <cellStyle name="Normal 2 40 3 3" xfId="36969" xr:uid="{00000000-0005-0000-0000-00007E900000}"/>
    <cellStyle name="Normal 2 40 3 4" xfId="36970" xr:uid="{00000000-0005-0000-0000-00007F900000}"/>
    <cellStyle name="Normal 2 40 3 5" xfId="36971" xr:uid="{00000000-0005-0000-0000-000080900000}"/>
    <cellStyle name="Normal 2 40 4" xfId="36972" xr:uid="{00000000-0005-0000-0000-000081900000}"/>
    <cellStyle name="Normal 2 40 4 2" xfId="36973" xr:uid="{00000000-0005-0000-0000-000082900000}"/>
    <cellStyle name="Normal 2 40 4 3" xfId="36974" xr:uid="{00000000-0005-0000-0000-000083900000}"/>
    <cellStyle name="Normal 2 40 4 4" xfId="36975" xr:uid="{00000000-0005-0000-0000-000084900000}"/>
    <cellStyle name="Normal 2 40 4 5" xfId="36976" xr:uid="{00000000-0005-0000-0000-000085900000}"/>
    <cellStyle name="Normal 2 40 5" xfId="36977" xr:uid="{00000000-0005-0000-0000-000086900000}"/>
    <cellStyle name="Normal 2 40 5 2" xfId="36978" xr:uid="{00000000-0005-0000-0000-000087900000}"/>
    <cellStyle name="Normal 2 40 5 3" xfId="36979" xr:uid="{00000000-0005-0000-0000-000088900000}"/>
    <cellStyle name="Normal 2 40 5 4" xfId="36980" xr:uid="{00000000-0005-0000-0000-000089900000}"/>
    <cellStyle name="Normal 2 40 5 5" xfId="36981" xr:uid="{00000000-0005-0000-0000-00008A900000}"/>
    <cellStyle name="Normal 2 40 6" xfId="36982" xr:uid="{00000000-0005-0000-0000-00008B900000}"/>
    <cellStyle name="Normal 2 40 6 2" xfId="36983" xr:uid="{00000000-0005-0000-0000-00008C900000}"/>
    <cellStyle name="Normal 2 40 6 3" xfId="36984" xr:uid="{00000000-0005-0000-0000-00008D900000}"/>
    <cellStyle name="Normal 2 40 6 4" xfId="36985" xr:uid="{00000000-0005-0000-0000-00008E900000}"/>
    <cellStyle name="Normal 2 40 6 5" xfId="36986" xr:uid="{00000000-0005-0000-0000-00008F900000}"/>
    <cellStyle name="Normal 2 40 7" xfId="36987" xr:uid="{00000000-0005-0000-0000-000090900000}"/>
    <cellStyle name="Normal 2 40 8" xfId="36988" xr:uid="{00000000-0005-0000-0000-000091900000}"/>
    <cellStyle name="Normal 2 40 9" xfId="36989" xr:uid="{00000000-0005-0000-0000-000092900000}"/>
    <cellStyle name="Normal 2 41" xfId="36990" xr:uid="{00000000-0005-0000-0000-000093900000}"/>
    <cellStyle name="Normal 2 41 10" xfId="36991" xr:uid="{00000000-0005-0000-0000-000094900000}"/>
    <cellStyle name="Normal 2 41 2" xfId="36992" xr:uid="{00000000-0005-0000-0000-000095900000}"/>
    <cellStyle name="Normal 2 41 2 2" xfId="36993" xr:uid="{00000000-0005-0000-0000-000096900000}"/>
    <cellStyle name="Normal 2 41 2 3" xfId="36994" xr:uid="{00000000-0005-0000-0000-000097900000}"/>
    <cellStyle name="Normal 2 41 2 4" xfId="36995" xr:uid="{00000000-0005-0000-0000-000098900000}"/>
    <cellStyle name="Normal 2 41 2 5" xfId="36996" xr:uid="{00000000-0005-0000-0000-000099900000}"/>
    <cellStyle name="Normal 2 41 3" xfId="36997" xr:uid="{00000000-0005-0000-0000-00009A900000}"/>
    <cellStyle name="Normal 2 41 3 2" xfId="36998" xr:uid="{00000000-0005-0000-0000-00009B900000}"/>
    <cellStyle name="Normal 2 41 3 3" xfId="36999" xr:uid="{00000000-0005-0000-0000-00009C900000}"/>
    <cellStyle name="Normal 2 41 3 4" xfId="37000" xr:uid="{00000000-0005-0000-0000-00009D900000}"/>
    <cellStyle name="Normal 2 41 3 5" xfId="37001" xr:uid="{00000000-0005-0000-0000-00009E900000}"/>
    <cellStyle name="Normal 2 41 4" xfId="37002" xr:uid="{00000000-0005-0000-0000-00009F900000}"/>
    <cellStyle name="Normal 2 41 4 2" xfId="37003" xr:uid="{00000000-0005-0000-0000-0000A0900000}"/>
    <cellStyle name="Normal 2 41 4 3" xfId="37004" xr:uid="{00000000-0005-0000-0000-0000A1900000}"/>
    <cellStyle name="Normal 2 41 4 4" xfId="37005" xr:uid="{00000000-0005-0000-0000-0000A2900000}"/>
    <cellStyle name="Normal 2 41 4 5" xfId="37006" xr:uid="{00000000-0005-0000-0000-0000A3900000}"/>
    <cellStyle name="Normal 2 41 5" xfId="37007" xr:uid="{00000000-0005-0000-0000-0000A4900000}"/>
    <cellStyle name="Normal 2 41 5 2" xfId="37008" xr:uid="{00000000-0005-0000-0000-0000A5900000}"/>
    <cellStyle name="Normal 2 41 5 3" xfId="37009" xr:uid="{00000000-0005-0000-0000-0000A6900000}"/>
    <cellStyle name="Normal 2 41 5 4" xfId="37010" xr:uid="{00000000-0005-0000-0000-0000A7900000}"/>
    <cellStyle name="Normal 2 41 5 5" xfId="37011" xr:uid="{00000000-0005-0000-0000-0000A8900000}"/>
    <cellStyle name="Normal 2 41 6" xfId="37012" xr:uid="{00000000-0005-0000-0000-0000A9900000}"/>
    <cellStyle name="Normal 2 41 6 2" xfId="37013" xr:uid="{00000000-0005-0000-0000-0000AA900000}"/>
    <cellStyle name="Normal 2 41 6 3" xfId="37014" xr:uid="{00000000-0005-0000-0000-0000AB900000}"/>
    <cellStyle name="Normal 2 41 6 4" xfId="37015" xr:uid="{00000000-0005-0000-0000-0000AC900000}"/>
    <cellStyle name="Normal 2 41 6 5" xfId="37016" xr:uid="{00000000-0005-0000-0000-0000AD900000}"/>
    <cellStyle name="Normal 2 41 7" xfId="37017" xr:uid="{00000000-0005-0000-0000-0000AE900000}"/>
    <cellStyle name="Normal 2 41 8" xfId="37018" xr:uid="{00000000-0005-0000-0000-0000AF900000}"/>
    <cellStyle name="Normal 2 41 9" xfId="37019" xr:uid="{00000000-0005-0000-0000-0000B0900000}"/>
    <cellStyle name="Normal 2 42" xfId="37020" xr:uid="{00000000-0005-0000-0000-0000B1900000}"/>
    <cellStyle name="Normal 2 42 2" xfId="37021" xr:uid="{00000000-0005-0000-0000-0000B2900000}"/>
    <cellStyle name="Normal 2 42 3" xfId="37022" xr:uid="{00000000-0005-0000-0000-0000B3900000}"/>
    <cellStyle name="Normal 2 42 4" xfId="37023" xr:uid="{00000000-0005-0000-0000-0000B4900000}"/>
    <cellStyle name="Normal 2 42 5" xfId="37024" xr:uid="{00000000-0005-0000-0000-0000B5900000}"/>
    <cellStyle name="Normal 2 43" xfId="37025" xr:uid="{00000000-0005-0000-0000-0000B6900000}"/>
    <cellStyle name="Normal 2 43 2" xfId="37026" xr:uid="{00000000-0005-0000-0000-0000B7900000}"/>
    <cellStyle name="Normal 2 43 3" xfId="37027" xr:uid="{00000000-0005-0000-0000-0000B8900000}"/>
    <cellStyle name="Normal 2 43 4" xfId="37028" xr:uid="{00000000-0005-0000-0000-0000B9900000}"/>
    <cellStyle name="Normal 2 43 5" xfId="37029" xr:uid="{00000000-0005-0000-0000-0000BA900000}"/>
    <cellStyle name="Normal 2 44" xfId="37030" xr:uid="{00000000-0005-0000-0000-0000BB900000}"/>
    <cellStyle name="Normal 2 44 2" xfId="37031" xr:uid="{00000000-0005-0000-0000-0000BC900000}"/>
    <cellStyle name="Normal 2 44 3" xfId="37032" xr:uid="{00000000-0005-0000-0000-0000BD900000}"/>
    <cellStyle name="Normal 2 44 4" xfId="37033" xr:uid="{00000000-0005-0000-0000-0000BE900000}"/>
    <cellStyle name="Normal 2 44 5" xfId="37034" xr:uid="{00000000-0005-0000-0000-0000BF900000}"/>
    <cellStyle name="Normal 2 45" xfId="37035" xr:uid="{00000000-0005-0000-0000-0000C0900000}"/>
    <cellStyle name="Normal 2 45 2" xfId="37036" xr:uid="{00000000-0005-0000-0000-0000C1900000}"/>
    <cellStyle name="Normal 2 45 3" xfId="37037" xr:uid="{00000000-0005-0000-0000-0000C2900000}"/>
    <cellStyle name="Normal 2 45 4" xfId="37038" xr:uid="{00000000-0005-0000-0000-0000C3900000}"/>
    <cellStyle name="Normal 2 45 5" xfId="37039" xr:uid="{00000000-0005-0000-0000-0000C4900000}"/>
    <cellStyle name="Normal 2 46" xfId="37040" xr:uid="{00000000-0005-0000-0000-0000C5900000}"/>
    <cellStyle name="Normal 2 46 2" xfId="37041" xr:uid="{00000000-0005-0000-0000-0000C6900000}"/>
    <cellStyle name="Normal 2 46 3" xfId="37042" xr:uid="{00000000-0005-0000-0000-0000C7900000}"/>
    <cellStyle name="Normal 2 46 4" xfId="37043" xr:uid="{00000000-0005-0000-0000-0000C8900000}"/>
    <cellStyle name="Normal 2 46 5" xfId="37044" xr:uid="{00000000-0005-0000-0000-0000C9900000}"/>
    <cellStyle name="Normal 2 47" xfId="37045" xr:uid="{00000000-0005-0000-0000-0000CA900000}"/>
    <cellStyle name="Normal 2 47 2" xfId="37046" xr:uid="{00000000-0005-0000-0000-0000CB900000}"/>
    <cellStyle name="Normal 2 47 3" xfId="37047" xr:uid="{00000000-0005-0000-0000-0000CC900000}"/>
    <cellStyle name="Normal 2 47 4" xfId="37048" xr:uid="{00000000-0005-0000-0000-0000CD900000}"/>
    <cellStyle name="Normal 2 47 5" xfId="37049" xr:uid="{00000000-0005-0000-0000-0000CE900000}"/>
    <cellStyle name="Normal 2 48" xfId="37050" xr:uid="{00000000-0005-0000-0000-0000CF900000}"/>
    <cellStyle name="Normal 2 48 2" xfId="37051" xr:uid="{00000000-0005-0000-0000-0000D0900000}"/>
    <cellStyle name="Normal 2 49" xfId="37052" xr:uid="{00000000-0005-0000-0000-0000D1900000}"/>
    <cellStyle name="Normal 2 5" xfId="37053" xr:uid="{00000000-0005-0000-0000-0000D2900000}"/>
    <cellStyle name="Normal 2 5 10" xfId="37054" xr:uid="{00000000-0005-0000-0000-0000D3900000}"/>
    <cellStyle name="Normal 2 5 10 2" xfId="37055" xr:uid="{00000000-0005-0000-0000-0000D4900000}"/>
    <cellStyle name="Normal 2 5 10 3" xfId="37056" xr:uid="{00000000-0005-0000-0000-0000D5900000}"/>
    <cellStyle name="Normal 2 5 10 4" xfId="37057" xr:uid="{00000000-0005-0000-0000-0000D6900000}"/>
    <cellStyle name="Normal 2 5 10 5" xfId="37058" xr:uid="{00000000-0005-0000-0000-0000D7900000}"/>
    <cellStyle name="Normal 2 5 100" xfId="37059" xr:uid="{00000000-0005-0000-0000-0000D8900000}"/>
    <cellStyle name="Normal 2 5 101" xfId="37060" xr:uid="{00000000-0005-0000-0000-0000D9900000}"/>
    <cellStyle name="Normal 2 5 102" xfId="37061" xr:uid="{00000000-0005-0000-0000-0000DA900000}"/>
    <cellStyle name="Normal 2 5 103" xfId="37062" xr:uid="{00000000-0005-0000-0000-0000DB900000}"/>
    <cellStyle name="Normal 2 5 104" xfId="37063" xr:uid="{00000000-0005-0000-0000-0000DC900000}"/>
    <cellStyle name="Normal 2 5 105" xfId="37064" xr:uid="{00000000-0005-0000-0000-0000DD900000}"/>
    <cellStyle name="Normal 2 5 106" xfId="37065" xr:uid="{00000000-0005-0000-0000-0000DE900000}"/>
    <cellStyle name="Normal 2 5 107" xfId="37066" xr:uid="{00000000-0005-0000-0000-0000DF900000}"/>
    <cellStyle name="Normal 2 5 108" xfId="37067" xr:uid="{00000000-0005-0000-0000-0000E0900000}"/>
    <cellStyle name="Normal 2 5 109" xfId="37068" xr:uid="{00000000-0005-0000-0000-0000E1900000}"/>
    <cellStyle name="Normal 2 5 11" xfId="37069" xr:uid="{00000000-0005-0000-0000-0000E2900000}"/>
    <cellStyle name="Normal 2 5 11 2" xfId="37070" xr:uid="{00000000-0005-0000-0000-0000E3900000}"/>
    <cellStyle name="Normal 2 5 11 3" xfId="37071" xr:uid="{00000000-0005-0000-0000-0000E4900000}"/>
    <cellStyle name="Normal 2 5 11 4" xfId="37072" xr:uid="{00000000-0005-0000-0000-0000E5900000}"/>
    <cellStyle name="Normal 2 5 11 5" xfId="37073" xr:uid="{00000000-0005-0000-0000-0000E6900000}"/>
    <cellStyle name="Normal 2 5 110" xfId="37074" xr:uid="{00000000-0005-0000-0000-0000E7900000}"/>
    <cellStyle name="Normal 2 5 111" xfId="37075" xr:uid="{00000000-0005-0000-0000-0000E8900000}"/>
    <cellStyle name="Normal 2 5 112" xfId="37076" xr:uid="{00000000-0005-0000-0000-0000E9900000}"/>
    <cellStyle name="Normal 2 5 113" xfId="37077" xr:uid="{00000000-0005-0000-0000-0000EA900000}"/>
    <cellStyle name="Normal 2 5 114" xfId="37078" xr:uid="{00000000-0005-0000-0000-0000EB900000}"/>
    <cellStyle name="Normal 2 5 115" xfId="37079" xr:uid="{00000000-0005-0000-0000-0000EC900000}"/>
    <cellStyle name="Normal 2 5 116" xfId="37080" xr:uid="{00000000-0005-0000-0000-0000ED900000}"/>
    <cellStyle name="Normal 2 5 117" xfId="37081" xr:uid="{00000000-0005-0000-0000-0000EE900000}"/>
    <cellStyle name="Normal 2 5 118" xfId="37082" xr:uid="{00000000-0005-0000-0000-0000EF900000}"/>
    <cellStyle name="Normal 2 5 119" xfId="37083" xr:uid="{00000000-0005-0000-0000-0000F0900000}"/>
    <cellStyle name="Normal 2 5 12" xfId="37084" xr:uid="{00000000-0005-0000-0000-0000F1900000}"/>
    <cellStyle name="Normal 2 5 12 2" xfId="37085" xr:uid="{00000000-0005-0000-0000-0000F2900000}"/>
    <cellStyle name="Normal 2 5 12 3" xfId="37086" xr:uid="{00000000-0005-0000-0000-0000F3900000}"/>
    <cellStyle name="Normal 2 5 12 4" xfId="37087" xr:uid="{00000000-0005-0000-0000-0000F4900000}"/>
    <cellStyle name="Normal 2 5 12 5" xfId="37088" xr:uid="{00000000-0005-0000-0000-0000F5900000}"/>
    <cellStyle name="Normal 2 5 120" xfId="37089" xr:uid="{00000000-0005-0000-0000-0000F6900000}"/>
    <cellStyle name="Normal 2 5 121" xfId="37090" xr:uid="{00000000-0005-0000-0000-0000F7900000}"/>
    <cellStyle name="Normal 2 5 122" xfId="37091" xr:uid="{00000000-0005-0000-0000-0000F8900000}"/>
    <cellStyle name="Normal 2 5 123" xfId="37092" xr:uid="{00000000-0005-0000-0000-0000F9900000}"/>
    <cellStyle name="Normal 2 5 124" xfId="37093" xr:uid="{00000000-0005-0000-0000-0000FA900000}"/>
    <cellStyle name="Normal 2 5 125" xfId="37094" xr:uid="{00000000-0005-0000-0000-0000FB900000}"/>
    <cellStyle name="Normal 2 5 126" xfId="37095" xr:uid="{00000000-0005-0000-0000-0000FC900000}"/>
    <cellStyle name="Normal 2 5 127" xfId="37096" xr:uid="{00000000-0005-0000-0000-0000FD900000}"/>
    <cellStyle name="Normal 2 5 128" xfId="37097" xr:uid="{00000000-0005-0000-0000-0000FE900000}"/>
    <cellStyle name="Normal 2 5 129" xfId="37098" xr:uid="{00000000-0005-0000-0000-0000FF900000}"/>
    <cellStyle name="Normal 2 5 13" xfId="37099" xr:uid="{00000000-0005-0000-0000-000000910000}"/>
    <cellStyle name="Normal 2 5 13 2" xfId="37100" xr:uid="{00000000-0005-0000-0000-000001910000}"/>
    <cellStyle name="Normal 2 5 13 3" xfId="37101" xr:uid="{00000000-0005-0000-0000-000002910000}"/>
    <cellStyle name="Normal 2 5 13 4" xfId="37102" xr:uid="{00000000-0005-0000-0000-000003910000}"/>
    <cellStyle name="Normal 2 5 13 5" xfId="37103" xr:uid="{00000000-0005-0000-0000-000004910000}"/>
    <cellStyle name="Normal 2 5 130" xfId="37104" xr:uid="{00000000-0005-0000-0000-000005910000}"/>
    <cellStyle name="Normal 2 5 131" xfId="37105" xr:uid="{00000000-0005-0000-0000-000006910000}"/>
    <cellStyle name="Normal 2 5 132" xfId="37106" xr:uid="{00000000-0005-0000-0000-000007910000}"/>
    <cellStyle name="Normal 2 5 133" xfId="37107" xr:uid="{00000000-0005-0000-0000-000008910000}"/>
    <cellStyle name="Normal 2 5 134" xfId="37108" xr:uid="{00000000-0005-0000-0000-000009910000}"/>
    <cellStyle name="Normal 2 5 135" xfId="37109" xr:uid="{00000000-0005-0000-0000-00000A910000}"/>
    <cellStyle name="Normal 2 5 136" xfId="37110" xr:uid="{00000000-0005-0000-0000-00000B910000}"/>
    <cellStyle name="Normal 2 5 137" xfId="37111" xr:uid="{00000000-0005-0000-0000-00000C910000}"/>
    <cellStyle name="Normal 2 5 138" xfId="37112" xr:uid="{00000000-0005-0000-0000-00000D910000}"/>
    <cellStyle name="Normal 2 5 139" xfId="37113" xr:uid="{00000000-0005-0000-0000-00000E910000}"/>
    <cellStyle name="Normal 2 5 14" xfId="37114" xr:uid="{00000000-0005-0000-0000-00000F910000}"/>
    <cellStyle name="Normal 2 5 14 2" xfId="37115" xr:uid="{00000000-0005-0000-0000-000010910000}"/>
    <cellStyle name="Normal 2 5 14 3" xfId="37116" xr:uid="{00000000-0005-0000-0000-000011910000}"/>
    <cellStyle name="Normal 2 5 14 4" xfId="37117" xr:uid="{00000000-0005-0000-0000-000012910000}"/>
    <cellStyle name="Normal 2 5 14 5" xfId="37118" xr:uid="{00000000-0005-0000-0000-000013910000}"/>
    <cellStyle name="Normal 2 5 140" xfId="37119" xr:uid="{00000000-0005-0000-0000-000014910000}"/>
    <cellStyle name="Normal 2 5 141" xfId="37120" xr:uid="{00000000-0005-0000-0000-000015910000}"/>
    <cellStyle name="Normal 2 5 142" xfId="37121" xr:uid="{00000000-0005-0000-0000-000016910000}"/>
    <cellStyle name="Normal 2 5 143" xfId="37122" xr:uid="{00000000-0005-0000-0000-000017910000}"/>
    <cellStyle name="Normal 2 5 144" xfId="37123" xr:uid="{00000000-0005-0000-0000-000018910000}"/>
    <cellStyle name="Normal 2 5 145" xfId="37124" xr:uid="{00000000-0005-0000-0000-000019910000}"/>
    <cellStyle name="Normal 2 5 146" xfId="37125" xr:uid="{00000000-0005-0000-0000-00001A910000}"/>
    <cellStyle name="Normal 2 5 147" xfId="37126" xr:uid="{00000000-0005-0000-0000-00001B910000}"/>
    <cellStyle name="Normal 2 5 148" xfId="37127" xr:uid="{00000000-0005-0000-0000-00001C910000}"/>
    <cellStyle name="Normal 2 5 149" xfId="37128" xr:uid="{00000000-0005-0000-0000-00001D910000}"/>
    <cellStyle name="Normal 2 5 15" xfId="37129" xr:uid="{00000000-0005-0000-0000-00001E910000}"/>
    <cellStyle name="Normal 2 5 15 2" xfId="37130" xr:uid="{00000000-0005-0000-0000-00001F910000}"/>
    <cellStyle name="Normal 2 5 15 3" xfId="37131" xr:uid="{00000000-0005-0000-0000-000020910000}"/>
    <cellStyle name="Normal 2 5 15 4" xfId="37132" xr:uid="{00000000-0005-0000-0000-000021910000}"/>
    <cellStyle name="Normal 2 5 15 5" xfId="37133" xr:uid="{00000000-0005-0000-0000-000022910000}"/>
    <cellStyle name="Normal 2 5 150" xfId="37134" xr:uid="{00000000-0005-0000-0000-000023910000}"/>
    <cellStyle name="Normal 2 5 151" xfId="37135" xr:uid="{00000000-0005-0000-0000-000024910000}"/>
    <cellStyle name="Normal 2 5 152" xfId="37136" xr:uid="{00000000-0005-0000-0000-000025910000}"/>
    <cellStyle name="Normal 2 5 153" xfId="37137" xr:uid="{00000000-0005-0000-0000-000026910000}"/>
    <cellStyle name="Normal 2 5 154" xfId="37138" xr:uid="{00000000-0005-0000-0000-000027910000}"/>
    <cellStyle name="Normal 2 5 155" xfId="37139" xr:uid="{00000000-0005-0000-0000-000028910000}"/>
    <cellStyle name="Normal 2 5 156" xfId="37140" xr:uid="{00000000-0005-0000-0000-000029910000}"/>
    <cellStyle name="Normal 2 5 157" xfId="37141" xr:uid="{00000000-0005-0000-0000-00002A910000}"/>
    <cellStyle name="Normal 2 5 158" xfId="37142" xr:uid="{00000000-0005-0000-0000-00002B910000}"/>
    <cellStyle name="Normal 2 5 159" xfId="37143" xr:uid="{00000000-0005-0000-0000-00002C910000}"/>
    <cellStyle name="Normal 2 5 16" xfId="37144" xr:uid="{00000000-0005-0000-0000-00002D910000}"/>
    <cellStyle name="Normal 2 5 16 2" xfId="37145" xr:uid="{00000000-0005-0000-0000-00002E910000}"/>
    <cellStyle name="Normal 2 5 16 3" xfId="37146" xr:uid="{00000000-0005-0000-0000-00002F910000}"/>
    <cellStyle name="Normal 2 5 16 4" xfId="37147" xr:uid="{00000000-0005-0000-0000-000030910000}"/>
    <cellStyle name="Normal 2 5 16 5" xfId="37148" xr:uid="{00000000-0005-0000-0000-000031910000}"/>
    <cellStyle name="Normal 2 5 160" xfId="37149" xr:uid="{00000000-0005-0000-0000-000032910000}"/>
    <cellStyle name="Normal 2 5 161" xfId="37150" xr:uid="{00000000-0005-0000-0000-000033910000}"/>
    <cellStyle name="Normal 2 5 17" xfId="37151" xr:uid="{00000000-0005-0000-0000-000034910000}"/>
    <cellStyle name="Normal 2 5 17 2" xfId="37152" xr:uid="{00000000-0005-0000-0000-000035910000}"/>
    <cellStyle name="Normal 2 5 17 3" xfId="37153" xr:uid="{00000000-0005-0000-0000-000036910000}"/>
    <cellStyle name="Normal 2 5 17 4" xfId="37154" xr:uid="{00000000-0005-0000-0000-000037910000}"/>
    <cellStyle name="Normal 2 5 17 5" xfId="37155" xr:uid="{00000000-0005-0000-0000-000038910000}"/>
    <cellStyle name="Normal 2 5 18" xfId="37156" xr:uid="{00000000-0005-0000-0000-000039910000}"/>
    <cellStyle name="Normal 2 5 18 2" xfId="37157" xr:uid="{00000000-0005-0000-0000-00003A910000}"/>
    <cellStyle name="Normal 2 5 18 3" xfId="37158" xr:uid="{00000000-0005-0000-0000-00003B910000}"/>
    <cellStyle name="Normal 2 5 18 4" xfId="37159" xr:uid="{00000000-0005-0000-0000-00003C910000}"/>
    <cellStyle name="Normal 2 5 18 5" xfId="37160" xr:uid="{00000000-0005-0000-0000-00003D910000}"/>
    <cellStyle name="Normal 2 5 19" xfId="37161" xr:uid="{00000000-0005-0000-0000-00003E910000}"/>
    <cellStyle name="Normal 2 5 19 2" xfId="37162" xr:uid="{00000000-0005-0000-0000-00003F910000}"/>
    <cellStyle name="Normal 2 5 19 3" xfId="37163" xr:uid="{00000000-0005-0000-0000-000040910000}"/>
    <cellStyle name="Normal 2 5 19 4" xfId="37164" xr:uid="{00000000-0005-0000-0000-000041910000}"/>
    <cellStyle name="Normal 2 5 19 5" xfId="37165" xr:uid="{00000000-0005-0000-0000-000042910000}"/>
    <cellStyle name="Normal 2 5 2" xfId="37166" xr:uid="{00000000-0005-0000-0000-000043910000}"/>
    <cellStyle name="Normal 2 5 2 2" xfId="37167" xr:uid="{00000000-0005-0000-0000-000044910000}"/>
    <cellStyle name="Normal 2 5 2 3" xfId="37168" xr:uid="{00000000-0005-0000-0000-000045910000}"/>
    <cellStyle name="Normal 2 5 2 4" xfId="37169" xr:uid="{00000000-0005-0000-0000-000046910000}"/>
    <cellStyle name="Normal 2 5 2 5" xfId="37170" xr:uid="{00000000-0005-0000-0000-000047910000}"/>
    <cellStyle name="Normal 2 5 20" xfId="37171" xr:uid="{00000000-0005-0000-0000-000048910000}"/>
    <cellStyle name="Normal 2 5 20 2" xfId="37172" xr:uid="{00000000-0005-0000-0000-000049910000}"/>
    <cellStyle name="Normal 2 5 20 3" xfId="37173" xr:uid="{00000000-0005-0000-0000-00004A910000}"/>
    <cellStyle name="Normal 2 5 20 4" xfId="37174" xr:uid="{00000000-0005-0000-0000-00004B910000}"/>
    <cellStyle name="Normal 2 5 20 5" xfId="37175" xr:uid="{00000000-0005-0000-0000-00004C910000}"/>
    <cellStyle name="Normal 2 5 21" xfId="37176" xr:uid="{00000000-0005-0000-0000-00004D910000}"/>
    <cellStyle name="Normal 2 5 22" xfId="37177" xr:uid="{00000000-0005-0000-0000-00004E910000}"/>
    <cellStyle name="Normal 2 5 23" xfId="37178" xr:uid="{00000000-0005-0000-0000-00004F910000}"/>
    <cellStyle name="Normal 2 5 24" xfId="37179" xr:uid="{00000000-0005-0000-0000-000050910000}"/>
    <cellStyle name="Normal 2 5 25" xfId="37180" xr:uid="{00000000-0005-0000-0000-000051910000}"/>
    <cellStyle name="Normal 2 5 26" xfId="37181" xr:uid="{00000000-0005-0000-0000-000052910000}"/>
    <cellStyle name="Normal 2 5 27" xfId="37182" xr:uid="{00000000-0005-0000-0000-000053910000}"/>
    <cellStyle name="Normal 2 5 28" xfId="37183" xr:uid="{00000000-0005-0000-0000-000054910000}"/>
    <cellStyle name="Normal 2 5 29" xfId="37184" xr:uid="{00000000-0005-0000-0000-000055910000}"/>
    <cellStyle name="Normal 2 5 3" xfId="37185" xr:uid="{00000000-0005-0000-0000-000056910000}"/>
    <cellStyle name="Normal 2 5 3 2" xfId="37186" xr:uid="{00000000-0005-0000-0000-000057910000}"/>
    <cellStyle name="Normal 2 5 3 3" xfId="37187" xr:uid="{00000000-0005-0000-0000-000058910000}"/>
    <cellStyle name="Normal 2 5 3 4" xfId="37188" xr:uid="{00000000-0005-0000-0000-000059910000}"/>
    <cellStyle name="Normal 2 5 3 5" xfId="37189" xr:uid="{00000000-0005-0000-0000-00005A910000}"/>
    <cellStyle name="Normal 2 5 30" xfId="37190" xr:uid="{00000000-0005-0000-0000-00005B910000}"/>
    <cellStyle name="Normal 2 5 31" xfId="37191" xr:uid="{00000000-0005-0000-0000-00005C910000}"/>
    <cellStyle name="Normal 2 5 32" xfId="37192" xr:uid="{00000000-0005-0000-0000-00005D910000}"/>
    <cellStyle name="Normal 2 5 33" xfId="37193" xr:uid="{00000000-0005-0000-0000-00005E910000}"/>
    <cellStyle name="Normal 2 5 34" xfId="37194" xr:uid="{00000000-0005-0000-0000-00005F910000}"/>
    <cellStyle name="Normal 2 5 35" xfId="37195" xr:uid="{00000000-0005-0000-0000-000060910000}"/>
    <cellStyle name="Normal 2 5 36" xfId="37196" xr:uid="{00000000-0005-0000-0000-000061910000}"/>
    <cellStyle name="Normal 2 5 37" xfId="37197" xr:uid="{00000000-0005-0000-0000-000062910000}"/>
    <cellStyle name="Normal 2 5 38" xfId="37198" xr:uid="{00000000-0005-0000-0000-000063910000}"/>
    <cellStyle name="Normal 2 5 39" xfId="37199" xr:uid="{00000000-0005-0000-0000-000064910000}"/>
    <cellStyle name="Normal 2 5 4" xfId="37200" xr:uid="{00000000-0005-0000-0000-000065910000}"/>
    <cellStyle name="Normal 2 5 4 2" xfId="37201" xr:uid="{00000000-0005-0000-0000-000066910000}"/>
    <cellStyle name="Normal 2 5 4 3" xfId="37202" xr:uid="{00000000-0005-0000-0000-000067910000}"/>
    <cellStyle name="Normal 2 5 4 4" xfId="37203" xr:uid="{00000000-0005-0000-0000-000068910000}"/>
    <cellStyle name="Normal 2 5 4 5" xfId="37204" xr:uid="{00000000-0005-0000-0000-000069910000}"/>
    <cellStyle name="Normal 2 5 40" xfId="37205" xr:uid="{00000000-0005-0000-0000-00006A910000}"/>
    <cellStyle name="Normal 2 5 41" xfId="37206" xr:uid="{00000000-0005-0000-0000-00006B910000}"/>
    <cellStyle name="Normal 2 5 42" xfId="37207" xr:uid="{00000000-0005-0000-0000-00006C910000}"/>
    <cellStyle name="Normal 2 5 43" xfId="37208" xr:uid="{00000000-0005-0000-0000-00006D910000}"/>
    <cellStyle name="Normal 2 5 44" xfId="37209" xr:uid="{00000000-0005-0000-0000-00006E910000}"/>
    <cellStyle name="Normal 2 5 45" xfId="37210" xr:uid="{00000000-0005-0000-0000-00006F910000}"/>
    <cellStyle name="Normal 2 5 46" xfId="37211" xr:uid="{00000000-0005-0000-0000-000070910000}"/>
    <cellStyle name="Normal 2 5 47" xfId="37212" xr:uid="{00000000-0005-0000-0000-000071910000}"/>
    <cellStyle name="Normal 2 5 48" xfId="37213" xr:uid="{00000000-0005-0000-0000-000072910000}"/>
    <cellStyle name="Normal 2 5 49" xfId="37214" xr:uid="{00000000-0005-0000-0000-000073910000}"/>
    <cellStyle name="Normal 2 5 5" xfId="37215" xr:uid="{00000000-0005-0000-0000-000074910000}"/>
    <cellStyle name="Normal 2 5 5 2" xfId="37216" xr:uid="{00000000-0005-0000-0000-000075910000}"/>
    <cellStyle name="Normal 2 5 5 3" xfId="37217" xr:uid="{00000000-0005-0000-0000-000076910000}"/>
    <cellStyle name="Normal 2 5 5 4" xfId="37218" xr:uid="{00000000-0005-0000-0000-000077910000}"/>
    <cellStyle name="Normal 2 5 5 5" xfId="37219" xr:uid="{00000000-0005-0000-0000-000078910000}"/>
    <cellStyle name="Normal 2 5 50" xfId="37220" xr:uid="{00000000-0005-0000-0000-000079910000}"/>
    <cellStyle name="Normal 2 5 51" xfId="37221" xr:uid="{00000000-0005-0000-0000-00007A910000}"/>
    <cellStyle name="Normal 2 5 52" xfId="37222" xr:uid="{00000000-0005-0000-0000-00007B910000}"/>
    <cellStyle name="Normal 2 5 53" xfId="37223" xr:uid="{00000000-0005-0000-0000-00007C910000}"/>
    <cellStyle name="Normal 2 5 54" xfId="37224" xr:uid="{00000000-0005-0000-0000-00007D910000}"/>
    <cellStyle name="Normal 2 5 55" xfId="37225" xr:uid="{00000000-0005-0000-0000-00007E910000}"/>
    <cellStyle name="Normal 2 5 56" xfId="37226" xr:uid="{00000000-0005-0000-0000-00007F910000}"/>
    <cellStyle name="Normal 2 5 57" xfId="37227" xr:uid="{00000000-0005-0000-0000-000080910000}"/>
    <cellStyle name="Normal 2 5 58" xfId="37228" xr:uid="{00000000-0005-0000-0000-000081910000}"/>
    <cellStyle name="Normal 2 5 59" xfId="37229" xr:uid="{00000000-0005-0000-0000-000082910000}"/>
    <cellStyle name="Normal 2 5 6" xfId="37230" xr:uid="{00000000-0005-0000-0000-000083910000}"/>
    <cellStyle name="Normal 2 5 6 2" xfId="37231" xr:uid="{00000000-0005-0000-0000-000084910000}"/>
    <cellStyle name="Normal 2 5 6 3" xfId="37232" xr:uid="{00000000-0005-0000-0000-000085910000}"/>
    <cellStyle name="Normal 2 5 6 4" xfId="37233" xr:uid="{00000000-0005-0000-0000-000086910000}"/>
    <cellStyle name="Normal 2 5 6 5" xfId="37234" xr:uid="{00000000-0005-0000-0000-000087910000}"/>
    <cellStyle name="Normal 2 5 60" xfId="37235" xr:uid="{00000000-0005-0000-0000-000088910000}"/>
    <cellStyle name="Normal 2 5 61" xfId="37236" xr:uid="{00000000-0005-0000-0000-000089910000}"/>
    <cellStyle name="Normal 2 5 62" xfId="37237" xr:uid="{00000000-0005-0000-0000-00008A910000}"/>
    <cellStyle name="Normal 2 5 63" xfId="37238" xr:uid="{00000000-0005-0000-0000-00008B910000}"/>
    <cellStyle name="Normal 2 5 64" xfId="37239" xr:uid="{00000000-0005-0000-0000-00008C910000}"/>
    <cellStyle name="Normal 2 5 65" xfId="37240" xr:uid="{00000000-0005-0000-0000-00008D910000}"/>
    <cellStyle name="Normal 2 5 66" xfId="37241" xr:uid="{00000000-0005-0000-0000-00008E910000}"/>
    <cellStyle name="Normal 2 5 67" xfId="37242" xr:uid="{00000000-0005-0000-0000-00008F910000}"/>
    <cellStyle name="Normal 2 5 68" xfId="37243" xr:uid="{00000000-0005-0000-0000-000090910000}"/>
    <cellStyle name="Normal 2 5 69" xfId="37244" xr:uid="{00000000-0005-0000-0000-000091910000}"/>
    <cellStyle name="Normal 2 5 7" xfId="37245" xr:uid="{00000000-0005-0000-0000-000092910000}"/>
    <cellStyle name="Normal 2 5 7 2" xfId="37246" xr:uid="{00000000-0005-0000-0000-000093910000}"/>
    <cellStyle name="Normal 2 5 7 3" xfId="37247" xr:uid="{00000000-0005-0000-0000-000094910000}"/>
    <cellStyle name="Normal 2 5 7 4" xfId="37248" xr:uid="{00000000-0005-0000-0000-000095910000}"/>
    <cellStyle name="Normal 2 5 7 5" xfId="37249" xr:uid="{00000000-0005-0000-0000-000096910000}"/>
    <cellStyle name="Normal 2 5 70" xfId="37250" xr:uid="{00000000-0005-0000-0000-000097910000}"/>
    <cellStyle name="Normal 2 5 71" xfId="37251" xr:uid="{00000000-0005-0000-0000-000098910000}"/>
    <cellStyle name="Normal 2 5 72" xfId="37252" xr:uid="{00000000-0005-0000-0000-000099910000}"/>
    <cellStyle name="Normal 2 5 73" xfId="37253" xr:uid="{00000000-0005-0000-0000-00009A910000}"/>
    <cellStyle name="Normal 2 5 74" xfId="37254" xr:uid="{00000000-0005-0000-0000-00009B910000}"/>
    <cellStyle name="Normal 2 5 75" xfId="37255" xr:uid="{00000000-0005-0000-0000-00009C910000}"/>
    <cellStyle name="Normal 2 5 76" xfId="37256" xr:uid="{00000000-0005-0000-0000-00009D910000}"/>
    <cellStyle name="Normal 2 5 77" xfId="37257" xr:uid="{00000000-0005-0000-0000-00009E910000}"/>
    <cellStyle name="Normal 2 5 78" xfId="37258" xr:uid="{00000000-0005-0000-0000-00009F910000}"/>
    <cellStyle name="Normal 2 5 79" xfId="37259" xr:uid="{00000000-0005-0000-0000-0000A0910000}"/>
    <cellStyle name="Normal 2 5 8" xfId="37260" xr:uid="{00000000-0005-0000-0000-0000A1910000}"/>
    <cellStyle name="Normal 2 5 8 2" xfId="37261" xr:uid="{00000000-0005-0000-0000-0000A2910000}"/>
    <cellStyle name="Normal 2 5 8 3" xfId="37262" xr:uid="{00000000-0005-0000-0000-0000A3910000}"/>
    <cellStyle name="Normal 2 5 8 4" xfId="37263" xr:uid="{00000000-0005-0000-0000-0000A4910000}"/>
    <cellStyle name="Normal 2 5 8 5" xfId="37264" xr:uid="{00000000-0005-0000-0000-0000A5910000}"/>
    <cellStyle name="Normal 2 5 80" xfId="37265" xr:uid="{00000000-0005-0000-0000-0000A6910000}"/>
    <cellStyle name="Normal 2 5 81" xfId="37266" xr:uid="{00000000-0005-0000-0000-0000A7910000}"/>
    <cellStyle name="Normal 2 5 82" xfId="37267" xr:uid="{00000000-0005-0000-0000-0000A8910000}"/>
    <cellStyle name="Normal 2 5 83" xfId="37268" xr:uid="{00000000-0005-0000-0000-0000A9910000}"/>
    <cellStyle name="Normal 2 5 84" xfId="37269" xr:uid="{00000000-0005-0000-0000-0000AA910000}"/>
    <cellStyle name="Normal 2 5 85" xfId="37270" xr:uid="{00000000-0005-0000-0000-0000AB910000}"/>
    <cellStyle name="Normal 2 5 86" xfId="37271" xr:uid="{00000000-0005-0000-0000-0000AC910000}"/>
    <cellStyle name="Normal 2 5 87" xfId="37272" xr:uid="{00000000-0005-0000-0000-0000AD910000}"/>
    <cellStyle name="Normal 2 5 88" xfId="37273" xr:uid="{00000000-0005-0000-0000-0000AE910000}"/>
    <cellStyle name="Normal 2 5 89" xfId="37274" xr:uid="{00000000-0005-0000-0000-0000AF910000}"/>
    <cellStyle name="Normal 2 5 9" xfId="37275" xr:uid="{00000000-0005-0000-0000-0000B0910000}"/>
    <cellStyle name="Normal 2 5 9 2" xfId="37276" xr:uid="{00000000-0005-0000-0000-0000B1910000}"/>
    <cellStyle name="Normal 2 5 9 3" xfId="37277" xr:uid="{00000000-0005-0000-0000-0000B2910000}"/>
    <cellStyle name="Normal 2 5 9 4" xfId="37278" xr:uid="{00000000-0005-0000-0000-0000B3910000}"/>
    <cellStyle name="Normal 2 5 9 5" xfId="37279" xr:uid="{00000000-0005-0000-0000-0000B4910000}"/>
    <cellStyle name="Normal 2 5 90" xfId="37280" xr:uid="{00000000-0005-0000-0000-0000B5910000}"/>
    <cellStyle name="Normal 2 5 91" xfId="37281" xr:uid="{00000000-0005-0000-0000-0000B6910000}"/>
    <cellStyle name="Normal 2 5 92" xfId="37282" xr:uid="{00000000-0005-0000-0000-0000B7910000}"/>
    <cellStyle name="Normal 2 5 93" xfId="37283" xr:uid="{00000000-0005-0000-0000-0000B8910000}"/>
    <cellStyle name="Normal 2 5 94" xfId="37284" xr:uid="{00000000-0005-0000-0000-0000B9910000}"/>
    <cellStyle name="Normal 2 5 95" xfId="37285" xr:uid="{00000000-0005-0000-0000-0000BA910000}"/>
    <cellStyle name="Normal 2 5 96" xfId="37286" xr:uid="{00000000-0005-0000-0000-0000BB910000}"/>
    <cellStyle name="Normal 2 5 97" xfId="37287" xr:uid="{00000000-0005-0000-0000-0000BC910000}"/>
    <cellStyle name="Normal 2 5 98" xfId="37288" xr:uid="{00000000-0005-0000-0000-0000BD910000}"/>
    <cellStyle name="Normal 2 5 99" xfId="37289" xr:uid="{00000000-0005-0000-0000-0000BE910000}"/>
    <cellStyle name="Normal 2 50" xfId="37290" xr:uid="{00000000-0005-0000-0000-0000BF910000}"/>
    <cellStyle name="Normal 2 51" xfId="37291" xr:uid="{00000000-0005-0000-0000-0000C0910000}"/>
    <cellStyle name="Normal 2 52" xfId="37292" xr:uid="{00000000-0005-0000-0000-0000C1910000}"/>
    <cellStyle name="Normal 2 53" xfId="37293" xr:uid="{00000000-0005-0000-0000-0000C2910000}"/>
    <cellStyle name="Normal 2 54" xfId="37294" xr:uid="{00000000-0005-0000-0000-0000C3910000}"/>
    <cellStyle name="Normal 2 55" xfId="37295" xr:uid="{00000000-0005-0000-0000-0000C4910000}"/>
    <cellStyle name="Normal 2 56" xfId="37296" xr:uid="{00000000-0005-0000-0000-0000C5910000}"/>
    <cellStyle name="Normal 2 57" xfId="37297" xr:uid="{00000000-0005-0000-0000-0000C6910000}"/>
    <cellStyle name="Normal 2 58" xfId="37298" xr:uid="{00000000-0005-0000-0000-0000C7910000}"/>
    <cellStyle name="Normal 2 59" xfId="37299" xr:uid="{00000000-0005-0000-0000-0000C8910000}"/>
    <cellStyle name="Normal 2 6" xfId="37300" xr:uid="{00000000-0005-0000-0000-0000C9910000}"/>
    <cellStyle name="Normal 2 6 10" xfId="37301" xr:uid="{00000000-0005-0000-0000-0000CA910000}"/>
    <cellStyle name="Normal 2 6 10 2" xfId="37302" xr:uid="{00000000-0005-0000-0000-0000CB910000}"/>
    <cellStyle name="Normal 2 6 10 3" xfId="37303" xr:uid="{00000000-0005-0000-0000-0000CC910000}"/>
    <cellStyle name="Normal 2 6 10 4" xfId="37304" xr:uid="{00000000-0005-0000-0000-0000CD910000}"/>
    <cellStyle name="Normal 2 6 10 5" xfId="37305" xr:uid="{00000000-0005-0000-0000-0000CE910000}"/>
    <cellStyle name="Normal 2 6 100" xfId="37306" xr:uid="{00000000-0005-0000-0000-0000CF910000}"/>
    <cellStyle name="Normal 2 6 101" xfId="37307" xr:uid="{00000000-0005-0000-0000-0000D0910000}"/>
    <cellStyle name="Normal 2 6 102" xfId="37308" xr:uid="{00000000-0005-0000-0000-0000D1910000}"/>
    <cellStyle name="Normal 2 6 103" xfId="37309" xr:uid="{00000000-0005-0000-0000-0000D2910000}"/>
    <cellStyle name="Normal 2 6 104" xfId="37310" xr:uid="{00000000-0005-0000-0000-0000D3910000}"/>
    <cellStyle name="Normal 2 6 105" xfId="37311" xr:uid="{00000000-0005-0000-0000-0000D4910000}"/>
    <cellStyle name="Normal 2 6 106" xfId="37312" xr:uid="{00000000-0005-0000-0000-0000D5910000}"/>
    <cellStyle name="Normal 2 6 107" xfId="37313" xr:uid="{00000000-0005-0000-0000-0000D6910000}"/>
    <cellStyle name="Normal 2 6 108" xfId="37314" xr:uid="{00000000-0005-0000-0000-0000D7910000}"/>
    <cellStyle name="Normal 2 6 109" xfId="37315" xr:uid="{00000000-0005-0000-0000-0000D8910000}"/>
    <cellStyle name="Normal 2 6 11" xfId="37316" xr:uid="{00000000-0005-0000-0000-0000D9910000}"/>
    <cellStyle name="Normal 2 6 11 2" xfId="37317" xr:uid="{00000000-0005-0000-0000-0000DA910000}"/>
    <cellStyle name="Normal 2 6 11 3" xfId="37318" xr:uid="{00000000-0005-0000-0000-0000DB910000}"/>
    <cellStyle name="Normal 2 6 11 4" xfId="37319" xr:uid="{00000000-0005-0000-0000-0000DC910000}"/>
    <cellStyle name="Normal 2 6 11 5" xfId="37320" xr:uid="{00000000-0005-0000-0000-0000DD910000}"/>
    <cellStyle name="Normal 2 6 110" xfId="37321" xr:uid="{00000000-0005-0000-0000-0000DE910000}"/>
    <cellStyle name="Normal 2 6 111" xfId="37322" xr:uid="{00000000-0005-0000-0000-0000DF910000}"/>
    <cellStyle name="Normal 2 6 112" xfId="37323" xr:uid="{00000000-0005-0000-0000-0000E0910000}"/>
    <cellStyle name="Normal 2 6 113" xfId="37324" xr:uid="{00000000-0005-0000-0000-0000E1910000}"/>
    <cellStyle name="Normal 2 6 114" xfId="37325" xr:uid="{00000000-0005-0000-0000-0000E2910000}"/>
    <cellStyle name="Normal 2 6 115" xfId="37326" xr:uid="{00000000-0005-0000-0000-0000E3910000}"/>
    <cellStyle name="Normal 2 6 116" xfId="37327" xr:uid="{00000000-0005-0000-0000-0000E4910000}"/>
    <cellStyle name="Normal 2 6 117" xfId="37328" xr:uid="{00000000-0005-0000-0000-0000E5910000}"/>
    <cellStyle name="Normal 2 6 118" xfId="37329" xr:uid="{00000000-0005-0000-0000-0000E6910000}"/>
    <cellStyle name="Normal 2 6 119" xfId="37330" xr:uid="{00000000-0005-0000-0000-0000E7910000}"/>
    <cellStyle name="Normal 2 6 12" xfId="37331" xr:uid="{00000000-0005-0000-0000-0000E8910000}"/>
    <cellStyle name="Normal 2 6 12 2" xfId="37332" xr:uid="{00000000-0005-0000-0000-0000E9910000}"/>
    <cellStyle name="Normal 2 6 12 3" xfId="37333" xr:uid="{00000000-0005-0000-0000-0000EA910000}"/>
    <cellStyle name="Normal 2 6 12 4" xfId="37334" xr:uid="{00000000-0005-0000-0000-0000EB910000}"/>
    <cellStyle name="Normal 2 6 12 5" xfId="37335" xr:uid="{00000000-0005-0000-0000-0000EC910000}"/>
    <cellStyle name="Normal 2 6 120" xfId="37336" xr:uid="{00000000-0005-0000-0000-0000ED910000}"/>
    <cellStyle name="Normal 2 6 121" xfId="37337" xr:uid="{00000000-0005-0000-0000-0000EE910000}"/>
    <cellStyle name="Normal 2 6 122" xfId="37338" xr:uid="{00000000-0005-0000-0000-0000EF910000}"/>
    <cellStyle name="Normal 2 6 123" xfId="37339" xr:uid="{00000000-0005-0000-0000-0000F0910000}"/>
    <cellStyle name="Normal 2 6 124" xfId="37340" xr:uid="{00000000-0005-0000-0000-0000F1910000}"/>
    <cellStyle name="Normal 2 6 125" xfId="37341" xr:uid="{00000000-0005-0000-0000-0000F2910000}"/>
    <cellStyle name="Normal 2 6 126" xfId="37342" xr:uid="{00000000-0005-0000-0000-0000F3910000}"/>
    <cellStyle name="Normal 2 6 127" xfId="37343" xr:uid="{00000000-0005-0000-0000-0000F4910000}"/>
    <cellStyle name="Normal 2 6 128" xfId="37344" xr:uid="{00000000-0005-0000-0000-0000F5910000}"/>
    <cellStyle name="Normal 2 6 129" xfId="37345" xr:uid="{00000000-0005-0000-0000-0000F6910000}"/>
    <cellStyle name="Normal 2 6 13" xfId="37346" xr:uid="{00000000-0005-0000-0000-0000F7910000}"/>
    <cellStyle name="Normal 2 6 13 2" xfId="37347" xr:uid="{00000000-0005-0000-0000-0000F8910000}"/>
    <cellStyle name="Normal 2 6 13 3" xfId="37348" xr:uid="{00000000-0005-0000-0000-0000F9910000}"/>
    <cellStyle name="Normal 2 6 13 4" xfId="37349" xr:uid="{00000000-0005-0000-0000-0000FA910000}"/>
    <cellStyle name="Normal 2 6 13 5" xfId="37350" xr:uid="{00000000-0005-0000-0000-0000FB910000}"/>
    <cellStyle name="Normal 2 6 130" xfId="37351" xr:uid="{00000000-0005-0000-0000-0000FC910000}"/>
    <cellStyle name="Normal 2 6 131" xfId="37352" xr:uid="{00000000-0005-0000-0000-0000FD910000}"/>
    <cellStyle name="Normal 2 6 132" xfId="37353" xr:uid="{00000000-0005-0000-0000-0000FE910000}"/>
    <cellStyle name="Normal 2 6 133" xfId="37354" xr:uid="{00000000-0005-0000-0000-0000FF910000}"/>
    <cellStyle name="Normal 2 6 134" xfId="37355" xr:uid="{00000000-0005-0000-0000-000000920000}"/>
    <cellStyle name="Normal 2 6 135" xfId="37356" xr:uid="{00000000-0005-0000-0000-000001920000}"/>
    <cellStyle name="Normal 2 6 136" xfId="37357" xr:uid="{00000000-0005-0000-0000-000002920000}"/>
    <cellStyle name="Normal 2 6 137" xfId="37358" xr:uid="{00000000-0005-0000-0000-000003920000}"/>
    <cellStyle name="Normal 2 6 138" xfId="37359" xr:uid="{00000000-0005-0000-0000-000004920000}"/>
    <cellStyle name="Normal 2 6 139" xfId="37360" xr:uid="{00000000-0005-0000-0000-000005920000}"/>
    <cellStyle name="Normal 2 6 14" xfId="37361" xr:uid="{00000000-0005-0000-0000-000006920000}"/>
    <cellStyle name="Normal 2 6 14 2" xfId="37362" xr:uid="{00000000-0005-0000-0000-000007920000}"/>
    <cellStyle name="Normal 2 6 14 3" xfId="37363" xr:uid="{00000000-0005-0000-0000-000008920000}"/>
    <cellStyle name="Normal 2 6 14 4" xfId="37364" xr:uid="{00000000-0005-0000-0000-000009920000}"/>
    <cellStyle name="Normal 2 6 14 5" xfId="37365" xr:uid="{00000000-0005-0000-0000-00000A920000}"/>
    <cellStyle name="Normal 2 6 140" xfId="37366" xr:uid="{00000000-0005-0000-0000-00000B920000}"/>
    <cellStyle name="Normal 2 6 141" xfId="37367" xr:uid="{00000000-0005-0000-0000-00000C920000}"/>
    <cellStyle name="Normal 2 6 142" xfId="37368" xr:uid="{00000000-0005-0000-0000-00000D920000}"/>
    <cellStyle name="Normal 2 6 143" xfId="37369" xr:uid="{00000000-0005-0000-0000-00000E920000}"/>
    <cellStyle name="Normal 2 6 144" xfId="37370" xr:uid="{00000000-0005-0000-0000-00000F920000}"/>
    <cellStyle name="Normal 2 6 145" xfId="37371" xr:uid="{00000000-0005-0000-0000-000010920000}"/>
    <cellStyle name="Normal 2 6 146" xfId="37372" xr:uid="{00000000-0005-0000-0000-000011920000}"/>
    <cellStyle name="Normal 2 6 147" xfId="37373" xr:uid="{00000000-0005-0000-0000-000012920000}"/>
    <cellStyle name="Normal 2 6 148" xfId="37374" xr:uid="{00000000-0005-0000-0000-000013920000}"/>
    <cellStyle name="Normal 2 6 149" xfId="37375" xr:uid="{00000000-0005-0000-0000-000014920000}"/>
    <cellStyle name="Normal 2 6 15" xfId="37376" xr:uid="{00000000-0005-0000-0000-000015920000}"/>
    <cellStyle name="Normal 2 6 15 2" xfId="37377" xr:uid="{00000000-0005-0000-0000-000016920000}"/>
    <cellStyle name="Normal 2 6 15 3" xfId="37378" xr:uid="{00000000-0005-0000-0000-000017920000}"/>
    <cellStyle name="Normal 2 6 15 4" xfId="37379" xr:uid="{00000000-0005-0000-0000-000018920000}"/>
    <cellStyle name="Normal 2 6 15 5" xfId="37380" xr:uid="{00000000-0005-0000-0000-000019920000}"/>
    <cellStyle name="Normal 2 6 150" xfId="37381" xr:uid="{00000000-0005-0000-0000-00001A920000}"/>
    <cellStyle name="Normal 2 6 151" xfId="37382" xr:uid="{00000000-0005-0000-0000-00001B920000}"/>
    <cellStyle name="Normal 2 6 152" xfId="37383" xr:uid="{00000000-0005-0000-0000-00001C920000}"/>
    <cellStyle name="Normal 2 6 153" xfId="37384" xr:uid="{00000000-0005-0000-0000-00001D920000}"/>
    <cellStyle name="Normal 2 6 154" xfId="37385" xr:uid="{00000000-0005-0000-0000-00001E920000}"/>
    <cellStyle name="Normal 2 6 155" xfId="37386" xr:uid="{00000000-0005-0000-0000-00001F920000}"/>
    <cellStyle name="Normal 2 6 156" xfId="37387" xr:uid="{00000000-0005-0000-0000-000020920000}"/>
    <cellStyle name="Normal 2 6 157" xfId="37388" xr:uid="{00000000-0005-0000-0000-000021920000}"/>
    <cellStyle name="Normal 2 6 158" xfId="37389" xr:uid="{00000000-0005-0000-0000-000022920000}"/>
    <cellStyle name="Normal 2 6 159" xfId="37390" xr:uid="{00000000-0005-0000-0000-000023920000}"/>
    <cellStyle name="Normal 2 6 16" xfId="37391" xr:uid="{00000000-0005-0000-0000-000024920000}"/>
    <cellStyle name="Normal 2 6 16 2" xfId="37392" xr:uid="{00000000-0005-0000-0000-000025920000}"/>
    <cellStyle name="Normal 2 6 16 3" xfId="37393" xr:uid="{00000000-0005-0000-0000-000026920000}"/>
    <cellStyle name="Normal 2 6 16 4" xfId="37394" xr:uid="{00000000-0005-0000-0000-000027920000}"/>
    <cellStyle name="Normal 2 6 16 5" xfId="37395" xr:uid="{00000000-0005-0000-0000-000028920000}"/>
    <cellStyle name="Normal 2 6 160" xfId="37396" xr:uid="{00000000-0005-0000-0000-000029920000}"/>
    <cellStyle name="Normal 2 6 161" xfId="37397" xr:uid="{00000000-0005-0000-0000-00002A920000}"/>
    <cellStyle name="Normal 2 6 17" xfId="37398" xr:uid="{00000000-0005-0000-0000-00002B920000}"/>
    <cellStyle name="Normal 2 6 17 2" xfId="37399" xr:uid="{00000000-0005-0000-0000-00002C920000}"/>
    <cellStyle name="Normal 2 6 17 3" xfId="37400" xr:uid="{00000000-0005-0000-0000-00002D920000}"/>
    <cellStyle name="Normal 2 6 17 4" xfId="37401" xr:uid="{00000000-0005-0000-0000-00002E920000}"/>
    <cellStyle name="Normal 2 6 17 5" xfId="37402" xr:uid="{00000000-0005-0000-0000-00002F920000}"/>
    <cellStyle name="Normal 2 6 18" xfId="37403" xr:uid="{00000000-0005-0000-0000-000030920000}"/>
    <cellStyle name="Normal 2 6 18 2" xfId="37404" xr:uid="{00000000-0005-0000-0000-000031920000}"/>
    <cellStyle name="Normal 2 6 18 3" xfId="37405" xr:uid="{00000000-0005-0000-0000-000032920000}"/>
    <cellStyle name="Normal 2 6 18 4" xfId="37406" xr:uid="{00000000-0005-0000-0000-000033920000}"/>
    <cellStyle name="Normal 2 6 18 5" xfId="37407" xr:uid="{00000000-0005-0000-0000-000034920000}"/>
    <cellStyle name="Normal 2 6 19" xfId="37408" xr:uid="{00000000-0005-0000-0000-000035920000}"/>
    <cellStyle name="Normal 2 6 19 2" xfId="37409" xr:uid="{00000000-0005-0000-0000-000036920000}"/>
    <cellStyle name="Normal 2 6 19 3" xfId="37410" xr:uid="{00000000-0005-0000-0000-000037920000}"/>
    <cellStyle name="Normal 2 6 19 4" xfId="37411" xr:uid="{00000000-0005-0000-0000-000038920000}"/>
    <cellStyle name="Normal 2 6 19 5" xfId="37412" xr:uid="{00000000-0005-0000-0000-000039920000}"/>
    <cellStyle name="Normal 2 6 2" xfId="37413" xr:uid="{00000000-0005-0000-0000-00003A920000}"/>
    <cellStyle name="Normal 2 6 2 2" xfId="37414" xr:uid="{00000000-0005-0000-0000-00003B920000}"/>
    <cellStyle name="Normal 2 6 2 3" xfId="37415" xr:uid="{00000000-0005-0000-0000-00003C920000}"/>
    <cellStyle name="Normal 2 6 2 4" xfId="37416" xr:uid="{00000000-0005-0000-0000-00003D920000}"/>
    <cellStyle name="Normal 2 6 2 5" xfId="37417" xr:uid="{00000000-0005-0000-0000-00003E920000}"/>
    <cellStyle name="Normal 2 6 20" xfId="37418" xr:uid="{00000000-0005-0000-0000-00003F920000}"/>
    <cellStyle name="Normal 2 6 20 2" xfId="37419" xr:uid="{00000000-0005-0000-0000-000040920000}"/>
    <cellStyle name="Normal 2 6 20 3" xfId="37420" xr:uid="{00000000-0005-0000-0000-000041920000}"/>
    <cellStyle name="Normal 2 6 20 4" xfId="37421" xr:uid="{00000000-0005-0000-0000-000042920000}"/>
    <cellStyle name="Normal 2 6 20 5" xfId="37422" xr:uid="{00000000-0005-0000-0000-000043920000}"/>
    <cellStyle name="Normal 2 6 21" xfId="37423" xr:uid="{00000000-0005-0000-0000-000044920000}"/>
    <cellStyle name="Normal 2 6 22" xfId="37424" xr:uid="{00000000-0005-0000-0000-000045920000}"/>
    <cellStyle name="Normal 2 6 23" xfId="37425" xr:uid="{00000000-0005-0000-0000-000046920000}"/>
    <cellStyle name="Normal 2 6 24" xfId="37426" xr:uid="{00000000-0005-0000-0000-000047920000}"/>
    <cellStyle name="Normal 2 6 25" xfId="37427" xr:uid="{00000000-0005-0000-0000-000048920000}"/>
    <cellStyle name="Normal 2 6 26" xfId="37428" xr:uid="{00000000-0005-0000-0000-000049920000}"/>
    <cellStyle name="Normal 2 6 27" xfId="37429" xr:uid="{00000000-0005-0000-0000-00004A920000}"/>
    <cellStyle name="Normal 2 6 28" xfId="37430" xr:uid="{00000000-0005-0000-0000-00004B920000}"/>
    <cellStyle name="Normal 2 6 29" xfId="37431" xr:uid="{00000000-0005-0000-0000-00004C920000}"/>
    <cellStyle name="Normal 2 6 3" xfId="37432" xr:uid="{00000000-0005-0000-0000-00004D920000}"/>
    <cellStyle name="Normal 2 6 3 2" xfId="37433" xr:uid="{00000000-0005-0000-0000-00004E920000}"/>
    <cellStyle name="Normal 2 6 3 3" xfId="37434" xr:uid="{00000000-0005-0000-0000-00004F920000}"/>
    <cellStyle name="Normal 2 6 3 4" xfId="37435" xr:uid="{00000000-0005-0000-0000-000050920000}"/>
    <cellStyle name="Normal 2 6 3 5" xfId="37436" xr:uid="{00000000-0005-0000-0000-000051920000}"/>
    <cellStyle name="Normal 2 6 30" xfId="37437" xr:uid="{00000000-0005-0000-0000-000052920000}"/>
    <cellStyle name="Normal 2 6 31" xfId="37438" xr:uid="{00000000-0005-0000-0000-000053920000}"/>
    <cellStyle name="Normal 2 6 32" xfId="37439" xr:uid="{00000000-0005-0000-0000-000054920000}"/>
    <cellStyle name="Normal 2 6 33" xfId="37440" xr:uid="{00000000-0005-0000-0000-000055920000}"/>
    <cellStyle name="Normal 2 6 34" xfId="37441" xr:uid="{00000000-0005-0000-0000-000056920000}"/>
    <cellStyle name="Normal 2 6 35" xfId="37442" xr:uid="{00000000-0005-0000-0000-000057920000}"/>
    <cellStyle name="Normal 2 6 36" xfId="37443" xr:uid="{00000000-0005-0000-0000-000058920000}"/>
    <cellStyle name="Normal 2 6 37" xfId="37444" xr:uid="{00000000-0005-0000-0000-000059920000}"/>
    <cellStyle name="Normal 2 6 38" xfId="37445" xr:uid="{00000000-0005-0000-0000-00005A920000}"/>
    <cellStyle name="Normal 2 6 39" xfId="37446" xr:uid="{00000000-0005-0000-0000-00005B920000}"/>
    <cellStyle name="Normal 2 6 4" xfId="37447" xr:uid="{00000000-0005-0000-0000-00005C920000}"/>
    <cellStyle name="Normal 2 6 4 2" xfId="37448" xr:uid="{00000000-0005-0000-0000-00005D920000}"/>
    <cellStyle name="Normal 2 6 4 3" xfId="37449" xr:uid="{00000000-0005-0000-0000-00005E920000}"/>
    <cellStyle name="Normal 2 6 4 4" xfId="37450" xr:uid="{00000000-0005-0000-0000-00005F920000}"/>
    <cellStyle name="Normal 2 6 4 5" xfId="37451" xr:uid="{00000000-0005-0000-0000-000060920000}"/>
    <cellStyle name="Normal 2 6 40" xfId="37452" xr:uid="{00000000-0005-0000-0000-000061920000}"/>
    <cellStyle name="Normal 2 6 41" xfId="37453" xr:uid="{00000000-0005-0000-0000-000062920000}"/>
    <cellStyle name="Normal 2 6 42" xfId="37454" xr:uid="{00000000-0005-0000-0000-000063920000}"/>
    <cellStyle name="Normal 2 6 43" xfId="37455" xr:uid="{00000000-0005-0000-0000-000064920000}"/>
    <cellStyle name="Normal 2 6 44" xfId="37456" xr:uid="{00000000-0005-0000-0000-000065920000}"/>
    <cellStyle name="Normal 2 6 45" xfId="37457" xr:uid="{00000000-0005-0000-0000-000066920000}"/>
    <cellStyle name="Normal 2 6 46" xfId="37458" xr:uid="{00000000-0005-0000-0000-000067920000}"/>
    <cellStyle name="Normal 2 6 47" xfId="37459" xr:uid="{00000000-0005-0000-0000-000068920000}"/>
    <cellStyle name="Normal 2 6 48" xfId="37460" xr:uid="{00000000-0005-0000-0000-000069920000}"/>
    <cellStyle name="Normal 2 6 49" xfId="37461" xr:uid="{00000000-0005-0000-0000-00006A920000}"/>
    <cellStyle name="Normal 2 6 5" xfId="37462" xr:uid="{00000000-0005-0000-0000-00006B920000}"/>
    <cellStyle name="Normal 2 6 5 2" xfId="37463" xr:uid="{00000000-0005-0000-0000-00006C920000}"/>
    <cellStyle name="Normal 2 6 5 3" xfId="37464" xr:uid="{00000000-0005-0000-0000-00006D920000}"/>
    <cellStyle name="Normal 2 6 5 4" xfId="37465" xr:uid="{00000000-0005-0000-0000-00006E920000}"/>
    <cellStyle name="Normal 2 6 5 5" xfId="37466" xr:uid="{00000000-0005-0000-0000-00006F920000}"/>
    <cellStyle name="Normal 2 6 50" xfId="37467" xr:uid="{00000000-0005-0000-0000-000070920000}"/>
    <cellStyle name="Normal 2 6 51" xfId="37468" xr:uid="{00000000-0005-0000-0000-000071920000}"/>
    <cellStyle name="Normal 2 6 52" xfId="37469" xr:uid="{00000000-0005-0000-0000-000072920000}"/>
    <cellStyle name="Normal 2 6 53" xfId="37470" xr:uid="{00000000-0005-0000-0000-000073920000}"/>
    <cellStyle name="Normal 2 6 54" xfId="37471" xr:uid="{00000000-0005-0000-0000-000074920000}"/>
    <cellStyle name="Normal 2 6 55" xfId="37472" xr:uid="{00000000-0005-0000-0000-000075920000}"/>
    <cellStyle name="Normal 2 6 56" xfId="37473" xr:uid="{00000000-0005-0000-0000-000076920000}"/>
    <cellStyle name="Normal 2 6 57" xfId="37474" xr:uid="{00000000-0005-0000-0000-000077920000}"/>
    <cellStyle name="Normal 2 6 58" xfId="37475" xr:uid="{00000000-0005-0000-0000-000078920000}"/>
    <cellStyle name="Normal 2 6 59" xfId="37476" xr:uid="{00000000-0005-0000-0000-000079920000}"/>
    <cellStyle name="Normal 2 6 6" xfId="37477" xr:uid="{00000000-0005-0000-0000-00007A920000}"/>
    <cellStyle name="Normal 2 6 6 2" xfId="37478" xr:uid="{00000000-0005-0000-0000-00007B920000}"/>
    <cellStyle name="Normal 2 6 6 3" xfId="37479" xr:uid="{00000000-0005-0000-0000-00007C920000}"/>
    <cellStyle name="Normal 2 6 6 4" xfId="37480" xr:uid="{00000000-0005-0000-0000-00007D920000}"/>
    <cellStyle name="Normal 2 6 6 5" xfId="37481" xr:uid="{00000000-0005-0000-0000-00007E920000}"/>
    <cellStyle name="Normal 2 6 60" xfId="37482" xr:uid="{00000000-0005-0000-0000-00007F920000}"/>
    <cellStyle name="Normal 2 6 61" xfId="37483" xr:uid="{00000000-0005-0000-0000-000080920000}"/>
    <cellStyle name="Normal 2 6 62" xfId="37484" xr:uid="{00000000-0005-0000-0000-000081920000}"/>
    <cellStyle name="Normal 2 6 63" xfId="37485" xr:uid="{00000000-0005-0000-0000-000082920000}"/>
    <cellStyle name="Normal 2 6 64" xfId="37486" xr:uid="{00000000-0005-0000-0000-000083920000}"/>
    <cellStyle name="Normal 2 6 65" xfId="37487" xr:uid="{00000000-0005-0000-0000-000084920000}"/>
    <cellStyle name="Normal 2 6 66" xfId="37488" xr:uid="{00000000-0005-0000-0000-000085920000}"/>
    <cellStyle name="Normal 2 6 67" xfId="37489" xr:uid="{00000000-0005-0000-0000-000086920000}"/>
    <cellStyle name="Normal 2 6 68" xfId="37490" xr:uid="{00000000-0005-0000-0000-000087920000}"/>
    <cellStyle name="Normal 2 6 69" xfId="37491" xr:uid="{00000000-0005-0000-0000-000088920000}"/>
    <cellStyle name="Normal 2 6 7" xfId="37492" xr:uid="{00000000-0005-0000-0000-000089920000}"/>
    <cellStyle name="Normal 2 6 7 2" xfId="37493" xr:uid="{00000000-0005-0000-0000-00008A920000}"/>
    <cellStyle name="Normal 2 6 7 3" xfId="37494" xr:uid="{00000000-0005-0000-0000-00008B920000}"/>
    <cellStyle name="Normal 2 6 7 4" xfId="37495" xr:uid="{00000000-0005-0000-0000-00008C920000}"/>
    <cellStyle name="Normal 2 6 7 5" xfId="37496" xr:uid="{00000000-0005-0000-0000-00008D920000}"/>
    <cellStyle name="Normal 2 6 70" xfId="37497" xr:uid="{00000000-0005-0000-0000-00008E920000}"/>
    <cellStyle name="Normal 2 6 71" xfId="37498" xr:uid="{00000000-0005-0000-0000-00008F920000}"/>
    <cellStyle name="Normal 2 6 72" xfId="37499" xr:uid="{00000000-0005-0000-0000-000090920000}"/>
    <cellStyle name="Normal 2 6 73" xfId="37500" xr:uid="{00000000-0005-0000-0000-000091920000}"/>
    <cellStyle name="Normal 2 6 74" xfId="37501" xr:uid="{00000000-0005-0000-0000-000092920000}"/>
    <cellStyle name="Normal 2 6 75" xfId="37502" xr:uid="{00000000-0005-0000-0000-000093920000}"/>
    <cellStyle name="Normal 2 6 76" xfId="37503" xr:uid="{00000000-0005-0000-0000-000094920000}"/>
    <cellStyle name="Normal 2 6 77" xfId="37504" xr:uid="{00000000-0005-0000-0000-000095920000}"/>
    <cellStyle name="Normal 2 6 78" xfId="37505" xr:uid="{00000000-0005-0000-0000-000096920000}"/>
    <cellStyle name="Normal 2 6 79" xfId="37506" xr:uid="{00000000-0005-0000-0000-000097920000}"/>
    <cellStyle name="Normal 2 6 8" xfId="37507" xr:uid="{00000000-0005-0000-0000-000098920000}"/>
    <cellStyle name="Normal 2 6 8 2" xfId="37508" xr:uid="{00000000-0005-0000-0000-000099920000}"/>
    <cellStyle name="Normal 2 6 8 3" xfId="37509" xr:uid="{00000000-0005-0000-0000-00009A920000}"/>
    <cellStyle name="Normal 2 6 8 4" xfId="37510" xr:uid="{00000000-0005-0000-0000-00009B920000}"/>
    <cellStyle name="Normal 2 6 8 5" xfId="37511" xr:uid="{00000000-0005-0000-0000-00009C920000}"/>
    <cellStyle name="Normal 2 6 80" xfId="37512" xr:uid="{00000000-0005-0000-0000-00009D920000}"/>
    <cellStyle name="Normal 2 6 81" xfId="37513" xr:uid="{00000000-0005-0000-0000-00009E920000}"/>
    <cellStyle name="Normal 2 6 82" xfId="37514" xr:uid="{00000000-0005-0000-0000-00009F920000}"/>
    <cellStyle name="Normal 2 6 83" xfId="37515" xr:uid="{00000000-0005-0000-0000-0000A0920000}"/>
    <cellStyle name="Normal 2 6 84" xfId="37516" xr:uid="{00000000-0005-0000-0000-0000A1920000}"/>
    <cellStyle name="Normal 2 6 85" xfId="37517" xr:uid="{00000000-0005-0000-0000-0000A2920000}"/>
    <cellStyle name="Normal 2 6 86" xfId="37518" xr:uid="{00000000-0005-0000-0000-0000A3920000}"/>
    <cellStyle name="Normal 2 6 87" xfId="37519" xr:uid="{00000000-0005-0000-0000-0000A4920000}"/>
    <cellStyle name="Normal 2 6 88" xfId="37520" xr:uid="{00000000-0005-0000-0000-0000A5920000}"/>
    <cellStyle name="Normal 2 6 89" xfId="37521" xr:uid="{00000000-0005-0000-0000-0000A6920000}"/>
    <cellStyle name="Normal 2 6 9" xfId="37522" xr:uid="{00000000-0005-0000-0000-0000A7920000}"/>
    <cellStyle name="Normal 2 6 9 2" xfId="37523" xr:uid="{00000000-0005-0000-0000-0000A8920000}"/>
    <cellStyle name="Normal 2 6 9 3" xfId="37524" xr:uid="{00000000-0005-0000-0000-0000A9920000}"/>
    <cellStyle name="Normal 2 6 9 4" xfId="37525" xr:uid="{00000000-0005-0000-0000-0000AA920000}"/>
    <cellStyle name="Normal 2 6 9 5" xfId="37526" xr:uid="{00000000-0005-0000-0000-0000AB920000}"/>
    <cellStyle name="Normal 2 6 90" xfId="37527" xr:uid="{00000000-0005-0000-0000-0000AC920000}"/>
    <cellStyle name="Normal 2 6 91" xfId="37528" xr:uid="{00000000-0005-0000-0000-0000AD920000}"/>
    <cellStyle name="Normal 2 6 92" xfId="37529" xr:uid="{00000000-0005-0000-0000-0000AE920000}"/>
    <cellStyle name="Normal 2 6 93" xfId="37530" xr:uid="{00000000-0005-0000-0000-0000AF920000}"/>
    <cellStyle name="Normal 2 6 94" xfId="37531" xr:uid="{00000000-0005-0000-0000-0000B0920000}"/>
    <cellStyle name="Normal 2 6 95" xfId="37532" xr:uid="{00000000-0005-0000-0000-0000B1920000}"/>
    <cellStyle name="Normal 2 6 96" xfId="37533" xr:uid="{00000000-0005-0000-0000-0000B2920000}"/>
    <cellStyle name="Normal 2 6 97" xfId="37534" xr:uid="{00000000-0005-0000-0000-0000B3920000}"/>
    <cellStyle name="Normal 2 6 98" xfId="37535" xr:uid="{00000000-0005-0000-0000-0000B4920000}"/>
    <cellStyle name="Normal 2 6 99" xfId="37536" xr:uid="{00000000-0005-0000-0000-0000B5920000}"/>
    <cellStyle name="Normal 2 60" xfId="37537" xr:uid="{00000000-0005-0000-0000-0000B6920000}"/>
    <cellStyle name="Normal 2 61" xfId="37538" xr:uid="{00000000-0005-0000-0000-0000B7920000}"/>
    <cellStyle name="Normal 2 62" xfId="37539" xr:uid="{00000000-0005-0000-0000-0000B8920000}"/>
    <cellStyle name="Normal 2 63" xfId="37540" xr:uid="{00000000-0005-0000-0000-0000B9920000}"/>
    <cellStyle name="Normal 2 64" xfId="37541" xr:uid="{00000000-0005-0000-0000-0000BA920000}"/>
    <cellStyle name="Normal 2 65" xfId="37542" xr:uid="{00000000-0005-0000-0000-0000BB920000}"/>
    <cellStyle name="Normal 2 66" xfId="37543" xr:uid="{00000000-0005-0000-0000-0000BC920000}"/>
    <cellStyle name="Normal 2 67" xfId="37544" xr:uid="{00000000-0005-0000-0000-0000BD920000}"/>
    <cellStyle name="Normal 2 68" xfId="37545" xr:uid="{00000000-0005-0000-0000-0000BE920000}"/>
    <cellStyle name="Normal 2 69" xfId="37546" xr:uid="{00000000-0005-0000-0000-0000BF920000}"/>
    <cellStyle name="Normal 2 7" xfId="37547" xr:uid="{00000000-0005-0000-0000-0000C0920000}"/>
    <cellStyle name="Normal 2 7 10" xfId="37548" xr:uid="{00000000-0005-0000-0000-0000C1920000}"/>
    <cellStyle name="Normal 2 7 10 2" xfId="37549" xr:uid="{00000000-0005-0000-0000-0000C2920000}"/>
    <cellStyle name="Normal 2 7 10 3" xfId="37550" xr:uid="{00000000-0005-0000-0000-0000C3920000}"/>
    <cellStyle name="Normal 2 7 10 4" xfId="37551" xr:uid="{00000000-0005-0000-0000-0000C4920000}"/>
    <cellStyle name="Normal 2 7 10 5" xfId="37552" xr:uid="{00000000-0005-0000-0000-0000C5920000}"/>
    <cellStyle name="Normal 2 7 100" xfId="37553" xr:uid="{00000000-0005-0000-0000-0000C6920000}"/>
    <cellStyle name="Normal 2 7 101" xfId="37554" xr:uid="{00000000-0005-0000-0000-0000C7920000}"/>
    <cellStyle name="Normal 2 7 102" xfId="37555" xr:uid="{00000000-0005-0000-0000-0000C8920000}"/>
    <cellStyle name="Normal 2 7 103" xfId="37556" xr:uid="{00000000-0005-0000-0000-0000C9920000}"/>
    <cellStyle name="Normal 2 7 104" xfId="37557" xr:uid="{00000000-0005-0000-0000-0000CA920000}"/>
    <cellStyle name="Normal 2 7 105" xfId="37558" xr:uid="{00000000-0005-0000-0000-0000CB920000}"/>
    <cellStyle name="Normal 2 7 106" xfId="37559" xr:uid="{00000000-0005-0000-0000-0000CC920000}"/>
    <cellStyle name="Normal 2 7 107" xfId="37560" xr:uid="{00000000-0005-0000-0000-0000CD920000}"/>
    <cellStyle name="Normal 2 7 108" xfId="37561" xr:uid="{00000000-0005-0000-0000-0000CE920000}"/>
    <cellStyle name="Normal 2 7 109" xfId="37562" xr:uid="{00000000-0005-0000-0000-0000CF920000}"/>
    <cellStyle name="Normal 2 7 11" xfId="37563" xr:uid="{00000000-0005-0000-0000-0000D0920000}"/>
    <cellStyle name="Normal 2 7 11 2" xfId="37564" xr:uid="{00000000-0005-0000-0000-0000D1920000}"/>
    <cellStyle name="Normal 2 7 11 3" xfId="37565" xr:uid="{00000000-0005-0000-0000-0000D2920000}"/>
    <cellStyle name="Normal 2 7 11 4" xfId="37566" xr:uid="{00000000-0005-0000-0000-0000D3920000}"/>
    <cellStyle name="Normal 2 7 11 5" xfId="37567" xr:uid="{00000000-0005-0000-0000-0000D4920000}"/>
    <cellStyle name="Normal 2 7 110" xfId="37568" xr:uid="{00000000-0005-0000-0000-0000D5920000}"/>
    <cellStyle name="Normal 2 7 111" xfId="37569" xr:uid="{00000000-0005-0000-0000-0000D6920000}"/>
    <cellStyle name="Normal 2 7 112" xfId="37570" xr:uid="{00000000-0005-0000-0000-0000D7920000}"/>
    <cellStyle name="Normal 2 7 113" xfId="37571" xr:uid="{00000000-0005-0000-0000-0000D8920000}"/>
    <cellStyle name="Normal 2 7 114" xfId="37572" xr:uid="{00000000-0005-0000-0000-0000D9920000}"/>
    <cellStyle name="Normal 2 7 115" xfId="37573" xr:uid="{00000000-0005-0000-0000-0000DA920000}"/>
    <cellStyle name="Normal 2 7 116" xfId="37574" xr:uid="{00000000-0005-0000-0000-0000DB920000}"/>
    <cellStyle name="Normal 2 7 117" xfId="37575" xr:uid="{00000000-0005-0000-0000-0000DC920000}"/>
    <cellStyle name="Normal 2 7 118" xfId="37576" xr:uid="{00000000-0005-0000-0000-0000DD920000}"/>
    <cellStyle name="Normal 2 7 119" xfId="37577" xr:uid="{00000000-0005-0000-0000-0000DE920000}"/>
    <cellStyle name="Normal 2 7 12" xfId="37578" xr:uid="{00000000-0005-0000-0000-0000DF920000}"/>
    <cellStyle name="Normal 2 7 12 2" xfId="37579" xr:uid="{00000000-0005-0000-0000-0000E0920000}"/>
    <cellStyle name="Normal 2 7 12 3" xfId="37580" xr:uid="{00000000-0005-0000-0000-0000E1920000}"/>
    <cellStyle name="Normal 2 7 12 4" xfId="37581" xr:uid="{00000000-0005-0000-0000-0000E2920000}"/>
    <cellStyle name="Normal 2 7 12 5" xfId="37582" xr:uid="{00000000-0005-0000-0000-0000E3920000}"/>
    <cellStyle name="Normal 2 7 120" xfId="37583" xr:uid="{00000000-0005-0000-0000-0000E4920000}"/>
    <cellStyle name="Normal 2 7 121" xfId="37584" xr:uid="{00000000-0005-0000-0000-0000E5920000}"/>
    <cellStyle name="Normal 2 7 122" xfId="37585" xr:uid="{00000000-0005-0000-0000-0000E6920000}"/>
    <cellStyle name="Normal 2 7 123" xfId="37586" xr:uid="{00000000-0005-0000-0000-0000E7920000}"/>
    <cellStyle name="Normal 2 7 124" xfId="37587" xr:uid="{00000000-0005-0000-0000-0000E8920000}"/>
    <cellStyle name="Normal 2 7 125" xfId="37588" xr:uid="{00000000-0005-0000-0000-0000E9920000}"/>
    <cellStyle name="Normal 2 7 126" xfId="37589" xr:uid="{00000000-0005-0000-0000-0000EA920000}"/>
    <cellStyle name="Normal 2 7 127" xfId="37590" xr:uid="{00000000-0005-0000-0000-0000EB920000}"/>
    <cellStyle name="Normal 2 7 128" xfId="37591" xr:uid="{00000000-0005-0000-0000-0000EC920000}"/>
    <cellStyle name="Normal 2 7 129" xfId="37592" xr:uid="{00000000-0005-0000-0000-0000ED920000}"/>
    <cellStyle name="Normal 2 7 13" xfId="37593" xr:uid="{00000000-0005-0000-0000-0000EE920000}"/>
    <cellStyle name="Normal 2 7 13 2" xfId="37594" xr:uid="{00000000-0005-0000-0000-0000EF920000}"/>
    <cellStyle name="Normal 2 7 13 3" xfId="37595" xr:uid="{00000000-0005-0000-0000-0000F0920000}"/>
    <cellStyle name="Normal 2 7 13 4" xfId="37596" xr:uid="{00000000-0005-0000-0000-0000F1920000}"/>
    <cellStyle name="Normal 2 7 13 5" xfId="37597" xr:uid="{00000000-0005-0000-0000-0000F2920000}"/>
    <cellStyle name="Normal 2 7 130" xfId="37598" xr:uid="{00000000-0005-0000-0000-0000F3920000}"/>
    <cellStyle name="Normal 2 7 131" xfId="37599" xr:uid="{00000000-0005-0000-0000-0000F4920000}"/>
    <cellStyle name="Normal 2 7 132" xfId="37600" xr:uid="{00000000-0005-0000-0000-0000F5920000}"/>
    <cellStyle name="Normal 2 7 133" xfId="37601" xr:uid="{00000000-0005-0000-0000-0000F6920000}"/>
    <cellStyle name="Normal 2 7 134" xfId="37602" xr:uid="{00000000-0005-0000-0000-0000F7920000}"/>
    <cellStyle name="Normal 2 7 135" xfId="37603" xr:uid="{00000000-0005-0000-0000-0000F8920000}"/>
    <cellStyle name="Normal 2 7 136" xfId="37604" xr:uid="{00000000-0005-0000-0000-0000F9920000}"/>
    <cellStyle name="Normal 2 7 137" xfId="37605" xr:uid="{00000000-0005-0000-0000-0000FA920000}"/>
    <cellStyle name="Normal 2 7 138" xfId="37606" xr:uid="{00000000-0005-0000-0000-0000FB920000}"/>
    <cellStyle name="Normal 2 7 139" xfId="37607" xr:uid="{00000000-0005-0000-0000-0000FC920000}"/>
    <cellStyle name="Normal 2 7 14" xfId="37608" xr:uid="{00000000-0005-0000-0000-0000FD920000}"/>
    <cellStyle name="Normal 2 7 14 2" xfId="37609" xr:uid="{00000000-0005-0000-0000-0000FE920000}"/>
    <cellStyle name="Normal 2 7 14 3" xfId="37610" xr:uid="{00000000-0005-0000-0000-0000FF920000}"/>
    <cellStyle name="Normal 2 7 14 4" xfId="37611" xr:uid="{00000000-0005-0000-0000-000000930000}"/>
    <cellStyle name="Normal 2 7 14 5" xfId="37612" xr:uid="{00000000-0005-0000-0000-000001930000}"/>
    <cellStyle name="Normal 2 7 140" xfId="37613" xr:uid="{00000000-0005-0000-0000-000002930000}"/>
    <cellStyle name="Normal 2 7 141" xfId="37614" xr:uid="{00000000-0005-0000-0000-000003930000}"/>
    <cellStyle name="Normal 2 7 142" xfId="37615" xr:uid="{00000000-0005-0000-0000-000004930000}"/>
    <cellStyle name="Normal 2 7 143" xfId="37616" xr:uid="{00000000-0005-0000-0000-000005930000}"/>
    <cellStyle name="Normal 2 7 144" xfId="37617" xr:uid="{00000000-0005-0000-0000-000006930000}"/>
    <cellStyle name="Normal 2 7 145" xfId="37618" xr:uid="{00000000-0005-0000-0000-000007930000}"/>
    <cellStyle name="Normal 2 7 146" xfId="37619" xr:uid="{00000000-0005-0000-0000-000008930000}"/>
    <cellStyle name="Normal 2 7 147" xfId="37620" xr:uid="{00000000-0005-0000-0000-000009930000}"/>
    <cellStyle name="Normal 2 7 148" xfId="37621" xr:uid="{00000000-0005-0000-0000-00000A930000}"/>
    <cellStyle name="Normal 2 7 149" xfId="37622" xr:uid="{00000000-0005-0000-0000-00000B930000}"/>
    <cellStyle name="Normal 2 7 15" xfId="37623" xr:uid="{00000000-0005-0000-0000-00000C930000}"/>
    <cellStyle name="Normal 2 7 15 2" xfId="37624" xr:uid="{00000000-0005-0000-0000-00000D930000}"/>
    <cellStyle name="Normal 2 7 15 3" xfId="37625" xr:uid="{00000000-0005-0000-0000-00000E930000}"/>
    <cellStyle name="Normal 2 7 15 4" xfId="37626" xr:uid="{00000000-0005-0000-0000-00000F930000}"/>
    <cellStyle name="Normal 2 7 15 5" xfId="37627" xr:uid="{00000000-0005-0000-0000-000010930000}"/>
    <cellStyle name="Normal 2 7 150" xfId="37628" xr:uid="{00000000-0005-0000-0000-000011930000}"/>
    <cellStyle name="Normal 2 7 151" xfId="37629" xr:uid="{00000000-0005-0000-0000-000012930000}"/>
    <cellStyle name="Normal 2 7 152" xfId="37630" xr:uid="{00000000-0005-0000-0000-000013930000}"/>
    <cellStyle name="Normal 2 7 153" xfId="37631" xr:uid="{00000000-0005-0000-0000-000014930000}"/>
    <cellStyle name="Normal 2 7 154" xfId="37632" xr:uid="{00000000-0005-0000-0000-000015930000}"/>
    <cellStyle name="Normal 2 7 155" xfId="37633" xr:uid="{00000000-0005-0000-0000-000016930000}"/>
    <cellStyle name="Normal 2 7 156" xfId="37634" xr:uid="{00000000-0005-0000-0000-000017930000}"/>
    <cellStyle name="Normal 2 7 157" xfId="37635" xr:uid="{00000000-0005-0000-0000-000018930000}"/>
    <cellStyle name="Normal 2 7 158" xfId="37636" xr:uid="{00000000-0005-0000-0000-000019930000}"/>
    <cellStyle name="Normal 2 7 159" xfId="37637" xr:uid="{00000000-0005-0000-0000-00001A930000}"/>
    <cellStyle name="Normal 2 7 16" xfId="37638" xr:uid="{00000000-0005-0000-0000-00001B930000}"/>
    <cellStyle name="Normal 2 7 16 2" xfId="37639" xr:uid="{00000000-0005-0000-0000-00001C930000}"/>
    <cellStyle name="Normal 2 7 16 3" xfId="37640" xr:uid="{00000000-0005-0000-0000-00001D930000}"/>
    <cellStyle name="Normal 2 7 16 4" xfId="37641" xr:uid="{00000000-0005-0000-0000-00001E930000}"/>
    <cellStyle name="Normal 2 7 16 5" xfId="37642" xr:uid="{00000000-0005-0000-0000-00001F930000}"/>
    <cellStyle name="Normal 2 7 160" xfId="37643" xr:uid="{00000000-0005-0000-0000-000020930000}"/>
    <cellStyle name="Normal 2 7 161" xfId="37644" xr:uid="{00000000-0005-0000-0000-000021930000}"/>
    <cellStyle name="Normal 2 7 17" xfId="37645" xr:uid="{00000000-0005-0000-0000-000022930000}"/>
    <cellStyle name="Normal 2 7 17 2" xfId="37646" xr:uid="{00000000-0005-0000-0000-000023930000}"/>
    <cellStyle name="Normal 2 7 17 3" xfId="37647" xr:uid="{00000000-0005-0000-0000-000024930000}"/>
    <cellStyle name="Normal 2 7 17 4" xfId="37648" xr:uid="{00000000-0005-0000-0000-000025930000}"/>
    <cellStyle name="Normal 2 7 17 5" xfId="37649" xr:uid="{00000000-0005-0000-0000-000026930000}"/>
    <cellStyle name="Normal 2 7 18" xfId="37650" xr:uid="{00000000-0005-0000-0000-000027930000}"/>
    <cellStyle name="Normal 2 7 18 2" xfId="37651" xr:uid="{00000000-0005-0000-0000-000028930000}"/>
    <cellStyle name="Normal 2 7 18 3" xfId="37652" xr:uid="{00000000-0005-0000-0000-000029930000}"/>
    <cellStyle name="Normal 2 7 18 4" xfId="37653" xr:uid="{00000000-0005-0000-0000-00002A930000}"/>
    <cellStyle name="Normal 2 7 18 5" xfId="37654" xr:uid="{00000000-0005-0000-0000-00002B930000}"/>
    <cellStyle name="Normal 2 7 19" xfId="37655" xr:uid="{00000000-0005-0000-0000-00002C930000}"/>
    <cellStyle name="Normal 2 7 19 2" xfId="37656" xr:uid="{00000000-0005-0000-0000-00002D930000}"/>
    <cellStyle name="Normal 2 7 19 3" xfId="37657" xr:uid="{00000000-0005-0000-0000-00002E930000}"/>
    <cellStyle name="Normal 2 7 19 4" xfId="37658" xr:uid="{00000000-0005-0000-0000-00002F930000}"/>
    <cellStyle name="Normal 2 7 19 5" xfId="37659" xr:uid="{00000000-0005-0000-0000-000030930000}"/>
    <cellStyle name="Normal 2 7 2" xfId="37660" xr:uid="{00000000-0005-0000-0000-000031930000}"/>
    <cellStyle name="Normal 2 7 2 2" xfId="37661" xr:uid="{00000000-0005-0000-0000-000032930000}"/>
    <cellStyle name="Normal 2 7 2 3" xfId="37662" xr:uid="{00000000-0005-0000-0000-000033930000}"/>
    <cellStyle name="Normal 2 7 2 4" xfId="37663" xr:uid="{00000000-0005-0000-0000-000034930000}"/>
    <cellStyle name="Normal 2 7 2 5" xfId="37664" xr:uid="{00000000-0005-0000-0000-000035930000}"/>
    <cellStyle name="Normal 2 7 20" xfId="37665" xr:uid="{00000000-0005-0000-0000-000036930000}"/>
    <cellStyle name="Normal 2 7 20 2" xfId="37666" xr:uid="{00000000-0005-0000-0000-000037930000}"/>
    <cellStyle name="Normal 2 7 20 3" xfId="37667" xr:uid="{00000000-0005-0000-0000-000038930000}"/>
    <cellStyle name="Normal 2 7 20 4" xfId="37668" xr:uid="{00000000-0005-0000-0000-000039930000}"/>
    <cellStyle name="Normal 2 7 20 5" xfId="37669" xr:uid="{00000000-0005-0000-0000-00003A930000}"/>
    <cellStyle name="Normal 2 7 21" xfId="37670" xr:uid="{00000000-0005-0000-0000-00003B930000}"/>
    <cellStyle name="Normal 2 7 22" xfId="37671" xr:uid="{00000000-0005-0000-0000-00003C930000}"/>
    <cellStyle name="Normal 2 7 23" xfId="37672" xr:uid="{00000000-0005-0000-0000-00003D930000}"/>
    <cellStyle name="Normal 2 7 24" xfId="37673" xr:uid="{00000000-0005-0000-0000-00003E930000}"/>
    <cellStyle name="Normal 2 7 25" xfId="37674" xr:uid="{00000000-0005-0000-0000-00003F930000}"/>
    <cellStyle name="Normal 2 7 26" xfId="37675" xr:uid="{00000000-0005-0000-0000-000040930000}"/>
    <cellStyle name="Normal 2 7 27" xfId="37676" xr:uid="{00000000-0005-0000-0000-000041930000}"/>
    <cellStyle name="Normal 2 7 28" xfId="37677" xr:uid="{00000000-0005-0000-0000-000042930000}"/>
    <cellStyle name="Normal 2 7 29" xfId="37678" xr:uid="{00000000-0005-0000-0000-000043930000}"/>
    <cellStyle name="Normal 2 7 3" xfId="37679" xr:uid="{00000000-0005-0000-0000-000044930000}"/>
    <cellStyle name="Normal 2 7 3 2" xfId="37680" xr:uid="{00000000-0005-0000-0000-000045930000}"/>
    <cellStyle name="Normal 2 7 3 3" xfId="37681" xr:uid="{00000000-0005-0000-0000-000046930000}"/>
    <cellStyle name="Normal 2 7 3 4" xfId="37682" xr:uid="{00000000-0005-0000-0000-000047930000}"/>
    <cellStyle name="Normal 2 7 3 5" xfId="37683" xr:uid="{00000000-0005-0000-0000-000048930000}"/>
    <cellStyle name="Normal 2 7 30" xfId="37684" xr:uid="{00000000-0005-0000-0000-000049930000}"/>
    <cellStyle name="Normal 2 7 31" xfId="37685" xr:uid="{00000000-0005-0000-0000-00004A930000}"/>
    <cellStyle name="Normal 2 7 32" xfId="37686" xr:uid="{00000000-0005-0000-0000-00004B930000}"/>
    <cellStyle name="Normal 2 7 33" xfId="37687" xr:uid="{00000000-0005-0000-0000-00004C930000}"/>
    <cellStyle name="Normal 2 7 34" xfId="37688" xr:uid="{00000000-0005-0000-0000-00004D930000}"/>
    <cellStyle name="Normal 2 7 35" xfId="37689" xr:uid="{00000000-0005-0000-0000-00004E930000}"/>
    <cellStyle name="Normal 2 7 36" xfId="37690" xr:uid="{00000000-0005-0000-0000-00004F930000}"/>
    <cellStyle name="Normal 2 7 37" xfId="37691" xr:uid="{00000000-0005-0000-0000-000050930000}"/>
    <cellStyle name="Normal 2 7 38" xfId="37692" xr:uid="{00000000-0005-0000-0000-000051930000}"/>
    <cellStyle name="Normal 2 7 39" xfId="37693" xr:uid="{00000000-0005-0000-0000-000052930000}"/>
    <cellStyle name="Normal 2 7 4" xfId="37694" xr:uid="{00000000-0005-0000-0000-000053930000}"/>
    <cellStyle name="Normal 2 7 4 2" xfId="37695" xr:uid="{00000000-0005-0000-0000-000054930000}"/>
    <cellStyle name="Normal 2 7 4 3" xfId="37696" xr:uid="{00000000-0005-0000-0000-000055930000}"/>
    <cellStyle name="Normal 2 7 4 4" xfId="37697" xr:uid="{00000000-0005-0000-0000-000056930000}"/>
    <cellStyle name="Normal 2 7 4 5" xfId="37698" xr:uid="{00000000-0005-0000-0000-000057930000}"/>
    <cellStyle name="Normal 2 7 40" xfId="37699" xr:uid="{00000000-0005-0000-0000-000058930000}"/>
    <cellStyle name="Normal 2 7 41" xfId="37700" xr:uid="{00000000-0005-0000-0000-000059930000}"/>
    <cellStyle name="Normal 2 7 42" xfId="37701" xr:uid="{00000000-0005-0000-0000-00005A930000}"/>
    <cellStyle name="Normal 2 7 43" xfId="37702" xr:uid="{00000000-0005-0000-0000-00005B930000}"/>
    <cellStyle name="Normal 2 7 44" xfId="37703" xr:uid="{00000000-0005-0000-0000-00005C930000}"/>
    <cellStyle name="Normal 2 7 45" xfId="37704" xr:uid="{00000000-0005-0000-0000-00005D930000}"/>
    <cellStyle name="Normal 2 7 46" xfId="37705" xr:uid="{00000000-0005-0000-0000-00005E930000}"/>
    <cellStyle name="Normal 2 7 47" xfId="37706" xr:uid="{00000000-0005-0000-0000-00005F930000}"/>
    <cellStyle name="Normal 2 7 48" xfId="37707" xr:uid="{00000000-0005-0000-0000-000060930000}"/>
    <cellStyle name="Normal 2 7 49" xfId="37708" xr:uid="{00000000-0005-0000-0000-000061930000}"/>
    <cellStyle name="Normal 2 7 5" xfId="37709" xr:uid="{00000000-0005-0000-0000-000062930000}"/>
    <cellStyle name="Normal 2 7 5 2" xfId="37710" xr:uid="{00000000-0005-0000-0000-000063930000}"/>
    <cellStyle name="Normal 2 7 5 3" xfId="37711" xr:uid="{00000000-0005-0000-0000-000064930000}"/>
    <cellStyle name="Normal 2 7 5 4" xfId="37712" xr:uid="{00000000-0005-0000-0000-000065930000}"/>
    <cellStyle name="Normal 2 7 5 5" xfId="37713" xr:uid="{00000000-0005-0000-0000-000066930000}"/>
    <cellStyle name="Normal 2 7 50" xfId="37714" xr:uid="{00000000-0005-0000-0000-000067930000}"/>
    <cellStyle name="Normal 2 7 51" xfId="37715" xr:uid="{00000000-0005-0000-0000-000068930000}"/>
    <cellStyle name="Normal 2 7 52" xfId="37716" xr:uid="{00000000-0005-0000-0000-000069930000}"/>
    <cellStyle name="Normal 2 7 53" xfId="37717" xr:uid="{00000000-0005-0000-0000-00006A930000}"/>
    <cellStyle name="Normal 2 7 54" xfId="37718" xr:uid="{00000000-0005-0000-0000-00006B930000}"/>
    <cellStyle name="Normal 2 7 55" xfId="37719" xr:uid="{00000000-0005-0000-0000-00006C930000}"/>
    <cellStyle name="Normal 2 7 56" xfId="37720" xr:uid="{00000000-0005-0000-0000-00006D930000}"/>
    <cellStyle name="Normal 2 7 57" xfId="37721" xr:uid="{00000000-0005-0000-0000-00006E930000}"/>
    <cellStyle name="Normal 2 7 58" xfId="37722" xr:uid="{00000000-0005-0000-0000-00006F930000}"/>
    <cellStyle name="Normal 2 7 59" xfId="37723" xr:uid="{00000000-0005-0000-0000-000070930000}"/>
    <cellStyle name="Normal 2 7 6" xfId="37724" xr:uid="{00000000-0005-0000-0000-000071930000}"/>
    <cellStyle name="Normal 2 7 6 2" xfId="37725" xr:uid="{00000000-0005-0000-0000-000072930000}"/>
    <cellStyle name="Normal 2 7 6 3" xfId="37726" xr:uid="{00000000-0005-0000-0000-000073930000}"/>
    <cellStyle name="Normal 2 7 6 4" xfId="37727" xr:uid="{00000000-0005-0000-0000-000074930000}"/>
    <cellStyle name="Normal 2 7 6 5" xfId="37728" xr:uid="{00000000-0005-0000-0000-000075930000}"/>
    <cellStyle name="Normal 2 7 60" xfId="37729" xr:uid="{00000000-0005-0000-0000-000076930000}"/>
    <cellStyle name="Normal 2 7 61" xfId="37730" xr:uid="{00000000-0005-0000-0000-000077930000}"/>
    <cellStyle name="Normal 2 7 62" xfId="37731" xr:uid="{00000000-0005-0000-0000-000078930000}"/>
    <cellStyle name="Normal 2 7 63" xfId="37732" xr:uid="{00000000-0005-0000-0000-000079930000}"/>
    <cellStyle name="Normal 2 7 64" xfId="37733" xr:uid="{00000000-0005-0000-0000-00007A930000}"/>
    <cellStyle name="Normal 2 7 65" xfId="37734" xr:uid="{00000000-0005-0000-0000-00007B930000}"/>
    <cellStyle name="Normal 2 7 66" xfId="37735" xr:uid="{00000000-0005-0000-0000-00007C930000}"/>
    <cellStyle name="Normal 2 7 67" xfId="37736" xr:uid="{00000000-0005-0000-0000-00007D930000}"/>
    <cellStyle name="Normal 2 7 68" xfId="37737" xr:uid="{00000000-0005-0000-0000-00007E930000}"/>
    <cellStyle name="Normal 2 7 69" xfId="37738" xr:uid="{00000000-0005-0000-0000-00007F930000}"/>
    <cellStyle name="Normal 2 7 7" xfId="37739" xr:uid="{00000000-0005-0000-0000-000080930000}"/>
    <cellStyle name="Normal 2 7 7 2" xfId="37740" xr:uid="{00000000-0005-0000-0000-000081930000}"/>
    <cellStyle name="Normal 2 7 7 3" xfId="37741" xr:uid="{00000000-0005-0000-0000-000082930000}"/>
    <cellStyle name="Normal 2 7 7 4" xfId="37742" xr:uid="{00000000-0005-0000-0000-000083930000}"/>
    <cellStyle name="Normal 2 7 7 5" xfId="37743" xr:uid="{00000000-0005-0000-0000-000084930000}"/>
    <cellStyle name="Normal 2 7 70" xfId="37744" xr:uid="{00000000-0005-0000-0000-000085930000}"/>
    <cellStyle name="Normal 2 7 71" xfId="37745" xr:uid="{00000000-0005-0000-0000-000086930000}"/>
    <cellStyle name="Normal 2 7 72" xfId="37746" xr:uid="{00000000-0005-0000-0000-000087930000}"/>
    <cellStyle name="Normal 2 7 73" xfId="37747" xr:uid="{00000000-0005-0000-0000-000088930000}"/>
    <cellStyle name="Normal 2 7 74" xfId="37748" xr:uid="{00000000-0005-0000-0000-000089930000}"/>
    <cellStyle name="Normal 2 7 75" xfId="37749" xr:uid="{00000000-0005-0000-0000-00008A930000}"/>
    <cellStyle name="Normal 2 7 76" xfId="37750" xr:uid="{00000000-0005-0000-0000-00008B930000}"/>
    <cellStyle name="Normal 2 7 77" xfId="37751" xr:uid="{00000000-0005-0000-0000-00008C930000}"/>
    <cellStyle name="Normal 2 7 78" xfId="37752" xr:uid="{00000000-0005-0000-0000-00008D930000}"/>
    <cellStyle name="Normal 2 7 79" xfId="37753" xr:uid="{00000000-0005-0000-0000-00008E930000}"/>
    <cellStyle name="Normal 2 7 8" xfId="37754" xr:uid="{00000000-0005-0000-0000-00008F930000}"/>
    <cellStyle name="Normal 2 7 8 2" xfId="37755" xr:uid="{00000000-0005-0000-0000-000090930000}"/>
    <cellStyle name="Normal 2 7 8 3" xfId="37756" xr:uid="{00000000-0005-0000-0000-000091930000}"/>
    <cellStyle name="Normal 2 7 8 4" xfId="37757" xr:uid="{00000000-0005-0000-0000-000092930000}"/>
    <cellStyle name="Normal 2 7 8 5" xfId="37758" xr:uid="{00000000-0005-0000-0000-000093930000}"/>
    <cellStyle name="Normal 2 7 80" xfId="37759" xr:uid="{00000000-0005-0000-0000-000094930000}"/>
    <cellStyle name="Normal 2 7 81" xfId="37760" xr:uid="{00000000-0005-0000-0000-000095930000}"/>
    <cellStyle name="Normal 2 7 82" xfId="37761" xr:uid="{00000000-0005-0000-0000-000096930000}"/>
    <cellStyle name="Normal 2 7 83" xfId="37762" xr:uid="{00000000-0005-0000-0000-000097930000}"/>
    <cellStyle name="Normal 2 7 84" xfId="37763" xr:uid="{00000000-0005-0000-0000-000098930000}"/>
    <cellStyle name="Normal 2 7 85" xfId="37764" xr:uid="{00000000-0005-0000-0000-000099930000}"/>
    <cellStyle name="Normal 2 7 86" xfId="37765" xr:uid="{00000000-0005-0000-0000-00009A930000}"/>
    <cellStyle name="Normal 2 7 87" xfId="37766" xr:uid="{00000000-0005-0000-0000-00009B930000}"/>
    <cellStyle name="Normal 2 7 88" xfId="37767" xr:uid="{00000000-0005-0000-0000-00009C930000}"/>
    <cellStyle name="Normal 2 7 89" xfId="37768" xr:uid="{00000000-0005-0000-0000-00009D930000}"/>
    <cellStyle name="Normal 2 7 9" xfId="37769" xr:uid="{00000000-0005-0000-0000-00009E930000}"/>
    <cellStyle name="Normal 2 7 9 2" xfId="37770" xr:uid="{00000000-0005-0000-0000-00009F930000}"/>
    <cellStyle name="Normal 2 7 9 3" xfId="37771" xr:uid="{00000000-0005-0000-0000-0000A0930000}"/>
    <cellStyle name="Normal 2 7 9 4" xfId="37772" xr:uid="{00000000-0005-0000-0000-0000A1930000}"/>
    <cellStyle name="Normal 2 7 9 5" xfId="37773" xr:uid="{00000000-0005-0000-0000-0000A2930000}"/>
    <cellStyle name="Normal 2 7 90" xfId="37774" xr:uid="{00000000-0005-0000-0000-0000A3930000}"/>
    <cellStyle name="Normal 2 7 91" xfId="37775" xr:uid="{00000000-0005-0000-0000-0000A4930000}"/>
    <cellStyle name="Normal 2 7 92" xfId="37776" xr:uid="{00000000-0005-0000-0000-0000A5930000}"/>
    <cellStyle name="Normal 2 7 93" xfId="37777" xr:uid="{00000000-0005-0000-0000-0000A6930000}"/>
    <cellStyle name="Normal 2 7 94" xfId="37778" xr:uid="{00000000-0005-0000-0000-0000A7930000}"/>
    <cellStyle name="Normal 2 7 95" xfId="37779" xr:uid="{00000000-0005-0000-0000-0000A8930000}"/>
    <cellStyle name="Normal 2 7 96" xfId="37780" xr:uid="{00000000-0005-0000-0000-0000A9930000}"/>
    <cellStyle name="Normal 2 7 97" xfId="37781" xr:uid="{00000000-0005-0000-0000-0000AA930000}"/>
    <cellStyle name="Normal 2 7 98" xfId="37782" xr:uid="{00000000-0005-0000-0000-0000AB930000}"/>
    <cellStyle name="Normal 2 7 99" xfId="37783" xr:uid="{00000000-0005-0000-0000-0000AC930000}"/>
    <cellStyle name="Normal 2 70" xfId="37784" xr:uid="{00000000-0005-0000-0000-0000AD930000}"/>
    <cellStyle name="Normal 2 71" xfId="37785" xr:uid="{00000000-0005-0000-0000-0000AE930000}"/>
    <cellStyle name="Normal 2 72" xfId="37786" xr:uid="{00000000-0005-0000-0000-0000AF930000}"/>
    <cellStyle name="Normal 2 73" xfId="37787" xr:uid="{00000000-0005-0000-0000-0000B0930000}"/>
    <cellStyle name="Normal 2 74" xfId="37788" xr:uid="{00000000-0005-0000-0000-0000B1930000}"/>
    <cellStyle name="Normal 2 75" xfId="37789" xr:uid="{00000000-0005-0000-0000-0000B2930000}"/>
    <cellStyle name="Normal 2 76" xfId="37790" xr:uid="{00000000-0005-0000-0000-0000B3930000}"/>
    <cellStyle name="Normal 2 77" xfId="37791" xr:uid="{00000000-0005-0000-0000-0000B4930000}"/>
    <cellStyle name="Normal 2 78" xfId="37792" xr:uid="{00000000-0005-0000-0000-0000B5930000}"/>
    <cellStyle name="Normal 2 79" xfId="37793" xr:uid="{00000000-0005-0000-0000-0000B6930000}"/>
    <cellStyle name="Normal 2 8" xfId="37794" xr:uid="{00000000-0005-0000-0000-0000B7930000}"/>
    <cellStyle name="Normal 2 8 10" xfId="37795" xr:uid="{00000000-0005-0000-0000-0000B8930000}"/>
    <cellStyle name="Normal 2 8 10 2" xfId="37796" xr:uid="{00000000-0005-0000-0000-0000B9930000}"/>
    <cellStyle name="Normal 2 8 10 3" xfId="37797" xr:uid="{00000000-0005-0000-0000-0000BA930000}"/>
    <cellStyle name="Normal 2 8 10 4" xfId="37798" xr:uid="{00000000-0005-0000-0000-0000BB930000}"/>
    <cellStyle name="Normal 2 8 10 5" xfId="37799" xr:uid="{00000000-0005-0000-0000-0000BC930000}"/>
    <cellStyle name="Normal 2 8 100" xfId="37800" xr:uid="{00000000-0005-0000-0000-0000BD930000}"/>
    <cellStyle name="Normal 2 8 101" xfId="37801" xr:uid="{00000000-0005-0000-0000-0000BE930000}"/>
    <cellStyle name="Normal 2 8 102" xfId="37802" xr:uid="{00000000-0005-0000-0000-0000BF930000}"/>
    <cellStyle name="Normal 2 8 103" xfId="37803" xr:uid="{00000000-0005-0000-0000-0000C0930000}"/>
    <cellStyle name="Normal 2 8 104" xfId="37804" xr:uid="{00000000-0005-0000-0000-0000C1930000}"/>
    <cellStyle name="Normal 2 8 105" xfId="37805" xr:uid="{00000000-0005-0000-0000-0000C2930000}"/>
    <cellStyle name="Normal 2 8 106" xfId="37806" xr:uid="{00000000-0005-0000-0000-0000C3930000}"/>
    <cellStyle name="Normal 2 8 107" xfId="37807" xr:uid="{00000000-0005-0000-0000-0000C4930000}"/>
    <cellStyle name="Normal 2 8 108" xfId="37808" xr:uid="{00000000-0005-0000-0000-0000C5930000}"/>
    <cellStyle name="Normal 2 8 109" xfId="37809" xr:uid="{00000000-0005-0000-0000-0000C6930000}"/>
    <cellStyle name="Normal 2 8 11" xfId="37810" xr:uid="{00000000-0005-0000-0000-0000C7930000}"/>
    <cellStyle name="Normal 2 8 11 2" xfId="37811" xr:uid="{00000000-0005-0000-0000-0000C8930000}"/>
    <cellStyle name="Normal 2 8 11 3" xfId="37812" xr:uid="{00000000-0005-0000-0000-0000C9930000}"/>
    <cellStyle name="Normal 2 8 11 4" xfId="37813" xr:uid="{00000000-0005-0000-0000-0000CA930000}"/>
    <cellStyle name="Normal 2 8 11 5" xfId="37814" xr:uid="{00000000-0005-0000-0000-0000CB930000}"/>
    <cellStyle name="Normal 2 8 110" xfId="37815" xr:uid="{00000000-0005-0000-0000-0000CC930000}"/>
    <cellStyle name="Normal 2 8 111" xfId="37816" xr:uid="{00000000-0005-0000-0000-0000CD930000}"/>
    <cellStyle name="Normal 2 8 112" xfId="37817" xr:uid="{00000000-0005-0000-0000-0000CE930000}"/>
    <cellStyle name="Normal 2 8 113" xfId="37818" xr:uid="{00000000-0005-0000-0000-0000CF930000}"/>
    <cellStyle name="Normal 2 8 114" xfId="37819" xr:uid="{00000000-0005-0000-0000-0000D0930000}"/>
    <cellStyle name="Normal 2 8 115" xfId="37820" xr:uid="{00000000-0005-0000-0000-0000D1930000}"/>
    <cellStyle name="Normal 2 8 116" xfId="37821" xr:uid="{00000000-0005-0000-0000-0000D2930000}"/>
    <cellStyle name="Normal 2 8 117" xfId="37822" xr:uid="{00000000-0005-0000-0000-0000D3930000}"/>
    <cellStyle name="Normal 2 8 118" xfId="37823" xr:uid="{00000000-0005-0000-0000-0000D4930000}"/>
    <cellStyle name="Normal 2 8 119" xfId="37824" xr:uid="{00000000-0005-0000-0000-0000D5930000}"/>
    <cellStyle name="Normal 2 8 12" xfId="37825" xr:uid="{00000000-0005-0000-0000-0000D6930000}"/>
    <cellStyle name="Normal 2 8 12 2" xfId="37826" xr:uid="{00000000-0005-0000-0000-0000D7930000}"/>
    <cellStyle name="Normal 2 8 12 3" xfId="37827" xr:uid="{00000000-0005-0000-0000-0000D8930000}"/>
    <cellStyle name="Normal 2 8 12 4" xfId="37828" xr:uid="{00000000-0005-0000-0000-0000D9930000}"/>
    <cellStyle name="Normal 2 8 12 5" xfId="37829" xr:uid="{00000000-0005-0000-0000-0000DA930000}"/>
    <cellStyle name="Normal 2 8 120" xfId="37830" xr:uid="{00000000-0005-0000-0000-0000DB930000}"/>
    <cellStyle name="Normal 2 8 121" xfId="37831" xr:uid="{00000000-0005-0000-0000-0000DC930000}"/>
    <cellStyle name="Normal 2 8 122" xfId="37832" xr:uid="{00000000-0005-0000-0000-0000DD930000}"/>
    <cellStyle name="Normal 2 8 123" xfId="37833" xr:uid="{00000000-0005-0000-0000-0000DE930000}"/>
    <cellStyle name="Normal 2 8 124" xfId="37834" xr:uid="{00000000-0005-0000-0000-0000DF930000}"/>
    <cellStyle name="Normal 2 8 125" xfId="37835" xr:uid="{00000000-0005-0000-0000-0000E0930000}"/>
    <cellStyle name="Normal 2 8 126" xfId="37836" xr:uid="{00000000-0005-0000-0000-0000E1930000}"/>
    <cellStyle name="Normal 2 8 127" xfId="37837" xr:uid="{00000000-0005-0000-0000-0000E2930000}"/>
    <cellStyle name="Normal 2 8 128" xfId="37838" xr:uid="{00000000-0005-0000-0000-0000E3930000}"/>
    <cellStyle name="Normal 2 8 129" xfId="37839" xr:uid="{00000000-0005-0000-0000-0000E4930000}"/>
    <cellStyle name="Normal 2 8 13" xfId="37840" xr:uid="{00000000-0005-0000-0000-0000E5930000}"/>
    <cellStyle name="Normal 2 8 13 2" xfId="37841" xr:uid="{00000000-0005-0000-0000-0000E6930000}"/>
    <cellStyle name="Normal 2 8 13 3" xfId="37842" xr:uid="{00000000-0005-0000-0000-0000E7930000}"/>
    <cellStyle name="Normal 2 8 13 4" xfId="37843" xr:uid="{00000000-0005-0000-0000-0000E8930000}"/>
    <cellStyle name="Normal 2 8 13 5" xfId="37844" xr:uid="{00000000-0005-0000-0000-0000E9930000}"/>
    <cellStyle name="Normal 2 8 130" xfId="37845" xr:uid="{00000000-0005-0000-0000-0000EA930000}"/>
    <cellStyle name="Normal 2 8 131" xfId="37846" xr:uid="{00000000-0005-0000-0000-0000EB930000}"/>
    <cellStyle name="Normal 2 8 132" xfId="37847" xr:uid="{00000000-0005-0000-0000-0000EC930000}"/>
    <cellStyle name="Normal 2 8 133" xfId="37848" xr:uid="{00000000-0005-0000-0000-0000ED930000}"/>
    <cellStyle name="Normal 2 8 134" xfId="37849" xr:uid="{00000000-0005-0000-0000-0000EE930000}"/>
    <cellStyle name="Normal 2 8 135" xfId="37850" xr:uid="{00000000-0005-0000-0000-0000EF930000}"/>
    <cellStyle name="Normal 2 8 136" xfId="37851" xr:uid="{00000000-0005-0000-0000-0000F0930000}"/>
    <cellStyle name="Normal 2 8 137" xfId="37852" xr:uid="{00000000-0005-0000-0000-0000F1930000}"/>
    <cellStyle name="Normal 2 8 138" xfId="37853" xr:uid="{00000000-0005-0000-0000-0000F2930000}"/>
    <cellStyle name="Normal 2 8 139" xfId="37854" xr:uid="{00000000-0005-0000-0000-0000F3930000}"/>
    <cellStyle name="Normal 2 8 14" xfId="37855" xr:uid="{00000000-0005-0000-0000-0000F4930000}"/>
    <cellStyle name="Normal 2 8 14 2" xfId="37856" xr:uid="{00000000-0005-0000-0000-0000F5930000}"/>
    <cellStyle name="Normal 2 8 14 3" xfId="37857" xr:uid="{00000000-0005-0000-0000-0000F6930000}"/>
    <cellStyle name="Normal 2 8 14 4" xfId="37858" xr:uid="{00000000-0005-0000-0000-0000F7930000}"/>
    <cellStyle name="Normal 2 8 14 5" xfId="37859" xr:uid="{00000000-0005-0000-0000-0000F8930000}"/>
    <cellStyle name="Normal 2 8 140" xfId="37860" xr:uid="{00000000-0005-0000-0000-0000F9930000}"/>
    <cellStyle name="Normal 2 8 141" xfId="37861" xr:uid="{00000000-0005-0000-0000-0000FA930000}"/>
    <cellStyle name="Normal 2 8 142" xfId="37862" xr:uid="{00000000-0005-0000-0000-0000FB930000}"/>
    <cellStyle name="Normal 2 8 143" xfId="37863" xr:uid="{00000000-0005-0000-0000-0000FC930000}"/>
    <cellStyle name="Normal 2 8 144" xfId="37864" xr:uid="{00000000-0005-0000-0000-0000FD930000}"/>
    <cellStyle name="Normal 2 8 145" xfId="37865" xr:uid="{00000000-0005-0000-0000-0000FE930000}"/>
    <cellStyle name="Normal 2 8 146" xfId="37866" xr:uid="{00000000-0005-0000-0000-0000FF930000}"/>
    <cellStyle name="Normal 2 8 147" xfId="37867" xr:uid="{00000000-0005-0000-0000-000000940000}"/>
    <cellStyle name="Normal 2 8 148" xfId="37868" xr:uid="{00000000-0005-0000-0000-000001940000}"/>
    <cellStyle name="Normal 2 8 149" xfId="37869" xr:uid="{00000000-0005-0000-0000-000002940000}"/>
    <cellStyle name="Normal 2 8 15" xfId="37870" xr:uid="{00000000-0005-0000-0000-000003940000}"/>
    <cellStyle name="Normal 2 8 15 2" xfId="37871" xr:uid="{00000000-0005-0000-0000-000004940000}"/>
    <cellStyle name="Normal 2 8 15 3" xfId="37872" xr:uid="{00000000-0005-0000-0000-000005940000}"/>
    <cellStyle name="Normal 2 8 15 4" xfId="37873" xr:uid="{00000000-0005-0000-0000-000006940000}"/>
    <cellStyle name="Normal 2 8 15 5" xfId="37874" xr:uid="{00000000-0005-0000-0000-000007940000}"/>
    <cellStyle name="Normal 2 8 150" xfId="37875" xr:uid="{00000000-0005-0000-0000-000008940000}"/>
    <cellStyle name="Normal 2 8 151" xfId="37876" xr:uid="{00000000-0005-0000-0000-000009940000}"/>
    <cellStyle name="Normal 2 8 152" xfId="37877" xr:uid="{00000000-0005-0000-0000-00000A940000}"/>
    <cellStyle name="Normal 2 8 153" xfId="37878" xr:uid="{00000000-0005-0000-0000-00000B940000}"/>
    <cellStyle name="Normal 2 8 154" xfId="37879" xr:uid="{00000000-0005-0000-0000-00000C940000}"/>
    <cellStyle name="Normal 2 8 155" xfId="37880" xr:uid="{00000000-0005-0000-0000-00000D940000}"/>
    <cellStyle name="Normal 2 8 156" xfId="37881" xr:uid="{00000000-0005-0000-0000-00000E940000}"/>
    <cellStyle name="Normal 2 8 157" xfId="37882" xr:uid="{00000000-0005-0000-0000-00000F940000}"/>
    <cellStyle name="Normal 2 8 158" xfId="37883" xr:uid="{00000000-0005-0000-0000-000010940000}"/>
    <cellStyle name="Normal 2 8 159" xfId="37884" xr:uid="{00000000-0005-0000-0000-000011940000}"/>
    <cellStyle name="Normal 2 8 16" xfId="37885" xr:uid="{00000000-0005-0000-0000-000012940000}"/>
    <cellStyle name="Normal 2 8 16 2" xfId="37886" xr:uid="{00000000-0005-0000-0000-000013940000}"/>
    <cellStyle name="Normal 2 8 16 3" xfId="37887" xr:uid="{00000000-0005-0000-0000-000014940000}"/>
    <cellStyle name="Normal 2 8 16 4" xfId="37888" xr:uid="{00000000-0005-0000-0000-000015940000}"/>
    <cellStyle name="Normal 2 8 16 5" xfId="37889" xr:uid="{00000000-0005-0000-0000-000016940000}"/>
    <cellStyle name="Normal 2 8 160" xfId="37890" xr:uid="{00000000-0005-0000-0000-000017940000}"/>
    <cellStyle name="Normal 2 8 161" xfId="37891" xr:uid="{00000000-0005-0000-0000-000018940000}"/>
    <cellStyle name="Normal 2 8 17" xfId="37892" xr:uid="{00000000-0005-0000-0000-000019940000}"/>
    <cellStyle name="Normal 2 8 17 2" xfId="37893" xr:uid="{00000000-0005-0000-0000-00001A940000}"/>
    <cellStyle name="Normal 2 8 17 3" xfId="37894" xr:uid="{00000000-0005-0000-0000-00001B940000}"/>
    <cellStyle name="Normal 2 8 17 4" xfId="37895" xr:uid="{00000000-0005-0000-0000-00001C940000}"/>
    <cellStyle name="Normal 2 8 17 5" xfId="37896" xr:uid="{00000000-0005-0000-0000-00001D940000}"/>
    <cellStyle name="Normal 2 8 18" xfId="37897" xr:uid="{00000000-0005-0000-0000-00001E940000}"/>
    <cellStyle name="Normal 2 8 18 2" xfId="37898" xr:uid="{00000000-0005-0000-0000-00001F940000}"/>
    <cellStyle name="Normal 2 8 18 3" xfId="37899" xr:uid="{00000000-0005-0000-0000-000020940000}"/>
    <cellStyle name="Normal 2 8 18 4" xfId="37900" xr:uid="{00000000-0005-0000-0000-000021940000}"/>
    <cellStyle name="Normal 2 8 18 5" xfId="37901" xr:uid="{00000000-0005-0000-0000-000022940000}"/>
    <cellStyle name="Normal 2 8 19" xfId="37902" xr:uid="{00000000-0005-0000-0000-000023940000}"/>
    <cellStyle name="Normal 2 8 19 2" xfId="37903" xr:uid="{00000000-0005-0000-0000-000024940000}"/>
    <cellStyle name="Normal 2 8 19 3" xfId="37904" xr:uid="{00000000-0005-0000-0000-000025940000}"/>
    <cellStyle name="Normal 2 8 19 4" xfId="37905" xr:uid="{00000000-0005-0000-0000-000026940000}"/>
    <cellStyle name="Normal 2 8 19 5" xfId="37906" xr:uid="{00000000-0005-0000-0000-000027940000}"/>
    <cellStyle name="Normal 2 8 2" xfId="37907" xr:uid="{00000000-0005-0000-0000-000028940000}"/>
    <cellStyle name="Normal 2 8 2 2" xfId="37908" xr:uid="{00000000-0005-0000-0000-000029940000}"/>
    <cellStyle name="Normal 2 8 2 3" xfId="37909" xr:uid="{00000000-0005-0000-0000-00002A940000}"/>
    <cellStyle name="Normal 2 8 2 4" xfId="37910" xr:uid="{00000000-0005-0000-0000-00002B940000}"/>
    <cellStyle name="Normal 2 8 2 5" xfId="37911" xr:uid="{00000000-0005-0000-0000-00002C940000}"/>
    <cellStyle name="Normal 2 8 20" xfId="37912" xr:uid="{00000000-0005-0000-0000-00002D940000}"/>
    <cellStyle name="Normal 2 8 20 2" xfId="37913" xr:uid="{00000000-0005-0000-0000-00002E940000}"/>
    <cellStyle name="Normal 2 8 20 3" xfId="37914" xr:uid="{00000000-0005-0000-0000-00002F940000}"/>
    <cellStyle name="Normal 2 8 20 4" xfId="37915" xr:uid="{00000000-0005-0000-0000-000030940000}"/>
    <cellStyle name="Normal 2 8 20 5" xfId="37916" xr:uid="{00000000-0005-0000-0000-000031940000}"/>
    <cellStyle name="Normal 2 8 21" xfId="37917" xr:uid="{00000000-0005-0000-0000-000032940000}"/>
    <cellStyle name="Normal 2 8 22" xfId="37918" xr:uid="{00000000-0005-0000-0000-000033940000}"/>
    <cellStyle name="Normal 2 8 23" xfId="37919" xr:uid="{00000000-0005-0000-0000-000034940000}"/>
    <cellStyle name="Normal 2 8 24" xfId="37920" xr:uid="{00000000-0005-0000-0000-000035940000}"/>
    <cellStyle name="Normal 2 8 25" xfId="37921" xr:uid="{00000000-0005-0000-0000-000036940000}"/>
    <cellStyle name="Normal 2 8 26" xfId="37922" xr:uid="{00000000-0005-0000-0000-000037940000}"/>
    <cellStyle name="Normal 2 8 27" xfId="37923" xr:uid="{00000000-0005-0000-0000-000038940000}"/>
    <cellStyle name="Normal 2 8 28" xfId="37924" xr:uid="{00000000-0005-0000-0000-000039940000}"/>
    <cellStyle name="Normal 2 8 29" xfId="37925" xr:uid="{00000000-0005-0000-0000-00003A940000}"/>
    <cellStyle name="Normal 2 8 3" xfId="37926" xr:uid="{00000000-0005-0000-0000-00003B940000}"/>
    <cellStyle name="Normal 2 8 3 2" xfId="37927" xr:uid="{00000000-0005-0000-0000-00003C940000}"/>
    <cellStyle name="Normal 2 8 3 3" xfId="37928" xr:uid="{00000000-0005-0000-0000-00003D940000}"/>
    <cellStyle name="Normal 2 8 3 4" xfId="37929" xr:uid="{00000000-0005-0000-0000-00003E940000}"/>
    <cellStyle name="Normal 2 8 3 5" xfId="37930" xr:uid="{00000000-0005-0000-0000-00003F940000}"/>
    <cellStyle name="Normal 2 8 30" xfId="37931" xr:uid="{00000000-0005-0000-0000-000040940000}"/>
    <cellStyle name="Normal 2 8 31" xfId="37932" xr:uid="{00000000-0005-0000-0000-000041940000}"/>
    <cellStyle name="Normal 2 8 32" xfId="37933" xr:uid="{00000000-0005-0000-0000-000042940000}"/>
    <cellStyle name="Normal 2 8 33" xfId="37934" xr:uid="{00000000-0005-0000-0000-000043940000}"/>
    <cellStyle name="Normal 2 8 34" xfId="37935" xr:uid="{00000000-0005-0000-0000-000044940000}"/>
    <cellStyle name="Normal 2 8 35" xfId="37936" xr:uid="{00000000-0005-0000-0000-000045940000}"/>
    <cellStyle name="Normal 2 8 36" xfId="37937" xr:uid="{00000000-0005-0000-0000-000046940000}"/>
    <cellStyle name="Normal 2 8 37" xfId="37938" xr:uid="{00000000-0005-0000-0000-000047940000}"/>
    <cellStyle name="Normal 2 8 38" xfId="37939" xr:uid="{00000000-0005-0000-0000-000048940000}"/>
    <cellStyle name="Normal 2 8 39" xfId="37940" xr:uid="{00000000-0005-0000-0000-000049940000}"/>
    <cellStyle name="Normal 2 8 4" xfId="37941" xr:uid="{00000000-0005-0000-0000-00004A940000}"/>
    <cellStyle name="Normal 2 8 4 2" xfId="37942" xr:uid="{00000000-0005-0000-0000-00004B940000}"/>
    <cellStyle name="Normal 2 8 4 3" xfId="37943" xr:uid="{00000000-0005-0000-0000-00004C940000}"/>
    <cellStyle name="Normal 2 8 4 4" xfId="37944" xr:uid="{00000000-0005-0000-0000-00004D940000}"/>
    <cellStyle name="Normal 2 8 4 5" xfId="37945" xr:uid="{00000000-0005-0000-0000-00004E940000}"/>
    <cellStyle name="Normal 2 8 40" xfId="37946" xr:uid="{00000000-0005-0000-0000-00004F940000}"/>
    <cellStyle name="Normal 2 8 41" xfId="37947" xr:uid="{00000000-0005-0000-0000-000050940000}"/>
    <cellStyle name="Normal 2 8 42" xfId="37948" xr:uid="{00000000-0005-0000-0000-000051940000}"/>
    <cellStyle name="Normal 2 8 43" xfId="37949" xr:uid="{00000000-0005-0000-0000-000052940000}"/>
    <cellStyle name="Normal 2 8 44" xfId="37950" xr:uid="{00000000-0005-0000-0000-000053940000}"/>
    <cellStyle name="Normal 2 8 45" xfId="37951" xr:uid="{00000000-0005-0000-0000-000054940000}"/>
    <cellStyle name="Normal 2 8 46" xfId="37952" xr:uid="{00000000-0005-0000-0000-000055940000}"/>
    <cellStyle name="Normal 2 8 47" xfId="37953" xr:uid="{00000000-0005-0000-0000-000056940000}"/>
    <cellStyle name="Normal 2 8 48" xfId="37954" xr:uid="{00000000-0005-0000-0000-000057940000}"/>
    <cellStyle name="Normal 2 8 49" xfId="37955" xr:uid="{00000000-0005-0000-0000-000058940000}"/>
    <cellStyle name="Normal 2 8 5" xfId="37956" xr:uid="{00000000-0005-0000-0000-000059940000}"/>
    <cellStyle name="Normal 2 8 5 2" xfId="37957" xr:uid="{00000000-0005-0000-0000-00005A940000}"/>
    <cellStyle name="Normal 2 8 5 3" xfId="37958" xr:uid="{00000000-0005-0000-0000-00005B940000}"/>
    <cellStyle name="Normal 2 8 5 4" xfId="37959" xr:uid="{00000000-0005-0000-0000-00005C940000}"/>
    <cellStyle name="Normal 2 8 5 5" xfId="37960" xr:uid="{00000000-0005-0000-0000-00005D940000}"/>
    <cellStyle name="Normal 2 8 50" xfId="37961" xr:uid="{00000000-0005-0000-0000-00005E940000}"/>
    <cellStyle name="Normal 2 8 51" xfId="37962" xr:uid="{00000000-0005-0000-0000-00005F940000}"/>
    <cellStyle name="Normal 2 8 52" xfId="37963" xr:uid="{00000000-0005-0000-0000-000060940000}"/>
    <cellStyle name="Normal 2 8 53" xfId="37964" xr:uid="{00000000-0005-0000-0000-000061940000}"/>
    <cellStyle name="Normal 2 8 54" xfId="37965" xr:uid="{00000000-0005-0000-0000-000062940000}"/>
    <cellStyle name="Normal 2 8 55" xfId="37966" xr:uid="{00000000-0005-0000-0000-000063940000}"/>
    <cellStyle name="Normal 2 8 56" xfId="37967" xr:uid="{00000000-0005-0000-0000-000064940000}"/>
    <cellStyle name="Normal 2 8 57" xfId="37968" xr:uid="{00000000-0005-0000-0000-000065940000}"/>
    <cellStyle name="Normal 2 8 58" xfId="37969" xr:uid="{00000000-0005-0000-0000-000066940000}"/>
    <cellStyle name="Normal 2 8 59" xfId="37970" xr:uid="{00000000-0005-0000-0000-000067940000}"/>
    <cellStyle name="Normal 2 8 6" xfId="37971" xr:uid="{00000000-0005-0000-0000-000068940000}"/>
    <cellStyle name="Normal 2 8 6 2" xfId="37972" xr:uid="{00000000-0005-0000-0000-000069940000}"/>
    <cellStyle name="Normal 2 8 6 3" xfId="37973" xr:uid="{00000000-0005-0000-0000-00006A940000}"/>
    <cellStyle name="Normal 2 8 6 4" xfId="37974" xr:uid="{00000000-0005-0000-0000-00006B940000}"/>
    <cellStyle name="Normal 2 8 6 5" xfId="37975" xr:uid="{00000000-0005-0000-0000-00006C940000}"/>
    <cellStyle name="Normal 2 8 60" xfId="37976" xr:uid="{00000000-0005-0000-0000-00006D940000}"/>
    <cellStyle name="Normal 2 8 61" xfId="37977" xr:uid="{00000000-0005-0000-0000-00006E940000}"/>
    <cellStyle name="Normal 2 8 62" xfId="37978" xr:uid="{00000000-0005-0000-0000-00006F940000}"/>
    <cellStyle name="Normal 2 8 63" xfId="37979" xr:uid="{00000000-0005-0000-0000-000070940000}"/>
    <cellStyle name="Normal 2 8 64" xfId="37980" xr:uid="{00000000-0005-0000-0000-000071940000}"/>
    <cellStyle name="Normal 2 8 65" xfId="37981" xr:uid="{00000000-0005-0000-0000-000072940000}"/>
    <cellStyle name="Normal 2 8 66" xfId="37982" xr:uid="{00000000-0005-0000-0000-000073940000}"/>
    <cellStyle name="Normal 2 8 67" xfId="37983" xr:uid="{00000000-0005-0000-0000-000074940000}"/>
    <cellStyle name="Normal 2 8 68" xfId="37984" xr:uid="{00000000-0005-0000-0000-000075940000}"/>
    <cellStyle name="Normal 2 8 69" xfId="37985" xr:uid="{00000000-0005-0000-0000-000076940000}"/>
    <cellStyle name="Normal 2 8 7" xfId="37986" xr:uid="{00000000-0005-0000-0000-000077940000}"/>
    <cellStyle name="Normal 2 8 7 2" xfId="37987" xr:uid="{00000000-0005-0000-0000-000078940000}"/>
    <cellStyle name="Normal 2 8 7 3" xfId="37988" xr:uid="{00000000-0005-0000-0000-000079940000}"/>
    <cellStyle name="Normal 2 8 7 4" xfId="37989" xr:uid="{00000000-0005-0000-0000-00007A940000}"/>
    <cellStyle name="Normal 2 8 7 5" xfId="37990" xr:uid="{00000000-0005-0000-0000-00007B940000}"/>
    <cellStyle name="Normal 2 8 70" xfId="37991" xr:uid="{00000000-0005-0000-0000-00007C940000}"/>
    <cellStyle name="Normal 2 8 71" xfId="37992" xr:uid="{00000000-0005-0000-0000-00007D940000}"/>
    <cellStyle name="Normal 2 8 72" xfId="37993" xr:uid="{00000000-0005-0000-0000-00007E940000}"/>
    <cellStyle name="Normal 2 8 73" xfId="37994" xr:uid="{00000000-0005-0000-0000-00007F940000}"/>
    <cellStyle name="Normal 2 8 74" xfId="37995" xr:uid="{00000000-0005-0000-0000-000080940000}"/>
    <cellStyle name="Normal 2 8 75" xfId="37996" xr:uid="{00000000-0005-0000-0000-000081940000}"/>
    <cellStyle name="Normal 2 8 76" xfId="37997" xr:uid="{00000000-0005-0000-0000-000082940000}"/>
    <cellStyle name="Normal 2 8 77" xfId="37998" xr:uid="{00000000-0005-0000-0000-000083940000}"/>
    <cellStyle name="Normal 2 8 78" xfId="37999" xr:uid="{00000000-0005-0000-0000-000084940000}"/>
    <cellStyle name="Normal 2 8 79" xfId="38000" xr:uid="{00000000-0005-0000-0000-000085940000}"/>
    <cellStyle name="Normal 2 8 8" xfId="38001" xr:uid="{00000000-0005-0000-0000-000086940000}"/>
    <cellStyle name="Normal 2 8 8 2" xfId="38002" xr:uid="{00000000-0005-0000-0000-000087940000}"/>
    <cellStyle name="Normal 2 8 8 3" xfId="38003" xr:uid="{00000000-0005-0000-0000-000088940000}"/>
    <cellStyle name="Normal 2 8 8 4" xfId="38004" xr:uid="{00000000-0005-0000-0000-000089940000}"/>
    <cellStyle name="Normal 2 8 8 5" xfId="38005" xr:uid="{00000000-0005-0000-0000-00008A940000}"/>
    <cellStyle name="Normal 2 8 80" xfId="38006" xr:uid="{00000000-0005-0000-0000-00008B940000}"/>
    <cellStyle name="Normal 2 8 81" xfId="38007" xr:uid="{00000000-0005-0000-0000-00008C940000}"/>
    <cellStyle name="Normal 2 8 82" xfId="38008" xr:uid="{00000000-0005-0000-0000-00008D940000}"/>
    <cellStyle name="Normal 2 8 83" xfId="38009" xr:uid="{00000000-0005-0000-0000-00008E940000}"/>
    <cellStyle name="Normal 2 8 84" xfId="38010" xr:uid="{00000000-0005-0000-0000-00008F940000}"/>
    <cellStyle name="Normal 2 8 85" xfId="38011" xr:uid="{00000000-0005-0000-0000-000090940000}"/>
    <cellStyle name="Normal 2 8 86" xfId="38012" xr:uid="{00000000-0005-0000-0000-000091940000}"/>
    <cellStyle name="Normal 2 8 87" xfId="38013" xr:uid="{00000000-0005-0000-0000-000092940000}"/>
    <cellStyle name="Normal 2 8 88" xfId="38014" xr:uid="{00000000-0005-0000-0000-000093940000}"/>
    <cellStyle name="Normal 2 8 89" xfId="38015" xr:uid="{00000000-0005-0000-0000-000094940000}"/>
    <cellStyle name="Normal 2 8 9" xfId="38016" xr:uid="{00000000-0005-0000-0000-000095940000}"/>
    <cellStyle name="Normal 2 8 9 2" xfId="38017" xr:uid="{00000000-0005-0000-0000-000096940000}"/>
    <cellStyle name="Normal 2 8 9 3" xfId="38018" xr:uid="{00000000-0005-0000-0000-000097940000}"/>
    <cellStyle name="Normal 2 8 9 4" xfId="38019" xr:uid="{00000000-0005-0000-0000-000098940000}"/>
    <cellStyle name="Normal 2 8 9 5" xfId="38020" xr:uid="{00000000-0005-0000-0000-000099940000}"/>
    <cellStyle name="Normal 2 8 90" xfId="38021" xr:uid="{00000000-0005-0000-0000-00009A940000}"/>
    <cellStyle name="Normal 2 8 91" xfId="38022" xr:uid="{00000000-0005-0000-0000-00009B940000}"/>
    <cellStyle name="Normal 2 8 92" xfId="38023" xr:uid="{00000000-0005-0000-0000-00009C940000}"/>
    <cellStyle name="Normal 2 8 93" xfId="38024" xr:uid="{00000000-0005-0000-0000-00009D940000}"/>
    <cellStyle name="Normal 2 8 94" xfId="38025" xr:uid="{00000000-0005-0000-0000-00009E940000}"/>
    <cellStyle name="Normal 2 8 95" xfId="38026" xr:uid="{00000000-0005-0000-0000-00009F940000}"/>
    <cellStyle name="Normal 2 8 96" xfId="38027" xr:uid="{00000000-0005-0000-0000-0000A0940000}"/>
    <cellStyle name="Normal 2 8 97" xfId="38028" xr:uid="{00000000-0005-0000-0000-0000A1940000}"/>
    <cellStyle name="Normal 2 8 98" xfId="38029" xr:uid="{00000000-0005-0000-0000-0000A2940000}"/>
    <cellStyle name="Normal 2 8 99" xfId="38030" xr:uid="{00000000-0005-0000-0000-0000A3940000}"/>
    <cellStyle name="Normal 2 80" xfId="38031" xr:uid="{00000000-0005-0000-0000-0000A4940000}"/>
    <cellStyle name="Normal 2 81" xfId="38032" xr:uid="{00000000-0005-0000-0000-0000A5940000}"/>
    <cellStyle name="Normal 2 82" xfId="38033" xr:uid="{00000000-0005-0000-0000-0000A6940000}"/>
    <cellStyle name="Normal 2 83" xfId="38034" xr:uid="{00000000-0005-0000-0000-0000A7940000}"/>
    <cellStyle name="Normal 2 84" xfId="38035" xr:uid="{00000000-0005-0000-0000-0000A8940000}"/>
    <cellStyle name="Normal 2 85" xfId="38036" xr:uid="{00000000-0005-0000-0000-0000A9940000}"/>
    <cellStyle name="Normal 2 86" xfId="38037" xr:uid="{00000000-0005-0000-0000-0000AA940000}"/>
    <cellStyle name="Normal 2 87" xfId="38038" xr:uid="{00000000-0005-0000-0000-0000AB940000}"/>
    <cellStyle name="Normal 2 88" xfId="38039" xr:uid="{00000000-0005-0000-0000-0000AC940000}"/>
    <cellStyle name="Normal 2 89" xfId="38040" xr:uid="{00000000-0005-0000-0000-0000AD940000}"/>
    <cellStyle name="Normal 2 9" xfId="38041" xr:uid="{00000000-0005-0000-0000-0000AE940000}"/>
    <cellStyle name="Normal 2 9 10" xfId="38042" xr:uid="{00000000-0005-0000-0000-0000AF940000}"/>
    <cellStyle name="Normal 2 9 10 2" xfId="38043" xr:uid="{00000000-0005-0000-0000-0000B0940000}"/>
    <cellStyle name="Normal 2 9 10 3" xfId="38044" xr:uid="{00000000-0005-0000-0000-0000B1940000}"/>
    <cellStyle name="Normal 2 9 10 4" xfId="38045" xr:uid="{00000000-0005-0000-0000-0000B2940000}"/>
    <cellStyle name="Normal 2 9 10 5" xfId="38046" xr:uid="{00000000-0005-0000-0000-0000B3940000}"/>
    <cellStyle name="Normal 2 9 100" xfId="38047" xr:uid="{00000000-0005-0000-0000-0000B4940000}"/>
    <cellStyle name="Normal 2 9 101" xfId="38048" xr:uid="{00000000-0005-0000-0000-0000B5940000}"/>
    <cellStyle name="Normal 2 9 102" xfId="38049" xr:uid="{00000000-0005-0000-0000-0000B6940000}"/>
    <cellStyle name="Normal 2 9 103" xfId="38050" xr:uid="{00000000-0005-0000-0000-0000B7940000}"/>
    <cellStyle name="Normal 2 9 104" xfId="38051" xr:uid="{00000000-0005-0000-0000-0000B8940000}"/>
    <cellStyle name="Normal 2 9 105" xfId="38052" xr:uid="{00000000-0005-0000-0000-0000B9940000}"/>
    <cellStyle name="Normal 2 9 106" xfId="38053" xr:uid="{00000000-0005-0000-0000-0000BA940000}"/>
    <cellStyle name="Normal 2 9 107" xfId="38054" xr:uid="{00000000-0005-0000-0000-0000BB940000}"/>
    <cellStyle name="Normal 2 9 108" xfId="38055" xr:uid="{00000000-0005-0000-0000-0000BC940000}"/>
    <cellStyle name="Normal 2 9 109" xfId="38056" xr:uid="{00000000-0005-0000-0000-0000BD940000}"/>
    <cellStyle name="Normal 2 9 11" xfId="38057" xr:uid="{00000000-0005-0000-0000-0000BE940000}"/>
    <cellStyle name="Normal 2 9 11 2" xfId="38058" xr:uid="{00000000-0005-0000-0000-0000BF940000}"/>
    <cellStyle name="Normal 2 9 11 3" xfId="38059" xr:uid="{00000000-0005-0000-0000-0000C0940000}"/>
    <cellStyle name="Normal 2 9 11 4" xfId="38060" xr:uid="{00000000-0005-0000-0000-0000C1940000}"/>
    <cellStyle name="Normal 2 9 11 5" xfId="38061" xr:uid="{00000000-0005-0000-0000-0000C2940000}"/>
    <cellStyle name="Normal 2 9 110" xfId="38062" xr:uid="{00000000-0005-0000-0000-0000C3940000}"/>
    <cellStyle name="Normal 2 9 111" xfId="38063" xr:uid="{00000000-0005-0000-0000-0000C4940000}"/>
    <cellStyle name="Normal 2 9 112" xfId="38064" xr:uid="{00000000-0005-0000-0000-0000C5940000}"/>
    <cellStyle name="Normal 2 9 113" xfId="38065" xr:uid="{00000000-0005-0000-0000-0000C6940000}"/>
    <cellStyle name="Normal 2 9 114" xfId="38066" xr:uid="{00000000-0005-0000-0000-0000C7940000}"/>
    <cellStyle name="Normal 2 9 115" xfId="38067" xr:uid="{00000000-0005-0000-0000-0000C8940000}"/>
    <cellStyle name="Normal 2 9 116" xfId="38068" xr:uid="{00000000-0005-0000-0000-0000C9940000}"/>
    <cellStyle name="Normal 2 9 117" xfId="38069" xr:uid="{00000000-0005-0000-0000-0000CA940000}"/>
    <cellStyle name="Normal 2 9 118" xfId="38070" xr:uid="{00000000-0005-0000-0000-0000CB940000}"/>
    <cellStyle name="Normal 2 9 119" xfId="38071" xr:uid="{00000000-0005-0000-0000-0000CC940000}"/>
    <cellStyle name="Normal 2 9 12" xfId="38072" xr:uid="{00000000-0005-0000-0000-0000CD940000}"/>
    <cellStyle name="Normal 2 9 12 2" xfId="38073" xr:uid="{00000000-0005-0000-0000-0000CE940000}"/>
    <cellStyle name="Normal 2 9 12 3" xfId="38074" xr:uid="{00000000-0005-0000-0000-0000CF940000}"/>
    <cellStyle name="Normal 2 9 12 4" xfId="38075" xr:uid="{00000000-0005-0000-0000-0000D0940000}"/>
    <cellStyle name="Normal 2 9 12 5" xfId="38076" xr:uid="{00000000-0005-0000-0000-0000D1940000}"/>
    <cellStyle name="Normal 2 9 120" xfId="38077" xr:uid="{00000000-0005-0000-0000-0000D2940000}"/>
    <cellStyle name="Normal 2 9 121" xfId="38078" xr:uid="{00000000-0005-0000-0000-0000D3940000}"/>
    <cellStyle name="Normal 2 9 122" xfId="38079" xr:uid="{00000000-0005-0000-0000-0000D4940000}"/>
    <cellStyle name="Normal 2 9 123" xfId="38080" xr:uid="{00000000-0005-0000-0000-0000D5940000}"/>
    <cellStyle name="Normal 2 9 124" xfId="38081" xr:uid="{00000000-0005-0000-0000-0000D6940000}"/>
    <cellStyle name="Normal 2 9 125" xfId="38082" xr:uid="{00000000-0005-0000-0000-0000D7940000}"/>
    <cellStyle name="Normal 2 9 126" xfId="38083" xr:uid="{00000000-0005-0000-0000-0000D8940000}"/>
    <cellStyle name="Normal 2 9 127" xfId="38084" xr:uid="{00000000-0005-0000-0000-0000D9940000}"/>
    <cellStyle name="Normal 2 9 128" xfId="38085" xr:uid="{00000000-0005-0000-0000-0000DA940000}"/>
    <cellStyle name="Normal 2 9 129" xfId="38086" xr:uid="{00000000-0005-0000-0000-0000DB940000}"/>
    <cellStyle name="Normal 2 9 13" xfId="38087" xr:uid="{00000000-0005-0000-0000-0000DC940000}"/>
    <cellStyle name="Normal 2 9 13 2" xfId="38088" xr:uid="{00000000-0005-0000-0000-0000DD940000}"/>
    <cellStyle name="Normal 2 9 13 3" xfId="38089" xr:uid="{00000000-0005-0000-0000-0000DE940000}"/>
    <cellStyle name="Normal 2 9 13 4" xfId="38090" xr:uid="{00000000-0005-0000-0000-0000DF940000}"/>
    <cellStyle name="Normal 2 9 13 5" xfId="38091" xr:uid="{00000000-0005-0000-0000-0000E0940000}"/>
    <cellStyle name="Normal 2 9 130" xfId="38092" xr:uid="{00000000-0005-0000-0000-0000E1940000}"/>
    <cellStyle name="Normal 2 9 131" xfId="38093" xr:uid="{00000000-0005-0000-0000-0000E2940000}"/>
    <cellStyle name="Normal 2 9 132" xfId="38094" xr:uid="{00000000-0005-0000-0000-0000E3940000}"/>
    <cellStyle name="Normal 2 9 133" xfId="38095" xr:uid="{00000000-0005-0000-0000-0000E4940000}"/>
    <cellStyle name="Normal 2 9 134" xfId="38096" xr:uid="{00000000-0005-0000-0000-0000E5940000}"/>
    <cellStyle name="Normal 2 9 135" xfId="38097" xr:uid="{00000000-0005-0000-0000-0000E6940000}"/>
    <cellStyle name="Normal 2 9 136" xfId="38098" xr:uid="{00000000-0005-0000-0000-0000E7940000}"/>
    <cellStyle name="Normal 2 9 137" xfId="38099" xr:uid="{00000000-0005-0000-0000-0000E8940000}"/>
    <cellStyle name="Normal 2 9 138" xfId="38100" xr:uid="{00000000-0005-0000-0000-0000E9940000}"/>
    <cellStyle name="Normal 2 9 139" xfId="38101" xr:uid="{00000000-0005-0000-0000-0000EA940000}"/>
    <cellStyle name="Normal 2 9 14" xfId="38102" xr:uid="{00000000-0005-0000-0000-0000EB940000}"/>
    <cellStyle name="Normal 2 9 14 2" xfId="38103" xr:uid="{00000000-0005-0000-0000-0000EC940000}"/>
    <cellStyle name="Normal 2 9 14 3" xfId="38104" xr:uid="{00000000-0005-0000-0000-0000ED940000}"/>
    <cellStyle name="Normal 2 9 14 4" xfId="38105" xr:uid="{00000000-0005-0000-0000-0000EE940000}"/>
    <cellStyle name="Normal 2 9 14 5" xfId="38106" xr:uid="{00000000-0005-0000-0000-0000EF940000}"/>
    <cellStyle name="Normal 2 9 140" xfId="38107" xr:uid="{00000000-0005-0000-0000-0000F0940000}"/>
    <cellStyle name="Normal 2 9 141" xfId="38108" xr:uid="{00000000-0005-0000-0000-0000F1940000}"/>
    <cellStyle name="Normal 2 9 142" xfId="38109" xr:uid="{00000000-0005-0000-0000-0000F2940000}"/>
    <cellStyle name="Normal 2 9 143" xfId="38110" xr:uid="{00000000-0005-0000-0000-0000F3940000}"/>
    <cellStyle name="Normal 2 9 144" xfId="38111" xr:uid="{00000000-0005-0000-0000-0000F4940000}"/>
    <cellStyle name="Normal 2 9 145" xfId="38112" xr:uid="{00000000-0005-0000-0000-0000F5940000}"/>
    <cellStyle name="Normal 2 9 146" xfId="38113" xr:uid="{00000000-0005-0000-0000-0000F6940000}"/>
    <cellStyle name="Normal 2 9 147" xfId="38114" xr:uid="{00000000-0005-0000-0000-0000F7940000}"/>
    <cellStyle name="Normal 2 9 148" xfId="38115" xr:uid="{00000000-0005-0000-0000-0000F8940000}"/>
    <cellStyle name="Normal 2 9 149" xfId="38116" xr:uid="{00000000-0005-0000-0000-0000F9940000}"/>
    <cellStyle name="Normal 2 9 15" xfId="38117" xr:uid="{00000000-0005-0000-0000-0000FA940000}"/>
    <cellStyle name="Normal 2 9 15 2" xfId="38118" xr:uid="{00000000-0005-0000-0000-0000FB940000}"/>
    <cellStyle name="Normal 2 9 15 3" xfId="38119" xr:uid="{00000000-0005-0000-0000-0000FC940000}"/>
    <cellStyle name="Normal 2 9 15 4" xfId="38120" xr:uid="{00000000-0005-0000-0000-0000FD940000}"/>
    <cellStyle name="Normal 2 9 15 5" xfId="38121" xr:uid="{00000000-0005-0000-0000-0000FE940000}"/>
    <cellStyle name="Normal 2 9 150" xfId="38122" xr:uid="{00000000-0005-0000-0000-0000FF940000}"/>
    <cellStyle name="Normal 2 9 151" xfId="38123" xr:uid="{00000000-0005-0000-0000-000000950000}"/>
    <cellStyle name="Normal 2 9 152" xfId="38124" xr:uid="{00000000-0005-0000-0000-000001950000}"/>
    <cellStyle name="Normal 2 9 153" xfId="38125" xr:uid="{00000000-0005-0000-0000-000002950000}"/>
    <cellStyle name="Normal 2 9 154" xfId="38126" xr:uid="{00000000-0005-0000-0000-000003950000}"/>
    <cellStyle name="Normal 2 9 155" xfId="38127" xr:uid="{00000000-0005-0000-0000-000004950000}"/>
    <cellStyle name="Normal 2 9 156" xfId="38128" xr:uid="{00000000-0005-0000-0000-000005950000}"/>
    <cellStyle name="Normal 2 9 157" xfId="38129" xr:uid="{00000000-0005-0000-0000-000006950000}"/>
    <cellStyle name="Normal 2 9 158" xfId="38130" xr:uid="{00000000-0005-0000-0000-000007950000}"/>
    <cellStyle name="Normal 2 9 159" xfId="38131" xr:uid="{00000000-0005-0000-0000-000008950000}"/>
    <cellStyle name="Normal 2 9 16" xfId="38132" xr:uid="{00000000-0005-0000-0000-000009950000}"/>
    <cellStyle name="Normal 2 9 16 2" xfId="38133" xr:uid="{00000000-0005-0000-0000-00000A950000}"/>
    <cellStyle name="Normal 2 9 16 3" xfId="38134" xr:uid="{00000000-0005-0000-0000-00000B950000}"/>
    <cellStyle name="Normal 2 9 16 4" xfId="38135" xr:uid="{00000000-0005-0000-0000-00000C950000}"/>
    <cellStyle name="Normal 2 9 16 5" xfId="38136" xr:uid="{00000000-0005-0000-0000-00000D950000}"/>
    <cellStyle name="Normal 2 9 160" xfId="38137" xr:uid="{00000000-0005-0000-0000-00000E950000}"/>
    <cellStyle name="Normal 2 9 161" xfId="38138" xr:uid="{00000000-0005-0000-0000-00000F950000}"/>
    <cellStyle name="Normal 2 9 17" xfId="38139" xr:uid="{00000000-0005-0000-0000-000010950000}"/>
    <cellStyle name="Normal 2 9 17 2" xfId="38140" xr:uid="{00000000-0005-0000-0000-000011950000}"/>
    <cellStyle name="Normal 2 9 17 3" xfId="38141" xr:uid="{00000000-0005-0000-0000-000012950000}"/>
    <cellStyle name="Normal 2 9 17 4" xfId="38142" xr:uid="{00000000-0005-0000-0000-000013950000}"/>
    <cellStyle name="Normal 2 9 17 5" xfId="38143" xr:uid="{00000000-0005-0000-0000-000014950000}"/>
    <cellStyle name="Normal 2 9 18" xfId="38144" xr:uid="{00000000-0005-0000-0000-000015950000}"/>
    <cellStyle name="Normal 2 9 18 2" xfId="38145" xr:uid="{00000000-0005-0000-0000-000016950000}"/>
    <cellStyle name="Normal 2 9 18 3" xfId="38146" xr:uid="{00000000-0005-0000-0000-000017950000}"/>
    <cellStyle name="Normal 2 9 18 4" xfId="38147" xr:uid="{00000000-0005-0000-0000-000018950000}"/>
    <cellStyle name="Normal 2 9 18 5" xfId="38148" xr:uid="{00000000-0005-0000-0000-000019950000}"/>
    <cellStyle name="Normal 2 9 19" xfId="38149" xr:uid="{00000000-0005-0000-0000-00001A950000}"/>
    <cellStyle name="Normal 2 9 19 2" xfId="38150" xr:uid="{00000000-0005-0000-0000-00001B950000}"/>
    <cellStyle name="Normal 2 9 19 3" xfId="38151" xr:uid="{00000000-0005-0000-0000-00001C950000}"/>
    <cellStyle name="Normal 2 9 19 4" xfId="38152" xr:uid="{00000000-0005-0000-0000-00001D950000}"/>
    <cellStyle name="Normal 2 9 19 5" xfId="38153" xr:uid="{00000000-0005-0000-0000-00001E950000}"/>
    <cellStyle name="Normal 2 9 2" xfId="38154" xr:uid="{00000000-0005-0000-0000-00001F950000}"/>
    <cellStyle name="Normal 2 9 2 2" xfId="38155" xr:uid="{00000000-0005-0000-0000-000020950000}"/>
    <cellStyle name="Normal 2 9 2 3" xfId="38156" xr:uid="{00000000-0005-0000-0000-000021950000}"/>
    <cellStyle name="Normal 2 9 2 4" xfId="38157" xr:uid="{00000000-0005-0000-0000-000022950000}"/>
    <cellStyle name="Normal 2 9 2 5" xfId="38158" xr:uid="{00000000-0005-0000-0000-000023950000}"/>
    <cellStyle name="Normal 2 9 20" xfId="38159" xr:uid="{00000000-0005-0000-0000-000024950000}"/>
    <cellStyle name="Normal 2 9 20 2" xfId="38160" xr:uid="{00000000-0005-0000-0000-000025950000}"/>
    <cellStyle name="Normal 2 9 20 3" xfId="38161" xr:uid="{00000000-0005-0000-0000-000026950000}"/>
    <cellStyle name="Normal 2 9 20 4" xfId="38162" xr:uid="{00000000-0005-0000-0000-000027950000}"/>
    <cellStyle name="Normal 2 9 20 5" xfId="38163" xr:uid="{00000000-0005-0000-0000-000028950000}"/>
    <cellStyle name="Normal 2 9 21" xfId="38164" xr:uid="{00000000-0005-0000-0000-000029950000}"/>
    <cellStyle name="Normal 2 9 22" xfId="38165" xr:uid="{00000000-0005-0000-0000-00002A950000}"/>
    <cellStyle name="Normal 2 9 23" xfId="38166" xr:uid="{00000000-0005-0000-0000-00002B950000}"/>
    <cellStyle name="Normal 2 9 24" xfId="38167" xr:uid="{00000000-0005-0000-0000-00002C950000}"/>
    <cellStyle name="Normal 2 9 25" xfId="38168" xr:uid="{00000000-0005-0000-0000-00002D950000}"/>
    <cellStyle name="Normal 2 9 26" xfId="38169" xr:uid="{00000000-0005-0000-0000-00002E950000}"/>
    <cellStyle name="Normal 2 9 27" xfId="38170" xr:uid="{00000000-0005-0000-0000-00002F950000}"/>
    <cellStyle name="Normal 2 9 28" xfId="38171" xr:uid="{00000000-0005-0000-0000-000030950000}"/>
    <cellStyle name="Normal 2 9 29" xfId="38172" xr:uid="{00000000-0005-0000-0000-000031950000}"/>
    <cellStyle name="Normal 2 9 3" xfId="38173" xr:uid="{00000000-0005-0000-0000-000032950000}"/>
    <cellStyle name="Normal 2 9 3 2" xfId="38174" xr:uid="{00000000-0005-0000-0000-000033950000}"/>
    <cellStyle name="Normal 2 9 3 3" xfId="38175" xr:uid="{00000000-0005-0000-0000-000034950000}"/>
    <cellStyle name="Normal 2 9 3 4" xfId="38176" xr:uid="{00000000-0005-0000-0000-000035950000}"/>
    <cellStyle name="Normal 2 9 3 5" xfId="38177" xr:uid="{00000000-0005-0000-0000-000036950000}"/>
    <cellStyle name="Normal 2 9 30" xfId="38178" xr:uid="{00000000-0005-0000-0000-000037950000}"/>
    <cellStyle name="Normal 2 9 31" xfId="38179" xr:uid="{00000000-0005-0000-0000-000038950000}"/>
    <cellStyle name="Normal 2 9 32" xfId="38180" xr:uid="{00000000-0005-0000-0000-000039950000}"/>
    <cellStyle name="Normal 2 9 33" xfId="38181" xr:uid="{00000000-0005-0000-0000-00003A950000}"/>
    <cellStyle name="Normal 2 9 34" xfId="38182" xr:uid="{00000000-0005-0000-0000-00003B950000}"/>
    <cellStyle name="Normal 2 9 35" xfId="38183" xr:uid="{00000000-0005-0000-0000-00003C950000}"/>
    <cellStyle name="Normal 2 9 36" xfId="38184" xr:uid="{00000000-0005-0000-0000-00003D950000}"/>
    <cellStyle name="Normal 2 9 37" xfId="38185" xr:uid="{00000000-0005-0000-0000-00003E950000}"/>
    <cellStyle name="Normal 2 9 38" xfId="38186" xr:uid="{00000000-0005-0000-0000-00003F950000}"/>
    <cellStyle name="Normal 2 9 39" xfId="38187" xr:uid="{00000000-0005-0000-0000-000040950000}"/>
    <cellStyle name="Normal 2 9 4" xfId="38188" xr:uid="{00000000-0005-0000-0000-000041950000}"/>
    <cellStyle name="Normal 2 9 4 2" xfId="38189" xr:uid="{00000000-0005-0000-0000-000042950000}"/>
    <cellStyle name="Normal 2 9 4 3" xfId="38190" xr:uid="{00000000-0005-0000-0000-000043950000}"/>
    <cellStyle name="Normal 2 9 4 4" xfId="38191" xr:uid="{00000000-0005-0000-0000-000044950000}"/>
    <cellStyle name="Normal 2 9 4 5" xfId="38192" xr:uid="{00000000-0005-0000-0000-000045950000}"/>
    <cellStyle name="Normal 2 9 40" xfId="38193" xr:uid="{00000000-0005-0000-0000-000046950000}"/>
    <cellStyle name="Normal 2 9 41" xfId="38194" xr:uid="{00000000-0005-0000-0000-000047950000}"/>
    <cellStyle name="Normal 2 9 42" xfId="38195" xr:uid="{00000000-0005-0000-0000-000048950000}"/>
    <cellStyle name="Normal 2 9 43" xfId="38196" xr:uid="{00000000-0005-0000-0000-000049950000}"/>
    <cellStyle name="Normal 2 9 44" xfId="38197" xr:uid="{00000000-0005-0000-0000-00004A950000}"/>
    <cellStyle name="Normal 2 9 45" xfId="38198" xr:uid="{00000000-0005-0000-0000-00004B950000}"/>
    <cellStyle name="Normal 2 9 46" xfId="38199" xr:uid="{00000000-0005-0000-0000-00004C950000}"/>
    <cellStyle name="Normal 2 9 47" xfId="38200" xr:uid="{00000000-0005-0000-0000-00004D950000}"/>
    <cellStyle name="Normal 2 9 48" xfId="38201" xr:uid="{00000000-0005-0000-0000-00004E950000}"/>
    <cellStyle name="Normal 2 9 49" xfId="38202" xr:uid="{00000000-0005-0000-0000-00004F950000}"/>
    <cellStyle name="Normal 2 9 5" xfId="38203" xr:uid="{00000000-0005-0000-0000-000050950000}"/>
    <cellStyle name="Normal 2 9 5 2" xfId="38204" xr:uid="{00000000-0005-0000-0000-000051950000}"/>
    <cellStyle name="Normal 2 9 5 3" xfId="38205" xr:uid="{00000000-0005-0000-0000-000052950000}"/>
    <cellStyle name="Normal 2 9 5 4" xfId="38206" xr:uid="{00000000-0005-0000-0000-000053950000}"/>
    <cellStyle name="Normal 2 9 5 5" xfId="38207" xr:uid="{00000000-0005-0000-0000-000054950000}"/>
    <cellStyle name="Normal 2 9 50" xfId="38208" xr:uid="{00000000-0005-0000-0000-000055950000}"/>
    <cellStyle name="Normal 2 9 51" xfId="38209" xr:uid="{00000000-0005-0000-0000-000056950000}"/>
    <cellStyle name="Normal 2 9 52" xfId="38210" xr:uid="{00000000-0005-0000-0000-000057950000}"/>
    <cellStyle name="Normal 2 9 53" xfId="38211" xr:uid="{00000000-0005-0000-0000-000058950000}"/>
    <cellStyle name="Normal 2 9 54" xfId="38212" xr:uid="{00000000-0005-0000-0000-000059950000}"/>
    <cellStyle name="Normal 2 9 55" xfId="38213" xr:uid="{00000000-0005-0000-0000-00005A950000}"/>
    <cellStyle name="Normal 2 9 56" xfId="38214" xr:uid="{00000000-0005-0000-0000-00005B950000}"/>
    <cellStyle name="Normal 2 9 57" xfId="38215" xr:uid="{00000000-0005-0000-0000-00005C950000}"/>
    <cellStyle name="Normal 2 9 58" xfId="38216" xr:uid="{00000000-0005-0000-0000-00005D950000}"/>
    <cellStyle name="Normal 2 9 59" xfId="38217" xr:uid="{00000000-0005-0000-0000-00005E950000}"/>
    <cellStyle name="Normal 2 9 6" xfId="38218" xr:uid="{00000000-0005-0000-0000-00005F950000}"/>
    <cellStyle name="Normal 2 9 6 2" xfId="38219" xr:uid="{00000000-0005-0000-0000-000060950000}"/>
    <cellStyle name="Normal 2 9 6 3" xfId="38220" xr:uid="{00000000-0005-0000-0000-000061950000}"/>
    <cellStyle name="Normal 2 9 6 4" xfId="38221" xr:uid="{00000000-0005-0000-0000-000062950000}"/>
    <cellStyle name="Normal 2 9 6 5" xfId="38222" xr:uid="{00000000-0005-0000-0000-000063950000}"/>
    <cellStyle name="Normal 2 9 60" xfId="38223" xr:uid="{00000000-0005-0000-0000-000064950000}"/>
    <cellStyle name="Normal 2 9 61" xfId="38224" xr:uid="{00000000-0005-0000-0000-000065950000}"/>
    <cellStyle name="Normal 2 9 62" xfId="38225" xr:uid="{00000000-0005-0000-0000-000066950000}"/>
    <cellStyle name="Normal 2 9 63" xfId="38226" xr:uid="{00000000-0005-0000-0000-000067950000}"/>
    <cellStyle name="Normal 2 9 64" xfId="38227" xr:uid="{00000000-0005-0000-0000-000068950000}"/>
    <cellStyle name="Normal 2 9 65" xfId="38228" xr:uid="{00000000-0005-0000-0000-000069950000}"/>
    <cellStyle name="Normal 2 9 66" xfId="38229" xr:uid="{00000000-0005-0000-0000-00006A950000}"/>
    <cellStyle name="Normal 2 9 67" xfId="38230" xr:uid="{00000000-0005-0000-0000-00006B950000}"/>
    <cellStyle name="Normal 2 9 68" xfId="38231" xr:uid="{00000000-0005-0000-0000-00006C950000}"/>
    <cellStyle name="Normal 2 9 69" xfId="38232" xr:uid="{00000000-0005-0000-0000-00006D950000}"/>
    <cellStyle name="Normal 2 9 7" xfId="38233" xr:uid="{00000000-0005-0000-0000-00006E950000}"/>
    <cellStyle name="Normal 2 9 7 2" xfId="38234" xr:uid="{00000000-0005-0000-0000-00006F950000}"/>
    <cellStyle name="Normal 2 9 7 3" xfId="38235" xr:uid="{00000000-0005-0000-0000-000070950000}"/>
    <cellStyle name="Normal 2 9 7 4" xfId="38236" xr:uid="{00000000-0005-0000-0000-000071950000}"/>
    <cellStyle name="Normal 2 9 7 5" xfId="38237" xr:uid="{00000000-0005-0000-0000-000072950000}"/>
    <cellStyle name="Normal 2 9 70" xfId="38238" xr:uid="{00000000-0005-0000-0000-000073950000}"/>
    <cellStyle name="Normal 2 9 71" xfId="38239" xr:uid="{00000000-0005-0000-0000-000074950000}"/>
    <cellStyle name="Normal 2 9 72" xfId="38240" xr:uid="{00000000-0005-0000-0000-000075950000}"/>
    <cellStyle name="Normal 2 9 73" xfId="38241" xr:uid="{00000000-0005-0000-0000-000076950000}"/>
    <cellStyle name="Normal 2 9 74" xfId="38242" xr:uid="{00000000-0005-0000-0000-000077950000}"/>
    <cellStyle name="Normal 2 9 75" xfId="38243" xr:uid="{00000000-0005-0000-0000-000078950000}"/>
    <cellStyle name="Normal 2 9 76" xfId="38244" xr:uid="{00000000-0005-0000-0000-000079950000}"/>
    <cellStyle name="Normal 2 9 77" xfId="38245" xr:uid="{00000000-0005-0000-0000-00007A950000}"/>
    <cellStyle name="Normal 2 9 78" xfId="38246" xr:uid="{00000000-0005-0000-0000-00007B950000}"/>
    <cellStyle name="Normal 2 9 79" xfId="38247" xr:uid="{00000000-0005-0000-0000-00007C950000}"/>
    <cellStyle name="Normal 2 9 8" xfId="38248" xr:uid="{00000000-0005-0000-0000-00007D950000}"/>
    <cellStyle name="Normal 2 9 8 2" xfId="38249" xr:uid="{00000000-0005-0000-0000-00007E950000}"/>
    <cellStyle name="Normal 2 9 8 3" xfId="38250" xr:uid="{00000000-0005-0000-0000-00007F950000}"/>
    <cellStyle name="Normal 2 9 8 4" xfId="38251" xr:uid="{00000000-0005-0000-0000-000080950000}"/>
    <cellStyle name="Normal 2 9 8 5" xfId="38252" xr:uid="{00000000-0005-0000-0000-000081950000}"/>
    <cellStyle name="Normal 2 9 80" xfId="38253" xr:uid="{00000000-0005-0000-0000-000082950000}"/>
    <cellStyle name="Normal 2 9 81" xfId="38254" xr:uid="{00000000-0005-0000-0000-000083950000}"/>
    <cellStyle name="Normal 2 9 82" xfId="38255" xr:uid="{00000000-0005-0000-0000-000084950000}"/>
    <cellStyle name="Normal 2 9 83" xfId="38256" xr:uid="{00000000-0005-0000-0000-000085950000}"/>
    <cellStyle name="Normal 2 9 84" xfId="38257" xr:uid="{00000000-0005-0000-0000-000086950000}"/>
    <cellStyle name="Normal 2 9 85" xfId="38258" xr:uid="{00000000-0005-0000-0000-000087950000}"/>
    <cellStyle name="Normal 2 9 86" xfId="38259" xr:uid="{00000000-0005-0000-0000-000088950000}"/>
    <cellStyle name="Normal 2 9 87" xfId="38260" xr:uid="{00000000-0005-0000-0000-000089950000}"/>
    <cellStyle name="Normal 2 9 88" xfId="38261" xr:uid="{00000000-0005-0000-0000-00008A950000}"/>
    <cellStyle name="Normal 2 9 89" xfId="38262" xr:uid="{00000000-0005-0000-0000-00008B950000}"/>
    <cellStyle name="Normal 2 9 9" xfId="38263" xr:uid="{00000000-0005-0000-0000-00008C950000}"/>
    <cellStyle name="Normal 2 9 9 2" xfId="38264" xr:uid="{00000000-0005-0000-0000-00008D950000}"/>
    <cellStyle name="Normal 2 9 9 3" xfId="38265" xr:uid="{00000000-0005-0000-0000-00008E950000}"/>
    <cellStyle name="Normal 2 9 9 4" xfId="38266" xr:uid="{00000000-0005-0000-0000-00008F950000}"/>
    <cellStyle name="Normal 2 9 9 5" xfId="38267" xr:uid="{00000000-0005-0000-0000-000090950000}"/>
    <cellStyle name="Normal 2 9 90" xfId="38268" xr:uid="{00000000-0005-0000-0000-000091950000}"/>
    <cellStyle name="Normal 2 9 91" xfId="38269" xr:uid="{00000000-0005-0000-0000-000092950000}"/>
    <cellStyle name="Normal 2 9 92" xfId="38270" xr:uid="{00000000-0005-0000-0000-000093950000}"/>
    <cellStyle name="Normal 2 9 93" xfId="38271" xr:uid="{00000000-0005-0000-0000-000094950000}"/>
    <cellStyle name="Normal 2 9 94" xfId="38272" xr:uid="{00000000-0005-0000-0000-000095950000}"/>
    <cellStyle name="Normal 2 9 95" xfId="38273" xr:uid="{00000000-0005-0000-0000-000096950000}"/>
    <cellStyle name="Normal 2 9 96" xfId="38274" xr:uid="{00000000-0005-0000-0000-000097950000}"/>
    <cellStyle name="Normal 2 9 97" xfId="38275" xr:uid="{00000000-0005-0000-0000-000098950000}"/>
    <cellStyle name="Normal 2 9 98" xfId="38276" xr:uid="{00000000-0005-0000-0000-000099950000}"/>
    <cellStyle name="Normal 2 9 99" xfId="38277" xr:uid="{00000000-0005-0000-0000-00009A950000}"/>
    <cellStyle name="Normal 2 90" xfId="38278" xr:uid="{00000000-0005-0000-0000-00009B950000}"/>
    <cellStyle name="Normal 2 91" xfId="38279" xr:uid="{00000000-0005-0000-0000-00009C950000}"/>
    <cellStyle name="Normal 2 92" xfId="38280" xr:uid="{00000000-0005-0000-0000-00009D950000}"/>
    <cellStyle name="Normal 2 93" xfId="38281" xr:uid="{00000000-0005-0000-0000-00009E950000}"/>
    <cellStyle name="Normal 2 94" xfId="38282" xr:uid="{00000000-0005-0000-0000-00009F950000}"/>
    <cellStyle name="Normal 2 95" xfId="38283" xr:uid="{00000000-0005-0000-0000-0000A0950000}"/>
    <cellStyle name="Normal 2 96" xfId="38284" xr:uid="{00000000-0005-0000-0000-0000A1950000}"/>
    <cellStyle name="Normal 2 97" xfId="38285" xr:uid="{00000000-0005-0000-0000-0000A2950000}"/>
    <cellStyle name="Normal 2 98" xfId="38286" xr:uid="{00000000-0005-0000-0000-0000A3950000}"/>
    <cellStyle name="Normal 2 99" xfId="38287" xr:uid="{00000000-0005-0000-0000-0000A4950000}"/>
    <cellStyle name="Normal 2_ADMD budget appendices 19-03-09" xfId="38288" xr:uid="{00000000-0005-0000-0000-0000A5950000}"/>
    <cellStyle name="Normal 20" xfId="38289" xr:uid="{00000000-0005-0000-0000-0000A6950000}"/>
    <cellStyle name="Normal 20 10" xfId="38290" xr:uid="{00000000-0005-0000-0000-0000A7950000}"/>
    <cellStyle name="Normal 20 100" xfId="38291" xr:uid="{00000000-0005-0000-0000-0000A8950000}"/>
    <cellStyle name="Normal 20 101" xfId="38292" xr:uid="{00000000-0005-0000-0000-0000A9950000}"/>
    <cellStyle name="Normal 20 102" xfId="38293" xr:uid="{00000000-0005-0000-0000-0000AA950000}"/>
    <cellStyle name="Normal 20 103" xfId="38294" xr:uid="{00000000-0005-0000-0000-0000AB950000}"/>
    <cellStyle name="Normal 20 104" xfId="38295" xr:uid="{00000000-0005-0000-0000-0000AC950000}"/>
    <cellStyle name="Normal 20 105" xfId="38296" xr:uid="{00000000-0005-0000-0000-0000AD950000}"/>
    <cellStyle name="Normal 20 106" xfId="38297" xr:uid="{00000000-0005-0000-0000-0000AE950000}"/>
    <cellStyle name="Normal 20 107" xfId="38298" xr:uid="{00000000-0005-0000-0000-0000AF950000}"/>
    <cellStyle name="Normal 20 108" xfId="38299" xr:uid="{00000000-0005-0000-0000-0000B0950000}"/>
    <cellStyle name="Normal 20 109" xfId="38300" xr:uid="{00000000-0005-0000-0000-0000B1950000}"/>
    <cellStyle name="Normal 20 11" xfId="38301" xr:uid="{00000000-0005-0000-0000-0000B2950000}"/>
    <cellStyle name="Normal 20 110" xfId="38302" xr:uid="{00000000-0005-0000-0000-0000B3950000}"/>
    <cellStyle name="Normal 20 111" xfId="38303" xr:uid="{00000000-0005-0000-0000-0000B4950000}"/>
    <cellStyle name="Normal 20 112" xfId="38304" xr:uid="{00000000-0005-0000-0000-0000B5950000}"/>
    <cellStyle name="Normal 20 113" xfId="38305" xr:uid="{00000000-0005-0000-0000-0000B6950000}"/>
    <cellStyle name="Normal 20 114" xfId="38306" xr:uid="{00000000-0005-0000-0000-0000B7950000}"/>
    <cellStyle name="Normal 20 115" xfId="38307" xr:uid="{00000000-0005-0000-0000-0000B8950000}"/>
    <cellStyle name="Normal 20 116" xfId="38308" xr:uid="{00000000-0005-0000-0000-0000B9950000}"/>
    <cellStyle name="Normal 20 117" xfId="38309" xr:uid="{00000000-0005-0000-0000-0000BA950000}"/>
    <cellStyle name="Normal 20 118" xfId="38310" xr:uid="{00000000-0005-0000-0000-0000BB950000}"/>
    <cellStyle name="Normal 20 119" xfId="38311" xr:uid="{00000000-0005-0000-0000-0000BC950000}"/>
    <cellStyle name="Normal 20 12" xfId="38312" xr:uid="{00000000-0005-0000-0000-0000BD950000}"/>
    <cellStyle name="Normal 20 120" xfId="38313" xr:uid="{00000000-0005-0000-0000-0000BE950000}"/>
    <cellStyle name="Normal 20 121" xfId="38314" xr:uid="{00000000-0005-0000-0000-0000BF950000}"/>
    <cellStyle name="Normal 20 122" xfId="38315" xr:uid="{00000000-0005-0000-0000-0000C0950000}"/>
    <cellStyle name="Normal 20 123" xfId="38316" xr:uid="{00000000-0005-0000-0000-0000C1950000}"/>
    <cellStyle name="Normal 20 124" xfId="38317" xr:uid="{00000000-0005-0000-0000-0000C2950000}"/>
    <cellStyle name="Normal 20 125" xfId="38318" xr:uid="{00000000-0005-0000-0000-0000C3950000}"/>
    <cellStyle name="Normal 20 126" xfId="38319" xr:uid="{00000000-0005-0000-0000-0000C4950000}"/>
    <cellStyle name="Normal 20 127" xfId="38320" xr:uid="{00000000-0005-0000-0000-0000C5950000}"/>
    <cellStyle name="Normal 20 128" xfId="38321" xr:uid="{00000000-0005-0000-0000-0000C6950000}"/>
    <cellStyle name="Normal 20 129" xfId="38322" xr:uid="{00000000-0005-0000-0000-0000C7950000}"/>
    <cellStyle name="Normal 20 13" xfId="38323" xr:uid="{00000000-0005-0000-0000-0000C8950000}"/>
    <cellStyle name="Normal 20 130" xfId="38324" xr:uid="{00000000-0005-0000-0000-0000C9950000}"/>
    <cellStyle name="Normal 20 131" xfId="38325" xr:uid="{00000000-0005-0000-0000-0000CA950000}"/>
    <cellStyle name="Normal 20 132" xfId="38326" xr:uid="{00000000-0005-0000-0000-0000CB950000}"/>
    <cellStyle name="Normal 20 133" xfId="38327" xr:uid="{00000000-0005-0000-0000-0000CC950000}"/>
    <cellStyle name="Normal 20 134" xfId="38328" xr:uid="{00000000-0005-0000-0000-0000CD950000}"/>
    <cellStyle name="Normal 20 135" xfId="38329" xr:uid="{00000000-0005-0000-0000-0000CE950000}"/>
    <cellStyle name="Normal 20 136" xfId="38330" xr:uid="{00000000-0005-0000-0000-0000CF950000}"/>
    <cellStyle name="Normal 20 137" xfId="38331" xr:uid="{00000000-0005-0000-0000-0000D0950000}"/>
    <cellStyle name="Normal 20 138" xfId="38332" xr:uid="{00000000-0005-0000-0000-0000D1950000}"/>
    <cellStyle name="Normal 20 139" xfId="38333" xr:uid="{00000000-0005-0000-0000-0000D2950000}"/>
    <cellStyle name="Normal 20 14" xfId="38334" xr:uid="{00000000-0005-0000-0000-0000D3950000}"/>
    <cellStyle name="Normal 20 140" xfId="38335" xr:uid="{00000000-0005-0000-0000-0000D4950000}"/>
    <cellStyle name="Normal 20 141" xfId="38336" xr:uid="{00000000-0005-0000-0000-0000D5950000}"/>
    <cellStyle name="Normal 20 142" xfId="38337" xr:uid="{00000000-0005-0000-0000-0000D6950000}"/>
    <cellStyle name="Normal 20 143" xfId="38338" xr:uid="{00000000-0005-0000-0000-0000D7950000}"/>
    <cellStyle name="Normal 20 144" xfId="38339" xr:uid="{00000000-0005-0000-0000-0000D8950000}"/>
    <cellStyle name="Normal 20 145" xfId="38340" xr:uid="{00000000-0005-0000-0000-0000D9950000}"/>
    <cellStyle name="Normal 20 146" xfId="38341" xr:uid="{00000000-0005-0000-0000-0000DA950000}"/>
    <cellStyle name="Normal 20 15" xfId="38342" xr:uid="{00000000-0005-0000-0000-0000DB950000}"/>
    <cellStyle name="Normal 20 16" xfId="38343" xr:uid="{00000000-0005-0000-0000-0000DC950000}"/>
    <cellStyle name="Normal 20 17" xfId="38344" xr:uid="{00000000-0005-0000-0000-0000DD950000}"/>
    <cellStyle name="Normal 20 18" xfId="38345" xr:uid="{00000000-0005-0000-0000-0000DE950000}"/>
    <cellStyle name="Normal 20 19" xfId="38346" xr:uid="{00000000-0005-0000-0000-0000DF950000}"/>
    <cellStyle name="Normal 20 2" xfId="38347" xr:uid="{00000000-0005-0000-0000-0000E0950000}"/>
    <cellStyle name="Normal 20 2 2" xfId="38348" xr:uid="{00000000-0005-0000-0000-0000E1950000}"/>
    <cellStyle name="Normal 20 2 3" xfId="38349" xr:uid="{00000000-0005-0000-0000-0000E2950000}"/>
    <cellStyle name="Normal 20 2 3 2" xfId="38350" xr:uid="{00000000-0005-0000-0000-0000E3950000}"/>
    <cellStyle name="Normal 20 2 3 3" xfId="38351" xr:uid="{00000000-0005-0000-0000-0000E4950000}"/>
    <cellStyle name="Normal 20 2 3 3 2" xfId="38352" xr:uid="{00000000-0005-0000-0000-0000E5950000}"/>
    <cellStyle name="Normal 20 2 3 3 2 2" xfId="38353" xr:uid="{00000000-0005-0000-0000-0000E6950000}"/>
    <cellStyle name="Normal 20 2 3 3 2 3" xfId="38354" xr:uid="{00000000-0005-0000-0000-0000E7950000}"/>
    <cellStyle name="Normal 20 2 3 3 2 4" xfId="38355" xr:uid="{00000000-0005-0000-0000-0000E8950000}"/>
    <cellStyle name="Normal 20 2 4" xfId="38356" xr:uid="{00000000-0005-0000-0000-0000E9950000}"/>
    <cellStyle name="Normal 20 2 4 2" xfId="38357" xr:uid="{00000000-0005-0000-0000-0000EA950000}"/>
    <cellStyle name="Normal 20 2 4 2 2" xfId="38358" xr:uid="{00000000-0005-0000-0000-0000EB950000}"/>
    <cellStyle name="Normal 20 2 4 2 2 2" xfId="38359" xr:uid="{00000000-0005-0000-0000-0000EC950000}"/>
    <cellStyle name="Normal 20 2 4 2 2 3" xfId="38360" xr:uid="{00000000-0005-0000-0000-0000ED950000}"/>
    <cellStyle name="Normal 20 2 5" xfId="38361" xr:uid="{00000000-0005-0000-0000-0000EE950000}"/>
    <cellStyle name="Normal 20 2 6" xfId="38362" xr:uid="{00000000-0005-0000-0000-0000EF950000}"/>
    <cellStyle name="Normal 20 20" xfId="38363" xr:uid="{00000000-0005-0000-0000-0000F0950000}"/>
    <cellStyle name="Normal 20 21" xfId="38364" xr:uid="{00000000-0005-0000-0000-0000F1950000}"/>
    <cellStyle name="Normal 20 22" xfId="38365" xr:uid="{00000000-0005-0000-0000-0000F2950000}"/>
    <cellStyle name="Normal 20 23" xfId="38366" xr:uid="{00000000-0005-0000-0000-0000F3950000}"/>
    <cellStyle name="Normal 20 24" xfId="38367" xr:uid="{00000000-0005-0000-0000-0000F4950000}"/>
    <cellStyle name="Normal 20 25" xfId="38368" xr:uid="{00000000-0005-0000-0000-0000F5950000}"/>
    <cellStyle name="Normal 20 26" xfId="38369" xr:uid="{00000000-0005-0000-0000-0000F6950000}"/>
    <cellStyle name="Normal 20 27" xfId="38370" xr:uid="{00000000-0005-0000-0000-0000F7950000}"/>
    <cellStyle name="Normal 20 28" xfId="38371" xr:uid="{00000000-0005-0000-0000-0000F8950000}"/>
    <cellStyle name="Normal 20 29" xfId="38372" xr:uid="{00000000-0005-0000-0000-0000F9950000}"/>
    <cellStyle name="Normal 20 3" xfId="38373" xr:uid="{00000000-0005-0000-0000-0000FA950000}"/>
    <cellStyle name="Normal 20 3 2" xfId="38374" xr:uid="{00000000-0005-0000-0000-0000FB950000}"/>
    <cellStyle name="Normal 20 3 3" xfId="38375" xr:uid="{00000000-0005-0000-0000-0000FC950000}"/>
    <cellStyle name="Normal 20 3 4" xfId="38376" xr:uid="{00000000-0005-0000-0000-0000FD950000}"/>
    <cellStyle name="Normal 20 3 5" xfId="38377" xr:uid="{00000000-0005-0000-0000-0000FE950000}"/>
    <cellStyle name="Normal 20 30" xfId="38378" xr:uid="{00000000-0005-0000-0000-0000FF950000}"/>
    <cellStyle name="Normal 20 31" xfId="38379" xr:uid="{00000000-0005-0000-0000-000000960000}"/>
    <cellStyle name="Normal 20 32" xfId="38380" xr:uid="{00000000-0005-0000-0000-000001960000}"/>
    <cellStyle name="Normal 20 33" xfId="38381" xr:uid="{00000000-0005-0000-0000-000002960000}"/>
    <cellStyle name="Normal 20 34" xfId="38382" xr:uid="{00000000-0005-0000-0000-000003960000}"/>
    <cellStyle name="Normal 20 35" xfId="38383" xr:uid="{00000000-0005-0000-0000-000004960000}"/>
    <cellStyle name="Normal 20 36" xfId="38384" xr:uid="{00000000-0005-0000-0000-000005960000}"/>
    <cellStyle name="Normal 20 37" xfId="38385" xr:uid="{00000000-0005-0000-0000-000006960000}"/>
    <cellStyle name="Normal 20 38" xfId="38386" xr:uid="{00000000-0005-0000-0000-000007960000}"/>
    <cellStyle name="Normal 20 39" xfId="38387" xr:uid="{00000000-0005-0000-0000-000008960000}"/>
    <cellStyle name="Normal 20 4" xfId="38388" xr:uid="{00000000-0005-0000-0000-000009960000}"/>
    <cellStyle name="Normal 20 4 2" xfId="38389" xr:uid="{00000000-0005-0000-0000-00000A960000}"/>
    <cellStyle name="Normal 20 4 3" xfId="38390" xr:uid="{00000000-0005-0000-0000-00000B960000}"/>
    <cellStyle name="Normal 20 4 4" xfId="38391" xr:uid="{00000000-0005-0000-0000-00000C960000}"/>
    <cellStyle name="Normal 20 4 5" xfId="38392" xr:uid="{00000000-0005-0000-0000-00000D960000}"/>
    <cellStyle name="Normal 20 40" xfId="38393" xr:uid="{00000000-0005-0000-0000-00000E960000}"/>
    <cellStyle name="Normal 20 41" xfId="38394" xr:uid="{00000000-0005-0000-0000-00000F960000}"/>
    <cellStyle name="Normal 20 42" xfId="38395" xr:uid="{00000000-0005-0000-0000-000010960000}"/>
    <cellStyle name="Normal 20 43" xfId="38396" xr:uid="{00000000-0005-0000-0000-000011960000}"/>
    <cellStyle name="Normal 20 44" xfId="38397" xr:uid="{00000000-0005-0000-0000-000012960000}"/>
    <cellStyle name="Normal 20 45" xfId="38398" xr:uid="{00000000-0005-0000-0000-000013960000}"/>
    <cellStyle name="Normal 20 46" xfId="38399" xr:uid="{00000000-0005-0000-0000-000014960000}"/>
    <cellStyle name="Normal 20 47" xfId="38400" xr:uid="{00000000-0005-0000-0000-000015960000}"/>
    <cellStyle name="Normal 20 48" xfId="38401" xr:uid="{00000000-0005-0000-0000-000016960000}"/>
    <cellStyle name="Normal 20 49" xfId="38402" xr:uid="{00000000-0005-0000-0000-000017960000}"/>
    <cellStyle name="Normal 20 5" xfId="38403" xr:uid="{00000000-0005-0000-0000-000018960000}"/>
    <cellStyle name="Normal 20 5 2" xfId="38404" xr:uid="{00000000-0005-0000-0000-000019960000}"/>
    <cellStyle name="Normal 20 5 3" xfId="38405" xr:uid="{00000000-0005-0000-0000-00001A960000}"/>
    <cellStyle name="Normal 20 5 4" xfId="38406" xr:uid="{00000000-0005-0000-0000-00001B960000}"/>
    <cellStyle name="Normal 20 5 5" xfId="38407" xr:uid="{00000000-0005-0000-0000-00001C960000}"/>
    <cellStyle name="Normal 20 50" xfId="38408" xr:uid="{00000000-0005-0000-0000-00001D960000}"/>
    <cellStyle name="Normal 20 51" xfId="38409" xr:uid="{00000000-0005-0000-0000-00001E960000}"/>
    <cellStyle name="Normal 20 52" xfId="38410" xr:uid="{00000000-0005-0000-0000-00001F960000}"/>
    <cellStyle name="Normal 20 53" xfId="38411" xr:uid="{00000000-0005-0000-0000-000020960000}"/>
    <cellStyle name="Normal 20 54" xfId="38412" xr:uid="{00000000-0005-0000-0000-000021960000}"/>
    <cellStyle name="Normal 20 55" xfId="38413" xr:uid="{00000000-0005-0000-0000-000022960000}"/>
    <cellStyle name="Normal 20 56" xfId="38414" xr:uid="{00000000-0005-0000-0000-000023960000}"/>
    <cellStyle name="Normal 20 57" xfId="38415" xr:uid="{00000000-0005-0000-0000-000024960000}"/>
    <cellStyle name="Normal 20 58" xfId="38416" xr:uid="{00000000-0005-0000-0000-000025960000}"/>
    <cellStyle name="Normal 20 59" xfId="38417" xr:uid="{00000000-0005-0000-0000-000026960000}"/>
    <cellStyle name="Normal 20 6" xfId="38418" xr:uid="{00000000-0005-0000-0000-000027960000}"/>
    <cellStyle name="Normal 20 60" xfId="38419" xr:uid="{00000000-0005-0000-0000-000028960000}"/>
    <cellStyle name="Normal 20 61" xfId="38420" xr:uid="{00000000-0005-0000-0000-000029960000}"/>
    <cellStyle name="Normal 20 62" xfId="38421" xr:uid="{00000000-0005-0000-0000-00002A960000}"/>
    <cellStyle name="Normal 20 63" xfId="38422" xr:uid="{00000000-0005-0000-0000-00002B960000}"/>
    <cellStyle name="Normal 20 64" xfId="38423" xr:uid="{00000000-0005-0000-0000-00002C960000}"/>
    <cellStyle name="Normal 20 65" xfId="38424" xr:uid="{00000000-0005-0000-0000-00002D960000}"/>
    <cellStyle name="Normal 20 66" xfId="38425" xr:uid="{00000000-0005-0000-0000-00002E960000}"/>
    <cellStyle name="Normal 20 67" xfId="38426" xr:uid="{00000000-0005-0000-0000-00002F960000}"/>
    <cellStyle name="Normal 20 68" xfId="38427" xr:uid="{00000000-0005-0000-0000-000030960000}"/>
    <cellStyle name="Normal 20 69" xfId="38428" xr:uid="{00000000-0005-0000-0000-000031960000}"/>
    <cellStyle name="Normal 20 7" xfId="38429" xr:uid="{00000000-0005-0000-0000-000032960000}"/>
    <cellStyle name="Normal 20 70" xfId="38430" xr:uid="{00000000-0005-0000-0000-000033960000}"/>
    <cellStyle name="Normal 20 71" xfId="38431" xr:uid="{00000000-0005-0000-0000-000034960000}"/>
    <cellStyle name="Normal 20 72" xfId="38432" xr:uid="{00000000-0005-0000-0000-000035960000}"/>
    <cellStyle name="Normal 20 73" xfId="38433" xr:uid="{00000000-0005-0000-0000-000036960000}"/>
    <cellStyle name="Normal 20 74" xfId="38434" xr:uid="{00000000-0005-0000-0000-000037960000}"/>
    <cellStyle name="Normal 20 75" xfId="38435" xr:uid="{00000000-0005-0000-0000-000038960000}"/>
    <cellStyle name="Normal 20 76" xfId="38436" xr:uid="{00000000-0005-0000-0000-000039960000}"/>
    <cellStyle name="Normal 20 77" xfId="38437" xr:uid="{00000000-0005-0000-0000-00003A960000}"/>
    <cellStyle name="Normal 20 78" xfId="38438" xr:uid="{00000000-0005-0000-0000-00003B960000}"/>
    <cellStyle name="Normal 20 79" xfId="38439" xr:uid="{00000000-0005-0000-0000-00003C960000}"/>
    <cellStyle name="Normal 20 8" xfId="38440" xr:uid="{00000000-0005-0000-0000-00003D960000}"/>
    <cellStyle name="Normal 20 80" xfId="38441" xr:uid="{00000000-0005-0000-0000-00003E960000}"/>
    <cellStyle name="Normal 20 81" xfId="38442" xr:uid="{00000000-0005-0000-0000-00003F960000}"/>
    <cellStyle name="Normal 20 82" xfId="38443" xr:uid="{00000000-0005-0000-0000-000040960000}"/>
    <cellStyle name="Normal 20 83" xfId="38444" xr:uid="{00000000-0005-0000-0000-000041960000}"/>
    <cellStyle name="Normal 20 84" xfId="38445" xr:uid="{00000000-0005-0000-0000-000042960000}"/>
    <cellStyle name="Normal 20 85" xfId="38446" xr:uid="{00000000-0005-0000-0000-000043960000}"/>
    <cellStyle name="Normal 20 86" xfId="38447" xr:uid="{00000000-0005-0000-0000-000044960000}"/>
    <cellStyle name="Normal 20 87" xfId="38448" xr:uid="{00000000-0005-0000-0000-000045960000}"/>
    <cellStyle name="Normal 20 88" xfId="38449" xr:uid="{00000000-0005-0000-0000-000046960000}"/>
    <cellStyle name="Normal 20 89" xfId="38450" xr:uid="{00000000-0005-0000-0000-000047960000}"/>
    <cellStyle name="Normal 20 9" xfId="38451" xr:uid="{00000000-0005-0000-0000-000048960000}"/>
    <cellStyle name="Normal 20 90" xfId="38452" xr:uid="{00000000-0005-0000-0000-000049960000}"/>
    <cellStyle name="Normal 20 91" xfId="38453" xr:uid="{00000000-0005-0000-0000-00004A960000}"/>
    <cellStyle name="Normal 20 92" xfId="38454" xr:uid="{00000000-0005-0000-0000-00004B960000}"/>
    <cellStyle name="Normal 20 93" xfId="38455" xr:uid="{00000000-0005-0000-0000-00004C960000}"/>
    <cellStyle name="Normal 20 94" xfId="38456" xr:uid="{00000000-0005-0000-0000-00004D960000}"/>
    <cellStyle name="Normal 20 95" xfId="38457" xr:uid="{00000000-0005-0000-0000-00004E960000}"/>
    <cellStyle name="Normal 20 96" xfId="38458" xr:uid="{00000000-0005-0000-0000-00004F960000}"/>
    <cellStyle name="Normal 20 97" xfId="38459" xr:uid="{00000000-0005-0000-0000-000050960000}"/>
    <cellStyle name="Normal 20 98" xfId="38460" xr:uid="{00000000-0005-0000-0000-000051960000}"/>
    <cellStyle name="Normal 20 99" xfId="38461" xr:uid="{00000000-0005-0000-0000-000052960000}"/>
    <cellStyle name="Normal 21" xfId="38462" xr:uid="{00000000-0005-0000-0000-000053960000}"/>
    <cellStyle name="Normal 21 2" xfId="38463" xr:uid="{00000000-0005-0000-0000-000054960000}"/>
    <cellStyle name="Normal 21 2 2" xfId="38464" xr:uid="{00000000-0005-0000-0000-000055960000}"/>
    <cellStyle name="Normal 21 2 3" xfId="38465" xr:uid="{00000000-0005-0000-0000-000056960000}"/>
    <cellStyle name="Normal 21 2 4" xfId="38466" xr:uid="{00000000-0005-0000-0000-000057960000}"/>
    <cellStyle name="Normal 21 2 5" xfId="38467" xr:uid="{00000000-0005-0000-0000-000058960000}"/>
    <cellStyle name="Normal 21 3" xfId="38468" xr:uid="{00000000-0005-0000-0000-000059960000}"/>
    <cellStyle name="Normal 21 3 2" xfId="38469" xr:uid="{00000000-0005-0000-0000-00005A960000}"/>
    <cellStyle name="Normal 21 3 3" xfId="38470" xr:uid="{00000000-0005-0000-0000-00005B960000}"/>
    <cellStyle name="Normal 21 3 4" xfId="38471" xr:uid="{00000000-0005-0000-0000-00005C960000}"/>
    <cellStyle name="Normal 21 3 5" xfId="38472" xr:uid="{00000000-0005-0000-0000-00005D960000}"/>
    <cellStyle name="Normal 21 4" xfId="38473" xr:uid="{00000000-0005-0000-0000-00005E960000}"/>
    <cellStyle name="Normal 21 4 2" xfId="38474" xr:uid="{00000000-0005-0000-0000-00005F960000}"/>
    <cellStyle name="Normal 21 4 3" xfId="38475" xr:uid="{00000000-0005-0000-0000-000060960000}"/>
    <cellStyle name="Normal 21 4 4" xfId="38476" xr:uid="{00000000-0005-0000-0000-000061960000}"/>
    <cellStyle name="Normal 21 4 5" xfId="38477" xr:uid="{00000000-0005-0000-0000-000062960000}"/>
    <cellStyle name="Normal 21 5" xfId="38478" xr:uid="{00000000-0005-0000-0000-000063960000}"/>
    <cellStyle name="Normal 21 5 2" xfId="38479" xr:uid="{00000000-0005-0000-0000-000064960000}"/>
    <cellStyle name="Normal 21 5 3" xfId="38480" xr:uid="{00000000-0005-0000-0000-000065960000}"/>
    <cellStyle name="Normal 21 5 4" xfId="38481" xr:uid="{00000000-0005-0000-0000-000066960000}"/>
    <cellStyle name="Normal 21 5 5" xfId="38482" xr:uid="{00000000-0005-0000-0000-000067960000}"/>
    <cellStyle name="Normal 21 6" xfId="38483" xr:uid="{00000000-0005-0000-0000-000068960000}"/>
    <cellStyle name="Normal 21 7" xfId="38484" xr:uid="{00000000-0005-0000-0000-000069960000}"/>
    <cellStyle name="Normal 21 8" xfId="38485" xr:uid="{00000000-0005-0000-0000-00006A960000}"/>
    <cellStyle name="Normal 21 9" xfId="38486" xr:uid="{00000000-0005-0000-0000-00006B960000}"/>
    <cellStyle name="Normal 22" xfId="38487" xr:uid="{00000000-0005-0000-0000-00006C960000}"/>
    <cellStyle name="Normal 22 10" xfId="38488" xr:uid="{00000000-0005-0000-0000-00006D960000}"/>
    <cellStyle name="Normal 22 100" xfId="38489" xr:uid="{00000000-0005-0000-0000-00006E960000}"/>
    <cellStyle name="Normal 22 101" xfId="38490" xr:uid="{00000000-0005-0000-0000-00006F960000}"/>
    <cellStyle name="Normal 22 102" xfId="38491" xr:uid="{00000000-0005-0000-0000-000070960000}"/>
    <cellStyle name="Normal 22 103" xfId="38492" xr:uid="{00000000-0005-0000-0000-000071960000}"/>
    <cellStyle name="Normal 22 104" xfId="38493" xr:uid="{00000000-0005-0000-0000-000072960000}"/>
    <cellStyle name="Normal 22 105" xfId="38494" xr:uid="{00000000-0005-0000-0000-000073960000}"/>
    <cellStyle name="Normal 22 106" xfId="38495" xr:uid="{00000000-0005-0000-0000-000074960000}"/>
    <cellStyle name="Normal 22 107" xfId="38496" xr:uid="{00000000-0005-0000-0000-000075960000}"/>
    <cellStyle name="Normal 22 108" xfId="38497" xr:uid="{00000000-0005-0000-0000-000076960000}"/>
    <cellStyle name="Normal 22 109" xfId="38498" xr:uid="{00000000-0005-0000-0000-000077960000}"/>
    <cellStyle name="Normal 22 11" xfId="38499" xr:uid="{00000000-0005-0000-0000-000078960000}"/>
    <cellStyle name="Normal 22 110" xfId="38500" xr:uid="{00000000-0005-0000-0000-000079960000}"/>
    <cellStyle name="Normal 22 111" xfId="38501" xr:uid="{00000000-0005-0000-0000-00007A960000}"/>
    <cellStyle name="Normal 22 112" xfId="38502" xr:uid="{00000000-0005-0000-0000-00007B960000}"/>
    <cellStyle name="Normal 22 113" xfId="38503" xr:uid="{00000000-0005-0000-0000-00007C960000}"/>
    <cellStyle name="Normal 22 114" xfId="38504" xr:uid="{00000000-0005-0000-0000-00007D960000}"/>
    <cellStyle name="Normal 22 115" xfId="38505" xr:uid="{00000000-0005-0000-0000-00007E960000}"/>
    <cellStyle name="Normal 22 116" xfId="38506" xr:uid="{00000000-0005-0000-0000-00007F960000}"/>
    <cellStyle name="Normal 22 117" xfId="38507" xr:uid="{00000000-0005-0000-0000-000080960000}"/>
    <cellStyle name="Normal 22 118" xfId="38508" xr:uid="{00000000-0005-0000-0000-000081960000}"/>
    <cellStyle name="Normal 22 119" xfId="38509" xr:uid="{00000000-0005-0000-0000-000082960000}"/>
    <cellStyle name="Normal 22 12" xfId="38510" xr:uid="{00000000-0005-0000-0000-000083960000}"/>
    <cellStyle name="Normal 22 120" xfId="38511" xr:uid="{00000000-0005-0000-0000-000084960000}"/>
    <cellStyle name="Normal 22 121" xfId="38512" xr:uid="{00000000-0005-0000-0000-000085960000}"/>
    <cellStyle name="Normal 22 122" xfId="38513" xr:uid="{00000000-0005-0000-0000-000086960000}"/>
    <cellStyle name="Normal 22 123" xfId="38514" xr:uid="{00000000-0005-0000-0000-000087960000}"/>
    <cellStyle name="Normal 22 124" xfId="38515" xr:uid="{00000000-0005-0000-0000-000088960000}"/>
    <cellStyle name="Normal 22 125" xfId="38516" xr:uid="{00000000-0005-0000-0000-000089960000}"/>
    <cellStyle name="Normal 22 126" xfId="38517" xr:uid="{00000000-0005-0000-0000-00008A960000}"/>
    <cellStyle name="Normal 22 127" xfId="38518" xr:uid="{00000000-0005-0000-0000-00008B960000}"/>
    <cellStyle name="Normal 22 128" xfId="38519" xr:uid="{00000000-0005-0000-0000-00008C960000}"/>
    <cellStyle name="Normal 22 129" xfId="38520" xr:uid="{00000000-0005-0000-0000-00008D960000}"/>
    <cellStyle name="Normal 22 13" xfId="38521" xr:uid="{00000000-0005-0000-0000-00008E960000}"/>
    <cellStyle name="Normal 22 130" xfId="38522" xr:uid="{00000000-0005-0000-0000-00008F960000}"/>
    <cellStyle name="Normal 22 131" xfId="38523" xr:uid="{00000000-0005-0000-0000-000090960000}"/>
    <cellStyle name="Normal 22 132" xfId="38524" xr:uid="{00000000-0005-0000-0000-000091960000}"/>
    <cellStyle name="Normal 22 133" xfId="38525" xr:uid="{00000000-0005-0000-0000-000092960000}"/>
    <cellStyle name="Normal 22 134" xfId="38526" xr:uid="{00000000-0005-0000-0000-000093960000}"/>
    <cellStyle name="Normal 22 135" xfId="38527" xr:uid="{00000000-0005-0000-0000-000094960000}"/>
    <cellStyle name="Normal 22 136" xfId="38528" xr:uid="{00000000-0005-0000-0000-000095960000}"/>
    <cellStyle name="Normal 22 137" xfId="38529" xr:uid="{00000000-0005-0000-0000-000096960000}"/>
    <cellStyle name="Normal 22 138" xfId="38530" xr:uid="{00000000-0005-0000-0000-000097960000}"/>
    <cellStyle name="Normal 22 139" xfId="38531" xr:uid="{00000000-0005-0000-0000-000098960000}"/>
    <cellStyle name="Normal 22 14" xfId="38532" xr:uid="{00000000-0005-0000-0000-000099960000}"/>
    <cellStyle name="Normal 22 140" xfId="38533" xr:uid="{00000000-0005-0000-0000-00009A960000}"/>
    <cellStyle name="Normal 22 141" xfId="38534" xr:uid="{00000000-0005-0000-0000-00009B960000}"/>
    <cellStyle name="Normal 22 15" xfId="38535" xr:uid="{00000000-0005-0000-0000-00009C960000}"/>
    <cellStyle name="Normal 22 16" xfId="38536" xr:uid="{00000000-0005-0000-0000-00009D960000}"/>
    <cellStyle name="Normal 22 17" xfId="38537" xr:uid="{00000000-0005-0000-0000-00009E960000}"/>
    <cellStyle name="Normal 22 18" xfId="38538" xr:uid="{00000000-0005-0000-0000-00009F960000}"/>
    <cellStyle name="Normal 22 19" xfId="38539" xr:uid="{00000000-0005-0000-0000-0000A0960000}"/>
    <cellStyle name="Normal 22 2" xfId="38540" xr:uid="{00000000-0005-0000-0000-0000A1960000}"/>
    <cellStyle name="Normal 22 20" xfId="38541" xr:uid="{00000000-0005-0000-0000-0000A2960000}"/>
    <cellStyle name="Normal 22 21" xfId="38542" xr:uid="{00000000-0005-0000-0000-0000A3960000}"/>
    <cellStyle name="Normal 22 22" xfId="38543" xr:uid="{00000000-0005-0000-0000-0000A4960000}"/>
    <cellStyle name="Normal 22 23" xfId="38544" xr:uid="{00000000-0005-0000-0000-0000A5960000}"/>
    <cellStyle name="Normal 22 24" xfId="38545" xr:uid="{00000000-0005-0000-0000-0000A6960000}"/>
    <cellStyle name="Normal 22 25" xfId="38546" xr:uid="{00000000-0005-0000-0000-0000A7960000}"/>
    <cellStyle name="Normal 22 26" xfId="38547" xr:uid="{00000000-0005-0000-0000-0000A8960000}"/>
    <cellStyle name="Normal 22 27" xfId="38548" xr:uid="{00000000-0005-0000-0000-0000A9960000}"/>
    <cellStyle name="Normal 22 28" xfId="38549" xr:uid="{00000000-0005-0000-0000-0000AA960000}"/>
    <cellStyle name="Normal 22 29" xfId="38550" xr:uid="{00000000-0005-0000-0000-0000AB960000}"/>
    <cellStyle name="Normal 22 3" xfId="38551" xr:uid="{00000000-0005-0000-0000-0000AC960000}"/>
    <cellStyle name="Normal 22 30" xfId="38552" xr:uid="{00000000-0005-0000-0000-0000AD960000}"/>
    <cellStyle name="Normal 22 31" xfId="38553" xr:uid="{00000000-0005-0000-0000-0000AE960000}"/>
    <cellStyle name="Normal 22 32" xfId="38554" xr:uid="{00000000-0005-0000-0000-0000AF960000}"/>
    <cellStyle name="Normal 22 33" xfId="38555" xr:uid="{00000000-0005-0000-0000-0000B0960000}"/>
    <cellStyle name="Normal 22 34" xfId="38556" xr:uid="{00000000-0005-0000-0000-0000B1960000}"/>
    <cellStyle name="Normal 22 35" xfId="38557" xr:uid="{00000000-0005-0000-0000-0000B2960000}"/>
    <cellStyle name="Normal 22 36" xfId="38558" xr:uid="{00000000-0005-0000-0000-0000B3960000}"/>
    <cellStyle name="Normal 22 37" xfId="38559" xr:uid="{00000000-0005-0000-0000-0000B4960000}"/>
    <cellStyle name="Normal 22 38" xfId="38560" xr:uid="{00000000-0005-0000-0000-0000B5960000}"/>
    <cellStyle name="Normal 22 39" xfId="38561" xr:uid="{00000000-0005-0000-0000-0000B6960000}"/>
    <cellStyle name="Normal 22 4" xfId="38562" xr:uid="{00000000-0005-0000-0000-0000B7960000}"/>
    <cellStyle name="Normal 22 40" xfId="38563" xr:uid="{00000000-0005-0000-0000-0000B8960000}"/>
    <cellStyle name="Normal 22 41" xfId="38564" xr:uid="{00000000-0005-0000-0000-0000B9960000}"/>
    <cellStyle name="Normal 22 42" xfId="38565" xr:uid="{00000000-0005-0000-0000-0000BA960000}"/>
    <cellStyle name="Normal 22 43" xfId="38566" xr:uid="{00000000-0005-0000-0000-0000BB960000}"/>
    <cellStyle name="Normal 22 44" xfId="38567" xr:uid="{00000000-0005-0000-0000-0000BC960000}"/>
    <cellStyle name="Normal 22 45" xfId="38568" xr:uid="{00000000-0005-0000-0000-0000BD960000}"/>
    <cellStyle name="Normal 22 46" xfId="38569" xr:uid="{00000000-0005-0000-0000-0000BE960000}"/>
    <cellStyle name="Normal 22 47" xfId="38570" xr:uid="{00000000-0005-0000-0000-0000BF960000}"/>
    <cellStyle name="Normal 22 48" xfId="38571" xr:uid="{00000000-0005-0000-0000-0000C0960000}"/>
    <cellStyle name="Normal 22 49" xfId="38572" xr:uid="{00000000-0005-0000-0000-0000C1960000}"/>
    <cellStyle name="Normal 22 5" xfId="38573" xr:uid="{00000000-0005-0000-0000-0000C2960000}"/>
    <cellStyle name="Normal 22 50" xfId="38574" xr:uid="{00000000-0005-0000-0000-0000C3960000}"/>
    <cellStyle name="Normal 22 51" xfId="38575" xr:uid="{00000000-0005-0000-0000-0000C4960000}"/>
    <cellStyle name="Normal 22 52" xfId="38576" xr:uid="{00000000-0005-0000-0000-0000C5960000}"/>
    <cellStyle name="Normal 22 53" xfId="38577" xr:uid="{00000000-0005-0000-0000-0000C6960000}"/>
    <cellStyle name="Normal 22 54" xfId="38578" xr:uid="{00000000-0005-0000-0000-0000C7960000}"/>
    <cellStyle name="Normal 22 55" xfId="38579" xr:uid="{00000000-0005-0000-0000-0000C8960000}"/>
    <cellStyle name="Normal 22 56" xfId="38580" xr:uid="{00000000-0005-0000-0000-0000C9960000}"/>
    <cellStyle name="Normal 22 57" xfId="38581" xr:uid="{00000000-0005-0000-0000-0000CA960000}"/>
    <cellStyle name="Normal 22 58" xfId="38582" xr:uid="{00000000-0005-0000-0000-0000CB960000}"/>
    <cellStyle name="Normal 22 59" xfId="38583" xr:uid="{00000000-0005-0000-0000-0000CC960000}"/>
    <cellStyle name="Normal 22 6" xfId="38584" xr:uid="{00000000-0005-0000-0000-0000CD960000}"/>
    <cellStyle name="Normal 22 60" xfId="38585" xr:uid="{00000000-0005-0000-0000-0000CE960000}"/>
    <cellStyle name="Normal 22 61" xfId="38586" xr:uid="{00000000-0005-0000-0000-0000CF960000}"/>
    <cellStyle name="Normal 22 62" xfId="38587" xr:uid="{00000000-0005-0000-0000-0000D0960000}"/>
    <cellStyle name="Normal 22 63" xfId="38588" xr:uid="{00000000-0005-0000-0000-0000D1960000}"/>
    <cellStyle name="Normal 22 64" xfId="38589" xr:uid="{00000000-0005-0000-0000-0000D2960000}"/>
    <cellStyle name="Normal 22 65" xfId="38590" xr:uid="{00000000-0005-0000-0000-0000D3960000}"/>
    <cellStyle name="Normal 22 66" xfId="38591" xr:uid="{00000000-0005-0000-0000-0000D4960000}"/>
    <cellStyle name="Normal 22 67" xfId="38592" xr:uid="{00000000-0005-0000-0000-0000D5960000}"/>
    <cellStyle name="Normal 22 68" xfId="38593" xr:uid="{00000000-0005-0000-0000-0000D6960000}"/>
    <cellStyle name="Normal 22 69" xfId="38594" xr:uid="{00000000-0005-0000-0000-0000D7960000}"/>
    <cellStyle name="Normal 22 7" xfId="38595" xr:uid="{00000000-0005-0000-0000-0000D8960000}"/>
    <cellStyle name="Normal 22 70" xfId="38596" xr:uid="{00000000-0005-0000-0000-0000D9960000}"/>
    <cellStyle name="Normal 22 71" xfId="38597" xr:uid="{00000000-0005-0000-0000-0000DA960000}"/>
    <cellStyle name="Normal 22 72" xfId="38598" xr:uid="{00000000-0005-0000-0000-0000DB960000}"/>
    <cellStyle name="Normal 22 73" xfId="38599" xr:uid="{00000000-0005-0000-0000-0000DC960000}"/>
    <cellStyle name="Normal 22 74" xfId="38600" xr:uid="{00000000-0005-0000-0000-0000DD960000}"/>
    <cellStyle name="Normal 22 75" xfId="38601" xr:uid="{00000000-0005-0000-0000-0000DE960000}"/>
    <cellStyle name="Normal 22 76" xfId="38602" xr:uid="{00000000-0005-0000-0000-0000DF960000}"/>
    <cellStyle name="Normal 22 77" xfId="38603" xr:uid="{00000000-0005-0000-0000-0000E0960000}"/>
    <cellStyle name="Normal 22 78" xfId="38604" xr:uid="{00000000-0005-0000-0000-0000E1960000}"/>
    <cellStyle name="Normal 22 79" xfId="38605" xr:uid="{00000000-0005-0000-0000-0000E2960000}"/>
    <cellStyle name="Normal 22 8" xfId="38606" xr:uid="{00000000-0005-0000-0000-0000E3960000}"/>
    <cellStyle name="Normal 22 80" xfId="38607" xr:uid="{00000000-0005-0000-0000-0000E4960000}"/>
    <cellStyle name="Normal 22 81" xfId="38608" xr:uid="{00000000-0005-0000-0000-0000E5960000}"/>
    <cellStyle name="Normal 22 82" xfId="38609" xr:uid="{00000000-0005-0000-0000-0000E6960000}"/>
    <cellStyle name="Normal 22 83" xfId="38610" xr:uid="{00000000-0005-0000-0000-0000E7960000}"/>
    <cellStyle name="Normal 22 84" xfId="38611" xr:uid="{00000000-0005-0000-0000-0000E8960000}"/>
    <cellStyle name="Normal 22 85" xfId="38612" xr:uid="{00000000-0005-0000-0000-0000E9960000}"/>
    <cellStyle name="Normal 22 86" xfId="38613" xr:uid="{00000000-0005-0000-0000-0000EA960000}"/>
    <cellStyle name="Normal 22 87" xfId="38614" xr:uid="{00000000-0005-0000-0000-0000EB960000}"/>
    <cellStyle name="Normal 22 88" xfId="38615" xr:uid="{00000000-0005-0000-0000-0000EC960000}"/>
    <cellStyle name="Normal 22 89" xfId="38616" xr:uid="{00000000-0005-0000-0000-0000ED960000}"/>
    <cellStyle name="Normal 22 9" xfId="38617" xr:uid="{00000000-0005-0000-0000-0000EE960000}"/>
    <cellStyle name="Normal 22 90" xfId="38618" xr:uid="{00000000-0005-0000-0000-0000EF960000}"/>
    <cellStyle name="Normal 22 91" xfId="38619" xr:uid="{00000000-0005-0000-0000-0000F0960000}"/>
    <cellStyle name="Normal 22 92" xfId="38620" xr:uid="{00000000-0005-0000-0000-0000F1960000}"/>
    <cellStyle name="Normal 22 93" xfId="38621" xr:uid="{00000000-0005-0000-0000-0000F2960000}"/>
    <cellStyle name="Normal 22 94" xfId="38622" xr:uid="{00000000-0005-0000-0000-0000F3960000}"/>
    <cellStyle name="Normal 22 95" xfId="38623" xr:uid="{00000000-0005-0000-0000-0000F4960000}"/>
    <cellStyle name="Normal 22 96" xfId="38624" xr:uid="{00000000-0005-0000-0000-0000F5960000}"/>
    <cellStyle name="Normal 22 97" xfId="38625" xr:uid="{00000000-0005-0000-0000-0000F6960000}"/>
    <cellStyle name="Normal 22 98" xfId="38626" xr:uid="{00000000-0005-0000-0000-0000F7960000}"/>
    <cellStyle name="Normal 22 99" xfId="38627" xr:uid="{00000000-0005-0000-0000-0000F8960000}"/>
    <cellStyle name="Normal 23" xfId="38628" xr:uid="{00000000-0005-0000-0000-0000F9960000}"/>
    <cellStyle name="Normal 23 10" xfId="38629" xr:uid="{00000000-0005-0000-0000-0000FA960000}"/>
    <cellStyle name="Normal 23 100" xfId="38630" xr:uid="{00000000-0005-0000-0000-0000FB960000}"/>
    <cellStyle name="Normal 23 101" xfId="38631" xr:uid="{00000000-0005-0000-0000-0000FC960000}"/>
    <cellStyle name="Normal 23 102" xfId="38632" xr:uid="{00000000-0005-0000-0000-0000FD960000}"/>
    <cellStyle name="Normal 23 103" xfId="38633" xr:uid="{00000000-0005-0000-0000-0000FE960000}"/>
    <cellStyle name="Normal 23 104" xfId="38634" xr:uid="{00000000-0005-0000-0000-0000FF960000}"/>
    <cellStyle name="Normal 23 105" xfId="38635" xr:uid="{00000000-0005-0000-0000-000000970000}"/>
    <cellStyle name="Normal 23 106" xfId="38636" xr:uid="{00000000-0005-0000-0000-000001970000}"/>
    <cellStyle name="Normal 23 107" xfId="38637" xr:uid="{00000000-0005-0000-0000-000002970000}"/>
    <cellStyle name="Normal 23 108" xfId="38638" xr:uid="{00000000-0005-0000-0000-000003970000}"/>
    <cellStyle name="Normal 23 109" xfId="38639" xr:uid="{00000000-0005-0000-0000-000004970000}"/>
    <cellStyle name="Normal 23 11" xfId="38640" xr:uid="{00000000-0005-0000-0000-000005970000}"/>
    <cellStyle name="Normal 23 110" xfId="38641" xr:uid="{00000000-0005-0000-0000-000006970000}"/>
    <cellStyle name="Normal 23 111" xfId="38642" xr:uid="{00000000-0005-0000-0000-000007970000}"/>
    <cellStyle name="Normal 23 112" xfId="38643" xr:uid="{00000000-0005-0000-0000-000008970000}"/>
    <cellStyle name="Normal 23 113" xfId="38644" xr:uid="{00000000-0005-0000-0000-000009970000}"/>
    <cellStyle name="Normal 23 114" xfId="38645" xr:uid="{00000000-0005-0000-0000-00000A970000}"/>
    <cellStyle name="Normal 23 115" xfId="38646" xr:uid="{00000000-0005-0000-0000-00000B970000}"/>
    <cellStyle name="Normal 23 116" xfId="38647" xr:uid="{00000000-0005-0000-0000-00000C970000}"/>
    <cellStyle name="Normal 23 117" xfId="38648" xr:uid="{00000000-0005-0000-0000-00000D970000}"/>
    <cellStyle name="Normal 23 118" xfId="38649" xr:uid="{00000000-0005-0000-0000-00000E970000}"/>
    <cellStyle name="Normal 23 119" xfId="38650" xr:uid="{00000000-0005-0000-0000-00000F970000}"/>
    <cellStyle name="Normal 23 12" xfId="38651" xr:uid="{00000000-0005-0000-0000-000010970000}"/>
    <cellStyle name="Normal 23 120" xfId="38652" xr:uid="{00000000-0005-0000-0000-000011970000}"/>
    <cellStyle name="Normal 23 121" xfId="38653" xr:uid="{00000000-0005-0000-0000-000012970000}"/>
    <cellStyle name="Normal 23 122" xfId="38654" xr:uid="{00000000-0005-0000-0000-000013970000}"/>
    <cellStyle name="Normal 23 123" xfId="38655" xr:uid="{00000000-0005-0000-0000-000014970000}"/>
    <cellStyle name="Normal 23 124" xfId="38656" xr:uid="{00000000-0005-0000-0000-000015970000}"/>
    <cellStyle name="Normal 23 125" xfId="38657" xr:uid="{00000000-0005-0000-0000-000016970000}"/>
    <cellStyle name="Normal 23 126" xfId="38658" xr:uid="{00000000-0005-0000-0000-000017970000}"/>
    <cellStyle name="Normal 23 127" xfId="38659" xr:uid="{00000000-0005-0000-0000-000018970000}"/>
    <cellStyle name="Normal 23 128" xfId="38660" xr:uid="{00000000-0005-0000-0000-000019970000}"/>
    <cellStyle name="Normal 23 129" xfId="38661" xr:uid="{00000000-0005-0000-0000-00001A970000}"/>
    <cellStyle name="Normal 23 13" xfId="38662" xr:uid="{00000000-0005-0000-0000-00001B970000}"/>
    <cellStyle name="Normal 23 130" xfId="38663" xr:uid="{00000000-0005-0000-0000-00001C970000}"/>
    <cellStyle name="Normal 23 131" xfId="38664" xr:uid="{00000000-0005-0000-0000-00001D970000}"/>
    <cellStyle name="Normal 23 132" xfId="38665" xr:uid="{00000000-0005-0000-0000-00001E970000}"/>
    <cellStyle name="Normal 23 133" xfId="38666" xr:uid="{00000000-0005-0000-0000-00001F970000}"/>
    <cellStyle name="Normal 23 134" xfId="38667" xr:uid="{00000000-0005-0000-0000-000020970000}"/>
    <cellStyle name="Normal 23 135" xfId="38668" xr:uid="{00000000-0005-0000-0000-000021970000}"/>
    <cellStyle name="Normal 23 136" xfId="38669" xr:uid="{00000000-0005-0000-0000-000022970000}"/>
    <cellStyle name="Normal 23 137" xfId="38670" xr:uid="{00000000-0005-0000-0000-000023970000}"/>
    <cellStyle name="Normal 23 138" xfId="38671" xr:uid="{00000000-0005-0000-0000-000024970000}"/>
    <cellStyle name="Normal 23 139" xfId="38672" xr:uid="{00000000-0005-0000-0000-000025970000}"/>
    <cellStyle name="Normal 23 14" xfId="38673" xr:uid="{00000000-0005-0000-0000-000026970000}"/>
    <cellStyle name="Normal 23 140" xfId="38674" xr:uid="{00000000-0005-0000-0000-000027970000}"/>
    <cellStyle name="Normal 23 141" xfId="38675" xr:uid="{00000000-0005-0000-0000-000028970000}"/>
    <cellStyle name="Normal 23 15" xfId="38676" xr:uid="{00000000-0005-0000-0000-000029970000}"/>
    <cellStyle name="Normal 23 16" xfId="38677" xr:uid="{00000000-0005-0000-0000-00002A970000}"/>
    <cellStyle name="Normal 23 17" xfId="38678" xr:uid="{00000000-0005-0000-0000-00002B970000}"/>
    <cellStyle name="Normal 23 18" xfId="38679" xr:uid="{00000000-0005-0000-0000-00002C970000}"/>
    <cellStyle name="Normal 23 19" xfId="38680" xr:uid="{00000000-0005-0000-0000-00002D970000}"/>
    <cellStyle name="Normal 23 2" xfId="38681" xr:uid="{00000000-0005-0000-0000-00002E970000}"/>
    <cellStyle name="Normal 23 20" xfId="38682" xr:uid="{00000000-0005-0000-0000-00002F970000}"/>
    <cellStyle name="Normal 23 21" xfId="38683" xr:uid="{00000000-0005-0000-0000-000030970000}"/>
    <cellStyle name="Normal 23 22" xfId="38684" xr:uid="{00000000-0005-0000-0000-000031970000}"/>
    <cellStyle name="Normal 23 23" xfId="38685" xr:uid="{00000000-0005-0000-0000-000032970000}"/>
    <cellStyle name="Normal 23 24" xfId="38686" xr:uid="{00000000-0005-0000-0000-000033970000}"/>
    <cellStyle name="Normal 23 25" xfId="38687" xr:uid="{00000000-0005-0000-0000-000034970000}"/>
    <cellStyle name="Normal 23 26" xfId="38688" xr:uid="{00000000-0005-0000-0000-000035970000}"/>
    <cellStyle name="Normal 23 27" xfId="38689" xr:uid="{00000000-0005-0000-0000-000036970000}"/>
    <cellStyle name="Normal 23 28" xfId="38690" xr:uid="{00000000-0005-0000-0000-000037970000}"/>
    <cellStyle name="Normal 23 29" xfId="38691" xr:uid="{00000000-0005-0000-0000-000038970000}"/>
    <cellStyle name="Normal 23 3" xfId="38692" xr:uid="{00000000-0005-0000-0000-000039970000}"/>
    <cellStyle name="Normal 23 30" xfId="38693" xr:uid="{00000000-0005-0000-0000-00003A970000}"/>
    <cellStyle name="Normal 23 31" xfId="38694" xr:uid="{00000000-0005-0000-0000-00003B970000}"/>
    <cellStyle name="Normal 23 32" xfId="38695" xr:uid="{00000000-0005-0000-0000-00003C970000}"/>
    <cellStyle name="Normal 23 33" xfId="38696" xr:uid="{00000000-0005-0000-0000-00003D970000}"/>
    <cellStyle name="Normal 23 34" xfId="38697" xr:uid="{00000000-0005-0000-0000-00003E970000}"/>
    <cellStyle name="Normal 23 35" xfId="38698" xr:uid="{00000000-0005-0000-0000-00003F970000}"/>
    <cellStyle name="Normal 23 36" xfId="38699" xr:uid="{00000000-0005-0000-0000-000040970000}"/>
    <cellStyle name="Normal 23 37" xfId="38700" xr:uid="{00000000-0005-0000-0000-000041970000}"/>
    <cellStyle name="Normal 23 38" xfId="38701" xr:uid="{00000000-0005-0000-0000-000042970000}"/>
    <cellStyle name="Normal 23 39" xfId="38702" xr:uid="{00000000-0005-0000-0000-000043970000}"/>
    <cellStyle name="Normal 23 4" xfId="38703" xr:uid="{00000000-0005-0000-0000-000044970000}"/>
    <cellStyle name="Normal 23 40" xfId="38704" xr:uid="{00000000-0005-0000-0000-000045970000}"/>
    <cellStyle name="Normal 23 41" xfId="38705" xr:uid="{00000000-0005-0000-0000-000046970000}"/>
    <cellStyle name="Normal 23 42" xfId="38706" xr:uid="{00000000-0005-0000-0000-000047970000}"/>
    <cellStyle name="Normal 23 43" xfId="38707" xr:uid="{00000000-0005-0000-0000-000048970000}"/>
    <cellStyle name="Normal 23 44" xfId="38708" xr:uid="{00000000-0005-0000-0000-000049970000}"/>
    <cellStyle name="Normal 23 45" xfId="38709" xr:uid="{00000000-0005-0000-0000-00004A970000}"/>
    <cellStyle name="Normal 23 46" xfId="38710" xr:uid="{00000000-0005-0000-0000-00004B970000}"/>
    <cellStyle name="Normal 23 47" xfId="38711" xr:uid="{00000000-0005-0000-0000-00004C970000}"/>
    <cellStyle name="Normal 23 48" xfId="38712" xr:uid="{00000000-0005-0000-0000-00004D970000}"/>
    <cellStyle name="Normal 23 49" xfId="38713" xr:uid="{00000000-0005-0000-0000-00004E970000}"/>
    <cellStyle name="Normal 23 5" xfId="38714" xr:uid="{00000000-0005-0000-0000-00004F970000}"/>
    <cellStyle name="Normal 23 50" xfId="38715" xr:uid="{00000000-0005-0000-0000-000050970000}"/>
    <cellStyle name="Normal 23 51" xfId="38716" xr:uid="{00000000-0005-0000-0000-000051970000}"/>
    <cellStyle name="Normal 23 52" xfId="38717" xr:uid="{00000000-0005-0000-0000-000052970000}"/>
    <cellStyle name="Normal 23 53" xfId="38718" xr:uid="{00000000-0005-0000-0000-000053970000}"/>
    <cellStyle name="Normal 23 54" xfId="38719" xr:uid="{00000000-0005-0000-0000-000054970000}"/>
    <cellStyle name="Normal 23 55" xfId="38720" xr:uid="{00000000-0005-0000-0000-000055970000}"/>
    <cellStyle name="Normal 23 56" xfId="38721" xr:uid="{00000000-0005-0000-0000-000056970000}"/>
    <cellStyle name="Normal 23 57" xfId="38722" xr:uid="{00000000-0005-0000-0000-000057970000}"/>
    <cellStyle name="Normal 23 58" xfId="38723" xr:uid="{00000000-0005-0000-0000-000058970000}"/>
    <cellStyle name="Normal 23 59" xfId="38724" xr:uid="{00000000-0005-0000-0000-000059970000}"/>
    <cellStyle name="Normal 23 6" xfId="38725" xr:uid="{00000000-0005-0000-0000-00005A970000}"/>
    <cellStyle name="Normal 23 60" xfId="38726" xr:uid="{00000000-0005-0000-0000-00005B970000}"/>
    <cellStyle name="Normal 23 61" xfId="38727" xr:uid="{00000000-0005-0000-0000-00005C970000}"/>
    <cellStyle name="Normal 23 62" xfId="38728" xr:uid="{00000000-0005-0000-0000-00005D970000}"/>
    <cellStyle name="Normal 23 63" xfId="38729" xr:uid="{00000000-0005-0000-0000-00005E970000}"/>
    <cellStyle name="Normal 23 64" xfId="38730" xr:uid="{00000000-0005-0000-0000-00005F970000}"/>
    <cellStyle name="Normal 23 65" xfId="38731" xr:uid="{00000000-0005-0000-0000-000060970000}"/>
    <cellStyle name="Normal 23 66" xfId="38732" xr:uid="{00000000-0005-0000-0000-000061970000}"/>
    <cellStyle name="Normal 23 67" xfId="38733" xr:uid="{00000000-0005-0000-0000-000062970000}"/>
    <cellStyle name="Normal 23 68" xfId="38734" xr:uid="{00000000-0005-0000-0000-000063970000}"/>
    <cellStyle name="Normal 23 69" xfId="38735" xr:uid="{00000000-0005-0000-0000-000064970000}"/>
    <cellStyle name="Normal 23 7" xfId="38736" xr:uid="{00000000-0005-0000-0000-000065970000}"/>
    <cellStyle name="Normal 23 70" xfId="38737" xr:uid="{00000000-0005-0000-0000-000066970000}"/>
    <cellStyle name="Normal 23 71" xfId="38738" xr:uid="{00000000-0005-0000-0000-000067970000}"/>
    <cellStyle name="Normal 23 72" xfId="38739" xr:uid="{00000000-0005-0000-0000-000068970000}"/>
    <cellStyle name="Normal 23 73" xfId="38740" xr:uid="{00000000-0005-0000-0000-000069970000}"/>
    <cellStyle name="Normal 23 74" xfId="38741" xr:uid="{00000000-0005-0000-0000-00006A970000}"/>
    <cellStyle name="Normal 23 75" xfId="38742" xr:uid="{00000000-0005-0000-0000-00006B970000}"/>
    <cellStyle name="Normal 23 76" xfId="38743" xr:uid="{00000000-0005-0000-0000-00006C970000}"/>
    <cellStyle name="Normal 23 77" xfId="38744" xr:uid="{00000000-0005-0000-0000-00006D970000}"/>
    <cellStyle name="Normal 23 78" xfId="38745" xr:uid="{00000000-0005-0000-0000-00006E970000}"/>
    <cellStyle name="Normal 23 79" xfId="38746" xr:uid="{00000000-0005-0000-0000-00006F970000}"/>
    <cellStyle name="Normal 23 8" xfId="38747" xr:uid="{00000000-0005-0000-0000-000070970000}"/>
    <cellStyle name="Normal 23 80" xfId="38748" xr:uid="{00000000-0005-0000-0000-000071970000}"/>
    <cellStyle name="Normal 23 81" xfId="38749" xr:uid="{00000000-0005-0000-0000-000072970000}"/>
    <cellStyle name="Normal 23 82" xfId="38750" xr:uid="{00000000-0005-0000-0000-000073970000}"/>
    <cellStyle name="Normal 23 83" xfId="38751" xr:uid="{00000000-0005-0000-0000-000074970000}"/>
    <cellStyle name="Normal 23 84" xfId="38752" xr:uid="{00000000-0005-0000-0000-000075970000}"/>
    <cellStyle name="Normal 23 85" xfId="38753" xr:uid="{00000000-0005-0000-0000-000076970000}"/>
    <cellStyle name="Normal 23 86" xfId="38754" xr:uid="{00000000-0005-0000-0000-000077970000}"/>
    <cellStyle name="Normal 23 87" xfId="38755" xr:uid="{00000000-0005-0000-0000-000078970000}"/>
    <cellStyle name="Normal 23 88" xfId="38756" xr:uid="{00000000-0005-0000-0000-000079970000}"/>
    <cellStyle name="Normal 23 89" xfId="38757" xr:uid="{00000000-0005-0000-0000-00007A970000}"/>
    <cellStyle name="Normal 23 9" xfId="38758" xr:uid="{00000000-0005-0000-0000-00007B970000}"/>
    <cellStyle name="Normal 23 90" xfId="38759" xr:uid="{00000000-0005-0000-0000-00007C970000}"/>
    <cellStyle name="Normal 23 91" xfId="38760" xr:uid="{00000000-0005-0000-0000-00007D970000}"/>
    <cellStyle name="Normal 23 92" xfId="38761" xr:uid="{00000000-0005-0000-0000-00007E970000}"/>
    <cellStyle name="Normal 23 93" xfId="38762" xr:uid="{00000000-0005-0000-0000-00007F970000}"/>
    <cellStyle name="Normal 23 94" xfId="38763" xr:uid="{00000000-0005-0000-0000-000080970000}"/>
    <cellStyle name="Normal 23 95" xfId="38764" xr:uid="{00000000-0005-0000-0000-000081970000}"/>
    <cellStyle name="Normal 23 96" xfId="38765" xr:uid="{00000000-0005-0000-0000-000082970000}"/>
    <cellStyle name="Normal 23 97" xfId="38766" xr:uid="{00000000-0005-0000-0000-000083970000}"/>
    <cellStyle name="Normal 23 98" xfId="38767" xr:uid="{00000000-0005-0000-0000-000084970000}"/>
    <cellStyle name="Normal 23 99" xfId="38768" xr:uid="{00000000-0005-0000-0000-000085970000}"/>
    <cellStyle name="Normal 24" xfId="38769" xr:uid="{00000000-0005-0000-0000-000086970000}"/>
    <cellStyle name="Normal 24 10" xfId="38770" xr:uid="{00000000-0005-0000-0000-000087970000}"/>
    <cellStyle name="Normal 24 100" xfId="38771" xr:uid="{00000000-0005-0000-0000-000088970000}"/>
    <cellStyle name="Normal 24 101" xfId="38772" xr:uid="{00000000-0005-0000-0000-000089970000}"/>
    <cellStyle name="Normal 24 102" xfId="38773" xr:uid="{00000000-0005-0000-0000-00008A970000}"/>
    <cellStyle name="Normal 24 103" xfId="38774" xr:uid="{00000000-0005-0000-0000-00008B970000}"/>
    <cellStyle name="Normal 24 104" xfId="38775" xr:uid="{00000000-0005-0000-0000-00008C970000}"/>
    <cellStyle name="Normal 24 105" xfId="38776" xr:uid="{00000000-0005-0000-0000-00008D970000}"/>
    <cellStyle name="Normal 24 106" xfId="38777" xr:uid="{00000000-0005-0000-0000-00008E970000}"/>
    <cellStyle name="Normal 24 107" xfId="38778" xr:uid="{00000000-0005-0000-0000-00008F970000}"/>
    <cellStyle name="Normal 24 108" xfId="38779" xr:uid="{00000000-0005-0000-0000-000090970000}"/>
    <cellStyle name="Normal 24 109" xfId="38780" xr:uid="{00000000-0005-0000-0000-000091970000}"/>
    <cellStyle name="Normal 24 11" xfId="38781" xr:uid="{00000000-0005-0000-0000-000092970000}"/>
    <cellStyle name="Normal 24 110" xfId="38782" xr:uid="{00000000-0005-0000-0000-000093970000}"/>
    <cellStyle name="Normal 24 111" xfId="38783" xr:uid="{00000000-0005-0000-0000-000094970000}"/>
    <cellStyle name="Normal 24 112" xfId="38784" xr:uid="{00000000-0005-0000-0000-000095970000}"/>
    <cellStyle name="Normal 24 113" xfId="38785" xr:uid="{00000000-0005-0000-0000-000096970000}"/>
    <cellStyle name="Normal 24 114" xfId="38786" xr:uid="{00000000-0005-0000-0000-000097970000}"/>
    <cellStyle name="Normal 24 115" xfId="38787" xr:uid="{00000000-0005-0000-0000-000098970000}"/>
    <cellStyle name="Normal 24 116" xfId="38788" xr:uid="{00000000-0005-0000-0000-000099970000}"/>
    <cellStyle name="Normal 24 117" xfId="38789" xr:uid="{00000000-0005-0000-0000-00009A970000}"/>
    <cellStyle name="Normal 24 118" xfId="38790" xr:uid="{00000000-0005-0000-0000-00009B970000}"/>
    <cellStyle name="Normal 24 119" xfId="38791" xr:uid="{00000000-0005-0000-0000-00009C970000}"/>
    <cellStyle name="Normal 24 12" xfId="38792" xr:uid="{00000000-0005-0000-0000-00009D970000}"/>
    <cellStyle name="Normal 24 120" xfId="38793" xr:uid="{00000000-0005-0000-0000-00009E970000}"/>
    <cellStyle name="Normal 24 121" xfId="38794" xr:uid="{00000000-0005-0000-0000-00009F970000}"/>
    <cellStyle name="Normal 24 122" xfId="38795" xr:uid="{00000000-0005-0000-0000-0000A0970000}"/>
    <cellStyle name="Normal 24 123" xfId="38796" xr:uid="{00000000-0005-0000-0000-0000A1970000}"/>
    <cellStyle name="Normal 24 124" xfId="38797" xr:uid="{00000000-0005-0000-0000-0000A2970000}"/>
    <cellStyle name="Normal 24 125" xfId="38798" xr:uid="{00000000-0005-0000-0000-0000A3970000}"/>
    <cellStyle name="Normal 24 126" xfId="38799" xr:uid="{00000000-0005-0000-0000-0000A4970000}"/>
    <cellStyle name="Normal 24 127" xfId="38800" xr:uid="{00000000-0005-0000-0000-0000A5970000}"/>
    <cellStyle name="Normal 24 128" xfId="38801" xr:uid="{00000000-0005-0000-0000-0000A6970000}"/>
    <cellStyle name="Normal 24 129" xfId="38802" xr:uid="{00000000-0005-0000-0000-0000A7970000}"/>
    <cellStyle name="Normal 24 13" xfId="38803" xr:uid="{00000000-0005-0000-0000-0000A8970000}"/>
    <cellStyle name="Normal 24 130" xfId="38804" xr:uid="{00000000-0005-0000-0000-0000A9970000}"/>
    <cellStyle name="Normal 24 131" xfId="38805" xr:uid="{00000000-0005-0000-0000-0000AA970000}"/>
    <cellStyle name="Normal 24 132" xfId="38806" xr:uid="{00000000-0005-0000-0000-0000AB970000}"/>
    <cellStyle name="Normal 24 133" xfId="38807" xr:uid="{00000000-0005-0000-0000-0000AC970000}"/>
    <cellStyle name="Normal 24 134" xfId="38808" xr:uid="{00000000-0005-0000-0000-0000AD970000}"/>
    <cellStyle name="Normal 24 135" xfId="38809" xr:uid="{00000000-0005-0000-0000-0000AE970000}"/>
    <cellStyle name="Normal 24 136" xfId="38810" xr:uid="{00000000-0005-0000-0000-0000AF970000}"/>
    <cellStyle name="Normal 24 137" xfId="38811" xr:uid="{00000000-0005-0000-0000-0000B0970000}"/>
    <cellStyle name="Normal 24 138" xfId="38812" xr:uid="{00000000-0005-0000-0000-0000B1970000}"/>
    <cellStyle name="Normal 24 139" xfId="38813" xr:uid="{00000000-0005-0000-0000-0000B2970000}"/>
    <cellStyle name="Normal 24 14" xfId="38814" xr:uid="{00000000-0005-0000-0000-0000B3970000}"/>
    <cellStyle name="Normal 24 140" xfId="38815" xr:uid="{00000000-0005-0000-0000-0000B4970000}"/>
    <cellStyle name="Normal 24 141" xfId="38816" xr:uid="{00000000-0005-0000-0000-0000B5970000}"/>
    <cellStyle name="Normal 24 15" xfId="38817" xr:uid="{00000000-0005-0000-0000-0000B6970000}"/>
    <cellStyle name="Normal 24 16" xfId="38818" xr:uid="{00000000-0005-0000-0000-0000B7970000}"/>
    <cellStyle name="Normal 24 17" xfId="38819" xr:uid="{00000000-0005-0000-0000-0000B8970000}"/>
    <cellStyle name="Normal 24 18" xfId="38820" xr:uid="{00000000-0005-0000-0000-0000B9970000}"/>
    <cellStyle name="Normal 24 19" xfId="38821" xr:uid="{00000000-0005-0000-0000-0000BA970000}"/>
    <cellStyle name="Normal 24 2" xfId="38822" xr:uid="{00000000-0005-0000-0000-0000BB970000}"/>
    <cellStyle name="Normal 24 20" xfId="38823" xr:uid="{00000000-0005-0000-0000-0000BC970000}"/>
    <cellStyle name="Normal 24 21" xfId="38824" xr:uid="{00000000-0005-0000-0000-0000BD970000}"/>
    <cellStyle name="Normal 24 22" xfId="38825" xr:uid="{00000000-0005-0000-0000-0000BE970000}"/>
    <cellStyle name="Normal 24 23" xfId="38826" xr:uid="{00000000-0005-0000-0000-0000BF970000}"/>
    <cellStyle name="Normal 24 24" xfId="38827" xr:uid="{00000000-0005-0000-0000-0000C0970000}"/>
    <cellStyle name="Normal 24 25" xfId="38828" xr:uid="{00000000-0005-0000-0000-0000C1970000}"/>
    <cellStyle name="Normal 24 26" xfId="38829" xr:uid="{00000000-0005-0000-0000-0000C2970000}"/>
    <cellStyle name="Normal 24 27" xfId="38830" xr:uid="{00000000-0005-0000-0000-0000C3970000}"/>
    <cellStyle name="Normal 24 28" xfId="38831" xr:uid="{00000000-0005-0000-0000-0000C4970000}"/>
    <cellStyle name="Normal 24 29" xfId="38832" xr:uid="{00000000-0005-0000-0000-0000C5970000}"/>
    <cellStyle name="Normal 24 3" xfId="38833" xr:uid="{00000000-0005-0000-0000-0000C6970000}"/>
    <cellStyle name="Normal 24 30" xfId="38834" xr:uid="{00000000-0005-0000-0000-0000C7970000}"/>
    <cellStyle name="Normal 24 31" xfId="38835" xr:uid="{00000000-0005-0000-0000-0000C8970000}"/>
    <cellStyle name="Normal 24 32" xfId="38836" xr:uid="{00000000-0005-0000-0000-0000C9970000}"/>
    <cellStyle name="Normal 24 33" xfId="38837" xr:uid="{00000000-0005-0000-0000-0000CA970000}"/>
    <cellStyle name="Normal 24 34" xfId="38838" xr:uid="{00000000-0005-0000-0000-0000CB970000}"/>
    <cellStyle name="Normal 24 35" xfId="38839" xr:uid="{00000000-0005-0000-0000-0000CC970000}"/>
    <cellStyle name="Normal 24 36" xfId="38840" xr:uid="{00000000-0005-0000-0000-0000CD970000}"/>
    <cellStyle name="Normal 24 37" xfId="38841" xr:uid="{00000000-0005-0000-0000-0000CE970000}"/>
    <cellStyle name="Normal 24 38" xfId="38842" xr:uid="{00000000-0005-0000-0000-0000CF970000}"/>
    <cellStyle name="Normal 24 39" xfId="38843" xr:uid="{00000000-0005-0000-0000-0000D0970000}"/>
    <cellStyle name="Normal 24 4" xfId="38844" xr:uid="{00000000-0005-0000-0000-0000D1970000}"/>
    <cellStyle name="Normal 24 40" xfId="38845" xr:uid="{00000000-0005-0000-0000-0000D2970000}"/>
    <cellStyle name="Normal 24 41" xfId="38846" xr:uid="{00000000-0005-0000-0000-0000D3970000}"/>
    <cellStyle name="Normal 24 42" xfId="38847" xr:uid="{00000000-0005-0000-0000-0000D4970000}"/>
    <cellStyle name="Normal 24 43" xfId="38848" xr:uid="{00000000-0005-0000-0000-0000D5970000}"/>
    <cellStyle name="Normal 24 44" xfId="38849" xr:uid="{00000000-0005-0000-0000-0000D6970000}"/>
    <cellStyle name="Normal 24 45" xfId="38850" xr:uid="{00000000-0005-0000-0000-0000D7970000}"/>
    <cellStyle name="Normal 24 46" xfId="38851" xr:uid="{00000000-0005-0000-0000-0000D8970000}"/>
    <cellStyle name="Normal 24 47" xfId="38852" xr:uid="{00000000-0005-0000-0000-0000D9970000}"/>
    <cellStyle name="Normal 24 48" xfId="38853" xr:uid="{00000000-0005-0000-0000-0000DA970000}"/>
    <cellStyle name="Normal 24 49" xfId="38854" xr:uid="{00000000-0005-0000-0000-0000DB970000}"/>
    <cellStyle name="Normal 24 5" xfId="38855" xr:uid="{00000000-0005-0000-0000-0000DC970000}"/>
    <cellStyle name="Normal 24 50" xfId="38856" xr:uid="{00000000-0005-0000-0000-0000DD970000}"/>
    <cellStyle name="Normal 24 51" xfId="38857" xr:uid="{00000000-0005-0000-0000-0000DE970000}"/>
    <cellStyle name="Normal 24 52" xfId="38858" xr:uid="{00000000-0005-0000-0000-0000DF970000}"/>
    <cellStyle name="Normal 24 53" xfId="38859" xr:uid="{00000000-0005-0000-0000-0000E0970000}"/>
    <cellStyle name="Normal 24 54" xfId="38860" xr:uid="{00000000-0005-0000-0000-0000E1970000}"/>
    <cellStyle name="Normal 24 55" xfId="38861" xr:uid="{00000000-0005-0000-0000-0000E2970000}"/>
    <cellStyle name="Normal 24 56" xfId="38862" xr:uid="{00000000-0005-0000-0000-0000E3970000}"/>
    <cellStyle name="Normal 24 57" xfId="38863" xr:uid="{00000000-0005-0000-0000-0000E4970000}"/>
    <cellStyle name="Normal 24 58" xfId="38864" xr:uid="{00000000-0005-0000-0000-0000E5970000}"/>
    <cellStyle name="Normal 24 59" xfId="38865" xr:uid="{00000000-0005-0000-0000-0000E6970000}"/>
    <cellStyle name="Normal 24 6" xfId="38866" xr:uid="{00000000-0005-0000-0000-0000E7970000}"/>
    <cellStyle name="Normal 24 60" xfId="38867" xr:uid="{00000000-0005-0000-0000-0000E8970000}"/>
    <cellStyle name="Normal 24 61" xfId="38868" xr:uid="{00000000-0005-0000-0000-0000E9970000}"/>
    <cellStyle name="Normal 24 62" xfId="38869" xr:uid="{00000000-0005-0000-0000-0000EA970000}"/>
    <cellStyle name="Normal 24 63" xfId="38870" xr:uid="{00000000-0005-0000-0000-0000EB970000}"/>
    <cellStyle name="Normal 24 64" xfId="38871" xr:uid="{00000000-0005-0000-0000-0000EC970000}"/>
    <cellStyle name="Normal 24 65" xfId="38872" xr:uid="{00000000-0005-0000-0000-0000ED970000}"/>
    <cellStyle name="Normal 24 66" xfId="38873" xr:uid="{00000000-0005-0000-0000-0000EE970000}"/>
    <cellStyle name="Normal 24 67" xfId="38874" xr:uid="{00000000-0005-0000-0000-0000EF970000}"/>
    <cellStyle name="Normal 24 68" xfId="38875" xr:uid="{00000000-0005-0000-0000-0000F0970000}"/>
    <cellStyle name="Normal 24 69" xfId="38876" xr:uid="{00000000-0005-0000-0000-0000F1970000}"/>
    <cellStyle name="Normal 24 7" xfId="38877" xr:uid="{00000000-0005-0000-0000-0000F2970000}"/>
    <cellStyle name="Normal 24 70" xfId="38878" xr:uid="{00000000-0005-0000-0000-0000F3970000}"/>
    <cellStyle name="Normal 24 71" xfId="38879" xr:uid="{00000000-0005-0000-0000-0000F4970000}"/>
    <cellStyle name="Normal 24 72" xfId="38880" xr:uid="{00000000-0005-0000-0000-0000F5970000}"/>
    <cellStyle name="Normal 24 73" xfId="38881" xr:uid="{00000000-0005-0000-0000-0000F6970000}"/>
    <cellStyle name="Normal 24 74" xfId="38882" xr:uid="{00000000-0005-0000-0000-0000F7970000}"/>
    <cellStyle name="Normal 24 75" xfId="38883" xr:uid="{00000000-0005-0000-0000-0000F8970000}"/>
    <cellStyle name="Normal 24 76" xfId="38884" xr:uid="{00000000-0005-0000-0000-0000F9970000}"/>
    <cellStyle name="Normal 24 77" xfId="38885" xr:uid="{00000000-0005-0000-0000-0000FA970000}"/>
    <cellStyle name="Normal 24 78" xfId="38886" xr:uid="{00000000-0005-0000-0000-0000FB970000}"/>
    <cellStyle name="Normal 24 79" xfId="38887" xr:uid="{00000000-0005-0000-0000-0000FC970000}"/>
    <cellStyle name="Normal 24 8" xfId="38888" xr:uid="{00000000-0005-0000-0000-0000FD970000}"/>
    <cellStyle name="Normal 24 80" xfId="38889" xr:uid="{00000000-0005-0000-0000-0000FE970000}"/>
    <cellStyle name="Normal 24 81" xfId="38890" xr:uid="{00000000-0005-0000-0000-0000FF970000}"/>
    <cellStyle name="Normal 24 82" xfId="38891" xr:uid="{00000000-0005-0000-0000-000000980000}"/>
    <cellStyle name="Normal 24 83" xfId="38892" xr:uid="{00000000-0005-0000-0000-000001980000}"/>
    <cellStyle name="Normal 24 84" xfId="38893" xr:uid="{00000000-0005-0000-0000-000002980000}"/>
    <cellStyle name="Normal 24 85" xfId="38894" xr:uid="{00000000-0005-0000-0000-000003980000}"/>
    <cellStyle name="Normal 24 86" xfId="38895" xr:uid="{00000000-0005-0000-0000-000004980000}"/>
    <cellStyle name="Normal 24 87" xfId="38896" xr:uid="{00000000-0005-0000-0000-000005980000}"/>
    <cellStyle name="Normal 24 88" xfId="38897" xr:uid="{00000000-0005-0000-0000-000006980000}"/>
    <cellStyle name="Normal 24 89" xfId="38898" xr:uid="{00000000-0005-0000-0000-000007980000}"/>
    <cellStyle name="Normal 24 9" xfId="38899" xr:uid="{00000000-0005-0000-0000-000008980000}"/>
    <cellStyle name="Normal 24 90" xfId="38900" xr:uid="{00000000-0005-0000-0000-000009980000}"/>
    <cellStyle name="Normal 24 91" xfId="38901" xr:uid="{00000000-0005-0000-0000-00000A980000}"/>
    <cellStyle name="Normal 24 92" xfId="38902" xr:uid="{00000000-0005-0000-0000-00000B980000}"/>
    <cellStyle name="Normal 24 93" xfId="38903" xr:uid="{00000000-0005-0000-0000-00000C980000}"/>
    <cellStyle name="Normal 24 94" xfId="38904" xr:uid="{00000000-0005-0000-0000-00000D980000}"/>
    <cellStyle name="Normal 24 95" xfId="38905" xr:uid="{00000000-0005-0000-0000-00000E980000}"/>
    <cellStyle name="Normal 24 96" xfId="38906" xr:uid="{00000000-0005-0000-0000-00000F980000}"/>
    <cellStyle name="Normal 24 97" xfId="38907" xr:uid="{00000000-0005-0000-0000-000010980000}"/>
    <cellStyle name="Normal 24 98" xfId="38908" xr:uid="{00000000-0005-0000-0000-000011980000}"/>
    <cellStyle name="Normal 24 99" xfId="38909" xr:uid="{00000000-0005-0000-0000-000012980000}"/>
    <cellStyle name="Normal 25" xfId="38910" xr:uid="{00000000-0005-0000-0000-000013980000}"/>
    <cellStyle name="Normal 25 10" xfId="38911" xr:uid="{00000000-0005-0000-0000-000014980000}"/>
    <cellStyle name="Normal 25 11" xfId="38912" xr:uid="{00000000-0005-0000-0000-000015980000}"/>
    <cellStyle name="Normal 25 12" xfId="38913" xr:uid="{00000000-0005-0000-0000-000016980000}"/>
    <cellStyle name="Normal 25 13" xfId="38914" xr:uid="{00000000-0005-0000-0000-000017980000}"/>
    <cellStyle name="Normal 25 14" xfId="38915" xr:uid="{00000000-0005-0000-0000-000018980000}"/>
    <cellStyle name="Normal 25 15" xfId="38916" xr:uid="{00000000-0005-0000-0000-000019980000}"/>
    <cellStyle name="Normal 25 16" xfId="38917" xr:uid="{00000000-0005-0000-0000-00001A980000}"/>
    <cellStyle name="Normal 25 17" xfId="38918" xr:uid="{00000000-0005-0000-0000-00001B980000}"/>
    <cellStyle name="Normal 25 18" xfId="38919" xr:uid="{00000000-0005-0000-0000-00001C980000}"/>
    <cellStyle name="Normal 25 19" xfId="38920" xr:uid="{00000000-0005-0000-0000-00001D980000}"/>
    <cellStyle name="Normal 25 2" xfId="38921" xr:uid="{00000000-0005-0000-0000-00001E980000}"/>
    <cellStyle name="Normal 25 20" xfId="38922" xr:uid="{00000000-0005-0000-0000-00001F980000}"/>
    <cellStyle name="Normal 25 21" xfId="38923" xr:uid="{00000000-0005-0000-0000-000020980000}"/>
    <cellStyle name="Normal 25 22" xfId="38924" xr:uid="{00000000-0005-0000-0000-000021980000}"/>
    <cellStyle name="Normal 25 23" xfId="38925" xr:uid="{00000000-0005-0000-0000-000022980000}"/>
    <cellStyle name="Normal 25 24" xfId="38926" xr:uid="{00000000-0005-0000-0000-000023980000}"/>
    <cellStyle name="Normal 25 25" xfId="38927" xr:uid="{00000000-0005-0000-0000-000024980000}"/>
    <cellStyle name="Normal 25 26" xfId="38928" xr:uid="{00000000-0005-0000-0000-000025980000}"/>
    <cellStyle name="Normal 25 27" xfId="38929" xr:uid="{00000000-0005-0000-0000-000026980000}"/>
    <cellStyle name="Normal 25 28" xfId="38930" xr:uid="{00000000-0005-0000-0000-000027980000}"/>
    <cellStyle name="Normal 25 29" xfId="38931" xr:uid="{00000000-0005-0000-0000-000028980000}"/>
    <cellStyle name="Normal 25 3" xfId="38932" xr:uid="{00000000-0005-0000-0000-000029980000}"/>
    <cellStyle name="Normal 25 30" xfId="38933" xr:uid="{00000000-0005-0000-0000-00002A980000}"/>
    <cellStyle name="Normal 25 31" xfId="38934" xr:uid="{00000000-0005-0000-0000-00002B980000}"/>
    <cellStyle name="Normal 25 32" xfId="38935" xr:uid="{00000000-0005-0000-0000-00002C980000}"/>
    <cellStyle name="Normal 25 33" xfId="38936" xr:uid="{00000000-0005-0000-0000-00002D980000}"/>
    <cellStyle name="Normal 25 34" xfId="38937" xr:uid="{00000000-0005-0000-0000-00002E980000}"/>
    <cellStyle name="Normal 25 35" xfId="38938" xr:uid="{00000000-0005-0000-0000-00002F980000}"/>
    <cellStyle name="Normal 25 36" xfId="38939" xr:uid="{00000000-0005-0000-0000-000030980000}"/>
    <cellStyle name="Normal 25 37" xfId="38940" xr:uid="{00000000-0005-0000-0000-000031980000}"/>
    <cellStyle name="Normal 25 38" xfId="38941" xr:uid="{00000000-0005-0000-0000-000032980000}"/>
    <cellStyle name="Normal 25 39" xfId="38942" xr:uid="{00000000-0005-0000-0000-000033980000}"/>
    <cellStyle name="Normal 25 4" xfId="38943" xr:uid="{00000000-0005-0000-0000-000034980000}"/>
    <cellStyle name="Normal 25 40" xfId="38944" xr:uid="{00000000-0005-0000-0000-000035980000}"/>
    <cellStyle name="Normal 25 41" xfId="38945" xr:uid="{00000000-0005-0000-0000-000036980000}"/>
    <cellStyle name="Normal 25 42" xfId="38946" xr:uid="{00000000-0005-0000-0000-000037980000}"/>
    <cellStyle name="Normal 25 43" xfId="38947" xr:uid="{00000000-0005-0000-0000-000038980000}"/>
    <cellStyle name="Normal 25 44" xfId="38948" xr:uid="{00000000-0005-0000-0000-000039980000}"/>
    <cellStyle name="Normal 25 45" xfId="38949" xr:uid="{00000000-0005-0000-0000-00003A980000}"/>
    <cellStyle name="Normal 25 46" xfId="38950" xr:uid="{00000000-0005-0000-0000-00003B980000}"/>
    <cellStyle name="Normal 25 47" xfId="38951" xr:uid="{00000000-0005-0000-0000-00003C980000}"/>
    <cellStyle name="Normal 25 48" xfId="38952" xr:uid="{00000000-0005-0000-0000-00003D980000}"/>
    <cellStyle name="Normal 25 49" xfId="38953" xr:uid="{00000000-0005-0000-0000-00003E980000}"/>
    <cellStyle name="Normal 25 5" xfId="38954" xr:uid="{00000000-0005-0000-0000-00003F980000}"/>
    <cellStyle name="Normal 25 50" xfId="38955" xr:uid="{00000000-0005-0000-0000-000040980000}"/>
    <cellStyle name="Normal 25 51" xfId="38956" xr:uid="{00000000-0005-0000-0000-000041980000}"/>
    <cellStyle name="Normal 25 52" xfId="38957" xr:uid="{00000000-0005-0000-0000-000042980000}"/>
    <cellStyle name="Normal 25 53" xfId="38958" xr:uid="{00000000-0005-0000-0000-000043980000}"/>
    <cellStyle name="Normal 25 54" xfId="38959" xr:uid="{00000000-0005-0000-0000-000044980000}"/>
    <cellStyle name="Normal 25 55" xfId="38960" xr:uid="{00000000-0005-0000-0000-000045980000}"/>
    <cellStyle name="Normal 25 56" xfId="38961" xr:uid="{00000000-0005-0000-0000-000046980000}"/>
    <cellStyle name="Normal 25 57" xfId="38962" xr:uid="{00000000-0005-0000-0000-000047980000}"/>
    <cellStyle name="Normal 25 58" xfId="38963" xr:uid="{00000000-0005-0000-0000-000048980000}"/>
    <cellStyle name="Normal 25 59" xfId="38964" xr:uid="{00000000-0005-0000-0000-000049980000}"/>
    <cellStyle name="Normal 25 6" xfId="38965" xr:uid="{00000000-0005-0000-0000-00004A980000}"/>
    <cellStyle name="Normal 25 60" xfId="38966" xr:uid="{00000000-0005-0000-0000-00004B980000}"/>
    <cellStyle name="Normal 25 61" xfId="38967" xr:uid="{00000000-0005-0000-0000-00004C980000}"/>
    <cellStyle name="Normal 25 62" xfId="38968" xr:uid="{00000000-0005-0000-0000-00004D980000}"/>
    <cellStyle name="Normal 25 63" xfId="38969" xr:uid="{00000000-0005-0000-0000-00004E980000}"/>
    <cellStyle name="Normal 25 64" xfId="38970" xr:uid="{00000000-0005-0000-0000-00004F980000}"/>
    <cellStyle name="Normal 25 65" xfId="38971" xr:uid="{00000000-0005-0000-0000-000050980000}"/>
    <cellStyle name="Normal 25 66" xfId="38972" xr:uid="{00000000-0005-0000-0000-000051980000}"/>
    <cellStyle name="Normal 25 67" xfId="38973" xr:uid="{00000000-0005-0000-0000-000052980000}"/>
    <cellStyle name="Normal 25 68" xfId="38974" xr:uid="{00000000-0005-0000-0000-000053980000}"/>
    <cellStyle name="Normal 25 69" xfId="38975" xr:uid="{00000000-0005-0000-0000-000054980000}"/>
    <cellStyle name="Normal 25 7" xfId="38976" xr:uid="{00000000-0005-0000-0000-000055980000}"/>
    <cellStyle name="Normal 25 70" xfId="38977" xr:uid="{00000000-0005-0000-0000-000056980000}"/>
    <cellStyle name="Normal 25 71" xfId="38978" xr:uid="{00000000-0005-0000-0000-000057980000}"/>
    <cellStyle name="Normal 25 72" xfId="38979" xr:uid="{00000000-0005-0000-0000-000058980000}"/>
    <cellStyle name="Normal 25 73" xfId="38980" xr:uid="{00000000-0005-0000-0000-000059980000}"/>
    <cellStyle name="Normal 25 74" xfId="38981" xr:uid="{00000000-0005-0000-0000-00005A980000}"/>
    <cellStyle name="Normal 25 75" xfId="38982" xr:uid="{00000000-0005-0000-0000-00005B980000}"/>
    <cellStyle name="Normal 25 76" xfId="38983" xr:uid="{00000000-0005-0000-0000-00005C980000}"/>
    <cellStyle name="Normal 25 77" xfId="38984" xr:uid="{00000000-0005-0000-0000-00005D980000}"/>
    <cellStyle name="Normal 25 78" xfId="38985" xr:uid="{00000000-0005-0000-0000-00005E980000}"/>
    <cellStyle name="Normal 25 79" xfId="38986" xr:uid="{00000000-0005-0000-0000-00005F980000}"/>
    <cellStyle name="Normal 25 8" xfId="38987" xr:uid="{00000000-0005-0000-0000-000060980000}"/>
    <cellStyle name="Normal 25 80" xfId="38988" xr:uid="{00000000-0005-0000-0000-000061980000}"/>
    <cellStyle name="Normal 25 81" xfId="38989" xr:uid="{00000000-0005-0000-0000-000062980000}"/>
    <cellStyle name="Normal 25 82" xfId="38990" xr:uid="{00000000-0005-0000-0000-000063980000}"/>
    <cellStyle name="Normal 25 83" xfId="38991" xr:uid="{00000000-0005-0000-0000-000064980000}"/>
    <cellStyle name="Normal 25 9" xfId="38992" xr:uid="{00000000-0005-0000-0000-000065980000}"/>
    <cellStyle name="Normal 26" xfId="38993" xr:uid="{00000000-0005-0000-0000-000066980000}"/>
    <cellStyle name="Normal 26 2" xfId="38994" xr:uid="{00000000-0005-0000-0000-000067980000}"/>
    <cellStyle name="Normal 26 2 2" xfId="38995" xr:uid="{00000000-0005-0000-0000-000068980000}"/>
    <cellStyle name="Normal 26 2 2 2" xfId="38996" xr:uid="{00000000-0005-0000-0000-000069980000}"/>
    <cellStyle name="Normal 27" xfId="38997" xr:uid="{00000000-0005-0000-0000-00006A980000}"/>
    <cellStyle name="Normal 27 2" xfId="38998" xr:uid="{00000000-0005-0000-0000-00006B980000}"/>
    <cellStyle name="Normal 27 3" xfId="38999" xr:uid="{00000000-0005-0000-0000-00006C980000}"/>
    <cellStyle name="Normal 28" xfId="39000" xr:uid="{00000000-0005-0000-0000-00006D980000}"/>
    <cellStyle name="Normal 28 2" xfId="39001" xr:uid="{00000000-0005-0000-0000-00006E980000}"/>
    <cellStyle name="Normal 29" xfId="39002" xr:uid="{00000000-0005-0000-0000-00006F980000}"/>
    <cellStyle name="Normal 3" xfId="39003" xr:uid="{00000000-0005-0000-0000-000070980000}"/>
    <cellStyle name="Normal 3 10" xfId="39004" xr:uid="{00000000-0005-0000-0000-000071980000}"/>
    <cellStyle name="Normal 3 10 2" xfId="39005" xr:uid="{00000000-0005-0000-0000-000072980000}"/>
    <cellStyle name="Normal 3 10 3" xfId="39006" xr:uid="{00000000-0005-0000-0000-000073980000}"/>
    <cellStyle name="Normal 3 10 4" xfId="39007" xr:uid="{00000000-0005-0000-0000-000074980000}"/>
    <cellStyle name="Normal 3 10 5" xfId="39008" xr:uid="{00000000-0005-0000-0000-000075980000}"/>
    <cellStyle name="Normal 3 11" xfId="39009" xr:uid="{00000000-0005-0000-0000-000076980000}"/>
    <cellStyle name="Normal 3 11 2" xfId="39010" xr:uid="{00000000-0005-0000-0000-000077980000}"/>
    <cellStyle name="Normal 3 11 3" xfId="39011" xr:uid="{00000000-0005-0000-0000-000078980000}"/>
    <cellStyle name="Normal 3 11 4" xfId="39012" xr:uid="{00000000-0005-0000-0000-000079980000}"/>
    <cellStyle name="Normal 3 11 5" xfId="39013" xr:uid="{00000000-0005-0000-0000-00007A980000}"/>
    <cellStyle name="Normal 3 12" xfId="39014" xr:uid="{00000000-0005-0000-0000-00007B980000}"/>
    <cellStyle name="Normal 3 12 2" xfId="39015" xr:uid="{00000000-0005-0000-0000-00007C980000}"/>
    <cellStyle name="Normal 3 12 3" xfId="39016" xr:uid="{00000000-0005-0000-0000-00007D980000}"/>
    <cellStyle name="Normal 3 12 4" xfId="39017" xr:uid="{00000000-0005-0000-0000-00007E980000}"/>
    <cellStyle name="Normal 3 12 5" xfId="39018" xr:uid="{00000000-0005-0000-0000-00007F980000}"/>
    <cellStyle name="Normal 3 13" xfId="39019" xr:uid="{00000000-0005-0000-0000-000080980000}"/>
    <cellStyle name="Normal 3 13 2" xfId="39020" xr:uid="{00000000-0005-0000-0000-000081980000}"/>
    <cellStyle name="Normal 3 13 3" xfId="39021" xr:uid="{00000000-0005-0000-0000-000082980000}"/>
    <cellStyle name="Normal 3 13 4" xfId="39022" xr:uid="{00000000-0005-0000-0000-000083980000}"/>
    <cellStyle name="Normal 3 13 5" xfId="39023" xr:uid="{00000000-0005-0000-0000-000084980000}"/>
    <cellStyle name="Normal 3 14" xfId="39024" xr:uid="{00000000-0005-0000-0000-000085980000}"/>
    <cellStyle name="Normal 3 14 2" xfId="39025" xr:uid="{00000000-0005-0000-0000-000086980000}"/>
    <cellStyle name="Normal 3 14 3" xfId="39026" xr:uid="{00000000-0005-0000-0000-000087980000}"/>
    <cellStyle name="Normal 3 14 4" xfId="39027" xr:uid="{00000000-0005-0000-0000-000088980000}"/>
    <cellStyle name="Normal 3 14 5" xfId="39028" xr:uid="{00000000-0005-0000-0000-000089980000}"/>
    <cellStyle name="Normal 3 15" xfId="39029" xr:uid="{00000000-0005-0000-0000-00008A980000}"/>
    <cellStyle name="Normal 3 15 2" xfId="39030" xr:uid="{00000000-0005-0000-0000-00008B980000}"/>
    <cellStyle name="Normal 3 15 3" xfId="39031" xr:uid="{00000000-0005-0000-0000-00008C980000}"/>
    <cellStyle name="Normal 3 15 4" xfId="39032" xr:uid="{00000000-0005-0000-0000-00008D980000}"/>
    <cellStyle name="Normal 3 15 5" xfId="39033" xr:uid="{00000000-0005-0000-0000-00008E980000}"/>
    <cellStyle name="Normal 3 16" xfId="39034" xr:uid="{00000000-0005-0000-0000-00008F980000}"/>
    <cellStyle name="Normal 3 16 2" xfId="39035" xr:uid="{00000000-0005-0000-0000-000090980000}"/>
    <cellStyle name="Normal 3 16 3" xfId="39036" xr:uid="{00000000-0005-0000-0000-000091980000}"/>
    <cellStyle name="Normal 3 16 4" xfId="39037" xr:uid="{00000000-0005-0000-0000-000092980000}"/>
    <cellStyle name="Normal 3 16 5" xfId="39038" xr:uid="{00000000-0005-0000-0000-000093980000}"/>
    <cellStyle name="Normal 3 17" xfId="39039" xr:uid="{00000000-0005-0000-0000-000094980000}"/>
    <cellStyle name="Normal 3 17 2" xfId="39040" xr:uid="{00000000-0005-0000-0000-000095980000}"/>
    <cellStyle name="Normal 3 17 3" xfId="39041" xr:uid="{00000000-0005-0000-0000-000096980000}"/>
    <cellStyle name="Normal 3 17 4" xfId="39042" xr:uid="{00000000-0005-0000-0000-000097980000}"/>
    <cellStyle name="Normal 3 17 5" xfId="39043" xr:uid="{00000000-0005-0000-0000-000098980000}"/>
    <cellStyle name="Normal 3 18" xfId="39044" xr:uid="{00000000-0005-0000-0000-000099980000}"/>
    <cellStyle name="Normal 3 2" xfId="39045" xr:uid="{00000000-0005-0000-0000-00009A980000}"/>
    <cellStyle name="Normal 3 2 2" xfId="39046" xr:uid="{00000000-0005-0000-0000-00009B980000}"/>
    <cellStyle name="Normal 3 2 2 2" xfId="39047" xr:uid="{00000000-0005-0000-0000-00009C980000}"/>
    <cellStyle name="Normal 3 2 2 3" xfId="39048" xr:uid="{00000000-0005-0000-0000-00009D980000}"/>
    <cellStyle name="Normal 3 2 2 4" xfId="39049" xr:uid="{00000000-0005-0000-0000-00009E980000}"/>
    <cellStyle name="Normal 3 2 2 5" xfId="39050" xr:uid="{00000000-0005-0000-0000-00009F980000}"/>
    <cellStyle name="Normal 3 2 3" xfId="39051" xr:uid="{00000000-0005-0000-0000-0000A0980000}"/>
    <cellStyle name="Normal 3 2 4" xfId="39052" xr:uid="{00000000-0005-0000-0000-0000A1980000}"/>
    <cellStyle name="Normal 3 2 5" xfId="39053" xr:uid="{00000000-0005-0000-0000-0000A2980000}"/>
    <cellStyle name="Normal 3 2 6" xfId="39054" xr:uid="{00000000-0005-0000-0000-0000A3980000}"/>
    <cellStyle name="Normal 3 3" xfId="39055" xr:uid="{00000000-0005-0000-0000-0000A4980000}"/>
    <cellStyle name="Normal 3 3 2" xfId="39056" xr:uid="{00000000-0005-0000-0000-0000A5980000}"/>
    <cellStyle name="Normal 3 3 2 2" xfId="39057" xr:uid="{00000000-0005-0000-0000-0000A6980000}"/>
    <cellStyle name="Normal 3 3 2 3" xfId="39058" xr:uid="{00000000-0005-0000-0000-0000A7980000}"/>
    <cellStyle name="Normal 3 3 2 4" xfId="39059" xr:uid="{00000000-0005-0000-0000-0000A8980000}"/>
    <cellStyle name="Normal 3 3 2 5" xfId="39060" xr:uid="{00000000-0005-0000-0000-0000A9980000}"/>
    <cellStyle name="Normal 3 3 3" xfId="39061" xr:uid="{00000000-0005-0000-0000-0000AA980000}"/>
    <cellStyle name="Normal 3 3 4" xfId="39062" xr:uid="{00000000-0005-0000-0000-0000AB980000}"/>
    <cellStyle name="Normal 3 3 5" xfId="39063" xr:uid="{00000000-0005-0000-0000-0000AC980000}"/>
    <cellStyle name="Normal 3 3 6" xfId="39064" xr:uid="{00000000-0005-0000-0000-0000AD980000}"/>
    <cellStyle name="Normal 3 4" xfId="39065" xr:uid="{00000000-0005-0000-0000-0000AE980000}"/>
    <cellStyle name="Normal 3 4 2" xfId="39066" xr:uid="{00000000-0005-0000-0000-0000AF980000}"/>
    <cellStyle name="Normal 3 4 2 2" xfId="39067" xr:uid="{00000000-0005-0000-0000-0000B0980000}"/>
    <cellStyle name="Normal 3 4 2 3" xfId="39068" xr:uid="{00000000-0005-0000-0000-0000B1980000}"/>
    <cellStyle name="Normal 3 4 2 4" xfId="39069" xr:uid="{00000000-0005-0000-0000-0000B2980000}"/>
    <cellStyle name="Normal 3 4 2 5" xfId="39070" xr:uid="{00000000-0005-0000-0000-0000B3980000}"/>
    <cellStyle name="Normal 3 4 3" xfId="39071" xr:uid="{00000000-0005-0000-0000-0000B4980000}"/>
    <cellStyle name="Normal 3 4 4" xfId="39072" xr:uid="{00000000-0005-0000-0000-0000B5980000}"/>
    <cellStyle name="Normal 3 4 5" xfId="39073" xr:uid="{00000000-0005-0000-0000-0000B6980000}"/>
    <cellStyle name="Normal 3 4 6" xfId="39074" xr:uid="{00000000-0005-0000-0000-0000B7980000}"/>
    <cellStyle name="Normal 3 5" xfId="39075" xr:uid="{00000000-0005-0000-0000-0000B8980000}"/>
    <cellStyle name="Normal 3 5 2" xfId="39076" xr:uid="{00000000-0005-0000-0000-0000B9980000}"/>
    <cellStyle name="Normal 3 5 2 2" xfId="39077" xr:uid="{00000000-0005-0000-0000-0000BA980000}"/>
    <cellStyle name="Normal 3 5 2 3" xfId="39078" xr:uid="{00000000-0005-0000-0000-0000BB980000}"/>
    <cellStyle name="Normal 3 5 2 4" xfId="39079" xr:uid="{00000000-0005-0000-0000-0000BC980000}"/>
    <cellStyle name="Normal 3 5 2 5" xfId="39080" xr:uid="{00000000-0005-0000-0000-0000BD980000}"/>
    <cellStyle name="Normal 3 5 3" xfId="39081" xr:uid="{00000000-0005-0000-0000-0000BE980000}"/>
    <cellStyle name="Normal 3 5 4" xfId="39082" xr:uid="{00000000-0005-0000-0000-0000BF980000}"/>
    <cellStyle name="Normal 3 5 5" xfId="39083" xr:uid="{00000000-0005-0000-0000-0000C0980000}"/>
    <cellStyle name="Normal 3 5 6" xfId="39084" xr:uid="{00000000-0005-0000-0000-0000C1980000}"/>
    <cellStyle name="Normal 3 6" xfId="39085" xr:uid="{00000000-0005-0000-0000-0000C2980000}"/>
    <cellStyle name="Normal 3 6 2" xfId="39086" xr:uid="{00000000-0005-0000-0000-0000C3980000}"/>
    <cellStyle name="Normal 3 6 3" xfId="39087" xr:uid="{00000000-0005-0000-0000-0000C4980000}"/>
    <cellStyle name="Normal 3 6 4" xfId="39088" xr:uid="{00000000-0005-0000-0000-0000C5980000}"/>
    <cellStyle name="Normal 3 6 5" xfId="39089" xr:uid="{00000000-0005-0000-0000-0000C6980000}"/>
    <cellStyle name="Normal 3 7" xfId="39090" xr:uid="{00000000-0005-0000-0000-0000C7980000}"/>
    <cellStyle name="Normal 3 7 2" xfId="39091" xr:uid="{00000000-0005-0000-0000-0000C8980000}"/>
    <cellStyle name="Normal 3 7 3" xfId="39092" xr:uid="{00000000-0005-0000-0000-0000C9980000}"/>
    <cellStyle name="Normal 3 7 4" xfId="39093" xr:uid="{00000000-0005-0000-0000-0000CA980000}"/>
    <cellStyle name="Normal 3 7 5" xfId="39094" xr:uid="{00000000-0005-0000-0000-0000CB980000}"/>
    <cellStyle name="Normal 3 8" xfId="39095" xr:uid="{00000000-0005-0000-0000-0000CC980000}"/>
    <cellStyle name="Normal 3 8 2" xfId="39096" xr:uid="{00000000-0005-0000-0000-0000CD980000}"/>
    <cellStyle name="Normal 3 8 3" xfId="39097" xr:uid="{00000000-0005-0000-0000-0000CE980000}"/>
    <cellStyle name="Normal 3 8 4" xfId="39098" xr:uid="{00000000-0005-0000-0000-0000CF980000}"/>
    <cellStyle name="Normal 3 8 5" xfId="39099" xr:uid="{00000000-0005-0000-0000-0000D0980000}"/>
    <cellStyle name="Normal 3 9" xfId="39100" xr:uid="{00000000-0005-0000-0000-0000D1980000}"/>
    <cellStyle name="Normal 3 9 2" xfId="39101" xr:uid="{00000000-0005-0000-0000-0000D2980000}"/>
    <cellStyle name="Normal 3 9 3" xfId="39102" xr:uid="{00000000-0005-0000-0000-0000D3980000}"/>
    <cellStyle name="Normal 3 9 4" xfId="39103" xr:uid="{00000000-0005-0000-0000-0000D4980000}"/>
    <cellStyle name="Normal 3 9 5" xfId="39104" xr:uid="{00000000-0005-0000-0000-0000D5980000}"/>
    <cellStyle name="Normal 3_PEMU administration analysis2" xfId="39105" xr:uid="{00000000-0005-0000-0000-0000D6980000}"/>
    <cellStyle name="Normal 30" xfId="39106" xr:uid="{00000000-0005-0000-0000-0000D7980000}"/>
    <cellStyle name="Normal 30 2" xfId="39107" xr:uid="{00000000-0005-0000-0000-0000D8980000}"/>
    <cellStyle name="Normal 30 2 2" xfId="39108" xr:uid="{00000000-0005-0000-0000-0000D9980000}"/>
    <cellStyle name="Normal 31" xfId="39109" xr:uid="{00000000-0005-0000-0000-0000DA980000}"/>
    <cellStyle name="Normal 32" xfId="39110" xr:uid="{00000000-0005-0000-0000-0000DB980000}"/>
    <cellStyle name="Normal 32 2" xfId="39111" xr:uid="{00000000-0005-0000-0000-0000DC980000}"/>
    <cellStyle name="Normal 32 2 2" xfId="39112" xr:uid="{00000000-0005-0000-0000-0000DD980000}"/>
    <cellStyle name="Normal 32 2 3" xfId="39113" xr:uid="{00000000-0005-0000-0000-0000DE980000}"/>
    <cellStyle name="Normal 32 3" xfId="39114" xr:uid="{00000000-0005-0000-0000-0000DF980000}"/>
    <cellStyle name="Normal 33" xfId="39115" xr:uid="{00000000-0005-0000-0000-0000E0980000}"/>
    <cellStyle name="Normal 34" xfId="39116" xr:uid="{00000000-0005-0000-0000-0000E1980000}"/>
    <cellStyle name="Normal 35" xfId="39117" xr:uid="{00000000-0005-0000-0000-0000E2980000}"/>
    <cellStyle name="Normal 36" xfId="39118" xr:uid="{00000000-0005-0000-0000-0000E3980000}"/>
    <cellStyle name="Normal 37" xfId="39119" xr:uid="{00000000-0005-0000-0000-0000E4980000}"/>
    <cellStyle name="Normal 38" xfId="39120" xr:uid="{00000000-0005-0000-0000-0000E5980000}"/>
    <cellStyle name="Normal 38 2" xfId="39121" xr:uid="{00000000-0005-0000-0000-0000E6980000}"/>
    <cellStyle name="Normal 38 2 2" xfId="39122" xr:uid="{00000000-0005-0000-0000-0000E7980000}"/>
    <cellStyle name="Normal 39" xfId="39123" xr:uid="{00000000-0005-0000-0000-0000E8980000}"/>
    <cellStyle name="Normal 4" xfId="39124" xr:uid="{00000000-0005-0000-0000-0000E9980000}"/>
    <cellStyle name="Normal 4 10" xfId="39125" xr:uid="{00000000-0005-0000-0000-0000EA980000}"/>
    <cellStyle name="Normal 4 10 10" xfId="39126" xr:uid="{00000000-0005-0000-0000-0000EB980000}"/>
    <cellStyle name="Normal 4 10 2" xfId="39127" xr:uid="{00000000-0005-0000-0000-0000EC980000}"/>
    <cellStyle name="Normal 4 10 2 2" xfId="39128" xr:uid="{00000000-0005-0000-0000-0000ED980000}"/>
    <cellStyle name="Normal 4 10 2 2 2" xfId="39129" xr:uid="{00000000-0005-0000-0000-0000EE980000}"/>
    <cellStyle name="Normal 4 10 2 2 3" xfId="39130" xr:uid="{00000000-0005-0000-0000-0000EF980000}"/>
    <cellStyle name="Normal 4 10 2 2 4" xfId="39131" xr:uid="{00000000-0005-0000-0000-0000F0980000}"/>
    <cellStyle name="Normal 4 10 2 2 5" xfId="39132" xr:uid="{00000000-0005-0000-0000-0000F1980000}"/>
    <cellStyle name="Normal 4 10 2 3" xfId="39133" xr:uid="{00000000-0005-0000-0000-0000F2980000}"/>
    <cellStyle name="Normal 4 10 2 3 2" xfId="39134" xr:uid="{00000000-0005-0000-0000-0000F3980000}"/>
    <cellStyle name="Normal 4 10 2 3 3" xfId="39135" xr:uid="{00000000-0005-0000-0000-0000F4980000}"/>
    <cellStyle name="Normal 4 10 2 3 4" xfId="39136" xr:uid="{00000000-0005-0000-0000-0000F5980000}"/>
    <cellStyle name="Normal 4 10 2 3 5" xfId="39137" xr:uid="{00000000-0005-0000-0000-0000F6980000}"/>
    <cellStyle name="Normal 4 10 2 4" xfId="39138" xr:uid="{00000000-0005-0000-0000-0000F7980000}"/>
    <cellStyle name="Normal 4 10 2 4 2" xfId="39139" xr:uid="{00000000-0005-0000-0000-0000F8980000}"/>
    <cellStyle name="Normal 4 10 2 4 3" xfId="39140" xr:uid="{00000000-0005-0000-0000-0000F9980000}"/>
    <cellStyle name="Normal 4 10 2 4 4" xfId="39141" xr:uid="{00000000-0005-0000-0000-0000FA980000}"/>
    <cellStyle name="Normal 4 10 2 4 5" xfId="39142" xr:uid="{00000000-0005-0000-0000-0000FB980000}"/>
    <cellStyle name="Normal 4 10 2 5" xfId="39143" xr:uid="{00000000-0005-0000-0000-0000FC980000}"/>
    <cellStyle name="Normal 4 10 2 5 2" xfId="39144" xr:uid="{00000000-0005-0000-0000-0000FD980000}"/>
    <cellStyle name="Normal 4 10 2 5 3" xfId="39145" xr:uid="{00000000-0005-0000-0000-0000FE980000}"/>
    <cellStyle name="Normal 4 10 2 5 4" xfId="39146" xr:uid="{00000000-0005-0000-0000-0000FF980000}"/>
    <cellStyle name="Normal 4 10 2 5 5" xfId="39147" xr:uid="{00000000-0005-0000-0000-000000990000}"/>
    <cellStyle name="Normal 4 10 2 6" xfId="39148" xr:uid="{00000000-0005-0000-0000-000001990000}"/>
    <cellStyle name="Normal 4 10 2 7" xfId="39149" xr:uid="{00000000-0005-0000-0000-000002990000}"/>
    <cellStyle name="Normal 4 10 2 8" xfId="39150" xr:uid="{00000000-0005-0000-0000-000003990000}"/>
    <cellStyle name="Normal 4 10 2 9" xfId="39151" xr:uid="{00000000-0005-0000-0000-000004990000}"/>
    <cellStyle name="Normal 4 10 3" xfId="39152" xr:uid="{00000000-0005-0000-0000-000005990000}"/>
    <cellStyle name="Normal 4 10 3 2" xfId="39153" xr:uid="{00000000-0005-0000-0000-000006990000}"/>
    <cellStyle name="Normal 4 10 3 3" xfId="39154" xr:uid="{00000000-0005-0000-0000-000007990000}"/>
    <cellStyle name="Normal 4 10 3 4" xfId="39155" xr:uid="{00000000-0005-0000-0000-000008990000}"/>
    <cellStyle name="Normal 4 10 3 5" xfId="39156" xr:uid="{00000000-0005-0000-0000-000009990000}"/>
    <cellStyle name="Normal 4 10 4" xfId="39157" xr:uid="{00000000-0005-0000-0000-00000A990000}"/>
    <cellStyle name="Normal 4 10 4 2" xfId="39158" xr:uid="{00000000-0005-0000-0000-00000B990000}"/>
    <cellStyle name="Normal 4 10 4 3" xfId="39159" xr:uid="{00000000-0005-0000-0000-00000C990000}"/>
    <cellStyle name="Normal 4 10 4 4" xfId="39160" xr:uid="{00000000-0005-0000-0000-00000D990000}"/>
    <cellStyle name="Normal 4 10 4 5" xfId="39161" xr:uid="{00000000-0005-0000-0000-00000E990000}"/>
    <cellStyle name="Normal 4 10 5" xfId="39162" xr:uid="{00000000-0005-0000-0000-00000F990000}"/>
    <cellStyle name="Normal 4 10 5 2" xfId="39163" xr:uid="{00000000-0005-0000-0000-000010990000}"/>
    <cellStyle name="Normal 4 10 5 3" xfId="39164" xr:uid="{00000000-0005-0000-0000-000011990000}"/>
    <cellStyle name="Normal 4 10 5 4" xfId="39165" xr:uid="{00000000-0005-0000-0000-000012990000}"/>
    <cellStyle name="Normal 4 10 5 5" xfId="39166" xr:uid="{00000000-0005-0000-0000-000013990000}"/>
    <cellStyle name="Normal 4 10 6" xfId="39167" xr:uid="{00000000-0005-0000-0000-000014990000}"/>
    <cellStyle name="Normal 4 10 6 2" xfId="39168" xr:uid="{00000000-0005-0000-0000-000015990000}"/>
    <cellStyle name="Normal 4 10 6 3" xfId="39169" xr:uid="{00000000-0005-0000-0000-000016990000}"/>
    <cellStyle name="Normal 4 10 6 4" xfId="39170" xr:uid="{00000000-0005-0000-0000-000017990000}"/>
    <cellStyle name="Normal 4 10 6 5" xfId="39171" xr:uid="{00000000-0005-0000-0000-000018990000}"/>
    <cellStyle name="Normal 4 10 7" xfId="39172" xr:uid="{00000000-0005-0000-0000-000019990000}"/>
    <cellStyle name="Normal 4 10 8" xfId="39173" xr:uid="{00000000-0005-0000-0000-00001A990000}"/>
    <cellStyle name="Normal 4 10 9" xfId="39174" xr:uid="{00000000-0005-0000-0000-00001B990000}"/>
    <cellStyle name="Normal 4 100" xfId="39175" xr:uid="{00000000-0005-0000-0000-00001C990000}"/>
    <cellStyle name="Normal 4 101" xfId="39176" xr:uid="{00000000-0005-0000-0000-00001D990000}"/>
    <cellStyle name="Normal 4 102" xfId="39177" xr:uid="{00000000-0005-0000-0000-00001E990000}"/>
    <cellStyle name="Normal 4 103" xfId="39178" xr:uid="{00000000-0005-0000-0000-00001F990000}"/>
    <cellStyle name="Normal 4 104" xfId="39179" xr:uid="{00000000-0005-0000-0000-000020990000}"/>
    <cellStyle name="Normal 4 105" xfId="39180" xr:uid="{00000000-0005-0000-0000-000021990000}"/>
    <cellStyle name="Normal 4 106" xfId="39181" xr:uid="{00000000-0005-0000-0000-000022990000}"/>
    <cellStyle name="Normal 4 107" xfId="39182" xr:uid="{00000000-0005-0000-0000-000023990000}"/>
    <cellStyle name="Normal 4 108" xfId="39183" xr:uid="{00000000-0005-0000-0000-000024990000}"/>
    <cellStyle name="Normal 4 109" xfId="39184" xr:uid="{00000000-0005-0000-0000-000025990000}"/>
    <cellStyle name="Normal 4 11" xfId="39185" xr:uid="{00000000-0005-0000-0000-000026990000}"/>
    <cellStyle name="Normal 4 11 10" xfId="39186" xr:uid="{00000000-0005-0000-0000-000027990000}"/>
    <cellStyle name="Normal 4 11 2" xfId="39187" xr:uid="{00000000-0005-0000-0000-000028990000}"/>
    <cellStyle name="Normal 4 11 2 2" xfId="39188" xr:uid="{00000000-0005-0000-0000-000029990000}"/>
    <cellStyle name="Normal 4 11 2 2 2" xfId="39189" xr:uid="{00000000-0005-0000-0000-00002A990000}"/>
    <cellStyle name="Normal 4 11 2 2 3" xfId="39190" xr:uid="{00000000-0005-0000-0000-00002B990000}"/>
    <cellStyle name="Normal 4 11 2 2 4" xfId="39191" xr:uid="{00000000-0005-0000-0000-00002C990000}"/>
    <cellStyle name="Normal 4 11 2 2 5" xfId="39192" xr:uid="{00000000-0005-0000-0000-00002D990000}"/>
    <cellStyle name="Normal 4 11 2 3" xfId="39193" xr:uid="{00000000-0005-0000-0000-00002E990000}"/>
    <cellStyle name="Normal 4 11 2 3 2" xfId="39194" xr:uid="{00000000-0005-0000-0000-00002F990000}"/>
    <cellStyle name="Normal 4 11 2 3 3" xfId="39195" xr:uid="{00000000-0005-0000-0000-000030990000}"/>
    <cellStyle name="Normal 4 11 2 3 4" xfId="39196" xr:uid="{00000000-0005-0000-0000-000031990000}"/>
    <cellStyle name="Normal 4 11 2 3 5" xfId="39197" xr:uid="{00000000-0005-0000-0000-000032990000}"/>
    <cellStyle name="Normal 4 11 2 4" xfId="39198" xr:uid="{00000000-0005-0000-0000-000033990000}"/>
    <cellStyle name="Normal 4 11 2 4 2" xfId="39199" xr:uid="{00000000-0005-0000-0000-000034990000}"/>
    <cellStyle name="Normal 4 11 2 4 3" xfId="39200" xr:uid="{00000000-0005-0000-0000-000035990000}"/>
    <cellStyle name="Normal 4 11 2 4 4" xfId="39201" xr:uid="{00000000-0005-0000-0000-000036990000}"/>
    <cellStyle name="Normal 4 11 2 4 5" xfId="39202" xr:uid="{00000000-0005-0000-0000-000037990000}"/>
    <cellStyle name="Normal 4 11 2 5" xfId="39203" xr:uid="{00000000-0005-0000-0000-000038990000}"/>
    <cellStyle name="Normal 4 11 2 5 2" xfId="39204" xr:uid="{00000000-0005-0000-0000-000039990000}"/>
    <cellStyle name="Normal 4 11 2 5 3" xfId="39205" xr:uid="{00000000-0005-0000-0000-00003A990000}"/>
    <cellStyle name="Normal 4 11 2 5 4" xfId="39206" xr:uid="{00000000-0005-0000-0000-00003B990000}"/>
    <cellStyle name="Normal 4 11 2 5 5" xfId="39207" xr:uid="{00000000-0005-0000-0000-00003C990000}"/>
    <cellStyle name="Normal 4 11 2 6" xfId="39208" xr:uid="{00000000-0005-0000-0000-00003D990000}"/>
    <cellStyle name="Normal 4 11 2 7" xfId="39209" xr:uid="{00000000-0005-0000-0000-00003E990000}"/>
    <cellStyle name="Normal 4 11 2 8" xfId="39210" xr:uid="{00000000-0005-0000-0000-00003F990000}"/>
    <cellStyle name="Normal 4 11 2 9" xfId="39211" xr:uid="{00000000-0005-0000-0000-000040990000}"/>
    <cellStyle name="Normal 4 11 3" xfId="39212" xr:uid="{00000000-0005-0000-0000-000041990000}"/>
    <cellStyle name="Normal 4 11 3 2" xfId="39213" xr:uid="{00000000-0005-0000-0000-000042990000}"/>
    <cellStyle name="Normal 4 11 3 3" xfId="39214" xr:uid="{00000000-0005-0000-0000-000043990000}"/>
    <cellStyle name="Normal 4 11 3 4" xfId="39215" xr:uid="{00000000-0005-0000-0000-000044990000}"/>
    <cellStyle name="Normal 4 11 3 5" xfId="39216" xr:uid="{00000000-0005-0000-0000-000045990000}"/>
    <cellStyle name="Normal 4 11 4" xfId="39217" xr:uid="{00000000-0005-0000-0000-000046990000}"/>
    <cellStyle name="Normal 4 11 4 2" xfId="39218" xr:uid="{00000000-0005-0000-0000-000047990000}"/>
    <cellStyle name="Normal 4 11 4 3" xfId="39219" xr:uid="{00000000-0005-0000-0000-000048990000}"/>
    <cellStyle name="Normal 4 11 4 4" xfId="39220" xr:uid="{00000000-0005-0000-0000-000049990000}"/>
    <cellStyle name="Normal 4 11 4 5" xfId="39221" xr:uid="{00000000-0005-0000-0000-00004A990000}"/>
    <cellStyle name="Normal 4 11 5" xfId="39222" xr:uid="{00000000-0005-0000-0000-00004B990000}"/>
    <cellStyle name="Normal 4 11 5 2" xfId="39223" xr:uid="{00000000-0005-0000-0000-00004C990000}"/>
    <cellStyle name="Normal 4 11 5 3" xfId="39224" xr:uid="{00000000-0005-0000-0000-00004D990000}"/>
    <cellStyle name="Normal 4 11 5 4" xfId="39225" xr:uid="{00000000-0005-0000-0000-00004E990000}"/>
    <cellStyle name="Normal 4 11 5 5" xfId="39226" xr:uid="{00000000-0005-0000-0000-00004F990000}"/>
    <cellStyle name="Normal 4 11 6" xfId="39227" xr:uid="{00000000-0005-0000-0000-000050990000}"/>
    <cellStyle name="Normal 4 11 6 2" xfId="39228" xr:uid="{00000000-0005-0000-0000-000051990000}"/>
    <cellStyle name="Normal 4 11 6 3" xfId="39229" xr:uid="{00000000-0005-0000-0000-000052990000}"/>
    <cellStyle name="Normal 4 11 6 4" xfId="39230" xr:uid="{00000000-0005-0000-0000-000053990000}"/>
    <cellStyle name="Normal 4 11 6 5" xfId="39231" xr:uid="{00000000-0005-0000-0000-000054990000}"/>
    <cellStyle name="Normal 4 11 7" xfId="39232" xr:uid="{00000000-0005-0000-0000-000055990000}"/>
    <cellStyle name="Normal 4 11 8" xfId="39233" xr:uid="{00000000-0005-0000-0000-000056990000}"/>
    <cellStyle name="Normal 4 11 9" xfId="39234" xr:uid="{00000000-0005-0000-0000-000057990000}"/>
    <cellStyle name="Normal 4 110" xfId="39235" xr:uid="{00000000-0005-0000-0000-000058990000}"/>
    <cellStyle name="Normal 4 111" xfId="39236" xr:uid="{00000000-0005-0000-0000-000059990000}"/>
    <cellStyle name="Normal 4 112" xfId="39237" xr:uid="{00000000-0005-0000-0000-00005A990000}"/>
    <cellStyle name="Normal 4 113" xfId="39238" xr:uid="{00000000-0005-0000-0000-00005B990000}"/>
    <cellStyle name="Normal 4 114" xfId="39239" xr:uid="{00000000-0005-0000-0000-00005C990000}"/>
    <cellStyle name="Normal 4 115" xfId="39240" xr:uid="{00000000-0005-0000-0000-00005D990000}"/>
    <cellStyle name="Normal 4 116" xfId="39241" xr:uid="{00000000-0005-0000-0000-00005E990000}"/>
    <cellStyle name="Normal 4 117" xfId="39242" xr:uid="{00000000-0005-0000-0000-00005F990000}"/>
    <cellStyle name="Normal 4 118" xfId="39243" xr:uid="{00000000-0005-0000-0000-000060990000}"/>
    <cellStyle name="Normal 4 119" xfId="39244" xr:uid="{00000000-0005-0000-0000-000061990000}"/>
    <cellStyle name="Normal 4 12" xfId="39245" xr:uid="{00000000-0005-0000-0000-000062990000}"/>
    <cellStyle name="Normal 4 12 10" xfId="39246" xr:uid="{00000000-0005-0000-0000-000063990000}"/>
    <cellStyle name="Normal 4 12 2" xfId="39247" xr:uid="{00000000-0005-0000-0000-000064990000}"/>
    <cellStyle name="Normal 4 12 2 2" xfId="39248" xr:uid="{00000000-0005-0000-0000-000065990000}"/>
    <cellStyle name="Normal 4 12 2 2 2" xfId="39249" xr:uid="{00000000-0005-0000-0000-000066990000}"/>
    <cellStyle name="Normal 4 12 2 2 3" xfId="39250" xr:uid="{00000000-0005-0000-0000-000067990000}"/>
    <cellStyle name="Normal 4 12 2 2 4" xfId="39251" xr:uid="{00000000-0005-0000-0000-000068990000}"/>
    <cellStyle name="Normal 4 12 2 2 5" xfId="39252" xr:uid="{00000000-0005-0000-0000-000069990000}"/>
    <cellStyle name="Normal 4 12 2 3" xfId="39253" xr:uid="{00000000-0005-0000-0000-00006A990000}"/>
    <cellStyle name="Normal 4 12 2 3 2" xfId="39254" xr:uid="{00000000-0005-0000-0000-00006B990000}"/>
    <cellStyle name="Normal 4 12 2 3 3" xfId="39255" xr:uid="{00000000-0005-0000-0000-00006C990000}"/>
    <cellStyle name="Normal 4 12 2 3 4" xfId="39256" xr:uid="{00000000-0005-0000-0000-00006D990000}"/>
    <cellStyle name="Normal 4 12 2 3 5" xfId="39257" xr:uid="{00000000-0005-0000-0000-00006E990000}"/>
    <cellStyle name="Normal 4 12 2 4" xfId="39258" xr:uid="{00000000-0005-0000-0000-00006F990000}"/>
    <cellStyle name="Normal 4 12 2 4 2" xfId="39259" xr:uid="{00000000-0005-0000-0000-000070990000}"/>
    <cellStyle name="Normal 4 12 2 4 3" xfId="39260" xr:uid="{00000000-0005-0000-0000-000071990000}"/>
    <cellStyle name="Normal 4 12 2 4 4" xfId="39261" xr:uid="{00000000-0005-0000-0000-000072990000}"/>
    <cellStyle name="Normal 4 12 2 4 5" xfId="39262" xr:uid="{00000000-0005-0000-0000-000073990000}"/>
    <cellStyle name="Normal 4 12 2 5" xfId="39263" xr:uid="{00000000-0005-0000-0000-000074990000}"/>
    <cellStyle name="Normal 4 12 2 5 2" xfId="39264" xr:uid="{00000000-0005-0000-0000-000075990000}"/>
    <cellStyle name="Normal 4 12 2 5 3" xfId="39265" xr:uid="{00000000-0005-0000-0000-000076990000}"/>
    <cellStyle name="Normal 4 12 2 5 4" xfId="39266" xr:uid="{00000000-0005-0000-0000-000077990000}"/>
    <cellStyle name="Normal 4 12 2 5 5" xfId="39267" xr:uid="{00000000-0005-0000-0000-000078990000}"/>
    <cellStyle name="Normal 4 12 2 6" xfId="39268" xr:uid="{00000000-0005-0000-0000-000079990000}"/>
    <cellStyle name="Normal 4 12 2 7" xfId="39269" xr:uid="{00000000-0005-0000-0000-00007A990000}"/>
    <cellStyle name="Normal 4 12 2 8" xfId="39270" xr:uid="{00000000-0005-0000-0000-00007B990000}"/>
    <cellStyle name="Normal 4 12 2 9" xfId="39271" xr:uid="{00000000-0005-0000-0000-00007C990000}"/>
    <cellStyle name="Normal 4 12 3" xfId="39272" xr:uid="{00000000-0005-0000-0000-00007D990000}"/>
    <cellStyle name="Normal 4 12 3 2" xfId="39273" xr:uid="{00000000-0005-0000-0000-00007E990000}"/>
    <cellStyle name="Normal 4 12 3 3" xfId="39274" xr:uid="{00000000-0005-0000-0000-00007F990000}"/>
    <cellStyle name="Normal 4 12 3 4" xfId="39275" xr:uid="{00000000-0005-0000-0000-000080990000}"/>
    <cellStyle name="Normal 4 12 3 5" xfId="39276" xr:uid="{00000000-0005-0000-0000-000081990000}"/>
    <cellStyle name="Normal 4 12 4" xfId="39277" xr:uid="{00000000-0005-0000-0000-000082990000}"/>
    <cellStyle name="Normal 4 12 4 2" xfId="39278" xr:uid="{00000000-0005-0000-0000-000083990000}"/>
    <cellStyle name="Normal 4 12 4 3" xfId="39279" xr:uid="{00000000-0005-0000-0000-000084990000}"/>
    <cellStyle name="Normal 4 12 4 4" xfId="39280" xr:uid="{00000000-0005-0000-0000-000085990000}"/>
    <cellStyle name="Normal 4 12 4 5" xfId="39281" xr:uid="{00000000-0005-0000-0000-000086990000}"/>
    <cellStyle name="Normal 4 12 5" xfId="39282" xr:uid="{00000000-0005-0000-0000-000087990000}"/>
    <cellStyle name="Normal 4 12 5 2" xfId="39283" xr:uid="{00000000-0005-0000-0000-000088990000}"/>
    <cellStyle name="Normal 4 12 5 3" xfId="39284" xr:uid="{00000000-0005-0000-0000-000089990000}"/>
    <cellStyle name="Normal 4 12 5 4" xfId="39285" xr:uid="{00000000-0005-0000-0000-00008A990000}"/>
    <cellStyle name="Normal 4 12 5 5" xfId="39286" xr:uid="{00000000-0005-0000-0000-00008B990000}"/>
    <cellStyle name="Normal 4 12 6" xfId="39287" xr:uid="{00000000-0005-0000-0000-00008C990000}"/>
    <cellStyle name="Normal 4 12 6 2" xfId="39288" xr:uid="{00000000-0005-0000-0000-00008D990000}"/>
    <cellStyle name="Normal 4 12 6 3" xfId="39289" xr:uid="{00000000-0005-0000-0000-00008E990000}"/>
    <cellStyle name="Normal 4 12 6 4" xfId="39290" xr:uid="{00000000-0005-0000-0000-00008F990000}"/>
    <cellStyle name="Normal 4 12 6 5" xfId="39291" xr:uid="{00000000-0005-0000-0000-000090990000}"/>
    <cellStyle name="Normal 4 12 7" xfId="39292" xr:uid="{00000000-0005-0000-0000-000091990000}"/>
    <cellStyle name="Normal 4 12 8" xfId="39293" xr:uid="{00000000-0005-0000-0000-000092990000}"/>
    <cellStyle name="Normal 4 12 9" xfId="39294" xr:uid="{00000000-0005-0000-0000-000093990000}"/>
    <cellStyle name="Normal 4 120" xfId="39295" xr:uid="{00000000-0005-0000-0000-000094990000}"/>
    <cellStyle name="Normal 4 121" xfId="39296" xr:uid="{00000000-0005-0000-0000-000095990000}"/>
    <cellStyle name="Normal 4 122" xfId="39297" xr:uid="{00000000-0005-0000-0000-000096990000}"/>
    <cellStyle name="Normal 4 123" xfId="39298" xr:uid="{00000000-0005-0000-0000-000097990000}"/>
    <cellStyle name="Normal 4 124" xfId="39299" xr:uid="{00000000-0005-0000-0000-000098990000}"/>
    <cellStyle name="Normal 4 125" xfId="39300" xr:uid="{00000000-0005-0000-0000-000099990000}"/>
    <cellStyle name="Normal 4 126" xfId="39301" xr:uid="{00000000-0005-0000-0000-00009A990000}"/>
    <cellStyle name="Normal 4 127" xfId="39302" xr:uid="{00000000-0005-0000-0000-00009B990000}"/>
    <cellStyle name="Normal 4 128" xfId="39303" xr:uid="{00000000-0005-0000-0000-00009C990000}"/>
    <cellStyle name="Normal 4 129" xfId="39304" xr:uid="{00000000-0005-0000-0000-00009D990000}"/>
    <cellStyle name="Normal 4 13" xfId="39305" xr:uid="{00000000-0005-0000-0000-00009E990000}"/>
    <cellStyle name="Normal 4 13 10" xfId="39306" xr:uid="{00000000-0005-0000-0000-00009F990000}"/>
    <cellStyle name="Normal 4 13 2" xfId="39307" xr:uid="{00000000-0005-0000-0000-0000A0990000}"/>
    <cellStyle name="Normal 4 13 2 2" xfId="39308" xr:uid="{00000000-0005-0000-0000-0000A1990000}"/>
    <cellStyle name="Normal 4 13 2 2 2" xfId="39309" xr:uid="{00000000-0005-0000-0000-0000A2990000}"/>
    <cellStyle name="Normal 4 13 2 2 3" xfId="39310" xr:uid="{00000000-0005-0000-0000-0000A3990000}"/>
    <cellStyle name="Normal 4 13 2 2 4" xfId="39311" xr:uid="{00000000-0005-0000-0000-0000A4990000}"/>
    <cellStyle name="Normal 4 13 2 2 5" xfId="39312" xr:uid="{00000000-0005-0000-0000-0000A5990000}"/>
    <cellStyle name="Normal 4 13 2 3" xfId="39313" xr:uid="{00000000-0005-0000-0000-0000A6990000}"/>
    <cellStyle name="Normal 4 13 2 3 2" xfId="39314" xr:uid="{00000000-0005-0000-0000-0000A7990000}"/>
    <cellStyle name="Normal 4 13 2 3 3" xfId="39315" xr:uid="{00000000-0005-0000-0000-0000A8990000}"/>
    <cellStyle name="Normal 4 13 2 3 4" xfId="39316" xr:uid="{00000000-0005-0000-0000-0000A9990000}"/>
    <cellStyle name="Normal 4 13 2 3 5" xfId="39317" xr:uid="{00000000-0005-0000-0000-0000AA990000}"/>
    <cellStyle name="Normal 4 13 2 4" xfId="39318" xr:uid="{00000000-0005-0000-0000-0000AB990000}"/>
    <cellStyle name="Normal 4 13 2 4 2" xfId="39319" xr:uid="{00000000-0005-0000-0000-0000AC990000}"/>
    <cellStyle name="Normal 4 13 2 4 3" xfId="39320" xr:uid="{00000000-0005-0000-0000-0000AD990000}"/>
    <cellStyle name="Normal 4 13 2 4 4" xfId="39321" xr:uid="{00000000-0005-0000-0000-0000AE990000}"/>
    <cellStyle name="Normal 4 13 2 4 5" xfId="39322" xr:uid="{00000000-0005-0000-0000-0000AF990000}"/>
    <cellStyle name="Normal 4 13 2 5" xfId="39323" xr:uid="{00000000-0005-0000-0000-0000B0990000}"/>
    <cellStyle name="Normal 4 13 2 5 2" xfId="39324" xr:uid="{00000000-0005-0000-0000-0000B1990000}"/>
    <cellStyle name="Normal 4 13 2 5 3" xfId="39325" xr:uid="{00000000-0005-0000-0000-0000B2990000}"/>
    <cellStyle name="Normal 4 13 2 5 4" xfId="39326" xr:uid="{00000000-0005-0000-0000-0000B3990000}"/>
    <cellStyle name="Normal 4 13 2 5 5" xfId="39327" xr:uid="{00000000-0005-0000-0000-0000B4990000}"/>
    <cellStyle name="Normal 4 13 2 6" xfId="39328" xr:uid="{00000000-0005-0000-0000-0000B5990000}"/>
    <cellStyle name="Normal 4 13 2 7" xfId="39329" xr:uid="{00000000-0005-0000-0000-0000B6990000}"/>
    <cellStyle name="Normal 4 13 2 8" xfId="39330" xr:uid="{00000000-0005-0000-0000-0000B7990000}"/>
    <cellStyle name="Normal 4 13 2 9" xfId="39331" xr:uid="{00000000-0005-0000-0000-0000B8990000}"/>
    <cellStyle name="Normal 4 13 3" xfId="39332" xr:uid="{00000000-0005-0000-0000-0000B9990000}"/>
    <cellStyle name="Normal 4 13 3 2" xfId="39333" xr:uid="{00000000-0005-0000-0000-0000BA990000}"/>
    <cellStyle name="Normal 4 13 3 3" xfId="39334" xr:uid="{00000000-0005-0000-0000-0000BB990000}"/>
    <cellStyle name="Normal 4 13 3 4" xfId="39335" xr:uid="{00000000-0005-0000-0000-0000BC990000}"/>
    <cellStyle name="Normal 4 13 3 5" xfId="39336" xr:uid="{00000000-0005-0000-0000-0000BD990000}"/>
    <cellStyle name="Normal 4 13 4" xfId="39337" xr:uid="{00000000-0005-0000-0000-0000BE990000}"/>
    <cellStyle name="Normal 4 13 4 2" xfId="39338" xr:uid="{00000000-0005-0000-0000-0000BF990000}"/>
    <cellStyle name="Normal 4 13 4 3" xfId="39339" xr:uid="{00000000-0005-0000-0000-0000C0990000}"/>
    <cellStyle name="Normal 4 13 4 4" xfId="39340" xr:uid="{00000000-0005-0000-0000-0000C1990000}"/>
    <cellStyle name="Normal 4 13 4 5" xfId="39341" xr:uid="{00000000-0005-0000-0000-0000C2990000}"/>
    <cellStyle name="Normal 4 13 5" xfId="39342" xr:uid="{00000000-0005-0000-0000-0000C3990000}"/>
    <cellStyle name="Normal 4 13 5 2" xfId="39343" xr:uid="{00000000-0005-0000-0000-0000C4990000}"/>
    <cellStyle name="Normal 4 13 5 3" xfId="39344" xr:uid="{00000000-0005-0000-0000-0000C5990000}"/>
    <cellStyle name="Normal 4 13 5 4" xfId="39345" xr:uid="{00000000-0005-0000-0000-0000C6990000}"/>
    <cellStyle name="Normal 4 13 5 5" xfId="39346" xr:uid="{00000000-0005-0000-0000-0000C7990000}"/>
    <cellStyle name="Normal 4 13 6" xfId="39347" xr:uid="{00000000-0005-0000-0000-0000C8990000}"/>
    <cellStyle name="Normal 4 13 6 2" xfId="39348" xr:uid="{00000000-0005-0000-0000-0000C9990000}"/>
    <cellStyle name="Normal 4 13 6 3" xfId="39349" xr:uid="{00000000-0005-0000-0000-0000CA990000}"/>
    <cellStyle name="Normal 4 13 6 4" xfId="39350" xr:uid="{00000000-0005-0000-0000-0000CB990000}"/>
    <cellStyle name="Normal 4 13 6 5" xfId="39351" xr:uid="{00000000-0005-0000-0000-0000CC990000}"/>
    <cellStyle name="Normal 4 13 7" xfId="39352" xr:uid="{00000000-0005-0000-0000-0000CD990000}"/>
    <cellStyle name="Normal 4 13 8" xfId="39353" xr:uid="{00000000-0005-0000-0000-0000CE990000}"/>
    <cellStyle name="Normal 4 13 9" xfId="39354" xr:uid="{00000000-0005-0000-0000-0000CF990000}"/>
    <cellStyle name="Normal 4 130" xfId="39355" xr:uid="{00000000-0005-0000-0000-0000D0990000}"/>
    <cellStyle name="Normal 4 131" xfId="39356" xr:uid="{00000000-0005-0000-0000-0000D1990000}"/>
    <cellStyle name="Normal 4 132" xfId="39357" xr:uid="{00000000-0005-0000-0000-0000D2990000}"/>
    <cellStyle name="Normal 4 133" xfId="39358" xr:uid="{00000000-0005-0000-0000-0000D3990000}"/>
    <cellStyle name="Normal 4 134" xfId="39359" xr:uid="{00000000-0005-0000-0000-0000D4990000}"/>
    <cellStyle name="Normal 4 135" xfId="39360" xr:uid="{00000000-0005-0000-0000-0000D5990000}"/>
    <cellStyle name="Normal 4 136" xfId="39361" xr:uid="{00000000-0005-0000-0000-0000D6990000}"/>
    <cellStyle name="Normal 4 137" xfId="39362" xr:uid="{00000000-0005-0000-0000-0000D7990000}"/>
    <cellStyle name="Normal 4 138" xfId="39363" xr:uid="{00000000-0005-0000-0000-0000D8990000}"/>
    <cellStyle name="Normal 4 139" xfId="39364" xr:uid="{00000000-0005-0000-0000-0000D9990000}"/>
    <cellStyle name="Normal 4 14" xfId="39365" xr:uid="{00000000-0005-0000-0000-0000DA990000}"/>
    <cellStyle name="Normal 4 14 10" xfId="39366" xr:uid="{00000000-0005-0000-0000-0000DB990000}"/>
    <cellStyle name="Normal 4 14 2" xfId="39367" xr:uid="{00000000-0005-0000-0000-0000DC990000}"/>
    <cellStyle name="Normal 4 14 2 2" xfId="39368" xr:uid="{00000000-0005-0000-0000-0000DD990000}"/>
    <cellStyle name="Normal 4 14 2 2 2" xfId="39369" xr:uid="{00000000-0005-0000-0000-0000DE990000}"/>
    <cellStyle name="Normal 4 14 2 2 3" xfId="39370" xr:uid="{00000000-0005-0000-0000-0000DF990000}"/>
    <cellStyle name="Normal 4 14 2 2 4" xfId="39371" xr:uid="{00000000-0005-0000-0000-0000E0990000}"/>
    <cellStyle name="Normal 4 14 2 2 5" xfId="39372" xr:uid="{00000000-0005-0000-0000-0000E1990000}"/>
    <cellStyle name="Normal 4 14 2 3" xfId="39373" xr:uid="{00000000-0005-0000-0000-0000E2990000}"/>
    <cellStyle name="Normal 4 14 2 3 2" xfId="39374" xr:uid="{00000000-0005-0000-0000-0000E3990000}"/>
    <cellStyle name="Normal 4 14 2 3 3" xfId="39375" xr:uid="{00000000-0005-0000-0000-0000E4990000}"/>
    <cellStyle name="Normal 4 14 2 3 4" xfId="39376" xr:uid="{00000000-0005-0000-0000-0000E5990000}"/>
    <cellStyle name="Normal 4 14 2 3 5" xfId="39377" xr:uid="{00000000-0005-0000-0000-0000E6990000}"/>
    <cellStyle name="Normal 4 14 2 4" xfId="39378" xr:uid="{00000000-0005-0000-0000-0000E7990000}"/>
    <cellStyle name="Normal 4 14 2 4 2" xfId="39379" xr:uid="{00000000-0005-0000-0000-0000E8990000}"/>
    <cellStyle name="Normal 4 14 2 4 3" xfId="39380" xr:uid="{00000000-0005-0000-0000-0000E9990000}"/>
    <cellStyle name="Normal 4 14 2 4 4" xfId="39381" xr:uid="{00000000-0005-0000-0000-0000EA990000}"/>
    <cellStyle name="Normal 4 14 2 4 5" xfId="39382" xr:uid="{00000000-0005-0000-0000-0000EB990000}"/>
    <cellStyle name="Normal 4 14 2 5" xfId="39383" xr:uid="{00000000-0005-0000-0000-0000EC990000}"/>
    <cellStyle name="Normal 4 14 2 5 2" xfId="39384" xr:uid="{00000000-0005-0000-0000-0000ED990000}"/>
    <cellStyle name="Normal 4 14 2 5 3" xfId="39385" xr:uid="{00000000-0005-0000-0000-0000EE990000}"/>
    <cellStyle name="Normal 4 14 2 5 4" xfId="39386" xr:uid="{00000000-0005-0000-0000-0000EF990000}"/>
    <cellStyle name="Normal 4 14 2 5 5" xfId="39387" xr:uid="{00000000-0005-0000-0000-0000F0990000}"/>
    <cellStyle name="Normal 4 14 2 6" xfId="39388" xr:uid="{00000000-0005-0000-0000-0000F1990000}"/>
    <cellStyle name="Normal 4 14 2 7" xfId="39389" xr:uid="{00000000-0005-0000-0000-0000F2990000}"/>
    <cellStyle name="Normal 4 14 2 8" xfId="39390" xr:uid="{00000000-0005-0000-0000-0000F3990000}"/>
    <cellStyle name="Normal 4 14 2 9" xfId="39391" xr:uid="{00000000-0005-0000-0000-0000F4990000}"/>
    <cellStyle name="Normal 4 14 3" xfId="39392" xr:uid="{00000000-0005-0000-0000-0000F5990000}"/>
    <cellStyle name="Normal 4 14 3 2" xfId="39393" xr:uid="{00000000-0005-0000-0000-0000F6990000}"/>
    <cellStyle name="Normal 4 14 3 3" xfId="39394" xr:uid="{00000000-0005-0000-0000-0000F7990000}"/>
    <cellStyle name="Normal 4 14 3 4" xfId="39395" xr:uid="{00000000-0005-0000-0000-0000F8990000}"/>
    <cellStyle name="Normal 4 14 3 5" xfId="39396" xr:uid="{00000000-0005-0000-0000-0000F9990000}"/>
    <cellStyle name="Normal 4 14 4" xfId="39397" xr:uid="{00000000-0005-0000-0000-0000FA990000}"/>
    <cellStyle name="Normal 4 14 4 2" xfId="39398" xr:uid="{00000000-0005-0000-0000-0000FB990000}"/>
    <cellStyle name="Normal 4 14 4 3" xfId="39399" xr:uid="{00000000-0005-0000-0000-0000FC990000}"/>
    <cellStyle name="Normal 4 14 4 4" xfId="39400" xr:uid="{00000000-0005-0000-0000-0000FD990000}"/>
    <cellStyle name="Normal 4 14 4 5" xfId="39401" xr:uid="{00000000-0005-0000-0000-0000FE990000}"/>
    <cellStyle name="Normal 4 14 5" xfId="39402" xr:uid="{00000000-0005-0000-0000-0000FF990000}"/>
    <cellStyle name="Normal 4 14 5 2" xfId="39403" xr:uid="{00000000-0005-0000-0000-0000009A0000}"/>
    <cellStyle name="Normal 4 14 5 3" xfId="39404" xr:uid="{00000000-0005-0000-0000-0000019A0000}"/>
    <cellStyle name="Normal 4 14 5 4" xfId="39405" xr:uid="{00000000-0005-0000-0000-0000029A0000}"/>
    <cellStyle name="Normal 4 14 5 5" xfId="39406" xr:uid="{00000000-0005-0000-0000-0000039A0000}"/>
    <cellStyle name="Normal 4 14 6" xfId="39407" xr:uid="{00000000-0005-0000-0000-0000049A0000}"/>
    <cellStyle name="Normal 4 14 6 2" xfId="39408" xr:uid="{00000000-0005-0000-0000-0000059A0000}"/>
    <cellStyle name="Normal 4 14 6 3" xfId="39409" xr:uid="{00000000-0005-0000-0000-0000069A0000}"/>
    <cellStyle name="Normal 4 14 6 4" xfId="39410" xr:uid="{00000000-0005-0000-0000-0000079A0000}"/>
    <cellStyle name="Normal 4 14 6 5" xfId="39411" xr:uid="{00000000-0005-0000-0000-0000089A0000}"/>
    <cellStyle name="Normal 4 14 7" xfId="39412" xr:uid="{00000000-0005-0000-0000-0000099A0000}"/>
    <cellStyle name="Normal 4 14 8" xfId="39413" xr:uid="{00000000-0005-0000-0000-00000A9A0000}"/>
    <cellStyle name="Normal 4 14 9" xfId="39414" xr:uid="{00000000-0005-0000-0000-00000B9A0000}"/>
    <cellStyle name="Normal 4 140" xfId="39415" xr:uid="{00000000-0005-0000-0000-00000C9A0000}"/>
    <cellStyle name="Normal 4 141" xfId="39416" xr:uid="{00000000-0005-0000-0000-00000D9A0000}"/>
    <cellStyle name="Normal 4 142" xfId="39417" xr:uid="{00000000-0005-0000-0000-00000E9A0000}"/>
    <cellStyle name="Normal 4 143" xfId="39418" xr:uid="{00000000-0005-0000-0000-00000F9A0000}"/>
    <cellStyle name="Normal 4 144" xfId="39419" xr:uid="{00000000-0005-0000-0000-0000109A0000}"/>
    <cellStyle name="Normal 4 145" xfId="39420" xr:uid="{00000000-0005-0000-0000-0000119A0000}"/>
    <cellStyle name="Normal 4 146" xfId="39421" xr:uid="{00000000-0005-0000-0000-0000129A0000}"/>
    <cellStyle name="Normal 4 147" xfId="39422" xr:uid="{00000000-0005-0000-0000-0000139A0000}"/>
    <cellStyle name="Normal 4 148" xfId="39423" xr:uid="{00000000-0005-0000-0000-0000149A0000}"/>
    <cellStyle name="Normal 4 149" xfId="39424" xr:uid="{00000000-0005-0000-0000-0000159A0000}"/>
    <cellStyle name="Normal 4 15" xfId="39425" xr:uid="{00000000-0005-0000-0000-0000169A0000}"/>
    <cellStyle name="Normal 4 15 10" xfId="39426" xr:uid="{00000000-0005-0000-0000-0000179A0000}"/>
    <cellStyle name="Normal 4 15 2" xfId="39427" xr:uid="{00000000-0005-0000-0000-0000189A0000}"/>
    <cellStyle name="Normal 4 15 2 2" xfId="39428" xr:uid="{00000000-0005-0000-0000-0000199A0000}"/>
    <cellStyle name="Normal 4 15 2 2 2" xfId="39429" xr:uid="{00000000-0005-0000-0000-00001A9A0000}"/>
    <cellStyle name="Normal 4 15 2 2 3" xfId="39430" xr:uid="{00000000-0005-0000-0000-00001B9A0000}"/>
    <cellStyle name="Normal 4 15 2 2 4" xfId="39431" xr:uid="{00000000-0005-0000-0000-00001C9A0000}"/>
    <cellStyle name="Normal 4 15 2 2 5" xfId="39432" xr:uid="{00000000-0005-0000-0000-00001D9A0000}"/>
    <cellStyle name="Normal 4 15 2 3" xfId="39433" xr:uid="{00000000-0005-0000-0000-00001E9A0000}"/>
    <cellStyle name="Normal 4 15 2 3 2" xfId="39434" xr:uid="{00000000-0005-0000-0000-00001F9A0000}"/>
    <cellStyle name="Normal 4 15 2 3 3" xfId="39435" xr:uid="{00000000-0005-0000-0000-0000209A0000}"/>
    <cellStyle name="Normal 4 15 2 3 4" xfId="39436" xr:uid="{00000000-0005-0000-0000-0000219A0000}"/>
    <cellStyle name="Normal 4 15 2 3 5" xfId="39437" xr:uid="{00000000-0005-0000-0000-0000229A0000}"/>
    <cellStyle name="Normal 4 15 2 4" xfId="39438" xr:uid="{00000000-0005-0000-0000-0000239A0000}"/>
    <cellStyle name="Normal 4 15 2 4 2" xfId="39439" xr:uid="{00000000-0005-0000-0000-0000249A0000}"/>
    <cellStyle name="Normal 4 15 2 4 3" xfId="39440" xr:uid="{00000000-0005-0000-0000-0000259A0000}"/>
    <cellStyle name="Normal 4 15 2 4 4" xfId="39441" xr:uid="{00000000-0005-0000-0000-0000269A0000}"/>
    <cellStyle name="Normal 4 15 2 4 5" xfId="39442" xr:uid="{00000000-0005-0000-0000-0000279A0000}"/>
    <cellStyle name="Normal 4 15 2 5" xfId="39443" xr:uid="{00000000-0005-0000-0000-0000289A0000}"/>
    <cellStyle name="Normal 4 15 2 5 2" xfId="39444" xr:uid="{00000000-0005-0000-0000-0000299A0000}"/>
    <cellStyle name="Normal 4 15 2 5 3" xfId="39445" xr:uid="{00000000-0005-0000-0000-00002A9A0000}"/>
    <cellStyle name="Normal 4 15 2 5 4" xfId="39446" xr:uid="{00000000-0005-0000-0000-00002B9A0000}"/>
    <cellStyle name="Normal 4 15 2 5 5" xfId="39447" xr:uid="{00000000-0005-0000-0000-00002C9A0000}"/>
    <cellStyle name="Normal 4 15 2 6" xfId="39448" xr:uid="{00000000-0005-0000-0000-00002D9A0000}"/>
    <cellStyle name="Normal 4 15 2 7" xfId="39449" xr:uid="{00000000-0005-0000-0000-00002E9A0000}"/>
    <cellStyle name="Normal 4 15 2 8" xfId="39450" xr:uid="{00000000-0005-0000-0000-00002F9A0000}"/>
    <cellStyle name="Normal 4 15 2 9" xfId="39451" xr:uid="{00000000-0005-0000-0000-0000309A0000}"/>
    <cellStyle name="Normal 4 15 3" xfId="39452" xr:uid="{00000000-0005-0000-0000-0000319A0000}"/>
    <cellStyle name="Normal 4 15 3 2" xfId="39453" xr:uid="{00000000-0005-0000-0000-0000329A0000}"/>
    <cellStyle name="Normal 4 15 3 3" xfId="39454" xr:uid="{00000000-0005-0000-0000-0000339A0000}"/>
    <cellStyle name="Normal 4 15 3 4" xfId="39455" xr:uid="{00000000-0005-0000-0000-0000349A0000}"/>
    <cellStyle name="Normal 4 15 3 5" xfId="39456" xr:uid="{00000000-0005-0000-0000-0000359A0000}"/>
    <cellStyle name="Normal 4 15 4" xfId="39457" xr:uid="{00000000-0005-0000-0000-0000369A0000}"/>
    <cellStyle name="Normal 4 15 4 2" xfId="39458" xr:uid="{00000000-0005-0000-0000-0000379A0000}"/>
    <cellStyle name="Normal 4 15 4 3" xfId="39459" xr:uid="{00000000-0005-0000-0000-0000389A0000}"/>
    <cellStyle name="Normal 4 15 4 4" xfId="39460" xr:uid="{00000000-0005-0000-0000-0000399A0000}"/>
    <cellStyle name="Normal 4 15 4 5" xfId="39461" xr:uid="{00000000-0005-0000-0000-00003A9A0000}"/>
    <cellStyle name="Normal 4 15 5" xfId="39462" xr:uid="{00000000-0005-0000-0000-00003B9A0000}"/>
    <cellStyle name="Normal 4 15 5 2" xfId="39463" xr:uid="{00000000-0005-0000-0000-00003C9A0000}"/>
    <cellStyle name="Normal 4 15 5 3" xfId="39464" xr:uid="{00000000-0005-0000-0000-00003D9A0000}"/>
    <cellStyle name="Normal 4 15 5 4" xfId="39465" xr:uid="{00000000-0005-0000-0000-00003E9A0000}"/>
    <cellStyle name="Normal 4 15 5 5" xfId="39466" xr:uid="{00000000-0005-0000-0000-00003F9A0000}"/>
    <cellStyle name="Normal 4 15 6" xfId="39467" xr:uid="{00000000-0005-0000-0000-0000409A0000}"/>
    <cellStyle name="Normal 4 15 6 2" xfId="39468" xr:uid="{00000000-0005-0000-0000-0000419A0000}"/>
    <cellStyle name="Normal 4 15 6 3" xfId="39469" xr:uid="{00000000-0005-0000-0000-0000429A0000}"/>
    <cellStyle name="Normal 4 15 6 4" xfId="39470" xr:uid="{00000000-0005-0000-0000-0000439A0000}"/>
    <cellStyle name="Normal 4 15 6 5" xfId="39471" xr:uid="{00000000-0005-0000-0000-0000449A0000}"/>
    <cellStyle name="Normal 4 15 7" xfId="39472" xr:uid="{00000000-0005-0000-0000-0000459A0000}"/>
    <cellStyle name="Normal 4 15 8" xfId="39473" xr:uid="{00000000-0005-0000-0000-0000469A0000}"/>
    <cellStyle name="Normal 4 15 9" xfId="39474" xr:uid="{00000000-0005-0000-0000-0000479A0000}"/>
    <cellStyle name="Normal 4 150" xfId="39475" xr:uid="{00000000-0005-0000-0000-0000489A0000}"/>
    <cellStyle name="Normal 4 151" xfId="39476" xr:uid="{00000000-0005-0000-0000-0000499A0000}"/>
    <cellStyle name="Normal 4 152" xfId="39477" xr:uid="{00000000-0005-0000-0000-00004A9A0000}"/>
    <cellStyle name="Normal 4 153" xfId="39478" xr:uid="{00000000-0005-0000-0000-00004B9A0000}"/>
    <cellStyle name="Normal 4 154" xfId="39479" xr:uid="{00000000-0005-0000-0000-00004C9A0000}"/>
    <cellStyle name="Normal 4 155" xfId="39480" xr:uid="{00000000-0005-0000-0000-00004D9A0000}"/>
    <cellStyle name="Normal 4 156" xfId="39481" xr:uid="{00000000-0005-0000-0000-00004E9A0000}"/>
    <cellStyle name="Normal 4 157" xfId="39482" xr:uid="{00000000-0005-0000-0000-00004F9A0000}"/>
    <cellStyle name="Normal 4 158" xfId="39483" xr:uid="{00000000-0005-0000-0000-0000509A0000}"/>
    <cellStyle name="Normal 4 159" xfId="39484" xr:uid="{00000000-0005-0000-0000-0000519A0000}"/>
    <cellStyle name="Normal 4 16" xfId="39485" xr:uid="{00000000-0005-0000-0000-0000529A0000}"/>
    <cellStyle name="Normal 4 16 2" xfId="39486" xr:uid="{00000000-0005-0000-0000-0000539A0000}"/>
    <cellStyle name="Normal 4 16 2 2" xfId="39487" xr:uid="{00000000-0005-0000-0000-0000549A0000}"/>
    <cellStyle name="Normal 4 16 2 3" xfId="39488" xr:uid="{00000000-0005-0000-0000-0000559A0000}"/>
    <cellStyle name="Normal 4 16 2 4" xfId="39489" xr:uid="{00000000-0005-0000-0000-0000569A0000}"/>
    <cellStyle name="Normal 4 16 2 5" xfId="39490" xr:uid="{00000000-0005-0000-0000-0000579A0000}"/>
    <cellStyle name="Normal 4 16 3" xfId="39491" xr:uid="{00000000-0005-0000-0000-0000589A0000}"/>
    <cellStyle name="Normal 4 16 3 2" xfId="39492" xr:uid="{00000000-0005-0000-0000-0000599A0000}"/>
    <cellStyle name="Normal 4 16 3 3" xfId="39493" xr:uid="{00000000-0005-0000-0000-00005A9A0000}"/>
    <cellStyle name="Normal 4 16 3 4" xfId="39494" xr:uid="{00000000-0005-0000-0000-00005B9A0000}"/>
    <cellStyle name="Normal 4 16 3 5" xfId="39495" xr:uid="{00000000-0005-0000-0000-00005C9A0000}"/>
    <cellStyle name="Normal 4 16 4" xfId="39496" xr:uid="{00000000-0005-0000-0000-00005D9A0000}"/>
    <cellStyle name="Normal 4 16 4 2" xfId="39497" xr:uid="{00000000-0005-0000-0000-00005E9A0000}"/>
    <cellStyle name="Normal 4 16 4 3" xfId="39498" xr:uid="{00000000-0005-0000-0000-00005F9A0000}"/>
    <cellStyle name="Normal 4 16 4 4" xfId="39499" xr:uid="{00000000-0005-0000-0000-0000609A0000}"/>
    <cellStyle name="Normal 4 16 4 5" xfId="39500" xr:uid="{00000000-0005-0000-0000-0000619A0000}"/>
    <cellStyle name="Normal 4 16 5" xfId="39501" xr:uid="{00000000-0005-0000-0000-0000629A0000}"/>
    <cellStyle name="Normal 4 16 5 2" xfId="39502" xr:uid="{00000000-0005-0000-0000-0000639A0000}"/>
    <cellStyle name="Normal 4 16 5 3" xfId="39503" xr:uid="{00000000-0005-0000-0000-0000649A0000}"/>
    <cellStyle name="Normal 4 16 5 4" xfId="39504" xr:uid="{00000000-0005-0000-0000-0000659A0000}"/>
    <cellStyle name="Normal 4 16 5 5" xfId="39505" xr:uid="{00000000-0005-0000-0000-0000669A0000}"/>
    <cellStyle name="Normal 4 16 6" xfId="39506" xr:uid="{00000000-0005-0000-0000-0000679A0000}"/>
    <cellStyle name="Normal 4 16 7" xfId="39507" xr:uid="{00000000-0005-0000-0000-0000689A0000}"/>
    <cellStyle name="Normal 4 16 8" xfId="39508" xr:uid="{00000000-0005-0000-0000-0000699A0000}"/>
    <cellStyle name="Normal 4 16 9" xfId="39509" xr:uid="{00000000-0005-0000-0000-00006A9A0000}"/>
    <cellStyle name="Normal 4 160" xfId="39510" xr:uid="{00000000-0005-0000-0000-00006B9A0000}"/>
    <cellStyle name="Normal 4 161" xfId="39511" xr:uid="{00000000-0005-0000-0000-00006C9A0000}"/>
    <cellStyle name="Normal 4 162" xfId="39512" xr:uid="{00000000-0005-0000-0000-00006D9A0000}"/>
    <cellStyle name="Normal 4 163" xfId="39513" xr:uid="{00000000-0005-0000-0000-00006E9A0000}"/>
    <cellStyle name="Normal 4 164" xfId="39514" xr:uid="{00000000-0005-0000-0000-00006F9A0000}"/>
    <cellStyle name="Normal 4 165" xfId="44852" xr:uid="{00000000-0005-0000-0000-0000709A0000}"/>
    <cellStyle name="Normal 4 17" xfId="39515" xr:uid="{00000000-0005-0000-0000-0000719A0000}"/>
    <cellStyle name="Normal 4 17 2" xfId="39516" xr:uid="{00000000-0005-0000-0000-0000729A0000}"/>
    <cellStyle name="Normal 4 17 3" xfId="39517" xr:uid="{00000000-0005-0000-0000-0000739A0000}"/>
    <cellStyle name="Normal 4 17 4" xfId="39518" xr:uid="{00000000-0005-0000-0000-0000749A0000}"/>
    <cellStyle name="Normal 4 17 5" xfId="39519" xr:uid="{00000000-0005-0000-0000-0000759A0000}"/>
    <cellStyle name="Normal 4 18" xfId="39520" xr:uid="{00000000-0005-0000-0000-0000769A0000}"/>
    <cellStyle name="Normal 4 18 2" xfId="39521" xr:uid="{00000000-0005-0000-0000-0000779A0000}"/>
    <cellStyle name="Normal 4 18 3" xfId="39522" xr:uid="{00000000-0005-0000-0000-0000789A0000}"/>
    <cellStyle name="Normal 4 18 4" xfId="39523" xr:uid="{00000000-0005-0000-0000-0000799A0000}"/>
    <cellStyle name="Normal 4 18 5" xfId="39524" xr:uid="{00000000-0005-0000-0000-00007A9A0000}"/>
    <cellStyle name="Normal 4 19" xfId="39525" xr:uid="{00000000-0005-0000-0000-00007B9A0000}"/>
    <cellStyle name="Normal 4 19 2" xfId="39526" xr:uid="{00000000-0005-0000-0000-00007C9A0000}"/>
    <cellStyle name="Normal 4 19 3" xfId="39527" xr:uid="{00000000-0005-0000-0000-00007D9A0000}"/>
    <cellStyle name="Normal 4 19 4" xfId="39528" xr:uid="{00000000-0005-0000-0000-00007E9A0000}"/>
    <cellStyle name="Normal 4 19 5" xfId="39529" xr:uid="{00000000-0005-0000-0000-00007F9A0000}"/>
    <cellStyle name="Normal 4 2" xfId="39530" xr:uid="{00000000-0005-0000-0000-0000809A0000}"/>
    <cellStyle name="Normal 4 2 10" xfId="39531" xr:uid="{00000000-0005-0000-0000-0000819A0000}"/>
    <cellStyle name="Normal 4 2 10 10" xfId="39532" xr:uid="{00000000-0005-0000-0000-0000829A0000}"/>
    <cellStyle name="Normal 4 2 10 2" xfId="39533" xr:uid="{00000000-0005-0000-0000-0000839A0000}"/>
    <cellStyle name="Normal 4 2 10 2 2" xfId="39534" xr:uid="{00000000-0005-0000-0000-0000849A0000}"/>
    <cellStyle name="Normal 4 2 10 2 2 2" xfId="39535" xr:uid="{00000000-0005-0000-0000-0000859A0000}"/>
    <cellStyle name="Normal 4 2 10 2 2 3" xfId="39536" xr:uid="{00000000-0005-0000-0000-0000869A0000}"/>
    <cellStyle name="Normal 4 2 10 2 2 4" xfId="39537" xr:uid="{00000000-0005-0000-0000-0000879A0000}"/>
    <cellStyle name="Normal 4 2 10 2 2 5" xfId="39538" xr:uid="{00000000-0005-0000-0000-0000889A0000}"/>
    <cellStyle name="Normal 4 2 10 2 3" xfId="39539" xr:uid="{00000000-0005-0000-0000-0000899A0000}"/>
    <cellStyle name="Normal 4 2 10 2 3 2" xfId="39540" xr:uid="{00000000-0005-0000-0000-00008A9A0000}"/>
    <cellStyle name="Normal 4 2 10 2 3 3" xfId="39541" xr:uid="{00000000-0005-0000-0000-00008B9A0000}"/>
    <cellStyle name="Normal 4 2 10 2 3 4" xfId="39542" xr:uid="{00000000-0005-0000-0000-00008C9A0000}"/>
    <cellStyle name="Normal 4 2 10 2 3 5" xfId="39543" xr:uid="{00000000-0005-0000-0000-00008D9A0000}"/>
    <cellStyle name="Normal 4 2 10 2 4" xfId="39544" xr:uid="{00000000-0005-0000-0000-00008E9A0000}"/>
    <cellStyle name="Normal 4 2 10 2 4 2" xfId="39545" xr:uid="{00000000-0005-0000-0000-00008F9A0000}"/>
    <cellStyle name="Normal 4 2 10 2 4 3" xfId="39546" xr:uid="{00000000-0005-0000-0000-0000909A0000}"/>
    <cellStyle name="Normal 4 2 10 2 4 4" xfId="39547" xr:uid="{00000000-0005-0000-0000-0000919A0000}"/>
    <cellStyle name="Normal 4 2 10 2 4 5" xfId="39548" xr:uid="{00000000-0005-0000-0000-0000929A0000}"/>
    <cellStyle name="Normal 4 2 10 2 5" xfId="39549" xr:uid="{00000000-0005-0000-0000-0000939A0000}"/>
    <cellStyle name="Normal 4 2 10 2 5 2" xfId="39550" xr:uid="{00000000-0005-0000-0000-0000949A0000}"/>
    <cellStyle name="Normal 4 2 10 2 5 3" xfId="39551" xr:uid="{00000000-0005-0000-0000-0000959A0000}"/>
    <cellStyle name="Normal 4 2 10 2 5 4" xfId="39552" xr:uid="{00000000-0005-0000-0000-0000969A0000}"/>
    <cellStyle name="Normal 4 2 10 2 5 5" xfId="39553" xr:uid="{00000000-0005-0000-0000-0000979A0000}"/>
    <cellStyle name="Normal 4 2 10 2 6" xfId="39554" xr:uid="{00000000-0005-0000-0000-0000989A0000}"/>
    <cellStyle name="Normal 4 2 10 2 7" xfId="39555" xr:uid="{00000000-0005-0000-0000-0000999A0000}"/>
    <cellStyle name="Normal 4 2 10 2 8" xfId="39556" xr:uid="{00000000-0005-0000-0000-00009A9A0000}"/>
    <cellStyle name="Normal 4 2 10 2 9" xfId="39557" xr:uid="{00000000-0005-0000-0000-00009B9A0000}"/>
    <cellStyle name="Normal 4 2 10 3" xfId="39558" xr:uid="{00000000-0005-0000-0000-00009C9A0000}"/>
    <cellStyle name="Normal 4 2 10 3 2" xfId="39559" xr:uid="{00000000-0005-0000-0000-00009D9A0000}"/>
    <cellStyle name="Normal 4 2 10 3 3" xfId="39560" xr:uid="{00000000-0005-0000-0000-00009E9A0000}"/>
    <cellStyle name="Normal 4 2 10 3 4" xfId="39561" xr:uid="{00000000-0005-0000-0000-00009F9A0000}"/>
    <cellStyle name="Normal 4 2 10 3 5" xfId="39562" xr:uid="{00000000-0005-0000-0000-0000A09A0000}"/>
    <cellStyle name="Normal 4 2 10 4" xfId="39563" xr:uid="{00000000-0005-0000-0000-0000A19A0000}"/>
    <cellStyle name="Normal 4 2 10 4 2" xfId="39564" xr:uid="{00000000-0005-0000-0000-0000A29A0000}"/>
    <cellStyle name="Normal 4 2 10 4 3" xfId="39565" xr:uid="{00000000-0005-0000-0000-0000A39A0000}"/>
    <cellStyle name="Normal 4 2 10 4 4" xfId="39566" xr:uid="{00000000-0005-0000-0000-0000A49A0000}"/>
    <cellStyle name="Normal 4 2 10 4 5" xfId="39567" xr:uid="{00000000-0005-0000-0000-0000A59A0000}"/>
    <cellStyle name="Normal 4 2 10 5" xfId="39568" xr:uid="{00000000-0005-0000-0000-0000A69A0000}"/>
    <cellStyle name="Normal 4 2 10 5 2" xfId="39569" xr:uid="{00000000-0005-0000-0000-0000A79A0000}"/>
    <cellStyle name="Normal 4 2 10 5 3" xfId="39570" xr:uid="{00000000-0005-0000-0000-0000A89A0000}"/>
    <cellStyle name="Normal 4 2 10 5 4" xfId="39571" xr:uid="{00000000-0005-0000-0000-0000A99A0000}"/>
    <cellStyle name="Normal 4 2 10 5 5" xfId="39572" xr:uid="{00000000-0005-0000-0000-0000AA9A0000}"/>
    <cellStyle name="Normal 4 2 10 6" xfId="39573" xr:uid="{00000000-0005-0000-0000-0000AB9A0000}"/>
    <cellStyle name="Normal 4 2 10 6 2" xfId="39574" xr:uid="{00000000-0005-0000-0000-0000AC9A0000}"/>
    <cellStyle name="Normal 4 2 10 6 3" xfId="39575" xr:uid="{00000000-0005-0000-0000-0000AD9A0000}"/>
    <cellStyle name="Normal 4 2 10 6 4" xfId="39576" xr:uid="{00000000-0005-0000-0000-0000AE9A0000}"/>
    <cellStyle name="Normal 4 2 10 6 5" xfId="39577" xr:uid="{00000000-0005-0000-0000-0000AF9A0000}"/>
    <cellStyle name="Normal 4 2 10 7" xfId="39578" xr:uid="{00000000-0005-0000-0000-0000B09A0000}"/>
    <cellStyle name="Normal 4 2 10 8" xfId="39579" xr:uid="{00000000-0005-0000-0000-0000B19A0000}"/>
    <cellStyle name="Normal 4 2 10 9" xfId="39580" xr:uid="{00000000-0005-0000-0000-0000B29A0000}"/>
    <cellStyle name="Normal 4 2 100" xfId="39581" xr:uid="{00000000-0005-0000-0000-0000B39A0000}"/>
    <cellStyle name="Normal 4 2 101" xfId="39582" xr:uid="{00000000-0005-0000-0000-0000B49A0000}"/>
    <cellStyle name="Normal 4 2 102" xfId="39583" xr:uid="{00000000-0005-0000-0000-0000B59A0000}"/>
    <cellStyle name="Normal 4 2 103" xfId="39584" xr:uid="{00000000-0005-0000-0000-0000B69A0000}"/>
    <cellStyle name="Normal 4 2 104" xfId="39585" xr:uid="{00000000-0005-0000-0000-0000B79A0000}"/>
    <cellStyle name="Normal 4 2 105" xfId="39586" xr:uid="{00000000-0005-0000-0000-0000B89A0000}"/>
    <cellStyle name="Normal 4 2 106" xfId="39587" xr:uid="{00000000-0005-0000-0000-0000B99A0000}"/>
    <cellStyle name="Normal 4 2 107" xfId="39588" xr:uid="{00000000-0005-0000-0000-0000BA9A0000}"/>
    <cellStyle name="Normal 4 2 108" xfId="39589" xr:uid="{00000000-0005-0000-0000-0000BB9A0000}"/>
    <cellStyle name="Normal 4 2 109" xfId="39590" xr:uid="{00000000-0005-0000-0000-0000BC9A0000}"/>
    <cellStyle name="Normal 4 2 11" xfId="39591" xr:uid="{00000000-0005-0000-0000-0000BD9A0000}"/>
    <cellStyle name="Normal 4 2 11 10" xfId="39592" xr:uid="{00000000-0005-0000-0000-0000BE9A0000}"/>
    <cellStyle name="Normal 4 2 11 2" xfId="39593" xr:uid="{00000000-0005-0000-0000-0000BF9A0000}"/>
    <cellStyle name="Normal 4 2 11 2 2" xfId="39594" xr:uid="{00000000-0005-0000-0000-0000C09A0000}"/>
    <cellStyle name="Normal 4 2 11 2 2 2" xfId="39595" xr:uid="{00000000-0005-0000-0000-0000C19A0000}"/>
    <cellStyle name="Normal 4 2 11 2 2 3" xfId="39596" xr:uid="{00000000-0005-0000-0000-0000C29A0000}"/>
    <cellStyle name="Normal 4 2 11 2 2 4" xfId="39597" xr:uid="{00000000-0005-0000-0000-0000C39A0000}"/>
    <cellStyle name="Normal 4 2 11 2 2 5" xfId="39598" xr:uid="{00000000-0005-0000-0000-0000C49A0000}"/>
    <cellStyle name="Normal 4 2 11 2 3" xfId="39599" xr:uid="{00000000-0005-0000-0000-0000C59A0000}"/>
    <cellStyle name="Normal 4 2 11 2 3 2" xfId="39600" xr:uid="{00000000-0005-0000-0000-0000C69A0000}"/>
    <cellStyle name="Normal 4 2 11 2 3 3" xfId="39601" xr:uid="{00000000-0005-0000-0000-0000C79A0000}"/>
    <cellStyle name="Normal 4 2 11 2 3 4" xfId="39602" xr:uid="{00000000-0005-0000-0000-0000C89A0000}"/>
    <cellStyle name="Normal 4 2 11 2 3 5" xfId="39603" xr:uid="{00000000-0005-0000-0000-0000C99A0000}"/>
    <cellStyle name="Normal 4 2 11 2 4" xfId="39604" xr:uid="{00000000-0005-0000-0000-0000CA9A0000}"/>
    <cellStyle name="Normal 4 2 11 2 4 2" xfId="39605" xr:uid="{00000000-0005-0000-0000-0000CB9A0000}"/>
    <cellStyle name="Normal 4 2 11 2 4 3" xfId="39606" xr:uid="{00000000-0005-0000-0000-0000CC9A0000}"/>
    <cellStyle name="Normal 4 2 11 2 4 4" xfId="39607" xr:uid="{00000000-0005-0000-0000-0000CD9A0000}"/>
    <cellStyle name="Normal 4 2 11 2 4 5" xfId="39608" xr:uid="{00000000-0005-0000-0000-0000CE9A0000}"/>
    <cellStyle name="Normal 4 2 11 2 5" xfId="39609" xr:uid="{00000000-0005-0000-0000-0000CF9A0000}"/>
    <cellStyle name="Normal 4 2 11 2 5 2" xfId="39610" xr:uid="{00000000-0005-0000-0000-0000D09A0000}"/>
    <cellStyle name="Normal 4 2 11 2 5 3" xfId="39611" xr:uid="{00000000-0005-0000-0000-0000D19A0000}"/>
    <cellStyle name="Normal 4 2 11 2 5 4" xfId="39612" xr:uid="{00000000-0005-0000-0000-0000D29A0000}"/>
    <cellStyle name="Normal 4 2 11 2 5 5" xfId="39613" xr:uid="{00000000-0005-0000-0000-0000D39A0000}"/>
    <cellStyle name="Normal 4 2 11 2 6" xfId="39614" xr:uid="{00000000-0005-0000-0000-0000D49A0000}"/>
    <cellStyle name="Normal 4 2 11 2 7" xfId="39615" xr:uid="{00000000-0005-0000-0000-0000D59A0000}"/>
    <cellStyle name="Normal 4 2 11 2 8" xfId="39616" xr:uid="{00000000-0005-0000-0000-0000D69A0000}"/>
    <cellStyle name="Normal 4 2 11 2 9" xfId="39617" xr:uid="{00000000-0005-0000-0000-0000D79A0000}"/>
    <cellStyle name="Normal 4 2 11 3" xfId="39618" xr:uid="{00000000-0005-0000-0000-0000D89A0000}"/>
    <cellStyle name="Normal 4 2 11 3 2" xfId="39619" xr:uid="{00000000-0005-0000-0000-0000D99A0000}"/>
    <cellStyle name="Normal 4 2 11 3 3" xfId="39620" xr:uid="{00000000-0005-0000-0000-0000DA9A0000}"/>
    <cellStyle name="Normal 4 2 11 3 4" xfId="39621" xr:uid="{00000000-0005-0000-0000-0000DB9A0000}"/>
    <cellStyle name="Normal 4 2 11 3 5" xfId="39622" xr:uid="{00000000-0005-0000-0000-0000DC9A0000}"/>
    <cellStyle name="Normal 4 2 11 4" xfId="39623" xr:uid="{00000000-0005-0000-0000-0000DD9A0000}"/>
    <cellStyle name="Normal 4 2 11 4 2" xfId="39624" xr:uid="{00000000-0005-0000-0000-0000DE9A0000}"/>
    <cellStyle name="Normal 4 2 11 4 3" xfId="39625" xr:uid="{00000000-0005-0000-0000-0000DF9A0000}"/>
    <cellStyle name="Normal 4 2 11 4 4" xfId="39626" xr:uid="{00000000-0005-0000-0000-0000E09A0000}"/>
    <cellStyle name="Normal 4 2 11 4 5" xfId="39627" xr:uid="{00000000-0005-0000-0000-0000E19A0000}"/>
    <cellStyle name="Normal 4 2 11 5" xfId="39628" xr:uid="{00000000-0005-0000-0000-0000E29A0000}"/>
    <cellStyle name="Normal 4 2 11 5 2" xfId="39629" xr:uid="{00000000-0005-0000-0000-0000E39A0000}"/>
    <cellStyle name="Normal 4 2 11 5 3" xfId="39630" xr:uid="{00000000-0005-0000-0000-0000E49A0000}"/>
    <cellStyle name="Normal 4 2 11 5 4" xfId="39631" xr:uid="{00000000-0005-0000-0000-0000E59A0000}"/>
    <cellStyle name="Normal 4 2 11 5 5" xfId="39632" xr:uid="{00000000-0005-0000-0000-0000E69A0000}"/>
    <cellStyle name="Normal 4 2 11 6" xfId="39633" xr:uid="{00000000-0005-0000-0000-0000E79A0000}"/>
    <cellStyle name="Normal 4 2 11 6 2" xfId="39634" xr:uid="{00000000-0005-0000-0000-0000E89A0000}"/>
    <cellStyle name="Normal 4 2 11 6 3" xfId="39635" xr:uid="{00000000-0005-0000-0000-0000E99A0000}"/>
    <cellStyle name="Normal 4 2 11 6 4" xfId="39636" xr:uid="{00000000-0005-0000-0000-0000EA9A0000}"/>
    <cellStyle name="Normal 4 2 11 6 5" xfId="39637" xr:uid="{00000000-0005-0000-0000-0000EB9A0000}"/>
    <cellStyle name="Normal 4 2 11 7" xfId="39638" xr:uid="{00000000-0005-0000-0000-0000EC9A0000}"/>
    <cellStyle name="Normal 4 2 11 8" xfId="39639" xr:uid="{00000000-0005-0000-0000-0000ED9A0000}"/>
    <cellStyle name="Normal 4 2 11 9" xfId="39640" xr:uid="{00000000-0005-0000-0000-0000EE9A0000}"/>
    <cellStyle name="Normal 4 2 110" xfId="39641" xr:uid="{00000000-0005-0000-0000-0000EF9A0000}"/>
    <cellStyle name="Normal 4 2 111" xfId="39642" xr:uid="{00000000-0005-0000-0000-0000F09A0000}"/>
    <cellStyle name="Normal 4 2 112" xfId="39643" xr:uid="{00000000-0005-0000-0000-0000F19A0000}"/>
    <cellStyle name="Normal 4 2 113" xfId="39644" xr:uid="{00000000-0005-0000-0000-0000F29A0000}"/>
    <cellStyle name="Normal 4 2 114" xfId="39645" xr:uid="{00000000-0005-0000-0000-0000F39A0000}"/>
    <cellStyle name="Normal 4 2 115" xfId="39646" xr:uid="{00000000-0005-0000-0000-0000F49A0000}"/>
    <cellStyle name="Normal 4 2 116" xfId="39647" xr:uid="{00000000-0005-0000-0000-0000F59A0000}"/>
    <cellStyle name="Normal 4 2 117" xfId="39648" xr:uid="{00000000-0005-0000-0000-0000F69A0000}"/>
    <cellStyle name="Normal 4 2 118" xfId="39649" xr:uid="{00000000-0005-0000-0000-0000F79A0000}"/>
    <cellStyle name="Normal 4 2 119" xfId="39650" xr:uid="{00000000-0005-0000-0000-0000F89A0000}"/>
    <cellStyle name="Normal 4 2 12" xfId="39651" xr:uid="{00000000-0005-0000-0000-0000F99A0000}"/>
    <cellStyle name="Normal 4 2 12 10" xfId="39652" xr:uid="{00000000-0005-0000-0000-0000FA9A0000}"/>
    <cellStyle name="Normal 4 2 12 2" xfId="39653" xr:uid="{00000000-0005-0000-0000-0000FB9A0000}"/>
    <cellStyle name="Normal 4 2 12 2 2" xfId="39654" xr:uid="{00000000-0005-0000-0000-0000FC9A0000}"/>
    <cellStyle name="Normal 4 2 12 2 2 2" xfId="39655" xr:uid="{00000000-0005-0000-0000-0000FD9A0000}"/>
    <cellStyle name="Normal 4 2 12 2 2 3" xfId="39656" xr:uid="{00000000-0005-0000-0000-0000FE9A0000}"/>
    <cellStyle name="Normal 4 2 12 2 2 4" xfId="39657" xr:uid="{00000000-0005-0000-0000-0000FF9A0000}"/>
    <cellStyle name="Normal 4 2 12 2 2 5" xfId="39658" xr:uid="{00000000-0005-0000-0000-0000009B0000}"/>
    <cellStyle name="Normal 4 2 12 2 3" xfId="39659" xr:uid="{00000000-0005-0000-0000-0000019B0000}"/>
    <cellStyle name="Normal 4 2 12 2 3 2" xfId="39660" xr:uid="{00000000-0005-0000-0000-0000029B0000}"/>
    <cellStyle name="Normal 4 2 12 2 3 3" xfId="39661" xr:uid="{00000000-0005-0000-0000-0000039B0000}"/>
    <cellStyle name="Normal 4 2 12 2 3 4" xfId="39662" xr:uid="{00000000-0005-0000-0000-0000049B0000}"/>
    <cellStyle name="Normal 4 2 12 2 3 5" xfId="39663" xr:uid="{00000000-0005-0000-0000-0000059B0000}"/>
    <cellStyle name="Normal 4 2 12 2 4" xfId="39664" xr:uid="{00000000-0005-0000-0000-0000069B0000}"/>
    <cellStyle name="Normal 4 2 12 2 4 2" xfId="39665" xr:uid="{00000000-0005-0000-0000-0000079B0000}"/>
    <cellStyle name="Normal 4 2 12 2 4 3" xfId="39666" xr:uid="{00000000-0005-0000-0000-0000089B0000}"/>
    <cellStyle name="Normal 4 2 12 2 4 4" xfId="39667" xr:uid="{00000000-0005-0000-0000-0000099B0000}"/>
    <cellStyle name="Normal 4 2 12 2 4 5" xfId="39668" xr:uid="{00000000-0005-0000-0000-00000A9B0000}"/>
    <cellStyle name="Normal 4 2 12 2 5" xfId="39669" xr:uid="{00000000-0005-0000-0000-00000B9B0000}"/>
    <cellStyle name="Normal 4 2 12 2 5 2" xfId="39670" xr:uid="{00000000-0005-0000-0000-00000C9B0000}"/>
    <cellStyle name="Normal 4 2 12 2 5 3" xfId="39671" xr:uid="{00000000-0005-0000-0000-00000D9B0000}"/>
    <cellStyle name="Normal 4 2 12 2 5 4" xfId="39672" xr:uid="{00000000-0005-0000-0000-00000E9B0000}"/>
    <cellStyle name="Normal 4 2 12 2 5 5" xfId="39673" xr:uid="{00000000-0005-0000-0000-00000F9B0000}"/>
    <cellStyle name="Normal 4 2 12 2 6" xfId="39674" xr:uid="{00000000-0005-0000-0000-0000109B0000}"/>
    <cellStyle name="Normal 4 2 12 2 7" xfId="39675" xr:uid="{00000000-0005-0000-0000-0000119B0000}"/>
    <cellStyle name="Normal 4 2 12 2 8" xfId="39676" xr:uid="{00000000-0005-0000-0000-0000129B0000}"/>
    <cellStyle name="Normal 4 2 12 2 9" xfId="39677" xr:uid="{00000000-0005-0000-0000-0000139B0000}"/>
    <cellStyle name="Normal 4 2 12 3" xfId="39678" xr:uid="{00000000-0005-0000-0000-0000149B0000}"/>
    <cellStyle name="Normal 4 2 12 3 2" xfId="39679" xr:uid="{00000000-0005-0000-0000-0000159B0000}"/>
    <cellStyle name="Normal 4 2 12 3 3" xfId="39680" xr:uid="{00000000-0005-0000-0000-0000169B0000}"/>
    <cellStyle name="Normal 4 2 12 3 4" xfId="39681" xr:uid="{00000000-0005-0000-0000-0000179B0000}"/>
    <cellStyle name="Normal 4 2 12 3 5" xfId="39682" xr:uid="{00000000-0005-0000-0000-0000189B0000}"/>
    <cellStyle name="Normal 4 2 12 4" xfId="39683" xr:uid="{00000000-0005-0000-0000-0000199B0000}"/>
    <cellStyle name="Normal 4 2 12 4 2" xfId="39684" xr:uid="{00000000-0005-0000-0000-00001A9B0000}"/>
    <cellStyle name="Normal 4 2 12 4 3" xfId="39685" xr:uid="{00000000-0005-0000-0000-00001B9B0000}"/>
    <cellStyle name="Normal 4 2 12 4 4" xfId="39686" xr:uid="{00000000-0005-0000-0000-00001C9B0000}"/>
    <cellStyle name="Normal 4 2 12 4 5" xfId="39687" xr:uid="{00000000-0005-0000-0000-00001D9B0000}"/>
    <cellStyle name="Normal 4 2 12 5" xfId="39688" xr:uid="{00000000-0005-0000-0000-00001E9B0000}"/>
    <cellStyle name="Normal 4 2 12 5 2" xfId="39689" xr:uid="{00000000-0005-0000-0000-00001F9B0000}"/>
    <cellStyle name="Normal 4 2 12 5 3" xfId="39690" xr:uid="{00000000-0005-0000-0000-0000209B0000}"/>
    <cellStyle name="Normal 4 2 12 5 4" xfId="39691" xr:uid="{00000000-0005-0000-0000-0000219B0000}"/>
    <cellStyle name="Normal 4 2 12 5 5" xfId="39692" xr:uid="{00000000-0005-0000-0000-0000229B0000}"/>
    <cellStyle name="Normal 4 2 12 6" xfId="39693" xr:uid="{00000000-0005-0000-0000-0000239B0000}"/>
    <cellStyle name="Normal 4 2 12 6 2" xfId="39694" xr:uid="{00000000-0005-0000-0000-0000249B0000}"/>
    <cellStyle name="Normal 4 2 12 6 3" xfId="39695" xr:uid="{00000000-0005-0000-0000-0000259B0000}"/>
    <cellStyle name="Normal 4 2 12 6 4" xfId="39696" xr:uid="{00000000-0005-0000-0000-0000269B0000}"/>
    <cellStyle name="Normal 4 2 12 6 5" xfId="39697" xr:uid="{00000000-0005-0000-0000-0000279B0000}"/>
    <cellStyle name="Normal 4 2 12 7" xfId="39698" xr:uid="{00000000-0005-0000-0000-0000289B0000}"/>
    <cellStyle name="Normal 4 2 12 8" xfId="39699" xr:uid="{00000000-0005-0000-0000-0000299B0000}"/>
    <cellStyle name="Normal 4 2 12 9" xfId="39700" xr:uid="{00000000-0005-0000-0000-00002A9B0000}"/>
    <cellStyle name="Normal 4 2 120" xfId="39701" xr:uid="{00000000-0005-0000-0000-00002B9B0000}"/>
    <cellStyle name="Normal 4 2 121" xfId="39702" xr:uid="{00000000-0005-0000-0000-00002C9B0000}"/>
    <cellStyle name="Normal 4 2 122" xfId="39703" xr:uid="{00000000-0005-0000-0000-00002D9B0000}"/>
    <cellStyle name="Normal 4 2 123" xfId="39704" xr:uid="{00000000-0005-0000-0000-00002E9B0000}"/>
    <cellStyle name="Normal 4 2 124" xfId="39705" xr:uid="{00000000-0005-0000-0000-00002F9B0000}"/>
    <cellStyle name="Normal 4 2 125" xfId="39706" xr:uid="{00000000-0005-0000-0000-0000309B0000}"/>
    <cellStyle name="Normal 4 2 126" xfId="39707" xr:uid="{00000000-0005-0000-0000-0000319B0000}"/>
    <cellStyle name="Normal 4 2 127" xfId="39708" xr:uid="{00000000-0005-0000-0000-0000329B0000}"/>
    <cellStyle name="Normal 4 2 128" xfId="39709" xr:uid="{00000000-0005-0000-0000-0000339B0000}"/>
    <cellStyle name="Normal 4 2 129" xfId="39710" xr:uid="{00000000-0005-0000-0000-0000349B0000}"/>
    <cellStyle name="Normal 4 2 13" xfId="39711" xr:uid="{00000000-0005-0000-0000-0000359B0000}"/>
    <cellStyle name="Normal 4 2 13 10" xfId="39712" xr:uid="{00000000-0005-0000-0000-0000369B0000}"/>
    <cellStyle name="Normal 4 2 13 2" xfId="39713" xr:uid="{00000000-0005-0000-0000-0000379B0000}"/>
    <cellStyle name="Normal 4 2 13 2 2" xfId="39714" xr:uid="{00000000-0005-0000-0000-0000389B0000}"/>
    <cellStyle name="Normal 4 2 13 2 2 2" xfId="39715" xr:uid="{00000000-0005-0000-0000-0000399B0000}"/>
    <cellStyle name="Normal 4 2 13 2 2 3" xfId="39716" xr:uid="{00000000-0005-0000-0000-00003A9B0000}"/>
    <cellStyle name="Normal 4 2 13 2 2 4" xfId="39717" xr:uid="{00000000-0005-0000-0000-00003B9B0000}"/>
    <cellStyle name="Normal 4 2 13 2 2 5" xfId="39718" xr:uid="{00000000-0005-0000-0000-00003C9B0000}"/>
    <cellStyle name="Normal 4 2 13 2 3" xfId="39719" xr:uid="{00000000-0005-0000-0000-00003D9B0000}"/>
    <cellStyle name="Normal 4 2 13 2 3 2" xfId="39720" xr:uid="{00000000-0005-0000-0000-00003E9B0000}"/>
    <cellStyle name="Normal 4 2 13 2 3 3" xfId="39721" xr:uid="{00000000-0005-0000-0000-00003F9B0000}"/>
    <cellStyle name="Normal 4 2 13 2 3 4" xfId="39722" xr:uid="{00000000-0005-0000-0000-0000409B0000}"/>
    <cellStyle name="Normal 4 2 13 2 3 5" xfId="39723" xr:uid="{00000000-0005-0000-0000-0000419B0000}"/>
    <cellStyle name="Normal 4 2 13 2 4" xfId="39724" xr:uid="{00000000-0005-0000-0000-0000429B0000}"/>
    <cellStyle name="Normal 4 2 13 2 4 2" xfId="39725" xr:uid="{00000000-0005-0000-0000-0000439B0000}"/>
    <cellStyle name="Normal 4 2 13 2 4 3" xfId="39726" xr:uid="{00000000-0005-0000-0000-0000449B0000}"/>
    <cellStyle name="Normal 4 2 13 2 4 4" xfId="39727" xr:uid="{00000000-0005-0000-0000-0000459B0000}"/>
    <cellStyle name="Normal 4 2 13 2 4 5" xfId="39728" xr:uid="{00000000-0005-0000-0000-0000469B0000}"/>
    <cellStyle name="Normal 4 2 13 2 5" xfId="39729" xr:uid="{00000000-0005-0000-0000-0000479B0000}"/>
    <cellStyle name="Normal 4 2 13 2 5 2" xfId="39730" xr:uid="{00000000-0005-0000-0000-0000489B0000}"/>
    <cellStyle name="Normal 4 2 13 2 5 3" xfId="39731" xr:uid="{00000000-0005-0000-0000-0000499B0000}"/>
    <cellStyle name="Normal 4 2 13 2 5 4" xfId="39732" xr:uid="{00000000-0005-0000-0000-00004A9B0000}"/>
    <cellStyle name="Normal 4 2 13 2 5 5" xfId="39733" xr:uid="{00000000-0005-0000-0000-00004B9B0000}"/>
    <cellStyle name="Normal 4 2 13 2 6" xfId="39734" xr:uid="{00000000-0005-0000-0000-00004C9B0000}"/>
    <cellStyle name="Normal 4 2 13 2 7" xfId="39735" xr:uid="{00000000-0005-0000-0000-00004D9B0000}"/>
    <cellStyle name="Normal 4 2 13 2 8" xfId="39736" xr:uid="{00000000-0005-0000-0000-00004E9B0000}"/>
    <cellStyle name="Normal 4 2 13 2 9" xfId="39737" xr:uid="{00000000-0005-0000-0000-00004F9B0000}"/>
    <cellStyle name="Normal 4 2 13 3" xfId="39738" xr:uid="{00000000-0005-0000-0000-0000509B0000}"/>
    <cellStyle name="Normal 4 2 13 3 2" xfId="39739" xr:uid="{00000000-0005-0000-0000-0000519B0000}"/>
    <cellStyle name="Normal 4 2 13 3 3" xfId="39740" xr:uid="{00000000-0005-0000-0000-0000529B0000}"/>
    <cellStyle name="Normal 4 2 13 3 4" xfId="39741" xr:uid="{00000000-0005-0000-0000-0000539B0000}"/>
    <cellStyle name="Normal 4 2 13 3 5" xfId="39742" xr:uid="{00000000-0005-0000-0000-0000549B0000}"/>
    <cellStyle name="Normal 4 2 13 4" xfId="39743" xr:uid="{00000000-0005-0000-0000-0000559B0000}"/>
    <cellStyle name="Normal 4 2 13 4 2" xfId="39744" xr:uid="{00000000-0005-0000-0000-0000569B0000}"/>
    <cellStyle name="Normal 4 2 13 4 3" xfId="39745" xr:uid="{00000000-0005-0000-0000-0000579B0000}"/>
    <cellStyle name="Normal 4 2 13 4 4" xfId="39746" xr:uid="{00000000-0005-0000-0000-0000589B0000}"/>
    <cellStyle name="Normal 4 2 13 4 5" xfId="39747" xr:uid="{00000000-0005-0000-0000-0000599B0000}"/>
    <cellStyle name="Normal 4 2 13 5" xfId="39748" xr:uid="{00000000-0005-0000-0000-00005A9B0000}"/>
    <cellStyle name="Normal 4 2 13 5 2" xfId="39749" xr:uid="{00000000-0005-0000-0000-00005B9B0000}"/>
    <cellStyle name="Normal 4 2 13 5 3" xfId="39750" xr:uid="{00000000-0005-0000-0000-00005C9B0000}"/>
    <cellStyle name="Normal 4 2 13 5 4" xfId="39751" xr:uid="{00000000-0005-0000-0000-00005D9B0000}"/>
    <cellStyle name="Normal 4 2 13 5 5" xfId="39752" xr:uid="{00000000-0005-0000-0000-00005E9B0000}"/>
    <cellStyle name="Normal 4 2 13 6" xfId="39753" xr:uid="{00000000-0005-0000-0000-00005F9B0000}"/>
    <cellStyle name="Normal 4 2 13 6 2" xfId="39754" xr:uid="{00000000-0005-0000-0000-0000609B0000}"/>
    <cellStyle name="Normal 4 2 13 6 3" xfId="39755" xr:uid="{00000000-0005-0000-0000-0000619B0000}"/>
    <cellStyle name="Normal 4 2 13 6 4" xfId="39756" xr:uid="{00000000-0005-0000-0000-0000629B0000}"/>
    <cellStyle name="Normal 4 2 13 6 5" xfId="39757" xr:uid="{00000000-0005-0000-0000-0000639B0000}"/>
    <cellStyle name="Normal 4 2 13 7" xfId="39758" xr:uid="{00000000-0005-0000-0000-0000649B0000}"/>
    <cellStyle name="Normal 4 2 13 8" xfId="39759" xr:uid="{00000000-0005-0000-0000-0000659B0000}"/>
    <cellStyle name="Normal 4 2 13 9" xfId="39760" xr:uid="{00000000-0005-0000-0000-0000669B0000}"/>
    <cellStyle name="Normal 4 2 130" xfId="39761" xr:uid="{00000000-0005-0000-0000-0000679B0000}"/>
    <cellStyle name="Normal 4 2 131" xfId="39762" xr:uid="{00000000-0005-0000-0000-0000689B0000}"/>
    <cellStyle name="Normal 4 2 132" xfId="39763" xr:uid="{00000000-0005-0000-0000-0000699B0000}"/>
    <cellStyle name="Normal 4 2 133" xfId="39764" xr:uid="{00000000-0005-0000-0000-00006A9B0000}"/>
    <cellStyle name="Normal 4 2 134" xfId="39765" xr:uid="{00000000-0005-0000-0000-00006B9B0000}"/>
    <cellStyle name="Normal 4 2 135" xfId="39766" xr:uid="{00000000-0005-0000-0000-00006C9B0000}"/>
    <cellStyle name="Normal 4 2 136" xfId="39767" xr:uid="{00000000-0005-0000-0000-00006D9B0000}"/>
    <cellStyle name="Normal 4 2 137" xfId="39768" xr:uid="{00000000-0005-0000-0000-00006E9B0000}"/>
    <cellStyle name="Normal 4 2 138" xfId="39769" xr:uid="{00000000-0005-0000-0000-00006F9B0000}"/>
    <cellStyle name="Normal 4 2 139" xfId="39770" xr:uid="{00000000-0005-0000-0000-0000709B0000}"/>
    <cellStyle name="Normal 4 2 14" xfId="39771" xr:uid="{00000000-0005-0000-0000-0000719B0000}"/>
    <cellStyle name="Normal 4 2 14 10" xfId="39772" xr:uid="{00000000-0005-0000-0000-0000729B0000}"/>
    <cellStyle name="Normal 4 2 14 2" xfId="39773" xr:uid="{00000000-0005-0000-0000-0000739B0000}"/>
    <cellStyle name="Normal 4 2 14 2 2" xfId="39774" xr:uid="{00000000-0005-0000-0000-0000749B0000}"/>
    <cellStyle name="Normal 4 2 14 2 2 2" xfId="39775" xr:uid="{00000000-0005-0000-0000-0000759B0000}"/>
    <cellStyle name="Normal 4 2 14 2 2 3" xfId="39776" xr:uid="{00000000-0005-0000-0000-0000769B0000}"/>
    <cellStyle name="Normal 4 2 14 2 2 4" xfId="39777" xr:uid="{00000000-0005-0000-0000-0000779B0000}"/>
    <cellStyle name="Normal 4 2 14 2 2 5" xfId="39778" xr:uid="{00000000-0005-0000-0000-0000789B0000}"/>
    <cellStyle name="Normal 4 2 14 2 3" xfId="39779" xr:uid="{00000000-0005-0000-0000-0000799B0000}"/>
    <cellStyle name="Normal 4 2 14 2 3 2" xfId="39780" xr:uid="{00000000-0005-0000-0000-00007A9B0000}"/>
    <cellStyle name="Normal 4 2 14 2 3 3" xfId="39781" xr:uid="{00000000-0005-0000-0000-00007B9B0000}"/>
    <cellStyle name="Normal 4 2 14 2 3 4" xfId="39782" xr:uid="{00000000-0005-0000-0000-00007C9B0000}"/>
    <cellStyle name="Normal 4 2 14 2 3 5" xfId="39783" xr:uid="{00000000-0005-0000-0000-00007D9B0000}"/>
    <cellStyle name="Normal 4 2 14 2 4" xfId="39784" xr:uid="{00000000-0005-0000-0000-00007E9B0000}"/>
    <cellStyle name="Normal 4 2 14 2 4 2" xfId="39785" xr:uid="{00000000-0005-0000-0000-00007F9B0000}"/>
    <cellStyle name="Normal 4 2 14 2 4 3" xfId="39786" xr:uid="{00000000-0005-0000-0000-0000809B0000}"/>
    <cellStyle name="Normal 4 2 14 2 4 4" xfId="39787" xr:uid="{00000000-0005-0000-0000-0000819B0000}"/>
    <cellStyle name="Normal 4 2 14 2 4 5" xfId="39788" xr:uid="{00000000-0005-0000-0000-0000829B0000}"/>
    <cellStyle name="Normal 4 2 14 2 5" xfId="39789" xr:uid="{00000000-0005-0000-0000-0000839B0000}"/>
    <cellStyle name="Normal 4 2 14 2 5 2" xfId="39790" xr:uid="{00000000-0005-0000-0000-0000849B0000}"/>
    <cellStyle name="Normal 4 2 14 2 5 3" xfId="39791" xr:uid="{00000000-0005-0000-0000-0000859B0000}"/>
    <cellStyle name="Normal 4 2 14 2 5 4" xfId="39792" xr:uid="{00000000-0005-0000-0000-0000869B0000}"/>
    <cellStyle name="Normal 4 2 14 2 5 5" xfId="39793" xr:uid="{00000000-0005-0000-0000-0000879B0000}"/>
    <cellStyle name="Normal 4 2 14 2 6" xfId="39794" xr:uid="{00000000-0005-0000-0000-0000889B0000}"/>
    <cellStyle name="Normal 4 2 14 2 7" xfId="39795" xr:uid="{00000000-0005-0000-0000-0000899B0000}"/>
    <cellStyle name="Normal 4 2 14 2 8" xfId="39796" xr:uid="{00000000-0005-0000-0000-00008A9B0000}"/>
    <cellStyle name="Normal 4 2 14 2 9" xfId="39797" xr:uid="{00000000-0005-0000-0000-00008B9B0000}"/>
    <cellStyle name="Normal 4 2 14 3" xfId="39798" xr:uid="{00000000-0005-0000-0000-00008C9B0000}"/>
    <cellStyle name="Normal 4 2 14 3 2" xfId="39799" xr:uid="{00000000-0005-0000-0000-00008D9B0000}"/>
    <cellStyle name="Normal 4 2 14 3 3" xfId="39800" xr:uid="{00000000-0005-0000-0000-00008E9B0000}"/>
    <cellStyle name="Normal 4 2 14 3 4" xfId="39801" xr:uid="{00000000-0005-0000-0000-00008F9B0000}"/>
    <cellStyle name="Normal 4 2 14 3 5" xfId="39802" xr:uid="{00000000-0005-0000-0000-0000909B0000}"/>
    <cellStyle name="Normal 4 2 14 4" xfId="39803" xr:uid="{00000000-0005-0000-0000-0000919B0000}"/>
    <cellStyle name="Normal 4 2 14 4 2" xfId="39804" xr:uid="{00000000-0005-0000-0000-0000929B0000}"/>
    <cellStyle name="Normal 4 2 14 4 3" xfId="39805" xr:uid="{00000000-0005-0000-0000-0000939B0000}"/>
    <cellStyle name="Normal 4 2 14 4 4" xfId="39806" xr:uid="{00000000-0005-0000-0000-0000949B0000}"/>
    <cellStyle name="Normal 4 2 14 4 5" xfId="39807" xr:uid="{00000000-0005-0000-0000-0000959B0000}"/>
    <cellStyle name="Normal 4 2 14 5" xfId="39808" xr:uid="{00000000-0005-0000-0000-0000969B0000}"/>
    <cellStyle name="Normal 4 2 14 5 2" xfId="39809" xr:uid="{00000000-0005-0000-0000-0000979B0000}"/>
    <cellStyle name="Normal 4 2 14 5 3" xfId="39810" xr:uid="{00000000-0005-0000-0000-0000989B0000}"/>
    <cellStyle name="Normal 4 2 14 5 4" xfId="39811" xr:uid="{00000000-0005-0000-0000-0000999B0000}"/>
    <cellStyle name="Normal 4 2 14 5 5" xfId="39812" xr:uid="{00000000-0005-0000-0000-00009A9B0000}"/>
    <cellStyle name="Normal 4 2 14 6" xfId="39813" xr:uid="{00000000-0005-0000-0000-00009B9B0000}"/>
    <cellStyle name="Normal 4 2 14 6 2" xfId="39814" xr:uid="{00000000-0005-0000-0000-00009C9B0000}"/>
    <cellStyle name="Normal 4 2 14 6 3" xfId="39815" xr:uid="{00000000-0005-0000-0000-00009D9B0000}"/>
    <cellStyle name="Normal 4 2 14 6 4" xfId="39816" xr:uid="{00000000-0005-0000-0000-00009E9B0000}"/>
    <cellStyle name="Normal 4 2 14 6 5" xfId="39817" xr:uid="{00000000-0005-0000-0000-00009F9B0000}"/>
    <cellStyle name="Normal 4 2 14 7" xfId="39818" xr:uid="{00000000-0005-0000-0000-0000A09B0000}"/>
    <cellStyle name="Normal 4 2 14 8" xfId="39819" xr:uid="{00000000-0005-0000-0000-0000A19B0000}"/>
    <cellStyle name="Normal 4 2 14 9" xfId="39820" xr:uid="{00000000-0005-0000-0000-0000A29B0000}"/>
    <cellStyle name="Normal 4 2 140" xfId="39821" xr:uid="{00000000-0005-0000-0000-0000A39B0000}"/>
    <cellStyle name="Normal 4 2 141" xfId="39822" xr:uid="{00000000-0005-0000-0000-0000A49B0000}"/>
    <cellStyle name="Normal 4 2 142" xfId="39823" xr:uid="{00000000-0005-0000-0000-0000A59B0000}"/>
    <cellStyle name="Normal 4 2 143" xfId="39824" xr:uid="{00000000-0005-0000-0000-0000A69B0000}"/>
    <cellStyle name="Normal 4 2 144" xfId="39825" xr:uid="{00000000-0005-0000-0000-0000A79B0000}"/>
    <cellStyle name="Normal 4 2 145" xfId="39826" xr:uid="{00000000-0005-0000-0000-0000A89B0000}"/>
    <cellStyle name="Normal 4 2 146" xfId="39827" xr:uid="{00000000-0005-0000-0000-0000A99B0000}"/>
    <cellStyle name="Normal 4 2 147" xfId="39828" xr:uid="{00000000-0005-0000-0000-0000AA9B0000}"/>
    <cellStyle name="Normal 4 2 148" xfId="39829" xr:uid="{00000000-0005-0000-0000-0000AB9B0000}"/>
    <cellStyle name="Normal 4 2 149" xfId="39830" xr:uid="{00000000-0005-0000-0000-0000AC9B0000}"/>
    <cellStyle name="Normal 4 2 15" xfId="39831" xr:uid="{00000000-0005-0000-0000-0000AD9B0000}"/>
    <cellStyle name="Normal 4 2 15 2" xfId="39832" xr:uid="{00000000-0005-0000-0000-0000AE9B0000}"/>
    <cellStyle name="Normal 4 2 15 2 2" xfId="39833" xr:uid="{00000000-0005-0000-0000-0000AF9B0000}"/>
    <cellStyle name="Normal 4 2 15 2 3" xfId="39834" xr:uid="{00000000-0005-0000-0000-0000B09B0000}"/>
    <cellStyle name="Normal 4 2 15 2 4" xfId="39835" xr:uid="{00000000-0005-0000-0000-0000B19B0000}"/>
    <cellStyle name="Normal 4 2 15 2 5" xfId="39836" xr:uid="{00000000-0005-0000-0000-0000B29B0000}"/>
    <cellStyle name="Normal 4 2 15 3" xfId="39837" xr:uid="{00000000-0005-0000-0000-0000B39B0000}"/>
    <cellStyle name="Normal 4 2 15 3 2" xfId="39838" xr:uid="{00000000-0005-0000-0000-0000B49B0000}"/>
    <cellStyle name="Normal 4 2 15 3 3" xfId="39839" xr:uid="{00000000-0005-0000-0000-0000B59B0000}"/>
    <cellStyle name="Normal 4 2 15 3 4" xfId="39840" xr:uid="{00000000-0005-0000-0000-0000B69B0000}"/>
    <cellStyle name="Normal 4 2 15 3 5" xfId="39841" xr:uid="{00000000-0005-0000-0000-0000B79B0000}"/>
    <cellStyle name="Normal 4 2 15 4" xfId="39842" xr:uid="{00000000-0005-0000-0000-0000B89B0000}"/>
    <cellStyle name="Normal 4 2 15 4 2" xfId="39843" xr:uid="{00000000-0005-0000-0000-0000B99B0000}"/>
    <cellStyle name="Normal 4 2 15 4 3" xfId="39844" xr:uid="{00000000-0005-0000-0000-0000BA9B0000}"/>
    <cellStyle name="Normal 4 2 15 4 4" xfId="39845" xr:uid="{00000000-0005-0000-0000-0000BB9B0000}"/>
    <cellStyle name="Normal 4 2 15 4 5" xfId="39846" xr:uid="{00000000-0005-0000-0000-0000BC9B0000}"/>
    <cellStyle name="Normal 4 2 15 5" xfId="39847" xr:uid="{00000000-0005-0000-0000-0000BD9B0000}"/>
    <cellStyle name="Normal 4 2 15 5 2" xfId="39848" xr:uid="{00000000-0005-0000-0000-0000BE9B0000}"/>
    <cellStyle name="Normal 4 2 15 5 3" xfId="39849" xr:uid="{00000000-0005-0000-0000-0000BF9B0000}"/>
    <cellStyle name="Normal 4 2 15 5 4" xfId="39850" xr:uid="{00000000-0005-0000-0000-0000C09B0000}"/>
    <cellStyle name="Normal 4 2 15 5 5" xfId="39851" xr:uid="{00000000-0005-0000-0000-0000C19B0000}"/>
    <cellStyle name="Normal 4 2 15 6" xfId="39852" xr:uid="{00000000-0005-0000-0000-0000C29B0000}"/>
    <cellStyle name="Normal 4 2 15 7" xfId="39853" xr:uid="{00000000-0005-0000-0000-0000C39B0000}"/>
    <cellStyle name="Normal 4 2 15 8" xfId="39854" xr:uid="{00000000-0005-0000-0000-0000C49B0000}"/>
    <cellStyle name="Normal 4 2 15 9" xfId="39855" xr:uid="{00000000-0005-0000-0000-0000C59B0000}"/>
    <cellStyle name="Normal 4 2 150" xfId="39856" xr:uid="{00000000-0005-0000-0000-0000C69B0000}"/>
    <cellStyle name="Normal 4 2 151" xfId="39857" xr:uid="{00000000-0005-0000-0000-0000C79B0000}"/>
    <cellStyle name="Normal 4 2 152" xfId="39858" xr:uid="{00000000-0005-0000-0000-0000C89B0000}"/>
    <cellStyle name="Normal 4 2 153" xfId="39859" xr:uid="{00000000-0005-0000-0000-0000C99B0000}"/>
    <cellStyle name="Normal 4 2 154" xfId="39860" xr:uid="{00000000-0005-0000-0000-0000CA9B0000}"/>
    <cellStyle name="Normal 4 2 155" xfId="39861" xr:uid="{00000000-0005-0000-0000-0000CB9B0000}"/>
    <cellStyle name="Normal 4 2 156" xfId="39862" xr:uid="{00000000-0005-0000-0000-0000CC9B0000}"/>
    <cellStyle name="Normal 4 2 157" xfId="39863" xr:uid="{00000000-0005-0000-0000-0000CD9B0000}"/>
    <cellStyle name="Normal 4 2 158" xfId="39864" xr:uid="{00000000-0005-0000-0000-0000CE9B0000}"/>
    <cellStyle name="Normal 4 2 159" xfId="39865" xr:uid="{00000000-0005-0000-0000-0000CF9B0000}"/>
    <cellStyle name="Normal 4 2 16" xfId="39866" xr:uid="{00000000-0005-0000-0000-0000D09B0000}"/>
    <cellStyle name="Normal 4 2 16 2" xfId="39867" xr:uid="{00000000-0005-0000-0000-0000D19B0000}"/>
    <cellStyle name="Normal 4 2 16 3" xfId="39868" xr:uid="{00000000-0005-0000-0000-0000D29B0000}"/>
    <cellStyle name="Normal 4 2 16 4" xfId="39869" xr:uid="{00000000-0005-0000-0000-0000D39B0000}"/>
    <cellStyle name="Normal 4 2 16 5" xfId="39870" xr:uid="{00000000-0005-0000-0000-0000D49B0000}"/>
    <cellStyle name="Normal 4 2 160" xfId="39871" xr:uid="{00000000-0005-0000-0000-0000D59B0000}"/>
    <cellStyle name="Normal 4 2 161" xfId="39872" xr:uid="{00000000-0005-0000-0000-0000D69B0000}"/>
    <cellStyle name="Normal 4 2 162" xfId="39873" xr:uid="{00000000-0005-0000-0000-0000D79B0000}"/>
    <cellStyle name="Normal 4 2 163" xfId="39874" xr:uid="{00000000-0005-0000-0000-0000D89B0000}"/>
    <cellStyle name="Normal 4 2 17" xfId="39875" xr:uid="{00000000-0005-0000-0000-0000D99B0000}"/>
    <cellStyle name="Normal 4 2 17 2" xfId="39876" xr:uid="{00000000-0005-0000-0000-0000DA9B0000}"/>
    <cellStyle name="Normal 4 2 17 3" xfId="39877" xr:uid="{00000000-0005-0000-0000-0000DB9B0000}"/>
    <cellStyle name="Normal 4 2 17 4" xfId="39878" xr:uid="{00000000-0005-0000-0000-0000DC9B0000}"/>
    <cellStyle name="Normal 4 2 17 5" xfId="39879" xr:uid="{00000000-0005-0000-0000-0000DD9B0000}"/>
    <cellStyle name="Normal 4 2 18" xfId="39880" xr:uid="{00000000-0005-0000-0000-0000DE9B0000}"/>
    <cellStyle name="Normal 4 2 18 2" xfId="39881" xr:uid="{00000000-0005-0000-0000-0000DF9B0000}"/>
    <cellStyle name="Normal 4 2 18 3" xfId="39882" xr:uid="{00000000-0005-0000-0000-0000E09B0000}"/>
    <cellStyle name="Normal 4 2 18 4" xfId="39883" xr:uid="{00000000-0005-0000-0000-0000E19B0000}"/>
    <cellStyle name="Normal 4 2 18 5" xfId="39884" xr:uid="{00000000-0005-0000-0000-0000E29B0000}"/>
    <cellStyle name="Normal 4 2 19" xfId="39885" xr:uid="{00000000-0005-0000-0000-0000E39B0000}"/>
    <cellStyle name="Normal 4 2 19 2" xfId="39886" xr:uid="{00000000-0005-0000-0000-0000E49B0000}"/>
    <cellStyle name="Normal 4 2 19 3" xfId="39887" xr:uid="{00000000-0005-0000-0000-0000E59B0000}"/>
    <cellStyle name="Normal 4 2 19 4" xfId="39888" xr:uid="{00000000-0005-0000-0000-0000E69B0000}"/>
    <cellStyle name="Normal 4 2 19 5" xfId="39889" xr:uid="{00000000-0005-0000-0000-0000E79B0000}"/>
    <cellStyle name="Normal 4 2 2" xfId="39890" xr:uid="{00000000-0005-0000-0000-0000E89B0000}"/>
    <cellStyle name="Normal 4 2 2 10" xfId="39891" xr:uid="{00000000-0005-0000-0000-0000E99B0000}"/>
    <cellStyle name="Normal 4 2 2 10 10" xfId="39892" xr:uid="{00000000-0005-0000-0000-0000EA9B0000}"/>
    <cellStyle name="Normal 4 2 2 10 2" xfId="39893" xr:uid="{00000000-0005-0000-0000-0000EB9B0000}"/>
    <cellStyle name="Normal 4 2 2 10 2 2" xfId="39894" xr:uid="{00000000-0005-0000-0000-0000EC9B0000}"/>
    <cellStyle name="Normal 4 2 2 10 2 2 2" xfId="39895" xr:uid="{00000000-0005-0000-0000-0000ED9B0000}"/>
    <cellStyle name="Normal 4 2 2 10 2 2 3" xfId="39896" xr:uid="{00000000-0005-0000-0000-0000EE9B0000}"/>
    <cellStyle name="Normal 4 2 2 10 2 2 4" xfId="39897" xr:uid="{00000000-0005-0000-0000-0000EF9B0000}"/>
    <cellStyle name="Normal 4 2 2 10 2 2 5" xfId="39898" xr:uid="{00000000-0005-0000-0000-0000F09B0000}"/>
    <cellStyle name="Normal 4 2 2 10 2 3" xfId="39899" xr:uid="{00000000-0005-0000-0000-0000F19B0000}"/>
    <cellStyle name="Normal 4 2 2 10 2 3 2" xfId="39900" xr:uid="{00000000-0005-0000-0000-0000F29B0000}"/>
    <cellStyle name="Normal 4 2 2 10 2 3 3" xfId="39901" xr:uid="{00000000-0005-0000-0000-0000F39B0000}"/>
    <cellStyle name="Normal 4 2 2 10 2 3 4" xfId="39902" xr:uid="{00000000-0005-0000-0000-0000F49B0000}"/>
    <cellStyle name="Normal 4 2 2 10 2 3 5" xfId="39903" xr:uid="{00000000-0005-0000-0000-0000F59B0000}"/>
    <cellStyle name="Normal 4 2 2 10 2 4" xfId="39904" xr:uid="{00000000-0005-0000-0000-0000F69B0000}"/>
    <cellStyle name="Normal 4 2 2 10 2 4 2" xfId="39905" xr:uid="{00000000-0005-0000-0000-0000F79B0000}"/>
    <cellStyle name="Normal 4 2 2 10 2 4 3" xfId="39906" xr:uid="{00000000-0005-0000-0000-0000F89B0000}"/>
    <cellStyle name="Normal 4 2 2 10 2 4 4" xfId="39907" xr:uid="{00000000-0005-0000-0000-0000F99B0000}"/>
    <cellStyle name="Normal 4 2 2 10 2 4 5" xfId="39908" xr:uid="{00000000-0005-0000-0000-0000FA9B0000}"/>
    <cellStyle name="Normal 4 2 2 10 2 5" xfId="39909" xr:uid="{00000000-0005-0000-0000-0000FB9B0000}"/>
    <cellStyle name="Normal 4 2 2 10 2 5 2" xfId="39910" xr:uid="{00000000-0005-0000-0000-0000FC9B0000}"/>
    <cellStyle name="Normal 4 2 2 10 2 5 3" xfId="39911" xr:uid="{00000000-0005-0000-0000-0000FD9B0000}"/>
    <cellStyle name="Normal 4 2 2 10 2 5 4" xfId="39912" xr:uid="{00000000-0005-0000-0000-0000FE9B0000}"/>
    <cellStyle name="Normal 4 2 2 10 2 5 5" xfId="39913" xr:uid="{00000000-0005-0000-0000-0000FF9B0000}"/>
    <cellStyle name="Normal 4 2 2 10 2 6" xfId="39914" xr:uid="{00000000-0005-0000-0000-0000009C0000}"/>
    <cellStyle name="Normal 4 2 2 10 2 7" xfId="39915" xr:uid="{00000000-0005-0000-0000-0000019C0000}"/>
    <cellStyle name="Normal 4 2 2 10 2 8" xfId="39916" xr:uid="{00000000-0005-0000-0000-0000029C0000}"/>
    <cellStyle name="Normal 4 2 2 10 2 9" xfId="39917" xr:uid="{00000000-0005-0000-0000-0000039C0000}"/>
    <cellStyle name="Normal 4 2 2 10 3" xfId="39918" xr:uid="{00000000-0005-0000-0000-0000049C0000}"/>
    <cellStyle name="Normal 4 2 2 10 3 2" xfId="39919" xr:uid="{00000000-0005-0000-0000-0000059C0000}"/>
    <cellStyle name="Normal 4 2 2 10 3 3" xfId="39920" xr:uid="{00000000-0005-0000-0000-0000069C0000}"/>
    <cellStyle name="Normal 4 2 2 10 3 4" xfId="39921" xr:uid="{00000000-0005-0000-0000-0000079C0000}"/>
    <cellStyle name="Normal 4 2 2 10 3 5" xfId="39922" xr:uid="{00000000-0005-0000-0000-0000089C0000}"/>
    <cellStyle name="Normal 4 2 2 10 4" xfId="39923" xr:uid="{00000000-0005-0000-0000-0000099C0000}"/>
    <cellStyle name="Normal 4 2 2 10 4 2" xfId="39924" xr:uid="{00000000-0005-0000-0000-00000A9C0000}"/>
    <cellStyle name="Normal 4 2 2 10 4 3" xfId="39925" xr:uid="{00000000-0005-0000-0000-00000B9C0000}"/>
    <cellStyle name="Normal 4 2 2 10 4 4" xfId="39926" xr:uid="{00000000-0005-0000-0000-00000C9C0000}"/>
    <cellStyle name="Normal 4 2 2 10 4 5" xfId="39927" xr:uid="{00000000-0005-0000-0000-00000D9C0000}"/>
    <cellStyle name="Normal 4 2 2 10 5" xfId="39928" xr:uid="{00000000-0005-0000-0000-00000E9C0000}"/>
    <cellStyle name="Normal 4 2 2 10 5 2" xfId="39929" xr:uid="{00000000-0005-0000-0000-00000F9C0000}"/>
    <cellStyle name="Normal 4 2 2 10 5 3" xfId="39930" xr:uid="{00000000-0005-0000-0000-0000109C0000}"/>
    <cellStyle name="Normal 4 2 2 10 5 4" xfId="39931" xr:uid="{00000000-0005-0000-0000-0000119C0000}"/>
    <cellStyle name="Normal 4 2 2 10 5 5" xfId="39932" xr:uid="{00000000-0005-0000-0000-0000129C0000}"/>
    <cellStyle name="Normal 4 2 2 10 6" xfId="39933" xr:uid="{00000000-0005-0000-0000-0000139C0000}"/>
    <cellStyle name="Normal 4 2 2 10 6 2" xfId="39934" xr:uid="{00000000-0005-0000-0000-0000149C0000}"/>
    <cellStyle name="Normal 4 2 2 10 6 3" xfId="39935" xr:uid="{00000000-0005-0000-0000-0000159C0000}"/>
    <cellStyle name="Normal 4 2 2 10 6 4" xfId="39936" xr:uid="{00000000-0005-0000-0000-0000169C0000}"/>
    <cellStyle name="Normal 4 2 2 10 6 5" xfId="39937" xr:uid="{00000000-0005-0000-0000-0000179C0000}"/>
    <cellStyle name="Normal 4 2 2 10 7" xfId="39938" xr:uid="{00000000-0005-0000-0000-0000189C0000}"/>
    <cellStyle name="Normal 4 2 2 10 8" xfId="39939" xr:uid="{00000000-0005-0000-0000-0000199C0000}"/>
    <cellStyle name="Normal 4 2 2 10 9" xfId="39940" xr:uid="{00000000-0005-0000-0000-00001A9C0000}"/>
    <cellStyle name="Normal 4 2 2 100" xfId="39941" xr:uid="{00000000-0005-0000-0000-00001B9C0000}"/>
    <cellStyle name="Normal 4 2 2 101" xfId="39942" xr:uid="{00000000-0005-0000-0000-00001C9C0000}"/>
    <cellStyle name="Normal 4 2 2 102" xfId="39943" xr:uid="{00000000-0005-0000-0000-00001D9C0000}"/>
    <cellStyle name="Normal 4 2 2 103" xfId="39944" xr:uid="{00000000-0005-0000-0000-00001E9C0000}"/>
    <cellStyle name="Normal 4 2 2 104" xfId="39945" xr:uid="{00000000-0005-0000-0000-00001F9C0000}"/>
    <cellStyle name="Normal 4 2 2 105" xfId="39946" xr:uid="{00000000-0005-0000-0000-0000209C0000}"/>
    <cellStyle name="Normal 4 2 2 106" xfId="39947" xr:uid="{00000000-0005-0000-0000-0000219C0000}"/>
    <cellStyle name="Normal 4 2 2 107" xfId="39948" xr:uid="{00000000-0005-0000-0000-0000229C0000}"/>
    <cellStyle name="Normal 4 2 2 108" xfId="39949" xr:uid="{00000000-0005-0000-0000-0000239C0000}"/>
    <cellStyle name="Normal 4 2 2 109" xfId="39950" xr:uid="{00000000-0005-0000-0000-0000249C0000}"/>
    <cellStyle name="Normal 4 2 2 11" xfId="39951" xr:uid="{00000000-0005-0000-0000-0000259C0000}"/>
    <cellStyle name="Normal 4 2 2 11 10" xfId="39952" xr:uid="{00000000-0005-0000-0000-0000269C0000}"/>
    <cellStyle name="Normal 4 2 2 11 2" xfId="39953" xr:uid="{00000000-0005-0000-0000-0000279C0000}"/>
    <cellStyle name="Normal 4 2 2 11 2 2" xfId="39954" xr:uid="{00000000-0005-0000-0000-0000289C0000}"/>
    <cellStyle name="Normal 4 2 2 11 2 2 2" xfId="39955" xr:uid="{00000000-0005-0000-0000-0000299C0000}"/>
    <cellStyle name="Normal 4 2 2 11 2 2 3" xfId="39956" xr:uid="{00000000-0005-0000-0000-00002A9C0000}"/>
    <cellStyle name="Normal 4 2 2 11 2 2 4" xfId="39957" xr:uid="{00000000-0005-0000-0000-00002B9C0000}"/>
    <cellStyle name="Normal 4 2 2 11 2 2 5" xfId="39958" xr:uid="{00000000-0005-0000-0000-00002C9C0000}"/>
    <cellStyle name="Normal 4 2 2 11 2 3" xfId="39959" xr:uid="{00000000-0005-0000-0000-00002D9C0000}"/>
    <cellStyle name="Normal 4 2 2 11 2 3 2" xfId="39960" xr:uid="{00000000-0005-0000-0000-00002E9C0000}"/>
    <cellStyle name="Normal 4 2 2 11 2 3 3" xfId="39961" xr:uid="{00000000-0005-0000-0000-00002F9C0000}"/>
    <cellStyle name="Normal 4 2 2 11 2 3 4" xfId="39962" xr:uid="{00000000-0005-0000-0000-0000309C0000}"/>
    <cellStyle name="Normal 4 2 2 11 2 3 5" xfId="39963" xr:uid="{00000000-0005-0000-0000-0000319C0000}"/>
    <cellStyle name="Normal 4 2 2 11 2 4" xfId="39964" xr:uid="{00000000-0005-0000-0000-0000329C0000}"/>
    <cellStyle name="Normal 4 2 2 11 2 4 2" xfId="39965" xr:uid="{00000000-0005-0000-0000-0000339C0000}"/>
    <cellStyle name="Normal 4 2 2 11 2 4 3" xfId="39966" xr:uid="{00000000-0005-0000-0000-0000349C0000}"/>
    <cellStyle name="Normal 4 2 2 11 2 4 4" xfId="39967" xr:uid="{00000000-0005-0000-0000-0000359C0000}"/>
    <cellStyle name="Normal 4 2 2 11 2 4 5" xfId="39968" xr:uid="{00000000-0005-0000-0000-0000369C0000}"/>
    <cellStyle name="Normal 4 2 2 11 2 5" xfId="39969" xr:uid="{00000000-0005-0000-0000-0000379C0000}"/>
    <cellStyle name="Normal 4 2 2 11 2 5 2" xfId="39970" xr:uid="{00000000-0005-0000-0000-0000389C0000}"/>
    <cellStyle name="Normal 4 2 2 11 2 5 3" xfId="39971" xr:uid="{00000000-0005-0000-0000-0000399C0000}"/>
    <cellStyle name="Normal 4 2 2 11 2 5 4" xfId="39972" xr:uid="{00000000-0005-0000-0000-00003A9C0000}"/>
    <cellStyle name="Normal 4 2 2 11 2 5 5" xfId="39973" xr:uid="{00000000-0005-0000-0000-00003B9C0000}"/>
    <cellStyle name="Normal 4 2 2 11 2 6" xfId="39974" xr:uid="{00000000-0005-0000-0000-00003C9C0000}"/>
    <cellStyle name="Normal 4 2 2 11 2 7" xfId="39975" xr:uid="{00000000-0005-0000-0000-00003D9C0000}"/>
    <cellStyle name="Normal 4 2 2 11 2 8" xfId="39976" xr:uid="{00000000-0005-0000-0000-00003E9C0000}"/>
    <cellStyle name="Normal 4 2 2 11 2 9" xfId="39977" xr:uid="{00000000-0005-0000-0000-00003F9C0000}"/>
    <cellStyle name="Normal 4 2 2 11 3" xfId="39978" xr:uid="{00000000-0005-0000-0000-0000409C0000}"/>
    <cellStyle name="Normal 4 2 2 11 3 2" xfId="39979" xr:uid="{00000000-0005-0000-0000-0000419C0000}"/>
    <cellStyle name="Normal 4 2 2 11 3 3" xfId="39980" xr:uid="{00000000-0005-0000-0000-0000429C0000}"/>
    <cellStyle name="Normal 4 2 2 11 3 4" xfId="39981" xr:uid="{00000000-0005-0000-0000-0000439C0000}"/>
    <cellStyle name="Normal 4 2 2 11 3 5" xfId="39982" xr:uid="{00000000-0005-0000-0000-0000449C0000}"/>
    <cellStyle name="Normal 4 2 2 11 4" xfId="39983" xr:uid="{00000000-0005-0000-0000-0000459C0000}"/>
    <cellStyle name="Normal 4 2 2 11 4 2" xfId="39984" xr:uid="{00000000-0005-0000-0000-0000469C0000}"/>
    <cellStyle name="Normal 4 2 2 11 4 3" xfId="39985" xr:uid="{00000000-0005-0000-0000-0000479C0000}"/>
    <cellStyle name="Normal 4 2 2 11 4 4" xfId="39986" xr:uid="{00000000-0005-0000-0000-0000489C0000}"/>
    <cellStyle name="Normal 4 2 2 11 4 5" xfId="39987" xr:uid="{00000000-0005-0000-0000-0000499C0000}"/>
    <cellStyle name="Normal 4 2 2 11 5" xfId="39988" xr:uid="{00000000-0005-0000-0000-00004A9C0000}"/>
    <cellStyle name="Normal 4 2 2 11 5 2" xfId="39989" xr:uid="{00000000-0005-0000-0000-00004B9C0000}"/>
    <cellStyle name="Normal 4 2 2 11 5 3" xfId="39990" xr:uid="{00000000-0005-0000-0000-00004C9C0000}"/>
    <cellStyle name="Normal 4 2 2 11 5 4" xfId="39991" xr:uid="{00000000-0005-0000-0000-00004D9C0000}"/>
    <cellStyle name="Normal 4 2 2 11 5 5" xfId="39992" xr:uid="{00000000-0005-0000-0000-00004E9C0000}"/>
    <cellStyle name="Normal 4 2 2 11 6" xfId="39993" xr:uid="{00000000-0005-0000-0000-00004F9C0000}"/>
    <cellStyle name="Normal 4 2 2 11 6 2" xfId="39994" xr:uid="{00000000-0005-0000-0000-0000509C0000}"/>
    <cellStyle name="Normal 4 2 2 11 6 3" xfId="39995" xr:uid="{00000000-0005-0000-0000-0000519C0000}"/>
    <cellStyle name="Normal 4 2 2 11 6 4" xfId="39996" xr:uid="{00000000-0005-0000-0000-0000529C0000}"/>
    <cellStyle name="Normal 4 2 2 11 6 5" xfId="39997" xr:uid="{00000000-0005-0000-0000-0000539C0000}"/>
    <cellStyle name="Normal 4 2 2 11 7" xfId="39998" xr:uid="{00000000-0005-0000-0000-0000549C0000}"/>
    <cellStyle name="Normal 4 2 2 11 8" xfId="39999" xr:uid="{00000000-0005-0000-0000-0000559C0000}"/>
    <cellStyle name="Normal 4 2 2 11 9" xfId="40000" xr:uid="{00000000-0005-0000-0000-0000569C0000}"/>
    <cellStyle name="Normal 4 2 2 110" xfId="40001" xr:uid="{00000000-0005-0000-0000-0000579C0000}"/>
    <cellStyle name="Normal 4 2 2 111" xfId="40002" xr:uid="{00000000-0005-0000-0000-0000589C0000}"/>
    <cellStyle name="Normal 4 2 2 112" xfId="40003" xr:uid="{00000000-0005-0000-0000-0000599C0000}"/>
    <cellStyle name="Normal 4 2 2 113" xfId="40004" xr:uid="{00000000-0005-0000-0000-00005A9C0000}"/>
    <cellStyle name="Normal 4 2 2 114" xfId="40005" xr:uid="{00000000-0005-0000-0000-00005B9C0000}"/>
    <cellStyle name="Normal 4 2 2 115" xfId="40006" xr:uid="{00000000-0005-0000-0000-00005C9C0000}"/>
    <cellStyle name="Normal 4 2 2 116" xfId="40007" xr:uid="{00000000-0005-0000-0000-00005D9C0000}"/>
    <cellStyle name="Normal 4 2 2 117" xfId="40008" xr:uid="{00000000-0005-0000-0000-00005E9C0000}"/>
    <cellStyle name="Normal 4 2 2 118" xfId="40009" xr:uid="{00000000-0005-0000-0000-00005F9C0000}"/>
    <cellStyle name="Normal 4 2 2 119" xfId="40010" xr:uid="{00000000-0005-0000-0000-0000609C0000}"/>
    <cellStyle name="Normal 4 2 2 12" xfId="40011" xr:uid="{00000000-0005-0000-0000-0000619C0000}"/>
    <cellStyle name="Normal 4 2 2 12 10" xfId="40012" xr:uid="{00000000-0005-0000-0000-0000629C0000}"/>
    <cellStyle name="Normal 4 2 2 12 2" xfId="40013" xr:uid="{00000000-0005-0000-0000-0000639C0000}"/>
    <cellStyle name="Normal 4 2 2 12 2 2" xfId="40014" xr:uid="{00000000-0005-0000-0000-0000649C0000}"/>
    <cellStyle name="Normal 4 2 2 12 2 2 2" xfId="40015" xr:uid="{00000000-0005-0000-0000-0000659C0000}"/>
    <cellStyle name="Normal 4 2 2 12 2 2 3" xfId="40016" xr:uid="{00000000-0005-0000-0000-0000669C0000}"/>
    <cellStyle name="Normal 4 2 2 12 2 2 4" xfId="40017" xr:uid="{00000000-0005-0000-0000-0000679C0000}"/>
    <cellStyle name="Normal 4 2 2 12 2 2 5" xfId="40018" xr:uid="{00000000-0005-0000-0000-0000689C0000}"/>
    <cellStyle name="Normal 4 2 2 12 2 3" xfId="40019" xr:uid="{00000000-0005-0000-0000-0000699C0000}"/>
    <cellStyle name="Normal 4 2 2 12 2 3 2" xfId="40020" xr:uid="{00000000-0005-0000-0000-00006A9C0000}"/>
    <cellStyle name="Normal 4 2 2 12 2 3 3" xfId="40021" xr:uid="{00000000-0005-0000-0000-00006B9C0000}"/>
    <cellStyle name="Normal 4 2 2 12 2 3 4" xfId="40022" xr:uid="{00000000-0005-0000-0000-00006C9C0000}"/>
    <cellStyle name="Normal 4 2 2 12 2 3 5" xfId="40023" xr:uid="{00000000-0005-0000-0000-00006D9C0000}"/>
    <cellStyle name="Normal 4 2 2 12 2 4" xfId="40024" xr:uid="{00000000-0005-0000-0000-00006E9C0000}"/>
    <cellStyle name="Normal 4 2 2 12 2 4 2" xfId="40025" xr:uid="{00000000-0005-0000-0000-00006F9C0000}"/>
    <cellStyle name="Normal 4 2 2 12 2 4 3" xfId="40026" xr:uid="{00000000-0005-0000-0000-0000709C0000}"/>
    <cellStyle name="Normal 4 2 2 12 2 4 4" xfId="40027" xr:uid="{00000000-0005-0000-0000-0000719C0000}"/>
    <cellStyle name="Normal 4 2 2 12 2 4 5" xfId="40028" xr:uid="{00000000-0005-0000-0000-0000729C0000}"/>
    <cellStyle name="Normal 4 2 2 12 2 5" xfId="40029" xr:uid="{00000000-0005-0000-0000-0000739C0000}"/>
    <cellStyle name="Normal 4 2 2 12 2 5 2" xfId="40030" xr:uid="{00000000-0005-0000-0000-0000749C0000}"/>
    <cellStyle name="Normal 4 2 2 12 2 5 3" xfId="40031" xr:uid="{00000000-0005-0000-0000-0000759C0000}"/>
    <cellStyle name="Normal 4 2 2 12 2 5 4" xfId="40032" xr:uid="{00000000-0005-0000-0000-0000769C0000}"/>
    <cellStyle name="Normal 4 2 2 12 2 5 5" xfId="40033" xr:uid="{00000000-0005-0000-0000-0000779C0000}"/>
    <cellStyle name="Normal 4 2 2 12 2 6" xfId="40034" xr:uid="{00000000-0005-0000-0000-0000789C0000}"/>
    <cellStyle name="Normal 4 2 2 12 2 7" xfId="40035" xr:uid="{00000000-0005-0000-0000-0000799C0000}"/>
    <cellStyle name="Normal 4 2 2 12 2 8" xfId="40036" xr:uid="{00000000-0005-0000-0000-00007A9C0000}"/>
    <cellStyle name="Normal 4 2 2 12 2 9" xfId="40037" xr:uid="{00000000-0005-0000-0000-00007B9C0000}"/>
    <cellStyle name="Normal 4 2 2 12 3" xfId="40038" xr:uid="{00000000-0005-0000-0000-00007C9C0000}"/>
    <cellStyle name="Normal 4 2 2 12 3 2" xfId="40039" xr:uid="{00000000-0005-0000-0000-00007D9C0000}"/>
    <cellStyle name="Normal 4 2 2 12 3 3" xfId="40040" xr:uid="{00000000-0005-0000-0000-00007E9C0000}"/>
    <cellStyle name="Normal 4 2 2 12 3 4" xfId="40041" xr:uid="{00000000-0005-0000-0000-00007F9C0000}"/>
    <cellStyle name="Normal 4 2 2 12 3 5" xfId="40042" xr:uid="{00000000-0005-0000-0000-0000809C0000}"/>
    <cellStyle name="Normal 4 2 2 12 4" xfId="40043" xr:uid="{00000000-0005-0000-0000-0000819C0000}"/>
    <cellStyle name="Normal 4 2 2 12 4 2" xfId="40044" xr:uid="{00000000-0005-0000-0000-0000829C0000}"/>
    <cellStyle name="Normal 4 2 2 12 4 3" xfId="40045" xr:uid="{00000000-0005-0000-0000-0000839C0000}"/>
    <cellStyle name="Normal 4 2 2 12 4 4" xfId="40046" xr:uid="{00000000-0005-0000-0000-0000849C0000}"/>
    <cellStyle name="Normal 4 2 2 12 4 5" xfId="40047" xr:uid="{00000000-0005-0000-0000-0000859C0000}"/>
    <cellStyle name="Normal 4 2 2 12 5" xfId="40048" xr:uid="{00000000-0005-0000-0000-0000869C0000}"/>
    <cellStyle name="Normal 4 2 2 12 5 2" xfId="40049" xr:uid="{00000000-0005-0000-0000-0000879C0000}"/>
    <cellStyle name="Normal 4 2 2 12 5 3" xfId="40050" xr:uid="{00000000-0005-0000-0000-0000889C0000}"/>
    <cellStyle name="Normal 4 2 2 12 5 4" xfId="40051" xr:uid="{00000000-0005-0000-0000-0000899C0000}"/>
    <cellStyle name="Normal 4 2 2 12 5 5" xfId="40052" xr:uid="{00000000-0005-0000-0000-00008A9C0000}"/>
    <cellStyle name="Normal 4 2 2 12 6" xfId="40053" xr:uid="{00000000-0005-0000-0000-00008B9C0000}"/>
    <cellStyle name="Normal 4 2 2 12 6 2" xfId="40054" xr:uid="{00000000-0005-0000-0000-00008C9C0000}"/>
    <cellStyle name="Normal 4 2 2 12 6 3" xfId="40055" xr:uid="{00000000-0005-0000-0000-00008D9C0000}"/>
    <cellStyle name="Normal 4 2 2 12 6 4" xfId="40056" xr:uid="{00000000-0005-0000-0000-00008E9C0000}"/>
    <cellStyle name="Normal 4 2 2 12 6 5" xfId="40057" xr:uid="{00000000-0005-0000-0000-00008F9C0000}"/>
    <cellStyle name="Normal 4 2 2 12 7" xfId="40058" xr:uid="{00000000-0005-0000-0000-0000909C0000}"/>
    <cellStyle name="Normal 4 2 2 12 8" xfId="40059" xr:uid="{00000000-0005-0000-0000-0000919C0000}"/>
    <cellStyle name="Normal 4 2 2 12 9" xfId="40060" xr:uid="{00000000-0005-0000-0000-0000929C0000}"/>
    <cellStyle name="Normal 4 2 2 120" xfId="40061" xr:uid="{00000000-0005-0000-0000-0000939C0000}"/>
    <cellStyle name="Normal 4 2 2 121" xfId="40062" xr:uid="{00000000-0005-0000-0000-0000949C0000}"/>
    <cellStyle name="Normal 4 2 2 122" xfId="40063" xr:uid="{00000000-0005-0000-0000-0000959C0000}"/>
    <cellStyle name="Normal 4 2 2 123" xfId="40064" xr:uid="{00000000-0005-0000-0000-0000969C0000}"/>
    <cellStyle name="Normal 4 2 2 124" xfId="40065" xr:uid="{00000000-0005-0000-0000-0000979C0000}"/>
    <cellStyle name="Normal 4 2 2 125" xfId="40066" xr:uid="{00000000-0005-0000-0000-0000989C0000}"/>
    <cellStyle name="Normal 4 2 2 126" xfId="40067" xr:uid="{00000000-0005-0000-0000-0000999C0000}"/>
    <cellStyle name="Normal 4 2 2 127" xfId="40068" xr:uid="{00000000-0005-0000-0000-00009A9C0000}"/>
    <cellStyle name="Normal 4 2 2 128" xfId="40069" xr:uid="{00000000-0005-0000-0000-00009B9C0000}"/>
    <cellStyle name="Normal 4 2 2 129" xfId="40070" xr:uid="{00000000-0005-0000-0000-00009C9C0000}"/>
    <cellStyle name="Normal 4 2 2 13" xfId="40071" xr:uid="{00000000-0005-0000-0000-00009D9C0000}"/>
    <cellStyle name="Normal 4 2 2 13 2" xfId="40072" xr:uid="{00000000-0005-0000-0000-00009E9C0000}"/>
    <cellStyle name="Normal 4 2 2 13 2 2" xfId="40073" xr:uid="{00000000-0005-0000-0000-00009F9C0000}"/>
    <cellStyle name="Normal 4 2 2 13 2 3" xfId="40074" xr:uid="{00000000-0005-0000-0000-0000A09C0000}"/>
    <cellStyle name="Normal 4 2 2 13 2 4" xfId="40075" xr:uid="{00000000-0005-0000-0000-0000A19C0000}"/>
    <cellStyle name="Normal 4 2 2 13 2 5" xfId="40076" xr:uid="{00000000-0005-0000-0000-0000A29C0000}"/>
    <cellStyle name="Normal 4 2 2 13 3" xfId="40077" xr:uid="{00000000-0005-0000-0000-0000A39C0000}"/>
    <cellStyle name="Normal 4 2 2 13 3 2" xfId="40078" xr:uid="{00000000-0005-0000-0000-0000A49C0000}"/>
    <cellStyle name="Normal 4 2 2 13 3 3" xfId="40079" xr:uid="{00000000-0005-0000-0000-0000A59C0000}"/>
    <cellStyle name="Normal 4 2 2 13 3 4" xfId="40080" xr:uid="{00000000-0005-0000-0000-0000A69C0000}"/>
    <cellStyle name="Normal 4 2 2 13 3 5" xfId="40081" xr:uid="{00000000-0005-0000-0000-0000A79C0000}"/>
    <cellStyle name="Normal 4 2 2 13 4" xfId="40082" xr:uid="{00000000-0005-0000-0000-0000A89C0000}"/>
    <cellStyle name="Normal 4 2 2 13 4 2" xfId="40083" xr:uid="{00000000-0005-0000-0000-0000A99C0000}"/>
    <cellStyle name="Normal 4 2 2 13 4 3" xfId="40084" xr:uid="{00000000-0005-0000-0000-0000AA9C0000}"/>
    <cellStyle name="Normal 4 2 2 13 4 4" xfId="40085" xr:uid="{00000000-0005-0000-0000-0000AB9C0000}"/>
    <cellStyle name="Normal 4 2 2 13 4 5" xfId="40086" xr:uid="{00000000-0005-0000-0000-0000AC9C0000}"/>
    <cellStyle name="Normal 4 2 2 13 5" xfId="40087" xr:uid="{00000000-0005-0000-0000-0000AD9C0000}"/>
    <cellStyle name="Normal 4 2 2 13 5 2" xfId="40088" xr:uid="{00000000-0005-0000-0000-0000AE9C0000}"/>
    <cellStyle name="Normal 4 2 2 13 5 3" xfId="40089" xr:uid="{00000000-0005-0000-0000-0000AF9C0000}"/>
    <cellStyle name="Normal 4 2 2 13 5 4" xfId="40090" xr:uid="{00000000-0005-0000-0000-0000B09C0000}"/>
    <cellStyle name="Normal 4 2 2 13 5 5" xfId="40091" xr:uid="{00000000-0005-0000-0000-0000B19C0000}"/>
    <cellStyle name="Normal 4 2 2 13 6" xfId="40092" xr:uid="{00000000-0005-0000-0000-0000B29C0000}"/>
    <cellStyle name="Normal 4 2 2 13 7" xfId="40093" xr:uid="{00000000-0005-0000-0000-0000B39C0000}"/>
    <cellStyle name="Normal 4 2 2 13 8" xfId="40094" xr:uid="{00000000-0005-0000-0000-0000B49C0000}"/>
    <cellStyle name="Normal 4 2 2 13 9" xfId="40095" xr:uid="{00000000-0005-0000-0000-0000B59C0000}"/>
    <cellStyle name="Normal 4 2 2 130" xfId="40096" xr:uid="{00000000-0005-0000-0000-0000B69C0000}"/>
    <cellStyle name="Normal 4 2 2 131" xfId="40097" xr:uid="{00000000-0005-0000-0000-0000B79C0000}"/>
    <cellStyle name="Normal 4 2 2 132" xfId="40098" xr:uid="{00000000-0005-0000-0000-0000B89C0000}"/>
    <cellStyle name="Normal 4 2 2 133" xfId="40099" xr:uid="{00000000-0005-0000-0000-0000B99C0000}"/>
    <cellStyle name="Normal 4 2 2 134" xfId="40100" xr:uid="{00000000-0005-0000-0000-0000BA9C0000}"/>
    <cellStyle name="Normal 4 2 2 135" xfId="40101" xr:uid="{00000000-0005-0000-0000-0000BB9C0000}"/>
    <cellStyle name="Normal 4 2 2 136" xfId="40102" xr:uid="{00000000-0005-0000-0000-0000BC9C0000}"/>
    <cellStyle name="Normal 4 2 2 137" xfId="40103" xr:uid="{00000000-0005-0000-0000-0000BD9C0000}"/>
    <cellStyle name="Normal 4 2 2 138" xfId="40104" xr:uid="{00000000-0005-0000-0000-0000BE9C0000}"/>
    <cellStyle name="Normal 4 2 2 139" xfId="40105" xr:uid="{00000000-0005-0000-0000-0000BF9C0000}"/>
    <cellStyle name="Normal 4 2 2 14" xfId="40106" xr:uid="{00000000-0005-0000-0000-0000C09C0000}"/>
    <cellStyle name="Normal 4 2 2 14 2" xfId="40107" xr:uid="{00000000-0005-0000-0000-0000C19C0000}"/>
    <cellStyle name="Normal 4 2 2 14 3" xfId="40108" xr:uid="{00000000-0005-0000-0000-0000C29C0000}"/>
    <cellStyle name="Normal 4 2 2 14 4" xfId="40109" xr:uid="{00000000-0005-0000-0000-0000C39C0000}"/>
    <cellStyle name="Normal 4 2 2 14 5" xfId="40110" xr:uid="{00000000-0005-0000-0000-0000C49C0000}"/>
    <cellStyle name="Normal 4 2 2 140" xfId="40111" xr:uid="{00000000-0005-0000-0000-0000C59C0000}"/>
    <cellStyle name="Normal 4 2 2 141" xfId="40112" xr:uid="{00000000-0005-0000-0000-0000C69C0000}"/>
    <cellStyle name="Normal 4 2 2 142" xfId="40113" xr:uid="{00000000-0005-0000-0000-0000C79C0000}"/>
    <cellStyle name="Normal 4 2 2 143" xfId="40114" xr:uid="{00000000-0005-0000-0000-0000C89C0000}"/>
    <cellStyle name="Normal 4 2 2 144" xfId="40115" xr:uid="{00000000-0005-0000-0000-0000C99C0000}"/>
    <cellStyle name="Normal 4 2 2 145" xfId="40116" xr:uid="{00000000-0005-0000-0000-0000CA9C0000}"/>
    <cellStyle name="Normal 4 2 2 146" xfId="40117" xr:uid="{00000000-0005-0000-0000-0000CB9C0000}"/>
    <cellStyle name="Normal 4 2 2 147" xfId="40118" xr:uid="{00000000-0005-0000-0000-0000CC9C0000}"/>
    <cellStyle name="Normal 4 2 2 148" xfId="40119" xr:uid="{00000000-0005-0000-0000-0000CD9C0000}"/>
    <cellStyle name="Normal 4 2 2 149" xfId="40120" xr:uid="{00000000-0005-0000-0000-0000CE9C0000}"/>
    <cellStyle name="Normal 4 2 2 15" xfId="40121" xr:uid="{00000000-0005-0000-0000-0000CF9C0000}"/>
    <cellStyle name="Normal 4 2 2 15 2" xfId="40122" xr:uid="{00000000-0005-0000-0000-0000D09C0000}"/>
    <cellStyle name="Normal 4 2 2 15 3" xfId="40123" xr:uid="{00000000-0005-0000-0000-0000D19C0000}"/>
    <cellStyle name="Normal 4 2 2 15 4" xfId="40124" xr:uid="{00000000-0005-0000-0000-0000D29C0000}"/>
    <cellStyle name="Normal 4 2 2 15 5" xfId="40125" xr:uid="{00000000-0005-0000-0000-0000D39C0000}"/>
    <cellStyle name="Normal 4 2 2 150" xfId="40126" xr:uid="{00000000-0005-0000-0000-0000D49C0000}"/>
    <cellStyle name="Normal 4 2 2 151" xfId="40127" xr:uid="{00000000-0005-0000-0000-0000D59C0000}"/>
    <cellStyle name="Normal 4 2 2 152" xfId="40128" xr:uid="{00000000-0005-0000-0000-0000D69C0000}"/>
    <cellStyle name="Normal 4 2 2 153" xfId="40129" xr:uid="{00000000-0005-0000-0000-0000D79C0000}"/>
    <cellStyle name="Normal 4 2 2 154" xfId="40130" xr:uid="{00000000-0005-0000-0000-0000D89C0000}"/>
    <cellStyle name="Normal 4 2 2 155" xfId="40131" xr:uid="{00000000-0005-0000-0000-0000D99C0000}"/>
    <cellStyle name="Normal 4 2 2 156" xfId="40132" xr:uid="{00000000-0005-0000-0000-0000DA9C0000}"/>
    <cellStyle name="Normal 4 2 2 157" xfId="40133" xr:uid="{00000000-0005-0000-0000-0000DB9C0000}"/>
    <cellStyle name="Normal 4 2 2 158" xfId="40134" xr:uid="{00000000-0005-0000-0000-0000DC9C0000}"/>
    <cellStyle name="Normal 4 2 2 159" xfId="40135" xr:uid="{00000000-0005-0000-0000-0000DD9C0000}"/>
    <cellStyle name="Normal 4 2 2 16" xfId="40136" xr:uid="{00000000-0005-0000-0000-0000DE9C0000}"/>
    <cellStyle name="Normal 4 2 2 16 2" xfId="40137" xr:uid="{00000000-0005-0000-0000-0000DF9C0000}"/>
    <cellStyle name="Normal 4 2 2 16 3" xfId="40138" xr:uid="{00000000-0005-0000-0000-0000E09C0000}"/>
    <cellStyle name="Normal 4 2 2 16 4" xfId="40139" xr:uid="{00000000-0005-0000-0000-0000E19C0000}"/>
    <cellStyle name="Normal 4 2 2 16 5" xfId="40140" xr:uid="{00000000-0005-0000-0000-0000E29C0000}"/>
    <cellStyle name="Normal 4 2 2 160" xfId="40141" xr:uid="{00000000-0005-0000-0000-0000E39C0000}"/>
    <cellStyle name="Normal 4 2 2 17" xfId="40142" xr:uid="{00000000-0005-0000-0000-0000E49C0000}"/>
    <cellStyle name="Normal 4 2 2 17 2" xfId="40143" xr:uid="{00000000-0005-0000-0000-0000E59C0000}"/>
    <cellStyle name="Normal 4 2 2 17 3" xfId="40144" xr:uid="{00000000-0005-0000-0000-0000E69C0000}"/>
    <cellStyle name="Normal 4 2 2 17 4" xfId="40145" xr:uid="{00000000-0005-0000-0000-0000E79C0000}"/>
    <cellStyle name="Normal 4 2 2 17 5" xfId="40146" xr:uid="{00000000-0005-0000-0000-0000E89C0000}"/>
    <cellStyle name="Normal 4 2 2 18" xfId="40147" xr:uid="{00000000-0005-0000-0000-0000E99C0000}"/>
    <cellStyle name="Normal 4 2 2 19" xfId="40148" xr:uid="{00000000-0005-0000-0000-0000EA9C0000}"/>
    <cellStyle name="Normal 4 2 2 2" xfId="40149" xr:uid="{00000000-0005-0000-0000-0000EB9C0000}"/>
    <cellStyle name="Normal 4 2 2 2 10" xfId="40150" xr:uid="{00000000-0005-0000-0000-0000EC9C0000}"/>
    <cellStyle name="Normal 4 2 2 2 2" xfId="40151" xr:uid="{00000000-0005-0000-0000-0000ED9C0000}"/>
    <cellStyle name="Normal 4 2 2 2 2 2" xfId="40152" xr:uid="{00000000-0005-0000-0000-0000EE9C0000}"/>
    <cellStyle name="Normal 4 2 2 2 2 2 2" xfId="40153" xr:uid="{00000000-0005-0000-0000-0000EF9C0000}"/>
    <cellStyle name="Normal 4 2 2 2 2 2 3" xfId="40154" xr:uid="{00000000-0005-0000-0000-0000F09C0000}"/>
    <cellStyle name="Normal 4 2 2 2 2 2 4" xfId="40155" xr:uid="{00000000-0005-0000-0000-0000F19C0000}"/>
    <cellStyle name="Normal 4 2 2 2 2 2 5" xfId="40156" xr:uid="{00000000-0005-0000-0000-0000F29C0000}"/>
    <cellStyle name="Normal 4 2 2 2 2 3" xfId="40157" xr:uid="{00000000-0005-0000-0000-0000F39C0000}"/>
    <cellStyle name="Normal 4 2 2 2 2 3 2" xfId="40158" xr:uid="{00000000-0005-0000-0000-0000F49C0000}"/>
    <cellStyle name="Normal 4 2 2 2 2 3 3" xfId="40159" xr:uid="{00000000-0005-0000-0000-0000F59C0000}"/>
    <cellStyle name="Normal 4 2 2 2 2 3 4" xfId="40160" xr:uid="{00000000-0005-0000-0000-0000F69C0000}"/>
    <cellStyle name="Normal 4 2 2 2 2 3 5" xfId="40161" xr:uid="{00000000-0005-0000-0000-0000F79C0000}"/>
    <cellStyle name="Normal 4 2 2 2 2 4" xfId="40162" xr:uid="{00000000-0005-0000-0000-0000F89C0000}"/>
    <cellStyle name="Normal 4 2 2 2 2 4 2" xfId="40163" xr:uid="{00000000-0005-0000-0000-0000F99C0000}"/>
    <cellStyle name="Normal 4 2 2 2 2 4 3" xfId="40164" xr:uid="{00000000-0005-0000-0000-0000FA9C0000}"/>
    <cellStyle name="Normal 4 2 2 2 2 4 4" xfId="40165" xr:uid="{00000000-0005-0000-0000-0000FB9C0000}"/>
    <cellStyle name="Normal 4 2 2 2 2 4 5" xfId="40166" xr:uid="{00000000-0005-0000-0000-0000FC9C0000}"/>
    <cellStyle name="Normal 4 2 2 2 2 5" xfId="40167" xr:uid="{00000000-0005-0000-0000-0000FD9C0000}"/>
    <cellStyle name="Normal 4 2 2 2 2 5 2" xfId="40168" xr:uid="{00000000-0005-0000-0000-0000FE9C0000}"/>
    <cellStyle name="Normal 4 2 2 2 2 5 3" xfId="40169" xr:uid="{00000000-0005-0000-0000-0000FF9C0000}"/>
    <cellStyle name="Normal 4 2 2 2 2 5 4" xfId="40170" xr:uid="{00000000-0005-0000-0000-0000009D0000}"/>
    <cellStyle name="Normal 4 2 2 2 2 5 5" xfId="40171" xr:uid="{00000000-0005-0000-0000-0000019D0000}"/>
    <cellStyle name="Normal 4 2 2 2 2 6" xfId="40172" xr:uid="{00000000-0005-0000-0000-0000029D0000}"/>
    <cellStyle name="Normal 4 2 2 2 2 7" xfId="40173" xr:uid="{00000000-0005-0000-0000-0000039D0000}"/>
    <cellStyle name="Normal 4 2 2 2 2 8" xfId="40174" xr:uid="{00000000-0005-0000-0000-0000049D0000}"/>
    <cellStyle name="Normal 4 2 2 2 2 9" xfId="40175" xr:uid="{00000000-0005-0000-0000-0000059D0000}"/>
    <cellStyle name="Normal 4 2 2 2 3" xfId="40176" xr:uid="{00000000-0005-0000-0000-0000069D0000}"/>
    <cellStyle name="Normal 4 2 2 2 3 2" xfId="40177" xr:uid="{00000000-0005-0000-0000-0000079D0000}"/>
    <cellStyle name="Normal 4 2 2 2 3 3" xfId="40178" xr:uid="{00000000-0005-0000-0000-0000089D0000}"/>
    <cellStyle name="Normal 4 2 2 2 3 4" xfId="40179" xr:uid="{00000000-0005-0000-0000-0000099D0000}"/>
    <cellStyle name="Normal 4 2 2 2 3 5" xfId="40180" xr:uid="{00000000-0005-0000-0000-00000A9D0000}"/>
    <cellStyle name="Normal 4 2 2 2 4" xfId="40181" xr:uid="{00000000-0005-0000-0000-00000B9D0000}"/>
    <cellStyle name="Normal 4 2 2 2 4 2" xfId="40182" xr:uid="{00000000-0005-0000-0000-00000C9D0000}"/>
    <cellStyle name="Normal 4 2 2 2 4 3" xfId="40183" xr:uid="{00000000-0005-0000-0000-00000D9D0000}"/>
    <cellStyle name="Normal 4 2 2 2 4 4" xfId="40184" xr:uid="{00000000-0005-0000-0000-00000E9D0000}"/>
    <cellStyle name="Normal 4 2 2 2 4 5" xfId="40185" xr:uid="{00000000-0005-0000-0000-00000F9D0000}"/>
    <cellStyle name="Normal 4 2 2 2 5" xfId="40186" xr:uid="{00000000-0005-0000-0000-0000109D0000}"/>
    <cellStyle name="Normal 4 2 2 2 5 2" xfId="40187" xr:uid="{00000000-0005-0000-0000-0000119D0000}"/>
    <cellStyle name="Normal 4 2 2 2 5 3" xfId="40188" xr:uid="{00000000-0005-0000-0000-0000129D0000}"/>
    <cellStyle name="Normal 4 2 2 2 5 4" xfId="40189" xr:uid="{00000000-0005-0000-0000-0000139D0000}"/>
    <cellStyle name="Normal 4 2 2 2 5 5" xfId="40190" xr:uid="{00000000-0005-0000-0000-0000149D0000}"/>
    <cellStyle name="Normal 4 2 2 2 6" xfId="40191" xr:uid="{00000000-0005-0000-0000-0000159D0000}"/>
    <cellStyle name="Normal 4 2 2 2 6 2" xfId="40192" xr:uid="{00000000-0005-0000-0000-0000169D0000}"/>
    <cellStyle name="Normal 4 2 2 2 6 3" xfId="40193" xr:uid="{00000000-0005-0000-0000-0000179D0000}"/>
    <cellStyle name="Normal 4 2 2 2 6 4" xfId="40194" xr:uid="{00000000-0005-0000-0000-0000189D0000}"/>
    <cellStyle name="Normal 4 2 2 2 6 5" xfId="40195" xr:uid="{00000000-0005-0000-0000-0000199D0000}"/>
    <cellStyle name="Normal 4 2 2 2 7" xfId="40196" xr:uid="{00000000-0005-0000-0000-00001A9D0000}"/>
    <cellStyle name="Normal 4 2 2 2 8" xfId="40197" xr:uid="{00000000-0005-0000-0000-00001B9D0000}"/>
    <cellStyle name="Normal 4 2 2 2 9" xfId="40198" xr:uid="{00000000-0005-0000-0000-00001C9D0000}"/>
    <cellStyle name="Normal 4 2 2 20" xfId="40199" xr:uid="{00000000-0005-0000-0000-00001D9D0000}"/>
    <cellStyle name="Normal 4 2 2 21" xfId="40200" xr:uid="{00000000-0005-0000-0000-00001E9D0000}"/>
    <cellStyle name="Normal 4 2 2 22" xfId="40201" xr:uid="{00000000-0005-0000-0000-00001F9D0000}"/>
    <cellStyle name="Normal 4 2 2 23" xfId="40202" xr:uid="{00000000-0005-0000-0000-0000209D0000}"/>
    <cellStyle name="Normal 4 2 2 24" xfId="40203" xr:uid="{00000000-0005-0000-0000-0000219D0000}"/>
    <cellStyle name="Normal 4 2 2 25" xfId="40204" xr:uid="{00000000-0005-0000-0000-0000229D0000}"/>
    <cellStyle name="Normal 4 2 2 26" xfId="40205" xr:uid="{00000000-0005-0000-0000-0000239D0000}"/>
    <cellStyle name="Normal 4 2 2 27" xfId="40206" xr:uid="{00000000-0005-0000-0000-0000249D0000}"/>
    <cellStyle name="Normal 4 2 2 28" xfId="40207" xr:uid="{00000000-0005-0000-0000-0000259D0000}"/>
    <cellStyle name="Normal 4 2 2 29" xfId="40208" xr:uid="{00000000-0005-0000-0000-0000269D0000}"/>
    <cellStyle name="Normal 4 2 2 3" xfId="40209" xr:uid="{00000000-0005-0000-0000-0000279D0000}"/>
    <cellStyle name="Normal 4 2 2 3 10" xfId="40210" xr:uid="{00000000-0005-0000-0000-0000289D0000}"/>
    <cellStyle name="Normal 4 2 2 3 2" xfId="40211" xr:uid="{00000000-0005-0000-0000-0000299D0000}"/>
    <cellStyle name="Normal 4 2 2 3 2 2" xfId="40212" xr:uid="{00000000-0005-0000-0000-00002A9D0000}"/>
    <cellStyle name="Normal 4 2 2 3 2 2 2" xfId="40213" xr:uid="{00000000-0005-0000-0000-00002B9D0000}"/>
    <cellStyle name="Normal 4 2 2 3 2 2 3" xfId="40214" xr:uid="{00000000-0005-0000-0000-00002C9D0000}"/>
    <cellStyle name="Normal 4 2 2 3 2 2 4" xfId="40215" xr:uid="{00000000-0005-0000-0000-00002D9D0000}"/>
    <cellStyle name="Normal 4 2 2 3 2 2 5" xfId="40216" xr:uid="{00000000-0005-0000-0000-00002E9D0000}"/>
    <cellStyle name="Normal 4 2 2 3 2 3" xfId="40217" xr:uid="{00000000-0005-0000-0000-00002F9D0000}"/>
    <cellStyle name="Normal 4 2 2 3 2 3 2" xfId="40218" xr:uid="{00000000-0005-0000-0000-0000309D0000}"/>
    <cellStyle name="Normal 4 2 2 3 2 3 3" xfId="40219" xr:uid="{00000000-0005-0000-0000-0000319D0000}"/>
    <cellStyle name="Normal 4 2 2 3 2 3 4" xfId="40220" xr:uid="{00000000-0005-0000-0000-0000329D0000}"/>
    <cellStyle name="Normal 4 2 2 3 2 3 5" xfId="40221" xr:uid="{00000000-0005-0000-0000-0000339D0000}"/>
    <cellStyle name="Normal 4 2 2 3 2 4" xfId="40222" xr:uid="{00000000-0005-0000-0000-0000349D0000}"/>
    <cellStyle name="Normal 4 2 2 3 2 4 2" xfId="40223" xr:uid="{00000000-0005-0000-0000-0000359D0000}"/>
    <cellStyle name="Normal 4 2 2 3 2 4 3" xfId="40224" xr:uid="{00000000-0005-0000-0000-0000369D0000}"/>
    <cellStyle name="Normal 4 2 2 3 2 4 4" xfId="40225" xr:uid="{00000000-0005-0000-0000-0000379D0000}"/>
    <cellStyle name="Normal 4 2 2 3 2 4 5" xfId="40226" xr:uid="{00000000-0005-0000-0000-0000389D0000}"/>
    <cellStyle name="Normal 4 2 2 3 2 5" xfId="40227" xr:uid="{00000000-0005-0000-0000-0000399D0000}"/>
    <cellStyle name="Normal 4 2 2 3 2 5 2" xfId="40228" xr:uid="{00000000-0005-0000-0000-00003A9D0000}"/>
    <cellStyle name="Normal 4 2 2 3 2 5 3" xfId="40229" xr:uid="{00000000-0005-0000-0000-00003B9D0000}"/>
    <cellStyle name="Normal 4 2 2 3 2 5 4" xfId="40230" xr:uid="{00000000-0005-0000-0000-00003C9D0000}"/>
    <cellStyle name="Normal 4 2 2 3 2 5 5" xfId="40231" xr:uid="{00000000-0005-0000-0000-00003D9D0000}"/>
    <cellStyle name="Normal 4 2 2 3 2 6" xfId="40232" xr:uid="{00000000-0005-0000-0000-00003E9D0000}"/>
    <cellStyle name="Normal 4 2 2 3 2 7" xfId="40233" xr:uid="{00000000-0005-0000-0000-00003F9D0000}"/>
    <cellStyle name="Normal 4 2 2 3 2 8" xfId="40234" xr:uid="{00000000-0005-0000-0000-0000409D0000}"/>
    <cellStyle name="Normal 4 2 2 3 2 9" xfId="40235" xr:uid="{00000000-0005-0000-0000-0000419D0000}"/>
    <cellStyle name="Normal 4 2 2 3 3" xfId="40236" xr:uid="{00000000-0005-0000-0000-0000429D0000}"/>
    <cellStyle name="Normal 4 2 2 3 3 2" xfId="40237" xr:uid="{00000000-0005-0000-0000-0000439D0000}"/>
    <cellStyle name="Normal 4 2 2 3 3 3" xfId="40238" xr:uid="{00000000-0005-0000-0000-0000449D0000}"/>
    <cellStyle name="Normal 4 2 2 3 3 4" xfId="40239" xr:uid="{00000000-0005-0000-0000-0000459D0000}"/>
    <cellStyle name="Normal 4 2 2 3 3 5" xfId="40240" xr:uid="{00000000-0005-0000-0000-0000469D0000}"/>
    <cellStyle name="Normal 4 2 2 3 4" xfId="40241" xr:uid="{00000000-0005-0000-0000-0000479D0000}"/>
    <cellStyle name="Normal 4 2 2 3 4 2" xfId="40242" xr:uid="{00000000-0005-0000-0000-0000489D0000}"/>
    <cellStyle name="Normal 4 2 2 3 4 3" xfId="40243" xr:uid="{00000000-0005-0000-0000-0000499D0000}"/>
    <cellStyle name="Normal 4 2 2 3 4 4" xfId="40244" xr:uid="{00000000-0005-0000-0000-00004A9D0000}"/>
    <cellStyle name="Normal 4 2 2 3 4 5" xfId="40245" xr:uid="{00000000-0005-0000-0000-00004B9D0000}"/>
    <cellStyle name="Normal 4 2 2 3 5" xfId="40246" xr:uid="{00000000-0005-0000-0000-00004C9D0000}"/>
    <cellStyle name="Normal 4 2 2 3 5 2" xfId="40247" xr:uid="{00000000-0005-0000-0000-00004D9D0000}"/>
    <cellStyle name="Normal 4 2 2 3 5 3" xfId="40248" xr:uid="{00000000-0005-0000-0000-00004E9D0000}"/>
    <cellStyle name="Normal 4 2 2 3 5 4" xfId="40249" xr:uid="{00000000-0005-0000-0000-00004F9D0000}"/>
    <cellStyle name="Normal 4 2 2 3 5 5" xfId="40250" xr:uid="{00000000-0005-0000-0000-0000509D0000}"/>
    <cellStyle name="Normal 4 2 2 3 6" xfId="40251" xr:uid="{00000000-0005-0000-0000-0000519D0000}"/>
    <cellStyle name="Normal 4 2 2 3 6 2" xfId="40252" xr:uid="{00000000-0005-0000-0000-0000529D0000}"/>
    <cellStyle name="Normal 4 2 2 3 6 3" xfId="40253" xr:uid="{00000000-0005-0000-0000-0000539D0000}"/>
    <cellStyle name="Normal 4 2 2 3 6 4" xfId="40254" xr:uid="{00000000-0005-0000-0000-0000549D0000}"/>
    <cellStyle name="Normal 4 2 2 3 6 5" xfId="40255" xr:uid="{00000000-0005-0000-0000-0000559D0000}"/>
    <cellStyle name="Normal 4 2 2 3 7" xfId="40256" xr:uid="{00000000-0005-0000-0000-0000569D0000}"/>
    <cellStyle name="Normal 4 2 2 3 8" xfId="40257" xr:uid="{00000000-0005-0000-0000-0000579D0000}"/>
    <cellStyle name="Normal 4 2 2 3 9" xfId="40258" xr:uid="{00000000-0005-0000-0000-0000589D0000}"/>
    <cellStyle name="Normal 4 2 2 30" xfId="40259" xr:uid="{00000000-0005-0000-0000-0000599D0000}"/>
    <cellStyle name="Normal 4 2 2 31" xfId="40260" xr:uid="{00000000-0005-0000-0000-00005A9D0000}"/>
    <cellStyle name="Normal 4 2 2 32" xfId="40261" xr:uid="{00000000-0005-0000-0000-00005B9D0000}"/>
    <cellStyle name="Normal 4 2 2 33" xfId="40262" xr:uid="{00000000-0005-0000-0000-00005C9D0000}"/>
    <cellStyle name="Normal 4 2 2 34" xfId="40263" xr:uid="{00000000-0005-0000-0000-00005D9D0000}"/>
    <cellStyle name="Normal 4 2 2 35" xfId="40264" xr:uid="{00000000-0005-0000-0000-00005E9D0000}"/>
    <cellStyle name="Normal 4 2 2 36" xfId="40265" xr:uid="{00000000-0005-0000-0000-00005F9D0000}"/>
    <cellStyle name="Normal 4 2 2 37" xfId="40266" xr:uid="{00000000-0005-0000-0000-0000609D0000}"/>
    <cellStyle name="Normal 4 2 2 38" xfId="40267" xr:uid="{00000000-0005-0000-0000-0000619D0000}"/>
    <cellStyle name="Normal 4 2 2 39" xfId="40268" xr:uid="{00000000-0005-0000-0000-0000629D0000}"/>
    <cellStyle name="Normal 4 2 2 4" xfId="40269" xr:uid="{00000000-0005-0000-0000-0000639D0000}"/>
    <cellStyle name="Normal 4 2 2 4 10" xfId="40270" xr:uid="{00000000-0005-0000-0000-0000649D0000}"/>
    <cellStyle name="Normal 4 2 2 4 2" xfId="40271" xr:uid="{00000000-0005-0000-0000-0000659D0000}"/>
    <cellStyle name="Normal 4 2 2 4 2 2" xfId="40272" xr:uid="{00000000-0005-0000-0000-0000669D0000}"/>
    <cellStyle name="Normal 4 2 2 4 2 2 2" xfId="40273" xr:uid="{00000000-0005-0000-0000-0000679D0000}"/>
    <cellStyle name="Normal 4 2 2 4 2 2 3" xfId="40274" xr:uid="{00000000-0005-0000-0000-0000689D0000}"/>
    <cellStyle name="Normal 4 2 2 4 2 2 4" xfId="40275" xr:uid="{00000000-0005-0000-0000-0000699D0000}"/>
    <cellStyle name="Normal 4 2 2 4 2 2 5" xfId="40276" xr:uid="{00000000-0005-0000-0000-00006A9D0000}"/>
    <cellStyle name="Normal 4 2 2 4 2 3" xfId="40277" xr:uid="{00000000-0005-0000-0000-00006B9D0000}"/>
    <cellStyle name="Normal 4 2 2 4 2 3 2" xfId="40278" xr:uid="{00000000-0005-0000-0000-00006C9D0000}"/>
    <cellStyle name="Normal 4 2 2 4 2 3 3" xfId="40279" xr:uid="{00000000-0005-0000-0000-00006D9D0000}"/>
    <cellStyle name="Normal 4 2 2 4 2 3 4" xfId="40280" xr:uid="{00000000-0005-0000-0000-00006E9D0000}"/>
    <cellStyle name="Normal 4 2 2 4 2 3 5" xfId="40281" xr:uid="{00000000-0005-0000-0000-00006F9D0000}"/>
    <cellStyle name="Normal 4 2 2 4 2 4" xfId="40282" xr:uid="{00000000-0005-0000-0000-0000709D0000}"/>
    <cellStyle name="Normal 4 2 2 4 2 4 2" xfId="40283" xr:uid="{00000000-0005-0000-0000-0000719D0000}"/>
    <cellStyle name="Normal 4 2 2 4 2 4 3" xfId="40284" xr:uid="{00000000-0005-0000-0000-0000729D0000}"/>
    <cellStyle name="Normal 4 2 2 4 2 4 4" xfId="40285" xr:uid="{00000000-0005-0000-0000-0000739D0000}"/>
    <cellStyle name="Normal 4 2 2 4 2 4 5" xfId="40286" xr:uid="{00000000-0005-0000-0000-0000749D0000}"/>
    <cellStyle name="Normal 4 2 2 4 2 5" xfId="40287" xr:uid="{00000000-0005-0000-0000-0000759D0000}"/>
    <cellStyle name="Normal 4 2 2 4 2 5 2" xfId="40288" xr:uid="{00000000-0005-0000-0000-0000769D0000}"/>
    <cellStyle name="Normal 4 2 2 4 2 5 3" xfId="40289" xr:uid="{00000000-0005-0000-0000-0000779D0000}"/>
    <cellStyle name="Normal 4 2 2 4 2 5 4" xfId="40290" xr:uid="{00000000-0005-0000-0000-0000789D0000}"/>
    <cellStyle name="Normal 4 2 2 4 2 5 5" xfId="40291" xr:uid="{00000000-0005-0000-0000-0000799D0000}"/>
    <cellStyle name="Normal 4 2 2 4 2 6" xfId="40292" xr:uid="{00000000-0005-0000-0000-00007A9D0000}"/>
    <cellStyle name="Normal 4 2 2 4 2 7" xfId="40293" xr:uid="{00000000-0005-0000-0000-00007B9D0000}"/>
    <cellStyle name="Normal 4 2 2 4 2 8" xfId="40294" xr:uid="{00000000-0005-0000-0000-00007C9D0000}"/>
    <cellStyle name="Normal 4 2 2 4 2 9" xfId="40295" xr:uid="{00000000-0005-0000-0000-00007D9D0000}"/>
    <cellStyle name="Normal 4 2 2 4 3" xfId="40296" xr:uid="{00000000-0005-0000-0000-00007E9D0000}"/>
    <cellStyle name="Normal 4 2 2 4 3 2" xfId="40297" xr:uid="{00000000-0005-0000-0000-00007F9D0000}"/>
    <cellStyle name="Normal 4 2 2 4 3 3" xfId="40298" xr:uid="{00000000-0005-0000-0000-0000809D0000}"/>
    <cellStyle name="Normal 4 2 2 4 3 4" xfId="40299" xr:uid="{00000000-0005-0000-0000-0000819D0000}"/>
    <cellStyle name="Normal 4 2 2 4 3 5" xfId="40300" xr:uid="{00000000-0005-0000-0000-0000829D0000}"/>
    <cellStyle name="Normal 4 2 2 4 4" xfId="40301" xr:uid="{00000000-0005-0000-0000-0000839D0000}"/>
    <cellStyle name="Normal 4 2 2 4 4 2" xfId="40302" xr:uid="{00000000-0005-0000-0000-0000849D0000}"/>
    <cellStyle name="Normal 4 2 2 4 4 3" xfId="40303" xr:uid="{00000000-0005-0000-0000-0000859D0000}"/>
    <cellStyle name="Normal 4 2 2 4 4 4" xfId="40304" xr:uid="{00000000-0005-0000-0000-0000869D0000}"/>
    <cellStyle name="Normal 4 2 2 4 4 5" xfId="40305" xr:uid="{00000000-0005-0000-0000-0000879D0000}"/>
    <cellStyle name="Normal 4 2 2 4 5" xfId="40306" xr:uid="{00000000-0005-0000-0000-0000889D0000}"/>
    <cellStyle name="Normal 4 2 2 4 5 2" xfId="40307" xr:uid="{00000000-0005-0000-0000-0000899D0000}"/>
    <cellStyle name="Normal 4 2 2 4 5 3" xfId="40308" xr:uid="{00000000-0005-0000-0000-00008A9D0000}"/>
    <cellStyle name="Normal 4 2 2 4 5 4" xfId="40309" xr:uid="{00000000-0005-0000-0000-00008B9D0000}"/>
    <cellStyle name="Normal 4 2 2 4 5 5" xfId="40310" xr:uid="{00000000-0005-0000-0000-00008C9D0000}"/>
    <cellStyle name="Normal 4 2 2 4 6" xfId="40311" xr:uid="{00000000-0005-0000-0000-00008D9D0000}"/>
    <cellStyle name="Normal 4 2 2 4 6 2" xfId="40312" xr:uid="{00000000-0005-0000-0000-00008E9D0000}"/>
    <cellStyle name="Normal 4 2 2 4 6 3" xfId="40313" xr:uid="{00000000-0005-0000-0000-00008F9D0000}"/>
    <cellStyle name="Normal 4 2 2 4 6 4" xfId="40314" xr:uid="{00000000-0005-0000-0000-0000909D0000}"/>
    <cellStyle name="Normal 4 2 2 4 6 5" xfId="40315" xr:uid="{00000000-0005-0000-0000-0000919D0000}"/>
    <cellStyle name="Normal 4 2 2 4 7" xfId="40316" xr:uid="{00000000-0005-0000-0000-0000929D0000}"/>
    <cellStyle name="Normal 4 2 2 4 8" xfId="40317" xr:uid="{00000000-0005-0000-0000-0000939D0000}"/>
    <cellStyle name="Normal 4 2 2 4 9" xfId="40318" xr:uid="{00000000-0005-0000-0000-0000949D0000}"/>
    <cellStyle name="Normal 4 2 2 40" xfId="40319" xr:uid="{00000000-0005-0000-0000-0000959D0000}"/>
    <cellStyle name="Normal 4 2 2 41" xfId="40320" xr:uid="{00000000-0005-0000-0000-0000969D0000}"/>
    <cellStyle name="Normal 4 2 2 42" xfId="40321" xr:uid="{00000000-0005-0000-0000-0000979D0000}"/>
    <cellStyle name="Normal 4 2 2 43" xfId="40322" xr:uid="{00000000-0005-0000-0000-0000989D0000}"/>
    <cellStyle name="Normal 4 2 2 44" xfId="40323" xr:uid="{00000000-0005-0000-0000-0000999D0000}"/>
    <cellStyle name="Normal 4 2 2 45" xfId="40324" xr:uid="{00000000-0005-0000-0000-00009A9D0000}"/>
    <cellStyle name="Normal 4 2 2 46" xfId="40325" xr:uid="{00000000-0005-0000-0000-00009B9D0000}"/>
    <cellStyle name="Normal 4 2 2 47" xfId="40326" xr:uid="{00000000-0005-0000-0000-00009C9D0000}"/>
    <cellStyle name="Normal 4 2 2 48" xfId="40327" xr:uid="{00000000-0005-0000-0000-00009D9D0000}"/>
    <cellStyle name="Normal 4 2 2 49" xfId="40328" xr:uid="{00000000-0005-0000-0000-00009E9D0000}"/>
    <cellStyle name="Normal 4 2 2 5" xfId="40329" xr:uid="{00000000-0005-0000-0000-00009F9D0000}"/>
    <cellStyle name="Normal 4 2 2 5 10" xfId="40330" xr:uid="{00000000-0005-0000-0000-0000A09D0000}"/>
    <cellStyle name="Normal 4 2 2 5 2" xfId="40331" xr:uid="{00000000-0005-0000-0000-0000A19D0000}"/>
    <cellStyle name="Normal 4 2 2 5 2 2" xfId="40332" xr:uid="{00000000-0005-0000-0000-0000A29D0000}"/>
    <cellStyle name="Normal 4 2 2 5 2 2 2" xfId="40333" xr:uid="{00000000-0005-0000-0000-0000A39D0000}"/>
    <cellStyle name="Normal 4 2 2 5 2 2 3" xfId="40334" xr:uid="{00000000-0005-0000-0000-0000A49D0000}"/>
    <cellStyle name="Normal 4 2 2 5 2 2 4" xfId="40335" xr:uid="{00000000-0005-0000-0000-0000A59D0000}"/>
    <cellStyle name="Normal 4 2 2 5 2 2 5" xfId="40336" xr:uid="{00000000-0005-0000-0000-0000A69D0000}"/>
    <cellStyle name="Normal 4 2 2 5 2 3" xfId="40337" xr:uid="{00000000-0005-0000-0000-0000A79D0000}"/>
    <cellStyle name="Normal 4 2 2 5 2 3 2" xfId="40338" xr:uid="{00000000-0005-0000-0000-0000A89D0000}"/>
    <cellStyle name="Normal 4 2 2 5 2 3 3" xfId="40339" xr:uid="{00000000-0005-0000-0000-0000A99D0000}"/>
    <cellStyle name="Normal 4 2 2 5 2 3 4" xfId="40340" xr:uid="{00000000-0005-0000-0000-0000AA9D0000}"/>
    <cellStyle name="Normal 4 2 2 5 2 3 5" xfId="40341" xr:uid="{00000000-0005-0000-0000-0000AB9D0000}"/>
    <cellStyle name="Normal 4 2 2 5 2 4" xfId="40342" xr:uid="{00000000-0005-0000-0000-0000AC9D0000}"/>
    <cellStyle name="Normal 4 2 2 5 2 4 2" xfId="40343" xr:uid="{00000000-0005-0000-0000-0000AD9D0000}"/>
    <cellStyle name="Normal 4 2 2 5 2 4 3" xfId="40344" xr:uid="{00000000-0005-0000-0000-0000AE9D0000}"/>
    <cellStyle name="Normal 4 2 2 5 2 4 4" xfId="40345" xr:uid="{00000000-0005-0000-0000-0000AF9D0000}"/>
    <cellStyle name="Normal 4 2 2 5 2 4 5" xfId="40346" xr:uid="{00000000-0005-0000-0000-0000B09D0000}"/>
    <cellStyle name="Normal 4 2 2 5 2 5" xfId="40347" xr:uid="{00000000-0005-0000-0000-0000B19D0000}"/>
    <cellStyle name="Normal 4 2 2 5 2 5 2" xfId="40348" xr:uid="{00000000-0005-0000-0000-0000B29D0000}"/>
    <cellStyle name="Normal 4 2 2 5 2 5 3" xfId="40349" xr:uid="{00000000-0005-0000-0000-0000B39D0000}"/>
    <cellStyle name="Normal 4 2 2 5 2 5 4" xfId="40350" xr:uid="{00000000-0005-0000-0000-0000B49D0000}"/>
    <cellStyle name="Normal 4 2 2 5 2 5 5" xfId="40351" xr:uid="{00000000-0005-0000-0000-0000B59D0000}"/>
    <cellStyle name="Normal 4 2 2 5 2 6" xfId="40352" xr:uid="{00000000-0005-0000-0000-0000B69D0000}"/>
    <cellStyle name="Normal 4 2 2 5 2 7" xfId="40353" xr:uid="{00000000-0005-0000-0000-0000B79D0000}"/>
    <cellStyle name="Normal 4 2 2 5 2 8" xfId="40354" xr:uid="{00000000-0005-0000-0000-0000B89D0000}"/>
    <cellStyle name="Normal 4 2 2 5 2 9" xfId="40355" xr:uid="{00000000-0005-0000-0000-0000B99D0000}"/>
    <cellStyle name="Normal 4 2 2 5 3" xfId="40356" xr:uid="{00000000-0005-0000-0000-0000BA9D0000}"/>
    <cellStyle name="Normal 4 2 2 5 3 2" xfId="40357" xr:uid="{00000000-0005-0000-0000-0000BB9D0000}"/>
    <cellStyle name="Normal 4 2 2 5 3 3" xfId="40358" xr:uid="{00000000-0005-0000-0000-0000BC9D0000}"/>
    <cellStyle name="Normal 4 2 2 5 3 4" xfId="40359" xr:uid="{00000000-0005-0000-0000-0000BD9D0000}"/>
    <cellStyle name="Normal 4 2 2 5 3 5" xfId="40360" xr:uid="{00000000-0005-0000-0000-0000BE9D0000}"/>
    <cellStyle name="Normal 4 2 2 5 4" xfId="40361" xr:uid="{00000000-0005-0000-0000-0000BF9D0000}"/>
    <cellStyle name="Normal 4 2 2 5 4 2" xfId="40362" xr:uid="{00000000-0005-0000-0000-0000C09D0000}"/>
    <cellStyle name="Normal 4 2 2 5 4 3" xfId="40363" xr:uid="{00000000-0005-0000-0000-0000C19D0000}"/>
    <cellStyle name="Normal 4 2 2 5 4 4" xfId="40364" xr:uid="{00000000-0005-0000-0000-0000C29D0000}"/>
    <cellStyle name="Normal 4 2 2 5 4 5" xfId="40365" xr:uid="{00000000-0005-0000-0000-0000C39D0000}"/>
    <cellStyle name="Normal 4 2 2 5 5" xfId="40366" xr:uid="{00000000-0005-0000-0000-0000C49D0000}"/>
    <cellStyle name="Normal 4 2 2 5 5 2" xfId="40367" xr:uid="{00000000-0005-0000-0000-0000C59D0000}"/>
    <cellStyle name="Normal 4 2 2 5 5 3" xfId="40368" xr:uid="{00000000-0005-0000-0000-0000C69D0000}"/>
    <cellStyle name="Normal 4 2 2 5 5 4" xfId="40369" xr:uid="{00000000-0005-0000-0000-0000C79D0000}"/>
    <cellStyle name="Normal 4 2 2 5 5 5" xfId="40370" xr:uid="{00000000-0005-0000-0000-0000C89D0000}"/>
    <cellStyle name="Normal 4 2 2 5 6" xfId="40371" xr:uid="{00000000-0005-0000-0000-0000C99D0000}"/>
    <cellStyle name="Normal 4 2 2 5 6 2" xfId="40372" xr:uid="{00000000-0005-0000-0000-0000CA9D0000}"/>
    <cellStyle name="Normal 4 2 2 5 6 3" xfId="40373" xr:uid="{00000000-0005-0000-0000-0000CB9D0000}"/>
    <cellStyle name="Normal 4 2 2 5 6 4" xfId="40374" xr:uid="{00000000-0005-0000-0000-0000CC9D0000}"/>
    <cellStyle name="Normal 4 2 2 5 6 5" xfId="40375" xr:uid="{00000000-0005-0000-0000-0000CD9D0000}"/>
    <cellStyle name="Normal 4 2 2 5 7" xfId="40376" xr:uid="{00000000-0005-0000-0000-0000CE9D0000}"/>
    <cellStyle name="Normal 4 2 2 5 8" xfId="40377" xr:uid="{00000000-0005-0000-0000-0000CF9D0000}"/>
    <cellStyle name="Normal 4 2 2 5 9" xfId="40378" xr:uid="{00000000-0005-0000-0000-0000D09D0000}"/>
    <cellStyle name="Normal 4 2 2 50" xfId="40379" xr:uid="{00000000-0005-0000-0000-0000D19D0000}"/>
    <cellStyle name="Normal 4 2 2 51" xfId="40380" xr:uid="{00000000-0005-0000-0000-0000D29D0000}"/>
    <cellStyle name="Normal 4 2 2 52" xfId="40381" xr:uid="{00000000-0005-0000-0000-0000D39D0000}"/>
    <cellStyle name="Normal 4 2 2 53" xfId="40382" xr:uid="{00000000-0005-0000-0000-0000D49D0000}"/>
    <cellStyle name="Normal 4 2 2 54" xfId="40383" xr:uid="{00000000-0005-0000-0000-0000D59D0000}"/>
    <cellStyle name="Normal 4 2 2 55" xfId="40384" xr:uid="{00000000-0005-0000-0000-0000D69D0000}"/>
    <cellStyle name="Normal 4 2 2 56" xfId="40385" xr:uid="{00000000-0005-0000-0000-0000D79D0000}"/>
    <cellStyle name="Normal 4 2 2 57" xfId="40386" xr:uid="{00000000-0005-0000-0000-0000D89D0000}"/>
    <cellStyle name="Normal 4 2 2 58" xfId="40387" xr:uid="{00000000-0005-0000-0000-0000D99D0000}"/>
    <cellStyle name="Normal 4 2 2 59" xfId="40388" xr:uid="{00000000-0005-0000-0000-0000DA9D0000}"/>
    <cellStyle name="Normal 4 2 2 6" xfId="40389" xr:uid="{00000000-0005-0000-0000-0000DB9D0000}"/>
    <cellStyle name="Normal 4 2 2 6 10" xfId="40390" xr:uid="{00000000-0005-0000-0000-0000DC9D0000}"/>
    <cellStyle name="Normal 4 2 2 6 2" xfId="40391" xr:uid="{00000000-0005-0000-0000-0000DD9D0000}"/>
    <cellStyle name="Normal 4 2 2 6 2 2" xfId="40392" xr:uid="{00000000-0005-0000-0000-0000DE9D0000}"/>
    <cellStyle name="Normal 4 2 2 6 2 2 2" xfId="40393" xr:uid="{00000000-0005-0000-0000-0000DF9D0000}"/>
    <cellStyle name="Normal 4 2 2 6 2 2 3" xfId="40394" xr:uid="{00000000-0005-0000-0000-0000E09D0000}"/>
    <cellStyle name="Normal 4 2 2 6 2 2 4" xfId="40395" xr:uid="{00000000-0005-0000-0000-0000E19D0000}"/>
    <cellStyle name="Normal 4 2 2 6 2 2 5" xfId="40396" xr:uid="{00000000-0005-0000-0000-0000E29D0000}"/>
    <cellStyle name="Normal 4 2 2 6 2 3" xfId="40397" xr:uid="{00000000-0005-0000-0000-0000E39D0000}"/>
    <cellStyle name="Normal 4 2 2 6 2 3 2" xfId="40398" xr:uid="{00000000-0005-0000-0000-0000E49D0000}"/>
    <cellStyle name="Normal 4 2 2 6 2 3 3" xfId="40399" xr:uid="{00000000-0005-0000-0000-0000E59D0000}"/>
    <cellStyle name="Normal 4 2 2 6 2 3 4" xfId="40400" xr:uid="{00000000-0005-0000-0000-0000E69D0000}"/>
    <cellStyle name="Normal 4 2 2 6 2 3 5" xfId="40401" xr:uid="{00000000-0005-0000-0000-0000E79D0000}"/>
    <cellStyle name="Normal 4 2 2 6 2 4" xfId="40402" xr:uid="{00000000-0005-0000-0000-0000E89D0000}"/>
    <cellStyle name="Normal 4 2 2 6 2 4 2" xfId="40403" xr:uid="{00000000-0005-0000-0000-0000E99D0000}"/>
    <cellStyle name="Normal 4 2 2 6 2 4 3" xfId="40404" xr:uid="{00000000-0005-0000-0000-0000EA9D0000}"/>
    <cellStyle name="Normal 4 2 2 6 2 4 4" xfId="40405" xr:uid="{00000000-0005-0000-0000-0000EB9D0000}"/>
    <cellStyle name="Normal 4 2 2 6 2 4 5" xfId="40406" xr:uid="{00000000-0005-0000-0000-0000EC9D0000}"/>
    <cellStyle name="Normal 4 2 2 6 2 5" xfId="40407" xr:uid="{00000000-0005-0000-0000-0000ED9D0000}"/>
    <cellStyle name="Normal 4 2 2 6 2 5 2" xfId="40408" xr:uid="{00000000-0005-0000-0000-0000EE9D0000}"/>
    <cellStyle name="Normal 4 2 2 6 2 5 3" xfId="40409" xr:uid="{00000000-0005-0000-0000-0000EF9D0000}"/>
    <cellStyle name="Normal 4 2 2 6 2 5 4" xfId="40410" xr:uid="{00000000-0005-0000-0000-0000F09D0000}"/>
    <cellStyle name="Normal 4 2 2 6 2 5 5" xfId="40411" xr:uid="{00000000-0005-0000-0000-0000F19D0000}"/>
    <cellStyle name="Normal 4 2 2 6 2 6" xfId="40412" xr:uid="{00000000-0005-0000-0000-0000F29D0000}"/>
    <cellStyle name="Normal 4 2 2 6 2 7" xfId="40413" xr:uid="{00000000-0005-0000-0000-0000F39D0000}"/>
    <cellStyle name="Normal 4 2 2 6 2 8" xfId="40414" xr:uid="{00000000-0005-0000-0000-0000F49D0000}"/>
    <cellStyle name="Normal 4 2 2 6 2 9" xfId="40415" xr:uid="{00000000-0005-0000-0000-0000F59D0000}"/>
    <cellStyle name="Normal 4 2 2 6 3" xfId="40416" xr:uid="{00000000-0005-0000-0000-0000F69D0000}"/>
    <cellStyle name="Normal 4 2 2 6 3 2" xfId="40417" xr:uid="{00000000-0005-0000-0000-0000F79D0000}"/>
    <cellStyle name="Normal 4 2 2 6 3 3" xfId="40418" xr:uid="{00000000-0005-0000-0000-0000F89D0000}"/>
    <cellStyle name="Normal 4 2 2 6 3 4" xfId="40419" xr:uid="{00000000-0005-0000-0000-0000F99D0000}"/>
    <cellStyle name="Normal 4 2 2 6 3 5" xfId="40420" xr:uid="{00000000-0005-0000-0000-0000FA9D0000}"/>
    <cellStyle name="Normal 4 2 2 6 4" xfId="40421" xr:uid="{00000000-0005-0000-0000-0000FB9D0000}"/>
    <cellStyle name="Normal 4 2 2 6 4 2" xfId="40422" xr:uid="{00000000-0005-0000-0000-0000FC9D0000}"/>
    <cellStyle name="Normal 4 2 2 6 4 3" xfId="40423" xr:uid="{00000000-0005-0000-0000-0000FD9D0000}"/>
    <cellStyle name="Normal 4 2 2 6 4 4" xfId="40424" xr:uid="{00000000-0005-0000-0000-0000FE9D0000}"/>
    <cellStyle name="Normal 4 2 2 6 4 5" xfId="40425" xr:uid="{00000000-0005-0000-0000-0000FF9D0000}"/>
    <cellStyle name="Normal 4 2 2 6 5" xfId="40426" xr:uid="{00000000-0005-0000-0000-0000009E0000}"/>
    <cellStyle name="Normal 4 2 2 6 5 2" xfId="40427" xr:uid="{00000000-0005-0000-0000-0000019E0000}"/>
    <cellStyle name="Normal 4 2 2 6 5 3" xfId="40428" xr:uid="{00000000-0005-0000-0000-0000029E0000}"/>
    <cellStyle name="Normal 4 2 2 6 5 4" xfId="40429" xr:uid="{00000000-0005-0000-0000-0000039E0000}"/>
    <cellStyle name="Normal 4 2 2 6 5 5" xfId="40430" xr:uid="{00000000-0005-0000-0000-0000049E0000}"/>
    <cellStyle name="Normal 4 2 2 6 6" xfId="40431" xr:uid="{00000000-0005-0000-0000-0000059E0000}"/>
    <cellStyle name="Normal 4 2 2 6 6 2" xfId="40432" xr:uid="{00000000-0005-0000-0000-0000069E0000}"/>
    <cellStyle name="Normal 4 2 2 6 6 3" xfId="40433" xr:uid="{00000000-0005-0000-0000-0000079E0000}"/>
    <cellStyle name="Normal 4 2 2 6 6 4" xfId="40434" xr:uid="{00000000-0005-0000-0000-0000089E0000}"/>
    <cellStyle name="Normal 4 2 2 6 6 5" xfId="40435" xr:uid="{00000000-0005-0000-0000-0000099E0000}"/>
    <cellStyle name="Normal 4 2 2 6 7" xfId="40436" xr:uid="{00000000-0005-0000-0000-00000A9E0000}"/>
    <cellStyle name="Normal 4 2 2 6 8" xfId="40437" xr:uid="{00000000-0005-0000-0000-00000B9E0000}"/>
    <cellStyle name="Normal 4 2 2 6 9" xfId="40438" xr:uid="{00000000-0005-0000-0000-00000C9E0000}"/>
    <cellStyle name="Normal 4 2 2 60" xfId="40439" xr:uid="{00000000-0005-0000-0000-00000D9E0000}"/>
    <cellStyle name="Normal 4 2 2 61" xfId="40440" xr:uid="{00000000-0005-0000-0000-00000E9E0000}"/>
    <cellStyle name="Normal 4 2 2 62" xfId="40441" xr:uid="{00000000-0005-0000-0000-00000F9E0000}"/>
    <cellStyle name="Normal 4 2 2 63" xfId="40442" xr:uid="{00000000-0005-0000-0000-0000109E0000}"/>
    <cellStyle name="Normal 4 2 2 64" xfId="40443" xr:uid="{00000000-0005-0000-0000-0000119E0000}"/>
    <cellStyle name="Normal 4 2 2 65" xfId="40444" xr:uid="{00000000-0005-0000-0000-0000129E0000}"/>
    <cellStyle name="Normal 4 2 2 66" xfId="40445" xr:uid="{00000000-0005-0000-0000-0000139E0000}"/>
    <cellStyle name="Normal 4 2 2 67" xfId="40446" xr:uid="{00000000-0005-0000-0000-0000149E0000}"/>
    <cellStyle name="Normal 4 2 2 68" xfId="40447" xr:uid="{00000000-0005-0000-0000-0000159E0000}"/>
    <cellStyle name="Normal 4 2 2 69" xfId="40448" xr:uid="{00000000-0005-0000-0000-0000169E0000}"/>
    <cellStyle name="Normal 4 2 2 7" xfId="40449" xr:uid="{00000000-0005-0000-0000-0000179E0000}"/>
    <cellStyle name="Normal 4 2 2 7 10" xfId="40450" xr:uid="{00000000-0005-0000-0000-0000189E0000}"/>
    <cellStyle name="Normal 4 2 2 7 2" xfId="40451" xr:uid="{00000000-0005-0000-0000-0000199E0000}"/>
    <cellStyle name="Normal 4 2 2 7 2 2" xfId="40452" xr:uid="{00000000-0005-0000-0000-00001A9E0000}"/>
    <cellStyle name="Normal 4 2 2 7 2 2 2" xfId="40453" xr:uid="{00000000-0005-0000-0000-00001B9E0000}"/>
    <cellStyle name="Normal 4 2 2 7 2 2 3" xfId="40454" xr:uid="{00000000-0005-0000-0000-00001C9E0000}"/>
    <cellStyle name="Normal 4 2 2 7 2 2 4" xfId="40455" xr:uid="{00000000-0005-0000-0000-00001D9E0000}"/>
    <cellStyle name="Normal 4 2 2 7 2 2 5" xfId="40456" xr:uid="{00000000-0005-0000-0000-00001E9E0000}"/>
    <cellStyle name="Normal 4 2 2 7 2 3" xfId="40457" xr:uid="{00000000-0005-0000-0000-00001F9E0000}"/>
    <cellStyle name="Normal 4 2 2 7 2 3 2" xfId="40458" xr:uid="{00000000-0005-0000-0000-0000209E0000}"/>
    <cellStyle name="Normal 4 2 2 7 2 3 3" xfId="40459" xr:uid="{00000000-0005-0000-0000-0000219E0000}"/>
    <cellStyle name="Normal 4 2 2 7 2 3 4" xfId="40460" xr:uid="{00000000-0005-0000-0000-0000229E0000}"/>
    <cellStyle name="Normal 4 2 2 7 2 3 5" xfId="40461" xr:uid="{00000000-0005-0000-0000-0000239E0000}"/>
    <cellStyle name="Normal 4 2 2 7 2 4" xfId="40462" xr:uid="{00000000-0005-0000-0000-0000249E0000}"/>
    <cellStyle name="Normal 4 2 2 7 2 4 2" xfId="40463" xr:uid="{00000000-0005-0000-0000-0000259E0000}"/>
    <cellStyle name="Normal 4 2 2 7 2 4 3" xfId="40464" xr:uid="{00000000-0005-0000-0000-0000269E0000}"/>
    <cellStyle name="Normal 4 2 2 7 2 4 4" xfId="40465" xr:uid="{00000000-0005-0000-0000-0000279E0000}"/>
    <cellStyle name="Normal 4 2 2 7 2 4 5" xfId="40466" xr:uid="{00000000-0005-0000-0000-0000289E0000}"/>
    <cellStyle name="Normal 4 2 2 7 2 5" xfId="40467" xr:uid="{00000000-0005-0000-0000-0000299E0000}"/>
    <cellStyle name="Normal 4 2 2 7 2 5 2" xfId="40468" xr:uid="{00000000-0005-0000-0000-00002A9E0000}"/>
    <cellStyle name="Normal 4 2 2 7 2 5 3" xfId="40469" xr:uid="{00000000-0005-0000-0000-00002B9E0000}"/>
    <cellStyle name="Normal 4 2 2 7 2 5 4" xfId="40470" xr:uid="{00000000-0005-0000-0000-00002C9E0000}"/>
    <cellStyle name="Normal 4 2 2 7 2 5 5" xfId="40471" xr:uid="{00000000-0005-0000-0000-00002D9E0000}"/>
    <cellStyle name="Normal 4 2 2 7 2 6" xfId="40472" xr:uid="{00000000-0005-0000-0000-00002E9E0000}"/>
    <cellStyle name="Normal 4 2 2 7 2 7" xfId="40473" xr:uid="{00000000-0005-0000-0000-00002F9E0000}"/>
    <cellStyle name="Normal 4 2 2 7 2 8" xfId="40474" xr:uid="{00000000-0005-0000-0000-0000309E0000}"/>
    <cellStyle name="Normal 4 2 2 7 2 9" xfId="40475" xr:uid="{00000000-0005-0000-0000-0000319E0000}"/>
    <cellStyle name="Normal 4 2 2 7 3" xfId="40476" xr:uid="{00000000-0005-0000-0000-0000329E0000}"/>
    <cellStyle name="Normal 4 2 2 7 3 2" xfId="40477" xr:uid="{00000000-0005-0000-0000-0000339E0000}"/>
    <cellStyle name="Normal 4 2 2 7 3 3" xfId="40478" xr:uid="{00000000-0005-0000-0000-0000349E0000}"/>
    <cellStyle name="Normal 4 2 2 7 3 4" xfId="40479" xr:uid="{00000000-0005-0000-0000-0000359E0000}"/>
    <cellStyle name="Normal 4 2 2 7 3 5" xfId="40480" xr:uid="{00000000-0005-0000-0000-0000369E0000}"/>
    <cellStyle name="Normal 4 2 2 7 4" xfId="40481" xr:uid="{00000000-0005-0000-0000-0000379E0000}"/>
    <cellStyle name="Normal 4 2 2 7 4 2" xfId="40482" xr:uid="{00000000-0005-0000-0000-0000389E0000}"/>
    <cellStyle name="Normal 4 2 2 7 4 3" xfId="40483" xr:uid="{00000000-0005-0000-0000-0000399E0000}"/>
    <cellStyle name="Normal 4 2 2 7 4 4" xfId="40484" xr:uid="{00000000-0005-0000-0000-00003A9E0000}"/>
    <cellStyle name="Normal 4 2 2 7 4 5" xfId="40485" xr:uid="{00000000-0005-0000-0000-00003B9E0000}"/>
    <cellStyle name="Normal 4 2 2 7 5" xfId="40486" xr:uid="{00000000-0005-0000-0000-00003C9E0000}"/>
    <cellStyle name="Normal 4 2 2 7 5 2" xfId="40487" xr:uid="{00000000-0005-0000-0000-00003D9E0000}"/>
    <cellStyle name="Normal 4 2 2 7 5 3" xfId="40488" xr:uid="{00000000-0005-0000-0000-00003E9E0000}"/>
    <cellStyle name="Normal 4 2 2 7 5 4" xfId="40489" xr:uid="{00000000-0005-0000-0000-00003F9E0000}"/>
    <cellStyle name="Normal 4 2 2 7 5 5" xfId="40490" xr:uid="{00000000-0005-0000-0000-0000409E0000}"/>
    <cellStyle name="Normal 4 2 2 7 6" xfId="40491" xr:uid="{00000000-0005-0000-0000-0000419E0000}"/>
    <cellStyle name="Normal 4 2 2 7 6 2" xfId="40492" xr:uid="{00000000-0005-0000-0000-0000429E0000}"/>
    <cellStyle name="Normal 4 2 2 7 6 3" xfId="40493" xr:uid="{00000000-0005-0000-0000-0000439E0000}"/>
    <cellStyle name="Normal 4 2 2 7 6 4" xfId="40494" xr:uid="{00000000-0005-0000-0000-0000449E0000}"/>
    <cellStyle name="Normal 4 2 2 7 6 5" xfId="40495" xr:uid="{00000000-0005-0000-0000-0000459E0000}"/>
    <cellStyle name="Normal 4 2 2 7 7" xfId="40496" xr:uid="{00000000-0005-0000-0000-0000469E0000}"/>
    <cellStyle name="Normal 4 2 2 7 8" xfId="40497" xr:uid="{00000000-0005-0000-0000-0000479E0000}"/>
    <cellStyle name="Normal 4 2 2 7 9" xfId="40498" xr:uid="{00000000-0005-0000-0000-0000489E0000}"/>
    <cellStyle name="Normal 4 2 2 70" xfId="40499" xr:uid="{00000000-0005-0000-0000-0000499E0000}"/>
    <cellStyle name="Normal 4 2 2 71" xfId="40500" xr:uid="{00000000-0005-0000-0000-00004A9E0000}"/>
    <cellStyle name="Normal 4 2 2 72" xfId="40501" xr:uid="{00000000-0005-0000-0000-00004B9E0000}"/>
    <cellStyle name="Normal 4 2 2 73" xfId="40502" xr:uid="{00000000-0005-0000-0000-00004C9E0000}"/>
    <cellStyle name="Normal 4 2 2 74" xfId="40503" xr:uid="{00000000-0005-0000-0000-00004D9E0000}"/>
    <cellStyle name="Normal 4 2 2 75" xfId="40504" xr:uid="{00000000-0005-0000-0000-00004E9E0000}"/>
    <cellStyle name="Normal 4 2 2 76" xfId="40505" xr:uid="{00000000-0005-0000-0000-00004F9E0000}"/>
    <cellStyle name="Normal 4 2 2 77" xfId="40506" xr:uid="{00000000-0005-0000-0000-0000509E0000}"/>
    <cellStyle name="Normal 4 2 2 78" xfId="40507" xr:uid="{00000000-0005-0000-0000-0000519E0000}"/>
    <cellStyle name="Normal 4 2 2 79" xfId="40508" xr:uid="{00000000-0005-0000-0000-0000529E0000}"/>
    <cellStyle name="Normal 4 2 2 8" xfId="40509" xr:uid="{00000000-0005-0000-0000-0000539E0000}"/>
    <cellStyle name="Normal 4 2 2 8 10" xfId="40510" xr:uid="{00000000-0005-0000-0000-0000549E0000}"/>
    <cellStyle name="Normal 4 2 2 8 2" xfId="40511" xr:uid="{00000000-0005-0000-0000-0000559E0000}"/>
    <cellStyle name="Normal 4 2 2 8 2 2" xfId="40512" xr:uid="{00000000-0005-0000-0000-0000569E0000}"/>
    <cellStyle name="Normal 4 2 2 8 2 2 2" xfId="40513" xr:uid="{00000000-0005-0000-0000-0000579E0000}"/>
    <cellStyle name="Normal 4 2 2 8 2 2 3" xfId="40514" xr:uid="{00000000-0005-0000-0000-0000589E0000}"/>
    <cellStyle name="Normal 4 2 2 8 2 2 4" xfId="40515" xr:uid="{00000000-0005-0000-0000-0000599E0000}"/>
    <cellStyle name="Normal 4 2 2 8 2 2 5" xfId="40516" xr:uid="{00000000-0005-0000-0000-00005A9E0000}"/>
    <cellStyle name="Normal 4 2 2 8 2 3" xfId="40517" xr:uid="{00000000-0005-0000-0000-00005B9E0000}"/>
    <cellStyle name="Normal 4 2 2 8 2 3 2" xfId="40518" xr:uid="{00000000-0005-0000-0000-00005C9E0000}"/>
    <cellStyle name="Normal 4 2 2 8 2 3 3" xfId="40519" xr:uid="{00000000-0005-0000-0000-00005D9E0000}"/>
    <cellStyle name="Normal 4 2 2 8 2 3 4" xfId="40520" xr:uid="{00000000-0005-0000-0000-00005E9E0000}"/>
    <cellStyle name="Normal 4 2 2 8 2 3 5" xfId="40521" xr:uid="{00000000-0005-0000-0000-00005F9E0000}"/>
    <cellStyle name="Normal 4 2 2 8 2 4" xfId="40522" xr:uid="{00000000-0005-0000-0000-0000609E0000}"/>
    <cellStyle name="Normal 4 2 2 8 2 4 2" xfId="40523" xr:uid="{00000000-0005-0000-0000-0000619E0000}"/>
    <cellStyle name="Normal 4 2 2 8 2 4 3" xfId="40524" xr:uid="{00000000-0005-0000-0000-0000629E0000}"/>
    <cellStyle name="Normal 4 2 2 8 2 4 4" xfId="40525" xr:uid="{00000000-0005-0000-0000-0000639E0000}"/>
    <cellStyle name="Normal 4 2 2 8 2 4 5" xfId="40526" xr:uid="{00000000-0005-0000-0000-0000649E0000}"/>
    <cellStyle name="Normal 4 2 2 8 2 5" xfId="40527" xr:uid="{00000000-0005-0000-0000-0000659E0000}"/>
    <cellStyle name="Normal 4 2 2 8 2 5 2" xfId="40528" xr:uid="{00000000-0005-0000-0000-0000669E0000}"/>
    <cellStyle name="Normal 4 2 2 8 2 5 3" xfId="40529" xr:uid="{00000000-0005-0000-0000-0000679E0000}"/>
    <cellStyle name="Normal 4 2 2 8 2 5 4" xfId="40530" xr:uid="{00000000-0005-0000-0000-0000689E0000}"/>
    <cellStyle name="Normal 4 2 2 8 2 5 5" xfId="40531" xr:uid="{00000000-0005-0000-0000-0000699E0000}"/>
    <cellStyle name="Normal 4 2 2 8 2 6" xfId="40532" xr:uid="{00000000-0005-0000-0000-00006A9E0000}"/>
    <cellStyle name="Normal 4 2 2 8 2 7" xfId="40533" xr:uid="{00000000-0005-0000-0000-00006B9E0000}"/>
    <cellStyle name="Normal 4 2 2 8 2 8" xfId="40534" xr:uid="{00000000-0005-0000-0000-00006C9E0000}"/>
    <cellStyle name="Normal 4 2 2 8 2 9" xfId="40535" xr:uid="{00000000-0005-0000-0000-00006D9E0000}"/>
    <cellStyle name="Normal 4 2 2 8 3" xfId="40536" xr:uid="{00000000-0005-0000-0000-00006E9E0000}"/>
    <cellStyle name="Normal 4 2 2 8 3 2" xfId="40537" xr:uid="{00000000-0005-0000-0000-00006F9E0000}"/>
    <cellStyle name="Normal 4 2 2 8 3 3" xfId="40538" xr:uid="{00000000-0005-0000-0000-0000709E0000}"/>
    <cellStyle name="Normal 4 2 2 8 3 4" xfId="40539" xr:uid="{00000000-0005-0000-0000-0000719E0000}"/>
    <cellStyle name="Normal 4 2 2 8 3 5" xfId="40540" xr:uid="{00000000-0005-0000-0000-0000729E0000}"/>
    <cellStyle name="Normal 4 2 2 8 4" xfId="40541" xr:uid="{00000000-0005-0000-0000-0000739E0000}"/>
    <cellStyle name="Normal 4 2 2 8 4 2" xfId="40542" xr:uid="{00000000-0005-0000-0000-0000749E0000}"/>
    <cellStyle name="Normal 4 2 2 8 4 3" xfId="40543" xr:uid="{00000000-0005-0000-0000-0000759E0000}"/>
    <cellStyle name="Normal 4 2 2 8 4 4" xfId="40544" xr:uid="{00000000-0005-0000-0000-0000769E0000}"/>
    <cellStyle name="Normal 4 2 2 8 4 5" xfId="40545" xr:uid="{00000000-0005-0000-0000-0000779E0000}"/>
    <cellStyle name="Normal 4 2 2 8 5" xfId="40546" xr:uid="{00000000-0005-0000-0000-0000789E0000}"/>
    <cellStyle name="Normal 4 2 2 8 5 2" xfId="40547" xr:uid="{00000000-0005-0000-0000-0000799E0000}"/>
    <cellStyle name="Normal 4 2 2 8 5 3" xfId="40548" xr:uid="{00000000-0005-0000-0000-00007A9E0000}"/>
    <cellStyle name="Normal 4 2 2 8 5 4" xfId="40549" xr:uid="{00000000-0005-0000-0000-00007B9E0000}"/>
    <cellStyle name="Normal 4 2 2 8 5 5" xfId="40550" xr:uid="{00000000-0005-0000-0000-00007C9E0000}"/>
    <cellStyle name="Normal 4 2 2 8 6" xfId="40551" xr:uid="{00000000-0005-0000-0000-00007D9E0000}"/>
    <cellStyle name="Normal 4 2 2 8 6 2" xfId="40552" xr:uid="{00000000-0005-0000-0000-00007E9E0000}"/>
    <cellStyle name="Normal 4 2 2 8 6 3" xfId="40553" xr:uid="{00000000-0005-0000-0000-00007F9E0000}"/>
    <cellStyle name="Normal 4 2 2 8 6 4" xfId="40554" xr:uid="{00000000-0005-0000-0000-0000809E0000}"/>
    <cellStyle name="Normal 4 2 2 8 6 5" xfId="40555" xr:uid="{00000000-0005-0000-0000-0000819E0000}"/>
    <cellStyle name="Normal 4 2 2 8 7" xfId="40556" xr:uid="{00000000-0005-0000-0000-0000829E0000}"/>
    <cellStyle name="Normal 4 2 2 8 8" xfId="40557" xr:uid="{00000000-0005-0000-0000-0000839E0000}"/>
    <cellStyle name="Normal 4 2 2 8 9" xfId="40558" xr:uid="{00000000-0005-0000-0000-0000849E0000}"/>
    <cellStyle name="Normal 4 2 2 80" xfId="40559" xr:uid="{00000000-0005-0000-0000-0000859E0000}"/>
    <cellStyle name="Normal 4 2 2 81" xfId="40560" xr:uid="{00000000-0005-0000-0000-0000869E0000}"/>
    <cellStyle name="Normal 4 2 2 82" xfId="40561" xr:uid="{00000000-0005-0000-0000-0000879E0000}"/>
    <cellStyle name="Normal 4 2 2 83" xfId="40562" xr:uid="{00000000-0005-0000-0000-0000889E0000}"/>
    <cellStyle name="Normal 4 2 2 84" xfId="40563" xr:uid="{00000000-0005-0000-0000-0000899E0000}"/>
    <cellStyle name="Normal 4 2 2 85" xfId="40564" xr:uid="{00000000-0005-0000-0000-00008A9E0000}"/>
    <cellStyle name="Normal 4 2 2 86" xfId="40565" xr:uid="{00000000-0005-0000-0000-00008B9E0000}"/>
    <cellStyle name="Normal 4 2 2 87" xfId="40566" xr:uid="{00000000-0005-0000-0000-00008C9E0000}"/>
    <cellStyle name="Normal 4 2 2 88" xfId="40567" xr:uid="{00000000-0005-0000-0000-00008D9E0000}"/>
    <cellStyle name="Normal 4 2 2 89" xfId="40568" xr:uid="{00000000-0005-0000-0000-00008E9E0000}"/>
    <cellStyle name="Normal 4 2 2 9" xfId="40569" xr:uid="{00000000-0005-0000-0000-00008F9E0000}"/>
    <cellStyle name="Normal 4 2 2 9 10" xfId="40570" xr:uid="{00000000-0005-0000-0000-0000909E0000}"/>
    <cellStyle name="Normal 4 2 2 9 2" xfId="40571" xr:uid="{00000000-0005-0000-0000-0000919E0000}"/>
    <cellStyle name="Normal 4 2 2 9 2 2" xfId="40572" xr:uid="{00000000-0005-0000-0000-0000929E0000}"/>
    <cellStyle name="Normal 4 2 2 9 2 2 2" xfId="40573" xr:uid="{00000000-0005-0000-0000-0000939E0000}"/>
    <cellStyle name="Normal 4 2 2 9 2 2 3" xfId="40574" xr:uid="{00000000-0005-0000-0000-0000949E0000}"/>
    <cellStyle name="Normal 4 2 2 9 2 2 4" xfId="40575" xr:uid="{00000000-0005-0000-0000-0000959E0000}"/>
    <cellStyle name="Normal 4 2 2 9 2 2 5" xfId="40576" xr:uid="{00000000-0005-0000-0000-0000969E0000}"/>
    <cellStyle name="Normal 4 2 2 9 2 3" xfId="40577" xr:uid="{00000000-0005-0000-0000-0000979E0000}"/>
    <cellStyle name="Normal 4 2 2 9 2 3 2" xfId="40578" xr:uid="{00000000-0005-0000-0000-0000989E0000}"/>
    <cellStyle name="Normal 4 2 2 9 2 3 3" xfId="40579" xr:uid="{00000000-0005-0000-0000-0000999E0000}"/>
    <cellStyle name="Normal 4 2 2 9 2 3 4" xfId="40580" xr:uid="{00000000-0005-0000-0000-00009A9E0000}"/>
    <cellStyle name="Normal 4 2 2 9 2 3 5" xfId="40581" xr:uid="{00000000-0005-0000-0000-00009B9E0000}"/>
    <cellStyle name="Normal 4 2 2 9 2 4" xfId="40582" xr:uid="{00000000-0005-0000-0000-00009C9E0000}"/>
    <cellStyle name="Normal 4 2 2 9 2 4 2" xfId="40583" xr:uid="{00000000-0005-0000-0000-00009D9E0000}"/>
    <cellStyle name="Normal 4 2 2 9 2 4 3" xfId="40584" xr:uid="{00000000-0005-0000-0000-00009E9E0000}"/>
    <cellStyle name="Normal 4 2 2 9 2 4 4" xfId="40585" xr:uid="{00000000-0005-0000-0000-00009F9E0000}"/>
    <cellStyle name="Normal 4 2 2 9 2 4 5" xfId="40586" xr:uid="{00000000-0005-0000-0000-0000A09E0000}"/>
    <cellStyle name="Normal 4 2 2 9 2 5" xfId="40587" xr:uid="{00000000-0005-0000-0000-0000A19E0000}"/>
    <cellStyle name="Normal 4 2 2 9 2 5 2" xfId="40588" xr:uid="{00000000-0005-0000-0000-0000A29E0000}"/>
    <cellStyle name="Normal 4 2 2 9 2 5 3" xfId="40589" xr:uid="{00000000-0005-0000-0000-0000A39E0000}"/>
    <cellStyle name="Normal 4 2 2 9 2 5 4" xfId="40590" xr:uid="{00000000-0005-0000-0000-0000A49E0000}"/>
    <cellStyle name="Normal 4 2 2 9 2 5 5" xfId="40591" xr:uid="{00000000-0005-0000-0000-0000A59E0000}"/>
    <cellStyle name="Normal 4 2 2 9 2 6" xfId="40592" xr:uid="{00000000-0005-0000-0000-0000A69E0000}"/>
    <cellStyle name="Normal 4 2 2 9 2 7" xfId="40593" xr:uid="{00000000-0005-0000-0000-0000A79E0000}"/>
    <cellStyle name="Normal 4 2 2 9 2 8" xfId="40594" xr:uid="{00000000-0005-0000-0000-0000A89E0000}"/>
    <cellStyle name="Normal 4 2 2 9 2 9" xfId="40595" xr:uid="{00000000-0005-0000-0000-0000A99E0000}"/>
    <cellStyle name="Normal 4 2 2 9 3" xfId="40596" xr:uid="{00000000-0005-0000-0000-0000AA9E0000}"/>
    <cellStyle name="Normal 4 2 2 9 3 2" xfId="40597" xr:uid="{00000000-0005-0000-0000-0000AB9E0000}"/>
    <cellStyle name="Normal 4 2 2 9 3 3" xfId="40598" xr:uid="{00000000-0005-0000-0000-0000AC9E0000}"/>
    <cellStyle name="Normal 4 2 2 9 3 4" xfId="40599" xr:uid="{00000000-0005-0000-0000-0000AD9E0000}"/>
    <cellStyle name="Normal 4 2 2 9 3 5" xfId="40600" xr:uid="{00000000-0005-0000-0000-0000AE9E0000}"/>
    <cellStyle name="Normal 4 2 2 9 4" xfId="40601" xr:uid="{00000000-0005-0000-0000-0000AF9E0000}"/>
    <cellStyle name="Normal 4 2 2 9 4 2" xfId="40602" xr:uid="{00000000-0005-0000-0000-0000B09E0000}"/>
    <cellStyle name="Normal 4 2 2 9 4 3" xfId="40603" xr:uid="{00000000-0005-0000-0000-0000B19E0000}"/>
    <cellStyle name="Normal 4 2 2 9 4 4" xfId="40604" xr:uid="{00000000-0005-0000-0000-0000B29E0000}"/>
    <cellStyle name="Normal 4 2 2 9 4 5" xfId="40605" xr:uid="{00000000-0005-0000-0000-0000B39E0000}"/>
    <cellStyle name="Normal 4 2 2 9 5" xfId="40606" xr:uid="{00000000-0005-0000-0000-0000B49E0000}"/>
    <cellStyle name="Normal 4 2 2 9 5 2" xfId="40607" xr:uid="{00000000-0005-0000-0000-0000B59E0000}"/>
    <cellStyle name="Normal 4 2 2 9 5 3" xfId="40608" xr:uid="{00000000-0005-0000-0000-0000B69E0000}"/>
    <cellStyle name="Normal 4 2 2 9 5 4" xfId="40609" xr:uid="{00000000-0005-0000-0000-0000B79E0000}"/>
    <cellStyle name="Normal 4 2 2 9 5 5" xfId="40610" xr:uid="{00000000-0005-0000-0000-0000B89E0000}"/>
    <cellStyle name="Normal 4 2 2 9 6" xfId="40611" xr:uid="{00000000-0005-0000-0000-0000B99E0000}"/>
    <cellStyle name="Normal 4 2 2 9 6 2" xfId="40612" xr:uid="{00000000-0005-0000-0000-0000BA9E0000}"/>
    <cellStyle name="Normal 4 2 2 9 6 3" xfId="40613" xr:uid="{00000000-0005-0000-0000-0000BB9E0000}"/>
    <cellStyle name="Normal 4 2 2 9 6 4" xfId="40614" xr:uid="{00000000-0005-0000-0000-0000BC9E0000}"/>
    <cellStyle name="Normal 4 2 2 9 6 5" xfId="40615" xr:uid="{00000000-0005-0000-0000-0000BD9E0000}"/>
    <cellStyle name="Normal 4 2 2 9 7" xfId="40616" xr:uid="{00000000-0005-0000-0000-0000BE9E0000}"/>
    <cellStyle name="Normal 4 2 2 9 8" xfId="40617" xr:uid="{00000000-0005-0000-0000-0000BF9E0000}"/>
    <cellStyle name="Normal 4 2 2 9 9" xfId="40618" xr:uid="{00000000-0005-0000-0000-0000C09E0000}"/>
    <cellStyle name="Normal 4 2 2 90" xfId="40619" xr:uid="{00000000-0005-0000-0000-0000C19E0000}"/>
    <cellStyle name="Normal 4 2 2 91" xfId="40620" xr:uid="{00000000-0005-0000-0000-0000C29E0000}"/>
    <cellStyle name="Normal 4 2 2 92" xfId="40621" xr:uid="{00000000-0005-0000-0000-0000C39E0000}"/>
    <cellStyle name="Normal 4 2 2 93" xfId="40622" xr:uid="{00000000-0005-0000-0000-0000C49E0000}"/>
    <cellStyle name="Normal 4 2 2 94" xfId="40623" xr:uid="{00000000-0005-0000-0000-0000C59E0000}"/>
    <cellStyle name="Normal 4 2 2 95" xfId="40624" xr:uid="{00000000-0005-0000-0000-0000C69E0000}"/>
    <cellStyle name="Normal 4 2 2 96" xfId="40625" xr:uid="{00000000-0005-0000-0000-0000C79E0000}"/>
    <cellStyle name="Normal 4 2 2 97" xfId="40626" xr:uid="{00000000-0005-0000-0000-0000C89E0000}"/>
    <cellStyle name="Normal 4 2 2 98" xfId="40627" xr:uid="{00000000-0005-0000-0000-0000C99E0000}"/>
    <cellStyle name="Normal 4 2 2 99" xfId="40628" xr:uid="{00000000-0005-0000-0000-0000CA9E0000}"/>
    <cellStyle name="Normal 4 2 20" xfId="40629" xr:uid="{00000000-0005-0000-0000-0000CB9E0000}"/>
    <cellStyle name="Normal 4 2 20 2" xfId="40630" xr:uid="{00000000-0005-0000-0000-0000CC9E0000}"/>
    <cellStyle name="Normal 4 2 20 3" xfId="40631" xr:uid="{00000000-0005-0000-0000-0000CD9E0000}"/>
    <cellStyle name="Normal 4 2 20 4" xfId="40632" xr:uid="{00000000-0005-0000-0000-0000CE9E0000}"/>
    <cellStyle name="Normal 4 2 20 5" xfId="40633" xr:uid="{00000000-0005-0000-0000-0000CF9E0000}"/>
    <cellStyle name="Normal 4 2 21" xfId="40634" xr:uid="{00000000-0005-0000-0000-0000D09E0000}"/>
    <cellStyle name="Normal 4 2 21 2" xfId="40635" xr:uid="{00000000-0005-0000-0000-0000D19E0000}"/>
    <cellStyle name="Normal 4 2 21 3" xfId="40636" xr:uid="{00000000-0005-0000-0000-0000D29E0000}"/>
    <cellStyle name="Normal 4 2 21 4" xfId="40637" xr:uid="{00000000-0005-0000-0000-0000D39E0000}"/>
    <cellStyle name="Normal 4 2 21 5" xfId="40638" xr:uid="{00000000-0005-0000-0000-0000D49E0000}"/>
    <cellStyle name="Normal 4 2 21 6" xfId="40639" xr:uid="{00000000-0005-0000-0000-0000D59E0000}"/>
    <cellStyle name="Normal 4 2 22" xfId="40640" xr:uid="{00000000-0005-0000-0000-0000D69E0000}"/>
    <cellStyle name="Normal 4 2 23" xfId="40641" xr:uid="{00000000-0005-0000-0000-0000D79E0000}"/>
    <cellStyle name="Normal 4 2 24" xfId="40642" xr:uid="{00000000-0005-0000-0000-0000D89E0000}"/>
    <cellStyle name="Normal 4 2 25" xfId="40643" xr:uid="{00000000-0005-0000-0000-0000D99E0000}"/>
    <cellStyle name="Normal 4 2 26" xfId="40644" xr:uid="{00000000-0005-0000-0000-0000DA9E0000}"/>
    <cellStyle name="Normal 4 2 27" xfId="40645" xr:uid="{00000000-0005-0000-0000-0000DB9E0000}"/>
    <cellStyle name="Normal 4 2 28" xfId="40646" xr:uid="{00000000-0005-0000-0000-0000DC9E0000}"/>
    <cellStyle name="Normal 4 2 29" xfId="40647" xr:uid="{00000000-0005-0000-0000-0000DD9E0000}"/>
    <cellStyle name="Normal 4 2 3" xfId="40648" xr:uid="{00000000-0005-0000-0000-0000DE9E0000}"/>
    <cellStyle name="Normal 4 2 3 10" xfId="40649" xr:uid="{00000000-0005-0000-0000-0000DF9E0000}"/>
    <cellStyle name="Normal 4 2 3 10 10" xfId="40650" xr:uid="{00000000-0005-0000-0000-0000E09E0000}"/>
    <cellStyle name="Normal 4 2 3 10 2" xfId="40651" xr:uid="{00000000-0005-0000-0000-0000E19E0000}"/>
    <cellStyle name="Normal 4 2 3 10 2 2" xfId="40652" xr:uid="{00000000-0005-0000-0000-0000E29E0000}"/>
    <cellStyle name="Normal 4 2 3 10 2 2 2" xfId="40653" xr:uid="{00000000-0005-0000-0000-0000E39E0000}"/>
    <cellStyle name="Normal 4 2 3 10 2 2 3" xfId="40654" xr:uid="{00000000-0005-0000-0000-0000E49E0000}"/>
    <cellStyle name="Normal 4 2 3 10 2 2 4" xfId="40655" xr:uid="{00000000-0005-0000-0000-0000E59E0000}"/>
    <cellStyle name="Normal 4 2 3 10 2 2 5" xfId="40656" xr:uid="{00000000-0005-0000-0000-0000E69E0000}"/>
    <cellStyle name="Normal 4 2 3 10 2 3" xfId="40657" xr:uid="{00000000-0005-0000-0000-0000E79E0000}"/>
    <cellStyle name="Normal 4 2 3 10 2 3 2" xfId="40658" xr:uid="{00000000-0005-0000-0000-0000E89E0000}"/>
    <cellStyle name="Normal 4 2 3 10 2 3 3" xfId="40659" xr:uid="{00000000-0005-0000-0000-0000E99E0000}"/>
    <cellStyle name="Normal 4 2 3 10 2 3 4" xfId="40660" xr:uid="{00000000-0005-0000-0000-0000EA9E0000}"/>
    <cellStyle name="Normal 4 2 3 10 2 3 5" xfId="40661" xr:uid="{00000000-0005-0000-0000-0000EB9E0000}"/>
    <cellStyle name="Normal 4 2 3 10 2 4" xfId="40662" xr:uid="{00000000-0005-0000-0000-0000EC9E0000}"/>
    <cellStyle name="Normal 4 2 3 10 2 4 2" xfId="40663" xr:uid="{00000000-0005-0000-0000-0000ED9E0000}"/>
    <cellStyle name="Normal 4 2 3 10 2 4 3" xfId="40664" xr:uid="{00000000-0005-0000-0000-0000EE9E0000}"/>
    <cellStyle name="Normal 4 2 3 10 2 4 4" xfId="40665" xr:uid="{00000000-0005-0000-0000-0000EF9E0000}"/>
    <cellStyle name="Normal 4 2 3 10 2 4 5" xfId="40666" xr:uid="{00000000-0005-0000-0000-0000F09E0000}"/>
    <cellStyle name="Normal 4 2 3 10 2 5" xfId="40667" xr:uid="{00000000-0005-0000-0000-0000F19E0000}"/>
    <cellStyle name="Normal 4 2 3 10 2 5 2" xfId="40668" xr:uid="{00000000-0005-0000-0000-0000F29E0000}"/>
    <cellStyle name="Normal 4 2 3 10 2 5 3" xfId="40669" xr:uid="{00000000-0005-0000-0000-0000F39E0000}"/>
    <cellStyle name="Normal 4 2 3 10 2 5 4" xfId="40670" xr:uid="{00000000-0005-0000-0000-0000F49E0000}"/>
    <cellStyle name="Normal 4 2 3 10 2 5 5" xfId="40671" xr:uid="{00000000-0005-0000-0000-0000F59E0000}"/>
    <cellStyle name="Normal 4 2 3 10 2 6" xfId="40672" xr:uid="{00000000-0005-0000-0000-0000F69E0000}"/>
    <cellStyle name="Normal 4 2 3 10 2 7" xfId="40673" xr:uid="{00000000-0005-0000-0000-0000F79E0000}"/>
    <cellStyle name="Normal 4 2 3 10 2 8" xfId="40674" xr:uid="{00000000-0005-0000-0000-0000F89E0000}"/>
    <cellStyle name="Normal 4 2 3 10 2 9" xfId="40675" xr:uid="{00000000-0005-0000-0000-0000F99E0000}"/>
    <cellStyle name="Normal 4 2 3 10 3" xfId="40676" xr:uid="{00000000-0005-0000-0000-0000FA9E0000}"/>
    <cellStyle name="Normal 4 2 3 10 3 2" xfId="40677" xr:uid="{00000000-0005-0000-0000-0000FB9E0000}"/>
    <cellStyle name="Normal 4 2 3 10 3 3" xfId="40678" xr:uid="{00000000-0005-0000-0000-0000FC9E0000}"/>
    <cellStyle name="Normal 4 2 3 10 3 4" xfId="40679" xr:uid="{00000000-0005-0000-0000-0000FD9E0000}"/>
    <cellStyle name="Normal 4 2 3 10 3 5" xfId="40680" xr:uid="{00000000-0005-0000-0000-0000FE9E0000}"/>
    <cellStyle name="Normal 4 2 3 10 4" xfId="40681" xr:uid="{00000000-0005-0000-0000-0000FF9E0000}"/>
    <cellStyle name="Normal 4 2 3 10 4 2" xfId="40682" xr:uid="{00000000-0005-0000-0000-0000009F0000}"/>
    <cellStyle name="Normal 4 2 3 10 4 3" xfId="40683" xr:uid="{00000000-0005-0000-0000-0000019F0000}"/>
    <cellStyle name="Normal 4 2 3 10 4 4" xfId="40684" xr:uid="{00000000-0005-0000-0000-0000029F0000}"/>
    <cellStyle name="Normal 4 2 3 10 4 5" xfId="40685" xr:uid="{00000000-0005-0000-0000-0000039F0000}"/>
    <cellStyle name="Normal 4 2 3 10 5" xfId="40686" xr:uid="{00000000-0005-0000-0000-0000049F0000}"/>
    <cellStyle name="Normal 4 2 3 10 5 2" xfId="40687" xr:uid="{00000000-0005-0000-0000-0000059F0000}"/>
    <cellStyle name="Normal 4 2 3 10 5 3" xfId="40688" xr:uid="{00000000-0005-0000-0000-0000069F0000}"/>
    <cellStyle name="Normal 4 2 3 10 5 4" xfId="40689" xr:uid="{00000000-0005-0000-0000-0000079F0000}"/>
    <cellStyle name="Normal 4 2 3 10 5 5" xfId="40690" xr:uid="{00000000-0005-0000-0000-0000089F0000}"/>
    <cellStyle name="Normal 4 2 3 10 6" xfId="40691" xr:uid="{00000000-0005-0000-0000-0000099F0000}"/>
    <cellStyle name="Normal 4 2 3 10 6 2" xfId="40692" xr:uid="{00000000-0005-0000-0000-00000A9F0000}"/>
    <cellStyle name="Normal 4 2 3 10 6 3" xfId="40693" xr:uid="{00000000-0005-0000-0000-00000B9F0000}"/>
    <cellStyle name="Normal 4 2 3 10 6 4" xfId="40694" xr:uid="{00000000-0005-0000-0000-00000C9F0000}"/>
    <cellStyle name="Normal 4 2 3 10 6 5" xfId="40695" xr:uid="{00000000-0005-0000-0000-00000D9F0000}"/>
    <cellStyle name="Normal 4 2 3 10 7" xfId="40696" xr:uid="{00000000-0005-0000-0000-00000E9F0000}"/>
    <cellStyle name="Normal 4 2 3 10 8" xfId="40697" xr:uid="{00000000-0005-0000-0000-00000F9F0000}"/>
    <cellStyle name="Normal 4 2 3 10 9" xfId="40698" xr:uid="{00000000-0005-0000-0000-0000109F0000}"/>
    <cellStyle name="Normal 4 2 3 100" xfId="40699" xr:uid="{00000000-0005-0000-0000-0000119F0000}"/>
    <cellStyle name="Normal 4 2 3 101" xfId="40700" xr:uid="{00000000-0005-0000-0000-0000129F0000}"/>
    <cellStyle name="Normal 4 2 3 102" xfId="40701" xr:uid="{00000000-0005-0000-0000-0000139F0000}"/>
    <cellStyle name="Normal 4 2 3 103" xfId="40702" xr:uid="{00000000-0005-0000-0000-0000149F0000}"/>
    <cellStyle name="Normal 4 2 3 104" xfId="40703" xr:uid="{00000000-0005-0000-0000-0000159F0000}"/>
    <cellStyle name="Normal 4 2 3 105" xfId="40704" xr:uid="{00000000-0005-0000-0000-0000169F0000}"/>
    <cellStyle name="Normal 4 2 3 106" xfId="40705" xr:uid="{00000000-0005-0000-0000-0000179F0000}"/>
    <cellStyle name="Normal 4 2 3 107" xfId="40706" xr:uid="{00000000-0005-0000-0000-0000189F0000}"/>
    <cellStyle name="Normal 4 2 3 108" xfId="40707" xr:uid="{00000000-0005-0000-0000-0000199F0000}"/>
    <cellStyle name="Normal 4 2 3 109" xfId="40708" xr:uid="{00000000-0005-0000-0000-00001A9F0000}"/>
    <cellStyle name="Normal 4 2 3 11" xfId="40709" xr:uid="{00000000-0005-0000-0000-00001B9F0000}"/>
    <cellStyle name="Normal 4 2 3 11 10" xfId="40710" xr:uid="{00000000-0005-0000-0000-00001C9F0000}"/>
    <cellStyle name="Normal 4 2 3 11 2" xfId="40711" xr:uid="{00000000-0005-0000-0000-00001D9F0000}"/>
    <cellStyle name="Normal 4 2 3 11 2 2" xfId="40712" xr:uid="{00000000-0005-0000-0000-00001E9F0000}"/>
    <cellStyle name="Normal 4 2 3 11 2 2 2" xfId="40713" xr:uid="{00000000-0005-0000-0000-00001F9F0000}"/>
    <cellStyle name="Normal 4 2 3 11 2 2 3" xfId="40714" xr:uid="{00000000-0005-0000-0000-0000209F0000}"/>
    <cellStyle name="Normal 4 2 3 11 2 2 4" xfId="40715" xr:uid="{00000000-0005-0000-0000-0000219F0000}"/>
    <cellStyle name="Normal 4 2 3 11 2 2 5" xfId="40716" xr:uid="{00000000-0005-0000-0000-0000229F0000}"/>
    <cellStyle name="Normal 4 2 3 11 2 3" xfId="40717" xr:uid="{00000000-0005-0000-0000-0000239F0000}"/>
    <cellStyle name="Normal 4 2 3 11 2 3 2" xfId="40718" xr:uid="{00000000-0005-0000-0000-0000249F0000}"/>
    <cellStyle name="Normal 4 2 3 11 2 3 3" xfId="40719" xr:uid="{00000000-0005-0000-0000-0000259F0000}"/>
    <cellStyle name="Normal 4 2 3 11 2 3 4" xfId="40720" xr:uid="{00000000-0005-0000-0000-0000269F0000}"/>
    <cellStyle name="Normal 4 2 3 11 2 3 5" xfId="40721" xr:uid="{00000000-0005-0000-0000-0000279F0000}"/>
    <cellStyle name="Normal 4 2 3 11 2 4" xfId="40722" xr:uid="{00000000-0005-0000-0000-0000289F0000}"/>
    <cellStyle name="Normal 4 2 3 11 2 4 2" xfId="40723" xr:uid="{00000000-0005-0000-0000-0000299F0000}"/>
    <cellStyle name="Normal 4 2 3 11 2 4 3" xfId="40724" xr:uid="{00000000-0005-0000-0000-00002A9F0000}"/>
    <cellStyle name="Normal 4 2 3 11 2 4 4" xfId="40725" xr:uid="{00000000-0005-0000-0000-00002B9F0000}"/>
    <cellStyle name="Normal 4 2 3 11 2 4 5" xfId="40726" xr:uid="{00000000-0005-0000-0000-00002C9F0000}"/>
    <cellStyle name="Normal 4 2 3 11 2 5" xfId="40727" xr:uid="{00000000-0005-0000-0000-00002D9F0000}"/>
    <cellStyle name="Normal 4 2 3 11 2 5 2" xfId="40728" xr:uid="{00000000-0005-0000-0000-00002E9F0000}"/>
    <cellStyle name="Normal 4 2 3 11 2 5 3" xfId="40729" xr:uid="{00000000-0005-0000-0000-00002F9F0000}"/>
    <cellStyle name="Normal 4 2 3 11 2 5 4" xfId="40730" xr:uid="{00000000-0005-0000-0000-0000309F0000}"/>
    <cellStyle name="Normal 4 2 3 11 2 5 5" xfId="40731" xr:uid="{00000000-0005-0000-0000-0000319F0000}"/>
    <cellStyle name="Normal 4 2 3 11 2 6" xfId="40732" xr:uid="{00000000-0005-0000-0000-0000329F0000}"/>
    <cellStyle name="Normal 4 2 3 11 2 7" xfId="40733" xr:uid="{00000000-0005-0000-0000-0000339F0000}"/>
    <cellStyle name="Normal 4 2 3 11 2 8" xfId="40734" xr:uid="{00000000-0005-0000-0000-0000349F0000}"/>
    <cellStyle name="Normal 4 2 3 11 2 9" xfId="40735" xr:uid="{00000000-0005-0000-0000-0000359F0000}"/>
    <cellStyle name="Normal 4 2 3 11 3" xfId="40736" xr:uid="{00000000-0005-0000-0000-0000369F0000}"/>
    <cellStyle name="Normal 4 2 3 11 3 2" xfId="40737" xr:uid="{00000000-0005-0000-0000-0000379F0000}"/>
    <cellStyle name="Normal 4 2 3 11 3 3" xfId="40738" xr:uid="{00000000-0005-0000-0000-0000389F0000}"/>
    <cellStyle name="Normal 4 2 3 11 3 4" xfId="40739" xr:uid="{00000000-0005-0000-0000-0000399F0000}"/>
    <cellStyle name="Normal 4 2 3 11 3 5" xfId="40740" xr:uid="{00000000-0005-0000-0000-00003A9F0000}"/>
    <cellStyle name="Normal 4 2 3 11 4" xfId="40741" xr:uid="{00000000-0005-0000-0000-00003B9F0000}"/>
    <cellStyle name="Normal 4 2 3 11 4 2" xfId="40742" xr:uid="{00000000-0005-0000-0000-00003C9F0000}"/>
    <cellStyle name="Normal 4 2 3 11 4 3" xfId="40743" xr:uid="{00000000-0005-0000-0000-00003D9F0000}"/>
    <cellStyle name="Normal 4 2 3 11 4 4" xfId="40744" xr:uid="{00000000-0005-0000-0000-00003E9F0000}"/>
    <cellStyle name="Normal 4 2 3 11 4 5" xfId="40745" xr:uid="{00000000-0005-0000-0000-00003F9F0000}"/>
    <cellStyle name="Normal 4 2 3 11 5" xfId="40746" xr:uid="{00000000-0005-0000-0000-0000409F0000}"/>
    <cellStyle name="Normal 4 2 3 11 5 2" xfId="40747" xr:uid="{00000000-0005-0000-0000-0000419F0000}"/>
    <cellStyle name="Normal 4 2 3 11 5 3" xfId="40748" xr:uid="{00000000-0005-0000-0000-0000429F0000}"/>
    <cellStyle name="Normal 4 2 3 11 5 4" xfId="40749" xr:uid="{00000000-0005-0000-0000-0000439F0000}"/>
    <cellStyle name="Normal 4 2 3 11 5 5" xfId="40750" xr:uid="{00000000-0005-0000-0000-0000449F0000}"/>
    <cellStyle name="Normal 4 2 3 11 6" xfId="40751" xr:uid="{00000000-0005-0000-0000-0000459F0000}"/>
    <cellStyle name="Normal 4 2 3 11 6 2" xfId="40752" xr:uid="{00000000-0005-0000-0000-0000469F0000}"/>
    <cellStyle name="Normal 4 2 3 11 6 3" xfId="40753" xr:uid="{00000000-0005-0000-0000-0000479F0000}"/>
    <cellStyle name="Normal 4 2 3 11 6 4" xfId="40754" xr:uid="{00000000-0005-0000-0000-0000489F0000}"/>
    <cellStyle name="Normal 4 2 3 11 6 5" xfId="40755" xr:uid="{00000000-0005-0000-0000-0000499F0000}"/>
    <cellStyle name="Normal 4 2 3 11 7" xfId="40756" xr:uid="{00000000-0005-0000-0000-00004A9F0000}"/>
    <cellStyle name="Normal 4 2 3 11 8" xfId="40757" xr:uid="{00000000-0005-0000-0000-00004B9F0000}"/>
    <cellStyle name="Normal 4 2 3 11 9" xfId="40758" xr:uid="{00000000-0005-0000-0000-00004C9F0000}"/>
    <cellStyle name="Normal 4 2 3 110" xfId="40759" xr:uid="{00000000-0005-0000-0000-00004D9F0000}"/>
    <cellStyle name="Normal 4 2 3 111" xfId="40760" xr:uid="{00000000-0005-0000-0000-00004E9F0000}"/>
    <cellStyle name="Normal 4 2 3 112" xfId="40761" xr:uid="{00000000-0005-0000-0000-00004F9F0000}"/>
    <cellStyle name="Normal 4 2 3 113" xfId="40762" xr:uid="{00000000-0005-0000-0000-0000509F0000}"/>
    <cellStyle name="Normal 4 2 3 114" xfId="40763" xr:uid="{00000000-0005-0000-0000-0000519F0000}"/>
    <cellStyle name="Normal 4 2 3 115" xfId="40764" xr:uid="{00000000-0005-0000-0000-0000529F0000}"/>
    <cellStyle name="Normal 4 2 3 116" xfId="40765" xr:uid="{00000000-0005-0000-0000-0000539F0000}"/>
    <cellStyle name="Normal 4 2 3 117" xfId="40766" xr:uid="{00000000-0005-0000-0000-0000549F0000}"/>
    <cellStyle name="Normal 4 2 3 118" xfId="40767" xr:uid="{00000000-0005-0000-0000-0000559F0000}"/>
    <cellStyle name="Normal 4 2 3 119" xfId="40768" xr:uid="{00000000-0005-0000-0000-0000569F0000}"/>
    <cellStyle name="Normal 4 2 3 12" xfId="40769" xr:uid="{00000000-0005-0000-0000-0000579F0000}"/>
    <cellStyle name="Normal 4 2 3 12 10" xfId="40770" xr:uid="{00000000-0005-0000-0000-0000589F0000}"/>
    <cellStyle name="Normal 4 2 3 12 2" xfId="40771" xr:uid="{00000000-0005-0000-0000-0000599F0000}"/>
    <cellStyle name="Normal 4 2 3 12 2 2" xfId="40772" xr:uid="{00000000-0005-0000-0000-00005A9F0000}"/>
    <cellStyle name="Normal 4 2 3 12 2 2 2" xfId="40773" xr:uid="{00000000-0005-0000-0000-00005B9F0000}"/>
    <cellStyle name="Normal 4 2 3 12 2 2 3" xfId="40774" xr:uid="{00000000-0005-0000-0000-00005C9F0000}"/>
    <cellStyle name="Normal 4 2 3 12 2 2 4" xfId="40775" xr:uid="{00000000-0005-0000-0000-00005D9F0000}"/>
    <cellStyle name="Normal 4 2 3 12 2 2 5" xfId="40776" xr:uid="{00000000-0005-0000-0000-00005E9F0000}"/>
    <cellStyle name="Normal 4 2 3 12 2 3" xfId="40777" xr:uid="{00000000-0005-0000-0000-00005F9F0000}"/>
    <cellStyle name="Normal 4 2 3 12 2 3 2" xfId="40778" xr:uid="{00000000-0005-0000-0000-0000609F0000}"/>
    <cellStyle name="Normal 4 2 3 12 2 3 3" xfId="40779" xr:uid="{00000000-0005-0000-0000-0000619F0000}"/>
    <cellStyle name="Normal 4 2 3 12 2 3 4" xfId="40780" xr:uid="{00000000-0005-0000-0000-0000629F0000}"/>
    <cellStyle name="Normal 4 2 3 12 2 3 5" xfId="40781" xr:uid="{00000000-0005-0000-0000-0000639F0000}"/>
    <cellStyle name="Normal 4 2 3 12 2 4" xfId="40782" xr:uid="{00000000-0005-0000-0000-0000649F0000}"/>
    <cellStyle name="Normal 4 2 3 12 2 4 2" xfId="40783" xr:uid="{00000000-0005-0000-0000-0000659F0000}"/>
    <cellStyle name="Normal 4 2 3 12 2 4 3" xfId="40784" xr:uid="{00000000-0005-0000-0000-0000669F0000}"/>
    <cellStyle name="Normal 4 2 3 12 2 4 4" xfId="40785" xr:uid="{00000000-0005-0000-0000-0000679F0000}"/>
    <cellStyle name="Normal 4 2 3 12 2 4 5" xfId="40786" xr:uid="{00000000-0005-0000-0000-0000689F0000}"/>
    <cellStyle name="Normal 4 2 3 12 2 5" xfId="40787" xr:uid="{00000000-0005-0000-0000-0000699F0000}"/>
    <cellStyle name="Normal 4 2 3 12 2 5 2" xfId="40788" xr:uid="{00000000-0005-0000-0000-00006A9F0000}"/>
    <cellStyle name="Normal 4 2 3 12 2 5 3" xfId="40789" xr:uid="{00000000-0005-0000-0000-00006B9F0000}"/>
    <cellStyle name="Normal 4 2 3 12 2 5 4" xfId="40790" xr:uid="{00000000-0005-0000-0000-00006C9F0000}"/>
    <cellStyle name="Normal 4 2 3 12 2 5 5" xfId="40791" xr:uid="{00000000-0005-0000-0000-00006D9F0000}"/>
    <cellStyle name="Normal 4 2 3 12 2 6" xfId="40792" xr:uid="{00000000-0005-0000-0000-00006E9F0000}"/>
    <cellStyle name="Normal 4 2 3 12 2 7" xfId="40793" xr:uid="{00000000-0005-0000-0000-00006F9F0000}"/>
    <cellStyle name="Normal 4 2 3 12 2 8" xfId="40794" xr:uid="{00000000-0005-0000-0000-0000709F0000}"/>
    <cellStyle name="Normal 4 2 3 12 2 9" xfId="40795" xr:uid="{00000000-0005-0000-0000-0000719F0000}"/>
    <cellStyle name="Normal 4 2 3 12 3" xfId="40796" xr:uid="{00000000-0005-0000-0000-0000729F0000}"/>
    <cellStyle name="Normal 4 2 3 12 3 2" xfId="40797" xr:uid="{00000000-0005-0000-0000-0000739F0000}"/>
    <cellStyle name="Normal 4 2 3 12 3 3" xfId="40798" xr:uid="{00000000-0005-0000-0000-0000749F0000}"/>
    <cellStyle name="Normal 4 2 3 12 3 4" xfId="40799" xr:uid="{00000000-0005-0000-0000-0000759F0000}"/>
    <cellStyle name="Normal 4 2 3 12 3 5" xfId="40800" xr:uid="{00000000-0005-0000-0000-0000769F0000}"/>
    <cellStyle name="Normal 4 2 3 12 4" xfId="40801" xr:uid="{00000000-0005-0000-0000-0000779F0000}"/>
    <cellStyle name="Normal 4 2 3 12 4 2" xfId="40802" xr:uid="{00000000-0005-0000-0000-0000789F0000}"/>
    <cellStyle name="Normal 4 2 3 12 4 3" xfId="40803" xr:uid="{00000000-0005-0000-0000-0000799F0000}"/>
    <cellStyle name="Normal 4 2 3 12 4 4" xfId="40804" xr:uid="{00000000-0005-0000-0000-00007A9F0000}"/>
    <cellStyle name="Normal 4 2 3 12 4 5" xfId="40805" xr:uid="{00000000-0005-0000-0000-00007B9F0000}"/>
    <cellStyle name="Normal 4 2 3 12 5" xfId="40806" xr:uid="{00000000-0005-0000-0000-00007C9F0000}"/>
    <cellStyle name="Normal 4 2 3 12 5 2" xfId="40807" xr:uid="{00000000-0005-0000-0000-00007D9F0000}"/>
    <cellStyle name="Normal 4 2 3 12 5 3" xfId="40808" xr:uid="{00000000-0005-0000-0000-00007E9F0000}"/>
    <cellStyle name="Normal 4 2 3 12 5 4" xfId="40809" xr:uid="{00000000-0005-0000-0000-00007F9F0000}"/>
    <cellStyle name="Normal 4 2 3 12 5 5" xfId="40810" xr:uid="{00000000-0005-0000-0000-0000809F0000}"/>
    <cellStyle name="Normal 4 2 3 12 6" xfId="40811" xr:uid="{00000000-0005-0000-0000-0000819F0000}"/>
    <cellStyle name="Normal 4 2 3 12 6 2" xfId="40812" xr:uid="{00000000-0005-0000-0000-0000829F0000}"/>
    <cellStyle name="Normal 4 2 3 12 6 3" xfId="40813" xr:uid="{00000000-0005-0000-0000-0000839F0000}"/>
    <cellStyle name="Normal 4 2 3 12 6 4" xfId="40814" xr:uid="{00000000-0005-0000-0000-0000849F0000}"/>
    <cellStyle name="Normal 4 2 3 12 6 5" xfId="40815" xr:uid="{00000000-0005-0000-0000-0000859F0000}"/>
    <cellStyle name="Normal 4 2 3 12 7" xfId="40816" xr:uid="{00000000-0005-0000-0000-0000869F0000}"/>
    <cellStyle name="Normal 4 2 3 12 8" xfId="40817" xr:uid="{00000000-0005-0000-0000-0000879F0000}"/>
    <cellStyle name="Normal 4 2 3 12 9" xfId="40818" xr:uid="{00000000-0005-0000-0000-0000889F0000}"/>
    <cellStyle name="Normal 4 2 3 120" xfId="40819" xr:uid="{00000000-0005-0000-0000-0000899F0000}"/>
    <cellStyle name="Normal 4 2 3 121" xfId="40820" xr:uid="{00000000-0005-0000-0000-00008A9F0000}"/>
    <cellStyle name="Normal 4 2 3 122" xfId="40821" xr:uid="{00000000-0005-0000-0000-00008B9F0000}"/>
    <cellStyle name="Normal 4 2 3 123" xfId="40822" xr:uid="{00000000-0005-0000-0000-00008C9F0000}"/>
    <cellStyle name="Normal 4 2 3 124" xfId="40823" xr:uid="{00000000-0005-0000-0000-00008D9F0000}"/>
    <cellStyle name="Normal 4 2 3 125" xfId="40824" xr:uid="{00000000-0005-0000-0000-00008E9F0000}"/>
    <cellStyle name="Normal 4 2 3 126" xfId="40825" xr:uid="{00000000-0005-0000-0000-00008F9F0000}"/>
    <cellStyle name="Normal 4 2 3 127" xfId="40826" xr:uid="{00000000-0005-0000-0000-0000909F0000}"/>
    <cellStyle name="Normal 4 2 3 128" xfId="40827" xr:uid="{00000000-0005-0000-0000-0000919F0000}"/>
    <cellStyle name="Normal 4 2 3 129" xfId="40828" xr:uid="{00000000-0005-0000-0000-0000929F0000}"/>
    <cellStyle name="Normal 4 2 3 13" xfId="40829" xr:uid="{00000000-0005-0000-0000-0000939F0000}"/>
    <cellStyle name="Normal 4 2 3 13 2" xfId="40830" xr:uid="{00000000-0005-0000-0000-0000949F0000}"/>
    <cellStyle name="Normal 4 2 3 13 2 2" xfId="40831" xr:uid="{00000000-0005-0000-0000-0000959F0000}"/>
    <cellStyle name="Normal 4 2 3 13 2 3" xfId="40832" xr:uid="{00000000-0005-0000-0000-0000969F0000}"/>
    <cellStyle name="Normal 4 2 3 13 2 4" xfId="40833" xr:uid="{00000000-0005-0000-0000-0000979F0000}"/>
    <cellStyle name="Normal 4 2 3 13 2 5" xfId="40834" xr:uid="{00000000-0005-0000-0000-0000989F0000}"/>
    <cellStyle name="Normal 4 2 3 13 3" xfId="40835" xr:uid="{00000000-0005-0000-0000-0000999F0000}"/>
    <cellStyle name="Normal 4 2 3 13 3 2" xfId="40836" xr:uid="{00000000-0005-0000-0000-00009A9F0000}"/>
    <cellStyle name="Normal 4 2 3 13 3 3" xfId="40837" xr:uid="{00000000-0005-0000-0000-00009B9F0000}"/>
    <cellStyle name="Normal 4 2 3 13 3 4" xfId="40838" xr:uid="{00000000-0005-0000-0000-00009C9F0000}"/>
    <cellStyle name="Normal 4 2 3 13 3 5" xfId="40839" xr:uid="{00000000-0005-0000-0000-00009D9F0000}"/>
    <cellStyle name="Normal 4 2 3 13 4" xfId="40840" xr:uid="{00000000-0005-0000-0000-00009E9F0000}"/>
    <cellStyle name="Normal 4 2 3 13 4 2" xfId="40841" xr:uid="{00000000-0005-0000-0000-00009F9F0000}"/>
    <cellStyle name="Normal 4 2 3 13 4 3" xfId="40842" xr:uid="{00000000-0005-0000-0000-0000A09F0000}"/>
    <cellStyle name="Normal 4 2 3 13 4 4" xfId="40843" xr:uid="{00000000-0005-0000-0000-0000A19F0000}"/>
    <cellStyle name="Normal 4 2 3 13 4 5" xfId="40844" xr:uid="{00000000-0005-0000-0000-0000A29F0000}"/>
    <cellStyle name="Normal 4 2 3 13 5" xfId="40845" xr:uid="{00000000-0005-0000-0000-0000A39F0000}"/>
    <cellStyle name="Normal 4 2 3 13 5 2" xfId="40846" xr:uid="{00000000-0005-0000-0000-0000A49F0000}"/>
    <cellStyle name="Normal 4 2 3 13 5 3" xfId="40847" xr:uid="{00000000-0005-0000-0000-0000A59F0000}"/>
    <cellStyle name="Normal 4 2 3 13 5 4" xfId="40848" xr:uid="{00000000-0005-0000-0000-0000A69F0000}"/>
    <cellStyle name="Normal 4 2 3 13 5 5" xfId="40849" xr:uid="{00000000-0005-0000-0000-0000A79F0000}"/>
    <cellStyle name="Normal 4 2 3 13 6" xfId="40850" xr:uid="{00000000-0005-0000-0000-0000A89F0000}"/>
    <cellStyle name="Normal 4 2 3 13 7" xfId="40851" xr:uid="{00000000-0005-0000-0000-0000A99F0000}"/>
    <cellStyle name="Normal 4 2 3 13 8" xfId="40852" xr:uid="{00000000-0005-0000-0000-0000AA9F0000}"/>
    <cellStyle name="Normal 4 2 3 13 9" xfId="40853" xr:uid="{00000000-0005-0000-0000-0000AB9F0000}"/>
    <cellStyle name="Normal 4 2 3 130" xfId="40854" xr:uid="{00000000-0005-0000-0000-0000AC9F0000}"/>
    <cellStyle name="Normal 4 2 3 131" xfId="40855" xr:uid="{00000000-0005-0000-0000-0000AD9F0000}"/>
    <cellStyle name="Normal 4 2 3 132" xfId="40856" xr:uid="{00000000-0005-0000-0000-0000AE9F0000}"/>
    <cellStyle name="Normal 4 2 3 133" xfId="40857" xr:uid="{00000000-0005-0000-0000-0000AF9F0000}"/>
    <cellStyle name="Normal 4 2 3 134" xfId="40858" xr:uid="{00000000-0005-0000-0000-0000B09F0000}"/>
    <cellStyle name="Normal 4 2 3 135" xfId="40859" xr:uid="{00000000-0005-0000-0000-0000B19F0000}"/>
    <cellStyle name="Normal 4 2 3 136" xfId="40860" xr:uid="{00000000-0005-0000-0000-0000B29F0000}"/>
    <cellStyle name="Normal 4 2 3 137" xfId="40861" xr:uid="{00000000-0005-0000-0000-0000B39F0000}"/>
    <cellStyle name="Normal 4 2 3 138" xfId="40862" xr:uid="{00000000-0005-0000-0000-0000B49F0000}"/>
    <cellStyle name="Normal 4 2 3 139" xfId="40863" xr:uid="{00000000-0005-0000-0000-0000B59F0000}"/>
    <cellStyle name="Normal 4 2 3 14" xfId="40864" xr:uid="{00000000-0005-0000-0000-0000B69F0000}"/>
    <cellStyle name="Normal 4 2 3 14 2" xfId="40865" xr:uid="{00000000-0005-0000-0000-0000B79F0000}"/>
    <cellStyle name="Normal 4 2 3 14 3" xfId="40866" xr:uid="{00000000-0005-0000-0000-0000B89F0000}"/>
    <cellStyle name="Normal 4 2 3 14 4" xfId="40867" xr:uid="{00000000-0005-0000-0000-0000B99F0000}"/>
    <cellStyle name="Normal 4 2 3 14 5" xfId="40868" xr:uid="{00000000-0005-0000-0000-0000BA9F0000}"/>
    <cellStyle name="Normal 4 2 3 140" xfId="40869" xr:uid="{00000000-0005-0000-0000-0000BB9F0000}"/>
    <cellStyle name="Normal 4 2 3 141" xfId="40870" xr:uid="{00000000-0005-0000-0000-0000BC9F0000}"/>
    <cellStyle name="Normal 4 2 3 142" xfId="40871" xr:uid="{00000000-0005-0000-0000-0000BD9F0000}"/>
    <cellStyle name="Normal 4 2 3 143" xfId="40872" xr:uid="{00000000-0005-0000-0000-0000BE9F0000}"/>
    <cellStyle name="Normal 4 2 3 144" xfId="40873" xr:uid="{00000000-0005-0000-0000-0000BF9F0000}"/>
    <cellStyle name="Normal 4 2 3 145" xfId="40874" xr:uid="{00000000-0005-0000-0000-0000C09F0000}"/>
    <cellStyle name="Normal 4 2 3 146" xfId="40875" xr:uid="{00000000-0005-0000-0000-0000C19F0000}"/>
    <cellStyle name="Normal 4 2 3 147" xfId="40876" xr:uid="{00000000-0005-0000-0000-0000C29F0000}"/>
    <cellStyle name="Normal 4 2 3 148" xfId="40877" xr:uid="{00000000-0005-0000-0000-0000C39F0000}"/>
    <cellStyle name="Normal 4 2 3 149" xfId="40878" xr:uid="{00000000-0005-0000-0000-0000C49F0000}"/>
    <cellStyle name="Normal 4 2 3 15" xfId="40879" xr:uid="{00000000-0005-0000-0000-0000C59F0000}"/>
    <cellStyle name="Normal 4 2 3 15 2" xfId="40880" xr:uid="{00000000-0005-0000-0000-0000C69F0000}"/>
    <cellStyle name="Normal 4 2 3 15 3" xfId="40881" xr:uid="{00000000-0005-0000-0000-0000C79F0000}"/>
    <cellStyle name="Normal 4 2 3 15 4" xfId="40882" xr:uid="{00000000-0005-0000-0000-0000C89F0000}"/>
    <cellStyle name="Normal 4 2 3 15 5" xfId="40883" xr:uid="{00000000-0005-0000-0000-0000C99F0000}"/>
    <cellStyle name="Normal 4 2 3 150" xfId="40884" xr:uid="{00000000-0005-0000-0000-0000CA9F0000}"/>
    <cellStyle name="Normal 4 2 3 151" xfId="40885" xr:uid="{00000000-0005-0000-0000-0000CB9F0000}"/>
    <cellStyle name="Normal 4 2 3 152" xfId="40886" xr:uid="{00000000-0005-0000-0000-0000CC9F0000}"/>
    <cellStyle name="Normal 4 2 3 153" xfId="40887" xr:uid="{00000000-0005-0000-0000-0000CD9F0000}"/>
    <cellStyle name="Normal 4 2 3 154" xfId="40888" xr:uid="{00000000-0005-0000-0000-0000CE9F0000}"/>
    <cellStyle name="Normal 4 2 3 155" xfId="40889" xr:uid="{00000000-0005-0000-0000-0000CF9F0000}"/>
    <cellStyle name="Normal 4 2 3 156" xfId="40890" xr:uid="{00000000-0005-0000-0000-0000D09F0000}"/>
    <cellStyle name="Normal 4 2 3 157" xfId="40891" xr:uid="{00000000-0005-0000-0000-0000D19F0000}"/>
    <cellStyle name="Normal 4 2 3 158" xfId="40892" xr:uid="{00000000-0005-0000-0000-0000D29F0000}"/>
    <cellStyle name="Normal 4 2 3 159" xfId="40893" xr:uid="{00000000-0005-0000-0000-0000D39F0000}"/>
    <cellStyle name="Normal 4 2 3 16" xfId="40894" xr:uid="{00000000-0005-0000-0000-0000D49F0000}"/>
    <cellStyle name="Normal 4 2 3 16 2" xfId="40895" xr:uid="{00000000-0005-0000-0000-0000D59F0000}"/>
    <cellStyle name="Normal 4 2 3 16 3" xfId="40896" xr:uid="{00000000-0005-0000-0000-0000D69F0000}"/>
    <cellStyle name="Normal 4 2 3 16 4" xfId="40897" xr:uid="{00000000-0005-0000-0000-0000D79F0000}"/>
    <cellStyle name="Normal 4 2 3 16 5" xfId="40898" xr:uid="{00000000-0005-0000-0000-0000D89F0000}"/>
    <cellStyle name="Normal 4 2 3 160" xfId="40899" xr:uid="{00000000-0005-0000-0000-0000D99F0000}"/>
    <cellStyle name="Normal 4 2 3 17" xfId="40900" xr:uid="{00000000-0005-0000-0000-0000DA9F0000}"/>
    <cellStyle name="Normal 4 2 3 17 2" xfId="40901" xr:uid="{00000000-0005-0000-0000-0000DB9F0000}"/>
    <cellStyle name="Normal 4 2 3 17 3" xfId="40902" xr:uid="{00000000-0005-0000-0000-0000DC9F0000}"/>
    <cellStyle name="Normal 4 2 3 17 4" xfId="40903" xr:uid="{00000000-0005-0000-0000-0000DD9F0000}"/>
    <cellStyle name="Normal 4 2 3 17 5" xfId="40904" xr:uid="{00000000-0005-0000-0000-0000DE9F0000}"/>
    <cellStyle name="Normal 4 2 3 18" xfId="40905" xr:uid="{00000000-0005-0000-0000-0000DF9F0000}"/>
    <cellStyle name="Normal 4 2 3 19" xfId="40906" xr:uid="{00000000-0005-0000-0000-0000E09F0000}"/>
    <cellStyle name="Normal 4 2 3 2" xfId="40907" xr:uid="{00000000-0005-0000-0000-0000E19F0000}"/>
    <cellStyle name="Normal 4 2 3 2 10" xfId="40908" xr:uid="{00000000-0005-0000-0000-0000E29F0000}"/>
    <cellStyle name="Normal 4 2 3 2 2" xfId="40909" xr:uid="{00000000-0005-0000-0000-0000E39F0000}"/>
    <cellStyle name="Normal 4 2 3 2 2 2" xfId="40910" xr:uid="{00000000-0005-0000-0000-0000E49F0000}"/>
    <cellStyle name="Normal 4 2 3 2 2 2 2" xfId="40911" xr:uid="{00000000-0005-0000-0000-0000E59F0000}"/>
    <cellStyle name="Normal 4 2 3 2 2 2 3" xfId="40912" xr:uid="{00000000-0005-0000-0000-0000E69F0000}"/>
    <cellStyle name="Normal 4 2 3 2 2 2 4" xfId="40913" xr:uid="{00000000-0005-0000-0000-0000E79F0000}"/>
    <cellStyle name="Normal 4 2 3 2 2 2 5" xfId="40914" xr:uid="{00000000-0005-0000-0000-0000E89F0000}"/>
    <cellStyle name="Normal 4 2 3 2 2 3" xfId="40915" xr:uid="{00000000-0005-0000-0000-0000E99F0000}"/>
    <cellStyle name="Normal 4 2 3 2 2 3 2" xfId="40916" xr:uid="{00000000-0005-0000-0000-0000EA9F0000}"/>
    <cellStyle name="Normal 4 2 3 2 2 3 3" xfId="40917" xr:uid="{00000000-0005-0000-0000-0000EB9F0000}"/>
    <cellStyle name="Normal 4 2 3 2 2 3 4" xfId="40918" xr:uid="{00000000-0005-0000-0000-0000EC9F0000}"/>
    <cellStyle name="Normal 4 2 3 2 2 3 5" xfId="40919" xr:uid="{00000000-0005-0000-0000-0000ED9F0000}"/>
    <cellStyle name="Normal 4 2 3 2 2 4" xfId="40920" xr:uid="{00000000-0005-0000-0000-0000EE9F0000}"/>
    <cellStyle name="Normal 4 2 3 2 2 4 2" xfId="40921" xr:uid="{00000000-0005-0000-0000-0000EF9F0000}"/>
    <cellStyle name="Normal 4 2 3 2 2 4 3" xfId="40922" xr:uid="{00000000-0005-0000-0000-0000F09F0000}"/>
    <cellStyle name="Normal 4 2 3 2 2 4 4" xfId="40923" xr:uid="{00000000-0005-0000-0000-0000F19F0000}"/>
    <cellStyle name="Normal 4 2 3 2 2 4 5" xfId="40924" xr:uid="{00000000-0005-0000-0000-0000F29F0000}"/>
    <cellStyle name="Normal 4 2 3 2 2 5" xfId="40925" xr:uid="{00000000-0005-0000-0000-0000F39F0000}"/>
    <cellStyle name="Normal 4 2 3 2 2 5 2" xfId="40926" xr:uid="{00000000-0005-0000-0000-0000F49F0000}"/>
    <cellStyle name="Normal 4 2 3 2 2 5 3" xfId="40927" xr:uid="{00000000-0005-0000-0000-0000F59F0000}"/>
    <cellStyle name="Normal 4 2 3 2 2 5 4" xfId="40928" xr:uid="{00000000-0005-0000-0000-0000F69F0000}"/>
    <cellStyle name="Normal 4 2 3 2 2 5 5" xfId="40929" xr:uid="{00000000-0005-0000-0000-0000F79F0000}"/>
    <cellStyle name="Normal 4 2 3 2 2 6" xfId="40930" xr:uid="{00000000-0005-0000-0000-0000F89F0000}"/>
    <cellStyle name="Normal 4 2 3 2 2 7" xfId="40931" xr:uid="{00000000-0005-0000-0000-0000F99F0000}"/>
    <cellStyle name="Normal 4 2 3 2 2 8" xfId="40932" xr:uid="{00000000-0005-0000-0000-0000FA9F0000}"/>
    <cellStyle name="Normal 4 2 3 2 2 9" xfId="40933" xr:uid="{00000000-0005-0000-0000-0000FB9F0000}"/>
    <cellStyle name="Normal 4 2 3 2 3" xfId="40934" xr:uid="{00000000-0005-0000-0000-0000FC9F0000}"/>
    <cellStyle name="Normal 4 2 3 2 3 2" xfId="40935" xr:uid="{00000000-0005-0000-0000-0000FD9F0000}"/>
    <cellStyle name="Normal 4 2 3 2 3 3" xfId="40936" xr:uid="{00000000-0005-0000-0000-0000FE9F0000}"/>
    <cellStyle name="Normal 4 2 3 2 3 4" xfId="40937" xr:uid="{00000000-0005-0000-0000-0000FF9F0000}"/>
    <cellStyle name="Normal 4 2 3 2 3 5" xfId="40938" xr:uid="{00000000-0005-0000-0000-000000A00000}"/>
    <cellStyle name="Normal 4 2 3 2 4" xfId="40939" xr:uid="{00000000-0005-0000-0000-000001A00000}"/>
    <cellStyle name="Normal 4 2 3 2 4 2" xfId="40940" xr:uid="{00000000-0005-0000-0000-000002A00000}"/>
    <cellStyle name="Normal 4 2 3 2 4 3" xfId="40941" xr:uid="{00000000-0005-0000-0000-000003A00000}"/>
    <cellStyle name="Normal 4 2 3 2 4 4" xfId="40942" xr:uid="{00000000-0005-0000-0000-000004A00000}"/>
    <cellStyle name="Normal 4 2 3 2 4 5" xfId="40943" xr:uid="{00000000-0005-0000-0000-000005A00000}"/>
    <cellStyle name="Normal 4 2 3 2 5" xfId="40944" xr:uid="{00000000-0005-0000-0000-000006A00000}"/>
    <cellStyle name="Normal 4 2 3 2 5 2" xfId="40945" xr:uid="{00000000-0005-0000-0000-000007A00000}"/>
    <cellStyle name="Normal 4 2 3 2 5 3" xfId="40946" xr:uid="{00000000-0005-0000-0000-000008A00000}"/>
    <cellStyle name="Normal 4 2 3 2 5 4" xfId="40947" xr:uid="{00000000-0005-0000-0000-000009A00000}"/>
    <cellStyle name="Normal 4 2 3 2 5 5" xfId="40948" xr:uid="{00000000-0005-0000-0000-00000AA00000}"/>
    <cellStyle name="Normal 4 2 3 2 6" xfId="40949" xr:uid="{00000000-0005-0000-0000-00000BA00000}"/>
    <cellStyle name="Normal 4 2 3 2 6 2" xfId="40950" xr:uid="{00000000-0005-0000-0000-00000CA00000}"/>
    <cellStyle name="Normal 4 2 3 2 6 3" xfId="40951" xr:uid="{00000000-0005-0000-0000-00000DA00000}"/>
    <cellStyle name="Normal 4 2 3 2 6 4" xfId="40952" xr:uid="{00000000-0005-0000-0000-00000EA00000}"/>
    <cellStyle name="Normal 4 2 3 2 6 5" xfId="40953" xr:uid="{00000000-0005-0000-0000-00000FA00000}"/>
    <cellStyle name="Normal 4 2 3 2 7" xfId="40954" xr:uid="{00000000-0005-0000-0000-000010A00000}"/>
    <cellStyle name="Normal 4 2 3 2 8" xfId="40955" xr:uid="{00000000-0005-0000-0000-000011A00000}"/>
    <cellStyle name="Normal 4 2 3 2 9" xfId="40956" xr:uid="{00000000-0005-0000-0000-000012A00000}"/>
    <cellStyle name="Normal 4 2 3 20" xfId="40957" xr:uid="{00000000-0005-0000-0000-000013A00000}"/>
    <cellStyle name="Normal 4 2 3 21" xfId="40958" xr:uid="{00000000-0005-0000-0000-000014A00000}"/>
    <cellStyle name="Normal 4 2 3 22" xfId="40959" xr:uid="{00000000-0005-0000-0000-000015A00000}"/>
    <cellStyle name="Normal 4 2 3 23" xfId="40960" xr:uid="{00000000-0005-0000-0000-000016A00000}"/>
    <cellStyle name="Normal 4 2 3 24" xfId="40961" xr:uid="{00000000-0005-0000-0000-000017A00000}"/>
    <cellStyle name="Normal 4 2 3 25" xfId="40962" xr:uid="{00000000-0005-0000-0000-000018A00000}"/>
    <cellStyle name="Normal 4 2 3 26" xfId="40963" xr:uid="{00000000-0005-0000-0000-000019A00000}"/>
    <cellStyle name="Normal 4 2 3 27" xfId="40964" xr:uid="{00000000-0005-0000-0000-00001AA00000}"/>
    <cellStyle name="Normal 4 2 3 28" xfId="40965" xr:uid="{00000000-0005-0000-0000-00001BA00000}"/>
    <cellStyle name="Normal 4 2 3 29" xfId="40966" xr:uid="{00000000-0005-0000-0000-00001CA00000}"/>
    <cellStyle name="Normal 4 2 3 3" xfId="40967" xr:uid="{00000000-0005-0000-0000-00001DA00000}"/>
    <cellStyle name="Normal 4 2 3 3 10" xfId="40968" xr:uid="{00000000-0005-0000-0000-00001EA00000}"/>
    <cellStyle name="Normal 4 2 3 3 2" xfId="40969" xr:uid="{00000000-0005-0000-0000-00001FA00000}"/>
    <cellStyle name="Normal 4 2 3 3 2 2" xfId="40970" xr:uid="{00000000-0005-0000-0000-000020A00000}"/>
    <cellStyle name="Normal 4 2 3 3 2 2 2" xfId="40971" xr:uid="{00000000-0005-0000-0000-000021A00000}"/>
    <cellStyle name="Normal 4 2 3 3 2 2 3" xfId="40972" xr:uid="{00000000-0005-0000-0000-000022A00000}"/>
    <cellStyle name="Normal 4 2 3 3 2 2 4" xfId="40973" xr:uid="{00000000-0005-0000-0000-000023A00000}"/>
    <cellStyle name="Normal 4 2 3 3 2 2 5" xfId="40974" xr:uid="{00000000-0005-0000-0000-000024A00000}"/>
    <cellStyle name="Normal 4 2 3 3 2 3" xfId="40975" xr:uid="{00000000-0005-0000-0000-000025A00000}"/>
    <cellStyle name="Normal 4 2 3 3 2 3 2" xfId="40976" xr:uid="{00000000-0005-0000-0000-000026A00000}"/>
    <cellStyle name="Normal 4 2 3 3 2 3 3" xfId="40977" xr:uid="{00000000-0005-0000-0000-000027A00000}"/>
    <cellStyle name="Normal 4 2 3 3 2 3 4" xfId="40978" xr:uid="{00000000-0005-0000-0000-000028A00000}"/>
    <cellStyle name="Normal 4 2 3 3 2 3 5" xfId="40979" xr:uid="{00000000-0005-0000-0000-000029A00000}"/>
    <cellStyle name="Normal 4 2 3 3 2 4" xfId="40980" xr:uid="{00000000-0005-0000-0000-00002AA00000}"/>
    <cellStyle name="Normal 4 2 3 3 2 4 2" xfId="40981" xr:uid="{00000000-0005-0000-0000-00002BA00000}"/>
    <cellStyle name="Normal 4 2 3 3 2 4 3" xfId="40982" xr:uid="{00000000-0005-0000-0000-00002CA00000}"/>
    <cellStyle name="Normal 4 2 3 3 2 4 4" xfId="40983" xr:uid="{00000000-0005-0000-0000-00002DA00000}"/>
    <cellStyle name="Normal 4 2 3 3 2 4 5" xfId="40984" xr:uid="{00000000-0005-0000-0000-00002EA00000}"/>
    <cellStyle name="Normal 4 2 3 3 2 5" xfId="40985" xr:uid="{00000000-0005-0000-0000-00002FA00000}"/>
    <cellStyle name="Normal 4 2 3 3 2 5 2" xfId="40986" xr:uid="{00000000-0005-0000-0000-000030A00000}"/>
    <cellStyle name="Normal 4 2 3 3 2 5 3" xfId="40987" xr:uid="{00000000-0005-0000-0000-000031A00000}"/>
    <cellStyle name="Normal 4 2 3 3 2 5 4" xfId="40988" xr:uid="{00000000-0005-0000-0000-000032A00000}"/>
    <cellStyle name="Normal 4 2 3 3 2 5 5" xfId="40989" xr:uid="{00000000-0005-0000-0000-000033A00000}"/>
    <cellStyle name="Normal 4 2 3 3 2 6" xfId="40990" xr:uid="{00000000-0005-0000-0000-000034A00000}"/>
    <cellStyle name="Normal 4 2 3 3 2 7" xfId="40991" xr:uid="{00000000-0005-0000-0000-000035A00000}"/>
    <cellStyle name="Normal 4 2 3 3 2 8" xfId="40992" xr:uid="{00000000-0005-0000-0000-000036A00000}"/>
    <cellStyle name="Normal 4 2 3 3 2 9" xfId="40993" xr:uid="{00000000-0005-0000-0000-000037A00000}"/>
    <cellStyle name="Normal 4 2 3 3 3" xfId="40994" xr:uid="{00000000-0005-0000-0000-000038A00000}"/>
    <cellStyle name="Normal 4 2 3 3 3 2" xfId="40995" xr:uid="{00000000-0005-0000-0000-000039A00000}"/>
    <cellStyle name="Normal 4 2 3 3 3 3" xfId="40996" xr:uid="{00000000-0005-0000-0000-00003AA00000}"/>
    <cellStyle name="Normal 4 2 3 3 3 4" xfId="40997" xr:uid="{00000000-0005-0000-0000-00003BA00000}"/>
    <cellStyle name="Normal 4 2 3 3 3 5" xfId="40998" xr:uid="{00000000-0005-0000-0000-00003CA00000}"/>
    <cellStyle name="Normal 4 2 3 3 4" xfId="40999" xr:uid="{00000000-0005-0000-0000-00003DA00000}"/>
    <cellStyle name="Normal 4 2 3 3 4 2" xfId="41000" xr:uid="{00000000-0005-0000-0000-00003EA00000}"/>
    <cellStyle name="Normal 4 2 3 3 4 3" xfId="41001" xr:uid="{00000000-0005-0000-0000-00003FA00000}"/>
    <cellStyle name="Normal 4 2 3 3 4 4" xfId="41002" xr:uid="{00000000-0005-0000-0000-000040A00000}"/>
    <cellStyle name="Normal 4 2 3 3 4 5" xfId="41003" xr:uid="{00000000-0005-0000-0000-000041A00000}"/>
    <cellStyle name="Normal 4 2 3 3 5" xfId="41004" xr:uid="{00000000-0005-0000-0000-000042A00000}"/>
    <cellStyle name="Normal 4 2 3 3 5 2" xfId="41005" xr:uid="{00000000-0005-0000-0000-000043A00000}"/>
    <cellStyle name="Normal 4 2 3 3 5 3" xfId="41006" xr:uid="{00000000-0005-0000-0000-000044A00000}"/>
    <cellStyle name="Normal 4 2 3 3 5 4" xfId="41007" xr:uid="{00000000-0005-0000-0000-000045A00000}"/>
    <cellStyle name="Normal 4 2 3 3 5 5" xfId="41008" xr:uid="{00000000-0005-0000-0000-000046A00000}"/>
    <cellStyle name="Normal 4 2 3 3 6" xfId="41009" xr:uid="{00000000-0005-0000-0000-000047A00000}"/>
    <cellStyle name="Normal 4 2 3 3 6 2" xfId="41010" xr:uid="{00000000-0005-0000-0000-000048A00000}"/>
    <cellStyle name="Normal 4 2 3 3 6 3" xfId="41011" xr:uid="{00000000-0005-0000-0000-000049A00000}"/>
    <cellStyle name="Normal 4 2 3 3 6 4" xfId="41012" xr:uid="{00000000-0005-0000-0000-00004AA00000}"/>
    <cellStyle name="Normal 4 2 3 3 6 5" xfId="41013" xr:uid="{00000000-0005-0000-0000-00004BA00000}"/>
    <cellStyle name="Normal 4 2 3 3 7" xfId="41014" xr:uid="{00000000-0005-0000-0000-00004CA00000}"/>
    <cellStyle name="Normal 4 2 3 3 8" xfId="41015" xr:uid="{00000000-0005-0000-0000-00004DA00000}"/>
    <cellStyle name="Normal 4 2 3 3 9" xfId="41016" xr:uid="{00000000-0005-0000-0000-00004EA00000}"/>
    <cellStyle name="Normal 4 2 3 30" xfId="41017" xr:uid="{00000000-0005-0000-0000-00004FA00000}"/>
    <cellStyle name="Normal 4 2 3 31" xfId="41018" xr:uid="{00000000-0005-0000-0000-000050A00000}"/>
    <cellStyle name="Normal 4 2 3 32" xfId="41019" xr:uid="{00000000-0005-0000-0000-000051A00000}"/>
    <cellStyle name="Normal 4 2 3 33" xfId="41020" xr:uid="{00000000-0005-0000-0000-000052A00000}"/>
    <cellStyle name="Normal 4 2 3 34" xfId="41021" xr:uid="{00000000-0005-0000-0000-000053A00000}"/>
    <cellStyle name="Normal 4 2 3 35" xfId="41022" xr:uid="{00000000-0005-0000-0000-000054A00000}"/>
    <cellStyle name="Normal 4 2 3 36" xfId="41023" xr:uid="{00000000-0005-0000-0000-000055A00000}"/>
    <cellStyle name="Normal 4 2 3 37" xfId="41024" xr:uid="{00000000-0005-0000-0000-000056A00000}"/>
    <cellStyle name="Normal 4 2 3 38" xfId="41025" xr:uid="{00000000-0005-0000-0000-000057A00000}"/>
    <cellStyle name="Normal 4 2 3 39" xfId="41026" xr:uid="{00000000-0005-0000-0000-000058A00000}"/>
    <cellStyle name="Normal 4 2 3 4" xfId="41027" xr:uid="{00000000-0005-0000-0000-000059A00000}"/>
    <cellStyle name="Normal 4 2 3 4 10" xfId="41028" xr:uid="{00000000-0005-0000-0000-00005AA00000}"/>
    <cellStyle name="Normal 4 2 3 4 2" xfId="41029" xr:uid="{00000000-0005-0000-0000-00005BA00000}"/>
    <cellStyle name="Normal 4 2 3 4 2 2" xfId="41030" xr:uid="{00000000-0005-0000-0000-00005CA00000}"/>
    <cellStyle name="Normal 4 2 3 4 2 2 2" xfId="41031" xr:uid="{00000000-0005-0000-0000-00005DA00000}"/>
    <cellStyle name="Normal 4 2 3 4 2 2 3" xfId="41032" xr:uid="{00000000-0005-0000-0000-00005EA00000}"/>
    <cellStyle name="Normal 4 2 3 4 2 2 4" xfId="41033" xr:uid="{00000000-0005-0000-0000-00005FA00000}"/>
    <cellStyle name="Normal 4 2 3 4 2 2 5" xfId="41034" xr:uid="{00000000-0005-0000-0000-000060A00000}"/>
    <cellStyle name="Normal 4 2 3 4 2 3" xfId="41035" xr:uid="{00000000-0005-0000-0000-000061A00000}"/>
    <cellStyle name="Normal 4 2 3 4 2 3 2" xfId="41036" xr:uid="{00000000-0005-0000-0000-000062A00000}"/>
    <cellStyle name="Normal 4 2 3 4 2 3 3" xfId="41037" xr:uid="{00000000-0005-0000-0000-000063A00000}"/>
    <cellStyle name="Normal 4 2 3 4 2 3 4" xfId="41038" xr:uid="{00000000-0005-0000-0000-000064A00000}"/>
    <cellStyle name="Normal 4 2 3 4 2 3 5" xfId="41039" xr:uid="{00000000-0005-0000-0000-000065A00000}"/>
    <cellStyle name="Normal 4 2 3 4 2 4" xfId="41040" xr:uid="{00000000-0005-0000-0000-000066A00000}"/>
    <cellStyle name="Normal 4 2 3 4 2 4 2" xfId="41041" xr:uid="{00000000-0005-0000-0000-000067A00000}"/>
    <cellStyle name="Normal 4 2 3 4 2 4 3" xfId="41042" xr:uid="{00000000-0005-0000-0000-000068A00000}"/>
    <cellStyle name="Normal 4 2 3 4 2 4 4" xfId="41043" xr:uid="{00000000-0005-0000-0000-000069A00000}"/>
    <cellStyle name="Normal 4 2 3 4 2 4 5" xfId="41044" xr:uid="{00000000-0005-0000-0000-00006AA00000}"/>
    <cellStyle name="Normal 4 2 3 4 2 5" xfId="41045" xr:uid="{00000000-0005-0000-0000-00006BA00000}"/>
    <cellStyle name="Normal 4 2 3 4 2 5 2" xfId="41046" xr:uid="{00000000-0005-0000-0000-00006CA00000}"/>
    <cellStyle name="Normal 4 2 3 4 2 5 3" xfId="41047" xr:uid="{00000000-0005-0000-0000-00006DA00000}"/>
    <cellStyle name="Normal 4 2 3 4 2 5 4" xfId="41048" xr:uid="{00000000-0005-0000-0000-00006EA00000}"/>
    <cellStyle name="Normal 4 2 3 4 2 5 5" xfId="41049" xr:uid="{00000000-0005-0000-0000-00006FA00000}"/>
    <cellStyle name="Normal 4 2 3 4 2 6" xfId="41050" xr:uid="{00000000-0005-0000-0000-000070A00000}"/>
    <cellStyle name="Normal 4 2 3 4 2 7" xfId="41051" xr:uid="{00000000-0005-0000-0000-000071A00000}"/>
    <cellStyle name="Normal 4 2 3 4 2 8" xfId="41052" xr:uid="{00000000-0005-0000-0000-000072A00000}"/>
    <cellStyle name="Normal 4 2 3 4 2 9" xfId="41053" xr:uid="{00000000-0005-0000-0000-000073A00000}"/>
    <cellStyle name="Normal 4 2 3 4 3" xfId="41054" xr:uid="{00000000-0005-0000-0000-000074A00000}"/>
    <cellStyle name="Normal 4 2 3 4 3 2" xfId="41055" xr:uid="{00000000-0005-0000-0000-000075A00000}"/>
    <cellStyle name="Normal 4 2 3 4 3 3" xfId="41056" xr:uid="{00000000-0005-0000-0000-000076A00000}"/>
    <cellStyle name="Normal 4 2 3 4 3 4" xfId="41057" xr:uid="{00000000-0005-0000-0000-000077A00000}"/>
    <cellStyle name="Normal 4 2 3 4 3 5" xfId="41058" xr:uid="{00000000-0005-0000-0000-000078A00000}"/>
    <cellStyle name="Normal 4 2 3 4 4" xfId="41059" xr:uid="{00000000-0005-0000-0000-000079A00000}"/>
    <cellStyle name="Normal 4 2 3 4 4 2" xfId="41060" xr:uid="{00000000-0005-0000-0000-00007AA00000}"/>
    <cellStyle name="Normal 4 2 3 4 4 3" xfId="41061" xr:uid="{00000000-0005-0000-0000-00007BA00000}"/>
    <cellStyle name="Normal 4 2 3 4 4 4" xfId="41062" xr:uid="{00000000-0005-0000-0000-00007CA00000}"/>
    <cellStyle name="Normal 4 2 3 4 4 5" xfId="41063" xr:uid="{00000000-0005-0000-0000-00007DA00000}"/>
    <cellStyle name="Normal 4 2 3 4 5" xfId="41064" xr:uid="{00000000-0005-0000-0000-00007EA00000}"/>
    <cellStyle name="Normal 4 2 3 4 5 2" xfId="41065" xr:uid="{00000000-0005-0000-0000-00007FA00000}"/>
    <cellStyle name="Normal 4 2 3 4 5 3" xfId="41066" xr:uid="{00000000-0005-0000-0000-000080A00000}"/>
    <cellStyle name="Normal 4 2 3 4 5 4" xfId="41067" xr:uid="{00000000-0005-0000-0000-000081A00000}"/>
    <cellStyle name="Normal 4 2 3 4 5 5" xfId="41068" xr:uid="{00000000-0005-0000-0000-000082A00000}"/>
    <cellStyle name="Normal 4 2 3 4 6" xfId="41069" xr:uid="{00000000-0005-0000-0000-000083A00000}"/>
    <cellStyle name="Normal 4 2 3 4 6 2" xfId="41070" xr:uid="{00000000-0005-0000-0000-000084A00000}"/>
    <cellStyle name="Normal 4 2 3 4 6 3" xfId="41071" xr:uid="{00000000-0005-0000-0000-000085A00000}"/>
    <cellStyle name="Normal 4 2 3 4 6 4" xfId="41072" xr:uid="{00000000-0005-0000-0000-000086A00000}"/>
    <cellStyle name="Normal 4 2 3 4 6 5" xfId="41073" xr:uid="{00000000-0005-0000-0000-000087A00000}"/>
    <cellStyle name="Normal 4 2 3 4 7" xfId="41074" xr:uid="{00000000-0005-0000-0000-000088A00000}"/>
    <cellStyle name="Normal 4 2 3 4 8" xfId="41075" xr:uid="{00000000-0005-0000-0000-000089A00000}"/>
    <cellStyle name="Normal 4 2 3 4 9" xfId="41076" xr:uid="{00000000-0005-0000-0000-00008AA00000}"/>
    <cellStyle name="Normal 4 2 3 40" xfId="41077" xr:uid="{00000000-0005-0000-0000-00008BA00000}"/>
    <cellStyle name="Normal 4 2 3 41" xfId="41078" xr:uid="{00000000-0005-0000-0000-00008CA00000}"/>
    <cellStyle name="Normal 4 2 3 42" xfId="41079" xr:uid="{00000000-0005-0000-0000-00008DA00000}"/>
    <cellStyle name="Normal 4 2 3 43" xfId="41080" xr:uid="{00000000-0005-0000-0000-00008EA00000}"/>
    <cellStyle name="Normal 4 2 3 44" xfId="41081" xr:uid="{00000000-0005-0000-0000-00008FA00000}"/>
    <cellStyle name="Normal 4 2 3 45" xfId="41082" xr:uid="{00000000-0005-0000-0000-000090A00000}"/>
    <cellStyle name="Normal 4 2 3 46" xfId="41083" xr:uid="{00000000-0005-0000-0000-000091A00000}"/>
    <cellStyle name="Normal 4 2 3 47" xfId="41084" xr:uid="{00000000-0005-0000-0000-000092A00000}"/>
    <cellStyle name="Normal 4 2 3 48" xfId="41085" xr:uid="{00000000-0005-0000-0000-000093A00000}"/>
    <cellStyle name="Normal 4 2 3 49" xfId="41086" xr:uid="{00000000-0005-0000-0000-000094A00000}"/>
    <cellStyle name="Normal 4 2 3 5" xfId="41087" xr:uid="{00000000-0005-0000-0000-000095A00000}"/>
    <cellStyle name="Normal 4 2 3 5 10" xfId="41088" xr:uid="{00000000-0005-0000-0000-000096A00000}"/>
    <cellStyle name="Normal 4 2 3 5 2" xfId="41089" xr:uid="{00000000-0005-0000-0000-000097A00000}"/>
    <cellStyle name="Normal 4 2 3 5 2 2" xfId="41090" xr:uid="{00000000-0005-0000-0000-000098A00000}"/>
    <cellStyle name="Normal 4 2 3 5 2 2 2" xfId="41091" xr:uid="{00000000-0005-0000-0000-000099A00000}"/>
    <cellStyle name="Normal 4 2 3 5 2 2 3" xfId="41092" xr:uid="{00000000-0005-0000-0000-00009AA00000}"/>
    <cellStyle name="Normal 4 2 3 5 2 2 4" xfId="41093" xr:uid="{00000000-0005-0000-0000-00009BA00000}"/>
    <cellStyle name="Normal 4 2 3 5 2 2 5" xfId="41094" xr:uid="{00000000-0005-0000-0000-00009CA00000}"/>
    <cellStyle name="Normal 4 2 3 5 2 3" xfId="41095" xr:uid="{00000000-0005-0000-0000-00009DA00000}"/>
    <cellStyle name="Normal 4 2 3 5 2 3 2" xfId="41096" xr:uid="{00000000-0005-0000-0000-00009EA00000}"/>
    <cellStyle name="Normal 4 2 3 5 2 3 3" xfId="41097" xr:uid="{00000000-0005-0000-0000-00009FA00000}"/>
    <cellStyle name="Normal 4 2 3 5 2 3 4" xfId="41098" xr:uid="{00000000-0005-0000-0000-0000A0A00000}"/>
    <cellStyle name="Normal 4 2 3 5 2 3 5" xfId="41099" xr:uid="{00000000-0005-0000-0000-0000A1A00000}"/>
    <cellStyle name="Normal 4 2 3 5 2 4" xfId="41100" xr:uid="{00000000-0005-0000-0000-0000A2A00000}"/>
    <cellStyle name="Normal 4 2 3 5 2 4 2" xfId="41101" xr:uid="{00000000-0005-0000-0000-0000A3A00000}"/>
    <cellStyle name="Normal 4 2 3 5 2 4 3" xfId="41102" xr:uid="{00000000-0005-0000-0000-0000A4A00000}"/>
    <cellStyle name="Normal 4 2 3 5 2 4 4" xfId="41103" xr:uid="{00000000-0005-0000-0000-0000A5A00000}"/>
    <cellStyle name="Normal 4 2 3 5 2 4 5" xfId="41104" xr:uid="{00000000-0005-0000-0000-0000A6A00000}"/>
    <cellStyle name="Normal 4 2 3 5 2 5" xfId="41105" xr:uid="{00000000-0005-0000-0000-0000A7A00000}"/>
    <cellStyle name="Normal 4 2 3 5 2 5 2" xfId="41106" xr:uid="{00000000-0005-0000-0000-0000A8A00000}"/>
    <cellStyle name="Normal 4 2 3 5 2 5 3" xfId="41107" xr:uid="{00000000-0005-0000-0000-0000A9A00000}"/>
    <cellStyle name="Normal 4 2 3 5 2 5 4" xfId="41108" xr:uid="{00000000-0005-0000-0000-0000AAA00000}"/>
    <cellStyle name="Normal 4 2 3 5 2 5 5" xfId="41109" xr:uid="{00000000-0005-0000-0000-0000ABA00000}"/>
    <cellStyle name="Normal 4 2 3 5 2 6" xfId="41110" xr:uid="{00000000-0005-0000-0000-0000ACA00000}"/>
    <cellStyle name="Normal 4 2 3 5 2 7" xfId="41111" xr:uid="{00000000-0005-0000-0000-0000ADA00000}"/>
    <cellStyle name="Normal 4 2 3 5 2 8" xfId="41112" xr:uid="{00000000-0005-0000-0000-0000AEA00000}"/>
    <cellStyle name="Normal 4 2 3 5 2 9" xfId="41113" xr:uid="{00000000-0005-0000-0000-0000AFA00000}"/>
    <cellStyle name="Normal 4 2 3 5 3" xfId="41114" xr:uid="{00000000-0005-0000-0000-0000B0A00000}"/>
    <cellStyle name="Normal 4 2 3 5 3 2" xfId="41115" xr:uid="{00000000-0005-0000-0000-0000B1A00000}"/>
    <cellStyle name="Normal 4 2 3 5 3 3" xfId="41116" xr:uid="{00000000-0005-0000-0000-0000B2A00000}"/>
    <cellStyle name="Normal 4 2 3 5 3 4" xfId="41117" xr:uid="{00000000-0005-0000-0000-0000B3A00000}"/>
    <cellStyle name="Normal 4 2 3 5 3 5" xfId="41118" xr:uid="{00000000-0005-0000-0000-0000B4A00000}"/>
    <cellStyle name="Normal 4 2 3 5 4" xfId="41119" xr:uid="{00000000-0005-0000-0000-0000B5A00000}"/>
    <cellStyle name="Normal 4 2 3 5 4 2" xfId="41120" xr:uid="{00000000-0005-0000-0000-0000B6A00000}"/>
    <cellStyle name="Normal 4 2 3 5 4 3" xfId="41121" xr:uid="{00000000-0005-0000-0000-0000B7A00000}"/>
    <cellStyle name="Normal 4 2 3 5 4 4" xfId="41122" xr:uid="{00000000-0005-0000-0000-0000B8A00000}"/>
    <cellStyle name="Normal 4 2 3 5 4 5" xfId="41123" xr:uid="{00000000-0005-0000-0000-0000B9A00000}"/>
    <cellStyle name="Normal 4 2 3 5 5" xfId="41124" xr:uid="{00000000-0005-0000-0000-0000BAA00000}"/>
    <cellStyle name="Normal 4 2 3 5 5 2" xfId="41125" xr:uid="{00000000-0005-0000-0000-0000BBA00000}"/>
    <cellStyle name="Normal 4 2 3 5 5 3" xfId="41126" xr:uid="{00000000-0005-0000-0000-0000BCA00000}"/>
    <cellStyle name="Normal 4 2 3 5 5 4" xfId="41127" xr:uid="{00000000-0005-0000-0000-0000BDA00000}"/>
    <cellStyle name="Normal 4 2 3 5 5 5" xfId="41128" xr:uid="{00000000-0005-0000-0000-0000BEA00000}"/>
    <cellStyle name="Normal 4 2 3 5 6" xfId="41129" xr:uid="{00000000-0005-0000-0000-0000BFA00000}"/>
    <cellStyle name="Normal 4 2 3 5 6 2" xfId="41130" xr:uid="{00000000-0005-0000-0000-0000C0A00000}"/>
    <cellStyle name="Normal 4 2 3 5 6 3" xfId="41131" xr:uid="{00000000-0005-0000-0000-0000C1A00000}"/>
    <cellStyle name="Normal 4 2 3 5 6 4" xfId="41132" xr:uid="{00000000-0005-0000-0000-0000C2A00000}"/>
    <cellStyle name="Normal 4 2 3 5 6 5" xfId="41133" xr:uid="{00000000-0005-0000-0000-0000C3A00000}"/>
    <cellStyle name="Normal 4 2 3 5 7" xfId="41134" xr:uid="{00000000-0005-0000-0000-0000C4A00000}"/>
    <cellStyle name="Normal 4 2 3 5 8" xfId="41135" xr:uid="{00000000-0005-0000-0000-0000C5A00000}"/>
    <cellStyle name="Normal 4 2 3 5 9" xfId="41136" xr:uid="{00000000-0005-0000-0000-0000C6A00000}"/>
    <cellStyle name="Normal 4 2 3 50" xfId="41137" xr:uid="{00000000-0005-0000-0000-0000C7A00000}"/>
    <cellStyle name="Normal 4 2 3 51" xfId="41138" xr:uid="{00000000-0005-0000-0000-0000C8A00000}"/>
    <cellStyle name="Normal 4 2 3 52" xfId="41139" xr:uid="{00000000-0005-0000-0000-0000C9A00000}"/>
    <cellStyle name="Normal 4 2 3 53" xfId="41140" xr:uid="{00000000-0005-0000-0000-0000CAA00000}"/>
    <cellStyle name="Normal 4 2 3 54" xfId="41141" xr:uid="{00000000-0005-0000-0000-0000CBA00000}"/>
    <cellStyle name="Normal 4 2 3 55" xfId="41142" xr:uid="{00000000-0005-0000-0000-0000CCA00000}"/>
    <cellStyle name="Normal 4 2 3 56" xfId="41143" xr:uid="{00000000-0005-0000-0000-0000CDA00000}"/>
    <cellStyle name="Normal 4 2 3 57" xfId="41144" xr:uid="{00000000-0005-0000-0000-0000CEA00000}"/>
    <cellStyle name="Normal 4 2 3 58" xfId="41145" xr:uid="{00000000-0005-0000-0000-0000CFA00000}"/>
    <cellStyle name="Normal 4 2 3 59" xfId="41146" xr:uid="{00000000-0005-0000-0000-0000D0A00000}"/>
    <cellStyle name="Normal 4 2 3 6" xfId="41147" xr:uid="{00000000-0005-0000-0000-0000D1A00000}"/>
    <cellStyle name="Normal 4 2 3 6 10" xfId="41148" xr:uid="{00000000-0005-0000-0000-0000D2A00000}"/>
    <cellStyle name="Normal 4 2 3 6 2" xfId="41149" xr:uid="{00000000-0005-0000-0000-0000D3A00000}"/>
    <cellStyle name="Normal 4 2 3 6 2 2" xfId="41150" xr:uid="{00000000-0005-0000-0000-0000D4A00000}"/>
    <cellStyle name="Normal 4 2 3 6 2 2 2" xfId="41151" xr:uid="{00000000-0005-0000-0000-0000D5A00000}"/>
    <cellStyle name="Normal 4 2 3 6 2 2 3" xfId="41152" xr:uid="{00000000-0005-0000-0000-0000D6A00000}"/>
    <cellStyle name="Normal 4 2 3 6 2 2 4" xfId="41153" xr:uid="{00000000-0005-0000-0000-0000D7A00000}"/>
    <cellStyle name="Normal 4 2 3 6 2 2 5" xfId="41154" xr:uid="{00000000-0005-0000-0000-0000D8A00000}"/>
    <cellStyle name="Normal 4 2 3 6 2 3" xfId="41155" xr:uid="{00000000-0005-0000-0000-0000D9A00000}"/>
    <cellStyle name="Normal 4 2 3 6 2 3 2" xfId="41156" xr:uid="{00000000-0005-0000-0000-0000DAA00000}"/>
    <cellStyle name="Normal 4 2 3 6 2 3 3" xfId="41157" xr:uid="{00000000-0005-0000-0000-0000DBA00000}"/>
    <cellStyle name="Normal 4 2 3 6 2 3 4" xfId="41158" xr:uid="{00000000-0005-0000-0000-0000DCA00000}"/>
    <cellStyle name="Normal 4 2 3 6 2 3 5" xfId="41159" xr:uid="{00000000-0005-0000-0000-0000DDA00000}"/>
    <cellStyle name="Normal 4 2 3 6 2 4" xfId="41160" xr:uid="{00000000-0005-0000-0000-0000DEA00000}"/>
    <cellStyle name="Normal 4 2 3 6 2 4 2" xfId="41161" xr:uid="{00000000-0005-0000-0000-0000DFA00000}"/>
    <cellStyle name="Normal 4 2 3 6 2 4 3" xfId="41162" xr:uid="{00000000-0005-0000-0000-0000E0A00000}"/>
    <cellStyle name="Normal 4 2 3 6 2 4 4" xfId="41163" xr:uid="{00000000-0005-0000-0000-0000E1A00000}"/>
    <cellStyle name="Normal 4 2 3 6 2 4 5" xfId="41164" xr:uid="{00000000-0005-0000-0000-0000E2A00000}"/>
    <cellStyle name="Normal 4 2 3 6 2 5" xfId="41165" xr:uid="{00000000-0005-0000-0000-0000E3A00000}"/>
    <cellStyle name="Normal 4 2 3 6 2 5 2" xfId="41166" xr:uid="{00000000-0005-0000-0000-0000E4A00000}"/>
    <cellStyle name="Normal 4 2 3 6 2 5 3" xfId="41167" xr:uid="{00000000-0005-0000-0000-0000E5A00000}"/>
    <cellStyle name="Normal 4 2 3 6 2 5 4" xfId="41168" xr:uid="{00000000-0005-0000-0000-0000E6A00000}"/>
    <cellStyle name="Normal 4 2 3 6 2 5 5" xfId="41169" xr:uid="{00000000-0005-0000-0000-0000E7A00000}"/>
    <cellStyle name="Normal 4 2 3 6 2 6" xfId="41170" xr:uid="{00000000-0005-0000-0000-0000E8A00000}"/>
    <cellStyle name="Normal 4 2 3 6 2 7" xfId="41171" xr:uid="{00000000-0005-0000-0000-0000E9A00000}"/>
    <cellStyle name="Normal 4 2 3 6 2 8" xfId="41172" xr:uid="{00000000-0005-0000-0000-0000EAA00000}"/>
    <cellStyle name="Normal 4 2 3 6 2 9" xfId="41173" xr:uid="{00000000-0005-0000-0000-0000EBA00000}"/>
    <cellStyle name="Normal 4 2 3 6 3" xfId="41174" xr:uid="{00000000-0005-0000-0000-0000ECA00000}"/>
    <cellStyle name="Normal 4 2 3 6 3 2" xfId="41175" xr:uid="{00000000-0005-0000-0000-0000EDA00000}"/>
    <cellStyle name="Normal 4 2 3 6 3 3" xfId="41176" xr:uid="{00000000-0005-0000-0000-0000EEA00000}"/>
    <cellStyle name="Normal 4 2 3 6 3 4" xfId="41177" xr:uid="{00000000-0005-0000-0000-0000EFA00000}"/>
    <cellStyle name="Normal 4 2 3 6 3 5" xfId="41178" xr:uid="{00000000-0005-0000-0000-0000F0A00000}"/>
    <cellStyle name="Normal 4 2 3 6 4" xfId="41179" xr:uid="{00000000-0005-0000-0000-0000F1A00000}"/>
    <cellStyle name="Normal 4 2 3 6 4 2" xfId="41180" xr:uid="{00000000-0005-0000-0000-0000F2A00000}"/>
    <cellStyle name="Normal 4 2 3 6 4 3" xfId="41181" xr:uid="{00000000-0005-0000-0000-0000F3A00000}"/>
    <cellStyle name="Normal 4 2 3 6 4 4" xfId="41182" xr:uid="{00000000-0005-0000-0000-0000F4A00000}"/>
    <cellStyle name="Normal 4 2 3 6 4 5" xfId="41183" xr:uid="{00000000-0005-0000-0000-0000F5A00000}"/>
    <cellStyle name="Normal 4 2 3 6 5" xfId="41184" xr:uid="{00000000-0005-0000-0000-0000F6A00000}"/>
    <cellStyle name="Normal 4 2 3 6 5 2" xfId="41185" xr:uid="{00000000-0005-0000-0000-0000F7A00000}"/>
    <cellStyle name="Normal 4 2 3 6 5 3" xfId="41186" xr:uid="{00000000-0005-0000-0000-0000F8A00000}"/>
    <cellStyle name="Normal 4 2 3 6 5 4" xfId="41187" xr:uid="{00000000-0005-0000-0000-0000F9A00000}"/>
    <cellStyle name="Normal 4 2 3 6 5 5" xfId="41188" xr:uid="{00000000-0005-0000-0000-0000FAA00000}"/>
    <cellStyle name="Normal 4 2 3 6 6" xfId="41189" xr:uid="{00000000-0005-0000-0000-0000FBA00000}"/>
    <cellStyle name="Normal 4 2 3 6 6 2" xfId="41190" xr:uid="{00000000-0005-0000-0000-0000FCA00000}"/>
    <cellStyle name="Normal 4 2 3 6 6 3" xfId="41191" xr:uid="{00000000-0005-0000-0000-0000FDA00000}"/>
    <cellStyle name="Normal 4 2 3 6 6 4" xfId="41192" xr:uid="{00000000-0005-0000-0000-0000FEA00000}"/>
    <cellStyle name="Normal 4 2 3 6 6 5" xfId="41193" xr:uid="{00000000-0005-0000-0000-0000FFA00000}"/>
    <cellStyle name="Normal 4 2 3 6 7" xfId="41194" xr:uid="{00000000-0005-0000-0000-000000A10000}"/>
    <cellStyle name="Normal 4 2 3 6 8" xfId="41195" xr:uid="{00000000-0005-0000-0000-000001A10000}"/>
    <cellStyle name="Normal 4 2 3 6 9" xfId="41196" xr:uid="{00000000-0005-0000-0000-000002A10000}"/>
    <cellStyle name="Normal 4 2 3 60" xfId="41197" xr:uid="{00000000-0005-0000-0000-000003A10000}"/>
    <cellStyle name="Normal 4 2 3 61" xfId="41198" xr:uid="{00000000-0005-0000-0000-000004A10000}"/>
    <cellStyle name="Normal 4 2 3 62" xfId="41199" xr:uid="{00000000-0005-0000-0000-000005A10000}"/>
    <cellStyle name="Normal 4 2 3 63" xfId="41200" xr:uid="{00000000-0005-0000-0000-000006A10000}"/>
    <cellStyle name="Normal 4 2 3 64" xfId="41201" xr:uid="{00000000-0005-0000-0000-000007A10000}"/>
    <cellStyle name="Normal 4 2 3 65" xfId="41202" xr:uid="{00000000-0005-0000-0000-000008A10000}"/>
    <cellStyle name="Normal 4 2 3 66" xfId="41203" xr:uid="{00000000-0005-0000-0000-000009A10000}"/>
    <cellStyle name="Normal 4 2 3 67" xfId="41204" xr:uid="{00000000-0005-0000-0000-00000AA10000}"/>
    <cellStyle name="Normal 4 2 3 68" xfId="41205" xr:uid="{00000000-0005-0000-0000-00000BA10000}"/>
    <cellStyle name="Normal 4 2 3 69" xfId="41206" xr:uid="{00000000-0005-0000-0000-00000CA10000}"/>
    <cellStyle name="Normal 4 2 3 7" xfId="41207" xr:uid="{00000000-0005-0000-0000-00000DA10000}"/>
    <cellStyle name="Normal 4 2 3 7 10" xfId="41208" xr:uid="{00000000-0005-0000-0000-00000EA10000}"/>
    <cellStyle name="Normal 4 2 3 7 2" xfId="41209" xr:uid="{00000000-0005-0000-0000-00000FA10000}"/>
    <cellStyle name="Normal 4 2 3 7 2 2" xfId="41210" xr:uid="{00000000-0005-0000-0000-000010A10000}"/>
    <cellStyle name="Normal 4 2 3 7 2 2 2" xfId="41211" xr:uid="{00000000-0005-0000-0000-000011A10000}"/>
    <cellStyle name="Normal 4 2 3 7 2 2 3" xfId="41212" xr:uid="{00000000-0005-0000-0000-000012A10000}"/>
    <cellStyle name="Normal 4 2 3 7 2 2 4" xfId="41213" xr:uid="{00000000-0005-0000-0000-000013A10000}"/>
    <cellStyle name="Normal 4 2 3 7 2 2 5" xfId="41214" xr:uid="{00000000-0005-0000-0000-000014A10000}"/>
    <cellStyle name="Normal 4 2 3 7 2 3" xfId="41215" xr:uid="{00000000-0005-0000-0000-000015A10000}"/>
    <cellStyle name="Normal 4 2 3 7 2 3 2" xfId="41216" xr:uid="{00000000-0005-0000-0000-000016A10000}"/>
    <cellStyle name="Normal 4 2 3 7 2 3 3" xfId="41217" xr:uid="{00000000-0005-0000-0000-000017A10000}"/>
    <cellStyle name="Normal 4 2 3 7 2 3 4" xfId="41218" xr:uid="{00000000-0005-0000-0000-000018A10000}"/>
    <cellStyle name="Normal 4 2 3 7 2 3 5" xfId="41219" xr:uid="{00000000-0005-0000-0000-000019A10000}"/>
    <cellStyle name="Normal 4 2 3 7 2 4" xfId="41220" xr:uid="{00000000-0005-0000-0000-00001AA10000}"/>
    <cellStyle name="Normal 4 2 3 7 2 4 2" xfId="41221" xr:uid="{00000000-0005-0000-0000-00001BA10000}"/>
    <cellStyle name="Normal 4 2 3 7 2 4 3" xfId="41222" xr:uid="{00000000-0005-0000-0000-00001CA10000}"/>
    <cellStyle name="Normal 4 2 3 7 2 4 4" xfId="41223" xr:uid="{00000000-0005-0000-0000-00001DA10000}"/>
    <cellStyle name="Normal 4 2 3 7 2 4 5" xfId="41224" xr:uid="{00000000-0005-0000-0000-00001EA10000}"/>
    <cellStyle name="Normal 4 2 3 7 2 5" xfId="41225" xr:uid="{00000000-0005-0000-0000-00001FA10000}"/>
    <cellStyle name="Normal 4 2 3 7 2 5 2" xfId="41226" xr:uid="{00000000-0005-0000-0000-000020A10000}"/>
    <cellStyle name="Normal 4 2 3 7 2 5 3" xfId="41227" xr:uid="{00000000-0005-0000-0000-000021A10000}"/>
    <cellStyle name="Normal 4 2 3 7 2 5 4" xfId="41228" xr:uid="{00000000-0005-0000-0000-000022A10000}"/>
    <cellStyle name="Normal 4 2 3 7 2 5 5" xfId="41229" xr:uid="{00000000-0005-0000-0000-000023A10000}"/>
    <cellStyle name="Normal 4 2 3 7 2 6" xfId="41230" xr:uid="{00000000-0005-0000-0000-000024A10000}"/>
    <cellStyle name="Normal 4 2 3 7 2 7" xfId="41231" xr:uid="{00000000-0005-0000-0000-000025A10000}"/>
    <cellStyle name="Normal 4 2 3 7 2 8" xfId="41232" xr:uid="{00000000-0005-0000-0000-000026A10000}"/>
    <cellStyle name="Normal 4 2 3 7 2 9" xfId="41233" xr:uid="{00000000-0005-0000-0000-000027A10000}"/>
    <cellStyle name="Normal 4 2 3 7 3" xfId="41234" xr:uid="{00000000-0005-0000-0000-000028A10000}"/>
    <cellStyle name="Normal 4 2 3 7 3 2" xfId="41235" xr:uid="{00000000-0005-0000-0000-000029A10000}"/>
    <cellStyle name="Normal 4 2 3 7 3 3" xfId="41236" xr:uid="{00000000-0005-0000-0000-00002AA10000}"/>
    <cellStyle name="Normal 4 2 3 7 3 4" xfId="41237" xr:uid="{00000000-0005-0000-0000-00002BA10000}"/>
    <cellStyle name="Normal 4 2 3 7 3 5" xfId="41238" xr:uid="{00000000-0005-0000-0000-00002CA10000}"/>
    <cellStyle name="Normal 4 2 3 7 4" xfId="41239" xr:uid="{00000000-0005-0000-0000-00002DA10000}"/>
    <cellStyle name="Normal 4 2 3 7 4 2" xfId="41240" xr:uid="{00000000-0005-0000-0000-00002EA10000}"/>
    <cellStyle name="Normal 4 2 3 7 4 3" xfId="41241" xr:uid="{00000000-0005-0000-0000-00002FA10000}"/>
    <cellStyle name="Normal 4 2 3 7 4 4" xfId="41242" xr:uid="{00000000-0005-0000-0000-000030A10000}"/>
    <cellStyle name="Normal 4 2 3 7 4 5" xfId="41243" xr:uid="{00000000-0005-0000-0000-000031A10000}"/>
    <cellStyle name="Normal 4 2 3 7 5" xfId="41244" xr:uid="{00000000-0005-0000-0000-000032A10000}"/>
    <cellStyle name="Normal 4 2 3 7 5 2" xfId="41245" xr:uid="{00000000-0005-0000-0000-000033A10000}"/>
    <cellStyle name="Normal 4 2 3 7 5 3" xfId="41246" xr:uid="{00000000-0005-0000-0000-000034A10000}"/>
    <cellStyle name="Normal 4 2 3 7 5 4" xfId="41247" xr:uid="{00000000-0005-0000-0000-000035A10000}"/>
    <cellStyle name="Normal 4 2 3 7 5 5" xfId="41248" xr:uid="{00000000-0005-0000-0000-000036A10000}"/>
    <cellStyle name="Normal 4 2 3 7 6" xfId="41249" xr:uid="{00000000-0005-0000-0000-000037A10000}"/>
    <cellStyle name="Normal 4 2 3 7 6 2" xfId="41250" xr:uid="{00000000-0005-0000-0000-000038A10000}"/>
    <cellStyle name="Normal 4 2 3 7 6 3" xfId="41251" xr:uid="{00000000-0005-0000-0000-000039A10000}"/>
    <cellStyle name="Normal 4 2 3 7 6 4" xfId="41252" xr:uid="{00000000-0005-0000-0000-00003AA10000}"/>
    <cellStyle name="Normal 4 2 3 7 6 5" xfId="41253" xr:uid="{00000000-0005-0000-0000-00003BA10000}"/>
    <cellStyle name="Normal 4 2 3 7 7" xfId="41254" xr:uid="{00000000-0005-0000-0000-00003CA10000}"/>
    <cellStyle name="Normal 4 2 3 7 8" xfId="41255" xr:uid="{00000000-0005-0000-0000-00003DA10000}"/>
    <cellStyle name="Normal 4 2 3 7 9" xfId="41256" xr:uid="{00000000-0005-0000-0000-00003EA10000}"/>
    <cellStyle name="Normal 4 2 3 70" xfId="41257" xr:uid="{00000000-0005-0000-0000-00003FA10000}"/>
    <cellStyle name="Normal 4 2 3 71" xfId="41258" xr:uid="{00000000-0005-0000-0000-000040A10000}"/>
    <cellStyle name="Normal 4 2 3 72" xfId="41259" xr:uid="{00000000-0005-0000-0000-000041A10000}"/>
    <cellStyle name="Normal 4 2 3 73" xfId="41260" xr:uid="{00000000-0005-0000-0000-000042A10000}"/>
    <cellStyle name="Normal 4 2 3 74" xfId="41261" xr:uid="{00000000-0005-0000-0000-000043A10000}"/>
    <cellStyle name="Normal 4 2 3 75" xfId="41262" xr:uid="{00000000-0005-0000-0000-000044A10000}"/>
    <cellStyle name="Normal 4 2 3 76" xfId="41263" xr:uid="{00000000-0005-0000-0000-000045A10000}"/>
    <cellStyle name="Normal 4 2 3 77" xfId="41264" xr:uid="{00000000-0005-0000-0000-000046A10000}"/>
    <cellStyle name="Normal 4 2 3 78" xfId="41265" xr:uid="{00000000-0005-0000-0000-000047A10000}"/>
    <cellStyle name="Normal 4 2 3 79" xfId="41266" xr:uid="{00000000-0005-0000-0000-000048A10000}"/>
    <cellStyle name="Normal 4 2 3 8" xfId="41267" xr:uid="{00000000-0005-0000-0000-000049A10000}"/>
    <cellStyle name="Normal 4 2 3 8 10" xfId="41268" xr:uid="{00000000-0005-0000-0000-00004AA10000}"/>
    <cellStyle name="Normal 4 2 3 8 2" xfId="41269" xr:uid="{00000000-0005-0000-0000-00004BA10000}"/>
    <cellStyle name="Normal 4 2 3 8 2 2" xfId="41270" xr:uid="{00000000-0005-0000-0000-00004CA10000}"/>
    <cellStyle name="Normal 4 2 3 8 2 2 2" xfId="41271" xr:uid="{00000000-0005-0000-0000-00004DA10000}"/>
    <cellStyle name="Normal 4 2 3 8 2 2 3" xfId="41272" xr:uid="{00000000-0005-0000-0000-00004EA10000}"/>
    <cellStyle name="Normal 4 2 3 8 2 2 4" xfId="41273" xr:uid="{00000000-0005-0000-0000-00004FA10000}"/>
    <cellStyle name="Normal 4 2 3 8 2 2 5" xfId="41274" xr:uid="{00000000-0005-0000-0000-000050A10000}"/>
    <cellStyle name="Normal 4 2 3 8 2 3" xfId="41275" xr:uid="{00000000-0005-0000-0000-000051A10000}"/>
    <cellStyle name="Normal 4 2 3 8 2 3 2" xfId="41276" xr:uid="{00000000-0005-0000-0000-000052A10000}"/>
    <cellStyle name="Normal 4 2 3 8 2 3 3" xfId="41277" xr:uid="{00000000-0005-0000-0000-000053A10000}"/>
    <cellStyle name="Normal 4 2 3 8 2 3 4" xfId="41278" xr:uid="{00000000-0005-0000-0000-000054A10000}"/>
    <cellStyle name="Normal 4 2 3 8 2 3 5" xfId="41279" xr:uid="{00000000-0005-0000-0000-000055A10000}"/>
    <cellStyle name="Normal 4 2 3 8 2 4" xfId="41280" xr:uid="{00000000-0005-0000-0000-000056A10000}"/>
    <cellStyle name="Normal 4 2 3 8 2 4 2" xfId="41281" xr:uid="{00000000-0005-0000-0000-000057A10000}"/>
    <cellStyle name="Normal 4 2 3 8 2 4 3" xfId="41282" xr:uid="{00000000-0005-0000-0000-000058A10000}"/>
    <cellStyle name="Normal 4 2 3 8 2 4 4" xfId="41283" xr:uid="{00000000-0005-0000-0000-000059A10000}"/>
    <cellStyle name="Normal 4 2 3 8 2 4 5" xfId="41284" xr:uid="{00000000-0005-0000-0000-00005AA10000}"/>
    <cellStyle name="Normal 4 2 3 8 2 5" xfId="41285" xr:uid="{00000000-0005-0000-0000-00005BA10000}"/>
    <cellStyle name="Normal 4 2 3 8 2 5 2" xfId="41286" xr:uid="{00000000-0005-0000-0000-00005CA10000}"/>
    <cellStyle name="Normal 4 2 3 8 2 5 3" xfId="41287" xr:uid="{00000000-0005-0000-0000-00005DA10000}"/>
    <cellStyle name="Normal 4 2 3 8 2 5 4" xfId="41288" xr:uid="{00000000-0005-0000-0000-00005EA10000}"/>
    <cellStyle name="Normal 4 2 3 8 2 5 5" xfId="41289" xr:uid="{00000000-0005-0000-0000-00005FA10000}"/>
    <cellStyle name="Normal 4 2 3 8 2 6" xfId="41290" xr:uid="{00000000-0005-0000-0000-000060A10000}"/>
    <cellStyle name="Normal 4 2 3 8 2 7" xfId="41291" xr:uid="{00000000-0005-0000-0000-000061A10000}"/>
    <cellStyle name="Normal 4 2 3 8 2 8" xfId="41292" xr:uid="{00000000-0005-0000-0000-000062A10000}"/>
    <cellStyle name="Normal 4 2 3 8 2 9" xfId="41293" xr:uid="{00000000-0005-0000-0000-000063A10000}"/>
    <cellStyle name="Normal 4 2 3 8 3" xfId="41294" xr:uid="{00000000-0005-0000-0000-000064A10000}"/>
    <cellStyle name="Normal 4 2 3 8 3 2" xfId="41295" xr:uid="{00000000-0005-0000-0000-000065A10000}"/>
    <cellStyle name="Normal 4 2 3 8 3 3" xfId="41296" xr:uid="{00000000-0005-0000-0000-000066A10000}"/>
    <cellStyle name="Normal 4 2 3 8 3 4" xfId="41297" xr:uid="{00000000-0005-0000-0000-000067A10000}"/>
    <cellStyle name="Normal 4 2 3 8 3 5" xfId="41298" xr:uid="{00000000-0005-0000-0000-000068A10000}"/>
    <cellStyle name="Normal 4 2 3 8 4" xfId="41299" xr:uid="{00000000-0005-0000-0000-000069A10000}"/>
    <cellStyle name="Normal 4 2 3 8 4 2" xfId="41300" xr:uid="{00000000-0005-0000-0000-00006AA10000}"/>
    <cellStyle name="Normal 4 2 3 8 4 3" xfId="41301" xr:uid="{00000000-0005-0000-0000-00006BA10000}"/>
    <cellStyle name="Normal 4 2 3 8 4 4" xfId="41302" xr:uid="{00000000-0005-0000-0000-00006CA10000}"/>
    <cellStyle name="Normal 4 2 3 8 4 5" xfId="41303" xr:uid="{00000000-0005-0000-0000-00006DA10000}"/>
    <cellStyle name="Normal 4 2 3 8 5" xfId="41304" xr:uid="{00000000-0005-0000-0000-00006EA10000}"/>
    <cellStyle name="Normal 4 2 3 8 5 2" xfId="41305" xr:uid="{00000000-0005-0000-0000-00006FA10000}"/>
    <cellStyle name="Normal 4 2 3 8 5 3" xfId="41306" xr:uid="{00000000-0005-0000-0000-000070A10000}"/>
    <cellStyle name="Normal 4 2 3 8 5 4" xfId="41307" xr:uid="{00000000-0005-0000-0000-000071A10000}"/>
    <cellStyle name="Normal 4 2 3 8 5 5" xfId="41308" xr:uid="{00000000-0005-0000-0000-000072A10000}"/>
    <cellStyle name="Normal 4 2 3 8 6" xfId="41309" xr:uid="{00000000-0005-0000-0000-000073A10000}"/>
    <cellStyle name="Normal 4 2 3 8 6 2" xfId="41310" xr:uid="{00000000-0005-0000-0000-000074A10000}"/>
    <cellStyle name="Normal 4 2 3 8 6 3" xfId="41311" xr:uid="{00000000-0005-0000-0000-000075A10000}"/>
    <cellStyle name="Normal 4 2 3 8 6 4" xfId="41312" xr:uid="{00000000-0005-0000-0000-000076A10000}"/>
    <cellStyle name="Normal 4 2 3 8 6 5" xfId="41313" xr:uid="{00000000-0005-0000-0000-000077A10000}"/>
    <cellStyle name="Normal 4 2 3 8 7" xfId="41314" xr:uid="{00000000-0005-0000-0000-000078A10000}"/>
    <cellStyle name="Normal 4 2 3 8 8" xfId="41315" xr:uid="{00000000-0005-0000-0000-000079A10000}"/>
    <cellStyle name="Normal 4 2 3 8 9" xfId="41316" xr:uid="{00000000-0005-0000-0000-00007AA10000}"/>
    <cellStyle name="Normal 4 2 3 80" xfId="41317" xr:uid="{00000000-0005-0000-0000-00007BA10000}"/>
    <cellStyle name="Normal 4 2 3 81" xfId="41318" xr:uid="{00000000-0005-0000-0000-00007CA10000}"/>
    <cellStyle name="Normal 4 2 3 82" xfId="41319" xr:uid="{00000000-0005-0000-0000-00007DA10000}"/>
    <cellStyle name="Normal 4 2 3 83" xfId="41320" xr:uid="{00000000-0005-0000-0000-00007EA10000}"/>
    <cellStyle name="Normal 4 2 3 84" xfId="41321" xr:uid="{00000000-0005-0000-0000-00007FA10000}"/>
    <cellStyle name="Normal 4 2 3 85" xfId="41322" xr:uid="{00000000-0005-0000-0000-000080A10000}"/>
    <cellStyle name="Normal 4 2 3 86" xfId="41323" xr:uid="{00000000-0005-0000-0000-000081A10000}"/>
    <cellStyle name="Normal 4 2 3 87" xfId="41324" xr:uid="{00000000-0005-0000-0000-000082A10000}"/>
    <cellStyle name="Normal 4 2 3 88" xfId="41325" xr:uid="{00000000-0005-0000-0000-000083A10000}"/>
    <cellStyle name="Normal 4 2 3 89" xfId="41326" xr:uid="{00000000-0005-0000-0000-000084A10000}"/>
    <cellStyle name="Normal 4 2 3 9" xfId="41327" xr:uid="{00000000-0005-0000-0000-000085A10000}"/>
    <cellStyle name="Normal 4 2 3 9 10" xfId="41328" xr:uid="{00000000-0005-0000-0000-000086A10000}"/>
    <cellStyle name="Normal 4 2 3 9 2" xfId="41329" xr:uid="{00000000-0005-0000-0000-000087A10000}"/>
    <cellStyle name="Normal 4 2 3 9 2 2" xfId="41330" xr:uid="{00000000-0005-0000-0000-000088A10000}"/>
    <cellStyle name="Normal 4 2 3 9 2 2 2" xfId="41331" xr:uid="{00000000-0005-0000-0000-000089A10000}"/>
    <cellStyle name="Normal 4 2 3 9 2 2 3" xfId="41332" xr:uid="{00000000-0005-0000-0000-00008AA10000}"/>
    <cellStyle name="Normal 4 2 3 9 2 2 4" xfId="41333" xr:uid="{00000000-0005-0000-0000-00008BA10000}"/>
    <cellStyle name="Normal 4 2 3 9 2 2 5" xfId="41334" xr:uid="{00000000-0005-0000-0000-00008CA10000}"/>
    <cellStyle name="Normal 4 2 3 9 2 3" xfId="41335" xr:uid="{00000000-0005-0000-0000-00008DA10000}"/>
    <cellStyle name="Normal 4 2 3 9 2 3 2" xfId="41336" xr:uid="{00000000-0005-0000-0000-00008EA10000}"/>
    <cellStyle name="Normal 4 2 3 9 2 3 3" xfId="41337" xr:uid="{00000000-0005-0000-0000-00008FA10000}"/>
    <cellStyle name="Normal 4 2 3 9 2 3 4" xfId="41338" xr:uid="{00000000-0005-0000-0000-000090A10000}"/>
    <cellStyle name="Normal 4 2 3 9 2 3 5" xfId="41339" xr:uid="{00000000-0005-0000-0000-000091A10000}"/>
    <cellStyle name="Normal 4 2 3 9 2 4" xfId="41340" xr:uid="{00000000-0005-0000-0000-000092A10000}"/>
    <cellStyle name="Normal 4 2 3 9 2 4 2" xfId="41341" xr:uid="{00000000-0005-0000-0000-000093A10000}"/>
    <cellStyle name="Normal 4 2 3 9 2 4 3" xfId="41342" xr:uid="{00000000-0005-0000-0000-000094A10000}"/>
    <cellStyle name="Normal 4 2 3 9 2 4 4" xfId="41343" xr:uid="{00000000-0005-0000-0000-000095A10000}"/>
    <cellStyle name="Normal 4 2 3 9 2 4 5" xfId="41344" xr:uid="{00000000-0005-0000-0000-000096A10000}"/>
    <cellStyle name="Normal 4 2 3 9 2 5" xfId="41345" xr:uid="{00000000-0005-0000-0000-000097A10000}"/>
    <cellStyle name="Normal 4 2 3 9 2 5 2" xfId="41346" xr:uid="{00000000-0005-0000-0000-000098A10000}"/>
    <cellStyle name="Normal 4 2 3 9 2 5 3" xfId="41347" xr:uid="{00000000-0005-0000-0000-000099A10000}"/>
    <cellStyle name="Normal 4 2 3 9 2 5 4" xfId="41348" xr:uid="{00000000-0005-0000-0000-00009AA10000}"/>
    <cellStyle name="Normal 4 2 3 9 2 5 5" xfId="41349" xr:uid="{00000000-0005-0000-0000-00009BA10000}"/>
    <cellStyle name="Normal 4 2 3 9 2 6" xfId="41350" xr:uid="{00000000-0005-0000-0000-00009CA10000}"/>
    <cellStyle name="Normal 4 2 3 9 2 7" xfId="41351" xr:uid="{00000000-0005-0000-0000-00009DA10000}"/>
    <cellStyle name="Normal 4 2 3 9 2 8" xfId="41352" xr:uid="{00000000-0005-0000-0000-00009EA10000}"/>
    <cellStyle name="Normal 4 2 3 9 2 9" xfId="41353" xr:uid="{00000000-0005-0000-0000-00009FA10000}"/>
    <cellStyle name="Normal 4 2 3 9 3" xfId="41354" xr:uid="{00000000-0005-0000-0000-0000A0A10000}"/>
    <cellStyle name="Normal 4 2 3 9 3 2" xfId="41355" xr:uid="{00000000-0005-0000-0000-0000A1A10000}"/>
    <cellStyle name="Normal 4 2 3 9 3 3" xfId="41356" xr:uid="{00000000-0005-0000-0000-0000A2A10000}"/>
    <cellStyle name="Normal 4 2 3 9 3 4" xfId="41357" xr:uid="{00000000-0005-0000-0000-0000A3A10000}"/>
    <cellStyle name="Normal 4 2 3 9 3 5" xfId="41358" xr:uid="{00000000-0005-0000-0000-0000A4A10000}"/>
    <cellStyle name="Normal 4 2 3 9 4" xfId="41359" xr:uid="{00000000-0005-0000-0000-0000A5A10000}"/>
    <cellStyle name="Normal 4 2 3 9 4 2" xfId="41360" xr:uid="{00000000-0005-0000-0000-0000A6A10000}"/>
    <cellStyle name="Normal 4 2 3 9 4 3" xfId="41361" xr:uid="{00000000-0005-0000-0000-0000A7A10000}"/>
    <cellStyle name="Normal 4 2 3 9 4 4" xfId="41362" xr:uid="{00000000-0005-0000-0000-0000A8A10000}"/>
    <cellStyle name="Normal 4 2 3 9 4 5" xfId="41363" xr:uid="{00000000-0005-0000-0000-0000A9A10000}"/>
    <cellStyle name="Normal 4 2 3 9 5" xfId="41364" xr:uid="{00000000-0005-0000-0000-0000AAA10000}"/>
    <cellStyle name="Normal 4 2 3 9 5 2" xfId="41365" xr:uid="{00000000-0005-0000-0000-0000ABA10000}"/>
    <cellStyle name="Normal 4 2 3 9 5 3" xfId="41366" xr:uid="{00000000-0005-0000-0000-0000ACA10000}"/>
    <cellStyle name="Normal 4 2 3 9 5 4" xfId="41367" xr:uid="{00000000-0005-0000-0000-0000ADA10000}"/>
    <cellStyle name="Normal 4 2 3 9 5 5" xfId="41368" xr:uid="{00000000-0005-0000-0000-0000AEA10000}"/>
    <cellStyle name="Normal 4 2 3 9 6" xfId="41369" xr:uid="{00000000-0005-0000-0000-0000AFA10000}"/>
    <cellStyle name="Normal 4 2 3 9 6 2" xfId="41370" xr:uid="{00000000-0005-0000-0000-0000B0A10000}"/>
    <cellStyle name="Normal 4 2 3 9 6 3" xfId="41371" xr:uid="{00000000-0005-0000-0000-0000B1A10000}"/>
    <cellStyle name="Normal 4 2 3 9 6 4" xfId="41372" xr:uid="{00000000-0005-0000-0000-0000B2A10000}"/>
    <cellStyle name="Normal 4 2 3 9 6 5" xfId="41373" xr:uid="{00000000-0005-0000-0000-0000B3A10000}"/>
    <cellStyle name="Normal 4 2 3 9 7" xfId="41374" xr:uid="{00000000-0005-0000-0000-0000B4A10000}"/>
    <cellStyle name="Normal 4 2 3 9 8" xfId="41375" xr:uid="{00000000-0005-0000-0000-0000B5A10000}"/>
    <cellStyle name="Normal 4 2 3 9 9" xfId="41376" xr:uid="{00000000-0005-0000-0000-0000B6A10000}"/>
    <cellStyle name="Normal 4 2 3 90" xfId="41377" xr:uid="{00000000-0005-0000-0000-0000B7A10000}"/>
    <cellStyle name="Normal 4 2 3 91" xfId="41378" xr:uid="{00000000-0005-0000-0000-0000B8A10000}"/>
    <cellStyle name="Normal 4 2 3 92" xfId="41379" xr:uid="{00000000-0005-0000-0000-0000B9A10000}"/>
    <cellStyle name="Normal 4 2 3 93" xfId="41380" xr:uid="{00000000-0005-0000-0000-0000BAA10000}"/>
    <cellStyle name="Normal 4 2 3 94" xfId="41381" xr:uid="{00000000-0005-0000-0000-0000BBA10000}"/>
    <cellStyle name="Normal 4 2 3 95" xfId="41382" xr:uid="{00000000-0005-0000-0000-0000BCA10000}"/>
    <cellStyle name="Normal 4 2 3 96" xfId="41383" xr:uid="{00000000-0005-0000-0000-0000BDA10000}"/>
    <cellStyle name="Normal 4 2 3 97" xfId="41384" xr:uid="{00000000-0005-0000-0000-0000BEA10000}"/>
    <cellStyle name="Normal 4 2 3 98" xfId="41385" xr:uid="{00000000-0005-0000-0000-0000BFA10000}"/>
    <cellStyle name="Normal 4 2 3 99" xfId="41386" xr:uid="{00000000-0005-0000-0000-0000C0A10000}"/>
    <cellStyle name="Normal 4 2 30" xfId="41387" xr:uid="{00000000-0005-0000-0000-0000C1A10000}"/>
    <cellStyle name="Normal 4 2 31" xfId="41388" xr:uid="{00000000-0005-0000-0000-0000C2A10000}"/>
    <cellStyle name="Normal 4 2 32" xfId="41389" xr:uid="{00000000-0005-0000-0000-0000C3A10000}"/>
    <cellStyle name="Normal 4 2 33" xfId="41390" xr:uid="{00000000-0005-0000-0000-0000C4A10000}"/>
    <cellStyle name="Normal 4 2 34" xfId="41391" xr:uid="{00000000-0005-0000-0000-0000C5A10000}"/>
    <cellStyle name="Normal 4 2 35" xfId="41392" xr:uid="{00000000-0005-0000-0000-0000C6A10000}"/>
    <cellStyle name="Normal 4 2 36" xfId="41393" xr:uid="{00000000-0005-0000-0000-0000C7A10000}"/>
    <cellStyle name="Normal 4 2 37" xfId="41394" xr:uid="{00000000-0005-0000-0000-0000C8A10000}"/>
    <cellStyle name="Normal 4 2 38" xfId="41395" xr:uid="{00000000-0005-0000-0000-0000C9A10000}"/>
    <cellStyle name="Normal 4 2 39" xfId="41396" xr:uid="{00000000-0005-0000-0000-0000CAA10000}"/>
    <cellStyle name="Normal 4 2 4" xfId="41397" xr:uid="{00000000-0005-0000-0000-0000CBA10000}"/>
    <cellStyle name="Normal 4 2 4 10" xfId="41398" xr:uid="{00000000-0005-0000-0000-0000CCA10000}"/>
    <cellStyle name="Normal 4 2 4 2" xfId="41399" xr:uid="{00000000-0005-0000-0000-0000CDA10000}"/>
    <cellStyle name="Normal 4 2 4 2 2" xfId="41400" xr:uid="{00000000-0005-0000-0000-0000CEA10000}"/>
    <cellStyle name="Normal 4 2 4 2 2 2" xfId="41401" xr:uid="{00000000-0005-0000-0000-0000CFA10000}"/>
    <cellStyle name="Normal 4 2 4 2 2 3" xfId="41402" xr:uid="{00000000-0005-0000-0000-0000D0A10000}"/>
    <cellStyle name="Normal 4 2 4 2 2 4" xfId="41403" xr:uid="{00000000-0005-0000-0000-0000D1A10000}"/>
    <cellStyle name="Normal 4 2 4 2 2 5" xfId="41404" xr:uid="{00000000-0005-0000-0000-0000D2A10000}"/>
    <cellStyle name="Normal 4 2 4 2 3" xfId="41405" xr:uid="{00000000-0005-0000-0000-0000D3A10000}"/>
    <cellStyle name="Normal 4 2 4 2 3 2" xfId="41406" xr:uid="{00000000-0005-0000-0000-0000D4A10000}"/>
    <cellStyle name="Normal 4 2 4 2 3 3" xfId="41407" xr:uid="{00000000-0005-0000-0000-0000D5A10000}"/>
    <cellStyle name="Normal 4 2 4 2 3 4" xfId="41408" xr:uid="{00000000-0005-0000-0000-0000D6A10000}"/>
    <cellStyle name="Normal 4 2 4 2 3 5" xfId="41409" xr:uid="{00000000-0005-0000-0000-0000D7A10000}"/>
    <cellStyle name="Normal 4 2 4 2 4" xfId="41410" xr:uid="{00000000-0005-0000-0000-0000D8A10000}"/>
    <cellStyle name="Normal 4 2 4 2 4 2" xfId="41411" xr:uid="{00000000-0005-0000-0000-0000D9A10000}"/>
    <cellStyle name="Normal 4 2 4 2 4 3" xfId="41412" xr:uid="{00000000-0005-0000-0000-0000DAA10000}"/>
    <cellStyle name="Normal 4 2 4 2 4 4" xfId="41413" xr:uid="{00000000-0005-0000-0000-0000DBA10000}"/>
    <cellStyle name="Normal 4 2 4 2 4 5" xfId="41414" xr:uid="{00000000-0005-0000-0000-0000DCA10000}"/>
    <cellStyle name="Normal 4 2 4 2 5" xfId="41415" xr:uid="{00000000-0005-0000-0000-0000DDA10000}"/>
    <cellStyle name="Normal 4 2 4 2 5 2" xfId="41416" xr:uid="{00000000-0005-0000-0000-0000DEA10000}"/>
    <cellStyle name="Normal 4 2 4 2 5 3" xfId="41417" xr:uid="{00000000-0005-0000-0000-0000DFA10000}"/>
    <cellStyle name="Normal 4 2 4 2 5 4" xfId="41418" xr:uid="{00000000-0005-0000-0000-0000E0A10000}"/>
    <cellStyle name="Normal 4 2 4 2 5 5" xfId="41419" xr:uid="{00000000-0005-0000-0000-0000E1A10000}"/>
    <cellStyle name="Normal 4 2 4 2 6" xfId="41420" xr:uid="{00000000-0005-0000-0000-0000E2A10000}"/>
    <cellStyle name="Normal 4 2 4 2 7" xfId="41421" xr:uid="{00000000-0005-0000-0000-0000E3A10000}"/>
    <cellStyle name="Normal 4 2 4 2 8" xfId="41422" xr:uid="{00000000-0005-0000-0000-0000E4A10000}"/>
    <cellStyle name="Normal 4 2 4 2 9" xfId="41423" xr:uid="{00000000-0005-0000-0000-0000E5A10000}"/>
    <cellStyle name="Normal 4 2 4 3" xfId="41424" xr:uid="{00000000-0005-0000-0000-0000E6A10000}"/>
    <cellStyle name="Normal 4 2 4 3 2" xfId="41425" xr:uid="{00000000-0005-0000-0000-0000E7A10000}"/>
    <cellStyle name="Normal 4 2 4 3 3" xfId="41426" xr:uid="{00000000-0005-0000-0000-0000E8A10000}"/>
    <cellStyle name="Normal 4 2 4 3 4" xfId="41427" xr:uid="{00000000-0005-0000-0000-0000E9A10000}"/>
    <cellStyle name="Normal 4 2 4 3 5" xfId="41428" xr:uid="{00000000-0005-0000-0000-0000EAA10000}"/>
    <cellStyle name="Normal 4 2 4 4" xfId="41429" xr:uid="{00000000-0005-0000-0000-0000EBA10000}"/>
    <cellStyle name="Normal 4 2 4 4 2" xfId="41430" xr:uid="{00000000-0005-0000-0000-0000ECA10000}"/>
    <cellStyle name="Normal 4 2 4 4 3" xfId="41431" xr:uid="{00000000-0005-0000-0000-0000EDA10000}"/>
    <cellStyle name="Normal 4 2 4 4 4" xfId="41432" xr:uid="{00000000-0005-0000-0000-0000EEA10000}"/>
    <cellStyle name="Normal 4 2 4 4 5" xfId="41433" xr:uid="{00000000-0005-0000-0000-0000EFA10000}"/>
    <cellStyle name="Normal 4 2 4 5" xfId="41434" xr:uid="{00000000-0005-0000-0000-0000F0A10000}"/>
    <cellStyle name="Normal 4 2 4 5 2" xfId="41435" xr:uid="{00000000-0005-0000-0000-0000F1A10000}"/>
    <cellStyle name="Normal 4 2 4 5 3" xfId="41436" xr:uid="{00000000-0005-0000-0000-0000F2A10000}"/>
    <cellStyle name="Normal 4 2 4 5 4" xfId="41437" xr:uid="{00000000-0005-0000-0000-0000F3A10000}"/>
    <cellStyle name="Normal 4 2 4 5 5" xfId="41438" xr:uid="{00000000-0005-0000-0000-0000F4A10000}"/>
    <cellStyle name="Normal 4 2 4 6" xfId="41439" xr:uid="{00000000-0005-0000-0000-0000F5A10000}"/>
    <cellStyle name="Normal 4 2 4 6 2" xfId="41440" xr:uid="{00000000-0005-0000-0000-0000F6A10000}"/>
    <cellStyle name="Normal 4 2 4 6 3" xfId="41441" xr:uid="{00000000-0005-0000-0000-0000F7A10000}"/>
    <cellStyle name="Normal 4 2 4 6 4" xfId="41442" xr:uid="{00000000-0005-0000-0000-0000F8A10000}"/>
    <cellStyle name="Normal 4 2 4 6 5" xfId="41443" xr:uid="{00000000-0005-0000-0000-0000F9A10000}"/>
    <cellStyle name="Normal 4 2 4 7" xfId="41444" xr:uid="{00000000-0005-0000-0000-0000FAA10000}"/>
    <cellStyle name="Normal 4 2 4 8" xfId="41445" xr:uid="{00000000-0005-0000-0000-0000FBA10000}"/>
    <cellStyle name="Normal 4 2 4 9" xfId="41446" xr:uid="{00000000-0005-0000-0000-0000FCA10000}"/>
    <cellStyle name="Normal 4 2 40" xfId="41447" xr:uid="{00000000-0005-0000-0000-0000FDA10000}"/>
    <cellStyle name="Normal 4 2 41" xfId="41448" xr:uid="{00000000-0005-0000-0000-0000FEA10000}"/>
    <cellStyle name="Normal 4 2 42" xfId="41449" xr:uid="{00000000-0005-0000-0000-0000FFA10000}"/>
    <cellStyle name="Normal 4 2 43" xfId="41450" xr:uid="{00000000-0005-0000-0000-000000A20000}"/>
    <cellStyle name="Normal 4 2 44" xfId="41451" xr:uid="{00000000-0005-0000-0000-000001A20000}"/>
    <cellStyle name="Normal 4 2 45" xfId="41452" xr:uid="{00000000-0005-0000-0000-000002A20000}"/>
    <cellStyle name="Normal 4 2 46" xfId="41453" xr:uid="{00000000-0005-0000-0000-000003A20000}"/>
    <cellStyle name="Normal 4 2 47" xfId="41454" xr:uid="{00000000-0005-0000-0000-000004A20000}"/>
    <cellStyle name="Normal 4 2 48" xfId="41455" xr:uid="{00000000-0005-0000-0000-000005A20000}"/>
    <cellStyle name="Normal 4 2 49" xfId="41456" xr:uid="{00000000-0005-0000-0000-000006A20000}"/>
    <cellStyle name="Normal 4 2 5" xfId="41457" xr:uid="{00000000-0005-0000-0000-000007A20000}"/>
    <cellStyle name="Normal 4 2 5 10" xfId="41458" xr:uid="{00000000-0005-0000-0000-000008A20000}"/>
    <cellStyle name="Normal 4 2 5 2" xfId="41459" xr:uid="{00000000-0005-0000-0000-000009A20000}"/>
    <cellStyle name="Normal 4 2 5 2 2" xfId="41460" xr:uid="{00000000-0005-0000-0000-00000AA20000}"/>
    <cellStyle name="Normal 4 2 5 2 2 2" xfId="41461" xr:uid="{00000000-0005-0000-0000-00000BA20000}"/>
    <cellStyle name="Normal 4 2 5 2 2 3" xfId="41462" xr:uid="{00000000-0005-0000-0000-00000CA20000}"/>
    <cellStyle name="Normal 4 2 5 2 2 4" xfId="41463" xr:uid="{00000000-0005-0000-0000-00000DA20000}"/>
    <cellStyle name="Normal 4 2 5 2 2 5" xfId="41464" xr:uid="{00000000-0005-0000-0000-00000EA20000}"/>
    <cellStyle name="Normal 4 2 5 2 3" xfId="41465" xr:uid="{00000000-0005-0000-0000-00000FA20000}"/>
    <cellStyle name="Normal 4 2 5 2 3 2" xfId="41466" xr:uid="{00000000-0005-0000-0000-000010A20000}"/>
    <cellStyle name="Normal 4 2 5 2 3 3" xfId="41467" xr:uid="{00000000-0005-0000-0000-000011A20000}"/>
    <cellStyle name="Normal 4 2 5 2 3 4" xfId="41468" xr:uid="{00000000-0005-0000-0000-000012A20000}"/>
    <cellStyle name="Normal 4 2 5 2 3 5" xfId="41469" xr:uid="{00000000-0005-0000-0000-000013A20000}"/>
    <cellStyle name="Normal 4 2 5 2 4" xfId="41470" xr:uid="{00000000-0005-0000-0000-000014A20000}"/>
    <cellStyle name="Normal 4 2 5 2 4 2" xfId="41471" xr:uid="{00000000-0005-0000-0000-000015A20000}"/>
    <cellStyle name="Normal 4 2 5 2 4 3" xfId="41472" xr:uid="{00000000-0005-0000-0000-000016A20000}"/>
    <cellStyle name="Normal 4 2 5 2 4 4" xfId="41473" xr:uid="{00000000-0005-0000-0000-000017A20000}"/>
    <cellStyle name="Normal 4 2 5 2 4 5" xfId="41474" xr:uid="{00000000-0005-0000-0000-000018A20000}"/>
    <cellStyle name="Normal 4 2 5 2 5" xfId="41475" xr:uid="{00000000-0005-0000-0000-000019A20000}"/>
    <cellStyle name="Normal 4 2 5 2 5 2" xfId="41476" xr:uid="{00000000-0005-0000-0000-00001AA20000}"/>
    <cellStyle name="Normal 4 2 5 2 5 3" xfId="41477" xr:uid="{00000000-0005-0000-0000-00001BA20000}"/>
    <cellStyle name="Normal 4 2 5 2 5 4" xfId="41478" xr:uid="{00000000-0005-0000-0000-00001CA20000}"/>
    <cellStyle name="Normal 4 2 5 2 5 5" xfId="41479" xr:uid="{00000000-0005-0000-0000-00001DA20000}"/>
    <cellStyle name="Normal 4 2 5 2 6" xfId="41480" xr:uid="{00000000-0005-0000-0000-00001EA20000}"/>
    <cellStyle name="Normal 4 2 5 2 7" xfId="41481" xr:uid="{00000000-0005-0000-0000-00001FA20000}"/>
    <cellStyle name="Normal 4 2 5 2 8" xfId="41482" xr:uid="{00000000-0005-0000-0000-000020A20000}"/>
    <cellStyle name="Normal 4 2 5 2 9" xfId="41483" xr:uid="{00000000-0005-0000-0000-000021A20000}"/>
    <cellStyle name="Normal 4 2 5 3" xfId="41484" xr:uid="{00000000-0005-0000-0000-000022A20000}"/>
    <cellStyle name="Normal 4 2 5 3 2" xfId="41485" xr:uid="{00000000-0005-0000-0000-000023A20000}"/>
    <cellStyle name="Normal 4 2 5 3 3" xfId="41486" xr:uid="{00000000-0005-0000-0000-000024A20000}"/>
    <cellStyle name="Normal 4 2 5 3 4" xfId="41487" xr:uid="{00000000-0005-0000-0000-000025A20000}"/>
    <cellStyle name="Normal 4 2 5 3 5" xfId="41488" xr:uid="{00000000-0005-0000-0000-000026A20000}"/>
    <cellStyle name="Normal 4 2 5 4" xfId="41489" xr:uid="{00000000-0005-0000-0000-000027A20000}"/>
    <cellStyle name="Normal 4 2 5 4 2" xfId="41490" xr:uid="{00000000-0005-0000-0000-000028A20000}"/>
    <cellStyle name="Normal 4 2 5 4 3" xfId="41491" xr:uid="{00000000-0005-0000-0000-000029A20000}"/>
    <cellStyle name="Normal 4 2 5 4 4" xfId="41492" xr:uid="{00000000-0005-0000-0000-00002AA20000}"/>
    <cellStyle name="Normal 4 2 5 4 5" xfId="41493" xr:uid="{00000000-0005-0000-0000-00002BA20000}"/>
    <cellStyle name="Normal 4 2 5 5" xfId="41494" xr:uid="{00000000-0005-0000-0000-00002CA20000}"/>
    <cellStyle name="Normal 4 2 5 5 2" xfId="41495" xr:uid="{00000000-0005-0000-0000-00002DA20000}"/>
    <cellStyle name="Normal 4 2 5 5 3" xfId="41496" xr:uid="{00000000-0005-0000-0000-00002EA20000}"/>
    <cellStyle name="Normal 4 2 5 5 4" xfId="41497" xr:uid="{00000000-0005-0000-0000-00002FA20000}"/>
    <cellStyle name="Normal 4 2 5 5 5" xfId="41498" xr:uid="{00000000-0005-0000-0000-000030A20000}"/>
    <cellStyle name="Normal 4 2 5 6" xfId="41499" xr:uid="{00000000-0005-0000-0000-000031A20000}"/>
    <cellStyle name="Normal 4 2 5 6 2" xfId="41500" xr:uid="{00000000-0005-0000-0000-000032A20000}"/>
    <cellStyle name="Normal 4 2 5 6 3" xfId="41501" xr:uid="{00000000-0005-0000-0000-000033A20000}"/>
    <cellStyle name="Normal 4 2 5 6 4" xfId="41502" xr:uid="{00000000-0005-0000-0000-000034A20000}"/>
    <cellStyle name="Normal 4 2 5 6 5" xfId="41503" xr:uid="{00000000-0005-0000-0000-000035A20000}"/>
    <cellStyle name="Normal 4 2 5 7" xfId="41504" xr:uid="{00000000-0005-0000-0000-000036A20000}"/>
    <cellStyle name="Normal 4 2 5 8" xfId="41505" xr:uid="{00000000-0005-0000-0000-000037A20000}"/>
    <cellStyle name="Normal 4 2 5 9" xfId="41506" xr:uid="{00000000-0005-0000-0000-000038A20000}"/>
    <cellStyle name="Normal 4 2 50" xfId="41507" xr:uid="{00000000-0005-0000-0000-000039A20000}"/>
    <cellStyle name="Normal 4 2 51" xfId="41508" xr:uid="{00000000-0005-0000-0000-00003AA20000}"/>
    <cellStyle name="Normal 4 2 52" xfId="41509" xr:uid="{00000000-0005-0000-0000-00003BA20000}"/>
    <cellStyle name="Normal 4 2 53" xfId="41510" xr:uid="{00000000-0005-0000-0000-00003CA20000}"/>
    <cellStyle name="Normal 4 2 54" xfId="41511" xr:uid="{00000000-0005-0000-0000-00003DA20000}"/>
    <cellStyle name="Normal 4 2 55" xfId="41512" xr:uid="{00000000-0005-0000-0000-00003EA20000}"/>
    <cellStyle name="Normal 4 2 56" xfId="41513" xr:uid="{00000000-0005-0000-0000-00003FA20000}"/>
    <cellStyle name="Normal 4 2 57" xfId="41514" xr:uid="{00000000-0005-0000-0000-000040A20000}"/>
    <cellStyle name="Normal 4 2 58" xfId="41515" xr:uid="{00000000-0005-0000-0000-000041A20000}"/>
    <cellStyle name="Normal 4 2 59" xfId="41516" xr:uid="{00000000-0005-0000-0000-000042A20000}"/>
    <cellStyle name="Normal 4 2 6" xfId="41517" xr:uid="{00000000-0005-0000-0000-000043A20000}"/>
    <cellStyle name="Normal 4 2 6 10" xfId="41518" xr:uid="{00000000-0005-0000-0000-000044A20000}"/>
    <cellStyle name="Normal 4 2 6 2" xfId="41519" xr:uid="{00000000-0005-0000-0000-000045A20000}"/>
    <cellStyle name="Normal 4 2 6 2 2" xfId="41520" xr:uid="{00000000-0005-0000-0000-000046A20000}"/>
    <cellStyle name="Normal 4 2 6 2 2 2" xfId="41521" xr:uid="{00000000-0005-0000-0000-000047A20000}"/>
    <cellStyle name="Normal 4 2 6 2 2 3" xfId="41522" xr:uid="{00000000-0005-0000-0000-000048A20000}"/>
    <cellStyle name="Normal 4 2 6 2 2 4" xfId="41523" xr:uid="{00000000-0005-0000-0000-000049A20000}"/>
    <cellStyle name="Normal 4 2 6 2 2 5" xfId="41524" xr:uid="{00000000-0005-0000-0000-00004AA20000}"/>
    <cellStyle name="Normal 4 2 6 2 3" xfId="41525" xr:uid="{00000000-0005-0000-0000-00004BA20000}"/>
    <cellStyle name="Normal 4 2 6 2 3 2" xfId="41526" xr:uid="{00000000-0005-0000-0000-00004CA20000}"/>
    <cellStyle name="Normal 4 2 6 2 3 3" xfId="41527" xr:uid="{00000000-0005-0000-0000-00004DA20000}"/>
    <cellStyle name="Normal 4 2 6 2 3 4" xfId="41528" xr:uid="{00000000-0005-0000-0000-00004EA20000}"/>
    <cellStyle name="Normal 4 2 6 2 3 5" xfId="41529" xr:uid="{00000000-0005-0000-0000-00004FA20000}"/>
    <cellStyle name="Normal 4 2 6 2 4" xfId="41530" xr:uid="{00000000-0005-0000-0000-000050A20000}"/>
    <cellStyle name="Normal 4 2 6 2 4 2" xfId="41531" xr:uid="{00000000-0005-0000-0000-000051A20000}"/>
    <cellStyle name="Normal 4 2 6 2 4 3" xfId="41532" xr:uid="{00000000-0005-0000-0000-000052A20000}"/>
    <cellStyle name="Normal 4 2 6 2 4 4" xfId="41533" xr:uid="{00000000-0005-0000-0000-000053A20000}"/>
    <cellStyle name="Normal 4 2 6 2 4 5" xfId="41534" xr:uid="{00000000-0005-0000-0000-000054A20000}"/>
    <cellStyle name="Normal 4 2 6 2 5" xfId="41535" xr:uid="{00000000-0005-0000-0000-000055A20000}"/>
    <cellStyle name="Normal 4 2 6 2 5 2" xfId="41536" xr:uid="{00000000-0005-0000-0000-000056A20000}"/>
    <cellStyle name="Normal 4 2 6 2 5 3" xfId="41537" xr:uid="{00000000-0005-0000-0000-000057A20000}"/>
    <cellStyle name="Normal 4 2 6 2 5 4" xfId="41538" xr:uid="{00000000-0005-0000-0000-000058A20000}"/>
    <cellStyle name="Normal 4 2 6 2 5 5" xfId="41539" xr:uid="{00000000-0005-0000-0000-000059A20000}"/>
    <cellStyle name="Normal 4 2 6 2 6" xfId="41540" xr:uid="{00000000-0005-0000-0000-00005AA20000}"/>
    <cellStyle name="Normal 4 2 6 2 7" xfId="41541" xr:uid="{00000000-0005-0000-0000-00005BA20000}"/>
    <cellStyle name="Normal 4 2 6 2 8" xfId="41542" xr:uid="{00000000-0005-0000-0000-00005CA20000}"/>
    <cellStyle name="Normal 4 2 6 2 9" xfId="41543" xr:uid="{00000000-0005-0000-0000-00005DA20000}"/>
    <cellStyle name="Normal 4 2 6 3" xfId="41544" xr:uid="{00000000-0005-0000-0000-00005EA20000}"/>
    <cellStyle name="Normal 4 2 6 3 2" xfId="41545" xr:uid="{00000000-0005-0000-0000-00005FA20000}"/>
    <cellStyle name="Normal 4 2 6 3 3" xfId="41546" xr:uid="{00000000-0005-0000-0000-000060A20000}"/>
    <cellStyle name="Normal 4 2 6 3 4" xfId="41547" xr:uid="{00000000-0005-0000-0000-000061A20000}"/>
    <cellStyle name="Normal 4 2 6 3 5" xfId="41548" xr:uid="{00000000-0005-0000-0000-000062A20000}"/>
    <cellStyle name="Normal 4 2 6 4" xfId="41549" xr:uid="{00000000-0005-0000-0000-000063A20000}"/>
    <cellStyle name="Normal 4 2 6 4 2" xfId="41550" xr:uid="{00000000-0005-0000-0000-000064A20000}"/>
    <cellStyle name="Normal 4 2 6 4 3" xfId="41551" xr:uid="{00000000-0005-0000-0000-000065A20000}"/>
    <cellStyle name="Normal 4 2 6 4 4" xfId="41552" xr:uid="{00000000-0005-0000-0000-000066A20000}"/>
    <cellStyle name="Normal 4 2 6 4 5" xfId="41553" xr:uid="{00000000-0005-0000-0000-000067A20000}"/>
    <cellStyle name="Normal 4 2 6 5" xfId="41554" xr:uid="{00000000-0005-0000-0000-000068A20000}"/>
    <cellStyle name="Normal 4 2 6 5 2" xfId="41555" xr:uid="{00000000-0005-0000-0000-000069A20000}"/>
    <cellStyle name="Normal 4 2 6 5 3" xfId="41556" xr:uid="{00000000-0005-0000-0000-00006AA20000}"/>
    <cellStyle name="Normal 4 2 6 5 4" xfId="41557" xr:uid="{00000000-0005-0000-0000-00006BA20000}"/>
    <cellStyle name="Normal 4 2 6 5 5" xfId="41558" xr:uid="{00000000-0005-0000-0000-00006CA20000}"/>
    <cellStyle name="Normal 4 2 6 6" xfId="41559" xr:uid="{00000000-0005-0000-0000-00006DA20000}"/>
    <cellStyle name="Normal 4 2 6 6 2" xfId="41560" xr:uid="{00000000-0005-0000-0000-00006EA20000}"/>
    <cellStyle name="Normal 4 2 6 6 3" xfId="41561" xr:uid="{00000000-0005-0000-0000-00006FA20000}"/>
    <cellStyle name="Normal 4 2 6 6 4" xfId="41562" xr:uid="{00000000-0005-0000-0000-000070A20000}"/>
    <cellStyle name="Normal 4 2 6 6 5" xfId="41563" xr:uid="{00000000-0005-0000-0000-000071A20000}"/>
    <cellStyle name="Normal 4 2 6 7" xfId="41564" xr:uid="{00000000-0005-0000-0000-000072A20000}"/>
    <cellStyle name="Normal 4 2 6 8" xfId="41565" xr:uid="{00000000-0005-0000-0000-000073A20000}"/>
    <cellStyle name="Normal 4 2 6 9" xfId="41566" xr:uid="{00000000-0005-0000-0000-000074A20000}"/>
    <cellStyle name="Normal 4 2 60" xfId="41567" xr:uid="{00000000-0005-0000-0000-000075A20000}"/>
    <cellStyle name="Normal 4 2 61" xfId="41568" xr:uid="{00000000-0005-0000-0000-000076A20000}"/>
    <cellStyle name="Normal 4 2 62" xfId="41569" xr:uid="{00000000-0005-0000-0000-000077A20000}"/>
    <cellStyle name="Normal 4 2 63" xfId="41570" xr:uid="{00000000-0005-0000-0000-000078A20000}"/>
    <cellStyle name="Normal 4 2 64" xfId="41571" xr:uid="{00000000-0005-0000-0000-000079A20000}"/>
    <cellStyle name="Normal 4 2 65" xfId="41572" xr:uid="{00000000-0005-0000-0000-00007AA20000}"/>
    <cellStyle name="Normal 4 2 66" xfId="41573" xr:uid="{00000000-0005-0000-0000-00007BA20000}"/>
    <cellStyle name="Normal 4 2 67" xfId="41574" xr:uid="{00000000-0005-0000-0000-00007CA20000}"/>
    <cellStyle name="Normal 4 2 68" xfId="41575" xr:uid="{00000000-0005-0000-0000-00007DA20000}"/>
    <cellStyle name="Normal 4 2 69" xfId="41576" xr:uid="{00000000-0005-0000-0000-00007EA20000}"/>
    <cellStyle name="Normal 4 2 7" xfId="41577" xr:uid="{00000000-0005-0000-0000-00007FA20000}"/>
    <cellStyle name="Normal 4 2 7 10" xfId="41578" xr:uid="{00000000-0005-0000-0000-000080A20000}"/>
    <cellStyle name="Normal 4 2 7 2" xfId="41579" xr:uid="{00000000-0005-0000-0000-000081A20000}"/>
    <cellStyle name="Normal 4 2 7 2 2" xfId="41580" xr:uid="{00000000-0005-0000-0000-000082A20000}"/>
    <cellStyle name="Normal 4 2 7 2 2 2" xfId="41581" xr:uid="{00000000-0005-0000-0000-000083A20000}"/>
    <cellStyle name="Normal 4 2 7 2 2 3" xfId="41582" xr:uid="{00000000-0005-0000-0000-000084A20000}"/>
    <cellStyle name="Normal 4 2 7 2 2 4" xfId="41583" xr:uid="{00000000-0005-0000-0000-000085A20000}"/>
    <cellStyle name="Normal 4 2 7 2 2 5" xfId="41584" xr:uid="{00000000-0005-0000-0000-000086A20000}"/>
    <cellStyle name="Normal 4 2 7 2 3" xfId="41585" xr:uid="{00000000-0005-0000-0000-000087A20000}"/>
    <cellStyle name="Normal 4 2 7 2 3 2" xfId="41586" xr:uid="{00000000-0005-0000-0000-000088A20000}"/>
    <cellStyle name="Normal 4 2 7 2 3 3" xfId="41587" xr:uid="{00000000-0005-0000-0000-000089A20000}"/>
    <cellStyle name="Normal 4 2 7 2 3 4" xfId="41588" xr:uid="{00000000-0005-0000-0000-00008AA20000}"/>
    <cellStyle name="Normal 4 2 7 2 3 5" xfId="41589" xr:uid="{00000000-0005-0000-0000-00008BA20000}"/>
    <cellStyle name="Normal 4 2 7 2 4" xfId="41590" xr:uid="{00000000-0005-0000-0000-00008CA20000}"/>
    <cellStyle name="Normal 4 2 7 2 4 2" xfId="41591" xr:uid="{00000000-0005-0000-0000-00008DA20000}"/>
    <cellStyle name="Normal 4 2 7 2 4 3" xfId="41592" xr:uid="{00000000-0005-0000-0000-00008EA20000}"/>
    <cellStyle name="Normal 4 2 7 2 4 4" xfId="41593" xr:uid="{00000000-0005-0000-0000-00008FA20000}"/>
    <cellStyle name="Normal 4 2 7 2 4 5" xfId="41594" xr:uid="{00000000-0005-0000-0000-000090A20000}"/>
    <cellStyle name="Normal 4 2 7 2 5" xfId="41595" xr:uid="{00000000-0005-0000-0000-000091A20000}"/>
    <cellStyle name="Normal 4 2 7 2 5 2" xfId="41596" xr:uid="{00000000-0005-0000-0000-000092A20000}"/>
    <cellStyle name="Normal 4 2 7 2 5 3" xfId="41597" xr:uid="{00000000-0005-0000-0000-000093A20000}"/>
    <cellStyle name="Normal 4 2 7 2 5 4" xfId="41598" xr:uid="{00000000-0005-0000-0000-000094A20000}"/>
    <cellStyle name="Normal 4 2 7 2 5 5" xfId="41599" xr:uid="{00000000-0005-0000-0000-000095A20000}"/>
    <cellStyle name="Normal 4 2 7 2 6" xfId="41600" xr:uid="{00000000-0005-0000-0000-000096A20000}"/>
    <cellStyle name="Normal 4 2 7 2 7" xfId="41601" xr:uid="{00000000-0005-0000-0000-000097A20000}"/>
    <cellStyle name="Normal 4 2 7 2 8" xfId="41602" xr:uid="{00000000-0005-0000-0000-000098A20000}"/>
    <cellStyle name="Normal 4 2 7 2 9" xfId="41603" xr:uid="{00000000-0005-0000-0000-000099A20000}"/>
    <cellStyle name="Normal 4 2 7 3" xfId="41604" xr:uid="{00000000-0005-0000-0000-00009AA20000}"/>
    <cellStyle name="Normal 4 2 7 3 2" xfId="41605" xr:uid="{00000000-0005-0000-0000-00009BA20000}"/>
    <cellStyle name="Normal 4 2 7 3 3" xfId="41606" xr:uid="{00000000-0005-0000-0000-00009CA20000}"/>
    <cellStyle name="Normal 4 2 7 3 4" xfId="41607" xr:uid="{00000000-0005-0000-0000-00009DA20000}"/>
    <cellStyle name="Normal 4 2 7 3 5" xfId="41608" xr:uid="{00000000-0005-0000-0000-00009EA20000}"/>
    <cellStyle name="Normal 4 2 7 4" xfId="41609" xr:uid="{00000000-0005-0000-0000-00009FA20000}"/>
    <cellStyle name="Normal 4 2 7 4 2" xfId="41610" xr:uid="{00000000-0005-0000-0000-0000A0A20000}"/>
    <cellStyle name="Normal 4 2 7 4 3" xfId="41611" xr:uid="{00000000-0005-0000-0000-0000A1A20000}"/>
    <cellStyle name="Normal 4 2 7 4 4" xfId="41612" xr:uid="{00000000-0005-0000-0000-0000A2A20000}"/>
    <cellStyle name="Normal 4 2 7 4 5" xfId="41613" xr:uid="{00000000-0005-0000-0000-0000A3A20000}"/>
    <cellStyle name="Normal 4 2 7 5" xfId="41614" xr:uid="{00000000-0005-0000-0000-0000A4A20000}"/>
    <cellStyle name="Normal 4 2 7 5 2" xfId="41615" xr:uid="{00000000-0005-0000-0000-0000A5A20000}"/>
    <cellStyle name="Normal 4 2 7 5 3" xfId="41616" xr:uid="{00000000-0005-0000-0000-0000A6A20000}"/>
    <cellStyle name="Normal 4 2 7 5 4" xfId="41617" xr:uid="{00000000-0005-0000-0000-0000A7A20000}"/>
    <cellStyle name="Normal 4 2 7 5 5" xfId="41618" xr:uid="{00000000-0005-0000-0000-0000A8A20000}"/>
    <cellStyle name="Normal 4 2 7 6" xfId="41619" xr:uid="{00000000-0005-0000-0000-0000A9A20000}"/>
    <cellStyle name="Normal 4 2 7 6 2" xfId="41620" xr:uid="{00000000-0005-0000-0000-0000AAA20000}"/>
    <cellStyle name="Normal 4 2 7 6 3" xfId="41621" xr:uid="{00000000-0005-0000-0000-0000ABA20000}"/>
    <cellStyle name="Normal 4 2 7 6 4" xfId="41622" xr:uid="{00000000-0005-0000-0000-0000ACA20000}"/>
    <cellStyle name="Normal 4 2 7 6 5" xfId="41623" xr:uid="{00000000-0005-0000-0000-0000ADA20000}"/>
    <cellStyle name="Normal 4 2 7 7" xfId="41624" xr:uid="{00000000-0005-0000-0000-0000AEA20000}"/>
    <cellStyle name="Normal 4 2 7 8" xfId="41625" xr:uid="{00000000-0005-0000-0000-0000AFA20000}"/>
    <cellStyle name="Normal 4 2 7 9" xfId="41626" xr:uid="{00000000-0005-0000-0000-0000B0A20000}"/>
    <cellStyle name="Normal 4 2 70" xfId="41627" xr:uid="{00000000-0005-0000-0000-0000B1A20000}"/>
    <cellStyle name="Normal 4 2 71" xfId="41628" xr:uid="{00000000-0005-0000-0000-0000B2A20000}"/>
    <cellStyle name="Normal 4 2 72" xfId="41629" xr:uid="{00000000-0005-0000-0000-0000B3A20000}"/>
    <cellStyle name="Normal 4 2 73" xfId="41630" xr:uid="{00000000-0005-0000-0000-0000B4A20000}"/>
    <cellStyle name="Normal 4 2 74" xfId="41631" xr:uid="{00000000-0005-0000-0000-0000B5A20000}"/>
    <cellStyle name="Normal 4 2 75" xfId="41632" xr:uid="{00000000-0005-0000-0000-0000B6A20000}"/>
    <cellStyle name="Normal 4 2 76" xfId="41633" xr:uid="{00000000-0005-0000-0000-0000B7A20000}"/>
    <cellStyle name="Normal 4 2 77" xfId="41634" xr:uid="{00000000-0005-0000-0000-0000B8A20000}"/>
    <cellStyle name="Normal 4 2 78" xfId="41635" xr:uid="{00000000-0005-0000-0000-0000B9A20000}"/>
    <cellStyle name="Normal 4 2 79" xfId="41636" xr:uid="{00000000-0005-0000-0000-0000BAA20000}"/>
    <cellStyle name="Normal 4 2 8" xfId="41637" xr:uid="{00000000-0005-0000-0000-0000BBA20000}"/>
    <cellStyle name="Normal 4 2 8 10" xfId="41638" xr:uid="{00000000-0005-0000-0000-0000BCA20000}"/>
    <cellStyle name="Normal 4 2 8 2" xfId="41639" xr:uid="{00000000-0005-0000-0000-0000BDA20000}"/>
    <cellStyle name="Normal 4 2 8 2 2" xfId="41640" xr:uid="{00000000-0005-0000-0000-0000BEA20000}"/>
    <cellStyle name="Normal 4 2 8 2 2 2" xfId="41641" xr:uid="{00000000-0005-0000-0000-0000BFA20000}"/>
    <cellStyle name="Normal 4 2 8 2 2 3" xfId="41642" xr:uid="{00000000-0005-0000-0000-0000C0A20000}"/>
    <cellStyle name="Normal 4 2 8 2 2 4" xfId="41643" xr:uid="{00000000-0005-0000-0000-0000C1A20000}"/>
    <cellStyle name="Normal 4 2 8 2 2 5" xfId="41644" xr:uid="{00000000-0005-0000-0000-0000C2A20000}"/>
    <cellStyle name="Normal 4 2 8 2 3" xfId="41645" xr:uid="{00000000-0005-0000-0000-0000C3A20000}"/>
    <cellStyle name="Normal 4 2 8 2 3 2" xfId="41646" xr:uid="{00000000-0005-0000-0000-0000C4A20000}"/>
    <cellStyle name="Normal 4 2 8 2 3 3" xfId="41647" xr:uid="{00000000-0005-0000-0000-0000C5A20000}"/>
    <cellStyle name="Normal 4 2 8 2 3 4" xfId="41648" xr:uid="{00000000-0005-0000-0000-0000C6A20000}"/>
    <cellStyle name="Normal 4 2 8 2 3 5" xfId="41649" xr:uid="{00000000-0005-0000-0000-0000C7A20000}"/>
    <cellStyle name="Normal 4 2 8 2 4" xfId="41650" xr:uid="{00000000-0005-0000-0000-0000C8A20000}"/>
    <cellStyle name="Normal 4 2 8 2 4 2" xfId="41651" xr:uid="{00000000-0005-0000-0000-0000C9A20000}"/>
    <cellStyle name="Normal 4 2 8 2 4 3" xfId="41652" xr:uid="{00000000-0005-0000-0000-0000CAA20000}"/>
    <cellStyle name="Normal 4 2 8 2 4 4" xfId="41653" xr:uid="{00000000-0005-0000-0000-0000CBA20000}"/>
    <cellStyle name="Normal 4 2 8 2 4 5" xfId="41654" xr:uid="{00000000-0005-0000-0000-0000CCA20000}"/>
    <cellStyle name="Normal 4 2 8 2 5" xfId="41655" xr:uid="{00000000-0005-0000-0000-0000CDA20000}"/>
    <cellStyle name="Normal 4 2 8 2 5 2" xfId="41656" xr:uid="{00000000-0005-0000-0000-0000CEA20000}"/>
    <cellStyle name="Normal 4 2 8 2 5 3" xfId="41657" xr:uid="{00000000-0005-0000-0000-0000CFA20000}"/>
    <cellStyle name="Normal 4 2 8 2 5 4" xfId="41658" xr:uid="{00000000-0005-0000-0000-0000D0A20000}"/>
    <cellStyle name="Normal 4 2 8 2 5 5" xfId="41659" xr:uid="{00000000-0005-0000-0000-0000D1A20000}"/>
    <cellStyle name="Normal 4 2 8 2 6" xfId="41660" xr:uid="{00000000-0005-0000-0000-0000D2A20000}"/>
    <cellStyle name="Normal 4 2 8 2 7" xfId="41661" xr:uid="{00000000-0005-0000-0000-0000D3A20000}"/>
    <cellStyle name="Normal 4 2 8 2 8" xfId="41662" xr:uid="{00000000-0005-0000-0000-0000D4A20000}"/>
    <cellStyle name="Normal 4 2 8 2 9" xfId="41663" xr:uid="{00000000-0005-0000-0000-0000D5A20000}"/>
    <cellStyle name="Normal 4 2 8 3" xfId="41664" xr:uid="{00000000-0005-0000-0000-0000D6A20000}"/>
    <cellStyle name="Normal 4 2 8 3 2" xfId="41665" xr:uid="{00000000-0005-0000-0000-0000D7A20000}"/>
    <cellStyle name="Normal 4 2 8 3 3" xfId="41666" xr:uid="{00000000-0005-0000-0000-0000D8A20000}"/>
    <cellStyle name="Normal 4 2 8 3 4" xfId="41667" xr:uid="{00000000-0005-0000-0000-0000D9A20000}"/>
    <cellStyle name="Normal 4 2 8 3 5" xfId="41668" xr:uid="{00000000-0005-0000-0000-0000DAA20000}"/>
    <cellStyle name="Normal 4 2 8 4" xfId="41669" xr:uid="{00000000-0005-0000-0000-0000DBA20000}"/>
    <cellStyle name="Normal 4 2 8 4 2" xfId="41670" xr:uid="{00000000-0005-0000-0000-0000DCA20000}"/>
    <cellStyle name="Normal 4 2 8 4 3" xfId="41671" xr:uid="{00000000-0005-0000-0000-0000DDA20000}"/>
    <cellStyle name="Normal 4 2 8 4 4" xfId="41672" xr:uid="{00000000-0005-0000-0000-0000DEA20000}"/>
    <cellStyle name="Normal 4 2 8 4 5" xfId="41673" xr:uid="{00000000-0005-0000-0000-0000DFA20000}"/>
    <cellStyle name="Normal 4 2 8 5" xfId="41674" xr:uid="{00000000-0005-0000-0000-0000E0A20000}"/>
    <cellStyle name="Normal 4 2 8 5 2" xfId="41675" xr:uid="{00000000-0005-0000-0000-0000E1A20000}"/>
    <cellStyle name="Normal 4 2 8 5 3" xfId="41676" xr:uid="{00000000-0005-0000-0000-0000E2A20000}"/>
    <cellStyle name="Normal 4 2 8 5 4" xfId="41677" xr:uid="{00000000-0005-0000-0000-0000E3A20000}"/>
    <cellStyle name="Normal 4 2 8 5 5" xfId="41678" xr:uid="{00000000-0005-0000-0000-0000E4A20000}"/>
    <cellStyle name="Normal 4 2 8 6" xfId="41679" xr:uid="{00000000-0005-0000-0000-0000E5A20000}"/>
    <cellStyle name="Normal 4 2 8 6 2" xfId="41680" xr:uid="{00000000-0005-0000-0000-0000E6A20000}"/>
    <cellStyle name="Normal 4 2 8 6 3" xfId="41681" xr:uid="{00000000-0005-0000-0000-0000E7A20000}"/>
    <cellStyle name="Normal 4 2 8 6 4" xfId="41682" xr:uid="{00000000-0005-0000-0000-0000E8A20000}"/>
    <cellStyle name="Normal 4 2 8 6 5" xfId="41683" xr:uid="{00000000-0005-0000-0000-0000E9A20000}"/>
    <cellStyle name="Normal 4 2 8 7" xfId="41684" xr:uid="{00000000-0005-0000-0000-0000EAA20000}"/>
    <cellStyle name="Normal 4 2 8 8" xfId="41685" xr:uid="{00000000-0005-0000-0000-0000EBA20000}"/>
    <cellStyle name="Normal 4 2 8 9" xfId="41686" xr:uid="{00000000-0005-0000-0000-0000ECA20000}"/>
    <cellStyle name="Normal 4 2 80" xfId="41687" xr:uid="{00000000-0005-0000-0000-0000EDA20000}"/>
    <cellStyle name="Normal 4 2 81" xfId="41688" xr:uid="{00000000-0005-0000-0000-0000EEA20000}"/>
    <cellStyle name="Normal 4 2 82" xfId="41689" xr:uid="{00000000-0005-0000-0000-0000EFA20000}"/>
    <cellStyle name="Normal 4 2 83" xfId="41690" xr:uid="{00000000-0005-0000-0000-0000F0A20000}"/>
    <cellStyle name="Normal 4 2 84" xfId="41691" xr:uid="{00000000-0005-0000-0000-0000F1A20000}"/>
    <cellStyle name="Normal 4 2 85" xfId="41692" xr:uid="{00000000-0005-0000-0000-0000F2A20000}"/>
    <cellStyle name="Normal 4 2 86" xfId="41693" xr:uid="{00000000-0005-0000-0000-0000F3A20000}"/>
    <cellStyle name="Normal 4 2 87" xfId="41694" xr:uid="{00000000-0005-0000-0000-0000F4A20000}"/>
    <cellStyle name="Normal 4 2 88" xfId="41695" xr:uid="{00000000-0005-0000-0000-0000F5A20000}"/>
    <cellStyle name="Normal 4 2 89" xfId="41696" xr:uid="{00000000-0005-0000-0000-0000F6A20000}"/>
    <cellStyle name="Normal 4 2 9" xfId="41697" xr:uid="{00000000-0005-0000-0000-0000F7A20000}"/>
    <cellStyle name="Normal 4 2 9 10" xfId="41698" xr:uid="{00000000-0005-0000-0000-0000F8A20000}"/>
    <cellStyle name="Normal 4 2 9 2" xfId="41699" xr:uid="{00000000-0005-0000-0000-0000F9A20000}"/>
    <cellStyle name="Normal 4 2 9 2 2" xfId="41700" xr:uid="{00000000-0005-0000-0000-0000FAA20000}"/>
    <cellStyle name="Normal 4 2 9 2 2 2" xfId="41701" xr:uid="{00000000-0005-0000-0000-0000FBA20000}"/>
    <cellStyle name="Normal 4 2 9 2 2 3" xfId="41702" xr:uid="{00000000-0005-0000-0000-0000FCA20000}"/>
    <cellStyle name="Normal 4 2 9 2 2 4" xfId="41703" xr:uid="{00000000-0005-0000-0000-0000FDA20000}"/>
    <cellStyle name="Normal 4 2 9 2 2 5" xfId="41704" xr:uid="{00000000-0005-0000-0000-0000FEA20000}"/>
    <cellStyle name="Normal 4 2 9 2 3" xfId="41705" xr:uid="{00000000-0005-0000-0000-0000FFA20000}"/>
    <cellStyle name="Normal 4 2 9 2 3 2" xfId="41706" xr:uid="{00000000-0005-0000-0000-000000A30000}"/>
    <cellStyle name="Normal 4 2 9 2 3 3" xfId="41707" xr:uid="{00000000-0005-0000-0000-000001A30000}"/>
    <cellStyle name="Normal 4 2 9 2 3 4" xfId="41708" xr:uid="{00000000-0005-0000-0000-000002A30000}"/>
    <cellStyle name="Normal 4 2 9 2 3 5" xfId="41709" xr:uid="{00000000-0005-0000-0000-000003A30000}"/>
    <cellStyle name="Normal 4 2 9 2 4" xfId="41710" xr:uid="{00000000-0005-0000-0000-000004A30000}"/>
    <cellStyle name="Normal 4 2 9 2 4 2" xfId="41711" xr:uid="{00000000-0005-0000-0000-000005A30000}"/>
    <cellStyle name="Normal 4 2 9 2 4 3" xfId="41712" xr:uid="{00000000-0005-0000-0000-000006A30000}"/>
    <cellStyle name="Normal 4 2 9 2 4 4" xfId="41713" xr:uid="{00000000-0005-0000-0000-000007A30000}"/>
    <cellStyle name="Normal 4 2 9 2 4 5" xfId="41714" xr:uid="{00000000-0005-0000-0000-000008A30000}"/>
    <cellStyle name="Normal 4 2 9 2 5" xfId="41715" xr:uid="{00000000-0005-0000-0000-000009A30000}"/>
    <cellStyle name="Normal 4 2 9 2 5 2" xfId="41716" xr:uid="{00000000-0005-0000-0000-00000AA30000}"/>
    <cellStyle name="Normal 4 2 9 2 5 3" xfId="41717" xr:uid="{00000000-0005-0000-0000-00000BA30000}"/>
    <cellStyle name="Normal 4 2 9 2 5 4" xfId="41718" xr:uid="{00000000-0005-0000-0000-00000CA30000}"/>
    <cellStyle name="Normal 4 2 9 2 5 5" xfId="41719" xr:uid="{00000000-0005-0000-0000-00000DA30000}"/>
    <cellStyle name="Normal 4 2 9 2 6" xfId="41720" xr:uid="{00000000-0005-0000-0000-00000EA30000}"/>
    <cellStyle name="Normal 4 2 9 2 7" xfId="41721" xr:uid="{00000000-0005-0000-0000-00000FA30000}"/>
    <cellStyle name="Normal 4 2 9 2 8" xfId="41722" xr:uid="{00000000-0005-0000-0000-000010A30000}"/>
    <cellStyle name="Normal 4 2 9 2 9" xfId="41723" xr:uid="{00000000-0005-0000-0000-000011A30000}"/>
    <cellStyle name="Normal 4 2 9 3" xfId="41724" xr:uid="{00000000-0005-0000-0000-000012A30000}"/>
    <cellStyle name="Normal 4 2 9 3 2" xfId="41725" xr:uid="{00000000-0005-0000-0000-000013A30000}"/>
    <cellStyle name="Normal 4 2 9 3 3" xfId="41726" xr:uid="{00000000-0005-0000-0000-000014A30000}"/>
    <cellStyle name="Normal 4 2 9 3 4" xfId="41727" xr:uid="{00000000-0005-0000-0000-000015A30000}"/>
    <cellStyle name="Normal 4 2 9 3 5" xfId="41728" xr:uid="{00000000-0005-0000-0000-000016A30000}"/>
    <cellStyle name="Normal 4 2 9 4" xfId="41729" xr:uid="{00000000-0005-0000-0000-000017A30000}"/>
    <cellStyle name="Normal 4 2 9 4 2" xfId="41730" xr:uid="{00000000-0005-0000-0000-000018A30000}"/>
    <cellStyle name="Normal 4 2 9 4 3" xfId="41731" xr:uid="{00000000-0005-0000-0000-000019A30000}"/>
    <cellStyle name="Normal 4 2 9 4 4" xfId="41732" xr:uid="{00000000-0005-0000-0000-00001AA30000}"/>
    <cellStyle name="Normal 4 2 9 4 5" xfId="41733" xr:uid="{00000000-0005-0000-0000-00001BA30000}"/>
    <cellStyle name="Normal 4 2 9 5" xfId="41734" xr:uid="{00000000-0005-0000-0000-00001CA30000}"/>
    <cellStyle name="Normal 4 2 9 5 2" xfId="41735" xr:uid="{00000000-0005-0000-0000-00001DA30000}"/>
    <cellStyle name="Normal 4 2 9 5 3" xfId="41736" xr:uid="{00000000-0005-0000-0000-00001EA30000}"/>
    <cellStyle name="Normal 4 2 9 5 4" xfId="41737" xr:uid="{00000000-0005-0000-0000-00001FA30000}"/>
    <cellStyle name="Normal 4 2 9 5 5" xfId="41738" xr:uid="{00000000-0005-0000-0000-000020A30000}"/>
    <cellStyle name="Normal 4 2 9 6" xfId="41739" xr:uid="{00000000-0005-0000-0000-000021A30000}"/>
    <cellStyle name="Normal 4 2 9 6 2" xfId="41740" xr:uid="{00000000-0005-0000-0000-000022A30000}"/>
    <cellStyle name="Normal 4 2 9 6 3" xfId="41741" xr:uid="{00000000-0005-0000-0000-000023A30000}"/>
    <cellStyle name="Normal 4 2 9 6 4" xfId="41742" xr:uid="{00000000-0005-0000-0000-000024A30000}"/>
    <cellStyle name="Normal 4 2 9 6 5" xfId="41743" xr:uid="{00000000-0005-0000-0000-000025A30000}"/>
    <cellStyle name="Normal 4 2 9 7" xfId="41744" xr:uid="{00000000-0005-0000-0000-000026A30000}"/>
    <cellStyle name="Normal 4 2 9 8" xfId="41745" xr:uid="{00000000-0005-0000-0000-000027A30000}"/>
    <cellStyle name="Normal 4 2 9 9" xfId="41746" xr:uid="{00000000-0005-0000-0000-000028A30000}"/>
    <cellStyle name="Normal 4 2 90" xfId="41747" xr:uid="{00000000-0005-0000-0000-000029A30000}"/>
    <cellStyle name="Normal 4 2 91" xfId="41748" xr:uid="{00000000-0005-0000-0000-00002AA30000}"/>
    <cellStyle name="Normal 4 2 92" xfId="41749" xr:uid="{00000000-0005-0000-0000-00002BA30000}"/>
    <cellStyle name="Normal 4 2 93" xfId="41750" xr:uid="{00000000-0005-0000-0000-00002CA30000}"/>
    <cellStyle name="Normal 4 2 94" xfId="41751" xr:uid="{00000000-0005-0000-0000-00002DA30000}"/>
    <cellStyle name="Normal 4 2 95" xfId="41752" xr:uid="{00000000-0005-0000-0000-00002EA30000}"/>
    <cellStyle name="Normal 4 2 96" xfId="41753" xr:uid="{00000000-0005-0000-0000-00002FA30000}"/>
    <cellStyle name="Normal 4 2 97" xfId="41754" xr:uid="{00000000-0005-0000-0000-000030A30000}"/>
    <cellStyle name="Normal 4 2 98" xfId="41755" xr:uid="{00000000-0005-0000-0000-000031A30000}"/>
    <cellStyle name="Normal 4 2 99" xfId="41756" xr:uid="{00000000-0005-0000-0000-000032A30000}"/>
    <cellStyle name="Normal 4 20" xfId="41757" xr:uid="{00000000-0005-0000-0000-000033A30000}"/>
    <cellStyle name="Normal 4 20 2" xfId="41758" xr:uid="{00000000-0005-0000-0000-000034A30000}"/>
    <cellStyle name="Normal 4 20 3" xfId="41759" xr:uid="{00000000-0005-0000-0000-000035A30000}"/>
    <cellStyle name="Normal 4 20 4" xfId="41760" xr:uid="{00000000-0005-0000-0000-000036A30000}"/>
    <cellStyle name="Normal 4 20 5" xfId="41761" xr:uid="{00000000-0005-0000-0000-000037A30000}"/>
    <cellStyle name="Normal 4 21" xfId="41762" xr:uid="{00000000-0005-0000-0000-000038A30000}"/>
    <cellStyle name="Normal 4 21 2" xfId="41763" xr:uid="{00000000-0005-0000-0000-000039A30000}"/>
    <cellStyle name="Normal 4 21 3" xfId="41764" xr:uid="{00000000-0005-0000-0000-00003AA30000}"/>
    <cellStyle name="Normal 4 21 4" xfId="41765" xr:uid="{00000000-0005-0000-0000-00003BA30000}"/>
    <cellStyle name="Normal 4 21 5" xfId="41766" xr:uid="{00000000-0005-0000-0000-00003CA30000}"/>
    <cellStyle name="Normal 4 22" xfId="41767" xr:uid="{00000000-0005-0000-0000-00003DA30000}"/>
    <cellStyle name="Normal 4 22 2" xfId="41768" xr:uid="{00000000-0005-0000-0000-00003EA30000}"/>
    <cellStyle name="Normal 4 23" xfId="41769" xr:uid="{00000000-0005-0000-0000-00003FA30000}"/>
    <cellStyle name="Normal 4 24" xfId="41770" xr:uid="{00000000-0005-0000-0000-000040A30000}"/>
    <cellStyle name="Normal 4 25" xfId="41771" xr:uid="{00000000-0005-0000-0000-000041A30000}"/>
    <cellStyle name="Normal 4 26" xfId="41772" xr:uid="{00000000-0005-0000-0000-000042A30000}"/>
    <cellStyle name="Normal 4 27" xfId="41773" xr:uid="{00000000-0005-0000-0000-000043A30000}"/>
    <cellStyle name="Normal 4 28" xfId="41774" xr:uid="{00000000-0005-0000-0000-000044A30000}"/>
    <cellStyle name="Normal 4 29" xfId="41775" xr:uid="{00000000-0005-0000-0000-000045A30000}"/>
    <cellStyle name="Normal 4 3" xfId="41776" xr:uid="{00000000-0005-0000-0000-000046A30000}"/>
    <cellStyle name="Normal 4 3 10" xfId="41777" xr:uid="{00000000-0005-0000-0000-000047A30000}"/>
    <cellStyle name="Normal 4 3 10 10" xfId="41778" xr:uid="{00000000-0005-0000-0000-000048A30000}"/>
    <cellStyle name="Normal 4 3 10 2" xfId="41779" xr:uid="{00000000-0005-0000-0000-000049A30000}"/>
    <cellStyle name="Normal 4 3 10 2 2" xfId="41780" xr:uid="{00000000-0005-0000-0000-00004AA30000}"/>
    <cellStyle name="Normal 4 3 10 2 2 2" xfId="41781" xr:uid="{00000000-0005-0000-0000-00004BA30000}"/>
    <cellStyle name="Normal 4 3 10 2 2 3" xfId="41782" xr:uid="{00000000-0005-0000-0000-00004CA30000}"/>
    <cellStyle name="Normal 4 3 10 2 2 4" xfId="41783" xr:uid="{00000000-0005-0000-0000-00004DA30000}"/>
    <cellStyle name="Normal 4 3 10 2 2 5" xfId="41784" xr:uid="{00000000-0005-0000-0000-00004EA30000}"/>
    <cellStyle name="Normal 4 3 10 2 3" xfId="41785" xr:uid="{00000000-0005-0000-0000-00004FA30000}"/>
    <cellStyle name="Normal 4 3 10 2 3 2" xfId="41786" xr:uid="{00000000-0005-0000-0000-000050A30000}"/>
    <cellStyle name="Normal 4 3 10 2 3 3" xfId="41787" xr:uid="{00000000-0005-0000-0000-000051A30000}"/>
    <cellStyle name="Normal 4 3 10 2 3 4" xfId="41788" xr:uid="{00000000-0005-0000-0000-000052A30000}"/>
    <cellStyle name="Normal 4 3 10 2 3 5" xfId="41789" xr:uid="{00000000-0005-0000-0000-000053A30000}"/>
    <cellStyle name="Normal 4 3 10 2 4" xfId="41790" xr:uid="{00000000-0005-0000-0000-000054A30000}"/>
    <cellStyle name="Normal 4 3 10 2 4 2" xfId="41791" xr:uid="{00000000-0005-0000-0000-000055A30000}"/>
    <cellStyle name="Normal 4 3 10 2 4 3" xfId="41792" xr:uid="{00000000-0005-0000-0000-000056A30000}"/>
    <cellStyle name="Normal 4 3 10 2 4 4" xfId="41793" xr:uid="{00000000-0005-0000-0000-000057A30000}"/>
    <cellStyle name="Normal 4 3 10 2 4 5" xfId="41794" xr:uid="{00000000-0005-0000-0000-000058A30000}"/>
    <cellStyle name="Normal 4 3 10 2 5" xfId="41795" xr:uid="{00000000-0005-0000-0000-000059A30000}"/>
    <cellStyle name="Normal 4 3 10 2 5 2" xfId="41796" xr:uid="{00000000-0005-0000-0000-00005AA30000}"/>
    <cellStyle name="Normal 4 3 10 2 5 3" xfId="41797" xr:uid="{00000000-0005-0000-0000-00005BA30000}"/>
    <cellStyle name="Normal 4 3 10 2 5 4" xfId="41798" xr:uid="{00000000-0005-0000-0000-00005CA30000}"/>
    <cellStyle name="Normal 4 3 10 2 5 5" xfId="41799" xr:uid="{00000000-0005-0000-0000-00005DA30000}"/>
    <cellStyle name="Normal 4 3 10 2 6" xfId="41800" xr:uid="{00000000-0005-0000-0000-00005EA30000}"/>
    <cellStyle name="Normal 4 3 10 2 7" xfId="41801" xr:uid="{00000000-0005-0000-0000-00005FA30000}"/>
    <cellStyle name="Normal 4 3 10 2 8" xfId="41802" xr:uid="{00000000-0005-0000-0000-000060A30000}"/>
    <cellStyle name="Normal 4 3 10 2 9" xfId="41803" xr:uid="{00000000-0005-0000-0000-000061A30000}"/>
    <cellStyle name="Normal 4 3 10 3" xfId="41804" xr:uid="{00000000-0005-0000-0000-000062A30000}"/>
    <cellStyle name="Normal 4 3 10 3 2" xfId="41805" xr:uid="{00000000-0005-0000-0000-000063A30000}"/>
    <cellStyle name="Normal 4 3 10 3 3" xfId="41806" xr:uid="{00000000-0005-0000-0000-000064A30000}"/>
    <cellStyle name="Normal 4 3 10 3 4" xfId="41807" xr:uid="{00000000-0005-0000-0000-000065A30000}"/>
    <cellStyle name="Normal 4 3 10 3 5" xfId="41808" xr:uid="{00000000-0005-0000-0000-000066A30000}"/>
    <cellStyle name="Normal 4 3 10 4" xfId="41809" xr:uid="{00000000-0005-0000-0000-000067A30000}"/>
    <cellStyle name="Normal 4 3 10 4 2" xfId="41810" xr:uid="{00000000-0005-0000-0000-000068A30000}"/>
    <cellStyle name="Normal 4 3 10 4 3" xfId="41811" xr:uid="{00000000-0005-0000-0000-000069A30000}"/>
    <cellStyle name="Normal 4 3 10 4 4" xfId="41812" xr:uid="{00000000-0005-0000-0000-00006AA30000}"/>
    <cellStyle name="Normal 4 3 10 4 5" xfId="41813" xr:uid="{00000000-0005-0000-0000-00006BA30000}"/>
    <cellStyle name="Normal 4 3 10 5" xfId="41814" xr:uid="{00000000-0005-0000-0000-00006CA30000}"/>
    <cellStyle name="Normal 4 3 10 5 2" xfId="41815" xr:uid="{00000000-0005-0000-0000-00006DA30000}"/>
    <cellStyle name="Normal 4 3 10 5 3" xfId="41816" xr:uid="{00000000-0005-0000-0000-00006EA30000}"/>
    <cellStyle name="Normal 4 3 10 5 4" xfId="41817" xr:uid="{00000000-0005-0000-0000-00006FA30000}"/>
    <cellStyle name="Normal 4 3 10 5 5" xfId="41818" xr:uid="{00000000-0005-0000-0000-000070A30000}"/>
    <cellStyle name="Normal 4 3 10 6" xfId="41819" xr:uid="{00000000-0005-0000-0000-000071A30000}"/>
    <cellStyle name="Normal 4 3 10 6 2" xfId="41820" xr:uid="{00000000-0005-0000-0000-000072A30000}"/>
    <cellStyle name="Normal 4 3 10 6 3" xfId="41821" xr:uid="{00000000-0005-0000-0000-000073A30000}"/>
    <cellStyle name="Normal 4 3 10 6 4" xfId="41822" xr:uid="{00000000-0005-0000-0000-000074A30000}"/>
    <cellStyle name="Normal 4 3 10 6 5" xfId="41823" xr:uid="{00000000-0005-0000-0000-000075A30000}"/>
    <cellStyle name="Normal 4 3 10 7" xfId="41824" xr:uid="{00000000-0005-0000-0000-000076A30000}"/>
    <cellStyle name="Normal 4 3 10 8" xfId="41825" xr:uid="{00000000-0005-0000-0000-000077A30000}"/>
    <cellStyle name="Normal 4 3 10 9" xfId="41826" xr:uid="{00000000-0005-0000-0000-000078A30000}"/>
    <cellStyle name="Normal 4 3 100" xfId="41827" xr:uid="{00000000-0005-0000-0000-000079A30000}"/>
    <cellStyle name="Normal 4 3 101" xfId="41828" xr:uid="{00000000-0005-0000-0000-00007AA30000}"/>
    <cellStyle name="Normal 4 3 102" xfId="41829" xr:uid="{00000000-0005-0000-0000-00007BA30000}"/>
    <cellStyle name="Normal 4 3 103" xfId="41830" xr:uid="{00000000-0005-0000-0000-00007CA30000}"/>
    <cellStyle name="Normal 4 3 104" xfId="41831" xr:uid="{00000000-0005-0000-0000-00007DA30000}"/>
    <cellStyle name="Normal 4 3 105" xfId="41832" xr:uid="{00000000-0005-0000-0000-00007EA30000}"/>
    <cellStyle name="Normal 4 3 106" xfId="41833" xr:uid="{00000000-0005-0000-0000-00007FA30000}"/>
    <cellStyle name="Normal 4 3 107" xfId="41834" xr:uid="{00000000-0005-0000-0000-000080A30000}"/>
    <cellStyle name="Normal 4 3 108" xfId="41835" xr:uid="{00000000-0005-0000-0000-000081A30000}"/>
    <cellStyle name="Normal 4 3 109" xfId="41836" xr:uid="{00000000-0005-0000-0000-000082A30000}"/>
    <cellStyle name="Normal 4 3 11" xfId="41837" xr:uid="{00000000-0005-0000-0000-000083A30000}"/>
    <cellStyle name="Normal 4 3 11 10" xfId="41838" xr:uid="{00000000-0005-0000-0000-000084A30000}"/>
    <cellStyle name="Normal 4 3 11 2" xfId="41839" xr:uid="{00000000-0005-0000-0000-000085A30000}"/>
    <cellStyle name="Normal 4 3 11 2 2" xfId="41840" xr:uid="{00000000-0005-0000-0000-000086A30000}"/>
    <cellStyle name="Normal 4 3 11 2 2 2" xfId="41841" xr:uid="{00000000-0005-0000-0000-000087A30000}"/>
    <cellStyle name="Normal 4 3 11 2 2 3" xfId="41842" xr:uid="{00000000-0005-0000-0000-000088A30000}"/>
    <cellStyle name="Normal 4 3 11 2 2 4" xfId="41843" xr:uid="{00000000-0005-0000-0000-000089A30000}"/>
    <cellStyle name="Normal 4 3 11 2 2 5" xfId="41844" xr:uid="{00000000-0005-0000-0000-00008AA30000}"/>
    <cellStyle name="Normal 4 3 11 2 3" xfId="41845" xr:uid="{00000000-0005-0000-0000-00008BA30000}"/>
    <cellStyle name="Normal 4 3 11 2 3 2" xfId="41846" xr:uid="{00000000-0005-0000-0000-00008CA30000}"/>
    <cellStyle name="Normal 4 3 11 2 3 3" xfId="41847" xr:uid="{00000000-0005-0000-0000-00008DA30000}"/>
    <cellStyle name="Normal 4 3 11 2 3 4" xfId="41848" xr:uid="{00000000-0005-0000-0000-00008EA30000}"/>
    <cellStyle name="Normal 4 3 11 2 3 5" xfId="41849" xr:uid="{00000000-0005-0000-0000-00008FA30000}"/>
    <cellStyle name="Normal 4 3 11 2 4" xfId="41850" xr:uid="{00000000-0005-0000-0000-000090A30000}"/>
    <cellStyle name="Normal 4 3 11 2 4 2" xfId="41851" xr:uid="{00000000-0005-0000-0000-000091A30000}"/>
    <cellStyle name="Normal 4 3 11 2 4 3" xfId="41852" xr:uid="{00000000-0005-0000-0000-000092A30000}"/>
    <cellStyle name="Normal 4 3 11 2 4 4" xfId="41853" xr:uid="{00000000-0005-0000-0000-000093A30000}"/>
    <cellStyle name="Normal 4 3 11 2 4 5" xfId="41854" xr:uid="{00000000-0005-0000-0000-000094A30000}"/>
    <cellStyle name="Normal 4 3 11 2 5" xfId="41855" xr:uid="{00000000-0005-0000-0000-000095A30000}"/>
    <cellStyle name="Normal 4 3 11 2 5 2" xfId="41856" xr:uid="{00000000-0005-0000-0000-000096A30000}"/>
    <cellStyle name="Normal 4 3 11 2 5 3" xfId="41857" xr:uid="{00000000-0005-0000-0000-000097A30000}"/>
    <cellStyle name="Normal 4 3 11 2 5 4" xfId="41858" xr:uid="{00000000-0005-0000-0000-000098A30000}"/>
    <cellStyle name="Normal 4 3 11 2 5 5" xfId="41859" xr:uid="{00000000-0005-0000-0000-000099A30000}"/>
    <cellStyle name="Normal 4 3 11 2 6" xfId="41860" xr:uid="{00000000-0005-0000-0000-00009AA30000}"/>
    <cellStyle name="Normal 4 3 11 2 7" xfId="41861" xr:uid="{00000000-0005-0000-0000-00009BA30000}"/>
    <cellStyle name="Normal 4 3 11 2 8" xfId="41862" xr:uid="{00000000-0005-0000-0000-00009CA30000}"/>
    <cellStyle name="Normal 4 3 11 2 9" xfId="41863" xr:uid="{00000000-0005-0000-0000-00009DA30000}"/>
    <cellStyle name="Normal 4 3 11 3" xfId="41864" xr:uid="{00000000-0005-0000-0000-00009EA30000}"/>
    <cellStyle name="Normal 4 3 11 3 2" xfId="41865" xr:uid="{00000000-0005-0000-0000-00009FA30000}"/>
    <cellStyle name="Normal 4 3 11 3 3" xfId="41866" xr:uid="{00000000-0005-0000-0000-0000A0A30000}"/>
    <cellStyle name="Normal 4 3 11 3 4" xfId="41867" xr:uid="{00000000-0005-0000-0000-0000A1A30000}"/>
    <cellStyle name="Normal 4 3 11 3 5" xfId="41868" xr:uid="{00000000-0005-0000-0000-0000A2A30000}"/>
    <cellStyle name="Normal 4 3 11 4" xfId="41869" xr:uid="{00000000-0005-0000-0000-0000A3A30000}"/>
    <cellStyle name="Normal 4 3 11 4 2" xfId="41870" xr:uid="{00000000-0005-0000-0000-0000A4A30000}"/>
    <cellStyle name="Normal 4 3 11 4 3" xfId="41871" xr:uid="{00000000-0005-0000-0000-0000A5A30000}"/>
    <cellStyle name="Normal 4 3 11 4 4" xfId="41872" xr:uid="{00000000-0005-0000-0000-0000A6A30000}"/>
    <cellStyle name="Normal 4 3 11 4 5" xfId="41873" xr:uid="{00000000-0005-0000-0000-0000A7A30000}"/>
    <cellStyle name="Normal 4 3 11 5" xfId="41874" xr:uid="{00000000-0005-0000-0000-0000A8A30000}"/>
    <cellStyle name="Normal 4 3 11 5 2" xfId="41875" xr:uid="{00000000-0005-0000-0000-0000A9A30000}"/>
    <cellStyle name="Normal 4 3 11 5 3" xfId="41876" xr:uid="{00000000-0005-0000-0000-0000AAA30000}"/>
    <cellStyle name="Normal 4 3 11 5 4" xfId="41877" xr:uid="{00000000-0005-0000-0000-0000ABA30000}"/>
    <cellStyle name="Normal 4 3 11 5 5" xfId="41878" xr:uid="{00000000-0005-0000-0000-0000ACA30000}"/>
    <cellStyle name="Normal 4 3 11 6" xfId="41879" xr:uid="{00000000-0005-0000-0000-0000ADA30000}"/>
    <cellStyle name="Normal 4 3 11 6 2" xfId="41880" xr:uid="{00000000-0005-0000-0000-0000AEA30000}"/>
    <cellStyle name="Normal 4 3 11 6 3" xfId="41881" xr:uid="{00000000-0005-0000-0000-0000AFA30000}"/>
    <cellStyle name="Normal 4 3 11 6 4" xfId="41882" xr:uid="{00000000-0005-0000-0000-0000B0A30000}"/>
    <cellStyle name="Normal 4 3 11 6 5" xfId="41883" xr:uid="{00000000-0005-0000-0000-0000B1A30000}"/>
    <cellStyle name="Normal 4 3 11 7" xfId="41884" xr:uid="{00000000-0005-0000-0000-0000B2A30000}"/>
    <cellStyle name="Normal 4 3 11 8" xfId="41885" xr:uid="{00000000-0005-0000-0000-0000B3A30000}"/>
    <cellStyle name="Normal 4 3 11 9" xfId="41886" xr:uid="{00000000-0005-0000-0000-0000B4A30000}"/>
    <cellStyle name="Normal 4 3 110" xfId="41887" xr:uid="{00000000-0005-0000-0000-0000B5A30000}"/>
    <cellStyle name="Normal 4 3 111" xfId="41888" xr:uid="{00000000-0005-0000-0000-0000B6A30000}"/>
    <cellStyle name="Normal 4 3 112" xfId="41889" xr:uid="{00000000-0005-0000-0000-0000B7A30000}"/>
    <cellStyle name="Normal 4 3 113" xfId="41890" xr:uid="{00000000-0005-0000-0000-0000B8A30000}"/>
    <cellStyle name="Normal 4 3 114" xfId="41891" xr:uid="{00000000-0005-0000-0000-0000B9A30000}"/>
    <cellStyle name="Normal 4 3 115" xfId="41892" xr:uid="{00000000-0005-0000-0000-0000BAA30000}"/>
    <cellStyle name="Normal 4 3 116" xfId="41893" xr:uid="{00000000-0005-0000-0000-0000BBA30000}"/>
    <cellStyle name="Normal 4 3 117" xfId="41894" xr:uid="{00000000-0005-0000-0000-0000BCA30000}"/>
    <cellStyle name="Normal 4 3 118" xfId="41895" xr:uid="{00000000-0005-0000-0000-0000BDA30000}"/>
    <cellStyle name="Normal 4 3 119" xfId="41896" xr:uid="{00000000-0005-0000-0000-0000BEA30000}"/>
    <cellStyle name="Normal 4 3 12" xfId="41897" xr:uid="{00000000-0005-0000-0000-0000BFA30000}"/>
    <cellStyle name="Normal 4 3 12 10" xfId="41898" xr:uid="{00000000-0005-0000-0000-0000C0A30000}"/>
    <cellStyle name="Normal 4 3 12 2" xfId="41899" xr:uid="{00000000-0005-0000-0000-0000C1A30000}"/>
    <cellStyle name="Normal 4 3 12 2 2" xfId="41900" xr:uid="{00000000-0005-0000-0000-0000C2A30000}"/>
    <cellStyle name="Normal 4 3 12 2 2 2" xfId="41901" xr:uid="{00000000-0005-0000-0000-0000C3A30000}"/>
    <cellStyle name="Normal 4 3 12 2 2 3" xfId="41902" xr:uid="{00000000-0005-0000-0000-0000C4A30000}"/>
    <cellStyle name="Normal 4 3 12 2 2 4" xfId="41903" xr:uid="{00000000-0005-0000-0000-0000C5A30000}"/>
    <cellStyle name="Normal 4 3 12 2 2 5" xfId="41904" xr:uid="{00000000-0005-0000-0000-0000C6A30000}"/>
    <cellStyle name="Normal 4 3 12 2 3" xfId="41905" xr:uid="{00000000-0005-0000-0000-0000C7A30000}"/>
    <cellStyle name="Normal 4 3 12 2 3 2" xfId="41906" xr:uid="{00000000-0005-0000-0000-0000C8A30000}"/>
    <cellStyle name="Normal 4 3 12 2 3 3" xfId="41907" xr:uid="{00000000-0005-0000-0000-0000C9A30000}"/>
    <cellStyle name="Normal 4 3 12 2 3 4" xfId="41908" xr:uid="{00000000-0005-0000-0000-0000CAA30000}"/>
    <cellStyle name="Normal 4 3 12 2 3 5" xfId="41909" xr:uid="{00000000-0005-0000-0000-0000CBA30000}"/>
    <cellStyle name="Normal 4 3 12 2 4" xfId="41910" xr:uid="{00000000-0005-0000-0000-0000CCA30000}"/>
    <cellStyle name="Normal 4 3 12 2 4 2" xfId="41911" xr:uid="{00000000-0005-0000-0000-0000CDA30000}"/>
    <cellStyle name="Normal 4 3 12 2 4 3" xfId="41912" xr:uid="{00000000-0005-0000-0000-0000CEA30000}"/>
    <cellStyle name="Normal 4 3 12 2 4 4" xfId="41913" xr:uid="{00000000-0005-0000-0000-0000CFA30000}"/>
    <cellStyle name="Normal 4 3 12 2 4 5" xfId="41914" xr:uid="{00000000-0005-0000-0000-0000D0A30000}"/>
    <cellStyle name="Normal 4 3 12 2 5" xfId="41915" xr:uid="{00000000-0005-0000-0000-0000D1A30000}"/>
    <cellStyle name="Normal 4 3 12 2 5 2" xfId="41916" xr:uid="{00000000-0005-0000-0000-0000D2A30000}"/>
    <cellStyle name="Normal 4 3 12 2 5 3" xfId="41917" xr:uid="{00000000-0005-0000-0000-0000D3A30000}"/>
    <cellStyle name="Normal 4 3 12 2 5 4" xfId="41918" xr:uid="{00000000-0005-0000-0000-0000D4A30000}"/>
    <cellStyle name="Normal 4 3 12 2 5 5" xfId="41919" xr:uid="{00000000-0005-0000-0000-0000D5A30000}"/>
    <cellStyle name="Normal 4 3 12 2 6" xfId="41920" xr:uid="{00000000-0005-0000-0000-0000D6A30000}"/>
    <cellStyle name="Normal 4 3 12 2 7" xfId="41921" xr:uid="{00000000-0005-0000-0000-0000D7A30000}"/>
    <cellStyle name="Normal 4 3 12 2 8" xfId="41922" xr:uid="{00000000-0005-0000-0000-0000D8A30000}"/>
    <cellStyle name="Normal 4 3 12 2 9" xfId="41923" xr:uid="{00000000-0005-0000-0000-0000D9A30000}"/>
    <cellStyle name="Normal 4 3 12 3" xfId="41924" xr:uid="{00000000-0005-0000-0000-0000DAA30000}"/>
    <cellStyle name="Normal 4 3 12 3 2" xfId="41925" xr:uid="{00000000-0005-0000-0000-0000DBA30000}"/>
    <cellStyle name="Normal 4 3 12 3 3" xfId="41926" xr:uid="{00000000-0005-0000-0000-0000DCA30000}"/>
    <cellStyle name="Normal 4 3 12 3 4" xfId="41927" xr:uid="{00000000-0005-0000-0000-0000DDA30000}"/>
    <cellStyle name="Normal 4 3 12 3 5" xfId="41928" xr:uid="{00000000-0005-0000-0000-0000DEA30000}"/>
    <cellStyle name="Normal 4 3 12 4" xfId="41929" xr:uid="{00000000-0005-0000-0000-0000DFA30000}"/>
    <cellStyle name="Normal 4 3 12 4 2" xfId="41930" xr:uid="{00000000-0005-0000-0000-0000E0A30000}"/>
    <cellStyle name="Normal 4 3 12 4 3" xfId="41931" xr:uid="{00000000-0005-0000-0000-0000E1A30000}"/>
    <cellStyle name="Normal 4 3 12 4 4" xfId="41932" xr:uid="{00000000-0005-0000-0000-0000E2A30000}"/>
    <cellStyle name="Normal 4 3 12 4 5" xfId="41933" xr:uid="{00000000-0005-0000-0000-0000E3A30000}"/>
    <cellStyle name="Normal 4 3 12 5" xfId="41934" xr:uid="{00000000-0005-0000-0000-0000E4A30000}"/>
    <cellStyle name="Normal 4 3 12 5 2" xfId="41935" xr:uid="{00000000-0005-0000-0000-0000E5A30000}"/>
    <cellStyle name="Normal 4 3 12 5 3" xfId="41936" xr:uid="{00000000-0005-0000-0000-0000E6A30000}"/>
    <cellStyle name="Normal 4 3 12 5 4" xfId="41937" xr:uid="{00000000-0005-0000-0000-0000E7A30000}"/>
    <cellStyle name="Normal 4 3 12 5 5" xfId="41938" xr:uid="{00000000-0005-0000-0000-0000E8A30000}"/>
    <cellStyle name="Normal 4 3 12 6" xfId="41939" xr:uid="{00000000-0005-0000-0000-0000E9A30000}"/>
    <cellStyle name="Normal 4 3 12 6 2" xfId="41940" xr:uid="{00000000-0005-0000-0000-0000EAA30000}"/>
    <cellStyle name="Normal 4 3 12 6 3" xfId="41941" xr:uid="{00000000-0005-0000-0000-0000EBA30000}"/>
    <cellStyle name="Normal 4 3 12 6 4" xfId="41942" xr:uid="{00000000-0005-0000-0000-0000ECA30000}"/>
    <cellStyle name="Normal 4 3 12 6 5" xfId="41943" xr:uid="{00000000-0005-0000-0000-0000EDA30000}"/>
    <cellStyle name="Normal 4 3 12 7" xfId="41944" xr:uid="{00000000-0005-0000-0000-0000EEA30000}"/>
    <cellStyle name="Normal 4 3 12 8" xfId="41945" xr:uid="{00000000-0005-0000-0000-0000EFA30000}"/>
    <cellStyle name="Normal 4 3 12 9" xfId="41946" xr:uid="{00000000-0005-0000-0000-0000F0A30000}"/>
    <cellStyle name="Normal 4 3 120" xfId="41947" xr:uid="{00000000-0005-0000-0000-0000F1A30000}"/>
    <cellStyle name="Normal 4 3 121" xfId="41948" xr:uid="{00000000-0005-0000-0000-0000F2A30000}"/>
    <cellStyle name="Normal 4 3 122" xfId="41949" xr:uid="{00000000-0005-0000-0000-0000F3A30000}"/>
    <cellStyle name="Normal 4 3 123" xfId="41950" xr:uid="{00000000-0005-0000-0000-0000F4A30000}"/>
    <cellStyle name="Normal 4 3 124" xfId="41951" xr:uid="{00000000-0005-0000-0000-0000F5A30000}"/>
    <cellStyle name="Normal 4 3 125" xfId="41952" xr:uid="{00000000-0005-0000-0000-0000F6A30000}"/>
    <cellStyle name="Normal 4 3 126" xfId="41953" xr:uid="{00000000-0005-0000-0000-0000F7A30000}"/>
    <cellStyle name="Normal 4 3 127" xfId="41954" xr:uid="{00000000-0005-0000-0000-0000F8A30000}"/>
    <cellStyle name="Normal 4 3 128" xfId="41955" xr:uid="{00000000-0005-0000-0000-0000F9A30000}"/>
    <cellStyle name="Normal 4 3 129" xfId="41956" xr:uid="{00000000-0005-0000-0000-0000FAA30000}"/>
    <cellStyle name="Normal 4 3 13" xfId="41957" xr:uid="{00000000-0005-0000-0000-0000FBA30000}"/>
    <cellStyle name="Normal 4 3 13 2" xfId="41958" xr:uid="{00000000-0005-0000-0000-0000FCA30000}"/>
    <cellStyle name="Normal 4 3 13 2 2" xfId="41959" xr:uid="{00000000-0005-0000-0000-0000FDA30000}"/>
    <cellStyle name="Normal 4 3 13 2 3" xfId="41960" xr:uid="{00000000-0005-0000-0000-0000FEA30000}"/>
    <cellStyle name="Normal 4 3 13 2 4" xfId="41961" xr:uid="{00000000-0005-0000-0000-0000FFA30000}"/>
    <cellStyle name="Normal 4 3 13 2 5" xfId="41962" xr:uid="{00000000-0005-0000-0000-000000A40000}"/>
    <cellStyle name="Normal 4 3 13 3" xfId="41963" xr:uid="{00000000-0005-0000-0000-000001A40000}"/>
    <cellStyle name="Normal 4 3 13 3 2" xfId="41964" xr:uid="{00000000-0005-0000-0000-000002A40000}"/>
    <cellStyle name="Normal 4 3 13 3 3" xfId="41965" xr:uid="{00000000-0005-0000-0000-000003A40000}"/>
    <cellStyle name="Normal 4 3 13 3 4" xfId="41966" xr:uid="{00000000-0005-0000-0000-000004A40000}"/>
    <cellStyle name="Normal 4 3 13 3 5" xfId="41967" xr:uid="{00000000-0005-0000-0000-000005A40000}"/>
    <cellStyle name="Normal 4 3 13 4" xfId="41968" xr:uid="{00000000-0005-0000-0000-000006A40000}"/>
    <cellStyle name="Normal 4 3 13 4 2" xfId="41969" xr:uid="{00000000-0005-0000-0000-000007A40000}"/>
    <cellStyle name="Normal 4 3 13 4 3" xfId="41970" xr:uid="{00000000-0005-0000-0000-000008A40000}"/>
    <cellStyle name="Normal 4 3 13 4 4" xfId="41971" xr:uid="{00000000-0005-0000-0000-000009A40000}"/>
    <cellStyle name="Normal 4 3 13 4 5" xfId="41972" xr:uid="{00000000-0005-0000-0000-00000AA40000}"/>
    <cellStyle name="Normal 4 3 13 5" xfId="41973" xr:uid="{00000000-0005-0000-0000-00000BA40000}"/>
    <cellStyle name="Normal 4 3 13 5 2" xfId="41974" xr:uid="{00000000-0005-0000-0000-00000CA40000}"/>
    <cellStyle name="Normal 4 3 13 5 3" xfId="41975" xr:uid="{00000000-0005-0000-0000-00000DA40000}"/>
    <cellStyle name="Normal 4 3 13 5 4" xfId="41976" xr:uid="{00000000-0005-0000-0000-00000EA40000}"/>
    <cellStyle name="Normal 4 3 13 5 5" xfId="41977" xr:uid="{00000000-0005-0000-0000-00000FA40000}"/>
    <cellStyle name="Normal 4 3 13 6" xfId="41978" xr:uid="{00000000-0005-0000-0000-000010A40000}"/>
    <cellStyle name="Normal 4 3 13 7" xfId="41979" xr:uid="{00000000-0005-0000-0000-000011A40000}"/>
    <cellStyle name="Normal 4 3 13 8" xfId="41980" xr:uid="{00000000-0005-0000-0000-000012A40000}"/>
    <cellStyle name="Normal 4 3 13 9" xfId="41981" xr:uid="{00000000-0005-0000-0000-000013A40000}"/>
    <cellStyle name="Normal 4 3 130" xfId="41982" xr:uid="{00000000-0005-0000-0000-000014A40000}"/>
    <cellStyle name="Normal 4 3 131" xfId="41983" xr:uid="{00000000-0005-0000-0000-000015A40000}"/>
    <cellStyle name="Normal 4 3 132" xfId="41984" xr:uid="{00000000-0005-0000-0000-000016A40000}"/>
    <cellStyle name="Normal 4 3 133" xfId="41985" xr:uid="{00000000-0005-0000-0000-000017A40000}"/>
    <cellStyle name="Normal 4 3 134" xfId="41986" xr:uid="{00000000-0005-0000-0000-000018A40000}"/>
    <cellStyle name="Normal 4 3 135" xfId="41987" xr:uid="{00000000-0005-0000-0000-000019A40000}"/>
    <cellStyle name="Normal 4 3 136" xfId="41988" xr:uid="{00000000-0005-0000-0000-00001AA40000}"/>
    <cellStyle name="Normal 4 3 137" xfId="41989" xr:uid="{00000000-0005-0000-0000-00001BA40000}"/>
    <cellStyle name="Normal 4 3 138" xfId="41990" xr:uid="{00000000-0005-0000-0000-00001CA40000}"/>
    <cellStyle name="Normal 4 3 139" xfId="41991" xr:uid="{00000000-0005-0000-0000-00001DA40000}"/>
    <cellStyle name="Normal 4 3 14" xfId="41992" xr:uid="{00000000-0005-0000-0000-00001EA40000}"/>
    <cellStyle name="Normal 4 3 14 2" xfId="41993" xr:uid="{00000000-0005-0000-0000-00001FA40000}"/>
    <cellStyle name="Normal 4 3 14 3" xfId="41994" xr:uid="{00000000-0005-0000-0000-000020A40000}"/>
    <cellStyle name="Normal 4 3 14 4" xfId="41995" xr:uid="{00000000-0005-0000-0000-000021A40000}"/>
    <cellStyle name="Normal 4 3 14 5" xfId="41996" xr:uid="{00000000-0005-0000-0000-000022A40000}"/>
    <cellStyle name="Normal 4 3 140" xfId="41997" xr:uid="{00000000-0005-0000-0000-000023A40000}"/>
    <cellStyle name="Normal 4 3 141" xfId="41998" xr:uid="{00000000-0005-0000-0000-000024A40000}"/>
    <cellStyle name="Normal 4 3 142" xfId="41999" xr:uid="{00000000-0005-0000-0000-000025A40000}"/>
    <cellStyle name="Normal 4 3 143" xfId="42000" xr:uid="{00000000-0005-0000-0000-000026A40000}"/>
    <cellStyle name="Normal 4 3 144" xfId="42001" xr:uid="{00000000-0005-0000-0000-000027A40000}"/>
    <cellStyle name="Normal 4 3 145" xfId="42002" xr:uid="{00000000-0005-0000-0000-000028A40000}"/>
    <cellStyle name="Normal 4 3 146" xfId="42003" xr:uid="{00000000-0005-0000-0000-000029A40000}"/>
    <cellStyle name="Normal 4 3 147" xfId="42004" xr:uid="{00000000-0005-0000-0000-00002AA40000}"/>
    <cellStyle name="Normal 4 3 148" xfId="42005" xr:uid="{00000000-0005-0000-0000-00002BA40000}"/>
    <cellStyle name="Normal 4 3 149" xfId="42006" xr:uid="{00000000-0005-0000-0000-00002CA40000}"/>
    <cellStyle name="Normal 4 3 15" xfId="42007" xr:uid="{00000000-0005-0000-0000-00002DA40000}"/>
    <cellStyle name="Normal 4 3 15 2" xfId="42008" xr:uid="{00000000-0005-0000-0000-00002EA40000}"/>
    <cellStyle name="Normal 4 3 15 3" xfId="42009" xr:uid="{00000000-0005-0000-0000-00002FA40000}"/>
    <cellStyle name="Normal 4 3 15 4" xfId="42010" xr:uid="{00000000-0005-0000-0000-000030A40000}"/>
    <cellStyle name="Normal 4 3 15 5" xfId="42011" xr:uid="{00000000-0005-0000-0000-000031A40000}"/>
    <cellStyle name="Normal 4 3 150" xfId="42012" xr:uid="{00000000-0005-0000-0000-000032A40000}"/>
    <cellStyle name="Normal 4 3 151" xfId="42013" xr:uid="{00000000-0005-0000-0000-000033A40000}"/>
    <cellStyle name="Normal 4 3 152" xfId="42014" xr:uid="{00000000-0005-0000-0000-000034A40000}"/>
    <cellStyle name="Normal 4 3 153" xfId="42015" xr:uid="{00000000-0005-0000-0000-000035A40000}"/>
    <cellStyle name="Normal 4 3 154" xfId="42016" xr:uid="{00000000-0005-0000-0000-000036A40000}"/>
    <cellStyle name="Normal 4 3 155" xfId="42017" xr:uid="{00000000-0005-0000-0000-000037A40000}"/>
    <cellStyle name="Normal 4 3 156" xfId="42018" xr:uid="{00000000-0005-0000-0000-000038A40000}"/>
    <cellStyle name="Normal 4 3 157" xfId="42019" xr:uid="{00000000-0005-0000-0000-000039A40000}"/>
    <cellStyle name="Normal 4 3 158" xfId="42020" xr:uid="{00000000-0005-0000-0000-00003AA40000}"/>
    <cellStyle name="Normal 4 3 159" xfId="42021" xr:uid="{00000000-0005-0000-0000-00003BA40000}"/>
    <cellStyle name="Normal 4 3 16" xfId="42022" xr:uid="{00000000-0005-0000-0000-00003CA40000}"/>
    <cellStyle name="Normal 4 3 16 2" xfId="42023" xr:uid="{00000000-0005-0000-0000-00003DA40000}"/>
    <cellStyle name="Normal 4 3 16 3" xfId="42024" xr:uid="{00000000-0005-0000-0000-00003EA40000}"/>
    <cellStyle name="Normal 4 3 16 4" xfId="42025" xr:uid="{00000000-0005-0000-0000-00003FA40000}"/>
    <cellStyle name="Normal 4 3 16 5" xfId="42026" xr:uid="{00000000-0005-0000-0000-000040A40000}"/>
    <cellStyle name="Normal 4 3 160" xfId="42027" xr:uid="{00000000-0005-0000-0000-000041A40000}"/>
    <cellStyle name="Normal 4 3 161" xfId="42028" xr:uid="{00000000-0005-0000-0000-000042A40000}"/>
    <cellStyle name="Normal 4 3 17" xfId="42029" xr:uid="{00000000-0005-0000-0000-000043A40000}"/>
    <cellStyle name="Normal 4 3 17 2" xfId="42030" xr:uid="{00000000-0005-0000-0000-000044A40000}"/>
    <cellStyle name="Normal 4 3 17 3" xfId="42031" xr:uid="{00000000-0005-0000-0000-000045A40000}"/>
    <cellStyle name="Normal 4 3 17 4" xfId="42032" xr:uid="{00000000-0005-0000-0000-000046A40000}"/>
    <cellStyle name="Normal 4 3 17 5" xfId="42033" xr:uid="{00000000-0005-0000-0000-000047A40000}"/>
    <cellStyle name="Normal 4 3 18" xfId="42034" xr:uid="{00000000-0005-0000-0000-000048A40000}"/>
    <cellStyle name="Normal 4 3 18 2" xfId="42035" xr:uid="{00000000-0005-0000-0000-000049A40000}"/>
    <cellStyle name="Normal 4 3 18 3" xfId="42036" xr:uid="{00000000-0005-0000-0000-00004AA40000}"/>
    <cellStyle name="Normal 4 3 18 4" xfId="42037" xr:uid="{00000000-0005-0000-0000-00004BA40000}"/>
    <cellStyle name="Normal 4 3 18 5" xfId="42038" xr:uid="{00000000-0005-0000-0000-00004CA40000}"/>
    <cellStyle name="Normal 4 3 19" xfId="42039" xr:uid="{00000000-0005-0000-0000-00004DA40000}"/>
    <cellStyle name="Normal 4 3 2" xfId="42040" xr:uid="{00000000-0005-0000-0000-00004EA40000}"/>
    <cellStyle name="Normal 4 3 2 10" xfId="42041" xr:uid="{00000000-0005-0000-0000-00004FA40000}"/>
    <cellStyle name="Normal 4 3 2 2" xfId="42042" xr:uid="{00000000-0005-0000-0000-000050A40000}"/>
    <cellStyle name="Normal 4 3 2 2 2" xfId="42043" xr:uid="{00000000-0005-0000-0000-000051A40000}"/>
    <cellStyle name="Normal 4 3 2 2 2 2" xfId="42044" xr:uid="{00000000-0005-0000-0000-000052A40000}"/>
    <cellStyle name="Normal 4 3 2 2 2 3" xfId="42045" xr:uid="{00000000-0005-0000-0000-000053A40000}"/>
    <cellStyle name="Normal 4 3 2 2 2 4" xfId="42046" xr:uid="{00000000-0005-0000-0000-000054A40000}"/>
    <cellStyle name="Normal 4 3 2 2 2 5" xfId="42047" xr:uid="{00000000-0005-0000-0000-000055A40000}"/>
    <cellStyle name="Normal 4 3 2 2 3" xfId="42048" xr:uid="{00000000-0005-0000-0000-000056A40000}"/>
    <cellStyle name="Normal 4 3 2 2 3 2" xfId="42049" xr:uid="{00000000-0005-0000-0000-000057A40000}"/>
    <cellStyle name="Normal 4 3 2 2 3 3" xfId="42050" xr:uid="{00000000-0005-0000-0000-000058A40000}"/>
    <cellStyle name="Normal 4 3 2 2 3 4" xfId="42051" xr:uid="{00000000-0005-0000-0000-000059A40000}"/>
    <cellStyle name="Normal 4 3 2 2 3 5" xfId="42052" xr:uid="{00000000-0005-0000-0000-00005AA40000}"/>
    <cellStyle name="Normal 4 3 2 2 4" xfId="42053" xr:uid="{00000000-0005-0000-0000-00005BA40000}"/>
    <cellStyle name="Normal 4 3 2 2 4 2" xfId="42054" xr:uid="{00000000-0005-0000-0000-00005CA40000}"/>
    <cellStyle name="Normal 4 3 2 2 4 3" xfId="42055" xr:uid="{00000000-0005-0000-0000-00005DA40000}"/>
    <cellStyle name="Normal 4 3 2 2 4 4" xfId="42056" xr:uid="{00000000-0005-0000-0000-00005EA40000}"/>
    <cellStyle name="Normal 4 3 2 2 4 5" xfId="42057" xr:uid="{00000000-0005-0000-0000-00005FA40000}"/>
    <cellStyle name="Normal 4 3 2 2 5" xfId="42058" xr:uid="{00000000-0005-0000-0000-000060A40000}"/>
    <cellStyle name="Normal 4 3 2 2 5 2" xfId="42059" xr:uid="{00000000-0005-0000-0000-000061A40000}"/>
    <cellStyle name="Normal 4 3 2 2 5 3" xfId="42060" xr:uid="{00000000-0005-0000-0000-000062A40000}"/>
    <cellStyle name="Normal 4 3 2 2 5 4" xfId="42061" xr:uid="{00000000-0005-0000-0000-000063A40000}"/>
    <cellStyle name="Normal 4 3 2 2 5 5" xfId="42062" xr:uid="{00000000-0005-0000-0000-000064A40000}"/>
    <cellStyle name="Normal 4 3 2 2 6" xfId="42063" xr:uid="{00000000-0005-0000-0000-000065A40000}"/>
    <cellStyle name="Normal 4 3 2 2 7" xfId="42064" xr:uid="{00000000-0005-0000-0000-000066A40000}"/>
    <cellStyle name="Normal 4 3 2 2 8" xfId="42065" xr:uid="{00000000-0005-0000-0000-000067A40000}"/>
    <cellStyle name="Normal 4 3 2 2 9" xfId="42066" xr:uid="{00000000-0005-0000-0000-000068A40000}"/>
    <cellStyle name="Normal 4 3 2 3" xfId="42067" xr:uid="{00000000-0005-0000-0000-000069A40000}"/>
    <cellStyle name="Normal 4 3 2 3 2" xfId="42068" xr:uid="{00000000-0005-0000-0000-00006AA40000}"/>
    <cellStyle name="Normal 4 3 2 3 3" xfId="42069" xr:uid="{00000000-0005-0000-0000-00006BA40000}"/>
    <cellStyle name="Normal 4 3 2 3 4" xfId="42070" xr:uid="{00000000-0005-0000-0000-00006CA40000}"/>
    <cellStyle name="Normal 4 3 2 3 5" xfId="42071" xr:uid="{00000000-0005-0000-0000-00006DA40000}"/>
    <cellStyle name="Normal 4 3 2 4" xfId="42072" xr:uid="{00000000-0005-0000-0000-00006EA40000}"/>
    <cellStyle name="Normal 4 3 2 4 2" xfId="42073" xr:uid="{00000000-0005-0000-0000-00006FA40000}"/>
    <cellStyle name="Normal 4 3 2 4 3" xfId="42074" xr:uid="{00000000-0005-0000-0000-000070A40000}"/>
    <cellStyle name="Normal 4 3 2 4 4" xfId="42075" xr:uid="{00000000-0005-0000-0000-000071A40000}"/>
    <cellStyle name="Normal 4 3 2 4 5" xfId="42076" xr:uid="{00000000-0005-0000-0000-000072A40000}"/>
    <cellStyle name="Normal 4 3 2 5" xfId="42077" xr:uid="{00000000-0005-0000-0000-000073A40000}"/>
    <cellStyle name="Normal 4 3 2 5 2" xfId="42078" xr:uid="{00000000-0005-0000-0000-000074A40000}"/>
    <cellStyle name="Normal 4 3 2 5 3" xfId="42079" xr:uid="{00000000-0005-0000-0000-000075A40000}"/>
    <cellStyle name="Normal 4 3 2 5 4" xfId="42080" xr:uid="{00000000-0005-0000-0000-000076A40000}"/>
    <cellStyle name="Normal 4 3 2 5 5" xfId="42081" xr:uid="{00000000-0005-0000-0000-000077A40000}"/>
    <cellStyle name="Normal 4 3 2 6" xfId="42082" xr:uid="{00000000-0005-0000-0000-000078A40000}"/>
    <cellStyle name="Normal 4 3 2 6 2" xfId="42083" xr:uid="{00000000-0005-0000-0000-000079A40000}"/>
    <cellStyle name="Normal 4 3 2 6 3" xfId="42084" xr:uid="{00000000-0005-0000-0000-00007AA40000}"/>
    <cellStyle name="Normal 4 3 2 6 4" xfId="42085" xr:uid="{00000000-0005-0000-0000-00007BA40000}"/>
    <cellStyle name="Normal 4 3 2 6 5" xfId="42086" xr:uid="{00000000-0005-0000-0000-00007CA40000}"/>
    <cellStyle name="Normal 4 3 2 7" xfId="42087" xr:uid="{00000000-0005-0000-0000-00007DA40000}"/>
    <cellStyle name="Normal 4 3 2 8" xfId="42088" xr:uid="{00000000-0005-0000-0000-00007EA40000}"/>
    <cellStyle name="Normal 4 3 2 9" xfId="42089" xr:uid="{00000000-0005-0000-0000-00007FA40000}"/>
    <cellStyle name="Normal 4 3 20" xfId="42090" xr:uid="{00000000-0005-0000-0000-000080A40000}"/>
    <cellStyle name="Normal 4 3 21" xfId="42091" xr:uid="{00000000-0005-0000-0000-000081A40000}"/>
    <cellStyle name="Normal 4 3 22" xfId="42092" xr:uid="{00000000-0005-0000-0000-000082A40000}"/>
    <cellStyle name="Normal 4 3 23" xfId="42093" xr:uid="{00000000-0005-0000-0000-000083A40000}"/>
    <cellStyle name="Normal 4 3 24" xfId="42094" xr:uid="{00000000-0005-0000-0000-000084A40000}"/>
    <cellStyle name="Normal 4 3 25" xfId="42095" xr:uid="{00000000-0005-0000-0000-000085A40000}"/>
    <cellStyle name="Normal 4 3 26" xfId="42096" xr:uid="{00000000-0005-0000-0000-000086A40000}"/>
    <cellStyle name="Normal 4 3 27" xfId="42097" xr:uid="{00000000-0005-0000-0000-000087A40000}"/>
    <cellStyle name="Normal 4 3 28" xfId="42098" xr:uid="{00000000-0005-0000-0000-000088A40000}"/>
    <cellStyle name="Normal 4 3 29" xfId="42099" xr:uid="{00000000-0005-0000-0000-000089A40000}"/>
    <cellStyle name="Normal 4 3 3" xfId="42100" xr:uid="{00000000-0005-0000-0000-00008AA40000}"/>
    <cellStyle name="Normal 4 3 3 10" xfId="42101" xr:uid="{00000000-0005-0000-0000-00008BA40000}"/>
    <cellStyle name="Normal 4 3 3 2" xfId="42102" xr:uid="{00000000-0005-0000-0000-00008CA40000}"/>
    <cellStyle name="Normal 4 3 3 2 2" xfId="42103" xr:uid="{00000000-0005-0000-0000-00008DA40000}"/>
    <cellStyle name="Normal 4 3 3 2 2 2" xfId="42104" xr:uid="{00000000-0005-0000-0000-00008EA40000}"/>
    <cellStyle name="Normal 4 3 3 2 2 3" xfId="42105" xr:uid="{00000000-0005-0000-0000-00008FA40000}"/>
    <cellStyle name="Normal 4 3 3 2 2 4" xfId="42106" xr:uid="{00000000-0005-0000-0000-000090A40000}"/>
    <cellStyle name="Normal 4 3 3 2 2 5" xfId="42107" xr:uid="{00000000-0005-0000-0000-000091A40000}"/>
    <cellStyle name="Normal 4 3 3 2 3" xfId="42108" xr:uid="{00000000-0005-0000-0000-000092A40000}"/>
    <cellStyle name="Normal 4 3 3 2 3 2" xfId="42109" xr:uid="{00000000-0005-0000-0000-000093A40000}"/>
    <cellStyle name="Normal 4 3 3 2 3 3" xfId="42110" xr:uid="{00000000-0005-0000-0000-000094A40000}"/>
    <cellStyle name="Normal 4 3 3 2 3 4" xfId="42111" xr:uid="{00000000-0005-0000-0000-000095A40000}"/>
    <cellStyle name="Normal 4 3 3 2 3 5" xfId="42112" xr:uid="{00000000-0005-0000-0000-000096A40000}"/>
    <cellStyle name="Normal 4 3 3 2 4" xfId="42113" xr:uid="{00000000-0005-0000-0000-000097A40000}"/>
    <cellStyle name="Normal 4 3 3 2 4 2" xfId="42114" xr:uid="{00000000-0005-0000-0000-000098A40000}"/>
    <cellStyle name="Normal 4 3 3 2 4 3" xfId="42115" xr:uid="{00000000-0005-0000-0000-000099A40000}"/>
    <cellStyle name="Normal 4 3 3 2 4 4" xfId="42116" xr:uid="{00000000-0005-0000-0000-00009AA40000}"/>
    <cellStyle name="Normal 4 3 3 2 4 5" xfId="42117" xr:uid="{00000000-0005-0000-0000-00009BA40000}"/>
    <cellStyle name="Normal 4 3 3 2 5" xfId="42118" xr:uid="{00000000-0005-0000-0000-00009CA40000}"/>
    <cellStyle name="Normal 4 3 3 2 5 2" xfId="42119" xr:uid="{00000000-0005-0000-0000-00009DA40000}"/>
    <cellStyle name="Normal 4 3 3 2 5 3" xfId="42120" xr:uid="{00000000-0005-0000-0000-00009EA40000}"/>
    <cellStyle name="Normal 4 3 3 2 5 4" xfId="42121" xr:uid="{00000000-0005-0000-0000-00009FA40000}"/>
    <cellStyle name="Normal 4 3 3 2 5 5" xfId="42122" xr:uid="{00000000-0005-0000-0000-0000A0A40000}"/>
    <cellStyle name="Normal 4 3 3 2 6" xfId="42123" xr:uid="{00000000-0005-0000-0000-0000A1A40000}"/>
    <cellStyle name="Normal 4 3 3 2 7" xfId="42124" xr:uid="{00000000-0005-0000-0000-0000A2A40000}"/>
    <cellStyle name="Normal 4 3 3 2 8" xfId="42125" xr:uid="{00000000-0005-0000-0000-0000A3A40000}"/>
    <cellStyle name="Normal 4 3 3 2 9" xfId="42126" xr:uid="{00000000-0005-0000-0000-0000A4A40000}"/>
    <cellStyle name="Normal 4 3 3 3" xfId="42127" xr:uid="{00000000-0005-0000-0000-0000A5A40000}"/>
    <cellStyle name="Normal 4 3 3 3 2" xfId="42128" xr:uid="{00000000-0005-0000-0000-0000A6A40000}"/>
    <cellStyle name="Normal 4 3 3 3 3" xfId="42129" xr:uid="{00000000-0005-0000-0000-0000A7A40000}"/>
    <cellStyle name="Normal 4 3 3 3 4" xfId="42130" xr:uid="{00000000-0005-0000-0000-0000A8A40000}"/>
    <cellStyle name="Normal 4 3 3 3 5" xfId="42131" xr:uid="{00000000-0005-0000-0000-0000A9A40000}"/>
    <cellStyle name="Normal 4 3 3 4" xfId="42132" xr:uid="{00000000-0005-0000-0000-0000AAA40000}"/>
    <cellStyle name="Normal 4 3 3 4 2" xfId="42133" xr:uid="{00000000-0005-0000-0000-0000ABA40000}"/>
    <cellStyle name="Normal 4 3 3 4 3" xfId="42134" xr:uid="{00000000-0005-0000-0000-0000ACA40000}"/>
    <cellStyle name="Normal 4 3 3 4 4" xfId="42135" xr:uid="{00000000-0005-0000-0000-0000ADA40000}"/>
    <cellStyle name="Normal 4 3 3 4 5" xfId="42136" xr:uid="{00000000-0005-0000-0000-0000AEA40000}"/>
    <cellStyle name="Normal 4 3 3 5" xfId="42137" xr:uid="{00000000-0005-0000-0000-0000AFA40000}"/>
    <cellStyle name="Normal 4 3 3 5 2" xfId="42138" xr:uid="{00000000-0005-0000-0000-0000B0A40000}"/>
    <cellStyle name="Normal 4 3 3 5 3" xfId="42139" xr:uid="{00000000-0005-0000-0000-0000B1A40000}"/>
    <cellStyle name="Normal 4 3 3 5 4" xfId="42140" xr:uid="{00000000-0005-0000-0000-0000B2A40000}"/>
    <cellStyle name="Normal 4 3 3 5 5" xfId="42141" xr:uid="{00000000-0005-0000-0000-0000B3A40000}"/>
    <cellStyle name="Normal 4 3 3 6" xfId="42142" xr:uid="{00000000-0005-0000-0000-0000B4A40000}"/>
    <cellStyle name="Normal 4 3 3 6 2" xfId="42143" xr:uid="{00000000-0005-0000-0000-0000B5A40000}"/>
    <cellStyle name="Normal 4 3 3 6 3" xfId="42144" xr:uid="{00000000-0005-0000-0000-0000B6A40000}"/>
    <cellStyle name="Normal 4 3 3 6 4" xfId="42145" xr:uid="{00000000-0005-0000-0000-0000B7A40000}"/>
    <cellStyle name="Normal 4 3 3 6 5" xfId="42146" xr:uid="{00000000-0005-0000-0000-0000B8A40000}"/>
    <cellStyle name="Normal 4 3 3 7" xfId="42147" xr:uid="{00000000-0005-0000-0000-0000B9A40000}"/>
    <cellStyle name="Normal 4 3 3 8" xfId="42148" xr:uid="{00000000-0005-0000-0000-0000BAA40000}"/>
    <cellStyle name="Normal 4 3 3 9" xfId="42149" xr:uid="{00000000-0005-0000-0000-0000BBA40000}"/>
    <cellStyle name="Normal 4 3 30" xfId="42150" xr:uid="{00000000-0005-0000-0000-0000BCA40000}"/>
    <cellStyle name="Normal 4 3 31" xfId="42151" xr:uid="{00000000-0005-0000-0000-0000BDA40000}"/>
    <cellStyle name="Normal 4 3 32" xfId="42152" xr:uid="{00000000-0005-0000-0000-0000BEA40000}"/>
    <cellStyle name="Normal 4 3 33" xfId="42153" xr:uid="{00000000-0005-0000-0000-0000BFA40000}"/>
    <cellStyle name="Normal 4 3 34" xfId="42154" xr:uid="{00000000-0005-0000-0000-0000C0A40000}"/>
    <cellStyle name="Normal 4 3 35" xfId="42155" xr:uid="{00000000-0005-0000-0000-0000C1A40000}"/>
    <cellStyle name="Normal 4 3 36" xfId="42156" xr:uid="{00000000-0005-0000-0000-0000C2A40000}"/>
    <cellStyle name="Normal 4 3 37" xfId="42157" xr:uid="{00000000-0005-0000-0000-0000C3A40000}"/>
    <cellStyle name="Normal 4 3 38" xfId="42158" xr:uid="{00000000-0005-0000-0000-0000C4A40000}"/>
    <cellStyle name="Normal 4 3 39" xfId="42159" xr:uid="{00000000-0005-0000-0000-0000C5A40000}"/>
    <cellStyle name="Normal 4 3 4" xfId="42160" xr:uid="{00000000-0005-0000-0000-0000C6A40000}"/>
    <cellStyle name="Normal 4 3 4 10" xfId="42161" xr:uid="{00000000-0005-0000-0000-0000C7A40000}"/>
    <cellStyle name="Normal 4 3 4 2" xfId="42162" xr:uid="{00000000-0005-0000-0000-0000C8A40000}"/>
    <cellStyle name="Normal 4 3 4 2 2" xfId="42163" xr:uid="{00000000-0005-0000-0000-0000C9A40000}"/>
    <cellStyle name="Normal 4 3 4 2 2 2" xfId="42164" xr:uid="{00000000-0005-0000-0000-0000CAA40000}"/>
    <cellStyle name="Normal 4 3 4 2 2 3" xfId="42165" xr:uid="{00000000-0005-0000-0000-0000CBA40000}"/>
    <cellStyle name="Normal 4 3 4 2 2 4" xfId="42166" xr:uid="{00000000-0005-0000-0000-0000CCA40000}"/>
    <cellStyle name="Normal 4 3 4 2 2 5" xfId="42167" xr:uid="{00000000-0005-0000-0000-0000CDA40000}"/>
    <cellStyle name="Normal 4 3 4 2 3" xfId="42168" xr:uid="{00000000-0005-0000-0000-0000CEA40000}"/>
    <cellStyle name="Normal 4 3 4 2 3 2" xfId="42169" xr:uid="{00000000-0005-0000-0000-0000CFA40000}"/>
    <cellStyle name="Normal 4 3 4 2 3 3" xfId="42170" xr:uid="{00000000-0005-0000-0000-0000D0A40000}"/>
    <cellStyle name="Normal 4 3 4 2 3 4" xfId="42171" xr:uid="{00000000-0005-0000-0000-0000D1A40000}"/>
    <cellStyle name="Normal 4 3 4 2 3 5" xfId="42172" xr:uid="{00000000-0005-0000-0000-0000D2A40000}"/>
    <cellStyle name="Normal 4 3 4 2 4" xfId="42173" xr:uid="{00000000-0005-0000-0000-0000D3A40000}"/>
    <cellStyle name="Normal 4 3 4 2 4 2" xfId="42174" xr:uid="{00000000-0005-0000-0000-0000D4A40000}"/>
    <cellStyle name="Normal 4 3 4 2 4 3" xfId="42175" xr:uid="{00000000-0005-0000-0000-0000D5A40000}"/>
    <cellStyle name="Normal 4 3 4 2 4 4" xfId="42176" xr:uid="{00000000-0005-0000-0000-0000D6A40000}"/>
    <cellStyle name="Normal 4 3 4 2 4 5" xfId="42177" xr:uid="{00000000-0005-0000-0000-0000D7A40000}"/>
    <cellStyle name="Normal 4 3 4 2 5" xfId="42178" xr:uid="{00000000-0005-0000-0000-0000D8A40000}"/>
    <cellStyle name="Normal 4 3 4 2 5 2" xfId="42179" xr:uid="{00000000-0005-0000-0000-0000D9A40000}"/>
    <cellStyle name="Normal 4 3 4 2 5 3" xfId="42180" xr:uid="{00000000-0005-0000-0000-0000DAA40000}"/>
    <cellStyle name="Normal 4 3 4 2 5 4" xfId="42181" xr:uid="{00000000-0005-0000-0000-0000DBA40000}"/>
    <cellStyle name="Normal 4 3 4 2 5 5" xfId="42182" xr:uid="{00000000-0005-0000-0000-0000DCA40000}"/>
    <cellStyle name="Normal 4 3 4 2 6" xfId="42183" xr:uid="{00000000-0005-0000-0000-0000DDA40000}"/>
    <cellStyle name="Normal 4 3 4 2 7" xfId="42184" xr:uid="{00000000-0005-0000-0000-0000DEA40000}"/>
    <cellStyle name="Normal 4 3 4 2 8" xfId="42185" xr:uid="{00000000-0005-0000-0000-0000DFA40000}"/>
    <cellStyle name="Normal 4 3 4 2 9" xfId="42186" xr:uid="{00000000-0005-0000-0000-0000E0A40000}"/>
    <cellStyle name="Normal 4 3 4 3" xfId="42187" xr:uid="{00000000-0005-0000-0000-0000E1A40000}"/>
    <cellStyle name="Normal 4 3 4 3 2" xfId="42188" xr:uid="{00000000-0005-0000-0000-0000E2A40000}"/>
    <cellStyle name="Normal 4 3 4 3 3" xfId="42189" xr:uid="{00000000-0005-0000-0000-0000E3A40000}"/>
    <cellStyle name="Normal 4 3 4 3 4" xfId="42190" xr:uid="{00000000-0005-0000-0000-0000E4A40000}"/>
    <cellStyle name="Normal 4 3 4 3 5" xfId="42191" xr:uid="{00000000-0005-0000-0000-0000E5A40000}"/>
    <cellStyle name="Normal 4 3 4 4" xfId="42192" xr:uid="{00000000-0005-0000-0000-0000E6A40000}"/>
    <cellStyle name="Normal 4 3 4 4 2" xfId="42193" xr:uid="{00000000-0005-0000-0000-0000E7A40000}"/>
    <cellStyle name="Normal 4 3 4 4 3" xfId="42194" xr:uid="{00000000-0005-0000-0000-0000E8A40000}"/>
    <cellStyle name="Normal 4 3 4 4 4" xfId="42195" xr:uid="{00000000-0005-0000-0000-0000E9A40000}"/>
    <cellStyle name="Normal 4 3 4 4 5" xfId="42196" xr:uid="{00000000-0005-0000-0000-0000EAA40000}"/>
    <cellStyle name="Normal 4 3 4 5" xfId="42197" xr:uid="{00000000-0005-0000-0000-0000EBA40000}"/>
    <cellStyle name="Normal 4 3 4 5 2" xfId="42198" xr:uid="{00000000-0005-0000-0000-0000ECA40000}"/>
    <cellStyle name="Normal 4 3 4 5 3" xfId="42199" xr:uid="{00000000-0005-0000-0000-0000EDA40000}"/>
    <cellStyle name="Normal 4 3 4 5 4" xfId="42200" xr:uid="{00000000-0005-0000-0000-0000EEA40000}"/>
    <cellStyle name="Normal 4 3 4 5 5" xfId="42201" xr:uid="{00000000-0005-0000-0000-0000EFA40000}"/>
    <cellStyle name="Normal 4 3 4 6" xfId="42202" xr:uid="{00000000-0005-0000-0000-0000F0A40000}"/>
    <cellStyle name="Normal 4 3 4 6 2" xfId="42203" xr:uid="{00000000-0005-0000-0000-0000F1A40000}"/>
    <cellStyle name="Normal 4 3 4 6 3" xfId="42204" xr:uid="{00000000-0005-0000-0000-0000F2A40000}"/>
    <cellStyle name="Normal 4 3 4 6 4" xfId="42205" xr:uid="{00000000-0005-0000-0000-0000F3A40000}"/>
    <cellStyle name="Normal 4 3 4 6 5" xfId="42206" xr:uid="{00000000-0005-0000-0000-0000F4A40000}"/>
    <cellStyle name="Normal 4 3 4 7" xfId="42207" xr:uid="{00000000-0005-0000-0000-0000F5A40000}"/>
    <cellStyle name="Normal 4 3 4 8" xfId="42208" xr:uid="{00000000-0005-0000-0000-0000F6A40000}"/>
    <cellStyle name="Normal 4 3 4 9" xfId="42209" xr:uid="{00000000-0005-0000-0000-0000F7A40000}"/>
    <cellStyle name="Normal 4 3 40" xfId="42210" xr:uid="{00000000-0005-0000-0000-0000F8A40000}"/>
    <cellStyle name="Normal 4 3 41" xfId="42211" xr:uid="{00000000-0005-0000-0000-0000F9A40000}"/>
    <cellStyle name="Normal 4 3 42" xfId="42212" xr:uid="{00000000-0005-0000-0000-0000FAA40000}"/>
    <cellStyle name="Normal 4 3 43" xfId="42213" xr:uid="{00000000-0005-0000-0000-0000FBA40000}"/>
    <cellStyle name="Normal 4 3 44" xfId="42214" xr:uid="{00000000-0005-0000-0000-0000FCA40000}"/>
    <cellStyle name="Normal 4 3 45" xfId="42215" xr:uid="{00000000-0005-0000-0000-0000FDA40000}"/>
    <cellStyle name="Normal 4 3 46" xfId="42216" xr:uid="{00000000-0005-0000-0000-0000FEA40000}"/>
    <cellStyle name="Normal 4 3 47" xfId="42217" xr:uid="{00000000-0005-0000-0000-0000FFA40000}"/>
    <cellStyle name="Normal 4 3 48" xfId="42218" xr:uid="{00000000-0005-0000-0000-000000A50000}"/>
    <cellStyle name="Normal 4 3 49" xfId="42219" xr:uid="{00000000-0005-0000-0000-000001A50000}"/>
    <cellStyle name="Normal 4 3 5" xfId="42220" xr:uid="{00000000-0005-0000-0000-000002A50000}"/>
    <cellStyle name="Normal 4 3 5 10" xfId="42221" xr:uid="{00000000-0005-0000-0000-000003A50000}"/>
    <cellStyle name="Normal 4 3 5 2" xfId="42222" xr:uid="{00000000-0005-0000-0000-000004A50000}"/>
    <cellStyle name="Normal 4 3 5 2 2" xfId="42223" xr:uid="{00000000-0005-0000-0000-000005A50000}"/>
    <cellStyle name="Normal 4 3 5 2 2 2" xfId="42224" xr:uid="{00000000-0005-0000-0000-000006A50000}"/>
    <cellStyle name="Normal 4 3 5 2 2 3" xfId="42225" xr:uid="{00000000-0005-0000-0000-000007A50000}"/>
    <cellStyle name="Normal 4 3 5 2 2 4" xfId="42226" xr:uid="{00000000-0005-0000-0000-000008A50000}"/>
    <cellStyle name="Normal 4 3 5 2 2 5" xfId="42227" xr:uid="{00000000-0005-0000-0000-000009A50000}"/>
    <cellStyle name="Normal 4 3 5 2 3" xfId="42228" xr:uid="{00000000-0005-0000-0000-00000AA50000}"/>
    <cellStyle name="Normal 4 3 5 2 3 2" xfId="42229" xr:uid="{00000000-0005-0000-0000-00000BA50000}"/>
    <cellStyle name="Normal 4 3 5 2 3 3" xfId="42230" xr:uid="{00000000-0005-0000-0000-00000CA50000}"/>
    <cellStyle name="Normal 4 3 5 2 3 4" xfId="42231" xr:uid="{00000000-0005-0000-0000-00000DA50000}"/>
    <cellStyle name="Normal 4 3 5 2 3 5" xfId="42232" xr:uid="{00000000-0005-0000-0000-00000EA50000}"/>
    <cellStyle name="Normal 4 3 5 2 4" xfId="42233" xr:uid="{00000000-0005-0000-0000-00000FA50000}"/>
    <cellStyle name="Normal 4 3 5 2 4 2" xfId="42234" xr:uid="{00000000-0005-0000-0000-000010A50000}"/>
    <cellStyle name="Normal 4 3 5 2 4 3" xfId="42235" xr:uid="{00000000-0005-0000-0000-000011A50000}"/>
    <cellStyle name="Normal 4 3 5 2 4 4" xfId="42236" xr:uid="{00000000-0005-0000-0000-000012A50000}"/>
    <cellStyle name="Normal 4 3 5 2 4 5" xfId="42237" xr:uid="{00000000-0005-0000-0000-000013A50000}"/>
    <cellStyle name="Normal 4 3 5 2 5" xfId="42238" xr:uid="{00000000-0005-0000-0000-000014A50000}"/>
    <cellStyle name="Normal 4 3 5 2 5 2" xfId="42239" xr:uid="{00000000-0005-0000-0000-000015A50000}"/>
    <cellStyle name="Normal 4 3 5 2 5 3" xfId="42240" xr:uid="{00000000-0005-0000-0000-000016A50000}"/>
    <cellStyle name="Normal 4 3 5 2 5 4" xfId="42241" xr:uid="{00000000-0005-0000-0000-000017A50000}"/>
    <cellStyle name="Normal 4 3 5 2 5 5" xfId="42242" xr:uid="{00000000-0005-0000-0000-000018A50000}"/>
    <cellStyle name="Normal 4 3 5 2 6" xfId="42243" xr:uid="{00000000-0005-0000-0000-000019A50000}"/>
    <cellStyle name="Normal 4 3 5 2 7" xfId="42244" xr:uid="{00000000-0005-0000-0000-00001AA50000}"/>
    <cellStyle name="Normal 4 3 5 2 8" xfId="42245" xr:uid="{00000000-0005-0000-0000-00001BA50000}"/>
    <cellStyle name="Normal 4 3 5 2 9" xfId="42246" xr:uid="{00000000-0005-0000-0000-00001CA50000}"/>
    <cellStyle name="Normal 4 3 5 3" xfId="42247" xr:uid="{00000000-0005-0000-0000-00001DA50000}"/>
    <cellStyle name="Normal 4 3 5 3 2" xfId="42248" xr:uid="{00000000-0005-0000-0000-00001EA50000}"/>
    <cellStyle name="Normal 4 3 5 3 3" xfId="42249" xr:uid="{00000000-0005-0000-0000-00001FA50000}"/>
    <cellStyle name="Normal 4 3 5 3 4" xfId="42250" xr:uid="{00000000-0005-0000-0000-000020A50000}"/>
    <cellStyle name="Normal 4 3 5 3 5" xfId="42251" xr:uid="{00000000-0005-0000-0000-000021A50000}"/>
    <cellStyle name="Normal 4 3 5 4" xfId="42252" xr:uid="{00000000-0005-0000-0000-000022A50000}"/>
    <cellStyle name="Normal 4 3 5 4 2" xfId="42253" xr:uid="{00000000-0005-0000-0000-000023A50000}"/>
    <cellStyle name="Normal 4 3 5 4 3" xfId="42254" xr:uid="{00000000-0005-0000-0000-000024A50000}"/>
    <cellStyle name="Normal 4 3 5 4 4" xfId="42255" xr:uid="{00000000-0005-0000-0000-000025A50000}"/>
    <cellStyle name="Normal 4 3 5 4 5" xfId="42256" xr:uid="{00000000-0005-0000-0000-000026A50000}"/>
    <cellStyle name="Normal 4 3 5 5" xfId="42257" xr:uid="{00000000-0005-0000-0000-000027A50000}"/>
    <cellStyle name="Normal 4 3 5 5 2" xfId="42258" xr:uid="{00000000-0005-0000-0000-000028A50000}"/>
    <cellStyle name="Normal 4 3 5 5 3" xfId="42259" xr:uid="{00000000-0005-0000-0000-000029A50000}"/>
    <cellStyle name="Normal 4 3 5 5 4" xfId="42260" xr:uid="{00000000-0005-0000-0000-00002AA50000}"/>
    <cellStyle name="Normal 4 3 5 5 5" xfId="42261" xr:uid="{00000000-0005-0000-0000-00002BA50000}"/>
    <cellStyle name="Normal 4 3 5 6" xfId="42262" xr:uid="{00000000-0005-0000-0000-00002CA50000}"/>
    <cellStyle name="Normal 4 3 5 6 2" xfId="42263" xr:uid="{00000000-0005-0000-0000-00002DA50000}"/>
    <cellStyle name="Normal 4 3 5 6 3" xfId="42264" xr:uid="{00000000-0005-0000-0000-00002EA50000}"/>
    <cellStyle name="Normal 4 3 5 6 4" xfId="42265" xr:uid="{00000000-0005-0000-0000-00002FA50000}"/>
    <cellStyle name="Normal 4 3 5 6 5" xfId="42266" xr:uid="{00000000-0005-0000-0000-000030A50000}"/>
    <cellStyle name="Normal 4 3 5 7" xfId="42267" xr:uid="{00000000-0005-0000-0000-000031A50000}"/>
    <cellStyle name="Normal 4 3 5 8" xfId="42268" xr:uid="{00000000-0005-0000-0000-000032A50000}"/>
    <cellStyle name="Normal 4 3 5 9" xfId="42269" xr:uid="{00000000-0005-0000-0000-000033A50000}"/>
    <cellStyle name="Normal 4 3 50" xfId="42270" xr:uid="{00000000-0005-0000-0000-000034A50000}"/>
    <cellStyle name="Normal 4 3 51" xfId="42271" xr:uid="{00000000-0005-0000-0000-000035A50000}"/>
    <cellStyle name="Normal 4 3 52" xfId="42272" xr:uid="{00000000-0005-0000-0000-000036A50000}"/>
    <cellStyle name="Normal 4 3 53" xfId="42273" xr:uid="{00000000-0005-0000-0000-000037A50000}"/>
    <cellStyle name="Normal 4 3 54" xfId="42274" xr:uid="{00000000-0005-0000-0000-000038A50000}"/>
    <cellStyle name="Normal 4 3 55" xfId="42275" xr:uid="{00000000-0005-0000-0000-000039A50000}"/>
    <cellStyle name="Normal 4 3 56" xfId="42276" xr:uid="{00000000-0005-0000-0000-00003AA50000}"/>
    <cellStyle name="Normal 4 3 57" xfId="42277" xr:uid="{00000000-0005-0000-0000-00003BA50000}"/>
    <cellStyle name="Normal 4 3 58" xfId="42278" xr:uid="{00000000-0005-0000-0000-00003CA50000}"/>
    <cellStyle name="Normal 4 3 59" xfId="42279" xr:uid="{00000000-0005-0000-0000-00003DA50000}"/>
    <cellStyle name="Normal 4 3 6" xfId="42280" xr:uid="{00000000-0005-0000-0000-00003EA50000}"/>
    <cellStyle name="Normal 4 3 6 10" xfId="42281" xr:uid="{00000000-0005-0000-0000-00003FA50000}"/>
    <cellStyle name="Normal 4 3 6 2" xfId="42282" xr:uid="{00000000-0005-0000-0000-000040A50000}"/>
    <cellStyle name="Normal 4 3 6 2 2" xfId="42283" xr:uid="{00000000-0005-0000-0000-000041A50000}"/>
    <cellStyle name="Normal 4 3 6 2 2 2" xfId="42284" xr:uid="{00000000-0005-0000-0000-000042A50000}"/>
    <cellStyle name="Normal 4 3 6 2 2 3" xfId="42285" xr:uid="{00000000-0005-0000-0000-000043A50000}"/>
    <cellStyle name="Normal 4 3 6 2 2 4" xfId="42286" xr:uid="{00000000-0005-0000-0000-000044A50000}"/>
    <cellStyle name="Normal 4 3 6 2 2 5" xfId="42287" xr:uid="{00000000-0005-0000-0000-000045A50000}"/>
    <cellStyle name="Normal 4 3 6 2 3" xfId="42288" xr:uid="{00000000-0005-0000-0000-000046A50000}"/>
    <cellStyle name="Normal 4 3 6 2 3 2" xfId="42289" xr:uid="{00000000-0005-0000-0000-000047A50000}"/>
    <cellStyle name="Normal 4 3 6 2 3 3" xfId="42290" xr:uid="{00000000-0005-0000-0000-000048A50000}"/>
    <cellStyle name="Normal 4 3 6 2 3 4" xfId="42291" xr:uid="{00000000-0005-0000-0000-000049A50000}"/>
    <cellStyle name="Normal 4 3 6 2 3 5" xfId="42292" xr:uid="{00000000-0005-0000-0000-00004AA50000}"/>
    <cellStyle name="Normal 4 3 6 2 4" xfId="42293" xr:uid="{00000000-0005-0000-0000-00004BA50000}"/>
    <cellStyle name="Normal 4 3 6 2 4 2" xfId="42294" xr:uid="{00000000-0005-0000-0000-00004CA50000}"/>
    <cellStyle name="Normal 4 3 6 2 4 3" xfId="42295" xr:uid="{00000000-0005-0000-0000-00004DA50000}"/>
    <cellStyle name="Normal 4 3 6 2 4 4" xfId="42296" xr:uid="{00000000-0005-0000-0000-00004EA50000}"/>
    <cellStyle name="Normal 4 3 6 2 4 5" xfId="42297" xr:uid="{00000000-0005-0000-0000-00004FA50000}"/>
    <cellStyle name="Normal 4 3 6 2 5" xfId="42298" xr:uid="{00000000-0005-0000-0000-000050A50000}"/>
    <cellStyle name="Normal 4 3 6 2 5 2" xfId="42299" xr:uid="{00000000-0005-0000-0000-000051A50000}"/>
    <cellStyle name="Normal 4 3 6 2 5 3" xfId="42300" xr:uid="{00000000-0005-0000-0000-000052A50000}"/>
    <cellStyle name="Normal 4 3 6 2 5 4" xfId="42301" xr:uid="{00000000-0005-0000-0000-000053A50000}"/>
    <cellStyle name="Normal 4 3 6 2 5 5" xfId="42302" xr:uid="{00000000-0005-0000-0000-000054A50000}"/>
    <cellStyle name="Normal 4 3 6 2 6" xfId="42303" xr:uid="{00000000-0005-0000-0000-000055A50000}"/>
    <cellStyle name="Normal 4 3 6 2 7" xfId="42304" xr:uid="{00000000-0005-0000-0000-000056A50000}"/>
    <cellStyle name="Normal 4 3 6 2 8" xfId="42305" xr:uid="{00000000-0005-0000-0000-000057A50000}"/>
    <cellStyle name="Normal 4 3 6 2 9" xfId="42306" xr:uid="{00000000-0005-0000-0000-000058A50000}"/>
    <cellStyle name="Normal 4 3 6 3" xfId="42307" xr:uid="{00000000-0005-0000-0000-000059A50000}"/>
    <cellStyle name="Normal 4 3 6 3 2" xfId="42308" xr:uid="{00000000-0005-0000-0000-00005AA50000}"/>
    <cellStyle name="Normal 4 3 6 3 3" xfId="42309" xr:uid="{00000000-0005-0000-0000-00005BA50000}"/>
    <cellStyle name="Normal 4 3 6 3 4" xfId="42310" xr:uid="{00000000-0005-0000-0000-00005CA50000}"/>
    <cellStyle name="Normal 4 3 6 3 5" xfId="42311" xr:uid="{00000000-0005-0000-0000-00005DA50000}"/>
    <cellStyle name="Normal 4 3 6 4" xfId="42312" xr:uid="{00000000-0005-0000-0000-00005EA50000}"/>
    <cellStyle name="Normal 4 3 6 4 2" xfId="42313" xr:uid="{00000000-0005-0000-0000-00005FA50000}"/>
    <cellStyle name="Normal 4 3 6 4 3" xfId="42314" xr:uid="{00000000-0005-0000-0000-000060A50000}"/>
    <cellStyle name="Normal 4 3 6 4 4" xfId="42315" xr:uid="{00000000-0005-0000-0000-000061A50000}"/>
    <cellStyle name="Normal 4 3 6 4 5" xfId="42316" xr:uid="{00000000-0005-0000-0000-000062A50000}"/>
    <cellStyle name="Normal 4 3 6 5" xfId="42317" xr:uid="{00000000-0005-0000-0000-000063A50000}"/>
    <cellStyle name="Normal 4 3 6 5 2" xfId="42318" xr:uid="{00000000-0005-0000-0000-000064A50000}"/>
    <cellStyle name="Normal 4 3 6 5 3" xfId="42319" xr:uid="{00000000-0005-0000-0000-000065A50000}"/>
    <cellStyle name="Normal 4 3 6 5 4" xfId="42320" xr:uid="{00000000-0005-0000-0000-000066A50000}"/>
    <cellStyle name="Normal 4 3 6 5 5" xfId="42321" xr:uid="{00000000-0005-0000-0000-000067A50000}"/>
    <cellStyle name="Normal 4 3 6 6" xfId="42322" xr:uid="{00000000-0005-0000-0000-000068A50000}"/>
    <cellStyle name="Normal 4 3 6 6 2" xfId="42323" xr:uid="{00000000-0005-0000-0000-000069A50000}"/>
    <cellStyle name="Normal 4 3 6 6 3" xfId="42324" xr:uid="{00000000-0005-0000-0000-00006AA50000}"/>
    <cellStyle name="Normal 4 3 6 6 4" xfId="42325" xr:uid="{00000000-0005-0000-0000-00006BA50000}"/>
    <cellStyle name="Normal 4 3 6 6 5" xfId="42326" xr:uid="{00000000-0005-0000-0000-00006CA50000}"/>
    <cellStyle name="Normal 4 3 6 7" xfId="42327" xr:uid="{00000000-0005-0000-0000-00006DA50000}"/>
    <cellStyle name="Normal 4 3 6 8" xfId="42328" xr:uid="{00000000-0005-0000-0000-00006EA50000}"/>
    <cellStyle name="Normal 4 3 6 9" xfId="42329" xr:uid="{00000000-0005-0000-0000-00006FA50000}"/>
    <cellStyle name="Normal 4 3 60" xfId="42330" xr:uid="{00000000-0005-0000-0000-000070A50000}"/>
    <cellStyle name="Normal 4 3 61" xfId="42331" xr:uid="{00000000-0005-0000-0000-000071A50000}"/>
    <cellStyle name="Normal 4 3 62" xfId="42332" xr:uid="{00000000-0005-0000-0000-000072A50000}"/>
    <cellStyle name="Normal 4 3 63" xfId="42333" xr:uid="{00000000-0005-0000-0000-000073A50000}"/>
    <cellStyle name="Normal 4 3 64" xfId="42334" xr:uid="{00000000-0005-0000-0000-000074A50000}"/>
    <cellStyle name="Normal 4 3 65" xfId="42335" xr:uid="{00000000-0005-0000-0000-000075A50000}"/>
    <cellStyle name="Normal 4 3 66" xfId="42336" xr:uid="{00000000-0005-0000-0000-000076A50000}"/>
    <cellStyle name="Normal 4 3 67" xfId="42337" xr:uid="{00000000-0005-0000-0000-000077A50000}"/>
    <cellStyle name="Normal 4 3 68" xfId="42338" xr:uid="{00000000-0005-0000-0000-000078A50000}"/>
    <cellStyle name="Normal 4 3 69" xfId="42339" xr:uid="{00000000-0005-0000-0000-000079A50000}"/>
    <cellStyle name="Normal 4 3 7" xfId="42340" xr:uid="{00000000-0005-0000-0000-00007AA50000}"/>
    <cellStyle name="Normal 4 3 7 10" xfId="42341" xr:uid="{00000000-0005-0000-0000-00007BA50000}"/>
    <cellStyle name="Normal 4 3 7 2" xfId="42342" xr:uid="{00000000-0005-0000-0000-00007CA50000}"/>
    <cellStyle name="Normal 4 3 7 2 2" xfId="42343" xr:uid="{00000000-0005-0000-0000-00007DA50000}"/>
    <cellStyle name="Normal 4 3 7 2 2 2" xfId="42344" xr:uid="{00000000-0005-0000-0000-00007EA50000}"/>
    <cellStyle name="Normal 4 3 7 2 2 3" xfId="42345" xr:uid="{00000000-0005-0000-0000-00007FA50000}"/>
    <cellStyle name="Normal 4 3 7 2 2 4" xfId="42346" xr:uid="{00000000-0005-0000-0000-000080A50000}"/>
    <cellStyle name="Normal 4 3 7 2 2 5" xfId="42347" xr:uid="{00000000-0005-0000-0000-000081A50000}"/>
    <cellStyle name="Normal 4 3 7 2 3" xfId="42348" xr:uid="{00000000-0005-0000-0000-000082A50000}"/>
    <cellStyle name="Normal 4 3 7 2 3 2" xfId="42349" xr:uid="{00000000-0005-0000-0000-000083A50000}"/>
    <cellStyle name="Normal 4 3 7 2 3 3" xfId="42350" xr:uid="{00000000-0005-0000-0000-000084A50000}"/>
    <cellStyle name="Normal 4 3 7 2 3 4" xfId="42351" xr:uid="{00000000-0005-0000-0000-000085A50000}"/>
    <cellStyle name="Normal 4 3 7 2 3 5" xfId="42352" xr:uid="{00000000-0005-0000-0000-000086A50000}"/>
    <cellStyle name="Normal 4 3 7 2 4" xfId="42353" xr:uid="{00000000-0005-0000-0000-000087A50000}"/>
    <cellStyle name="Normal 4 3 7 2 4 2" xfId="42354" xr:uid="{00000000-0005-0000-0000-000088A50000}"/>
    <cellStyle name="Normal 4 3 7 2 4 3" xfId="42355" xr:uid="{00000000-0005-0000-0000-000089A50000}"/>
    <cellStyle name="Normal 4 3 7 2 4 4" xfId="42356" xr:uid="{00000000-0005-0000-0000-00008AA50000}"/>
    <cellStyle name="Normal 4 3 7 2 4 5" xfId="42357" xr:uid="{00000000-0005-0000-0000-00008BA50000}"/>
    <cellStyle name="Normal 4 3 7 2 5" xfId="42358" xr:uid="{00000000-0005-0000-0000-00008CA50000}"/>
    <cellStyle name="Normal 4 3 7 2 5 2" xfId="42359" xr:uid="{00000000-0005-0000-0000-00008DA50000}"/>
    <cellStyle name="Normal 4 3 7 2 5 3" xfId="42360" xr:uid="{00000000-0005-0000-0000-00008EA50000}"/>
    <cellStyle name="Normal 4 3 7 2 5 4" xfId="42361" xr:uid="{00000000-0005-0000-0000-00008FA50000}"/>
    <cellStyle name="Normal 4 3 7 2 5 5" xfId="42362" xr:uid="{00000000-0005-0000-0000-000090A50000}"/>
    <cellStyle name="Normal 4 3 7 2 6" xfId="42363" xr:uid="{00000000-0005-0000-0000-000091A50000}"/>
    <cellStyle name="Normal 4 3 7 2 7" xfId="42364" xr:uid="{00000000-0005-0000-0000-000092A50000}"/>
    <cellStyle name="Normal 4 3 7 2 8" xfId="42365" xr:uid="{00000000-0005-0000-0000-000093A50000}"/>
    <cellStyle name="Normal 4 3 7 2 9" xfId="42366" xr:uid="{00000000-0005-0000-0000-000094A50000}"/>
    <cellStyle name="Normal 4 3 7 3" xfId="42367" xr:uid="{00000000-0005-0000-0000-000095A50000}"/>
    <cellStyle name="Normal 4 3 7 3 2" xfId="42368" xr:uid="{00000000-0005-0000-0000-000096A50000}"/>
    <cellStyle name="Normal 4 3 7 3 3" xfId="42369" xr:uid="{00000000-0005-0000-0000-000097A50000}"/>
    <cellStyle name="Normal 4 3 7 3 4" xfId="42370" xr:uid="{00000000-0005-0000-0000-000098A50000}"/>
    <cellStyle name="Normal 4 3 7 3 5" xfId="42371" xr:uid="{00000000-0005-0000-0000-000099A50000}"/>
    <cellStyle name="Normal 4 3 7 4" xfId="42372" xr:uid="{00000000-0005-0000-0000-00009AA50000}"/>
    <cellStyle name="Normal 4 3 7 4 2" xfId="42373" xr:uid="{00000000-0005-0000-0000-00009BA50000}"/>
    <cellStyle name="Normal 4 3 7 4 3" xfId="42374" xr:uid="{00000000-0005-0000-0000-00009CA50000}"/>
    <cellStyle name="Normal 4 3 7 4 4" xfId="42375" xr:uid="{00000000-0005-0000-0000-00009DA50000}"/>
    <cellStyle name="Normal 4 3 7 4 5" xfId="42376" xr:uid="{00000000-0005-0000-0000-00009EA50000}"/>
    <cellStyle name="Normal 4 3 7 5" xfId="42377" xr:uid="{00000000-0005-0000-0000-00009FA50000}"/>
    <cellStyle name="Normal 4 3 7 5 2" xfId="42378" xr:uid="{00000000-0005-0000-0000-0000A0A50000}"/>
    <cellStyle name="Normal 4 3 7 5 3" xfId="42379" xr:uid="{00000000-0005-0000-0000-0000A1A50000}"/>
    <cellStyle name="Normal 4 3 7 5 4" xfId="42380" xr:uid="{00000000-0005-0000-0000-0000A2A50000}"/>
    <cellStyle name="Normal 4 3 7 5 5" xfId="42381" xr:uid="{00000000-0005-0000-0000-0000A3A50000}"/>
    <cellStyle name="Normal 4 3 7 6" xfId="42382" xr:uid="{00000000-0005-0000-0000-0000A4A50000}"/>
    <cellStyle name="Normal 4 3 7 6 2" xfId="42383" xr:uid="{00000000-0005-0000-0000-0000A5A50000}"/>
    <cellStyle name="Normal 4 3 7 6 3" xfId="42384" xr:uid="{00000000-0005-0000-0000-0000A6A50000}"/>
    <cellStyle name="Normal 4 3 7 6 4" xfId="42385" xr:uid="{00000000-0005-0000-0000-0000A7A50000}"/>
    <cellStyle name="Normal 4 3 7 6 5" xfId="42386" xr:uid="{00000000-0005-0000-0000-0000A8A50000}"/>
    <cellStyle name="Normal 4 3 7 7" xfId="42387" xr:uid="{00000000-0005-0000-0000-0000A9A50000}"/>
    <cellStyle name="Normal 4 3 7 8" xfId="42388" xr:uid="{00000000-0005-0000-0000-0000AAA50000}"/>
    <cellStyle name="Normal 4 3 7 9" xfId="42389" xr:uid="{00000000-0005-0000-0000-0000ABA50000}"/>
    <cellStyle name="Normal 4 3 70" xfId="42390" xr:uid="{00000000-0005-0000-0000-0000ACA50000}"/>
    <cellStyle name="Normal 4 3 71" xfId="42391" xr:uid="{00000000-0005-0000-0000-0000ADA50000}"/>
    <cellStyle name="Normal 4 3 72" xfId="42392" xr:uid="{00000000-0005-0000-0000-0000AEA50000}"/>
    <cellStyle name="Normal 4 3 73" xfId="42393" xr:uid="{00000000-0005-0000-0000-0000AFA50000}"/>
    <cellStyle name="Normal 4 3 74" xfId="42394" xr:uid="{00000000-0005-0000-0000-0000B0A50000}"/>
    <cellStyle name="Normal 4 3 75" xfId="42395" xr:uid="{00000000-0005-0000-0000-0000B1A50000}"/>
    <cellStyle name="Normal 4 3 76" xfId="42396" xr:uid="{00000000-0005-0000-0000-0000B2A50000}"/>
    <cellStyle name="Normal 4 3 77" xfId="42397" xr:uid="{00000000-0005-0000-0000-0000B3A50000}"/>
    <cellStyle name="Normal 4 3 78" xfId="42398" xr:uid="{00000000-0005-0000-0000-0000B4A50000}"/>
    <cellStyle name="Normal 4 3 79" xfId="42399" xr:uid="{00000000-0005-0000-0000-0000B5A50000}"/>
    <cellStyle name="Normal 4 3 8" xfId="42400" xr:uid="{00000000-0005-0000-0000-0000B6A50000}"/>
    <cellStyle name="Normal 4 3 8 10" xfId="42401" xr:uid="{00000000-0005-0000-0000-0000B7A50000}"/>
    <cellStyle name="Normal 4 3 8 2" xfId="42402" xr:uid="{00000000-0005-0000-0000-0000B8A50000}"/>
    <cellStyle name="Normal 4 3 8 2 2" xfId="42403" xr:uid="{00000000-0005-0000-0000-0000B9A50000}"/>
    <cellStyle name="Normal 4 3 8 2 2 2" xfId="42404" xr:uid="{00000000-0005-0000-0000-0000BAA50000}"/>
    <cellStyle name="Normal 4 3 8 2 2 3" xfId="42405" xr:uid="{00000000-0005-0000-0000-0000BBA50000}"/>
    <cellStyle name="Normal 4 3 8 2 2 4" xfId="42406" xr:uid="{00000000-0005-0000-0000-0000BCA50000}"/>
    <cellStyle name="Normal 4 3 8 2 2 5" xfId="42407" xr:uid="{00000000-0005-0000-0000-0000BDA50000}"/>
    <cellStyle name="Normal 4 3 8 2 3" xfId="42408" xr:uid="{00000000-0005-0000-0000-0000BEA50000}"/>
    <cellStyle name="Normal 4 3 8 2 3 2" xfId="42409" xr:uid="{00000000-0005-0000-0000-0000BFA50000}"/>
    <cellStyle name="Normal 4 3 8 2 3 3" xfId="42410" xr:uid="{00000000-0005-0000-0000-0000C0A50000}"/>
    <cellStyle name="Normal 4 3 8 2 3 4" xfId="42411" xr:uid="{00000000-0005-0000-0000-0000C1A50000}"/>
    <cellStyle name="Normal 4 3 8 2 3 5" xfId="42412" xr:uid="{00000000-0005-0000-0000-0000C2A50000}"/>
    <cellStyle name="Normal 4 3 8 2 4" xfId="42413" xr:uid="{00000000-0005-0000-0000-0000C3A50000}"/>
    <cellStyle name="Normal 4 3 8 2 4 2" xfId="42414" xr:uid="{00000000-0005-0000-0000-0000C4A50000}"/>
    <cellStyle name="Normal 4 3 8 2 4 3" xfId="42415" xr:uid="{00000000-0005-0000-0000-0000C5A50000}"/>
    <cellStyle name="Normal 4 3 8 2 4 4" xfId="42416" xr:uid="{00000000-0005-0000-0000-0000C6A50000}"/>
    <cellStyle name="Normal 4 3 8 2 4 5" xfId="42417" xr:uid="{00000000-0005-0000-0000-0000C7A50000}"/>
    <cellStyle name="Normal 4 3 8 2 5" xfId="42418" xr:uid="{00000000-0005-0000-0000-0000C8A50000}"/>
    <cellStyle name="Normal 4 3 8 2 5 2" xfId="42419" xr:uid="{00000000-0005-0000-0000-0000C9A50000}"/>
    <cellStyle name="Normal 4 3 8 2 5 3" xfId="42420" xr:uid="{00000000-0005-0000-0000-0000CAA50000}"/>
    <cellStyle name="Normal 4 3 8 2 5 4" xfId="42421" xr:uid="{00000000-0005-0000-0000-0000CBA50000}"/>
    <cellStyle name="Normal 4 3 8 2 5 5" xfId="42422" xr:uid="{00000000-0005-0000-0000-0000CCA50000}"/>
    <cellStyle name="Normal 4 3 8 2 6" xfId="42423" xr:uid="{00000000-0005-0000-0000-0000CDA50000}"/>
    <cellStyle name="Normal 4 3 8 2 7" xfId="42424" xr:uid="{00000000-0005-0000-0000-0000CEA50000}"/>
    <cellStyle name="Normal 4 3 8 2 8" xfId="42425" xr:uid="{00000000-0005-0000-0000-0000CFA50000}"/>
    <cellStyle name="Normal 4 3 8 2 9" xfId="42426" xr:uid="{00000000-0005-0000-0000-0000D0A50000}"/>
    <cellStyle name="Normal 4 3 8 3" xfId="42427" xr:uid="{00000000-0005-0000-0000-0000D1A50000}"/>
    <cellStyle name="Normal 4 3 8 3 2" xfId="42428" xr:uid="{00000000-0005-0000-0000-0000D2A50000}"/>
    <cellStyle name="Normal 4 3 8 3 3" xfId="42429" xr:uid="{00000000-0005-0000-0000-0000D3A50000}"/>
    <cellStyle name="Normal 4 3 8 3 4" xfId="42430" xr:uid="{00000000-0005-0000-0000-0000D4A50000}"/>
    <cellStyle name="Normal 4 3 8 3 5" xfId="42431" xr:uid="{00000000-0005-0000-0000-0000D5A50000}"/>
    <cellStyle name="Normal 4 3 8 4" xfId="42432" xr:uid="{00000000-0005-0000-0000-0000D6A50000}"/>
    <cellStyle name="Normal 4 3 8 4 2" xfId="42433" xr:uid="{00000000-0005-0000-0000-0000D7A50000}"/>
    <cellStyle name="Normal 4 3 8 4 3" xfId="42434" xr:uid="{00000000-0005-0000-0000-0000D8A50000}"/>
    <cellStyle name="Normal 4 3 8 4 4" xfId="42435" xr:uid="{00000000-0005-0000-0000-0000D9A50000}"/>
    <cellStyle name="Normal 4 3 8 4 5" xfId="42436" xr:uid="{00000000-0005-0000-0000-0000DAA50000}"/>
    <cellStyle name="Normal 4 3 8 5" xfId="42437" xr:uid="{00000000-0005-0000-0000-0000DBA50000}"/>
    <cellStyle name="Normal 4 3 8 5 2" xfId="42438" xr:uid="{00000000-0005-0000-0000-0000DCA50000}"/>
    <cellStyle name="Normal 4 3 8 5 3" xfId="42439" xr:uid="{00000000-0005-0000-0000-0000DDA50000}"/>
    <cellStyle name="Normal 4 3 8 5 4" xfId="42440" xr:uid="{00000000-0005-0000-0000-0000DEA50000}"/>
    <cellStyle name="Normal 4 3 8 5 5" xfId="42441" xr:uid="{00000000-0005-0000-0000-0000DFA50000}"/>
    <cellStyle name="Normal 4 3 8 6" xfId="42442" xr:uid="{00000000-0005-0000-0000-0000E0A50000}"/>
    <cellStyle name="Normal 4 3 8 6 2" xfId="42443" xr:uid="{00000000-0005-0000-0000-0000E1A50000}"/>
    <cellStyle name="Normal 4 3 8 6 3" xfId="42444" xr:uid="{00000000-0005-0000-0000-0000E2A50000}"/>
    <cellStyle name="Normal 4 3 8 6 4" xfId="42445" xr:uid="{00000000-0005-0000-0000-0000E3A50000}"/>
    <cellStyle name="Normal 4 3 8 6 5" xfId="42446" xr:uid="{00000000-0005-0000-0000-0000E4A50000}"/>
    <cellStyle name="Normal 4 3 8 7" xfId="42447" xr:uid="{00000000-0005-0000-0000-0000E5A50000}"/>
    <cellStyle name="Normal 4 3 8 8" xfId="42448" xr:uid="{00000000-0005-0000-0000-0000E6A50000}"/>
    <cellStyle name="Normal 4 3 8 9" xfId="42449" xr:uid="{00000000-0005-0000-0000-0000E7A50000}"/>
    <cellStyle name="Normal 4 3 80" xfId="42450" xr:uid="{00000000-0005-0000-0000-0000E8A50000}"/>
    <cellStyle name="Normal 4 3 81" xfId="42451" xr:uid="{00000000-0005-0000-0000-0000E9A50000}"/>
    <cellStyle name="Normal 4 3 82" xfId="42452" xr:uid="{00000000-0005-0000-0000-0000EAA50000}"/>
    <cellStyle name="Normal 4 3 83" xfId="42453" xr:uid="{00000000-0005-0000-0000-0000EBA50000}"/>
    <cellStyle name="Normal 4 3 84" xfId="42454" xr:uid="{00000000-0005-0000-0000-0000ECA50000}"/>
    <cellStyle name="Normal 4 3 85" xfId="42455" xr:uid="{00000000-0005-0000-0000-0000EDA50000}"/>
    <cellStyle name="Normal 4 3 86" xfId="42456" xr:uid="{00000000-0005-0000-0000-0000EEA50000}"/>
    <cellStyle name="Normal 4 3 87" xfId="42457" xr:uid="{00000000-0005-0000-0000-0000EFA50000}"/>
    <cellStyle name="Normal 4 3 88" xfId="42458" xr:uid="{00000000-0005-0000-0000-0000F0A50000}"/>
    <cellStyle name="Normal 4 3 89" xfId="42459" xr:uid="{00000000-0005-0000-0000-0000F1A50000}"/>
    <cellStyle name="Normal 4 3 9" xfId="42460" xr:uid="{00000000-0005-0000-0000-0000F2A50000}"/>
    <cellStyle name="Normal 4 3 9 10" xfId="42461" xr:uid="{00000000-0005-0000-0000-0000F3A50000}"/>
    <cellStyle name="Normal 4 3 9 2" xfId="42462" xr:uid="{00000000-0005-0000-0000-0000F4A50000}"/>
    <cellStyle name="Normal 4 3 9 2 2" xfId="42463" xr:uid="{00000000-0005-0000-0000-0000F5A50000}"/>
    <cellStyle name="Normal 4 3 9 2 2 2" xfId="42464" xr:uid="{00000000-0005-0000-0000-0000F6A50000}"/>
    <cellStyle name="Normal 4 3 9 2 2 3" xfId="42465" xr:uid="{00000000-0005-0000-0000-0000F7A50000}"/>
    <cellStyle name="Normal 4 3 9 2 2 4" xfId="42466" xr:uid="{00000000-0005-0000-0000-0000F8A50000}"/>
    <cellStyle name="Normal 4 3 9 2 2 5" xfId="42467" xr:uid="{00000000-0005-0000-0000-0000F9A50000}"/>
    <cellStyle name="Normal 4 3 9 2 3" xfId="42468" xr:uid="{00000000-0005-0000-0000-0000FAA50000}"/>
    <cellStyle name="Normal 4 3 9 2 3 2" xfId="42469" xr:uid="{00000000-0005-0000-0000-0000FBA50000}"/>
    <cellStyle name="Normal 4 3 9 2 3 3" xfId="42470" xr:uid="{00000000-0005-0000-0000-0000FCA50000}"/>
    <cellStyle name="Normal 4 3 9 2 3 4" xfId="42471" xr:uid="{00000000-0005-0000-0000-0000FDA50000}"/>
    <cellStyle name="Normal 4 3 9 2 3 5" xfId="42472" xr:uid="{00000000-0005-0000-0000-0000FEA50000}"/>
    <cellStyle name="Normal 4 3 9 2 4" xfId="42473" xr:uid="{00000000-0005-0000-0000-0000FFA50000}"/>
    <cellStyle name="Normal 4 3 9 2 4 2" xfId="42474" xr:uid="{00000000-0005-0000-0000-000000A60000}"/>
    <cellStyle name="Normal 4 3 9 2 4 3" xfId="42475" xr:uid="{00000000-0005-0000-0000-000001A60000}"/>
    <cellStyle name="Normal 4 3 9 2 4 4" xfId="42476" xr:uid="{00000000-0005-0000-0000-000002A60000}"/>
    <cellStyle name="Normal 4 3 9 2 4 5" xfId="42477" xr:uid="{00000000-0005-0000-0000-000003A60000}"/>
    <cellStyle name="Normal 4 3 9 2 5" xfId="42478" xr:uid="{00000000-0005-0000-0000-000004A60000}"/>
    <cellStyle name="Normal 4 3 9 2 5 2" xfId="42479" xr:uid="{00000000-0005-0000-0000-000005A60000}"/>
    <cellStyle name="Normal 4 3 9 2 5 3" xfId="42480" xr:uid="{00000000-0005-0000-0000-000006A60000}"/>
    <cellStyle name="Normal 4 3 9 2 5 4" xfId="42481" xr:uid="{00000000-0005-0000-0000-000007A60000}"/>
    <cellStyle name="Normal 4 3 9 2 5 5" xfId="42482" xr:uid="{00000000-0005-0000-0000-000008A60000}"/>
    <cellStyle name="Normal 4 3 9 2 6" xfId="42483" xr:uid="{00000000-0005-0000-0000-000009A60000}"/>
    <cellStyle name="Normal 4 3 9 2 7" xfId="42484" xr:uid="{00000000-0005-0000-0000-00000AA60000}"/>
    <cellStyle name="Normal 4 3 9 2 8" xfId="42485" xr:uid="{00000000-0005-0000-0000-00000BA60000}"/>
    <cellStyle name="Normal 4 3 9 2 9" xfId="42486" xr:uid="{00000000-0005-0000-0000-00000CA60000}"/>
    <cellStyle name="Normal 4 3 9 3" xfId="42487" xr:uid="{00000000-0005-0000-0000-00000DA60000}"/>
    <cellStyle name="Normal 4 3 9 3 2" xfId="42488" xr:uid="{00000000-0005-0000-0000-00000EA60000}"/>
    <cellStyle name="Normal 4 3 9 3 3" xfId="42489" xr:uid="{00000000-0005-0000-0000-00000FA60000}"/>
    <cellStyle name="Normal 4 3 9 3 4" xfId="42490" xr:uid="{00000000-0005-0000-0000-000010A60000}"/>
    <cellStyle name="Normal 4 3 9 3 5" xfId="42491" xr:uid="{00000000-0005-0000-0000-000011A60000}"/>
    <cellStyle name="Normal 4 3 9 4" xfId="42492" xr:uid="{00000000-0005-0000-0000-000012A60000}"/>
    <cellStyle name="Normal 4 3 9 4 2" xfId="42493" xr:uid="{00000000-0005-0000-0000-000013A60000}"/>
    <cellStyle name="Normal 4 3 9 4 3" xfId="42494" xr:uid="{00000000-0005-0000-0000-000014A60000}"/>
    <cellStyle name="Normal 4 3 9 4 4" xfId="42495" xr:uid="{00000000-0005-0000-0000-000015A60000}"/>
    <cellStyle name="Normal 4 3 9 4 5" xfId="42496" xr:uid="{00000000-0005-0000-0000-000016A60000}"/>
    <cellStyle name="Normal 4 3 9 5" xfId="42497" xr:uid="{00000000-0005-0000-0000-000017A60000}"/>
    <cellStyle name="Normal 4 3 9 5 2" xfId="42498" xr:uid="{00000000-0005-0000-0000-000018A60000}"/>
    <cellStyle name="Normal 4 3 9 5 3" xfId="42499" xr:uid="{00000000-0005-0000-0000-000019A60000}"/>
    <cellStyle name="Normal 4 3 9 5 4" xfId="42500" xr:uid="{00000000-0005-0000-0000-00001AA60000}"/>
    <cellStyle name="Normal 4 3 9 5 5" xfId="42501" xr:uid="{00000000-0005-0000-0000-00001BA60000}"/>
    <cellStyle name="Normal 4 3 9 6" xfId="42502" xr:uid="{00000000-0005-0000-0000-00001CA60000}"/>
    <cellStyle name="Normal 4 3 9 6 2" xfId="42503" xr:uid="{00000000-0005-0000-0000-00001DA60000}"/>
    <cellStyle name="Normal 4 3 9 6 3" xfId="42504" xr:uid="{00000000-0005-0000-0000-00001EA60000}"/>
    <cellStyle name="Normal 4 3 9 6 4" xfId="42505" xr:uid="{00000000-0005-0000-0000-00001FA60000}"/>
    <cellStyle name="Normal 4 3 9 6 5" xfId="42506" xr:uid="{00000000-0005-0000-0000-000020A60000}"/>
    <cellStyle name="Normal 4 3 9 7" xfId="42507" xr:uid="{00000000-0005-0000-0000-000021A60000}"/>
    <cellStyle name="Normal 4 3 9 8" xfId="42508" xr:uid="{00000000-0005-0000-0000-000022A60000}"/>
    <cellStyle name="Normal 4 3 9 9" xfId="42509" xr:uid="{00000000-0005-0000-0000-000023A60000}"/>
    <cellStyle name="Normal 4 3 90" xfId="42510" xr:uid="{00000000-0005-0000-0000-000024A60000}"/>
    <cellStyle name="Normal 4 3 91" xfId="42511" xr:uid="{00000000-0005-0000-0000-000025A60000}"/>
    <cellStyle name="Normal 4 3 92" xfId="42512" xr:uid="{00000000-0005-0000-0000-000026A60000}"/>
    <cellStyle name="Normal 4 3 93" xfId="42513" xr:uid="{00000000-0005-0000-0000-000027A60000}"/>
    <cellStyle name="Normal 4 3 94" xfId="42514" xr:uid="{00000000-0005-0000-0000-000028A60000}"/>
    <cellStyle name="Normal 4 3 95" xfId="42515" xr:uid="{00000000-0005-0000-0000-000029A60000}"/>
    <cellStyle name="Normal 4 3 96" xfId="42516" xr:uid="{00000000-0005-0000-0000-00002AA60000}"/>
    <cellStyle name="Normal 4 3 97" xfId="42517" xr:uid="{00000000-0005-0000-0000-00002BA60000}"/>
    <cellStyle name="Normal 4 3 98" xfId="42518" xr:uid="{00000000-0005-0000-0000-00002CA60000}"/>
    <cellStyle name="Normal 4 3 99" xfId="42519" xr:uid="{00000000-0005-0000-0000-00002DA60000}"/>
    <cellStyle name="Normal 4 30" xfId="42520" xr:uid="{00000000-0005-0000-0000-00002EA60000}"/>
    <cellStyle name="Normal 4 31" xfId="42521" xr:uid="{00000000-0005-0000-0000-00002FA60000}"/>
    <cellStyle name="Normal 4 32" xfId="42522" xr:uid="{00000000-0005-0000-0000-000030A60000}"/>
    <cellStyle name="Normal 4 33" xfId="42523" xr:uid="{00000000-0005-0000-0000-000031A60000}"/>
    <cellStyle name="Normal 4 34" xfId="42524" xr:uid="{00000000-0005-0000-0000-000032A60000}"/>
    <cellStyle name="Normal 4 35" xfId="42525" xr:uid="{00000000-0005-0000-0000-000033A60000}"/>
    <cellStyle name="Normal 4 36" xfId="42526" xr:uid="{00000000-0005-0000-0000-000034A60000}"/>
    <cellStyle name="Normal 4 37" xfId="42527" xr:uid="{00000000-0005-0000-0000-000035A60000}"/>
    <cellStyle name="Normal 4 38" xfId="42528" xr:uid="{00000000-0005-0000-0000-000036A60000}"/>
    <cellStyle name="Normal 4 39" xfId="42529" xr:uid="{00000000-0005-0000-0000-000037A60000}"/>
    <cellStyle name="Normal 4 4" xfId="42530" xr:uid="{00000000-0005-0000-0000-000038A60000}"/>
    <cellStyle name="Normal 4 4 10" xfId="42531" xr:uid="{00000000-0005-0000-0000-000039A60000}"/>
    <cellStyle name="Normal 4 4 10 10" xfId="42532" xr:uid="{00000000-0005-0000-0000-00003AA60000}"/>
    <cellStyle name="Normal 4 4 10 2" xfId="42533" xr:uid="{00000000-0005-0000-0000-00003BA60000}"/>
    <cellStyle name="Normal 4 4 10 2 2" xfId="42534" xr:uid="{00000000-0005-0000-0000-00003CA60000}"/>
    <cellStyle name="Normal 4 4 10 2 2 2" xfId="42535" xr:uid="{00000000-0005-0000-0000-00003DA60000}"/>
    <cellStyle name="Normal 4 4 10 2 2 3" xfId="42536" xr:uid="{00000000-0005-0000-0000-00003EA60000}"/>
    <cellStyle name="Normal 4 4 10 2 2 4" xfId="42537" xr:uid="{00000000-0005-0000-0000-00003FA60000}"/>
    <cellStyle name="Normal 4 4 10 2 2 5" xfId="42538" xr:uid="{00000000-0005-0000-0000-000040A60000}"/>
    <cellStyle name="Normal 4 4 10 2 3" xfId="42539" xr:uid="{00000000-0005-0000-0000-000041A60000}"/>
    <cellStyle name="Normal 4 4 10 2 3 2" xfId="42540" xr:uid="{00000000-0005-0000-0000-000042A60000}"/>
    <cellStyle name="Normal 4 4 10 2 3 3" xfId="42541" xr:uid="{00000000-0005-0000-0000-000043A60000}"/>
    <cellStyle name="Normal 4 4 10 2 3 4" xfId="42542" xr:uid="{00000000-0005-0000-0000-000044A60000}"/>
    <cellStyle name="Normal 4 4 10 2 3 5" xfId="42543" xr:uid="{00000000-0005-0000-0000-000045A60000}"/>
    <cellStyle name="Normal 4 4 10 2 4" xfId="42544" xr:uid="{00000000-0005-0000-0000-000046A60000}"/>
    <cellStyle name="Normal 4 4 10 2 4 2" xfId="42545" xr:uid="{00000000-0005-0000-0000-000047A60000}"/>
    <cellStyle name="Normal 4 4 10 2 4 3" xfId="42546" xr:uid="{00000000-0005-0000-0000-000048A60000}"/>
    <cellStyle name="Normal 4 4 10 2 4 4" xfId="42547" xr:uid="{00000000-0005-0000-0000-000049A60000}"/>
    <cellStyle name="Normal 4 4 10 2 4 5" xfId="42548" xr:uid="{00000000-0005-0000-0000-00004AA60000}"/>
    <cellStyle name="Normal 4 4 10 2 5" xfId="42549" xr:uid="{00000000-0005-0000-0000-00004BA60000}"/>
    <cellStyle name="Normal 4 4 10 2 5 2" xfId="42550" xr:uid="{00000000-0005-0000-0000-00004CA60000}"/>
    <cellStyle name="Normal 4 4 10 2 5 3" xfId="42551" xr:uid="{00000000-0005-0000-0000-00004DA60000}"/>
    <cellStyle name="Normal 4 4 10 2 5 4" xfId="42552" xr:uid="{00000000-0005-0000-0000-00004EA60000}"/>
    <cellStyle name="Normal 4 4 10 2 5 5" xfId="42553" xr:uid="{00000000-0005-0000-0000-00004FA60000}"/>
    <cellStyle name="Normal 4 4 10 2 6" xfId="42554" xr:uid="{00000000-0005-0000-0000-000050A60000}"/>
    <cellStyle name="Normal 4 4 10 2 7" xfId="42555" xr:uid="{00000000-0005-0000-0000-000051A60000}"/>
    <cellStyle name="Normal 4 4 10 2 8" xfId="42556" xr:uid="{00000000-0005-0000-0000-000052A60000}"/>
    <cellStyle name="Normal 4 4 10 2 9" xfId="42557" xr:uid="{00000000-0005-0000-0000-000053A60000}"/>
    <cellStyle name="Normal 4 4 10 3" xfId="42558" xr:uid="{00000000-0005-0000-0000-000054A60000}"/>
    <cellStyle name="Normal 4 4 10 3 2" xfId="42559" xr:uid="{00000000-0005-0000-0000-000055A60000}"/>
    <cellStyle name="Normal 4 4 10 3 3" xfId="42560" xr:uid="{00000000-0005-0000-0000-000056A60000}"/>
    <cellStyle name="Normal 4 4 10 3 4" xfId="42561" xr:uid="{00000000-0005-0000-0000-000057A60000}"/>
    <cellStyle name="Normal 4 4 10 3 5" xfId="42562" xr:uid="{00000000-0005-0000-0000-000058A60000}"/>
    <cellStyle name="Normal 4 4 10 4" xfId="42563" xr:uid="{00000000-0005-0000-0000-000059A60000}"/>
    <cellStyle name="Normal 4 4 10 4 2" xfId="42564" xr:uid="{00000000-0005-0000-0000-00005AA60000}"/>
    <cellStyle name="Normal 4 4 10 4 3" xfId="42565" xr:uid="{00000000-0005-0000-0000-00005BA60000}"/>
    <cellStyle name="Normal 4 4 10 4 4" xfId="42566" xr:uid="{00000000-0005-0000-0000-00005CA60000}"/>
    <cellStyle name="Normal 4 4 10 4 5" xfId="42567" xr:uid="{00000000-0005-0000-0000-00005DA60000}"/>
    <cellStyle name="Normal 4 4 10 5" xfId="42568" xr:uid="{00000000-0005-0000-0000-00005EA60000}"/>
    <cellStyle name="Normal 4 4 10 5 2" xfId="42569" xr:uid="{00000000-0005-0000-0000-00005FA60000}"/>
    <cellStyle name="Normal 4 4 10 5 3" xfId="42570" xr:uid="{00000000-0005-0000-0000-000060A60000}"/>
    <cellStyle name="Normal 4 4 10 5 4" xfId="42571" xr:uid="{00000000-0005-0000-0000-000061A60000}"/>
    <cellStyle name="Normal 4 4 10 5 5" xfId="42572" xr:uid="{00000000-0005-0000-0000-000062A60000}"/>
    <cellStyle name="Normal 4 4 10 6" xfId="42573" xr:uid="{00000000-0005-0000-0000-000063A60000}"/>
    <cellStyle name="Normal 4 4 10 6 2" xfId="42574" xr:uid="{00000000-0005-0000-0000-000064A60000}"/>
    <cellStyle name="Normal 4 4 10 6 3" xfId="42575" xr:uid="{00000000-0005-0000-0000-000065A60000}"/>
    <cellStyle name="Normal 4 4 10 6 4" xfId="42576" xr:uid="{00000000-0005-0000-0000-000066A60000}"/>
    <cellStyle name="Normal 4 4 10 6 5" xfId="42577" xr:uid="{00000000-0005-0000-0000-000067A60000}"/>
    <cellStyle name="Normal 4 4 10 7" xfId="42578" xr:uid="{00000000-0005-0000-0000-000068A60000}"/>
    <cellStyle name="Normal 4 4 10 8" xfId="42579" xr:uid="{00000000-0005-0000-0000-000069A60000}"/>
    <cellStyle name="Normal 4 4 10 9" xfId="42580" xr:uid="{00000000-0005-0000-0000-00006AA60000}"/>
    <cellStyle name="Normal 4 4 100" xfId="42581" xr:uid="{00000000-0005-0000-0000-00006BA60000}"/>
    <cellStyle name="Normal 4 4 101" xfId="42582" xr:uid="{00000000-0005-0000-0000-00006CA60000}"/>
    <cellStyle name="Normal 4 4 102" xfId="42583" xr:uid="{00000000-0005-0000-0000-00006DA60000}"/>
    <cellStyle name="Normal 4 4 103" xfId="42584" xr:uid="{00000000-0005-0000-0000-00006EA60000}"/>
    <cellStyle name="Normal 4 4 104" xfId="42585" xr:uid="{00000000-0005-0000-0000-00006FA60000}"/>
    <cellStyle name="Normal 4 4 105" xfId="42586" xr:uid="{00000000-0005-0000-0000-000070A60000}"/>
    <cellStyle name="Normal 4 4 106" xfId="42587" xr:uid="{00000000-0005-0000-0000-000071A60000}"/>
    <cellStyle name="Normal 4 4 107" xfId="42588" xr:uid="{00000000-0005-0000-0000-000072A60000}"/>
    <cellStyle name="Normal 4 4 108" xfId="42589" xr:uid="{00000000-0005-0000-0000-000073A60000}"/>
    <cellStyle name="Normal 4 4 109" xfId="42590" xr:uid="{00000000-0005-0000-0000-000074A60000}"/>
    <cellStyle name="Normal 4 4 11" xfId="42591" xr:uid="{00000000-0005-0000-0000-000075A60000}"/>
    <cellStyle name="Normal 4 4 11 10" xfId="42592" xr:uid="{00000000-0005-0000-0000-000076A60000}"/>
    <cellStyle name="Normal 4 4 11 2" xfId="42593" xr:uid="{00000000-0005-0000-0000-000077A60000}"/>
    <cellStyle name="Normal 4 4 11 2 2" xfId="42594" xr:uid="{00000000-0005-0000-0000-000078A60000}"/>
    <cellStyle name="Normal 4 4 11 2 2 2" xfId="42595" xr:uid="{00000000-0005-0000-0000-000079A60000}"/>
    <cellStyle name="Normal 4 4 11 2 2 3" xfId="42596" xr:uid="{00000000-0005-0000-0000-00007AA60000}"/>
    <cellStyle name="Normal 4 4 11 2 2 4" xfId="42597" xr:uid="{00000000-0005-0000-0000-00007BA60000}"/>
    <cellStyle name="Normal 4 4 11 2 2 5" xfId="42598" xr:uid="{00000000-0005-0000-0000-00007CA60000}"/>
    <cellStyle name="Normal 4 4 11 2 3" xfId="42599" xr:uid="{00000000-0005-0000-0000-00007DA60000}"/>
    <cellStyle name="Normal 4 4 11 2 3 2" xfId="42600" xr:uid="{00000000-0005-0000-0000-00007EA60000}"/>
    <cellStyle name="Normal 4 4 11 2 3 3" xfId="42601" xr:uid="{00000000-0005-0000-0000-00007FA60000}"/>
    <cellStyle name="Normal 4 4 11 2 3 4" xfId="42602" xr:uid="{00000000-0005-0000-0000-000080A60000}"/>
    <cellStyle name="Normal 4 4 11 2 3 5" xfId="42603" xr:uid="{00000000-0005-0000-0000-000081A60000}"/>
    <cellStyle name="Normal 4 4 11 2 4" xfId="42604" xr:uid="{00000000-0005-0000-0000-000082A60000}"/>
    <cellStyle name="Normal 4 4 11 2 4 2" xfId="42605" xr:uid="{00000000-0005-0000-0000-000083A60000}"/>
    <cellStyle name="Normal 4 4 11 2 4 3" xfId="42606" xr:uid="{00000000-0005-0000-0000-000084A60000}"/>
    <cellStyle name="Normal 4 4 11 2 4 4" xfId="42607" xr:uid="{00000000-0005-0000-0000-000085A60000}"/>
    <cellStyle name="Normal 4 4 11 2 4 5" xfId="42608" xr:uid="{00000000-0005-0000-0000-000086A60000}"/>
    <cellStyle name="Normal 4 4 11 2 5" xfId="42609" xr:uid="{00000000-0005-0000-0000-000087A60000}"/>
    <cellStyle name="Normal 4 4 11 2 5 2" xfId="42610" xr:uid="{00000000-0005-0000-0000-000088A60000}"/>
    <cellStyle name="Normal 4 4 11 2 5 3" xfId="42611" xr:uid="{00000000-0005-0000-0000-000089A60000}"/>
    <cellStyle name="Normal 4 4 11 2 5 4" xfId="42612" xr:uid="{00000000-0005-0000-0000-00008AA60000}"/>
    <cellStyle name="Normal 4 4 11 2 5 5" xfId="42613" xr:uid="{00000000-0005-0000-0000-00008BA60000}"/>
    <cellStyle name="Normal 4 4 11 2 6" xfId="42614" xr:uid="{00000000-0005-0000-0000-00008CA60000}"/>
    <cellStyle name="Normal 4 4 11 2 7" xfId="42615" xr:uid="{00000000-0005-0000-0000-00008DA60000}"/>
    <cellStyle name="Normal 4 4 11 2 8" xfId="42616" xr:uid="{00000000-0005-0000-0000-00008EA60000}"/>
    <cellStyle name="Normal 4 4 11 2 9" xfId="42617" xr:uid="{00000000-0005-0000-0000-00008FA60000}"/>
    <cellStyle name="Normal 4 4 11 3" xfId="42618" xr:uid="{00000000-0005-0000-0000-000090A60000}"/>
    <cellStyle name="Normal 4 4 11 3 2" xfId="42619" xr:uid="{00000000-0005-0000-0000-000091A60000}"/>
    <cellStyle name="Normal 4 4 11 3 3" xfId="42620" xr:uid="{00000000-0005-0000-0000-000092A60000}"/>
    <cellStyle name="Normal 4 4 11 3 4" xfId="42621" xr:uid="{00000000-0005-0000-0000-000093A60000}"/>
    <cellStyle name="Normal 4 4 11 3 5" xfId="42622" xr:uid="{00000000-0005-0000-0000-000094A60000}"/>
    <cellStyle name="Normal 4 4 11 4" xfId="42623" xr:uid="{00000000-0005-0000-0000-000095A60000}"/>
    <cellStyle name="Normal 4 4 11 4 2" xfId="42624" xr:uid="{00000000-0005-0000-0000-000096A60000}"/>
    <cellStyle name="Normal 4 4 11 4 3" xfId="42625" xr:uid="{00000000-0005-0000-0000-000097A60000}"/>
    <cellStyle name="Normal 4 4 11 4 4" xfId="42626" xr:uid="{00000000-0005-0000-0000-000098A60000}"/>
    <cellStyle name="Normal 4 4 11 4 5" xfId="42627" xr:uid="{00000000-0005-0000-0000-000099A60000}"/>
    <cellStyle name="Normal 4 4 11 5" xfId="42628" xr:uid="{00000000-0005-0000-0000-00009AA60000}"/>
    <cellStyle name="Normal 4 4 11 5 2" xfId="42629" xr:uid="{00000000-0005-0000-0000-00009BA60000}"/>
    <cellStyle name="Normal 4 4 11 5 3" xfId="42630" xr:uid="{00000000-0005-0000-0000-00009CA60000}"/>
    <cellStyle name="Normal 4 4 11 5 4" xfId="42631" xr:uid="{00000000-0005-0000-0000-00009DA60000}"/>
    <cellStyle name="Normal 4 4 11 5 5" xfId="42632" xr:uid="{00000000-0005-0000-0000-00009EA60000}"/>
    <cellStyle name="Normal 4 4 11 6" xfId="42633" xr:uid="{00000000-0005-0000-0000-00009FA60000}"/>
    <cellStyle name="Normal 4 4 11 6 2" xfId="42634" xr:uid="{00000000-0005-0000-0000-0000A0A60000}"/>
    <cellStyle name="Normal 4 4 11 6 3" xfId="42635" xr:uid="{00000000-0005-0000-0000-0000A1A60000}"/>
    <cellStyle name="Normal 4 4 11 6 4" xfId="42636" xr:uid="{00000000-0005-0000-0000-0000A2A60000}"/>
    <cellStyle name="Normal 4 4 11 6 5" xfId="42637" xr:uid="{00000000-0005-0000-0000-0000A3A60000}"/>
    <cellStyle name="Normal 4 4 11 7" xfId="42638" xr:uid="{00000000-0005-0000-0000-0000A4A60000}"/>
    <cellStyle name="Normal 4 4 11 8" xfId="42639" xr:uid="{00000000-0005-0000-0000-0000A5A60000}"/>
    <cellStyle name="Normal 4 4 11 9" xfId="42640" xr:uid="{00000000-0005-0000-0000-0000A6A60000}"/>
    <cellStyle name="Normal 4 4 110" xfId="42641" xr:uid="{00000000-0005-0000-0000-0000A7A60000}"/>
    <cellStyle name="Normal 4 4 111" xfId="42642" xr:uid="{00000000-0005-0000-0000-0000A8A60000}"/>
    <cellStyle name="Normal 4 4 112" xfId="42643" xr:uid="{00000000-0005-0000-0000-0000A9A60000}"/>
    <cellStyle name="Normal 4 4 113" xfId="42644" xr:uid="{00000000-0005-0000-0000-0000AAA60000}"/>
    <cellStyle name="Normal 4 4 114" xfId="42645" xr:uid="{00000000-0005-0000-0000-0000ABA60000}"/>
    <cellStyle name="Normal 4 4 115" xfId="42646" xr:uid="{00000000-0005-0000-0000-0000ACA60000}"/>
    <cellStyle name="Normal 4 4 116" xfId="42647" xr:uid="{00000000-0005-0000-0000-0000ADA60000}"/>
    <cellStyle name="Normal 4 4 117" xfId="42648" xr:uid="{00000000-0005-0000-0000-0000AEA60000}"/>
    <cellStyle name="Normal 4 4 118" xfId="42649" xr:uid="{00000000-0005-0000-0000-0000AFA60000}"/>
    <cellStyle name="Normal 4 4 119" xfId="42650" xr:uid="{00000000-0005-0000-0000-0000B0A60000}"/>
    <cellStyle name="Normal 4 4 12" xfId="42651" xr:uid="{00000000-0005-0000-0000-0000B1A60000}"/>
    <cellStyle name="Normal 4 4 12 10" xfId="42652" xr:uid="{00000000-0005-0000-0000-0000B2A60000}"/>
    <cellStyle name="Normal 4 4 12 2" xfId="42653" xr:uid="{00000000-0005-0000-0000-0000B3A60000}"/>
    <cellStyle name="Normal 4 4 12 2 2" xfId="42654" xr:uid="{00000000-0005-0000-0000-0000B4A60000}"/>
    <cellStyle name="Normal 4 4 12 2 2 2" xfId="42655" xr:uid="{00000000-0005-0000-0000-0000B5A60000}"/>
    <cellStyle name="Normal 4 4 12 2 2 3" xfId="42656" xr:uid="{00000000-0005-0000-0000-0000B6A60000}"/>
    <cellStyle name="Normal 4 4 12 2 2 4" xfId="42657" xr:uid="{00000000-0005-0000-0000-0000B7A60000}"/>
    <cellStyle name="Normal 4 4 12 2 2 5" xfId="42658" xr:uid="{00000000-0005-0000-0000-0000B8A60000}"/>
    <cellStyle name="Normal 4 4 12 2 3" xfId="42659" xr:uid="{00000000-0005-0000-0000-0000B9A60000}"/>
    <cellStyle name="Normal 4 4 12 2 3 2" xfId="42660" xr:uid="{00000000-0005-0000-0000-0000BAA60000}"/>
    <cellStyle name="Normal 4 4 12 2 3 3" xfId="42661" xr:uid="{00000000-0005-0000-0000-0000BBA60000}"/>
    <cellStyle name="Normal 4 4 12 2 3 4" xfId="42662" xr:uid="{00000000-0005-0000-0000-0000BCA60000}"/>
    <cellStyle name="Normal 4 4 12 2 3 5" xfId="42663" xr:uid="{00000000-0005-0000-0000-0000BDA60000}"/>
    <cellStyle name="Normal 4 4 12 2 4" xfId="42664" xr:uid="{00000000-0005-0000-0000-0000BEA60000}"/>
    <cellStyle name="Normal 4 4 12 2 4 2" xfId="42665" xr:uid="{00000000-0005-0000-0000-0000BFA60000}"/>
    <cellStyle name="Normal 4 4 12 2 4 3" xfId="42666" xr:uid="{00000000-0005-0000-0000-0000C0A60000}"/>
    <cellStyle name="Normal 4 4 12 2 4 4" xfId="42667" xr:uid="{00000000-0005-0000-0000-0000C1A60000}"/>
    <cellStyle name="Normal 4 4 12 2 4 5" xfId="42668" xr:uid="{00000000-0005-0000-0000-0000C2A60000}"/>
    <cellStyle name="Normal 4 4 12 2 5" xfId="42669" xr:uid="{00000000-0005-0000-0000-0000C3A60000}"/>
    <cellStyle name="Normal 4 4 12 2 5 2" xfId="42670" xr:uid="{00000000-0005-0000-0000-0000C4A60000}"/>
    <cellStyle name="Normal 4 4 12 2 5 3" xfId="42671" xr:uid="{00000000-0005-0000-0000-0000C5A60000}"/>
    <cellStyle name="Normal 4 4 12 2 5 4" xfId="42672" xr:uid="{00000000-0005-0000-0000-0000C6A60000}"/>
    <cellStyle name="Normal 4 4 12 2 5 5" xfId="42673" xr:uid="{00000000-0005-0000-0000-0000C7A60000}"/>
    <cellStyle name="Normal 4 4 12 2 6" xfId="42674" xr:uid="{00000000-0005-0000-0000-0000C8A60000}"/>
    <cellStyle name="Normal 4 4 12 2 7" xfId="42675" xr:uid="{00000000-0005-0000-0000-0000C9A60000}"/>
    <cellStyle name="Normal 4 4 12 2 8" xfId="42676" xr:uid="{00000000-0005-0000-0000-0000CAA60000}"/>
    <cellStyle name="Normal 4 4 12 2 9" xfId="42677" xr:uid="{00000000-0005-0000-0000-0000CBA60000}"/>
    <cellStyle name="Normal 4 4 12 3" xfId="42678" xr:uid="{00000000-0005-0000-0000-0000CCA60000}"/>
    <cellStyle name="Normal 4 4 12 3 2" xfId="42679" xr:uid="{00000000-0005-0000-0000-0000CDA60000}"/>
    <cellStyle name="Normal 4 4 12 3 3" xfId="42680" xr:uid="{00000000-0005-0000-0000-0000CEA60000}"/>
    <cellStyle name="Normal 4 4 12 3 4" xfId="42681" xr:uid="{00000000-0005-0000-0000-0000CFA60000}"/>
    <cellStyle name="Normal 4 4 12 3 5" xfId="42682" xr:uid="{00000000-0005-0000-0000-0000D0A60000}"/>
    <cellStyle name="Normal 4 4 12 4" xfId="42683" xr:uid="{00000000-0005-0000-0000-0000D1A60000}"/>
    <cellStyle name="Normal 4 4 12 4 2" xfId="42684" xr:uid="{00000000-0005-0000-0000-0000D2A60000}"/>
    <cellStyle name="Normal 4 4 12 4 3" xfId="42685" xr:uid="{00000000-0005-0000-0000-0000D3A60000}"/>
    <cellStyle name="Normal 4 4 12 4 4" xfId="42686" xr:uid="{00000000-0005-0000-0000-0000D4A60000}"/>
    <cellStyle name="Normal 4 4 12 4 5" xfId="42687" xr:uid="{00000000-0005-0000-0000-0000D5A60000}"/>
    <cellStyle name="Normal 4 4 12 5" xfId="42688" xr:uid="{00000000-0005-0000-0000-0000D6A60000}"/>
    <cellStyle name="Normal 4 4 12 5 2" xfId="42689" xr:uid="{00000000-0005-0000-0000-0000D7A60000}"/>
    <cellStyle name="Normal 4 4 12 5 3" xfId="42690" xr:uid="{00000000-0005-0000-0000-0000D8A60000}"/>
    <cellStyle name="Normal 4 4 12 5 4" xfId="42691" xr:uid="{00000000-0005-0000-0000-0000D9A60000}"/>
    <cellStyle name="Normal 4 4 12 5 5" xfId="42692" xr:uid="{00000000-0005-0000-0000-0000DAA60000}"/>
    <cellStyle name="Normal 4 4 12 6" xfId="42693" xr:uid="{00000000-0005-0000-0000-0000DBA60000}"/>
    <cellStyle name="Normal 4 4 12 6 2" xfId="42694" xr:uid="{00000000-0005-0000-0000-0000DCA60000}"/>
    <cellStyle name="Normal 4 4 12 6 3" xfId="42695" xr:uid="{00000000-0005-0000-0000-0000DDA60000}"/>
    <cellStyle name="Normal 4 4 12 6 4" xfId="42696" xr:uid="{00000000-0005-0000-0000-0000DEA60000}"/>
    <cellStyle name="Normal 4 4 12 6 5" xfId="42697" xr:uid="{00000000-0005-0000-0000-0000DFA60000}"/>
    <cellStyle name="Normal 4 4 12 7" xfId="42698" xr:uid="{00000000-0005-0000-0000-0000E0A60000}"/>
    <cellStyle name="Normal 4 4 12 8" xfId="42699" xr:uid="{00000000-0005-0000-0000-0000E1A60000}"/>
    <cellStyle name="Normal 4 4 12 9" xfId="42700" xr:uid="{00000000-0005-0000-0000-0000E2A60000}"/>
    <cellStyle name="Normal 4 4 120" xfId="42701" xr:uid="{00000000-0005-0000-0000-0000E3A60000}"/>
    <cellStyle name="Normal 4 4 121" xfId="42702" xr:uid="{00000000-0005-0000-0000-0000E4A60000}"/>
    <cellStyle name="Normal 4 4 122" xfId="42703" xr:uid="{00000000-0005-0000-0000-0000E5A60000}"/>
    <cellStyle name="Normal 4 4 123" xfId="42704" xr:uid="{00000000-0005-0000-0000-0000E6A60000}"/>
    <cellStyle name="Normal 4 4 124" xfId="42705" xr:uid="{00000000-0005-0000-0000-0000E7A60000}"/>
    <cellStyle name="Normal 4 4 125" xfId="42706" xr:uid="{00000000-0005-0000-0000-0000E8A60000}"/>
    <cellStyle name="Normal 4 4 126" xfId="42707" xr:uid="{00000000-0005-0000-0000-0000E9A60000}"/>
    <cellStyle name="Normal 4 4 127" xfId="42708" xr:uid="{00000000-0005-0000-0000-0000EAA60000}"/>
    <cellStyle name="Normal 4 4 128" xfId="42709" xr:uid="{00000000-0005-0000-0000-0000EBA60000}"/>
    <cellStyle name="Normal 4 4 129" xfId="42710" xr:uid="{00000000-0005-0000-0000-0000ECA60000}"/>
    <cellStyle name="Normal 4 4 13" xfId="42711" xr:uid="{00000000-0005-0000-0000-0000EDA60000}"/>
    <cellStyle name="Normal 4 4 13 2" xfId="42712" xr:uid="{00000000-0005-0000-0000-0000EEA60000}"/>
    <cellStyle name="Normal 4 4 13 2 2" xfId="42713" xr:uid="{00000000-0005-0000-0000-0000EFA60000}"/>
    <cellStyle name="Normal 4 4 13 2 3" xfId="42714" xr:uid="{00000000-0005-0000-0000-0000F0A60000}"/>
    <cellStyle name="Normal 4 4 13 2 4" xfId="42715" xr:uid="{00000000-0005-0000-0000-0000F1A60000}"/>
    <cellStyle name="Normal 4 4 13 2 5" xfId="42716" xr:uid="{00000000-0005-0000-0000-0000F2A60000}"/>
    <cellStyle name="Normal 4 4 13 3" xfId="42717" xr:uid="{00000000-0005-0000-0000-0000F3A60000}"/>
    <cellStyle name="Normal 4 4 13 3 2" xfId="42718" xr:uid="{00000000-0005-0000-0000-0000F4A60000}"/>
    <cellStyle name="Normal 4 4 13 3 3" xfId="42719" xr:uid="{00000000-0005-0000-0000-0000F5A60000}"/>
    <cellStyle name="Normal 4 4 13 3 4" xfId="42720" xr:uid="{00000000-0005-0000-0000-0000F6A60000}"/>
    <cellStyle name="Normal 4 4 13 3 5" xfId="42721" xr:uid="{00000000-0005-0000-0000-0000F7A60000}"/>
    <cellStyle name="Normal 4 4 13 4" xfId="42722" xr:uid="{00000000-0005-0000-0000-0000F8A60000}"/>
    <cellStyle name="Normal 4 4 13 4 2" xfId="42723" xr:uid="{00000000-0005-0000-0000-0000F9A60000}"/>
    <cellStyle name="Normal 4 4 13 4 3" xfId="42724" xr:uid="{00000000-0005-0000-0000-0000FAA60000}"/>
    <cellStyle name="Normal 4 4 13 4 4" xfId="42725" xr:uid="{00000000-0005-0000-0000-0000FBA60000}"/>
    <cellStyle name="Normal 4 4 13 4 5" xfId="42726" xr:uid="{00000000-0005-0000-0000-0000FCA60000}"/>
    <cellStyle name="Normal 4 4 13 5" xfId="42727" xr:uid="{00000000-0005-0000-0000-0000FDA60000}"/>
    <cellStyle name="Normal 4 4 13 5 2" xfId="42728" xr:uid="{00000000-0005-0000-0000-0000FEA60000}"/>
    <cellStyle name="Normal 4 4 13 5 3" xfId="42729" xr:uid="{00000000-0005-0000-0000-0000FFA60000}"/>
    <cellStyle name="Normal 4 4 13 5 4" xfId="42730" xr:uid="{00000000-0005-0000-0000-000000A70000}"/>
    <cellStyle name="Normal 4 4 13 5 5" xfId="42731" xr:uid="{00000000-0005-0000-0000-000001A70000}"/>
    <cellStyle name="Normal 4 4 13 6" xfId="42732" xr:uid="{00000000-0005-0000-0000-000002A70000}"/>
    <cellStyle name="Normal 4 4 13 7" xfId="42733" xr:uid="{00000000-0005-0000-0000-000003A70000}"/>
    <cellStyle name="Normal 4 4 13 8" xfId="42734" xr:uid="{00000000-0005-0000-0000-000004A70000}"/>
    <cellStyle name="Normal 4 4 13 9" xfId="42735" xr:uid="{00000000-0005-0000-0000-000005A70000}"/>
    <cellStyle name="Normal 4 4 130" xfId="42736" xr:uid="{00000000-0005-0000-0000-000006A70000}"/>
    <cellStyle name="Normal 4 4 131" xfId="42737" xr:uid="{00000000-0005-0000-0000-000007A70000}"/>
    <cellStyle name="Normal 4 4 132" xfId="42738" xr:uid="{00000000-0005-0000-0000-000008A70000}"/>
    <cellStyle name="Normal 4 4 133" xfId="42739" xr:uid="{00000000-0005-0000-0000-000009A70000}"/>
    <cellStyle name="Normal 4 4 134" xfId="42740" xr:uid="{00000000-0005-0000-0000-00000AA70000}"/>
    <cellStyle name="Normal 4 4 135" xfId="42741" xr:uid="{00000000-0005-0000-0000-00000BA70000}"/>
    <cellStyle name="Normal 4 4 136" xfId="42742" xr:uid="{00000000-0005-0000-0000-00000CA70000}"/>
    <cellStyle name="Normal 4 4 137" xfId="42743" xr:uid="{00000000-0005-0000-0000-00000DA70000}"/>
    <cellStyle name="Normal 4 4 138" xfId="42744" xr:uid="{00000000-0005-0000-0000-00000EA70000}"/>
    <cellStyle name="Normal 4 4 139" xfId="42745" xr:uid="{00000000-0005-0000-0000-00000FA70000}"/>
    <cellStyle name="Normal 4 4 14" xfId="42746" xr:uid="{00000000-0005-0000-0000-000010A70000}"/>
    <cellStyle name="Normal 4 4 14 2" xfId="42747" xr:uid="{00000000-0005-0000-0000-000011A70000}"/>
    <cellStyle name="Normal 4 4 14 3" xfId="42748" xr:uid="{00000000-0005-0000-0000-000012A70000}"/>
    <cellStyle name="Normal 4 4 14 4" xfId="42749" xr:uid="{00000000-0005-0000-0000-000013A70000}"/>
    <cellStyle name="Normal 4 4 14 5" xfId="42750" xr:uid="{00000000-0005-0000-0000-000014A70000}"/>
    <cellStyle name="Normal 4 4 140" xfId="42751" xr:uid="{00000000-0005-0000-0000-000015A70000}"/>
    <cellStyle name="Normal 4 4 141" xfId="42752" xr:uid="{00000000-0005-0000-0000-000016A70000}"/>
    <cellStyle name="Normal 4 4 142" xfId="42753" xr:uid="{00000000-0005-0000-0000-000017A70000}"/>
    <cellStyle name="Normal 4 4 143" xfId="42754" xr:uid="{00000000-0005-0000-0000-000018A70000}"/>
    <cellStyle name="Normal 4 4 144" xfId="42755" xr:uid="{00000000-0005-0000-0000-000019A70000}"/>
    <cellStyle name="Normal 4 4 145" xfId="42756" xr:uid="{00000000-0005-0000-0000-00001AA70000}"/>
    <cellStyle name="Normal 4 4 146" xfId="42757" xr:uid="{00000000-0005-0000-0000-00001BA70000}"/>
    <cellStyle name="Normal 4 4 147" xfId="42758" xr:uid="{00000000-0005-0000-0000-00001CA70000}"/>
    <cellStyle name="Normal 4 4 148" xfId="42759" xr:uid="{00000000-0005-0000-0000-00001DA70000}"/>
    <cellStyle name="Normal 4 4 149" xfId="42760" xr:uid="{00000000-0005-0000-0000-00001EA70000}"/>
    <cellStyle name="Normal 4 4 15" xfId="42761" xr:uid="{00000000-0005-0000-0000-00001FA70000}"/>
    <cellStyle name="Normal 4 4 15 2" xfId="42762" xr:uid="{00000000-0005-0000-0000-000020A70000}"/>
    <cellStyle name="Normal 4 4 15 3" xfId="42763" xr:uid="{00000000-0005-0000-0000-000021A70000}"/>
    <cellStyle name="Normal 4 4 15 4" xfId="42764" xr:uid="{00000000-0005-0000-0000-000022A70000}"/>
    <cellStyle name="Normal 4 4 15 5" xfId="42765" xr:uid="{00000000-0005-0000-0000-000023A70000}"/>
    <cellStyle name="Normal 4 4 150" xfId="42766" xr:uid="{00000000-0005-0000-0000-000024A70000}"/>
    <cellStyle name="Normal 4 4 151" xfId="42767" xr:uid="{00000000-0005-0000-0000-000025A70000}"/>
    <cellStyle name="Normal 4 4 152" xfId="42768" xr:uid="{00000000-0005-0000-0000-000026A70000}"/>
    <cellStyle name="Normal 4 4 153" xfId="42769" xr:uid="{00000000-0005-0000-0000-000027A70000}"/>
    <cellStyle name="Normal 4 4 154" xfId="42770" xr:uid="{00000000-0005-0000-0000-000028A70000}"/>
    <cellStyle name="Normal 4 4 155" xfId="42771" xr:uid="{00000000-0005-0000-0000-000029A70000}"/>
    <cellStyle name="Normal 4 4 156" xfId="42772" xr:uid="{00000000-0005-0000-0000-00002AA70000}"/>
    <cellStyle name="Normal 4 4 157" xfId="42773" xr:uid="{00000000-0005-0000-0000-00002BA70000}"/>
    <cellStyle name="Normal 4 4 158" xfId="42774" xr:uid="{00000000-0005-0000-0000-00002CA70000}"/>
    <cellStyle name="Normal 4 4 159" xfId="42775" xr:uid="{00000000-0005-0000-0000-00002DA70000}"/>
    <cellStyle name="Normal 4 4 16" xfId="42776" xr:uid="{00000000-0005-0000-0000-00002EA70000}"/>
    <cellStyle name="Normal 4 4 16 2" xfId="42777" xr:uid="{00000000-0005-0000-0000-00002FA70000}"/>
    <cellStyle name="Normal 4 4 16 3" xfId="42778" xr:uid="{00000000-0005-0000-0000-000030A70000}"/>
    <cellStyle name="Normal 4 4 16 4" xfId="42779" xr:uid="{00000000-0005-0000-0000-000031A70000}"/>
    <cellStyle name="Normal 4 4 16 5" xfId="42780" xr:uid="{00000000-0005-0000-0000-000032A70000}"/>
    <cellStyle name="Normal 4 4 160" xfId="42781" xr:uid="{00000000-0005-0000-0000-000033A70000}"/>
    <cellStyle name="Normal 4 4 161" xfId="42782" xr:uid="{00000000-0005-0000-0000-000034A70000}"/>
    <cellStyle name="Normal 4 4 17" xfId="42783" xr:uid="{00000000-0005-0000-0000-000035A70000}"/>
    <cellStyle name="Normal 4 4 17 2" xfId="42784" xr:uid="{00000000-0005-0000-0000-000036A70000}"/>
    <cellStyle name="Normal 4 4 17 3" xfId="42785" xr:uid="{00000000-0005-0000-0000-000037A70000}"/>
    <cellStyle name="Normal 4 4 17 4" xfId="42786" xr:uid="{00000000-0005-0000-0000-000038A70000}"/>
    <cellStyle name="Normal 4 4 17 5" xfId="42787" xr:uid="{00000000-0005-0000-0000-000039A70000}"/>
    <cellStyle name="Normal 4 4 18" xfId="42788" xr:uid="{00000000-0005-0000-0000-00003AA70000}"/>
    <cellStyle name="Normal 4 4 18 2" xfId="42789" xr:uid="{00000000-0005-0000-0000-00003BA70000}"/>
    <cellStyle name="Normal 4 4 18 3" xfId="42790" xr:uid="{00000000-0005-0000-0000-00003CA70000}"/>
    <cellStyle name="Normal 4 4 18 4" xfId="42791" xr:uid="{00000000-0005-0000-0000-00003DA70000}"/>
    <cellStyle name="Normal 4 4 18 5" xfId="42792" xr:uid="{00000000-0005-0000-0000-00003EA70000}"/>
    <cellStyle name="Normal 4 4 19" xfId="42793" xr:uid="{00000000-0005-0000-0000-00003FA70000}"/>
    <cellStyle name="Normal 4 4 2" xfId="42794" xr:uid="{00000000-0005-0000-0000-000040A70000}"/>
    <cellStyle name="Normal 4 4 2 10" xfId="42795" xr:uid="{00000000-0005-0000-0000-000041A70000}"/>
    <cellStyle name="Normal 4 4 2 2" xfId="42796" xr:uid="{00000000-0005-0000-0000-000042A70000}"/>
    <cellStyle name="Normal 4 4 2 2 2" xfId="42797" xr:uid="{00000000-0005-0000-0000-000043A70000}"/>
    <cellStyle name="Normal 4 4 2 2 2 2" xfId="42798" xr:uid="{00000000-0005-0000-0000-000044A70000}"/>
    <cellStyle name="Normal 4 4 2 2 2 3" xfId="42799" xr:uid="{00000000-0005-0000-0000-000045A70000}"/>
    <cellStyle name="Normal 4 4 2 2 2 4" xfId="42800" xr:uid="{00000000-0005-0000-0000-000046A70000}"/>
    <cellStyle name="Normal 4 4 2 2 2 5" xfId="42801" xr:uid="{00000000-0005-0000-0000-000047A70000}"/>
    <cellStyle name="Normal 4 4 2 2 3" xfId="42802" xr:uid="{00000000-0005-0000-0000-000048A70000}"/>
    <cellStyle name="Normal 4 4 2 2 3 2" xfId="42803" xr:uid="{00000000-0005-0000-0000-000049A70000}"/>
    <cellStyle name="Normal 4 4 2 2 3 3" xfId="42804" xr:uid="{00000000-0005-0000-0000-00004AA70000}"/>
    <cellStyle name="Normal 4 4 2 2 3 4" xfId="42805" xr:uid="{00000000-0005-0000-0000-00004BA70000}"/>
    <cellStyle name="Normal 4 4 2 2 3 5" xfId="42806" xr:uid="{00000000-0005-0000-0000-00004CA70000}"/>
    <cellStyle name="Normal 4 4 2 2 4" xfId="42807" xr:uid="{00000000-0005-0000-0000-00004DA70000}"/>
    <cellStyle name="Normal 4 4 2 2 4 2" xfId="42808" xr:uid="{00000000-0005-0000-0000-00004EA70000}"/>
    <cellStyle name="Normal 4 4 2 2 4 3" xfId="42809" xr:uid="{00000000-0005-0000-0000-00004FA70000}"/>
    <cellStyle name="Normal 4 4 2 2 4 4" xfId="42810" xr:uid="{00000000-0005-0000-0000-000050A70000}"/>
    <cellStyle name="Normal 4 4 2 2 4 5" xfId="42811" xr:uid="{00000000-0005-0000-0000-000051A70000}"/>
    <cellStyle name="Normal 4 4 2 2 5" xfId="42812" xr:uid="{00000000-0005-0000-0000-000052A70000}"/>
    <cellStyle name="Normal 4 4 2 2 5 2" xfId="42813" xr:uid="{00000000-0005-0000-0000-000053A70000}"/>
    <cellStyle name="Normal 4 4 2 2 5 3" xfId="42814" xr:uid="{00000000-0005-0000-0000-000054A70000}"/>
    <cellStyle name="Normal 4 4 2 2 5 4" xfId="42815" xr:uid="{00000000-0005-0000-0000-000055A70000}"/>
    <cellStyle name="Normal 4 4 2 2 5 5" xfId="42816" xr:uid="{00000000-0005-0000-0000-000056A70000}"/>
    <cellStyle name="Normal 4 4 2 2 6" xfId="42817" xr:uid="{00000000-0005-0000-0000-000057A70000}"/>
    <cellStyle name="Normal 4 4 2 2 7" xfId="42818" xr:uid="{00000000-0005-0000-0000-000058A70000}"/>
    <cellStyle name="Normal 4 4 2 2 8" xfId="42819" xr:uid="{00000000-0005-0000-0000-000059A70000}"/>
    <cellStyle name="Normal 4 4 2 2 9" xfId="42820" xr:uid="{00000000-0005-0000-0000-00005AA70000}"/>
    <cellStyle name="Normal 4 4 2 3" xfId="42821" xr:uid="{00000000-0005-0000-0000-00005BA70000}"/>
    <cellStyle name="Normal 4 4 2 3 2" xfId="42822" xr:uid="{00000000-0005-0000-0000-00005CA70000}"/>
    <cellStyle name="Normal 4 4 2 3 3" xfId="42823" xr:uid="{00000000-0005-0000-0000-00005DA70000}"/>
    <cellStyle name="Normal 4 4 2 3 4" xfId="42824" xr:uid="{00000000-0005-0000-0000-00005EA70000}"/>
    <cellStyle name="Normal 4 4 2 3 5" xfId="42825" xr:uid="{00000000-0005-0000-0000-00005FA70000}"/>
    <cellStyle name="Normal 4 4 2 4" xfId="42826" xr:uid="{00000000-0005-0000-0000-000060A70000}"/>
    <cellStyle name="Normal 4 4 2 4 2" xfId="42827" xr:uid="{00000000-0005-0000-0000-000061A70000}"/>
    <cellStyle name="Normal 4 4 2 4 3" xfId="42828" xr:uid="{00000000-0005-0000-0000-000062A70000}"/>
    <cellStyle name="Normal 4 4 2 4 4" xfId="42829" xr:uid="{00000000-0005-0000-0000-000063A70000}"/>
    <cellStyle name="Normal 4 4 2 4 5" xfId="42830" xr:uid="{00000000-0005-0000-0000-000064A70000}"/>
    <cellStyle name="Normal 4 4 2 5" xfId="42831" xr:uid="{00000000-0005-0000-0000-000065A70000}"/>
    <cellStyle name="Normal 4 4 2 5 2" xfId="42832" xr:uid="{00000000-0005-0000-0000-000066A70000}"/>
    <cellStyle name="Normal 4 4 2 5 3" xfId="42833" xr:uid="{00000000-0005-0000-0000-000067A70000}"/>
    <cellStyle name="Normal 4 4 2 5 4" xfId="42834" xr:uid="{00000000-0005-0000-0000-000068A70000}"/>
    <cellStyle name="Normal 4 4 2 5 5" xfId="42835" xr:uid="{00000000-0005-0000-0000-000069A70000}"/>
    <cellStyle name="Normal 4 4 2 6" xfId="42836" xr:uid="{00000000-0005-0000-0000-00006AA70000}"/>
    <cellStyle name="Normal 4 4 2 6 2" xfId="42837" xr:uid="{00000000-0005-0000-0000-00006BA70000}"/>
    <cellStyle name="Normal 4 4 2 6 3" xfId="42838" xr:uid="{00000000-0005-0000-0000-00006CA70000}"/>
    <cellStyle name="Normal 4 4 2 6 4" xfId="42839" xr:uid="{00000000-0005-0000-0000-00006DA70000}"/>
    <cellStyle name="Normal 4 4 2 6 5" xfId="42840" xr:uid="{00000000-0005-0000-0000-00006EA70000}"/>
    <cellStyle name="Normal 4 4 2 7" xfId="42841" xr:uid="{00000000-0005-0000-0000-00006FA70000}"/>
    <cellStyle name="Normal 4 4 2 8" xfId="42842" xr:uid="{00000000-0005-0000-0000-000070A70000}"/>
    <cellStyle name="Normal 4 4 2 9" xfId="42843" xr:uid="{00000000-0005-0000-0000-000071A70000}"/>
    <cellStyle name="Normal 4 4 20" xfId="42844" xr:uid="{00000000-0005-0000-0000-000072A70000}"/>
    <cellStyle name="Normal 4 4 21" xfId="42845" xr:uid="{00000000-0005-0000-0000-000073A70000}"/>
    <cellStyle name="Normal 4 4 22" xfId="42846" xr:uid="{00000000-0005-0000-0000-000074A70000}"/>
    <cellStyle name="Normal 4 4 23" xfId="42847" xr:uid="{00000000-0005-0000-0000-000075A70000}"/>
    <cellStyle name="Normal 4 4 24" xfId="42848" xr:uid="{00000000-0005-0000-0000-000076A70000}"/>
    <cellStyle name="Normal 4 4 25" xfId="42849" xr:uid="{00000000-0005-0000-0000-000077A70000}"/>
    <cellStyle name="Normal 4 4 26" xfId="42850" xr:uid="{00000000-0005-0000-0000-000078A70000}"/>
    <cellStyle name="Normal 4 4 27" xfId="42851" xr:uid="{00000000-0005-0000-0000-000079A70000}"/>
    <cellStyle name="Normal 4 4 28" xfId="42852" xr:uid="{00000000-0005-0000-0000-00007AA70000}"/>
    <cellStyle name="Normal 4 4 29" xfId="42853" xr:uid="{00000000-0005-0000-0000-00007BA70000}"/>
    <cellStyle name="Normal 4 4 3" xfId="42854" xr:uid="{00000000-0005-0000-0000-00007CA70000}"/>
    <cellStyle name="Normal 4 4 3 10" xfId="42855" xr:uid="{00000000-0005-0000-0000-00007DA70000}"/>
    <cellStyle name="Normal 4 4 3 2" xfId="42856" xr:uid="{00000000-0005-0000-0000-00007EA70000}"/>
    <cellStyle name="Normal 4 4 3 2 2" xfId="42857" xr:uid="{00000000-0005-0000-0000-00007FA70000}"/>
    <cellStyle name="Normal 4 4 3 2 2 2" xfId="42858" xr:uid="{00000000-0005-0000-0000-000080A70000}"/>
    <cellStyle name="Normal 4 4 3 2 2 3" xfId="42859" xr:uid="{00000000-0005-0000-0000-000081A70000}"/>
    <cellStyle name="Normal 4 4 3 2 2 4" xfId="42860" xr:uid="{00000000-0005-0000-0000-000082A70000}"/>
    <cellStyle name="Normal 4 4 3 2 2 5" xfId="42861" xr:uid="{00000000-0005-0000-0000-000083A70000}"/>
    <cellStyle name="Normal 4 4 3 2 3" xfId="42862" xr:uid="{00000000-0005-0000-0000-000084A70000}"/>
    <cellStyle name="Normal 4 4 3 2 3 2" xfId="42863" xr:uid="{00000000-0005-0000-0000-000085A70000}"/>
    <cellStyle name="Normal 4 4 3 2 3 3" xfId="42864" xr:uid="{00000000-0005-0000-0000-000086A70000}"/>
    <cellStyle name="Normal 4 4 3 2 3 4" xfId="42865" xr:uid="{00000000-0005-0000-0000-000087A70000}"/>
    <cellStyle name="Normal 4 4 3 2 3 5" xfId="42866" xr:uid="{00000000-0005-0000-0000-000088A70000}"/>
    <cellStyle name="Normal 4 4 3 2 4" xfId="42867" xr:uid="{00000000-0005-0000-0000-000089A70000}"/>
    <cellStyle name="Normal 4 4 3 2 4 2" xfId="42868" xr:uid="{00000000-0005-0000-0000-00008AA70000}"/>
    <cellStyle name="Normal 4 4 3 2 4 3" xfId="42869" xr:uid="{00000000-0005-0000-0000-00008BA70000}"/>
    <cellStyle name="Normal 4 4 3 2 4 4" xfId="42870" xr:uid="{00000000-0005-0000-0000-00008CA70000}"/>
    <cellStyle name="Normal 4 4 3 2 4 5" xfId="42871" xr:uid="{00000000-0005-0000-0000-00008DA70000}"/>
    <cellStyle name="Normal 4 4 3 2 5" xfId="42872" xr:uid="{00000000-0005-0000-0000-00008EA70000}"/>
    <cellStyle name="Normal 4 4 3 2 5 2" xfId="42873" xr:uid="{00000000-0005-0000-0000-00008FA70000}"/>
    <cellStyle name="Normal 4 4 3 2 5 3" xfId="42874" xr:uid="{00000000-0005-0000-0000-000090A70000}"/>
    <cellStyle name="Normal 4 4 3 2 5 4" xfId="42875" xr:uid="{00000000-0005-0000-0000-000091A70000}"/>
    <cellStyle name="Normal 4 4 3 2 5 5" xfId="42876" xr:uid="{00000000-0005-0000-0000-000092A70000}"/>
    <cellStyle name="Normal 4 4 3 2 6" xfId="42877" xr:uid="{00000000-0005-0000-0000-000093A70000}"/>
    <cellStyle name="Normal 4 4 3 2 7" xfId="42878" xr:uid="{00000000-0005-0000-0000-000094A70000}"/>
    <cellStyle name="Normal 4 4 3 2 8" xfId="42879" xr:uid="{00000000-0005-0000-0000-000095A70000}"/>
    <cellStyle name="Normal 4 4 3 2 9" xfId="42880" xr:uid="{00000000-0005-0000-0000-000096A70000}"/>
    <cellStyle name="Normal 4 4 3 3" xfId="42881" xr:uid="{00000000-0005-0000-0000-000097A70000}"/>
    <cellStyle name="Normal 4 4 3 3 2" xfId="42882" xr:uid="{00000000-0005-0000-0000-000098A70000}"/>
    <cellStyle name="Normal 4 4 3 3 3" xfId="42883" xr:uid="{00000000-0005-0000-0000-000099A70000}"/>
    <cellStyle name="Normal 4 4 3 3 4" xfId="42884" xr:uid="{00000000-0005-0000-0000-00009AA70000}"/>
    <cellStyle name="Normal 4 4 3 3 5" xfId="42885" xr:uid="{00000000-0005-0000-0000-00009BA70000}"/>
    <cellStyle name="Normal 4 4 3 4" xfId="42886" xr:uid="{00000000-0005-0000-0000-00009CA70000}"/>
    <cellStyle name="Normal 4 4 3 4 2" xfId="42887" xr:uid="{00000000-0005-0000-0000-00009DA70000}"/>
    <cellStyle name="Normal 4 4 3 4 3" xfId="42888" xr:uid="{00000000-0005-0000-0000-00009EA70000}"/>
    <cellStyle name="Normal 4 4 3 4 4" xfId="42889" xr:uid="{00000000-0005-0000-0000-00009FA70000}"/>
    <cellStyle name="Normal 4 4 3 4 5" xfId="42890" xr:uid="{00000000-0005-0000-0000-0000A0A70000}"/>
    <cellStyle name="Normal 4 4 3 5" xfId="42891" xr:uid="{00000000-0005-0000-0000-0000A1A70000}"/>
    <cellStyle name="Normal 4 4 3 5 2" xfId="42892" xr:uid="{00000000-0005-0000-0000-0000A2A70000}"/>
    <cellStyle name="Normal 4 4 3 5 3" xfId="42893" xr:uid="{00000000-0005-0000-0000-0000A3A70000}"/>
    <cellStyle name="Normal 4 4 3 5 4" xfId="42894" xr:uid="{00000000-0005-0000-0000-0000A4A70000}"/>
    <cellStyle name="Normal 4 4 3 5 5" xfId="42895" xr:uid="{00000000-0005-0000-0000-0000A5A70000}"/>
    <cellStyle name="Normal 4 4 3 6" xfId="42896" xr:uid="{00000000-0005-0000-0000-0000A6A70000}"/>
    <cellStyle name="Normal 4 4 3 6 2" xfId="42897" xr:uid="{00000000-0005-0000-0000-0000A7A70000}"/>
    <cellStyle name="Normal 4 4 3 6 3" xfId="42898" xr:uid="{00000000-0005-0000-0000-0000A8A70000}"/>
    <cellStyle name="Normal 4 4 3 6 4" xfId="42899" xr:uid="{00000000-0005-0000-0000-0000A9A70000}"/>
    <cellStyle name="Normal 4 4 3 6 5" xfId="42900" xr:uid="{00000000-0005-0000-0000-0000AAA70000}"/>
    <cellStyle name="Normal 4 4 3 7" xfId="42901" xr:uid="{00000000-0005-0000-0000-0000ABA70000}"/>
    <cellStyle name="Normal 4 4 3 8" xfId="42902" xr:uid="{00000000-0005-0000-0000-0000ACA70000}"/>
    <cellStyle name="Normal 4 4 3 9" xfId="42903" xr:uid="{00000000-0005-0000-0000-0000ADA70000}"/>
    <cellStyle name="Normal 4 4 30" xfId="42904" xr:uid="{00000000-0005-0000-0000-0000AEA70000}"/>
    <cellStyle name="Normal 4 4 31" xfId="42905" xr:uid="{00000000-0005-0000-0000-0000AFA70000}"/>
    <cellStyle name="Normal 4 4 32" xfId="42906" xr:uid="{00000000-0005-0000-0000-0000B0A70000}"/>
    <cellStyle name="Normal 4 4 33" xfId="42907" xr:uid="{00000000-0005-0000-0000-0000B1A70000}"/>
    <cellStyle name="Normal 4 4 34" xfId="42908" xr:uid="{00000000-0005-0000-0000-0000B2A70000}"/>
    <cellStyle name="Normal 4 4 35" xfId="42909" xr:uid="{00000000-0005-0000-0000-0000B3A70000}"/>
    <cellStyle name="Normal 4 4 36" xfId="42910" xr:uid="{00000000-0005-0000-0000-0000B4A70000}"/>
    <cellStyle name="Normal 4 4 37" xfId="42911" xr:uid="{00000000-0005-0000-0000-0000B5A70000}"/>
    <cellStyle name="Normal 4 4 38" xfId="42912" xr:uid="{00000000-0005-0000-0000-0000B6A70000}"/>
    <cellStyle name="Normal 4 4 39" xfId="42913" xr:uid="{00000000-0005-0000-0000-0000B7A70000}"/>
    <cellStyle name="Normal 4 4 4" xfId="42914" xr:uid="{00000000-0005-0000-0000-0000B8A70000}"/>
    <cellStyle name="Normal 4 4 4 10" xfId="42915" xr:uid="{00000000-0005-0000-0000-0000B9A70000}"/>
    <cellStyle name="Normal 4 4 4 2" xfId="42916" xr:uid="{00000000-0005-0000-0000-0000BAA70000}"/>
    <cellStyle name="Normal 4 4 4 2 2" xfId="42917" xr:uid="{00000000-0005-0000-0000-0000BBA70000}"/>
    <cellStyle name="Normal 4 4 4 2 2 2" xfId="42918" xr:uid="{00000000-0005-0000-0000-0000BCA70000}"/>
    <cellStyle name="Normal 4 4 4 2 2 3" xfId="42919" xr:uid="{00000000-0005-0000-0000-0000BDA70000}"/>
    <cellStyle name="Normal 4 4 4 2 2 4" xfId="42920" xr:uid="{00000000-0005-0000-0000-0000BEA70000}"/>
    <cellStyle name="Normal 4 4 4 2 2 5" xfId="42921" xr:uid="{00000000-0005-0000-0000-0000BFA70000}"/>
    <cellStyle name="Normal 4 4 4 2 3" xfId="42922" xr:uid="{00000000-0005-0000-0000-0000C0A70000}"/>
    <cellStyle name="Normal 4 4 4 2 3 2" xfId="42923" xr:uid="{00000000-0005-0000-0000-0000C1A70000}"/>
    <cellStyle name="Normal 4 4 4 2 3 3" xfId="42924" xr:uid="{00000000-0005-0000-0000-0000C2A70000}"/>
    <cellStyle name="Normal 4 4 4 2 3 4" xfId="42925" xr:uid="{00000000-0005-0000-0000-0000C3A70000}"/>
    <cellStyle name="Normal 4 4 4 2 3 5" xfId="42926" xr:uid="{00000000-0005-0000-0000-0000C4A70000}"/>
    <cellStyle name="Normal 4 4 4 2 4" xfId="42927" xr:uid="{00000000-0005-0000-0000-0000C5A70000}"/>
    <cellStyle name="Normal 4 4 4 2 4 2" xfId="42928" xr:uid="{00000000-0005-0000-0000-0000C6A70000}"/>
    <cellStyle name="Normal 4 4 4 2 4 3" xfId="42929" xr:uid="{00000000-0005-0000-0000-0000C7A70000}"/>
    <cellStyle name="Normal 4 4 4 2 4 4" xfId="42930" xr:uid="{00000000-0005-0000-0000-0000C8A70000}"/>
    <cellStyle name="Normal 4 4 4 2 4 5" xfId="42931" xr:uid="{00000000-0005-0000-0000-0000C9A70000}"/>
    <cellStyle name="Normal 4 4 4 2 5" xfId="42932" xr:uid="{00000000-0005-0000-0000-0000CAA70000}"/>
    <cellStyle name="Normal 4 4 4 2 5 2" xfId="42933" xr:uid="{00000000-0005-0000-0000-0000CBA70000}"/>
    <cellStyle name="Normal 4 4 4 2 5 3" xfId="42934" xr:uid="{00000000-0005-0000-0000-0000CCA70000}"/>
    <cellStyle name="Normal 4 4 4 2 5 4" xfId="42935" xr:uid="{00000000-0005-0000-0000-0000CDA70000}"/>
    <cellStyle name="Normal 4 4 4 2 5 5" xfId="42936" xr:uid="{00000000-0005-0000-0000-0000CEA70000}"/>
    <cellStyle name="Normal 4 4 4 2 6" xfId="42937" xr:uid="{00000000-0005-0000-0000-0000CFA70000}"/>
    <cellStyle name="Normal 4 4 4 2 7" xfId="42938" xr:uid="{00000000-0005-0000-0000-0000D0A70000}"/>
    <cellStyle name="Normal 4 4 4 2 8" xfId="42939" xr:uid="{00000000-0005-0000-0000-0000D1A70000}"/>
    <cellStyle name="Normal 4 4 4 2 9" xfId="42940" xr:uid="{00000000-0005-0000-0000-0000D2A70000}"/>
    <cellStyle name="Normal 4 4 4 3" xfId="42941" xr:uid="{00000000-0005-0000-0000-0000D3A70000}"/>
    <cellStyle name="Normal 4 4 4 3 2" xfId="42942" xr:uid="{00000000-0005-0000-0000-0000D4A70000}"/>
    <cellStyle name="Normal 4 4 4 3 3" xfId="42943" xr:uid="{00000000-0005-0000-0000-0000D5A70000}"/>
    <cellStyle name="Normal 4 4 4 3 4" xfId="42944" xr:uid="{00000000-0005-0000-0000-0000D6A70000}"/>
    <cellStyle name="Normal 4 4 4 3 5" xfId="42945" xr:uid="{00000000-0005-0000-0000-0000D7A70000}"/>
    <cellStyle name="Normal 4 4 4 4" xfId="42946" xr:uid="{00000000-0005-0000-0000-0000D8A70000}"/>
    <cellStyle name="Normal 4 4 4 4 2" xfId="42947" xr:uid="{00000000-0005-0000-0000-0000D9A70000}"/>
    <cellStyle name="Normal 4 4 4 4 3" xfId="42948" xr:uid="{00000000-0005-0000-0000-0000DAA70000}"/>
    <cellStyle name="Normal 4 4 4 4 4" xfId="42949" xr:uid="{00000000-0005-0000-0000-0000DBA70000}"/>
    <cellStyle name="Normal 4 4 4 4 5" xfId="42950" xr:uid="{00000000-0005-0000-0000-0000DCA70000}"/>
    <cellStyle name="Normal 4 4 4 5" xfId="42951" xr:uid="{00000000-0005-0000-0000-0000DDA70000}"/>
    <cellStyle name="Normal 4 4 4 5 2" xfId="42952" xr:uid="{00000000-0005-0000-0000-0000DEA70000}"/>
    <cellStyle name="Normal 4 4 4 5 3" xfId="42953" xr:uid="{00000000-0005-0000-0000-0000DFA70000}"/>
    <cellStyle name="Normal 4 4 4 5 4" xfId="42954" xr:uid="{00000000-0005-0000-0000-0000E0A70000}"/>
    <cellStyle name="Normal 4 4 4 5 5" xfId="42955" xr:uid="{00000000-0005-0000-0000-0000E1A70000}"/>
    <cellStyle name="Normal 4 4 4 6" xfId="42956" xr:uid="{00000000-0005-0000-0000-0000E2A70000}"/>
    <cellStyle name="Normal 4 4 4 6 2" xfId="42957" xr:uid="{00000000-0005-0000-0000-0000E3A70000}"/>
    <cellStyle name="Normal 4 4 4 6 3" xfId="42958" xr:uid="{00000000-0005-0000-0000-0000E4A70000}"/>
    <cellStyle name="Normal 4 4 4 6 4" xfId="42959" xr:uid="{00000000-0005-0000-0000-0000E5A70000}"/>
    <cellStyle name="Normal 4 4 4 6 5" xfId="42960" xr:uid="{00000000-0005-0000-0000-0000E6A70000}"/>
    <cellStyle name="Normal 4 4 4 7" xfId="42961" xr:uid="{00000000-0005-0000-0000-0000E7A70000}"/>
    <cellStyle name="Normal 4 4 4 8" xfId="42962" xr:uid="{00000000-0005-0000-0000-0000E8A70000}"/>
    <cellStyle name="Normal 4 4 4 9" xfId="42963" xr:uid="{00000000-0005-0000-0000-0000E9A70000}"/>
    <cellStyle name="Normal 4 4 40" xfId="42964" xr:uid="{00000000-0005-0000-0000-0000EAA70000}"/>
    <cellStyle name="Normal 4 4 41" xfId="42965" xr:uid="{00000000-0005-0000-0000-0000EBA70000}"/>
    <cellStyle name="Normal 4 4 42" xfId="42966" xr:uid="{00000000-0005-0000-0000-0000ECA70000}"/>
    <cellStyle name="Normal 4 4 43" xfId="42967" xr:uid="{00000000-0005-0000-0000-0000EDA70000}"/>
    <cellStyle name="Normal 4 4 44" xfId="42968" xr:uid="{00000000-0005-0000-0000-0000EEA70000}"/>
    <cellStyle name="Normal 4 4 45" xfId="42969" xr:uid="{00000000-0005-0000-0000-0000EFA70000}"/>
    <cellStyle name="Normal 4 4 46" xfId="42970" xr:uid="{00000000-0005-0000-0000-0000F0A70000}"/>
    <cellStyle name="Normal 4 4 47" xfId="42971" xr:uid="{00000000-0005-0000-0000-0000F1A70000}"/>
    <cellStyle name="Normal 4 4 48" xfId="42972" xr:uid="{00000000-0005-0000-0000-0000F2A70000}"/>
    <cellStyle name="Normal 4 4 49" xfId="42973" xr:uid="{00000000-0005-0000-0000-0000F3A70000}"/>
    <cellStyle name="Normal 4 4 5" xfId="42974" xr:uid="{00000000-0005-0000-0000-0000F4A70000}"/>
    <cellStyle name="Normal 4 4 5 10" xfId="42975" xr:uid="{00000000-0005-0000-0000-0000F5A70000}"/>
    <cellStyle name="Normal 4 4 5 2" xfId="42976" xr:uid="{00000000-0005-0000-0000-0000F6A70000}"/>
    <cellStyle name="Normal 4 4 5 2 2" xfId="42977" xr:uid="{00000000-0005-0000-0000-0000F7A70000}"/>
    <cellStyle name="Normal 4 4 5 2 2 2" xfId="42978" xr:uid="{00000000-0005-0000-0000-0000F8A70000}"/>
    <cellStyle name="Normal 4 4 5 2 2 3" xfId="42979" xr:uid="{00000000-0005-0000-0000-0000F9A70000}"/>
    <cellStyle name="Normal 4 4 5 2 2 4" xfId="42980" xr:uid="{00000000-0005-0000-0000-0000FAA70000}"/>
    <cellStyle name="Normal 4 4 5 2 2 5" xfId="42981" xr:uid="{00000000-0005-0000-0000-0000FBA70000}"/>
    <cellStyle name="Normal 4 4 5 2 3" xfId="42982" xr:uid="{00000000-0005-0000-0000-0000FCA70000}"/>
    <cellStyle name="Normal 4 4 5 2 3 2" xfId="42983" xr:uid="{00000000-0005-0000-0000-0000FDA70000}"/>
    <cellStyle name="Normal 4 4 5 2 3 3" xfId="42984" xr:uid="{00000000-0005-0000-0000-0000FEA70000}"/>
    <cellStyle name="Normal 4 4 5 2 3 4" xfId="42985" xr:uid="{00000000-0005-0000-0000-0000FFA70000}"/>
    <cellStyle name="Normal 4 4 5 2 3 5" xfId="42986" xr:uid="{00000000-0005-0000-0000-000000A80000}"/>
    <cellStyle name="Normal 4 4 5 2 4" xfId="42987" xr:uid="{00000000-0005-0000-0000-000001A80000}"/>
    <cellStyle name="Normal 4 4 5 2 4 2" xfId="42988" xr:uid="{00000000-0005-0000-0000-000002A80000}"/>
    <cellStyle name="Normal 4 4 5 2 4 3" xfId="42989" xr:uid="{00000000-0005-0000-0000-000003A80000}"/>
    <cellStyle name="Normal 4 4 5 2 4 4" xfId="42990" xr:uid="{00000000-0005-0000-0000-000004A80000}"/>
    <cellStyle name="Normal 4 4 5 2 4 5" xfId="42991" xr:uid="{00000000-0005-0000-0000-000005A80000}"/>
    <cellStyle name="Normal 4 4 5 2 5" xfId="42992" xr:uid="{00000000-0005-0000-0000-000006A80000}"/>
    <cellStyle name="Normal 4 4 5 2 5 2" xfId="42993" xr:uid="{00000000-0005-0000-0000-000007A80000}"/>
    <cellStyle name="Normal 4 4 5 2 5 3" xfId="42994" xr:uid="{00000000-0005-0000-0000-000008A80000}"/>
    <cellStyle name="Normal 4 4 5 2 5 4" xfId="42995" xr:uid="{00000000-0005-0000-0000-000009A80000}"/>
    <cellStyle name="Normal 4 4 5 2 5 5" xfId="42996" xr:uid="{00000000-0005-0000-0000-00000AA80000}"/>
    <cellStyle name="Normal 4 4 5 2 6" xfId="42997" xr:uid="{00000000-0005-0000-0000-00000BA80000}"/>
    <cellStyle name="Normal 4 4 5 2 7" xfId="42998" xr:uid="{00000000-0005-0000-0000-00000CA80000}"/>
    <cellStyle name="Normal 4 4 5 2 8" xfId="42999" xr:uid="{00000000-0005-0000-0000-00000DA80000}"/>
    <cellStyle name="Normal 4 4 5 2 9" xfId="43000" xr:uid="{00000000-0005-0000-0000-00000EA80000}"/>
    <cellStyle name="Normal 4 4 5 3" xfId="43001" xr:uid="{00000000-0005-0000-0000-00000FA80000}"/>
    <cellStyle name="Normal 4 4 5 3 2" xfId="43002" xr:uid="{00000000-0005-0000-0000-000010A80000}"/>
    <cellStyle name="Normal 4 4 5 3 3" xfId="43003" xr:uid="{00000000-0005-0000-0000-000011A80000}"/>
    <cellStyle name="Normal 4 4 5 3 4" xfId="43004" xr:uid="{00000000-0005-0000-0000-000012A80000}"/>
    <cellStyle name="Normal 4 4 5 3 5" xfId="43005" xr:uid="{00000000-0005-0000-0000-000013A80000}"/>
    <cellStyle name="Normal 4 4 5 4" xfId="43006" xr:uid="{00000000-0005-0000-0000-000014A80000}"/>
    <cellStyle name="Normal 4 4 5 4 2" xfId="43007" xr:uid="{00000000-0005-0000-0000-000015A80000}"/>
    <cellStyle name="Normal 4 4 5 4 3" xfId="43008" xr:uid="{00000000-0005-0000-0000-000016A80000}"/>
    <cellStyle name="Normal 4 4 5 4 4" xfId="43009" xr:uid="{00000000-0005-0000-0000-000017A80000}"/>
    <cellStyle name="Normal 4 4 5 4 5" xfId="43010" xr:uid="{00000000-0005-0000-0000-000018A80000}"/>
    <cellStyle name="Normal 4 4 5 5" xfId="43011" xr:uid="{00000000-0005-0000-0000-000019A80000}"/>
    <cellStyle name="Normal 4 4 5 5 2" xfId="43012" xr:uid="{00000000-0005-0000-0000-00001AA80000}"/>
    <cellStyle name="Normal 4 4 5 5 3" xfId="43013" xr:uid="{00000000-0005-0000-0000-00001BA80000}"/>
    <cellStyle name="Normal 4 4 5 5 4" xfId="43014" xr:uid="{00000000-0005-0000-0000-00001CA80000}"/>
    <cellStyle name="Normal 4 4 5 5 5" xfId="43015" xr:uid="{00000000-0005-0000-0000-00001DA80000}"/>
    <cellStyle name="Normal 4 4 5 6" xfId="43016" xr:uid="{00000000-0005-0000-0000-00001EA80000}"/>
    <cellStyle name="Normal 4 4 5 6 2" xfId="43017" xr:uid="{00000000-0005-0000-0000-00001FA80000}"/>
    <cellStyle name="Normal 4 4 5 6 3" xfId="43018" xr:uid="{00000000-0005-0000-0000-000020A80000}"/>
    <cellStyle name="Normal 4 4 5 6 4" xfId="43019" xr:uid="{00000000-0005-0000-0000-000021A80000}"/>
    <cellStyle name="Normal 4 4 5 6 5" xfId="43020" xr:uid="{00000000-0005-0000-0000-000022A80000}"/>
    <cellStyle name="Normal 4 4 5 7" xfId="43021" xr:uid="{00000000-0005-0000-0000-000023A80000}"/>
    <cellStyle name="Normal 4 4 5 8" xfId="43022" xr:uid="{00000000-0005-0000-0000-000024A80000}"/>
    <cellStyle name="Normal 4 4 5 9" xfId="43023" xr:uid="{00000000-0005-0000-0000-000025A80000}"/>
    <cellStyle name="Normal 4 4 50" xfId="43024" xr:uid="{00000000-0005-0000-0000-000026A80000}"/>
    <cellStyle name="Normal 4 4 51" xfId="43025" xr:uid="{00000000-0005-0000-0000-000027A80000}"/>
    <cellStyle name="Normal 4 4 52" xfId="43026" xr:uid="{00000000-0005-0000-0000-000028A80000}"/>
    <cellStyle name="Normal 4 4 53" xfId="43027" xr:uid="{00000000-0005-0000-0000-000029A80000}"/>
    <cellStyle name="Normal 4 4 54" xfId="43028" xr:uid="{00000000-0005-0000-0000-00002AA80000}"/>
    <cellStyle name="Normal 4 4 55" xfId="43029" xr:uid="{00000000-0005-0000-0000-00002BA80000}"/>
    <cellStyle name="Normal 4 4 56" xfId="43030" xr:uid="{00000000-0005-0000-0000-00002CA80000}"/>
    <cellStyle name="Normal 4 4 57" xfId="43031" xr:uid="{00000000-0005-0000-0000-00002DA80000}"/>
    <cellStyle name="Normal 4 4 58" xfId="43032" xr:uid="{00000000-0005-0000-0000-00002EA80000}"/>
    <cellStyle name="Normal 4 4 59" xfId="43033" xr:uid="{00000000-0005-0000-0000-00002FA80000}"/>
    <cellStyle name="Normal 4 4 6" xfId="43034" xr:uid="{00000000-0005-0000-0000-000030A80000}"/>
    <cellStyle name="Normal 4 4 6 10" xfId="43035" xr:uid="{00000000-0005-0000-0000-000031A80000}"/>
    <cellStyle name="Normal 4 4 6 2" xfId="43036" xr:uid="{00000000-0005-0000-0000-000032A80000}"/>
    <cellStyle name="Normal 4 4 6 2 2" xfId="43037" xr:uid="{00000000-0005-0000-0000-000033A80000}"/>
    <cellStyle name="Normal 4 4 6 2 2 2" xfId="43038" xr:uid="{00000000-0005-0000-0000-000034A80000}"/>
    <cellStyle name="Normal 4 4 6 2 2 3" xfId="43039" xr:uid="{00000000-0005-0000-0000-000035A80000}"/>
    <cellStyle name="Normal 4 4 6 2 2 4" xfId="43040" xr:uid="{00000000-0005-0000-0000-000036A80000}"/>
    <cellStyle name="Normal 4 4 6 2 2 5" xfId="43041" xr:uid="{00000000-0005-0000-0000-000037A80000}"/>
    <cellStyle name="Normal 4 4 6 2 3" xfId="43042" xr:uid="{00000000-0005-0000-0000-000038A80000}"/>
    <cellStyle name="Normal 4 4 6 2 3 2" xfId="43043" xr:uid="{00000000-0005-0000-0000-000039A80000}"/>
    <cellStyle name="Normal 4 4 6 2 3 3" xfId="43044" xr:uid="{00000000-0005-0000-0000-00003AA80000}"/>
    <cellStyle name="Normal 4 4 6 2 3 4" xfId="43045" xr:uid="{00000000-0005-0000-0000-00003BA80000}"/>
    <cellStyle name="Normal 4 4 6 2 3 5" xfId="43046" xr:uid="{00000000-0005-0000-0000-00003CA80000}"/>
    <cellStyle name="Normal 4 4 6 2 4" xfId="43047" xr:uid="{00000000-0005-0000-0000-00003DA80000}"/>
    <cellStyle name="Normal 4 4 6 2 4 2" xfId="43048" xr:uid="{00000000-0005-0000-0000-00003EA80000}"/>
    <cellStyle name="Normal 4 4 6 2 4 3" xfId="43049" xr:uid="{00000000-0005-0000-0000-00003FA80000}"/>
    <cellStyle name="Normal 4 4 6 2 4 4" xfId="43050" xr:uid="{00000000-0005-0000-0000-000040A80000}"/>
    <cellStyle name="Normal 4 4 6 2 4 5" xfId="43051" xr:uid="{00000000-0005-0000-0000-000041A80000}"/>
    <cellStyle name="Normal 4 4 6 2 5" xfId="43052" xr:uid="{00000000-0005-0000-0000-000042A80000}"/>
    <cellStyle name="Normal 4 4 6 2 5 2" xfId="43053" xr:uid="{00000000-0005-0000-0000-000043A80000}"/>
    <cellStyle name="Normal 4 4 6 2 5 3" xfId="43054" xr:uid="{00000000-0005-0000-0000-000044A80000}"/>
    <cellStyle name="Normal 4 4 6 2 5 4" xfId="43055" xr:uid="{00000000-0005-0000-0000-000045A80000}"/>
    <cellStyle name="Normal 4 4 6 2 5 5" xfId="43056" xr:uid="{00000000-0005-0000-0000-000046A80000}"/>
    <cellStyle name="Normal 4 4 6 2 6" xfId="43057" xr:uid="{00000000-0005-0000-0000-000047A80000}"/>
    <cellStyle name="Normal 4 4 6 2 7" xfId="43058" xr:uid="{00000000-0005-0000-0000-000048A80000}"/>
    <cellStyle name="Normal 4 4 6 2 8" xfId="43059" xr:uid="{00000000-0005-0000-0000-000049A80000}"/>
    <cellStyle name="Normal 4 4 6 2 9" xfId="43060" xr:uid="{00000000-0005-0000-0000-00004AA80000}"/>
    <cellStyle name="Normal 4 4 6 3" xfId="43061" xr:uid="{00000000-0005-0000-0000-00004BA80000}"/>
    <cellStyle name="Normal 4 4 6 3 2" xfId="43062" xr:uid="{00000000-0005-0000-0000-00004CA80000}"/>
    <cellStyle name="Normal 4 4 6 3 3" xfId="43063" xr:uid="{00000000-0005-0000-0000-00004DA80000}"/>
    <cellStyle name="Normal 4 4 6 3 4" xfId="43064" xr:uid="{00000000-0005-0000-0000-00004EA80000}"/>
    <cellStyle name="Normal 4 4 6 3 5" xfId="43065" xr:uid="{00000000-0005-0000-0000-00004FA80000}"/>
    <cellStyle name="Normal 4 4 6 4" xfId="43066" xr:uid="{00000000-0005-0000-0000-000050A80000}"/>
    <cellStyle name="Normal 4 4 6 4 2" xfId="43067" xr:uid="{00000000-0005-0000-0000-000051A80000}"/>
    <cellStyle name="Normal 4 4 6 4 3" xfId="43068" xr:uid="{00000000-0005-0000-0000-000052A80000}"/>
    <cellStyle name="Normal 4 4 6 4 4" xfId="43069" xr:uid="{00000000-0005-0000-0000-000053A80000}"/>
    <cellStyle name="Normal 4 4 6 4 5" xfId="43070" xr:uid="{00000000-0005-0000-0000-000054A80000}"/>
    <cellStyle name="Normal 4 4 6 5" xfId="43071" xr:uid="{00000000-0005-0000-0000-000055A80000}"/>
    <cellStyle name="Normal 4 4 6 5 2" xfId="43072" xr:uid="{00000000-0005-0000-0000-000056A80000}"/>
    <cellStyle name="Normal 4 4 6 5 3" xfId="43073" xr:uid="{00000000-0005-0000-0000-000057A80000}"/>
    <cellStyle name="Normal 4 4 6 5 4" xfId="43074" xr:uid="{00000000-0005-0000-0000-000058A80000}"/>
    <cellStyle name="Normal 4 4 6 5 5" xfId="43075" xr:uid="{00000000-0005-0000-0000-000059A80000}"/>
    <cellStyle name="Normal 4 4 6 6" xfId="43076" xr:uid="{00000000-0005-0000-0000-00005AA80000}"/>
    <cellStyle name="Normal 4 4 6 6 2" xfId="43077" xr:uid="{00000000-0005-0000-0000-00005BA80000}"/>
    <cellStyle name="Normal 4 4 6 6 3" xfId="43078" xr:uid="{00000000-0005-0000-0000-00005CA80000}"/>
    <cellStyle name="Normal 4 4 6 6 4" xfId="43079" xr:uid="{00000000-0005-0000-0000-00005DA80000}"/>
    <cellStyle name="Normal 4 4 6 6 5" xfId="43080" xr:uid="{00000000-0005-0000-0000-00005EA80000}"/>
    <cellStyle name="Normal 4 4 6 7" xfId="43081" xr:uid="{00000000-0005-0000-0000-00005FA80000}"/>
    <cellStyle name="Normal 4 4 6 8" xfId="43082" xr:uid="{00000000-0005-0000-0000-000060A80000}"/>
    <cellStyle name="Normal 4 4 6 9" xfId="43083" xr:uid="{00000000-0005-0000-0000-000061A80000}"/>
    <cellStyle name="Normal 4 4 60" xfId="43084" xr:uid="{00000000-0005-0000-0000-000062A80000}"/>
    <cellStyle name="Normal 4 4 61" xfId="43085" xr:uid="{00000000-0005-0000-0000-000063A80000}"/>
    <cellStyle name="Normal 4 4 62" xfId="43086" xr:uid="{00000000-0005-0000-0000-000064A80000}"/>
    <cellStyle name="Normal 4 4 63" xfId="43087" xr:uid="{00000000-0005-0000-0000-000065A80000}"/>
    <cellStyle name="Normal 4 4 64" xfId="43088" xr:uid="{00000000-0005-0000-0000-000066A80000}"/>
    <cellStyle name="Normal 4 4 65" xfId="43089" xr:uid="{00000000-0005-0000-0000-000067A80000}"/>
    <cellStyle name="Normal 4 4 66" xfId="43090" xr:uid="{00000000-0005-0000-0000-000068A80000}"/>
    <cellStyle name="Normal 4 4 67" xfId="43091" xr:uid="{00000000-0005-0000-0000-000069A80000}"/>
    <cellStyle name="Normal 4 4 68" xfId="43092" xr:uid="{00000000-0005-0000-0000-00006AA80000}"/>
    <cellStyle name="Normal 4 4 69" xfId="43093" xr:uid="{00000000-0005-0000-0000-00006BA80000}"/>
    <cellStyle name="Normal 4 4 7" xfId="43094" xr:uid="{00000000-0005-0000-0000-00006CA80000}"/>
    <cellStyle name="Normal 4 4 7 10" xfId="43095" xr:uid="{00000000-0005-0000-0000-00006DA80000}"/>
    <cellStyle name="Normal 4 4 7 2" xfId="43096" xr:uid="{00000000-0005-0000-0000-00006EA80000}"/>
    <cellStyle name="Normal 4 4 7 2 2" xfId="43097" xr:uid="{00000000-0005-0000-0000-00006FA80000}"/>
    <cellStyle name="Normal 4 4 7 2 2 2" xfId="43098" xr:uid="{00000000-0005-0000-0000-000070A80000}"/>
    <cellStyle name="Normal 4 4 7 2 2 3" xfId="43099" xr:uid="{00000000-0005-0000-0000-000071A80000}"/>
    <cellStyle name="Normal 4 4 7 2 2 4" xfId="43100" xr:uid="{00000000-0005-0000-0000-000072A80000}"/>
    <cellStyle name="Normal 4 4 7 2 2 5" xfId="43101" xr:uid="{00000000-0005-0000-0000-000073A80000}"/>
    <cellStyle name="Normal 4 4 7 2 3" xfId="43102" xr:uid="{00000000-0005-0000-0000-000074A80000}"/>
    <cellStyle name="Normal 4 4 7 2 3 2" xfId="43103" xr:uid="{00000000-0005-0000-0000-000075A80000}"/>
    <cellStyle name="Normal 4 4 7 2 3 3" xfId="43104" xr:uid="{00000000-0005-0000-0000-000076A80000}"/>
    <cellStyle name="Normal 4 4 7 2 3 4" xfId="43105" xr:uid="{00000000-0005-0000-0000-000077A80000}"/>
    <cellStyle name="Normal 4 4 7 2 3 5" xfId="43106" xr:uid="{00000000-0005-0000-0000-000078A80000}"/>
    <cellStyle name="Normal 4 4 7 2 4" xfId="43107" xr:uid="{00000000-0005-0000-0000-000079A80000}"/>
    <cellStyle name="Normal 4 4 7 2 4 2" xfId="43108" xr:uid="{00000000-0005-0000-0000-00007AA80000}"/>
    <cellStyle name="Normal 4 4 7 2 4 3" xfId="43109" xr:uid="{00000000-0005-0000-0000-00007BA80000}"/>
    <cellStyle name="Normal 4 4 7 2 4 4" xfId="43110" xr:uid="{00000000-0005-0000-0000-00007CA80000}"/>
    <cellStyle name="Normal 4 4 7 2 4 5" xfId="43111" xr:uid="{00000000-0005-0000-0000-00007DA80000}"/>
    <cellStyle name="Normal 4 4 7 2 5" xfId="43112" xr:uid="{00000000-0005-0000-0000-00007EA80000}"/>
    <cellStyle name="Normal 4 4 7 2 5 2" xfId="43113" xr:uid="{00000000-0005-0000-0000-00007FA80000}"/>
    <cellStyle name="Normal 4 4 7 2 5 3" xfId="43114" xr:uid="{00000000-0005-0000-0000-000080A80000}"/>
    <cellStyle name="Normal 4 4 7 2 5 4" xfId="43115" xr:uid="{00000000-0005-0000-0000-000081A80000}"/>
    <cellStyle name="Normal 4 4 7 2 5 5" xfId="43116" xr:uid="{00000000-0005-0000-0000-000082A80000}"/>
    <cellStyle name="Normal 4 4 7 2 6" xfId="43117" xr:uid="{00000000-0005-0000-0000-000083A80000}"/>
    <cellStyle name="Normal 4 4 7 2 7" xfId="43118" xr:uid="{00000000-0005-0000-0000-000084A80000}"/>
    <cellStyle name="Normal 4 4 7 2 8" xfId="43119" xr:uid="{00000000-0005-0000-0000-000085A80000}"/>
    <cellStyle name="Normal 4 4 7 2 9" xfId="43120" xr:uid="{00000000-0005-0000-0000-000086A80000}"/>
    <cellStyle name="Normal 4 4 7 3" xfId="43121" xr:uid="{00000000-0005-0000-0000-000087A80000}"/>
    <cellStyle name="Normal 4 4 7 3 2" xfId="43122" xr:uid="{00000000-0005-0000-0000-000088A80000}"/>
    <cellStyle name="Normal 4 4 7 3 3" xfId="43123" xr:uid="{00000000-0005-0000-0000-000089A80000}"/>
    <cellStyle name="Normal 4 4 7 3 4" xfId="43124" xr:uid="{00000000-0005-0000-0000-00008AA80000}"/>
    <cellStyle name="Normal 4 4 7 3 5" xfId="43125" xr:uid="{00000000-0005-0000-0000-00008BA80000}"/>
    <cellStyle name="Normal 4 4 7 4" xfId="43126" xr:uid="{00000000-0005-0000-0000-00008CA80000}"/>
    <cellStyle name="Normal 4 4 7 4 2" xfId="43127" xr:uid="{00000000-0005-0000-0000-00008DA80000}"/>
    <cellStyle name="Normal 4 4 7 4 3" xfId="43128" xr:uid="{00000000-0005-0000-0000-00008EA80000}"/>
    <cellStyle name="Normal 4 4 7 4 4" xfId="43129" xr:uid="{00000000-0005-0000-0000-00008FA80000}"/>
    <cellStyle name="Normal 4 4 7 4 5" xfId="43130" xr:uid="{00000000-0005-0000-0000-000090A80000}"/>
    <cellStyle name="Normal 4 4 7 5" xfId="43131" xr:uid="{00000000-0005-0000-0000-000091A80000}"/>
    <cellStyle name="Normal 4 4 7 5 2" xfId="43132" xr:uid="{00000000-0005-0000-0000-000092A80000}"/>
    <cellStyle name="Normal 4 4 7 5 3" xfId="43133" xr:uid="{00000000-0005-0000-0000-000093A80000}"/>
    <cellStyle name="Normal 4 4 7 5 4" xfId="43134" xr:uid="{00000000-0005-0000-0000-000094A80000}"/>
    <cellStyle name="Normal 4 4 7 5 5" xfId="43135" xr:uid="{00000000-0005-0000-0000-000095A80000}"/>
    <cellStyle name="Normal 4 4 7 6" xfId="43136" xr:uid="{00000000-0005-0000-0000-000096A80000}"/>
    <cellStyle name="Normal 4 4 7 6 2" xfId="43137" xr:uid="{00000000-0005-0000-0000-000097A80000}"/>
    <cellStyle name="Normal 4 4 7 6 3" xfId="43138" xr:uid="{00000000-0005-0000-0000-000098A80000}"/>
    <cellStyle name="Normal 4 4 7 6 4" xfId="43139" xr:uid="{00000000-0005-0000-0000-000099A80000}"/>
    <cellStyle name="Normal 4 4 7 6 5" xfId="43140" xr:uid="{00000000-0005-0000-0000-00009AA80000}"/>
    <cellStyle name="Normal 4 4 7 7" xfId="43141" xr:uid="{00000000-0005-0000-0000-00009BA80000}"/>
    <cellStyle name="Normal 4 4 7 8" xfId="43142" xr:uid="{00000000-0005-0000-0000-00009CA80000}"/>
    <cellStyle name="Normal 4 4 7 9" xfId="43143" xr:uid="{00000000-0005-0000-0000-00009DA80000}"/>
    <cellStyle name="Normal 4 4 70" xfId="43144" xr:uid="{00000000-0005-0000-0000-00009EA80000}"/>
    <cellStyle name="Normal 4 4 71" xfId="43145" xr:uid="{00000000-0005-0000-0000-00009FA80000}"/>
    <cellStyle name="Normal 4 4 72" xfId="43146" xr:uid="{00000000-0005-0000-0000-0000A0A80000}"/>
    <cellStyle name="Normal 4 4 73" xfId="43147" xr:uid="{00000000-0005-0000-0000-0000A1A80000}"/>
    <cellStyle name="Normal 4 4 74" xfId="43148" xr:uid="{00000000-0005-0000-0000-0000A2A80000}"/>
    <cellStyle name="Normal 4 4 75" xfId="43149" xr:uid="{00000000-0005-0000-0000-0000A3A80000}"/>
    <cellStyle name="Normal 4 4 76" xfId="43150" xr:uid="{00000000-0005-0000-0000-0000A4A80000}"/>
    <cellStyle name="Normal 4 4 77" xfId="43151" xr:uid="{00000000-0005-0000-0000-0000A5A80000}"/>
    <cellStyle name="Normal 4 4 78" xfId="43152" xr:uid="{00000000-0005-0000-0000-0000A6A80000}"/>
    <cellStyle name="Normal 4 4 79" xfId="43153" xr:uid="{00000000-0005-0000-0000-0000A7A80000}"/>
    <cellStyle name="Normal 4 4 8" xfId="43154" xr:uid="{00000000-0005-0000-0000-0000A8A80000}"/>
    <cellStyle name="Normal 4 4 8 10" xfId="43155" xr:uid="{00000000-0005-0000-0000-0000A9A80000}"/>
    <cellStyle name="Normal 4 4 8 2" xfId="43156" xr:uid="{00000000-0005-0000-0000-0000AAA80000}"/>
    <cellStyle name="Normal 4 4 8 2 2" xfId="43157" xr:uid="{00000000-0005-0000-0000-0000ABA80000}"/>
    <cellStyle name="Normal 4 4 8 2 2 2" xfId="43158" xr:uid="{00000000-0005-0000-0000-0000ACA80000}"/>
    <cellStyle name="Normal 4 4 8 2 2 3" xfId="43159" xr:uid="{00000000-0005-0000-0000-0000ADA80000}"/>
    <cellStyle name="Normal 4 4 8 2 2 4" xfId="43160" xr:uid="{00000000-0005-0000-0000-0000AEA80000}"/>
    <cellStyle name="Normal 4 4 8 2 2 5" xfId="43161" xr:uid="{00000000-0005-0000-0000-0000AFA80000}"/>
    <cellStyle name="Normal 4 4 8 2 3" xfId="43162" xr:uid="{00000000-0005-0000-0000-0000B0A80000}"/>
    <cellStyle name="Normal 4 4 8 2 3 2" xfId="43163" xr:uid="{00000000-0005-0000-0000-0000B1A80000}"/>
    <cellStyle name="Normal 4 4 8 2 3 3" xfId="43164" xr:uid="{00000000-0005-0000-0000-0000B2A80000}"/>
    <cellStyle name="Normal 4 4 8 2 3 4" xfId="43165" xr:uid="{00000000-0005-0000-0000-0000B3A80000}"/>
    <cellStyle name="Normal 4 4 8 2 3 5" xfId="43166" xr:uid="{00000000-0005-0000-0000-0000B4A80000}"/>
    <cellStyle name="Normal 4 4 8 2 4" xfId="43167" xr:uid="{00000000-0005-0000-0000-0000B5A80000}"/>
    <cellStyle name="Normal 4 4 8 2 4 2" xfId="43168" xr:uid="{00000000-0005-0000-0000-0000B6A80000}"/>
    <cellStyle name="Normal 4 4 8 2 4 3" xfId="43169" xr:uid="{00000000-0005-0000-0000-0000B7A80000}"/>
    <cellStyle name="Normal 4 4 8 2 4 4" xfId="43170" xr:uid="{00000000-0005-0000-0000-0000B8A80000}"/>
    <cellStyle name="Normal 4 4 8 2 4 5" xfId="43171" xr:uid="{00000000-0005-0000-0000-0000B9A80000}"/>
    <cellStyle name="Normal 4 4 8 2 5" xfId="43172" xr:uid="{00000000-0005-0000-0000-0000BAA80000}"/>
    <cellStyle name="Normal 4 4 8 2 5 2" xfId="43173" xr:uid="{00000000-0005-0000-0000-0000BBA80000}"/>
    <cellStyle name="Normal 4 4 8 2 5 3" xfId="43174" xr:uid="{00000000-0005-0000-0000-0000BCA80000}"/>
    <cellStyle name="Normal 4 4 8 2 5 4" xfId="43175" xr:uid="{00000000-0005-0000-0000-0000BDA80000}"/>
    <cellStyle name="Normal 4 4 8 2 5 5" xfId="43176" xr:uid="{00000000-0005-0000-0000-0000BEA80000}"/>
    <cellStyle name="Normal 4 4 8 2 6" xfId="43177" xr:uid="{00000000-0005-0000-0000-0000BFA80000}"/>
    <cellStyle name="Normal 4 4 8 2 7" xfId="43178" xr:uid="{00000000-0005-0000-0000-0000C0A80000}"/>
    <cellStyle name="Normal 4 4 8 2 8" xfId="43179" xr:uid="{00000000-0005-0000-0000-0000C1A80000}"/>
    <cellStyle name="Normal 4 4 8 2 9" xfId="43180" xr:uid="{00000000-0005-0000-0000-0000C2A80000}"/>
    <cellStyle name="Normal 4 4 8 3" xfId="43181" xr:uid="{00000000-0005-0000-0000-0000C3A80000}"/>
    <cellStyle name="Normal 4 4 8 3 2" xfId="43182" xr:uid="{00000000-0005-0000-0000-0000C4A80000}"/>
    <cellStyle name="Normal 4 4 8 3 3" xfId="43183" xr:uid="{00000000-0005-0000-0000-0000C5A80000}"/>
    <cellStyle name="Normal 4 4 8 3 4" xfId="43184" xr:uid="{00000000-0005-0000-0000-0000C6A80000}"/>
    <cellStyle name="Normal 4 4 8 3 5" xfId="43185" xr:uid="{00000000-0005-0000-0000-0000C7A80000}"/>
    <cellStyle name="Normal 4 4 8 4" xfId="43186" xr:uid="{00000000-0005-0000-0000-0000C8A80000}"/>
    <cellStyle name="Normal 4 4 8 4 2" xfId="43187" xr:uid="{00000000-0005-0000-0000-0000C9A80000}"/>
    <cellStyle name="Normal 4 4 8 4 3" xfId="43188" xr:uid="{00000000-0005-0000-0000-0000CAA80000}"/>
    <cellStyle name="Normal 4 4 8 4 4" xfId="43189" xr:uid="{00000000-0005-0000-0000-0000CBA80000}"/>
    <cellStyle name="Normal 4 4 8 4 5" xfId="43190" xr:uid="{00000000-0005-0000-0000-0000CCA80000}"/>
    <cellStyle name="Normal 4 4 8 5" xfId="43191" xr:uid="{00000000-0005-0000-0000-0000CDA80000}"/>
    <cellStyle name="Normal 4 4 8 5 2" xfId="43192" xr:uid="{00000000-0005-0000-0000-0000CEA80000}"/>
    <cellStyle name="Normal 4 4 8 5 3" xfId="43193" xr:uid="{00000000-0005-0000-0000-0000CFA80000}"/>
    <cellStyle name="Normal 4 4 8 5 4" xfId="43194" xr:uid="{00000000-0005-0000-0000-0000D0A80000}"/>
    <cellStyle name="Normal 4 4 8 5 5" xfId="43195" xr:uid="{00000000-0005-0000-0000-0000D1A80000}"/>
    <cellStyle name="Normal 4 4 8 6" xfId="43196" xr:uid="{00000000-0005-0000-0000-0000D2A80000}"/>
    <cellStyle name="Normal 4 4 8 6 2" xfId="43197" xr:uid="{00000000-0005-0000-0000-0000D3A80000}"/>
    <cellStyle name="Normal 4 4 8 6 3" xfId="43198" xr:uid="{00000000-0005-0000-0000-0000D4A80000}"/>
    <cellStyle name="Normal 4 4 8 6 4" xfId="43199" xr:uid="{00000000-0005-0000-0000-0000D5A80000}"/>
    <cellStyle name="Normal 4 4 8 6 5" xfId="43200" xr:uid="{00000000-0005-0000-0000-0000D6A80000}"/>
    <cellStyle name="Normal 4 4 8 7" xfId="43201" xr:uid="{00000000-0005-0000-0000-0000D7A80000}"/>
    <cellStyle name="Normal 4 4 8 8" xfId="43202" xr:uid="{00000000-0005-0000-0000-0000D8A80000}"/>
    <cellStyle name="Normal 4 4 8 9" xfId="43203" xr:uid="{00000000-0005-0000-0000-0000D9A80000}"/>
    <cellStyle name="Normal 4 4 80" xfId="43204" xr:uid="{00000000-0005-0000-0000-0000DAA80000}"/>
    <cellStyle name="Normal 4 4 81" xfId="43205" xr:uid="{00000000-0005-0000-0000-0000DBA80000}"/>
    <cellStyle name="Normal 4 4 82" xfId="43206" xr:uid="{00000000-0005-0000-0000-0000DCA80000}"/>
    <cellStyle name="Normal 4 4 83" xfId="43207" xr:uid="{00000000-0005-0000-0000-0000DDA80000}"/>
    <cellStyle name="Normal 4 4 84" xfId="43208" xr:uid="{00000000-0005-0000-0000-0000DEA80000}"/>
    <cellStyle name="Normal 4 4 85" xfId="43209" xr:uid="{00000000-0005-0000-0000-0000DFA80000}"/>
    <cellStyle name="Normal 4 4 86" xfId="43210" xr:uid="{00000000-0005-0000-0000-0000E0A80000}"/>
    <cellStyle name="Normal 4 4 87" xfId="43211" xr:uid="{00000000-0005-0000-0000-0000E1A80000}"/>
    <cellStyle name="Normal 4 4 88" xfId="43212" xr:uid="{00000000-0005-0000-0000-0000E2A80000}"/>
    <cellStyle name="Normal 4 4 89" xfId="43213" xr:uid="{00000000-0005-0000-0000-0000E3A80000}"/>
    <cellStyle name="Normal 4 4 9" xfId="43214" xr:uid="{00000000-0005-0000-0000-0000E4A80000}"/>
    <cellStyle name="Normal 4 4 9 10" xfId="43215" xr:uid="{00000000-0005-0000-0000-0000E5A80000}"/>
    <cellStyle name="Normal 4 4 9 2" xfId="43216" xr:uid="{00000000-0005-0000-0000-0000E6A80000}"/>
    <cellStyle name="Normal 4 4 9 2 2" xfId="43217" xr:uid="{00000000-0005-0000-0000-0000E7A80000}"/>
    <cellStyle name="Normal 4 4 9 2 2 2" xfId="43218" xr:uid="{00000000-0005-0000-0000-0000E8A80000}"/>
    <cellStyle name="Normal 4 4 9 2 2 3" xfId="43219" xr:uid="{00000000-0005-0000-0000-0000E9A80000}"/>
    <cellStyle name="Normal 4 4 9 2 2 4" xfId="43220" xr:uid="{00000000-0005-0000-0000-0000EAA80000}"/>
    <cellStyle name="Normal 4 4 9 2 2 5" xfId="43221" xr:uid="{00000000-0005-0000-0000-0000EBA80000}"/>
    <cellStyle name="Normal 4 4 9 2 3" xfId="43222" xr:uid="{00000000-0005-0000-0000-0000ECA80000}"/>
    <cellStyle name="Normal 4 4 9 2 3 2" xfId="43223" xr:uid="{00000000-0005-0000-0000-0000EDA80000}"/>
    <cellStyle name="Normal 4 4 9 2 3 3" xfId="43224" xr:uid="{00000000-0005-0000-0000-0000EEA80000}"/>
    <cellStyle name="Normal 4 4 9 2 3 4" xfId="43225" xr:uid="{00000000-0005-0000-0000-0000EFA80000}"/>
    <cellStyle name="Normal 4 4 9 2 3 5" xfId="43226" xr:uid="{00000000-0005-0000-0000-0000F0A80000}"/>
    <cellStyle name="Normal 4 4 9 2 4" xfId="43227" xr:uid="{00000000-0005-0000-0000-0000F1A80000}"/>
    <cellStyle name="Normal 4 4 9 2 4 2" xfId="43228" xr:uid="{00000000-0005-0000-0000-0000F2A80000}"/>
    <cellStyle name="Normal 4 4 9 2 4 3" xfId="43229" xr:uid="{00000000-0005-0000-0000-0000F3A80000}"/>
    <cellStyle name="Normal 4 4 9 2 4 4" xfId="43230" xr:uid="{00000000-0005-0000-0000-0000F4A80000}"/>
    <cellStyle name="Normal 4 4 9 2 4 5" xfId="43231" xr:uid="{00000000-0005-0000-0000-0000F5A80000}"/>
    <cellStyle name="Normal 4 4 9 2 5" xfId="43232" xr:uid="{00000000-0005-0000-0000-0000F6A80000}"/>
    <cellStyle name="Normal 4 4 9 2 5 2" xfId="43233" xr:uid="{00000000-0005-0000-0000-0000F7A80000}"/>
    <cellStyle name="Normal 4 4 9 2 5 3" xfId="43234" xr:uid="{00000000-0005-0000-0000-0000F8A80000}"/>
    <cellStyle name="Normal 4 4 9 2 5 4" xfId="43235" xr:uid="{00000000-0005-0000-0000-0000F9A80000}"/>
    <cellStyle name="Normal 4 4 9 2 5 5" xfId="43236" xr:uid="{00000000-0005-0000-0000-0000FAA80000}"/>
    <cellStyle name="Normal 4 4 9 2 6" xfId="43237" xr:uid="{00000000-0005-0000-0000-0000FBA80000}"/>
    <cellStyle name="Normal 4 4 9 2 7" xfId="43238" xr:uid="{00000000-0005-0000-0000-0000FCA80000}"/>
    <cellStyle name="Normal 4 4 9 2 8" xfId="43239" xr:uid="{00000000-0005-0000-0000-0000FDA80000}"/>
    <cellStyle name="Normal 4 4 9 2 9" xfId="43240" xr:uid="{00000000-0005-0000-0000-0000FEA80000}"/>
    <cellStyle name="Normal 4 4 9 3" xfId="43241" xr:uid="{00000000-0005-0000-0000-0000FFA80000}"/>
    <cellStyle name="Normal 4 4 9 3 2" xfId="43242" xr:uid="{00000000-0005-0000-0000-000000A90000}"/>
    <cellStyle name="Normal 4 4 9 3 3" xfId="43243" xr:uid="{00000000-0005-0000-0000-000001A90000}"/>
    <cellStyle name="Normal 4 4 9 3 4" xfId="43244" xr:uid="{00000000-0005-0000-0000-000002A90000}"/>
    <cellStyle name="Normal 4 4 9 3 5" xfId="43245" xr:uid="{00000000-0005-0000-0000-000003A90000}"/>
    <cellStyle name="Normal 4 4 9 4" xfId="43246" xr:uid="{00000000-0005-0000-0000-000004A90000}"/>
    <cellStyle name="Normal 4 4 9 4 2" xfId="43247" xr:uid="{00000000-0005-0000-0000-000005A90000}"/>
    <cellStyle name="Normal 4 4 9 4 3" xfId="43248" xr:uid="{00000000-0005-0000-0000-000006A90000}"/>
    <cellStyle name="Normal 4 4 9 4 4" xfId="43249" xr:uid="{00000000-0005-0000-0000-000007A90000}"/>
    <cellStyle name="Normal 4 4 9 4 5" xfId="43250" xr:uid="{00000000-0005-0000-0000-000008A90000}"/>
    <cellStyle name="Normal 4 4 9 5" xfId="43251" xr:uid="{00000000-0005-0000-0000-000009A90000}"/>
    <cellStyle name="Normal 4 4 9 5 2" xfId="43252" xr:uid="{00000000-0005-0000-0000-00000AA90000}"/>
    <cellStyle name="Normal 4 4 9 5 3" xfId="43253" xr:uid="{00000000-0005-0000-0000-00000BA90000}"/>
    <cellStyle name="Normal 4 4 9 5 4" xfId="43254" xr:uid="{00000000-0005-0000-0000-00000CA90000}"/>
    <cellStyle name="Normal 4 4 9 5 5" xfId="43255" xr:uid="{00000000-0005-0000-0000-00000DA90000}"/>
    <cellStyle name="Normal 4 4 9 6" xfId="43256" xr:uid="{00000000-0005-0000-0000-00000EA90000}"/>
    <cellStyle name="Normal 4 4 9 6 2" xfId="43257" xr:uid="{00000000-0005-0000-0000-00000FA90000}"/>
    <cellStyle name="Normal 4 4 9 6 3" xfId="43258" xr:uid="{00000000-0005-0000-0000-000010A90000}"/>
    <cellStyle name="Normal 4 4 9 6 4" xfId="43259" xr:uid="{00000000-0005-0000-0000-000011A90000}"/>
    <cellStyle name="Normal 4 4 9 6 5" xfId="43260" xr:uid="{00000000-0005-0000-0000-000012A90000}"/>
    <cellStyle name="Normal 4 4 9 7" xfId="43261" xr:uid="{00000000-0005-0000-0000-000013A90000}"/>
    <cellStyle name="Normal 4 4 9 8" xfId="43262" xr:uid="{00000000-0005-0000-0000-000014A90000}"/>
    <cellStyle name="Normal 4 4 9 9" xfId="43263" xr:uid="{00000000-0005-0000-0000-000015A90000}"/>
    <cellStyle name="Normal 4 4 90" xfId="43264" xr:uid="{00000000-0005-0000-0000-000016A90000}"/>
    <cellStyle name="Normal 4 4 91" xfId="43265" xr:uid="{00000000-0005-0000-0000-000017A90000}"/>
    <cellStyle name="Normal 4 4 92" xfId="43266" xr:uid="{00000000-0005-0000-0000-000018A90000}"/>
    <cellStyle name="Normal 4 4 93" xfId="43267" xr:uid="{00000000-0005-0000-0000-000019A90000}"/>
    <cellStyle name="Normal 4 4 94" xfId="43268" xr:uid="{00000000-0005-0000-0000-00001AA90000}"/>
    <cellStyle name="Normal 4 4 95" xfId="43269" xr:uid="{00000000-0005-0000-0000-00001BA90000}"/>
    <cellStyle name="Normal 4 4 96" xfId="43270" xr:uid="{00000000-0005-0000-0000-00001CA90000}"/>
    <cellStyle name="Normal 4 4 97" xfId="43271" xr:uid="{00000000-0005-0000-0000-00001DA90000}"/>
    <cellStyle name="Normal 4 4 98" xfId="43272" xr:uid="{00000000-0005-0000-0000-00001EA90000}"/>
    <cellStyle name="Normal 4 4 99" xfId="43273" xr:uid="{00000000-0005-0000-0000-00001FA90000}"/>
    <cellStyle name="Normal 4 40" xfId="43274" xr:uid="{00000000-0005-0000-0000-000020A90000}"/>
    <cellStyle name="Normal 4 41" xfId="43275" xr:uid="{00000000-0005-0000-0000-000021A90000}"/>
    <cellStyle name="Normal 4 42" xfId="43276" xr:uid="{00000000-0005-0000-0000-000022A90000}"/>
    <cellStyle name="Normal 4 43" xfId="43277" xr:uid="{00000000-0005-0000-0000-000023A90000}"/>
    <cellStyle name="Normal 4 44" xfId="43278" xr:uid="{00000000-0005-0000-0000-000024A90000}"/>
    <cellStyle name="Normal 4 45" xfId="43279" xr:uid="{00000000-0005-0000-0000-000025A90000}"/>
    <cellStyle name="Normal 4 46" xfId="43280" xr:uid="{00000000-0005-0000-0000-000026A90000}"/>
    <cellStyle name="Normal 4 47" xfId="43281" xr:uid="{00000000-0005-0000-0000-000027A90000}"/>
    <cellStyle name="Normal 4 48" xfId="43282" xr:uid="{00000000-0005-0000-0000-000028A90000}"/>
    <cellStyle name="Normal 4 49" xfId="43283" xr:uid="{00000000-0005-0000-0000-000029A90000}"/>
    <cellStyle name="Normal 4 5" xfId="43284" xr:uid="{00000000-0005-0000-0000-00002AA90000}"/>
    <cellStyle name="Normal 4 5 10" xfId="43285" xr:uid="{00000000-0005-0000-0000-00002BA90000}"/>
    <cellStyle name="Normal 4 5 2" xfId="43286" xr:uid="{00000000-0005-0000-0000-00002CA90000}"/>
    <cellStyle name="Normal 4 5 2 2" xfId="43287" xr:uid="{00000000-0005-0000-0000-00002DA90000}"/>
    <cellStyle name="Normal 4 5 2 2 2" xfId="43288" xr:uid="{00000000-0005-0000-0000-00002EA90000}"/>
    <cellStyle name="Normal 4 5 2 2 3" xfId="43289" xr:uid="{00000000-0005-0000-0000-00002FA90000}"/>
    <cellStyle name="Normal 4 5 2 2 4" xfId="43290" xr:uid="{00000000-0005-0000-0000-000030A90000}"/>
    <cellStyle name="Normal 4 5 2 2 5" xfId="43291" xr:uid="{00000000-0005-0000-0000-000031A90000}"/>
    <cellStyle name="Normal 4 5 2 3" xfId="43292" xr:uid="{00000000-0005-0000-0000-000032A90000}"/>
    <cellStyle name="Normal 4 5 2 3 2" xfId="43293" xr:uid="{00000000-0005-0000-0000-000033A90000}"/>
    <cellStyle name="Normal 4 5 2 3 3" xfId="43294" xr:uid="{00000000-0005-0000-0000-000034A90000}"/>
    <cellStyle name="Normal 4 5 2 3 4" xfId="43295" xr:uid="{00000000-0005-0000-0000-000035A90000}"/>
    <cellStyle name="Normal 4 5 2 3 5" xfId="43296" xr:uid="{00000000-0005-0000-0000-000036A90000}"/>
    <cellStyle name="Normal 4 5 2 4" xfId="43297" xr:uid="{00000000-0005-0000-0000-000037A90000}"/>
    <cellStyle name="Normal 4 5 2 4 2" xfId="43298" xr:uid="{00000000-0005-0000-0000-000038A90000}"/>
    <cellStyle name="Normal 4 5 2 4 3" xfId="43299" xr:uid="{00000000-0005-0000-0000-000039A90000}"/>
    <cellStyle name="Normal 4 5 2 4 4" xfId="43300" xr:uid="{00000000-0005-0000-0000-00003AA90000}"/>
    <cellStyle name="Normal 4 5 2 4 5" xfId="43301" xr:uid="{00000000-0005-0000-0000-00003BA90000}"/>
    <cellStyle name="Normal 4 5 2 5" xfId="43302" xr:uid="{00000000-0005-0000-0000-00003CA90000}"/>
    <cellStyle name="Normal 4 5 2 5 2" xfId="43303" xr:uid="{00000000-0005-0000-0000-00003DA90000}"/>
    <cellStyle name="Normal 4 5 2 5 3" xfId="43304" xr:uid="{00000000-0005-0000-0000-00003EA90000}"/>
    <cellStyle name="Normal 4 5 2 5 4" xfId="43305" xr:uid="{00000000-0005-0000-0000-00003FA90000}"/>
    <cellStyle name="Normal 4 5 2 5 5" xfId="43306" xr:uid="{00000000-0005-0000-0000-000040A90000}"/>
    <cellStyle name="Normal 4 5 2 6" xfId="43307" xr:uid="{00000000-0005-0000-0000-000041A90000}"/>
    <cellStyle name="Normal 4 5 2 7" xfId="43308" xr:uid="{00000000-0005-0000-0000-000042A90000}"/>
    <cellStyle name="Normal 4 5 2 8" xfId="43309" xr:uid="{00000000-0005-0000-0000-000043A90000}"/>
    <cellStyle name="Normal 4 5 2 9" xfId="43310" xr:uid="{00000000-0005-0000-0000-000044A90000}"/>
    <cellStyle name="Normal 4 5 3" xfId="43311" xr:uid="{00000000-0005-0000-0000-000045A90000}"/>
    <cellStyle name="Normal 4 5 3 2" xfId="43312" xr:uid="{00000000-0005-0000-0000-000046A90000}"/>
    <cellStyle name="Normal 4 5 3 3" xfId="43313" xr:uid="{00000000-0005-0000-0000-000047A90000}"/>
    <cellStyle name="Normal 4 5 3 4" xfId="43314" xr:uid="{00000000-0005-0000-0000-000048A90000}"/>
    <cellStyle name="Normal 4 5 3 5" xfId="43315" xr:uid="{00000000-0005-0000-0000-000049A90000}"/>
    <cellStyle name="Normal 4 5 4" xfId="43316" xr:uid="{00000000-0005-0000-0000-00004AA90000}"/>
    <cellStyle name="Normal 4 5 4 2" xfId="43317" xr:uid="{00000000-0005-0000-0000-00004BA90000}"/>
    <cellStyle name="Normal 4 5 4 3" xfId="43318" xr:uid="{00000000-0005-0000-0000-00004CA90000}"/>
    <cellStyle name="Normal 4 5 4 4" xfId="43319" xr:uid="{00000000-0005-0000-0000-00004DA90000}"/>
    <cellStyle name="Normal 4 5 4 5" xfId="43320" xr:uid="{00000000-0005-0000-0000-00004EA90000}"/>
    <cellStyle name="Normal 4 5 5" xfId="43321" xr:uid="{00000000-0005-0000-0000-00004FA90000}"/>
    <cellStyle name="Normal 4 5 5 2" xfId="43322" xr:uid="{00000000-0005-0000-0000-000050A90000}"/>
    <cellStyle name="Normal 4 5 5 3" xfId="43323" xr:uid="{00000000-0005-0000-0000-000051A90000}"/>
    <cellStyle name="Normal 4 5 5 4" xfId="43324" xr:uid="{00000000-0005-0000-0000-000052A90000}"/>
    <cellStyle name="Normal 4 5 5 5" xfId="43325" xr:uid="{00000000-0005-0000-0000-000053A90000}"/>
    <cellStyle name="Normal 4 5 6" xfId="43326" xr:uid="{00000000-0005-0000-0000-000054A90000}"/>
    <cellStyle name="Normal 4 5 6 2" xfId="43327" xr:uid="{00000000-0005-0000-0000-000055A90000}"/>
    <cellStyle name="Normal 4 5 6 3" xfId="43328" xr:uid="{00000000-0005-0000-0000-000056A90000}"/>
    <cellStyle name="Normal 4 5 6 4" xfId="43329" xr:uid="{00000000-0005-0000-0000-000057A90000}"/>
    <cellStyle name="Normal 4 5 6 5" xfId="43330" xr:uid="{00000000-0005-0000-0000-000058A90000}"/>
    <cellStyle name="Normal 4 5 7" xfId="43331" xr:uid="{00000000-0005-0000-0000-000059A90000}"/>
    <cellStyle name="Normal 4 5 8" xfId="43332" xr:uid="{00000000-0005-0000-0000-00005AA90000}"/>
    <cellStyle name="Normal 4 5 9" xfId="43333" xr:uid="{00000000-0005-0000-0000-00005BA90000}"/>
    <cellStyle name="Normal 4 50" xfId="43334" xr:uid="{00000000-0005-0000-0000-00005CA90000}"/>
    <cellStyle name="Normal 4 51" xfId="43335" xr:uid="{00000000-0005-0000-0000-00005DA90000}"/>
    <cellStyle name="Normal 4 52" xfId="43336" xr:uid="{00000000-0005-0000-0000-00005EA90000}"/>
    <cellStyle name="Normal 4 53" xfId="43337" xr:uid="{00000000-0005-0000-0000-00005FA90000}"/>
    <cellStyle name="Normal 4 54" xfId="43338" xr:uid="{00000000-0005-0000-0000-000060A90000}"/>
    <cellStyle name="Normal 4 55" xfId="43339" xr:uid="{00000000-0005-0000-0000-000061A90000}"/>
    <cellStyle name="Normal 4 56" xfId="43340" xr:uid="{00000000-0005-0000-0000-000062A90000}"/>
    <cellStyle name="Normal 4 57" xfId="43341" xr:uid="{00000000-0005-0000-0000-000063A90000}"/>
    <cellStyle name="Normal 4 58" xfId="43342" xr:uid="{00000000-0005-0000-0000-000064A90000}"/>
    <cellStyle name="Normal 4 59" xfId="43343" xr:uid="{00000000-0005-0000-0000-000065A90000}"/>
    <cellStyle name="Normal 4 6" xfId="43344" xr:uid="{00000000-0005-0000-0000-000066A90000}"/>
    <cellStyle name="Normal 4 6 10" xfId="43345" xr:uid="{00000000-0005-0000-0000-000067A90000}"/>
    <cellStyle name="Normal 4 6 2" xfId="43346" xr:uid="{00000000-0005-0000-0000-000068A90000}"/>
    <cellStyle name="Normal 4 6 2 2" xfId="43347" xr:uid="{00000000-0005-0000-0000-000069A90000}"/>
    <cellStyle name="Normal 4 6 2 2 2" xfId="43348" xr:uid="{00000000-0005-0000-0000-00006AA90000}"/>
    <cellStyle name="Normal 4 6 2 2 3" xfId="43349" xr:uid="{00000000-0005-0000-0000-00006BA90000}"/>
    <cellStyle name="Normal 4 6 2 2 4" xfId="43350" xr:uid="{00000000-0005-0000-0000-00006CA90000}"/>
    <cellStyle name="Normal 4 6 2 2 5" xfId="43351" xr:uid="{00000000-0005-0000-0000-00006DA90000}"/>
    <cellStyle name="Normal 4 6 2 3" xfId="43352" xr:uid="{00000000-0005-0000-0000-00006EA90000}"/>
    <cellStyle name="Normal 4 6 2 3 2" xfId="43353" xr:uid="{00000000-0005-0000-0000-00006FA90000}"/>
    <cellStyle name="Normal 4 6 2 3 3" xfId="43354" xr:uid="{00000000-0005-0000-0000-000070A90000}"/>
    <cellStyle name="Normal 4 6 2 3 4" xfId="43355" xr:uid="{00000000-0005-0000-0000-000071A90000}"/>
    <cellStyle name="Normal 4 6 2 3 5" xfId="43356" xr:uid="{00000000-0005-0000-0000-000072A90000}"/>
    <cellStyle name="Normal 4 6 2 4" xfId="43357" xr:uid="{00000000-0005-0000-0000-000073A90000}"/>
    <cellStyle name="Normal 4 6 2 4 2" xfId="43358" xr:uid="{00000000-0005-0000-0000-000074A90000}"/>
    <cellStyle name="Normal 4 6 2 4 3" xfId="43359" xr:uid="{00000000-0005-0000-0000-000075A90000}"/>
    <cellStyle name="Normal 4 6 2 4 4" xfId="43360" xr:uid="{00000000-0005-0000-0000-000076A90000}"/>
    <cellStyle name="Normal 4 6 2 4 5" xfId="43361" xr:uid="{00000000-0005-0000-0000-000077A90000}"/>
    <cellStyle name="Normal 4 6 2 5" xfId="43362" xr:uid="{00000000-0005-0000-0000-000078A90000}"/>
    <cellStyle name="Normal 4 6 2 5 2" xfId="43363" xr:uid="{00000000-0005-0000-0000-000079A90000}"/>
    <cellStyle name="Normal 4 6 2 5 3" xfId="43364" xr:uid="{00000000-0005-0000-0000-00007AA90000}"/>
    <cellStyle name="Normal 4 6 2 5 4" xfId="43365" xr:uid="{00000000-0005-0000-0000-00007BA90000}"/>
    <cellStyle name="Normal 4 6 2 5 5" xfId="43366" xr:uid="{00000000-0005-0000-0000-00007CA90000}"/>
    <cellStyle name="Normal 4 6 2 6" xfId="43367" xr:uid="{00000000-0005-0000-0000-00007DA90000}"/>
    <cellStyle name="Normal 4 6 2 7" xfId="43368" xr:uid="{00000000-0005-0000-0000-00007EA90000}"/>
    <cellStyle name="Normal 4 6 2 8" xfId="43369" xr:uid="{00000000-0005-0000-0000-00007FA90000}"/>
    <cellStyle name="Normal 4 6 2 9" xfId="43370" xr:uid="{00000000-0005-0000-0000-000080A90000}"/>
    <cellStyle name="Normal 4 6 3" xfId="43371" xr:uid="{00000000-0005-0000-0000-000081A90000}"/>
    <cellStyle name="Normal 4 6 3 2" xfId="43372" xr:uid="{00000000-0005-0000-0000-000082A90000}"/>
    <cellStyle name="Normal 4 6 3 3" xfId="43373" xr:uid="{00000000-0005-0000-0000-000083A90000}"/>
    <cellStyle name="Normal 4 6 3 4" xfId="43374" xr:uid="{00000000-0005-0000-0000-000084A90000}"/>
    <cellStyle name="Normal 4 6 3 5" xfId="43375" xr:uid="{00000000-0005-0000-0000-000085A90000}"/>
    <cellStyle name="Normal 4 6 4" xfId="43376" xr:uid="{00000000-0005-0000-0000-000086A90000}"/>
    <cellStyle name="Normal 4 6 4 2" xfId="43377" xr:uid="{00000000-0005-0000-0000-000087A90000}"/>
    <cellStyle name="Normal 4 6 4 3" xfId="43378" xr:uid="{00000000-0005-0000-0000-000088A90000}"/>
    <cellStyle name="Normal 4 6 4 4" xfId="43379" xr:uid="{00000000-0005-0000-0000-000089A90000}"/>
    <cellStyle name="Normal 4 6 4 5" xfId="43380" xr:uid="{00000000-0005-0000-0000-00008AA90000}"/>
    <cellStyle name="Normal 4 6 5" xfId="43381" xr:uid="{00000000-0005-0000-0000-00008BA90000}"/>
    <cellStyle name="Normal 4 6 5 2" xfId="43382" xr:uid="{00000000-0005-0000-0000-00008CA90000}"/>
    <cellStyle name="Normal 4 6 5 3" xfId="43383" xr:uid="{00000000-0005-0000-0000-00008DA90000}"/>
    <cellStyle name="Normal 4 6 5 4" xfId="43384" xr:uid="{00000000-0005-0000-0000-00008EA90000}"/>
    <cellStyle name="Normal 4 6 5 5" xfId="43385" xr:uid="{00000000-0005-0000-0000-00008FA90000}"/>
    <cellStyle name="Normal 4 6 6" xfId="43386" xr:uid="{00000000-0005-0000-0000-000090A90000}"/>
    <cellStyle name="Normal 4 6 6 2" xfId="43387" xr:uid="{00000000-0005-0000-0000-000091A90000}"/>
    <cellStyle name="Normal 4 6 6 3" xfId="43388" xr:uid="{00000000-0005-0000-0000-000092A90000}"/>
    <cellStyle name="Normal 4 6 6 4" xfId="43389" xr:uid="{00000000-0005-0000-0000-000093A90000}"/>
    <cellStyle name="Normal 4 6 6 5" xfId="43390" xr:uid="{00000000-0005-0000-0000-000094A90000}"/>
    <cellStyle name="Normal 4 6 7" xfId="43391" xr:uid="{00000000-0005-0000-0000-000095A90000}"/>
    <cellStyle name="Normal 4 6 8" xfId="43392" xr:uid="{00000000-0005-0000-0000-000096A90000}"/>
    <cellStyle name="Normal 4 6 9" xfId="43393" xr:uid="{00000000-0005-0000-0000-000097A90000}"/>
    <cellStyle name="Normal 4 60" xfId="43394" xr:uid="{00000000-0005-0000-0000-000098A90000}"/>
    <cellStyle name="Normal 4 61" xfId="43395" xr:uid="{00000000-0005-0000-0000-000099A90000}"/>
    <cellStyle name="Normal 4 62" xfId="43396" xr:uid="{00000000-0005-0000-0000-00009AA90000}"/>
    <cellStyle name="Normal 4 63" xfId="43397" xr:uid="{00000000-0005-0000-0000-00009BA90000}"/>
    <cellStyle name="Normal 4 64" xfId="43398" xr:uid="{00000000-0005-0000-0000-00009CA90000}"/>
    <cellStyle name="Normal 4 65" xfId="43399" xr:uid="{00000000-0005-0000-0000-00009DA90000}"/>
    <cellStyle name="Normal 4 66" xfId="43400" xr:uid="{00000000-0005-0000-0000-00009EA90000}"/>
    <cellStyle name="Normal 4 67" xfId="43401" xr:uid="{00000000-0005-0000-0000-00009FA90000}"/>
    <cellStyle name="Normal 4 68" xfId="43402" xr:uid="{00000000-0005-0000-0000-0000A0A90000}"/>
    <cellStyle name="Normal 4 69" xfId="43403" xr:uid="{00000000-0005-0000-0000-0000A1A90000}"/>
    <cellStyle name="Normal 4 7" xfId="43404" xr:uid="{00000000-0005-0000-0000-0000A2A90000}"/>
    <cellStyle name="Normal 4 7 10" xfId="43405" xr:uid="{00000000-0005-0000-0000-0000A3A90000}"/>
    <cellStyle name="Normal 4 7 2" xfId="43406" xr:uid="{00000000-0005-0000-0000-0000A4A90000}"/>
    <cellStyle name="Normal 4 7 2 2" xfId="43407" xr:uid="{00000000-0005-0000-0000-0000A5A90000}"/>
    <cellStyle name="Normal 4 7 2 2 2" xfId="43408" xr:uid="{00000000-0005-0000-0000-0000A6A90000}"/>
    <cellStyle name="Normal 4 7 2 2 3" xfId="43409" xr:uid="{00000000-0005-0000-0000-0000A7A90000}"/>
    <cellStyle name="Normal 4 7 2 2 4" xfId="43410" xr:uid="{00000000-0005-0000-0000-0000A8A90000}"/>
    <cellStyle name="Normal 4 7 2 2 5" xfId="43411" xr:uid="{00000000-0005-0000-0000-0000A9A90000}"/>
    <cellStyle name="Normal 4 7 2 3" xfId="43412" xr:uid="{00000000-0005-0000-0000-0000AAA90000}"/>
    <cellStyle name="Normal 4 7 2 3 2" xfId="43413" xr:uid="{00000000-0005-0000-0000-0000ABA90000}"/>
    <cellStyle name="Normal 4 7 2 3 3" xfId="43414" xr:uid="{00000000-0005-0000-0000-0000ACA90000}"/>
    <cellStyle name="Normal 4 7 2 3 4" xfId="43415" xr:uid="{00000000-0005-0000-0000-0000ADA90000}"/>
    <cellStyle name="Normal 4 7 2 3 5" xfId="43416" xr:uid="{00000000-0005-0000-0000-0000AEA90000}"/>
    <cellStyle name="Normal 4 7 2 4" xfId="43417" xr:uid="{00000000-0005-0000-0000-0000AFA90000}"/>
    <cellStyle name="Normal 4 7 2 4 2" xfId="43418" xr:uid="{00000000-0005-0000-0000-0000B0A90000}"/>
    <cellStyle name="Normal 4 7 2 4 3" xfId="43419" xr:uid="{00000000-0005-0000-0000-0000B1A90000}"/>
    <cellStyle name="Normal 4 7 2 4 4" xfId="43420" xr:uid="{00000000-0005-0000-0000-0000B2A90000}"/>
    <cellStyle name="Normal 4 7 2 4 5" xfId="43421" xr:uid="{00000000-0005-0000-0000-0000B3A90000}"/>
    <cellStyle name="Normal 4 7 2 5" xfId="43422" xr:uid="{00000000-0005-0000-0000-0000B4A90000}"/>
    <cellStyle name="Normal 4 7 2 5 2" xfId="43423" xr:uid="{00000000-0005-0000-0000-0000B5A90000}"/>
    <cellStyle name="Normal 4 7 2 5 3" xfId="43424" xr:uid="{00000000-0005-0000-0000-0000B6A90000}"/>
    <cellStyle name="Normal 4 7 2 5 4" xfId="43425" xr:uid="{00000000-0005-0000-0000-0000B7A90000}"/>
    <cellStyle name="Normal 4 7 2 5 5" xfId="43426" xr:uid="{00000000-0005-0000-0000-0000B8A90000}"/>
    <cellStyle name="Normal 4 7 2 6" xfId="43427" xr:uid="{00000000-0005-0000-0000-0000B9A90000}"/>
    <cellStyle name="Normal 4 7 2 7" xfId="43428" xr:uid="{00000000-0005-0000-0000-0000BAA90000}"/>
    <cellStyle name="Normal 4 7 2 8" xfId="43429" xr:uid="{00000000-0005-0000-0000-0000BBA90000}"/>
    <cellStyle name="Normal 4 7 2 9" xfId="43430" xr:uid="{00000000-0005-0000-0000-0000BCA90000}"/>
    <cellStyle name="Normal 4 7 3" xfId="43431" xr:uid="{00000000-0005-0000-0000-0000BDA90000}"/>
    <cellStyle name="Normal 4 7 3 2" xfId="43432" xr:uid="{00000000-0005-0000-0000-0000BEA90000}"/>
    <cellStyle name="Normal 4 7 3 3" xfId="43433" xr:uid="{00000000-0005-0000-0000-0000BFA90000}"/>
    <cellStyle name="Normal 4 7 3 4" xfId="43434" xr:uid="{00000000-0005-0000-0000-0000C0A90000}"/>
    <cellStyle name="Normal 4 7 3 5" xfId="43435" xr:uid="{00000000-0005-0000-0000-0000C1A90000}"/>
    <cellStyle name="Normal 4 7 4" xfId="43436" xr:uid="{00000000-0005-0000-0000-0000C2A90000}"/>
    <cellStyle name="Normal 4 7 4 2" xfId="43437" xr:uid="{00000000-0005-0000-0000-0000C3A90000}"/>
    <cellStyle name="Normal 4 7 4 3" xfId="43438" xr:uid="{00000000-0005-0000-0000-0000C4A90000}"/>
    <cellStyle name="Normal 4 7 4 4" xfId="43439" xr:uid="{00000000-0005-0000-0000-0000C5A90000}"/>
    <cellStyle name="Normal 4 7 4 5" xfId="43440" xr:uid="{00000000-0005-0000-0000-0000C6A90000}"/>
    <cellStyle name="Normal 4 7 5" xfId="43441" xr:uid="{00000000-0005-0000-0000-0000C7A90000}"/>
    <cellStyle name="Normal 4 7 5 2" xfId="43442" xr:uid="{00000000-0005-0000-0000-0000C8A90000}"/>
    <cellStyle name="Normal 4 7 5 3" xfId="43443" xr:uid="{00000000-0005-0000-0000-0000C9A90000}"/>
    <cellStyle name="Normal 4 7 5 4" xfId="43444" xr:uid="{00000000-0005-0000-0000-0000CAA90000}"/>
    <cellStyle name="Normal 4 7 5 5" xfId="43445" xr:uid="{00000000-0005-0000-0000-0000CBA90000}"/>
    <cellStyle name="Normal 4 7 6" xfId="43446" xr:uid="{00000000-0005-0000-0000-0000CCA90000}"/>
    <cellStyle name="Normal 4 7 6 2" xfId="43447" xr:uid="{00000000-0005-0000-0000-0000CDA90000}"/>
    <cellStyle name="Normal 4 7 6 3" xfId="43448" xr:uid="{00000000-0005-0000-0000-0000CEA90000}"/>
    <cellStyle name="Normal 4 7 6 4" xfId="43449" xr:uid="{00000000-0005-0000-0000-0000CFA90000}"/>
    <cellStyle name="Normal 4 7 6 5" xfId="43450" xr:uid="{00000000-0005-0000-0000-0000D0A90000}"/>
    <cellStyle name="Normal 4 7 7" xfId="43451" xr:uid="{00000000-0005-0000-0000-0000D1A90000}"/>
    <cellStyle name="Normal 4 7 8" xfId="43452" xr:uid="{00000000-0005-0000-0000-0000D2A90000}"/>
    <cellStyle name="Normal 4 7 9" xfId="43453" xr:uid="{00000000-0005-0000-0000-0000D3A90000}"/>
    <cellStyle name="Normal 4 70" xfId="43454" xr:uid="{00000000-0005-0000-0000-0000D4A90000}"/>
    <cellStyle name="Normal 4 71" xfId="43455" xr:uid="{00000000-0005-0000-0000-0000D5A90000}"/>
    <cellStyle name="Normal 4 72" xfId="43456" xr:uid="{00000000-0005-0000-0000-0000D6A90000}"/>
    <cellStyle name="Normal 4 73" xfId="43457" xr:uid="{00000000-0005-0000-0000-0000D7A90000}"/>
    <cellStyle name="Normal 4 74" xfId="43458" xr:uid="{00000000-0005-0000-0000-0000D8A90000}"/>
    <cellStyle name="Normal 4 75" xfId="43459" xr:uid="{00000000-0005-0000-0000-0000D9A90000}"/>
    <cellStyle name="Normal 4 76" xfId="43460" xr:uid="{00000000-0005-0000-0000-0000DAA90000}"/>
    <cellStyle name="Normal 4 77" xfId="43461" xr:uid="{00000000-0005-0000-0000-0000DBA90000}"/>
    <cellStyle name="Normal 4 78" xfId="43462" xr:uid="{00000000-0005-0000-0000-0000DCA90000}"/>
    <cellStyle name="Normal 4 79" xfId="43463" xr:uid="{00000000-0005-0000-0000-0000DDA90000}"/>
    <cellStyle name="Normal 4 8" xfId="43464" xr:uid="{00000000-0005-0000-0000-0000DEA90000}"/>
    <cellStyle name="Normal 4 8 10" xfId="43465" xr:uid="{00000000-0005-0000-0000-0000DFA90000}"/>
    <cellStyle name="Normal 4 8 2" xfId="43466" xr:uid="{00000000-0005-0000-0000-0000E0A90000}"/>
    <cellStyle name="Normal 4 8 2 2" xfId="43467" xr:uid="{00000000-0005-0000-0000-0000E1A90000}"/>
    <cellStyle name="Normal 4 8 2 2 2" xfId="43468" xr:uid="{00000000-0005-0000-0000-0000E2A90000}"/>
    <cellStyle name="Normal 4 8 2 2 3" xfId="43469" xr:uid="{00000000-0005-0000-0000-0000E3A90000}"/>
    <cellStyle name="Normal 4 8 2 2 4" xfId="43470" xr:uid="{00000000-0005-0000-0000-0000E4A90000}"/>
    <cellStyle name="Normal 4 8 2 2 5" xfId="43471" xr:uid="{00000000-0005-0000-0000-0000E5A90000}"/>
    <cellStyle name="Normal 4 8 2 3" xfId="43472" xr:uid="{00000000-0005-0000-0000-0000E6A90000}"/>
    <cellStyle name="Normal 4 8 2 3 2" xfId="43473" xr:uid="{00000000-0005-0000-0000-0000E7A90000}"/>
    <cellStyle name="Normal 4 8 2 3 3" xfId="43474" xr:uid="{00000000-0005-0000-0000-0000E8A90000}"/>
    <cellStyle name="Normal 4 8 2 3 4" xfId="43475" xr:uid="{00000000-0005-0000-0000-0000E9A90000}"/>
    <cellStyle name="Normal 4 8 2 3 5" xfId="43476" xr:uid="{00000000-0005-0000-0000-0000EAA90000}"/>
    <cellStyle name="Normal 4 8 2 4" xfId="43477" xr:uid="{00000000-0005-0000-0000-0000EBA90000}"/>
    <cellStyle name="Normal 4 8 2 4 2" xfId="43478" xr:uid="{00000000-0005-0000-0000-0000ECA90000}"/>
    <cellStyle name="Normal 4 8 2 4 3" xfId="43479" xr:uid="{00000000-0005-0000-0000-0000EDA90000}"/>
    <cellStyle name="Normal 4 8 2 4 4" xfId="43480" xr:uid="{00000000-0005-0000-0000-0000EEA90000}"/>
    <cellStyle name="Normal 4 8 2 4 5" xfId="43481" xr:uid="{00000000-0005-0000-0000-0000EFA90000}"/>
    <cellStyle name="Normal 4 8 2 5" xfId="43482" xr:uid="{00000000-0005-0000-0000-0000F0A90000}"/>
    <cellStyle name="Normal 4 8 2 5 2" xfId="43483" xr:uid="{00000000-0005-0000-0000-0000F1A90000}"/>
    <cellStyle name="Normal 4 8 2 5 3" xfId="43484" xr:uid="{00000000-0005-0000-0000-0000F2A90000}"/>
    <cellStyle name="Normal 4 8 2 5 4" xfId="43485" xr:uid="{00000000-0005-0000-0000-0000F3A90000}"/>
    <cellStyle name="Normal 4 8 2 5 5" xfId="43486" xr:uid="{00000000-0005-0000-0000-0000F4A90000}"/>
    <cellStyle name="Normal 4 8 2 6" xfId="43487" xr:uid="{00000000-0005-0000-0000-0000F5A90000}"/>
    <cellStyle name="Normal 4 8 2 7" xfId="43488" xr:uid="{00000000-0005-0000-0000-0000F6A90000}"/>
    <cellStyle name="Normal 4 8 2 8" xfId="43489" xr:uid="{00000000-0005-0000-0000-0000F7A90000}"/>
    <cellStyle name="Normal 4 8 2 9" xfId="43490" xr:uid="{00000000-0005-0000-0000-0000F8A90000}"/>
    <cellStyle name="Normal 4 8 3" xfId="43491" xr:uid="{00000000-0005-0000-0000-0000F9A90000}"/>
    <cellStyle name="Normal 4 8 3 2" xfId="43492" xr:uid="{00000000-0005-0000-0000-0000FAA90000}"/>
    <cellStyle name="Normal 4 8 3 3" xfId="43493" xr:uid="{00000000-0005-0000-0000-0000FBA90000}"/>
    <cellStyle name="Normal 4 8 3 4" xfId="43494" xr:uid="{00000000-0005-0000-0000-0000FCA90000}"/>
    <cellStyle name="Normal 4 8 3 5" xfId="43495" xr:uid="{00000000-0005-0000-0000-0000FDA90000}"/>
    <cellStyle name="Normal 4 8 4" xfId="43496" xr:uid="{00000000-0005-0000-0000-0000FEA90000}"/>
    <cellStyle name="Normal 4 8 4 2" xfId="43497" xr:uid="{00000000-0005-0000-0000-0000FFA90000}"/>
    <cellStyle name="Normal 4 8 4 3" xfId="43498" xr:uid="{00000000-0005-0000-0000-000000AA0000}"/>
    <cellStyle name="Normal 4 8 4 4" xfId="43499" xr:uid="{00000000-0005-0000-0000-000001AA0000}"/>
    <cellStyle name="Normal 4 8 4 5" xfId="43500" xr:uid="{00000000-0005-0000-0000-000002AA0000}"/>
    <cellStyle name="Normal 4 8 5" xfId="43501" xr:uid="{00000000-0005-0000-0000-000003AA0000}"/>
    <cellStyle name="Normal 4 8 5 2" xfId="43502" xr:uid="{00000000-0005-0000-0000-000004AA0000}"/>
    <cellStyle name="Normal 4 8 5 3" xfId="43503" xr:uid="{00000000-0005-0000-0000-000005AA0000}"/>
    <cellStyle name="Normal 4 8 5 4" xfId="43504" xr:uid="{00000000-0005-0000-0000-000006AA0000}"/>
    <cellStyle name="Normal 4 8 5 5" xfId="43505" xr:uid="{00000000-0005-0000-0000-000007AA0000}"/>
    <cellStyle name="Normal 4 8 6" xfId="43506" xr:uid="{00000000-0005-0000-0000-000008AA0000}"/>
    <cellStyle name="Normal 4 8 6 2" xfId="43507" xr:uid="{00000000-0005-0000-0000-000009AA0000}"/>
    <cellStyle name="Normal 4 8 6 3" xfId="43508" xr:uid="{00000000-0005-0000-0000-00000AAA0000}"/>
    <cellStyle name="Normal 4 8 6 4" xfId="43509" xr:uid="{00000000-0005-0000-0000-00000BAA0000}"/>
    <cellStyle name="Normal 4 8 6 5" xfId="43510" xr:uid="{00000000-0005-0000-0000-00000CAA0000}"/>
    <cellStyle name="Normal 4 8 7" xfId="43511" xr:uid="{00000000-0005-0000-0000-00000DAA0000}"/>
    <cellStyle name="Normal 4 8 8" xfId="43512" xr:uid="{00000000-0005-0000-0000-00000EAA0000}"/>
    <cellStyle name="Normal 4 8 9" xfId="43513" xr:uid="{00000000-0005-0000-0000-00000FAA0000}"/>
    <cellStyle name="Normal 4 80" xfId="43514" xr:uid="{00000000-0005-0000-0000-000010AA0000}"/>
    <cellStyle name="Normal 4 81" xfId="43515" xr:uid="{00000000-0005-0000-0000-000011AA0000}"/>
    <cellStyle name="Normal 4 82" xfId="43516" xr:uid="{00000000-0005-0000-0000-000012AA0000}"/>
    <cellStyle name="Normal 4 83" xfId="43517" xr:uid="{00000000-0005-0000-0000-000013AA0000}"/>
    <cellStyle name="Normal 4 84" xfId="43518" xr:uid="{00000000-0005-0000-0000-000014AA0000}"/>
    <cellStyle name="Normal 4 85" xfId="43519" xr:uid="{00000000-0005-0000-0000-000015AA0000}"/>
    <cellStyle name="Normal 4 86" xfId="43520" xr:uid="{00000000-0005-0000-0000-000016AA0000}"/>
    <cellStyle name="Normal 4 87" xfId="43521" xr:uid="{00000000-0005-0000-0000-000017AA0000}"/>
    <cellStyle name="Normal 4 88" xfId="43522" xr:uid="{00000000-0005-0000-0000-000018AA0000}"/>
    <cellStyle name="Normal 4 89" xfId="43523" xr:uid="{00000000-0005-0000-0000-000019AA0000}"/>
    <cellStyle name="Normal 4 9" xfId="43524" xr:uid="{00000000-0005-0000-0000-00001AAA0000}"/>
    <cellStyle name="Normal 4 9 10" xfId="43525" xr:uid="{00000000-0005-0000-0000-00001BAA0000}"/>
    <cellStyle name="Normal 4 9 2" xfId="43526" xr:uid="{00000000-0005-0000-0000-00001CAA0000}"/>
    <cellStyle name="Normal 4 9 2 2" xfId="43527" xr:uid="{00000000-0005-0000-0000-00001DAA0000}"/>
    <cellStyle name="Normal 4 9 2 2 2" xfId="43528" xr:uid="{00000000-0005-0000-0000-00001EAA0000}"/>
    <cellStyle name="Normal 4 9 2 2 3" xfId="43529" xr:uid="{00000000-0005-0000-0000-00001FAA0000}"/>
    <cellStyle name="Normal 4 9 2 2 4" xfId="43530" xr:uid="{00000000-0005-0000-0000-000020AA0000}"/>
    <cellStyle name="Normal 4 9 2 2 5" xfId="43531" xr:uid="{00000000-0005-0000-0000-000021AA0000}"/>
    <cellStyle name="Normal 4 9 2 3" xfId="43532" xr:uid="{00000000-0005-0000-0000-000022AA0000}"/>
    <cellStyle name="Normal 4 9 2 3 2" xfId="43533" xr:uid="{00000000-0005-0000-0000-000023AA0000}"/>
    <cellStyle name="Normal 4 9 2 3 3" xfId="43534" xr:uid="{00000000-0005-0000-0000-000024AA0000}"/>
    <cellStyle name="Normal 4 9 2 3 4" xfId="43535" xr:uid="{00000000-0005-0000-0000-000025AA0000}"/>
    <cellStyle name="Normal 4 9 2 3 5" xfId="43536" xr:uid="{00000000-0005-0000-0000-000026AA0000}"/>
    <cellStyle name="Normal 4 9 2 4" xfId="43537" xr:uid="{00000000-0005-0000-0000-000027AA0000}"/>
    <cellStyle name="Normal 4 9 2 4 2" xfId="43538" xr:uid="{00000000-0005-0000-0000-000028AA0000}"/>
    <cellStyle name="Normal 4 9 2 4 3" xfId="43539" xr:uid="{00000000-0005-0000-0000-000029AA0000}"/>
    <cellStyle name="Normal 4 9 2 4 4" xfId="43540" xr:uid="{00000000-0005-0000-0000-00002AAA0000}"/>
    <cellStyle name="Normal 4 9 2 4 5" xfId="43541" xr:uid="{00000000-0005-0000-0000-00002BAA0000}"/>
    <cellStyle name="Normal 4 9 2 5" xfId="43542" xr:uid="{00000000-0005-0000-0000-00002CAA0000}"/>
    <cellStyle name="Normal 4 9 2 5 2" xfId="43543" xr:uid="{00000000-0005-0000-0000-00002DAA0000}"/>
    <cellStyle name="Normal 4 9 2 5 3" xfId="43544" xr:uid="{00000000-0005-0000-0000-00002EAA0000}"/>
    <cellStyle name="Normal 4 9 2 5 4" xfId="43545" xr:uid="{00000000-0005-0000-0000-00002FAA0000}"/>
    <cellStyle name="Normal 4 9 2 5 5" xfId="43546" xr:uid="{00000000-0005-0000-0000-000030AA0000}"/>
    <cellStyle name="Normal 4 9 2 6" xfId="43547" xr:uid="{00000000-0005-0000-0000-000031AA0000}"/>
    <cellStyle name="Normal 4 9 2 7" xfId="43548" xr:uid="{00000000-0005-0000-0000-000032AA0000}"/>
    <cellStyle name="Normal 4 9 2 8" xfId="43549" xr:uid="{00000000-0005-0000-0000-000033AA0000}"/>
    <cellStyle name="Normal 4 9 2 9" xfId="43550" xr:uid="{00000000-0005-0000-0000-000034AA0000}"/>
    <cellStyle name="Normal 4 9 3" xfId="43551" xr:uid="{00000000-0005-0000-0000-000035AA0000}"/>
    <cellStyle name="Normal 4 9 3 2" xfId="43552" xr:uid="{00000000-0005-0000-0000-000036AA0000}"/>
    <cellStyle name="Normal 4 9 3 3" xfId="43553" xr:uid="{00000000-0005-0000-0000-000037AA0000}"/>
    <cellStyle name="Normal 4 9 3 4" xfId="43554" xr:uid="{00000000-0005-0000-0000-000038AA0000}"/>
    <cellStyle name="Normal 4 9 3 5" xfId="43555" xr:uid="{00000000-0005-0000-0000-000039AA0000}"/>
    <cellStyle name="Normal 4 9 4" xfId="43556" xr:uid="{00000000-0005-0000-0000-00003AAA0000}"/>
    <cellStyle name="Normal 4 9 4 2" xfId="43557" xr:uid="{00000000-0005-0000-0000-00003BAA0000}"/>
    <cellStyle name="Normal 4 9 4 3" xfId="43558" xr:uid="{00000000-0005-0000-0000-00003CAA0000}"/>
    <cellStyle name="Normal 4 9 4 4" xfId="43559" xr:uid="{00000000-0005-0000-0000-00003DAA0000}"/>
    <cellStyle name="Normal 4 9 4 5" xfId="43560" xr:uid="{00000000-0005-0000-0000-00003EAA0000}"/>
    <cellStyle name="Normal 4 9 5" xfId="43561" xr:uid="{00000000-0005-0000-0000-00003FAA0000}"/>
    <cellStyle name="Normal 4 9 5 2" xfId="43562" xr:uid="{00000000-0005-0000-0000-000040AA0000}"/>
    <cellStyle name="Normal 4 9 5 3" xfId="43563" xr:uid="{00000000-0005-0000-0000-000041AA0000}"/>
    <cellStyle name="Normal 4 9 5 4" xfId="43564" xr:uid="{00000000-0005-0000-0000-000042AA0000}"/>
    <cellStyle name="Normal 4 9 5 5" xfId="43565" xr:uid="{00000000-0005-0000-0000-000043AA0000}"/>
    <cellStyle name="Normal 4 9 6" xfId="43566" xr:uid="{00000000-0005-0000-0000-000044AA0000}"/>
    <cellStyle name="Normal 4 9 6 2" xfId="43567" xr:uid="{00000000-0005-0000-0000-000045AA0000}"/>
    <cellStyle name="Normal 4 9 6 3" xfId="43568" xr:uid="{00000000-0005-0000-0000-000046AA0000}"/>
    <cellStyle name="Normal 4 9 6 4" xfId="43569" xr:uid="{00000000-0005-0000-0000-000047AA0000}"/>
    <cellStyle name="Normal 4 9 6 5" xfId="43570" xr:uid="{00000000-0005-0000-0000-000048AA0000}"/>
    <cellStyle name="Normal 4 9 7" xfId="43571" xr:uid="{00000000-0005-0000-0000-000049AA0000}"/>
    <cellStyle name="Normal 4 9 8" xfId="43572" xr:uid="{00000000-0005-0000-0000-00004AAA0000}"/>
    <cellStyle name="Normal 4 9 9" xfId="43573" xr:uid="{00000000-0005-0000-0000-00004BAA0000}"/>
    <cellStyle name="Normal 4 90" xfId="43574" xr:uid="{00000000-0005-0000-0000-00004CAA0000}"/>
    <cellStyle name="Normal 4 91" xfId="43575" xr:uid="{00000000-0005-0000-0000-00004DAA0000}"/>
    <cellStyle name="Normal 4 92" xfId="43576" xr:uid="{00000000-0005-0000-0000-00004EAA0000}"/>
    <cellStyle name="Normal 4 93" xfId="43577" xr:uid="{00000000-0005-0000-0000-00004FAA0000}"/>
    <cellStyle name="Normal 4 94" xfId="43578" xr:uid="{00000000-0005-0000-0000-000050AA0000}"/>
    <cellStyle name="Normal 4 95" xfId="43579" xr:uid="{00000000-0005-0000-0000-000051AA0000}"/>
    <cellStyle name="Normal 4 96" xfId="43580" xr:uid="{00000000-0005-0000-0000-000052AA0000}"/>
    <cellStyle name="Normal 4 97" xfId="43581" xr:uid="{00000000-0005-0000-0000-000053AA0000}"/>
    <cellStyle name="Normal 4 98" xfId="43582" xr:uid="{00000000-0005-0000-0000-000054AA0000}"/>
    <cellStyle name="Normal 4 99" xfId="43583" xr:uid="{00000000-0005-0000-0000-000055AA0000}"/>
    <cellStyle name="Normal 4_ADMD budget appendices 19-03-09" xfId="43584" xr:uid="{00000000-0005-0000-0000-000056AA0000}"/>
    <cellStyle name="Normal 40" xfId="43585" xr:uid="{00000000-0005-0000-0000-000057AA0000}"/>
    <cellStyle name="Normal 41" xfId="43586" xr:uid="{00000000-0005-0000-0000-000058AA0000}"/>
    <cellStyle name="Normal 42" xfId="43587" xr:uid="{00000000-0005-0000-0000-000059AA0000}"/>
    <cellStyle name="Normal 43" xfId="43588" xr:uid="{00000000-0005-0000-0000-00005AAA0000}"/>
    <cellStyle name="Normal 44" xfId="43589" xr:uid="{00000000-0005-0000-0000-00005BAA0000}"/>
    <cellStyle name="Normal 45" xfId="43590" xr:uid="{00000000-0005-0000-0000-00005CAA0000}"/>
    <cellStyle name="Normal 46" xfId="43591" xr:uid="{00000000-0005-0000-0000-00005DAA0000}"/>
    <cellStyle name="Normal 47" xfId="43592" xr:uid="{00000000-0005-0000-0000-00005EAA0000}"/>
    <cellStyle name="Normal 48" xfId="43593" xr:uid="{00000000-0005-0000-0000-00005FAA0000}"/>
    <cellStyle name="Normal 49" xfId="43594" xr:uid="{00000000-0005-0000-0000-000060AA0000}"/>
    <cellStyle name="Normal 5" xfId="43595" xr:uid="{00000000-0005-0000-0000-000061AA0000}"/>
    <cellStyle name="Normal 5 10" xfId="43596" xr:uid="{00000000-0005-0000-0000-000062AA0000}"/>
    <cellStyle name="Normal 5 10 2" xfId="43597" xr:uid="{00000000-0005-0000-0000-000063AA0000}"/>
    <cellStyle name="Normal 5 10 3" xfId="43598" xr:uid="{00000000-0005-0000-0000-000064AA0000}"/>
    <cellStyle name="Normal 5 10 4" xfId="43599" xr:uid="{00000000-0005-0000-0000-000065AA0000}"/>
    <cellStyle name="Normal 5 10 5" xfId="43600" xr:uid="{00000000-0005-0000-0000-000066AA0000}"/>
    <cellStyle name="Normal 5 100" xfId="43601" xr:uid="{00000000-0005-0000-0000-000067AA0000}"/>
    <cellStyle name="Normal 5 101" xfId="43602" xr:uid="{00000000-0005-0000-0000-000068AA0000}"/>
    <cellStyle name="Normal 5 102" xfId="43603" xr:uid="{00000000-0005-0000-0000-000069AA0000}"/>
    <cellStyle name="Normal 5 103" xfId="43604" xr:uid="{00000000-0005-0000-0000-00006AAA0000}"/>
    <cellStyle name="Normal 5 104" xfId="43605" xr:uid="{00000000-0005-0000-0000-00006BAA0000}"/>
    <cellStyle name="Normal 5 105" xfId="43606" xr:uid="{00000000-0005-0000-0000-00006CAA0000}"/>
    <cellStyle name="Normal 5 106" xfId="43607" xr:uid="{00000000-0005-0000-0000-00006DAA0000}"/>
    <cellStyle name="Normal 5 107" xfId="43608" xr:uid="{00000000-0005-0000-0000-00006EAA0000}"/>
    <cellStyle name="Normal 5 108" xfId="43609" xr:uid="{00000000-0005-0000-0000-00006FAA0000}"/>
    <cellStyle name="Normal 5 109" xfId="43610" xr:uid="{00000000-0005-0000-0000-000070AA0000}"/>
    <cellStyle name="Normal 5 11" xfId="43611" xr:uid="{00000000-0005-0000-0000-000071AA0000}"/>
    <cellStyle name="Normal 5 11 2" xfId="43612" xr:uid="{00000000-0005-0000-0000-000072AA0000}"/>
    <cellStyle name="Normal 5 11 3" xfId="43613" xr:uid="{00000000-0005-0000-0000-000073AA0000}"/>
    <cellStyle name="Normal 5 11 4" xfId="43614" xr:uid="{00000000-0005-0000-0000-000074AA0000}"/>
    <cellStyle name="Normal 5 11 5" xfId="43615" xr:uid="{00000000-0005-0000-0000-000075AA0000}"/>
    <cellStyle name="Normal 5 110" xfId="43616" xr:uid="{00000000-0005-0000-0000-000076AA0000}"/>
    <cellStyle name="Normal 5 111" xfId="43617" xr:uid="{00000000-0005-0000-0000-000077AA0000}"/>
    <cellStyle name="Normal 5 112" xfId="43618" xr:uid="{00000000-0005-0000-0000-000078AA0000}"/>
    <cellStyle name="Normal 5 113" xfId="43619" xr:uid="{00000000-0005-0000-0000-000079AA0000}"/>
    <cellStyle name="Normal 5 114" xfId="43620" xr:uid="{00000000-0005-0000-0000-00007AAA0000}"/>
    <cellStyle name="Normal 5 115" xfId="43621" xr:uid="{00000000-0005-0000-0000-00007BAA0000}"/>
    <cellStyle name="Normal 5 116" xfId="43622" xr:uid="{00000000-0005-0000-0000-00007CAA0000}"/>
    <cellStyle name="Normal 5 117" xfId="43623" xr:uid="{00000000-0005-0000-0000-00007DAA0000}"/>
    <cellStyle name="Normal 5 118" xfId="43624" xr:uid="{00000000-0005-0000-0000-00007EAA0000}"/>
    <cellStyle name="Normal 5 119" xfId="43625" xr:uid="{00000000-0005-0000-0000-00007FAA0000}"/>
    <cellStyle name="Normal 5 12" xfId="43626" xr:uid="{00000000-0005-0000-0000-000080AA0000}"/>
    <cellStyle name="Normal 5 12 2" xfId="43627" xr:uid="{00000000-0005-0000-0000-000081AA0000}"/>
    <cellStyle name="Normal 5 12 3" xfId="43628" xr:uid="{00000000-0005-0000-0000-000082AA0000}"/>
    <cellStyle name="Normal 5 12 4" xfId="43629" xr:uid="{00000000-0005-0000-0000-000083AA0000}"/>
    <cellStyle name="Normal 5 12 5" xfId="43630" xr:uid="{00000000-0005-0000-0000-000084AA0000}"/>
    <cellStyle name="Normal 5 120" xfId="43631" xr:uid="{00000000-0005-0000-0000-000085AA0000}"/>
    <cellStyle name="Normal 5 121" xfId="43632" xr:uid="{00000000-0005-0000-0000-000086AA0000}"/>
    <cellStyle name="Normal 5 122" xfId="43633" xr:uid="{00000000-0005-0000-0000-000087AA0000}"/>
    <cellStyle name="Normal 5 123" xfId="43634" xr:uid="{00000000-0005-0000-0000-000088AA0000}"/>
    <cellStyle name="Normal 5 124" xfId="43635" xr:uid="{00000000-0005-0000-0000-000089AA0000}"/>
    <cellStyle name="Normal 5 125" xfId="43636" xr:uid="{00000000-0005-0000-0000-00008AAA0000}"/>
    <cellStyle name="Normal 5 126" xfId="43637" xr:uid="{00000000-0005-0000-0000-00008BAA0000}"/>
    <cellStyle name="Normal 5 127" xfId="43638" xr:uid="{00000000-0005-0000-0000-00008CAA0000}"/>
    <cellStyle name="Normal 5 128" xfId="43639" xr:uid="{00000000-0005-0000-0000-00008DAA0000}"/>
    <cellStyle name="Normal 5 129" xfId="43640" xr:uid="{00000000-0005-0000-0000-00008EAA0000}"/>
    <cellStyle name="Normal 5 13" xfId="43641" xr:uid="{00000000-0005-0000-0000-00008FAA0000}"/>
    <cellStyle name="Normal 5 13 2" xfId="43642" xr:uid="{00000000-0005-0000-0000-000090AA0000}"/>
    <cellStyle name="Normal 5 13 3" xfId="43643" xr:uid="{00000000-0005-0000-0000-000091AA0000}"/>
    <cellStyle name="Normal 5 13 4" xfId="43644" xr:uid="{00000000-0005-0000-0000-000092AA0000}"/>
    <cellStyle name="Normal 5 13 5" xfId="43645" xr:uid="{00000000-0005-0000-0000-000093AA0000}"/>
    <cellStyle name="Normal 5 130" xfId="43646" xr:uid="{00000000-0005-0000-0000-000094AA0000}"/>
    <cellStyle name="Normal 5 131" xfId="43647" xr:uid="{00000000-0005-0000-0000-000095AA0000}"/>
    <cellStyle name="Normal 5 132" xfId="43648" xr:uid="{00000000-0005-0000-0000-000096AA0000}"/>
    <cellStyle name="Normal 5 133" xfId="43649" xr:uid="{00000000-0005-0000-0000-000097AA0000}"/>
    <cellStyle name="Normal 5 134" xfId="43650" xr:uid="{00000000-0005-0000-0000-000098AA0000}"/>
    <cellStyle name="Normal 5 135" xfId="43651" xr:uid="{00000000-0005-0000-0000-000099AA0000}"/>
    <cellStyle name="Normal 5 136" xfId="43652" xr:uid="{00000000-0005-0000-0000-00009AAA0000}"/>
    <cellStyle name="Normal 5 137" xfId="43653" xr:uid="{00000000-0005-0000-0000-00009BAA0000}"/>
    <cellStyle name="Normal 5 138" xfId="43654" xr:uid="{00000000-0005-0000-0000-00009CAA0000}"/>
    <cellStyle name="Normal 5 139" xfId="43655" xr:uid="{00000000-0005-0000-0000-00009DAA0000}"/>
    <cellStyle name="Normal 5 14" xfId="43656" xr:uid="{00000000-0005-0000-0000-00009EAA0000}"/>
    <cellStyle name="Normal 5 14 2" xfId="43657" xr:uid="{00000000-0005-0000-0000-00009FAA0000}"/>
    <cellStyle name="Normal 5 14 3" xfId="43658" xr:uid="{00000000-0005-0000-0000-0000A0AA0000}"/>
    <cellStyle name="Normal 5 14 4" xfId="43659" xr:uid="{00000000-0005-0000-0000-0000A1AA0000}"/>
    <cellStyle name="Normal 5 14 5" xfId="43660" xr:uid="{00000000-0005-0000-0000-0000A2AA0000}"/>
    <cellStyle name="Normal 5 140" xfId="43661" xr:uid="{00000000-0005-0000-0000-0000A3AA0000}"/>
    <cellStyle name="Normal 5 141" xfId="43662" xr:uid="{00000000-0005-0000-0000-0000A4AA0000}"/>
    <cellStyle name="Normal 5 142" xfId="43663" xr:uid="{00000000-0005-0000-0000-0000A5AA0000}"/>
    <cellStyle name="Normal 5 143" xfId="43664" xr:uid="{00000000-0005-0000-0000-0000A6AA0000}"/>
    <cellStyle name="Normal 5 144" xfId="43665" xr:uid="{00000000-0005-0000-0000-0000A7AA0000}"/>
    <cellStyle name="Normal 5 145" xfId="43666" xr:uid="{00000000-0005-0000-0000-0000A8AA0000}"/>
    <cellStyle name="Normal 5 146" xfId="43667" xr:uid="{00000000-0005-0000-0000-0000A9AA0000}"/>
    <cellStyle name="Normal 5 147" xfId="43668" xr:uid="{00000000-0005-0000-0000-0000AAAA0000}"/>
    <cellStyle name="Normal 5 148" xfId="43669" xr:uid="{00000000-0005-0000-0000-0000ABAA0000}"/>
    <cellStyle name="Normal 5 149" xfId="43670" xr:uid="{00000000-0005-0000-0000-0000ACAA0000}"/>
    <cellStyle name="Normal 5 15" xfId="43671" xr:uid="{00000000-0005-0000-0000-0000ADAA0000}"/>
    <cellStyle name="Normal 5 15 2" xfId="43672" xr:uid="{00000000-0005-0000-0000-0000AEAA0000}"/>
    <cellStyle name="Normal 5 15 3" xfId="43673" xr:uid="{00000000-0005-0000-0000-0000AFAA0000}"/>
    <cellStyle name="Normal 5 15 4" xfId="43674" xr:uid="{00000000-0005-0000-0000-0000B0AA0000}"/>
    <cellStyle name="Normal 5 15 5" xfId="43675" xr:uid="{00000000-0005-0000-0000-0000B1AA0000}"/>
    <cellStyle name="Normal 5 150" xfId="43676" xr:uid="{00000000-0005-0000-0000-0000B2AA0000}"/>
    <cellStyle name="Normal 5 151" xfId="43677" xr:uid="{00000000-0005-0000-0000-0000B3AA0000}"/>
    <cellStyle name="Normal 5 152" xfId="43678" xr:uid="{00000000-0005-0000-0000-0000B4AA0000}"/>
    <cellStyle name="Normal 5 153" xfId="43679" xr:uid="{00000000-0005-0000-0000-0000B5AA0000}"/>
    <cellStyle name="Normal 5 154" xfId="43680" xr:uid="{00000000-0005-0000-0000-0000B6AA0000}"/>
    <cellStyle name="Normal 5 155" xfId="43681" xr:uid="{00000000-0005-0000-0000-0000B7AA0000}"/>
    <cellStyle name="Normal 5 156" xfId="43682" xr:uid="{00000000-0005-0000-0000-0000B8AA0000}"/>
    <cellStyle name="Normal 5 157" xfId="43683" xr:uid="{00000000-0005-0000-0000-0000B9AA0000}"/>
    <cellStyle name="Normal 5 158" xfId="43684" xr:uid="{00000000-0005-0000-0000-0000BAAA0000}"/>
    <cellStyle name="Normal 5 159" xfId="43685" xr:uid="{00000000-0005-0000-0000-0000BBAA0000}"/>
    <cellStyle name="Normal 5 16" xfId="43686" xr:uid="{00000000-0005-0000-0000-0000BCAA0000}"/>
    <cellStyle name="Normal 5 16 2" xfId="43687" xr:uid="{00000000-0005-0000-0000-0000BDAA0000}"/>
    <cellStyle name="Normal 5 16 3" xfId="43688" xr:uid="{00000000-0005-0000-0000-0000BEAA0000}"/>
    <cellStyle name="Normal 5 16 4" xfId="43689" xr:uid="{00000000-0005-0000-0000-0000BFAA0000}"/>
    <cellStyle name="Normal 5 16 5" xfId="43690" xr:uid="{00000000-0005-0000-0000-0000C0AA0000}"/>
    <cellStyle name="Normal 5 160" xfId="43691" xr:uid="{00000000-0005-0000-0000-0000C1AA0000}"/>
    <cellStyle name="Normal 5 17" xfId="43692" xr:uid="{00000000-0005-0000-0000-0000C2AA0000}"/>
    <cellStyle name="Normal 5 17 2" xfId="43693" xr:uid="{00000000-0005-0000-0000-0000C3AA0000}"/>
    <cellStyle name="Normal 5 17 3" xfId="43694" xr:uid="{00000000-0005-0000-0000-0000C4AA0000}"/>
    <cellStyle name="Normal 5 17 4" xfId="43695" xr:uid="{00000000-0005-0000-0000-0000C5AA0000}"/>
    <cellStyle name="Normal 5 17 5" xfId="43696" xr:uid="{00000000-0005-0000-0000-0000C6AA0000}"/>
    <cellStyle name="Normal 5 18" xfId="43697" xr:uid="{00000000-0005-0000-0000-0000C7AA0000}"/>
    <cellStyle name="Normal 5 18 2" xfId="43698" xr:uid="{00000000-0005-0000-0000-0000C8AA0000}"/>
    <cellStyle name="Normal 5 18 3" xfId="43699" xr:uid="{00000000-0005-0000-0000-0000C9AA0000}"/>
    <cellStyle name="Normal 5 18 4" xfId="43700" xr:uid="{00000000-0005-0000-0000-0000CAAA0000}"/>
    <cellStyle name="Normal 5 18 5" xfId="43701" xr:uid="{00000000-0005-0000-0000-0000CBAA0000}"/>
    <cellStyle name="Normal 5 19" xfId="43702" xr:uid="{00000000-0005-0000-0000-0000CCAA0000}"/>
    <cellStyle name="Normal 5 19 2" xfId="43703" xr:uid="{00000000-0005-0000-0000-0000CDAA0000}"/>
    <cellStyle name="Normal 5 19 3" xfId="43704" xr:uid="{00000000-0005-0000-0000-0000CEAA0000}"/>
    <cellStyle name="Normal 5 19 4" xfId="43705" xr:uid="{00000000-0005-0000-0000-0000CFAA0000}"/>
    <cellStyle name="Normal 5 19 5" xfId="43706" xr:uid="{00000000-0005-0000-0000-0000D0AA0000}"/>
    <cellStyle name="Normal 5 2" xfId="43707" xr:uid="{00000000-0005-0000-0000-0000D1AA0000}"/>
    <cellStyle name="Normal 5 2 2" xfId="43708" xr:uid="{00000000-0005-0000-0000-0000D2AA0000}"/>
    <cellStyle name="Normal 5 2 2 2" xfId="43709" xr:uid="{00000000-0005-0000-0000-0000D3AA0000}"/>
    <cellStyle name="Normal 5 2 2 3" xfId="43710" xr:uid="{00000000-0005-0000-0000-0000D4AA0000}"/>
    <cellStyle name="Normal 5 2 2 4" xfId="43711" xr:uid="{00000000-0005-0000-0000-0000D5AA0000}"/>
    <cellStyle name="Normal 5 2 2 5" xfId="43712" xr:uid="{00000000-0005-0000-0000-0000D6AA0000}"/>
    <cellStyle name="Normal 5 2 3" xfId="43713" xr:uid="{00000000-0005-0000-0000-0000D7AA0000}"/>
    <cellStyle name="Normal 5 2 4" xfId="43714" xr:uid="{00000000-0005-0000-0000-0000D8AA0000}"/>
    <cellStyle name="Normal 5 2 5" xfId="43715" xr:uid="{00000000-0005-0000-0000-0000D9AA0000}"/>
    <cellStyle name="Normal 5 2 6" xfId="43716" xr:uid="{00000000-0005-0000-0000-0000DAAA0000}"/>
    <cellStyle name="Normal 5 20" xfId="43717" xr:uid="{00000000-0005-0000-0000-0000DBAA0000}"/>
    <cellStyle name="Normal 5 20 2" xfId="43718" xr:uid="{00000000-0005-0000-0000-0000DCAA0000}"/>
    <cellStyle name="Normal 5 20 3" xfId="43719" xr:uid="{00000000-0005-0000-0000-0000DDAA0000}"/>
    <cellStyle name="Normal 5 20 4" xfId="43720" xr:uid="{00000000-0005-0000-0000-0000DEAA0000}"/>
    <cellStyle name="Normal 5 20 5" xfId="43721" xr:uid="{00000000-0005-0000-0000-0000DFAA0000}"/>
    <cellStyle name="Normal 5 21" xfId="43722" xr:uid="{00000000-0005-0000-0000-0000E0AA0000}"/>
    <cellStyle name="Normal 5 22" xfId="43723" xr:uid="{00000000-0005-0000-0000-0000E1AA0000}"/>
    <cellStyle name="Normal 5 23" xfId="43724" xr:uid="{00000000-0005-0000-0000-0000E2AA0000}"/>
    <cellStyle name="Normal 5 24" xfId="43725" xr:uid="{00000000-0005-0000-0000-0000E3AA0000}"/>
    <cellStyle name="Normal 5 25" xfId="43726" xr:uid="{00000000-0005-0000-0000-0000E4AA0000}"/>
    <cellStyle name="Normal 5 26" xfId="43727" xr:uid="{00000000-0005-0000-0000-0000E5AA0000}"/>
    <cellStyle name="Normal 5 27" xfId="43728" xr:uid="{00000000-0005-0000-0000-0000E6AA0000}"/>
    <cellStyle name="Normal 5 28" xfId="43729" xr:uid="{00000000-0005-0000-0000-0000E7AA0000}"/>
    <cellStyle name="Normal 5 29" xfId="43730" xr:uid="{00000000-0005-0000-0000-0000E8AA0000}"/>
    <cellStyle name="Normal 5 3" xfId="43731" xr:uid="{00000000-0005-0000-0000-0000E9AA0000}"/>
    <cellStyle name="Normal 5 3 2" xfId="43732" xr:uid="{00000000-0005-0000-0000-0000EAAA0000}"/>
    <cellStyle name="Normal 5 3 3" xfId="43733" xr:uid="{00000000-0005-0000-0000-0000EBAA0000}"/>
    <cellStyle name="Normal 5 3 4" xfId="43734" xr:uid="{00000000-0005-0000-0000-0000ECAA0000}"/>
    <cellStyle name="Normal 5 3 5" xfId="43735" xr:uid="{00000000-0005-0000-0000-0000EDAA0000}"/>
    <cellStyle name="Normal 5 30" xfId="43736" xr:uid="{00000000-0005-0000-0000-0000EEAA0000}"/>
    <cellStyle name="Normal 5 31" xfId="43737" xr:uid="{00000000-0005-0000-0000-0000EFAA0000}"/>
    <cellStyle name="Normal 5 32" xfId="43738" xr:uid="{00000000-0005-0000-0000-0000F0AA0000}"/>
    <cellStyle name="Normal 5 33" xfId="43739" xr:uid="{00000000-0005-0000-0000-0000F1AA0000}"/>
    <cellStyle name="Normal 5 34" xfId="43740" xr:uid="{00000000-0005-0000-0000-0000F2AA0000}"/>
    <cellStyle name="Normal 5 35" xfId="43741" xr:uid="{00000000-0005-0000-0000-0000F3AA0000}"/>
    <cellStyle name="Normal 5 36" xfId="43742" xr:uid="{00000000-0005-0000-0000-0000F4AA0000}"/>
    <cellStyle name="Normal 5 37" xfId="43743" xr:uid="{00000000-0005-0000-0000-0000F5AA0000}"/>
    <cellStyle name="Normal 5 38" xfId="43744" xr:uid="{00000000-0005-0000-0000-0000F6AA0000}"/>
    <cellStyle name="Normal 5 39" xfId="43745" xr:uid="{00000000-0005-0000-0000-0000F7AA0000}"/>
    <cellStyle name="Normal 5 4" xfId="43746" xr:uid="{00000000-0005-0000-0000-0000F8AA0000}"/>
    <cellStyle name="Normal 5 4 2" xfId="43747" xr:uid="{00000000-0005-0000-0000-0000F9AA0000}"/>
    <cellStyle name="Normal 5 4 3" xfId="43748" xr:uid="{00000000-0005-0000-0000-0000FAAA0000}"/>
    <cellStyle name="Normal 5 4 4" xfId="43749" xr:uid="{00000000-0005-0000-0000-0000FBAA0000}"/>
    <cellStyle name="Normal 5 4 5" xfId="43750" xr:uid="{00000000-0005-0000-0000-0000FCAA0000}"/>
    <cellStyle name="Normal 5 40" xfId="43751" xr:uid="{00000000-0005-0000-0000-0000FDAA0000}"/>
    <cellStyle name="Normal 5 41" xfId="43752" xr:uid="{00000000-0005-0000-0000-0000FEAA0000}"/>
    <cellStyle name="Normal 5 42" xfId="43753" xr:uid="{00000000-0005-0000-0000-0000FFAA0000}"/>
    <cellStyle name="Normal 5 43" xfId="43754" xr:uid="{00000000-0005-0000-0000-000000AB0000}"/>
    <cellStyle name="Normal 5 44" xfId="43755" xr:uid="{00000000-0005-0000-0000-000001AB0000}"/>
    <cellStyle name="Normal 5 45" xfId="43756" xr:uid="{00000000-0005-0000-0000-000002AB0000}"/>
    <cellStyle name="Normal 5 46" xfId="43757" xr:uid="{00000000-0005-0000-0000-000003AB0000}"/>
    <cellStyle name="Normal 5 47" xfId="43758" xr:uid="{00000000-0005-0000-0000-000004AB0000}"/>
    <cellStyle name="Normal 5 48" xfId="43759" xr:uid="{00000000-0005-0000-0000-000005AB0000}"/>
    <cellStyle name="Normal 5 49" xfId="43760" xr:uid="{00000000-0005-0000-0000-000006AB0000}"/>
    <cellStyle name="Normal 5 5" xfId="43761" xr:uid="{00000000-0005-0000-0000-000007AB0000}"/>
    <cellStyle name="Normal 5 5 2" xfId="43762" xr:uid="{00000000-0005-0000-0000-000008AB0000}"/>
    <cellStyle name="Normal 5 5 3" xfId="43763" xr:uid="{00000000-0005-0000-0000-000009AB0000}"/>
    <cellStyle name="Normal 5 5 4" xfId="43764" xr:uid="{00000000-0005-0000-0000-00000AAB0000}"/>
    <cellStyle name="Normal 5 5 5" xfId="43765" xr:uid="{00000000-0005-0000-0000-00000BAB0000}"/>
    <cellStyle name="Normal 5 50" xfId="43766" xr:uid="{00000000-0005-0000-0000-00000CAB0000}"/>
    <cellStyle name="Normal 5 51" xfId="43767" xr:uid="{00000000-0005-0000-0000-00000DAB0000}"/>
    <cellStyle name="Normal 5 52" xfId="43768" xr:uid="{00000000-0005-0000-0000-00000EAB0000}"/>
    <cellStyle name="Normal 5 53" xfId="43769" xr:uid="{00000000-0005-0000-0000-00000FAB0000}"/>
    <cellStyle name="Normal 5 54" xfId="43770" xr:uid="{00000000-0005-0000-0000-000010AB0000}"/>
    <cellStyle name="Normal 5 55" xfId="43771" xr:uid="{00000000-0005-0000-0000-000011AB0000}"/>
    <cellStyle name="Normal 5 56" xfId="43772" xr:uid="{00000000-0005-0000-0000-000012AB0000}"/>
    <cellStyle name="Normal 5 57" xfId="43773" xr:uid="{00000000-0005-0000-0000-000013AB0000}"/>
    <cellStyle name="Normal 5 58" xfId="43774" xr:uid="{00000000-0005-0000-0000-000014AB0000}"/>
    <cellStyle name="Normal 5 59" xfId="43775" xr:uid="{00000000-0005-0000-0000-000015AB0000}"/>
    <cellStyle name="Normal 5 6" xfId="43776" xr:uid="{00000000-0005-0000-0000-000016AB0000}"/>
    <cellStyle name="Normal 5 6 2" xfId="43777" xr:uid="{00000000-0005-0000-0000-000017AB0000}"/>
    <cellStyle name="Normal 5 6 3" xfId="43778" xr:uid="{00000000-0005-0000-0000-000018AB0000}"/>
    <cellStyle name="Normal 5 6 4" xfId="43779" xr:uid="{00000000-0005-0000-0000-000019AB0000}"/>
    <cellStyle name="Normal 5 6 5" xfId="43780" xr:uid="{00000000-0005-0000-0000-00001AAB0000}"/>
    <cellStyle name="Normal 5 60" xfId="43781" xr:uid="{00000000-0005-0000-0000-00001BAB0000}"/>
    <cellStyle name="Normal 5 61" xfId="43782" xr:uid="{00000000-0005-0000-0000-00001CAB0000}"/>
    <cellStyle name="Normal 5 62" xfId="43783" xr:uid="{00000000-0005-0000-0000-00001DAB0000}"/>
    <cellStyle name="Normal 5 63" xfId="43784" xr:uid="{00000000-0005-0000-0000-00001EAB0000}"/>
    <cellStyle name="Normal 5 64" xfId="43785" xr:uid="{00000000-0005-0000-0000-00001FAB0000}"/>
    <cellStyle name="Normal 5 65" xfId="43786" xr:uid="{00000000-0005-0000-0000-000020AB0000}"/>
    <cellStyle name="Normal 5 66" xfId="43787" xr:uid="{00000000-0005-0000-0000-000021AB0000}"/>
    <cellStyle name="Normal 5 67" xfId="43788" xr:uid="{00000000-0005-0000-0000-000022AB0000}"/>
    <cellStyle name="Normal 5 68" xfId="43789" xr:uid="{00000000-0005-0000-0000-000023AB0000}"/>
    <cellStyle name="Normal 5 69" xfId="43790" xr:uid="{00000000-0005-0000-0000-000024AB0000}"/>
    <cellStyle name="Normal 5 7" xfId="43791" xr:uid="{00000000-0005-0000-0000-000025AB0000}"/>
    <cellStyle name="Normal 5 7 2" xfId="43792" xr:uid="{00000000-0005-0000-0000-000026AB0000}"/>
    <cellStyle name="Normal 5 7 3" xfId="43793" xr:uid="{00000000-0005-0000-0000-000027AB0000}"/>
    <cellStyle name="Normal 5 7 4" xfId="43794" xr:uid="{00000000-0005-0000-0000-000028AB0000}"/>
    <cellStyle name="Normal 5 7 5" xfId="43795" xr:uid="{00000000-0005-0000-0000-000029AB0000}"/>
    <cellStyle name="Normal 5 70" xfId="43796" xr:uid="{00000000-0005-0000-0000-00002AAB0000}"/>
    <cellStyle name="Normal 5 71" xfId="43797" xr:uid="{00000000-0005-0000-0000-00002BAB0000}"/>
    <cellStyle name="Normal 5 72" xfId="43798" xr:uid="{00000000-0005-0000-0000-00002CAB0000}"/>
    <cellStyle name="Normal 5 73" xfId="43799" xr:uid="{00000000-0005-0000-0000-00002DAB0000}"/>
    <cellStyle name="Normal 5 74" xfId="43800" xr:uid="{00000000-0005-0000-0000-00002EAB0000}"/>
    <cellStyle name="Normal 5 75" xfId="43801" xr:uid="{00000000-0005-0000-0000-00002FAB0000}"/>
    <cellStyle name="Normal 5 76" xfId="43802" xr:uid="{00000000-0005-0000-0000-000030AB0000}"/>
    <cellStyle name="Normal 5 77" xfId="43803" xr:uid="{00000000-0005-0000-0000-000031AB0000}"/>
    <cellStyle name="Normal 5 78" xfId="43804" xr:uid="{00000000-0005-0000-0000-000032AB0000}"/>
    <cellStyle name="Normal 5 79" xfId="43805" xr:uid="{00000000-0005-0000-0000-000033AB0000}"/>
    <cellStyle name="Normal 5 8" xfId="43806" xr:uid="{00000000-0005-0000-0000-000034AB0000}"/>
    <cellStyle name="Normal 5 8 2" xfId="43807" xr:uid="{00000000-0005-0000-0000-000035AB0000}"/>
    <cellStyle name="Normal 5 8 3" xfId="43808" xr:uid="{00000000-0005-0000-0000-000036AB0000}"/>
    <cellStyle name="Normal 5 8 4" xfId="43809" xr:uid="{00000000-0005-0000-0000-000037AB0000}"/>
    <cellStyle name="Normal 5 8 5" xfId="43810" xr:uid="{00000000-0005-0000-0000-000038AB0000}"/>
    <cellStyle name="Normal 5 80" xfId="43811" xr:uid="{00000000-0005-0000-0000-000039AB0000}"/>
    <cellStyle name="Normal 5 81" xfId="43812" xr:uid="{00000000-0005-0000-0000-00003AAB0000}"/>
    <cellStyle name="Normal 5 82" xfId="43813" xr:uid="{00000000-0005-0000-0000-00003BAB0000}"/>
    <cellStyle name="Normal 5 83" xfId="43814" xr:uid="{00000000-0005-0000-0000-00003CAB0000}"/>
    <cellStyle name="Normal 5 84" xfId="43815" xr:uid="{00000000-0005-0000-0000-00003DAB0000}"/>
    <cellStyle name="Normal 5 85" xfId="43816" xr:uid="{00000000-0005-0000-0000-00003EAB0000}"/>
    <cellStyle name="Normal 5 86" xfId="43817" xr:uid="{00000000-0005-0000-0000-00003FAB0000}"/>
    <cellStyle name="Normal 5 87" xfId="43818" xr:uid="{00000000-0005-0000-0000-000040AB0000}"/>
    <cellStyle name="Normal 5 88" xfId="43819" xr:uid="{00000000-0005-0000-0000-000041AB0000}"/>
    <cellStyle name="Normal 5 89" xfId="43820" xr:uid="{00000000-0005-0000-0000-000042AB0000}"/>
    <cellStyle name="Normal 5 9" xfId="43821" xr:uid="{00000000-0005-0000-0000-000043AB0000}"/>
    <cellStyle name="Normal 5 9 2" xfId="43822" xr:uid="{00000000-0005-0000-0000-000044AB0000}"/>
    <cellStyle name="Normal 5 9 3" xfId="43823" xr:uid="{00000000-0005-0000-0000-000045AB0000}"/>
    <cellStyle name="Normal 5 9 4" xfId="43824" xr:uid="{00000000-0005-0000-0000-000046AB0000}"/>
    <cellStyle name="Normal 5 9 5" xfId="43825" xr:uid="{00000000-0005-0000-0000-000047AB0000}"/>
    <cellStyle name="Normal 5 90" xfId="43826" xr:uid="{00000000-0005-0000-0000-000048AB0000}"/>
    <cellStyle name="Normal 5 91" xfId="43827" xr:uid="{00000000-0005-0000-0000-000049AB0000}"/>
    <cellStyle name="Normal 5 92" xfId="43828" xr:uid="{00000000-0005-0000-0000-00004AAB0000}"/>
    <cellStyle name="Normal 5 93" xfId="43829" xr:uid="{00000000-0005-0000-0000-00004BAB0000}"/>
    <cellStyle name="Normal 5 94" xfId="43830" xr:uid="{00000000-0005-0000-0000-00004CAB0000}"/>
    <cellStyle name="Normal 5 95" xfId="43831" xr:uid="{00000000-0005-0000-0000-00004DAB0000}"/>
    <cellStyle name="Normal 5 96" xfId="43832" xr:uid="{00000000-0005-0000-0000-00004EAB0000}"/>
    <cellStyle name="Normal 5 97" xfId="43833" xr:uid="{00000000-0005-0000-0000-00004FAB0000}"/>
    <cellStyle name="Normal 5 98" xfId="43834" xr:uid="{00000000-0005-0000-0000-000050AB0000}"/>
    <cellStyle name="Normal 5 99" xfId="43835" xr:uid="{00000000-0005-0000-0000-000051AB0000}"/>
    <cellStyle name="Normal 5_ADMD budget appendices 19-03-09" xfId="43836" xr:uid="{00000000-0005-0000-0000-000052AB0000}"/>
    <cellStyle name="Normal 50" xfId="43837" xr:uid="{00000000-0005-0000-0000-000053AB0000}"/>
    <cellStyle name="Normal 51" xfId="43838" xr:uid="{00000000-0005-0000-0000-000054AB0000}"/>
    <cellStyle name="Normal 52" xfId="43839" xr:uid="{00000000-0005-0000-0000-000055AB0000}"/>
    <cellStyle name="Normal 53" xfId="43840" xr:uid="{00000000-0005-0000-0000-000056AB0000}"/>
    <cellStyle name="Normal 54" xfId="43841" xr:uid="{00000000-0005-0000-0000-000057AB0000}"/>
    <cellStyle name="Normal 55" xfId="43842" xr:uid="{00000000-0005-0000-0000-000058AB0000}"/>
    <cellStyle name="Normal 56" xfId="43843" xr:uid="{00000000-0005-0000-0000-000059AB0000}"/>
    <cellStyle name="Normal 57" xfId="43844" xr:uid="{00000000-0005-0000-0000-00005AAB0000}"/>
    <cellStyle name="Normal 58" xfId="43845" xr:uid="{00000000-0005-0000-0000-00005BAB0000}"/>
    <cellStyle name="Normal 59" xfId="43846" xr:uid="{00000000-0005-0000-0000-00005CAB0000}"/>
    <cellStyle name="Normal 6" xfId="43847" xr:uid="{00000000-0005-0000-0000-00005DAB0000}"/>
    <cellStyle name="Normal 6 10" xfId="43848" xr:uid="{00000000-0005-0000-0000-00005EAB0000}"/>
    <cellStyle name="Normal 6 10 2" xfId="43849" xr:uid="{00000000-0005-0000-0000-00005FAB0000}"/>
    <cellStyle name="Normal 6 10 3" xfId="43850" xr:uid="{00000000-0005-0000-0000-000060AB0000}"/>
    <cellStyle name="Normal 6 10 4" xfId="43851" xr:uid="{00000000-0005-0000-0000-000061AB0000}"/>
    <cellStyle name="Normal 6 10 5" xfId="43852" xr:uid="{00000000-0005-0000-0000-000062AB0000}"/>
    <cellStyle name="Normal 6 100" xfId="43853" xr:uid="{00000000-0005-0000-0000-000063AB0000}"/>
    <cellStyle name="Normal 6 101" xfId="43854" xr:uid="{00000000-0005-0000-0000-000064AB0000}"/>
    <cellStyle name="Normal 6 102" xfId="43855" xr:uid="{00000000-0005-0000-0000-000065AB0000}"/>
    <cellStyle name="Normal 6 103" xfId="43856" xr:uid="{00000000-0005-0000-0000-000066AB0000}"/>
    <cellStyle name="Normal 6 104" xfId="43857" xr:uid="{00000000-0005-0000-0000-000067AB0000}"/>
    <cellStyle name="Normal 6 105" xfId="43858" xr:uid="{00000000-0005-0000-0000-000068AB0000}"/>
    <cellStyle name="Normal 6 106" xfId="43859" xr:uid="{00000000-0005-0000-0000-000069AB0000}"/>
    <cellStyle name="Normal 6 107" xfId="43860" xr:uid="{00000000-0005-0000-0000-00006AAB0000}"/>
    <cellStyle name="Normal 6 108" xfId="43861" xr:uid="{00000000-0005-0000-0000-00006BAB0000}"/>
    <cellStyle name="Normal 6 109" xfId="43862" xr:uid="{00000000-0005-0000-0000-00006CAB0000}"/>
    <cellStyle name="Normal 6 11" xfId="43863" xr:uid="{00000000-0005-0000-0000-00006DAB0000}"/>
    <cellStyle name="Normal 6 11 2" xfId="43864" xr:uid="{00000000-0005-0000-0000-00006EAB0000}"/>
    <cellStyle name="Normal 6 11 3" xfId="43865" xr:uid="{00000000-0005-0000-0000-00006FAB0000}"/>
    <cellStyle name="Normal 6 11 4" xfId="43866" xr:uid="{00000000-0005-0000-0000-000070AB0000}"/>
    <cellStyle name="Normal 6 11 5" xfId="43867" xr:uid="{00000000-0005-0000-0000-000071AB0000}"/>
    <cellStyle name="Normal 6 110" xfId="43868" xr:uid="{00000000-0005-0000-0000-000072AB0000}"/>
    <cellStyle name="Normal 6 111" xfId="43869" xr:uid="{00000000-0005-0000-0000-000073AB0000}"/>
    <cellStyle name="Normal 6 112" xfId="43870" xr:uid="{00000000-0005-0000-0000-000074AB0000}"/>
    <cellStyle name="Normal 6 113" xfId="43871" xr:uid="{00000000-0005-0000-0000-000075AB0000}"/>
    <cellStyle name="Normal 6 114" xfId="43872" xr:uid="{00000000-0005-0000-0000-000076AB0000}"/>
    <cellStyle name="Normal 6 115" xfId="43873" xr:uid="{00000000-0005-0000-0000-000077AB0000}"/>
    <cellStyle name="Normal 6 116" xfId="43874" xr:uid="{00000000-0005-0000-0000-000078AB0000}"/>
    <cellStyle name="Normal 6 117" xfId="43875" xr:uid="{00000000-0005-0000-0000-000079AB0000}"/>
    <cellStyle name="Normal 6 118" xfId="43876" xr:uid="{00000000-0005-0000-0000-00007AAB0000}"/>
    <cellStyle name="Normal 6 119" xfId="43877" xr:uid="{00000000-0005-0000-0000-00007BAB0000}"/>
    <cellStyle name="Normal 6 12" xfId="43878" xr:uid="{00000000-0005-0000-0000-00007CAB0000}"/>
    <cellStyle name="Normal 6 12 2" xfId="43879" xr:uid="{00000000-0005-0000-0000-00007DAB0000}"/>
    <cellStyle name="Normal 6 12 3" xfId="43880" xr:uid="{00000000-0005-0000-0000-00007EAB0000}"/>
    <cellStyle name="Normal 6 12 4" xfId="43881" xr:uid="{00000000-0005-0000-0000-00007FAB0000}"/>
    <cellStyle name="Normal 6 12 5" xfId="43882" xr:uid="{00000000-0005-0000-0000-000080AB0000}"/>
    <cellStyle name="Normal 6 120" xfId="43883" xr:uid="{00000000-0005-0000-0000-000081AB0000}"/>
    <cellStyle name="Normal 6 121" xfId="43884" xr:uid="{00000000-0005-0000-0000-000082AB0000}"/>
    <cellStyle name="Normal 6 122" xfId="43885" xr:uid="{00000000-0005-0000-0000-000083AB0000}"/>
    <cellStyle name="Normal 6 123" xfId="43886" xr:uid="{00000000-0005-0000-0000-000084AB0000}"/>
    <cellStyle name="Normal 6 124" xfId="43887" xr:uid="{00000000-0005-0000-0000-000085AB0000}"/>
    <cellStyle name="Normal 6 125" xfId="43888" xr:uid="{00000000-0005-0000-0000-000086AB0000}"/>
    <cellStyle name="Normal 6 126" xfId="43889" xr:uid="{00000000-0005-0000-0000-000087AB0000}"/>
    <cellStyle name="Normal 6 127" xfId="43890" xr:uid="{00000000-0005-0000-0000-000088AB0000}"/>
    <cellStyle name="Normal 6 128" xfId="43891" xr:uid="{00000000-0005-0000-0000-000089AB0000}"/>
    <cellStyle name="Normal 6 129" xfId="43892" xr:uid="{00000000-0005-0000-0000-00008AAB0000}"/>
    <cellStyle name="Normal 6 13" xfId="43893" xr:uid="{00000000-0005-0000-0000-00008BAB0000}"/>
    <cellStyle name="Normal 6 13 2" xfId="43894" xr:uid="{00000000-0005-0000-0000-00008CAB0000}"/>
    <cellStyle name="Normal 6 13 3" xfId="43895" xr:uid="{00000000-0005-0000-0000-00008DAB0000}"/>
    <cellStyle name="Normal 6 13 4" xfId="43896" xr:uid="{00000000-0005-0000-0000-00008EAB0000}"/>
    <cellStyle name="Normal 6 13 5" xfId="43897" xr:uid="{00000000-0005-0000-0000-00008FAB0000}"/>
    <cellStyle name="Normal 6 130" xfId="43898" xr:uid="{00000000-0005-0000-0000-000090AB0000}"/>
    <cellStyle name="Normal 6 131" xfId="43899" xr:uid="{00000000-0005-0000-0000-000091AB0000}"/>
    <cellStyle name="Normal 6 132" xfId="43900" xr:uid="{00000000-0005-0000-0000-000092AB0000}"/>
    <cellStyle name="Normal 6 133" xfId="43901" xr:uid="{00000000-0005-0000-0000-000093AB0000}"/>
    <cellStyle name="Normal 6 134" xfId="43902" xr:uid="{00000000-0005-0000-0000-000094AB0000}"/>
    <cellStyle name="Normal 6 135" xfId="43903" xr:uid="{00000000-0005-0000-0000-000095AB0000}"/>
    <cellStyle name="Normal 6 136" xfId="43904" xr:uid="{00000000-0005-0000-0000-000096AB0000}"/>
    <cellStyle name="Normal 6 137" xfId="43905" xr:uid="{00000000-0005-0000-0000-000097AB0000}"/>
    <cellStyle name="Normal 6 138" xfId="43906" xr:uid="{00000000-0005-0000-0000-000098AB0000}"/>
    <cellStyle name="Normal 6 139" xfId="43907" xr:uid="{00000000-0005-0000-0000-000099AB0000}"/>
    <cellStyle name="Normal 6 14" xfId="43908" xr:uid="{00000000-0005-0000-0000-00009AAB0000}"/>
    <cellStyle name="Normal 6 14 2" xfId="43909" xr:uid="{00000000-0005-0000-0000-00009BAB0000}"/>
    <cellStyle name="Normal 6 14 3" xfId="43910" xr:uid="{00000000-0005-0000-0000-00009CAB0000}"/>
    <cellStyle name="Normal 6 14 4" xfId="43911" xr:uid="{00000000-0005-0000-0000-00009DAB0000}"/>
    <cellStyle name="Normal 6 14 5" xfId="43912" xr:uid="{00000000-0005-0000-0000-00009EAB0000}"/>
    <cellStyle name="Normal 6 140" xfId="43913" xr:uid="{00000000-0005-0000-0000-00009FAB0000}"/>
    <cellStyle name="Normal 6 141" xfId="43914" xr:uid="{00000000-0005-0000-0000-0000A0AB0000}"/>
    <cellStyle name="Normal 6 142" xfId="43915" xr:uid="{00000000-0005-0000-0000-0000A1AB0000}"/>
    <cellStyle name="Normal 6 143" xfId="43916" xr:uid="{00000000-0005-0000-0000-0000A2AB0000}"/>
    <cellStyle name="Normal 6 144" xfId="43917" xr:uid="{00000000-0005-0000-0000-0000A3AB0000}"/>
    <cellStyle name="Normal 6 145" xfId="43918" xr:uid="{00000000-0005-0000-0000-0000A4AB0000}"/>
    <cellStyle name="Normal 6 146" xfId="43919" xr:uid="{00000000-0005-0000-0000-0000A5AB0000}"/>
    <cellStyle name="Normal 6 147" xfId="43920" xr:uid="{00000000-0005-0000-0000-0000A6AB0000}"/>
    <cellStyle name="Normal 6 148" xfId="43921" xr:uid="{00000000-0005-0000-0000-0000A7AB0000}"/>
    <cellStyle name="Normal 6 149" xfId="43922" xr:uid="{00000000-0005-0000-0000-0000A8AB0000}"/>
    <cellStyle name="Normal 6 15" xfId="43923" xr:uid="{00000000-0005-0000-0000-0000A9AB0000}"/>
    <cellStyle name="Normal 6 15 2" xfId="43924" xr:uid="{00000000-0005-0000-0000-0000AAAB0000}"/>
    <cellStyle name="Normal 6 15 3" xfId="43925" xr:uid="{00000000-0005-0000-0000-0000ABAB0000}"/>
    <cellStyle name="Normal 6 15 4" xfId="43926" xr:uid="{00000000-0005-0000-0000-0000ACAB0000}"/>
    <cellStyle name="Normal 6 15 5" xfId="43927" xr:uid="{00000000-0005-0000-0000-0000ADAB0000}"/>
    <cellStyle name="Normal 6 150" xfId="43928" xr:uid="{00000000-0005-0000-0000-0000AEAB0000}"/>
    <cellStyle name="Normal 6 151" xfId="43929" xr:uid="{00000000-0005-0000-0000-0000AFAB0000}"/>
    <cellStyle name="Normal 6 152" xfId="43930" xr:uid="{00000000-0005-0000-0000-0000B0AB0000}"/>
    <cellStyle name="Normal 6 153" xfId="43931" xr:uid="{00000000-0005-0000-0000-0000B1AB0000}"/>
    <cellStyle name="Normal 6 154" xfId="43932" xr:uid="{00000000-0005-0000-0000-0000B2AB0000}"/>
    <cellStyle name="Normal 6 155" xfId="43933" xr:uid="{00000000-0005-0000-0000-0000B3AB0000}"/>
    <cellStyle name="Normal 6 156" xfId="43934" xr:uid="{00000000-0005-0000-0000-0000B4AB0000}"/>
    <cellStyle name="Normal 6 157" xfId="43935" xr:uid="{00000000-0005-0000-0000-0000B5AB0000}"/>
    <cellStyle name="Normal 6 158" xfId="43936" xr:uid="{00000000-0005-0000-0000-0000B6AB0000}"/>
    <cellStyle name="Normal 6 159" xfId="43937" xr:uid="{00000000-0005-0000-0000-0000B7AB0000}"/>
    <cellStyle name="Normal 6 16" xfId="43938" xr:uid="{00000000-0005-0000-0000-0000B8AB0000}"/>
    <cellStyle name="Normal 6 16 2" xfId="43939" xr:uid="{00000000-0005-0000-0000-0000B9AB0000}"/>
    <cellStyle name="Normal 6 16 2 2" xfId="43940" xr:uid="{00000000-0005-0000-0000-0000BAAB0000}"/>
    <cellStyle name="Normal 6 16 2 3" xfId="43941" xr:uid="{00000000-0005-0000-0000-0000BBAB0000}"/>
    <cellStyle name="Normal 6 16 2 4" xfId="43942" xr:uid="{00000000-0005-0000-0000-0000BCAB0000}"/>
    <cellStyle name="Normal 6 16 2 5" xfId="43943" xr:uid="{00000000-0005-0000-0000-0000BDAB0000}"/>
    <cellStyle name="Normal 6 16 3" xfId="43944" xr:uid="{00000000-0005-0000-0000-0000BEAB0000}"/>
    <cellStyle name="Normal 6 16 3 2" xfId="43945" xr:uid="{00000000-0005-0000-0000-0000BFAB0000}"/>
    <cellStyle name="Normal 6 16 3 3" xfId="43946" xr:uid="{00000000-0005-0000-0000-0000C0AB0000}"/>
    <cellStyle name="Normal 6 16 3 4" xfId="43947" xr:uid="{00000000-0005-0000-0000-0000C1AB0000}"/>
    <cellStyle name="Normal 6 16 3 5" xfId="43948" xr:uid="{00000000-0005-0000-0000-0000C2AB0000}"/>
    <cellStyle name="Normal 6 16 4" xfId="43949" xr:uid="{00000000-0005-0000-0000-0000C3AB0000}"/>
    <cellStyle name="Normal 6 16 4 2" xfId="43950" xr:uid="{00000000-0005-0000-0000-0000C4AB0000}"/>
    <cellStyle name="Normal 6 16 4 3" xfId="43951" xr:uid="{00000000-0005-0000-0000-0000C5AB0000}"/>
    <cellStyle name="Normal 6 16 4 4" xfId="43952" xr:uid="{00000000-0005-0000-0000-0000C6AB0000}"/>
    <cellStyle name="Normal 6 16 4 5" xfId="43953" xr:uid="{00000000-0005-0000-0000-0000C7AB0000}"/>
    <cellStyle name="Normal 6 16 5" xfId="43954" xr:uid="{00000000-0005-0000-0000-0000C8AB0000}"/>
    <cellStyle name="Normal 6 16 5 2" xfId="43955" xr:uid="{00000000-0005-0000-0000-0000C9AB0000}"/>
    <cellStyle name="Normal 6 16 5 3" xfId="43956" xr:uid="{00000000-0005-0000-0000-0000CAAB0000}"/>
    <cellStyle name="Normal 6 16 5 4" xfId="43957" xr:uid="{00000000-0005-0000-0000-0000CBAB0000}"/>
    <cellStyle name="Normal 6 16 5 5" xfId="43958" xr:uid="{00000000-0005-0000-0000-0000CCAB0000}"/>
    <cellStyle name="Normal 6 16 6" xfId="43959" xr:uid="{00000000-0005-0000-0000-0000CDAB0000}"/>
    <cellStyle name="Normal 6 16 7" xfId="43960" xr:uid="{00000000-0005-0000-0000-0000CEAB0000}"/>
    <cellStyle name="Normal 6 16 8" xfId="43961" xr:uid="{00000000-0005-0000-0000-0000CFAB0000}"/>
    <cellStyle name="Normal 6 16 9" xfId="43962" xr:uid="{00000000-0005-0000-0000-0000D0AB0000}"/>
    <cellStyle name="Normal 6 160" xfId="43963" xr:uid="{00000000-0005-0000-0000-0000D1AB0000}"/>
    <cellStyle name="Normal 6 161" xfId="43964" xr:uid="{00000000-0005-0000-0000-0000D2AB0000}"/>
    <cellStyle name="Normal 6 17" xfId="43965" xr:uid="{00000000-0005-0000-0000-0000D3AB0000}"/>
    <cellStyle name="Normal 6 17 2" xfId="43966" xr:uid="{00000000-0005-0000-0000-0000D4AB0000}"/>
    <cellStyle name="Normal 6 17 3" xfId="43967" xr:uid="{00000000-0005-0000-0000-0000D5AB0000}"/>
    <cellStyle name="Normal 6 17 4" xfId="43968" xr:uid="{00000000-0005-0000-0000-0000D6AB0000}"/>
    <cellStyle name="Normal 6 17 5" xfId="43969" xr:uid="{00000000-0005-0000-0000-0000D7AB0000}"/>
    <cellStyle name="Normal 6 18" xfId="43970" xr:uid="{00000000-0005-0000-0000-0000D8AB0000}"/>
    <cellStyle name="Normal 6 18 2" xfId="43971" xr:uid="{00000000-0005-0000-0000-0000D9AB0000}"/>
    <cellStyle name="Normal 6 18 3" xfId="43972" xr:uid="{00000000-0005-0000-0000-0000DAAB0000}"/>
    <cellStyle name="Normal 6 18 4" xfId="43973" xr:uid="{00000000-0005-0000-0000-0000DBAB0000}"/>
    <cellStyle name="Normal 6 18 5" xfId="43974" xr:uid="{00000000-0005-0000-0000-0000DCAB0000}"/>
    <cellStyle name="Normal 6 19" xfId="43975" xr:uid="{00000000-0005-0000-0000-0000DDAB0000}"/>
    <cellStyle name="Normal 6 19 2" xfId="43976" xr:uid="{00000000-0005-0000-0000-0000DEAB0000}"/>
    <cellStyle name="Normal 6 19 3" xfId="43977" xr:uid="{00000000-0005-0000-0000-0000DFAB0000}"/>
    <cellStyle name="Normal 6 19 4" xfId="43978" xr:uid="{00000000-0005-0000-0000-0000E0AB0000}"/>
    <cellStyle name="Normal 6 19 5" xfId="43979" xr:uid="{00000000-0005-0000-0000-0000E1AB0000}"/>
    <cellStyle name="Normal 6 2" xfId="43980" xr:uid="{00000000-0005-0000-0000-0000E2AB0000}"/>
    <cellStyle name="Normal 6 2 2" xfId="43981" xr:uid="{00000000-0005-0000-0000-0000E3AB0000}"/>
    <cellStyle name="Normal 6 2 3" xfId="43982" xr:uid="{00000000-0005-0000-0000-0000E4AB0000}"/>
    <cellStyle name="Normal 6 2 4" xfId="43983" xr:uid="{00000000-0005-0000-0000-0000E5AB0000}"/>
    <cellStyle name="Normal 6 2 5" xfId="43984" xr:uid="{00000000-0005-0000-0000-0000E6AB0000}"/>
    <cellStyle name="Normal 6 20" xfId="43985" xr:uid="{00000000-0005-0000-0000-0000E7AB0000}"/>
    <cellStyle name="Normal 6 20 2" xfId="43986" xr:uid="{00000000-0005-0000-0000-0000E8AB0000}"/>
    <cellStyle name="Normal 6 20 3" xfId="43987" xr:uid="{00000000-0005-0000-0000-0000E9AB0000}"/>
    <cellStyle name="Normal 6 20 4" xfId="43988" xr:uid="{00000000-0005-0000-0000-0000EAAB0000}"/>
    <cellStyle name="Normal 6 20 5" xfId="43989" xr:uid="{00000000-0005-0000-0000-0000EBAB0000}"/>
    <cellStyle name="Normal 6 21" xfId="43990" xr:uid="{00000000-0005-0000-0000-0000ECAB0000}"/>
    <cellStyle name="Normal 6 21 2" xfId="43991" xr:uid="{00000000-0005-0000-0000-0000EDAB0000}"/>
    <cellStyle name="Normal 6 22" xfId="43992" xr:uid="{00000000-0005-0000-0000-0000EEAB0000}"/>
    <cellStyle name="Normal 6 23" xfId="43993" xr:uid="{00000000-0005-0000-0000-0000EFAB0000}"/>
    <cellStyle name="Normal 6 24" xfId="43994" xr:uid="{00000000-0005-0000-0000-0000F0AB0000}"/>
    <cellStyle name="Normal 6 25" xfId="43995" xr:uid="{00000000-0005-0000-0000-0000F1AB0000}"/>
    <cellStyle name="Normal 6 26" xfId="43996" xr:uid="{00000000-0005-0000-0000-0000F2AB0000}"/>
    <cellStyle name="Normal 6 27" xfId="43997" xr:uid="{00000000-0005-0000-0000-0000F3AB0000}"/>
    <cellStyle name="Normal 6 28" xfId="43998" xr:uid="{00000000-0005-0000-0000-0000F4AB0000}"/>
    <cellStyle name="Normal 6 29" xfId="43999" xr:uid="{00000000-0005-0000-0000-0000F5AB0000}"/>
    <cellStyle name="Normal 6 3" xfId="44000" xr:uid="{00000000-0005-0000-0000-0000F6AB0000}"/>
    <cellStyle name="Normal 6 3 2" xfId="44001" xr:uid="{00000000-0005-0000-0000-0000F7AB0000}"/>
    <cellStyle name="Normal 6 3 3" xfId="44002" xr:uid="{00000000-0005-0000-0000-0000F8AB0000}"/>
    <cellStyle name="Normal 6 3 4" xfId="44003" xr:uid="{00000000-0005-0000-0000-0000F9AB0000}"/>
    <cellStyle name="Normal 6 3 5" xfId="44004" xr:uid="{00000000-0005-0000-0000-0000FAAB0000}"/>
    <cellStyle name="Normal 6 30" xfId="44005" xr:uid="{00000000-0005-0000-0000-0000FBAB0000}"/>
    <cellStyle name="Normal 6 31" xfId="44006" xr:uid="{00000000-0005-0000-0000-0000FCAB0000}"/>
    <cellStyle name="Normal 6 32" xfId="44007" xr:uid="{00000000-0005-0000-0000-0000FDAB0000}"/>
    <cellStyle name="Normal 6 33" xfId="44008" xr:uid="{00000000-0005-0000-0000-0000FEAB0000}"/>
    <cellStyle name="Normal 6 34" xfId="44009" xr:uid="{00000000-0005-0000-0000-0000FFAB0000}"/>
    <cellStyle name="Normal 6 35" xfId="44010" xr:uid="{00000000-0005-0000-0000-000000AC0000}"/>
    <cellStyle name="Normal 6 36" xfId="44011" xr:uid="{00000000-0005-0000-0000-000001AC0000}"/>
    <cellStyle name="Normal 6 37" xfId="44012" xr:uid="{00000000-0005-0000-0000-000002AC0000}"/>
    <cellStyle name="Normal 6 38" xfId="44013" xr:uid="{00000000-0005-0000-0000-000003AC0000}"/>
    <cellStyle name="Normal 6 39" xfId="44014" xr:uid="{00000000-0005-0000-0000-000004AC0000}"/>
    <cellStyle name="Normal 6 4" xfId="44015" xr:uid="{00000000-0005-0000-0000-000005AC0000}"/>
    <cellStyle name="Normal 6 4 2" xfId="44016" xr:uid="{00000000-0005-0000-0000-000006AC0000}"/>
    <cellStyle name="Normal 6 4 3" xfId="44017" xr:uid="{00000000-0005-0000-0000-000007AC0000}"/>
    <cellStyle name="Normal 6 4 4" xfId="44018" xr:uid="{00000000-0005-0000-0000-000008AC0000}"/>
    <cellStyle name="Normal 6 4 5" xfId="44019" xr:uid="{00000000-0005-0000-0000-000009AC0000}"/>
    <cellStyle name="Normal 6 40" xfId="44020" xr:uid="{00000000-0005-0000-0000-00000AAC0000}"/>
    <cellStyle name="Normal 6 41" xfId="44021" xr:uid="{00000000-0005-0000-0000-00000BAC0000}"/>
    <cellStyle name="Normal 6 42" xfId="44022" xr:uid="{00000000-0005-0000-0000-00000CAC0000}"/>
    <cellStyle name="Normal 6 43" xfId="44023" xr:uid="{00000000-0005-0000-0000-00000DAC0000}"/>
    <cellStyle name="Normal 6 44" xfId="44024" xr:uid="{00000000-0005-0000-0000-00000EAC0000}"/>
    <cellStyle name="Normal 6 45" xfId="44025" xr:uid="{00000000-0005-0000-0000-00000FAC0000}"/>
    <cellStyle name="Normal 6 46" xfId="44026" xr:uid="{00000000-0005-0000-0000-000010AC0000}"/>
    <cellStyle name="Normal 6 47" xfId="44027" xr:uid="{00000000-0005-0000-0000-000011AC0000}"/>
    <cellStyle name="Normal 6 48" xfId="44028" xr:uid="{00000000-0005-0000-0000-000012AC0000}"/>
    <cellStyle name="Normal 6 49" xfId="44029" xr:uid="{00000000-0005-0000-0000-000013AC0000}"/>
    <cellStyle name="Normal 6 5" xfId="44030" xr:uid="{00000000-0005-0000-0000-000014AC0000}"/>
    <cellStyle name="Normal 6 5 2" xfId="44031" xr:uid="{00000000-0005-0000-0000-000015AC0000}"/>
    <cellStyle name="Normal 6 5 3" xfId="44032" xr:uid="{00000000-0005-0000-0000-000016AC0000}"/>
    <cellStyle name="Normal 6 5 4" xfId="44033" xr:uid="{00000000-0005-0000-0000-000017AC0000}"/>
    <cellStyle name="Normal 6 5 5" xfId="44034" xr:uid="{00000000-0005-0000-0000-000018AC0000}"/>
    <cellStyle name="Normal 6 50" xfId="44035" xr:uid="{00000000-0005-0000-0000-000019AC0000}"/>
    <cellStyle name="Normal 6 51" xfId="44036" xr:uid="{00000000-0005-0000-0000-00001AAC0000}"/>
    <cellStyle name="Normal 6 52" xfId="44037" xr:uid="{00000000-0005-0000-0000-00001BAC0000}"/>
    <cellStyle name="Normal 6 53" xfId="44038" xr:uid="{00000000-0005-0000-0000-00001CAC0000}"/>
    <cellStyle name="Normal 6 54" xfId="44039" xr:uid="{00000000-0005-0000-0000-00001DAC0000}"/>
    <cellStyle name="Normal 6 55" xfId="44040" xr:uid="{00000000-0005-0000-0000-00001EAC0000}"/>
    <cellStyle name="Normal 6 56" xfId="44041" xr:uid="{00000000-0005-0000-0000-00001FAC0000}"/>
    <cellStyle name="Normal 6 57" xfId="44042" xr:uid="{00000000-0005-0000-0000-000020AC0000}"/>
    <cellStyle name="Normal 6 58" xfId="44043" xr:uid="{00000000-0005-0000-0000-000021AC0000}"/>
    <cellStyle name="Normal 6 59" xfId="44044" xr:uid="{00000000-0005-0000-0000-000022AC0000}"/>
    <cellStyle name="Normal 6 6" xfId="44045" xr:uid="{00000000-0005-0000-0000-000023AC0000}"/>
    <cellStyle name="Normal 6 6 2" xfId="44046" xr:uid="{00000000-0005-0000-0000-000024AC0000}"/>
    <cellStyle name="Normal 6 6 3" xfId="44047" xr:uid="{00000000-0005-0000-0000-000025AC0000}"/>
    <cellStyle name="Normal 6 6 4" xfId="44048" xr:uid="{00000000-0005-0000-0000-000026AC0000}"/>
    <cellStyle name="Normal 6 6 5" xfId="44049" xr:uid="{00000000-0005-0000-0000-000027AC0000}"/>
    <cellStyle name="Normal 6 60" xfId="44050" xr:uid="{00000000-0005-0000-0000-000028AC0000}"/>
    <cellStyle name="Normal 6 61" xfId="44051" xr:uid="{00000000-0005-0000-0000-000029AC0000}"/>
    <cellStyle name="Normal 6 62" xfId="44052" xr:uid="{00000000-0005-0000-0000-00002AAC0000}"/>
    <cellStyle name="Normal 6 63" xfId="44053" xr:uid="{00000000-0005-0000-0000-00002BAC0000}"/>
    <cellStyle name="Normal 6 64" xfId="44054" xr:uid="{00000000-0005-0000-0000-00002CAC0000}"/>
    <cellStyle name="Normal 6 65" xfId="44055" xr:uid="{00000000-0005-0000-0000-00002DAC0000}"/>
    <cellStyle name="Normal 6 66" xfId="44056" xr:uid="{00000000-0005-0000-0000-00002EAC0000}"/>
    <cellStyle name="Normal 6 67" xfId="44057" xr:uid="{00000000-0005-0000-0000-00002FAC0000}"/>
    <cellStyle name="Normal 6 68" xfId="44058" xr:uid="{00000000-0005-0000-0000-000030AC0000}"/>
    <cellStyle name="Normal 6 69" xfId="44059" xr:uid="{00000000-0005-0000-0000-000031AC0000}"/>
    <cellStyle name="Normal 6 7" xfId="44060" xr:uid="{00000000-0005-0000-0000-000032AC0000}"/>
    <cellStyle name="Normal 6 7 2" xfId="44061" xr:uid="{00000000-0005-0000-0000-000033AC0000}"/>
    <cellStyle name="Normal 6 7 3" xfId="44062" xr:uid="{00000000-0005-0000-0000-000034AC0000}"/>
    <cellStyle name="Normal 6 7 4" xfId="44063" xr:uid="{00000000-0005-0000-0000-000035AC0000}"/>
    <cellStyle name="Normal 6 7 5" xfId="44064" xr:uid="{00000000-0005-0000-0000-000036AC0000}"/>
    <cellStyle name="Normal 6 70" xfId="44065" xr:uid="{00000000-0005-0000-0000-000037AC0000}"/>
    <cellStyle name="Normal 6 71" xfId="44066" xr:uid="{00000000-0005-0000-0000-000038AC0000}"/>
    <cellStyle name="Normal 6 72" xfId="44067" xr:uid="{00000000-0005-0000-0000-000039AC0000}"/>
    <cellStyle name="Normal 6 73" xfId="44068" xr:uid="{00000000-0005-0000-0000-00003AAC0000}"/>
    <cellStyle name="Normal 6 74" xfId="44069" xr:uid="{00000000-0005-0000-0000-00003BAC0000}"/>
    <cellStyle name="Normal 6 75" xfId="44070" xr:uid="{00000000-0005-0000-0000-00003CAC0000}"/>
    <cellStyle name="Normal 6 76" xfId="44071" xr:uid="{00000000-0005-0000-0000-00003DAC0000}"/>
    <cellStyle name="Normal 6 77" xfId="44072" xr:uid="{00000000-0005-0000-0000-00003EAC0000}"/>
    <cellStyle name="Normal 6 78" xfId="44073" xr:uid="{00000000-0005-0000-0000-00003FAC0000}"/>
    <cellStyle name="Normal 6 79" xfId="44074" xr:uid="{00000000-0005-0000-0000-000040AC0000}"/>
    <cellStyle name="Normal 6 8" xfId="44075" xr:uid="{00000000-0005-0000-0000-000041AC0000}"/>
    <cellStyle name="Normal 6 8 2" xfId="44076" xr:uid="{00000000-0005-0000-0000-000042AC0000}"/>
    <cellStyle name="Normal 6 8 3" xfId="44077" xr:uid="{00000000-0005-0000-0000-000043AC0000}"/>
    <cellStyle name="Normal 6 8 4" xfId="44078" xr:uid="{00000000-0005-0000-0000-000044AC0000}"/>
    <cellStyle name="Normal 6 8 5" xfId="44079" xr:uid="{00000000-0005-0000-0000-000045AC0000}"/>
    <cellStyle name="Normal 6 80" xfId="44080" xr:uid="{00000000-0005-0000-0000-000046AC0000}"/>
    <cellStyle name="Normal 6 81" xfId="44081" xr:uid="{00000000-0005-0000-0000-000047AC0000}"/>
    <cellStyle name="Normal 6 82" xfId="44082" xr:uid="{00000000-0005-0000-0000-000048AC0000}"/>
    <cellStyle name="Normal 6 83" xfId="44083" xr:uid="{00000000-0005-0000-0000-000049AC0000}"/>
    <cellStyle name="Normal 6 84" xfId="44084" xr:uid="{00000000-0005-0000-0000-00004AAC0000}"/>
    <cellStyle name="Normal 6 85" xfId="44085" xr:uid="{00000000-0005-0000-0000-00004BAC0000}"/>
    <cellStyle name="Normal 6 86" xfId="44086" xr:uid="{00000000-0005-0000-0000-00004CAC0000}"/>
    <cellStyle name="Normal 6 87" xfId="44087" xr:uid="{00000000-0005-0000-0000-00004DAC0000}"/>
    <cellStyle name="Normal 6 88" xfId="44088" xr:uid="{00000000-0005-0000-0000-00004EAC0000}"/>
    <cellStyle name="Normal 6 89" xfId="44089" xr:uid="{00000000-0005-0000-0000-00004FAC0000}"/>
    <cellStyle name="Normal 6 9" xfId="44090" xr:uid="{00000000-0005-0000-0000-000050AC0000}"/>
    <cellStyle name="Normal 6 9 2" xfId="44091" xr:uid="{00000000-0005-0000-0000-000051AC0000}"/>
    <cellStyle name="Normal 6 9 3" xfId="44092" xr:uid="{00000000-0005-0000-0000-000052AC0000}"/>
    <cellStyle name="Normal 6 9 4" xfId="44093" xr:uid="{00000000-0005-0000-0000-000053AC0000}"/>
    <cellStyle name="Normal 6 9 5" xfId="44094" xr:uid="{00000000-0005-0000-0000-000054AC0000}"/>
    <cellStyle name="Normal 6 90" xfId="44095" xr:uid="{00000000-0005-0000-0000-000055AC0000}"/>
    <cellStyle name="Normal 6 91" xfId="44096" xr:uid="{00000000-0005-0000-0000-000056AC0000}"/>
    <cellStyle name="Normal 6 92" xfId="44097" xr:uid="{00000000-0005-0000-0000-000057AC0000}"/>
    <cellStyle name="Normal 6 93" xfId="44098" xr:uid="{00000000-0005-0000-0000-000058AC0000}"/>
    <cellStyle name="Normal 6 94" xfId="44099" xr:uid="{00000000-0005-0000-0000-000059AC0000}"/>
    <cellStyle name="Normal 6 95" xfId="44100" xr:uid="{00000000-0005-0000-0000-00005AAC0000}"/>
    <cellStyle name="Normal 6 96" xfId="44101" xr:uid="{00000000-0005-0000-0000-00005BAC0000}"/>
    <cellStyle name="Normal 6 97" xfId="44102" xr:uid="{00000000-0005-0000-0000-00005CAC0000}"/>
    <cellStyle name="Normal 6 98" xfId="44103" xr:uid="{00000000-0005-0000-0000-00005DAC0000}"/>
    <cellStyle name="Normal 6 99" xfId="44104" xr:uid="{00000000-0005-0000-0000-00005EAC0000}"/>
    <cellStyle name="Normal 60" xfId="44105" xr:uid="{00000000-0005-0000-0000-00005FAC0000}"/>
    <cellStyle name="Normal 61" xfId="44106" xr:uid="{00000000-0005-0000-0000-000060AC0000}"/>
    <cellStyle name="Normal 62" xfId="44107" xr:uid="{00000000-0005-0000-0000-000061AC0000}"/>
    <cellStyle name="Normal 63" xfId="44108" xr:uid="{00000000-0005-0000-0000-000062AC0000}"/>
    <cellStyle name="Normal 64" xfId="44109" xr:uid="{00000000-0005-0000-0000-000063AC0000}"/>
    <cellStyle name="Normal 65" xfId="44110" xr:uid="{00000000-0005-0000-0000-000064AC0000}"/>
    <cellStyle name="Normal 66" xfId="44111" xr:uid="{00000000-0005-0000-0000-000065AC0000}"/>
    <cellStyle name="Normal 67" xfId="44112" xr:uid="{00000000-0005-0000-0000-000066AC0000}"/>
    <cellStyle name="Normal 68" xfId="44113" xr:uid="{00000000-0005-0000-0000-000067AC0000}"/>
    <cellStyle name="Normal 69" xfId="44114" xr:uid="{00000000-0005-0000-0000-000068AC0000}"/>
    <cellStyle name="Normal 7" xfId="44115" xr:uid="{00000000-0005-0000-0000-000069AC0000}"/>
    <cellStyle name="Normal 7 10" xfId="44116" xr:uid="{00000000-0005-0000-0000-00006AAC0000}"/>
    <cellStyle name="Normal 7 10 2" xfId="44117" xr:uid="{00000000-0005-0000-0000-00006BAC0000}"/>
    <cellStyle name="Normal 7 10 3" xfId="44118" xr:uid="{00000000-0005-0000-0000-00006CAC0000}"/>
    <cellStyle name="Normal 7 10 4" xfId="44119" xr:uid="{00000000-0005-0000-0000-00006DAC0000}"/>
    <cellStyle name="Normal 7 10 5" xfId="44120" xr:uid="{00000000-0005-0000-0000-00006EAC0000}"/>
    <cellStyle name="Normal 7 11" xfId="44121" xr:uid="{00000000-0005-0000-0000-00006FAC0000}"/>
    <cellStyle name="Normal 7 12" xfId="44122" xr:uid="{00000000-0005-0000-0000-000070AC0000}"/>
    <cellStyle name="Normal 7 13" xfId="44123" xr:uid="{00000000-0005-0000-0000-000071AC0000}"/>
    <cellStyle name="Normal 7 14" xfId="44124" xr:uid="{00000000-0005-0000-0000-000072AC0000}"/>
    <cellStyle name="Normal 7 2" xfId="44125" xr:uid="{00000000-0005-0000-0000-000073AC0000}"/>
    <cellStyle name="Normal 7 2 2" xfId="44126" xr:uid="{00000000-0005-0000-0000-000074AC0000}"/>
    <cellStyle name="Normal 7 2 2 2" xfId="44127" xr:uid="{00000000-0005-0000-0000-000075AC0000}"/>
    <cellStyle name="Normal 7 2 2 3" xfId="44128" xr:uid="{00000000-0005-0000-0000-000076AC0000}"/>
    <cellStyle name="Normal 7 2 2 4" xfId="44129" xr:uid="{00000000-0005-0000-0000-000077AC0000}"/>
    <cellStyle name="Normal 7 2 2 5" xfId="44130" xr:uid="{00000000-0005-0000-0000-000078AC0000}"/>
    <cellStyle name="Normal 7 2 3" xfId="44131" xr:uid="{00000000-0005-0000-0000-000079AC0000}"/>
    <cellStyle name="Normal 7 2 4" xfId="44132" xr:uid="{00000000-0005-0000-0000-00007AAC0000}"/>
    <cellStyle name="Normal 7 2 5" xfId="44133" xr:uid="{00000000-0005-0000-0000-00007BAC0000}"/>
    <cellStyle name="Normal 7 2 6" xfId="44134" xr:uid="{00000000-0005-0000-0000-00007CAC0000}"/>
    <cellStyle name="Normal 7 3" xfId="44135" xr:uid="{00000000-0005-0000-0000-00007DAC0000}"/>
    <cellStyle name="Normal 7 3 2" xfId="44136" xr:uid="{00000000-0005-0000-0000-00007EAC0000}"/>
    <cellStyle name="Normal 7 3 3" xfId="44137" xr:uid="{00000000-0005-0000-0000-00007FAC0000}"/>
    <cellStyle name="Normal 7 3 4" xfId="44138" xr:uid="{00000000-0005-0000-0000-000080AC0000}"/>
    <cellStyle name="Normal 7 3 5" xfId="44139" xr:uid="{00000000-0005-0000-0000-000081AC0000}"/>
    <cellStyle name="Normal 7 4" xfId="44140" xr:uid="{00000000-0005-0000-0000-000082AC0000}"/>
    <cellStyle name="Normal 7 4 2" xfId="44141" xr:uid="{00000000-0005-0000-0000-000083AC0000}"/>
    <cellStyle name="Normal 7 4 3" xfId="44142" xr:uid="{00000000-0005-0000-0000-000084AC0000}"/>
    <cellStyle name="Normal 7 4 4" xfId="44143" xr:uid="{00000000-0005-0000-0000-000085AC0000}"/>
    <cellStyle name="Normal 7 4 5" xfId="44144" xr:uid="{00000000-0005-0000-0000-000086AC0000}"/>
    <cellStyle name="Normal 7 5" xfId="44145" xr:uid="{00000000-0005-0000-0000-000087AC0000}"/>
    <cellStyle name="Normal 7 5 2" xfId="44146" xr:uid="{00000000-0005-0000-0000-000088AC0000}"/>
    <cellStyle name="Normal 7 5 3" xfId="44147" xr:uid="{00000000-0005-0000-0000-000089AC0000}"/>
    <cellStyle name="Normal 7 5 4" xfId="44148" xr:uid="{00000000-0005-0000-0000-00008AAC0000}"/>
    <cellStyle name="Normal 7 5 5" xfId="44149" xr:uid="{00000000-0005-0000-0000-00008BAC0000}"/>
    <cellStyle name="Normal 7 6" xfId="44150" xr:uid="{00000000-0005-0000-0000-00008CAC0000}"/>
    <cellStyle name="Normal 7 6 2" xfId="44151" xr:uid="{00000000-0005-0000-0000-00008DAC0000}"/>
    <cellStyle name="Normal 7 6 3" xfId="44152" xr:uid="{00000000-0005-0000-0000-00008EAC0000}"/>
    <cellStyle name="Normal 7 6 4" xfId="44153" xr:uid="{00000000-0005-0000-0000-00008FAC0000}"/>
    <cellStyle name="Normal 7 6 5" xfId="44154" xr:uid="{00000000-0005-0000-0000-000090AC0000}"/>
    <cellStyle name="Normal 7 7" xfId="44155" xr:uid="{00000000-0005-0000-0000-000091AC0000}"/>
    <cellStyle name="Normal 7 7 2" xfId="44156" xr:uid="{00000000-0005-0000-0000-000092AC0000}"/>
    <cellStyle name="Normal 7 7 3" xfId="44157" xr:uid="{00000000-0005-0000-0000-000093AC0000}"/>
    <cellStyle name="Normal 7 7 4" xfId="44158" xr:uid="{00000000-0005-0000-0000-000094AC0000}"/>
    <cellStyle name="Normal 7 7 5" xfId="44159" xr:uid="{00000000-0005-0000-0000-000095AC0000}"/>
    <cellStyle name="Normal 7 8" xfId="44160" xr:uid="{00000000-0005-0000-0000-000096AC0000}"/>
    <cellStyle name="Normal 7 8 2" xfId="44161" xr:uid="{00000000-0005-0000-0000-000097AC0000}"/>
    <cellStyle name="Normal 7 8 3" xfId="44162" xr:uid="{00000000-0005-0000-0000-000098AC0000}"/>
    <cellStyle name="Normal 7 8 4" xfId="44163" xr:uid="{00000000-0005-0000-0000-000099AC0000}"/>
    <cellStyle name="Normal 7 8 5" xfId="44164" xr:uid="{00000000-0005-0000-0000-00009AAC0000}"/>
    <cellStyle name="Normal 7 9" xfId="44165" xr:uid="{00000000-0005-0000-0000-00009BAC0000}"/>
    <cellStyle name="Normal 7 9 2" xfId="44166" xr:uid="{00000000-0005-0000-0000-00009CAC0000}"/>
    <cellStyle name="Normal 7 9 3" xfId="44167" xr:uid="{00000000-0005-0000-0000-00009DAC0000}"/>
    <cellStyle name="Normal 7 9 4" xfId="44168" xr:uid="{00000000-0005-0000-0000-00009EAC0000}"/>
    <cellStyle name="Normal 7 9 5" xfId="44169" xr:uid="{00000000-0005-0000-0000-00009FAC0000}"/>
    <cellStyle name="Normal 70" xfId="44170" xr:uid="{00000000-0005-0000-0000-0000A0AC0000}"/>
    <cellStyle name="Normal 71" xfId="44171" xr:uid="{00000000-0005-0000-0000-0000A1AC0000}"/>
    <cellStyle name="Normal 72" xfId="44172" xr:uid="{00000000-0005-0000-0000-0000A2AC0000}"/>
    <cellStyle name="Normal 73" xfId="44173" xr:uid="{00000000-0005-0000-0000-0000A3AC0000}"/>
    <cellStyle name="Normal 74" xfId="44174" xr:uid="{00000000-0005-0000-0000-0000A4AC0000}"/>
    <cellStyle name="Normal 75" xfId="44175" xr:uid="{00000000-0005-0000-0000-0000A5AC0000}"/>
    <cellStyle name="Normal 76" xfId="44176" xr:uid="{00000000-0005-0000-0000-0000A6AC0000}"/>
    <cellStyle name="Normal 77" xfId="44177" xr:uid="{00000000-0005-0000-0000-0000A7AC0000}"/>
    <cellStyle name="Normal 78" xfId="44178" xr:uid="{00000000-0005-0000-0000-0000A8AC0000}"/>
    <cellStyle name="Normal 79" xfId="44179" xr:uid="{00000000-0005-0000-0000-0000A9AC0000}"/>
    <cellStyle name="Normal 8" xfId="44180" xr:uid="{00000000-0005-0000-0000-0000AAAC0000}"/>
    <cellStyle name="Normal 8 10" xfId="44181" xr:uid="{00000000-0005-0000-0000-0000ABAC0000}"/>
    <cellStyle name="Normal 8 10 2" xfId="44182" xr:uid="{00000000-0005-0000-0000-0000ACAC0000}"/>
    <cellStyle name="Normal 8 10 3" xfId="44183" xr:uid="{00000000-0005-0000-0000-0000ADAC0000}"/>
    <cellStyle name="Normal 8 10 4" xfId="44184" xr:uid="{00000000-0005-0000-0000-0000AEAC0000}"/>
    <cellStyle name="Normal 8 10 5" xfId="44185" xr:uid="{00000000-0005-0000-0000-0000AFAC0000}"/>
    <cellStyle name="Normal 8 11" xfId="44186" xr:uid="{00000000-0005-0000-0000-0000B0AC0000}"/>
    <cellStyle name="Normal 8 12" xfId="44187" xr:uid="{00000000-0005-0000-0000-0000B1AC0000}"/>
    <cellStyle name="Normal 8 13" xfId="44188" xr:uid="{00000000-0005-0000-0000-0000B2AC0000}"/>
    <cellStyle name="Normal 8 14" xfId="44189" xr:uid="{00000000-0005-0000-0000-0000B3AC0000}"/>
    <cellStyle name="Normal 8 2" xfId="44190" xr:uid="{00000000-0005-0000-0000-0000B4AC0000}"/>
    <cellStyle name="Normal 8 2 2" xfId="44191" xr:uid="{00000000-0005-0000-0000-0000B5AC0000}"/>
    <cellStyle name="Normal 8 2 3" xfId="44192" xr:uid="{00000000-0005-0000-0000-0000B6AC0000}"/>
    <cellStyle name="Normal 8 2 4" xfId="44193" xr:uid="{00000000-0005-0000-0000-0000B7AC0000}"/>
    <cellStyle name="Normal 8 2 5" xfId="44194" xr:uid="{00000000-0005-0000-0000-0000B8AC0000}"/>
    <cellStyle name="Normal 8 3" xfId="44195" xr:uid="{00000000-0005-0000-0000-0000B9AC0000}"/>
    <cellStyle name="Normal 8 3 2" xfId="44196" xr:uid="{00000000-0005-0000-0000-0000BAAC0000}"/>
    <cellStyle name="Normal 8 3 3" xfId="44197" xr:uid="{00000000-0005-0000-0000-0000BBAC0000}"/>
    <cellStyle name="Normal 8 3 4" xfId="44198" xr:uid="{00000000-0005-0000-0000-0000BCAC0000}"/>
    <cellStyle name="Normal 8 3 5" xfId="44199" xr:uid="{00000000-0005-0000-0000-0000BDAC0000}"/>
    <cellStyle name="Normal 8 4" xfId="44200" xr:uid="{00000000-0005-0000-0000-0000BEAC0000}"/>
    <cellStyle name="Normal 8 4 2" xfId="44201" xr:uid="{00000000-0005-0000-0000-0000BFAC0000}"/>
    <cellStyle name="Normal 8 4 3" xfId="44202" xr:uid="{00000000-0005-0000-0000-0000C0AC0000}"/>
    <cellStyle name="Normal 8 4 4" xfId="44203" xr:uid="{00000000-0005-0000-0000-0000C1AC0000}"/>
    <cellStyle name="Normal 8 4 5" xfId="44204" xr:uid="{00000000-0005-0000-0000-0000C2AC0000}"/>
    <cellStyle name="Normal 8 5" xfId="44205" xr:uid="{00000000-0005-0000-0000-0000C3AC0000}"/>
    <cellStyle name="Normal 8 5 2" xfId="44206" xr:uid="{00000000-0005-0000-0000-0000C4AC0000}"/>
    <cellStyle name="Normal 8 5 3" xfId="44207" xr:uid="{00000000-0005-0000-0000-0000C5AC0000}"/>
    <cellStyle name="Normal 8 5 4" xfId="44208" xr:uid="{00000000-0005-0000-0000-0000C6AC0000}"/>
    <cellStyle name="Normal 8 5 5" xfId="44209" xr:uid="{00000000-0005-0000-0000-0000C7AC0000}"/>
    <cellStyle name="Normal 8 6" xfId="44210" xr:uid="{00000000-0005-0000-0000-0000C8AC0000}"/>
    <cellStyle name="Normal 8 6 2" xfId="44211" xr:uid="{00000000-0005-0000-0000-0000C9AC0000}"/>
    <cellStyle name="Normal 8 6 3" xfId="44212" xr:uid="{00000000-0005-0000-0000-0000CAAC0000}"/>
    <cellStyle name="Normal 8 6 4" xfId="44213" xr:uid="{00000000-0005-0000-0000-0000CBAC0000}"/>
    <cellStyle name="Normal 8 6 5" xfId="44214" xr:uid="{00000000-0005-0000-0000-0000CCAC0000}"/>
    <cellStyle name="Normal 8 7" xfId="44215" xr:uid="{00000000-0005-0000-0000-0000CDAC0000}"/>
    <cellStyle name="Normal 8 7 2" xfId="44216" xr:uid="{00000000-0005-0000-0000-0000CEAC0000}"/>
    <cellStyle name="Normal 8 7 3" xfId="44217" xr:uid="{00000000-0005-0000-0000-0000CFAC0000}"/>
    <cellStyle name="Normal 8 7 4" xfId="44218" xr:uid="{00000000-0005-0000-0000-0000D0AC0000}"/>
    <cellStyle name="Normal 8 7 5" xfId="44219" xr:uid="{00000000-0005-0000-0000-0000D1AC0000}"/>
    <cellStyle name="Normal 8 8" xfId="44220" xr:uid="{00000000-0005-0000-0000-0000D2AC0000}"/>
    <cellStyle name="Normal 8 8 2" xfId="44221" xr:uid="{00000000-0005-0000-0000-0000D3AC0000}"/>
    <cellStyle name="Normal 8 8 3" xfId="44222" xr:uid="{00000000-0005-0000-0000-0000D4AC0000}"/>
    <cellStyle name="Normal 8 8 4" xfId="44223" xr:uid="{00000000-0005-0000-0000-0000D5AC0000}"/>
    <cellStyle name="Normal 8 8 5" xfId="44224" xr:uid="{00000000-0005-0000-0000-0000D6AC0000}"/>
    <cellStyle name="Normal 8 9" xfId="44225" xr:uid="{00000000-0005-0000-0000-0000D7AC0000}"/>
    <cellStyle name="Normal 8 9 2" xfId="44226" xr:uid="{00000000-0005-0000-0000-0000D8AC0000}"/>
    <cellStyle name="Normal 8 9 3" xfId="44227" xr:uid="{00000000-0005-0000-0000-0000D9AC0000}"/>
    <cellStyle name="Normal 8 9 4" xfId="44228" xr:uid="{00000000-0005-0000-0000-0000DAAC0000}"/>
    <cellStyle name="Normal 8 9 5" xfId="44229" xr:uid="{00000000-0005-0000-0000-0000DBAC0000}"/>
    <cellStyle name="Normal 80" xfId="44230" xr:uid="{00000000-0005-0000-0000-0000DCAC0000}"/>
    <cellStyle name="Normal 81" xfId="44231" xr:uid="{00000000-0005-0000-0000-0000DDAC0000}"/>
    <cellStyle name="Normal 82" xfId="44232" xr:uid="{00000000-0005-0000-0000-0000DEAC0000}"/>
    <cellStyle name="Normal 83" xfId="44233" xr:uid="{00000000-0005-0000-0000-0000DFAC0000}"/>
    <cellStyle name="Normal 84" xfId="44234" xr:uid="{00000000-0005-0000-0000-0000E0AC0000}"/>
    <cellStyle name="Normal 85" xfId="44235" xr:uid="{00000000-0005-0000-0000-0000E1AC0000}"/>
    <cellStyle name="Normal 86" xfId="44236" xr:uid="{00000000-0005-0000-0000-0000E2AC0000}"/>
    <cellStyle name="Normal 87" xfId="44237" xr:uid="{00000000-0005-0000-0000-0000E3AC0000}"/>
    <cellStyle name="Normal 88" xfId="44238" xr:uid="{00000000-0005-0000-0000-0000E4AC0000}"/>
    <cellStyle name="Normal 89" xfId="44239" xr:uid="{00000000-0005-0000-0000-0000E5AC0000}"/>
    <cellStyle name="Normal 9" xfId="44240" xr:uid="{00000000-0005-0000-0000-0000E6AC0000}"/>
    <cellStyle name="Normal 9 10" xfId="44241" xr:uid="{00000000-0005-0000-0000-0000E7AC0000}"/>
    <cellStyle name="Normal 9 10 2" xfId="44242" xr:uid="{00000000-0005-0000-0000-0000E8AC0000}"/>
    <cellStyle name="Normal 9 10 3" xfId="44243" xr:uid="{00000000-0005-0000-0000-0000E9AC0000}"/>
    <cellStyle name="Normal 9 10 4" xfId="44244" xr:uid="{00000000-0005-0000-0000-0000EAAC0000}"/>
    <cellStyle name="Normal 9 10 5" xfId="44245" xr:uid="{00000000-0005-0000-0000-0000EBAC0000}"/>
    <cellStyle name="Normal 9 100" xfId="44246" xr:uid="{00000000-0005-0000-0000-0000ECAC0000}"/>
    <cellStyle name="Normal 9 101" xfId="44247" xr:uid="{00000000-0005-0000-0000-0000EDAC0000}"/>
    <cellStyle name="Normal 9 102" xfId="44248" xr:uid="{00000000-0005-0000-0000-0000EEAC0000}"/>
    <cellStyle name="Normal 9 103" xfId="44249" xr:uid="{00000000-0005-0000-0000-0000EFAC0000}"/>
    <cellStyle name="Normal 9 104" xfId="44250" xr:uid="{00000000-0005-0000-0000-0000F0AC0000}"/>
    <cellStyle name="Normal 9 105" xfId="44251" xr:uid="{00000000-0005-0000-0000-0000F1AC0000}"/>
    <cellStyle name="Normal 9 106" xfId="44252" xr:uid="{00000000-0005-0000-0000-0000F2AC0000}"/>
    <cellStyle name="Normal 9 107" xfId="44253" xr:uid="{00000000-0005-0000-0000-0000F3AC0000}"/>
    <cellStyle name="Normal 9 108" xfId="44254" xr:uid="{00000000-0005-0000-0000-0000F4AC0000}"/>
    <cellStyle name="Normal 9 109" xfId="44255" xr:uid="{00000000-0005-0000-0000-0000F5AC0000}"/>
    <cellStyle name="Normal 9 11" xfId="44256" xr:uid="{00000000-0005-0000-0000-0000F6AC0000}"/>
    <cellStyle name="Normal 9 11 2" xfId="44257" xr:uid="{00000000-0005-0000-0000-0000F7AC0000}"/>
    <cellStyle name="Normal 9 11 3" xfId="44258" xr:uid="{00000000-0005-0000-0000-0000F8AC0000}"/>
    <cellStyle name="Normal 9 11 4" xfId="44259" xr:uid="{00000000-0005-0000-0000-0000F9AC0000}"/>
    <cellStyle name="Normal 9 11 5" xfId="44260" xr:uid="{00000000-0005-0000-0000-0000FAAC0000}"/>
    <cellStyle name="Normal 9 110" xfId="44261" xr:uid="{00000000-0005-0000-0000-0000FBAC0000}"/>
    <cellStyle name="Normal 9 111" xfId="44262" xr:uid="{00000000-0005-0000-0000-0000FCAC0000}"/>
    <cellStyle name="Normal 9 112" xfId="44263" xr:uid="{00000000-0005-0000-0000-0000FDAC0000}"/>
    <cellStyle name="Normal 9 113" xfId="44264" xr:uid="{00000000-0005-0000-0000-0000FEAC0000}"/>
    <cellStyle name="Normal 9 114" xfId="44265" xr:uid="{00000000-0005-0000-0000-0000FFAC0000}"/>
    <cellStyle name="Normal 9 115" xfId="44266" xr:uid="{00000000-0005-0000-0000-000000AD0000}"/>
    <cellStyle name="Normal 9 116" xfId="44267" xr:uid="{00000000-0005-0000-0000-000001AD0000}"/>
    <cellStyle name="Normal 9 117" xfId="44268" xr:uid="{00000000-0005-0000-0000-000002AD0000}"/>
    <cellStyle name="Normal 9 118" xfId="44269" xr:uid="{00000000-0005-0000-0000-000003AD0000}"/>
    <cellStyle name="Normal 9 119" xfId="44270" xr:uid="{00000000-0005-0000-0000-000004AD0000}"/>
    <cellStyle name="Normal 9 12" xfId="44271" xr:uid="{00000000-0005-0000-0000-000005AD0000}"/>
    <cellStyle name="Normal 9 12 2" xfId="44272" xr:uid="{00000000-0005-0000-0000-000006AD0000}"/>
    <cellStyle name="Normal 9 12 3" xfId="44273" xr:uid="{00000000-0005-0000-0000-000007AD0000}"/>
    <cellStyle name="Normal 9 12 4" xfId="44274" xr:uid="{00000000-0005-0000-0000-000008AD0000}"/>
    <cellStyle name="Normal 9 12 5" xfId="44275" xr:uid="{00000000-0005-0000-0000-000009AD0000}"/>
    <cellStyle name="Normal 9 120" xfId="44276" xr:uid="{00000000-0005-0000-0000-00000AAD0000}"/>
    <cellStyle name="Normal 9 121" xfId="44277" xr:uid="{00000000-0005-0000-0000-00000BAD0000}"/>
    <cellStyle name="Normal 9 122" xfId="44278" xr:uid="{00000000-0005-0000-0000-00000CAD0000}"/>
    <cellStyle name="Normal 9 123" xfId="44279" xr:uid="{00000000-0005-0000-0000-00000DAD0000}"/>
    <cellStyle name="Normal 9 124" xfId="44280" xr:uid="{00000000-0005-0000-0000-00000EAD0000}"/>
    <cellStyle name="Normal 9 125" xfId="44281" xr:uid="{00000000-0005-0000-0000-00000FAD0000}"/>
    <cellStyle name="Normal 9 126" xfId="44282" xr:uid="{00000000-0005-0000-0000-000010AD0000}"/>
    <cellStyle name="Normal 9 127" xfId="44283" xr:uid="{00000000-0005-0000-0000-000011AD0000}"/>
    <cellStyle name="Normal 9 128" xfId="44284" xr:uid="{00000000-0005-0000-0000-000012AD0000}"/>
    <cellStyle name="Normal 9 129" xfId="44285" xr:uid="{00000000-0005-0000-0000-000013AD0000}"/>
    <cellStyle name="Normal 9 13" xfId="44286" xr:uid="{00000000-0005-0000-0000-000014AD0000}"/>
    <cellStyle name="Normal 9 13 2" xfId="44287" xr:uid="{00000000-0005-0000-0000-000015AD0000}"/>
    <cellStyle name="Normal 9 13 3" xfId="44288" xr:uid="{00000000-0005-0000-0000-000016AD0000}"/>
    <cellStyle name="Normal 9 13 4" xfId="44289" xr:uid="{00000000-0005-0000-0000-000017AD0000}"/>
    <cellStyle name="Normal 9 13 5" xfId="44290" xr:uid="{00000000-0005-0000-0000-000018AD0000}"/>
    <cellStyle name="Normal 9 130" xfId="44291" xr:uid="{00000000-0005-0000-0000-000019AD0000}"/>
    <cellStyle name="Normal 9 131" xfId="44292" xr:uid="{00000000-0005-0000-0000-00001AAD0000}"/>
    <cellStyle name="Normal 9 132" xfId="44293" xr:uid="{00000000-0005-0000-0000-00001BAD0000}"/>
    <cellStyle name="Normal 9 133" xfId="44294" xr:uid="{00000000-0005-0000-0000-00001CAD0000}"/>
    <cellStyle name="Normal 9 134" xfId="44295" xr:uid="{00000000-0005-0000-0000-00001DAD0000}"/>
    <cellStyle name="Normal 9 135" xfId="44296" xr:uid="{00000000-0005-0000-0000-00001EAD0000}"/>
    <cellStyle name="Normal 9 136" xfId="44297" xr:uid="{00000000-0005-0000-0000-00001FAD0000}"/>
    <cellStyle name="Normal 9 137" xfId="44298" xr:uid="{00000000-0005-0000-0000-000020AD0000}"/>
    <cellStyle name="Normal 9 138" xfId="44299" xr:uid="{00000000-0005-0000-0000-000021AD0000}"/>
    <cellStyle name="Normal 9 139" xfId="44300" xr:uid="{00000000-0005-0000-0000-000022AD0000}"/>
    <cellStyle name="Normal 9 14" xfId="44301" xr:uid="{00000000-0005-0000-0000-000023AD0000}"/>
    <cellStyle name="Normal 9 14 2" xfId="44302" xr:uid="{00000000-0005-0000-0000-000024AD0000}"/>
    <cellStyle name="Normal 9 14 3" xfId="44303" xr:uid="{00000000-0005-0000-0000-000025AD0000}"/>
    <cellStyle name="Normal 9 14 4" xfId="44304" xr:uid="{00000000-0005-0000-0000-000026AD0000}"/>
    <cellStyle name="Normal 9 14 5" xfId="44305" xr:uid="{00000000-0005-0000-0000-000027AD0000}"/>
    <cellStyle name="Normal 9 140" xfId="44306" xr:uid="{00000000-0005-0000-0000-000028AD0000}"/>
    <cellStyle name="Normal 9 141" xfId="44307" xr:uid="{00000000-0005-0000-0000-000029AD0000}"/>
    <cellStyle name="Normal 9 142" xfId="44308" xr:uid="{00000000-0005-0000-0000-00002AAD0000}"/>
    <cellStyle name="Normal 9 143" xfId="44309" xr:uid="{00000000-0005-0000-0000-00002BAD0000}"/>
    <cellStyle name="Normal 9 144" xfId="44310" xr:uid="{00000000-0005-0000-0000-00002CAD0000}"/>
    <cellStyle name="Normal 9 145" xfId="44311" xr:uid="{00000000-0005-0000-0000-00002DAD0000}"/>
    <cellStyle name="Normal 9 146" xfId="44312" xr:uid="{00000000-0005-0000-0000-00002EAD0000}"/>
    <cellStyle name="Normal 9 147" xfId="44313" xr:uid="{00000000-0005-0000-0000-00002FAD0000}"/>
    <cellStyle name="Normal 9 148" xfId="44314" xr:uid="{00000000-0005-0000-0000-000030AD0000}"/>
    <cellStyle name="Normal 9 149" xfId="44315" xr:uid="{00000000-0005-0000-0000-000031AD0000}"/>
    <cellStyle name="Normal 9 15" xfId="44316" xr:uid="{00000000-0005-0000-0000-000032AD0000}"/>
    <cellStyle name="Normal 9 15 2" xfId="44317" xr:uid="{00000000-0005-0000-0000-000033AD0000}"/>
    <cellStyle name="Normal 9 15 3" xfId="44318" xr:uid="{00000000-0005-0000-0000-000034AD0000}"/>
    <cellStyle name="Normal 9 15 4" xfId="44319" xr:uid="{00000000-0005-0000-0000-000035AD0000}"/>
    <cellStyle name="Normal 9 15 5" xfId="44320" xr:uid="{00000000-0005-0000-0000-000036AD0000}"/>
    <cellStyle name="Normal 9 150" xfId="44321" xr:uid="{00000000-0005-0000-0000-000037AD0000}"/>
    <cellStyle name="Normal 9 151" xfId="44322" xr:uid="{00000000-0005-0000-0000-000038AD0000}"/>
    <cellStyle name="Normal 9 152" xfId="44323" xr:uid="{00000000-0005-0000-0000-000039AD0000}"/>
    <cellStyle name="Normal 9 153" xfId="44324" xr:uid="{00000000-0005-0000-0000-00003AAD0000}"/>
    <cellStyle name="Normal 9 154" xfId="44325" xr:uid="{00000000-0005-0000-0000-00003BAD0000}"/>
    <cellStyle name="Normal 9 155" xfId="44326" xr:uid="{00000000-0005-0000-0000-00003CAD0000}"/>
    <cellStyle name="Normal 9 156" xfId="44327" xr:uid="{00000000-0005-0000-0000-00003DAD0000}"/>
    <cellStyle name="Normal 9 157" xfId="44328" xr:uid="{00000000-0005-0000-0000-00003EAD0000}"/>
    <cellStyle name="Normal 9 158" xfId="44329" xr:uid="{00000000-0005-0000-0000-00003FAD0000}"/>
    <cellStyle name="Normal 9 159" xfId="44330" xr:uid="{00000000-0005-0000-0000-000040AD0000}"/>
    <cellStyle name="Normal 9 16" xfId="44331" xr:uid="{00000000-0005-0000-0000-000041AD0000}"/>
    <cellStyle name="Normal 9 16 2" xfId="44332" xr:uid="{00000000-0005-0000-0000-000042AD0000}"/>
    <cellStyle name="Normal 9 16 3" xfId="44333" xr:uid="{00000000-0005-0000-0000-000043AD0000}"/>
    <cellStyle name="Normal 9 16 4" xfId="44334" xr:uid="{00000000-0005-0000-0000-000044AD0000}"/>
    <cellStyle name="Normal 9 16 5" xfId="44335" xr:uid="{00000000-0005-0000-0000-000045AD0000}"/>
    <cellStyle name="Normal 9 160" xfId="44336" xr:uid="{00000000-0005-0000-0000-000046AD0000}"/>
    <cellStyle name="Normal 9 161" xfId="44337" xr:uid="{00000000-0005-0000-0000-000047AD0000}"/>
    <cellStyle name="Normal 9 162" xfId="44338" xr:uid="{00000000-0005-0000-0000-000048AD0000}"/>
    <cellStyle name="Normal 9 17" xfId="44339" xr:uid="{00000000-0005-0000-0000-000049AD0000}"/>
    <cellStyle name="Normal 9 17 2" xfId="44340" xr:uid="{00000000-0005-0000-0000-00004AAD0000}"/>
    <cellStyle name="Normal 9 17 3" xfId="44341" xr:uid="{00000000-0005-0000-0000-00004BAD0000}"/>
    <cellStyle name="Normal 9 17 4" xfId="44342" xr:uid="{00000000-0005-0000-0000-00004CAD0000}"/>
    <cellStyle name="Normal 9 17 5" xfId="44343" xr:uid="{00000000-0005-0000-0000-00004DAD0000}"/>
    <cellStyle name="Normal 9 18" xfId="44344" xr:uid="{00000000-0005-0000-0000-00004EAD0000}"/>
    <cellStyle name="Normal 9 18 2" xfId="44345" xr:uid="{00000000-0005-0000-0000-00004FAD0000}"/>
    <cellStyle name="Normal 9 18 3" xfId="44346" xr:uid="{00000000-0005-0000-0000-000050AD0000}"/>
    <cellStyle name="Normal 9 18 4" xfId="44347" xr:uid="{00000000-0005-0000-0000-000051AD0000}"/>
    <cellStyle name="Normal 9 18 5" xfId="44348" xr:uid="{00000000-0005-0000-0000-000052AD0000}"/>
    <cellStyle name="Normal 9 19" xfId="44349" xr:uid="{00000000-0005-0000-0000-000053AD0000}"/>
    <cellStyle name="Normal 9 19 2" xfId="44350" xr:uid="{00000000-0005-0000-0000-000054AD0000}"/>
    <cellStyle name="Normal 9 19 3" xfId="44351" xr:uid="{00000000-0005-0000-0000-000055AD0000}"/>
    <cellStyle name="Normal 9 19 4" xfId="44352" xr:uid="{00000000-0005-0000-0000-000056AD0000}"/>
    <cellStyle name="Normal 9 19 5" xfId="44353" xr:uid="{00000000-0005-0000-0000-000057AD0000}"/>
    <cellStyle name="Normal 9 2" xfId="44354" xr:uid="{00000000-0005-0000-0000-000058AD0000}"/>
    <cellStyle name="Normal 9 2 2" xfId="44355" xr:uid="{00000000-0005-0000-0000-000059AD0000}"/>
    <cellStyle name="Normal 9 2 3" xfId="44356" xr:uid="{00000000-0005-0000-0000-00005AAD0000}"/>
    <cellStyle name="Normal 9 2 4" xfId="44357" xr:uid="{00000000-0005-0000-0000-00005BAD0000}"/>
    <cellStyle name="Normal 9 2 5" xfId="44358" xr:uid="{00000000-0005-0000-0000-00005CAD0000}"/>
    <cellStyle name="Normal 9 20" xfId="44359" xr:uid="{00000000-0005-0000-0000-00005DAD0000}"/>
    <cellStyle name="Normal 9 20 2" xfId="44360" xr:uid="{00000000-0005-0000-0000-00005EAD0000}"/>
    <cellStyle name="Normal 9 20 3" xfId="44361" xr:uid="{00000000-0005-0000-0000-00005FAD0000}"/>
    <cellStyle name="Normal 9 20 4" xfId="44362" xr:uid="{00000000-0005-0000-0000-000060AD0000}"/>
    <cellStyle name="Normal 9 20 5" xfId="44363" xr:uid="{00000000-0005-0000-0000-000061AD0000}"/>
    <cellStyle name="Normal 9 21" xfId="44364" xr:uid="{00000000-0005-0000-0000-000062AD0000}"/>
    <cellStyle name="Normal 9 21 2" xfId="44365" xr:uid="{00000000-0005-0000-0000-000063AD0000}"/>
    <cellStyle name="Normal 9 21 3" xfId="44366" xr:uid="{00000000-0005-0000-0000-000064AD0000}"/>
    <cellStyle name="Normal 9 21 4" xfId="44367" xr:uid="{00000000-0005-0000-0000-000065AD0000}"/>
    <cellStyle name="Normal 9 21 5" xfId="44368" xr:uid="{00000000-0005-0000-0000-000066AD0000}"/>
    <cellStyle name="Normal 9 22" xfId="44369" xr:uid="{00000000-0005-0000-0000-000067AD0000}"/>
    <cellStyle name="Normal 9 23" xfId="44370" xr:uid="{00000000-0005-0000-0000-000068AD0000}"/>
    <cellStyle name="Normal 9 24" xfId="44371" xr:uid="{00000000-0005-0000-0000-000069AD0000}"/>
    <cellStyle name="Normal 9 25" xfId="44372" xr:uid="{00000000-0005-0000-0000-00006AAD0000}"/>
    <cellStyle name="Normal 9 26" xfId="44373" xr:uid="{00000000-0005-0000-0000-00006BAD0000}"/>
    <cellStyle name="Normal 9 27" xfId="44374" xr:uid="{00000000-0005-0000-0000-00006CAD0000}"/>
    <cellStyle name="Normal 9 28" xfId="44375" xr:uid="{00000000-0005-0000-0000-00006DAD0000}"/>
    <cellStyle name="Normal 9 29" xfId="44376" xr:uid="{00000000-0005-0000-0000-00006EAD0000}"/>
    <cellStyle name="Normal 9 3" xfId="44377" xr:uid="{00000000-0005-0000-0000-00006FAD0000}"/>
    <cellStyle name="Normal 9 3 2" xfId="44378" xr:uid="{00000000-0005-0000-0000-000070AD0000}"/>
    <cellStyle name="Normal 9 3 3" xfId="44379" xr:uid="{00000000-0005-0000-0000-000071AD0000}"/>
    <cellStyle name="Normal 9 3 4" xfId="44380" xr:uid="{00000000-0005-0000-0000-000072AD0000}"/>
    <cellStyle name="Normal 9 3 5" xfId="44381" xr:uid="{00000000-0005-0000-0000-000073AD0000}"/>
    <cellStyle name="Normal 9 30" xfId="44382" xr:uid="{00000000-0005-0000-0000-000074AD0000}"/>
    <cellStyle name="Normal 9 31" xfId="44383" xr:uid="{00000000-0005-0000-0000-000075AD0000}"/>
    <cellStyle name="Normal 9 32" xfId="44384" xr:uid="{00000000-0005-0000-0000-000076AD0000}"/>
    <cellStyle name="Normal 9 33" xfId="44385" xr:uid="{00000000-0005-0000-0000-000077AD0000}"/>
    <cellStyle name="Normal 9 34" xfId="44386" xr:uid="{00000000-0005-0000-0000-000078AD0000}"/>
    <cellStyle name="Normal 9 35" xfId="44387" xr:uid="{00000000-0005-0000-0000-000079AD0000}"/>
    <cellStyle name="Normal 9 36" xfId="44388" xr:uid="{00000000-0005-0000-0000-00007AAD0000}"/>
    <cellStyle name="Normal 9 37" xfId="44389" xr:uid="{00000000-0005-0000-0000-00007BAD0000}"/>
    <cellStyle name="Normal 9 38" xfId="44390" xr:uid="{00000000-0005-0000-0000-00007CAD0000}"/>
    <cellStyle name="Normal 9 39" xfId="44391" xr:uid="{00000000-0005-0000-0000-00007DAD0000}"/>
    <cellStyle name="Normal 9 4" xfId="44392" xr:uid="{00000000-0005-0000-0000-00007EAD0000}"/>
    <cellStyle name="Normal 9 4 2" xfId="44393" xr:uid="{00000000-0005-0000-0000-00007FAD0000}"/>
    <cellStyle name="Normal 9 4 3" xfId="44394" xr:uid="{00000000-0005-0000-0000-000080AD0000}"/>
    <cellStyle name="Normal 9 4 4" xfId="44395" xr:uid="{00000000-0005-0000-0000-000081AD0000}"/>
    <cellStyle name="Normal 9 4 5" xfId="44396" xr:uid="{00000000-0005-0000-0000-000082AD0000}"/>
    <cellStyle name="Normal 9 40" xfId="44397" xr:uid="{00000000-0005-0000-0000-000083AD0000}"/>
    <cellStyle name="Normal 9 41" xfId="44398" xr:uid="{00000000-0005-0000-0000-000084AD0000}"/>
    <cellStyle name="Normal 9 42" xfId="44399" xr:uid="{00000000-0005-0000-0000-000085AD0000}"/>
    <cellStyle name="Normal 9 43" xfId="44400" xr:uid="{00000000-0005-0000-0000-000086AD0000}"/>
    <cellStyle name="Normal 9 44" xfId="44401" xr:uid="{00000000-0005-0000-0000-000087AD0000}"/>
    <cellStyle name="Normal 9 45" xfId="44402" xr:uid="{00000000-0005-0000-0000-000088AD0000}"/>
    <cellStyle name="Normal 9 46" xfId="44403" xr:uid="{00000000-0005-0000-0000-000089AD0000}"/>
    <cellStyle name="Normal 9 47" xfId="44404" xr:uid="{00000000-0005-0000-0000-00008AAD0000}"/>
    <cellStyle name="Normal 9 48" xfId="44405" xr:uid="{00000000-0005-0000-0000-00008BAD0000}"/>
    <cellStyle name="Normal 9 49" xfId="44406" xr:uid="{00000000-0005-0000-0000-00008CAD0000}"/>
    <cellStyle name="Normal 9 5" xfId="44407" xr:uid="{00000000-0005-0000-0000-00008DAD0000}"/>
    <cellStyle name="Normal 9 5 2" xfId="44408" xr:uid="{00000000-0005-0000-0000-00008EAD0000}"/>
    <cellStyle name="Normal 9 5 3" xfId="44409" xr:uid="{00000000-0005-0000-0000-00008FAD0000}"/>
    <cellStyle name="Normal 9 5 4" xfId="44410" xr:uid="{00000000-0005-0000-0000-000090AD0000}"/>
    <cellStyle name="Normal 9 5 5" xfId="44411" xr:uid="{00000000-0005-0000-0000-000091AD0000}"/>
    <cellStyle name="Normal 9 50" xfId="44412" xr:uid="{00000000-0005-0000-0000-000092AD0000}"/>
    <cellStyle name="Normal 9 51" xfId="44413" xr:uid="{00000000-0005-0000-0000-000093AD0000}"/>
    <cellStyle name="Normal 9 52" xfId="44414" xr:uid="{00000000-0005-0000-0000-000094AD0000}"/>
    <cellStyle name="Normal 9 53" xfId="44415" xr:uid="{00000000-0005-0000-0000-000095AD0000}"/>
    <cellStyle name="Normal 9 54" xfId="44416" xr:uid="{00000000-0005-0000-0000-000096AD0000}"/>
    <cellStyle name="Normal 9 55" xfId="44417" xr:uid="{00000000-0005-0000-0000-000097AD0000}"/>
    <cellStyle name="Normal 9 56" xfId="44418" xr:uid="{00000000-0005-0000-0000-000098AD0000}"/>
    <cellStyle name="Normal 9 57" xfId="44419" xr:uid="{00000000-0005-0000-0000-000099AD0000}"/>
    <cellStyle name="Normal 9 58" xfId="44420" xr:uid="{00000000-0005-0000-0000-00009AAD0000}"/>
    <cellStyle name="Normal 9 59" xfId="44421" xr:uid="{00000000-0005-0000-0000-00009BAD0000}"/>
    <cellStyle name="Normal 9 6" xfId="44422" xr:uid="{00000000-0005-0000-0000-00009CAD0000}"/>
    <cellStyle name="Normal 9 6 2" xfId="44423" xr:uid="{00000000-0005-0000-0000-00009DAD0000}"/>
    <cellStyle name="Normal 9 6 3" xfId="44424" xr:uid="{00000000-0005-0000-0000-00009EAD0000}"/>
    <cellStyle name="Normal 9 6 4" xfId="44425" xr:uid="{00000000-0005-0000-0000-00009FAD0000}"/>
    <cellStyle name="Normal 9 6 5" xfId="44426" xr:uid="{00000000-0005-0000-0000-0000A0AD0000}"/>
    <cellStyle name="Normal 9 60" xfId="44427" xr:uid="{00000000-0005-0000-0000-0000A1AD0000}"/>
    <cellStyle name="Normal 9 61" xfId="44428" xr:uid="{00000000-0005-0000-0000-0000A2AD0000}"/>
    <cellStyle name="Normal 9 62" xfId="44429" xr:uid="{00000000-0005-0000-0000-0000A3AD0000}"/>
    <cellStyle name="Normal 9 63" xfId="44430" xr:uid="{00000000-0005-0000-0000-0000A4AD0000}"/>
    <cellStyle name="Normal 9 64" xfId="44431" xr:uid="{00000000-0005-0000-0000-0000A5AD0000}"/>
    <cellStyle name="Normal 9 65" xfId="44432" xr:uid="{00000000-0005-0000-0000-0000A6AD0000}"/>
    <cellStyle name="Normal 9 66" xfId="44433" xr:uid="{00000000-0005-0000-0000-0000A7AD0000}"/>
    <cellStyle name="Normal 9 67" xfId="44434" xr:uid="{00000000-0005-0000-0000-0000A8AD0000}"/>
    <cellStyle name="Normal 9 68" xfId="44435" xr:uid="{00000000-0005-0000-0000-0000A9AD0000}"/>
    <cellStyle name="Normal 9 69" xfId="44436" xr:uid="{00000000-0005-0000-0000-0000AAAD0000}"/>
    <cellStyle name="Normal 9 7" xfId="44437" xr:uid="{00000000-0005-0000-0000-0000ABAD0000}"/>
    <cellStyle name="Normal 9 7 2" xfId="44438" xr:uid="{00000000-0005-0000-0000-0000ACAD0000}"/>
    <cellStyle name="Normal 9 7 3" xfId="44439" xr:uid="{00000000-0005-0000-0000-0000ADAD0000}"/>
    <cellStyle name="Normal 9 7 4" xfId="44440" xr:uid="{00000000-0005-0000-0000-0000AEAD0000}"/>
    <cellStyle name="Normal 9 7 5" xfId="44441" xr:uid="{00000000-0005-0000-0000-0000AFAD0000}"/>
    <cellStyle name="Normal 9 70" xfId="44442" xr:uid="{00000000-0005-0000-0000-0000B0AD0000}"/>
    <cellStyle name="Normal 9 71" xfId="44443" xr:uid="{00000000-0005-0000-0000-0000B1AD0000}"/>
    <cellStyle name="Normal 9 72" xfId="44444" xr:uid="{00000000-0005-0000-0000-0000B2AD0000}"/>
    <cellStyle name="Normal 9 73" xfId="44445" xr:uid="{00000000-0005-0000-0000-0000B3AD0000}"/>
    <cellStyle name="Normal 9 74" xfId="44446" xr:uid="{00000000-0005-0000-0000-0000B4AD0000}"/>
    <cellStyle name="Normal 9 75" xfId="44447" xr:uid="{00000000-0005-0000-0000-0000B5AD0000}"/>
    <cellStyle name="Normal 9 76" xfId="44448" xr:uid="{00000000-0005-0000-0000-0000B6AD0000}"/>
    <cellStyle name="Normal 9 77" xfId="44449" xr:uid="{00000000-0005-0000-0000-0000B7AD0000}"/>
    <cellStyle name="Normal 9 78" xfId="44450" xr:uid="{00000000-0005-0000-0000-0000B8AD0000}"/>
    <cellStyle name="Normal 9 79" xfId="44451" xr:uid="{00000000-0005-0000-0000-0000B9AD0000}"/>
    <cellStyle name="Normal 9 8" xfId="44452" xr:uid="{00000000-0005-0000-0000-0000BAAD0000}"/>
    <cellStyle name="Normal 9 8 2" xfId="44453" xr:uid="{00000000-0005-0000-0000-0000BBAD0000}"/>
    <cellStyle name="Normal 9 8 3" xfId="44454" xr:uid="{00000000-0005-0000-0000-0000BCAD0000}"/>
    <cellStyle name="Normal 9 8 4" xfId="44455" xr:uid="{00000000-0005-0000-0000-0000BDAD0000}"/>
    <cellStyle name="Normal 9 8 5" xfId="44456" xr:uid="{00000000-0005-0000-0000-0000BEAD0000}"/>
    <cellStyle name="Normal 9 80" xfId="44457" xr:uid="{00000000-0005-0000-0000-0000BFAD0000}"/>
    <cellStyle name="Normal 9 81" xfId="44458" xr:uid="{00000000-0005-0000-0000-0000C0AD0000}"/>
    <cellStyle name="Normal 9 82" xfId="44459" xr:uid="{00000000-0005-0000-0000-0000C1AD0000}"/>
    <cellStyle name="Normal 9 83" xfId="44460" xr:uid="{00000000-0005-0000-0000-0000C2AD0000}"/>
    <cellStyle name="Normal 9 84" xfId="44461" xr:uid="{00000000-0005-0000-0000-0000C3AD0000}"/>
    <cellStyle name="Normal 9 85" xfId="44462" xr:uid="{00000000-0005-0000-0000-0000C4AD0000}"/>
    <cellStyle name="Normal 9 86" xfId="44463" xr:uid="{00000000-0005-0000-0000-0000C5AD0000}"/>
    <cellStyle name="Normal 9 87" xfId="44464" xr:uid="{00000000-0005-0000-0000-0000C6AD0000}"/>
    <cellStyle name="Normal 9 88" xfId="44465" xr:uid="{00000000-0005-0000-0000-0000C7AD0000}"/>
    <cellStyle name="Normal 9 89" xfId="44466" xr:uid="{00000000-0005-0000-0000-0000C8AD0000}"/>
    <cellStyle name="Normal 9 9" xfId="44467" xr:uid="{00000000-0005-0000-0000-0000C9AD0000}"/>
    <cellStyle name="Normal 9 9 2" xfId="44468" xr:uid="{00000000-0005-0000-0000-0000CAAD0000}"/>
    <cellStyle name="Normal 9 9 3" xfId="44469" xr:uid="{00000000-0005-0000-0000-0000CBAD0000}"/>
    <cellStyle name="Normal 9 9 4" xfId="44470" xr:uid="{00000000-0005-0000-0000-0000CCAD0000}"/>
    <cellStyle name="Normal 9 9 5" xfId="44471" xr:uid="{00000000-0005-0000-0000-0000CDAD0000}"/>
    <cellStyle name="Normal 9 90" xfId="44472" xr:uid="{00000000-0005-0000-0000-0000CEAD0000}"/>
    <cellStyle name="Normal 9 91" xfId="44473" xr:uid="{00000000-0005-0000-0000-0000CFAD0000}"/>
    <cellStyle name="Normal 9 92" xfId="44474" xr:uid="{00000000-0005-0000-0000-0000D0AD0000}"/>
    <cellStyle name="Normal 9 93" xfId="44475" xr:uid="{00000000-0005-0000-0000-0000D1AD0000}"/>
    <cellStyle name="Normal 9 94" xfId="44476" xr:uid="{00000000-0005-0000-0000-0000D2AD0000}"/>
    <cellStyle name="Normal 9 95" xfId="44477" xr:uid="{00000000-0005-0000-0000-0000D3AD0000}"/>
    <cellStyle name="Normal 9 96" xfId="44478" xr:uid="{00000000-0005-0000-0000-0000D4AD0000}"/>
    <cellStyle name="Normal 9 97" xfId="44479" xr:uid="{00000000-0005-0000-0000-0000D5AD0000}"/>
    <cellStyle name="Normal 9 98" xfId="44480" xr:uid="{00000000-0005-0000-0000-0000D6AD0000}"/>
    <cellStyle name="Normal 9 99" xfId="44481" xr:uid="{00000000-0005-0000-0000-0000D7AD0000}"/>
    <cellStyle name="Normal 90" xfId="44482" xr:uid="{00000000-0005-0000-0000-0000D8AD0000}"/>
    <cellStyle name="Normal 91" xfId="44483" xr:uid="{00000000-0005-0000-0000-0000D9AD0000}"/>
    <cellStyle name="Normal 92" xfId="44484" xr:uid="{00000000-0005-0000-0000-0000DAAD0000}"/>
    <cellStyle name="Normal 93" xfId="44485" xr:uid="{00000000-0005-0000-0000-0000DBAD0000}"/>
    <cellStyle name="Normal 94" xfId="44486" xr:uid="{00000000-0005-0000-0000-0000DCAD0000}"/>
    <cellStyle name="Normal 95" xfId="44487" xr:uid="{00000000-0005-0000-0000-0000DDAD0000}"/>
    <cellStyle name="Normal 96" xfId="44488" xr:uid="{00000000-0005-0000-0000-0000DEAD0000}"/>
    <cellStyle name="Normal 97" xfId="44489" xr:uid="{00000000-0005-0000-0000-0000DFAD0000}"/>
    <cellStyle name="Normal 98" xfId="44490" xr:uid="{00000000-0005-0000-0000-0000E0AD0000}"/>
    <cellStyle name="Normal 99" xfId="44491" xr:uid="{00000000-0005-0000-0000-0000E1AD0000}"/>
    <cellStyle name="Note" xfId="16" builtinId="10" customBuiltin="1"/>
    <cellStyle name="Note 2" xfId="44492" xr:uid="{00000000-0005-0000-0000-0000E3AD0000}"/>
    <cellStyle name="Note 2 2" xfId="44493" xr:uid="{00000000-0005-0000-0000-0000E4AD0000}"/>
    <cellStyle name="Note 2 3" xfId="44494" xr:uid="{00000000-0005-0000-0000-0000E5AD0000}"/>
    <cellStyle name="Note 2 4" xfId="44495" xr:uid="{00000000-0005-0000-0000-0000E6AD0000}"/>
    <cellStyle name="Note 2 5" xfId="44496" xr:uid="{00000000-0005-0000-0000-0000E7AD0000}"/>
    <cellStyle name="Note 3" xfId="44497" xr:uid="{00000000-0005-0000-0000-0000E8AD0000}"/>
    <cellStyle name="Output" xfId="11" builtinId="21" customBuiltin="1"/>
    <cellStyle name="Output 2" xfId="44498" xr:uid="{00000000-0005-0000-0000-0000EAAD0000}"/>
    <cellStyle name="Output 2 2" xfId="44499" xr:uid="{00000000-0005-0000-0000-0000EBAD0000}"/>
    <cellStyle name="Output 2 3" xfId="44500" xr:uid="{00000000-0005-0000-0000-0000ECAD0000}"/>
    <cellStyle name="Output 2 4" xfId="44501" xr:uid="{00000000-0005-0000-0000-0000EDAD0000}"/>
    <cellStyle name="Output 2 5" xfId="44502" xr:uid="{00000000-0005-0000-0000-0000EEAD0000}"/>
    <cellStyle name="Output 3" xfId="44503" xr:uid="{00000000-0005-0000-0000-0000EFAD0000}"/>
    <cellStyle name="Percent 10" xfId="44504" xr:uid="{00000000-0005-0000-0000-0000F0AD0000}"/>
    <cellStyle name="Percent 11" xfId="44505" xr:uid="{00000000-0005-0000-0000-0000F1AD0000}"/>
    <cellStyle name="Percent 12" xfId="44506" xr:uid="{00000000-0005-0000-0000-0000F2AD0000}"/>
    <cellStyle name="Percent 13" xfId="44507" xr:uid="{00000000-0005-0000-0000-0000F3AD0000}"/>
    <cellStyle name="Percent 2" xfId="44508" xr:uid="{00000000-0005-0000-0000-0000F4AD0000}"/>
    <cellStyle name="Percent 2 2" xfId="44509" xr:uid="{00000000-0005-0000-0000-0000F5AD0000}"/>
    <cellStyle name="Percent 2 2 10" xfId="44510" xr:uid="{00000000-0005-0000-0000-0000F6AD0000}"/>
    <cellStyle name="Percent 2 2 2" xfId="44511" xr:uid="{00000000-0005-0000-0000-0000F7AD0000}"/>
    <cellStyle name="Percent 2 2 2 10" xfId="44512" xr:uid="{00000000-0005-0000-0000-0000F8AD0000}"/>
    <cellStyle name="Percent 2 2 2 2" xfId="44513" xr:uid="{00000000-0005-0000-0000-0000F9AD0000}"/>
    <cellStyle name="Percent 2 2 2 2 2" xfId="44514" xr:uid="{00000000-0005-0000-0000-0000FAAD0000}"/>
    <cellStyle name="Percent 2 2 2 2 2 2" xfId="44515" xr:uid="{00000000-0005-0000-0000-0000FBAD0000}"/>
    <cellStyle name="Percent 2 2 2 2 2 2 2" xfId="44516" xr:uid="{00000000-0005-0000-0000-0000FCAD0000}"/>
    <cellStyle name="Percent 2 2 2 2 2 2 2 2" xfId="44517" xr:uid="{00000000-0005-0000-0000-0000FDAD0000}"/>
    <cellStyle name="Percent 2 2 2 2 2 2 2 2 2" xfId="44518" xr:uid="{00000000-0005-0000-0000-0000FEAD0000}"/>
    <cellStyle name="Percent 2 2 2 2 2 2 2 3" xfId="44519" xr:uid="{00000000-0005-0000-0000-0000FFAD0000}"/>
    <cellStyle name="Percent 2 2 2 2 2 2 2 4" xfId="44520" xr:uid="{00000000-0005-0000-0000-000000AE0000}"/>
    <cellStyle name="Percent 2 2 2 2 2 2 2 5" xfId="44521" xr:uid="{00000000-0005-0000-0000-000001AE0000}"/>
    <cellStyle name="Percent 2 2 2 2 2 2 3" xfId="44522" xr:uid="{00000000-0005-0000-0000-000002AE0000}"/>
    <cellStyle name="Percent 2 2 2 2 2 2 4" xfId="44523" xr:uid="{00000000-0005-0000-0000-000003AE0000}"/>
    <cellStyle name="Percent 2 2 2 2 2 2 5" xfId="44524" xr:uid="{00000000-0005-0000-0000-000004AE0000}"/>
    <cellStyle name="Percent 2 2 2 2 2 2 6" xfId="44525" xr:uid="{00000000-0005-0000-0000-000005AE0000}"/>
    <cellStyle name="Percent 2 2 2 2 2 2 7" xfId="44526" xr:uid="{00000000-0005-0000-0000-000006AE0000}"/>
    <cellStyle name="Percent 2 2 2 2 2 3" xfId="44527" xr:uid="{00000000-0005-0000-0000-000007AE0000}"/>
    <cellStyle name="Percent 2 2 2 2 2 3 2" xfId="44528" xr:uid="{00000000-0005-0000-0000-000008AE0000}"/>
    <cellStyle name="Percent 2 2 2 2 2 3 3" xfId="44529" xr:uid="{00000000-0005-0000-0000-000009AE0000}"/>
    <cellStyle name="Percent 2 2 2 2 2 3 4" xfId="44530" xr:uid="{00000000-0005-0000-0000-00000AAE0000}"/>
    <cellStyle name="Percent 2 2 2 2 2 3 5" xfId="44531" xr:uid="{00000000-0005-0000-0000-00000BAE0000}"/>
    <cellStyle name="Percent 2 2 2 2 2 4" xfId="44532" xr:uid="{00000000-0005-0000-0000-00000CAE0000}"/>
    <cellStyle name="Percent 2 2 2 2 2 4 2" xfId="44533" xr:uid="{00000000-0005-0000-0000-00000DAE0000}"/>
    <cellStyle name="Percent 2 2 2 2 2 4 3" xfId="44534" xr:uid="{00000000-0005-0000-0000-00000EAE0000}"/>
    <cellStyle name="Percent 2 2 2 2 2 4 4" xfId="44535" xr:uid="{00000000-0005-0000-0000-00000FAE0000}"/>
    <cellStyle name="Percent 2 2 2 2 2 5" xfId="44536" xr:uid="{00000000-0005-0000-0000-000010AE0000}"/>
    <cellStyle name="Percent 2 2 2 2 2 6" xfId="44537" xr:uid="{00000000-0005-0000-0000-000011AE0000}"/>
    <cellStyle name="Percent 2 2 2 2 2 7" xfId="44538" xr:uid="{00000000-0005-0000-0000-000012AE0000}"/>
    <cellStyle name="Percent 2 2 2 2 2 8" xfId="44539" xr:uid="{00000000-0005-0000-0000-000013AE0000}"/>
    <cellStyle name="Percent 2 2 2 2 3" xfId="44540" xr:uid="{00000000-0005-0000-0000-000014AE0000}"/>
    <cellStyle name="Percent 2 2 2 2 3 2" xfId="44541" xr:uid="{00000000-0005-0000-0000-000015AE0000}"/>
    <cellStyle name="Percent 2 2 2 2 3 3" xfId="44542" xr:uid="{00000000-0005-0000-0000-000016AE0000}"/>
    <cellStyle name="Percent 2 2 2 2 3 4" xfId="44543" xr:uid="{00000000-0005-0000-0000-000017AE0000}"/>
    <cellStyle name="Percent 2 2 2 2 3 5" xfId="44544" xr:uid="{00000000-0005-0000-0000-000018AE0000}"/>
    <cellStyle name="Percent 2 2 2 2 4" xfId="44545" xr:uid="{00000000-0005-0000-0000-000019AE0000}"/>
    <cellStyle name="Percent 2 2 2 2 4 2" xfId="44546" xr:uid="{00000000-0005-0000-0000-00001AAE0000}"/>
    <cellStyle name="Percent 2 2 2 2 4 3" xfId="44547" xr:uid="{00000000-0005-0000-0000-00001BAE0000}"/>
    <cellStyle name="Percent 2 2 2 2 4 4" xfId="44548" xr:uid="{00000000-0005-0000-0000-00001CAE0000}"/>
    <cellStyle name="Percent 2 2 2 2 4 5" xfId="44549" xr:uid="{00000000-0005-0000-0000-00001DAE0000}"/>
    <cellStyle name="Percent 2 2 2 2 5" xfId="44550" xr:uid="{00000000-0005-0000-0000-00001EAE0000}"/>
    <cellStyle name="Percent 2 2 2 2 5 2" xfId="44551" xr:uid="{00000000-0005-0000-0000-00001FAE0000}"/>
    <cellStyle name="Percent 2 2 2 2 5 3" xfId="44552" xr:uid="{00000000-0005-0000-0000-000020AE0000}"/>
    <cellStyle name="Percent 2 2 2 2 5 4" xfId="44553" xr:uid="{00000000-0005-0000-0000-000021AE0000}"/>
    <cellStyle name="Percent 2 2 2 2 6" xfId="44554" xr:uid="{00000000-0005-0000-0000-000022AE0000}"/>
    <cellStyle name="Percent 2 2 2 2 7" xfId="44555" xr:uid="{00000000-0005-0000-0000-000023AE0000}"/>
    <cellStyle name="Percent 2 2 2 2 8" xfId="44556" xr:uid="{00000000-0005-0000-0000-000024AE0000}"/>
    <cellStyle name="Percent 2 2 2 2 9" xfId="44557" xr:uid="{00000000-0005-0000-0000-000025AE0000}"/>
    <cellStyle name="Percent 2 2 2 3" xfId="44558" xr:uid="{00000000-0005-0000-0000-000026AE0000}"/>
    <cellStyle name="Percent 2 2 2 3 2" xfId="44559" xr:uid="{00000000-0005-0000-0000-000027AE0000}"/>
    <cellStyle name="Percent 2 2 2 3 3" xfId="44560" xr:uid="{00000000-0005-0000-0000-000028AE0000}"/>
    <cellStyle name="Percent 2 2 2 3 4" xfId="44561" xr:uid="{00000000-0005-0000-0000-000029AE0000}"/>
    <cellStyle name="Percent 2 2 2 3 5" xfId="44562" xr:uid="{00000000-0005-0000-0000-00002AAE0000}"/>
    <cellStyle name="Percent 2 2 2 4" xfId="44563" xr:uid="{00000000-0005-0000-0000-00002BAE0000}"/>
    <cellStyle name="Percent 2 2 2 4 2" xfId="44564" xr:uid="{00000000-0005-0000-0000-00002CAE0000}"/>
    <cellStyle name="Percent 2 2 2 4 2 2" xfId="44565" xr:uid="{00000000-0005-0000-0000-00002DAE0000}"/>
    <cellStyle name="Percent 2 2 2 4 2 3" xfId="44566" xr:uid="{00000000-0005-0000-0000-00002EAE0000}"/>
    <cellStyle name="Percent 2 2 2 4 2 4" xfId="44567" xr:uid="{00000000-0005-0000-0000-00002FAE0000}"/>
    <cellStyle name="Percent 2 2 2 4 2 5" xfId="44568" xr:uid="{00000000-0005-0000-0000-000030AE0000}"/>
    <cellStyle name="Percent 2 2 2 4 3" xfId="44569" xr:uid="{00000000-0005-0000-0000-000031AE0000}"/>
    <cellStyle name="Percent 2 2 2 4 3 2" xfId="44570" xr:uid="{00000000-0005-0000-0000-000032AE0000}"/>
    <cellStyle name="Percent 2 2 2 4 3 3" xfId="44571" xr:uid="{00000000-0005-0000-0000-000033AE0000}"/>
    <cellStyle name="Percent 2 2 2 4 3 4" xfId="44572" xr:uid="{00000000-0005-0000-0000-000034AE0000}"/>
    <cellStyle name="Percent 2 2 2 4 3 5" xfId="44573" xr:uid="{00000000-0005-0000-0000-000035AE0000}"/>
    <cellStyle name="Percent 2 2 2 4 4" xfId="44574" xr:uid="{00000000-0005-0000-0000-000036AE0000}"/>
    <cellStyle name="Percent 2 2 2 4 5" xfId="44575" xr:uid="{00000000-0005-0000-0000-000037AE0000}"/>
    <cellStyle name="Percent 2 2 2 4 6" xfId="44576" xr:uid="{00000000-0005-0000-0000-000038AE0000}"/>
    <cellStyle name="Percent 2 2 2 4 7" xfId="44577" xr:uid="{00000000-0005-0000-0000-000039AE0000}"/>
    <cellStyle name="Percent 2 2 2 5" xfId="44578" xr:uid="{00000000-0005-0000-0000-00003AAE0000}"/>
    <cellStyle name="Percent 2 2 2 5 2" xfId="44579" xr:uid="{00000000-0005-0000-0000-00003BAE0000}"/>
    <cellStyle name="Percent 2 2 2 5 3" xfId="44580" xr:uid="{00000000-0005-0000-0000-00003CAE0000}"/>
    <cellStyle name="Percent 2 2 2 5 4" xfId="44581" xr:uid="{00000000-0005-0000-0000-00003DAE0000}"/>
    <cellStyle name="Percent 2 2 2 5 5" xfId="44582" xr:uid="{00000000-0005-0000-0000-00003EAE0000}"/>
    <cellStyle name="Percent 2 2 2 6" xfId="44583" xr:uid="{00000000-0005-0000-0000-00003FAE0000}"/>
    <cellStyle name="Percent 2 2 2 6 2" xfId="44584" xr:uid="{00000000-0005-0000-0000-000040AE0000}"/>
    <cellStyle name="Percent 2 2 2 6 3" xfId="44585" xr:uid="{00000000-0005-0000-0000-000041AE0000}"/>
    <cellStyle name="Percent 2 2 2 6 4" xfId="44586" xr:uid="{00000000-0005-0000-0000-000042AE0000}"/>
    <cellStyle name="Percent 2 2 2 7" xfId="44587" xr:uid="{00000000-0005-0000-0000-000043AE0000}"/>
    <cellStyle name="Percent 2 2 2 8" xfId="44588" xr:uid="{00000000-0005-0000-0000-000044AE0000}"/>
    <cellStyle name="Percent 2 2 2 9" xfId="44589" xr:uid="{00000000-0005-0000-0000-000045AE0000}"/>
    <cellStyle name="Percent 2 2 3" xfId="44590" xr:uid="{00000000-0005-0000-0000-000046AE0000}"/>
    <cellStyle name="Percent 2 2 3 2" xfId="44591" xr:uid="{00000000-0005-0000-0000-000047AE0000}"/>
    <cellStyle name="Percent 2 2 3 2 2" xfId="44592" xr:uid="{00000000-0005-0000-0000-000048AE0000}"/>
    <cellStyle name="Percent 2 2 3 2 2 2" xfId="44593" xr:uid="{00000000-0005-0000-0000-000049AE0000}"/>
    <cellStyle name="Percent 2 2 3 2 2 3" xfId="44594" xr:uid="{00000000-0005-0000-0000-00004AAE0000}"/>
    <cellStyle name="Percent 2 2 3 2 2 4" xfId="44595" xr:uid="{00000000-0005-0000-0000-00004BAE0000}"/>
    <cellStyle name="Percent 2 2 3 2 2 5" xfId="44596" xr:uid="{00000000-0005-0000-0000-00004CAE0000}"/>
    <cellStyle name="Percent 2 2 3 2 3" xfId="44597" xr:uid="{00000000-0005-0000-0000-00004DAE0000}"/>
    <cellStyle name="Percent 2 2 3 2 3 2" xfId="44598" xr:uid="{00000000-0005-0000-0000-00004EAE0000}"/>
    <cellStyle name="Percent 2 2 3 2 3 3" xfId="44599" xr:uid="{00000000-0005-0000-0000-00004FAE0000}"/>
    <cellStyle name="Percent 2 2 3 2 3 4" xfId="44600" xr:uid="{00000000-0005-0000-0000-000050AE0000}"/>
    <cellStyle name="Percent 2 2 3 2 3 5" xfId="44601" xr:uid="{00000000-0005-0000-0000-000051AE0000}"/>
    <cellStyle name="Percent 2 2 3 2 4" xfId="44602" xr:uid="{00000000-0005-0000-0000-000052AE0000}"/>
    <cellStyle name="Percent 2 2 3 2 5" xfId="44603" xr:uid="{00000000-0005-0000-0000-000053AE0000}"/>
    <cellStyle name="Percent 2 2 3 2 6" xfId="44604" xr:uid="{00000000-0005-0000-0000-000054AE0000}"/>
    <cellStyle name="Percent 2 2 3 2 7" xfId="44605" xr:uid="{00000000-0005-0000-0000-000055AE0000}"/>
    <cellStyle name="Percent 2 2 3 3" xfId="44606" xr:uid="{00000000-0005-0000-0000-000056AE0000}"/>
    <cellStyle name="Percent 2 2 3 3 2" xfId="44607" xr:uid="{00000000-0005-0000-0000-000057AE0000}"/>
    <cellStyle name="Percent 2 2 3 3 3" xfId="44608" xr:uid="{00000000-0005-0000-0000-000058AE0000}"/>
    <cellStyle name="Percent 2 2 3 3 4" xfId="44609" xr:uid="{00000000-0005-0000-0000-000059AE0000}"/>
    <cellStyle name="Percent 2 2 3 3 5" xfId="44610" xr:uid="{00000000-0005-0000-0000-00005AAE0000}"/>
    <cellStyle name="Percent 2 2 3 4" xfId="44611" xr:uid="{00000000-0005-0000-0000-00005BAE0000}"/>
    <cellStyle name="Percent 2 2 3 4 2" xfId="44612" xr:uid="{00000000-0005-0000-0000-00005CAE0000}"/>
    <cellStyle name="Percent 2 2 3 4 3" xfId="44613" xr:uid="{00000000-0005-0000-0000-00005DAE0000}"/>
    <cellStyle name="Percent 2 2 3 4 4" xfId="44614" xr:uid="{00000000-0005-0000-0000-00005EAE0000}"/>
    <cellStyle name="Percent 2 2 3 4 5" xfId="44615" xr:uid="{00000000-0005-0000-0000-00005FAE0000}"/>
    <cellStyle name="Percent 2 2 3 5" xfId="44616" xr:uid="{00000000-0005-0000-0000-000060AE0000}"/>
    <cellStyle name="Percent 2 2 3 6" xfId="44617" xr:uid="{00000000-0005-0000-0000-000061AE0000}"/>
    <cellStyle name="Percent 2 2 3 7" xfId="44618" xr:uid="{00000000-0005-0000-0000-000062AE0000}"/>
    <cellStyle name="Percent 2 2 3 8" xfId="44619" xr:uid="{00000000-0005-0000-0000-000063AE0000}"/>
    <cellStyle name="Percent 2 2 4" xfId="44620" xr:uid="{00000000-0005-0000-0000-000064AE0000}"/>
    <cellStyle name="Percent 2 2 4 2" xfId="44621" xr:uid="{00000000-0005-0000-0000-000065AE0000}"/>
    <cellStyle name="Percent 2 2 4 2 2" xfId="44622" xr:uid="{00000000-0005-0000-0000-000066AE0000}"/>
    <cellStyle name="Percent 2 2 4 2 3" xfId="44623" xr:uid="{00000000-0005-0000-0000-000067AE0000}"/>
    <cellStyle name="Percent 2 2 4 2 4" xfId="44624" xr:uid="{00000000-0005-0000-0000-000068AE0000}"/>
    <cellStyle name="Percent 2 2 4 2 5" xfId="44625" xr:uid="{00000000-0005-0000-0000-000069AE0000}"/>
    <cellStyle name="Percent 2 2 4 3" xfId="44626" xr:uid="{00000000-0005-0000-0000-00006AAE0000}"/>
    <cellStyle name="Percent 2 2 4 3 2" xfId="44627" xr:uid="{00000000-0005-0000-0000-00006BAE0000}"/>
    <cellStyle name="Percent 2 2 4 3 3" xfId="44628" xr:uid="{00000000-0005-0000-0000-00006CAE0000}"/>
    <cellStyle name="Percent 2 2 4 3 4" xfId="44629" xr:uid="{00000000-0005-0000-0000-00006DAE0000}"/>
    <cellStyle name="Percent 2 2 4 3 5" xfId="44630" xr:uid="{00000000-0005-0000-0000-00006EAE0000}"/>
    <cellStyle name="Percent 2 2 4 4" xfId="44631" xr:uid="{00000000-0005-0000-0000-00006FAE0000}"/>
    <cellStyle name="Percent 2 2 4 5" xfId="44632" xr:uid="{00000000-0005-0000-0000-000070AE0000}"/>
    <cellStyle name="Percent 2 2 4 6" xfId="44633" xr:uid="{00000000-0005-0000-0000-000071AE0000}"/>
    <cellStyle name="Percent 2 2 4 7" xfId="44634" xr:uid="{00000000-0005-0000-0000-000072AE0000}"/>
    <cellStyle name="Percent 2 2 5" xfId="44635" xr:uid="{00000000-0005-0000-0000-000073AE0000}"/>
    <cellStyle name="Percent 2 2 5 2" xfId="44636" xr:uid="{00000000-0005-0000-0000-000074AE0000}"/>
    <cellStyle name="Percent 2 2 5 3" xfId="44637" xr:uid="{00000000-0005-0000-0000-000075AE0000}"/>
    <cellStyle name="Percent 2 2 5 4" xfId="44638" xr:uid="{00000000-0005-0000-0000-000076AE0000}"/>
    <cellStyle name="Percent 2 2 5 5" xfId="44639" xr:uid="{00000000-0005-0000-0000-000077AE0000}"/>
    <cellStyle name="Percent 2 2 6" xfId="44640" xr:uid="{00000000-0005-0000-0000-000078AE0000}"/>
    <cellStyle name="Percent 2 2 6 2" xfId="44641" xr:uid="{00000000-0005-0000-0000-000079AE0000}"/>
    <cellStyle name="Percent 2 2 6 3" xfId="44642" xr:uid="{00000000-0005-0000-0000-00007AAE0000}"/>
    <cellStyle name="Percent 2 2 6 4" xfId="44643" xr:uid="{00000000-0005-0000-0000-00007BAE0000}"/>
    <cellStyle name="Percent 2 2 7" xfId="44644" xr:uid="{00000000-0005-0000-0000-00007CAE0000}"/>
    <cellStyle name="Percent 2 2 8" xfId="44645" xr:uid="{00000000-0005-0000-0000-00007DAE0000}"/>
    <cellStyle name="Percent 2 2 9" xfId="44646" xr:uid="{00000000-0005-0000-0000-00007EAE0000}"/>
    <cellStyle name="Percent 2 3" xfId="44647" xr:uid="{00000000-0005-0000-0000-00007FAE0000}"/>
    <cellStyle name="Percent 2 3 2" xfId="44648" xr:uid="{00000000-0005-0000-0000-000080AE0000}"/>
    <cellStyle name="Percent 2 3 3" xfId="44649" xr:uid="{00000000-0005-0000-0000-000081AE0000}"/>
    <cellStyle name="Percent 2 3 4" xfId="44650" xr:uid="{00000000-0005-0000-0000-000082AE0000}"/>
    <cellStyle name="Percent 2 3 5" xfId="44651" xr:uid="{00000000-0005-0000-0000-000083AE0000}"/>
    <cellStyle name="Percent 2 4" xfId="44652" xr:uid="{00000000-0005-0000-0000-000084AE0000}"/>
    <cellStyle name="Percent 2 4 2" xfId="44653" xr:uid="{00000000-0005-0000-0000-000085AE0000}"/>
    <cellStyle name="Percent 2 4 3" xfId="44654" xr:uid="{00000000-0005-0000-0000-000086AE0000}"/>
    <cellStyle name="Percent 2 4 4" xfId="44655" xr:uid="{00000000-0005-0000-0000-000087AE0000}"/>
    <cellStyle name="Percent 2 4 5" xfId="44656" xr:uid="{00000000-0005-0000-0000-000088AE0000}"/>
    <cellStyle name="Percent 2 5" xfId="44657" xr:uid="{00000000-0005-0000-0000-000089AE0000}"/>
    <cellStyle name="Percent 2 5 2" xfId="44658" xr:uid="{00000000-0005-0000-0000-00008AAE0000}"/>
    <cellStyle name="Percent 2 5 3" xfId="44659" xr:uid="{00000000-0005-0000-0000-00008BAE0000}"/>
    <cellStyle name="Percent 2 5 4" xfId="44660" xr:uid="{00000000-0005-0000-0000-00008CAE0000}"/>
    <cellStyle name="Percent 2 5 5" xfId="44661" xr:uid="{00000000-0005-0000-0000-00008DAE0000}"/>
    <cellStyle name="Percent 2 6" xfId="44662" xr:uid="{00000000-0005-0000-0000-00008EAE0000}"/>
    <cellStyle name="Percent 2 7" xfId="44663" xr:uid="{00000000-0005-0000-0000-00008FAE0000}"/>
    <cellStyle name="Percent 2 8" xfId="44664" xr:uid="{00000000-0005-0000-0000-000090AE0000}"/>
    <cellStyle name="Percent 3" xfId="44665" xr:uid="{00000000-0005-0000-0000-000091AE0000}"/>
    <cellStyle name="Percent 3 2" xfId="44666" xr:uid="{00000000-0005-0000-0000-000092AE0000}"/>
    <cellStyle name="Percent 3 2 2" xfId="44667" xr:uid="{00000000-0005-0000-0000-000093AE0000}"/>
    <cellStyle name="Percent 3 2 3" xfId="44668" xr:uid="{00000000-0005-0000-0000-000094AE0000}"/>
    <cellStyle name="Percent 3 2 4" xfId="44669" xr:uid="{00000000-0005-0000-0000-000095AE0000}"/>
    <cellStyle name="Percent 3 2 5" xfId="44670" xr:uid="{00000000-0005-0000-0000-000096AE0000}"/>
    <cellStyle name="Percent 3 3" xfId="44671" xr:uid="{00000000-0005-0000-0000-000097AE0000}"/>
    <cellStyle name="Percent 3 4" xfId="44672" xr:uid="{00000000-0005-0000-0000-000098AE0000}"/>
    <cellStyle name="Percent 3 5" xfId="44673" xr:uid="{00000000-0005-0000-0000-000099AE0000}"/>
    <cellStyle name="Percent 3 6" xfId="44674" xr:uid="{00000000-0005-0000-0000-00009AAE0000}"/>
    <cellStyle name="Percent 4" xfId="44675" xr:uid="{00000000-0005-0000-0000-00009BAE0000}"/>
    <cellStyle name="Percent 4 2" xfId="44676" xr:uid="{00000000-0005-0000-0000-00009CAE0000}"/>
    <cellStyle name="Percent 4 2 2" xfId="44677" xr:uid="{00000000-0005-0000-0000-00009DAE0000}"/>
    <cellStyle name="Percent 4 2 2 2" xfId="44678" xr:uid="{00000000-0005-0000-0000-00009EAE0000}"/>
    <cellStyle name="Percent 4 2 2 3" xfId="44679" xr:uid="{00000000-0005-0000-0000-00009FAE0000}"/>
    <cellStyle name="Percent 4 2 2 4" xfId="44680" xr:uid="{00000000-0005-0000-0000-0000A0AE0000}"/>
    <cellStyle name="Percent 4 2 2 5" xfId="44681" xr:uid="{00000000-0005-0000-0000-0000A1AE0000}"/>
    <cellStyle name="Percent 4 2 3" xfId="44682" xr:uid="{00000000-0005-0000-0000-0000A2AE0000}"/>
    <cellStyle name="Percent 4 2 4" xfId="44683" xr:uid="{00000000-0005-0000-0000-0000A3AE0000}"/>
    <cellStyle name="Percent 4 2 5" xfId="44684" xr:uid="{00000000-0005-0000-0000-0000A4AE0000}"/>
    <cellStyle name="Percent 4 2 6" xfId="44685" xr:uid="{00000000-0005-0000-0000-0000A5AE0000}"/>
    <cellStyle name="Percent 4 3" xfId="44686" xr:uid="{00000000-0005-0000-0000-0000A6AE0000}"/>
    <cellStyle name="Percent 4 4" xfId="44687" xr:uid="{00000000-0005-0000-0000-0000A7AE0000}"/>
    <cellStyle name="Percent 4 5" xfId="44688" xr:uid="{00000000-0005-0000-0000-0000A8AE0000}"/>
    <cellStyle name="Percent 4 6" xfId="44689" xr:uid="{00000000-0005-0000-0000-0000A9AE0000}"/>
    <cellStyle name="Percent 5" xfId="44690" xr:uid="{00000000-0005-0000-0000-0000AAAE0000}"/>
    <cellStyle name="Percent 5 2" xfId="44691" xr:uid="{00000000-0005-0000-0000-0000ABAE0000}"/>
    <cellStyle name="Percent 5 2 2" xfId="44692" xr:uid="{00000000-0005-0000-0000-0000ACAE0000}"/>
    <cellStyle name="Percent 5 2 3" xfId="44693" xr:uid="{00000000-0005-0000-0000-0000ADAE0000}"/>
    <cellStyle name="Percent 5 2 4" xfId="44694" xr:uid="{00000000-0005-0000-0000-0000AEAE0000}"/>
    <cellStyle name="Percent 5 2 5" xfId="44695" xr:uid="{00000000-0005-0000-0000-0000AFAE0000}"/>
    <cellStyle name="Percent 5 3" xfId="44696" xr:uid="{00000000-0005-0000-0000-0000B0AE0000}"/>
    <cellStyle name="Percent 5 4" xfId="44697" xr:uid="{00000000-0005-0000-0000-0000B1AE0000}"/>
    <cellStyle name="Percent 5 5" xfId="44698" xr:uid="{00000000-0005-0000-0000-0000B2AE0000}"/>
    <cellStyle name="Percent 5 6" xfId="44699" xr:uid="{00000000-0005-0000-0000-0000B3AE0000}"/>
    <cellStyle name="Percent 6" xfId="44700" xr:uid="{00000000-0005-0000-0000-0000B4AE0000}"/>
    <cellStyle name="Percent 6 2" xfId="44701" xr:uid="{00000000-0005-0000-0000-0000B5AE0000}"/>
    <cellStyle name="Percent 6 2 2" xfId="44702" xr:uid="{00000000-0005-0000-0000-0000B6AE0000}"/>
    <cellStyle name="Percent 6 2 3" xfId="44703" xr:uid="{00000000-0005-0000-0000-0000B7AE0000}"/>
    <cellStyle name="Percent 6 2 4" xfId="44704" xr:uid="{00000000-0005-0000-0000-0000B8AE0000}"/>
    <cellStyle name="Percent 6 2 5" xfId="44705" xr:uid="{00000000-0005-0000-0000-0000B9AE0000}"/>
    <cellStyle name="Percent 6 3" xfId="44706" xr:uid="{00000000-0005-0000-0000-0000BAAE0000}"/>
    <cellStyle name="Percent 6 4" xfId="44707" xr:uid="{00000000-0005-0000-0000-0000BBAE0000}"/>
    <cellStyle name="Percent 6 5" xfId="44708" xr:uid="{00000000-0005-0000-0000-0000BCAE0000}"/>
    <cellStyle name="Percent 6 6" xfId="44709" xr:uid="{00000000-0005-0000-0000-0000BDAE0000}"/>
    <cellStyle name="Percent 7" xfId="44710" xr:uid="{00000000-0005-0000-0000-0000BEAE0000}"/>
    <cellStyle name="Percent 7 2" xfId="44711" xr:uid="{00000000-0005-0000-0000-0000BFAE0000}"/>
    <cellStyle name="Percent 7 3" xfId="44712" xr:uid="{00000000-0005-0000-0000-0000C0AE0000}"/>
    <cellStyle name="Percent 7 4" xfId="44713" xr:uid="{00000000-0005-0000-0000-0000C1AE0000}"/>
    <cellStyle name="Percent 7 5" xfId="44714" xr:uid="{00000000-0005-0000-0000-0000C2AE0000}"/>
    <cellStyle name="Percent 8" xfId="44715" xr:uid="{00000000-0005-0000-0000-0000C3AE0000}"/>
    <cellStyle name="Percent 8 10" xfId="44716" xr:uid="{00000000-0005-0000-0000-0000C4AE0000}"/>
    <cellStyle name="Percent 8 2" xfId="44717" xr:uid="{00000000-0005-0000-0000-0000C5AE0000}"/>
    <cellStyle name="Percent 8 2 2" xfId="44718" xr:uid="{00000000-0005-0000-0000-0000C6AE0000}"/>
    <cellStyle name="Percent 8 2 3" xfId="44719" xr:uid="{00000000-0005-0000-0000-0000C7AE0000}"/>
    <cellStyle name="Percent 8 2 4" xfId="44720" xr:uid="{00000000-0005-0000-0000-0000C8AE0000}"/>
    <cellStyle name="Percent 8 2 5" xfId="44721" xr:uid="{00000000-0005-0000-0000-0000C9AE0000}"/>
    <cellStyle name="Percent 8 3" xfId="44722" xr:uid="{00000000-0005-0000-0000-0000CAAE0000}"/>
    <cellStyle name="Percent 8 3 2" xfId="44723" xr:uid="{00000000-0005-0000-0000-0000CBAE0000}"/>
    <cellStyle name="Percent 8 3 3" xfId="44724" xr:uid="{00000000-0005-0000-0000-0000CCAE0000}"/>
    <cellStyle name="Percent 8 3 4" xfId="44725" xr:uid="{00000000-0005-0000-0000-0000CDAE0000}"/>
    <cellStyle name="Percent 8 3 5" xfId="44726" xr:uid="{00000000-0005-0000-0000-0000CEAE0000}"/>
    <cellStyle name="Percent 8 4" xfId="44727" xr:uid="{00000000-0005-0000-0000-0000CFAE0000}"/>
    <cellStyle name="Percent 8 4 2" xfId="44728" xr:uid="{00000000-0005-0000-0000-0000D0AE0000}"/>
    <cellStyle name="Percent 8 4 3" xfId="44729" xr:uid="{00000000-0005-0000-0000-0000D1AE0000}"/>
    <cellStyle name="Percent 8 4 4" xfId="44730" xr:uid="{00000000-0005-0000-0000-0000D2AE0000}"/>
    <cellStyle name="Percent 8 4 5" xfId="44731" xr:uid="{00000000-0005-0000-0000-0000D3AE0000}"/>
    <cellStyle name="Percent 8 5" xfId="44732" xr:uid="{00000000-0005-0000-0000-0000D4AE0000}"/>
    <cellStyle name="Percent 8 5 2" xfId="44733" xr:uid="{00000000-0005-0000-0000-0000D5AE0000}"/>
    <cellStyle name="Percent 8 5 3" xfId="44734" xr:uid="{00000000-0005-0000-0000-0000D6AE0000}"/>
    <cellStyle name="Percent 8 5 4" xfId="44735" xr:uid="{00000000-0005-0000-0000-0000D7AE0000}"/>
    <cellStyle name="Percent 8 5 5" xfId="44736" xr:uid="{00000000-0005-0000-0000-0000D8AE0000}"/>
    <cellStyle name="Percent 8 6" xfId="44737" xr:uid="{00000000-0005-0000-0000-0000D9AE0000}"/>
    <cellStyle name="Percent 8 6 2" xfId="44738" xr:uid="{00000000-0005-0000-0000-0000DAAE0000}"/>
    <cellStyle name="Percent 8 6 3" xfId="44739" xr:uid="{00000000-0005-0000-0000-0000DBAE0000}"/>
    <cellStyle name="Percent 8 6 4" xfId="44740" xr:uid="{00000000-0005-0000-0000-0000DCAE0000}"/>
    <cellStyle name="Percent 8 6 5" xfId="44741" xr:uid="{00000000-0005-0000-0000-0000DDAE0000}"/>
    <cellStyle name="Percent 8 7" xfId="44742" xr:uid="{00000000-0005-0000-0000-0000DEAE0000}"/>
    <cellStyle name="Percent 8 8" xfId="44743" xr:uid="{00000000-0005-0000-0000-0000DFAE0000}"/>
    <cellStyle name="Percent 8 9" xfId="44744" xr:uid="{00000000-0005-0000-0000-0000E0AE0000}"/>
    <cellStyle name="Percent 9" xfId="44745" xr:uid="{00000000-0005-0000-0000-0000E1AE0000}"/>
    <cellStyle name="Percent 9 2" xfId="44746" xr:uid="{00000000-0005-0000-0000-0000E2AE0000}"/>
    <cellStyle name="Percent 9 3" xfId="44747" xr:uid="{00000000-0005-0000-0000-0000E3AE0000}"/>
    <cellStyle name="Percent 9 4" xfId="44748" xr:uid="{00000000-0005-0000-0000-0000E4AE0000}"/>
    <cellStyle name="Percent 9 5" xfId="44749" xr:uid="{00000000-0005-0000-0000-0000E5AE0000}"/>
    <cellStyle name="Style 1" xfId="44750" xr:uid="{00000000-0005-0000-0000-0000E6AE0000}"/>
    <cellStyle name="þ_x001d_ð‡_x000c_éþ÷_x000c_âþU_x0001__x001f__x000f_&quot;_x0007__x0001__x0001_" xfId="44751" xr:uid="{00000000-0005-0000-0000-0000E7AE0000}"/>
    <cellStyle name="þ_x001d_ð‡_x000c_éþ÷_x000c_âþU_x0001__x001f__x000f_&quot;_x000f__x0001__x0001_" xfId="44752" xr:uid="{00000000-0005-0000-0000-0000E8AE0000}"/>
    <cellStyle name="þ_x001d_ð‡_x000c_éþ÷_x000c_âþU_x0001__x001f__x000f_&quot;_x0007__x0001__x0001_ 2" xfId="44753" xr:uid="{00000000-0005-0000-0000-0000E9AE0000}"/>
    <cellStyle name="þ_x001d_ð‡_x000c_éþ÷_x000c_âþU_x0001__x001f__x000f_&quot;_x000f__x0001__x0001_ 2" xfId="44754" xr:uid="{00000000-0005-0000-0000-0000EAAE0000}"/>
    <cellStyle name="þ_x001d_ð‡_x000c_éþ÷_x000c_âþU_x0001__x001f__x000f_&quot;_x0007__x0001__x0001_ 3" xfId="44755" xr:uid="{00000000-0005-0000-0000-0000EBAE0000}"/>
    <cellStyle name="þ_x001d_ð‡_x000c_éþ÷_x000c_âþU_x0001__x001f__x000f_&quot;_x000f__x0001__x0001_ 3" xfId="44756" xr:uid="{00000000-0005-0000-0000-0000ECAE0000}"/>
    <cellStyle name="þ_x001d_ð‡_x000c_éþ÷_x000c_âþU_x0001__x001f__x000f_&quot;_x0007__x0001__x0001_ 4" xfId="44757" xr:uid="{00000000-0005-0000-0000-0000EDAE0000}"/>
    <cellStyle name="þ_x001d_ð‡_x000c_éþ÷_x000c_âþU_x0001__x001f__x000f_&quot;_x000f__x0001__x0001_ 4" xfId="44758" xr:uid="{00000000-0005-0000-0000-0000EEAE0000}"/>
    <cellStyle name="þ_x001d_ð‡_x000c_éþ÷_x000c_âþU_x0001__x001f__x000f_&quot;_x0007__x0001__x0001_ 5" xfId="44759" xr:uid="{00000000-0005-0000-0000-0000EFAE0000}"/>
    <cellStyle name="þ_x001d_ð‡_x000c_éþ÷_x000c_âþU_x0001__x001f__x000f_&quot;_x000f__x0001__x0001_ 5" xfId="44760" xr:uid="{00000000-0005-0000-0000-0000F0AE0000}"/>
    <cellStyle name="þ_x001d_ð‡_x000c_éþ÷_x000c_âþU_x0001__x001f__x000f_&quot;_x0007__x0001__x0001__ACTUAL DISBURSEMENT VRS PROJECTION 2008-2010" xfId="44761" xr:uid="{00000000-0005-0000-0000-0000F1AE0000}"/>
    <cellStyle name="þ_x001d_ð‡_x000c_éþ÷_x000c_âþU_x0001__x001f__x000f_&quot;_x000f__x0001__x0001__ACTUAL DISBURSEMENT VRS PROJECTION 2008-2010" xfId="44762" xr:uid="{00000000-0005-0000-0000-0000F2AE0000}"/>
    <cellStyle name="þ_x001d_ð‡_x000c_éþ÷_x000c_âþU_x0001__x001f__x000f_&quot;_x0007__x0001__x0001__ACTUAL DISBURSEMENT VRS PROJECTION 2008-2010 2" xfId="44763" xr:uid="{00000000-0005-0000-0000-0000F3AE0000}"/>
    <cellStyle name="þ_x001d_ð‡_x000c_éþ÷_x000c_âþU_x0001__x001f__x000f_&quot;_x000f__x0001__x0001__ACTUAL DISBURSEMENT VRS PROJECTION 2008-2010 2" xfId="44764" xr:uid="{00000000-0005-0000-0000-0000F4AE0000}"/>
    <cellStyle name="þ_x001d_ð‡_x000c_éþ÷_x000c_âþU_x0001__x001f__x000f_&quot;_x0007__x0001__x0001__ACTUAL DISBURSEMENT VRS PROJECTION 2008-2010 3" xfId="44765" xr:uid="{00000000-0005-0000-0000-0000F5AE0000}"/>
    <cellStyle name="þ_x001d_ð‡_x000c_éþ÷_x000c_âþU_x0001__x001f__x000f_&quot;_x000f__x0001__x0001__ACTUAL DISBURSEMENT VRS PROJECTION 2008-2010 3" xfId="44766" xr:uid="{00000000-0005-0000-0000-0000F6AE0000}"/>
    <cellStyle name="þ_x001d_ð‡_x000c_éþ÷_x000c_âþU_x0001__x001f__x000f_&quot;_x0007__x0001__x0001__ACTUAL DISBURSEMENT VRS PROJECTION 2008-2010 4" xfId="44767" xr:uid="{00000000-0005-0000-0000-0000F7AE0000}"/>
    <cellStyle name="þ_x001d_ð‡_x000c_éþ÷_x000c_âþU_x0001__x001f__x000f_&quot;_x000f__x0001__x0001__ACTUAL DISBURSEMENT VRS PROJECTION 2008-2010 4" xfId="44768" xr:uid="{00000000-0005-0000-0000-0000F8AE0000}"/>
    <cellStyle name="þ_x001d_ð‡_x000c_éþ÷_x000c_âþU_x0001__x001f__x000f_&quot;_x0007__x0001__x0001__ACTUAL DISBURSEMENT VRS PROJECTION 2008-2010 5" xfId="44769" xr:uid="{00000000-0005-0000-0000-0000F9AE0000}"/>
    <cellStyle name="þ_x001d_ð‡_x000c_éþ÷_x000c_âþU_x0001__x001f__x000f_&quot;_x000f__x0001__x0001__ACTUAL DISBURSEMENT VRS PROJECTION 2008-2010 5" xfId="44770" xr:uid="{00000000-0005-0000-0000-0000FAAE0000}"/>
    <cellStyle name="þ_x001d_ð‡_x000c_éþ÷_x000c_âþU_x0001__x001f__x000f_&quot;_x0007__x0001__x0001__allocation yaa" xfId="44771" xr:uid="{00000000-0005-0000-0000-0000FBAE0000}"/>
    <cellStyle name="þ_x001d_ð‡_x000c_éþ÷_x000c_âþU_x0001__x001f__x000f_&quot;_x000f__x0001__x0001__allocation yaa" xfId="44772" xr:uid="{00000000-0005-0000-0000-0000FCAE0000}"/>
    <cellStyle name="þ_x001d_ð‡_x000c_éþ÷_x000c_âþU_x0001__x001f__x000f_&quot;_x0007__x0001__x0001__allocation yaa 2" xfId="44773" xr:uid="{00000000-0005-0000-0000-0000FDAE0000}"/>
    <cellStyle name="þ_x001d_ð‡_x000c_éþ÷_x000c_âþU_x0001__x001f__x000f_&quot;_x000f__x0001__x0001__allocation yaa 2" xfId="44774" xr:uid="{00000000-0005-0000-0000-0000FEAE0000}"/>
    <cellStyle name="þ_x001d_ð‡_x000c_éþ÷_x000c_âþU_x0001__x001f__x000f_&quot;_x0007__x0001__x0001__allocation yaa 3" xfId="44775" xr:uid="{00000000-0005-0000-0000-0000FFAE0000}"/>
    <cellStyle name="þ_x001d_ð‡_x000c_éþ÷_x000c_âþU_x0001__x001f__x000f_&quot;_x000f__x0001__x0001__allocation yaa 3" xfId="44776" xr:uid="{00000000-0005-0000-0000-000000AF0000}"/>
    <cellStyle name="þ_x001d_ð‡_x000c_éþ÷_x000c_âþU_x0001__x001f__x000f_&quot;_x0007__x0001__x0001__allocation yaa 4" xfId="44777" xr:uid="{00000000-0005-0000-0000-000001AF0000}"/>
    <cellStyle name="þ_x001d_ð‡_x000c_éþ÷_x000c_âþU_x0001__x001f__x000f_&quot;_x000f__x0001__x0001__allocation yaa 4" xfId="44778" xr:uid="{00000000-0005-0000-0000-000002AF0000}"/>
    <cellStyle name="þ_x001d_ð‡_x000c_éþ÷_x000c_âþU_x0001__x001f__x000f_&quot;_x0007__x0001__x0001__allocation yaa 5" xfId="44779" xr:uid="{00000000-0005-0000-0000-000003AF0000}"/>
    <cellStyle name="þ_x001d_ð‡_x000c_éþ÷_x000c_âþU_x0001__x001f__x000f_&quot;_x000f__x0001__x0001__allocation yaa 5" xfId="44780" xr:uid="{00000000-0005-0000-0000-000004AF0000}"/>
    <cellStyle name="þ_x001d_ð‡_x000c_éþ÷_x000c_âþU_x0001__x001f__x000f_&quot;_x0007__x0001__x0001__allocation yaa_ADMD budget appendices 19-03-09" xfId="44781" xr:uid="{00000000-0005-0000-0000-000005AF0000}"/>
    <cellStyle name="þ_x001d_ð‡_x000c_éþ÷_x000c_âþU_x0001__x001f__x000f_&quot;_x000f__x0001__x0001__allocation yaa_ADMD budget appendices 19-03-09" xfId="44782" xr:uid="{00000000-0005-0000-0000-000006AF0000}"/>
    <cellStyle name="þ_x001d_ð‡_x000c_éþ÷_x000c_âþU_x0001__x001f__x000f_&quot;_x0007__x0001__x0001__allocation yaa_ADMD budget appendices 19-03-09 2" xfId="44783" xr:uid="{00000000-0005-0000-0000-000007AF0000}"/>
    <cellStyle name="þ_x001d_ð‡_x000c_éþ÷_x000c_âþU_x0001__x001f__x000f_&quot;_x000f__x0001__x0001__allocation yaa_ADMD budget appendices 19-03-09 2" xfId="44784" xr:uid="{00000000-0005-0000-0000-000008AF0000}"/>
    <cellStyle name="þ_x001d_ð‡_x000c_éþ÷_x000c_âþU_x0001__x001f__x000f_&quot;_x0007__x0001__x0001__allocation yaa_ADMD budget appendices 19-03-09 3" xfId="44785" xr:uid="{00000000-0005-0000-0000-000009AF0000}"/>
    <cellStyle name="þ_x001d_ð‡_x000c_éþ÷_x000c_âþU_x0001__x001f__x000f_&quot;_x000f__x0001__x0001__allocation yaa_ADMD budget appendices 19-03-09 3" xfId="44786" xr:uid="{00000000-0005-0000-0000-00000AAF0000}"/>
    <cellStyle name="þ_x001d_ð‡_x000c_éþ÷_x000c_âþU_x0001__x001f__x000f_&quot;_x0007__x0001__x0001__allocation yaa_ADMD budget appendices 19-03-09 4" xfId="44787" xr:uid="{00000000-0005-0000-0000-00000BAF0000}"/>
    <cellStyle name="þ_x001d_ð‡_x000c_éþ÷_x000c_âþU_x0001__x001f__x000f_&quot;_x000f__x0001__x0001__allocation yaa_ADMD budget appendices 19-03-09 4" xfId="44788" xr:uid="{00000000-0005-0000-0000-00000CAF0000}"/>
    <cellStyle name="þ_x001d_ð‡_x000c_éþ÷_x000c_âþU_x0001__x001f__x000f_&quot;_x0007__x0001__x0001__allocation yaa_ADMD budget appendices 19-03-09 5" xfId="44789" xr:uid="{00000000-0005-0000-0000-00000DAF0000}"/>
    <cellStyle name="þ_x001d_ð‡_x000c_éþ÷_x000c_âþU_x0001__x001f__x000f_&quot;_x000f__x0001__x0001__allocation yaa_ADMD budget appendices 19-03-09 5" xfId="44790" xr:uid="{00000000-0005-0000-0000-00000EAF0000}"/>
    <cellStyle name="þ_x001d_ð‡_x000c_éþ÷_x000c_âþU_x0001__x001f__x000f_&quot;_x0007__x0001__x0001__budget appendices 09-11-07" xfId="44791" xr:uid="{00000000-0005-0000-0000-00000FAF0000}"/>
    <cellStyle name="þ_x001d_ð‡_x000c_éþ÷_x000c_âþU_x0001__x001f__x000f_&quot;_x000f__x0001__x0001__budget appendices 09-11-07" xfId="44792" xr:uid="{00000000-0005-0000-0000-000010AF0000}"/>
    <cellStyle name="þ_x001d_ð‡_x000c_éþ÷_x000c_âþU_x0001__x001f__x000f_&quot;_x0007__x0001__x0001__budget appendices 09-11-07 2" xfId="44793" xr:uid="{00000000-0005-0000-0000-000011AF0000}"/>
    <cellStyle name="þ_x001d_ð‡_x000c_éþ÷_x000c_âþU_x0001__x001f__x000f_&quot;_x000f__x0001__x0001__budget appendices 09-11-07 2" xfId="44794" xr:uid="{00000000-0005-0000-0000-000012AF0000}"/>
    <cellStyle name="þ_x001d_ð‡_x000c_éþ÷_x000c_âþU_x0001__x001f__x000f_&quot;_x0007__x0001__x0001__budget appendices 09-11-07 3" xfId="44795" xr:uid="{00000000-0005-0000-0000-000013AF0000}"/>
    <cellStyle name="þ_x001d_ð‡_x000c_éþ÷_x000c_âþU_x0001__x001f__x000f_&quot;_x000f__x0001__x0001__budget appendices 09-11-07 3" xfId="44796" xr:uid="{00000000-0005-0000-0000-000014AF0000}"/>
    <cellStyle name="þ_x001d_ð‡_x000c_éþ÷_x000c_âþU_x0001__x001f__x000f_&quot;_x0007__x0001__x0001__budget appendices 09-11-07 4" xfId="44797" xr:uid="{00000000-0005-0000-0000-000015AF0000}"/>
    <cellStyle name="þ_x001d_ð‡_x000c_éþ÷_x000c_âþU_x0001__x001f__x000f_&quot;_x000f__x0001__x0001__budget appendices 09-11-07 4" xfId="44798" xr:uid="{00000000-0005-0000-0000-000016AF0000}"/>
    <cellStyle name="þ_x001d_ð‡_x000c_éþ÷_x000c_âþU_x0001__x001f__x000f_&quot;_x0007__x0001__x0001__budget appendices 09-11-07 5" xfId="44799" xr:uid="{00000000-0005-0000-0000-000017AF0000}"/>
    <cellStyle name="þ_x001d_ð‡_x000c_éþ÷_x000c_âþU_x0001__x001f__x000f_&quot;_x000f__x0001__x0001__budget appendices 09-11-07 5" xfId="44800" xr:uid="{00000000-0005-0000-0000-000018AF0000}"/>
    <cellStyle name="þ_x001d_ð‡_x000c_éþ÷_x000c_âþU_x0001__x001f__x000f_&quot;_x0007__x0001__x0001__Budget Data 04-11-07  Revised Stock" xfId="44801" xr:uid="{00000000-0005-0000-0000-000019AF0000}"/>
    <cellStyle name="þ_x001d_ð‡_x000c_éþ÷_x000c_âþU_x0001__x001f__x000f_&quot;_x000f__x0001__x0001__Budget Data 04-11-07  Revised Stock" xfId="44802" xr:uid="{00000000-0005-0000-0000-00001AAF0000}"/>
    <cellStyle name="þ_x001d_ð‡_x000c_éþ÷_x000c_âþU_x0001__x001f__x000f_&quot;_x0007__x0001__x0001__Statistical Bulletin" xfId="44803" xr:uid="{00000000-0005-0000-0000-00001BAF0000}"/>
    <cellStyle name="þ_x001d_ð‡_x000c_éþ÷_x000c_âþU_x0001__x001f__x000f_&quot;_x000f__x0001__x0001__Statistical Bulletin" xfId="44804" xr:uid="{00000000-0005-0000-0000-00001CAF0000}"/>
    <cellStyle name="Title" xfId="2" builtinId="15" customBuiltin="1"/>
    <cellStyle name="Title 2" xfId="44805" xr:uid="{00000000-0005-0000-0000-00001EAF0000}"/>
    <cellStyle name="Title 2 2" xfId="44806" xr:uid="{00000000-0005-0000-0000-00001FAF0000}"/>
    <cellStyle name="Title 2 3" xfId="44807" xr:uid="{00000000-0005-0000-0000-000020AF0000}"/>
    <cellStyle name="Title 2 4" xfId="44808" xr:uid="{00000000-0005-0000-0000-000021AF0000}"/>
    <cellStyle name="Title 2 5" xfId="44809" xr:uid="{00000000-0005-0000-0000-000022AF0000}"/>
    <cellStyle name="Title 3" xfId="44810" xr:uid="{00000000-0005-0000-0000-000023AF0000}"/>
    <cellStyle name="Total" xfId="18" builtinId="25" customBuiltin="1"/>
    <cellStyle name="Total 2" xfId="44811" xr:uid="{00000000-0005-0000-0000-000025AF0000}"/>
    <cellStyle name="Total 2 2" xfId="44812" xr:uid="{00000000-0005-0000-0000-000026AF0000}"/>
    <cellStyle name="Total 2 2 2" xfId="44813" xr:uid="{00000000-0005-0000-0000-000027AF0000}"/>
    <cellStyle name="Total 2 2 3" xfId="44814" xr:uid="{00000000-0005-0000-0000-000028AF0000}"/>
    <cellStyle name="Total 2 2 4" xfId="44815" xr:uid="{00000000-0005-0000-0000-000029AF0000}"/>
    <cellStyle name="Total 2 2 5" xfId="44816" xr:uid="{00000000-0005-0000-0000-00002AAF0000}"/>
    <cellStyle name="Total 2 3" xfId="44817" xr:uid="{00000000-0005-0000-0000-00002BAF0000}"/>
    <cellStyle name="Total 2 3 2" xfId="44818" xr:uid="{00000000-0005-0000-0000-00002CAF0000}"/>
    <cellStyle name="Total 2 3 3" xfId="44819" xr:uid="{00000000-0005-0000-0000-00002DAF0000}"/>
    <cellStyle name="Total 2 3 4" xfId="44820" xr:uid="{00000000-0005-0000-0000-00002EAF0000}"/>
    <cellStyle name="Total 2 3 5" xfId="44821" xr:uid="{00000000-0005-0000-0000-00002FAF0000}"/>
    <cellStyle name="Total 2 4" xfId="44822" xr:uid="{00000000-0005-0000-0000-000030AF0000}"/>
    <cellStyle name="Total 2 4 2" xfId="44823" xr:uid="{00000000-0005-0000-0000-000031AF0000}"/>
    <cellStyle name="Total 2 4 3" xfId="44824" xr:uid="{00000000-0005-0000-0000-000032AF0000}"/>
    <cellStyle name="Total 2 4 4" xfId="44825" xr:uid="{00000000-0005-0000-0000-000033AF0000}"/>
    <cellStyle name="Total 2 4 5" xfId="44826" xr:uid="{00000000-0005-0000-0000-000034AF0000}"/>
    <cellStyle name="Total 2 5" xfId="44827" xr:uid="{00000000-0005-0000-0000-000035AF0000}"/>
    <cellStyle name="Total 2 5 2" xfId="44828" xr:uid="{00000000-0005-0000-0000-000036AF0000}"/>
    <cellStyle name="Total 2 5 3" xfId="44829" xr:uid="{00000000-0005-0000-0000-000037AF0000}"/>
    <cellStyle name="Total 2 5 4" xfId="44830" xr:uid="{00000000-0005-0000-0000-000038AF0000}"/>
    <cellStyle name="Total 2 5 5" xfId="44831" xr:uid="{00000000-0005-0000-0000-000039AF0000}"/>
    <cellStyle name="Total 2 6" xfId="44832" xr:uid="{00000000-0005-0000-0000-00003AAF0000}"/>
    <cellStyle name="Total 2 7" xfId="44833" xr:uid="{00000000-0005-0000-0000-00003BAF0000}"/>
    <cellStyle name="Total 2 8" xfId="44834" xr:uid="{00000000-0005-0000-0000-00003CAF0000}"/>
    <cellStyle name="Total 2 9" xfId="44835" xr:uid="{00000000-0005-0000-0000-00003DAF0000}"/>
    <cellStyle name="Total 3" xfId="44836" xr:uid="{00000000-0005-0000-0000-00003EAF0000}"/>
    <cellStyle name="Warning Text" xfId="15" builtinId="11" customBuiltin="1"/>
    <cellStyle name="Warning Text 2" xfId="44837" xr:uid="{00000000-0005-0000-0000-000040AF0000}"/>
    <cellStyle name="Warning Text 2 2" xfId="44838" xr:uid="{00000000-0005-0000-0000-000041AF0000}"/>
    <cellStyle name="Warning Text 2 3" xfId="44839" xr:uid="{00000000-0005-0000-0000-000042AF0000}"/>
    <cellStyle name="Warning Text 2 4" xfId="44840" xr:uid="{00000000-0005-0000-0000-000043AF0000}"/>
    <cellStyle name="Warning Text 2 5" xfId="44841" xr:uid="{00000000-0005-0000-0000-000044AF0000}"/>
    <cellStyle name="Warning Text 3" xfId="44842" xr:uid="{00000000-0005-0000-0000-000045AF0000}"/>
  </cellStyles>
  <dxfs count="0"/>
  <tableStyles count="0" defaultTableStyle="TableStyleMedium2" defaultPivotStyle="PivotStyleLight16"/>
  <colors>
    <mruColors>
      <color rgb="FF83C5D7"/>
      <color rgb="FFFFFFFF"/>
      <color rgb="FFC9C9FF"/>
      <color rgb="FF256475"/>
      <color rgb="FF190A4E"/>
      <color rgb="FFE8D6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2.xml"/><Relationship Id="rId55" Type="http://schemas.openxmlformats.org/officeDocument/2006/relationships/externalLink" Target="externalLinks/externalLink7.xml"/><Relationship Id="rId63" Type="http://schemas.openxmlformats.org/officeDocument/2006/relationships/externalLink" Target="externalLinks/externalLink15.xml"/><Relationship Id="rId68" Type="http://schemas.openxmlformats.org/officeDocument/2006/relationships/externalLink" Target="externalLinks/externalLink20.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5.xml"/><Relationship Id="rId58" Type="http://schemas.openxmlformats.org/officeDocument/2006/relationships/externalLink" Target="externalLinks/externalLink10.xml"/><Relationship Id="rId66"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externalLink" Target="externalLinks/externalLink9.xml"/><Relationship Id="rId61"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4.xml"/><Relationship Id="rId60" Type="http://schemas.openxmlformats.org/officeDocument/2006/relationships/externalLink" Target="externalLinks/externalLink12.xml"/><Relationship Id="rId65"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8.xml"/><Relationship Id="rId64" Type="http://schemas.openxmlformats.org/officeDocument/2006/relationships/externalLink" Target="externalLinks/externalLink16.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3.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1.xml"/><Relationship Id="rId67" Type="http://schemas.openxmlformats.org/officeDocument/2006/relationships/externalLink" Target="externalLinks/externalLink1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6.xml"/><Relationship Id="rId62" Type="http://schemas.openxmlformats.org/officeDocument/2006/relationships/externalLink" Target="externalLinks/externalLink14.xml"/><Relationship Id="rId7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241935</xdr:colOff>
      <xdr:row>6</xdr:row>
      <xdr:rowOff>4534535</xdr:rowOff>
    </xdr:to>
    <xdr:grpSp>
      <xdr:nvGrpSpPr>
        <xdr:cNvPr id="2" name="Group 1">
          <a:extLst>
            <a:ext uri="{FF2B5EF4-FFF2-40B4-BE49-F238E27FC236}">
              <a16:creationId xmlns:a16="http://schemas.microsoft.com/office/drawing/2014/main" id="{72FACFD7-0E1C-4A17-B0E9-C152DCD4DF1E}"/>
            </a:ext>
          </a:extLst>
        </xdr:cNvPr>
        <xdr:cNvGrpSpPr/>
      </xdr:nvGrpSpPr>
      <xdr:grpSpPr>
        <a:xfrm>
          <a:off x="0" y="0"/>
          <a:ext cx="15794355" cy="3261995"/>
          <a:chOff x="0" y="0"/>
          <a:chExt cx="7557434" cy="10691999"/>
        </a:xfrm>
      </xdr:grpSpPr>
      <xdr:sp macro="" textlink="">
        <xdr:nvSpPr>
          <xdr:cNvPr id="3" name="Shape 239049">
            <a:extLst>
              <a:ext uri="{FF2B5EF4-FFF2-40B4-BE49-F238E27FC236}">
                <a16:creationId xmlns:a16="http://schemas.microsoft.com/office/drawing/2014/main" id="{FA9ECEB6-755C-4BE9-882D-0FD7EDACEBD8}"/>
              </a:ext>
            </a:extLst>
          </xdr:cNvPr>
          <xdr:cNvSpPr/>
        </xdr:nvSpPr>
        <xdr:spPr>
          <a:xfrm>
            <a:off x="0" y="191"/>
            <a:ext cx="7557434" cy="10691809"/>
          </a:xfrm>
          <a:custGeom>
            <a:avLst/>
            <a:gdLst/>
            <a:ahLst/>
            <a:cxnLst/>
            <a:rect l="0" t="0" r="0" b="0"/>
            <a:pathLst>
              <a:path w="7557434" h="10691809">
                <a:moveTo>
                  <a:pt x="0" y="0"/>
                </a:moveTo>
                <a:lnTo>
                  <a:pt x="7557434" y="0"/>
                </a:lnTo>
                <a:lnTo>
                  <a:pt x="7557434" y="10691809"/>
                </a:lnTo>
                <a:lnTo>
                  <a:pt x="0" y="10691809"/>
                </a:lnTo>
                <a:lnTo>
                  <a:pt x="0" y="0"/>
                </a:lnTo>
              </a:path>
            </a:pathLst>
          </a:custGeom>
          <a:ln w="0" cap="flat">
            <a:miter lim="127000"/>
          </a:ln>
        </xdr:spPr>
        <xdr:style>
          <a:lnRef idx="0">
            <a:srgbClr val="000000">
              <a:alpha val="0"/>
            </a:srgbClr>
          </a:lnRef>
          <a:fillRef idx="1">
            <a:srgbClr val="12524B"/>
          </a:fillRef>
          <a:effectRef idx="0">
            <a:scrgbClr r="0" g="0" b="0"/>
          </a:effectRef>
          <a:fontRef idx="none"/>
        </xdr:style>
        <xdr:txBody>
          <a:bodyPr/>
          <a:lstStyle/>
          <a:p>
            <a:endParaRPr lang="en-GH"/>
          </a:p>
        </xdr:txBody>
      </xdr:sp>
      <xdr:sp macro="" textlink="">
        <xdr:nvSpPr>
          <xdr:cNvPr id="4" name="Shape 7">
            <a:extLst>
              <a:ext uri="{FF2B5EF4-FFF2-40B4-BE49-F238E27FC236}">
                <a16:creationId xmlns:a16="http://schemas.microsoft.com/office/drawing/2014/main" id="{572DE030-1F21-45B3-9F30-E211C2118A9B}"/>
              </a:ext>
            </a:extLst>
          </xdr:cNvPr>
          <xdr:cNvSpPr/>
        </xdr:nvSpPr>
        <xdr:spPr>
          <a:xfrm>
            <a:off x="0" y="3157549"/>
            <a:ext cx="6865229" cy="7001600"/>
          </a:xfrm>
          <a:custGeom>
            <a:avLst/>
            <a:gdLst/>
            <a:ahLst/>
            <a:cxnLst/>
            <a:rect l="0" t="0" r="0" b="0"/>
            <a:pathLst>
              <a:path w="6865229" h="7001600">
                <a:moveTo>
                  <a:pt x="3364431" y="0"/>
                </a:moveTo>
                <a:cubicBezTo>
                  <a:pt x="5297869" y="0"/>
                  <a:pt x="6865229" y="1567360"/>
                  <a:pt x="6865229" y="3500802"/>
                </a:cubicBezTo>
                <a:cubicBezTo>
                  <a:pt x="6865229" y="5434239"/>
                  <a:pt x="5297869" y="7001600"/>
                  <a:pt x="3364431" y="7001600"/>
                </a:cubicBezTo>
                <a:cubicBezTo>
                  <a:pt x="1793509" y="7001600"/>
                  <a:pt x="464259" y="5966897"/>
                  <a:pt x="21018" y="4541832"/>
                </a:cubicBezTo>
                <a:lnTo>
                  <a:pt x="0" y="4467818"/>
                </a:lnTo>
                <a:lnTo>
                  <a:pt x="0" y="2533784"/>
                </a:lnTo>
                <a:lnTo>
                  <a:pt x="21018" y="2459770"/>
                </a:lnTo>
                <a:cubicBezTo>
                  <a:pt x="464259" y="1034703"/>
                  <a:pt x="1793509" y="0"/>
                  <a:pt x="3364431" y="0"/>
                </a:cubicBezTo>
                <a:close/>
              </a:path>
            </a:pathLst>
          </a:custGeom>
          <a:ln w="0" cap="flat">
            <a:miter lim="127000"/>
          </a:ln>
        </xdr:spPr>
        <xdr:style>
          <a:lnRef idx="0">
            <a:srgbClr val="000000">
              <a:alpha val="0"/>
            </a:srgbClr>
          </a:lnRef>
          <a:fillRef idx="1">
            <a:srgbClr val="00A859"/>
          </a:fillRef>
          <a:effectRef idx="0">
            <a:scrgbClr r="0" g="0" b="0"/>
          </a:effectRef>
          <a:fontRef idx="none"/>
        </xdr:style>
        <xdr:txBody>
          <a:bodyPr/>
          <a:lstStyle/>
          <a:p>
            <a:endParaRPr lang="en-GH"/>
          </a:p>
        </xdr:txBody>
      </xdr:sp>
      <xdr:sp macro="" textlink="">
        <xdr:nvSpPr>
          <xdr:cNvPr id="5" name="Shape 239050">
            <a:extLst>
              <a:ext uri="{FF2B5EF4-FFF2-40B4-BE49-F238E27FC236}">
                <a16:creationId xmlns:a16="http://schemas.microsoft.com/office/drawing/2014/main" id="{0E2E0002-2AD9-4C54-8971-AA75D6CAE945}"/>
              </a:ext>
            </a:extLst>
          </xdr:cNvPr>
          <xdr:cNvSpPr/>
        </xdr:nvSpPr>
        <xdr:spPr>
          <a:xfrm>
            <a:off x="0" y="7260333"/>
            <a:ext cx="7557434" cy="3431667"/>
          </a:xfrm>
          <a:custGeom>
            <a:avLst/>
            <a:gdLst/>
            <a:ahLst/>
            <a:cxnLst/>
            <a:rect l="0" t="0" r="0" b="0"/>
            <a:pathLst>
              <a:path w="7557434" h="3431667">
                <a:moveTo>
                  <a:pt x="0" y="0"/>
                </a:moveTo>
                <a:lnTo>
                  <a:pt x="7557434" y="0"/>
                </a:lnTo>
                <a:lnTo>
                  <a:pt x="7557434" y="3431667"/>
                </a:lnTo>
                <a:lnTo>
                  <a:pt x="0" y="3431667"/>
                </a:lnTo>
                <a:lnTo>
                  <a:pt x="0" y="0"/>
                </a:lnTo>
              </a:path>
            </a:pathLst>
          </a:custGeom>
          <a:ln w="0" cap="flat">
            <a:miter lim="127000"/>
          </a:ln>
        </xdr:spPr>
        <xdr:style>
          <a:lnRef idx="0">
            <a:srgbClr val="000000">
              <a:alpha val="0"/>
            </a:srgbClr>
          </a:lnRef>
          <a:fillRef idx="1">
            <a:srgbClr val="00A859"/>
          </a:fillRef>
          <a:effectRef idx="0">
            <a:scrgbClr r="0" g="0" b="0"/>
          </a:effectRef>
          <a:fontRef idx="none"/>
        </xdr:style>
        <xdr:txBody>
          <a:bodyPr/>
          <a:lstStyle/>
          <a:p>
            <a:endParaRPr lang="en-GH"/>
          </a:p>
        </xdr:txBody>
      </xdr:sp>
      <xdr:pic>
        <xdr:nvPicPr>
          <xdr:cNvPr id="6" name="Picture 5">
            <a:extLst>
              <a:ext uri="{FF2B5EF4-FFF2-40B4-BE49-F238E27FC236}">
                <a16:creationId xmlns:a16="http://schemas.microsoft.com/office/drawing/2014/main" id="{FBAF3269-C273-4CBD-AF8E-9DA5C2A25DBF}"/>
              </a:ext>
            </a:extLst>
          </xdr:cNvPr>
          <xdr:cNvPicPr/>
        </xdr:nvPicPr>
        <xdr:blipFill>
          <a:blip xmlns:r="http://schemas.openxmlformats.org/officeDocument/2006/relationships" r:embed="rId1"/>
          <a:stretch>
            <a:fillRect/>
          </a:stretch>
        </xdr:blipFill>
        <xdr:spPr>
          <a:xfrm>
            <a:off x="0" y="7257288"/>
            <a:ext cx="7543800" cy="3407664"/>
          </a:xfrm>
          <a:prstGeom prst="rect">
            <a:avLst/>
          </a:prstGeom>
        </xdr:spPr>
      </xdr:pic>
      <xdr:pic>
        <xdr:nvPicPr>
          <xdr:cNvPr id="7" name="Picture 6">
            <a:extLst>
              <a:ext uri="{FF2B5EF4-FFF2-40B4-BE49-F238E27FC236}">
                <a16:creationId xmlns:a16="http://schemas.microsoft.com/office/drawing/2014/main" id="{8A1779AD-8629-44FF-926A-42F5E6752F88}"/>
              </a:ext>
            </a:extLst>
          </xdr:cNvPr>
          <xdr:cNvPicPr/>
        </xdr:nvPicPr>
        <xdr:blipFill>
          <a:blip xmlns:r="http://schemas.openxmlformats.org/officeDocument/2006/relationships" r:embed="rId2"/>
          <a:stretch>
            <a:fillRect/>
          </a:stretch>
        </xdr:blipFill>
        <xdr:spPr>
          <a:xfrm>
            <a:off x="2612136" y="0"/>
            <a:ext cx="24384" cy="7455409"/>
          </a:xfrm>
          <a:prstGeom prst="rect">
            <a:avLst/>
          </a:prstGeom>
        </xdr:spPr>
      </xdr:pic>
      <xdr:sp macro="" textlink="">
        <xdr:nvSpPr>
          <xdr:cNvPr id="8" name="Shape 13">
            <a:extLst>
              <a:ext uri="{FF2B5EF4-FFF2-40B4-BE49-F238E27FC236}">
                <a16:creationId xmlns:a16="http://schemas.microsoft.com/office/drawing/2014/main" id="{CDBEA2C8-D147-46AF-9A7B-A55B9835E0C3}"/>
              </a:ext>
            </a:extLst>
          </xdr:cNvPr>
          <xdr:cNvSpPr/>
        </xdr:nvSpPr>
        <xdr:spPr>
          <a:xfrm>
            <a:off x="916380" y="4214228"/>
            <a:ext cx="4886860" cy="4894679"/>
          </a:xfrm>
          <a:custGeom>
            <a:avLst/>
            <a:gdLst/>
            <a:ahLst/>
            <a:cxnLst/>
            <a:rect l="0" t="0" r="0" b="0"/>
            <a:pathLst>
              <a:path w="4886860" h="4894679">
                <a:moveTo>
                  <a:pt x="2484580" y="0"/>
                </a:moveTo>
                <a:cubicBezTo>
                  <a:pt x="2705221" y="0"/>
                  <a:pt x="2931009" y="37350"/>
                  <a:pt x="3136774" y="98669"/>
                </a:cubicBezTo>
                <a:cubicBezTo>
                  <a:pt x="3231421" y="126879"/>
                  <a:pt x="3321554" y="159776"/>
                  <a:pt x="3412238" y="198634"/>
                </a:cubicBezTo>
                <a:cubicBezTo>
                  <a:pt x="3430721" y="206554"/>
                  <a:pt x="3444343" y="213524"/>
                  <a:pt x="3462984" y="221218"/>
                </a:cubicBezTo>
                <a:cubicBezTo>
                  <a:pt x="3520844" y="245096"/>
                  <a:pt x="3605984" y="290625"/>
                  <a:pt x="3660174" y="323201"/>
                </a:cubicBezTo>
                <a:cubicBezTo>
                  <a:pt x="3692196" y="342450"/>
                  <a:pt x="3722415" y="358754"/>
                  <a:pt x="3753439" y="379519"/>
                </a:cubicBezTo>
                <a:cubicBezTo>
                  <a:pt x="3769787" y="390464"/>
                  <a:pt x="3783385" y="398538"/>
                  <a:pt x="3799775" y="409443"/>
                </a:cubicBezTo>
                <a:cubicBezTo>
                  <a:pt x="3851035" y="443560"/>
                  <a:pt x="3925963" y="495335"/>
                  <a:pt x="3972301" y="536091"/>
                </a:cubicBezTo>
                <a:lnTo>
                  <a:pt x="4168891" y="712001"/>
                </a:lnTo>
                <a:cubicBezTo>
                  <a:pt x="4318197" y="861308"/>
                  <a:pt x="4456148" y="1034712"/>
                  <a:pt x="4560285" y="1221059"/>
                </a:cubicBezTo>
                <a:lnTo>
                  <a:pt x="4587718" y="1269883"/>
                </a:lnTo>
                <a:cubicBezTo>
                  <a:pt x="4596862" y="1285697"/>
                  <a:pt x="4603633" y="1301081"/>
                  <a:pt x="4613044" y="1317885"/>
                </a:cubicBezTo>
                <a:lnTo>
                  <a:pt x="4651114" y="1394204"/>
                </a:lnTo>
                <a:cubicBezTo>
                  <a:pt x="4783652" y="1657116"/>
                  <a:pt x="4874986" y="2014572"/>
                  <a:pt x="4883732" y="2320147"/>
                </a:cubicBezTo>
                <a:cubicBezTo>
                  <a:pt x="4884160" y="2335151"/>
                  <a:pt x="4886835" y="2338179"/>
                  <a:pt x="4886860" y="2355149"/>
                </a:cubicBezTo>
                <a:lnTo>
                  <a:pt x="4880463" y="2639327"/>
                </a:lnTo>
                <a:cubicBezTo>
                  <a:pt x="4862646" y="2803155"/>
                  <a:pt x="4843278" y="2926606"/>
                  <a:pt x="4802325" y="3086212"/>
                </a:cubicBezTo>
                <a:cubicBezTo>
                  <a:pt x="4787727" y="3143103"/>
                  <a:pt x="4767289" y="3201750"/>
                  <a:pt x="4749297" y="3256096"/>
                </a:cubicBezTo>
                <a:cubicBezTo>
                  <a:pt x="4742921" y="3275371"/>
                  <a:pt x="4735318" y="3293539"/>
                  <a:pt x="4728712" y="3311774"/>
                </a:cubicBezTo>
                <a:cubicBezTo>
                  <a:pt x="4722164" y="3329850"/>
                  <a:pt x="4715273" y="3347676"/>
                  <a:pt x="4707918" y="3364301"/>
                </a:cubicBezTo>
                <a:lnTo>
                  <a:pt x="4662883" y="3468853"/>
                </a:lnTo>
                <a:cubicBezTo>
                  <a:pt x="4514383" y="3789317"/>
                  <a:pt x="4335395" y="4014151"/>
                  <a:pt x="4095627" y="4244937"/>
                </a:cubicBezTo>
                <a:cubicBezTo>
                  <a:pt x="4087610" y="4252652"/>
                  <a:pt x="4082998" y="4254417"/>
                  <a:pt x="4074988" y="4262432"/>
                </a:cubicBezTo>
                <a:cubicBezTo>
                  <a:pt x="4042945" y="4294509"/>
                  <a:pt x="4008561" y="4320779"/>
                  <a:pt x="3973900" y="4349063"/>
                </a:cubicBezTo>
                <a:lnTo>
                  <a:pt x="3889063" y="4413809"/>
                </a:lnTo>
                <a:cubicBezTo>
                  <a:pt x="3772685" y="4499295"/>
                  <a:pt x="3647167" y="4576071"/>
                  <a:pt x="3517059" y="4640152"/>
                </a:cubicBezTo>
                <a:cubicBezTo>
                  <a:pt x="3466261" y="4665173"/>
                  <a:pt x="3414291" y="4685379"/>
                  <a:pt x="3362566" y="4708567"/>
                </a:cubicBezTo>
                <a:cubicBezTo>
                  <a:pt x="3278077" y="4746454"/>
                  <a:pt x="3113921" y="4799301"/>
                  <a:pt x="3023532" y="4818298"/>
                </a:cubicBezTo>
                <a:cubicBezTo>
                  <a:pt x="2941866" y="4835459"/>
                  <a:pt x="2859380" y="4855854"/>
                  <a:pt x="2771780" y="4865714"/>
                </a:cubicBezTo>
                <a:cubicBezTo>
                  <a:pt x="2529929" y="4892933"/>
                  <a:pt x="2354984" y="4894679"/>
                  <a:pt x="2112606" y="4865430"/>
                </a:cubicBezTo>
                <a:cubicBezTo>
                  <a:pt x="1952317" y="4846087"/>
                  <a:pt x="1728299" y="4790628"/>
                  <a:pt x="1574903" y="4728521"/>
                </a:cubicBezTo>
                <a:cubicBezTo>
                  <a:pt x="1556805" y="4721196"/>
                  <a:pt x="1539479" y="4715176"/>
                  <a:pt x="1522454" y="4707645"/>
                </a:cubicBezTo>
                <a:lnTo>
                  <a:pt x="1292767" y="4600038"/>
                </a:lnTo>
                <a:cubicBezTo>
                  <a:pt x="1282195" y="4594803"/>
                  <a:pt x="1277910" y="4591722"/>
                  <a:pt x="1268291" y="4586379"/>
                </a:cubicBezTo>
                <a:lnTo>
                  <a:pt x="1104829" y="4488801"/>
                </a:lnTo>
                <a:cubicBezTo>
                  <a:pt x="1096042" y="4483048"/>
                  <a:pt x="1090434" y="4479124"/>
                  <a:pt x="1081991" y="4473508"/>
                </a:cubicBezTo>
                <a:cubicBezTo>
                  <a:pt x="1066881" y="4463464"/>
                  <a:pt x="1052921" y="4453756"/>
                  <a:pt x="1038590" y="4443586"/>
                </a:cubicBezTo>
                <a:cubicBezTo>
                  <a:pt x="923450" y="4361876"/>
                  <a:pt x="814540" y="4270885"/>
                  <a:pt x="715208" y="4171552"/>
                </a:cubicBezTo>
                <a:cubicBezTo>
                  <a:pt x="683633" y="4139975"/>
                  <a:pt x="633524" y="4089946"/>
                  <a:pt x="606179" y="4054734"/>
                </a:cubicBezTo>
                <a:cubicBezTo>
                  <a:pt x="595368" y="4040820"/>
                  <a:pt x="582502" y="4028681"/>
                  <a:pt x="572216" y="4015372"/>
                </a:cubicBezTo>
                <a:lnTo>
                  <a:pt x="472951" y="3888789"/>
                </a:lnTo>
                <a:cubicBezTo>
                  <a:pt x="462269" y="3874252"/>
                  <a:pt x="452559" y="3861753"/>
                  <a:pt x="441969" y="3846445"/>
                </a:cubicBezTo>
                <a:cubicBezTo>
                  <a:pt x="399420" y="3784950"/>
                  <a:pt x="362520" y="3727524"/>
                  <a:pt x="325692" y="3663547"/>
                </a:cubicBezTo>
                <a:lnTo>
                  <a:pt x="298206" y="3614774"/>
                </a:lnTo>
                <a:cubicBezTo>
                  <a:pt x="272391" y="3571533"/>
                  <a:pt x="244131" y="3513856"/>
                  <a:pt x="223222" y="3466847"/>
                </a:cubicBezTo>
                <a:lnTo>
                  <a:pt x="156547" y="3307673"/>
                </a:lnTo>
                <a:cubicBezTo>
                  <a:pt x="149367" y="3289881"/>
                  <a:pt x="143137" y="3272443"/>
                  <a:pt x="137009" y="3253890"/>
                </a:cubicBezTo>
                <a:cubicBezTo>
                  <a:pt x="117734" y="3195515"/>
                  <a:pt x="98262" y="3140907"/>
                  <a:pt x="83556" y="3081493"/>
                </a:cubicBezTo>
                <a:cubicBezTo>
                  <a:pt x="17342" y="2813955"/>
                  <a:pt x="273" y="2670293"/>
                  <a:pt x="273" y="2390447"/>
                </a:cubicBezTo>
                <a:cubicBezTo>
                  <a:pt x="273" y="2377765"/>
                  <a:pt x="0" y="2364840"/>
                  <a:pt x="159" y="2352201"/>
                </a:cubicBezTo>
                <a:cubicBezTo>
                  <a:pt x="357" y="2335882"/>
                  <a:pt x="3157" y="2333527"/>
                  <a:pt x="3320" y="2317234"/>
                </a:cubicBezTo>
                <a:cubicBezTo>
                  <a:pt x="4370" y="2212410"/>
                  <a:pt x="21740" y="2086953"/>
                  <a:pt x="42553" y="1983971"/>
                </a:cubicBezTo>
                <a:cubicBezTo>
                  <a:pt x="93579" y="1731522"/>
                  <a:pt x="175353" y="1493144"/>
                  <a:pt x="300380" y="1268018"/>
                </a:cubicBezTo>
                <a:cubicBezTo>
                  <a:pt x="373317" y="1136693"/>
                  <a:pt x="435701" y="1048086"/>
                  <a:pt x="523641" y="931065"/>
                </a:cubicBezTo>
                <a:cubicBezTo>
                  <a:pt x="530539" y="921889"/>
                  <a:pt x="533138" y="918318"/>
                  <a:pt x="540612" y="910177"/>
                </a:cubicBezTo>
                <a:cubicBezTo>
                  <a:pt x="540997" y="909757"/>
                  <a:pt x="541609" y="909145"/>
                  <a:pt x="541988" y="908717"/>
                </a:cubicBezTo>
                <a:lnTo>
                  <a:pt x="573458" y="869422"/>
                </a:lnTo>
                <a:cubicBezTo>
                  <a:pt x="584982" y="854681"/>
                  <a:pt x="597009" y="843416"/>
                  <a:pt x="608655" y="828360"/>
                </a:cubicBezTo>
                <a:cubicBezTo>
                  <a:pt x="628369" y="802872"/>
                  <a:pt x="696604" y="733541"/>
                  <a:pt x="716674" y="713467"/>
                </a:cubicBezTo>
                <a:cubicBezTo>
                  <a:pt x="728957" y="701187"/>
                  <a:pt x="742014" y="686269"/>
                  <a:pt x="754937" y="675472"/>
                </a:cubicBezTo>
                <a:cubicBezTo>
                  <a:pt x="763863" y="668010"/>
                  <a:pt x="766911" y="666289"/>
                  <a:pt x="775350" y="657749"/>
                </a:cubicBezTo>
                <a:lnTo>
                  <a:pt x="873075" y="570697"/>
                </a:lnTo>
                <a:cubicBezTo>
                  <a:pt x="881042" y="564463"/>
                  <a:pt x="885805" y="559973"/>
                  <a:pt x="893934" y="553425"/>
                </a:cubicBezTo>
                <a:lnTo>
                  <a:pt x="1087257" y="409443"/>
                </a:lnTo>
                <a:cubicBezTo>
                  <a:pt x="1103015" y="398956"/>
                  <a:pt x="1116425" y="391051"/>
                  <a:pt x="1131841" y="380704"/>
                </a:cubicBezTo>
                <a:cubicBezTo>
                  <a:pt x="1162501" y="360120"/>
                  <a:pt x="1192500" y="343571"/>
                  <a:pt x="1225047" y="324321"/>
                </a:cubicBezTo>
                <a:lnTo>
                  <a:pt x="1321848" y="271533"/>
                </a:lnTo>
                <a:cubicBezTo>
                  <a:pt x="1338625" y="261490"/>
                  <a:pt x="1353738" y="253365"/>
                  <a:pt x="1372100" y="245528"/>
                </a:cubicBezTo>
                <a:cubicBezTo>
                  <a:pt x="1425222" y="222854"/>
                  <a:pt x="1472563" y="198901"/>
                  <a:pt x="1526720" y="177240"/>
                </a:cubicBezTo>
                <a:cubicBezTo>
                  <a:pt x="1637661" y="132870"/>
                  <a:pt x="1749895" y="97157"/>
                  <a:pt x="1866294" y="68052"/>
                </a:cubicBezTo>
                <a:cubicBezTo>
                  <a:pt x="2079612" y="14717"/>
                  <a:pt x="2260711" y="0"/>
                  <a:pt x="2484580" y="0"/>
                </a:cubicBezTo>
                <a:close/>
              </a:path>
            </a:pathLst>
          </a:custGeom>
          <a:ln w="0" cap="flat">
            <a:miter lim="127000"/>
          </a:ln>
        </xdr:spPr>
        <xdr:style>
          <a:lnRef idx="0">
            <a:srgbClr val="000000">
              <a:alpha val="0"/>
            </a:srgbClr>
          </a:lnRef>
          <a:fillRef idx="1">
            <a:srgbClr val="FFFFFF"/>
          </a:fillRef>
          <a:effectRef idx="0">
            <a:scrgbClr r="0" g="0" b="0"/>
          </a:effectRef>
          <a:fontRef idx="none"/>
        </xdr:style>
        <xdr:txBody>
          <a:bodyPr/>
          <a:lstStyle/>
          <a:p>
            <a:endParaRPr lang="en-GH"/>
          </a:p>
        </xdr:txBody>
      </xdr:sp>
      <xdr:pic>
        <xdr:nvPicPr>
          <xdr:cNvPr id="9" name="Picture 8">
            <a:extLst>
              <a:ext uri="{FF2B5EF4-FFF2-40B4-BE49-F238E27FC236}">
                <a16:creationId xmlns:a16="http://schemas.microsoft.com/office/drawing/2014/main" id="{F1362031-9240-4B3C-B2FA-8D33A2A2D2B6}"/>
              </a:ext>
            </a:extLst>
          </xdr:cNvPr>
          <xdr:cNvPicPr/>
        </xdr:nvPicPr>
        <xdr:blipFill>
          <a:blip xmlns:r="http://schemas.openxmlformats.org/officeDocument/2006/relationships" r:embed="rId3"/>
          <a:stretch>
            <a:fillRect/>
          </a:stretch>
        </xdr:blipFill>
        <xdr:spPr>
          <a:xfrm>
            <a:off x="913384" y="4212335"/>
            <a:ext cx="4888993" cy="4888993"/>
          </a:xfrm>
          <a:prstGeom prst="rect">
            <a:avLst/>
          </a:prstGeom>
        </xdr:spPr>
      </xdr:pic>
      <xdr:sp macro="" textlink="">
        <xdr:nvSpPr>
          <xdr:cNvPr id="10" name="Shape 16">
            <a:extLst>
              <a:ext uri="{FF2B5EF4-FFF2-40B4-BE49-F238E27FC236}">
                <a16:creationId xmlns:a16="http://schemas.microsoft.com/office/drawing/2014/main" id="{DE72FE4F-20AD-49B0-B771-340C4D553F44}"/>
              </a:ext>
            </a:extLst>
          </xdr:cNvPr>
          <xdr:cNvSpPr/>
        </xdr:nvSpPr>
        <xdr:spPr>
          <a:xfrm>
            <a:off x="916380" y="4214228"/>
            <a:ext cx="4886860" cy="4894679"/>
          </a:xfrm>
          <a:custGeom>
            <a:avLst/>
            <a:gdLst/>
            <a:ahLst/>
            <a:cxnLst/>
            <a:rect l="0" t="0" r="0" b="0"/>
            <a:pathLst>
              <a:path w="4886860" h="4894679">
                <a:moveTo>
                  <a:pt x="273" y="2390447"/>
                </a:moveTo>
                <a:cubicBezTo>
                  <a:pt x="273" y="2670293"/>
                  <a:pt x="17342" y="2813955"/>
                  <a:pt x="83556" y="3081493"/>
                </a:cubicBezTo>
                <a:cubicBezTo>
                  <a:pt x="98262" y="3140907"/>
                  <a:pt x="117734" y="3195515"/>
                  <a:pt x="137009" y="3253890"/>
                </a:cubicBezTo>
                <a:cubicBezTo>
                  <a:pt x="143137" y="3272443"/>
                  <a:pt x="149367" y="3289881"/>
                  <a:pt x="156547" y="3307673"/>
                </a:cubicBezTo>
                <a:lnTo>
                  <a:pt x="223222" y="3466847"/>
                </a:lnTo>
                <a:cubicBezTo>
                  <a:pt x="244131" y="3513856"/>
                  <a:pt x="272391" y="3571533"/>
                  <a:pt x="298206" y="3614774"/>
                </a:cubicBezTo>
                <a:lnTo>
                  <a:pt x="325692" y="3663547"/>
                </a:lnTo>
                <a:cubicBezTo>
                  <a:pt x="362520" y="3727524"/>
                  <a:pt x="399420" y="3784950"/>
                  <a:pt x="441969" y="3846445"/>
                </a:cubicBezTo>
                <a:cubicBezTo>
                  <a:pt x="452559" y="3861753"/>
                  <a:pt x="462269" y="3874252"/>
                  <a:pt x="472951" y="3888789"/>
                </a:cubicBezTo>
                <a:lnTo>
                  <a:pt x="572216" y="4015372"/>
                </a:lnTo>
                <a:cubicBezTo>
                  <a:pt x="582502" y="4028681"/>
                  <a:pt x="595368" y="4040820"/>
                  <a:pt x="606179" y="4054734"/>
                </a:cubicBezTo>
                <a:cubicBezTo>
                  <a:pt x="633524" y="4089946"/>
                  <a:pt x="683633" y="4139975"/>
                  <a:pt x="715208" y="4171552"/>
                </a:cubicBezTo>
                <a:cubicBezTo>
                  <a:pt x="814540" y="4270885"/>
                  <a:pt x="923450" y="4361876"/>
                  <a:pt x="1038590" y="4443586"/>
                </a:cubicBezTo>
                <a:cubicBezTo>
                  <a:pt x="1052921" y="4453756"/>
                  <a:pt x="1066881" y="4463464"/>
                  <a:pt x="1081991" y="4473508"/>
                </a:cubicBezTo>
                <a:cubicBezTo>
                  <a:pt x="1090434" y="4479124"/>
                  <a:pt x="1096042" y="4483048"/>
                  <a:pt x="1104829" y="4488801"/>
                </a:cubicBezTo>
                <a:lnTo>
                  <a:pt x="1268291" y="4586379"/>
                </a:lnTo>
                <a:cubicBezTo>
                  <a:pt x="1277910" y="4591722"/>
                  <a:pt x="1282195" y="4594803"/>
                  <a:pt x="1292767" y="4600038"/>
                </a:cubicBezTo>
                <a:lnTo>
                  <a:pt x="1522454" y="4707645"/>
                </a:lnTo>
                <a:cubicBezTo>
                  <a:pt x="1539479" y="4715176"/>
                  <a:pt x="1556805" y="4721196"/>
                  <a:pt x="1574903" y="4728521"/>
                </a:cubicBezTo>
                <a:cubicBezTo>
                  <a:pt x="1728299" y="4790628"/>
                  <a:pt x="1952317" y="4846087"/>
                  <a:pt x="2112606" y="4865430"/>
                </a:cubicBezTo>
                <a:cubicBezTo>
                  <a:pt x="2354984" y="4894679"/>
                  <a:pt x="2529929" y="4892933"/>
                  <a:pt x="2771780" y="4865714"/>
                </a:cubicBezTo>
                <a:cubicBezTo>
                  <a:pt x="2859380" y="4855854"/>
                  <a:pt x="2941866" y="4835459"/>
                  <a:pt x="3023532" y="4818298"/>
                </a:cubicBezTo>
                <a:cubicBezTo>
                  <a:pt x="3113921" y="4799301"/>
                  <a:pt x="3278077" y="4746454"/>
                  <a:pt x="3362566" y="4708567"/>
                </a:cubicBezTo>
                <a:cubicBezTo>
                  <a:pt x="3414291" y="4685379"/>
                  <a:pt x="3466261" y="4665173"/>
                  <a:pt x="3517059" y="4640152"/>
                </a:cubicBezTo>
                <a:cubicBezTo>
                  <a:pt x="3647167" y="4576071"/>
                  <a:pt x="3772685" y="4499295"/>
                  <a:pt x="3889063" y="4413809"/>
                </a:cubicBezTo>
                <a:lnTo>
                  <a:pt x="3973900" y="4349063"/>
                </a:lnTo>
                <a:cubicBezTo>
                  <a:pt x="4008561" y="4320779"/>
                  <a:pt x="4042945" y="4294509"/>
                  <a:pt x="4074988" y="4262432"/>
                </a:cubicBezTo>
                <a:cubicBezTo>
                  <a:pt x="4082998" y="4254417"/>
                  <a:pt x="4087610" y="4252652"/>
                  <a:pt x="4095627" y="4244937"/>
                </a:cubicBezTo>
                <a:cubicBezTo>
                  <a:pt x="4335395" y="4014151"/>
                  <a:pt x="4514383" y="3789317"/>
                  <a:pt x="4662883" y="3468853"/>
                </a:cubicBezTo>
                <a:lnTo>
                  <a:pt x="4707918" y="3364301"/>
                </a:lnTo>
                <a:cubicBezTo>
                  <a:pt x="4715273" y="3347676"/>
                  <a:pt x="4722164" y="3329850"/>
                  <a:pt x="4728712" y="3311774"/>
                </a:cubicBezTo>
                <a:cubicBezTo>
                  <a:pt x="4735318" y="3293539"/>
                  <a:pt x="4742921" y="3275371"/>
                  <a:pt x="4749297" y="3256096"/>
                </a:cubicBezTo>
                <a:cubicBezTo>
                  <a:pt x="4767289" y="3201750"/>
                  <a:pt x="4787727" y="3143103"/>
                  <a:pt x="4802325" y="3086212"/>
                </a:cubicBezTo>
                <a:cubicBezTo>
                  <a:pt x="4843278" y="2926606"/>
                  <a:pt x="4862646" y="2803155"/>
                  <a:pt x="4880463" y="2639327"/>
                </a:cubicBezTo>
                <a:lnTo>
                  <a:pt x="4886860" y="2355149"/>
                </a:lnTo>
                <a:cubicBezTo>
                  <a:pt x="4886835" y="2338179"/>
                  <a:pt x="4884160" y="2335151"/>
                  <a:pt x="4883732" y="2320147"/>
                </a:cubicBezTo>
                <a:cubicBezTo>
                  <a:pt x="4874986" y="2014572"/>
                  <a:pt x="4783652" y="1657116"/>
                  <a:pt x="4651114" y="1394204"/>
                </a:cubicBezTo>
                <a:lnTo>
                  <a:pt x="4613044" y="1317885"/>
                </a:lnTo>
                <a:cubicBezTo>
                  <a:pt x="4603633" y="1301081"/>
                  <a:pt x="4596862" y="1285697"/>
                  <a:pt x="4587718" y="1269883"/>
                </a:cubicBezTo>
                <a:lnTo>
                  <a:pt x="4560285" y="1221059"/>
                </a:lnTo>
                <a:cubicBezTo>
                  <a:pt x="4456148" y="1034712"/>
                  <a:pt x="4318197" y="861308"/>
                  <a:pt x="4168891" y="712001"/>
                </a:cubicBezTo>
                <a:lnTo>
                  <a:pt x="3972301" y="536091"/>
                </a:lnTo>
                <a:cubicBezTo>
                  <a:pt x="3925963" y="495335"/>
                  <a:pt x="3851035" y="443560"/>
                  <a:pt x="3799775" y="409443"/>
                </a:cubicBezTo>
                <a:cubicBezTo>
                  <a:pt x="3783385" y="398538"/>
                  <a:pt x="3769787" y="390464"/>
                  <a:pt x="3753439" y="379519"/>
                </a:cubicBezTo>
                <a:cubicBezTo>
                  <a:pt x="3722415" y="358754"/>
                  <a:pt x="3692196" y="342450"/>
                  <a:pt x="3660174" y="323201"/>
                </a:cubicBezTo>
                <a:cubicBezTo>
                  <a:pt x="3605984" y="290625"/>
                  <a:pt x="3520844" y="245096"/>
                  <a:pt x="3462984" y="221218"/>
                </a:cubicBezTo>
                <a:cubicBezTo>
                  <a:pt x="3444343" y="213524"/>
                  <a:pt x="3430721" y="206554"/>
                  <a:pt x="3412238" y="198634"/>
                </a:cubicBezTo>
                <a:cubicBezTo>
                  <a:pt x="3321554" y="159776"/>
                  <a:pt x="3231421" y="126879"/>
                  <a:pt x="3136774" y="98669"/>
                </a:cubicBezTo>
                <a:cubicBezTo>
                  <a:pt x="2931009" y="37350"/>
                  <a:pt x="2705221" y="0"/>
                  <a:pt x="2484580" y="0"/>
                </a:cubicBezTo>
                <a:cubicBezTo>
                  <a:pt x="2260711" y="0"/>
                  <a:pt x="2079612" y="14717"/>
                  <a:pt x="1866294" y="68052"/>
                </a:cubicBezTo>
                <a:cubicBezTo>
                  <a:pt x="1749895" y="97157"/>
                  <a:pt x="1637661" y="132870"/>
                  <a:pt x="1526720" y="177240"/>
                </a:cubicBezTo>
                <a:cubicBezTo>
                  <a:pt x="1472563" y="198901"/>
                  <a:pt x="1425222" y="222854"/>
                  <a:pt x="1372100" y="245528"/>
                </a:cubicBezTo>
                <a:cubicBezTo>
                  <a:pt x="1353738" y="253365"/>
                  <a:pt x="1338625" y="261490"/>
                  <a:pt x="1321848" y="271533"/>
                </a:cubicBezTo>
                <a:lnTo>
                  <a:pt x="1225047" y="324321"/>
                </a:lnTo>
                <a:cubicBezTo>
                  <a:pt x="1192500" y="343571"/>
                  <a:pt x="1162501" y="360120"/>
                  <a:pt x="1131841" y="380704"/>
                </a:cubicBezTo>
                <a:cubicBezTo>
                  <a:pt x="1116425" y="391051"/>
                  <a:pt x="1103015" y="398956"/>
                  <a:pt x="1087257" y="409443"/>
                </a:cubicBezTo>
                <a:lnTo>
                  <a:pt x="893934" y="553425"/>
                </a:lnTo>
                <a:cubicBezTo>
                  <a:pt x="885805" y="559973"/>
                  <a:pt x="881042" y="564463"/>
                  <a:pt x="873075" y="570697"/>
                </a:cubicBezTo>
                <a:lnTo>
                  <a:pt x="775350" y="657749"/>
                </a:lnTo>
                <a:cubicBezTo>
                  <a:pt x="766911" y="666289"/>
                  <a:pt x="763863" y="668010"/>
                  <a:pt x="754937" y="675472"/>
                </a:cubicBezTo>
                <a:cubicBezTo>
                  <a:pt x="742014" y="686269"/>
                  <a:pt x="728957" y="701187"/>
                  <a:pt x="716674" y="713467"/>
                </a:cubicBezTo>
                <a:cubicBezTo>
                  <a:pt x="696604" y="733541"/>
                  <a:pt x="628369" y="802872"/>
                  <a:pt x="608655" y="828360"/>
                </a:cubicBezTo>
                <a:cubicBezTo>
                  <a:pt x="597009" y="843416"/>
                  <a:pt x="584982" y="854681"/>
                  <a:pt x="573458" y="869422"/>
                </a:cubicBezTo>
                <a:lnTo>
                  <a:pt x="541988" y="908717"/>
                </a:lnTo>
                <a:cubicBezTo>
                  <a:pt x="541609" y="909145"/>
                  <a:pt x="540997" y="909757"/>
                  <a:pt x="540612" y="910177"/>
                </a:cubicBezTo>
                <a:cubicBezTo>
                  <a:pt x="533138" y="918318"/>
                  <a:pt x="530539" y="921889"/>
                  <a:pt x="523641" y="931065"/>
                </a:cubicBezTo>
                <a:cubicBezTo>
                  <a:pt x="435701" y="1048086"/>
                  <a:pt x="373317" y="1136693"/>
                  <a:pt x="300380" y="1268018"/>
                </a:cubicBezTo>
                <a:cubicBezTo>
                  <a:pt x="175353" y="1493144"/>
                  <a:pt x="93579" y="1731522"/>
                  <a:pt x="42553" y="1983971"/>
                </a:cubicBezTo>
                <a:cubicBezTo>
                  <a:pt x="21740" y="2086953"/>
                  <a:pt x="4370" y="2212410"/>
                  <a:pt x="3320" y="2317234"/>
                </a:cubicBezTo>
                <a:cubicBezTo>
                  <a:pt x="3157" y="2333527"/>
                  <a:pt x="357" y="2335882"/>
                  <a:pt x="159" y="2352201"/>
                </a:cubicBezTo>
                <a:cubicBezTo>
                  <a:pt x="0" y="2364840"/>
                  <a:pt x="273" y="2377765"/>
                  <a:pt x="273" y="2390447"/>
                </a:cubicBezTo>
                <a:close/>
              </a:path>
            </a:pathLst>
          </a:custGeom>
          <a:ln w="50800" cap="flat">
            <a:miter lim="100000"/>
          </a:ln>
        </xdr:spPr>
        <xdr:style>
          <a:lnRef idx="1">
            <a:srgbClr val="FFF8AF"/>
          </a:lnRef>
          <a:fillRef idx="0">
            <a:srgbClr val="000000">
              <a:alpha val="0"/>
            </a:srgbClr>
          </a:fillRef>
          <a:effectRef idx="0">
            <a:scrgbClr r="0" g="0" b="0"/>
          </a:effectRef>
          <a:fontRef idx="none"/>
        </xdr:style>
        <xdr:txBody>
          <a:bodyPr/>
          <a:lstStyle/>
          <a:p>
            <a:endParaRPr lang="en-GH"/>
          </a:p>
        </xdr:txBody>
      </xdr:sp>
      <xdr:sp macro="" textlink="">
        <xdr:nvSpPr>
          <xdr:cNvPr id="11" name="Rectangle 10">
            <a:extLst>
              <a:ext uri="{FF2B5EF4-FFF2-40B4-BE49-F238E27FC236}">
                <a16:creationId xmlns:a16="http://schemas.microsoft.com/office/drawing/2014/main" id="{B0982BB4-15DC-4175-A5C7-0F0DA926C54D}"/>
              </a:ext>
            </a:extLst>
          </xdr:cNvPr>
          <xdr:cNvSpPr/>
        </xdr:nvSpPr>
        <xdr:spPr>
          <a:xfrm>
            <a:off x="576033" y="484932"/>
            <a:ext cx="4639993" cy="560463"/>
          </a:xfrm>
          <a:prstGeom prst="rect">
            <a:avLst/>
          </a:prstGeom>
          <a:ln>
            <a:noFill/>
          </a:ln>
        </xdr:spPr>
        <xdr:txBody>
          <a:bodyPr vert="horz" lIns="0" tIns="0" rIns="0" bIns="0" rtlCol="0">
            <a:noAutofit/>
          </a:bodyPr>
          <a:lstStyle/>
          <a:p>
            <a:pPr marL="6350" indent="-6350" algn="l">
              <a:lnSpc>
                <a:spcPct val="107000"/>
              </a:lnSpc>
              <a:spcAft>
                <a:spcPts val="800"/>
              </a:spcAft>
            </a:pPr>
            <a:r>
              <a:rPr lang="en-US" sz="3200" kern="100">
                <a:solidFill>
                  <a:srgbClr val="FEC601"/>
                </a:solidFill>
                <a:effectLst/>
                <a:latin typeface="Courier New" panose="02070309020205020404" pitchFamily="49" charset="0"/>
                <a:ea typeface="Courier New" panose="02070309020205020404" pitchFamily="49" charset="0"/>
                <a:cs typeface="Cambria" panose="02040503050406030204" pitchFamily="18" charset="0"/>
              </a:rPr>
              <a:t>government</a:t>
            </a:r>
            <a:r>
              <a:rPr lang="en-US" sz="3200" kern="100" spc="-1250">
                <a:solidFill>
                  <a:srgbClr val="FEC601"/>
                </a:solidFill>
                <a:effectLst/>
                <a:latin typeface="Courier New" panose="02070309020205020404" pitchFamily="49" charset="0"/>
                <a:ea typeface="Courier New" panose="02070309020205020404" pitchFamily="49" charset="0"/>
                <a:cs typeface="Cambria" panose="02040503050406030204" pitchFamily="18" charset="0"/>
              </a:rPr>
              <a:t> </a:t>
            </a:r>
            <a:r>
              <a:rPr lang="en-US" sz="3200" kern="100">
                <a:solidFill>
                  <a:srgbClr val="FEC601"/>
                </a:solidFill>
                <a:effectLst/>
                <a:latin typeface="Courier New" panose="02070309020205020404" pitchFamily="49" charset="0"/>
                <a:ea typeface="Courier New" panose="02070309020205020404" pitchFamily="49" charset="0"/>
                <a:cs typeface="Cambria" panose="02040503050406030204" pitchFamily="18" charset="0"/>
              </a:rPr>
              <a:t>of</a:t>
            </a:r>
            <a:r>
              <a:rPr lang="en-US" sz="3200" kern="100" spc="-1250">
                <a:solidFill>
                  <a:srgbClr val="FEC601"/>
                </a:solidFill>
                <a:effectLst/>
                <a:latin typeface="Courier New" panose="02070309020205020404" pitchFamily="49" charset="0"/>
                <a:ea typeface="Courier New" panose="02070309020205020404" pitchFamily="49" charset="0"/>
                <a:cs typeface="Cambria" panose="02040503050406030204" pitchFamily="18" charset="0"/>
              </a:rPr>
              <a:t> </a:t>
            </a:r>
            <a:r>
              <a:rPr lang="en-US" sz="3200" kern="100">
                <a:solidFill>
                  <a:srgbClr val="FEC601"/>
                </a:solidFill>
                <a:effectLst/>
                <a:latin typeface="Courier New" panose="02070309020205020404" pitchFamily="49" charset="0"/>
                <a:ea typeface="Courier New" panose="02070309020205020404" pitchFamily="49" charset="0"/>
                <a:cs typeface="Cambria" panose="02040503050406030204" pitchFamily="18" charset="0"/>
              </a:rPr>
              <a:t>ghana</a:t>
            </a:r>
            <a:r>
              <a:rPr lang="en-US" sz="3200" kern="100" spc="-1250">
                <a:solidFill>
                  <a:srgbClr val="FEC601"/>
                </a:solidFill>
                <a:effectLst/>
                <a:latin typeface="Courier New" panose="02070309020205020404" pitchFamily="49" charset="0"/>
                <a:ea typeface="Courier New" panose="02070309020205020404" pitchFamily="49" charset="0"/>
                <a:cs typeface="Cambria" panose="02040503050406030204" pitchFamily="18" charset="0"/>
              </a:rPr>
              <a:t> </a:t>
            </a:r>
            <a:endParaRPr lang="en-GH" sz="1200" kern="100">
              <a:solidFill>
                <a:srgbClr val="000000"/>
              </a:solidFill>
              <a:effectLst/>
              <a:latin typeface="Cambria" panose="02040503050406030204" pitchFamily="18" charset="0"/>
              <a:ea typeface="Cambria" panose="02040503050406030204" pitchFamily="18" charset="0"/>
              <a:cs typeface="Cambria" panose="02040503050406030204" pitchFamily="18" charset="0"/>
            </a:endParaRPr>
          </a:p>
        </xdr:txBody>
      </xdr:sp>
      <xdr:sp macro="" textlink="">
        <xdr:nvSpPr>
          <xdr:cNvPr id="12" name="Rectangle 11">
            <a:extLst>
              <a:ext uri="{FF2B5EF4-FFF2-40B4-BE49-F238E27FC236}">
                <a16:creationId xmlns:a16="http://schemas.microsoft.com/office/drawing/2014/main" id="{62D11309-FDCA-4EB4-BAD4-C79BCB469799}"/>
              </a:ext>
            </a:extLst>
          </xdr:cNvPr>
          <xdr:cNvSpPr/>
        </xdr:nvSpPr>
        <xdr:spPr>
          <a:xfrm>
            <a:off x="575499" y="827301"/>
            <a:ext cx="7168306" cy="1074832"/>
          </a:xfrm>
          <a:prstGeom prst="rect">
            <a:avLst/>
          </a:prstGeom>
          <a:ln>
            <a:noFill/>
          </a:ln>
        </xdr:spPr>
        <xdr:txBody>
          <a:bodyPr vert="horz" lIns="0" tIns="0" rIns="0" bIns="0" rtlCol="0">
            <a:noAutofit/>
          </a:bodyPr>
          <a:lstStyle/>
          <a:p>
            <a:pPr marL="6350" indent="-6350" algn="l">
              <a:lnSpc>
                <a:spcPct val="107000"/>
              </a:lnSpc>
              <a:spcAft>
                <a:spcPts val="800"/>
              </a:spcAft>
            </a:pPr>
            <a:r>
              <a:rPr lang="en-US" sz="6100" kern="100">
                <a:solidFill>
                  <a:srgbClr val="FEFEFE"/>
                </a:solidFill>
                <a:effectLst/>
                <a:latin typeface="Courier New" panose="02070309020205020404" pitchFamily="49" charset="0"/>
                <a:ea typeface="Courier New" panose="02070309020205020404" pitchFamily="49" charset="0"/>
                <a:cs typeface="Cambria" panose="02040503050406030204" pitchFamily="18" charset="0"/>
              </a:rPr>
              <a:t>accounting</a:t>
            </a:r>
            <a:r>
              <a:rPr lang="en-US" sz="6100" kern="100" spc="-2400">
                <a:solidFill>
                  <a:srgbClr val="FEFEFE"/>
                </a:solidFill>
                <a:effectLst/>
                <a:latin typeface="Courier New" panose="02070309020205020404" pitchFamily="49" charset="0"/>
                <a:ea typeface="Courier New" panose="02070309020205020404" pitchFamily="49" charset="0"/>
                <a:cs typeface="Cambria" panose="02040503050406030204" pitchFamily="18" charset="0"/>
              </a:rPr>
              <a:t> </a:t>
            </a:r>
            <a:r>
              <a:rPr lang="en-US" sz="6100" kern="100">
                <a:solidFill>
                  <a:srgbClr val="FEFEFE"/>
                </a:solidFill>
                <a:effectLst/>
                <a:latin typeface="Courier New" panose="02070309020205020404" pitchFamily="49" charset="0"/>
                <a:ea typeface="Courier New" panose="02070309020205020404" pitchFamily="49" charset="0"/>
                <a:cs typeface="Cambria" panose="02040503050406030204" pitchFamily="18" charset="0"/>
              </a:rPr>
              <a:t>policy</a:t>
            </a:r>
            <a:endParaRPr lang="en-GH" sz="1200" kern="100">
              <a:solidFill>
                <a:srgbClr val="000000"/>
              </a:solidFill>
              <a:effectLst/>
              <a:latin typeface="Cambria" panose="02040503050406030204" pitchFamily="18" charset="0"/>
              <a:ea typeface="Cambria" panose="02040503050406030204" pitchFamily="18" charset="0"/>
              <a:cs typeface="Cambria" panose="02040503050406030204" pitchFamily="18" charset="0"/>
            </a:endParaRPr>
          </a:p>
        </xdr:txBody>
      </xdr:sp>
      <xdr:sp macro="" textlink="">
        <xdr:nvSpPr>
          <xdr:cNvPr id="13" name="Rectangle 12">
            <a:extLst>
              <a:ext uri="{FF2B5EF4-FFF2-40B4-BE49-F238E27FC236}">
                <a16:creationId xmlns:a16="http://schemas.microsoft.com/office/drawing/2014/main" id="{7CFE59A2-0D99-4BEA-B095-1C351BE5879F}"/>
              </a:ext>
            </a:extLst>
          </xdr:cNvPr>
          <xdr:cNvSpPr/>
        </xdr:nvSpPr>
        <xdr:spPr>
          <a:xfrm>
            <a:off x="6310948" y="504918"/>
            <a:ext cx="1003501" cy="1254376"/>
          </a:xfrm>
          <a:prstGeom prst="rect">
            <a:avLst/>
          </a:prstGeom>
          <a:ln>
            <a:noFill/>
          </a:ln>
        </xdr:spPr>
        <xdr:txBody>
          <a:bodyPr vert="horz" lIns="0" tIns="0" rIns="0" bIns="0" rtlCol="0">
            <a:noAutofit/>
          </a:bodyPr>
          <a:lstStyle/>
          <a:p>
            <a:pPr marL="6350" indent="-6350" algn="l">
              <a:lnSpc>
                <a:spcPct val="107000"/>
              </a:lnSpc>
              <a:spcAft>
                <a:spcPts val="800"/>
              </a:spcAft>
            </a:pPr>
            <a:r>
              <a:rPr lang="en-US" sz="7450" kern="100">
                <a:solidFill>
                  <a:srgbClr val="FEFEFE"/>
                </a:solidFill>
                <a:effectLst/>
                <a:latin typeface="Calibri" panose="020F0502020204030204" pitchFamily="34" charset="0"/>
                <a:ea typeface="Calibri" panose="020F0502020204030204" pitchFamily="34" charset="0"/>
                <a:cs typeface="Cambria" panose="02040503050406030204" pitchFamily="18" charset="0"/>
              </a:rPr>
              <a:t>20</a:t>
            </a:r>
            <a:endParaRPr lang="en-GH" sz="1200" kern="100">
              <a:solidFill>
                <a:srgbClr val="000000"/>
              </a:solidFill>
              <a:effectLst/>
              <a:latin typeface="Cambria" panose="02040503050406030204" pitchFamily="18" charset="0"/>
              <a:ea typeface="Cambria" panose="02040503050406030204" pitchFamily="18" charset="0"/>
              <a:cs typeface="Cambria" panose="02040503050406030204" pitchFamily="18" charset="0"/>
            </a:endParaRPr>
          </a:p>
        </xdr:txBody>
      </xdr:sp>
      <xdr:sp macro="" textlink="">
        <xdr:nvSpPr>
          <xdr:cNvPr id="14" name="Rectangle 13">
            <a:extLst>
              <a:ext uri="{FF2B5EF4-FFF2-40B4-BE49-F238E27FC236}">
                <a16:creationId xmlns:a16="http://schemas.microsoft.com/office/drawing/2014/main" id="{2D61B2FD-E35A-4F33-905D-DAD8FFFCC282}"/>
              </a:ext>
            </a:extLst>
          </xdr:cNvPr>
          <xdr:cNvSpPr/>
        </xdr:nvSpPr>
        <xdr:spPr>
          <a:xfrm>
            <a:off x="6310948" y="1259985"/>
            <a:ext cx="1003501" cy="1254376"/>
          </a:xfrm>
          <a:prstGeom prst="rect">
            <a:avLst/>
          </a:prstGeom>
          <a:ln>
            <a:noFill/>
          </a:ln>
        </xdr:spPr>
        <xdr:txBody>
          <a:bodyPr vert="horz" lIns="0" tIns="0" rIns="0" bIns="0" rtlCol="0">
            <a:noAutofit/>
          </a:bodyPr>
          <a:lstStyle/>
          <a:p>
            <a:pPr marL="6350" indent="-6350" algn="l">
              <a:lnSpc>
                <a:spcPct val="107000"/>
              </a:lnSpc>
              <a:spcAft>
                <a:spcPts val="800"/>
              </a:spcAft>
            </a:pPr>
            <a:r>
              <a:rPr lang="en-US" sz="7450" kern="100">
                <a:solidFill>
                  <a:srgbClr val="FEFEFE"/>
                </a:solidFill>
                <a:effectLst/>
                <a:latin typeface="Calibri" panose="020F0502020204030204" pitchFamily="34" charset="0"/>
                <a:ea typeface="Calibri" panose="020F0502020204030204" pitchFamily="34" charset="0"/>
                <a:cs typeface="Cambria" panose="02040503050406030204" pitchFamily="18" charset="0"/>
              </a:rPr>
              <a:t>24</a:t>
            </a:r>
            <a:endParaRPr lang="en-GH" sz="1200" kern="100">
              <a:solidFill>
                <a:srgbClr val="000000"/>
              </a:solidFill>
              <a:effectLst/>
              <a:latin typeface="Cambria" panose="02040503050406030204" pitchFamily="18" charset="0"/>
              <a:ea typeface="Cambria" panose="02040503050406030204" pitchFamily="18" charset="0"/>
              <a:cs typeface="Cambria" panose="02040503050406030204" pitchFamily="18" charset="0"/>
            </a:endParaRPr>
          </a:p>
        </xdr:txBody>
      </xdr:sp>
      <xdr:pic>
        <xdr:nvPicPr>
          <xdr:cNvPr id="15" name="Picture 14">
            <a:extLst>
              <a:ext uri="{FF2B5EF4-FFF2-40B4-BE49-F238E27FC236}">
                <a16:creationId xmlns:a16="http://schemas.microsoft.com/office/drawing/2014/main" id="{A82F4A0E-3E4A-4938-8943-54B0701744D6}"/>
              </a:ext>
            </a:extLst>
          </xdr:cNvPr>
          <xdr:cNvPicPr/>
        </xdr:nvPicPr>
        <xdr:blipFill>
          <a:blip xmlns:r="http://schemas.openxmlformats.org/officeDocument/2006/relationships" r:embed="rId4"/>
          <a:stretch>
            <a:fillRect/>
          </a:stretch>
        </xdr:blipFill>
        <xdr:spPr>
          <a:xfrm>
            <a:off x="2828851" y="1575244"/>
            <a:ext cx="1897164" cy="1337537"/>
          </a:xfrm>
          <a:prstGeom prst="rect">
            <a:avLst/>
          </a:prstGeom>
        </xdr:spPr>
      </xdr:pic>
      <xdr:sp macro="" textlink="">
        <xdr:nvSpPr>
          <xdr:cNvPr id="16" name="Shape 23">
            <a:extLst>
              <a:ext uri="{FF2B5EF4-FFF2-40B4-BE49-F238E27FC236}">
                <a16:creationId xmlns:a16="http://schemas.microsoft.com/office/drawing/2014/main" id="{6186F6B3-FF42-4459-8345-3F8F93AAEBE6}"/>
              </a:ext>
            </a:extLst>
          </xdr:cNvPr>
          <xdr:cNvSpPr/>
        </xdr:nvSpPr>
        <xdr:spPr>
          <a:xfrm>
            <a:off x="219694" y="6845309"/>
            <a:ext cx="176709" cy="195898"/>
          </a:xfrm>
          <a:custGeom>
            <a:avLst/>
            <a:gdLst/>
            <a:ahLst/>
            <a:cxnLst/>
            <a:rect l="0" t="0" r="0" b="0"/>
            <a:pathLst>
              <a:path w="176709" h="195898">
                <a:moveTo>
                  <a:pt x="116032" y="0"/>
                </a:moveTo>
                <a:lnTo>
                  <a:pt x="120161" y="54710"/>
                </a:lnTo>
                <a:lnTo>
                  <a:pt x="112053" y="55322"/>
                </a:lnTo>
                <a:cubicBezTo>
                  <a:pt x="73558" y="58227"/>
                  <a:pt x="46358" y="62320"/>
                  <a:pt x="49262" y="100816"/>
                </a:cubicBezTo>
                <a:cubicBezTo>
                  <a:pt x="52168" y="139317"/>
                  <a:pt x="79675" y="139278"/>
                  <a:pt x="118170" y="136372"/>
                </a:cubicBezTo>
                <a:lnTo>
                  <a:pt x="176709" y="131956"/>
                </a:lnTo>
                <a:lnTo>
                  <a:pt x="176709" y="186975"/>
                </a:lnTo>
                <a:lnTo>
                  <a:pt x="122300" y="191082"/>
                </a:lnTo>
                <a:cubicBezTo>
                  <a:pt x="58471" y="195898"/>
                  <a:pt x="11391" y="179584"/>
                  <a:pt x="5695" y="104102"/>
                </a:cubicBezTo>
                <a:cubicBezTo>
                  <a:pt x="0" y="28628"/>
                  <a:pt x="44099" y="5430"/>
                  <a:pt x="107928" y="612"/>
                </a:cubicBezTo>
                <a:lnTo>
                  <a:pt x="11603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17" name="Shape 24">
            <a:extLst>
              <a:ext uri="{FF2B5EF4-FFF2-40B4-BE49-F238E27FC236}">
                <a16:creationId xmlns:a16="http://schemas.microsoft.com/office/drawing/2014/main" id="{B6523302-D648-49CA-AC3F-B82F56484E57}"/>
              </a:ext>
            </a:extLst>
          </xdr:cNvPr>
          <xdr:cNvSpPr/>
        </xdr:nvSpPr>
        <xdr:spPr>
          <a:xfrm>
            <a:off x="213764" y="6588722"/>
            <a:ext cx="182639" cy="192418"/>
          </a:xfrm>
          <a:custGeom>
            <a:avLst/>
            <a:gdLst/>
            <a:ahLst/>
            <a:cxnLst/>
            <a:rect l="0" t="0" r="0" b="0"/>
            <a:pathLst>
              <a:path w="182639" h="192418">
                <a:moveTo>
                  <a:pt x="182639" y="0"/>
                </a:moveTo>
                <a:lnTo>
                  <a:pt x="182639" y="54866"/>
                </a:lnTo>
                <a:lnTo>
                  <a:pt x="110085" y="55618"/>
                </a:lnTo>
                <a:cubicBezTo>
                  <a:pt x="71482" y="56018"/>
                  <a:pt x="44072" y="58335"/>
                  <a:pt x="44472" y="96937"/>
                </a:cubicBezTo>
                <a:cubicBezTo>
                  <a:pt x="44870" y="135549"/>
                  <a:pt x="72324" y="137295"/>
                  <a:pt x="110927" y="136895"/>
                </a:cubicBezTo>
                <a:lnTo>
                  <a:pt x="182639" y="136152"/>
                </a:lnTo>
                <a:lnTo>
                  <a:pt x="182639" y="191019"/>
                </a:lnTo>
                <a:lnTo>
                  <a:pt x="111496" y="191755"/>
                </a:lnTo>
                <a:cubicBezTo>
                  <a:pt x="47492" y="192418"/>
                  <a:pt x="1570" y="173082"/>
                  <a:pt x="785" y="97392"/>
                </a:cubicBezTo>
                <a:cubicBezTo>
                  <a:pt x="0" y="21706"/>
                  <a:pt x="45516" y="1420"/>
                  <a:pt x="109520" y="757"/>
                </a:cubicBezTo>
                <a:lnTo>
                  <a:pt x="182639"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18" name="Shape 25">
            <a:extLst>
              <a:ext uri="{FF2B5EF4-FFF2-40B4-BE49-F238E27FC236}">
                <a16:creationId xmlns:a16="http://schemas.microsoft.com/office/drawing/2014/main" id="{A709ED16-5528-40EB-8C08-53B2A34FE2D7}"/>
              </a:ext>
            </a:extLst>
          </xdr:cNvPr>
          <xdr:cNvSpPr/>
        </xdr:nvSpPr>
        <xdr:spPr>
          <a:xfrm>
            <a:off x="220205" y="6375168"/>
            <a:ext cx="176198" cy="146454"/>
          </a:xfrm>
          <a:custGeom>
            <a:avLst/>
            <a:gdLst/>
            <a:ahLst/>
            <a:cxnLst/>
            <a:rect l="0" t="0" r="0" b="0"/>
            <a:pathLst>
              <a:path w="176198" h="146454">
                <a:moveTo>
                  <a:pt x="176198" y="0"/>
                </a:moveTo>
                <a:lnTo>
                  <a:pt x="176198" y="51566"/>
                </a:lnTo>
                <a:lnTo>
                  <a:pt x="47614" y="73810"/>
                </a:lnTo>
                <a:lnTo>
                  <a:pt x="47012" y="83445"/>
                </a:lnTo>
                <a:lnTo>
                  <a:pt x="176198" y="91483"/>
                </a:lnTo>
                <a:lnTo>
                  <a:pt x="176198" y="146454"/>
                </a:lnTo>
                <a:lnTo>
                  <a:pt x="0" y="135489"/>
                </a:lnTo>
                <a:lnTo>
                  <a:pt x="6721" y="27497"/>
                </a:lnTo>
                <a:lnTo>
                  <a:pt x="17619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19" name="Shape 26">
            <a:extLst>
              <a:ext uri="{FF2B5EF4-FFF2-40B4-BE49-F238E27FC236}">
                <a16:creationId xmlns:a16="http://schemas.microsoft.com/office/drawing/2014/main" id="{BDE56C47-575C-4571-B9F0-A7BCFD18B382}"/>
              </a:ext>
            </a:extLst>
          </xdr:cNvPr>
          <xdr:cNvSpPr/>
        </xdr:nvSpPr>
        <xdr:spPr>
          <a:xfrm>
            <a:off x="231722" y="6270840"/>
            <a:ext cx="164681" cy="65005"/>
          </a:xfrm>
          <a:custGeom>
            <a:avLst/>
            <a:gdLst/>
            <a:ahLst/>
            <a:cxnLst/>
            <a:rect l="0" t="0" r="0" b="0"/>
            <a:pathLst>
              <a:path w="164681" h="65005">
                <a:moveTo>
                  <a:pt x="3405" y="0"/>
                </a:moveTo>
                <a:lnTo>
                  <a:pt x="164681" y="10034"/>
                </a:lnTo>
                <a:lnTo>
                  <a:pt x="164681" y="65005"/>
                </a:lnTo>
                <a:lnTo>
                  <a:pt x="0" y="54756"/>
                </a:lnTo>
                <a:lnTo>
                  <a:pt x="3405"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0" name="Shape 27">
            <a:extLst>
              <a:ext uri="{FF2B5EF4-FFF2-40B4-BE49-F238E27FC236}">
                <a16:creationId xmlns:a16="http://schemas.microsoft.com/office/drawing/2014/main" id="{B41215E1-7B87-4CC6-A63A-D89CBE46C737}"/>
              </a:ext>
            </a:extLst>
          </xdr:cNvPr>
          <xdr:cNvSpPr/>
        </xdr:nvSpPr>
        <xdr:spPr>
          <a:xfrm>
            <a:off x="249066" y="6043374"/>
            <a:ext cx="147337" cy="170002"/>
          </a:xfrm>
          <a:custGeom>
            <a:avLst/>
            <a:gdLst/>
            <a:ahLst/>
            <a:cxnLst/>
            <a:rect l="0" t="0" r="0" b="0"/>
            <a:pathLst>
              <a:path w="147337" h="170002">
                <a:moveTo>
                  <a:pt x="26017" y="0"/>
                </a:moveTo>
                <a:lnTo>
                  <a:pt x="69663" y="6966"/>
                </a:lnTo>
                <a:lnTo>
                  <a:pt x="60937" y="61646"/>
                </a:lnTo>
                <a:lnTo>
                  <a:pt x="147337" y="75433"/>
                </a:lnTo>
                <a:lnTo>
                  <a:pt x="147337" y="130992"/>
                </a:lnTo>
                <a:lnTo>
                  <a:pt x="52290" y="115825"/>
                </a:lnTo>
                <a:lnTo>
                  <a:pt x="43646" y="170002"/>
                </a:lnTo>
                <a:lnTo>
                  <a:pt x="0" y="163036"/>
                </a:lnTo>
                <a:lnTo>
                  <a:pt x="26017"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1" name="Shape 28">
            <a:extLst>
              <a:ext uri="{FF2B5EF4-FFF2-40B4-BE49-F238E27FC236}">
                <a16:creationId xmlns:a16="http://schemas.microsoft.com/office/drawing/2014/main" id="{EA6D0B7E-CBCC-43E5-A2DC-3532513AF167}"/>
              </a:ext>
            </a:extLst>
          </xdr:cNvPr>
          <xdr:cNvSpPr/>
        </xdr:nvSpPr>
        <xdr:spPr>
          <a:xfrm>
            <a:off x="289739" y="5807436"/>
            <a:ext cx="106664" cy="195785"/>
          </a:xfrm>
          <a:custGeom>
            <a:avLst/>
            <a:gdLst/>
            <a:ahLst/>
            <a:cxnLst/>
            <a:rect l="0" t="0" r="0" b="0"/>
            <a:pathLst>
              <a:path w="106664" h="195785">
                <a:moveTo>
                  <a:pt x="102166" y="831"/>
                </a:moveTo>
                <a:lnTo>
                  <a:pt x="106664" y="1594"/>
                </a:lnTo>
                <a:lnTo>
                  <a:pt x="106664" y="55456"/>
                </a:lnTo>
                <a:lnTo>
                  <a:pt x="105367" y="55149"/>
                </a:lnTo>
                <a:cubicBezTo>
                  <a:pt x="85178" y="52045"/>
                  <a:pt x="75234" y="57995"/>
                  <a:pt x="67528" y="85908"/>
                </a:cubicBezTo>
                <a:lnTo>
                  <a:pt x="56714" y="125078"/>
                </a:lnTo>
                <a:lnTo>
                  <a:pt x="106664" y="138870"/>
                </a:lnTo>
                <a:lnTo>
                  <a:pt x="106664" y="195785"/>
                </a:lnTo>
                <a:lnTo>
                  <a:pt x="0" y="166335"/>
                </a:lnTo>
                <a:lnTo>
                  <a:pt x="25415" y="74279"/>
                </a:lnTo>
                <a:cubicBezTo>
                  <a:pt x="40525" y="19555"/>
                  <a:pt x="64896" y="0"/>
                  <a:pt x="102166" y="831"/>
                </a:cubicBez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2" name="Shape 29">
            <a:extLst>
              <a:ext uri="{FF2B5EF4-FFF2-40B4-BE49-F238E27FC236}">
                <a16:creationId xmlns:a16="http://schemas.microsoft.com/office/drawing/2014/main" id="{B5F527AD-40C4-451D-B39A-89E18E6A58B7}"/>
              </a:ext>
            </a:extLst>
          </xdr:cNvPr>
          <xdr:cNvSpPr/>
        </xdr:nvSpPr>
        <xdr:spPr>
          <a:xfrm>
            <a:off x="372461" y="5609811"/>
            <a:ext cx="23942" cy="111560"/>
          </a:xfrm>
          <a:custGeom>
            <a:avLst/>
            <a:gdLst/>
            <a:ahLst/>
            <a:cxnLst/>
            <a:rect l="0" t="0" r="0" b="0"/>
            <a:pathLst>
              <a:path w="23942" h="111560">
                <a:moveTo>
                  <a:pt x="23942" y="0"/>
                </a:moveTo>
                <a:lnTo>
                  <a:pt x="23942" y="111560"/>
                </a:lnTo>
                <a:lnTo>
                  <a:pt x="16205" y="104315"/>
                </a:lnTo>
                <a:cubicBezTo>
                  <a:pt x="2745" y="84210"/>
                  <a:pt x="0" y="57882"/>
                  <a:pt x="12713" y="22235"/>
                </a:cubicBezTo>
                <a:lnTo>
                  <a:pt x="2394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3" name="Shape 30">
            <a:extLst>
              <a:ext uri="{FF2B5EF4-FFF2-40B4-BE49-F238E27FC236}">
                <a16:creationId xmlns:a16="http://schemas.microsoft.com/office/drawing/2014/main" id="{868E64F3-0C3B-4A73-A32D-DAC7AB52DAA2}"/>
              </a:ext>
            </a:extLst>
          </xdr:cNvPr>
          <xdr:cNvSpPr/>
        </xdr:nvSpPr>
        <xdr:spPr>
          <a:xfrm>
            <a:off x="396403" y="6832448"/>
            <a:ext cx="159912" cy="199836"/>
          </a:xfrm>
          <a:custGeom>
            <a:avLst/>
            <a:gdLst/>
            <a:ahLst/>
            <a:cxnLst/>
            <a:rect l="0" t="0" r="0" b="0"/>
            <a:pathLst>
              <a:path w="159912" h="199836">
                <a:moveTo>
                  <a:pt x="75082" y="2619"/>
                </a:moveTo>
                <a:cubicBezTo>
                  <a:pt x="109780" y="0"/>
                  <a:pt x="137508" y="2875"/>
                  <a:pt x="157272" y="15840"/>
                </a:cubicBezTo>
                <a:lnTo>
                  <a:pt x="159912" y="18932"/>
                </a:lnTo>
                <a:lnTo>
                  <a:pt x="159912" y="171389"/>
                </a:lnTo>
                <a:lnTo>
                  <a:pt x="133155" y="185498"/>
                </a:lnTo>
                <a:cubicBezTo>
                  <a:pt x="120134" y="189528"/>
                  <a:pt x="105410" y="191881"/>
                  <a:pt x="89453" y="193084"/>
                </a:cubicBezTo>
                <a:lnTo>
                  <a:pt x="0" y="199836"/>
                </a:lnTo>
                <a:lnTo>
                  <a:pt x="0" y="144816"/>
                </a:lnTo>
                <a:lnTo>
                  <a:pt x="85327" y="138378"/>
                </a:lnTo>
                <a:cubicBezTo>
                  <a:pt x="129399" y="135053"/>
                  <a:pt x="150567" y="125305"/>
                  <a:pt x="148118" y="92882"/>
                </a:cubicBezTo>
                <a:cubicBezTo>
                  <a:pt x="145674" y="60465"/>
                  <a:pt x="123282" y="54002"/>
                  <a:pt x="79211" y="57329"/>
                </a:cubicBezTo>
                <a:lnTo>
                  <a:pt x="58439" y="58895"/>
                </a:lnTo>
                <a:lnTo>
                  <a:pt x="54314" y="4185"/>
                </a:lnTo>
                <a:lnTo>
                  <a:pt x="75082" y="2619"/>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4" name="Shape 31">
            <a:extLst>
              <a:ext uri="{FF2B5EF4-FFF2-40B4-BE49-F238E27FC236}">
                <a16:creationId xmlns:a16="http://schemas.microsoft.com/office/drawing/2014/main" id="{6834ECCB-4277-4C87-8B33-B17D38E194D2}"/>
              </a:ext>
            </a:extLst>
          </xdr:cNvPr>
          <xdr:cNvSpPr/>
        </xdr:nvSpPr>
        <xdr:spPr>
          <a:xfrm>
            <a:off x="396403" y="6587625"/>
            <a:ext cx="159912" cy="192115"/>
          </a:xfrm>
          <a:custGeom>
            <a:avLst/>
            <a:gdLst/>
            <a:ahLst/>
            <a:cxnLst/>
            <a:rect l="0" t="0" r="0" b="0"/>
            <a:pathLst>
              <a:path w="159912" h="192115">
                <a:moveTo>
                  <a:pt x="71144" y="360"/>
                </a:moveTo>
                <a:cubicBezTo>
                  <a:pt x="105939" y="0"/>
                  <a:pt x="133422" y="4669"/>
                  <a:pt x="152303" y="18890"/>
                </a:cubicBezTo>
                <a:lnTo>
                  <a:pt x="159912" y="29073"/>
                </a:lnTo>
                <a:lnTo>
                  <a:pt x="159912" y="160475"/>
                </a:lnTo>
                <a:lnTo>
                  <a:pt x="151785" y="171176"/>
                </a:lnTo>
                <a:cubicBezTo>
                  <a:pt x="132505" y="185790"/>
                  <a:pt x="105126" y="191027"/>
                  <a:pt x="73124" y="191358"/>
                </a:cubicBezTo>
                <a:lnTo>
                  <a:pt x="0" y="192115"/>
                </a:lnTo>
                <a:lnTo>
                  <a:pt x="0" y="137249"/>
                </a:lnTo>
                <a:lnTo>
                  <a:pt x="72555" y="136498"/>
                </a:lnTo>
                <a:cubicBezTo>
                  <a:pt x="116748" y="136041"/>
                  <a:pt x="138507" y="127684"/>
                  <a:pt x="138168" y="95176"/>
                </a:cubicBezTo>
                <a:cubicBezTo>
                  <a:pt x="137834" y="62665"/>
                  <a:pt x="115910" y="54763"/>
                  <a:pt x="71713" y="55221"/>
                </a:cubicBezTo>
                <a:lnTo>
                  <a:pt x="0" y="55963"/>
                </a:lnTo>
                <a:lnTo>
                  <a:pt x="0" y="1097"/>
                </a:lnTo>
                <a:lnTo>
                  <a:pt x="71144" y="36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5" name="Shape 32">
            <a:extLst>
              <a:ext uri="{FF2B5EF4-FFF2-40B4-BE49-F238E27FC236}">
                <a16:creationId xmlns:a16="http://schemas.microsoft.com/office/drawing/2014/main" id="{F81569E2-6736-498F-9702-F11128463EB8}"/>
              </a:ext>
            </a:extLst>
          </xdr:cNvPr>
          <xdr:cNvSpPr/>
        </xdr:nvSpPr>
        <xdr:spPr>
          <a:xfrm>
            <a:off x="396403" y="6466651"/>
            <a:ext cx="159912" cy="64922"/>
          </a:xfrm>
          <a:custGeom>
            <a:avLst/>
            <a:gdLst/>
            <a:ahLst/>
            <a:cxnLst/>
            <a:rect l="0" t="0" r="0" b="0"/>
            <a:pathLst>
              <a:path w="159912" h="64922">
                <a:moveTo>
                  <a:pt x="0" y="0"/>
                </a:moveTo>
                <a:lnTo>
                  <a:pt x="159912" y="9951"/>
                </a:lnTo>
                <a:lnTo>
                  <a:pt x="159912" y="64922"/>
                </a:lnTo>
                <a:lnTo>
                  <a:pt x="0" y="54971"/>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6" name="Shape 33">
            <a:extLst>
              <a:ext uri="{FF2B5EF4-FFF2-40B4-BE49-F238E27FC236}">
                <a16:creationId xmlns:a16="http://schemas.microsoft.com/office/drawing/2014/main" id="{89D72CCA-C072-489B-8904-16F2E6A67FF5}"/>
              </a:ext>
            </a:extLst>
          </xdr:cNvPr>
          <xdr:cNvSpPr/>
        </xdr:nvSpPr>
        <xdr:spPr>
          <a:xfrm>
            <a:off x="396403" y="6280874"/>
            <a:ext cx="159912" cy="145860"/>
          </a:xfrm>
          <a:custGeom>
            <a:avLst/>
            <a:gdLst/>
            <a:ahLst/>
            <a:cxnLst/>
            <a:rect l="0" t="0" r="0" b="0"/>
            <a:pathLst>
              <a:path w="159912" h="145860">
                <a:moveTo>
                  <a:pt x="0" y="0"/>
                </a:moveTo>
                <a:lnTo>
                  <a:pt x="159912" y="9949"/>
                </a:lnTo>
                <a:lnTo>
                  <a:pt x="159912" y="118196"/>
                </a:lnTo>
                <a:lnTo>
                  <a:pt x="0" y="145860"/>
                </a:lnTo>
                <a:lnTo>
                  <a:pt x="0" y="94294"/>
                </a:lnTo>
                <a:lnTo>
                  <a:pt x="145710" y="70653"/>
                </a:lnTo>
                <a:lnTo>
                  <a:pt x="146121" y="64064"/>
                </a:lnTo>
                <a:lnTo>
                  <a:pt x="0" y="54971"/>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7" name="Shape 34">
            <a:extLst>
              <a:ext uri="{FF2B5EF4-FFF2-40B4-BE49-F238E27FC236}">
                <a16:creationId xmlns:a16="http://schemas.microsoft.com/office/drawing/2014/main" id="{1FB36A5F-91FC-43BB-B1CE-EA5A7A47CDCA}"/>
              </a:ext>
            </a:extLst>
          </xdr:cNvPr>
          <xdr:cNvSpPr/>
        </xdr:nvSpPr>
        <xdr:spPr>
          <a:xfrm>
            <a:off x="396403" y="6118807"/>
            <a:ext cx="159912" cy="81075"/>
          </a:xfrm>
          <a:custGeom>
            <a:avLst/>
            <a:gdLst/>
            <a:ahLst/>
            <a:cxnLst/>
            <a:rect l="0" t="0" r="0" b="0"/>
            <a:pathLst>
              <a:path w="159912" h="81075">
                <a:moveTo>
                  <a:pt x="0" y="0"/>
                </a:moveTo>
                <a:lnTo>
                  <a:pt x="159912" y="25518"/>
                </a:lnTo>
                <a:lnTo>
                  <a:pt x="159912" y="81075"/>
                </a:lnTo>
                <a:lnTo>
                  <a:pt x="0" y="55559"/>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8" name="Shape 35">
            <a:extLst>
              <a:ext uri="{FF2B5EF4-FFF2-40B4-BE49-F238E27FC236}">
                <a16:creationId xmlns:a16="http://schemas.microsoft.com/office/drawing/2014/main" id="{C9D59FE1-A82E-4A03-B55E-E1193353E704}"/>
              </a:ext>
            </a:extLst>
          </xdr:cNvPr>
          <xdr:cNvSpPr/>
        </xdr:nvSpPr>
        <xdr:spPr>
          <a:xfrm>
            <a:off x="396403" y="5809031"/>
            <a:ext cx="159912" cy="238343"/>
          </a:xfrm>
          <a:custGeom>
            <a:avLst/>
            <a:gdLst/>
            <a:ahLst/>
            <a:cxnLst/>
            <a:rect l="0" t="0" r="0" b="0"/>
            <a:pathLst>
              <a:path w="159912" h="238343">
                <a:moveTo>
                  <a:pt x="0" y="0"/>
                </a:moveTo>
                <a:lnTo>
                  <a:pt x="37207" y="6315"/>
                </a:lnTo>
                <a:lnTo>
                  <a:pt x="47491" y="9152"/>
                </a:lnTo>
                <a:cubicBezTo>
                  <a:pt x="98417" y="23214"/>
                  <a:pt x="125317" y="42233"/>
                  <a:pt x="126302" y="82560"/>
                </a:cubicBezTo>
                <a:lnTo>
                  <a:pt x="159912" y="80530"/>
                </a:lnTo>
                <a:lnTo>
                  <a:pt x="159912" y="133413"/>
                </a:lnTo>
                <a:lnTo>
                  <a:pt x="117356" y="135951"/>
                </a:lnTo>
                <a:lnTo>
                  <a:pt x="108705" y="167289"/>
                </a:lnTo>
                <a:lnTo>
                  <a:pt x="159912" y="181427"/>
                </a:lnTo>
                <a:lnTo>
                  <a:pt x="159912" y="238343"/>
                </a:lnTo>
                <a:lnTo>
                  <a:pt x="0" y="194191"/>
                </a:lnTo>
                <a:lnTo>
                  <a:pt x="0" y="137276"/>
                </a:lnTo>
                <a:lnTo>
                  <a:pt x="66103" y="155528"/>
                </a:lnTo>
                <a:lnTo>
                  <a:pt x="76918" y="116357"/>
                </a:lnTo>
                <a:cubicBezTo>
                  <a:pt x="85572" y="85012"/>
                  <a:pt x="75492" y="73802"/>
                  <a:pt x="32890" y="62040"/>
                </a:cubicBezTo>
                <a:lnTo>
                  <a:pt x="22604" y="59199"/>
                </a:lnTo>
                <a:lnTo>
                  <a:pt x="0" y="53861"/>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29" name="Shape 36">
            <a:extLst>
              <a:ext uri="{FF2B5EF4-FFF2-40B4-BE49-F238E27FC236}">
                <a16:creationId xmlns:a16="http://schemas.microsoft.com/office/drawing/2014/main" id="{F136F7AE-28AA-4432-8F7B-9371B876021C}"/>
              </a:ext>
            </a:extLst>
          </xdr:cNvPr>
          <xdr:cNvSpPr/>
        </xdr:nvSpPr>
        <xdr:spPr>
          <a:xfrm>
            <a:off x="396403" y="5567055"/>
            <a:ext cx="159912" cy="227425"/>
          </a:xfrm>
          <a:custGeom>
            <a:avLst/>
            <a:gdLst/>
            <a:ahLst/>
            <a:cxnLst/>
            <a:rect l="0" t="0" r="0" b="0"/>
            <a:pathLst>
              <a:path w="159912" h="227425">
                <a:moveTo>
                  <a:pt x="59210" y="628"/>
                </a:moveTo>
                <a:cubicBezTo>
                  <a:pt x="66232" y="0"/>
                  <a:pt x="73570" y="196"/>
                  <a:pt x="81184" y="1096"/>
                </a:cubicBezTo>
                <a:cubicBezTo>
                  <a:pt x="94720" y="2696"/>
                  <a:pt x="109132" y="6521"/>
                  <a:pt x="124204" y="11897"/>
                </a:cubicBezTo>
                <a:lnTo>
                  <a:pt x="159912" y="24632"/>
                </a:lnTo>
                <a:lnTo>
                  <a:pt x="159912" y="82880"/>
                </a:lnTo>
                <a:lnTo>
                  <a:pt x="105775" y="63572"/>
                </a:lnTo>
                <a:cubicBezTo>
                  <a:pt x="87593" y="57088"/>
                  <a:pt x="71872" y="52020"/>
                  <a:pt x="59075" y="53120"/>
                </a:cubicBezTo>
                <a:cubicBezTo>
                  <a:pt x="46278" y="54219"/>
                  <a:pt x="36405" y="61485"/>
                  <a:pt x="29919" y="79666"/>
                </a:cubicBezTo>
                <a:cubicBezTo>
                  <a:pt x="16953" y="116034"/>
                  <a:pt x="42106" y="127162"/>
                  <a:pt x="78469" y="140129"/>
                </a:cubicBezTo>
                <a:lnTo>
                  <a:pt x="159912" y="169176"/>
                </a:lnTo>
                <a:lnTo>
                  <a:pt x="159912" y="227425"/>
                </a:lnTo>
                <a:lnTo>
                  <a:pt x="60041" y="191807"/>
                </a:lnTo>
                <a:cubicBezTo>
                  <a:pt x="44969" y="186431"/>
                  <a:pt x="31389" y="180273"/>
                  <a:pt x="19895" y="172946"/>
                </a:cubicBezTo>
                <a:lnTo>
                  <a:pt x="0" y="154315"/>
                </a:lnTo>
                <a:lnTo>
                  <a:pt x="0" y="42756"/>
                </a:lnTo>
                <a:lnTo>
                  <a:pt x="5545" y="31775"/>
                </a:lnTo>
                <a:cubicBezTo>
                  <a:pt x="19912" y="11814"/>
                  <a:pt x="38143" y="2513"/>
                  <a:pt x="59210" y="628"/>
                </a:cubicBez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0" name="Shape 37">
            <a:extLst>
              <a:ext uri="{FF2B5EF4-FFF2-40B4-BE49-F238E27FC236}">
                <a16:creationId xmlns:a16="http://schemas.microsoft.com/office/drawing/2014/main" id="{E651D0E5-97FB-4D5B-8D4D-91EA81D64D3B}"/>
              </a:ext>
            </a:extLst>
          </xdr:cNvPr>
          <xdr:cNvSpPr/>
        </xdr:nvSpPr>
        <xdr:spPr>
          <a:xfrm>
            <a:off x="448780" y="5418759"/>
            <a:ext cx="107535" cy="97389"/>
          </a:xfrm>
          <a:custGeom>
            <a:avLst/>
            <a:gdLst/>
            <a:ahLst/>
            <a:cxnLst/>
            <a:rect l="0" t="0" r="0" b="0"/>
            <a:pathLst>
              <a:path w="107535" h="97389">
                <a:moveTo>
                  <a:pt x="22028" y="0"/>
                </a:moveTo>
                <a:lnTo>
                  <a:pt x="107535" y="37483"/>
                </a:lnTo>
                <a:lnTo>
                  <a:pt x="107535" y="97389"/>
                </a:lnTo>
                <a:lnTo>
                  <a:pt x="0" y="50249"/>
                </a:lnTo>
                <a:lnTo>
                  <a:pt x="2202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1" name="Shape 38">
            <a:extLst>
              <a:ext uri="{FF2B5EF4-FFF2-40B4-BE49-F238E27FC236}">
                <a16:creationId xmlns:a16="http://schemas.microsoft.com/office/drawing/2014/main" id="{D28FD0A3-1F03-4D7B-BF34-2AAA9A29C4EF}"/>
              </a:ext>
            </a:extLst>
          </xdr:cNvPr>
          <xdr:cNvSpPr/>
        </xdr:nvSpPr>
        <xdr:spPr>
          <a:xfrm>
            <a:off x="533178" y="5235474"/>
            <a:ext cx="23137" cy="55764"/>
          </a:xfrm>
          <a:custGeom>
            <a:avLst/>
            <a:gdLst/>
            <a:ahLst/>
            <a:cxnLst/>
            <a:rect l="0" t="0" r="0" b="0"/>
            <a:pathLst>
              <a:path w="23137" h="55764">
                <a:moveTo>
                  <a:pt x="23137" y="0"/>
                </a:moveTo>
                <a:lnTo>
                  <a:pt x="23137" y="55764"/>
                </a:lnTo>
                <a:lnTo>
                  <a:pt x="0" y="43443"/>
                </a:lnTo>
                <a:lnTo>
                  <a:pt x="23137"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2" name="Shape 39">
            <a:extLst>
              <a:ext uri="{FF2B5EF4-FFF2-40B4-BE49-F238E27FC236}">
                <a16:creationId xmlns:a16="http://schemas.microsoft.com/office/drawing/2014/main" id="{332CB857-A515-4B05-A370-D3FA899139F7}"/>
              </a:ext>
            </a:extLst>
          </xdr:cNvPr>
          <xdr:cNvSpPr/>
        </xdr:nvSpPr>
        <xdr:spPr>
          <a:xfrm>
            <a:off x="556315" y="6851380"/>
            <a:ext cx="34621" cy="152457"/>
          </a:xfrm>
          <a:custGeom>
            <a:avLst/>
            <a:gdLst/>
            <a:ahLst/>
            <a:cxnLst/>
            <a:rect l="0" t="0" r="0" b="0"/>
            <a:pathLst>
              <a:path w="34621" h="152457">
                <a:moveTo>
                  <a:pt x="0" y="0"/>
                </a:moveTo>
                <a:lnTo>
                  <a:pt x="20911" y="24495"/>
                </a:lnTo>
                <a:cubicBezTo>
                  <a:pt x="26688" y="36597"/>
                  <a:pt x="30350" y="51795"/>
                  <a:pt x="31774" y="70663"/>
                </a:cubicBezTo>
                <a:cubicBezTo>
                  <a:pt x="34621" y="108403"/>
                  <a:pt x="25020" y="133073"/>
                  <a:pt x="6729" y="148908"/>
                </a:cubicBezTo>
                <a:lnTo>
                  <a:pt x="0" y="152457"/>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3" name="Shape 40">
            <a:extLst>
              <a:ext uri="{FF2B5EF4-FFF2-40B4-BE49-F238E27FC236}">
                <a16:creationId xmlns:a16="http://schemas.microsoft.com/office/drawing/2014/main" id="{74B37FC7-E85E-4EA3-942B-96640C806747}"/>
              </a:ext>
            </a:extLst>
          </xdr:cNvPr>
          <xdr:cNvSpPr/>
        </xdr:nvSpPr>
        <xdr:spPr>
          <a:xfrm>
            <a:off x="556315" y="6616698"/>
            <a:ext cx="22141" cy="131402"/>
          </a:xfrm>
          <a:custGeom>
            <a:avLst/>
            <a:gdLst/>
            <a:ahLst/>
            <a:cxnLst/>
            <a:rect l="0" t="0" r="0" b="0"/>
            <a:pathLst>
              <a:path w="22141" h="131402">
                <a:moveTo>
                  <a:pt x="0" y="0"/>
                </a:moveTo>
                <a:lnTo>
                  <a:pt x="14102" y="18875"/>
                </a:lnTo>
                <a:cubicBezTo>
                  <a:pt x="19082" y="31325"/>
                  <a:pt x="21750" y="46729"/>
                  <a:pt x="21946" y="65650"/>
                </a:cubicBezTo>
                <a:cubicBezTo>
                  <a:pt x="22141" y="84573"/>
                  <a:pt x="19443" y="100033"/>
                  <a:pt x="14287" y="112588"/>
                </a:cubicBezTo>
                <a:lnTo>
                  <a:pt x="0" y="131402"/>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4" name="Shape 41">
            <a:extLst>
              <a:ext uri="{FF2B5EF4-FFF2-40B4-BE49-F238E27FC236}">
                <a16:creationId xmlns:a16="http://schemas.microsoft.com/office/drawing/2014/main" id="{74F66480-EB26-4D82-A1E9-8F3A08014E94}"/>
              </a:ext>
            </a:extLst>
          </xdr:cNvPr>
          <xdr:cNvSpPr/>
        </xdr:nvSpPr>
        <xdr:spPr>
          <a:xfrm>
            <a:off x="556315" y="6476601"/>
            <a:ext cx="22212" cy="56142"/>
          </a:xfrm>
          <a:custGeom>
            <a:avLst/>
            <a:gdLst/>
            <a:ahLst/>
            <a:cxnLst/>
            <a:rect l="0" t="0" r="0" b="0"/>
            <a:pathLst>
              <a:path w="22212" h="56142">
                <a:moveTo>
                  <a:pt x="0" y="0"/>
                </a:moveTo>
                <a:lnTo>
                  <a:pt x="22212" y="1382"/>
                </a:lnTo>
                <a:lnTo>
                  <a:pt x="18804" y="56142"/>
                </a:lnTo>
                <a:lnTo>
                  <a:pt x="0" y="54971"/>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5" name="Shape 42">
            <a:extLst>
              <a:ext uri="{FF2B5EF4-FFF2-40B4-BE49-F238E27FC236}">
                <a16:creationId xmlns:a16="http://schemas.microsoft.com/office/drawing/2014/main" id="{22F75DFB-F827-4E10-8273-BD81FC3EAB29}"/>
              </a:ext>
            </a:extLst>
          </xdr:cNvPr>
          <xdr:cNvSpPr/>
        </xdr:nvSpPr>
        <xdr:spPr>
          <a:xfrm>
            <a:off x="556315" y="6290823"/>
            <a:ext cx="33729" cy="108247"/>
          </a:xfrm>
          <a:custGeom>
            <a:avLst/>
            <a:gdLst/>
            <a:ahLst/>
            <a:cxnLst/>
            <a:rect l="0" t="0" r="0" b="0"/>
            <a:pathLst>
              <a:path w="33729" h="108247">
                <a:moveTo>
                  <a:pt x="0" y="0"/>
                </a:moveTo>
                <a:lnTo>
                  <a:pt x="33729" y="2098"/>
                </a:lnTo>
                <a:lnTo>
                  <a:pt x="27418" y="103504"/>
                </a:lnTo>
                <a:lnTo>
                  <a:pt x="0" y="108247"/>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6" name="Shape 43">
            <a:extLst>
              <a:ext uri="{FF2B5EF4-FFF2-40B4-BE49-F238E27FC236}">
                <a16:creationId xmlns:a16="http://schemas.microsoft.com/office/drawing/2014/main" id="{D25104BC-3106-4F84-99C5-E045463E8057}"/>
              </a:ext>
            </a:extLst>
          </xdr:cNvPr>
          <xdr:cNvSpPr/>
        </xdr:nvSpPr>
        <xdr:spPr>
          <a:xfrm>
            <a:off x="556315" y="6144325"/>
            <a:ext cx="61200" cy="63943"/>
          </a:xfrm>
          <a:custGeom>
            <a:avLst/>
            <a:gdLst/>
            <a:ahLst/>
            <a:cxnLst/>
            <a:rect l="0" t="0" r="0" b="0"/>
            <a:pathLst>
              <a:path w="61200" h="63943">
                <a:moveTo>
                  <a:pt x="0" y="0"/>
                </a:moveTo>
                <a:lnTo>
                  <a:pt x="61200" y="9766"/>
                </a:lnTo>
                <a:lnTo>
                  <a:pt x="52556" y="63943"/>
                </a:lnTo>
                <a:lnTo>
                  <a:pt x="0" y="55557"/>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7" name="Shape 44">
            <a:extLst>
              <a:ext uri="{FF2B5EF4-FFF2-40B4-BE49-F238E27FC236}">
                <a16:creationId xmlns:a16="http://schemas.microsoft.com/office/drawing/2014/main" id="{DB9B4258-944A-40B4-AD2A-1AF5C77BBF74}"/>
              </a:ext>
            </a:extLst>
          </xdr:cNvPr>
          <xdr:cNvSpPr/>
        </xdr:nvSpPr>
        <xdr:spPr>
          <a:xfrm>
            <a:off x="556315" y="5990458"/>
            <a:ext cx="90800" cy="77954"/>
          </a:xfrm>
          <a:custGeom>
            <a:avLst/>
            <a:gdLst/>
            <a:ahLst/>
            <a:cxnLst/>
            <a:rect l="0" t="0" r="0" b="0"/>
            <a:pathLst>
              <a:path w="90800" h="77954">
                <a:moveTo>
                  <a:pt x="0" y="0"/>
                </a:moveTo>
                <a:lnTo>
                  <a:pt x="90800" y="25070"/>
                </a:lnTo>
                <a:lnTo>
                  <a:pt x="76199" y="77954"/>
                </a:lnTo>
                <a:lnTo>
                  <a:pt x="0" y="56916"/>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8" name="Shape 45">
            <a:extLst>
              <a:ext uri="{FF2B5EF4-FFF2-40B4-BE49-F238E27FC236}">
                <a16:creationId xmlns:a16="http://schemas.microsoft.com/office/drawing/2014/main" id="{234BA3E0-5773-445D-8F3D-2681AF8C705A}"/>
              </a:ext>
            </a:extLst>
          </xdr:cNvPr>
          <xdr:cNvSpPr/>
        </xdr:nvSpPr>
        <xdr:spPr>
          <a:xfrm>
            <a:off x="556315" y="5881849"/>
            <a:ext cx="127711" cy="60594"/>
          </a:xfrm>
          <a:custGeom>
            <a:avLst/>
            <a:gdLst/>
            <a:ahLst/>
            <a:cxnLst/>
            <a:rect l="0" t="0" r="0" b="0"/>
            <a:pathLst>
              <a:path w="127711" h="60594">
                <a:moveTo>
                  <a:pt x="127711" y="0"/>
                </a:moveTo>
                <a:lnTo>
                  <a:pt x="112840" y="53863"/>
                </a:lnTo>
                <a:lnTo>
                  <a:pt x="0" y="60594"/>
                </a:lnTo>
                <a:lnTo>
                  <a:pt x="0" y="7712"/>
                </a:lnTo>
                <a:lnTo>
                  <a:pt x="127711"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39" name="Shape 46">
            <a:extLst>
              <a:ext uri="{FF2B5EF4-FFF2-40B4-BE49-F238E27FC236}">
                <a16:creationId xmlns:a16="http://schemas.microsoft.com/office/drawing/2014/main" id="{A91BFCC2-9989-4596-8057-50B9F6901DB0}"/>
              </a:ext>
            </a:extLst>
          </xdr:cNvPr>
          <xdr:cNvSpPr/>
        </xdr:nvSpPr>
        <xdr:spPr>
          <a:xfrm>
            <a:off x="556315" y="5591687"/>
            <a:ext cx="196878" cy="237141"/>
          </a:xfrm>
          <a:custGeom>
            <a:avLst/>
            <a:gdLst/>
            <a:ahLst/>
            <a:cxnLst/>
            <a:rect l="0" t="0" r="0" b="0"/>
            <a:pathLst>
              <a:path w="196878" h="237141">
                <a:moveTo>
                  <a:pt x="0" y="0"/>
                </a:moveTo>
                <a:lnTo>
                  <a:pt x="100181" y="35732"/>
                </a:lnTo>
                <a:cubicBezTo>
                  <a:pt x="165734" y="59110"/>
                  <a:pt x="196878" y="91255"/>
                  <a:pt x="171450" y="162545"/>
                </a:cubicBezTo>
                <a:cubicBezTo>
                  <a:pt x="146023" y="233840"/>
                  <a:pt x="96308" y="237141"/>
                  <a:pt x="36018" y="215638"/>
                </a:cubicBezTo>
                <a:lnTo>
                  <a:pt x="0" y="202793"/>
                </a:lnTo>
                <a:lnTo>
                  <a:pt x="0" y="144544"/>
                </a:lnTo>
                <a:lnTo>
                  <a:pt x="54447" y="163963"/>
                </a:lnTo>
                <a:cubicBezTo>
                  <a:pt x="96077" y="178810"/>
                  <a:pt x="119380" y="178490"/>
                  <a:pt x="130302" y="147867"/>
                </a:cubicBezTo>
                <a:cubicBezTo>
                  <a:pt x="141221" y="117246"/>
                  <a:pt x="123379" y="102253"/>
                  <a:pt x="81752" y="87406"/>
                </a:cubicBezTo>
                <a:lnTo>
                  <a:pt x="0" y="58248"/>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0" name="Shape 47">
            <a:extLst>
              <a:ext uri="{FF2B5EF4-FFF2-40B4-BE49-F238E27FC236}">
                <a16:creationId xmlns:a16="http://schemas.microsoft.com/office/drawing/2014/main" id="{D640148B-02D1-478A-98B4-571402029030}"/>
              </a:ext>
            </a:extLst>
          </xdr:cNvPr>
          <xdr:cNvSpPr/>
        </xdr:nvSpPr>
        <xdr:spPr>
          <a:xfrm>
            <a:off x="556315" y="5448146"/>
            <a:ext cx="282190" cy="163632"/>
          </a:xfrm>
          <a:custGeom>
            <a:avLst/>
            <a:gdLst/>
            <a:ahLst/>
            <a:cxnLst/>
            <a:rect l="0" t="0" r="0" b="0"/>
            <a:pathLst>
              <a:path w="282190" h="163632">
                <a:moveTo>
                  <a:pt x="242176" y="0"/>
                </a:moveTo>
                <a:lnTo>
                  <a:pt x="282190" y="17540"/>
                </a:lnTo>
                <a:lnTo>
                  <a:pt x="218149" y="163632"/>
                </a:lnTo>
                <a:lnTo>
                  <a:pt x="0" y="68002"/>
                </a:lnTo>
                <a:lnTo>
                  <a:pt x="0" y="8096"/>
                </a:lnTo>
                <a:lnTo>
                  <a:pt x="200161" y="95839"/>
                </a:lnTo>
                <a:lnTo>
                  <a:pt x="242176"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1" name="Shape 48">
            <a:extLst>
              <a:ext uri="{FF2B5EF4-FFF2-40B4-BE49-F238E27FC236}">
                <a16:creationId xmlns:a16="http://schemas.microsoft.com/office/drawing/2014/main" id="{9375A50E-9B6E-4063-827D-B7E24B4D1416}"/>
              </a:ext>
            </a:extLst>
          </xdr:cNvPr>
          <xdr:cNvSpPr/>
        </xdr:nvSpPr>
        <xdr:spPr>
          <a:xfrm>
            <a:off x="556315" y="5230490"/>
            <a:ext cx="321688" cy="215571"/>
          </a:xfrm>
          <a:custGeom>
            <a:avLst/>
            <a:gdLst/>
            <a:ahLst/>
            <a:cxnLst/>
            <a:rect l="0" t="0" r="0" b="0"/>
            <a:pathLst>
              <a:path w="321688" h="215571">
                <a:moveTo>
                  <a:pt x="2654" y="0"/>
                </a:moveTo>
                <a:lnTo>
                  <a:pt x="277960" y="146610"/>
                </a:lnTo>
                <a:lnTo>
                  <a:pt x="321688" y="64495"/>
                </a:lnTo>
                <a:lnTo>
                  <a:pt x="321688" y="157448"/>
                </a:lnTo>
                <a:lnTo>
                  <a:pt x="290736" y="215571"/>
                </a:lnTo>
                <a:lnTo>
                  <a:pt x="0" y="60747"/>
                </a:lnTo>
                <a:lnTo>
                  <a:pt x="0" y="4984"/>
                </a:lnTo>
                <a:lnTo>
                  <a:pt x="2654"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2" name="Shape 49">
            <a:extLst>
              <a:ext uri="{FF2B5EF4-FFF2-40B4-BE49-F238E27FC236}">
                <a16:creationId xmlns:a16="http://schemas.microsoft.com/office/drawing/2014/main" id="{F4088217-81FA-4947-9BB9-2E1CF35B7B6E}"/>
              </a:ext>
            </a:extLst>
          </xdr:cNvPr>
          <xdr:cNvSpPr/>
        </xdr:nvSpPr>
        <xdr:spPr>
          <a:xfrm>
            <a:off x="621266" y="4981611"/>
            <a:ext cx="256737" cy="276146"/>
          </a:xfrm>
          <a:custGeom>
            <a:avLst/>
            <a:gdLst/>
            <a:ahLst/>
            <a:cxnLst/>
            <a:rect l="0" t="0" r="0" b="0"/>
            <a:pathLst>
              <a:path w="256737" h="276146">
                <a:moveTo>
                  <a:pt x="74254" y="0"/>
                </a:moveTo>
                <a:lnTo>
                  <a:pt x="113227" y="20837"/>
                </a:lnTo>
                <a:lnTo>
                  <a:pt x="64844" y="111331"/>
                </a:lnTo>
                <a:lnTo>
                  <a:pt x="161608" y="163066"/>
                </a:lnTo>
                <a:lnTo>
                  <a:pt x="207119" y="77951"/>
                </a:lnTo>
                <a:lnTo>
                  <a:pt x="245642" y="98551"/>
                </a:lnTo>
                <a:lnTo>
                  <a:pt x="200136" y="183665"/>
                </a:lnTo>
                <a:lnTo>
                  <a:pt x="256737" y="213930"/>
                </a:lnTo>
                <a:lnTo>
                  <a:pt x="256737" y="276146"/>
                </a:lnTo>
                <a:lnTo>
                  <a:pt x="0" y="138873"/>
                </a:lnTo>
                <a:lnTo>
                  <a:pt x="74254"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3" name="Shape 50">
            <a:extLst>
              <a:ext uri="{FF2B5EF4-FFF2-40B4-BE49-F238E27FC236}">
                <a16:creationId xmlns:a16="http://schemas.microsoft.com/office/drawing/2014/main" id="{C2A846E0-3C8B-4779-A571-D24717AF4AA9}"/>
              </a:ext>
            </a:extLst>
          </xdr:cNvPr>
          <xdr:cNvSpPr/>
        </xdr:nvSpPr>
        <xdr:spPr>
          <a:xfrm>
            <a:off x="744231" y="4787048"/>
            <a:ext cx="133772" cy="222664"/>
          </a:xfrm>
          <a:custGeom>
            <a:avLst/>
            <a:gdLst/>
            <a:ahLst/>
            <a:cxnLst/>
            <a:rect l="0" t="0" r="0" b="0"/>
            <a:pathLst>
              <a:path w="133772" h="222664">
                <a:moveTo>
                  <a:pt x="121789" y="0"/>
                </a:moveTo>
                <a:lnTo>
                  <a:pt x="133772" y="2118"/>
                </a:lnTo>
                <a:lnTo>
                  <a:pt x="133772" y="56016"/>
                </a:lnTo>
                <a:lnTo>
                  <a:pt x="122336" y="51890"/>
                </a:lnTo>
                <a:cubicBezTo>
                  <a:pt x="112426" y="51177"/>
                  <a:pt x="103515" y="57215"/>
                  <a:pt x="92005" y="72715"/>
                </a:cubicBezTo>
                <a:lnTo>
                  <a:pt x="67785" y="105341"/>
                </a:lnTo>
                <a:lnTo>
                  <a:pt x="133772" y="154331"/>
                </a:lnTo>
                <a:lnTo>
                  <a:pt x="133772" y="222664"/>
                </a:lnTo>
                <a:lnTo>
                  <a:pt x="0" y="123348"/>
                </a:lnTo>
                <a:lnTo>
                  <a:pt x="56927" y="46672"/>
                </a:lnTo>
                <a:cubicBezTo>
                  <a:pt x="79488" y="16285"/>
                  <a:pt x="100247" y="1960"/>
                  <a:pt x="121789" y="0"/>
                </a:cubicBez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4" name="Shape 51">
            <a:extLst>
              <a:ext uri="{FF2B5EF4-FFF2-40B4-BE49-F238E27FC236}">
                <a16:creationId xmlns:a16="http://schemas.microsoft.com/office/drawing/2014/main" id="{F48A0B00-9237-42C0-9838-EFDE06A9418F}"/>
              </a:ext>
            </a:extLst>
          </xdr:cNvPr>
          <xdr:cNvSpPr/>
        </xdr:nvSpPr>
        <xdr:spPr>
          <a:xfrm>
            <a:off x="878003" y="5284735"/>
            <a:ext cx="44022" cy="103204"/>
          </a:xfrm>
          <a:custGeom>
            <a:avLst/>
            <a:gdLst/>
            <a:ahLst/>
            <a:cxnLst/>
            <a:rect l="0" t="0" r="0" b="0"/>
            <a:pathLst>
              <a:path w="44022" h="103204">
                <a:moveTo>
                  <a:pt x="5459" y="0"/>
                </a:moveTo>
                <a:lnTo>
                  <a:pt x="44022" y="20538"/>
                </a:lnTo>
                <a:lnTo>
                  <a:pt x="0" y="103204"/>
                </a:lnTo>
                <a:lnTo>
                  <a:pt x="0" y="10251"/>
                </a:lnTo>
                <a:lnTo>
                  <a:pt x="5459"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5" name="Shape 52">
            <a:extLst>
              <a:ext uri="{FF2B5EF4-FFF2-40B4-BE49-F238E27FC236}">
                <a16:creationId xmlns:a16="http://schemas.microsoft.com/office/drawing/2014/main" id="{714CE008-662A-4152-A723-E7393CB2112C}"/>
              </a:ext>
            </a:extLst>
          </xdr:cNvPr>
          <xdr:cNvSpPr/>
        </xdr:nvSpPr>
        <xdr:spPr>
          <a:xfrm>
            <a:off x="878003" y="5126889"/>
            <a:ext cx="132064" cy="161266"/>
          </a:xfrm>
          <a:custGeom>
            <a:avLst/>
            <a:gdLst/>
            <a:ahLst/>
            <a:cxnLst/>
            <a:rect l="0" t="0" r="0" b="0"/>
            <a:pathLst>
              <a:path w="132064" h="161266">
                <a:moveTo>
                  <a:pt x="93536" y="0"/>
                </a:moveTo>
                <a:lnTo>
                  <a:pt x="132064" y="20599"/>
                </a:lnTo>
                <a:lnTo>
                  <a:pt x="56852" y="161266"/>
                </a:lnTo>
                <a:lnTo>
                  <a:pt x="0" y="130868"/>
                </a:lnTo>
                <a:lnTo>
                  <a:pt x="0" y="68652"/>
                </a:lnTo>
                <a:lnTo>
                  <a:pt x="44195" y="92283"/>
                </a:lnTo>
                <a:lnTo>
                  <a:pt x="93536"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6" name="Shape 53">
            <a:extLst>
              <a:ext uri="{FF2B5EF4-FFF2-40B4-BE49-F238E27FC236}">
                <a16:creationId xmlns:a16="http://schemas.microsoft.com/office/drawing/2014/main" id="{07F9C1D4-2F26-48AE-9736-0E6FFC73708E}"/>
              </a:ext>
            </a:extLst>
          </xdr:cNvPr>
          <xdr:cNvSpPr/>
        </xdr:nvSpPr>
        <xdr:spPr>
          <a:xfrm>
            <a:off x="878003" y="4789166"/>
            <a:ext cx="267118" cy="333205"/>
          </a:xfrm>
          <a:custGeom>
            <a:avLst/>
            <a:gdLst/>
            <a:ahLst/>
            <a:cxnLst/>
            <a:rect l="0" t="0" r="0" b="0"/>
            <a:pathLst>
              <a:path w="267118" h="333205">
                <a:moveTo>
                  <a:pt x="0" y="0"/>
                </a:moveTo>
                <a:lnTo>
                  <a:pt x="21242" y="3755"/>
                </a:lnTo>
                <a:cubicBezTo>
                  <a:pt x="32729" y="8496"/>
                  <a:pt x="44734" y="15867"/>
                  <a:pt x="57583" y="25405"/>
                </a:cubicBezTo>
                <a:lnTo>
                  <a:pt x="66151" y="31766"/>
                </a:lnTo>
                <a:cubicBezTo>
                  <a:pt x="108570" y="63259"/>
                  <a:pt x="126789" y="90701"/>
                  <a:pt x="113156" y="128668"/>
                </a:cubicBezTo>
                <a:lnTo>
                  <a:pt x="267118" y="177804"/>
                </a:lnTo>
                <a:lnTo>
                  <a:pt x="233807" y="222667"/>
                </a:lnTo>
                <a:lnTo>
                  <a:pt x="85545" y="175234"/>
                </a:lnTo>
                <a:lnTo>
                  <a:pt x="66166" y="201337"/>
                </a:lnTo>
                <a:lnTo>
                  <a:pt x="184451" y="289152"/>
                </a:lnTo>
                <a:lnTo>
                  <a:pt x="151745" y="333205"/>
                </a:lnTo>
                <a:lnTo>
                  <a:pt x="0" y="220545"/>
                </a:lnTo>
                <a:lnTo>
                  <a:pt x="0" y="152213"/>
                </a:lnTo>
                <a:lnTo>
                  <a:pt x="30677" y="174989"/>
                </a:lnTo>
                <a:lnTo>
                  <a:pt x="54901" y="142362"/>
                </a:lnTo>
                <a:cubicBezTo>
                  <a:pt x="74284" y="116255"/>
                  <a:pt x="68931" y="102160"/>
                  <a:pt x="33446" y="75816"/>
                </a:cubicBezTo>
                <a:lnTo>
                  <a:pt x="24881" y="69458"/>
                </a:lnTo>
                <a:cubicBezTo>
                  <a:pt x="17131" y="63705"/>
                  <a:pt x="10529" y="58961"/>
                  <a:pt x="4626" y="55567"/>
                </a:cubicBezTo>
                <a:lnTo>
                  <a:pt x="0" y="53898"/>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7" name="Shape 54">
            <a:extLst>
              <a:ext uri="{FF2B5EF4-FFF2-40B4-BE49-F238E27FC236}">
                <a16:creationId xmlns:a16="http://schemas.microsoft.com/office/drawing/2014/main" id="{7F89187A-D48D-40A5-A19E-6D8A70B9B87F}"/>
              </a:ext>
            </a:extLst>
          </xdr:cNvPr>
          <xdr:cNvSpPr/>
        </xdr:nvSpPr>
        <xdr:spPr>
          <a:xfrm>
            <a:off x="1056081" y="4426739"/>
            <a:ext cx="360530" cy="342135"/>
          </a:xfrm>
          <a:custGeom>
            <a:avLst/>
            <a:gdLst/>
            <a:ahLst/>
            <a:cxnLst/>
            <a:rect l="0" t="0" r="0" b="0"/>
            <a:pathLst>
              <a:path w="360530" h="342135">
                <a:moveTo>
                  <a:pt x="118252" y="2102"/>
                </a:moveTo>
                <a:cubicBezTo>
                  <a:pt x="140318" y="4203"/>
                  <a:pt x="161448" y="17494"/>
                  <a:pt x="182095" y="37434"/>
                </a:cubicBezTo>
                <a:lnTo>
                  <a:pt x="188979" y="44198"/>
                </a:lnTo>
                <a:lnTo>
                  <a:pt x="150517" y="83322"/>
                </a:lnTo>
                <a:lnTo>
                  <a:pt x="143633" y="76559"/>
                </a:lnTo>
                <a:cubicBezTo>
                  <a:pt x="120809" y="54123"/>
                  <a:pt x="102744" y="42063"/>
                  <a:pt x="80310" y="64884"/>
                </a:cubicBezTo>
                <a:cubicBezTo>
                  <a:pt x="57517" y="88071"/>
                  <a:pt x="70240" y="105564"/>
                  <a:pt x="93061" y="127999"/>
                </a:cubicBezTo>
                <a:cubicBezTo>
                  <a:pt x="115885" y="150438"/>
                  <a:pt x="135761" y="164276"/>
                  <a:pt x="158195" y="141452"/>
                </a:cubicBezTo>
                <a:lnTo>
                  <a:pt x="172796" y="126602"/>
                </a:lnTo>
                <a:lnTo>
                  <a:pt x="201050" y="154377"/>
                </a:lnTo>
                <a:lnTo>
                  <a:pt x="186451" y="169229"/>
                </a:lnTo>
                <a:cubicBezTo>
                  <a:pt x="160456" y="195676"/>
                  <a:pt x="177523" y="217441"/>
                  <a:pt x="203605" y="243084"/>
                </a:cubicBezTo>
                <a:cubicBezTo>
                  <a:pt x="234392" y="272636"/>
                  <a:pt x="254945" y="281441"/>
                  <a:pt x="277381" y="258618"/>
                </a:cubicBezTo>
                <a:cubicBezTo>
                  <a:pt x="299815" y="235794"/>
                  <a:pt x="290665" y="215396"/>
                  <a:pt x="260586" y="185121"/>
                </a:cubicBezTo>
                <a:lnTo>
                  <a:pt x="186686" y="112472"/>
                </a:lnTo>
                <a:lnTo>
                  <a:pt x="256130" y="41829"/>
                </a:lnTo>
                <a:lnTo>
                  <a:pt x="287644" y="72811"/>
                </a:lnTo>
                <a:lnTo>
                  <a:pt x="256662" y="104329"/>
                </a:lnTo>
                <a:lnTo>
                  <a:pt x="299048" y="145996"/>
                </a:lnTo>
                <a:cubicBezTo>
                  <a:pt x="342174" y="189811"/>
                  <a:pt x="360530" y="236355"/>
                  <a:pt x="308539" y="289247"/>
                </a:cubicBezTo>
                <a:cubicBezTo>
                  <a:pt x="256544" y="342135"/>
                  <a:pt x="214762" y="329559"/>
                  <a:pt x="166234" y="283278"/>
                </a:cubicBezTo>
                <a:cubicBezTo>
                  <a:pt x="140505" y="257275"/>
                  <a:pt x="126968" y="228292"/>
                  <a:pt x="129236" y="199895"/>
                </a:cubicBezTo>
                <a:cubicBezTo>
                  <a:pt x="103396" y="202271"/>
                  <a:pt x="78146" y="190272"/>
                  <a:pt x="54601" y="167127"/>
                </a:cubicBezTo>
                <a:cubicBezTo>
                  <a:pt x="13663" y="126882"/>
                  <a:pt x="0" y="83532"/>
                  <a:pt x="48791" y="33902"/>
                </a:cubicBezTo>
                <a:cubicBezTo>
                  <a:pt x="73184" y="9087"/>
                  <a:pt x="96187" y="0"/>
                  <a:pt x="118252" y="2102"/>
                </a:cubicBez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8" name="Shape 55">
            <a:extLst>
              <a:ext uri="{FF2B5EF4-FFF2-40B4-BE49-F238E27FC236}">
                <a16:creationId xmlns:a16="http://schemas.microsoft.com/office/drawing/2014/main" id="{10D7DACD-25D6-4A88-BFD2-41DE8FC418B6}"/>
              </a:ext>
            </a:extLst>
          </xdr:cNvPr>
          <xdr:cNvSpPr/>
        </xdr:nvSpPr>
        <xdr:spPr>
          <a:xfrm>
            <a:off x="1368778" y="4159667"/>
            <a:ext cx="129718" cy="309901"/>
          </a:xfrm>
          <a:custGeom>
            <a:avLst/>
            <a:gdLst/>
            <a:ahLst/>
            <a:cxnLst/>
            <a:rect l="0" t="0" r="0" b="0"/>
            <a:pathLst>
              <a:path w="129718" h="309901">
                <a:moveTo>
                  <a:pt x="86083" y="0"/>
                </a:moveTo>
                <a:lnTo>
                  <a:pt x="129718" y="43119"/>
                </a:lnTo>
                <a:lnTo>
                  <a:pt x="129718" y="117503"/>
                </a:lnTo>
                <a:lnTo>
                  <a:pt x="74883" y="63341"/>
                </a:lnTo>
                <a:lnTo>
                  <a:pt x="63867" y="71513"/>
                </a:lnTo>
                <a:lnTo>
                  <a:pt x="129718" y="196492"/>
                </a:lnTo>
                <a:lnTo>
                  <a:pt x="129718" y="309901"/>
                </a:lnTo>
                <a:lnTo>
                  <a:pt x="0" y="63863"/>
                </a:lnTo>
                <a:lnTo>
                  <a:pt x="86083"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49" name="Shape 56">
            <a:extLst>
              <a:ext uri="{FF2B5EF4-FFF2-40B4-BE49-F238E27FC236}">
                <a16:creationId xmlns:a16="http://schemas.microsoft.com/office/drawing/2014/main" id="{BEFB9AC6-5C5B-460D-982E-C8FC0BD11D53}"/>
              </a:ext>
            </a:extLst>
          </xdr:cNvPr>
          <xdr:cNvSpPr/>
        </xdr:nvSpPr>
        <xdr:spPr>
          <a:xfrm>
            <a:off x="1498497" y="4202786"/>
            <a:ext cx="212299" cy="339024"/>
          </a:xfrm>
          <a:custGeom>
            <a:avLst/>
            <a:gdLst/>
            <a:ahLst/>
            <a:cxnLst/>
            <a:rect l="0" t="0" r="0" b="0"/>
            <a:pathLst>
              <a:path w="212299" h="339024">
                <a:moveTo>
                  <a:pt x="0" y="0"/>
                </a:moveTo>
                <a:lnTo>
                  <a:pt x="212299" y="209787"/>
                </a:lnTo>
                <a:lnTo>
                  <a:pt x="169459" y="241567"/>
                </a:lnTo>
                <a:lnTo>
                  <a:pt x="97186" y="170576"/>
                </a:lnTo>
                <a:lnTo>
                  <a:pt x="33541" y="217789"/>
                </a:lnTo>
                <a:lnTo>
                  <a:pt x="80924" y="307247"/>
                </a:lnTo>
                <a:lnTo>
                  <a:pt x="38088" y="339024"/>
                </a:lnTo>
                <a:lnTo>
                  <a:pt x="0" y="266782"/>
                </a:lnTo>
                <a:lnTo>
                  <a:pt x="0" y="153373"/>
                </a:lnTo>
                <a:lnTo>
                  <a:pt x="13223" y="178468"/>
                </a:lnTo>
                <a:lnTo>
                  <a:pt x="65851" y="139425"/>
                </a:lnTo>
                <a:lnTo>
                  <a:pt x="0" y="74383"/>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0" name="Shape 57">
            <a:extLst>
              <a:ext uri="{FF2B5EF4-FFF2-40B4-BE49-F238E27FC236}">
                <a16:creationId xmlns:a16="http://schemas.microsoft.com/office/drawing/2014/main" id="{047F4AB0-7F20-40CB-A425-D1BACECD658C}"/>
              </a:ext>
            </a:extLst>
          </xdr:cNvPr>
          <xdr:cNvSpPr/>
        </xdr:nvSpPr>
        <xdr:spPr>
          <a:xfrm>
            <a:off x="1550638" y="4016200"/>
            <a:ext cx="327680" cy="366426"/>
          </a:xfrm>
          <a:custGeom>
            <a:avLst/>
            <a:gdLst/>
            <a:ahLst/>
            <a:cxnLst/>
            <a:rect l="0" t="0" r="0" b="0"/>
            <a:pathLst>
              <a:path w="327680" h="366426">
                <a:moveTo>
                  <a:pt x="125705" y="1417"/>
                </a:moveTo>
                <a:cubicBezTo>
                  <a:pt x="156461" y="3778"/>
                  <a:pt x="181125" y="26832"/>
                  <a:pt x="203310" y="60123"/>
                </a:cubicBezTo>
                <a:lnTo>
                  <a:pt x="207818" y="66887"/>
                </a:lnTo>
                <a:lnTo>
                  <a:pt x="162162" y="97311"/>
                </a:lnTo>
                <a:lnTo>
                  <a:pt x="157655" y="90546"/>
                </a:lnTo>
                <a:cubicBezTo>
                  <a:pt x="136246" y="58420"/>
                  <a:pt x="119341" y="36719"/>
                  <a:pt x="87215" y="58128"/>
                </a:cubicBezTo>
                <a:cubicBezTo>
                  <a:pt x="55087" y="79542"/>
                  <a:pt x="68609" y="103495"/>
                  <a:pt x="90019" y="135622"/>
                </a:cubicBezTo>
                <a:lnTo>
                  <a:pt x="170025" y="255678"/>
                </a:lnTo>
                <a:cubicBezTo>
                  <a:pt x="194537" y="292456"/>
                  <a:pt x="213412" y="306125"/>
                  <a:pt x="240466" y="288093"/>
                </a:cubicBezTo>
                <a:cubicBezTo>
                  <a:pt x="267520" y="270064"/>
                  <a:pt x="262174" y="247381"/>
                  <a:pt x="237665" y="210603"/>
                </a:cubicBezTo>
                <a:lnTo>
                  <a:pt x="226113" y="193269"/>
                </a:lnTo>
                <a:lnTo>
                  <a:pt x="271769" y="162844"/>
                </a:lnTo>
                <a:lnTo>
                  <a:pt x="283317" y="180179"/>
                </a:lnTo>
                <a:cubicBezTo>
                  <a:pt x="321912" y="238092"/>
                  <a:pt x="327680" y="282477"/>
                  <a:pt x="264695" y="324450"/>
                </a:cubicBezTo>
                <a:cubicBezTo>
                  <a:pt x="201709" y="366426"/>
                  <a:pt x="159866" y="339367"/>
                  <a:pt x="124370" y="286102"/>
                </a:cubicBezTo>
                <a:lnTo>
                  <a:pt x="44364" y="166045"/>
                </a:lnTo>
                <a:cubicBezTo>
                  <a:pt x="8867" y="112784"/>
                  <a:pt x="0" y="63751"/>
                  <a:pt x="62986" y="21772"/>
                </a:cubicBezTo>
                <a:cubicBezTo>
                  <a:pt x="86605" y="6032"/>
                  <a:pt x="107252" y="0"/>
                  <a:pt x="125705" y="1417"/>
                </a:cubicBez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1" name="Shape 58">
            <a:extLst>
              <a:ext uri="{FF2B5EF4-FFF2-40B4-BE49-F238E27FC236}">
                <a16:creationId xmlns:a16="http://schemas.microsoft.com/office/drawing/2014/main" id="{D55B4F83-0F71-4EC2-84E7-2912666DB081}"/>
              </a:ext>
            </a:extLst>
          </xdr:cNvPr>
          <xdr:cNvSpPr/>
        </xdr:nvSpPr>
        <xdr:spPr>
          <a:xfrm>
            <a:off x="1790529" y="3873546"/>
            <a:ext cx="304060" cy="375126"/>
          </a:xfrm>
          <a:custGeom>
            <a:avLst/>
            <a:gdLst/>
            <a:ahLst/>
            <a:cxnLst/>
            <a:rect l="0" t="0" r="0" b="0"/>
            <a:pathLst>
              <a:path w="304060" h="375126">
                <a:moveTo>
                  <a:pt x="112102" y="3546"/>
                </a:moveTo>
                <a:cubicBezTo>
                  <a:pt x="152666" y="0"/>
                  <a:pt x="180173" y="28111"/>
                  <a:pt x="202651" y="70531"/>
                </a:cubicBezTo>
                <a:lnTo>
                  <a:pt x="206456" y="77716"/>
                </a:lnTo>
                <a:lnTo>
                  <a:pt x="157975" y="103402"/>
                </a:lnTo>
                <a:lnTo>
                  <a:pt x="154170" y="96217"/>
                </a:lnTo>
                <a:cubicBezTo>
                  <a:pt x="136095" y="62103"/>
                  <a:pt x="121453" y="38819"/>
                  <a:pt x="87339" y="56890"/>
                </a:cubicBezTo>
                <a:cubicBezTo>
                  <a:pt x="53222" y="74970"/>
                  <a:pt x="64275" y="100159"/>
                  <a:pt x="82347" y="134272"/>
                </a:cubicBezTo>
                <a:lnTo>
                  <a:pt x="149893" y="261756"/>
                </a:lnTo>
                <a:cubicBezTo>
                  <a:pt x="170586" y="300813"/>
                  <a:pt x="187996" y="316306"/>
                  <a:pt x="216723" y="301086"/>
                </a:cubicBezTo>
                <a:cubicBezTo>
                  <a:pt x="245452" y="285861"/>
                  <a:pt x="242410" y="262757"/>
                  <a:pt x="221717" y="223703"/>
                </a:cubicBezTo>
                <a:lnTo>
                  <a:pt x="211964" y="205297"/>
                </a:lnTo>
                <a:lnTo>
                  <a:pt x="260441" y="179611"/>
                </a:lnTo>
                <a:lnTo>
                  <a:pt x="270194" y="198017"/>
                </a:lnTo>
                <a:cubicBezTo>
                  <a:pt x="302778" y="259513"/>
                  <a:pt x="304060" y="304254"/>
                  <a:pt x="237179" y="339688"/>
                </a:cubicBezTo>
                <a:cubicBezTo>
                  <a:pt x="170291" y="375126"/>
                  <a:pt x="131382" y="344005"/>
                  <a:pt x="101416" y="287445"/>
                </a:cubicBezTo>
                <a:lnTo>
                  <a:pt x="33868" y="159958"/>
                </a:lnTo>
                <a:cubicBezTo>
                  <a:pt x="3903" y="103398"/>
                  <a:pt x="0" y="53726"/>
                  <a:pt x="66888" y="18288"/>
                </a:cubicBezTo>
                <a:cubicBezTo>
                  <a:pt x="83609" y="9428"/>
                  <a:pt x="98581" y="4729"/>
                  <a:pt x="112102" y="3546"/>
                </a:cubicBez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2" name="Shape 59">
            <a:extLst>
              <a:ext uri="{FF2B5EF4-FFF2-40B4-BE49-F238E27FC236}">
                <a16:creationId xmlns:a16="http://schemas.microsoft.com/office/drawing/2014/main" id="{5E6516DD-384F-4FFE-99A7-D627BB766206}"/>
              </a:ext>
            </a:extLst>
          </xdr:cNvPr>
          <xdr:cNvSpPr/>
        </xdr:nvSpPr>
        <xdr:spPr>
          <a:xfrm>
            <a:off x="2019704" y="3765788"/>
            <a:ext cx="143492" cy="349324"/>
          </a:xfrm>
          <a:custGeom>
            <a:avLst/>
            <a:gdLst/>
            <a:ahLst/>
            <a:cxnLst/>
            <a:rect l="0" t="0" r="0" b="0"/>
            <a:pathLst>
              <a:path w="143492" h="349324">
                <a:moveTo>
                  <a:pt x="114977" y="261"/>
                </a:moveTo>
                <a:cubicBezTo>
                  <a:pt x="125154" y="0"/>
                  <a:pt x="134394" y="1664"/>
                  <a:pt x="142840" y="4990"/>
                </a:cubicBezTo>
                <a:lnTo>
                  <a:pt x="143492" y="5404"/>
                </a:lnTo>
                <a:lnTo>
                  <a:pt x="143492" y="80995"/>
                </a:lnTo>
                <a:lnTo>
                  <a:pt x="133188" y="61969"/>
                </a:lnTo>
                <a:cubicBezTo>
                  <a:pt x="126682" y="53415"/>
                  <a:pt x="119260" y="47942"/>
                  <a:pt x="109616" y="47086"/>
                </a:cubicBezTo>
                <a:cubicBezTo>
                  <a:pt x="103187" y="46515"/>
                  <a:pt x="95770" y="47996"/>
                  <a:pt x="86980" y="51982"/>
                </a:cubicBezTo>
                <a:cubicBezTo>
                  <a:pt x="51815" y="67923"/>
                  <a:pt x="61294" y="93746"/>
                  <a:pt x="77235" y="128906"/>
                </a:cubicBezTo>
                <a:lnTo>
                  <a:pt x="136808" y="260307"/>
                </a:lnTo>
                <a:lnTo>
                  <a:pt x="143492" y="272931"/>
                </a:lnTo>
                <a:lnTo>
                  <a:pt x="143492" y="349324"/>
                </a:lnTo>
                <a:lnTo>
                  <a:pt x="137044" y="346794"/>
                </a:lnTo>
                <a:cubicBezTo>
                  <a:pt x="115892" y="335049"/>
                  <a:pt x="100054" y="312109"/>
                  <a:pt x="86840" y="282961"/>
                </a:cubicBezTo>
                <a:lnTo>
                  <a:pt x="27267" y="151562"/>
                </a:lnTo>
                <a:cubicBezTo>
                  <a:pt x="836" y="93267"/>
                  <a:pt x="0" y="43446"/>
                  <a:pt x="68941" y="12191"/>
                </a:cubicBezTo>
                <a:cubicBezTo>
                  <a:pt x="86175" y="4378"/>
                  <a:pt x="101408" y="608"/>
                  <a:pt x="114977" y="261"/>
                </a:cubicBez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3" name="Shape 60">
            <a:extLst>
              <a:ext uri="{FF2B5EF4-FFF2-40B4-BE49-F238E27FC236}">
                <a16:creationId xmlns:a16="http://schemas.microsoft.com/office/drawing/2014/main" id="{8DA3FDDD-44C6-42B6-A2EF-0B5EC6FA3E6E}"/>
              </a:ext>
            </a:extLst>
          </xdr:cNvPr>
          <xdr:cNvSpPr/>
        </xdr:nvSpPr>
        <xdr:spPr>
          <a:xfrm>
            <a:off x="2163196" y="3771193"/>
            <a:ext cx="146049" cy="352400"/>
          </a:xfrm>
          <a:custGeom>
            <a:avLst/>
            <a:gdLst/>
            <a:ahLst/>
            <a:cxnLst/>
            <a:rect l="0" t="0" r="0" b="0"/>
            <a:pathLst>
              <a:path w="146049" h="352400">
                <a:moveTo>
                  <a:pt x="0" y="0"/>
                </a:moveTo>
                <a:lnTo>
                  <a:pt x="22444" y="14284"/>
                </a:lnTo>
                <a:cubicBezTo>
                  <a:pt x="36441" y="27056"/>
                  <a:pt x="47828" y="45424"/>
                  <a:pt x="57739" y="67285"/>
                </a:cubicBezTo>
                <a:lnTo>
                  <a:pt x="117310" y="198685"/>
                </a:lnTo>
                <a:cubicBezTo>
                  <a:pt x="146049" y="262070"/>
                  <a:pt x="144574" y="306804"/>
                  <a:pt x="75637" y="338059"/>
                </a:cubicBezTo>
                <a:cubicBezTo>
                  <a:pt x="49786" y="349780"/>
                  <a:pt x="28436" y="352400"/>
                  <a:pt x="10454" y="348022"/>
                </a:cubicBezTo>
                <a:lnTo>
                  <a:pt x="0" y="343920"/>
                </a:lnTo>
                <a:lnTo>
                  <a:pt x="0" y="267526"/>
                </a:lnTo>
                <a:lnTo>
                  <a:pt x="6895" y="280549"/>
                </a:lnTo>
                <a:cubicBezTo>
                  <a:pt x="20600" y="301553"/>
                  <a:pt x="35390" y="308336"/>
                  <a:pt x="57598" y="298268"/>
                </a:cubicBezTo>
                <a:cubicBezTo>
                  <a:pt x="87208" y="284843"/>
                  <a:pt x="85595" y="261595"/>
                  <a:pt x="67342" y="221340"/>
                </a:cubicBezTo>
                <a:lnTo>
                  <a:pt x="7770" y="89940"/>
                </a:lnTo>
                <a:lnTo>
                  <a:pt x="0" y="75591"/>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4" name="Shape 61">
            <a:extLst>
              <a:ext uri="{FF2B5EF4-FFF2-40B4-BE49-F238E27FC236}">
                <a16:creationId xmlns:a16="http://schemas.microsoft.com/office/drawing/2014/main" id="{8A88F076-5FD1-4652-8BB2-5ECB7631F1E6}"/>
              </a:ext>
            </a:extLst>
          </xdr:cNvPr>
          <xdr:cNvSpPr/>
        </xdr:nvSpPr>
        <xdr:spPr>
          <a:xfrm>
            <a:off x="2239823" y="3651875"/>
            <a:ext cx="298401" cy="397768"/>
          </a:xfrm>
          <a:custGeom>
            <a:avLst/>
            <a:gdLst/>
            <a:ahLst/>
            <a:cxnLst/>
            <a:rect l="0" t="0" r="0" b="0"/>
            <a:pathLst>
              <a:path w="298401" h="397768">
                <a:moveTo>
                  <a:pt x="176583" y="0"/>
                </a:moveTo>
                <a:lnTo>
                  <a:pt x="271869" y="231063"/>
                </a:lnTo>
                <a:cubicBezTo>
                  <a:pt x="298401" y="295402"/>
                  <a:pt x="295384" y="340057"/>
                  <a:pt x="225407" y="368914"/>
                </a:cubicBezTo>
                <a:cubicBezTo>
                  <a:pt x="155434" y="397768"/>
                  <a:pt x="119686" y="363056"/>
                  <a:pt x="95284" y="303881"/>
                </a:cubicBezTo>
                <a:lnTo>
                  <a:pt x="0" y="72818"/>
                </a:lnTo>
                <a:lnTo>
                  <a:pt x="50720" y="51901"/>
                </a:lnTo>
                <a:lnTo>
                  <a:pt x="146006" y="282964"/>
                </a:lnTo>
                <a:cubicBezTo>
                  <a:pt x="162853" y="323824"/>
                  <a:pt x="178697" y="340916"/>
                  <a:pt x="208754" y="328523"/>
                </a:cubicBezTo>
                <a:cubicBezTo>
                  <a:pt x="238806" y="316127"/>
                  <a:pt x="237996" y="292840"/>
                  <a:pt x="221148" y="251978"/>
                </a:cubicBezTo>
                <a:lnTo>
                  <a:pt x="125863" y="20917"/>
                </a:lnTo>
                <a:lnTo>
                  <a:pt x="176583"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5" name="Shape 62">
            <a:extLst>
              <a:ext uri="{FF2B5EF4-FFF2-40B4-BE49-F238E27FC236}">
                <a16:creationId xmlns:a16="http://schemas.microsoft.com/office/drawing/2014/main" id="{367B8A46-24FB-4450-AFFB-232AFDF9D980}"/>
              </a:ext>
            </a:extLst>
          </xdr:cNvPr>
          <xdr:cNvSpPr/>
        </xdr:nvSpPr>
        <xdr:spPr>
          <a:xfrm>
            <a:off x="2533705" y="3569573"/>
            <a:ext cx="307717" cy="397112"/>
          </a:xfrm>
          <a:custGeom>
            <a:avLst/>
            <a:gdLst/>
            <a:ahLst/>
            <a:cxnLst/>
            <a:rect l="0" t="0" r="0" b="0"/>
            <a:pathLst>
              <a:path w="307717" h="397112">
                <a:moveTo>
                  <a:pt x="235240" y="0"/>
                </a:moveTo>
                <a:lnTo>
                  <a:pt x="307717" y="348137"/>
                </a:lnTo>
                <a:lnTo>
                  <a:pt x="208250" y="368845"/>
                </a:lnTo>
                <a:lnTo>
                  <a:pt x="72065" y="78598"/>
                </a:lnTo>
                <a:lnTo>
                  <a:pt x="62615" y="80563"/>
                </a:lnTo>
                <a:lnTo>
                  <a:pt x="126191" y="385930"/>
                </a:lnTo>
                <a:lnTo>
                  <a:pt x="72479" y="397112"/>
                </a:lnTo>
                <a:lnTo>
                  <a:pt x="0" y="48974"/>
                </a:lnTo>
                <a:lnTo>
                  <a:pt x="105931" y="26920"/>
                </a:lnTo>
                <a:lnTo>
                  <a:pt x="238533" y="317393"/>
                </a:lnTo>
                <a:lnTo>
                  <a:pt x="244994" y="316050"/>
                </a:lnTo>
                <a:lnTo>
                  <a:pt x="181527" y="11185"/>
                </a:lnTo>
                <a:lnTo>
                  <a:pt x="23524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6" name="Shape 63">
            <a:extLst>
              <a:ext uri="{FF2B5EF4-FFF2-40B4-BE49-F238E27FC236}">
                <a16:creationId xmlns:a16="http://schemas.microsoft.com/office/drawing/2014/main" id="{EAD3417B-CC4A-450A-94A9-54BF11CC9D8F}"/>
              </a:ext>
            </a:extLst>
          </xdr:cNvPr>
          <xdr:cNvSpPr/>
        </xdr:nvSpPr>
        <xdr:spPr>
          <a:xfrm>
            <a:off x="2830013" y="3535721"/>
            <a:ext cx="169146" cy="366082"/>
          </a:xfrm>
          <a:custGeom>
            <a:avLst/>
            <a:gdLst/>
            <a:ahLst/>
            <a:cxnLst/>
            <a:rect l="0" t="0" r="0" b="0"/>
            <a:pathLst>
              <a:path w="169146" h="366082">
                <a:moveTo>
                  <a:pt x="163960" y="0"/>
                </a:moveTo>
                <a:lnTo>
                  <a:pt x="169146" y="43891"/>
                </a:lnTo>
                <a:lnTo>
                  <a:pt x="114160" y="50394"/>
                </a:lnTo>
                <a:lnTo>
                  <a:pt x="150703" y="359644"/>
                </a:lnTo>
                <a:lnTo>
                  <a:pt x="96222" y="366082"/>
                </a:lnTo>
                <a:lnTo>
                  <a:pt x="59675" y="56830"/>
                </a:lnTo>
                <a:lnTo>
                  <a:pt x="5188" y="63271"/>
                </a:lnTo>
                <a:lnTo>
                  <a:pt x="0" y="19379"/>
                </a:lnTo>
                <a:lnTo>
                  <a:pt x="16396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7" name="Shape 64">
            <a:extLst>
              <a:ext uri="{FF2B5EF4-FFF2-40B4-BE49-F238E27FC236}">
                <a16:creationId xmlns:a16="http://schemas.microsoft.com/office/drawing/2014/main" id="{4256F2D0-E35E-49E3-8FB6-5C5F43D7A5A8}"/>
              </a:ext>
            </a:extLst>
          </xdr:cNvPr>
          <xdr:cNvSpPr/>
        </xdr:nvSpPr>
        <xdr:spPr>
          <a:xfrm>
            <a:off x="3031250" y="3522970"/>
            <a:ext cx="99787" cy="362116"/>
          </a:xfrm>
          <a:custGeom>
            <a:avLst/>
            <a:gdLst/>
            <a:ahLst/>
            <a:cxnLst/>
            <a:rect l="0" t="0" r="0" b="0"/>
            <a:pathLst>
              <a:path w="99787" h="362116">
                <a:moveTo>
                  <a:pt x="99787" y="0"/>
                </a:moveTo>
                <a:lnTo>
                  <a:pt x="99787" y="58558"/>
                </a:lnTo>
                <a:lnTo>
                  <a:pt x="96747" y="44457"/>
                </a:lnTo>
                <a:lnTo>
                  <a:pt x="83053" y="45263"/>
                </a:lnTo>
                <a:lnTo>
                  <a:pt x="67079" y="214142"/>
                </a:lnTo>
                <a:lnTo>
                  <a:pt x="99787" y="212210"/>
                </a:lnTo>
                <a:lnTo>
                  <a:pt x="99787" y="255972"/>
                </a:lnTo>
                <a:lnTo>
                  <a:pt x="62558" y="258171"/>
                </a:lnTo>
                <a:lnTo>
                  <a:pt x="53245" y="358971"/>
                </a:lnTo>
                <a:lnTo>
                  <a:pt x="0" y="362116"/>
                </a:lnTo>
                <a:lnTo>
                  <a:pt x="33793" y="3899"/>
                </a:lnTo>
                <a:lnTo>
                  <a:pt x="99787"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8" name="Shape 65">
            <a:extLst>
              <a:ext uri="{FF2B5EF4-FFF2-40B4-BE49-F238E27FC236}">
                <a16:creationId xmlns:a16="http://schemas.microsoft.com/office/drawing/2014/main" id="{F099ABEB-A0E1-4F69-B8C9-EDEA55FF1B4B}"/>
              </a:ext>
            </a:extLst>
          </xdr:cNvPr>
          <xdr:cNvSpPr/>
        </xdr:nvSpPr>
        <xdr:spPr>
          <a:xfrm>
            <a:off x="4912459" y="4290933"/>
            <a:ext cx="47475" cy="79506"/>
          </a:xfrm>
          <a:custGeom>
            <a:avLst/>
            <a:gdLst/>
            <a:ahLst/>
            <a:cxnLst/>
            <a:rect l="0" t="0" r="0" b="0"/>
            <a:pathLst>
              <a:path w="47475" h="79506">
                <a:moveTo>
                  <a:pt x="47475" y="0"/>
                </a:moveTo>
                <a:lnTo>
                  <a:pt x="47475" y="75259"/>
                </a:lnTo>
                <a:lnTo>
                  <a:pt x="43326" y="79506"/>
                </a:lnTo>
                <a:lnTo>
                  <a:pt x="0" y="48402"/>
                </a:lnTo>
                <a:lnTo>
                  <a:pt x="47475"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59" name="Shape 66">
            <a:extLst>
              <a:ext uri="{FF2B5EF4-FFF2-40B4-BE49-F238E27FC236}">
                <a16:creationId xmlns:a16="http://schemas.microsoft.com/office/drawing/2014/main" id="{DECF4309-773D-4FBC-91F2-9BF99AF1C677}"/>
              </a:ext>
            </a:extLst>
          </xdr:cNvPr>
          <xdr:cNvSpPr/>
        </xdr:nvSpPr>
        <xdr:spPr>
          <a:xfrm>
            <a:off x="4740483" y="3937664"/>
            <a:ext cx="219451" cy="401422"/>
          </a:xfrm>
          <a:custGeom>
            <a:avLst/>
            <a:gdLst/>
            <a:ahLst/>
            <a:cxnLst/>
            <a:rect l="0" t="0" r="0" b="0"/>
            <a:pathLst>
              <a:path w="219451" h="401422">
                <a:moveTo>
                  <a:pt x="209186" y="0"/>
                </a:moveTo>
                <a:lnTo>
                  <a:pt x="219451" y="7468"/>
                </a:lnTo>
                <a:lnTo>
                  <a:pt x="219451" y="79153"/>
                </a:lnTo>
                <a:lnTo>
                  <a:pt x="157029" y="164967"/>
                </a:lnTo>
                <a:lnTo>
                  <a:pt x="189889" y="188871"/>
                </a:lnTo>
                <a:cubicBezTo>
                  <a:pt x="196463" y="193653"/>
                  <a:pt x="202271" y="196896"/>
                  <a:pt x="207692" y="198512"/>
                </a:cubicBezTo>
                <a:lnTo>
                  <a:pt x="219451" y="198423"/>
                </a:lnTo>
                <a:lnTo>
                  <a:pt x="219451" y="249340"/>
                </a:lnTo>
                <a:lnTo>
                  <a:pt x="204149" y="246990"/>
                </a:lnTo>
                <a:lnTo>
                  <a:pt x="156518" y="401422"/>
                </a:lnTo>
                <a:lnTo>
                  <a:pt x="111331" y="368550"/>
                </a:lnTo>
                <a:lnTo>
                  <a:pt x="157320" y="219835"/>
                </a:lnTo>
                <a:lnTo>
                  <a:pt x="131030" y="200708"/>
                </a:lnTo>
                <a:lnTo>
                  <a:pt x="44366" y="319843"/>
                </a:lnTo>
                <a:lnTo>
                  <a:pt x="0" y="287569"/>
                </a:lnTo>
                <a:lnTo>
                  <a:pt x="209186"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0" name="Shape 67">
            <a:extLst>
              <a:ext uri="{FF2B5EF4-FFF2-40B4-BE49-F238E27FC236}">
                <a16:creationId xmlns:a16="http://schemas.microsoft.com/office/drawing/2014/main" id="{84C87B58-51CF-4199-9429-8F8270769785}"/>
              </a:ext>
            </a:extLst>
          </xdr:cNvPr>
          <xdr:cNvSpPr/>
        </xdr:nvSpPr>
        <xdr:spPr>
          <a:xfrm>
            <a:off x="4544641" y="3808587"/>
            <a:ext cx="281743" cy="389581"/>
          </a:xfrm>
          <a:custGeom>
            <a:avLst/>
            <a:gdLst/>
            <a:ahLst/>
            <a:cxnLst/>
            <a:rect l="0" t="0" r="0" b="0"/>
            <a:pathLst>
              <a:path w="281743" h="389581">
                <a:moveTo>
                  <a:pt x="136292" y="0"/>
                </a:moveTo>
                <a:lnTo>
                  <a:pt x="281743" y="60358"/>
                </a:lnTo>
                <a:lnTo>
                  <a:pt x="264805" y="101182"/>
                </a:lnTo>
                <a:lnTo>
                  <a:pt x="170028" y="61851"/>
                </a:lnTo>
                <a:lnTo>
                  <a:pt x="127973" y="163199"/>
                </a:lnTo>
                <a:lnTo>
                  <a:pt x="217119" y="200192"/>
                </a:lnTo>
                <a:lnTo>
                  <a:pt x="200375" y="240541"/>
                </a:lnTo>
                <a:lnTo>
                  <a:pt x="111229" y="203551"/>
                </a:lnTo>
                <a:lnTo>
                  <a:pt x="67420" y="309121"/>
                </a:lnTo>
                <a:lnTo>
                  <a:pt x="164074" y="349229"/>
                </a:lnTo>
                <a:lnTo>
                  <a:pt x="147330" y="389581"/>
                </a:lnTo>
                <a:lnTo>
                  <a:pt x="0" y="328446"/>
                </a:lnTo>
                <a:lnTo>
                  <a:pt x="13629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1" name="Shape 68">
            <a:extLst>
              <a:ext uri="{FF2B5EF4-FFF2-40B4-BE49-F238E27FC236}">
                <a16:creationId xmlns:a16="http://schemas.microsoft.com/office/drawing/2014/main" id="{AD893F87-34DC-48A0-AF08-1DBAA7999EAA}"/>
              </a:ext>
            </a:extLst>
          </xdr:cNvPr>
          <xdr:cNvSpPr/>
        </xdr:nvSpPr>
        <xdr:spPr>
          <a:xfrm>
            <a:off x="3729726" y="3694132"/>
            <a:ext cx="122425" cy="53896"/>
          </a:xfrm>
          <a:custGeom>
            <a:avLst/>
            <a:gdLst/>
            <a:ahLst/>
            <a:cxnLst/>
            <a:rect l="0" t="0" r="0" b="0"/>
            <a:pathLst>
              <a:path w="122425" h="53896">
                <a:moveTo>
                  <a:pt x="5094" y="0"/>
                </a:moveTo>
                <a:lnTo>
                  <a:pt x="122425" y="15625"/>
                </a:lnTo>
                <a:lnTo>
                  <a:pt x="117328" y="53896"/>
                </a:lnTo>
                <a:lnTo>
                  <a:pt x="0" y="38271"/>
                </a:lnTo>
                <a:lnTo>
                  <a:pt x="5094"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2" name="Shape 69">
            <a:extLst>
              <a:ext uri="{FF2B5EF4-FFF2-40B4-BE49-F238E27FC236}">
                <a16:creationId xmlns:a16="http://schemas.microsoft.com/office/drawing/2014/main" id="{4490B7F7-A471-4285-9D1A-7EAA52D7F8EB}"/>
              </a:ext>
            </a:extLst>
          </xdr:cNvPr>
          <xdr:cNvSpPr/>
        </xdr:nvSpPr>
        <xdr:spPr>
          <a:xfrm>
            <a:off x="4273172" y="3690349"/>
            <a:ext cx="342054" cy="414062"/>
          </a:xfrm>
          <a:custGeom>
            <a:avLst/>
            <a:gdLst/>
            <a:ahLst/>
            <a:cxnLst/>
            <a:rect l="0" t="0" r="0" b="0"/>
            <a:pathLst>
              <a:path w="342054" h="414062">
                <a:moveTo>
                  <a:pt x="114588" y="0"/>
                </a:moveTo>
                <a:lnTo>
                  <a:pt x="217019" y="34867"/>
                </a:lnTo>
                <a:lnTo>
                  <a:pt x="183516" y="352415"/>
                </a:lnTo>
                <a:lnTo>
                  <a:pt x="189766" y="354542"/>
                </a:lnTo>
                <a:lnTo>
                  <a:pt x="290116" y="59750"/>
                </a:lnTo>
                <a:lnTo>
                  <a:pt x="342054" y="77429"/>
                </a:lnTo>
                <a:lnTo>
                  <a:pt x="227462" y="414062"/>
                </a:lnTo>
                <a:lnTo>
                  <a:pt x="131285" y="381322"/>
                </a:lnTo>
                <a:lnTo>
                  <a:pt x="161586" y="62147"/>
                </a:lnTo>
                <a:lnTo>
                  <a:pt x="152448" y="59040"/>
                </a:lnTo>
                <a:lnTo>
                  <a:pt x="51936" y="354312"/>
                </a:lnTo>
                <a:lnTo>
                  <a:pt x="0" y="336632"/>
                </a:lnTo>
                <a:lnTo>
                  <a:pt x="11458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3" name="Shape 70">
            <a:extLst>
              <a:ext uri="{FF2B5EF4-FFF2-40B4-BE49-F238E27FC236}">
                <a16:creationId xmlns:a16="http://schemas.microsoft.com/office/drawing/2014/main" id="{BE8219E5-476E-4FBB-9DBD-86C85FA7E842}"/>
              </a:ext>
            </a:extLst>
          </xdr:cNvPr>
          <xdr:cNvSpPr/>
        </xdr:nvSpPr>
        <xdr:spPr>
          <a:xfrm>
            <a:off x="4093496" y="3627486"/>
            <a:ext cx="265182" cy="388221"/>
          </a:xfrm>
          <a:custGeom>
            <a:avLst/>
            <a:gdLst/>
            <a:ahLst/>
            <a:cxnLst/>
            <a:rect l="0" t="0" r="0" b="0"/>
            <a:pathLst>
              <a:path w="265182" h="388221">
                <a:moveTo>
                  <a:pt x="116376" y="0"/>
                </a:moveTo>
                <a:lnTo>
                  <a:pt x="265182" y="51534"/>
                </a:lnTo>
                <a:lnTo>
                  <a:pt x="250718" y="93297"/>
                </a:lnTo>
                <a:lnTo>
                  <a:pt x="153755" y="59717"/>
                </a:lnTo>
                <a:lnTo>
                  <a:pt x="117846" y="163404"/>
                </a:lnTo>
                <a:lnTo>
                  <a:pt x="209048" y="194990"/>
                </a:lnTo>
                <a:lnTo>
                  <a:pt x="194752" y="236271"/>
                </a:lnTo>
                <a:lnTo>
                  <a:pt x="103546" y="204681"/>
                </a:lnTo>
                <a:lnTo>
                  <a:pt x="66143" y="312689"/>
                </a:lnTo>
                <a:lnTo>
                  <a:pt x="165024" y="346935"/>
                </a:lnTo>
                <a:lnTo>
                  <a:pt x="150727" y="388221"/>
                </a:lnTo>
                <a:lnTo>
                  <a:pt x="0" y="336017"/>
                </a:lnTo>
                <a:lnTo>
                  <a:pt x="116376"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4" name="Shape 71">
            <a:extLst>
              <a:ext uri="{FF2B5EF4-FFF2-40B4-BE49-F238E27FC236}">
                <a16:creationId xmlns:a16="http://schemas.microsoft.com/office/drawing/2014/main" id="{03F47B57-5DC1-45F8-AEB8-5589F0C5113A}"/>
              </a:ext>
            </a:extLst>
          </xdr:cNvPr>
          <xdr:cNvSpPr/>
        </xdr:nvSpPr>
        <xdr:spPr>
          <a:xfrm>
            <a:off x="3865057" y="3574921"/>
            <a:ext cx="250650" cy="379135"/>
          </a:xfrm>
          <a:custGeom>
            <a:avLst/>
            <a:gdLst/>
            <a:ahLst/>
            <a:cxnLst/>
            <a:rect l="0" t="0" r="0" b="0"/>
            <a:pathLst>
              <a:path w="250650" h="379135">
                <a:moveTo>
                  <a:pt x="143287" y="3705"/>
                </a:moveTo>
                <a:cubicBezTo>
                  <a:pt x="151176" y="4235"/>
                  <a:pt x="159686" y="5598"/>
                  <a:pt x="168873" y="7863"/>
                </a:cubicBezTo>
                <a:cubicBezTo>
                  <a:pt x="242359" y="25985"/>
                  <a:pt x="250650" y="75121"/>
                  <a:pt x="235324" y="137265"/>
                </a:cubicBezTo>
                <a:lnTo>
                  <a:pt x="233378" y="145160"/>
                </a:lnTo>
                <a:lnTo>
                  <a:pt x="180108" y="132024"/>
                </a:lnTo>
                <a:lnTo>
                  <a:pt x="182056" y="124128"/>
                </a:lnTo>
                <a:cubicBezTo>
                  <a:pt x="191300" y="86645"/>
                  <a:pt x="195893" y="59527"/>
                  <a:pt x="158411" y="50282"/>
                </a:cubicBezTo>
                <a:cubicBezTo>
                  <a:pt x="120924" y="41037"/>
                  <a:pt x="112385" y="67184"/>
                  <a:pt x="103141" y="104667"/>
                </a:cubicBezTo>
                <a:lnTo>
                  <a:pt x="68594" y="244743"/>
                </a:lnTo>
                <a:cubicBezTo>
                  <a:pt x="58011" y="287655"/>
                  <a:pt x="60674" y="310807"/>
                  <a:pt x="92239" y="318593"/>
                </a:cubicBezTo>
                <a:cubicBezTo>
                  <a:pt x="123804" y="326377"/>
                  <a:pt x="136926" y="307117"/>
                  <a:pt x="147510" y="264205"/>
                </a:cubicBezTo>
                <a:lnTo>
                  <a:pt x="157486" y="223762"/>
                </a:lnTo>
                <a:lnTo>
                  <a:pt x="118026" y="214032"/>
                </a:lnTo>
                <a:lnTo>
                  <a:pt x="128610" y="171119"/>
                </a:lnTo>
                <a:lnTo>
                  <a:pt x="221336" y="193987"/>
                </a:lnTo>
                <a:lnTo>
                  <a:pt x="200779" y="277345"/>
                </a:lnTo>
                <a:cubicBezTo>
                  <a:pt x="184114" y="344913"/>
                  <a:pt x="155268" y="379135"/>
                  <a:pt x="81778" y="361012"/>
                </a:cubicBezTo>
                <a:cubicBezTo>
                  <a:pt x="8287" y="342887"/>
                  <a:pt x="0" y="293753"/>
                  <a:pt x="15325" y="231607"/>
                </a:cubicBezTo>
                <a:lnTo>
                  <a:pt x="49870" y="91531"/>
                </a:lnTo>
                <a:cubicBezTo>
                  <a:pt x="63281" y="37152"/>
                  <a:pt x="88065" y="0"/>
                  <a:pt x="143287" y="3705"/>
                </a:cubicBez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5" name="Shape 72">
            <a:extLst>
              <a:ext uri="{FF2B5EF4-FFF2-40B4-BE49-F238E27FC236}">
                <a16:creationId xmlns:a16="http://schemas.microsoft.com/office/drawing/2014/main" id="{33EA6BD5-AAFA-4683-9584-6AEC50EF1F6E}"/>
              </a:ext>
            </a:extLst>
          </xdr:cNvPr>
          <xdr:cNvSpPr/>
        </xdr:nvSpPr>
        <xdr:spPr>
          <a:xfrm>
            <a:off x="3579523" y="3521415"/>
            <a:ext cx="168222" cy="363535"/>
          </a:xfrm>
          <a:custGeom>
            <a:avLst/>
            <a:gdLst/>
            <a:ahLst/>
            <a:cxnLst/>
            <a:rect l="0" t="0" r="0" b="0"/>
            <a:pathLst>
              <a:path w="168222" h="363535">
                <a:moveTo>
                  <a:pt x="3701" y="0"/>
                </a:moveTo>
                <a:lnTo>
                  <a:pt x="168222" y="13816"/>
                </a:lnTo>
                <a:lnTo>
                  <a:pt x="164523" y="57858"/>
                </a:lnTo>
                <a:lnTo>
                  <a:pt x="109347" y="53226"/>
                </a:lnTo>
                <a:lnTo>
                  <a:pt x="83279" y="363535"/>
                </a:lnTo>
                <a:lnTo>
                  <a:pt x="28609" y="358946"/>
                </a:lnTo>
                <a:lnTo>
                  <a:pt x="54673" y="48632"/>
                </a:lnTo>
                <a:lnTo>
                  <a:pt x="0" y="44042"/>
                </a:lnTo>
                <a:lnTo>
                  <a:pt x="3701"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6" name="Shape 73">
            <a:extLst>
              <a:ext uri="{FF2B5EF4-FFF2-40B4-BE49-F238E27FC236}">
                <a16:creationId xmlns:a16="http://schemas.microsoft.com/office/drawing/2014/main" id="{57B804A7-B17F-4788-AC57-4D7E239E3D02}"/>
              </a:ext>
            </a:extLst>
          </xdr:cNvPr>
          <xdr:cNvSpPr/>
        </xdr:nvSpPr>
        <xdr:spPr>
          <a:xfrm>
            <a:off x="3131037" y="3520547"/>
            <a:ext cx="116749" cy="354892"/>
          </a:xfrm>
          <a:custGeom>
            <a:avLst/>
            <a:gdLst/>
            <a:ahLst/>
            <a:cxnLst/>
            <a:rect l="0" t="0" r="0" b="0"/>
            <a:pathLst>
              <a:path w="116749" h="354892">
                <a:moveTo>
                  <a:pt x="41005" y="0"/>
                </a:moveTo>
                <a:lnTo>
                  <a:pt x="116749" y="351745"/>
                </a:lnTo>
                <a:lnTo>
                  <a:pt x="63502" y="354892"/>
                </a:lnTo>
                <a:lnTo>
                  <a:pt x="41880" y="255921"/>
                </a:lnTo>
                <a:lnTo>
                  <a:pt x="0" y="258394"/>
                </a:lnTo>
                <a:lnTo>
                  <a:pt x="0" y="214632"/>
                </a:lnTo>
                <a:lnTo>
                  <a:pt x="32708" y="212699"/>
                </a:lnTo>
                <a:lnTo>
                  <a:pt x="0" y="60980"/>
                </a:lnTo>
                <a:lnTo>
                  <a:pt x="0" y="2423"/>
                </a:lnTo>
                <a:lnTo>
                  <a:pt x="41005"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7" name="Shape 74">
            <a:extLst>
              <a:ext uri="{FF2B5EF4-FFF2-40B4-BE49-F238E27FC236}">
                <a16:creationId xmlns:a16="http://schemas.microsoft.com/office/drawing/2014/main" id="{87EB29FE-2C36-4502-A508-169E282F56B4}"/>
              </a:ext>
            </a:extLst>
          </xdr:cNvPr>
          <xdr:cNvSpPr/>
        </xdr:nvSpPr>
        <xdr:spPr>
          <a:xfrm>
            <a:off x="3281764" y="3515216"/>
            <a:ext cx="241834" cy="356645"/>
          </a:xfrm>
          <a:custGeom>
            <a:avLst/>
            <a:gdLst/>
            <a:ahLst/>
            <a:cxnLst/>
            <a:rect l="0" t="0" r="0" b="0"/>
            <a:pathLst>
              <a:path w="241834" h="356645">
                <a:moveTo>
                  <a:pt x="1555" y="0"/>
                </a:moveTo>
                <a:lnTo>
                  <a:pt x="109754" y="472"/>
                </a:lnTo>
                <a:lnTo>
                  <a:pt x="179007" y="312181"/>
                </a:lnTo>
                <a:lnTo>
                  <a:pt x="185608" y="312210"/>
                </a:lnTo>
                <a:lnTo>
                  <a:pt x="186970" y="810"/>
                </a:lnTo>
                <a:lnTo>
                  <a:pt x="241834" y="1047"/>
                </a:lnTo>
                <a:lnTo>
                  <a:pt x="240278" y="356645"/>
                </a:lnTo>
                <a:lnTo>
                  <a:pt x="138683" y="356202"/>
                </a:lnTo>
                <a:lnTo>
                  <a:pt x="65876" y="43971"/>
                </a:lnTo>
                <a:lnTo>
                  <a:pt x="56224" y="43928"/>
                </a:lnTo>
                <a:lnTo>
                  <a:pt x="54864" y="355835"/>
                </a:lnTo>
                <a:lnTo>
                  <a:pt x="0" y="355597"/>
                </a:lnTo>
                <a:lnTo>
                  <a:pt x="1555"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8" name="Shape 75">
            <a:extLst>
              <a:ext uri="{FF2B5EF4-FFF2-40B4-BE49-F238E27FC236}">
                <a16:creationId xmlns:a16="http://schemas.microsoft.com/office/drawing/2014/main" id="{6FC896EC-216D-4462-973A-777274B37B6A}"/>
              </a:ext>
            </a:extLst>
          </xdr:cNvPr>
          <xdr:cNvSpPr/>
        </xdr:nvSpPr>
        <xdr:spPr>
          <a:xfrm>
            <a:off x="5112681" y="4478548"/>
            <a:ext cx="10081" cy="20291"/>
          </a:xfrm>
          <a:custGeom>
            <a:avLst/>
            <a:gdLst/>
            <a:ahLst/>
            <a:cxnLst/>
            <a:rect l="0" t="0" r="0" b="0"/>
            <a:pathLst>
              <a:path w="10081" h="20291">
                <a:moveTo>
                  <a:pt x="10081" y="0"/>
                </a:moveTo>
                <a:lnTo>
                  <a:pt x="10081" y="20291"/>
                </a:lnTo>
                <a:lnTo>
                  <a:pt x="0" y="11288"/>
                </a:lnTo>
                <a:lnTo>
                  <a:pt x="10081"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69" name="Shape 76">
            <a:extLst>
              <a:ext uri="{FF2B5EF4-FFF2-40B4-BE49-F238E27FC236}">
                <a16:creationId xmlns:a16="http://schemas.microsoft.com/office/drawing/2014/main" id="{2DBFF253-4A38-47B8-865C-35101A793934}"/>
              </a:ext>
            </a:extLst>
          </xdr:cNvPr>
          <xdr:cNvSpPr/>
        </xdr:nvSpPr>
        <xdr:spPr>
          <a:xfrm>
            <a:off x="4959935" y="4124925"/>
            <a:ext cx="162828" cy="340911"/>
          </a:xfrm>
          <a:custGeom>
            <a:avLst/>
            <a:gdLst/>
            <a:ahLst/>
            <a:cxnLst/>
            <a:rect l="0" t="0" r="0" b="0"/>
            <a:pathLst>
              <a:path w="162828" h="340911">
                <a:moveTo>
                  <a:pt x="162828" y="0"/>
                </a:moveTo>
                <a:lnTo>
                  <a:pt x="162828" y="75555"/>
                </a:lnTo>
                <a:lnTo>
                  <a:pt x="97849" y="141766"/>
                </a:lnTo>
                <a:lnTo>
                  <a:pt x="151083" y="179983"/>
                </a:lnTo>
                <a:lnTo>
                  <a:pt x="162828" y="156823"/>
                </a:lnTo>
                <a:lnTo>
                  <a:pt x="162828" y="273715"/>
                </a:lnTo>
                <a:lnTo>
                  <a:pt x="128731" y="340911"/>
                </a:lnTo>
                <a:lnTo>
                  <a:pt x="85401" y="309802"/>
                </a:lnTo>
                <a:lnTo>
                  <a:pt x="130973" y="219323"/>
                </a:lnTo>
                <a:lnTo>
                  <a:pt x="66599" y="173107"/>
                </a:lnTo>
                <a:lnTo>
                  <a:pt x="0" y="241267"/>
                </a:lnTo>
                <a:lnTo>
                  <a:pt x="0" y="166007"/>
                </a:lnTo>
                <a:lnTo>
                  <a:pt x="16282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0" name="Shape 77">
            <a:extLst>
              <a:ext uri="{FF2B5EF4-FFF2-40B4-BE49-F238E27FC236}">
                <a16:creationId xmlns:a16="http://schemas.microsoft.com/office/drawing/2014/main" id="{3C3B713F-13A1-45C2-AB71-7450D279A9B9}"/>
              </a:ext>
            </a:extLst>
          </xdr:cNvPr>
          <xdr:cNvSpPr/>
        </xdr:nvSpPr>
        <xdr:spPr>
          <a:xfrm>
            <a:off x="4959935" y="3945132"/>
            <a:ext cx="128172" cy="243633"/>
          </a:xfrm>
          <a:custGeom>
            <a:avLst/>
            <a:gdLst/>
            <a:ahLst/>
            <a:cxnLst/>
            <a:rect l="0" t="0" r="0" b="0"/>
            <a:pathLst>
              <a:path w="128172" h="243633">
                <a:moveTo>
                  <a:pt x="0" y="0"/>
                </a:moveTo>
                <a:lnTo>
                  <a:pt x="66962" y="48711"/>
                </a:lnTo>
                <a:cubicBezTo>
                  <a:pt x="128172" y="93239"/>
                  <a:pt x="125070" y="131183"/>
                  <a:pt x="87416" y="182947"/>
                </a:cubicBezTo>
                <a:lnTo>
                  <a:pt x="81139" y="191577"/>
                </a:lnTo>
                <a:cubicBezTo>
                  <a:pt x="57832" y="223618"/>
                  <a:pt x="36668" y="242027"/>
                  <a:pt x="11469" y="243633"/>
                </a:cubicBezTo>
                <a:lnTo>
                  <a:pt x="0" y="241872"/>
                </a:lnTo>
                <a:lnTo>
                  <a:pt x="0" y="190955"/>
                </a:lnTo>
                <a:lnTo>
                  <a:pt x="3718" y="190927"/>
                </a:lnTo>
                <a:cubicBezTo>
                  <a:pt x="13765" y="187478"/>
                  <a:pt x="23774" y="177171"/>
                  <a:pt x="36771" y="159303"/>
                </a:cubicBezTo>
                <a:lnTo>
                  <a:pt x="43050" y="150674"/>
                </a:lnTo>
                <a:cubicBezTo>
                  <a:pt x="65759" y="119451"/>
                  <a:pt x="72484" y="106757"/>
                  <a:pt x="41261" y="84044"/>
                </a:cubicBezTo>
                <a:lnTo>
                  <a:pt x="8401" y="60137"/>
                </a:lnTo>
                <a:lnTo>
                  <a:pt x="0" y="71685"/>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1" name="Shape 78">
            <a:extLst>
              <a:ext uri="{FF2B5EF4-FFF2-40B4-BE49-F238E27FC236}">
                <a16:creationId xmlns:a16="http://schemas.microsoft.com/office/drawing/2014/main" id="{A4D44B7B-2841-4A06-AB81-B75E48AAED3B}"/>
              </a:ext>
            </a:extLst>
          </xdr:cNvPr>
          <xdr:cNvSpPr/>
        </xdr:nvSpPr>
        <xdr:spPr>
          <a:xfrm>
            <a:off x="5680412" y="5078330"/>
            <a:ext cx="48282" cy="111585"/>
          </a:xfrm>
          <a:custGeom>
            <a:avLst/>
            <a:gdLst/>
            <a:ahLst/>
            <a:cxnLst/>
            <a:rect l="0" t="0" r="0" b="0"/>
            <a:pathLst>
              <a:path w="48282" h="111585">
                <a:moveTo>
                  <a:pt x="48282" y="0"/>
                </a:moveTo>
                <a:lnTo>
                  <a:pt x="48282" y="111585"/>
                </a:lnTo>
                <a:lnTo>
                  <a:pt x="0" y="27834"/>
                </a:lnTo>
                <a:lnTo>
                  <a:pt x="4828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2" name="Shape 79">
            <a:extLst>
              <a:ext uri="{FF2B5EF4-FFF2-40B4-BE49-F238E27FC236}">
                <a16:creationId xmlns:a16="http://schemas.microsoft.com/office/drawing/2014/main" id="{A4510475-3623-4042-A821-AAA804562733}"/>
              </a:ext>
            </a:extLst>
          </xdr:cNvPr>
          <xdr:cNvSpPr/>
        </xdr:nvSpPr>
        <xdr:spPr>
          <a:xfrm>
            <a:off x="5535900" y="4769153"/>
            <a:ext cx="192793" cy="269646"/>
          </a:xfrm>
          <a:custGeom>
            <a:avLst/>
            <a:gdLst/>
            <a:ahLst/>
            <a:cxnLst/>
            <a:rect l="0" t="0" r="0" b="0"/>
            <a:pathLst>
              <a:path w="192793" h="269646">
                <a:moveTo>
                  <a:pt x="192793" y="0"/>
                </a:moveTo>
                <a:lnTo>
                  <a:pt x="192793" y="67574"/>
                </a:lnTo>
                <a:lnTo>
                  <a:pt x="67500" y="157662"/>
                </a:lnTo>
                <a:lnTo>
                  <a:pt x="91224" y="190657"/>
                </a:lnTo>
                <a:cubicBezTo>
                  <a:pt x="110206" y="217055"/>
                  <a:pt x="132682" y="210903"/>
                  <a:pt x="168567" y="185102"/>
                </a:cubicBezTo>
                <a:lnTo>
                  <a:pt x="192793" y="167682"/>
                </a:lnTo>
                <a:lnTo>
                  <a:pt x="192793" y="234234"/>
                </a:lnTo>
                <a:lnTo>
                  <a:pt x="160340" y="253321"/>
                </a:lnTo>
                <a:cubicBezTo>
                  <a:pt x="122014" y="269646"/>
                  <a:pt x="88897" y="262254"/>
                  <a:pt x="55754" y="216162"/>
                </a:cubicBezTo>
                <a:lnTo>
                  <a:pt x="0" y="138625"/>
                </a:lnTo>
                <a:lnTo>
                  <a:pt x="192793"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3" name="Shape 80">
            <a:extLst>
              <a:ext uri="{FF2B5EF4-FFF2-40B4-BE49-F238E27FC236}">
                <a16:creationId xmlns:a16="http://schemas.microsoft.com/office/drawing/2014/main" id="{C6DE0D1E-096B-4CD3-8000-AFDFAD34BB8E}"/>
              </a:ext>
            </a:extLst>
          </xdr:cNvPr>
          <xdr:cNvSpPr/>
        </xdr:nvSpPr>
        <xdr:spPr>
          <a:xfrm>
            <a:off x="5309870" y="4434278"/>
            <a:ext cx="366743" cy="348114"/>
          </a:xfrm>
          <a:custGeom>
            <a:avLst/>
            <a:gdLst/>
            <a:ahLst/>
            <a:cxnLst/>
            <a:rect l="0" t="0" r="0" b="0"/>
            <a:pathLst>
              <a:path w="366743" h="348114">
                <a:moveTo>
                  <a:pt x="239769" y="2521"/>
                </a:moveTo>
                <a:cubicBezTo>
                  <a:pt x="263119" y="0"/>
                  <a:pt x="287839" y="9313"/>
                  <a:pt x="314139" y="36525"/>
                </a:cubicBezTo>
                <a:cubicBezTo>
                  <a:pt x="366743" y="90954"/>
                  <a:pt x="348002" y="136620"/>
                  <a:pt x="306361" y="176864"/>
                </a:cubicBezTo>
                <a:lnTo>
                  <a:pt x="303437" y="179691"/>
                </a:lnTo>
                <a:lnTo>
                  <a:pt x="265309" y="140242"/>
                </a:lnTo>
                <a:lnTo>
                  <a:pt x="268233" y="137415"/>
                </a:lnTo>
                <a:cubicBezTo>
                  <a:pt x="291607" y="114822"/>
                  <a:pt x="309557" y="94652"/>
                  <a:pt x="282726" y="66889"/>
                </a:cubicBezTo>
                <a:cubicBezTo>
                  <a:pt x="255896" y="39129"/>
                  <a:pt x="235850" y="55671"/>
                  <a:pt x="211746" y="78970"/>
                </a:cubicBezTo>
                <a:cubicBezTo>
                  <a:pt x="167912" y="121334"/>
                  <a:pt x="281153" y="201226"/>
                  <a:pt x="197871" y="281718"/>
                </a:cubicBezTo>
                <a:cubicBezTo>
                  <a:pt x="152212" y="325846"/>
                  <a:pt x="109441" y="348114"/>
                  <a:pt x="52600" y="289304"/>
                </a:cubicBezTo>
                <a:cubicBezTo>
                  <a:pt x="0" y="234879"/>
                  <a:pt x="19102" y="188857"/>
                  <a:pt x="65128" y="144375"/>
                </a:cubicBezTo>
                <a:lnTo>
                  <a:pt x="76087" y="133783"/>
                </a:lnTo>
                <a:lnTo>
                  <a:pt x="114214" y="173232"/>
                </a:lnTo>
                <a:lnTo>
                  <a:pt x="103256" y="183824"/>
                </a:lnTo>
                <a:cubicBezTo>
                  <a:pt x="71478" y="214539"/>
                  <a:pt x="61420" y="235562"/>
                  <a:pt x="84013" y="258942"/>
                </a:cubicBezTo>
                <a:cubicBezTo>
                  <a:pt x="106611" y="282316"/>
                  <a:pt x="127598" y="273337"/>
                  <a:pt x="159743" y="242269"/>
                </a:cubicBezTo>
                <a:cubicBezTo>
                  <a:pt x="212342" y="191430"/>
                  <a:pt x="90698" y="119661"/>
                  <a:pt x="173618" y="39521"/>
                </a:cubicBezTo>
                <a:cubicBezTo>
                  <a:pt x="194438" y="19397"/>
                  <a:pt x="216419" y="5042"/>
                  <a:pt x="239769" y="2521"/>
                </a:cubicBez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4" name="Shape 81">
            <a:extLst>
              <a:ext uri="{FF2B5EF4-FFF2-40B4-BE49-F238E27FC236}">
                <a16:creationId xmlns:a16="http://schemas.microsoft.com/office/drawing/2014/main" id="{62FF0F54-A49A-4E30-AC39-76374D30BB8C}"/>
              </a:ext>
            </a:extLst>
          </xdr:cNvPr>
          <xdr:cNvSpPr/>
        </xdr:nvSpPr>
        <xdr:spPr>
          <a:xfrm>
            <a:off x="5397625" y="4321400"/>
            <a:ext cx="101224" cy="95879"/>
          </a:xfrm>
          <a:custGeom>
            <a:avLst/>
            <a:gdLst/>
            <a:ahLst/>
            <a:cxnLst/>
            <a:rect l="0" t="0" r="0" b="0"/>
            <a:pathLst>
              <a:path w="101224" h="95879">
                <a:moveTo>
                  <a:pt x="60303" y="0"/>
                </a:moveTo>
                <a:lnTo>
                  <a:pt x="101224" y="36547"/>
                </a:lnTo>
                <a:lnTo>
                  <a:pt x="64677" y="77465"/>
                </a:lnTo>
                <a:lnTo>
                  <a:pt x="18943" y="95879"/>
                </a:lnTo>
                <a:lnTo>
                  <a:pt x="0" y="78959"/>
                </a:lnTo>
                <a:lnTo>
                  <a:pt x="44219" y="59195"/>
                </a:lnTo>
                <a:lnTo>
                  <a:pt x="23756" y="40921"/>
                </a:lnTo>
                <a:lnTo>
                  <a:pt x="60303"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5" name="Shape 82">
            <a:extLst>
              <a:ext uri="{FF2B5EF4-FFF2-40B4-BE49-F238E27FC236}">
                <a16:creationId xmlns:a16="http://schemas.microsoft.com/office/drawing/2014/main" id="{AC778BFA-59B2-482D-A66D-443552B8EAE4}"/>
              </a:ext>
            </a:extLst>
          </xdr:cNvPr>
          <xdr:cNvSpPr/>
        </xdr:nvSpPr>
        <xdr:spPr>
          <a:xfrm>
            <a:off x="5122762" y="4224611"/>
            <a:ext cx="267708" cy="371476"/>
          </a:xfrm>
          <a:custGeom>
            <a:avLst/>
            <a:gdLst/>
            <a:ahLst/>
            <a:cxnLst/>
            <a:rect l="0" t="0" r="0" b="0"/>
            <a:pathLst>
              <a:path w="267708" h="371476">
                <a:moveTo>
                  <a:pt x="226788" y="0"/>
                </a:moveTo>
                <a:lnTo>
                  <a:pt x="267708" y="36547"/>
                </a:lnTo>
                <a:lnTo>
                  <a:pt x="59938" y="269186"/>
                </a:lnTo>
                <a:lnTo>
                  <a:pt x="137989" y="338889"/>
                </a:lnTo>
                <a:lnTo>
                  <a:pt x="108887" y="371476"/>
                </a:lnTo>
                <a:lnTo>
                  <a:pt x="0" y="274229"/>
                </a:lnTo>
                <a:lnTo>
                  <a:pt x="0" y="253937"/>
                </a:lnTo>
                <a:lnTo>
                  <a:pt x="22678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6" name="Shape 83">
            <a:extLst>
              <a:ext uri="{FF2B5EF4-FFF2-40B4-BE49-F238E27FC236}">
                <a16:creationId xmlns:a16="http://schemas.microsoft.com/office/drawing/2014/main" id="{41D183AF-006D-42EB-9A23-4055570CF5CE}"/>
              </a:ext>
            </a:extLst>
          </xdr:cNvPr>
          <xdr:cNvSpPr/>
        </xdr:nvSpPr>
        <xdr:spPr>
          <a:xfrm>
            <a:off x="5122762" y="4082465"/>
            <a:ext cx="128716" cy="316175"/>
          </a:xfrm>
          <a:custGeom>
            <a:avLst/>
            <a:gdLst/>
            <a:ahLst/>
            <a:cxnLst/>
            <a:rect l="0" t="0" r="0" b="0"/>
            <a:pathLst>
              <a:path w="128716" h="316175">
                <a:moveTo>
                  <a:pt x="41647" y="0"/>
                </a:moveTo>
                <a:lnTo>
                  <a:pt x="128716" y="62509"/>
                </a:lnTo>
                <a:lnTo>
                  <a:pt x="0" y="316175"/>
                </a:lnTo>
                <a:lnTo>
                  <a:pt x="0" y="199284"/>
                </a:lnTo>
                <a:lnTo>
                  <a:pt x="64978" y="71157"/>
                </a:lnTo>
                <a:lnTo>
                  <a:pt x="53837" y="63158"/>
                </a:lnTo>
                <a:lnTo>
                  <a:pt x="0" y="118016"/>
                </a:lnTo>
                <a:lnTo>
                  <a:pt x="0" y="42460"/>
                </a:lnTo>
                <a:lnTo>
                  <a:pt x="41647"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7" name="Shape 84">
            <a:extLst>
              <a:ext uri="{FF2B5EF4-FFF2-40B4-BE49-F238E27FC236}">
                <a16:creationId xmlns:a16="http://schemas.microsoft.com/office/drawing/2014/main" id="{68403892-4320-40BC-9DA3-B81BCC45036E}"/>
              </a:ext>
            </a:extLst>
          </xdr:cNvPr>
          <xdr:cNvSpPr/>
        </xdr:nvSpPr>
        <xdr:spPr>
          <a:xfrm>
            <a:off x="6107958" y="6182268"/>
            <a:ext cx="8692" cy="52891"/>
          </a:xfrm>
          <a:custGeom>
            <a:avLst/>
            <a:gdLst/>
            <a:ahLst/>
            <a:cxnLst/>
            <a:rect l="0" t="0" r="0" b="0"/>
            <a:pathLst>
              <a:path w="8692" h="52891">
                <a:moveTo>
                  <a:pt x="8692" y="0"/>
                </a:moveTo>
                <a:lnTo>
                  <a:pt x="8692" y="52891"/>
                </a:lnTo>
                <a:lnTo>
                  <a:pt x="0" y="3209"/>
                </a:lnTo>
                <a:lnTo>
                  <a:pt x="869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8" name="Shape 85">
            <a:extLst>
              <a:ext uri="{FF2B5EF4-FFF2-40B4-BE49-F238E27FC236}">
                <a16:creationId xmlns:a16="http://schemas.microsoft.com/office/drawing/2014/main" id="{71FC08D2-0A19-49EB-A1B7-BAAC5C8DB204}"/>
              </a:ext>
            </a:extLst>
          </xdr:cNvPr>
          <xdr:cNvSpPr/>
        </xdr:nvSpPr>
        <xdr:spPr>
          <a:xfrm>
            <a:off x="6086596" y="6058121"/>
            <a:ext cx="30054" cy="59301"/>
          </a:xfrm>
          <a:custGeom>
            <a:avLst/>
            <a:gdLst/>
            <a:ahLst/>
            <a:cxnLst/>
            <a:rect l="0" t="0" r="0" b="0"/>
            <a:pathLst>
              <a:path w="30054" h="59301">
                <a:moveTo>
                  <a:pt x="30054" y="0"/>
                </a:moveTo>
                <a:lnTo>
                  <a:pt x="30054" y="55697"/>
                </a:lnTo>
                <a:lnTo>
                  <a:pt x="9458" y="59301"/>
                </a:lnTo>
                <a:lnTo>
                  <a:pt x="0" y="5258"/>
                </a:lnTo>
                <a:lnTo>
                  <a:pt x="30054"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79" name="Shape 86">
            <a:extLst>
              <a:ext uri="{FF2B5EF4-FFF2-40B4-BE49-F238E27FC236}">
                <a16:creationId xmlns:a16="http://schemas.microsoft.com/office/drawing/2014/main" id="{B33B1639-9AF1-44EF-A1D6-2EA00D25CFB5}"/>
              </a:ext>
            </a:extLst>
          </xdr:cNvPr>
          <xdr:cNvSpPr/>
        </xdr:nvSpPr>
        <xdr:spPr>
          <a:xfrm>
            <a:off x="6051352" y="5908577"/>
            <a:ext cx="65298" cy="70483"/>
          </a:xfrm>
          <a:custGeom>
            <a:avLst/>
            <a:gdLst/>
            <a:ahLst/>
            <a:cxnLst/>
            <a:rect l="0" t="0" r="0" b="0"/>
            <a:pathLst>
              <a:path w="65298" h="70483">
                <a:moveTo>
                  <a:pt x="65298" y="0"/>
                </a:moveTo>
                <a:lnTo>
                  <a:pt x="65298" y="56798"/>
                </a:lnTo>
                <a:lnTo>
                  <a:pt x="14187" y="70483"/>
                </a:lnTo>
                <a:lnTo>
                  <a:pt x="0" y="17483"/>
                </a:lnTo>
                <a:lnTo>
                  <a:pt x="6529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0" name="Shape 87">
            <a:extLst>
              <a:ext uri="{FF2B5EF4-FFF2-40B4-BE49-F238E27FC236}">
                <a16:creationId xmlns:a16="http://schemas.microsoft.com/office/drawing/2014/main" id="{60F98B6A-B74E-43FC-B357-890A88B467D4}"/>
              </a:ext>
            </a:extLst>
          </xdr:cNvPr>
          <xdr:cNvSpPr/>
        </xdr:nvSpPr>
        <xdr:spPr>
          <a:xfrm>
            <a:off x="6015475" y="5725665"/>
            <a:ext cx="101176" cy="130915"/>
          </a:xfrm>
          <a:custGeom>
            <a:avLst/>
            <a:gdLst/>
            <a:ahLst/>
            <a:cxnLst/>
            <a:rect l="0" t="0" r="0" b="0"/>
            <a:pathLst>
              <a:path w="101176" h="130915">
                <a:moveTo>
                  <a:pt x="101176" y="0"/>
                </a:moveTo>
                <a:lnTo>
                  <a:pt x="101176" y="66678"/>
                </a:lnTo>
                <a:lnTo>
                  <a:pt x="17992" y="130915"/>
                </a:lnTo>
                <a:lnTo>
                  <a:pt x="0" y="78009"/>
                </a:lnTo>
                <a:lnTo>
                  <a:pt x="101176"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1" name="Shape 88">
            <a:extLst>
              <a:ext uri="{FF2B5EF4-FFF2-40B4-BE49-F238E27FC236}">
                <a16:creationId xmlns:a16="http://schemas.microsoft.com/office/drawing/2014/main" id="{1F929408-FB95-42CF-9420-49A2F5DCACB3}"/>
              </a:ext>
            </a:extLst>
          </xdr:cNvPr>
          <xdr:cNvSpPr/>
        </xdr:nvSpPr>
        <xdr:spPr>
          <a:xfrm>
            <a:off x="5971144" y="5623850"/>
            <a:ext cx="145506" cy="101431"/>
          </a:xfrm>
          <a:custGeom>
            <a:avLst/>
            <a:gdLst/>
            <a:ahLst/>
            <a:cxnLst/>
            <a:rect l="0" t="0" r="0" b="0"/>
            <a:pathLst>
              <a:path w="145506" h="101431">
                <a:moveTo>
                  <a:pt x="145506" y="0"/>
                </a:moveTo>
                <a:lnTo>
                  <a:pt x="145506" y="57950"/>
                </a:lnTo>
                <a:lnTo>
                  <a:pt x="17664" y="101431"/>
                </a:lnTo>
                <a:lnTo>
                  <a:pt x="0" y="49490"/>
                </a:lnTo>
                <a:lnTo>
                  <a:pt x="145506"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2" name="Shape 89">
            <a:extLst>
              <a:ext uri="{FF2B5EF4-FFF2-40B4-BE49-F238E27FC236}">
                <a16:creationId xmlns:a16="http://schemas.microsoft.com/office/drawing/2014/main" id="{05FB6886-DF0C-4851-B9F0-5BB3DEBC771F}"/>
              </a:ext>
            </a:extLst>
          </xdr:cNvPr>
          <xdr:cNvSpPr/>
        </xdr:nvSpPr>
        <xdr:spPr>
          <a:xfrm>
            <a:off x="5869999" y="5372699"/>
            <a:ext cx="246652" cy="267820"/>
          </a:xfrm>
          <a:custGeom>
            <a:avLst/>
            <a:gdLst/>
            <a:ahLst/>
            <a:cxnLst/>
            <a:rect l="0" t="0" r="0" b="0"/>
            <a:pathLst>
              <a:path w="246652" h="267820">
                <a:moveTo>
                  <a:pt x="246652" y="0"/>
                </a:moveTo>
                <a:lnTo>
                  <a:pt x="246652" y="55050"/>
                </a:lnTo>
                <a:lnTo>
                  <a:pt x="162255" y="79298"/>
                </a:lnTo>
                <a:lnTo>
                  <a:pt x="189760" y="138779"/>
                </a:lnTo>
                <a:lnTo>
                  <a:pt x="246652" y="100980"/>
                </a:lnTo>
                <a:lnTo>
                  <a:pt x="246652" y="164485"/>
                </a:lnTo>
                <a:lnTo>
                  <a:pt x="91040" y="267820"/>
                </a:lnTo>
                <a:lnTo>
                  <a:pt x="68651" y="219403"/>
                </a:lnTo>
                <a:lnTo>
                  <a:pt x="152881" y="163111"/>
                </a:lnTo>
                <a:lnTo>
                  <a:pt x="119620" y="91183"/>
                </a:lnTo>
                <a:lnTo>
                  <a:pt x="22388" y="119349"/>
                </a:lnTo>
                <a:lnTo>
                  <a:pt x="0" y="70937"/>
                </a:lnTo>
                <a:lnTo>
                  <a:pt x="24665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3" name="Shape 90">
            <a:extLst>
              <a:ext uri="{FF2B5EF4-FFF2-40B4-BE49-F238E27FC236}">
                <a16:creationId xmlns:a16="http://schemas.microsoft.com/office/drawing/2014/main" id="{666FF686-20DC-4A7F-A353-DFD5199F886D}"/>
              </a:ext>
            </a:extLst>
          </xdr:cNvPr>
          <xdr:cNvSpPr/>
        </xdr:nvSpPr>
        <xdr:spPr>
          <a:xfrm>
            <a:off x="5795579" y="5174108"/>
            <a:ext cx="321071" cy="224926"/>
          </a:xfrm>
          <a:custGeom>
            <a:avLst/>
            <a:gdLst/>
            <a:ahLst/>
            <a:cxnLst/>
            <a:rect l="0" t="0" r="0" b="0"/>
            <a:pathLst>
              <a:path w="321071" h="224926">
                <a:moveTo>
                  <a:pt x="321071" y="0"/>
                </a:moveTo>
                <a:lnTo>
                  <a:pt x="321071" y="81313"/>
                </a:lnTo>
                <a:lnTo>
                  <a:pt x="314866" y="58560"/>
                </a:lnTo>
                <a:lnTo>
                  <a:pt x="198713" y="90240"/>
                </a:lnTo>
                <a:lnTo>
                  <a:pt x="209405" y="129444"/>
                </a:lnTo>
                <a:cubicBezTo>
                  <a:pt x="217959" y="160814"/>
                  <a:pt x="232352" y="165310"/>
                  <a:pt x="274986" y="153683"/>
                </a:cubicBezTo>
                <a:lnTo>
                  <a:pt x="285772" y="150742"/>
                </a:lnTo>
                <a:cubicBezTo>
                  <a:pt x="294961" y="148236"/>
                  <a:pt x="302677" y="146000"/>
                  <a:pt x="308924" y="143474"/>
                </a:cubicBezTo>
                <a:lnTo>
                  <a:pt x="321071" y="135839"/>
                </a:lnTo>
                <a:lnTo>
                  <a:pt x="321071" y="195625"/>
                </a:lnTo>
                <a:lnTo>
                  <a:pt x="300208" y="203671"/>
                </a:lnTo>
                <a:lnTo>
                  <a:pt x="289422" y="206613"/>
                </a:lnTo>
                <a:cubicBezTo>
                  <a:pt x="222282" y="224926"/>
                  <a:pt x="187172" y="213965"/>
                  <a:pt x="167256" y="140938"/>
                </a:cubicBezTo>
                <a:lnTo>
                  <a:pt x="156564" y="101735"/>
                </a:lnTo>
                <a:lnTo>
                  <a:pt x="14432" y="140495"/>
                </a:lnTo>
                <a:lnTo>
                  <a:pt x="0" y="87564"/>
                </a:lnTo>
                <a:lnTo>
                  <a:pt x="321071"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4" name="Shape 91">
            <a:extLst>
              <a:ext uri="{FF2B5EF4-FFF2-40B4-BE49-F238E27FC236}">
                <a16:creationId xmlns:a16="http://schemas.microsoft.com/office/drawing/2014/main" id="{BB40F628-0E9E-45F3-AB4D-DC18369BDE35}"/>
              </a:ext>
            </a:extLst>
          </xdr:cNvPr>
          <xdr:cNvSpPr/>
        </xdr:nvSpPr>
        <xdr:spPr>
          <a:xfrm>
            <a:off x="5728693" y="4928562"/>
            <a:ext cx="338445" cy="315792"/>
          </a:xfrm>
          <a:custGeom>
            <a:avLst/>
            <a:gdLst/>
            <a:ahLst/>
            <a:cxnLst/>
            <a:rect l="0" t="0" r="0" b="0"/>
            <a:pathLst>
              <a:path w="338445" h="315792">
                <a:moveTo>
                  <a:pt x="259792" y="0"/>
                </a:moveTo>
                <a:lnTo>
                  <a:pt x="338445" y="136432"/>
                </a:lnTo>
                <a:lnTo>
                  <a:pt x="300155" y="158504"/>
                </a:lnTo>
                <a:lnTo>
                  <a:pt x="248905" y="69606"/>
                </a:lnTo>
                <a:lnTo>
                  <a:pt x="153840" y="124409"/>
                </a:lnTo>
                <a:lnTo>
                  <a:pt x="202048" y="208030"/>
                </a:lnTo>
                <a:lnTo>
                  <a:pt x="164201" y="229846"/>
                </a:lnTo>
                <a:lnTo>
                  <a:pt x="115993" y="146228"/>
                </a:lnTo>
                <a:lnTo>
                  <a:pt x="16973" y="203313"/>
                </a:lnTo>
                <a:lnTo>
                  <a:pt x="69233" y="293972"/>
                </a:lnTo>
                <a:lnTo>
                  <a:pt x="31383" y="315792"/>
                </a:lnTo>
                <a:lnTo>
                  <a:pt x="0" y="261353"/>
                </a:lnTo>
                <a:lnTo>
                  <a:pt x="0" y="149768"/>
                </a:lnTo>
                <a:lnTo>
                  <a:pt x="25979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5" name="Shape 92">
            <a:extLst>
              <a:ext uri="{FF2B5EF4-FFF2-40B4-BE49-F238E27FC236}">
                <a16:creationId xmlns:a16="http://schemas.microsoft.com/office/drawing/2014/main" id="{2C561442-F2AD-45EC-97E7-D27BA03DBB82}"/>
              </a:ext>
            </a:extLst>
          </xdr:cNvPr>
          <xdr:cNvSpPr/>
        </xdr:nvSpPr>
        <xdr:spPr>
          <a:xfrm>
            <a:off x="5728693" y="4700182"/>
            <a:ext cx="195863" cy="303206"/>
          </a:xfrm>
          <a:custGeom>
            <a:avLst/>
            <a:gdLst/>
            <a:ahLst/>
            <a:cxnLst/>
            <a:rect l="0" t="0" r="0" b="0"/>
            <a:pathLst>
              <a:path w="195863" h="303206">
                <a:moveTo>
                  <a:pt x="95923" y="0"/>
                </a:moveTo>
                <a:lnTo>
                  <a:pt x="151673" y="77536"/>
                </a:lnTo>
                <a:cubicBezTo>
                  <a:pt x="195863" y="138995"/>
                  <a:pt x="169896" y="182066"/>
                  <a:pt x="118340" y="219135"/>
                </a:cubicBezTo>
                <a:lnTo>
                  <a:pt x="7803" y="298616"/>
                </a:lnTo>
                <a:lnTo>
                  <a:pt x="0" y="303206"/>
                </a:lnTo>
                <a:lnTo>
                  <a:pt x="0" y="236654"/>
                </a:lnTo>
                <a:lnTo>
                  <a:pt x="86312" y="174592"/>
                </a:lnTo>
                <a:cubicBezTo>
                  <a:pt x="117657" y="152053"/>
                  <a:pt x="138331" y="134686"/>
                  <a:pt x="115793" y="103341"/>
                </a:cubicBezTo>
                <a:lnTo>
                  <a:pt x="92068" y="70348"/>
                </a:lnTo>
                <a:lnTo>
                  <a:pt x="0" y="136546"/>
                </a:lnTo>
                <a:lnTo>
                  <a:pt x="0" y="68972"/>
                </a:lnTo>
                <a:lnTo>
                  <a:pt x="95923"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6" name="Shape 93">
            <a:extLst>
              <a:ext uri="{FF2B5EF4-FFF2-40B4-BE49-F238E27FC236}">
                <a16:creationId xmlns:a16="http://schemas.microsoft.com/office/drawing/2014/main" id="{9090B2D1-178F-4104-8BA6-DF1176C427CD}"/>
              </a:ext>
            </a:extLst>
          </xdr:cNvPr>
          <xdr:cNvSpPr/>
        </xdr:nvSpPr>
        <xdr:spPr>
          <a:xfrm>
            <a:off x="6122463" y="6968268"/>
            <a:ext cx="113504" cy="67763"/>
          </a:xfrm>
          <a:custGeom>
            <a:avLst/>
            <a:gdLst/>
            <a:ahLst/>
            <a:cxnLst/>
            <a:rect l="0" t="0" r="0" b="0"/>
            <a:pathLst>
              <a:path w="113504" h="67763">
                <a:moveTo>
                  <a:pt x="6368" y="0"/>
                </a:moveTo>
                <a:lnTo>
                  <a:pt x="113504" y="12525"/>
                </a:lnTo>
                <a:lnTo>
                  <a:pt x="113504" y="67763"/>
                </a:lnTo>
                <a:lnTo>
                  <a:pt x="0" y="54494"/>
                </a:lnTo>
                <a:lnTo>
                  <a:pt x="636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7" name="Shape 94">
            <a:extLst>
              <a:ext uri="{FF2B5EF4-FFF2-40B4-BE49-F238E27FC236}">
                <a16:creationId xmlns:a16="http://schemas.microsoft.com/office/drawing/2014/main" id="{71BA96C9-3419-4AF5-AA7D-AD3D09B980B4}"/>
              </a:ext>
            </a:extLst>
          </xdr:cNvPr>
          <xdr:cNvSpPr/>
        </xdr:nvSpPr>
        <xdr:spPr>
          <a:xfrm>
            <a:off x="6139639" y="6760651"/>
            <a:ext cx="96329" cy="123920"/>
          </a:xfrm>
          <a:custGeom>
            <a:avLst/>
            <a:gdLst/>
            <a:ahLst/>
            <a:cxnLst/>
            <a:rect l="0" t="0" r="0" b="0"/>
            <a:pathLst>
              <a:path w="96329" h="123920">
                <a:moveTo>
                  <a:pt x="96329" y="0"/>
                </a:moveTo>
                <a:lnTo>
                  <a:pt x="96329" y="50960"/>
                </a:lnTo>
                <a:lnTo>
                  <a:pt x="45475" y="61378"/>
                </a:lnTo>
                <a:lnTo>
                  <a:pt x="45338" y="67975"/>
                </a:lnTo>
                <a:lnTo>
                  <a:pt x="96329" y="69042"/>
                </a:lnTo>
                <a:lnTo>
                  <a:pt x="96329" y="123920"/>
                </a:lnTo>
                <a:lnTo>
                  <a:pt x="0" y="121903"/>
                </a:lnTo>
                <a:lnTo>
                  <a:pt x="2127" y="20327"/>
                </a:lnTo>
                <a:lnTo>
                  <a:pt x="96329"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8" name="Shape 95">
            <a:extLst>
              <a:ext uri="{FF2B5EF4-FFF2-40B4-BE49-F238E27FC236}">
                <a16:creationId xmlns:a16="http://schemas.microsoft.com/office/drawing/2014/main" id="{B2C11552-6F38-416F-9D49-E0D5379068FD}"/>
              </a:ext>
            </a:extLst>
          </xdr:cNvPr>
          <xdr:cNvSpPr/>
        </xdr:nvSpPr>
        <xdr:spPr>
          <a:xfrm>
            <a:off x="6143519" y="6642324"/>
            <a:ext cx="92449" cy="56787"/>
          </a:xfrm>
          <a:custGeom>
            <a:avLst/>
            <a:gdLst/>
            <a:ahLst/>
            <a:cxnLst/>
            <a:rect l="0" t="0" r="0" b="0"/>
            <a:pathLst>
              <a:path w="92449" h="56787">
                <a:moveTo>
                  <a:pt x="1149" y="0"/>
                </a:moveTo>
                <a:lnTo>
                  <a:pt x="92449" y="1912"/>
                </a:lnTo>
                <a:lnTo>
                  <a:pt x="92449" y="56787"/>
                </a:lnTo>
                <a:lnTo>
                  <a:pt x="0" y="54852"/>
                </a:lnTo>
                <a:lnTo>
                  <a:pt x="1149"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89" name="Shape 96">
            <a:extLst>
              <a:ext uri="{FF2B5EF4-FFF2-40B4-BE49-F238E27FC236}">
                <a16:creationId xmlns:a16="http://schemas.microsoft.com/office/drawing/2014/main" id="{26C10844-FA34-430E-8A4A-2EB53C50947B}"/>
              </a:ext>
            </a:extLst>
          </xdr:cNvPr>
          <xdr:cNvSpPr/>
        </xdr:nvSpPr>
        <xdr:spPr>
          <a:xfrm>
            <a:off x="6142125" y="6449236"/>
            <a:ext cx="93842" cy="162156"/>
          </a:xfrm>
          <a:custGeom>
            <a:avLst/>
            <a:gdLst/>
            <a:ahLst/>
            <a:cxnLst/>
            <a:rect l="0" t="0" r="0" b="0"/>
            <a:pathLst>
              <a:path w="93842" h="162156">
                <a:moveTo>
                  <a:pt x="93842" y="0"/>
                </a:moveTo>
                <a:lnTo>
                  <a:pt x="93842" y="54889"/>
                </a:lnTo>
                <a:lnTo>
                  <a:pt x="45260" y="56295"/>
                </a:lnTo>
                <a:lnTo>
                  <a:pt x="48287" y="160894"/>
                </a:lnTo>
                <a:lnTo>
                  <a:pt x="4615" y="162156"/>
                </a:lnTo>
                <a:lnTo>
                  <a:pt x="0" y="2717"/>
                </a:lnTo>
                <a:lnTo>
                  <a:pt x="9384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0" name="Shape 97">
            <a:extLst>
              <a:ext uri="{FF2B5EF4-FFF2-40B4-BE49-F238E27FC236}">
                <a16:creationId xmlns:a16="http://schemas.microsoft.com/office/drawing/2014/main" id="{5D096CAD-67A3-4BED-BBB4-77657D9FD89F}"/>
              </a:ext>
            </a:extLst>
          </xdr:cNvPr>
          <xdr:cNvSpPr/>
        </xdr:nvSpPr>
        <xdr:spPr>
          <a:xfrm>
            <a:off x="6135012" y="6322435"/>
            <a:ext cx="100955" cy="71708"/>
          </a:xfrm>
          <a:custGeom>
            <a:avLst/>
            <a:gdLst/>
            <a:ahLst/>
            <a:cxnLst/>
            <a:rect l="0" t="0" r="0" b="0"/>
            <a:pathLst>
              <a:path w="100955" h="71708">
                <a:moveTo>
                  <a:pt x="100955" y="0"/>
                </a:moveTo>
                <a:lnTo>
                  <a:pt x="100955" y="55698"/>
                </a:lnTo>
                <a:lnTo>
                  <a:pt x="9454" y="71708"/>
                </a:lnTo>
                <a:lnTo>
                  <a:pt x="0" y="17664"/>
                </a:lnTo>
                <a:lnTo>
                  <a:pt x="100955"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1" name="Shape 98">
            <a:extLst>
              <a:ext uri="{FF2B5EF4-FFF2-40B4-BE49-F238E27FC236}">
                <a16:creationId xmlns:a16="http://schemas.microsoft.com/office/drawing/2014/main" id="{6695E18F-CA69-4716-890C-43EBB5CFF4AE}"/>
              </a:ext>
            </a:extLst>
          </xdr:cNvPr>
          <xdr:cNvSpPr/>
        </xdr:nvSpPr>
        <xdr:spPr>
          <a:xfrm>
            <a:off x="6116650" y="6138221"/>
            <a:ext cx="119318" cy="134639"/>
          </a:xfrm>
          <a:custGeom>
            <a:avLst/>
            <a:gdLst/>
            <a:ahLst/>
            <a:cxnLst/>
            <a:rect l="0" t="0" r="0" b="0"/>
            <a:pathLst>
              <a:path w="119318" h="134639">
                <a:moveTo>
                  <a:pt x="119318" y="0"/>
                </a:moveTo>
                <a:lnTo>
                  <a:pt x="119318" y="53082"/>
                </a:lnTo>
                <a:lnTo>
                  <a:pt x="42025" y="80671"/>
                </a:lnTo>
                <a:lnTo>
                  <a:pt x="42809" y="85175"/>
                </a:lnTo>
                <a:lnTo>
                  <a:pt x="119318" y="84901"/>
                </a:lnTo>
                <a:lnTo>
                  <a:pt x="119318" y="134639"/>
                </a:lnTo>
                <a:lnTo>
                  <a:pt x="6453" y="133825"/>
                </a:lnTo>
                <a:lnTo>
                  <a:pt x="0" y="96939"/>
                </a:lnTo>
                <a:lnTo>
                  <a:pt x="0" y="44048"/>
                </a:lnTo>
                <a:lnTo>
                  <a:pt x="11931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2" name="Shape 99">
            <a:extLst>
              <a:ext uri="{FF2B5EF4-FFF2-40B4-BE49-F238E27FC236}">
                <a16:creationId xmlns:a16="http://schemas.microsoft.com/office/drawing/2014/main" id="{92B36027-E446-4562-9D97-EE109DEC7E6A}"/>
              </a:ext>
            </a:extLst>
          </xdr:cNvPr>
          <xdr:cNvSpPr/>
        </xdr:nvSpPr>
        <xdr:spPr>
          <a:xfrm>
            <a:off x="6116650" y="6037246"/>
            <a:ext cx="119318" cy="76572"/>
          </a:xfrm>
          <a:custGeom>
            <a:avLst/>
            <a:gdLst/>
            <a:ahLst/>
            <a:cxnLst/>
            <a:rect l="0" t="0" r="0" b="0"/>
            <a:pathLst>
              <a:path w="119318" h="76572">
                <a:moveTo>
                  <a:pt x="119318" y="0"/>
                </a:moveTo>
                <a:lnTo>
                  <a:pt x="119318" y="55696"/>
                </a:lnTo>
                <a:lnTo>
                  <a:pt x="0" y="76572"/>
                </a:lnTo>
                <a:lnTo>
                  <a:pt x="0" y="20875"/>
                </a:lnTo>
                <a:lnTo>
                  <a:pt x="11931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3" name="Shape 100">
            <a:extLst>
              <a:ext uri="{FF2B5EF4-FFF2-40B4-BE49-F238E27FC236}">
                <a16:creationId xmlns:a16="http://schemas.microsoft.com/office/drawing/2014/main" id="{900F31D0-C2B5-4F58-A04C-21841BF1697C}"/>
              </a:ext>
            </a:extLst>
          </xdr:cNvPr>
          <xdr:cNvSpPr/>
        </xdr:nvSpPr>
        <xdr:spPr>
          <a:xfrm>
            <a:off x="6116650" y="5876630"/>
            <a:ext cx="119318" cy="88745"/>
          </a:xfrm>
          <a:custGeom>
            <a:avLst/>
            <a:gdLst/>
            <a:ahLst/>
            <a:cxnLst/>
            <a:rect l="0" t="0" r="0" b="0"/>
            <a:pathLst>
              <a:path w="119318" h="88745">
                <a:moveTo>
                  <a:pt x="119318" y="0"/>
                </a:moveTo>
                <a:lnTo>
                  <a:pt x="119318" y="56798"/>
                </a:lnTo>
                <a:lnTo>
                  <a:pt x="0" y="88745"/>
                </a:lnTo>
                <a:lnTo>
                  <a:pt x="0" y="31947"/>
                </a:lnTo>
                <a:lnTo>
                  <a:pt x="11931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4" name="Shape 101">
            <a:extLst>
              <a:ext uri="{FF2B5EF4-FFF2-40B4-BE49-F238E27FC236}">
                <a16:creationId xmlns:a16="http://schemas.microsoft.com/office/drawing/2014/main" id="{25A73A86-C0B1-41FD-8EBB-0844A7F892B2}"/>
              </a:ext>
            </a:extLst>
          </xdr:cNvPr>
          <xdr:cNvSpPr/>
        </xdr:nvSpPr>
        <xdr:spPr>
          <a:xfrm>
            <a:off x="6116650" y="5583268"/>
            <a:ext cx="119318" cy="209076"/>
          </a:xfrm>
          <a:custGeom>
            <a:avLst/>
            <a:gdLst/>
            <a:ahLst/>
            <a:cxnLst/>
            <a:rect l="0" t="0" r="0" b="0"/>
            <a:pathLst>
              <a:path w="119318" h="209076">
                <a:moveTo>
                  <a:pt x="119318" y="0"/>
                </a:moveTo>
                <a:lnTo>
                  <a:pt x="119318" y="57951"/>
                </a:lnTo>
                <a:lnTo>
                  <a:pt x="53476" y="80345"/>
                </a:lnTo>
                <a:lnTo>
                  <a:pt x="66562" y="118818"/>
                </a:lnTo>
                <a:cubicBezTo>
                  <a:pt x="74414" y="141906"/>
                  <a:pt x="84613" y="149705"/>
                  <a:pt x="106872" y="146158"/>
                </a:cubicBezTo>
                <a:lnTo>
                  <a:pt x="119318" y="142803"/>
                </a:lnTo>
                <a:lnTo>
                  <a:pt x="119318" y="199455"/>
                </a:lnTo>
                <a:lnTo>
                  <a:pt x="116749" y="200144"/>
                </a:lnTo>
                <a:cubicBezTo>
                  <a:pt x="85284" y="205615"/>
                  <a:pt x="62352" y="199130"/>
                  <a:pt x="44728" y="174535"/>
                </a:cubicBezTo>
                <a:lnTo>
                  <a:pt x="0" y="209076"/>
                </a:lnTo>
                <a:lnTo>
                  <a:pt x="0" y="142397"/>
                </a:lnTo>
                <a:lnTo>
                  <a:pt x="22102" y="125356"/>
                </a:lnTo>
                <a:lnTo>
                  <a:pt x="11633" y="94576"/>
                </a:lnTo>
                <a:lnTo>
                  <a:pt x="0" y="98533"/>
                </a:lnTo>
                <a:lnTo>
                  <a:pt x="0" y="40582"/>
                </a:lnTo>
                <a:lnTo>
                  <a:pt x="11931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5" name="Shape 102">
            <a:extLst>
              <a:ext uri="{FF2B5EF4-FFF2-40B4-BE49-F238E27FC236}">
                <a16:creationId xmlns:a16="http://schemas.microsoft.com/office/drawing/2014/main" id="{AFA24B6A-49E9-4566-9B39-BA3B7CDCA1BA}"/>
              </a:ext>
            </a:extLst>
          </xdr:cNvPr>
          <xdr:cNvSpPr/>
        </xdr:nvSpPr>
        <xdr:spPr>
          <a:xfrm>
            <a:off x="6116650" y="5344186"/>
            <a:ext cx="119318" cy="192999"/>
          </a:xfrm>
          <a:custGeom>
            <a:avLst/>
            <a:gdLst/>
            <a:ahLst/>
            <a:cxnLst/>
            <a:rect l="0" t="0" r="0" b="0"/>
            <a:pathLst>
              <a:path w="119318" h="192999">
                <a:moveTo>
                  <a:pt x="99143" y="0"/>
                </a:moveTo>
                <a:lnTo>
                  <a:pt x="119318" y="43632"/>
                </a:lnTo>
                <a:lnTo>
                  <a:pt x="119318" y="113765"/>
                </a:lnTo>
                <a:lnTo>
                  <a:pt x="0" y="192999"/>
                </a:lnTo>
                <a:lnTo>
                  <a:pt x="0" y="129494"/>
                </a:lnTo>
                <a:lnTo>
                  <a:pt x="84397" y="73421"/>
                </a:lnTo>
                <a:lnTo>
                  <a:pt x="78640" y="60969"/>
                </a:lnTo>
                <a:lnTo>
                  <a:pt x="0" y="83564"/>
                </a:lnTo>
                <a:lnTo>
                  <a:pt x="0" y="28513"/>
                </a:lnTo>
                <a:lnTo>
                  <a:pt x="99143"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6" name="Shape 103">
            <a:extLst>
              <a:ext uri="{FF2B5EF4-FFF2-40B4-BE49-F238E27FC236}">
                <a16:creationId xmlns:a16="http://schemas.microsoft.com/office/drawing/2014/main" id="{6FB54DC6-92BA-4FBB-8C6A-8A5ADC25E384}"/>
              </a:ext>
            </a:extLst>
          </xdr:cNvPr>
          <xdr:cNvSpPr/>
        </xdr:nvSpPr>
        <xdr:spPr>
          <a:xfrm>
            <a:off x="6116650" y="5168109"/>
            <a:ext cx="62062" cy="201625"/>
          </a:xfrm>
          <a:custGeom>
            <a:avLst/>
            <a:gdLst/>
            <a:ahLst/>
            <a:cxnLst/>
            <a:rect l="0" t="0" r="0" b="0"/>
            <a:pathLst>
              <a:path w="62062" h="201625">
                <a:moveTo>
                  <a:pt x="21998" y="0"/>
                </a:moveTo>
                <a:lnTo>
                  <a:pt x="47126" y="92135"/>
                </a:lnTo>
                <a:cubicBezTo>
                  <a:pt x="62062" y="146907"/>
                  <a:pt x="50807" y="176237"/>
                  <a:pt x="18404" y="194527"/>
                </a:cubicBezTo>
                <a:lnTo>
                  <a:pt x="0" y="201625"/>
                </a:lnTo>
                <a:lnTo>
                  <a:pt x="0" y="141838"/>
                </a:lnTo>
                <a:lnTo>
                  <a:pt x="2187" y="140464"/>
                </a:lnTo>
                <a:cubicBezTo>
                  <a:pt x="8810" y="133129"/>
                  <a:pt x="9567" y="122391"/>
                  <a:pt x="4487" y="103767"/>
                </a:cubicBezTo>
                <a:lnTo>
                  <a:pt x="0" y="87312"/>
                </a:lnTo>
                <a:lnTo>
                  <a:pt x="0" y="5999"/>
                </a:lnTo>
                <a:lnTo>
                  <a:pt x="2199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7" name="Shape 104">
            <a:extLst>
              <a:ext uri="{FF2B5EF4-FFF2-40B4-BE49-F238E27FC236}">
                <a16:creationId xmlns:a16="http://schemas.microsoft.com/office/drawing/2014/main" id="{73506B00-276C-495C-83C7-1AB4D2EF6753}"/>
              </a:ext>
            </a:extLst>
          </xdr:cNvPr>
          <xdr:cNvSpPr/>
        </xdr:nvSpPr>
        <xdr:spPr>
          <a:xfrm>
            <a:off x="6235968" y="6949933"/>
            <a:ext cx="252431" cy="169117"/>
          </a:xfrm>
          <a:custGeom>
            <a:avLst/>
            <a:gdLst/>
            <a:ahLst/>
            <a:cxnLst/>
            <a:rect l="0" t="0" r="0" b="0"/>
            <a:pathLst>
              <a:path w="252431" h="169117">
                <a:moveTo>
                  <a:pt x="208533" y="0"/>
                </a:moveTo>
                <a:lnTo>
                  <a:pt x="252431" y="5133"/>
                </a:lnTo>
                <a:lnTo>
                  <a:pt x="233261" y="169117"/>
                </a:lnTo>
                <a:lnTo>
                  <a:pt x="189362" y="163984"/>
                </a:lnTo>
                <a:lnTo>
                  <a:pt x="195793" y="108986"/>
                </a:lnTo>
                <a:lnTo>
                  <a:pt x="0" y="86097"/>
                </a:lnTo>
                <a:lnTo>
                  <a:pt x="0" y="30859"/>
                </a:lnTo>
                <a:lnTo>
                  <a:pt x="202161" y="54493"/>
                </a:lnTo>
                <a:lnTo>
                  <a:pt x="208533"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8" name="Shape 105">
            <a:extLst>
              <a:ext uri="{FF2B5EF4-FFF2-40B4-BE49-F238E27FC236}">
                <a16:creationId xmlns:a16="http://schemas.microsoft.com/office/drawing/2014/main" id="{7652FC80-504D-4EF6-8689-4A04981FC536}"/>
              </a:ext>
            </a:extLst>
          </xdr:cNvPr>
          <xdr:cNvSpPr/>
        </xdr:nvSpPr>
        <xdr:spPr>
          <a:xfrm>
            <a:off x="6235968" y="6829693"/>
            <a:ext cx="260344" cy="60303"/>
          </a:xfrm>
          <a:custGeom>
            <a:avLst/>
            <a:gdLst/>
            <a:ahLst/>
            <a:cxnLst/>
            <a:rect l="0" t="0" r="0" b="0"/>
            <a:pathLst>
              <a:path w="260344" h="60303">
                <a:moveTo>
                  <a:pt x="0" y="0"/>
                </a:moveTo>
                <a:lnTo>
                  <a:pt x="260344" y="5449"/>
                </a:lnTo>
                <a:lnTo>
                  <a:pt x="259196" y="60303"/>
                </a:lnTo>
                <a:lnTo>
                  <a:pt x="0" y="54877"/>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99" name="Shape 106">
            <a:extLst>
              <a:ext uri="{FF2B5EF4-FFF2-40B4-BE49-F238E27FC236}">
                <a16:creationId xmlns:a16="http://schemas.microsoft.com/office/drawing/2014/main" id="{E41777E2-E92B-458F-AEE3-D9DC126AA13C}"/>
              </a:ext>
            </a:extLst>
          </xdr:cNvPr>
          <xdr:cNvSpPr/>
        </xdr:nvSpPr>
        <xdr:spPr>
          <a:xfrm>
            <a:off x="6235968" y="6644236"/>
            <a:ext cx="264225" cy="167375"/>
          </a:xfrm>
          <a:custGeom>
            <a:avLst/>
            <a:gdLst/>
            <a:ahLst/>
            <a:cxnLst/>
            <a:rect l="0" t="0" r="0" b="0"/>
            <a:pathLst>
              <a:path w="264225" h="167375">
                <a:moveTo>
                  <a:pt x="0" y="0"/>
                </a:moveTo>
                <a:lnTo>
                  <a:pt x="264225" y="5533"/>
                </a:lnTo>
                <a:lnTo>
                  <a:pt x="261961" y="113709"/>
                </a:lnTo>
                <a:lnTo>
                  <a:pt x="0" y="167375"/>
                </a:lnTo>
                <a:lnTo>
                  <a:pt x="0" y="116415"/>
                </a:lnTo>
                <a:lnTo>
                  <a:pt x="219192" y="69119"/>
                </a:lnTo>
                <a:lnTo>
                  <a:pt x="219394" y="59468"/>
                </a:lnTo>
                <a:lnTo>
                  <a:pt x="0" y="54876"/>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100" name="Shape 107">
            <a:extLst>
              <a:ext uri="{FF2B5EF4-FFF2-40B4-BE49-F238E27FC236}">
                <a16:creationId xmlns:a16="http://schemas.microsoft.com/office/drawing/2014/main" id="{F710F9A0-15E0-4D67-9A8A-FC5F7D303025}"/>
              </a:ext>
            </a:extLst>
          </xdr:cNvPr>
          <xdr:cNvSpPr/>
        </xdr:nvSpPr>
        <xdr:spPr>
          <a:xfrm>
            <a:off x="6235968" y="6441662"/>
            <a:ext cx="266166" cy="158692"/>
          </a:xfrm>
          <a:custGeom>
            <a:avLst/>
            <a:gdLst/>
            <a:ahLst/>
            <a:cxnLst/>
            <a:rect l="0" t="0" r="0" b="0"/>
            <a:pathLst>
              <a:path w="266166" h="158692">
                <a:moveTo>
                  <a:pt x="261612" y="0"/>
                </a:moveTo>
                <a:lnTo>
                  <a:pt x="266166" y="157414"/>
                </a:lnTo>
                <a:lnTo>
                  <a:pt x="221990" y="158692"/>
                </a:lnTo>
                <a:lnTo>
                  <a:pt x="219020" y="56121"/>
                </a:lnTo>
                <a:lnTo>
                  <a:pt x="109339" y="59296"/>
                </a:lnTo>
                <a:lnTo>
                  <a:pt x="112129" y="155776"/>
                </a:lnTo>
                <a:lnTo>
                  <a:pt x="68461" y="157040"/>
                </a:lnTo>
                <a:lnTo>
                  <a:pt x="65671" y="60560"/>
                </a:lnTo>
                <a:lnTo>
                  <a:pt x="0" y="62462"/>
                </a:lnTo>
                <a:lnTo>
                  <a:pt x="0" y="7573"/>
                </a:lnTo>
                <a:lnTo>
                  <a:pt x="26161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101" name="Shape 108">
            <a:extLst>
              <a:ext uri="{FF2B5EF4-FFF2-40B4-BE49-F238E27FC236}">
                <a16:creationId xmlns:a16="http://schemas.microsoft.com/office/drawing/2014/main" id="{970E36D1-AF30-4061-BC92-E3D6454A4C63}"/>
              </a:ext>
            </a:extLst>
          </xdr:cNvPr>
          <xdr:cNvSpPr/>
        </xdr:nvSpPr>
        <xdr:spPr>
          <a:xfrm>
            <a:off x="6235968" y="6222265"/>
            <a:ext cx="258778" cy="155868"/>
          </a:xfrm>
          <a:custGeom>
            <a:avLst/>
            <a:gdLst/>
            <a:ahLst/>
            <a:cxnLst/>
            <a:rect l="0" t="0" r="0" b="0"/>
            <a:pathLst>
              <a:path w="258778" h="155868">
                <a:moveTo>
                  <a:pt x="239432" y="0"/>
                </a:moveTo>
                <a:lnTo>
                  <a:pt x="258778" y="110592"/>
                </a:lnTo>
                <a:lnTo>
                  <a:pt x="0" y="155868"/>
                </a:lnTo>
                <a:lnTo>
                  <a:pt x="0" y="100170"/>
                </a:lnTo>
                <a:lnTo>
                  <a:pt x="206287" y="64077"/>
                </a:lnTo>
                <a:lnTo>
                  <a:pt x="204187" y="52066"/>
                </a:lnTo>
                <a:lnTo>
                  <a:pt x="0" y="50594"/>
                </a:lnTo>
                <a:lnTo>
                  <a:pt x="0" y="857"/>
                </a:lnTo>
                <a:lnTo>
                  <a:pt x="239432"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102" name="Shape 109">
            <a:extLst>
              <a:ext uri="{FF2B5EF4-FFF2-40B4-BE49-F238E27FC236}">
                <a16:creationId xmlns:a16="http://schemas.microsoft.com/office/drawing/2014/main" id="{76D3BF35-6213-4540-B94E-D244A7E29F42}"/>
              </a:ext>
            </a:extLst>
          </xdr:cNvPr>
          <xdr:cNvSpPr/>
        </xdr:nvSpPr>
        <xdr:spPr>
          <a:xfrm>
            <a:off x="6235968" y="6002097"/>
            <a:ext cx="220258" cy="189206"/>
          </a:xfrm>
          <a:custGeom>
            <a:avLst/>
            <a:gdLst/>
            <a:ahLst/>
            <a:cxnLst/>
            <a:rect l="0" t="0" r="0" b="0"/>
            <a:pathLst>
              <a:path w="220258" h="189206">
                <a:moveTo>
                  <a:pt x="200908" y="0"/>
                </a:moveTo>
                <a:lnTo>
                  <a:pt x="220258" y="110584"/>
                </a:lnTo>
                <a:lnTo>
                  <a:pt x="0" y="189206"/>
                </a:lnTo>
                <a:lnTo>
                  <a:pt x="0" y="136124"/>
                </a:lnTo>
                <a:lnTo>
                  <a:pt x="169430" y="73576"/>
                </a:lnTo>
                <a:lnTo>
                  <a:pt x="167327" y="61569"/>
                </a:lnTo>
                <a:lnTo>
                  <a:pt x="0" y="90845"/>
                </a:lnTo>
                <a:lnTo>
                  <a:pt x="0" y="35149"/>
                </a:lnTo>
                <a:lnTo>
                  <a:pt x="200908"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103" name="Shape 110">
            <a:extLst>
              <a:ext uri="{FF2B5EF4-FFF2-40B4-BE49-F238E27FC236}">
                <a16:creationId xmlns:a16="http://schemas.microsoft.com/office/drawing/2014/main" id="{C079BE38-57BD-49BF-A7DF-E58FDCE960CF}"/>
              </a:ext>
            </a:extLst>
          </xdr:cNvPr>
          <xdr:cNvSpPr/>
        </xdr:nvSpPr>
        <xdr:spPr>
          <a:xfrm>
            <a:off x="6235968" y="5781092"/>
            <a:ext cx="187394" cy="170913"/>
          </a:xfrm>
          <a:custGeom>
            <a:avLst/>
            <a:gdLst/>
            <a:ahLst/>
            <a:cxnLst/>
            <a:rect l="0" t="0" r="0" b="0"/>
            <a:pathLst>
              <a:path w="187394" h="170913">
                <a:moveTo>
                  <a:pt x="144694" y="0"/>
                </a:moveTo>
                <a:lnTo>
                  <a:pt x="187394" y="159483"/>
                </a:lnTo>
                <a:lnTo>
                  <a:pt x="144702" y="170913"/>
                </a:lnTo>
                <a:lnTo>
                  <a:pt x="130380" y="117428"/>
                </a:lnTo>
                <a:lnTo>
                  <a:pt x="0" y="152336"/>
                </a:lnTo>
                <a:lnTo>
                  <a:pt x="0" y="95538"/>
                </a:lnTo>
                <a:lnTo>
                  <a:pt x="116189" y="64429"/>
                </a:lnTo>
                <a:lnTo>
                  <a:pt x="102002" y="11433"/>
                </a:lnTo>
                <a:lnTo>
                  <a:pt x="144694"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104" name="Shape 111">
            <a:extLst>
              <a:ext uri="{FF2B5EF4-FFF2-40B4-BE49-F238E27FC236}">
                <a16:creationId xmlns:a16="http://schemas.microsoft.com/office/drawing/2014/main" id="{9D86A55A-D3E2-46B5-9026-CE0BF0F8C18D}"/>
              </a:ext>
            </a:extLst>
          </xdr:cNvPr>
          <xdr:cNvSpPr/>
        </xdr:nvSpPr>
        <xdr:spPr>
          <a:xfrm>
            <a:off x="6235968" y="5558835"/>
            <a:ext cx="126964" cy="223888"/>
          </a:xfrm>
          <a:custGeom>
            <a:avLst/>
            <a:gdLst/>
            <a:ahLst/>
            <a:cxnLst/>
            <a:rect l="0" t="0" r="0" b="0"/>
            <a:pathLst>
              <a:path w="126964" h="223888">
                <a:moveTo>
                  <a:pt x="71837" y="0"/>
                </a:moveTo>
                <a:lnTo>
                  <a:pt x="102589" y="90414"/>
                </a:lnTo>
                <a:cubicBezTo>
                  <a:pt x="126964" y="162080"/>
                  <a:pt x="102563" y="191301"/>
                  <a:pt x="41965" y="211915"/>
                </a:cubicBezTo>
                <a:lnTo>
                  <a:pt x="31860" y="215348"/>
                </a:lnTo>
                <a:lnTo>
                  <a:pt x="0" y="223888"/>
                </a:lnTo>
                <a:lnTo>
                  <a:pt x="0" y="167236"/>
                </a:lnTo>
                <a:lnTo>
                  <a:pt x="14194" y="163408"/>
                </a:lnTo>
                <a:lnTo>
                  <a:pt x="24296" y="159970"/>
                </a:lnTo>
                <a:cubicBezTo>
                  <a:pt x="60846" y="147539"/>
                  <a:pt x="73659" y="141037"/>
                  <a:pt x="61225" y="104483"/>
                </a:cubicBezTo>
                <a:lnTo>
                  <a:pt x="48142" y="66010"/>
                </a:lnTo>
                <a:lnTo>
                  <a:pt x="0" y="82384"/>
                </a:lnTo>
                <a:lnTo>
                  <a:pt x="0" y="24433"/>
                </a:lnTo>
                <a:lnTo>
                  <a:pt x="71837"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sp macro="" textlink="">
        <xdr:nvSpPr>
          <xdr:cNvPr id="105" name="Shape 112">
            <a:extLst>
              <a:ext uri="{FF2B5EF4-FFF2-40B4-BE49-F238E27FC236}">
                <a16:creationId xmlns:a16="http://schemas.microsoft.com/office/drawing/2014/main" id="{D22C5614-0152-4714-95E9-2E8B16C30F34}"/>
              </a:ext>
            </a:extLst>
          </xdr:cNvPr>
          <xdr:cNvSpPr/>
        </xdr:nvSpPr>
        <xdr:spPr>
          <a:xfrm>
            <a:off x="6235968" y="5387818"/>
            <a:ext cx="24810" cy="70133"/>
          </a:xfrm>
          <a:custGeom>
            <a:avLst/>
            <a:gdLst/>
            <a:ahLst/>
            <a:cxnLst/>
            <a:rect l="0" t="0" r="0" b="0"/>
            <a:pathLst>
              <a:path w="24810" h="70133">
                <a:moveTo>
                  <a:pt x="0" y="0"/>
                </a:moveTo>
                <a:lnTo>
                  <a:pt x="24810" y="53658"/>
                </a:lnTo>
                <a:lnTo>
                  <a:pt x="0" y="70133"/>
                </a:lnTo>
                <a:lnTo>
                  <a:pt x="0" y="0"/>
                </a:lnTo>
                <a:close/>
              </a:path>
            </a:pathLst>
          </a:custGeom>
          <a:ln w="0" cap="flat">
            <a:miter lim="100000"/>
          </a:ln>
        </xdr:spPr>
        <xdr:style>
          <a:lnRef idx="0">
            <a:srgbClr val="000000">
              <a:alpha val="0"/>
            </a:srgbClr>
          </a:lnRef>
          <a:fillRef idx="1">
            <a:srgbClr val="FEFEFE"/>
          </a:fillRef>
          <a:effectRef idx="0">
            <a:scrgbClr r="0" g="0" b="0"/>
          </a:effectRef>
          <a:fontRef idx="none"/>
        </xdr:style>
        <xdr:txBody>
          <a:bodyPr/>
          <a:lstStyle/>
          <a:p>
            <a:endParaRPr lang="en-GH"/>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144780</xdr:colOff>
      <xdr:row>6</xdr:row>
      <xdr:rowOff>30480</xdr:rowOff>
    </xdr:to>
    <xdr:pic>
      <xdr:nvPicPr>
        <xdr:cNvPr id="2" name="Picture 3">
          <a:extLst>
            <a:ext uri="{FF2B5EF4-FFF2-40B4-BE49-F238E27FC236}">
              <a16:creationId xmlns:a16="http://schemas.microsoft.com/office/drawing/2014/main" id="{824350AE-212F-4620-8553-030B69B8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2420"/>
          <a:ext cx="3192780" cy="207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97973</xdr:colOff>
      <xdr:row>221</xdr:row>
      <xdr:rowOff>444137</xdr:rowOff>
    </xdr:from>
    <xdr:to>
      <xdr:col>11</xdr:col>
      <xdr:colOff>84667</xdr:colOff>
      <xdr:row>221</xdr:row>
      <xdr:rowOff>489857</xdr:rowOff>
    </xdr:to>
    <xdr:grpSp>
      <xdr:nvGrpSpPr>
        <xdr:cNvPr id="2" name="Group 6">
          <a:extLst>
            <a:ext uri="{FF2B5EF4-FFF2-40B4-BE49-F238E27FC236}">
              <a16:creationId xmlns:a16="http://schemas.microsoft.com/office/drawing/2014/main" id="{D319E49B-E7BE-4917-8E16-C2C2DA5C72A3}"/>
            </a:ext>
          </a:extLst>
        </xdr:cNvPr>
        <xdr:cNvGrpSpPr/>
      </xdr:nvGrpSpPr>
      <xdr:grpSpPr>
        <a:xfrm>
          <a:off x="335040" y="111848537"/>
          <a:ext cx="7801427" cy="45720"/>
          <a:chOff x="0" y="-461"/>
          <a:chExt cx="6063495" cy="9668"/>
        </a:xfrm>
      </xdr:grpSpPr>
      <xdr:sp macro="" textlink="">
        <xdr:nvSpPr>
          <xdr:cNvPr id="3" name="Shape 7">
            <a:extLst>
              <a:ext uri="{FF2B5EF4-FFF2-40B4-BE49-F238E27FC236}">
                <a16:creationId xmlns:a16="http://schemas.microsoft.com/office/drawing/2014/main" id="{70952446-A736-11E5-9234-0FED0B2EAD71}"/>
              </a:ext>
            </a:extLst>
          </xdr:cNvPr>
          <xdr:cNvSpPr/>
        </xdr:nvSpPr>
        <xdr:spPr>
          <a:xfrm>
            <a:off x="0" y="9207"/>
            <a:ext cx="2171700" cy="0"/>
          </a:xfrm>
          <a:custGeom>
            <a:avLst/>
            <a:gdLst/>
            <a:ahLst/>
            <a:cxnLst/>
            <a:rect l="0" t="0" r="0" b="0"/>
            <a:pathLst>
              <a:path w="2171700">
                <a:moveTo>
                  <a:pt x="0" y="0"/>
                </a:moveTo>
                <a:lnTo>
                  <a:pt x="2171700" y="0"/>
                </a:lnTo>
              </a:path>
            </a:pathLst>
          </a:custGeom>
          <a:ln w="18415">
            <a:solidFill>
              <a:srgbClr val="000000"/>
            </a:solidFill>
          </a:ln>
        </xdr:spPr>
      </xdr:sp>
      <xdr:sp macro="" textlink="">
        <xdr:nvSpPr>
          <xdr:cNvPr id="4" name="Shape 8">
            <a:extLst>
              <a:ext uri="{FF2B5EF4-FFF2-40B4-BE49-F238E27FC236}">
                <a16:creationId xmlns:a16="http://schemas.microsoft.com/office/drawing/2014/main" id="{38205C71-7132-528C-AE3A-16855B351E3C}"/>
              </a:ext>
            </a:extLst>
          </xdr:cNvPr>
          <xdr:cNvSpPr/>
        </xdr:nvSpPr>
        <xdr:spPr>
          <a:xfrm flipV="1">
            <a:off x="2171699" y="-461"/>
            <a:ext cx="3891796" cy="9668"/>
          </a:xfrm>
          <a:custGeom>
            <a:avLst/>
            <a:gdLst/>
            <a:ahLst/>
            <a:cxnLst/>
            <a:rect l="0" t="0" r="0" b="0"/>
            <a:pathLst>
              <a:path w="2477135">
                <a:moveTo>
                  <a:pt x="0" y="0"/>
                </a:moveTo>
                <a:lnTo>
                  <a:pt x="2477135" y="0"/>
                </a:lnTo>
              </a:path>
            </a:pathLst>
          </a:custGeom>
          <a:ln w="18415">
            <a:solidFill>
              <a:srgbClr val="000000"/>
            </a:solidFill>
          </a:ln>
        </xdr:spPr>
      </xdr:sp>
    </xdr:grpSp>
    <xdr:clientData/>
  </xdr:twoCellAnchor>
  <xdr:twoCellAnchor editAs="oneCell">
    <xdr:from>
      <xdr:col>1</xdr:col>
      <xdr:colOff>106678</xdr:colOff>
      <xdr:row>221</xdr:row>
      <xdr:rowOff>1385158</xdr:rowOff>
    </xdr:from>
    <xdr:to>
      <xdr:col>11</xdr:col>
      <xdr:colOff>63500</xdr:colOff>
      <xdr:row>221</xdr:row>
      <xdr:rowOff>1439332</xdr:rowOff>
    </xdr:to>
    <xdr:sp macro="" textlink="">
      <xdr:nvSpPr>
        <xdr:cNvPr id="5" name="Shape 9">
          <a:extLst>
            <a:ext uri="{FF2B5EF4-FFF2-40B4-BE49-F238E27FC236}">
              <a16:creationId xmlns:a16="http://schemas.microsoft.com/office/drawing/2014/main" id="{24D8BA0B-8CD2-4377-8276-D7B0F7E6D2E5}"/>
            </a:ext>
          </a:extLst>
        </xdr:cNvPr>
        <xdr:cNvSpPr/>
      </xdr:nvSpPr>
      <xdr:spPr>
        <a:xfrm flipV="1">
          <a:off x="339511" y="113960075"/>
          <a:ext cx="7576822" cy="54174"/>
        </a:xfrm>
        <a:custGeom>
          <a:avLst/>
          <a:gdLst/>
          <a:ahLst/>
          <a:cxnLst/>
          <a:rect l="0" t="0" r="0" b="0"/>
          <a:pathLst>
            <a:path w="4658360">
              <a:moveTo>
                <a:pt x="0" y="0"/>
              </a:moveTo>
              <a:lnTo>
                <a:pt x="4658359" y="0"/>
              </a:lnTo>
            </a:path>
          </a:pathLst>
        </a:custGeom>
        <a:ln w="18414">
          <a:solidFill>
            <a:srgbClr val="000000"/>
          </a:solidFill>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B03Togo%20(PROJE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f-sa-ad\USERS\Finance\Management%20Accounts\2000\00%20-%20Accounts\01-2000-BoEBHDIV.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corneb\Documents\Cash%20flow\Cashflow\March%2009\Cashflow%20model%20v9%20Tchad.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rcfile_01\Arcay\Co%20Documents\ProjPck\Actv\00Grp\0a1100_001_251\B_0a1100_001_25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MyDocsSync\deonj\My%20Documents\My%20Documents\Cash%20flow\VCG\June%202010\Weekly%20Cashflow%20Model%20Creditors%20and%20taxe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HACCWEFPS02\Research\INTERNATIONAL%20FINANCE\INT%20FINANCE\IF%20Reports\Half%20Yearly\IF%202008%20Monthly%20Reports%20Bulleti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RECEIVABLES-%20Year%202\MTN\Mtn%20sites%20list-%20April%20updat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onetary1\monetary%20fil\Monetary%20Files\Monetary%20Analysis%20Office\BSD%202%20-%204%20RETURNS%202002\June%202002\Ssb\JUNE2002_PRUDENTIAL_%20RETURN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Noah.Otuteye\Desktop\Copy%20of%20Master%20Database%2013011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CMT%20Tableaux%20(%20Correction%20D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george.owodo\AppData\Local\Microsoft\Windows\Temporary%20Internet%20Files\Content.Outlook\NULG2JW7\Proj%20On%20Account%20Trans%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gdn/Downloads/GoG%20Fixed%20Asset%20Register%20-ASH-%20Ahafo%20Ano%20South%20East%20District%20Assembly.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TEMP\2001%20Departmental%20bugdet%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ape.VENTURECOMMS\Desktop\Ape%20pc%20data\APE%20-%20VC%20Only\APE%20Model%20YE%202010%20-%20VC%20Group%20Update.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DOCUME~1\ADMINI~1\LOCALS~1\Temp\IncrediMail\B03Togo%2028-01-2003%20ENVOYE%20KON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vgitoho\First%20Africa%20Holdings\FAH%20company%20accounts\oct\FAHOctober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WINDOWS\Bureau\REPORTING%20CAC%202000\BRUNO\AIGLEMNT\STAT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Financial\Management\APE\Model%20Backup\2010\APE%20Model%20YE%202010.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Samuel.Norteiadu\Desktop\ProjOnAccTrans%202011-09-05%20-%20Copy%20-%20Cop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7CBB6414\ProjOnAccTrans%202011-09-05%20-%20Copy%20-%20Cop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ramaters"/>
      <sheetName val="Traffic breakdown"/>
      <sheetName val="Traffic Usage"/>
      <sheetName val="Tariffs local Curr &amp; US$"/>
      <sheetName val="RevenuePlan local Curr."/>
      <sheetName val="RevenuePlanUS$"/>
      <sheetName val="Revenues"/>
      <sheetName val="Monthly P&amp;L"/>
      <sheetName val="Quarterly P&amp;L"/>
      <sheetName val="Headcount"/>
      <sheetName val="Cost of sales"/>
      <sheetName val="SG&amp;A"/>
      <sheetName val="Operating Costs"/>
      <sheetName val="Capital Expenditure"/>
      <sheetName val="Depreciation"/>
      <sheetName val="Investtot Category(Pvt)"/>
      <sheetName val="Investtot Capex type(Pvt)"/>
      <sheetName val="InvestmentPlan"/>
      <sheetName val="Balance Sheet"/>
      <sheetName val="Cash Flow"/>
      <sheetName val="DEPT.CONSOLIDATION BY MONTH"/>
      <sheetName val="CONSOLID BY DEPT"/>
      <sheetName val="IT DEPT"/>
      <sheetName val="HR&amp;ADMIN DEPT"/>
      <sheetName val="HR Salaries "/>
      <sheetName val="COMMERCIAL DEPT"/>
      <sheetName val="TECHNICAL DEPT"/>
      <sheetName val="Tech-lease Circuits"/>
      <sheetName val="Tech-BTS Sites"/>
      <sheetName val="FINANCE DEPT"/>
      <sheetName val="AUDIT DEPT"/>
      <sheetName val="OPERATIONS DEPT"/>
      <sheetName val="XXX DEPT"/>
      <sheetName val="COMMERCIAL BUDGET NOTE "/>
      <sheetName val="TECHNIQUE BUDGET NOTE"/>
      <sheetName val="HR&amp; ADMINISTRATION BUDGET NOTE"/>
      <sheetName val="FINANCE BUDGET NOTES"/>
      <sheetName val="Feuil1"/>
      <sheetName val="Account codes"/>
      <sheetName val="Traffic_breakdown"/>
      <sheetName val="Traffic_Usage"/>
      <sheetName val="Tariffs_local_Curr_&amp;_US$"/>
      <sheetName val="RevenuePlan_local_Curr_"/>
      <sheetName val="Monthly_P&amp;L"/>
      <sheetName val="Quarterly_P&amp;L"/>
      <sheetName val="Cost_of_sales"/>
      <sheetName val="Operating_Costs"/>
      <sheetName val="Capital_Expenditure"/>
      <sheetName val="Investtot_Category(Pvt)"/>
      <sheetName val="Investtot_Capex_type(Pvt)"/>
      <sheetName val="Balance_Sheet"/>
      <sheetName val="Cash_Flow"/>
      <sheetName val="DEPT_CONSOLIDATION_BY_MONTH"/>
      <sheetName val="CONSOLID_BY_DEPT"/>
      <sheetName val="IT_DEPT"/>
      <sheetName val="HR&amp;ADMIN_DEPT"/>
      <sheetName val="HR_Salaries_"/>
      <sheetName val="COMMERCIAL_DEPT"/>
      <sheetName val="TECHNICAL_DEPT"/>
      <sheetName val="Tech-lease_Circuits"/>
      <sheetName val="Tech-BTS_Sites"/>
      <sheetName val="FINANCE_DEPT"/>
      <sheetName val="AUDIT_DEPT"/>
      <sheetName val="OPERATIONS_DEPT"/>
      <sheetName val="XXX_DEPT"/>
      <sheetName val="COMMERCIAL_BUDGET_NOTE_"/>
      <sheetName val="TECHNIQUE_BUDGET_NOTE"/>
      <sheetName val="HR&amp;_ADMINISTRATION_BUDGET_NOTE"/>
      <sheetName val="FINANCE_BUDGET_NOTES"/>
      <sheetName val="Account_codes"/>
    </sheetNames>
    <sheetDataSet>
      <sheetData sheetId="0" refreshError="1"/>
      <sheetData sheetId="1">
        <row r="11">
          <cell r="E11">
            <v>703.7</v>
          </cell>
        </row>
        <row r="12">
          <cell r="E12">
            <v>746.51</v>
          </cell>
        </row>
        <row r="13">
          <cell r="E13">
            <v>772.6</v>
          </cell>
        </row>
        <row r="14">
          <cell r="E14">
            <v>772.6</v>
          </cell>
        </row>
        <row r="15">
          <cell r="E15">
            <v>772.6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IS"/>
      <sheetName val="Detailed IS"/>
      <sheetName val="Prov - YTD"/>
      <sheetName val="Prov - Mnth"/>
      <sheetName val="Acc adj"/>
      <sheetName val="Refer"/>
      <sheetName val="Dump IS"/>
      <sheetName val="YTD Check"/>
      <sheetName val="01-2000-BoEBHDIV"/>
      <sheetName val="Dump Sec"/>
      <sheetName val="#REF"/>
      <sheetName val="Summary_IS"/>
      <sheetName val="Detailed_IS"/>
      <sheetName val="Prov_-_YTD"/>
      <sheetName val="Prov_-_Mnth"/>
      <sheetName val="Acc_adj"/>
      <sheetName val="Dump_IS"/>
      <sheetName val="YTD_Check"/>
      <sheetName val="Dump_Sec"/>
      <sheetName val="Summary_IS1"/>
      <sheetName val="Detailed_IS1"/>
      <sheetName val="Prov_-_YTD1"/>
      <sheetName val="Prov_-_Mnth1"/>
      <sheetName val="Acc_adj1"/>
      <sheetName val="Dump_IS1"/>
      <sheetName val="YTD_Check1"/>
      <sheetName val="Dump_Sec1"/>
      <sheetName val="Summary_IS4"/>
      <sheetName val="Detailed_IS4"/>
      <sheetName val="Prov_-_YTD4"/>
      <sheetName val="Prov_-_Mnth4"/>
      <sheetName val="Acc_adj4"/>
      <sheetName val="Dump_IS4"/>
      <sheetName val="YTD_Check4"/>
      <sheetName val="Dump_Sec4"/>
      <sheetName val="Summary_IS2"/>
      <sheetName val="Detailed_IS2"/>
      <sheetName val="Prov_-_YTD2"/>
      <sheetName val="Prov_-_Mnth2"/>
      <sheetName val="Acc_adj2"/>
      <sheetName val="Dump_IS2"/>
      <sheetName val="YTD_Check2"/>
      <sheetName val="Dump_Sec2"/>
      <sheetName val="Summary_IS3"/>
      <sheetName val="Detailed_IS3"/>
      <sheetName val="Prov_-_YTD3"/>
      <sheetName val="Prov_-_Mnth3"/>
      <sheetName val="Acc_adj3"/>
      <sheetName val="Dump_IS3"/>
      <sheetName val="YTD_Check3"/>
      <sheetName val="Dump_Sec3"/>
      <sheetName val="Summary_IS10"/>
      <sheetName val="Detailed_IS10"/>
      <sheetName val="Prov_-_YTD10"/>
      <sheetName val="Prov_-_Mnth10"/>
      <sheetName val="Acc_adj10"/>
      <sheetName val="Dump_IS10"/>
      <sheetName val="YTD_Check10"/>
      <sheetName val="Dump_Sec10"/>
      <sheetName val="Summary_IS5"/>
      <sheetName val="Detailed_IS5"/>
      <sheetName val="Prov_-_YTD5"/>
      <sheetName val="Prov_-_Mnth5"/>
      <sheetName val="Acc_adj5"/>
      <sheetName val="Dump_IS5"/>
      <sheetName val="YTD_Check5"/>
      <sheetName val="Dump_Sec5"/>
      <sheetName val="Summary_IS8"/>
      <sheetName val="Detailed_IS8"/>
      <sheetName val="Prov_-_YTD8"/>
      <sheetName val="Prov_-_Mnth8"/>
      <sheetName val="Acc_adj8"/>
      <sheetName val="Dump_IS8"/>
      <sheetName val="YTD_Check8"/>
      <sheetName val="Dump_Sec8"/>
      <sheetName val="Summary_IS6"/>
      <sheetName val="Detailed_IS6"/>
      <sheetName val="Prov_-_YTD6"/>
      <sheetName val="Prov_-_Mnth6"/>
      <sheetName val="Acc_adj6"/>
      <sheetName val="Dump_IS6"/>
      <sheetName val="YTD_Check6"/>
      <sheetName val="Dump_Sec6"/>
      <sheetName val="Summary_IS7"/>
      <sheetName val="Detailed_IS7"/>
      <sheetName val="Prov_-_YTD7"/>
      <sheetName val="Prov_-_Mnth7"/>
      <sheetName val="Acc_adj7"/>
      <sheetName val="Dump_IS7"/>
      <sheetName val="YTD_Check7"/>
      <sheetName val="Dump_Sec7"/>
      <sheetName val="Summary_IS9"/>
      <sheetName val="Detailed_IS9"/>
      <sheetName val="Prov_-_YTD9"/>
      <sheetName val="Prov_-_Mnth9"/>
      <sheetName val="Acc_adj9"/>
      <sheetName val="Dump_IS9"/>
      <sheetName val="YTD_Check9"/>
      <sheetName val="Dump_Sec9"/>
      <sheetName val="Summary_IS14"/>
      <sheetName val="Detailed_IS14"/>
      <sheetName val="Prov_-_YTD14"/>
      <sheetName val="Prov_-_Mnth14"/>
      <sheetName val="Acc_adj14"/>
      <sheetName val="Dump_IS14"/>
      <sheetName val="YTD_Check14"/>
      <sheetName val="Dump_Sec14"/>
      <sheetName val="Summary_IS11"/>
      <sheetName val="Detailed_IS11"/>
      <sheetName val="Prov_-_YTD11"/>
      <sheetName val="Prov_-_Mnth11"/>
      <sheetName val="Acc_adj11"/>
      <sheetName val="Dump_IS11"/>
      <sheetName val="YTD_Check11"/>
      <sheetName val="Dump_Sec11"/>
      <sheetName val="Summary_IS12"/>
      <sheetName val="Detailed_IS12"/>
      <sheetName val="Prov_-_YTD12"/>
      <sheetName val="Prov_-_Mnth12"/>
      <sheetName val="Acc_adj12"/>
      <sheetName val="Dump_IS12"/>
      <sheetName val="YTD_Check12"/>
      <sheetName val="Dump_Sec12"/>
      <sheetName val="Summary_IS13"/>
      <sheetName val="Detailed_IS13"/>
      <sheetName val="Prov_-_YTD13"/>
      <sheetName val="Prov_-_Mnth13"/>
      <sheetName val="Acc_adj13"/>
      <sheetName val="Dump_IS13"/>
      <sheetName val="YTD_Check13"/>
      <sheetName val="Dump_Sec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rror sheet"/>
      <sheetName val="Country cashflow"/>
      <sheetName val="Site info - invoicing"/>
      <sheetName val="Project COS (LC)"/>
      <sheetName val="Project COS (USD)"/>
      <sheetName val="Overheads (LC)"/>
      <sheetName val="Overheads (USD)"/>
      <sheetName val="Creditors &amp; Taxes (LC)"/>
      <sheetName val="Creditors &amp; Taxes (USD)"/>
      <sheetName val="Error_sheet"/>
      <sheetName val="Country_cashflow"/>
      <sheetName val="Site_info_-_invoicing"/>
      <sheetName val="Project_COS_(LC)"/>
      <sheetName val="Project_COS_(USD)"/>
      <sheetName val="Overheads_(LC)"/>
      <sheetName val="Overheads_(USD)"/>
      <sheetName val="Creditors_&amp;_Taxes_(LC)"/>
      <sheetName val="Creditors_&amp;_Taxes_(USD)"/>
    </sheetNames>
    <sheetDataSet>
      <sheetData sheetId="0" refreshError="1"/>
      <sheetData sheetId="1" refreshError="1"/>
      <sheetData sheetId="2" refreshError="1"/>
      <sheetData sheetId="3" refreshError="1">
        <row r="314">
          <cell r="B314" t="str">
            <v>Facility Indicators</v>
          </cell>
        </row>
      </sheetData>
      <sheetData sheetId="4" refreshError="1"/>
      <sheetData sheetId="5" refreshError="1"/>
      <sheetData sheetId="6" refreshError="1"/>
      <sheetData sheetId="7" refreshError="1"/>
      <sheetData sheetId="8" refreshError="1"/>
      <sheetData sheetId="9" refreshError="1"/>
      <sheetData sheetId="10"/>
      <sheetData sheetId="11"/>
      <sheetData sheetId="12">
        <row r="314">
          <cell r="B314" t="str">
            <v>Facility Indicators</v>
          </cell>
        </row>
      </sheetData>
      <sheetData sheetId="13"/>
      <sheetData sheetId="14"/>
      <sheetData sheetId="15"/>
      <sheetData sheetId="16"/>
      <sheetData sheetId="17"/>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Wrd"/>
      <sheetName val="IncStat"/>
      <sheetName val="Revenue"/>
      <sheetName val="Chart1"/>
      <sheetName val="NetDiagram"/>
      <sheetName val="05"/>
      <sheetName val="06"/>
      <sheetName val="07"/>
      <sheetName val="08"/>
      <sheetName val="09"/>
      <sheetName val="10"/>
      <sheetName val="VarOwn"/>
      <sheetName val="FTLD"/>
    </sheetNames>
    <sheetDataSet>
      <sheetData sheetId="0" refreshError="1">
        <row r="1">
          <cell r="H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rror sheet"/>
      <sheetName val="Country cashflow"/>
      <sheetName val="Site info - invoicing"/>
      <sheetName val="Personnel Costs (LC)"/>
      <sheetName val="Personnel Costs (USD)"/>
      <sheetName val="Project COS (LC)"/>
      <sheetName val="Project COS (USD)"/>
      <sheetName val="Overheads (LC)"/>
      <sheetName val="Overheads (USD)"/>
      <sheetName val="Other Payments (LC)"/>
      <sheetName val="Other Payments (USD)"/>
      <sheetName val="Creditors &amp; Taxes (LC)"/>
      <sheetName val="Creditors &amp; Taxes (USD)"/>
      <sheetName val="Error_sheet"/>
      <sheetName val="Country_cashflow"/>
      <sheetName val="Site_info_-_invoicing"/>
      <sheetName val="Personnel_Costs_(LC)"/>
      <sheetName val="Personnel_Costs_(USD)"/>
      <sheetName val="Project_COS_(LC)"/>
      <sheetName val="Project_COS_(USD)"/>
      <sheetName val="Overheads_(LC)"/>
      <sheetName val="Overheads_(USD)"/>
      <sheetName val="Other_Payments_(LC)"/>
      <sheetName val="Other_Payments_(USD)"/>
      <sheetName val="Creditors_&amp;_Taxes_(LC)"/>
      <sheetName val="Creditors_&amp;_Taxes_(USD)"/>
    </sheetNames>
    <sheetDataSet>
      <sheetData sheetId="0" refreshError="1"/>
      <sheetData sheetId="1" refreshError="1"/>
      <sheetData sheetId="2" refreshError="1"/>
      <sheetData sheetId="3" refreshError="1">
        <row r="2">
          <cell r="T2" t="str">
            <v>Week 1</v>
          </cell>
        </row>
        <row r="5">
          <cell r="A5" t="str">
            <v>Future Invoicing</v>
          </cell>
          <cell r="D5" t="str">
            <v>S</v>
          </cell>
          <cell r="E5">
            <v>0</v>
          </cell>
          <cell r="F5">
            <v>40360</v>
          </cell>
          <cell r="J5">
            <v>0</v>
          </cell>
          <cell r="K5">
            <v>30</v>
          </cell>
          <cell r="L5">
            <v>1</v>
          </cell>
          <cell r="M5">
            <v>0</v>
          </cell>
        </row>
        <row r="6">
          <cell r="A6" t="str">
            <v>Future Invoicing</v>
          </cell>
          <cell r="D6" t="str">
            <v>S</v>
          </cell>
          <cell r="E6">
            <v>0</v>
          </cell>
          <cell r="F6">
            <v>40360</v>
          </cell>
          <cell r="J6">
            <v>0</v>
          </cell>
          <cell r="K6">
            <v>30</v>
          </cell>
          <cell r="L6">
            <v>1</v>
          </cell>
          <cell r="M6">
            <v>0</v>
          </cell>
        </row>
        <row r="7">
          <cell r="A7" t="str">
            <v>Future Invoicing</v>
          </cell>
          <cell r="D7" t="str">
            <v>S</v>
          </cell>
          <cell r="E7">
            <v>0</v>
          </cell>
          <cell r="F7">
            <v>40360</v>
          </cell>
          <cell r="J7">
            <v>0</v>
          </cell>
          <cell r="K7">
            <v>30</v>
          </cell>
          <cell r="L7">
            <v>1</v>
          </cell>
          <cell r="M7">
            <v>0</v>
          </cell>
        </row>
        <row r="8">
          <cell r="A8" t="str">
            <v>Future Invoicing</v>
          </cell>
          <cell r="D8" t="str">
            <v>S</v>
          </cell>
          <cell r="E8">
            <v>0</v>
          </cell>
          <cell r="F8">
            <v>40360</v>
          </cell>
          <cell r="J8">
            <v>0</v>
          </cell>
          <cell r="K8">
            <v>30</v>
          </cell>
          <cell r="L8">
            <v>1</v>
          </cell>
          <cell r="M8">
            <v>0</v>
          </cell>
        </row>
        <row r="9">
          <cell r="A9" t="str">
            <v>Future Invoicing</v>
          </cell>
          <cell r="D9" t="str">
            <v>S</v>
          </cell>
          <cell r="E9">
            <v>0</v>
          </cell>
          <cell r="F9">
            <v>40360</v>
          </cell>
          <cell r="J9">
            <v>0</v>
          </cell>
          <cell r="K9">
            <v>30</v>
          </cell>
          <cell r="L9">
            <v>1</v>
          </cell>
          <cell r="M9">
            <v>0</v>
          </cell>
        </row>
        <row r="10">
          <cell r="A10" t="str">
            <v>Future Invoicing</v>
          </cell>
          <cell r="D10" t="str">
            <v>S</v>
          </cell>
          <cell r="E10">
            <v>0</v>
          </cell>
          <cell r="F10">
            <v>40360</v>
          </cell>
          <cell r="J10">
            <v>0</v>
          </cell>
          <cell r="K10">
            <v>30</v>
          </cell>
          <cell r="L10">
            <v>1</v>
          </cell>
          <cell r="M10">
            <v>0</v>
          </cell>
        </row>
        <row r="11">
          <cell r="A11" t="str">
            <v>Future Invoicing</v>
          </cell>
          <cell r="D11" t="str">
            <v>S</v>
          </cell>
          <cell r="F11">
            <v>40360</v>
          </cell>
          <cell r="J11">
            <v>0</v>
          </cell>
          <cell r="K11">
            <v>30</v>
          </cell>
          <cell r="L11">
            <v>1</v>
          </cell>
          <cell r="M11">
            <v>0</v>
          </cell>
        </row>
        <row r="12">
          <cell r="A12" t="str">
            <v>Future Invoicing</v>
          </cell>
          <cell r="D12" t="str">
            <v>S</v>
          </cell>
          <cell r="F12">
            <v>40360</v>
          </cell>
          <cell r="J12">
            <v>0</v>
          </cell>
          <cell r="K12">
            <v>30</v>
          </cell>
          <cell r="L12">
            <v>1</v>
          </cell>
          <cell r="M12">
            <v>0</v>
          </cell>
        </row>
        <row r="13">
          <cell r="A13" t="str">
            <v>Future Invoicing</v>
          </cell>
          <cell r="D13" t="str">
            <v>S</v>
          </cell>
          <cell r="F13">
            <v>40360</v>
          </cell>
          <cell r="J13">
            <v>0</v>
          </cell>
          <cell r="K13">
            <v>30</v>
          </cell>
          <cell r="L13">
            <v>1</v>
          </cell>
          <cell r="M13">
            <v>0</v>
          </cell>
        </row>
        <row r="14">
          <cell r="A14" t="str">
            <v>Future Invoicing</v>
          </cell>
          <cell r="D14" t="str">
            <v>S</v>
          </cell>
          <cell r="F14">
            <v>0</v>
          </cell>
          <cell r="J14">
            <v>0</v>
          </cell>
          <cell r="K14">
            <v>30</v>
          </cell>
          <cell r="L14">
            <v>1</v>
          </cell>
          <cell r="M14">
            <v>0</v>
          </cell>
        </row>
        <row r="15">
          <cell r="A15" t="str">
            <v>Future Invoicing</v>
          </cell>
          <cell r="D15" t="str">
            <v>S</v>
          </cell>
          <cell r="F15">
            <v>0</v>
          </cell>
          <cell r="J15">
            <v>0</v>
          </cell>
          <cell r="K15">
            <v>30</v>
          </cell>
          <cell r="L15">
            <v>1</v>
          </cell>
          <cell r="M15">
            <v>0</v>
          </cell>
        </row>
        <row r="16">
          <cell r="A16" t="str">
            <v>Future Invoicing</v>
          </cell>
          <cell r="D16" t="str">
            <v>S</v>
          </cell>
          <cell r="F16">
            <v>0</v>
          </cell>
          <cell r="J16">
            <v>0</v>
          </cell>
          <cell r="K16">
            <v>30</v>
          </cell>
          <cell r="L16">
            <v>1</v>
          </cell>
          <cell r="M16">
            <v>0</v>
          </cell>
        </row>
        <row r="17">
          <cell r="A17" t="str">
            <v>Future Invoicing</v>
          </cell>
          <cell r="D17" t="str">
            <v>S</v>
          </cell>
          <cell r="F17">
            <v>0</v>
          </cell>
          <cell r="J17">
            <v>0</v>
          </cell>
          <cell r="K17">
            <v>30</v>
          </cell>
          <cell r="L17">
            <v>1</v>
          </cell>
          <cell r="M17">
            <v>0</v>
          </cell>
        </row>
        <row r="18">
          <cell r="A18" t="str">
            <v>Future Invoicing</v>
          </cell>
          <cell r="D18" t="str">
            <v>S</v>
          </cell>
          <cell r="F18">
            <v>0</v>
          </cell>
          <cell r="J18">
            <v>0</v>
          </cell>
          <cell r="K18">
            <v>30</v>
          </cell>
          <cell r="L18">
            <v>1</v>
          </cell>
          <cell r="M18">
            <v>0</v>
          </cell>
        </row>
        <row r="19">
          <cell r="A19" t="str">
            <v>Future Invoicing</v>
          </cell>
          <cell r="D19" t="str">
            <v>S</v>
          </cell>
          <cell r="F19">
            <v>0</v>
          </cell>
          <cell r="J19">
            <v>0</v>
          </cell>
          <cell r="K19">
            <v>30</v>
          </cell>
          <cell r="L19">
            <v>1</v>
          </cell>
          <cell r="M19">
            <v>0</v>
          </cell>
        </row>
        <row r="20">
          <cell r="A20" t="str">
            <v>Future Invoicing</v>
          </cell>
          <cell r="D20" t="str">
            <v>S</v>
          </cell>
          <cell r="F20">
            <v>0</v>
          </cell>
          <cell r="J20">
            <v>0</v>
          </cell>
          <cell r="K20">
            <v>30</v>
          </cell>
          <cell r="L20">
            <v>1</v>
          </cell>
          <cell r="M20">
            <v>0</v>
          </cell>
        </row>
        <row r="21">
          <cell r="A21" t="str">
            <v>Future Invoicing</v>
          </cell>
          <cell r="D21" t="str">
            <v>S</v>
          </cell>
          <cell r="F21">
            <v>0</v>
          </cell>
          <cell r="J21">
            <v>0</v>
          </cell>
          <cell r="K21">
            <v>30</v>
          </cell>
          <cell r="L21">
            <v>1</v>
          </cell>
          <cell r="M21">
            <v>0</v>
          </cell>
        </row>
        <row r="22">
          <cell r="A22" t="str">
            <v>Future Invoicing</v>
          </cell>
          <cell r="D22" t="str">
            <v>S</v>
          </cell>
          <cell r="F22">
            <v>0</v>
          </cell>
          <cell r="J22">
            <v>0</v>
          </cell>
          <cell r="K22">
            <v>30</v>
          </cell>
          <cell r="L22">
            <v>1</v>
          </cell>
          <cell r="M22">
            <v>0</v>
          </cell>
        </row>
        <row r="23">
          <cell r="A23" t="str">
            <v>Future Invoicing</v>
          </cell>
          <cell r="D23" t="str">
            <v>S</v>
          </cell>
          <cell r="F23">
            <v>0</v>
          </cell>
          <cell r="J23">
            <v>0</v>
          </cell>
          <cell r="K23">
            <v>30</v>
          </cell>
          <cell r="L23">
            <v>1</v>
          </cell>
          <cell r="M23">
            <v>0</v>
          </cell>
        </row>
        <row r="24">
          <cell r="A24" t="str">
            <v>Future Invoicing</v>
          </cell>
          <cell r="D24" t="str">
            <v>S</v>
          </cell>
          <cell r="F24">
            <v>0</v>
          </cell>
          <cell r="J24">
            <v>0</v>
          </cell>
          <cell r="K24">
            <v>30</v>
          </cell>
          <cell r="L24">
            <v>1</v>
          </cell>
          <cell r="M24">
            <v>0</v>
          </cell>
        </row>
        <row r="25">
          <cell r="A25" t="str">
            <v>Future Invoicing</v>
          </cell>
          <cell r="D25" t="str">
            <v>S</v>
          </cell>
          <cell r="F25">
            <v>0</v>
          </cell>
          <cell r="J25">
            <v>0</v>
          </cell>
          <cell r="K25">
            <v>30</v>
          </cell>
          <cell r="L25">
            <v>1</v>
          </cell>
          <cell r="M25">
            <v>0</v>
          </cell>
        </row>
        <row r="26">
          <cell r="A26" t="str">
            <v>Future Invoicing</v>
          </cell>
          <cell r="D26" t="str">
            <v>S</v>
          </cell>
          <cell r="F26">
            <v>0</v>
          </cell>
          <cell r="J26">
            <v>0</v>
          </cell>
          <cell r="K26">
            <v>30</v>
          </cell>
          <cell r="L26">
            <v>1</v>
          </cell>
          <cell r="M26">
            <v>0</v>
          </cell>
        </row>
        <row r="27">
          <cell r="A27" t="str">
            <v>Future Invoicing</v>
          </cell>
          <cell r="D27" t="str">
            <v>S</v>
          </cell>
          <cell r="J27">
            <v>0</v>
          </cell>
          <cell r="K27">
            <v>30</v>
          </cell>
          <cell r="L27">
            <v>1</v>
          </cell>
          <cell r="M27">
            <v>0</v>
          </cell>
        </row>
        <row r="28">
          <cell r="A28" t="str">
            <v>Future Invoicing</v>
          </cell>
          <cell r="D28" t="str">
            <v>S</v>
          </cell>
          <cell r="F28">
            <v>40177</v>
          </cell>
          <cell r="J28">
            <v>0</v>
          </cell>
          <cell r="K28">
            <v>30</v>
          </cell>
          <cell r="L28">
            <v>1</v>
          </cell>
          <cell r="M28">
            <v>0</v>
          </cell>
        </row>
        <row r="29">
          <cell r="A29" t="str">
            <v>Future Invoicing</v>
          </cell>
          <cell r="J29">
            <v>0</v>
          </cell>
          <cell r="K29">
            <v>30</v>
          </cell>
          <cell r="L29">
            <v>1</v>
          </cell>
          <cell r="M29">
            <v>0</v>
          </cell>
        </row>
        <row r="30">
          <cell r="A30" t="str">
            <v>Future Invoicing</v>
          </cell>
          <cell r="D30" t="str">
            <v>S</v>
          </cell>
          <cell r="F30">
            <v>40177</v>
          </cell>
          <cell r="J30">
            <v>0</v>
          </cell>
          <cell r="K30">
            <v>30</v>
          </cell>
          <cell r="L30">
            <v>1</v>
          </cell>
          <cell r="M30">
            <v>0</v>
          </cell>
        </row>
        <row r="31">
          <cell r="A31" t="str">
            <v>Future Invoicing</v>
          </cell>
          <cell r="D31" t="str">
            <v>S</v>
          </cell>
          <cell r="F31">
            <v>40208</v>
          </cell>
          <cell r="J31">
            <v>0</v>
          </cell>
          <cell r="K31">
            <v>30</v>
          </cell>
          <cell r="L31">
            <v>1</v>
          </cell>
          <cell r="M31">
            <v>0</v>
          </cell>
        </row>
        <row r="32">
          <cell r="A32" t="str">
            <v>Future Invoicing</v>
          </cell>
          <cell r="D32" t="str">
            <v>S</v>
          </cell>
          <cell r="F32">
            <v>40237</v>
          </cell>
          <cell r="J32">
            <v>0</v>
          </cell>
          <cell r="K32">
            <v>30</v>
          </cell>
          <cell r="L32">
            <v>1</v>
          </cell>
          <cell r="M32">
            <v>0</v>
          </cell>
        </row>
        <row r="33">
          <cell r="A33" t="str">
            <v>Future Invoicing</v>
          </cell>
          <cell r="D33" t="str">
            <v>S</v>
          </cell>
          <cell r="F33">
            <v>40267</v>
          </cell>
          <cell r="J33">
            <v>0</v>
          </cell>
          <cell r="K33">
            <v>30</v>
          </cell>
          <cell r="L33">
            <v>1</v>
          </cell>
          <cell r="M33">
            <v>0</v>
          </cell>
        </row>
        <row r="34">
          <cell r="A34" t="str">
            <v>Future Invoicing</v>
          </cell>
          <cell r="D34" t="str">
            <v>S</v>
          </cell>
          <cell r="F34">
            <v>40298</v>
          </cell>
          <cell r="J34">
            <v>0</v>
          </cell>
          <cell r="K34">
            <v>30</v>
          </cell>
          <cell r="L34">
            <v>1</v>
          </cell>
          <cell r="M34">
            <v>0</v>
          </cell>
        </row>
        <row r="35">
          <cell r="A35" t="str">
            <v>Future Invoicing</v>
          </cell>
          <cell r="D35" t="str">
            <v>S</v>
          </cell>
          <cell r="F35">
            <v>40359</v>
          </cell>
          <cell r="J35">
            <v>0</v>
          </cell>
          <cell r="K35">
            <v>30</v>
          </cell>
          <cell r="L35">
            <v>1</v>
          </cell>
          <cell r="M35">
            <v>0</v>
          </cell>
        </row>
        <row r="36">
          <cell r="A36" t="str">
            <v>Future Invoicing</v>
          </cell>
          <cell r="D36" t="str">
            <v>S</v>
          </cell>
          <cell r="F36">
            <v>40420</v>
          </cell>
          <cell r="J36">
            <v>0</v>
          </cell>
          <cell r="K36">
            <v>30</v>
          </cell>
          <cell r="L36">
            <v>1</v>
          </cell>
          <cell r="M36">
            <v>0</v>
          </cell>
        </row>
        <row r="37">
          <cell r="A37" t="str">
            <v>Future Invoicing</v>
          </cell>
          <cell r="D37" t="str">
            <v>S</v>
          </cell>
          <cell r="F37">
            <v>40061</v>
          </cell>
          <cell r="J37">
            <v>0</v>
          </cell>
          <cell r="K37">
            <v>30</v>
          </cell>
          <cell r="L37">
            <v>1</v>
          </cell>
          <cell r="M37">
            <v>0</v>
          </cell>
        </row>
        <row r="38">
          <cell r="A38" t="str">
            <v>Future Invoicing</v>
          </cell>
          <cell r="D38" t="str">
            <v>S</v>
          </cell>
          <cell r="F38">
            <v>40061</v>
          </cell>
          <cell r="J38">
            <v>0</v>
          </cell>
          <cell r="K38">
            <v>30</v>
          </cell>
          <cell r="L38">
            <v>1</v>
          </cell>
          <cell r="M38">
            <v>0</v>
          </cell>
        </row>
        <row r="39">
          <cell r="A39" t="str">
            <v>Future Invoicing</v>
          </cell>
          <cell r="D39" t="str">
            <v>S</v>
          </cell>
          <cell r="F39">
            <v>40061</v>
          </cell>
          <cell r="J39">
            <v>0</v>
          </cell>
          <cell r="K39">
            <v>30</v>
          </cell>
          <cell r="L39">
            <v>1</v>
          </cell>
          <cell r="M39">
            <v>0</v>
          </cell>
        </row>
        <row r="40">
          <cell r="A40" t="str">
            <v>Future Invoicing</v>
          </cell>
          <cell r="D40" t="str">
            <v>S</v>
          </cell>
          <cell r="F40">
            <v>40057</v>
          </cell>
          <cell r="J40">
            <v>0</v>
          </cell>
          <cell r="K40">
            <v>30</v>
          </cell>
          <cell r="L40">
            <v>1</v>
          </cell>
          <cell r="M40">
            <v>0</v>
          </cell>
        </row>
        <row r="41">
          <cell r="A41" t="str">
            <v>Future Invoicing</v>
          </cell>
          <cell r="D41" t="str">
            <v>S</v>
          </cell>
          <cell r="F41">
            <v>0</v>
          </cell>
          <cell r="J41">
            <v>0</v>
          </cell>
          <cell r="K41">
            <v>30</v>
          </cell>
          <cell r="L41">
            <v>1</v>
          </cell>
          <cell r="M41">
            <v>0</v>
          </cell>
        </row>
        <row r="42">
          <cell r="A42" t="str">
            <v>Future Invoicing</v>
          </cell>
          <cell r="D42" t="str">
            <v>S</v>
          </cell>
          <cell r="F42">
            <v>0</v>
          </cell>
          <cell r="J42">
            <v>0</v>
          </cell>
          <cell r="K42">
            <v>30</v>
          </cell>
          <cell r="L42">
            <v>1</v>
          </cell>
          <cell r="M42">
            <v>0</v>
          </cell>
        </row>
        <row r="43">
          <cell r="A43" t="str">
            <v>Future Invoicing</v>
          </cell>
          <cell r="D43" t="str">
            <v>S</v>
          </cell>
          <cell r="F43">
            <v>0</v>
          </cell>
          <cell r="J43">
            <v>0</v>
          </cell>
          <cell r="K43">
            <v>30</v>
          </cell>
          <cell r="L43">
            <v>1</v>
          </cell>
          <cell r="M43">
            <v>0</v>
          </cell>
        </row>
        <row r="44">
          <cell r="A44" t="str">
            <v>Future Invoicing</v>
          </cell>
          <cell r="D44" t="str">
            <v>S</v>
          </cell>
          <cell r="F44">
            <v>0</v>
          </cell>
          <cell r="J44">
            <v>0</v>
          </cell>
          <cell r="K44">
            <v>30</v>
          </cell>
          <cell r="L44">
            <v>1</v>
          </cell>
          <cell r="M44">
            <v>0</v>
          </cell>
        </row>
        <row r="45">
          <cell r="A45" t="str">
            <v>Future Invoicing</v>
          </cell>
          <cell r="D45" t="str">
            <v>S</v>
          </cell>
          <cell r="F45">
            <v>0</v>
          </cell>
          <cell r="J45">
            <v>0</v>
          </cell>
          <cell r="K45">
            <v>30</v>
          </cell>
          <cell r="L45">
            <v>1</v>
          </cell>
          <cell r="M45">
            <v>0</v>
          </cell>
        </row>
        <row r="46">
          <cell r="A46" t="str">
            <v>Future Invoicing</v>
          </cell>
          <cell r="D46" t="str">
            <v>S</v>
          </cell>
          <cell r="F46">
            <v>0</v>
          </cell>
          <cell r="J46">
            <v>0</v>
          </cell>
          <cell r="K46">
            <v>30</v>
          </cell>
          <cell r="L46">
            <v>1</v>
          </cell>
          <cell r="M46">
            <v>0</v>
          </cell>
        </row>
        <row r="47">
          <cell r="A47" t="str">
            <v>Future Invoicing</v>
          </cell>
          <cell r="D47" t="str">
            <v>S</v>
          </cell>
          <cell r="F47">
            <v>0</v>
          </cell>
          <cell r="J47">
            <v>0</v>
          </cell>
          <cell r="K47">
            <v>30</v>
          </cell>
          <cell r="L47">
            <v>1</v>
          </cell>
          <cell r="M47">
            <v>0</v>
          </cell>
        </row>
        <row r="48">
          <cell r="A48" t="str">
            <v>Future Invoicing</v>
          </cell>
          <cell r="D48" t="str">
            <v>S</v>
          </cell>
          <cell r="F48">
            <v>0</v>
          </cell>
          <cell r="J48">
            <v>0</v>
          </cell>
          <cell r="K48">
            <v>30</v>
          </cell>
          <cell r="L48">
            <v>1</v>
          </cell>
          <cell r="M48">
            <v>0</v>
          </cell>
        </row>
        <row r="49">
          <cell r="A49" t="str">
            <v>Future Invoicing</v>
          </cell>
          <cell r="D49" t="str">
            <v>S</v>
          </cell>
          <cell r="F49">
            <v>0</v>
          </cell>
          <cell r="J49">
            <v>0</v>
          </cell>
          <cell r="K49">
            <v>30</v>
          </cell>
          <cell r="L49">
            <v>1</v>
          </cell>
          <cell r="M49">
            <v>0</v>
          </cell>
        </row>
        <row r="50">
          <cell r="A50" t="str">
            <v>Future Invoicing</v>
          </cell>
          <cell r="D50" t="str">
            <v>S</v>
          </cell>
          <cell r="F50">
            <v>0</v>
          </cell>
          <cell r="J50">
            <v>0</v>
          </cell>
          <cell r="K50">
            <v>30</v>
          </cell>
          <cell r="L50">
            <v>1</v>
          </cell>
          <cell r="M50">
            <v>0</v>
          </cell>
        </row>
        <row r="51">
          <cell r="A51" t="str">
            <v>Future Invoicing</v>
          </cell>
          <cell r="D51" t="str">
            <v>S</v>
          </cell>
          <cell r="F51">
            <v>0</v>
          </cell>
          <cell r="J51">
            <v>0</v>
          </cell>
          <cell r="K51">
            <v>30</v>
          </cell>
          <cell r="L51">
            <v>1</v>
          </cell>
          <cell r="M51">
            <v>0</v>
          </cell>
        </row>
        <row r="52">
          <cell r="A52" t="str">
            <v>Future Invoicing</v>
          </cell>
          <cell r="D52" t="str">
            <v>S</v>
          </cell>
          <cell r="F52">
            <v>0</v>
          </cell>
          <cell r="J52">
            <v>0</v>
          </cell>
          <cell r="K52">
            <v>30</v>
          </cell>
          <cell r="L52">
            <v>1</v>
          </cell>
          <cell r="M52">
            <v>0</v>
          </cell>
        </row>
        <row r="53">
          <cell r="A53" t="str">
            <v>Future Invoicing</v>
          </cell>
          <cell r="D53" t="str">
            <v>S</v>
          </cell>
          <cell r="F53">
            <v>0</v>
          </cell>
          <cell r="J53">
            <v>0</v>
          </cell>
          <cell r="K53">
            <v>30</v>
          </cell>
          <cell r="L53">
            <v>1</v>
          </cell>
          <cell r="M53">
            <v>0</v>
          </cell>
        </row>
        <row r="54">
          <cell r="A54" t="str">
            <v>Future Invoicing</v>
          </cell>
          <cell r="D54" t="str">
            <v>S</v>
          </cell>
          <cell r="F54">
            <v>0</v>
          </cell>
          <cell r="J54">
            <v>0</v>
          </cell>
          <cell r="K54">
            <v>30</v>
          </cell>
          <cell r="L54">
            <v>1</v>
          </cell>
          <cell r="M54">
            <v>0</v>
          </cell>
        </row>
        <row r="55">
          <cell r="A55" t="str">
            <v>Future Invoicing</v>
          </cell>
          <cell r="B55">
            <v>0</v>
          </cell>
          <cell r="C55">
            <v>0</v>
          </cell>
          <cell r="D55" t="str">
            <v>S</v>
          </cell>
          <cell r="F55">
            <v>0</v>
          </cell>
          <cell r="J55">
            <v>0</v>
          </cell>
          <cell r="K55">
            <v>30</v>
          </cell>
          <cell r="L55">
            <v>1</v>
          </cell>
          <cell r="M55">
            <v>0</v>
          </cell>
        </row>
        <row r="56">
          <cell r="A56" t="str">
            <v>Future Invoicing</v>
          </cell>
          <cell r="B56">
            <v>0</v>
          </cell>
          <cell r="C56">
            <v>0</v>
          </cell>
          <cell r="D56" t="str">
            <v>S</v>
          </cell>
          <cell r="F56">
            <v>0</v>
          </cell>
          <cell r="J56">
            <v>0</v>
          </cell>
          <cell r="K56">
            <v>30</v>
          </cell>
          <cell r="L56">
            <v>1</v>
          </cell>
          <cell r="M56">
            <v>0</v>
          </cell>
        </row>
        <row r="57">
          <cell r="A57" t="str">
            <v>Future Invoicing</v>
          </cell>
          <cell r="B57">
            <v>0</v>
          </cell>
          <cell r="C57">
            <v>0</v>
          </cell>
          <cell r="D57" t="str">
            <v>S</v>
          </cell>
          <cell r="F57">
            <v>0</v>
          </cell>
          <cell r="J57">
            <v>0</v>
          </cell>
          <cell r="K57">
            <v>30</v>
          </cell>
          <cell r="L57">
            <v>1</v>
          </cell>
          <cell r="M57">
            <v>0</v>
          </cell>
        </row>
        <row r="58">
          <cell r="A58" t="str">
            <v>Future Invoicing</v>
          </cell>
          <cell r="B58">
            <v>0</v>
          </cell>
          <cell r="C58">
            <v>0</v>
          </cell>
          <cell r="D58" t="str">
            <v>S</v>
          </cell>
          <cell r="F58">
            <v>0</v>
          </cell>
          <cell r="J58">
            <v>0</v>
          </cell>
          <cell r="K58">
            <v>30</v>
          </cell>
          <cell r="L58">
            <v>1</v>
          </cell>
          <cell r="M58">
            <v>0</v>
          </cell>
        </row>
        <row r="59">
          <cell r="A59" t="str">
            <v>Future Invoicing</v>
          </cell>
          <cell r="B59">
            <v>0</v>
          </cell>
          <cell r="C59">
            <v>0</v>
          </cell>
          <cell r="D59" t="str">
            <v>S</v>
          </cell>
          <cell r="F59">
            <v>0</v>
          </cell>
          <cell r="J59">
            <v>0</v>
          </cell>
          <cell r="K59">
            <v>30</v>
          </cell>
          <cell r="L59">
            <v>1</v>
          </cell>
          <cell r="M59">
            <v>0</v>
          </cell>
        </row>
        <row r="60">
          <cell r="A60" t="str">
            <v>Future Invoicing</v>
          </cell>
          <cell r="B60">
            <v>0</v>
          </cell>
          <cell r="C60">
            <v>0</v>
          </cell>
          <cell r="D60" t="str">
            <v>S</v>
          </cell>
          <cell r="F60">
            <v>0</v>
          </cell>
          <cell r="J60">
            <v>0</v>
          </cell>
          <cell r="K60">
            <v>30</v>
          </cell>
          <cell r="L60">
            <v>1</v>
          </cell>
          <cell r="M60">
            <v>0</v>
          </cell>
        </row>
        <row r="61">
          <cell r="A61" t="str">
            <v>Future Invoicing</v>
          </cell>
          <cell r="B61">
            <v>0</v>
          </cell>
          <cell r="C61">
            <v>0</v>
          </cell>
          <cell r="D61" t="str">
            <v>S</v>
          </cell>
          <cell r="F61">
            <v>0</v>
          </cell>
          <cell r="J61">
            <v>0</v>
          </cell>
          <cell r="K61">
            <v>30</v>
          </cell>
          <cell r="L61">
            <v>1</v>
          </cell>
          <cell r="M61">
            <v>0</v>
          </cell>
        </row>
        <row r="62">
          <cell r="A62" t="str">
            <v>Future Invoicing</v>
          </cell>
          <cell r="B62">
            <v>0</v>
          </cell>
          <cell r="C62">
            <v>0</v>
          </cell>
          <cell r="D62" t="str">
            <v>S</v>
          </cell>
          <cell r="F62">
            <v>0</v>
          </cell>
          <cell r="J62">
            <v>0</v>
          </cell>
          <cell r="K62">
            <v>30</v>
          </cell>
          <cell r="L62">
            <v>1</v>
          </cell>
          <cell r="M62">
            <v>0</v>
          </cell>
        </row>
        <row r="63">
          <cell r="A63" t="str">
            <v>Future Invoicing</v>
          </cell>
          <cell r="B63">
            <v>0</v>
          </cell>
          <cell r="C63">
            <v>0</v>
          </cell>
          <cell r="D63" t="str">
            <v>S</v>
          </cell>
          <cell r="F63">
            <v>0</v>
          </cell>
          <cell r="J63">
            <v>0</v>
          </cell>
          <cell r="K63">
            <v>30</v>
          </cell>
          <cell r="L63">
            <v>1</v>
          </cell>
          <cell r="M63">
            <v>0</v>
          </cell>
        </row>
        <row r="64">
          <cell r="A64" t="str">
            <v>Future Invoicing</v>
          </cell>
          <cell r="B64">
            <v>0</v>
          </cell>
          <cell r="C64">
            <v>0</v>
          </cell>
          <cell r="D64" t="str">
            <v>S</v>
          </cell>
          <cell r="F64">
            <v>0</v>
          </cell>
          <cell r="J64">
            <v>0</v>
          </cell>
          <cell r="K64">
            <v>30</v>
          </cell>
          <cell r="L64">
            <v>1</v>
          </cell>
          <cell r="M64">
            <v>0</v>
          </cell>
        </row>
        <row r="65">
          <cell r="A65" t="str">
            <v>Future Invoicing</v>
          </cell>
          <cell r="B65">
            <v>0</v>
          </cell>
          <cell r="C65">
            <v>0</v>
          </cell>
          <cell r="D65" t="str">
            <v>S</v>
          </cell>
          <cell r="F65">
            <v>0</v>
          </cell>
          <cell r="J65">
            <v>0</v>
          </cell>
          <cell r="K65">
            <v>30</v>
          </cell>
          <cell r="L65">
            <v>1</v>
          </cell>
          <cell r="M65">
            <v>0</v>
          </cell>
        </row>
        <row r="66">
          <cell r="A66" t="str">
            <v>Future Invoicing</v>
          </cell>
          <cell r="B66">
            <v>0</v>
          </cell>
          <cell r="C66">
            <v>0</v>
          </cell>
          <cell r="D66" t="str">
            <v>S</v>
          </cell>
          <cell r="F66">
            <v>0</v>
          </cell>
          <cell r="J66">
            <v>0</v>
          </cell>
          <cell r="K66">
            <v>30</v>
          </cell>
          <cell r="L66">
            <v>1</v>
          </cell>
          <cell r="M66">
            <v>0</v>
          </cell>
        </row>
        <row r="67">
          <cell r="A67" t="str">
            <v>Future Invoicing</v>
          </cell>
          <cell r="B67">
            <v>0</v>
          </cell>
          <cell r="C67">
            <v>0</v>
          </cell>
          <cell r="D67" t="str">
            <v>S</v>
          </cell>
          <cell r="F67">
            <v>0</v>
          </cell>
          <cell r="J67">
            <v>0</v>
          </cell>
          <cell r="K67">
            <v>30</v>
          </cell>
          <cell r="L67">
            <v>1</v>
          </cell>
          <cell r="M67">
            <v>0</v>
          </cell>
        </row>
        <row r="68">
          <cell r="A68" t="str">
            <v>Future Invoicing</v>
          </cell>
          <cell r="B68">
            <v>0</v>
          </cell>
          <cell r="C68">
            <v>0</v>
          </cell>
          <cell r="D68" t="str">
            <v>S</v>
          </cell>
          <cell r="F68">
            <v>0</v>
          </cell>
          <cell r="J68">
            <v>0</v>
          </cell>
          <cell r="K68">
            <v>30</v>
          </cell>
          <cell r="L68">
            <v>1</v>
          </cell>
          <cell r="M68">
            <v>0</v>
          </cell>
        </row>
        <row r="69">
          <cell r="A69" t="str">
            <v>Future Invoicing</v>
          </cell>
          <cell r="B69">
            <v>0</v>
          </cell>
          <cell r="C69">
            <v>0</v>
          </cell>
          <cell r="D69" t="str">
            <v>S</v>
          </cell>
          <cell r="F69">
            <v>0</v>
          </cell>
          <cell r="J69">
            <v>0</v>
          </cell>
          <cell r="K69">
            <v>30</v>
          </cell>
          <cell r="L69">
            <v>1</v>
          </cell>
          <cell r="M69">
            <v>0</v>
          </cell>
        </row>
        <row r="70">
          <cell r="A70" t="str">
            <v>Future Invoicing</v>
          </cell>
          <cell r="B70">
            <v>0</v>
          </cell>
          <cell r="C70">
            <v>0</v>
          </cell>
          <cell r="D70" t="str">
            <v>S</v>
          </cell>
          <cell r="F70">
            <v>0</v>
          </cell>
          <cell r="J70">
            <v>0</v>
          </cell>
          <cell r="K70">
            <v>30</v>
          </cell>
          <cell r="L70">
            <v>1</v>
          </cell>
          <cell r="M70">
            <v>0</v>
          </cell>
        </row>
        <row r="71">
          <cell r="A71" t="str">
            <v>Future Invoicing</v>
          </cell>
          <cell r="B71">
            <v>0</v>
          </cell>
          <cell r="C71">
            <v>0</v>
          </cell>
          <cell r="D71" t="str">
            <v>S</v>
          </cell>
          <cell r="F71">
            <v>0</v>
          </cell>
          <cell r="J71">
            <v>0</v>
          </cell>
        </row>
        <row r="72">
          <cell r="A72" t="str">
            <v>Future Invoicing</v>
          </cell>
          <cell r="B72">
            <v>0</v>
          </cell>
          <cell r="C72">
            <v>0</v>
          </cell>
          <cell r="D72" t="str">
            <v>S</v>
          </cell>
          <cell r="F72">
            <v>0</v>
          </cell>
          <cell r="J72">
            <v>0</v>
          </cell>
        </row>
        <row r="73">
          <cell r="A73" t="str">
            <v>Future Invoicing</v>
          </cell>
          <cell r="B73">
            <v>0</v>
          </cell>
          <cell r="C73">
            <v>0</v>
          </cell>
          <cell r="D73" t="str">
            <v>S</v>
          </cell>
          <cell r="F73">
            <v>0</v>
          </cell>
          <cell r="J73">
            <v>0</v>
          </cell>
        </row>
        <row r="74">
          <cell r="A74" t="str">
            <v>Future Invoicing</v>
          </cell>
          <cell r="B74">
            <v>0</v>
          </cell>
          <cell r="C74">
            <v>0</v>
          </cell>
          <cell r="D74" t="str">
            <v>S</v>
          </cell>
          <cell r="F74">
            <v>0</v>
          </cell>
          <cell r="J74">
            <v>0</v>
          </cell>
        </row>
        <row r="75">
          <cell r="A75" t="str">
            <v>Future Invoicing</v>
          </cell>
          <cell r="B75">
            <v>0</v>
          </cell>
          <cell r="C75">
            <v>0</v>
          </cell>
          <cell r="D75" t="str">
            <v>S</v>
          </cell>
          <cell r="F75">
            <v>0</v>
          </cell>
          <cell r="J75">
            <v>0</v>
          </cell>
        </row>
        <row r="76">
          <cell r="A76" t="str">
            <v>Future Invoicing</v>
          </cell>
          <cell r="B76">
            <v>0</v>
          </cell>
          <cell r="C76">
            <v>0</v>
          </cell>
          <cell r="D76" t="str">
            <v>S</v>
          </cell>
          <cell r="F76">
            <v>0</v>
          </cell>
          <cell r="J76">
            <v>0</v>
          </cell>
        </row>
        <row r="77">
          <cell r="A77" t="str">
            <v>Future Invoicing</v>
          </cell>
          <cell r="B77">
            <v>0</v>
          </cell>
          <cell r="C77">
            <v>0</v>
          </cell>
          <cell r="D77" t="str">
            <v>S</v>
          </cell>
          <cell r="F77">
            <v>0</v>
          </cell>
          <cell r="J77">
            <v>0</v>
          </cell>
        </row>
        <row r="78">
          <cell r="A78" t="str">
            <v>Future Invoicing</v>
          </cell>
          <cell r="B78">
            <v>0</v>
          </cell>
          <cell r="C78">
            <v>0</v>
          </cell>
          <cell r="D78" t="str">
            <v>S</v>
          </cell>
          <cell r="F78">
            <v>0</v>
          </cell>
          <cell r="J78">
            <v>0</v>
          </cell>
        </row>
        <row r="79">
          <cell r="A79" t="str">
            <v>Future Invoicing</v>
          </cell>
          <cell r="B79">
            <v>0</v>
          </cell>
          <cell r="C79">
            <v>0</v>
          </cell>
          <cell r="D79" t="str">
            <v>S</v>
          </cell>
          <cell r="F79">
            <v>0</v>
          </cell>
          <cell r="J79">
            <v>0</v>
          </cell>
        </row>
        <row r="80">
          <cell r="A80" t="str">
            <v>Future Invoicing</v>
          </cell>
          <cell r="B80">
            <v>0</v>
          </cell>
          <cell r="C80">
            <v>0</v>
          </cell>
          <cell r="D80" t="str">
            <v>S</v>
          </cell>
          <cell r="F80">
            <v>0</v>
          </cell>
          <cell r="J80">
            <v>0</v>
          </cell>
        </row>
        <row r="81">
          <cell r="A81" t="str">
            <v>Future Invoicing</v>
          </cell>
          <cell r="B81">
            <v>0</v>
          </cell>
          <cell r="C81">
            <v>0</v>
          </cell>
          <cell r="D81" t="str">
            <v>S</v>
          </cell>
          <cell r="F81">
            <v>0</v>
          </cell>
          <cell r="J81">
            <v>0</v>
          </cell>
        </row>
        <row r="82">
          <cell r="A82" t="str">
            <v>Future Invoicing</v>
          </cell>
          <cell r="B82">
            <v>0</v>
          </cell>
          <cell r="C82">
            <v>0</v>
          </cell>
          <cell r="D82" t="str">
            <v>S</v>
          </cell>
          <cell r="F82">
            <v>0</v>
          </cell>
          <cell r="J82">
            <v>0</v>
          </cell>
        </row>
        <row r="83">
          <cell r="A83" t="str">
            <v>Future Invoicing</v>
          </cell>
          <cell r="B83">
            <v>0</v>
          </cell>
          <cell r="C83">
            <v>0</v>
          </cell>
          <cell r="D83" t="str">
            <v>S</v>
          </cell>
          <cell r="F83">
            <v>0</v>
          </cell>
          <cell r="J83">
            <v>0</v>
          </cell>
        </row>
        <row r="84">
          <cell r="A84" t="str">
            <v>Future Invoicing</v>
          </cell>
          <cell r="B84">
            <v>0</v>
          </cell>
          <cell r="C84">
            <v>0</v>
          </cell>
          <cell r="D84" t="str">
            <v>S</v>
          </cell>
          <cell r="F84">
            <v>0</v>
          </cell>
          <cell r="J84">
            <v>0</v>
          </cell>
        </row>
        <row r="85">
          <cell r="A85" t="str">
            <v>Future Invoicing</v>
          </cell>
          <cell r="B85">
            <v>0</v>
          </cell>
          <cell r="C85">
            <v>0</v>
          </cell>
          <cell r="D85" t="str">
            <v>S</v>
          </cell>
          <cell r="F85">
            <v>0</v>
          </cell>
          <cell r="J85">
            <v>0</v>
          </cell>
        </row>
        <row r="86">
          <cell r="A86" t="str">
            <v>Future Invoicing</v>
          </cell>
          <cell r="B86">
            <v>0</v>
          </cell>
          <cell r="C86">
            <v>0</v>
          </cell>
          <cell r="D86" t="str">
            <v>S</v>
          </cell>
          <cell r="F86">
            <v>0</v>
          </cell>
          <cell r="J86">
            <v>0</v>
          </cell>
        </row>
        <row r="87">
          <cell r="A87" t="str">
            <v>Future Invoicing</v>
          </cell>
          <cell r="B87">
            <v>0</v>
          </cell>
          <cell r="C87">
            <v>0</v>
          </cell>
          <cell r="D87" t="str">
            <v>S</v>
          </cell>
          <cell r="F87">
            <v>0</v>
          </cell>
          <cell r="J87">
            <v>0</v>
          </cell>
        </row>
        <row r="88">
          <cell r="A88" t="str">
            <v>Future Invoicing</v>
          </cell>
          <cell r="B88">
            <v>0</v>
          </cell>
          <cell r="C88">
            <v>0</v>
          </cell>
          <cell r="D88" t="str">
            <v>S</v>
          </cell>
          <cell r="F88">
            <v>0</v>
          </cell>
          <cell r="J88">
            <v>0</v>
          </cell>
        </row>
        <row r="89">
          <cell r="A89" t="str">
            <v>Future Invoicing</v>
          </cell>
          <cell r="B89">
            <v>0</v>
          </cell>
          <cell r="C89">
            <v>0</v>
          </cell>
          <cell r="D89" t="str">
            <v>S</v>
          </cell>
          <cell r="F89">
            <v>0</v>
          </cell>
          <cell r="J89">
            <v>0</v>
          </cell>
        </row>
        <row r="90">
          <cell r="A90" t="str">
            <v>Future Invoicing</v>
          </cell>
          <cell r="B90">
            <v>0</v>
          </cell>
          <cell r="C90">
            <v>0</v>
          </cell>
          <cell r="D90" t="str">
            <v>S</v>
          </cell>
          <cell r="F90">
            <v>0</v>
          </cell>
          <cell r="J90">
            <v>0</v>
          </cell>
        </row>
        <row r="91">
          <cell r="A91" t="str">
            <v>Future Invoicing</v>
          </cell>
          <cell r="B91">
            <v>0</v>
          </cell>
          <cell r="C91">
            <v>0</v>
          </cell>
          <cell r="D91" t="str">
            <v>S</v>
          </cell>
          <cell r="F91">
            <v>0</v>
          </cell>
          <cell r="J91">
            <v>0</v>
          </cell>
        </row>
        <row r="92">
          <cell r="A92" t="str">
            <v>Future Invoicing</v>
          </cell>
          <cell r="B92">
            <v>0</v>
          </cell>
          <cell r="C92">
            <v>0</v>
          </cell>
          <cell r="D92" t="str">
            <v>S</v>
          </cell>
          <cell r="F92">
            <v>0</v>
          </cell>
          <cell r="J92">
            <v>0</v>
          </cell>
        </row>
        <row r="93">
          <cell r="A93" t="str">
            <v>Future Invoicing</v>
          </cell>
          <cell r="B93">
            <v>0</v>
          </cell>
          <cell r="C93">
            <v>0</v>
          </cell>
          <cell r="D93" t="str">
            <v>S</v>
          </cell>
          <cell r="F93">
            <v>0</v>
          </cell>
          <cell r="J93">
            <v>0</v>
          </cell>
        </row>
        <row r="94">
          <cell r="A94" t="str">
            <v>Future Invoicing</v>
          </cell>
          <cell r="B94">
            <v>0</v>
          </cell>
          <cell r="C94">
            <v>0</v>
          </cell>
          <cell r="D94" t="str">
            <v>S</v>
          </cell>
          <cell r="F94">
            <v>0</v>
          </cell>
          <cell r="J94">
            <v>0</v>
          </cell>
        </row>
        <row r="95">
          <cell r="A95" t="str">
            <v>Future Invoicing</v>
          </cell>
          <cell r="B95">
            <v>0</v>
          </cell>
          <cell r="C95">
            <v>0</v>
          </cell>
          <cell r="D95" t="str">
            <v>S</v>
          </cell>
          <cell r="F95">
            <v>0</v>
          </cell>
          <cell r="J95">
            <v>0</v>
          </cell>
        </row>
        <row r="96">
          <cell r="A96" t="str">
            <v>Future Invoicing</v>
          </cell>
          <cell r="B96">
            <v>0</v>
          </cell>
          <cell r="C96">
            <v>0</v>
          </cell>
          <cell r="D96" t="str">
            <v>S</v>
          </cell>
          <cell r="F96">
            <v>0</v>
          </cell>
          <cell r="J96">
            <v>0</v>
          </cell>
        </row>
        <row r="97">
          <cell r="A97" t="str">
            <v>Future Invoicing</v>
          </cell>
          <cell r="B97">
            <v>0</v>
          </cell>
          <cell r="C97">
            <v>0</v>
          </cell>
          <cell r="D97" t="str">
            <v>S</v>
          </cell>
          <cell r="F97">
            <v>0</v>
          </cell>
          <cell r="J97">
            <v>0</v>
          </cell>
        </row>
        <row r="98">
          <cell r="A98" t="str">
            <v>Pipeline</v>
          </cell>
          <cell r="B98">
            <v>0</v>
          </cell>
          <cell r="C98">
            <v>0</v>
          </cell>
          <cell r="D98" t="str">
            <v>S</v>
          </cell>
          <cell r="F98">
            <v>0</v>
          </cell>
          <cell r="J98">
            <v>0</v>
          </cell>
        </row>
        <row r="99">
          <cell r="A99" t="str">
            <v>Pipeline</v>
          </cell>
          <cell r="B99">
            <v>0</v>
          </cell>
          <cell r="C99">
            <v>0</v>
          </cell>
          <cell r="D99" t="str">
            <v>S</v>
          </cell>
          <cell r="F99">
            <v>0</v>
          </cell>
          <cell r="J99">
            <v>0</v>
          </cell>
        </row>
        <row r="100">
          <cell r="A100" t="str">
            <v>Pipeline</v>
          </cell>
          <cell r="B100">
            <v>0</v>
          </cell>
          <cell r="C100">
            <v>0</v>
          </cell>
          <cell r="D100" t="str">
            <v>S</v>
          </cell>
          <cell r="F100">
            <v>0</v>
          </cell>
          <cell r="J100">
            <v>0</v>
          </cell>
        </row>
        <row r="101">
          <cell r="A101" t="str">
            <v>Pipeline</v>
          </cell>
          <cell r="B101">
            <v>0</v>
          </cell>
          <cell r="C101">
            <v>0</v>
          </cell>
          <cell r="D101" t="str">
            <v>S</v>
          </cell>
          <cell r="F101">
            <v>0</v>
          </cell>
          <cell r="J101">
            <v>0</v>
          </cell>
        </row>
        <row r="102">
          <cell r="A102" t="str">
            <v>Pipeline</v>
          </cell>
          <cell r="B102">
            <v>0</v>
          </cell>
          <cell r="C102">
            <v>0</v>
          </cell>
          <cell r="D102" t="str">
            <v>S</v>
          </cell>
          <cell r="F102">
            <v>0</v>
          </cell>
          <cell r="J102">
            <v>0</v>
          </cell>
        </row>
        <row r="103">
          <cell r="A103" t="str">
            <v>Pipeline</v>
          </cell>
          <cell r="B103">
            <v>0</v>
          </cell>
          <cell r="C103">
            <v>0</v>
          </cell>
          <cell r="D103" t="str">
            <v>S</v>
          </cell>
          <cell r="F103">
            <v>0</v>
          </cell>
          <cell r="J103">
            <v>0</v>
          </cell>
        </row>
        <row r="104">
          <cell r="A104" t="str">
            <v>Pipeline</v>
          </cell>
          <cell r="B104">
            <v>0</v>
          </cell>
          <cell r="C104">
            <v>0</v>
          </cell>
          <cell r="D104" t="str">
            <v>S</v>
          </cell>
          <cell r="F104">
            <v>0</v>
          </cell>
          <cell r="J104">
            <v>0</v>
          </cell>
        </row>
        <row r="105">
          <cell r="A105" t="str">
            <v>Pipeline</v>
          </cell>
          <cell r="B105">
            <v>0</v>
          </cell>
          <cell r="C105">
            <v>0</v>
          </cell>
          <cell r="D105" t="str">
            <v>S</v>
          </cell>
          <cell r="F105">
            <v>0</v>
          </cell>
          <cell r="J105">
            <v>0</v>
          </cell>
        </row>
        <row r="106">
          <cell r="A106" t="str">
            <v>Pipeline</v>
          </cell>
          <cell r="B106">
            <v>0</v>
          </cell>
          <cell r="C106">
            <v>0</v>
          </cell>
          <cell r="D106" t="str">
            <v>S</v>
          </cell>
          <cell r="F106">
            <v>0</v>
          </cell>
          <cell r="J106">
            <v>0</v>
          </cell>
        </row>
        <row r="107">
          <cell r="A107" t="str">
            <v>Pipeline</v>
          </cell>
          <cell r="B107">
            <v>0</v>
          </cell>
          <cell r="C107">
            <v>0</v>
          </cell>
          <cell r="D107" t="str">
            <v>S</v>
          </cell>
          <cell r="F107">
            <v>0</v>
          </cell>
          <cell r="J107">
            <v>0</v>
          </cell>
        </row>
        <row r="108">
          <cell r="A108" t="str">
            <v>Pipeline</v>
          </cell>
          <cell r="B108">
            <v>0</v>
          </cell>
          <cell r="C108">
            <v>0</v>
          </cell>
          <cell r="D108" t="str">
            <v>S</v>
          </cell>
          <cell r="F108">
            <v>0</v>
          </cell>
          <cell r="J108">
            <v>0</v>
          </cell>
        </row>
        <row r="109">
          <cell r="A109" t="str">
            <v>Pipeline</v>
          </cell>
          <cell r="B109">
            <v>0</v>
          </cell>
          <cell r="C109">
            <v>0</v>
          </cell>
          <cell r="D109" t="str">
            <v>S</v>
          </cell>
          <cell r="F109">
            <v>0</v>
          </cell>
          <cell r="J109">
            <v>0</v>
          </cell>
        </row>
        <row r="110">
          <cell r="A110" t="str">
            <v>Pipeline</v>
          </cell>
          <cell r="B110">
            <v>0</v>
          </cell>
          <cell r="C110">
            <v>0</v>
          </cell>
          <cell r="D110" t="str">
            <v>S</v>
          </cell>
          <cell r="F110">
            <v>0</v>
          </cell>
          <cell r="J110">
            <v>0</v>
          </cell>
        </row>
        <row r="111">
          <cell r="A111" t="str">
            <v>Pipeline</v>
          </cell>
          <cell r="B111">
            <v>0</v>
          </cell>
          <cell r="C111">
            <v>0</v>
          </cell>
          <cell r="D111" t="str">
            <v>S</v>
          </cell>
          <cell r="F111">
            <v>0</v>
          </cell>
          <cell r="J111">
            <v>0</v>
          </cell>
        </row>
        <row r="112">
          <cell r="A112" t="str">
            <v>Pipeline</v>
          </cell>
          <cell r="B112">
            <v>0</v>
          </cell>
          <cell r="C112">
            <v>0</v>
          </cell>
          <cell r="D112" t="str">
            <v>S</v>
          </cell>
          <cell r="F112">
            <v>0</v>
          </cell>
          <cell r="J112">
            <v>0</v>
          </cell>
        </row>
        <row r="113">
          <cell r="A113" t="str">
            <v>Pipeline</v>
          </cell>
          <cell r="B113">
            <v>0</v>
          </cell>
          <cell r="C113">
            <v>0</v>
          </cell>
          <cell r="D113" t="str">
            <v>S</v>
          </cell>
          <cell r="F113">
            <v>0</v>
          </cell>
          <cell r="J113">
            <v>0</v>
          </cell>
        </row>
        <row r="114">
          <cell r="A114" t="str">
            <v>Pipeline</v>
          </cell>
          <cell r="B114">
            <v>0</v>
          </cell>
          <cell r="C114">
            <v>0</v>
          </cell>
          <cell r="D114" t="str">
            <v>S</v>
          </cell>
          <cell r="F114">
            <v>0</v>
          </cell>
          <cell r="J114">
            <v>0</v>
          </cell>
        </row>
        <row r="115">
          <cell r="A115" t="str">
            <v>Pipeline</v>
          </cell>
          <cell r="B115">
            <v>0</v>
          </cell>
          <cell r="C115">
            <v>0</v>
          </cell>
          <cell r="D115" t="str">
            <v>S</v>
          </cell>
          <cell r="F115">
            <v>0</v>
          </cell>
          <cell r="J115">
            <v>0</v>
          </cell>
        </row>
        <row r="116">
          <cell r="A116" t="str">
            <v>Pipeline</v>
          </cell>
          <cell r="B116">
            <v>0</v>
          </cell>
          <cell r="C116">
            <v>0</v>
          </cell>
          <cell r="D116" t="str">
            <v>S</v>
          </cell>
          <cell r="F116">
            <v>0</v>
          </cell>
          <cell r="J116">
            <v>0</v>
          </cell>
        </row>
        <row r="117">
          <cell r="A117" t="str">
            <v>Pipeline</v>
          </cell>
          <cell r="B117">
            <v>0</v>
          </cell>
          <cell r="C117">
            <v>0</v>
          </cell>
          <cell r="D117" t="str">
            <v>S</v>
          </cell>
          <cell r="F117">
            <v>0</v>
          </cell>
          <cell r="J117">
            <v>0</v>
          </cell>
        </row>
        <row r="118">
          <cell r="A118" t="str">
            <v>Pipeline</v>
          </cell>
          <cell r="B118">
            <v>0</v>
          </cell>
          <cell r="C118">
            <v>0</v>
          </cell>
          <cell r="D118" t="str">
            <v>S</v>
          </cell>
          <cell r="F118">
            <v>0</v>
          </cell>
          <cell r="J118">
            <v>0</v>
          </cell>
        </row>
        <row r="119">
          <cell r="A119" t="str">
            <v>Pipeline</v>
          </cell>
          <cell r="B119">
            <v>0</v>
          </cell>
          <cell r="C119">
            <v>0</v>
          </cell>
          <cell r="D119" t="str">
            <v>S</v>
          </cell>
          <cell r="F119">
            <v>0</v>
          </cell>
          <cell r="J119">
            <v>0</v>
          </cell>
        </row>
        <row r="120">
          <cell r="A120" t="str">
            <v>Pipeline</v>
          </cell>
          <cell r="B120">
            <v>0</v>
          </cell>
          <cell r="C120">
            <v>0</v>
          </cell>
          <cell r="D120" t="str">
            <v>S</v>
          </cell>
          <cell r="F120">
            <v>0</v>
          </cell>
          <cell r="J120">
            <v>0</v>
          </cell>
        </row>
        <row r="121">
          <cell r="A121" t="str">
            <v>Pipeline</v>
          </cell>
          <cell r="B121">
            <v>0</v>
          </cell>
          <cell r="C121">
            <v>0</v>
          </cell>
          <cell r="D121" t="str">
            <v>S</v>
          </cell>
          <cell r="F121">
            <v>0</v>
          </cell>
          <cell r="J121">
            <v>0</v>
          </cell>
        </row>
        <row r="122">
          <cell r="A122" t="str">
            <v>Pipeline</v>
          </cell>
          <cell r="B122">
            <v>0</v>
          </cell>
          <cell r="C122">
            <v>0</v>
          </cell>
          <cell r="D122" t="str">
            <v>S</v>
          </cell>
          <cell r="F122">
            <v>0</v>
          </cell>
          <cell r="J122">
            <v>0</v>
          </cell>
        </row>
        <row r="123">
          <cell r="A123" t="str">
            <v>Pipeline</v>
          </cell>
          <cell r="B123">
            <v>0</v>
          </cell>
          <cell r="C123">
            <v>0</v>
          </cell>
          <cell r="D123" t="str">
            <v>S</v>
          </cell>
          <cell r="F123">
            <v>0</v>
          </cell>
          <cell r="J123">
            <v>0</v>
          </cell>
        </row>
        <row r="124">
          <cell r="A124" t="str">
            <v>Pipeline</v>
          </cell>
          <cell r="B124">
            <v>0</v>
          </cell>
          <cell r="C124">
            <v>0</v>
          </cell>
          <cell r="D124" t="str">
            <v>S</v>
          </cell>
          <cell r="F124">
            <v>0</v>
          </cell>
          <cell r="J124">
            <v>0</v>
          </cell>
        </row>
        <row r="125">
          <cell r="A125" t="str">
            <v>Pipeline</v>
          </cell>
          <cell r="B125">
            <v>0</v>
          </cell>
          <cell r="C125">
            <v>0</v>
          </cell>
          <cell r="D125" t="str">
            <v>S</v>
          </cell>
          <cell r="F125">
            <v>0</v>
          </cell>
          <cell r="J125">
            <v>0</v>
          </cell>
        </row>
        <row r="126">
          <cell r="A126" t="str">
            <v>Pipeline</v>
          </cell>
          <cell r="B126">
            <v>0</v>
          </cell>
          <cell r="C126">
            <v>0</v>
          </cell>
          <cell r="D126" t="str">
            <v>S</v>
          </cell>
          <cell r="F126">
            <v>0</v>
          </cell>
          <cell r="J126">
            <v>0</v>
          </cell>
        </row>
        <row r="127">
          <cell r="A127" t="str">
            <v>Pipeline</v>
          </cell>
          <cell r="B127">
            <v>0</v>
          </cell>
          <cell r="C127">
            <v>0</v>
          </cell>
          <cell r="D127" t="str">
            <v>S</v>
          </cell>
          <cell r="F127">
            <v>0</v>
          </cell>
          <cell r="J127">
            <v>0</v>
          </cell>
        </row>
        <row r="128">
          <cell r="A128" t="str">
            <v>Pipeline</v>
          </cell>
          <cell r="B128">
            <v>0</v>
          </cell>
          <cell r="C128">
            <v>0</v>
          </cell>
          <cell r="D128" t="str">
            <v>S</v>
          </cell>
          <cell r="F128">
            <v>0</v>
          </cell>
          <cell r="J128">
            <v>0</v>
          </cell>
        </row>
        <row r="129">
          <cell r="A129" t="str">
            <v>Pipeline</v>
          </cell>
          <cell r="B129">
            <v>0</v>
          </cell>
          <cell r="C129">
            <v>0</v>
          </cell>
          <cell r="D129" t="str">
            <v>S</v>
          </cell>
          <cell r="F129">
            <v>0</v>
          </cell>
          <cell r="J129">
            <v>0</v>
          </cell>
        </row>
        <row r="130">
          <cell r="A130" t="str">
            <v>Pipeline</v>
          </cell>
          <cell r="B130">
            <v>0</v>
          </cell>
          <cell r="C130">
            <v>0</v>
          </cell>
          <cell r="D130" t="str">
            <v>S</v>
          </cell>
          <cell r="F130">
            <v>0</v>
          </cell>
          <cell r="J130">
            <v>0</v>
          </cell>
        </row>
        <row r="131">
          <cell r="A131" t="str">
            <v>Pipeline</v>
          </cell>
          <cell r="B131">
            <v>0</v>
          </cell>
          <cell r="C131">
            <v>0</v>
          </cell>
          <cell r="D131" t="str">
            <v>S</v>
          </cell>
          <cell r="F131">
            <v>0</v>
          </cell>
          <cell r="J131">
            <v>0</v>
          </cell>
        </row>
        <row r="132">
          <cell r="A132" t="str">
            <v>Pipeline</v>
          </cell>
          <cell r="B132">
            <v>0</v>
          </cell>
          <cell r="C132">
            <v>0</v>
          </cell>
          <cell r="D132" t="str">
            <v>S</v>
          </cell>
          <cell r="F132">
            <v>0</v>
          </cell>
          <cell r="J132">
            <v>0</v>
          </cell>
        </row>
        <row r="133">
          <cell r="A133" t="str">
            <v>Pipeline</v>
          </cell>
          <cell r="B133">
            <v>0</v>
          </cell>
          <cell r="C133">
            <v>0</v>
          </cell>
          <cell r="D133" t="str">
            <v>S</v>
          </cell>
          <cell r="F133">
            <v>0</v>
          </cell>
          <cell r="J133">
            <v>0</v>
          </cell>
        </row>
        <row r="134">
          <cell r="A134" t="str">
            <v>Pipeline</v>
          </cell>
          <cell r="B134">
            <v>0</v>
          </cell>
          <cell r="C134">
            <v>0</v>
          </cell>
          <cell r="D134" t="str">
            <v>S</v>
          </cell>
          <cell r="F134">
            <v>0</v>
          </cell>
          <cell r="J134">
            <v>0</v>
          </cell>
        </row>
        <row r="135">
          <cell r="A135" t="str">
            <v>Pipeline</v>
          </cell>
          <cell r="B135">
            <v>0</v>
          </cell>
          <cell r="C135">
            <v>0</v>
          </cell>
          <cell r="D135" t="str">
            <v>S</v>
          </cell>
          <cell r="F135">
            <v>0</v>
          </cell>
          <cell r="J135">
            <v>0</v>
          </cell>
        </row>
        <row r="136">
          <cell r="A136" t="str">
            <v>Pipeline</v>
          </cell>
          <cell r="B136">
            <v>0</v>
          </cell>
          <cell r="C136">
            <v>0</v>
          </cell>
          <cell r="D136" t="str">
            <v>S</v>
          </cell>
          <cell r="F136">
            <v>0</v>
          </cell>
          <cell r="J136">
            <v>0</v>
          </cell>
        </row>
        <row r="137">
          <cell r="A137" t="str">
            <v>Pipeline</v>
          </cell>
          <cell r="B137">
            <v>0</v>
          </cell>
          <cell r="C137">
            <v>0</v>
          </cell>
          <cell r="D137" t="str">
            <v>S</v>
          </cell>
          <cell r="F137">
            <v>0</v>
          </cell>
          <cell r="J137">
            <v>0</v>
          </cell>
        </row>
        <row r="138">
          <cell r="A138" t="str">
            <v>Pipeline</v>
          </cell>
          <cell r="B138">
            <v>0</v>
          </cell>
          <cell r="C138">
            <v>0</v>
          </cell>
          <cell r="D138" t="str">
            <v>S</v>
          </cell>
          <cell r="F138">
            <v>0</v>
          </cell>
          <cell r="J138">
            <v>0</v>
          </cell>
        </row>
        <row r="139">
          <cell r="A139" t="str">
            <v>Pipeline</v>
          </cell>
          <cell r="B139">
            <v>0</v>
          </cell>
          <cell r="C139">
            <v>0</v>
          </cell>
          <cell r="D139" t="str">
            <v>S</v>
          </cell>
          <cell r="F139">
            <v>0</v>
          </cell>
          <cell r="J139">
            <v>0</v>
          </cell>
        </row>
        <row r="140">
          <cell r="A140" t="str">
            <v>Pipeline</v>
          </cell>
          <cell r="B140">
            <v>0</v>
          </cell>
          <cell r="C140">
            <v>0</v>
          </cell>
          <cell r="D140" t="str">
            <v>S</v>
          </cell>
          <cell r="F140">
            <v>0</v>
          </cell>
          <cell r="J140">
            <v>0</v>
          </cell>
        </row>
        <row r="141">
          <cell r="A141" t="str">
            <v>Pipeline</v>
          </cell>
          <cell r="B141">
            <v>0</v>
          </cell>
          <cell r="C141">
            <v>0</v>
          </cell>
          <cell r="D141" t="str">
            <v>S</v>
          </cell>
          <cell r="F141">
            <v>0</v>
          </cell>
          <cell r="J141">
            <v>0</v>
          </cell>
        </row>
        <row r="142">
          <cell r="A142" t="str">
            <v>Pipeline</v>
          </cell>
          <cell r="B142">
            <v>0</v>
          </cell>
          <cell r="C142">
            <v>0</v>
          </cell>
          <cell r="D142" t="str">
            <v>S</v>
          </cell>
          <cell r="F142">
            <v>0</v>
          </cell>
          <cell r="J142">
            <v>0</v>
          </cell>
        </row>
        <row r="143">
          <cell r="A143" t="str">
            <v>Pipeline</v>
          </cell>
          <cell r="B143">
            <v>0</v>
          </cell>
          <cell r="C143">
            <v>0</v>
          </cell>
          <cell r="D143" t="str">
            <v>S</v>
          </cell>
          <cell r="F143">
            <v>0</v>
          </cell>
          <cell r="J143">
            <v>0</v>
          </cell>
        </row>
        <row r="144">
          <cell r="A144" t="str">
            <v>Pipeline</v>
          </cell>
          <cell r="B144">
            <v>0</v>
          </cell>
          <cell r="C144">
            <v>0</v>
          </cell>
          <cell r="D144" t="str">
            <v>S</v>
          </cell>
          <cell r="F144">
            <v>0</v>
          </cell>
          <cell r="J144">
            <v>0</v>
          </cell>
        </row>
        <row r="145">
          <cell r="A145" t="str">
            <v>Pipeline</v>
          </cell>
          <cell r="B145">
            <v>0</v>
          </cell>
          <cell r="C145">
            <v>0</v>
          </cell>
          <cell r="D145" t="str">
            <v>S</v>
          </cell>
          <cell r="F145">
            <v>0</v>
          </cell>
          <cell r="J145">
            <v>0</v>
          </cell>
        </row>
        <row r="146">
          <cell r="A146" t="str">
            <v>Pipeline</v>
          </cell>
          <cell r="B146">
            <v>0</v>
          </cell>
          <cell r="C146">
            <v>0</v>
          </cell>
          <cell r="D146" t="str">
            <v>S</v>
          </cell>
          <cell r="F146">
            <v>0</v>
          </cell>
          <cell r="J146">
            <v>0</v>
          </cell>
        </row>
        <row r="147">
          <cell r="A147" t="str">
            <v>Pipeline</v>
          </cell>
          <cell r="B147">
            <v>0</v>
          </cell>
          <cell r="C147">
            <v>0</v>
          </cell>
          <cell r="D147" t="str">
            <v>S</v>
          </cell>
          <cell r="F147">
            <v>0</v>
          </cell>
          <cell r="J147">
            <v>0</v>
          </cell>
        </row>
        <row r="148">
          <cell r="A148" t="str">
            <v>Pipeline</v>
          </cell>
          <cell r="B148">
            <v>0</v>
          </cell>
          <cell r="C148">
            <v>0</v>
          </cell>
          <cell r="D148" t="str">
            <v>S</v>
          </cell>
          <cell r="F148">
            <v>0</v>
          </cell>
          <cell r="J148">
            <v>0</v>
          </cell>
        </row>
        <row r="149">
          <cell r="A149" t="str">
            <v>Pipeline</v>
          </cell>
          <cell r="B149">
            <v>0</v>
          </cell>
          <cell r="C149">
            <v>0</v>
          </cell>
          <cell r="D149" t="str">
            <v>S</v>
          </cell>
          <cell r="F149">
            <v>0</v>
          </cell>
          <cell r="J149">
            <v>0</v>
          </cell>
        </row>
        <row r="150">
          <cell r="A150" t="str">
            <v>Pipeline</v>
          </cell>
          <cell r="B150">
            <v>0</v>
          </cell>
          <cell r="C150">
            <v>0</v>
          </cell>
          <cell r="D150" t="str">
            <v>S</v>
          </cell>
          <cell r="F150">
            <v>0</v>
          </cell>
          <cell r="J150">
            <v>0</v>
          </cell>
        </row>
        <row r="151">
          <cell r="A151" t="str">
            <v>Pipeline</v>
          </cell>
          <cell r="B151">
            <v>0</v>
          </cell>
          <cell r="C151">
            <v>0</v>
          </cell>
          <cell r="D151" t="str">
            <v>S</v>
          </cell>
          <cell r="F151">
            <v>0</v>
          </cell>
          <cell r="J151">
            <v>0</v>
          </cell>
        </row>
        <row r="152">
          <cell r="A152" t="str">
            <v>Pipeline</v>
          </cell>
          <cell r="B152">
            <v>0</v>
          </cell>
          <cell r="C152">
            <v>0</v>
          </cell>
          <cell r="D152" t="str">
            <v>S</v>
          </cell>
          <cell r="F152">
            <v>0</v>
          </cell>
          <cell r="J152">
            <v>0</v>
          </cell>
        </row>
        <row r="153">
          <cell r="A153" t="str">
            <v>Pipeline</v>
          </cell>
          <cell r="B153">
            <v>0</v>
          </cell>
          <cell r="C153">
            <v>0</v>
          </cell>
          <cell r="D153" t="str">
            <v>S</v>
          </cell>
          <cell r="F153">
            <v>0</v>
          </cell>
          <cell r="J153">
            <v>0</v>
          </cell>
        </row>
        <row r="154">
          <cell r="A154" t="str">
            <v>Pipeline</v>
          </cell>
          <cell r="B154">
            <v>0</v>
          </cell>
          <cell r="C154">
            <v>0</v>
          </cell>
          <cell r="D154" t="str">
            <v>S</v>
          </cell>
          <cell r="F154">
            <v>0</v>
          </cell>
          <cell r="J154">
            <v>0</v>
          </cell>
        </row>
        <row r="155">
          <cell r="A155" t="str">
            <v>Pipeline</v>
          </cell>
          <cell r="B155">
            <v>0</v>
          </cell>
          <cell r="C155">
            <v>0</v>
          </cell>
          <cell r="D155" t="str">
            <v>S</v>
          </cell>
          <cell r="F155">
            <v>0</v>
          </cell>
          <cell r="J155">
            <v>0</v>
          </cell>
        </row>
        <row r="156">
          <cell r="A156" t="str">
            <v>Pipeline</v>
          </cell>
          <cell r="B156">
            <v>0</v>
          </cell>
          <cell r="C156">
            <v>0</v>
          </cell>
          <cell r="D156" t="str">
            <v>S</v>
          </cell>
          <cell r="F156">
            <v>0</v>
          </cell>
          <cell r="J156">
            <v>0</v>
          </cell>
        </row>
        <row r="157">
          <cell r="A157" t="str">
            <v>Pipeline</v>
          </cell>
          <cell r="B157">
            <v>0</v>
          </cell>
          <cell r="C157">
            <v>0</v>
          </cell>
          <cell r="D157" t="str">
            <v>S</v>
          </cell>
          <cell r="F157">
            <v>0</v>
          </cell>
          <cell r="J157">
            <v>0</v>
          </cell>
        </row>
        <row r="158">
          <cell r="A158" t="str">
            <v>Pipeline</v>
          </cell>
          <cell r="B158">
            <v>0</v>
          </cell>
          <cell r="C158">
            <v>0</v>
          </cell>
          <cell r="D158" t="str">
            <v>S</v>
          </cell>
          <cell r="F158">
            <v>0</v>
          </cell>
          <cell r="J158">
            <v>0</v>
          </cell>
        </row>
        <row r="159">
          <cell r="A159" t="str">
            <v>Pipeline</v>
          </cell>
          <cell r="B159">
            <v>0</v>
          </cell>
          <cell r="C159">
            <v>0</v>
          </cell>
          <cell r="D159" t="str">
            <v>S</v>
          </cell>
          <cell r="F159">
            <v>0</v>
          </cell>
          <cell r="J159">
            <v>0</v>
          </cell>
        </row>
        <row r="160">
          <cell r="A160" t="str">
            <v>Pipeline</v>
          </cell>
          <cell r="B160">
            <v>0</v>
          </cell>
          <cell r="C160">
            <v>0</v>
          </cell>
          <cell r="D160" t="str">
            <v>S</v>
          </cell>
          <cell r="F160">
            <v>0</v>
          </cell>
          <cell r="J160">
            <v>0</v>
          </cell>
        </row>
        <row r="161">
          <cell r="A161" t="str">
            <v>Pipeline</v>
          </cell>
          <cell r="B161">
            <v>0</v>
          </cell>
          <cell r="C161">
            <v>0</v>
          </cell>
          <cell r="D161" t="str">
            <v>S</v>
          </cell>
          <cell r="F161">
            <v>0</v>
          </cell>
          <cell r="J161">
            <v>0</v>
          </cell>
        </row>
        <row r="162">
          <cell r="A162" t="str">
            <v>Pipeline</v>
          </cell>
          <cell r="B162">
            <v>0</v>
          </cell>
          <cell r="C162">
            <v>0</v>
          </cell>
          <cell r="D162" t="str">
            <v>S</v>
          </cell>
          <cell r="F162">
            <v>0</v>
          </cell>
          <cell r="J162">
            <v>0</v>
          </cell>
        </row>
        <row r="163">
          <cell r="A163" t="str">
            <v>Pipeline</v>
          </cell>
          <cell r="B163">
            <v>0</v>
          </cell>
          <cell r="C163">
            <v>0</v>
          </cell>
          <cell r="D163" t="str">
            <v>S</v>
          </cell>
          <cell r="F163">
            <v>0</v>
          </cell>
          <cell r="J163">
            <v>0</v>
          </cell>
        </row>
        <row r="164">
          <cell r="A164" t="str">
            <v>Pipeline</v>
          </cell>
          <cell r="B164">
            <v>0</v>
          </cell>
          <cell r="C164">
            <v>0</v>
          </cell>
          <cell r="D164" t="str">
            <v>S</v>
          </cell>
          <cell r="F164">
            <v>0</v>
          </cell>
          <cell r="J164">
            <v>0</v>
          </cell>
        </row>
        <row r="165">
          <cell r="A165" t="str">
            <v>Pipeline</v>
          </cell>
          <cell r="B165">
            <v>0</v>
          </cell>
          <cell r="C165">
            <v>0</v>
          </cell>
          <cell r="D165" t="str">
            <v>S</v>
          </cell>
          <cell r="F165">
            <v>0</v>
          </cell>
          <cell r="J165">
            <v>0</v>
          </cell>
        </row>
        <row r="166">
          <cell r="A166" t="str">
            <v>Pipeline</v>
          </cell>
          <cell r="B166">
            <v>0</v>
          </cell>
          <cell r="C166">
            <v>0</v>
          </cell>
          <cell r="D166" t="str">
            <v>S</v>
          </cell>
          <cell r="F166">
            <v>0</v>
          </cell>
          <cell r="J166">
            <v>0</v>
          </cell>
        </row>
        <row r="167">
          <cell r="A167" t="str">
            <v>Pipeline</v>
          </cell>
          <cell r="B167">
            <v>0</v>
          </cell>
          <cell r="C167">
            <v>0</v>
          </cell>
          <cell r="D167" t="str">
            <v>S</v>
          </cell>
          <cell r="F167">
            <v>0</v>
          </cell>
          <cell r="J167">
            <v>0</v>
          </cell>
        </row>
        <row r="168">
          <cell r="A168" t="str">
            <v>Pipeline</v>
          </cell>
          <cell r="B168">
            <v>0</v>
          </cell>
          <cell r="C168">
            <v>0</v>
          </cell>
          <cell r="D168" t="str">
            <v>S</v>
          </cell>
          <cell r="F168">
            <v>0</v>
          </cell>
          <cell r="J168">
            <v>0</v>
          </cell>
        </row>
        <row r="169">
          <cell r="A169" t="str">
            <v>Pipeline</v>
          </cell>
          <cell r="B169">
            <v>0</v>
          </cell>
          <cell r="C169">
            <v>0</v>
          </cell>
          <cell r="D169" t="str">
            <v>S</v>
          </cell>
          <cell r="F169">
            <v>0</v>
          </cell>
          <cell r="J169">
            <v>0</v>
          </cell>
        </row>
        <row r="170">
          <cell r="A170" t="str">
            <v>Pipeline</v>
          </cell>
          <cell r="B170">
            <v>0</v>
          </cell>
          <cell r="C170">
            <v>0</v>
          </cell>
          <cell r="D170" t="str">
            <v>S</v>
          </cell>
          <cell r="F170">
            <v>0</v>
          </cell>
          <cell r="J170">
            <v>0</v>
          </cell>
        </row>
        <row r="171">
          <cell r="A171" t="str">
            <v>Pipeline</v>
          </cell>
          <cell r="B171">
            <v>0</v>
          </cell>
          <cell r="C171">
            <v>0</v>
          </cell>
          <cell r="D171" t="str">
            <v>S</v>
          </cell>
          <cell r="F171">
            <v>0</v>
          </cell>
          <cell r="J171">
            <v>0</v>
          </cell>
        </row>
        <row r="172">
          <cell r="A172" t="str">
            <v>Pipeline</v>
          </cell>
          <cell r="B172">
            <v>0</v>
          </cell>
          <cell r="C172">
            <v>0</v>
          </cell>
          <cell r="D172" t="str">
            <v>S</v>
          </cell>
          <cell r="F172">
            <v>0</v>
          </cell>
          <cell r="J172">
            <v>0</v>
          </cell>
        </row>
        <row r="173">
          <cell r="A173" t="str">
            <v>Pipeline</v>
          </cell>
          <cell r="B173">
            <v>0</v>
          </cell>
          <cell r="C173">
            <v>0</v>
          </cell>
          <cell r="D173" t="str">
            <v>S</v>
          </cell>
          <cell r="F173">
            <v>0</v>
          </cell>
          <cell r="J173">
            <v>0</v>
          </cell>
        </row>
        <row r="174">
          <cell r="A174" t="str">
            <v>Pipeline</v>
          </cell>
          <cell r="B174">
            <v>0</v>
          </cell>
          <cell r="C174">
            <v>0</v>
          </cell>
          <cell r="D174" t="str">
            <v>S</v>
          </cell>
          <cell r="F174">
            <v>0</v>
          </cell>
          <cell r="J174">
            <v>0</v>
          </cell>
        </row>
        <row r="175">
          <cell r="A175" t="str">
            <v>Pipeline</v>
          </cell>
          <cell r="B175">
            <v>0</v>
          </cell>
          <cell r="C175">
            <v>0</v>
          </cell>
          <cell r="D175" t="str">
            <v>S</v>
          </cell>
          <cell r="F175">
            <v>0</v>
          </cell>
          <cell r="J175">
            <v>0</v>
          </cell>
        </row>
        <row r="176">
          <cell r="A176" t="str">
            <v>Pipeline</v>
          </cell>
          <cell r="B176">
            <v>0</v>
          </cell>
          <cell r="C176">
            <v>0</v>
          </cell>
          <cell r="D176" t="str">
            <v>S</v>
          </cell>
          <cell r="F176">
            <v>0</v>
          </cell>
          <cell r="J176">
            <v>0</v>
          </cell>
        </row>
        <row r="177">
          <cell r="A177" t="str">
            <v>Pipeline</v>
          </cell>
          <cell r="B177">
            <v>0</v>
          </cell>
          <cell r="C177">
            <v>0</v>
          </cell>
          <cell r="D177" t="str">
            <v>S</v>
          </cell>
          <cell r="F177">
            <v>0</v>
          </cell>
          <cell r="J177">
            <v>0</v>
          </cell>
        </row>
        <row r="178">
          <cell r="A178" t="str">
            <v>Pipeline</v>
          </cell>
          <cell r="B178">
            <v>0</v>
          </cell>
          <cell r="C178">
            <v>0</v>
          </cell>
          <cell r="D178" t="str">
            <v>S</v>
          </cell>
          <cell r="F178">
            <v>0</v>
          </cell>
          <cell r="J178">
            <v>0</v>
          </cell>
        </row>
        <row r="179">
          <cell r="A179" t="str">
            <v>Pipeline</v>
          </cell>
          <cell r="B179">
            <v>0</v>
          </cell>
          <cell r="C179">
            <v>0</v>
          </cell>
          <cell r="D179" t="str">
            <v>S</v>
          </cell>
          <cell r="F179">
            <v>0</v>
          </cell>
          <cell r="J179">
            <v>0</v>
          </cell>
        </row>
        <row r="180">
          <cell r="A180" t="str">
            <v>Pipeline</v>
          </cell>
          <cell r="B180">
            <v>0</v>
          </cell>
          <cell r="C180">
            <v>0</v>
          </cell>
          <cell r="D180" t="str">
            <v>S</v>
          </cell>
          <cell r="F180">
            <v>0</v>
          </cell>
          <cell r="J180">
            <v>0</v>
          </cell>
        </row>
        <row r="181">
          <cell r="A181" t="str">
            <v>Pipeline</v>
          </cell>
          <cell r="B181">
            <v>0</v>
          </cell>
          <cell r="C181">
            <v>0</v>
          </cell>
          <cell r="D181" t="str">
            <v>S</v>
          </cell>
          <cell r="F181">
            <v>0</v>
          </cell>
          <cell r="J181">
            <v>0</v>
          </cell>
        </row>
        <row r="182">
          <cell r="A182" t="str">
            <v>Pipeline</v>
          </cell>
          <cell r="B182">
            <v>0</v>
          </cell>
          <cell r="C182">
            <v>0</v>
          </cell>
          <cell r="D182" t="str">
            <v>S</v>
          </cell>
          <cell r="F182">
            <v>0</v>
          </cell>
          <cell r="J182">
            <v>0</v>
          </cell>
        </row>
        <row r="183">
          <cell r="A183" t="str">
            <v>Pipeline</v>
          </cell>
          <cell r="B183">
            <v>0</v>
          </cell>
          <cell r="C183">
            <v>0</v>
          </cell>
          <cell r="D183" t="str">
            <v>S</v>
          </cell>
          <cell r="F183">
            <v>0</v>
          </cell>
          <cell r="J183">
            <v>0</v>
          </cell>
        </row>
        <row r="184">
          <cell r="A184" t="str">
            <v>Pipeline</v>
          </cell>
          <cell r="B184">
            <v>0</v>
          </cell>
          <cell r="C184">
            <v>0</v>
          </cell>
          <cell r="D184" t="str">
            <v>S</v>
          </cell>
          <cell r="F184">
            <v>0</v>
          </cell>
          <cell r="J184">
            <v>0</v>
          </cell>
        </row>
        <row r="185">
          <cell r="A185" t="str">
            <v>Pipeline</v>
          </cell>
          <cell r="B185">
            <v>0</v>
          </cell>
          <cell r="C185">
            <v>0</v>
          </cell>
          <cell r="D185" t="str">
            <v>S</v>
          </cell>
          <cell r="F185">
            <v>0</v>
          </cell>
          <cell r="J185">
            <v>0</v>
          </cell>
        </row>
        <row r="186">
          <cell r="A186" t="str">
            <v>Pipeline</v>
          </cell>
          <cell r="B186">
            <v>0</v>
          </cell>
          <cell r="C186">
            <v>0</v>
          </cell>
          <cell r="D186" t="str">
            <v>S</v>
          </cell>
          <cell r="F186">
            <v>0</v>
          </cell>
          <cell r="J186">
            <v>0</v>
          </cell>
        </row>
        <row r="187">
          <cell r="A187" t="str">
            <v>Pipeline</v>
          </cell>
          <cell r="B187">
            <v>0</v>
          </cell>
          <cell r="C187">
            <v>0</v>
          </cell>
          <cell r="D187" t="str">
            <v>S</v>
          </cell>
          <cell r="F187">
            <v>0</v>
          </cell>
          <cell r="J187">
            <v>0</v>
          </cell>
        </row>
        <row r="188">
          <cell r="A188" t="str">
            <v>Pipeline</v>
          </cell>
          <cell r="B188">
            <v>0</v>
          </cell>
          <cell r="C188">
            <v>0</v>
          </cell>
          <cell r="D188" t="str">
            <v>S</v>
          </cell>
          <cell r="F188">
            <v>0</v>
          </cell>
          <cell r="J188">
            <v>0</v>
          </cell>
        </row>
        <row r="189">
          <cell r="A189" t="str">
            <v>Pipeline</v>
          </cell>
          <cell r="B189">
            <v>0</v>
          </cell>
          <cell r="C189">
            <v>0</v>
          </cell>
          <cell r="D189" t="str">
            <v>S</v>
          </cell>
          <cell r="F189">
            <v>0</v>
          </cell>
          <cell r="J189">
            <v>0</v>
          </cell>
        </row>
        <row r="190">
          <cell r="A190" t="str">
            <v>Pipeline</v>
          </cell>
          <cell r="B190">
            <v>0</v>
          </cell>
          <cell r="C190">
            <v>0</v>
          </cell>
          <cell r="D190" t="str">
            <v>S</v>
          </cell>
          <cell r="F190">
            <v>0</v>
          </cell>
          <cell r="J190">
            <v>0</v>
          </cell>
        </row>
        <row r="191">
          <cell r="A191" t="str">
            <v>Pipeline</v>
          </cell>
          <cell r="B191">
            <v>0</v>
          </cell>
          <cell r="C191">
            <v>0</v>
          </cell>
          <cell r="D191" t="str">
            <v>S</v>
          </cell>
          <cell r="F191">
            <v>0</v>
          </cell>
          <cell r="J191">
            <v>0</v>
          </cell>
        </row>
        <row r="192">
          <cell r="A192" t="str">
            <v>Pipeline</v>
          </cell>
          <cell r="B192">
            <v>0</v>
          </cell>
          <cell r="C192">
            <v>0</v>
          </cell>
          <cell r="D192" t="str">
            <v>S</v>
          </cell>
          <cell r="F192">
            <v>0</v>
          </cell>
          <cell r="J192">
            <v>0</v>
          </cell>
        </row>
        <row r="193">
          <cell r="A193" t="str">
            <v>Pipeline</v>
          </cell>
          <cell r="B193">
            <v>0</v>
          </cell>
          <cell r="C193">
            <v>0</v>
          </cell>
          <cell r="D193" t="str">
            <v>S</v>
          </cell>
          <cell r="F193">
            <v>0</v>
          </cell>
          <cell r="J193">
            <v>0</v>
          </cell>
        </row>
        <row r="194">
          <cell r="A194" t="str">
            <v>Pipeline</v>
          </cell>
          <cell r="B194">
            <v>0</v>
          </cell>
          <cell r="C194">
            <v>0</v>
          </cell>
          <cell r="D194" t="str">
            <v>S</v>
          </cell>
          <cell r="F194">
            <v>0</v>
          </cell>
          <cell r="J194">
            <v>0</v>
          </cell>
        </row>
        <row r="195">
          <cell r="A195" t="str">
            <v>Pipeline</v>
          </cell>
          <cell r="B195">
            <v>0</v>
          </cell>
          <cell r="C195">
            <v>0</v>
          </cell>
          <cell r="D195" t="str">
            <v>S</v>
          </cell>
          <cell r="F195">
            <v>0</v>
          </cell>
          <cell r="J195">
            <v>0</v>
          </cell>
        </row>
        <row r="196">
          <cell r="A196" t="str">
            <v>Pipeline</v>
          </cell>
          <cell r="B196">
            <v>0</v>
          </cell>
          <cell r="C196">
            <v>0</v>
          </cell>
          <cell r="D196" t="str">
            <v>S</v>
          </cell>
          <cell r="F196">
            <v>0</v>
          </cell>
          <cell r="J196">
            <v>0</v>
          </cell>
        </row>
        <row r="197">
          <cell r="A197" t="str">
            <v>Pipeline</v>
          </cell>
          <cell r="B197">
            <v>0</v>
          </cell>
          <cell r="C197">
            <v>0</v>
          </cell>
          <cell r="D197" t="str">
            <v>S</v>
          </cell>
          <cell r="F197">
            <v>0</v>
          </cell>
          <cell r="J197">
            <v>0</v>
          </cell>
        </row>
        <row r="198">
          <cell r="A198" t="str">
            <v>Pipeline</v>
          </cell>
          <cell r="B198">
            <v>0</v>
          </cell>
          <cell r="C198">
            <v>0</v>
          </cell>
          <cell r="D198" t="str">
            <v>S</v>
          </cell>
          <cell r="F198">
            <v>0</v>
          </cell>
          <cell r="J198">
            <v>0</v>
          </cell>
        </row>
        <row r="199">
          <cell r="A199" t="str">
            <v>Pipeline</v>
          </cell>
          <cell r="B199">
            <v>0</v>
          </cell>
          <cell r="C199">
            <v>0</v>
          </cell>
          <cell r="D199" t="str">
            <v>S</v>
          </cell>
          <cell r="F199">
            <v>0</v>
          </cell>
          <cell r="J199">
            <v>0</v>
          </cell>
        </row>
        <row r="200">
          <cell r="A200" t="str">
            <v>Pipeline</v>
          </cell>
          <cell r="B200">
            <v>0</v>
          </cell>
          <cell r="C200">
            <v>0</v>
          </cell>
          <cell r="D200" t="str">
            <v>S</v>
          </cell>
          <cell r="F200">
            <v>0</v>
          </cell>
          <cell r="J200">
            <v>0</v>
          </cell>
        </row>
        <row r="201">
          <cell r="A201" t="str">
            <v>Pipeline</v>
          </cell>
          <cell r="B201">
            <v>0</v>
          </cell>
          <cell r="C201">
            <v>0</v>
          </cell>
          <cell r="D201" t="str">
            <v>S</v>
          </cell>
          <cell r="F201">
            <v>0</v>
          </cell>
          <cell r="J201">
            <v>0</v>
          </cell>
        </row>
        <row r="202">
          <cell r="A202" t="str">
            <v>Pipeline</v>
          </cell>
          <cell r="B202">
            <v>0</v>
          </cell>
          <cell r="C202">
            <v>0</v>
          </cell>
          <cell r="D202" t="str">
            <v>S</v>
          </cell>
          <cell r="F202">
            <v>0</v>
          </cell>
          <cell r="J202">
            <v>0</v>
          </cell>
        </row>
        <row r="203">
          <cell r="A203" t="str">
            <v>Pipeline</v>
          </cell>
          <cell r="B203">
            <v>0</v>
          </cell>
          <cell r="C203">
            <v>0</v>
          </cell>
          <cell r="D203" t="str">
            <v>S</v>
          </cell>
          <cell r="F203">
            <v>0</v>
          </cell>
          <cell r="J203">
            <v>0</v>
          </cell>
        </row>
        <row r="204">
          <cell r="A204" t="str">
            <v>Pipeline</v>
          </cell>
          <cell r="B204">
            <v>0</v>
          </cell>
          <cell r="C204">
            <v>0</v>
          </cell>
          <cell r="D204" t="str">
            <v>S</v>
          </cell>
          <cell r="F204">
            <v>0</v>
          </cell>
          <cell r="J204">
            <v>0</v>
          </cell>
        </row>
        <row r="205">
          <cell r="A205" t="str">
            <v>Pipeline</v>
          </cell>
          <cell r="B205">
            <v>0</v>
          </cell>
          <cell r="C205">
            <v>0</v>
          </cell>
          <cell r="D205" t="str">
            <v>S</v>
          </cell>
          <cell r="F205">
            <v>0</v>
          </cell>
          <cell r="J205">
            <v>0</v>
          </cell>
        </row>
        <row r="206">
          <cell r="A206" t="str">
            <v>Pipeline</v>
          </cell>
          <cell r="B206">
            <v>0</v>
          </cell>
          <cell r="C206">
            <v>0</v>
          </cell>
          <cell r="D206" t="str">
            <v>S</v>
          </cell>
          <cell r="F206">
            <v>0</v>
          </cell>
          <cell r="J206">
            <v>0</v>
          </cell>
        </row>
        <row r="207">
          <cell r="A207" t="str">
            <v>Pipeline</v>
          </cell>
          <cell r="B207">
            <v>0</v>
          </cell>
          <cell r="C207">
            <v>0</v>
          </cell>
          <cell r="D207" t="str">
            <v>S</v>
          </cell>
          <cell r="F207">
            <v>0</v>
          </cell>
          <cell r="J207">
            <v>0</v>
          </cell>
        </row>
        <row r="208">
          <cell r="A208" t="str">
            <v>Pipeline</v>
          </cell>
          <cell r="B208">
            <v>0</v>
          </cell>
          <cell r="C208">
            <v>0</v>
          </cell>
          <cell r="D208" t="str">
            <v>S</v>
          </cell>
          <cell r="F208">
            <v>0</v>
          </cell>
          <cell r="J208">
            <v>0</v>
          </cell>
        </row>
        <row r="209">
          <cell r="A209" t="str">
            <v>Pipeline</v>
          </cell>
          <cell r="B209">
            <v>0</v>
          </cell>
          <cell r="C209">
            <v>0</v>
          </cell>
          <cell r="D209" t="str">
            <v>S</v>
          </cell>
          <cell r="F209">
            <v>0</v>
          </cell>
          <cell r="J209">
            <v>0</v>
          </cell>
        </row>
        <row r="210">
          <cell r="A210" t="str">
            <v>Pipeline</v>
          </cell>
          <cell r="B210">
            <v>0</v>
          </cell>
          <cell r="C210">
            <v>0</v>
          </cell>
          <cell r="D210" t="str">
            <v>S</v>
          </cell>
          <cell r="F210">
            <v>0</v>
          </cell>
          <cell r="J210">
            <v>0</v>
          </cell>
        </row>
        <row r="211">
          <cell r="A211" t="str">
            <v>Pipeline</v>
          </cell>
          <cell r="B211">
            <v>0</v>
          </cell>
          <cell r="C211">
            <v>0</v>
          </cell>
          <cell r="D211" t="str">
            <v>S</v>
          </cell>
          <cell r="F211">
            <v>0</v>
          </cell>
          <cell r="J211">
            <v>0</v>
          </cell>
        </row>
        <row r="212">
          <cell r="A212" t="str">
            <v>Pipeline</v>
          </cell>
          <cell r="B212">
            <v>0</v>
          </cell>
          <cell r="C212">
            <v>0</v>
          </cell>
          <cell r="D212" t="str">
            <v>S</v>
          </cell>
          <cell r="F212">
            <v>0</v>
          </cell>
          <cell r="J212">
            <v>0</v>
          </cell>
        </row>
        <row r="213">
          <cell r="A213" t="str">
            <v>Pipeline</v>
          </cell>
          <cell r="B213">
            <v>0</v>
          </cell>
          <cell r="C213">
            <v>0</v>
          </cell>
          <cell r="D213" t="str">
            <v>S</v>
          </cell>
          <cell r="F213">
            <v>0</v>
          </cell>
          <cell r="J213">
            <v>0</v>
          </cell>
        </row>
        <row r="214">
          <cell r="A214" t="str">
            <v>Pipeline</v>
          </cell>
          <cell r="B214">
            <v>0</v>
          </cell>
          <cell r="C214">
            <v>0</v>
          </cell>
          <cell r="D214" t="str">
            <v>S</v>
          </cell>
          <cell r="F214">
            <v>0</v>
          </cell>
          <cell r="J214">
            <v>0</v>
          </cell>
        </row>
        <row r="215">
          <cell r="A215" t="str">
            <v>Pipeline</v>
          </cell>
          <cell r="B215">
            <v>0</v>
          </cell>
          <cell r="C215">
            <v>0</v>
          </cell>
          <cell r="D215" t="str">
            <v>S</v>
          </cell>
          <cell r="F215">
            <v>0</v>
          </cell>
          <cell r="J215">
            <v>0</v>
          </cell>
        </row>
        <row r="216">
          <cell r="A216" t="str">
            <v>Pipeline</v>
          </cell>
          <cell r="B216">
            <v>0</v>
          </cell>
          <cell r="C216">
            <v>0</v>
          </cell>
          <cell r="D216" t="str">
            <v>S</v>
          </cell>
          <cell r="F216">
            <v>0</v>
          </cell>
          <cell r="J216">
            <v>0</v>
          </cell>
        </row>
        <row r="217">
          <cell r="A217" t="str">
            <v>Pipeline</v>
          </cell>
          <cell r="B217">
            <v>0</v>
          </cell>
          <cell r="C217">
            <v>0</v>
          </cell>
          <cell r="D217" t="str">
            <v>S</v>
          </cell>
          <cell r="F217">
            <v>0</v>
          </cell>
          <cell r="J217">
            <v>0</v>
          </cell>
        </row>
        <row r="218">
          <cell r="A218" t="str">
            <v>Pipeline</v>
          </cell>
          <cell r="B218">
            <v>0</v>
          </cell>
          <cell r="C218">
            <v>0</v>
          </cell>
          <cell r="D218" t="str">
            <v>S</v>
          </cell>
          <cell r="F218">
            <v>0</v>
          </cell>
          <cell r="J218">
            <v>0</v>
          </cell>
        </row>
        <row r="219">
          <cell r="A219" t="str">
            <v>Pipeline</v>
          </cell>
          <cell r="B219">
            <v>0</v>
          </cell>
          <cell r="C219">
            <v>0</v>
          </cell>
          <cell r="D219" t="str">
            <v>S</v>
          </cell>
          <cell r="F219">
            <v>0</v>
          </cell>
          <cell r="J219">
            <v>0</v>
          </cell>
        </row>
        <row r="220">
          <cell r="A220" t="str">
            <v>Pipeline</v>
          </cell>
          <cell r="B220">
            <v>0</v>
          </cell>
          <cell r="C220">
            <v>0</v>
          </cell>
          <cell r="D220" t="str">
            <v>S</v>
          </cell>
          <cell r="F220">
            <v>0</v>
          </cell>
          <cell r="J220">
            <v>0</v>
          </cell>
        </row>
        <row r="221">
          <cell r="A221" t="str">
            <v>Pipeline</v>
          </cell>
          <cell r="B221">
            <v>0</v>
          </cell>
          <cell r="C221">
            <v>0</v>
          </cell>
          <cell r="D221" t="str">
            <v>S</v>
          </cell>
          <cell r="F221">
            <v>0</v>
          </cell>
          <cell r="J221">
            <v>0</v>
          </cell>
        </row>
        <row r="222">
          <cell r="A222" t="str">
            <v>Pipeline</v>
          </cell>
          <cell r="B222">
            <v>0</v>
          </cell>
          <cell r="C222">
            <v>0</v>
          </cell>
          <cell r="D222" t="str">
            <v>S</v>
          </cell>
          <cell r="F222">
            <v>0</v>
          </cell>
          <cell r="J222">
            <v>0</v>
          </cell>
        </row>
        <row r="223">
          <cell r="A223" t="str">
            <v>Pipeline</v>
          </cell>
          <cell r="B223">
            <v>0</v>
          </cell>
          <cell r="C223">
            <v>0</v>
          </cell>
          <cell r="D223" t="str">
            <v>S</v>
          </cell>
          <cell r="F223">
            <v>0</v>
          </cell>
          <cell r="J223">
            <v>0</v>
          </cell>
        </row>
        <row r="224">
          <cell r="A224" t="str">
            <v>Pipeline</v>
          </cell>
          <cell r="B224">
            <v>0</v>
          </cell>
          <cell r="C224">
            <v>0</v>
          </cell>
          <cell r="D224" t="str">
            <v>S</v>
          </cell>
          <cell r="F224">
            <v>0</v>
          </cell>
          <cell r="J224">
            <v>0</v>
          </cell>
        </row>
        <row r="225">
          <cell r="A225" t="str">
            <v>Pipeline</v>
          </cell>
          <cell r="B225">
            <v>0</v>
          </cell>
          <cell r="C225">
            <v>0</v>
          </cell>
          <cell r="D225" t="str">
            <v>S</v>
          </cell>
          <cell r="F225">
            <v>0</v>
          </cell>
          <cell r="J225">
            <v>0</v>
          </cell>
        </row>
        <row r="226">
          <cell r="A226" t="str">
            <v>Pipeline</v>
          </cell>
          <cell r="B226">
            <v>0</v>
          </cell>
          <cell r="C226">
            <v>0</v>
          </cell>
          <cell r="D226" t="str">
            <v>S</v>
          </cell>
          <cell r="F226">
            <v>0</v>
          </cell>
          <cell r="J226">
            <v>0</v>
          </cell>
        </row>
        <row r="227">
          <cell r="A227" t="str">
            <v>Pipeline</v>
          </cell>
          <cell r="B227">
            <v>0</v>
          </cell>
          <cell r="C227">
            <v>0</v>
          </cell>
          <cell r="D227" t="str">
            <v>S</v>
          </cell>
          <cell r="F227">
            <v>0</v>
          </cell>
          <cell r="J227">
            <v>0</v>
          </cell>
        </row>
        <row r="228">
          <cell r="A228" t="str">
            <v>Pipeline</v>
          </cell>
          <cell r="B228">
            <v>0</v>
          </cell>
          <cell r="C228">
            <v>0</v>
          </cell>
          <cell r="D228" t="str">
            <v>S</v>
          </cell>
          <cell r="F228">
            <v>0</v>
          </cell>
          <cell r="J228">
            <v>0</v>
          </cell>
        </row>
        <row r="229">
          <cell r="A229" t="str">
            <v>Pipeline</v>
          </cell>
          <cell r="B229">
            <v>0</v>
          </cell>
          <cell r="C229">
            <v>0</v>
          </cell>
          <cell r="D229" t="str">
            <v>S</v>
          </cell>
          <cell r="F229">
            <v>0</v>
          </cell>
          <cell r="J229">
            <v>0</v>
          </cell>
        </row>
        <row r="230">
          <cell r="A230" t="str">
            <v>Pipeline</v>
          </cell>
          <cell r="B230">
            <v>0</v>
          </cell>
          <cell r="C230">
            <v>0</v>
          </cell>
          <cell r="D230" t="str">
            <v>S</v>
          </cell>
          <cell r="F230">
            <v>0</v>
          </cell>
          <cell r="J230">
            <v>0</v>
          </cell>
        </row>
        <row r="231">
          <cell r="A231" t="str">
            <v>Pipeline</v>
          </cell>
          <cell r="B231">
            <v>0</v>
          </cell>
          <cell r="C231">
            <v>0</v>
          </cell>
          <cell r="D231" t="str">
            <v>S</v>
          </cell>
          <cell r="F231">
            <v>0</v>
          </cell>
          <cell r="J231">
            <v>0</v>
          </cell>
        </row>
        <row r="232">
          <cell r="A232" t="str">
            <v>Pipeline</v>
          </cell>
          <cell r="B232">
            <v>0</v>
          </cell>
          <cell r="C232">
            <v>0</v>
          </cell>
          <cell r="D232" t="str">
            <v>S</v>
          </cell>
          <cell r="F232">
            <v>0</v>
          </cell>
          <cell r="J232">
            <v>0</v>
          </cell>
        </row>
        <row r="233">
          <cell r="A233" t="str">
            <v>Pipeline</v>
          </cell>
          <cell r="B233">
            <v>0</v>
          </cell>
          <cell r="C233">
            <v>0</v>
          </cell>
          <cell r="D233" t="str">
            <v>S</v>
          </cell>
          <cell r="F233">
            <v>0</v>
          </cell>
          <cell r="J233">
            <v>0</v>
          </cell>
        </row>
        <row r="234">
          <cell r="A234" t="str">
            <v>Pipeline</v>
          </cell>
          <cell r="B234">
            <v>0</v>
          </cell>
          <cell r="C234">
            <v>0</v>
          </cell>
          <cell r="D234" t="str">
            <v>S</v>
          </cell>
          <cell r="F234">
            <v>0</v>
          </cell>
          <cell r="J234">
            <v>0</v>
          </cell>
        </row>
        <row r="235">
          <cell r="A235" t="str">
            <v>Pipeline</v>
          </cell>
          <cell r="B235">
            <v>0</v>
          </cell>
          <cell r="C235">
            <v>0</v>
          </cell>
          <cell r="D235" t="str">
            <v>S</v>
          </cell>
          <cell r="F235">
            <v>0</v>
          </cell>
          <cell r="J235">
            <v>0</v>
          </cell>
        </row>
        <row r="236">
          <cell r="A236" t="str">
            <v>Pipeline</v>
          </cell>
          <cell r="B236">
            <v>0</v>
          </cell>
          <cell r="C236">
            <v>0</v>
          </cell>
          <cell r="D236" t="str">
            <v>S</v>
          </cell>
          <cell r="F236">
            <v>0</v>
          </cell>
          <cell r="J236">
            <v>0</v>
          </cell>
        </row>
        <row r="237">
          <cell r="A237" t="str">
            <v>Pipeline</v>
          </cell>
          <cell r="B237">
            <v>0</v>
          </cell>
          <cell r="C237">
            <v>0</v>
          </cell>
          <cell r="D237" t="str">
            <v>S</v>
          </cell>
          <cell r="F237">
            <v>0</v>
          </cell>
          <cell r="J237">
            <v>0</v>
          </cell>
        </row>
        <row r="238">
          <cell r="A238" t="str">
            <v>Pipeline</v>
          </cell>
          <cell r="B238">
            <v>0</v>
          </cell>
          <cell r="C238">
            <v>0</v>
          </cell>
          <cell r="D238" t="str">
            <v>S</v>
          </cell>
          <cell r="F238">
            <v>0</v>
          </cell>
          <cell r="J238">
            <v>0</v>
          </cell>
        </row>
        <row r="239">
          <cell r="A239" t="str">
            <v>Pipeline</v>
          </cell>
          <cell r="B239">
            <v>0</v>
          </cell>
          <cell r="C239">
            <v>0</v>
          </cell>
          <cell r="D239" t="str">
            <v>S</v>
          </cell>
          <cell r="F239">
            <v>0</v>
          </cell>
          <cell r="J239">
            <v>0</v>
          </cell>
        </row>
        <row r="240">
          <cell r="A240" t="str">
            <v>Pipeline</v>
          </cell>
          <cell r="B240">
            <v>0</v>
          </cell>
          <cell r="C240">
            <v>0</v>
          </cell>
          <cell r="D240" t="str">
            <v>S</v>
          </cell>
          <cell r="F240">
            <v>0</v>
          </cell>
          <cell r="J240">
            <v>0</v>
          </cell>
        </row>
        <row r="241">
          <cell r="A241" t="str">
            <v>Pipeline</v>
          </cell>
          <cell r="B241">
            <v>0</v>
          </cell>
          <cell r="C241">
            <v>0</v>
          </cell>
          <cell r="D241" t="str">
            <v>S</v>
          </cell>
          <cell r="F241">
            <v>0</v>
          </cell>
          <cell r="J241">
            <v>0</v>
          </cell>
        </row>
        <row r="242">
          <cell r="A242" t="str">
            <v>Pipeline</v>
          </cell>
          <cell r="B242">
            <v>0</v>
          </cell>
          <cell r="C242">
            <v>0</v>
          </cell>
          <cell r="D242" t="str">
            <v>S</v>
          </cell>
          <cell r="F242">
            <v>0</v>
          </cell>
          <cell r="J242">
            <v>0</v>
          </cell>
        </row>
        <row r="243">
          <cell r="A243" t="str">
            <v>Pipeline</v>
          </cell>
          <cell r="B243">
            <v>0</v>
          </cell>
          <cell r="C243">
            <v>0</v>
          </cell>
          <cell r="D243" t="str">
            <v>S</v>
          </cell>
          <cell r="F243">
            <v>0</v>
          </cell>
          <cell r="J243">
            <v>0</v>
          </cell>
        </row>
        <row r="244">
          <cell r="A244" t="str">
            <v>Pipeline</v>
          </cell>
          <cell r="B244">
            <v>0</v>
          </cell>
          <cell r="C244">
            <v>0</v>
          </cell>
          <cell r="D244" t="str">
            <v>S</v>
          </cell>
          <cell r="F244">
            <v>0</v>
          </cell>
          <cell r="J244">
            <v>0</v>
          </cell>
        </row>
        <row r="245">
          <cell r="A245" t="str">
            <v>Pipeline</v>
          </cell>
          <cell r="B245">
            <v>0</v>
          </cell>
          <cell r="C245">
            <v>0</v>
          </cell>
          <cell r="D245" t="str">
            <v>S</v>
          </cell>
          <cell r="F245">
            <v>0</v>
          </cell>
          <cell r="J245">
            <v>0</v>
          </cell>
        </row>
        <row r="246">
          <cell r="A246" t="str">
            <v>Pipeline</v>
          </cell>
          <cell r="B246">
            <v>0</v>
          </cell>
          <cell r="C246">
            <v>0</v>
          </cell>
          <cell r="D246" t="str">
            <v>S</v>
          </cell>
          <cell r="F246">
            <v>0</v>
          </cell>
          <cell r="J246">
            <v>0</v>
          </cell>
        </row>
        <row r="247">
          <cell r="A247" t="str">
            <v>Pipeline</v>
          </cell>
          <cell r="B247">
            <v>0</v>
          </cell>
          <cell r="C247">
            <v>0</v>
          </cell>
          <cell r="D247" t="str">
            <v>S</v>
          </cell>
          <cell r="F247">
            <v>0</v>
          </cell>
          <cell r="J247">
            <v>0</v>
          </cell>
        </row>
        <row r="248">
          <cell r="A248" t="str">
            <v>Pipeline</v>
          </cell>
          <cell r="B248">
            <v>0</v>
          </cell>
          <cell r="C248">
            <v>0</v>
          </cell>
          <cell r="D248" t="str">
            <v>S</v>
          </cell>
          <cell r="F248">
            <v>0</v>
          </cell>
          <cell r="J248">
            <v>0</v>
          </cell>
        </row>
        <row r="249">
          <cell r="A249" t="str">
            <v>Pipeline</v>
          </cell>
          <cell r="B249">
            <v>0</v>
          </cell>
          <cell r="C249">
            <v>0</v>
          </cell>
          <cell r="D249" t="str">
            <v>S</v>
          </cell>
          <cell r="F249">
            <v>0</v>
          </cell>
          <cell r="J249">
            <v>0</v>
          </cell>
        </row>
        <row r="250">
          <cell r="A250" t="str">
            <v>Pipeline</v>
          </cell>
          <cell r="B250">
            <v>0</v>
          </cell>
          <cell r="C250">
            <v>0</v>
          </cell>
          <cell r="D250" t="str">
            <v>S</v>
          </cell>
          <cell r="F250">
            <v>0</v>
          </cell>
          <cell r="J250">
            <v>0</v>
          </cell>
        </row>
        <row r="251">
          <cell r="A251" t="str">
            <v>Pipeline</v>
          </cell>
          <cell r="B251">
            <v>0</v>
          </cell>
          <cell r="C251">
            <v>0</v>
          </cell>
          <cell r="D251" t="str">
            <v>S</v>
          </cell>
          <cell r="F251">
            <v>0</v>
          </cell>
          <cell r="J251">
            <v>0</v>
          </cell>
        </row>
        <row r="252">
          <cell r="A252" t="str">
            <v>Pipeline</v>
          </cell>
          <cell r="B252">
            <v>0</v>
          </cell>
          <cell r="C252">
            <v>0</v>
          </cell>
          <cell r="D252" t="str">
            <v>S</v>
          </cell>
          <cell r="F252">
            <v>0</v>
          </cell>
          <cell r="J252">
            <v>0</v>
          </cell>
        </row>
        <row r="253">
          <cell r="A253" t="str">
            <v>Pipeline</v>
          </cell>
          <cell r="B253">
            <v>0</v>
          </cell>
          <cell r="C253">
            <v>0</v>
          </cell>
          <cell r="D253" t="str">
            <v>S</v>
          </cell>
          <cell r="F253">
            <v>0</v>
          </cell>
          <cell r="J253">
            <v>0</v>
          </cell>
        </row>
        <row r="254">
          <cell r="A254" t="str">
            <v>Pipeline</v>
          </cell>
          <cell r="B254">
            <v>0</v>
          </cell>
          <cell r="C254">
            <v>0</v>
          </cell>
          <cell r="D254" t="str">
            <v>S</v>
          </cell>
          <cell r="F254">
            <v>0</v>
          </cell>
          <cell r="J254">
            <v>0</v>
          </cell>
        </row>
        <row r="255">
          <cell r="A255" t="str">
            <v>Pipeline</v>
          </cell>
          <cell r="B255">
            <v>0</v>
          </cell>
          <cell r="C255">
            <v>0</v>
          </cell>
          <cell r="D255" t="str">
            <v>S</v>
          </cell>
          <cell r="F255">
            <v>0</v>
          </cell>
          <cell r="J255">
            <v>0</v>
          </cell>
        </row>
        <row r="256">
          <cell r="A256" t="str">
            <v>Pipeline</v>
          </cell>
          <cell r="B256">
            <v>0</v>
          </cell>
          <cell r="C256">
            <v>0</v>
          </cell>
          <cell r="D256" t="str">
            <v>S</v>
          </cell>
          <cell r="F256">
            <v>0</v>
          </cell>
          <cell r="J256">
            <v>0</v>
          </cell>
        </row>
        <row r="257">
          <cell r="A257" t="str">
            <v>Pipeline</v>
          </cell>
          <cell r="B257">
            <v>0</v>
          </cell>
          <cell r="C257">
            <v>0</v>
          </cell>
          <cell r="D257" t="str">
            <v>S</v>
          </cell>
          <cell r="F257">
            <v>0</v>
          </cell>
          <cell r="J257">
            <v>0</v>
          </cell>
        </row>
        <row r="258">
          <cell r="A258" t="str">
            <v>Pipeline</v>
          </cell>
          <cell r="B258">
            <v>0</v>
          </cell>
          <cell r="C258">
            <v>0</v>
          </cell>
          <cell r="D258" t="str">
            <v>S</v>
          </cell>
          <cell r="F258">
            <v>0</v>
          </cell>
          <cell r="J258">
            <v>0</v>
          </cell>
        </row>
        <row r="259">
          <cell r="A259" t="str">
            <v>Pipeline</v>
          </cell>
          <cell r="B259">
            <v>0</v>
          </cell>
          <cell r="C259">
            <v>0</v>
          </cell>
          <cell r="D259" t="str">
            <v>S</v>
          </cell>
          <cell r="F259">
            <v>0</v>
          </cell>
          <cell r="J259">
            <v>0</v>
          </cell>
        </row>
        <row r="260">
          <cell r="A260" t="str">
            <v>Pipeline</v>
          </cell>
          <cell r="B260">
            <v>0</v>
          </cell>
          <cell r="C260">
            <v>0</v>
          </cell>
          <cell r="D260" t="str">
            <v>S</v>
          </cell>
          <cell r="F260">
            <v>0</v>
          </cell>
          <cell r="J260">
            <v>0</v>
          </cell>
        </row>
        <row r="261">
          <cell r="A261" t="str">
            <v>Pipeline</v>
          </cell>
          <cell r="B261">
            <v>0</v>
          </cell>
          <cell r="C261">
            <v>0</v>
          </cell>
          <cell r="D261" t="str">
            <v>S</v>
          </cell>
          <cell r="F261">
            <v>0</v>
          </cell>
          <cell r="J261">
            <v>0</v>
          </cell>
        </row>
        <row r="262">
          <cell r="A262" t="str">
            <v>Pipeline</v>
          </cell>
          <cell r="B262">
            <v>0</v>
          </cell>
          <cell r="C262">
            <v>0</v>
          </cell>
          <cell r="D262" t="str">
            <v>S</v>
          </cell>
          <cell r="F262">
            <v>0</v>
          </cell>
          <cell r="J262">
            <v>0</v>
          </cell>
        </row>
        <row r="263">
          <cell r="A263" t="str">
            <v>Pipeline</v>
          </cell>
          <cell r="B263">
            <v>0</v>
          </cell>
          <cell r="C263">
            <v>0</v>
          </cell>
          <cell r="D263" t="str">
            <v>S</v>
          </cell>
          <cell r="F263">
            <v>0</v>
          </cell>
          <cell r="J263">
            <v>0</v>
          </cell>
        </row>
        <row r="264">
          <cell r="A264" t="str">
            <v>Pipeline</v>
          </cell>
          <cell r="B264">
            <v>0</v>
          </cell>
          <cell r="C264">
            <v>0</v>
          </cell>
          <cell r="D264" t="str">
            <v>S</v>
          </cell>
          <cell r="F264">
            <v>0</v>
          </cell>
          <cell r="J264">
            <v>0</v>
          </cell>
        </row>
        <row r="265">
          <cell r="A265" t="str">
            <v>Pipeline</v>
          </cell>
          <cell r="B265">
            <v>0</v>
          </cell>
          <cell r="C265">
            <v>0</v>
          </cell>
          <cell r="D265" t="str">
            <v>S</v>
          </cell>
          <cell r="F265">
            <v>0</v>
          </cell>
          <cell r="J265">
            <v>0</v>
          </cell>
        </row>
        <row r="266">
          <cell r="A266" t="str">
            <v>Pipeline</v>
          </cell>
          <cell r="B266">
            <v>0</v>
          </cell>
          <cell r="C266">
            <v>0</v>
          </cell>
          <cell r="D266" t="str">
            <v>S</v>
          </cell>
          <cell r="F266">
            <v>0</v>
          </cell>
          <cell r="J266">
            <v>0</v>
          </cell>
        </row>
        <row r="267">
          <cell r="A267" t="str">
            <v>Pipeline</v>
          </cell>
          <cell r="B267">
            <v>0</v>
          </cell>
          <cell r="C267">
            <v>0</v>
          </cell>
          <cell r="D267" t="str">
            <v>S</v>
          </cell>
          <cell r="F267">
            <v>0</v>
          </cell>
          <cell r="J267">
            <v>0</v>
          </cell>
        </row>
        <row r="268">
          <cell r="A268" t="str">
            <v>Pipeline</v>
          </cell>
          <cell r="B268">
            <v>0</v>
          </cell>
          <cell r="C268">
            <v>0</v>
          </cell>
          <cell r="D268" t="str">
            <v>S</v>
          </cell>
          <cell r="F268">
            <v>0</v>
          </cell>
          <cell r="J268">
            <v>0</v>
          </cell>
        </row>
        <row r="269">
          <cell r="A269" t="str">
            <v>Pipeline</v>
          </cell>
          <cell r="B269">
            <v>0</v>
          </cell>
          <cell r="C269">
            <v>0</v>
          </cell>
          <cell r="D269" t="str">
            <v>S</v>
          </cell>
          <cell r="F269">
            <v>0</v>
          </cell>
          <cell r="J269">
            <v>0</v>
          </cell>
        </row>
        <row r="270">
          <cell r="A270" t="str">
            <v>Pipeline</v>
          </cell>
          <cell r="B270">
            <v>0</v>
          </cell>
          <cell r="C270">
            <v>0</v>
          </cell>
          <cell r="D270" t="str">
            <v>S</v>
          </cell>
          <cell r="F270">
            <v>0</v>
          </cell>
          <cell r="J270">
            <v>0</v>
          </cell>
        </row>
        <row r="271">
          <cell r="A271" t="str">
            <v>Pipeline</v>
          </cell>
          <cell r="B271">
            <v>0</v>
          </cell>
          <cell r="C271">
            <v>0</v>
          </cell>
          <cell r="D271" t="str">
            <v>S</v>
          </cell>
          <cell r="F271">
            <v>0</v>
          </cell>
          <cell r="J271">
            <v>0</v>
          </cell>
        </row>
        <row r="272">
          <cell r="A272" t="str">
            <v>Pipeline</v>
          </cell>
          <cell r="B272">
            <v>0</v>
          </cell>
          <cell r="C272">
            <v>0</v>
          </cell>
          <cell r="D272" t="str">
            <v>S</v>
          </cell>
          <cell r="F272">
            <v>0</v>
          </cell>
          <cell r="J272">
            <v>0</v>
          </cell>
        </row>
        <row r="273">
          <cell r="A273" t="str">
            <v>Pipeline</v>
          </cell>
          <cell r="B273">
            <v>0</v>
          </cell>
          <cell r="C273">
            <v>0</v>
          </cell>
          <cell r="D273" t="str">
            <v>S</v>
          </cell>
          <cell r="F273">
            <v>0</v>
          </cell>
          <cell r="J273">
            <v>0</v>
          </cell>
        </row>
        <row r="274">
          <cell r="A274" t="str">
            <v>Pipeline</v>
          </cell>
          <cell r="B274">
            <v>0</v>
          </cell>
          <cell r="C274">
            <v>0</v>
          </cell>
          <cell r="D274" t="str">
            <v>S</v>
          </cell>
          <cell r="F274">
            <v>0</v>
          </cell>
          <cell r="J274">
            <v>0</v>
          </cell>
        </row>
        <row r="275">
          <cell r="A275" t="str">
            <v>Pipeline</v>
          </cell>
          <cell r="B275">
            <v>0</v>
          </cell>
          <cell r="C275">
            <v>0</v>
          </cell>
          <cell r="D275" t="str">
            <v>S</v>
          </cell>
          <cell r="F275">
            <v>0</v>
          </cell>
          <cell r="J275">
            <v>0</v>
          </cell>
        </row>
        <row r="276">
          <cell r="A276" t="str">
            <v>Pipeline</v>
          </cell>
          <cell r="B276">
            <v>0</v>
          </cell>
          <cell r="C276">
            <v>0</v>
          </cell>
          <cell r="D276" t="str">
            <v>S</v>
          </cell>
          <cell r="F276">
            <v>0</v>
          </cell>
          <cell r="J276">
            <v>0</v>
          </cell>
        </row>
        <row r="277">
          <cell r="A277" t="str">
            <v>Pipeline</v>
          </cell>
          <cell r="B277">
            <v>0</v>
          </cell>
          <cell r="C277">
            <v>0</v>
          </cell>
          <cell r="D277" t="str">
            <v>S</v>
          </cell>
          <cell r="F277">
            <v>0</v>
          </cell>
          <cell r="J277">
            <v>0</v>
          </cell>
        </row>
        <row r="278">
          <cell r="A278" t="str">
            <v>Pipeline</v>
          </cell>
          <cell r="B278">
            <v>0</v>
          </cell>
          <cell r="C278">
            <v>0</v>
          </cell>
          <cell r="D278" t="str">
            <v>S</v>
          </cell>
          <cell r="F278">
            <v>0</v>
          </cell>
          <cell r="J278">
            <v>0</v>
          </cell>
        </row>
        <row r="279">
          <cell r="A279" t="str">
            <v>Pipeline</v>
          </cell>
          <cell r="B279">
            <v>0</v>
          </cell>
          <cell r="C279">
            <v>0</v>
          </cell>
          <cell r="D279" t="str">
            <v>S</v>
          </cell>
          <cell r="F279">
            <v>0</v>
          </cell>
          <cell r="J279">
            <v>0</v>
          </cell>
        </row>
        <row r="280">
          <cell r="A280" t="str">
            <v>Pipeline</v>
          </cell>
          <cell r="B280">
            <v>0</v>
          </cell>
          <cell r="C280">
            <v>0</v>
          </cell>
          <cell r="D280" t="str">
            <v>S</v>
          </cell>
          <cell r="F280">
            <v>0</v>
          </cell>
          <cell r="J280">
            <v>0</v>
          </cell>
        </row>
        <row r="281">
          <cell r="A281" t="str">
            <v>Pipeline</v>
          </cell>
          <cell r="B281">
            <v>0</v>
          </cell>
          <cell r="C281">
            <v>0</v>
          </cell>
          <cell r="D281" t="str">
            <v>S</v>
          </cell>
          <cell r="F281">
            <v>0</v>
          </cell>
          <cell r="J281">
            <v>0</v>
          </cell>
        </row>
        <row r="282">
          <cell r="A282" t="str">
            <v>Pipeline</v>
          </cell>
          <cell r="B282">
            <v>0</v>
          </cell>
          <cell r="C282">
            <v>0</v>
          </cell>
          <cell r="D282" t="str">
            <v>S</v>
          </cell>
          <cell r="F282">
            <v>0</v>
          </cell>
          <cell r="J282">
            <v>0</v>
          </cell>
        </row>
        <row r="283">
          <cell r="A283" t="str">
            <v>Pipeline</v>
          </cell>
          <cell r="B283">
            <v>0</v>
          </cell>
          <cell r="C283">
            <v>0</v>
          </cell>
          <cell r="D283" t="str">
            <v>S</v>
          </cell>
          <cell r="F283">
            <v>0</v>
          </cell>
          <cell r="J283">
            <v>0</v>
          </cell>
        </row>
        <row r="284">
          <cell r="A284" t="str">
            <v>Pipeline</v>
          </cell>
          <cell r="B284">
            <v>0</v>
          </cell>
          <cell r="C284">
            <v>0</v>
          </cell>
          <cell r="D284" t="str">
            <v>S</v>
          </cell>
          <cell r="F284">
            <v>0</v>
          </cell>
          <cell r="J284">
            <v>0</v>
          </cell>
        </row>
        <row r="285">
          <cell r="A285" t="str">
            <v>Pipeline</v>
          </cell>
          <cell r="B285">
            <v>0</v>
          </cell>
          <cell r="C285">
            <v>0</v>
          </cell>
          <cell r="D285" t="str">
            <v>S</v>
          </cell>
          <cell r="F285">
            <v>0</v>
          </cell>
          <cell r="J285">
            <v>0</v>
          </cell>
        </row>
        <row r="286">
          <cell r="A286" t="str">
            <v>Pipeline</v>
          </cell>
          <cell r="B286">
            <v>0</v>
          </cell>
          <cell r="C286">
            <v>0</v>
          </cell>
          <cell r="D286" t="str">
            <v>S</v>
          </cell>
          <cell r="F286">
            <v>0</v>
          </cell>
          <cell r="J286">
            <v>0</v>
          </cell>
        </row>
        <row r="287">
          <cell r="A287" t="str">
            <v>Pipeline</v>
          </cell>
          <cell r="B287">
            <v>0</v>
          </cell>
          <cell r="C287">
            <v>0</v>
          </cell>
          <cell r="D287" t="str">
            <v>S</v>
          </cell>
          <cell r="F287">
            <v>0</v>
          </cell>
          <cell r="J287">
            <v>0</v>
          </cell>
        </row>
        <row r="288">
          <cell r="A288" t="str">
            <v>Pipeline</v>
          </cell>
          <cell r="B288">
            <v>0</v>
          </cell>
          <cell r="C288">
            <v>0</v>
          </cell>
          <cell r="D288" t="str">
            <v>S</v>
          </cell>
          <cell r="F288">
            <v>0</v>
          </cell>
          <cell r="J288">
            <v>0</v>
          </cell>
        </row>
        <row r="289">
          <cell r="A289" t="str">
            <v>Pipeline</v>
          </cell>
          <cell r="B289">
            <v>0</v>
          </cell>
          <cell r="C289">
            <v>0</v>
          </cell>
          <cell r="D289" t="str">
            <v>S</v>
          </cell>
          <cell r="F289">
            <v>0</v>
          </cell>
          <cell r="J289">
            <v>0</v>
          </cell>
        </row>
        <row r="290">
          <cell r="A290" t="str">
            <v>Pipeline</v>
          </cell>
          <cell r="B290">
            <v>0</v>
          </cell>
          <cell r="C290">
            <v>0</v>
          </cell>
          <cell r="D290" t="str">
            <v>S</v>
          </cell>
          <cell r="F290">
            <v>0</v>
          </cell>
          <cell r="J290">
            <v>0</v>
          </cell>
        </row>
        <row r="291">
          <cell r="A291" t="str">
            <v>Pipeline</v>
          </cell>
          <cell r="B291">
            <v>0</v>
          </cell>
          <cell r="C291">
            <v>0</v>
          </cell>
          <cell r="D291" t="str">
            <v>S</v>
          </cell>
          <cell r="F291">
            <v>0</v>
          </cell>
          <cell r="J291">
            <v>0</v>
          </cell>
        </row>
        <row r="292">
          <cell r="A292" t="str">
            <v>Pipeline</v>
          </cell>
          <cell r="B292">
            <v>0</v>
          </cell>
          <cell r="C292">
            <v>0</v>
          </cell>
          <cell r="D292" t="str">
            <v>S</v>
          </cell>
          <cell r="F292">
            <v>0</v>
          </cell>
          <cell r="J292">
            <v>0</v>
          </cell>
        </row>
        <row r="293">
          <cell r="A293" t="str">
            <v>Pipeline</v>
          </cell>
          <cell r="B293">
            <v>0</v>
          </cell>
          <cell r="C293">
            <v>0</v>
          </cell>
          <cell r="D293" t="str">
            <v>S</v>
          </cell>
          <cell r="F293">
            <v>0</v>
          </cell>
          <cell r="J293">
            <v>0</v>
          </cell>
        </row>
        <row r="294">
          <cell r="A294" t="str">
            <v>Pipeline</v>
          </cell>
          <cell r="B294">
            <v>0</v>
          </cell>
          <cell r="C294">
            <v>0</v>
          </cell>
          <cell r="D294" t="str">
            <v>S</v>
          </cell>
          <cell r="F294">
            <v>0</v>
          </cell>
          <cell r="J294">
            <v>0</v>
          </cell>
        </row>
        <row r="295">
          <cell r="A295" t="str">
            <v>Pipeline</v>
          </cell>
          <cell r="B295">
            <v>0</v>
          </cell>
          <cell r="C295">
            <v>0</v>
          </cell>
          <cell r="D295" t="str">
            <v>S</v>
          </cell>
          <cell r="F295">
            <v>0</v>
          </cell>
          <cell r="J295">
            <v>0</v>
          </cell>
        </row>
        <row r="296">
          <cell r="A296" t="str">
            <v>Pipeline</v>
          </cell>
          <cell r="B296">
            <v>0</v>
          </cell>
          <cell r="C296">
            <v>0</v>
          </cell>
          <cell r="D296" t="str">
            <v>S</v>
          </cell>
          <cell r="F296">
            <v>0</v>
          </cell>
          <cell r="J296">
            <v>0</v>
          </cell>
        </row>
        <row r="297">
          <cell r="A297" t="str">
            <v>Pipeline</v>
          </cell>
          <cell r="B297">
            <v>0</v>
          </cell>
          <cell r="C297">
            <v>0</v>
          </cell>
          <cell r="D297" t="str">
            <v>S</v>
          </cell>
          <cell r="F297">
            <v>0</v>
          </cell>
          <cell r="J297">
            <v>0</v>
          </cell>
        </row>
        <row r="298">
          <cell r="A298" t="str">
            <v>Pipeline</v>
          </cell>
          <cell r="B298">
            <v>0</v>
          </cell>
          <cell r="C298">
            <v>0</v>
          </cell>
          <cell r="D298" t="str">
            <v>S</v>
          </cell>
          <cell r="F298">
            <v>0</v>
          </cell>
          <cell r="J298">
            <v>0</v>
          </cell>
        </row>
        <row r="299">
          <cell r="A299" t="str">
            <v>Pipeline</v>
          </cell>
          <cell r="B299">
            <v>0</v>
          </cell>
          <cell r="C299">
            <v>0</v>
          </cell>
          <cell r="D299" t="str">
            <v>S</v>
          </cell>
          <cell r="F299">
            <v>0</v>
          </cell>
          <cell r="J299">
            <v>0</v>
          </cell>
        </row>
        <row r="300">
          <cell r="A300" t="str">
            <v>Pipeline</v>
          </cell>
          <cell r="B300">
            <v>0</v>
          </cell>
          <cell r="C300">
            <v>0</v>
          </cell>
          <cell r="D300" t="str">
            <v>S</v>
          </cell>
          <cell r="F300">
            <v>0</v>
          </cell>
          <cell r="J300">
            <v>0</v>
          </cell>
        </row>
        <row r="301">
          <cell r="A301" t="str">
            <v>Pipeline</v>
          </cell>
          <cell r="B301">
            <v>0</v>
          </cell>
          <cell r="C301">
            <v>0</v>
          </cell>
          <cell r="D301" t="str">
            <v>S</v>
          </cell>
          <cell r="F301">
            <v>0</v>
          </cell>
          <cell r="J301">
            <v>0</v>
          </cell>
        </row>
        <row r="302">
          <cell r="A302" t="str">
            <v>Pipeline</v>
          </cell>
          <cell r="B302">
            <v>0</v>
          </cell>
          <cell r="C302">
            <v>0</v>
          </cell>
          <cell r="D302" t="str">
            <v>S</v>
          </cell>
          <cell r="F302">
            <v>0</v>
          </cell>
          <cell r="J302">
            <v>0</v>
          </cell>
        </row>
        <row r="303">
          <cell r="A303" t="str">
            <v>Pipeline</v>
          </cell>
          <cell r="B303">
            <v>0</v>
          </cell>
          <cell r="C303">
            <v>0</v>
          </cell>
          <cell r="D303" t="str">
            <v>S</v>
          </cell>
          <cell r="F303">
            <v>0</v>
          </cell>
          <cell r="J303">
            <v>0</v>
          </cell>
        </row>
        <row r="304">
          <cell r="A304" t="str">
            <v>Pipeline</v>
          </cell>
          <cell r="B304">
            <v>0</v>
          </cell>
          <cell r="C304">
            <v>0</v>
          </cell>
          <cell r="D304" t="str">
            <v>S</v>
          </cell>
          <cell r="F304">
            <v>0</v>
          </cell>
          <cell r="J304">
            <v>0</v>
          </cell>
        </row>
        <row r="305">
          <cell r="A305" t="str">
            <v>Pipeline</v>
          </cell>
          <cell r="B305">
            <v>0</v>
          </cell>
          <cell r="C305">
            <v>0</v>
          </cell>
          <cell r="D305" t="str">
            <v>S</v>
          </cell>
          <cell r="F305">
            <v>0</v>
          </cell>
          <cell r="J305">
            <v>0</v>
          </cell>
        </row>
        <row r="306">
          <cell r="A306" t="str">
            <v>Pipeline</v>
          </cell>
          <cell r="B306">
            <v>0</v>
          </cell>
          <cell r="C306">
            <v>0</v>
          </cell>
          <cell r="D306" t="str">
            <v>S</v>
          </cell>
          <cell r="F306">
            <v>0</v>
          </cell>
          <cell r="J306">
            <v>0</v>
          </cell>
        </row>
        <row r="307">
          <cell r="A307" t="str">
            <v>Pipeline</v>
          </cell>
          <cell r="B307">
            <v>0</v>
          </cell>
          <cell r="C307">
            <v>0</v>
          </cell>
          <cell r="D307" t="str">
            <v>S</v>
          </cell>
          <cell r="F307">
            <v>0</v>
          </cell>
          <cell r="J307">
            <v>0</v>
          </cell>
        </row>
        <row r="308">
          <cell r="A308" t="str">
            <v>Pipeline</v>
          </cell>
          <cell r="B308">
            <v>0</v>
          </cell>
          <cell r="C308">
            <v>0</v>
          </cell>
          <cell r="D308" t="str">
            <v>S</v>
          </cell>
          <cell r="F308">
            <v>0</v>
          </cell>
          <cell r="J308">
            <v>0</v>
          </cell>
        </row>
        <row r="309">
          <cell r="A309" t="str">
            <v>Pipeline</v>
          </cell>
          <cell r="B309">
            <v>0</v>
          </cell>
          <cell r="C309">
            <v>0</v>
          </cell>
          <cell r="D309" t="str">
            <v>S</v>
          </cell>
          <cell r="F309">
            <v>0</v>
          </cell>
          <cell r="J309">
            <v>0</v>
          </cell>
        </row>
        <row r="310">
          <cell r="A310" t="str">
            <v>Pipeline</v>
          </cell>
          <cell r="B310">
            <v>0</v>
          </cell>
          <cell r="C310">
            <v>0</v>
          </cell>
          <cell r="D310" t="str">
            <v>S</v>
          </cell>
          <cell r="F310">
            <v>0</v>
          </cell>
          <cell r="J310">
            <v>0</v>
          </cell>
        </row>
        <row r="311">
          <cell r="A311" t="str">
            <v>Pipeline</v>
          </cell>
          <cell r="B311">
            <v>0</v>
          </cell>
          <cell r="C311">
            <v>0</v>
          </cell>
          <cell r="D311" t="str">
            <v>S</v>
          </cell>
          <cell r="F311">
            <v>0</v>
          </cell>
          <cell r="J311">
            <v>0</v>
          </cell>
        </row>
        <row r="312">
          <cell r="A312" t="str">
            <v>Pipeline</v>
          </cell>
          <cell r="B312">
            <v>0</v>
          </cell>
          <cell r="C312">
            <v>0</v>
          </cell>
          <cell r="D312" t="str">
            <v>S</v>
          </cell>
          <cell r="F312">
            <v>0</v>
          </cell>
          <cell r="J312">
            <v>0</v>
          </cell>
        </row>
        <row r="313">
          <cell r="A313" t="str">
            <v>Pipeline</v>
          </cell>
          <cell r="B313">
            <v>0</v>
          </cell>
          <cell r="C313">
            <v>0</v>
          </cell>
          <cell r="D313" t="str">
            <v>S</v>
          </cell>
          <cell r="F313">
            <v>0</v>
          </cell>
          <cell r="J313">
            <v>0</v>
          </cell>
        </row>
        <row r="314">
          <cell r="A314" t="str">
            <v>Pipeline</v>
          </cell>
          <cell r="B314">
            <v>0</v>
          </cell>
          <cell r="C314">
            <v>0</v>
          </cell>
          <cell r="D314" t="str">
            <v>S</v>
          </cell>
          <cell r="F314">
            <v>0</v>
          </cell>
          <cell r="J314">
            <v>0</v>
          </cell>
        </row>
        <row r="315">
          <cell r="A315" t="str">
            <v>Pipeline</v>
          </cell>
          <cell r="B315">
            <v>0</v>
          </cell>
          <cell r="C315">
            <v>0</v>
          </cell>
          <cell r="D315" t="str">
            <v>S</v>
          </cell>
          <cell r="F315">
            <v>0</v>
          </cell>
          <cell r="J315">
            <v>0</v>
          </cell>
        </row>
        <row r="316">
          <cell r="A316" t="str">
            <v>Pipeline</v>
          </cell>
          <cell r="B316">
            <v>0</v>
          </cell>
          <cell r="C316">
            <v>0</v>
          </cell>
          <cell r="D316" t="str">
            <v>S</v>
          </cell>
          <cell r="F316">
            <v>0</v>
          </cell>
          <cell r="J316">
            <v>0</v>
          </cell>
        </row>
        <row r="317">
          <cell r="A317" t="str">
            <v>Pipeline</v>
          </cell>
          <cell r="B317">
            <v>0</v>
          </cell>
          <cell r="C317">
            <v>0</v>
          </cell>
          <cell r="D317" t="str">
            <v>S</v>
          </cell>
          <cell r="F317">
            <v>0</v>
          </cell>
          <cell r="J317">
            <v>0</v>
          </cell>
        </row>
        <row r="318">
          <cell r="A318" t="str">
            <v>Pipeline</v>
          </cell>
          <cell r="B318">
            <v>0</v>
          </cell>
          <cell r="C318">
            <v>0</v>
          </cell>
          <cell r="D318" t="str">
            <v>S</v>
          </cell>
          <cell r="F318">
            <v>0</v>
          </cell>
          <cell r="J318">
            <v>0</v>
          </cell>
        </row>
        <row r="319">
          <cell r="A319" t="str">
            <v>Pipeline</v>
          </cell>
          <cell r="B319">
            <v>0</v>
          </cell>
          <cell r="C319">
            <v>0</v>
          </cell>
          <cell r="D319" t="str">
            <v>S</v>
          </cell>
          <cell r="F319">
            <v>0</v>
          </cell>
          <cell r="J319">
            <v>0</v>
          </cell>
        </row>
        <row r="320">
          <cell r="A320" t="str">
            <v>Pipeline</v>
          </cell>
          <cell r="B320">
            <v>0</v>
          </cell>
          <cell r="C320">
            <v>0</v>
          </cell>
          <cell r="D320" t="str">
            <v>S</v>
          </cell>
          <cell r="F320">
            <v>0</v>
          </cell>
          <cell r="J320">
            <v>0</v>
          </cell>
        </row>
        <row r="321">
          <cell r="A321" t="str">
            <v>Pipeline</v>
          </cell>
          <cell r="B321">
            <v>0</v>
          </cell>
          <cell r="C321">
            <v>0</v>
          </cell>
          <cell r="D321" t="str">
            <v>S</v>
          </cell>
          <cell r="F321">
            <v>0</v>
          </cell>
          <cell r="J321">
            <v>0</v>
          </cell>
        </row>
        <row r="322">
          <cell r="A322" t="str">
            <v>Pipeline</v>
          </cell>
          <cell r="B322">
            <v>0</v>
          </cell>
          <cell r="C322">
            <v>0</v>
          </cell>
          <cell r="D322" t="str">
            <v>S</v>
          </cell>
          <cell r="F322">
            <v>0</v>
          </cell>
          <cell r="J322">
            <v>0</v>
          </cell>
        </row>
        <row r="323">
          <cell r="A323" t="str">
            <v>Pipeline</v>
          </cell>
          <cell r="B323">
            <v>0</v>
          </cell>
          <cell r="C323">
            <v>0</v>
          </cell>
          <cell r="D323" t="str">
            <v>S</v>
          </cell>
          <cell r="F323">
            <v>0</v>
          </cell>
          <cell r="J323">
            <v>0</v>
          </cell>
        </row>
        <row r="324">
          <cell r="A324" t="str">
            <v>Pipeline</v>
          </cell>
          <cell r="B324">
            <v>0</v>
          </cell>
          <cell r="C324">
            <v>0</v>
          </cell>
          <cell r="D324" t="str">
            <v>S</v>
          </cell>
          <cell r="F324">
            <v>0</v>
          </cell>
          <cell r="J324">
            <v>0</v>
          </cell>
        </row>
        <row r="325">
          <cell r="A325" t="str">
            <v>Pipeline</v>
          </cell>
          <cell r="B325">
            <v>0</v>
          </cell>
          <cell r="C325">
            <v>0</v>
          </cell>
          <cell r="D325" t="str">
            <v>S</v>
          </cell>
          <cell r="F325">
            <v>0</v>
          </cell>
          <cell r="J325">
            <v>0</v>
          </cell>
        </row>
        <row r="326">
          <cell r="A326" t="str">
            <v>Pipeline</v>
          </cell>
          <cell r="B326">
            <v>0</v>
          </cell>
          <cell r="C326">
            <v>0</v>
          </cell>
          <cell r="D326" t="str">
            <v>S</v>
          </cell>
          <cell r="F326">
            <v>0</v>
          </cell>
          <cell r="J326">
            <v>0</v>
          </cell>
        </row>
        <row r="327">
          <cell r="A327" t="str">
            <v>Pipeline</v>
          </cell>
          <cell r="B327">
            <v>0</v>
          </cell>
          <cell r="C327">
            <v>0</v>
          </cell>
          <cell r="D327" t="str">
            <v>S</v>
          </cell>
          <cell r="F327">
            <v>0</v>
          </cell>
          <cell r="J327">
            <v>0</v>
          </cell>
        </row>
        <row r="328">
          <cell r="A328" t="str">
            <v>Pipeline</v>
          </cell>
          <cell r="B328">
            <v>0</v>
          </cell>
          <cell r="C328">
            <v>0</v>
          </cell>
          <cell r="D328" t="str">
            <v>S</v>
          </cell>
          <cell r="F328">
            <v>0</v>
          </cell>
          <cell r="J328">
            <v>0</v>
          </cell>
        </row>
        <row r="329">
          <cell r="A329" t="str">
            <v>Pipeline</v>
          </cell>
          <cell r="B329">
            <v>0</v>
          </cell>
          <cell r="C329">
            <v>0</v>
          </cell>
          <cell r="D329" t="str">
            <v>S</v>
          </cell>
          <cell r="F329">
            <v>0</v>
          </cell>
          <cell r="J329">
            <v>0</v>
          </cell>
        </row>
        <row r="330">
          <cell r="A330" t="str">
            <v>Pipeline</v>
          </cell>
          <cell r="B330">
            <v>0</v>
          </cell>
          <cell r="C330">
            <v>0</v>
          </cell>
          <cell r="D330" t="str">
            <v>S</v>
          </cell>
          <cell r="F330">
            <v>0</v>
          </cell>
          <cell r="J330">
            <v>0</v>
          </cell>
        </row>
        <row r="331">
          <cell r="A331" t="str">
            <v>Pipeline</v>
          </cell>
          <cell r="B331">
            <v>0</v>
          </cell>
          <cell r="C331">
            <v>0</v>
          </cell>
          <cell r="D331" t="str">
            <v>S</v>
          </cell>
          <cell r="F331">
            <v>0</v>
          </cell>
          <cell r="J331">
            <v>0</v>
          </cell>
        </row>
        <row r="332">
          <cell r="A332" t="str">
            <v>Pipeline</v>
          </cell>
          <cell r="B332">
            <v>0</v>
          </cell>
          <cell r="C332">
            <v>0</v>
          </cell>
          <cell r="D332" t="str">
            <v>S</v>
          </cell>
          <cell r="F332">
            <v>0</v>
          </cell>
          <cell r="J332">
            <v>0</v>
          </cell>
        </row>
        <row r="333">
          <cell r="A333" t="str">
            <v>Pipeline</v>
          </cell>
          <cell r="B333">
            <v>0</v>
          </cell>
          <cell r="C333">
            <v>0</v>
          </cell>
          <cell r="D333" t="str">
            <v>S</v>
          </cell>
          <cell r="F333">
            <v>0</v>
          </cell>
          <cell r="J333">
            <v>0</v>
          </cell>
        </row>
        <row r="334">
          <cell r="A334" t="str">
            <v>Pipeline</v>
          </cell>
          <cell r="B334">
            <v>0</v>
          </cell>
          <cell r="C334">
            <v>0</v>
          </cell>
          <cell r="D334" t="str">
            <v>S</v>
          </cell>
          <cell r="F334">
            <v>0</v>
          </cell>
          <cell r="J334">
            <v>0</v>
          </cell>
        </row>
        <row r="335">
          <cell r="A335" t="str">
            <v>Pipeline</v>
          </cell>
          <cell r="B335">
            <v>0</v>
          </cell>
          <cell r="C335">
            <v>0</v>
          </cell>
          <cell r="D335" t="str">
            <v>S</v>
          </cell>
          <cell r="F335">
            <v>0</v>
          </cell>
          <cell r="J335">
            <v>0</v>
          </cell>
        </row>
        <row r="336">
          <cell r="A336" t="str">
            <v>Pipeline</v>
          </cell>
          <cell r="B336">
            <v>0</v>
          </cell>
          <cell r="C336">
            <v>0</v>
          </cell>
          <cell r="D336" t="str">
            <v>S</v>
          </cell>
          <cell r="F336">
            <v>0</v>
          </cell>
          <cell r="J336">
            <v>0</v>
          </cell>
        </row>
        <row r="337">
          <cell r="A337" t="str">
            <v>Pipeline</v>
          </cell>
          <cell r="B337">
            <v>0</v>
          </cell>
          <cell r="C337">
            <v>0</v>
          </cell>
          <cell r="D337" t="str">
            <v>S</v>
          </cell>
          <cell r="F337">
            <v>0</v>
          </cell>
          <cell r="J337">
            <v>0</v>
          </cell>
        </row>
        <row r="338">
          <cell r="A338" t="str">
            <v>Pipeline</v>
          </cell>
          <cell r="B338">
            <v>0</v>
          </cell>
          <cell r="C338">
            <v>0</v>
          </cell>
          <cell r="D338" t="str">
            <v>S</v>
          </cell>
          <cell r="F338">
            <v>0</v>
          </cell>
          <cell r="J338">
            <v>0</v>
          </cell>
        </row>
        <row r="339">
          <cell r="A339" t="str">
            <v>Pipeline</v>
          </cell>
          <cell r="B339">
            <v>0</v>
          </cell>
          <cell r="C339">
            <v>0</v>
          </cell>
          <cell r="D339" t="str">
            <v>S</v>
          </cell>
          <cell r="F339">
            <v>0</v>
          </cell>
          <cell r="J339">
            <v>0</v>
          </cell>
        </row>
        <row r="340">
          <cell r="A340" t="str">
            <v>Pipeline</v>
          </cell>
          <cell r="B340">
            <v>0</v>
          </cell>
          <cell r="C340">
            <v>0</v>
          </cell>
          <cell r="D340" t="str">
            <v>S</v>
          </cell>
          <cell r="F340">
            <v>0</v>
          </cell>
          <cell r="J340">
            <v>0</v>
          </cell>
        </row>
        <row r="341">
          <cell r="A341" t="str">
            <v>Pipeline</v>
          </cell>
          <cell r="B341">
            <v>0</v>
          </cell>
          <cell r="C341">
            <v>0</v>
          </cell>
          <cell r="D341" t="str">
            <v>S</v>
          </cell>
          <cell r="F341">
            <v>0</v>
          </cell>
          <cell r="J341">
            <v>0</v>
          </cell>
        </row>
        <row r="342">
          <cell r="A342" t="str">
            <v>Pipeline</v>
          </cell>
          <cell r="B342">
            <v>0</v>
          </cell>
          <cell r="C342">
            <v>0</v>
          </cell>
          <cell r="D342" t="str">
            <v>S</v>
          </cell>
          <cell r="F342">
            <v>0</v>
          </cell>
          <cell r="J342">
            <v>0</v>
          </cell>
        </row>
        <row r="343">
          <cell r="A343" t="str">
            <v>Pipeline</v>
          </cell>
          <cell r="B343">
            <v>0</v>
          </cell>
          <cell r="C343">
            <v>0</v>
          </cell>
          <cell r="D343" t="str">
            <v>S</v>
          </cell>
          <cell r="F343">
            <v>0</v>
          </cell>
          <cell r="J343">
            <v>0</v>
          </cell>
        </row>
        <row r="344">
          <cell r="A344" t="str">
            <v>Pipeline</v>
          </cell>
          <cell r="B344">
            <v>0</v>
          </cell>
          <cell r="C344">
            <v>0</v>
          </cell>
          <cell r="D344" t="str">
            <v>S</v>
          </cell>
          <cell r="F344">
            <v>0</v>
          </cell>
          <cell r="J344">
            <v>0</v>
          </cell>
        </row>
        <row r="345">
          <cell r="A345" t="str">
            <v>Pipeline</v>
          </cell>
          <cell r="B345">
            <v>0</v>
          </cell>
          <cell r="C345">
            <v>0</v>
          </cell>
          <cell r="D345" t="str">
            <v>S</v>
          </cell>
          <cell r="F345">
            <v>0</v>
          </cell>
          <cell r="J345">
            <v>0</v>
          </cell>
        </row>
        <row r="346">
          <cell r="A346" t="str">
            <v>Pipeline</v>
          </cell>
          <cell r="B346">
            <v>0</v>
          </cell>
          <cell r="C346">
            <v>0</v>
          </cell>
          <cell r="D346" t="str">
            <v>S</v>
          </cell>
          <cell r="F346">
            <v>0</v>
          </cell>
          <cell r="J346">
            <v>0</v>
          </cell>
        </row>
        <row r="347">
          <cell r="A347" t="str">
            <v>Pipeline</v>
          </cell>
          <cell r="B347">
            <v>0</v>
          </cell>
          <cell r="C347">
            <v>0</v>
          </cell>
          <cell r="D347" t="str">
            <v>S</v>
          </cell>
          <cell r="F347">
            <v>0</v>
          </cell>
          <cell r="J347">
            <v>0</v>
          </cell>
        </row>
        <row r="348">
          <cell r="A348" t="str">
            <v>Pipeline</v>
          </cell>
          <cell r="B348">
            <v>0</v>
          </cell>
          <cell r="C348">
            <v>0</v>
          </cell>
          <cell r="D348" t="str">
            <v>S</v>
          </cell>
          <cell r="F348">
            <v>0</v>
          </cell>
          <cell r="J348">
            <v>0</v>
          </cell>
        </row>
        <row r="349">
          <cell r="A349" t="str">
            <v>Pipeline</v>
          </cell>
          <cell r="B349">
            <v>0</v>
          </cell>
          <cell r="C349">
            <v>0</v>
          </cell>
          <cell r="D349" t="str">
            <v>S</v>
          </cell>
          <cell r="F349">
            <v>0</v>
          </cell>
          <cell r="J349">
            <v>0</v>
          </cell>
        </row>
        <row r="350">
          <cell r="A350" t="str">
            <v>Pipeline</v>
          </cell>
          <cell r="B350">
            <v>0</v>
          </cell>
          <cell r="C350">
            <v>0</v>
          </cell>
          <cell r="D350" t="str">
            <v>S</v>
          </cell>
          <cell r="F350">
            <v>0</v>
          </cell>
          <cell r="J350">
            <v>0</v>
          </cell>
        </row>
        <row r="351">
          <cell r="A351" t="str">
            <v>Pipeline</v>
          </cell>
          <cell r="B351">
            <v>0</v>
          </cell>
          <cell r="C351">
            <v>0</v>
          </cell>
          <cell r="D351" t="str">
            <v>S</v>
          </cell>
          <cell r="F351">
            <v>0</v>
          </cell>
          <cell r="J351">
            <v>0</v>
          </cell>
        </row>
        <row r="352">
          <cell r="A352" t="str">
            <v>Pipeline</v>
          </cell>
          <cell r="B352">
            <v>0</v>
          </cell>
          <cell r="C352">
            <v>0</v>
          </cell>
          <cell r="D352" t="str">
            <v>S</v>
          </cell>
          <cell r="F352">
            <v>0</v>
          </cell>
          <cell r="J352">
            <v>0</v>
          </cell>
        </row>
        <row r="353">
          <cell r="A353" t="str">
            <v>Pipeline</v>
          </cell>
          <cell r="B353">
            <v>0</v>
          </cell>
          <cell r="C353">
            <v>0</v>
          </cell>
          <cell r="D353" t="str">
            <v>S</v>
          </cell>
          <cell r="F353">
            <v>0</v>
          </cell>
          <cell r="J353">
            <v>0</v>
          </cell>
        </row>
        <row r="354">
          <cell r="A354" t="str">
            <v>Pipeline</v>
          </cell>
          <cell r="B354">
            <v>0</v>
          </cell>
          <cell r="C354">
            <v>0</v>
          </cell>
          <cell r="D354" t="str">
            <v>S</v>
          </cell>
          <cell r="F354">
            <v>0</v>
          </cell>
          <cell r="J354">
            <v>0</v>
          </cell>
        </row>
        <row r="355">
          <cell r="A355" t="str">
            <v>Pipeline</v>
          </cell>
          <cell r="B355">
            <v>0</v>
          </cell>
          <cell r="C355">
            <v>0</v>
          </cell>
          <cell r="D355" t="str">
            <v>S</v>
          </cell>
          <cell r="F355">
            <v>0</v>
          </cell>
          <cell r="J355">
            <v>0</v>
          </cell>
        </row>
        <row r="356">
          <cell r="A356" t="str">
            <v>Pipeline</v>
          </cell>
          <cell r="B356">
            <v>0</v>
          </cell>
          <cell r="C356">
            <v>0</v>
          </cell>
          <cell r="D356" t="str">
            <v>S</v>
          </cell>
          <cell r="F356">
            <v>0</v>
          </cell>
          <cell r="J356">
            <v>0</v>
          </cell>
        </row>
        <row r="357">
          <cell r="A357" t="str">
            <v>Pipeline</v>
          </cell>
          <cell r="B357">
            <v>0</v>
          </cell>
          <cell r="C357">
            <v>0</v>
          </cell>
          <cell r="D357" t="str">
            <v>S</v>
          </cell>
          <cell r="F357">
            <v>0</v>
          </cell>
          <cell r="J357">
            <v>0</v>
          </cell>
        </row>
        <row r="358">
          <cell r="A358" t="str">
            <v>Pipeline</v>
          </cell>
          <cell r="B358">
            <v>0</v>
          </cell>
          <cell r="C358">
            <v>0</v>
          </cell>
          <cell r="D358" t="str">
            <v>S</v>
          </cell>
          <cell r="F358">
            <v>0</v>
          </cell>
          <cell r="J358">
            <v>0</v>
          </cell>
        </row>
        <row r="359">
          <cell r="A359" t="str">
            <v>Pipeline</v>
          </cell>
          <cell r="B359">
            <v>0</v>
          </cell>
          <cell r="C359">
            <v>0</v>
          </cell>
          <cell r="D359" t="str">
            <v>S</v>
          </cell>
          <cell r="F359">
            <v>0</v>
          </cell>
          <cell r="J359">
            <v>0</v>
          </cell>
        </row>
        <row r="360">
          <cell r="A360" t="str">
            <v>Pipeline</v>
          </cell>
          <cell r="B360">
            <v>0</v>
          </cell>
          <cell r="C360">
            <v>0</v>
          </cell>
          <cell r="D360" t="str">
            <v>S</v>
          </cell>
          <cell r="F360">
            <v>0</v>
          </cell>
          <cell r="J360">
            <v>0</v>
          </cell>
        </row>
        <row r="361">
          <cell r="A361" t="str">
            <v>Pipeline</v>
          </cell>
          <cell r="B361">
            <v>0</v>
          </cell>
          <cell r="C361">
            <v>0</v>
          </cell>
          <cell r="D361" t="str">
            <v>S</v>
          </cell>
          <cell r="F361">
            <v>0</v>
          </cell>
          <cell r="J361">
            <v>0</v>
          </cell>
        </row>
        <row r="362">
          <cell r="A362" t="str">
            <v>Pipeline</v>
          </cell>
          <cell r="B362">
            <v>0</v>
          </cell>
          <cell r="C362">
            <v>0</v>
          </cell>
          <cell r="D362" t="str">
            <v>S</v>
          </cell>
          <cell r="F362">
            <v>0</v>
          </cell>
          <cell r="J362">
            <v>0</v>
          </cell>
        </row>
        <row r="363">
          <cell r="A363" t="str">
            <v>Pipeline</v>
          </cell>
          <cell r="B363">
            <v>0</v>
          </cell>
          <cell r="C363">
            <v>0</v>
          </cell>
          <cell r="D363" t="str">
            <v>S</v>
          </cell>
          <cell r="F363">
            <v>0</v>
          </cell>
          <cell r="J363">
            <v>0</v>
          </cell>
        </row>
        <row r="364">
          <cell r="A364" t="str">
            <v>Pipeline</v>
          </cell>
          <cell r="B364">
            <v>0</v>
          </cell>
          <cell r="C364">
            <v>0</v>
          </cell>
          <cell r="D364" t="str">
            <v>S</v>
          </cell>
          <cell r="F364">
            <v>0</v>
          </cell>
          <cell r="J364">
            <v>0</v>
          </cell>
        </row>
        <row r="365">
          <cell r="A365" t="str">
            <v>Pipeline</v>
          </cell>
          <cell r="B365">
            <v>0</v>
          </cell>
          <cell r="C365">
            <v>0</v>
          </cell>
          <cell r="D365" t="str">
            <v>S</v>
          </cell>
          <cell r="F365">
            <v>0</v>
          </cell>
          <cell r="J365">
            <v>0</v>
          </cell>
        </row>
        <row r="366">
          <cell r="A366" t="str">
            <v>Pipeline</v>
          </cell>
          <cell r="B366">
            <v>0</v>
          </cell>
          <cell r="C366">
            <v>0</v>
          </cell>
          <cell r="D366" t="str">
            <v>S</v>
          </cell>
          <cell r="F366">
            <v>0</v>
          </cell>
          <cell r="J366">
            <v>0</v>
          </cell>
        </row>
        <row r="367">
          <cell r="A367" t="str">
            <v>Pipeline</v>
          </cell>
          <cell r="B367">
            <v>0</v>
          </cell>
          <cell r="C367">
            <v>0</v>
          </cell>
          <cell r="D367" t="str">
            <v>S</v>
          </cell>
          <cell r="F367">
            <v>0</v>
          </cell>
          <cell r="J367">
            <v>0</v>
          </cell>
        </row>
        <row r="368">
          <cell r="A368" t="str">
            <v>Pipeline</v>
          </cell>
          <cell r="B368">
            <v>0</v>
          </cell>
          <cell r="C368">
            <v>0</v>
          </cell>
          <cell r="D368" t="str">
            <v>S</v>
          </cell>
          <cell r="F368">
            <v>0</v>
          </cell>
          <cell r="J368">
            <v>0</v>
          </cell>
        </row>
        <row r="369">
          <cell r="A369" t="str">
            <v>Pipeline</v>
          </cell>
          <cell r="B369">
            <v>0</v>
          </cell>
          <cell r="C369">
            <v>0</v>
          </cell>
          <cell r="D369" t="str">
            <v>S</v>
          </cell>
          <cell r="F369">
            <v>0</v>
          </cell>
          <cell r="J369">
            <v>0</v>
          </cell>
        </row>
        <row r="370">
          <cell r="A370" t="str">
            <v>Pipeline</v>
          </cell>
          <cell r="B370">
            <v>0</v>
          </cell>
          <cell r="C370">
            <v>0</v>
          </cell>
          <cell r="D370" t="str">
            <v>S</v>
          </cell>
          <cell r="F370">
            <v>0</v>
          </cell>
          <cell r="J370">
            <v>0</v>
          </cell>
        </row>
        <row r="371">
          <cell r="A371" t="str">
            <v>Pipeline</v>
          </cell>
          <cell r="B371">
            <v>0</v>
          </cell>
          <cell r="C371">
            <v>0</v>
          </cell>
          <cell r="D371" t="str">
            <v>S</v>
          </cell>
          <cell r="F371">
            <v>0</v>
          </cell>
          <cell r="J371">
            <v>0</v>
          </cell>
        </row>
        <row r="372">
          <cell r="A372" t="str">
            <v>Pipeline</v>
          </cell>
          <cell r="B372">
            <v>0</v>
          </cell>
          <cell r="C372">
            <v>0</v>
          </cell>
          <cell r="D372" t="str">
            <v>S</v>
          </cell>
          <cell r="F372">
            <v>0</v>
          </cell>
          <cell r="J372">
            <v>0</v>
          </cell>
        </row>
        <row r="373">
          <cell r="A373" t="str">
            <v>Pipeline</v>
          </cell>
          <cell r="B373">
            <v>0</v>
          </cell>
          <cell r="C373">
            <v>0</v>
          </cell>
          <cell r="D373" t="str">
            <v>S</v>
          </cell>
          <cell r="F373">
            <v>0</v>
          </cell>
          <cell r="J373">
            <v>0</v>
          </cell>
        </row>
        <row r="374">
          <cell r="A374" t="str">
            <v>Pipeline</v>
          </cell>
          <cell r="B374">
            <v>0</v>
          </cell>
          <cell r="C374">
            <v>0</v>
          </cell>
          <cell r="D374" t="str">
            <v>S</v>
          </cell>
          <cell r="F374">
            <v>0</v>
          </cell>
          <cell r="J374">
            <v>0</v>
          </cell>
        </row>
        <row r="375">
          <cell r="A375" t="str">
            <v>Pipeline</v>
          </cell>
          <cell r="B375">
            <v>0</v>
          </cell>
          <cell r="C375">
            <v>0</v>
          </cell>
          <cell r="D375" t="str">
            <v>S</v>
          </cell>
          <cell r="F375">
            <v>0</v>
          </cell>
          <cell r="J375">
            <v>0</v>
          </cell>
        </row>
        <row r="376">
          <cell r="A376" t="str">
            <v>Pipeline</v>
          </cell>
          <cell r="B376">
            <v>0</v>
          </cell>
          <cell r="C376">
            <v>0</v>
          </cell>
          <cell r="D376" t="str">
            <v>S</v>
          </cell>
          <cell r="F376">
            <v>0</v>
          </cell>
          <cell r="J376">
            <v>0</v>
          </cell>
        </row>
        <row r="377">
          <cell r="A377" t="str">
            <v>Pipeline</v>
          </cell>
          <cell r="B377">
            <v>0</v>
          </cell>
          <cell r="C377">
            <v>0</v>
          </cell>
          <cell r="D377" t="str">
            <v>S</v>
          </cell>
          <cell r="F377">
            <v>0</v>
          </cell>
          <cell r="J377">
            <v>0</v>
          </cell>
        </row>
        <row r="378">
          <cell r="A378" t="str">
            <v>Pipeline</v>
          </cell>
          <cell r="B378">
            <v>0</v>
          </cell>
          <cell r="C378">
            <v>0</v>
          </cell>
          <cell r="D378" t="str">
            <v>S</v>
          </cell>
          <cell r="F378">
            <v>0</v>
          </cell>
          <cell r="J378">
            <v>0</v>
          </cell>
        </row>
        <row r="379">
          <cell r="A379" t="str">
            <v>Pipeline</v>
          </cell>
          <cell r="B379">
            <v>0</v>
          </cell>
          <cell r="C379">
            <v>0</v>
          </cell>
          <cell r="D379" t="str">
            <v>S</v>
          </cell>
          <cell r="F379">
            <v>0</v>
          </cell>
          <cell r="J379">
            <v>0</v>
          </cell>
        </row>
        <row r="380">
          <cell r="A380" t="str">
            <v>Pipeline</v>
          </cell>
          <cell r="B380">
            <v>0</v>
          </cell>
          <cell r="C380">
            <v>0</v>
          </cell>
          <cell r="D380" t="str">
            <v>S</v>
          </cell>
          <cell r="F380">
            <v>0</v>
          </cell>
          <cell r="J380">
            <v>0</v>
          </cell>
        </row>
        <row r="381">
          <cell r="A381" t="str">
            <v>Pipeline</v>
          </cell>
          <cell r="B381">
            <v>0</v>
          </cell>
          <cell r="C381">
            <v>0</v>
          </cell>
          <cell r="D381" t="str">
            <v>S</v>
          </cell>
          <cell r="F381">
            <v>0</v>
          </cell>
          <cell r="J381">
            <v>0</v>
          </cell>
        </row>
        <row r="382">
          <cell r="A382" t="str">
            <v>Pipeline</v>
          </cell>
          <cell r="B382">
            <v>0</v>
          </cell>
          <cell r="C382">
            <v>0</v>
          </cell>
          <cell r="D382" t="str">
            <v>S</v>
          </cell>
          <cell r="F382">
            <v>0</v>
          </cell>
          <cell r="J382">
            <v>0</v>
          </cell>
        </row>
        <row r="383">
          <cell r="A383" t="str">
            <v>Pipeline</v>
          </cell>
          <cell r="B383">
            <v>0</v>
          </cell>
          <cell r="C383">
            <v>0</v>
          </cell>
          <cell r="D383" t="str">
            <v>S</v>
          </cell>
          <cell r="F383">
            <v>0</v>
          </cell>
          <cell r="J383">
            <v>0</v>
          </cell>
        </row>
        <row r="384">
          <cell r="A384" t="str">
            <v>Pipeline</v>
          </cell>
          <cell r="B384">
            <v>0</v>
          </cell>
          <cell r="C384">
            <v>0</v>
          </cell>
          <cell r="D384" t="str">
            <v>S</v>
          </cell>
          <cell r="F384">
            <v>0</v>
          </cell>
          <cell r="J384">
            <v>0</v>
          </cell>
        </row>
        <row r="385">
          <cell r="A385" t="str">
            <v>Pipeline</v>
          </cell>
          <cell r="B385">
            <v>0</v>
          </cell>
          <cell r="C385">
            <v>0</v>
          </cell>
          <cell r="D385" t="str">
            <v>S</v>
          </cell>
          <cell r="F385">
            <v>0</v>
          </cell>
          <cell r="J385">
            <v>0</v>
          </cell>
        </row>
        <row r="386">
          <cell r="A386" t="str">
            <v>Pipeline</v>
          </cell>
          <cell r="B386">
            <v>0</v>
          </cell>
          <cell r="C386">
            <v>0</v>
          </cell>
          <cell r="D386" t="str">
            <v>S</v>
          </cell>
          <cell r="F386">
            <v>0</v>
          </cell>
          <cell r="J386">
            <v>0</v>
          </cell>
        </row>
        <row r="387">
          <cell r="A387" t="str">
            <v>Pipeline</v>
          </cell>
          <cell r="B387">
            <v>0</v>
          </cell>
          <cell r="C387">
            <v>0</v>
          </cell>
          <cell r="D387" t="str">
            <v>S</v>
          </cell>
          <cell r="F387">
            <v>0</v>
          </cell>
          <cell r="J387">
            <v>0</v>
          </cell>
        </row>
        <row r="388">
          <cell r="A388" t="str">
            <v>Pipeline</v>
          </cell>
          <cell r="B388">
            <v>0</v>
          </cell>
          <cell r="C388">
            <v>0</v>
          </cell>
          <cell r="D388" t="str">
            <v>S</v>
          </cell>
          <cell r="F388">
            <v>0</v>
          </cell>
          <cell r="J388">
            <v>0</v>
          </cell>
        </row>
        <row r="389">
          <cell r="A389" t="str">
            <v>Pipeline</v>
          </cell>
          <cell r="B389">
            <v>0</v>
          </cell>
          <cell r="C389">
            <v>0</v>
          </cell>
          <cell r="D389" t="str">
            <v>S</v>
          </cell>
          <cell r="F389">
            <v>0</v>
          </cell>
          <cell r="J389">
            <v>0</v>
          </cell>
        </row>
        <row r="390">
          <cell r="A390" t="str">
            <v>Pipeline</v>
          </cell>
          <cell r="B390">
            <v>0</v>
          </cell>
          <cell r="C390">
            <v>0</v>
          </cell>
          <cell r="D390" t="str">
            <v>S</v>
          </cell>
          <cell r="F390">
            <v>0</v>
          </cell>
          <cell r="J390">
            <v>0</v>
          </cell>
        </row>
        <row r="391">
          <cell r="A391" t="str">
            <v>Pipeline</v>
          </cell>
          <cell r="B391">
            <v>0</v>
          </cell>
          <cell r="C391">
            <v>0</v>
          </cell>
          <cell r="D391" t="str">
            <v>S</v>
          </cell>
          <cell r="F391">
            <v>0</v>
          </cell>
          <cell r="J391">
            <v>0</v>
          </cell>
        </row>
        <row r="392">
          <cell r="A392" t="str">
            <v>Pipeline</v>
          </cell>
          <cell r="B392">
            <v>0</v>
          </cell>
          <cell r="C392">
            <v>0</v>
          </cell>
          <cell r="D392" t="str">
            <v>S</v>
          </cell>
          <cell r="F392">
            <v>0</v>
          </cell>
          <cell r="J392">
            <v>0</v>
          </cell>
        </row>
        <row r="393">
          <cell r="A393" t="str">
            <v>Pipeline</v>
          </cell>
          <cell r="B393">
            <v>0</v>
          </cell>
          <cell r="C393">
            <v>0</v>
          </cell>
          <cell r="D393" t="str">
            <v>S</v>
          </cell>
          <cell r="F393">
            <v>0</v>
          </cell>
          <cell r="J393">
            <v>0</v>
          </cell>
        </row>
        <row r="394">
          <cell r="A394" t="str">
            <v>Pipeline</v>
          </cell>
          <cell r="B394">
            <v>0</v>
          </cell>
          <cell r="C394">
            <v>0</v>
          </cell>
          <cell r="D394" t="str">
            <v>S</v>
          </cell>
          <cell r="F394">
            <v>0</v>
          </cell>
          <cell r="J394">
            <v>0</v>
          </cell>
        </row>
        <row r="395">
          <cell r="A395" t="str">
            <v>Pipeline</v>
          </cell>
          <cell r="B395">
            <v>0</v>
          </cell>
          <cell r="C395">
            <v>0</v>
          </cell>
          <cell r="D395" t="str">
            <v>S</v>
          </cell>
          <cell r="F395">
            <v>0</v>
          </cell>
          <cell r="J395">
            <v>0</v>
          </cell>
        </row>
        <row r="396">
          <cell r="A396" t="str">
            <v>Pipeline</v>
          </cell>
          <cell r="B396">
            <v>0</v>
          </cell>
          <cell r="C396">
            <v>0</v>
          </cell>
          <cell r="D396" t="str">
            <v>S</v>
          </cell>
          <cell r="F396">
            <v>0</v>
          </cell>
          <cell r="J396">
            <v>0</v>
          </cell>
        </row>
        <row r="397">
          <cell r="A397" t="str">
            <v>Pipeline</v>
          </cell>
          <cell r="B397">
            <v>0</v>
          </cell>
          <cell r="C397">
            <v>0</v>
          </cell>
          <cell r="D397" t="str">
            <v>S</v>
          </cell>
          <cell r="F397">
            <v>0</v>
          </cell>
          <cell r="J397">
            <v>0</v>
          </cell>
        </row>
        <row r="398">
          <cell r="A398" t="str">
            <v>Pipeline</v>
          </cell>
          <cell r="B398">
            <v>0</v>
          </cell>
          <cell r="C398">
            <v>0</v>
          </cell>
          <cell r="D398" t="str">
            <v>S</v>
          </cell>
          <cell r="F398">
            <v>0</v>
          </cell>
          <cell r="J398">
            <v>0</v>
          </cell>
        </row>
        <row r="399">
          <cell r="A399" t="str">
            <v>Pipeline</v>
          </cell>
          <cell r="B399">
            <v>0</v>
          </cell>
          <cell r="C399">
            <v>0</v>
          </cell>
          <cell r="D399" t="str">
            <v>S</v>
          </cell>
          <cell r="F399">
            <v>0</v>
          </cell>
          <cell r="J399">
            <v>0</v>
          </cell>
        </row>
        <row r="400">
          <cell r="A400" t="str">
            <v>Pipeline</v>
          </cell>
          <cell r="B400">
            <v>0</v>
          </cell>
          <cell r="C400">
            <v>0</v>
          </cell>
          <cell r="D400" t="str">
            <v>S</v>
          </cell>
          <cell r="F400">
            <v>0</v>
          </cell>
          <cell r="J400">
            <v>0</v>
          </cell>
        </row>
        <row r="401">
          <cell r="A401" t="str">
            <v>Pipeline</v>
          </cell>
          <cell r="B401">
            <v>0</v>
          </cell>
          <cell r="C401">
            <v>0</v>
          </cell>
          <cell r="D401" t="str">
            <v>S</v>
          </cell>
          <cell r="F401">
            <v>0</v>
          </cell>
          <cell r="J401">
            <v>0</v>
          </cell>
        </row>
        <row r="402">
          <cell r="A402" t="str">
            <v>Pipeline</v>
          </cell>
          <cell r="B402">
            <v>0</v>
          </cell>
          <cell r="C402">
            <v>0</v>
          </cell>
          <cell r="D402" t="str">
            <v>S</v>
          </cell>
          <cell r="F402">
            <v>0</v>
          </cell>
          <cell r="J402">
            <v>0</v>
          </cell>
        </row>
        <row r="403">
          <cell r="A403" t="str">
            <v>Pipeline</v>
          </cell>
          <cell r="B403">
            <v>0</v>
          </cell>
          <cell r="C403">
            <v>0</v>
          </cell>
          <cell r="D403" t="str">
            <v>S</v>
          </cell>
          <cell r="F403">
            <v>0</v>
          </cell>
          <cell r="J403">
            <v>0</v>
          </cell>
        </row>
        <row r="404">
          <cell r="A404" t="str">
            <v>Pipeline</v>
          </cell>
          <cell r="B404">
            <v>0</v>
          </cell>
          <cell r="C404">
            <v>0</v>
          </cell>
          <cell r="D404" t="str">
            <v>S</v>
          </cell>
          <cell r="F404">
            <v>0</v>
          </cell>
          <cell r="J404">
            <v>0</v>
          </cell>
        </row>
        <row r="405">
          <cell r="A405" t="str">
            <v>Pipeline</v>
          </cell>
          <cell r="B405">
            <v>0</v>
          </cell>
          <cell r="C405">
            <v>0</v>
          </cell>
          <cell r="D405" t="str">
            <v>S</v>
          </cell>
          <cell r="F405">
            <v>0</v>
          </cell>
          <cell r="J405">
            <v>0</v>
          </cell>
        </row>
        <row r="406">
          <cell r="A406" t="str">
            <v>Pipeline</v>
          </cell>
          <cell r="B406">
            <v>0</v>
          </cell>
          <cell r="C406">
            <v>0</v>
          </cell>
          <cell r="D406" t="str">
            <v>S</v>
          </cell>
          <cell r="F406">
            <v>0</v>
          </cell>
          <cell r="J406">
            <v>0</v>
          </cell>
        </row>
        <row r="407">
          <cell r="A407" t="str">
            <v>Pipeline</v>
          </cell>
          <cell r="B407">
            <v>0</v>
          </cell>
          <cell r="C407">
            <v>0</v>
          </cell>
          <cell r="D407" t="str">
            <v>S</v>
          </cell>
          <cell r="F407">
            <v>0</v>
          </cell>
          <cell r="J407">
            <v>0</v>
          </cell>
        </row>
        <row r="408">
          <cell r="A408" t="str">
            <v>Pipeline</v>
          </cell>
          <cell r="B408">
            <v>0</v>
          </cell>
          <cell r="C408">
            <v>0</v>
          </cell>
          <cell r="D408" t="str">
            <v>S</v>
          </cell>
          <cell r="F408">
            <v>0</v>
          </cell>
          <cell r="J408">
            <v>0</v>
          </cell>
        </row>
        <row r="409">
          <cell r="A409" t="str">
            <v>Pipeline</v>
          </cell>
          <cell r="B409">
            <v>0</v>
          </cell>
          <cell r="C409">
            <v>0</v>
          </cell>
          <cell r="D409" t="str">
            <v>S</v>
          </cell>
          <cell r="F409">
            <v>0</v>
          </cell>
          <cell r="J409">
            <v>0</v>
          </cell>
        </row>
        <row r="410">
          <cell r="A410" t="str">
            <v>Pipeline</v>
          </cell>
          <cell r="B410">
            <v>0</v>
          </cell>
          <cell r="C410">
            <v>0</v>
          </cell>
          <cell r="D410" t="str">
            <v>S</v>
          </cell>
          <cell r="F410">
            <v>0</v>
          </cell>
          <cell r="J410">
            <v>0</v>
          </cell>
        </row>
        <row r="411">
          <cell r="A411" t="str">
            <v>Pipeline</v>
          </cell>
          <cell r="B411">
            <v>0</v>
          </cell>
          <cell r="C411">
            <v>0</v>
          </cell>
          <cell r="D411" t="str">
            <v>S</v>
          </cell>
          <cell r="F411">
            <v>0</v>
          </cell>
          <cell r="J411">
            <v>0</v>
          </cell>
        </row>
        <row r="412">
          <cell r="A412" t="str">
            <v>Pipeline</v>
          </cell>
          <cell r="B412">
            <v>0</v>
          </cell>
          <cell r="C412">
            <v>0</v>
          </cell>
          <cell r="D412" t="str">
            <v>S</v>
          </cell>
          <cell r="F412">
            <v>0</v>
          </cell>
          <cell r="J412">
            <v>0</v>
          </cell>
        </row>
        <row r="413">
          <cell r="A413" t="str">
            <v>Pipeline</v>
          </cell>
          <cell r="B413">
            <v>0</v>
          </cell>
          <cell r="C413">
            <v>0</v>
          </cell>
          <cell r="D413" t="str">
            <v>S</v>
          </cell>
          <cell r="F413">
            <v>0</v>
          </cell>
          <cell r="J413">
            <v>0</v>
          </cell>
        </row>
        <row r="414">
          <cell r="A414" t="str">
            <v>Pipeline</v>
          </cell>
          <cell r="B414">
            <v>0</v>
          </cell>
          <cell r="C414">
            <v>0</v>
          </cell>
          <cell r="D414" t="str">
            <v>S</v>
          </cell>
          <cell r="F414">
            <v>0</v>
          </cell>
          <cell r="J414">
            <v>0</v>
          </cell>
        </row>
        <row r="415">
          <cell r="A415" t="str">
            <v>Pipeline</v>
          </cell>
          <cell r="B415">
            <v>0</v>
          </cell>
          <cell r="C415">
            <v>0</v>
          </cell>
          <cell r="D415" t="str">
            <v>S</v>
          </cell>
          <cell r="F415">
            <v>0</v>
          </cell>
          <cell r="J415">
            <v>0</v>
          </cell>
        </row>
        <row r="416">
          <cell r="A416" t="str">
            <v>Pipeline</v>
          </cell>
          <cell r="B416">
            <v>0</v>
          </cell>
          <cell r="C416">
            <v>0</v>
          </cell>
          <cell r="D416" t="str">
            <v>S</v>
          </cell>
          <cell r="F416">
            <v>0</v>
          </cell>
          <cell r="J416">
            <v>0</v>
          </cell>
        </row>
        <row r="417">
          <cell r="A417" t="str">
            <v>Pipeline</v>
          </cell>
          <cell r="B417">
            <v>0</v>
          </cell>
          <cell r="C417">
            <v>0</v>
          </cell>
          <cell r="D417" t="str">
            <v>S</v>
          </cell>
          <cell r="F417">
            <v>0</v>
          </cell>
          <cell r="J417">
            <v>0</v>
          </cell>
        </row>
        <row r="418">
          <cell r="A418" t="str">
            <v>Pipeline</v>
          </cell>
          <cell r="B418">
            <v>0</v>
          </cell>
          <cell r="C418">
            <v>0</v>
          </cell>
          <cell r="D418" t="str">
            <v>S</v>
          </cell>
          <cell r="F418">
            <v>0</v>
          </cell>
          <cell r="J418">
            <v>0</v>
          </cell>
        </row>
        <row r="419">
          <cell r="A419" t="str">
            <v>Pipeline</v>
          </cell>
          <cell r="B419">
            <v>0</v>
          </cell>
          <cell r="C419">
            <v>0</v>
          </cell>
          <cell r="D419" t="str">
            <v>S</v>
          </cell>
          <cell r="F419">
            <v>0</v>
          </cell>
          <cell r="J419">
            <v>0</v>
          </cell>
        </row>
        <row r="420">
          <cell r="A420" t="str">
            <v>Pipeline</v>
          </cell>
          <cell r="B420">
            <v>0</v>
          </cell>
          <cell r="C420">
            <v>0</v>
          </cell>
          <cell r="D420" t="str">
            <v>S</v>
          </cell>
          <cell r="F420">
            <v>0</v>
          </cell>
          <cell r="J420">
            <v>0</v>
          </cell>
        </row>
        <row r="421">
          <cell r="A421" t="str">
            <v>Pipeline</v>
          </cell>
          <cell r="B421">
            <v>0</v>
          </cell>
          <cell r="C421">
            <v>0</v>
          </cell>
          <cell r="D421" t="str">
            <v>S</v>
          </cell>
          <cell r="F421">
            <v>0</v>
          </cell>
          <cell r="J421">
            <v>0</v>
          </cell>
        </row>
        <row r="422">
          <cell r="A422" t="str">
            <v>Pipeline</v>
          </cell>
          <cell r="B422">
            <v>0</v>
          </cell>
          <cell r="C422">
            <v>0</v>
          </cell>
          <cell r="D422" t="str">
            <v>S</v>
          </cell>
          <cell r="F422">
            <v>0</v>
          </cell>
          <cell r="J422">
            <v>0</v>
          </cell>
        </row>
        <row r="423">
          <cell r="A423" t="str">
            <v>Pipeline</v>
          </cell>
          <cell r="B423">
            <v>0</v>
          </cell>
          <cell r="C423">
            <v>0</v>
          </cell>
          <cell r="D423" t="str">
            <v>S</v>
          </cell>
          <cell r="F423">
            <v>0</v>
          </cell>
          <cell r="J423">
            <v>0</v>
          </cell>
        </row>
        <row r="424">
          <cell r="A424" t="str">
            <v>Pipeline</v>
          </cell>
          <cell r="B424">
            <v>0</v>
          </cell>
          <cell r="C424">
            <v>0</v>
          </cell>
          <cell r="D424" t="str">
            <v>S</v>
          </cell>
          <cell r="F424">
            <v>0</v>
          </cell>
          <cell r="J424">
            <v>0</v>
          </cell>
        </row>
        <row r="425">
          <cell r="A425" t="str">
            <v>Pipeline</v>
          </cell>
          <cell r="B425">
            <v>0</v>
          </cell>
          <cell r="C425">
            <v>0</v>
          </cell>
          <cell r="D425" t="str">
            <v>S</v>
          </cell>
          <cell r="F425">
            <v>0</v>
          </cell>
          <cell r="J425">
            <v>0</v>
          </cell>
        </row>
        <row r="426">
          <cell r="A426" t="str">
            <v>Pipeline</v>
          </cell>
          <cell r="B426">
            <v>0</v>
          </cell>
          <cell r="C426">
            <v>0</v>
          </cell>
          <cell r="D426" t="str">
            <v>S</v>
          </cell>
          <cell r="F426">
            <v>0</v>
          </cell>
          <cell r="J426">
            <v>0</v>
          </cell>
        </row>
        <row r="427">
          <cell r="A427" t="str">
            <v>Pipeline</v>
          </cell>
          <cell r="B427">
            <v>0</v>
          </cell>
          <cell r="C427">
            <v>0</v>
          </cell>
          <cell r="D427" t="str">
            <v>S</v>
          </cell>
          <cell r="F427">
            <v>0</v>
          </cell>
          <cell r="J427">
            <v>0</v>
          </cell>
        </row>
        <row r="428">
          <cell r="A428" t="str">
            <v>Pipeline</v>
          </cell>
          <cell r="B428">
            <v>0</v>
          </cell>
          <cell r="C428">
            <v>0</v>
          </cell>
          <cell r="D428" t="str">
            <v>S</v>
          </cell>
          <cell r="F428">
            <v>0</v>
          </cell>
          <cell r="J428">
            <v>0</v>
          </cell>
        </row>
        <row r="429">
          <cell r="A429" t="str">
            <v>Pipeline</v>
          </cell>
          <cell r="B429">
            <v>0</v>
          </cell>
          <cell r="C429">
            <v>0</v>
          </cell>
          <cell r="D429" t="str">
            <v>S</v>
          </cell>
          <cell r="F429">
            <v>0</v>
          </cell>
          <cell r="J429">
            <v>0</v>
          </cell>
        </row>
        <row r="430">
          <cell r="A430" t="str">
            <v>Pipeline</v>
          </cell>
          <cell r="B430">
            <v>0</v>
          </cell>
          <cell r="C430">
            <v>0</v>
          </cell>
          <cell r="D430" t="str">
            <v>S</v>
          </cell>
          <cell r="F430">
            <v>0</v>
          </cell>
          <cell r="J430">
            <v>0</v>
          </cell>
        </row>
        <row r="431">
          <cell r="A431" t="str">
            <v>Pipeline</v>
          </cell>
          <cell r="B431">
            <v>0</v>
          </cell>
          <cell r="C431">
            <v>0</v>
          </cell>
          <cell r="D431" t="str">
            <v>S</v>
          </cell>
          <cell r="F431">
            <v>0</v>
          </cell>
          <cell r="J431">
            <v>0</v>
          </cell>
        </row>
        <row r="432">
          <cell r="A432" t="str">
            <v>Pipeline</v>
          </cell>
          <cell r="B432">
            <v>0</v>
          </cell>
          <cell r="C432">
            <v>0</v>
          </cell>
          <cell r="D432" t="str">
            <v>S</v>
          </cell>
          <cell r="F432">
            <v>0</v>
          </cell>
          <cell r="J432">
            <v>0</v>
          </cell>
        </row>
        <row r="433">
          <cell r="A433" t="str">
            <v>Pipeline</v>
          </cell>
          <cell r="B433">
            <v>0</v>
          </cell>
          <cell r="C433">
            <v>0</v>
          </cell>
          <cell r="D433" t="str">
            <v>S</v>
          </cell>
          <cell r="F433">
            <v>0</v>
          </cell>
          <cell r="J433">
            <v>0</v>
          </cell>
        </row>
        <row r="434">
          <cell r="A434" t="str">
            <v>Pipeline</v>
          </cell>
          <cell r="B434">
            <v>0</v>
          </cell>
          <cell r="C434">
            <v>0</v>
          </cell>
          <cell r="D434" t="str">
            <v>S</v>
          </cell>
          <cell r="F434">
            <v>0</v>
          </cell>
          <cell r="J434">
            <v>0</v>
          </cell>
        </row>
        <row r="435">
          <cell r="A435" t="str">
            <v>Pipeline</v>
          </cell>
          <cell r="B435">
            <v>0</v>
          </cell>
          <cell r="C435">
            <v>0</v>
          </cell>
          <cell r="D435" t="str">
            <v>S</v>
          </cell>
          <cell r="F435">
            <v>0</v>
          </cell>
          <cell r="J435">
            <v>0</v>
          </cell>
        </row>
        <row r="436">
          <cell r="A436" t="str">
            <v>Pipeline</v>
          </cell>
          <cell r="B436">
            <v>0</v>
          </cell>
          <cell r="C436">
            <v>0</v>
          </cell>
          <cell r="D436" t="str">
            <v>S</v>
          </cell>
          <cell r="F436">
            <v>0</v>
          </cell>
          <cell r="J436">
            <v>0</v>
          </cell>
        </row>
        <row r="437">
          <cell r="A437" t="str">
            <v>Pipeline</v>
          </cell>
          <cell r="B437">
            <v>0</v>
          </cell>
          <cell r="C437">
            <v>0</v>
          </cell>
          <cell r="D437" t="str">
            <v>S</v>
          </cell>
          <cell r="F437">
            <v>0</v>
          </cell>
          <cell r="J437">
            <v>0</v>
          </cell>
        </row>
        <row r="438">
          <cell r="A438" t="str">
            <v>Pipeline</v>
          </cell>
          <cell r="B438">
            <v>0</v>
          </cell>
          <cell r="C438">
            <v>0</v>
          </cell>
          <cell r="D438" t="str">
            <v>S</v>
          </cell>
          <cell r="F438">
            <v>0</v>
          </cell>
          <cell r="J438">
            <v>0</v>
          </cell>
        </row>
        <row r="439">
          <cell r="A439" t="str">
            <v>Pipeline</v>
          </cell>
          <cell r="B439">
            <v>0</v>
          </cell>
          <cell r="C439">
            <v>0</v>
          </cell>
          <cell r="D439" t="str">
            <v>S</v>
          </cell>
          <cell r="F439">
            <v>0</v>
          </cell>
          <cell r="J439">
            <v>0</v>
          </cell>
        </row>
        <row r="440">
          <cell r="A440" t="str">
            <v>Pipeline</v>
          </cell>
          <cell r="B440">
            <v>0</v>
          </cell>
          <cell r="C440">
            <v>0</v>
          </cell>
          <cell r="D440" t="str">
            <v>S</v>
          </cell>
          <cell r="F440">
            <v>0</v>
          </cell>
          <cell r="J440">
            <v>0</v>
          </cell>
        </row>
        <row r="441">
          <cell r="A441" t="str">
            <v>Pipeline</v>
          </cell>
          <cell r="B441">
            <v>0</v>
          </cell>
          <cell r="C441">
            <v>0</v>
          </cell>
          <cell r="D441" t="str">
            <v>S</v>
          </cell>
          <cell r="F441">
            <v>0</v>
          </cell>
          <cell r="J441">
            <v>0</v>
          </cell>
        </row>
        <row r="442">
          <cell r="A442" t="str">
            <v>Pipeline</v>
          </cell>
          <cell r="B442">
            <v>0</v>
          </cell>
          <cell r="C442">
            <v>0</v>
          </cell>
          <cell r="D442" t="str">
            <v>S</v>
          </cell>
          <cell r="F442">
            <v>0</v>
          </cell>
          <cell r="J442">
            <v>0</v>
          </cell>
        </row>
        <row r="443">
          <cell r="A443" t="str">
            <v>Pipeline</v>
          </cell>
          <cell r="B443">
            <v>0</v>
          </cell>
          <cell r="C443">
            <v>0</v>
          </cell>
          <cell r="D443" t="str">
            <v>S</v>
          </cell>
          <cell r="F443">
            <v>0</v>
          </cell>
          <cell r="J443">
            <v>0</v>
          </cell>
        </row>
        <row r="444">
          <cell r="A444" t="str">
            <v>Pipeline</v>
          </cell>
          <cell r="B444">
            <v>0</v>
          </cell>
          <cell r="C444">
            <v>0</v>
          </cell>
          <cell r="D444" t="str">
            <v>S</v>
          </cell>
          <cell r="F444">
            <v>0</v>
          </cell>
          <cell r="J444">
            <v>0</v>
          </cell>
        </row>
        <row r="445">
          <cell r="A445" t="str">
            <v>Pipeline</v>
          </cell>
          <cell r="B445">
            <v>0</v>
          </cell>
          <cell r="C445">
            <v>0</v>
          </cell>
          <cell r="D445" t="str">
            <v>S</v>
          </cell>
          <cell r="F445">
            <v>0</v>
          </cell>
          <cell r="J445">
            <v>0</v>
          </cell>
        </row>
        <row r="446">
          <cell r="A446" t="str">
            <v>Pipeline</v>
          </cell>
          <cell r="B446">
            <v>0</v>
          </cell>
          <cell r="C446">
            <v>0</v>
          </cell>
          <cell r="D446" t="str">
            <v>S</v>
          </cell>
          <cell r="F446">
            <v>0</v>
          </cell>
          <cell r="J446">
            <v>0</v>
          </cell>
        </row>
        <row r="447">
          <cell r="A447" t="str">
            <v>Pipeline</v>
          </cell>
          <cell r="B447">
            <v>0</v>
          </cell>
          <cell r="C447">
            <v>0</v>
          </cell>
          <cell r="D447" t="str">
            <v>S</v>
          </cell>
          <cell r="F447">
            <v>0</v>
          </cell>
          <cell r="J447">
            <v>0</v>
          </cell>
        </row>
        <row r="448">
          <cell r="A448" t="str">
            <v>Pipeline</v>
          </cell>
          <cell r="B448">
            <v>0</v>
          </cell>
          <cell r="C448">
            <v>0</v>
          </cell>
          <cell r="D448" t="str">
            <v>S</v>
          </cell>
          <cell r="F448">
            <v>0</v>
          </cell>
          <cell r="J448">
            <v>0</v>
          </cell>
        </row>
        <row r="449">
          <cell r="A449" t="str">
            <v>Pipeline</v>
          </cell>
          <cell r="B449">
            <v>0</v>
          </cell>
          <cell r="C449">
            <v>0</v>
          </cell>
          <cell r="D449" t="str">
            <v>S</v>
          </cell>
          <cell r="F449">
            <v>0</v>
          </cell>
          <cell r="J449">
            <v>0</v>
          </cell>
        </row>
        <row r="450">
          <cell r="A450" t="str">
            <v>Pipeline</v>
          </cell>
          <cell r="B450">
            <v>0</v>
          </cell>
          <cell r="C450">
            <v>0</v>
          </cell>
          <cell r="D450" t="str">
            <v>S</v>
          </cell>
          <cell r="F450">
            <v>0</v>
          </cell>
          <cell r="J450">
            <v>0</v>
          </cell>
        </row>
        <row r="451">
          <cell r="A451" t="str">
            <v>Pipeline</v>
          </cell>
          <cell r="B451">
            <v>0</v>
          </cell>
          <cell r="C451">
            <v>0</v>
          </cell>
          <cell r="D451" t="str">
            <v>S</v>
          </cell>
          <cell r="F451">
            <v>0</v>
          </cell>
          <cell r="J451">
            <v>0</v>
          </cell>
        </row>
        <row r="452">
          <cell r="A452" t="str">
            <v>Pipeline</v>
          </cell>
          <cell r="B452">
            <v>0</v>
          </cell>
          <cell r="C452">
            <v>0</v>
          </cell>
          <cell r="D452" t="str">
            <v>S</v>
          </cell>
          <cell r="F452">
            <v>0</v>
          </cell>
          <cell r="J452">
            <v>0</v>
          </cell>
        </row>
        <row r="453">
          <cell r="A453" t="str">
            <v>Pipeline</v>
          </cell>
          <cell r="B453">
            <v>0</v>
          </cell>
          <cell r="C453">
            <v>0</v>
          </cell>
          <cell r="D453" t="str">
            <v>S</v>
          </cell>
          <cell r="F453">
            <v>0</v>
          </cell>
          <cell r="J453">
            <v>0</v>
          </cell>
        </row>
        <row r="454">
          <cell r="A454" t="str">
            <v>Pipeline</v>
          </cell>
          <cell r="B454">
            <v>0</v>
          </cell>
          <cell r="C454">
            <v>0</v>
          </cell>
          <cell r="D454" t="str">
            <v>S</v>
          </cell>
          <cell r="F454">
            <v>0</v>
          </cell>
          <cell r="J454">
            <v>0</v>
          </cell>
        </row>
        <row r="455">
          <cell r="A455" t="str">
            <v>Pipeline</v>
          </cell>
          <cell r="B455">
            <v>0</v>
          </cell>
          <cell r="C455">
            <v>0</v>
          </cell>
          <cell r="D455" t="str">
            <v>S</v>
          </cell>
          <cell r="F455">
            <v>0</v>
          </cell>
          <cell r="J455">
            <v>0</v>
          </cell>
        </row>
        <row r="456">
          <cell r="A456" t="str">
            <v>Pipeline</v>
          </cell>
          <cell r="B456">
            <v>0</v>
          </cell>
          <cell r="C456">
            <v>0</v>
          </cell>
          <cell r="D456" t="str">
            <v>S</v>
          </cell>
          <cell r="F456">
            <v>0</v>
          </cell>
          <cell r="J456">
            <v>0</v>
          </cell>
        </row>
        <row r="457">
          <cell r="A457" t="str">
            <v>Pipeline</v>
          </cell>
          <cell r="B457">
            <v>0</v>
          </cell>
          <cell r="C457">
            <v>0</v>
          </cell>
          <cell r="D457" t="str">
            <v>S</v>
          </cell>
          <cell r="F457">
            <v>0</v>
          </cell>
          <cell r="J457">
            <v>0</v>
          </cell>
        </row>
        <row r="458">
          <cell r="A458" t="str">
            <v>Pipeline</v>
          </cell>
          <cell r="B458">
            <v>0</v>
          </cell>
          <cell r="C458">
            <v>0</v>
          </cell>
          <cell r="D458" t="str">
            <v>S</v>
          </cell>
          <cell r="F458">
            <v>0</v>
          </cell>
          <cell r="J458">
            <v>0</v>
          </cell>
        </row>
        <row r="459">
          <cell r="A459" t="str">
            <v>Pipeline</v>
          </cell>
          <cell r="B459">
            <v>0</v>
          </cell>
          <cell r="C459">
            <v>0</v>
          </cell>
          <cell r="D459" t="str">
            <v>S</v>
          </cell>
          <cell r="F459">
            <v>0</v>
          </cell>
          <cell r="J459">
            <v>0</v>
          </cell>
        </row>
        <row r="460">
          <cell r="A460" t="str">
            <v>Pipeline</v>
          </cell>
          <cell r="B460">
            <v>0</v>
          </cell>
          <cell r="C460">
            <v>0</v>
          </cell>
          <cell r="D460" t="str">
            <v>S</v>
          </cell>
          <cell r="F460">
            <v>0</v>
          </cell>
          <cell r="J460">
            <v>0</v>
          </cell>
        </row>
        <row r="461">
          <cell r="A461" t="str">
            <v>Pipeline</v>
          </cell>
          <cell r="B461">
            <v>0</v>
          </cell>
          <cell r="C461">
            <v>0</v>
          </cell>
          <cell r="D461" t="str">
            <v>S</v>
          </cell>
          <cell r="F461">
            <v>0</v>
          </cell>
          <cell r="J461">
            <v>0</v>
          </cell>
        </row>
        <row r="462">
          <cell r="A462" t="str">
            <v>Pipeline</v>
          </cell>
          <cell r="B462">
            <v>0</v>
          </cell>
          <cell r="C462">
            <v>0</v>
          </cell>
          <cell r="D462" t="str">
            <v>S</v>
          </cell>
          <cell r="F462">
            <v>0</v>
          </cell>
          <cell r="J462">
            <v>0</v>
          </cell>
        </row>
        <row r="463">
          <cell r="A463" t="str">
            <v>Pipeline</v>
          </cell>
          <cell r="B463">
            <v>0</v>
          </cell>
          <cell r="C463">
            <v>0</v>
          </cell>
          <cell r="D463" t="str">
            <v>S</v>
          </cell>
          <cell r="F463">
            <v>0</v>
          </cell>
          <cell r="J463">
            <v>0</v>
          </cell>
        </row>
        <row r="464">
          <cell r="A464" t="str">
            <v>Pipeline</v>
          </cell>
          <cell r="B464">
            <v>0</v>
          </cell>
          <cell r="C464">
            <v>0</v>
          </cell>
          <cell r="D464" t="str">
            <v>S</v>
          </cell>
          <cell r="F464">
            <v>0</v>
          </cell>
          <cell r="J464">
            <v>0</v>
          </cell>
        </row>
        <row r="465">
          <cell r="A465" t="str">
            <v>Pipeline</v>
          </cell>
          <cell r="B465">
            <v>0</v>
          </cell>
          <cell r="C465">
            <v>0</v>
          </cell>
          <cell r="D465" t="str">
            <v>S</v>
          </cell>
          <cell r="F465">
            <v>0</v>
          </cell>
          <cell r="J465">
            <v>0</v>
          </cell>
        </row>
        <row r="466">
          <cell r="A466" t="str">
            <v>Pipeline</v>
          </cell>
          <cell r="B466">
            <v>0</v>
          </cell>
          <cell r="C466">
            <v>0</v>
          </cell>
          <cell r="D466" t="str">
            <v>S</v>
          </cell>
          <cell r="F466">
            <v>0</v>
          </cell>
          <cell r="J466">
            <v>0</v>
          </cell>
        </row>
        <row r="467">
          <cell r="A467" t="str">
            <v>Pipeline</v>
          </cell>
          <cell r="B467">
            <v>0</v>
          </cell>
          <cell r="C467">
            <v>0</v>
          </cell>
          <cell r="D467" t="str">
            <v>S</v>
          </cell>
          <cell r="F467">
            <v>0</v>
          </cell>
          <cell r="J467">
            <v>0</v>
          </cell>
        </row>
        <row r="468">
          <cell r="A468" t="str">
            <v>Pipeline</v>
          </cell>
          <cell r="B468">
            <v>0</v>
          </cell>
          <cell r="C468">
            <v>0</v>
          </cell>
          <cell r="D468" t="str">
            <v>S</v>
          </cell>
          <cell r="F468">
            <v>0</v>
          </cell>
          <cell r="J468">
            <v>0</v>
          </cell>
        </row>
        <row r="469">
          <cell r="A469" t="str">
            <v>Pipeline</v>
          </cell>
          <cell r="B469">
            <v>0</v>
          </cell>
          <cell r="C469">
            <v>0</v>
          </cell>
          <cell r="D469" t="str">
            <v>S</v>
          </cell>
          <cell r="F469">
            <v>0</v>
          </cell>
          <cell r="J469">
            <v>0</v>
          </cell>
        </row>
        <row r="470">
          <cell r="A470" t="str">
            <v>Pipeline</v>
          </cell>
          <cell r="B470">
            <v>0</v>
          </cell>
          <cell r="C470">
            <v>0</v>
          </cell>
          <cell r="D470" t="str">
            <v>S</v>
          </cell>
          <cell r="F470">
            <v>0</v>
          </cell>
          <cell r="J470">
            <v>0</v>
          </cell>
        </row>
        <row r="471">
          <cell r="A471" t="str">
            <v>Pipeline</v>
          </cell>
          <cell r="B471">
            <v>0</v>
          </cell>
          <cell r="C471">
            <v>0</v>
          </cell>
          <cell r="D471" t="str">
            <v>S</v>
          </cell>
          <cell r="F471">
            <v>0</v>
          </cell>
          <cell r="J471">
            <v>0</v>
          </cell>
        </row>
        <row r="472">
          <cell r="A472" t="str">
            <v>Pipeline</v>
          </cell>
          <cell r="B472">
            <v>0</v>
          </cell>
          <cell r="C472">
            <v>0</v>
          </cell>
          <cell r="D472" t="str">
            <v>S</v>
          </cell>
          <cell r="F472">
            <v>0</v>
          </cell>
          <cell r="J472">
            <v>0</v>
          </cell>
        </row>
        <row r="473">
          <cell r="A473" t="str">
            <v>Pipeline</v>
          </cell>
          <cell r="B473">
            <v>0</v>
          </cell>
          <cell r="C473">
            <v>0</v>
          </cell>
          <cell r="D473" t="str">
            <v>S</v>
          </cell>
          <cell r="F473">
            <v>0</v>
          </cell>
          <cell r="J473">
            <v>0</v>
          </cell>
        </row>
        <row r="474">
          <cell r="A474" t="str">
            <v>Pipeline</v>
          </cell>
          <cell r="B474">
            <v>0</v>
          </cell>
          <cell r="C474">
            <v>0</v>
          </cell>
          <cell r="D474" t="str">
            <v>S</v>
          </cell>
          <cell r="F474">
            <v>0</v>
          </cell>
          <cell r="J474">
            <v>0</v>
          </cell>
        </row>
        <row r="475">
          <cell r="A475" t="str">
            <v>Pipeline</v>
          </cell>
          <cell r="B475">
            <v>0</v>
          </cell>
          <cell r="C475">
            <v>0</v>
          </cell>
          <cell r="D475" t="str">
            <v>S</v>
          </cell>
          <cell r="F475">
            <v>0</v>
          </cell>
          <cell r="J475">
            <v>0</v>
          </cell>
        </row>
        <row r="476">
          <cell r="A476" t="str">
            <v>Pipeline</v>
          </cell>
          <cell r="B476">
            <v>0</v>
          </cell>
          <cell r="C476">
            <v>0</v>
          </cell>
          <cell r="D476" t="str">
            <v>S</v>
          </cell>
          <cell r="F476">
            <v>0</v>
          </cell>
          <cell r="J476">
            <v>0</v>
          </cell>
        </row>
        <row r="477">
          <cell r="A477" t="str">
            <v>Pipeline</v>
          </cell>
          <cell r="B477">
            <v>0</v>
          </cell>
          <cell r="C477">
            <v>0</v>
          </cell>
          <cell r="D477" t="str">
            <v>S</v>
          </cell>
          <cell r="F477">
            <v>0</v>
          </cell>
          <cell r="J477">
            <v>0</v>
          </cell>
        </row>
        <row r="478">
          <cell r="A478" t="str">
            <v>Pipeline</v>
          </cell>
          <cell r="B478">
            <v>0</v>
          </cell>
          <cell r="C478">
            <v>0</v>
          </cell>
          <cell r="D478" t="str">
            <v>S</v>
          </cell>
          <cell r="F478">
            <v>0</v>
          </cell>
          <cell r="J478">
            <v>0</v>
          </cell>
        </row>
        <row r="479">
          <cell r="A479" t="str">
            <v>Pipeline</v>
          </cell>
          <cell r="B479">
            <v>0</v>
          </cell>
          <cell r="C479">
            <v>0</v>
          </cell>
          <cell r="D479" t="str">
            <v>S</v>
          </cell>
          <cell r="F479">
            <v>0</v>
          </cell>
          <cell r="J479">
            <v>0</v>
          </cell>
        </row>
        <row r="480">
          <cell r="A480" t="str">
            <v>Pipeline</v>
          </cell>
          <cell r="B480">
            <v>0</v>
          </cell>
          <cell r="C480">
            <v>0</v>
          </cell>
          <cell r="D480" t="str">
            <v>S</v>
          </cell>
          <cell r="F480">
            <v>0</v>
          </cell>
          <cell r="J480">
            <v>0</v>
          </cell>
        </row>
        <row r="481">
          <cell r="A481" t="str">
            <v>Pipeline</v>
          </cell>
          <cell r="B481">
            <v>0</v>
          </cell>
          <cell r="C481">
            <v>0</v>
          </cell>
          <cell r="D481" t="str">
            <v>S</v>
          </cell>
          <cell r="F481">
            <v>0</v>
          </cell>
          <cell r="J481">
            <v>0</v>
          </cell>
        </row>
        <row r="482">
          <cell r="A482" t="str">
            <v>Pipeline</v>
          </cell>
          <cell r="B482">
            <v>0</v>
          </cell>
          <cell r="C482">
            <v>0</v>
          </cell>
          <cell r="D482" t="str">
            <v>S</v>
          </cell>
          <cell r="F482">
            <v>0</v>
          </cell>
          <cell r="J482">
            <v>0</v>
          </cell>
        </row>
        <row r="483">
          <cell r="A483" t="str">
            <v>Pipeline</v>
          </cell>
          <cell r="B483">
            <v>0</v>
          </cell>
          <cell r="C483">
            <v>0</v>
          </cell>
          <cell r="D483" t="str">
            <v>S</v>
          </cell>
          <cell r="F483">
            <v>0</v>
          </cell>
          <cell r="J483">
            <v>0</v>
          </cell>
        </row>
        <row r="484">
          <cell r="A484" t="str">
            <v>Pipeline</v>
          </cell>
          <cell r="B484">
            <v>0</v>
          </cell>
          <cell r="C484">
            <v>0</v>
          </cell>
          <cell r="D484" t="str">
            <v>S</v>
          </cell>
          <cell r="F484">
            <v>0</v>
          </cell>
          <cell r="J484">
            <v>0</v>
          </cell>
        </row>
        <row r="485">
          <cell r="A485" t="str">
            <v>Pipeline</v>
          </cell>
          <cell r="B485">
            <v>0</v>
          </cell>
          <cell r="C485">
            <v>0</v>
          </cell>
          <cell r="D485" t="str">
            <v>S</v>
          </cell>
          <cell r="F485">
            <v>0</v>
          </cell>
          <cell r="J485">
            <v>0</v>
          </cell>
        </row>
        <row r="486">
          <cell r="A486" t="str">
            <v>Pipeline</v>
          </cell>
          <cell r="B486">
            <v>0</v>
          </cell>
          <cell r="C486">
            <v>0</v>
          </cell>
          <cell r="D486" t="str">
            <v>S</v>
          </cell>
          <cell r="F486">
            <v>0</v>
          </cell>
          <cell r="J486">
            <v>0</v>
          </cell>
        </row>
        <row r="487">
          <cell r="A487" t="str">
            <v>Pipeline</v>
          </cell>
          <cell r="B487">
            <v>0</v>
          </cell>
          <cell r="C487">
            <v>0</v>
          </cell>
          <cell r="D487" t="str">
            <v>S</v>
          </cell>
          <cell r="F487">
            <v>0</v>
          </cell>
          <cell r="J487">
            <v>0</v>
          </cell>
        </row>
        <row r="488">
          <cell r="A488" t="str">
            <v>Pipeline</v>
          </cell>
          <cell r="B488">
            <v>0</v>
          </cell>
          <cell r="C488">
            <v>0</v>
          </cell>
          <cell r="D488" t="str">
            <v>S</v>
          </cell>
          <cell r="F488">
            <v>0</v>
          </cell>
          <cell r="J488">
            <v>0</v>
          </cell>
        </row>
        <row r="489">
          <cell r="A489" t="str">
            <v>Pipeline</v>
          </cell>
          <cell r="B489">
            <v>0</v>
          </cell>
          <cell r="C489">
            <v>0</v>
          </cell>
          <cell r="D489" t="str">
            <v>S</v>
          </cell>
          <cell r="F489">
            <v>0</v>
          </cell>
          <cell r="J489">
            <v>0</v>
          </cell>
        </row>
        <row r="490">
          <cell r="A490" t="str">
            <v>Pipeline</v>
          </cell>
          <cell r="B490">
            <v>0</v>
          </cell>
          <cell r="C490">
            <v>0</v>
          </cell>
          <cell r="D490" t="str">
            <v>S</v>
          </cell>
          <cell r="F490">
            <v>0</v>
          </cell>
          <cell r="J490">
            <v>0</v>
          </cell>
        </row>
        <row r="491">
          <cell r="A491" t="str">
            <v>Pipeline</v>
          </cell>
          <cell r="B491">
            <v>0</v>
          </cell>
          <cell r="C491">
            <v>0</v>
          </cell>
          <cell r="D491" t="str">
            <v>S</v>
          </cell>
          <cell r="F491">
            <v>0</v>
          </cell>
          <cell r="J491">
            <v>0</v>
          </cell>
        </row>
        <row r="492">
          <cell r="A492" t="str">
            <v>Pipeline</v>
          </cell>
          <cell r="B492">
            <v>0</v>
          </cell>
          <cell r="C492">
            <v>0</v>
          </cell>
          <cell r="D492" t="str">
            <v>S</v>
          </cell>
          <cell r="F492">
            <v>0</v>
          </cell>
          <cell r="J492">
            <v>0</v>
          </cell>
        </row>
        <row r="493">
          <cell r="A493" t="str">
            <v>Pipeline</v>
          </cell>
          <cell r="B493">
            <v>0</v>
          </cell>
          <cell r="C493">
            <v>0</v>
          </cell>
          <cell r="D493" t="str">
            <v>S</v>
          </cell>
          <cell r="F493">
            <v>0</v>
          </cell>
          <cell r="J493">
            <v>0</v>
          </cell>
        </row>
        <row r="494">
          <cell r="A494" t="str">
            <v>Pipeline</v>
          </cell>
          <cell r="B494">
            <v>0</v>
          </cell>
          <cell r="C494">
            <v>0</v>
          </cell>
          <cell r="D494" t="str">
            <v>S</v>
          </cell>
          <cell r="F494">
            <v>0</v>
          </cell>
          <cell r="J494">
            <v>0</v>
          </cell>
        </row>
        <row r="495">
          <cell r="A495" t="str">
            <v>Pipeline</v>
          </cell>
          <cell r="B495">
            <v>0</v>
          </cell>
          <cell r="C495">
            <v>0</v>
          </cell>
          <cell r="D495" t="str">
            <v>S</v>
          </cell>
          <cell r="F495">
            <v>0</v>
          </cell>
          <cell r="J495">
            <v>0</v>
          </cell>
        </row>
        <row r="496">
          <cell r="A496" t="str">
            <v>Pipeline</v>
          </cell>
          <cell r="B496">
            <v>0</v>
          </cell>
          <cell r="C496">
            <v>0</v>
          </cell>
          <cell r="D496" t="str">
            <v>S</v>
          </cell>
          <cell r="F496">
            <v>0</v>
          </cell>
          <cell r="J496">
            <v>0</v>
          </cell>
        </row>
        <row r="497">
          <cell r="A497" t="str">
            <v>Pipeline</v>
          </cell>
          <cell r="B497">
            <v>0</v>
          </cell>
          <cell r="C497">
            <v>0</v>
          </cell>
          <cell r="D497" t="str">
            <v>S</v>
          </cell>
          <cell r="F497">
            <v>0</v>
          </cell>
          <cell r="J497">
            <v>0</v>
          </cell>
        </row>
        <row r="498">
          <cell r="A498" t="str">
            <v>Pipeline</v>
          </cell>
          <cell r="B498">
            <v>0</v>
          </cell>
          <cell r="C498">
            <v>0</v>
          </cell>
          <cell r="D498" t="str">
            <v>S</v>
          </cell>
          <cell r="F498">
            <v>0</v>
          </cell>
          <cell r="J498">
            <v>0</v>
          </cell>
        </row>
        <row r="499">
          <cell r="A499" t="str">
            <v>Pipeline</v>
          </cell>
          <cell r="B499">
            <v>0</v>
          </cell>
          <cell r="C499">
            <v>0</v>
          </cell>
          <cell r="D499" t="str">
            <v>S</v>
          </cell>
          <cell r="F499">
            <v>0</v>
          </cell>
          <cell r="J499">
            <v>0</v>
          </cell>
        </row>
        <row r="500">
          <cell r="A500" t="str">
            <v>Pipeline</v>
          </cell>
          <cell r="B500">
            <v>0</v>
          </cell>
          <cell r="C500">
            <v>0</v>
          </cell>
          <cell r="D500" t="str">
            <v>S</v>
          </cell>
          <cell r="F500">
            <v>0</v>
          </cell>
          <cell r="J500">
            <v>0</v>
          </cell>
        </row>
        <row r="501">
          <cell r="A501" t="str">
            <v>Pipeline</v>
          </cell>
          <cell r="B501">
            <v>0</v>
          </cell>
          <cell r="C501">
            <v>0</v>
          </cell>
          <cell r="D501" t="str">
            <v>S</v>
          </cell>
          <cell r="F501">
            <v>0</v>
          </cell>
          <cell r="J501">
            <v>0</v>
          </cell>
        </row>
        <row r="502">
          <cell r="A502" t="str">
            <v>Pipeline</v>
          </cell>
          <cell r="B502">
            <v>0</v>
          </cell>
          <cell r="C502">
            <v>0</v>
          </cell>
          <cell r="D502" t="str">
            <v>S</v>
          </cell>
          <cell r="F502">
            <v>0</v>
          </cell>
          <cell r="J502">
            <v>0</v>
          </cell>
        </row>
        <row r="503">
          <cell r="A503" t="str">
            <v>Pipeline</v>
          </cell>
          <cell r="B503">
            <v>0</v>
          </cell>
          <cell r="C503">
            <v>0</v>
          </cell>
          <cell r="D503" t="str">
            <v>S</v>
          </cell>
          <cell r="F503">
            <v>0</v>
          </cell>
          <cell r="J503">
            <v>0</v>
          </cell>
        </row>
        <row r="504">
          <cell r="A504" t="str">
            <v>Pipeline</v>
          </cell>
          <cell r="B504">
            <v>0</v>
          </cell>
          <cell r="C504">
            <v>0</v>
          </cell>
          <cell r="D504" t="str">
            <v>S</v>
          </cell>
          <cell r="F504">
            <v>0</v>
          </cell>
          <cell r="J504">
            <v>0</v>
          </cell>
        </row>
        <row r="505">
          <cell r="A505" t="str">
            <v>Pipeline</v>
          </cell>
          <cell r="B505">
            <v>0</v>
          </cell>
          <cell r="C505">
            <v>0</v>
          </cell>
          <cell r="D505" t="str">
            <v>S</v>
          </cell>
          <cell r="F505">
            <v>0</v>
          </cell>
          <cell r="J505">
            <v>0</v>
          </cell>
        </row>
        <row r="506">
          <cell r="A506" t="str">
            <v>Pipeline</v>
          </cell>
          <cell r="B506">
            <v>0</v>
          </cell>
          <cell r="C506">
            <v>0</v>
          </cell>
          <cell r="D506" t="str">
            <v>S</v>
          </cell>
          <cell r="F506">
            <v>0</v>
          </cell>
          <cell r="J506">
            <v>0</v>
          </cell>
        </row>
        <row r="507">
          <cell r="A507" t="str">
            <v>Pipeline</v>
          </cell>
          <cell r="B507">
            <v>0</v>
          </cell>
          <cell r="C507">
            <v>0</v>
          </cell>
          <cell r="D507" t="str">
            <v>S</v>
          </cell>
          <cell r="F507">
            <v>0</v>
          </cell>
          <cell r="J507">
            <v>0</v>
          </cell>
        </row>
        <row r="508">
          <cell r="A508" t="str">
            <v>Pipeline</v>
          </cell>
          <cell r="B508">
            <v>0</v>
          </cell>
          <cell r="C508">
            <v>0</v>
          </cell>
          <cell r="D508" t="str">
            <v>S</v>
          </cell>
          <cell r="F508">
            <v>0</v>
          </cell>
          <cell r="J508">
            <v>0</v>
          </cell>
        </row>
        <row r="509">
          <cell r="A509" t="str">
            <v>Pipeline</v>
          </cell>
          <cell r="B509">
            <v>0</v>
          </cell>
          <cell r="C509">
            <v>0</v>
          </cell>
          <cell r="D509" t="str">
            <v>S</v>
          </cell>
          <cell r="F509">
            <v>0</v>
          </cell>
          <cell r="J509">
            <v>0</v>
          </cell>
        </row>
        <row r="510">
          <cell r="A510" t="str">
            <v>Pipeline</v>
          </cell>
          <cell r="B510">
            <v>0</v>
          </cell>
          <cell r="C510">
            <v>0</v>
          </cell>
          <cell r="D510" t="str">
            <v>S</v>
          </cell>
          <cell r="F510">
            <v>0</v>
          </cell>
          <cell r="J510">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ow r="2">
          <cell r="T2" t="str">
            <v>Week 1</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ummary"/>
      <sheetName val="Current Account Summary"/>
      <sheetName val="Monthly Imports (BEC) Fob "/>
      <sheetName val="Trade Data Exports"/>
      <sheetName val="Invisible"/>
      <sheetName val="Capital and Financial"/>
      <sheetName val="DOT Imports"/>
      <sheetName val="DOT Exports"/>
      <sheetName val="DOT by Country Exports"/>
      <sheetName val="DOT by Country Imports"/>
      <sheetName val="DOTS-Cocoa"/>
      <sheetName val="NIR of Banking System"/>
      <sheetName val="NIR Abridged"/>
      <sheetName val="Import Cover"/>
      <sheetName val="Top Imports HS or SITC"/>
      <sheetName val="Top 10 Non-Trad Exps HS or BEC "/>
      <sheetName val="Graphs Commodities"/>
      <sheetName val="BOP_Summary"/>
      <sheetName val="Current_Account_Summary"/>
      <sheetName val="Monthly_Imports_(BEC)_Fob_"/>
      <sheetName val="Trade_Data_Exports"/>
      <sheetName val="Capital_and_Financial"/>
      <sheetName val="DOT_Imports"/>
      <sheetName val="DOT_Exports"/>
      <sheetName val="DOT_by_Country_Exports"/>
      <sheetName val="DOT_by_Country_Imports"/>
      <sheetName val="NIR_of_Banking_System"/>
      <sheetName val="NIR_Abridged"/>
      <sheetName val="Import_Cover"/>
      <sheetName val="Top_Imports_HS_or_SITC"/>
      <sheetName val="Top_10_Non-Trad_Exps_HS_or_BEC_"/>
      <sheetName val="Graphs_Commodities"/>
      <sheetName val="BOP_Summary1"/>
      <sheetName val="Current_Account_Summary1"/>
      <sheetName val="Monthly_Imports_(BEC)_Fob_1"/>
      <sheetName val="Trade_Data_Exports1"/>
      <sheetName val="Capital_and_Financial1"/>
      <sheetName val="DOT_Imports1"/>
      <sheetName val="DOT_Exports1"/>
      <sheetName val="DOT_by_Country_Exports1"/>
      <sheetName val="DOT_by_Country_Imports1"/>
      <sheetName val="NIR_of_Banking_System1"/>
      <sheetName val="NIR_Abridged1"/>
      <sheetName val="Import_Cover1"/>
      <sheetName val="Top_Imports_HS_or_SITC1"/>
      <sheetName val="Top_10_Non-Trad_Exps_HS_or_BEC1"/>
      <sheetName val="Graphs_Commodities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wer upgrade"/>
      <sheetName val="ProjOnAccTrans_1-1"/>
      <sheetName val="10 SITES"/>
      <sheetName val="power upgrade (2)"/>
      <sheetName val="power_upgrade"/>
      <sheetName val="10_SITES"/>
      <sheetName val="power_upgrade_(2)"/>
    </sheetNames>
    <sheetDataSet>
      <sheetData sheetId="0"/>
      <sheetData sheetId="1"/>
      <sheetData sheetId="2" refreshError="1"/>
      <sheetData sheetId="3" refreshError="1"/>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D2"/>
      <sheetName val="BSD2-Summary"/>
      <sheetName val="BSD2-Annex1"/>
      <sheetName val="BSD2-Annex2"/>
      <sheetName val="BSD2-Annex3"/>
      <sheetName val="BSD2-Annex4"/>
      <sheetName val="BSD2-Annex5"/>
      <sheetName val="BSD2-Annex6"/>
      <sheetName val="BSD2-Annex7"/>
      <sheetName val="BSD2-Annex 8"/>
      <sheetName val="BSD2-Annex9"/>
      <sheetName val="BSD2-Annex10"/>
      <sheetName val="BSD3-Sheet-1"/>
      <sheetName val="BSD3-Sheet-2"/>
      <sheetName val="BSD3-Sheet-3"/>
      <sheetName val="BSD4"/>
      <sheetName val="BSD5"/>
      <sheetName val="BSD6A"/>
      <sheetName val="BSD6B"/>
      <sheetName val="BSD6B-Annex-1"/>
      <sheetName val="BSD7A"/>
      <sheetName val="BSD8_SUMMARY"/>
      <sheetName val="BSD8_50LARGEST"/>
      <sheetName val="BSD10"/>
      <sheetName val="BSD11-Sheet-1"/>
      <sheetName val="BSD11-Sheet-2"/>
      <sheetName val="BSD11-Sheet-3"/>
      <sheetName val="BSD11-Sheet-4"/>
      <sheetName val="BSD11-Sheet-5"/>
      <sheetName val="BSD11-Sheet-6"/>
      <sheetName val="BSD11-Sheet-7"/>
      <sheetName val="BSD11-SHEET8"/>
      <sheetName val="BSD2-Annex_8"/>
      <sheetName val="BSD2-Annex_81"/>
      <sheetName val="BSD2-Annex_82"/>
      <sheetName val="BSD2-Annex_83"/>
      <sheetName val="BSD2-Annex_84"/>
      <sheetName val="BSD2-Annex_89"/>
      <sheetName val="BSD2-Annex_85"/>
      <sheetName val="BSD2-Annex_86"/>
      <sheetName val="BSD2-Annex_87"/>
      <sheetName val="BSD2-Annex_88"/>
      <sheetName val="BSD2-Annex_810"/>
      <sheetName val="Codes"/>
      <sheetName val="2 Pc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AIRTEL"/>
      <sheetName val="summaryEATON"/>
      <sheetName val="Sheet1"/>
      <sheetName val="Database"/>
      <sheetName val="dropdown"/>
      <sheetName val="Take-UP fees"/>
      <sheetName val="Sheet3"/>
      <sheetName val="Reject List"/>
      <sheetName val="Database (2)"/>
      <sheetName val="Reject Sites"/>
      <sheetName val="PAC"/>
      <sheetName val="VF mw"/>
      <sheetName val="Take-UP_fees"/>
      <sheetName val="Reject_List"/>
      <sheetName val="Database_(2)"/>
      <sheetName val="Reject_Sites"/>
      <sheetName val="VF_mw"/>
    </sheetNames>
    <sheetDataSet>
      <sheetData sheetId="0"/>
      <sheetData sheetId="1"/>
      <sheetData sheetId="2"/>
      <sheetData sheetId="3"/>
      <sheetData sheetId="4">
        <row r="2">
          <cell r="A2" t="str">
            <v>Yes</v>
          </cell>
          <cell r="B2" t="str">
            <v>Available</v>
          </cell>
        </row>
        <row r="3">
          <cell r="A3" t="str">
            <v>No</v>
          </cell>
          <cell r="B3" t="str">
            <v>Not Available</v>
          </cell>
        </row>
        <row r="4">
          <cell r="B4" t="str">
            <v>In Progress</v>
          </cell>
        </row>
        <row r="5">
          <cell r="B5" t="str">
            <v>Original 21 sites</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ché"/>
      <sheetName val="Segment. + RH"/>
      <sheetName val="Trafic"/>
      <sheetName val="Structure des prix"/>
      <sheetName val="Equipement"/>
      <sheetName val="Revenus"/>
      <sheetName val="Charges"/>
      <sheetName val="CEG"/>
      <sheetName val="Dette Financière"/>
      <sheetName val="Trésorerie"/>
      <sheetName val="Bilans 3 ans"/>
      <sheetName val="Chiffres clés"/>
      <sheetName val="Feuil2"/>
      <sheetName val="Feuil1"/>
      <sheetName val="Segment__+_RH"/>
      <sheetName val="Structure_des_prix"/>
      <sheetName val="Dette_Financière"/>
      <sheetName val="Bilans_3_ans"/>
      <sheetName val="Chiffres_clés"/>
    </sheetNames>
    <sheetDataSet>
      <sheetData sheetId="0" refreshError="1">
        <row r="1">
          <cell r="C1" t="str">
            <v>Telecel TOGO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
      <sheetName val="#Lookup"/>
      <sheetName val="ProjOnAccTrans_1-1"/>
    </sheetNames>
    <sheetDataSet>
      <sheetData sheetId="0" refreshError="1"/>
      <sheetData sheetId="1">
        <row r="2">
          <cell r="B2" t="str">
            <v>00000093</v>
          </cell>
        </row>
        <row r="3">
          <cell r="B3" t="str">
            <v>00000094</v>
          </cell>
        </row>
        <row r="4">
          <cell r="B4" t="str">
            <v>00000221</v>
          </cell>
        </row>
        <row r="5">
          <cell r="B5" t="str">
            <v>00000281</v>
          </cell>
        </row>
        <row r="6">
          <cell r="B6" t="str">
            <v>00000222</v>
          </cell>
        </row>
        <row r="7">
          <cell r="B7" t="str">
            <v>00000235</v>
          </cell>
        </row>
        <row r="8">
          <cell r="B8" t="str">
            <v>00000236</v>
          </cell>
        </row>
        <row r="9">
          <cell r="B9" t="str">
            <v>00000237</v>
          </cell>
        </row>
        <row r="10">
          <cell r="B10" t="str">
            <v>00000131</v>
          </cell>
        </row>
        <row r="11">
          <cell r="B11" t="str">
            <v>00000132</v>
          </cell>
        </row>
        <row r="12">
          <cell r="B12" t="str">
            <v>00000212</v>
          </cell>
        </row>
        <row r="13">
          <cell r="B13" t="str">
            <v>00000213</v>
          </cell>
        </row>
        <row r="14">
          <cell r="B14" t="str">
            <v>00000181</v>
          </cell>
        </row>
        <row r="15">
          <cell r="B15" t="str">
            <v>00000291</v>
          </cell>
        </row>
        <row r="16">
          <cell r="B16" t="str">
            <v>00000292</v>
          </cell>
        </row>
        <row r="17">
          <cell r="B17" t="str">
            <v>00000182</v>
          </cell>
        </row>
        <row r="18">
          <cell r="B18" t="str">
            <v>00000184</v>
          </cell>
        </row>
        <row r="19">
          <cell r="B19" t="str">
            <v>00000192</v>
          </cell>
        </row>
        <row r="20">
          <cell r="B20" t="str">
            <v>00000193</v>
          </cell>
        </row>
        <row r="21">
          <cell r="B21" t="str">
            <v>00000194</v>
          </cell>
        </row>
        <row r="22">
          <cell r="B22" t="str">
            <v>00000195</v>
          </cell>
        </row>
        <row r="23">
          <cell r="B23" t="str">
            <v>00000196</v>
          </cell>
        </row>
        <row r="24">
          <cell r="B24" t="str">
            <v>00000304</v>
          </cell>
        </row>
        <row r="25">
          <cell r="B25" t="str">
            <v>00000305</v>
          </cell>
        </row>
        <row r="26">
          <cell r="B26" t="str">
            <v>00000306</v>
          </cell>
        </row>
        <row r="27">
          <cell r="B27" t="str">
            <v>00000202</v>
          </cell>
        </row>
        <row r="28">
          <cell r="B28" t="str">
            <v>00000261</v>
          </cell>
        </row>
        <row r="29">
          <cell r="B29" t="str">
            <v>00000262</v>
          </cell>
        </row>
        <row r="30">
          <cell r="B30" t="str">
            <v>00000263</v>
          </cell>
        </row>
        <row r="31">
          <cell r="B31" t="str">
            <v>00000206</v>
          </cell>
        </row>
        <row r="32">
          <cell r="B32" t="str">
            <v>00000178</v>
          </cell>
        </row>
        <row r="33">
          <cell r="B33" t="str">
            <v>00000179</v>
          </cell>
        </row>
        <row r="34">
          <cell r="B34" t="str">
            <v>00000271</v>
          </cell>
        </row>
        <row r="35">
          <cell r="B35" t="str">
            <v>00000273</v>
          </cell>
        </row>
        <row r="36">
          <cell r="B36" t="str">
            <v>00000274</v>
          </cell>
        </row>
        <row r="37">
          <cell r="B37" t="str">
            <v>00000313</v>
          </cell>
        </row>
        <row r="38">
          <cell r="B38" t="str">
            <v>00000252</v>
          </cell>
        </row>
        <row r="39">
          <cell r="B39" t="str">
            <v>00000251</v>
          </cell>
        </row>
        <row r="40">
          <cell r="B40" t="str">
            <v>00000253</v>
          </cell>
        </row>
        <row r="41">
          <cell r="B41" t="str">
            <v>00000323</v>
          </cell>
        </row>
        <row r="42">
          <cell r="B42" t="str">
            <v>00000082</v>
          </cell>
        </row>
        <row r="43">
          <cell r="B43" t="str">
            <v>00000081</v>
          </cell>
        </row>
        <row r="44">
          <cell r="B44" t="str">
            <v>00000051</v>
          </cell>
        </row>
        <row r="45">
          <cell r="B45" t="str">
            <v>00000052</v>
          </cell>
        </row>
        <row r="46">
          <cell r="B46" t="str">
            <v>00000022</v>
          </cell>
        </row>
        <row r="47">
          <cell r="B47" t="str">
            <v>00000023</v>
          </cell>
        </row>
        <row r="48">
          <cell r="B48" t="str">
            <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Content"/>
      <sheetName val="update sheet"/>
      <sheetName val="ValidationLists"/>
      <sheetName val="Explanatory Notes"/>
      <sheetName val="Land"/>
      <sheetName val="Buildings and Other Structures"/>
      <sheetName val="Infrastructure Assets"/>
      <sheetName val="Transport Equipment"/>
      <sheetName val="Outdoor Machinery and Equipment"/>
      <sheetName val="Indoor Asset"/>
      <sheetName val="Intangible Assets"/>
      <sheetName val="WIP or CIP"/>
      <sheetName val="Report-Land"/>
      <sheetName val="Report-Buildings and Other"/>
      <sheetName val="Report-Infrastructure Assets"/>
      <sheetName val="Report-Transport Equipment"/>
      <sheetName val="Report-Outdoor Machinery&amp;Equip"/>
      <sheetName val="Report-Indoor Asset"/>
      <sheetName val="Report-Intangible Assets"/>
      <sheetName val="Report-WIP or CIP"/>
      <sheetName val="GoG Fixed Asset Register -ASH- "/>
    </sheetNames>
    <sheetDataSet>
      <sheetData sheetId="0"/>
      <sheetData sheetId="1"/>
      <sheetData sheetId="2"/>
      <sheetData sheetId="3">
        <row r="1">
          <cell r="A1" t="str">
            <v>Building - Major</v>
          </cell>
          <cell r="B1" t="str">
            <v>Building - Minor</v>
          </cell>
          <cell r="AR1" t="str">
            <v>Location Code</v>
          </cell>
        </row>
        <row r="2">
          <cell r="A2" t="str">
            <v>3111103-Bungalows/Flats</v>
          </cell>
          <cell r="B2" t="str">
            <v>Bungalows</v>
          </cell>
          <cell r="AQ2" t="str">
            <v>2860301001 - AASEDA_Education, Youth and Sports_Education HQ_Education Office</v>
          </cell>
          <cell r="AR2" t="str">
            <v>0637001 - Adugyama/Dwinyama</v>
          </cell>
        </row>
        <row r="3">
          <cell r="A3" t="str">
            <v>3111103-Bungalows/Flats</v>
          </cell>
          <cell r="B3" t="str">
            <v>Flats</v>
          </cell>
          <cell r="AQ3" t="str">
            <v>2860302001 - AASEDA_Education, Youth and Sports_Schools_Kindergarten</v>
          </cell>
          <cell r="AR3" t="str">
            <v>0637002 - Asempanaye</v>
          </cell>
        </row>
        <row r="4">
          <cell r="A4" t="str">
            <v>3111103-Bungalows/Flats</v>
          </cell>
          <cell r="B4" t="str">
            <v>Quarters</v>
          </cell>
          <cell r="AQ4" t="str">
            <v>2860302002 - AASEDA_Education, Youth and Sports_Schools_Primary</v>
          </cell>
          <cell r="AR4" t="str">
            <v>0637003 - Dwenewoho</v>
          </cell>
        </row>
        <row r="5">
          <cell r="A5" t="str">
            <v>3111204-Office Buildings</v>
          </cell>
          <cell r="B5" t="str">
            <v>Office Buildings</v>
          </cell>
          <cell r="AQ5" t="str">
            <v>2860302003 - AASEDA_Education, Youth and Sports_Schools_Junior High</v>
          </cell>
          <cell r="AR5" t="str">
            <v>0637004 - Bredi</v>
          </cell>
        </row>
        <row r="6">
          <cell r="A6" t="str">
            <v>3111107-Hostels</v>
          </cell>
          <cell r="B6" t="str">
            <v>Hostels</v>
          </cell>
          <cell r="AQ6" t="str">
            <v>2860302004 - AASEDA_Education, Youth and Sports_Schools_Senior High</v>
          </cell>
          <cell r="AR6" t="str">
            <v>0637005 - Ankobeakrom</v>
          </cell>
        </row>
        <row r="7">
          <cell r="A7" t="str">
            <v>3111106-Barracks</v>
          </cell>
          <cell r="B7" t="str">
            <v>Military Barracks</v>
          </cell>
          <cell r="AQ7" t="str">
            <v>2860302005 - AASEDA_Education, Youth and Sports_Schools_Technical / Vocational</v>
          </cell>
          <cell r="AR7" t="str">
            <v>0637006 - Atakrom</v>
          </cell>
        </row>
        <row r="8">
          <cell r="A8" t="str">
            <v>3111106-Barracks</v>
          </cell>
          <cell r="B8" t="str">
            <v>Police Quarters</v>
          </cell>
          <cell r="AQ8" t="str">
            <v>2860303001 - AASEDA_Education, Youth and Sports_Sports HQ_ Sports Office</v>
          </cell>
          <cell r="AR8" t="str">
            <v>0637007 - Kramokrom</v>
          </cell>
        </row>
        <row r="9">
          <cell r="A9" t="str">
            <v>3111106-Barracks</v>
          </cell>
          <cell r="B9" t="str">
            <v>Prison Quarters</v>
          </cell>
          <cell r="AQ9" t="str">
            <v>2860304001 - AASEDA_Education, Youth and Sports_Youth HQ_Youth Office</v>
          </cell>
          <cell r="AR9" t="str">
            <v>0637008 - Fabewoso</v>
          </cell>
        </row>
        <row r="10">
          <cell r="A10" t="str">
            <v>3111106-Barracks</v>
          </cell>
          <cell r="B10" t="str">
            <v>Fire Service Quarters</v>
          </cell>
          <cell r="AQ10" t="str">
            <v>2860401001 - AASEDA_Municipal Health _Office of District Medical Directorate_Health Office</v>
          </cell>
          <cell r="AR10" t="str">
            <v>0637009 - Kwadokrom</v>
          </cell>
        </row>
        <row r="11">
          <cell r="A11" t="str">
            <v>3111106-Barracks</v>
          </cell>
          <cell r="B11" t="str">
            <v>Immigration Barracks</v>
          </cell>
          <cell r="AQ11" t="str">
            <v>2860402001 - AASEDA_Municipal Health _Environmental Health HQ_Environmental Health Office</v>
          </cell>
          <cell r="AR11" t="str">
            <v>0637010 - Akwatiakrom</v>
          </cell>
        </row>
        <row r="12">
          <cell r="A12" t="str">
            <v>3111106-Barracks</v>
          </cell>
          <cell r="B12" t="str">
            <v>Other Security Residence</v>
          </cell>
          <cell r="AQ12" t="str">
            <v>2860403001 - AASEDA_Municipal Health _Hospital services HQ_Hospital Services Office</v>
          </cell>
          <cell r="AR12" t="str">
            <v>0637011 - Kramokrom</v>
          </cell>
        </row>
        <row r="13">
          <cell r="A13" t="str">
            <v>3111105-Palace</v>
          </cell>
          <cell r="B13" t="str">
            <v>Palace</v>
          </cell>
          <cell r="AQ13" t="str">
            <v>2860601001 - AASEDA_Agriculture_Agriculture HQ_Agriculture Office</v>
          </cell>
          <cell r="AR13" t="str">
            <v>0637012 - Bonsukrom Bethleham</v>
          </cell>
        </row>
        <row r="14">
          <cell r="A14" t="str">
            <v>3111105-Palace</v>
          </cell>
          <cell r="B14" t="str">
            <v>Official Seat of Government</v>
          </cell>
          <cell r="AQ14" t="str">
            <v>2860701001 - AASEDA_Physical Planning_Physical Planning HQ_Physical Planning Office</v>
          </cell>
          <cell r="AR14" t="str">
            <v>0637013 - Adampa</v>
          </cell>
        </row>
        <row r="15">
          <cell r="A15" t="str">
            <v>3111105-Palace</v>
          </cell>
          <cell r="B15" t="str">
            <v>Presidential Lodge</v>
          </cell>
          <cell r="AQ15" t="str">
            <v>2860702001 - AASEDA_Physical Planning_Town and Country Planning HQ_Town and Country Planning Office</v>
          </cell>
          <cell r="AR15" t="str">
            <v>0637014 - Kukukrom</v>
          </cell>
        </row>
        <row r="16">
          <cell r="A16" t="str">
            <v>3111213-Prisons and Rehabilitation Facilities</v>
          </cell>
          <cell r="B16" t="str">
            <v>Prisons</v>
          </cell>
          <cell r="AQ16" t="str">
            <v>2860703001 - AASEDA_Physical Planning_Parks and Gardens HQ_Parks and Gardens Office</v>
          </cell>
          <cell r="AR16" t="str">
            <v>0637015 - Bosiekrom</v>
          </cell>
        </row>
        <row r="17">
          <cell r="A17" t="str">
            <v>3111213-Prisons and Rehabilitation Facilities</v>
          </cell>
          <cell r="B17" t="str">
            <v>Rehabilitation Facilities</v>
          </cell>
          <cell r="AQ17" t="str">
            <v>2860801001 - AASEDA_Social Protection &amp; Community Development _Social Protection HQ_Social Protection Office</v>
          </cell>
          <cell r="AR17" t="str">
            <v>0637016 - Boakyekrom</v>
          </cell>
        </row>
        <row r="18">
          <cell r="A18" t="str">
            <v>3111213-Prisons and Rehabilitation Facilities</v>
          </cell>
          <cell r="B18" t="str">
            <v>Correctional Homes</v>
          </cell>
          <cell r="AQ18" t="str">
            <v>2860802001 - AASEDA_Social Protection &amp; Community Development _Social Welfare HQ _Social Welfare Office</v>
          </cell>
          <cell r="AR18" t="str">
            <v>0637017 - Debrakrom</v>
          </cell>
        </row>
        <row r="19">
          <cell r="A19" t="str">
            <v>3111102-Destitute Homes</v>
          </cell>
          <cell r="B19" t="str">
            <v>Destitute Homes</v>
          </cell>
          <cell r="AQ19" t="str">
            <v>2860803001 - AASEDA_Social Protection &amp; Community Development _Community Development HQ_Community Dev Office</v>
          </cell>
          <cell r="AR19" t="str">
            <v>0637018 - Nyamebekyere</v>
          </cell>
        </row>
        <row r="20">
          <cell r="A20" t="str">
            <v>3111104-Homes of Aged</v>
          </cell>
          <cell r="B20" t="str">
            <v>Homes of Aged</v>
          </cell>
          <cell r="AQ20" t="str">
            <v>2860901001 - AASEDA_Nat. Res. Conservation, Forestry and Game and Wildlife_Central Administration HQ_Central Admin Office</v>
          </cell>
          <cell r="AR20" t="str">
            <v>0637019 - Biemso 2</v>
          </cell>
        </row>
        <row r="21">
          <cell r="A21" t="str">
            <v>3111315-Border and Customs Control Points</v>
          </cell>
          <cell r="B21" t="str">
            <v>Border and Customs Control Points</v>
          </cell>
          <cell r="AQ21" t="str">
            <v>2861001001 - AASEDA_Works_Works HQ_Works Office</v>
          </cell>
          <cell r="AR21" t="str">
            <v>0637020 - Fedeaya</v>
          </cell>
        </row>
        <row r="22">
          <cell r="A22" t="str">
            <v>3111315-Border and Customs Control Points</v>
          </cell>
          <cell r="B22" t="str">
            <v>In-Country Customs Check Points</v>
          </cell>
          <cell r="AQ22" t="str">
            <v>2861002001 - AASEDA_Works_Public Works HQ_Public Works Office</v>
          </cell>
          <cell r="AR22" t="str">
            <v>0637021 - Biemso1</v>
          </cell>
        </row>
        <row r="23">
          <cell r="A23" t="str">
            <v>3111305-Car/Lorry Park</v>
          </cell>
          <cell r="B23" t="str">
            <v>Car Park</v>
          </cell>
          <cell r="AQ23" t="str">
            <v>2861003001 - AASEDA_Works_Water HQ_Water Supply Office</v>
          </cell>
          <cell r="AR23" t="str">
            <v>0637022 - Kodadwene</v>
          </cell>
        </row>
        <row r="24">
          <cell r="A24" t="str">
            <v>3111305-Car/Lorry Park</v>
          </cell>
          <cell r="B24" t="str">
            <v>Lorry Station</v>
          </cell>
          <cell r="AQ24" t="str">
            <v>2861004001 - AASEDA_Works_Feeder Roads HQ_Feeder Roads Office</v>
          </cell>
          <cell r="AR24" t="str">
            <v>0637023 - Achiesu</v>
          </cell>
        </row>
        <row r="25">
          <cell r="A25" t="str">
            <v>3111305-Car/Lorry Park</v>
          </cell>
          <cell r="B25" t="str">
            <v>Multi Storey Carpark</v>
          </cell>
          <cell r="AQ25" t="str">
            <v>2861005001 - AASEDA_Works_Rural Housing HQ_Rural Housing Office</v>
          </cell>
          <cell r="AR25" t="str">
            <v>0637024 - Adense</v>
          </cell>
        </row>
        <row r="26">
          <cell r="A26" t="str">
            <v>3111305-Car/Lorry Park</v>
          </cell>
          <cell r="B26" t="str">
            <v>Bus Terminal</v>
          </cell>
          <cell r="AQ26" t="str">
            <v>2861101001 - AASEDA_Trade and Industry _Central Administration HQ_Central Admin Office</v>
          </cell>
          <cell r="AR26" t="str">
            <v>0637025 - Yawboadi</v>
          </cell>
        </row>
        <row r="27">
          <cell r="A27" t="str">
            <v>3111305-Car/Lorry Park</v>
          </cell>
          <cell r="B27" t="str">
            <v>Taxi Rank</v>
          </cell>
          <cell r="AQ27" t="str">
            <v>2861102001 - AASEDA_Trade and Industry _Trade HQ_Trade Office</v>
          </cell>
          <cell r="AR27" t="str">
            <v>0637026 - Banahenekrom</v>
          </cell>
        </row>
        <row r="28">
          <cell r="A28" t="str">
            <v>3111210-Recreational Centres</v>
          </cell>
          <cell r="B28" t="str">
            <v>Recreational Centres</v>
          </cell>
          <cell r="AQ28" t="str">
            <v>2861103001 - AASEDA_Trade and Industry _Cottage Industry HQ_Cottage Industry Office</v>
          </cell>
          <cell r="AR28" t="str">
            <v>0637027 - Yawkobi</v>
          </cell>
        </row>
        <row r="29">
          <cell r="A29" t="str">
            <v>3111210-Recreational Centres</v>
          </cell>
          <cell r="B29" t="str">
            <v>Conference Halls</v>
          </cell>
          <cell r="AQ29" t="str">
            <v>2861104001 - AASEDA_Trade and Industry _Tourism HQ_Tourism Office</v>
          </cell>
          <cell r="AR29" t="str">
            <v>0637028 - Mmehame</v>
          </cell>
        </row>
        <row r="30">
          <cell r="A30" t="str">
            <v>3111210-Recreational Centres</v>
          </cell>
          <cell r="B30" t="str">
            <v>Event Centres</v>
          </cell>
          <cell r="AQ30" t="str">
            <v>2861401001 - AASEDA_Transport_Transport HQ_Transport Office</v>
          </cell>
          <cell r="AR30" t="str">
            <v>0637029 - Yawkobi 2</v>
          </cell>
        </row>
        <row r="31">
          <cell r="A31" t="str">
            <v>3111202-Clinics</v>
          </cell>
          <cell r="B31" t="str">
            <v>Clinics</v>
          </cell>
          <cell r="AQ31" t="str">
            <v>2861501001 - AASEDA_Disaster Prevention _Disaster Prevention HQ_Disaster Prevention Office</v>
          </cell>
          <cell r="AR31" t="str">
            <v>0637030 - Adugyama</v>
          </cell>
        </row>
        <row r="32">
          <cell r="A32" t="str">
            <v>3111202-Clinics</v>
          </cell>
          <cell r="B32" t="str">
            <v>Polyclinics</v>
          </cell>
          <cell r="AQ32" t="str">
            <v>2861601001 - AASEDA_Roads_Urban Roads HQ_Urban Roads Office</v>
          </cell>
          <cell r="AR32" t="str">
            <v>0637031 - Potrikrom</v>
          </cell>
        </row>
        <row r="33">
          <cell r="A33" t="str">
            <v>3111201-Hospitals</v>
          </cell>
          <cell r="B33" t="str">
            <v>Hospitals</v>
          </cell>
          <cell r="AQ33" t="str">
            <v/>
          </cell>
          <cell r="AR33" t="str">
            <v>0637032 - Nimfourkrom</v>
          </cell>
        </row>
        <row r="34">
          <cell r="A34" t="str">
            <v>3111201-Hospitals</v>
          </cell>
          <cell r="B34" t="str">
            <v>Teaching Hospitals</v>
          </cell>
          <cell r="AQ34" t="str">
            <v/>
          </cell>
          <cell r="AR34" t="str">
            <v>0637033 - Nimfourkrom/Nyamebekyere</v>
          </cell>
        </row>
        <row r="35">
          <cell r="A35" t="str">
            <v>3111201-Hospitals</v>
          </cell>
          <cell r="B35" t="str">
            <v>Regional Hospitals</v>
          </cell>
          <cell r="AQ35" t="str">
            <v/>
          </cell>
          <cell r="AR35" t="str">
            <v>0637034 - Biemtetrete</v>
          </cell>
        </row>
        <row r="36">
          <cell r="A36" t="str">
            <v>3111201-Hospitals</v>
          </cell>
          <cell r="B36" t="str">
            <v>District Hospitals</v>
          </cell>
          <cell r="AQ36" t="str">
            <v/>
          </cell>
          <cell r="AR36" t="str">
            <v>0637035 - Kwadwo Baniekrom</v>
          </cell>
        </row>
        <row r="37">
          <cell r="A37" t="str">
            <v>3111201-Hospitals</v>
          </cell>
          <cell r="B37" t="str">
            <v>Medical Centres</v>
          </cell>
          <cell r="AQ37" t="str">
            <v/>
          </cell>
          <cell r="AR37" t="str">
            <v>0637036 - Amangoase</v>
          </cell>
        </row>
        <row r="38">
          <cell r="A38" t="str">
            <v>3111214-Laboratories</v>
          </cell>
          <cell r="B38" t="str">
            <v>Laboratories</v>
          </cell>
          <cell r="AQ38" t="str">
            <v/>
          </cell>
          <cell r="AR38" t="str">
            <v>0637037 - Pokukrom</v>
          </cell>
        </row>
        <row r="39">
          <cell r="A39" t="str">
            <v>3111209-Police Post</v>
          </cell>
          <cell r="B39" t="str">
            <v>Police Post</v>
          </cell>
          <cell r="AQ39" t="str">
            <v/>
          </cell>
          <cell r="AR39" t="str">
            <v>0637038 - Kwamekyemkrom</v>
          </cell>
        </row>
        <row r="40">
          <cell r="A40" t="str">
            <v xml:space="preserve">3111215-Research Facilities </v>
          </cell>
          <cell r="B40" t="str">
            <v xml:space="preserve">Research Facilities </v>
          </cell>
          <cell r="AQ40" t="str">
            <v/>
          </cell>
          <cell r="AR40" t="str">
            <v>0637039 - Fawoman</v>
          </cell>
        </row>
        <row r="41">
          <cell r="A41" t="str">
            <v>3111205-School Buildings</v>
          </cell>
          <cell r="B41" t="str">
            <v>School Buildings</v>
          </cell>
          <cell r="AQ41" t="str">
            <v/>
          </cell>
          <cell r="AR41" t="str">
            <v>0637040 - Betinko</v>
          </cell>
        </row>
        <row r="42">
          <cell r="A42" t="str">
            <v>3111205-School Buildings</v>
          </cell>
          <cell r="B42" t="str">
            <v>Tertiary School Buildings</v>
          </cell>
          <cell r="AQ42" t="str">
            <v/>
          </cell>
          <cell r="AR42" t="str">
            <v>0637041 - Mantukwa</v>
          </cell>
        </row>
        <row r="43">
          <cell r="A43" t="str">
            <v>3111205-School Buildings</v>
          </cell>
          <cell r="B43" t="str">
            <v>Senior High School Buildings</v>
          </cell>
          <cell r="AQ43" t="str">
            <v/>
          </cell>
          <cell r="AR43" t="str">
            <v>0637042 - Mofranfaadwen</v>
          </cell>
        </row>
        <row r="44">
          <cell r="A44" t="str">
            <v>3111205-School Buildings</v>
          </cell>
          <cell r="B44" t="str">
            <v>Junior High School Buildings</v>
          </cell>
          <cell r="AQ44" t="str">
            <v/>
          </cell>
          <cell r="AR44" t="str">
            <v>0637043 - Domeabra</v>
          </cell>
        </row>
        <row r="45">
          <cell r="A45" t="str">
            <v>3111205-School Buildings</v>
          </cell>
          <cell r="B45" t="str">
            <v>Basic School Buildings</v>
          </cell>
          <cell r="AQ45" t="str">
            <v/>
          </cell>
          <cell r="AR45" t="str">
            <v>0637044 - Brepro</v>
          </cell>
        </row>
        <row r="46">
          <cell r="A46" t="str">
            <v>3111205-School Buildings</v>
          </cell>
          <cell r="B46" t="str">
            <v>Pre School Buildings</v>
          </cell>
          <cell r="AQ46" t="str">
            <v/>
          </cell>
          <cell r="AR46" t="str">
            <v>0637045 - Ahwerewam</v>
          </cell>
        </row>
        <row r="47">
          <cell r="A47" t="str">
            <v>3111205-School Buildings</v>
          </cell>
          <cell r="B47" t="str">
            <v>Vocational and Technical School Buildings</v>
          </cell>
          <cell r="AQ47" t="str">
            <v/>
          </cell>
          <cell r="AR47" t="str">
            <v>0637046 - Datro</v>
          </cell>
        </row>
        <row r="48">
          <cell r="A48" t="str">
            <v>3111316-Warehouses and Storage Facilities</v>
          </cell>
          <cell r="B48" t="str">
            <v>Warehouses and Storage Facilities</v>
          </cell>
          <cell r="AQ48" t="str">
            <v/>
          </cell>
          <cell r="AR48" t="str">
            <v>0637047 - Abugya</v>
          </cell>
        </row>
        <row r="49">
          <cell r="A49" t="str">
            <v>3111316-Warehouses and Storage Facilities</v>
          </cell>
          <cell r="B49" t="str">
            <v>Fuel Storage Facility</v>
          </cell>
          <cell r="AQ49" t="str">
            <v/>
          </cell>
          <cell r="AR49" t="str">
            <v>0637048 - Nsuoansa</v>
          </cell>
        </row>
        <row r="50">
          <cell r="A50" t="str">
            <v>3111316-Warehouses and Storage Facilities</v>
          </cell>
          <cell r="B50" t="str">
            <v>Water Storage Facility</v>
          </cell>
          <cell r="AQ50" t="str">
            <v/>
          </cell>
          <cell r="AR50" t="str">
            <v>0637049 - Adankoso</v>
          </cell>
        </row>
        <row r="51">
          <cell r="A51" t="str">
            <v>3111316-Warehouses and Storage Facilities</v>
          </cell>
          <cell r="B51" t="str">
            <v xml:space="preserve">Silos </v>
          </cell>
          <cell r="AQ51" t="str">
            <v/>
          </cell>
          <cell r="AR51" t="str">
            <v>0637050 - Peterkrom</v>
          </cell>
        </row>
        <row r="52">
          <cell r="A52" t="str">
            <v>3111316-Warehouses and Storage Facilities</v>
          </cell>
          <cell r="B52" t="str">
            <v>Bonded Warehouse</v>
          </cell>
          <cell r="AQ52" t="str">
            <v/>
          </cell>
          <cell r="AR52" t="str">
            <v>0637051 - Kubease</v>
          </cell>
        </row>
        <row r="53">
          <cell r="A53" t="str">
            <v>3111206-Slaughter House</v>
          </cell>
          <cell r="B53" t="str">
            <v>Slaughter House</v>
          </cell>
          <cell r="AQ53" t="str">
            <v/>
          </cell>
          <cell r="AR53" t="str">
            <v>0637052 - Daaso</v>
          </cell>
        </row>
        <row r="54">
          <cell r="A54" t="str">
            <v>3111206-Slaughter House</v>
          </cell>
          <cell r="B54" t="str">
            <v>Abattoir</v>
          </cell>
          <cell r="AQ54" t="str">
            <v/>
          </cell>
          <cell r="AR54" t="str">
            <v>0637053 - Adwendwen</v>
          </cell>
        </row>
        <row r="55">
          <cell r="A55" t="str">
            <v>3111206-Slaughter House</v>
          </cell>
          <cell r="B55" t="str">
            <v>Meat Shop</v>
          </cell>
          <cell r="AQ55" t="str">
            <v/>
          </cell>
          <cell r="AR55" t="str">
            <v>0637054 - Akwatiakrom</v>
          </cell>
        </row>
        <row r="56">
          <cell r="A56" t="str">
            <v>3111207-Health Centres</v>
          </cell>
          <cell r="B56" t="str">
            <v>Health Centres</v>
          </cell>
          <cell r="AQ56" t="str">
            <v/>
          </cell>
          <cell r="AR56" t="str">
            <v>0637055 - Bonakrom</v>
          </cell>
        </row>
        <row r="57">
          <cell r="A57" t="str">
            <v>3111207-Health Centres</v>
          </cell>
          <cell r="B57" t="str">
            <v>Chip Compounds</v>
          </cell>
          <cell r="AQ57" t="str">
            <v/>
          </cell>
          <cell r="AR57" t="str">
            <v>0637056 - Boabefe</v>
          </cell>
        </row>
        <row r="58">
          <cell r="A58" t="str">
            <v>3111211-Court Houses</v>
          </cell>
          <cell r="B58" t="str">
            <v>Court Houses</v>
          </cell>
          <cell r="AQ58" t="str">
            <v/>
          </cell>
          <cell r="AR58" t="str">
            <v>0637057 - Manpahwe</v>
          </cell>
        </row>
        <row r="59">
          <cell r="A59" t="str">
            <v>3111303-Toilets</v>
          </cell>
          <cell r="B59" t="str">
            <v>Toilets Faciities</v>
          </cell>
          <cell r="AQ59" t="str">
            <v/>
          </cell>
          <cell r="AR59" t="str">
            <v>0637058 - Brepro/Nyamebekyere</v>
          </cell>
        </row>
        <row r="60">
          <cell r="A60" t="str">
            <v>3111303-Toilets</v>
          </cell>
          <cell r="B60" t="str">
            <v>Urinal Facilities</v>
          </cell>
          <cell r="AQ60" t="str">
            <v/>
          </cell>
          <cell r="AR60" t="str">
            <v>0637059 - Agya/Woangarkrom</v>
          </cell>
        </row>
        <row r="61">
          <cell r="A61" t="str">
            <v>3111304-Markets</v>
          </cell>
          <cell r="B61" t="str">
            <v>Markets</v>
          </cell>
          <cell r="AQ61" t="str">
            <v/>
          </cell>
          <cell r="AR61" t="str">
            <v>0637060 - Mfantekrom</v>
          </cell>
        </row>
        <row r="62">
          <cell r="A62" t="str">
            <v>3111313-Workshop</v>
          </cell>
          <cell r="B62" t="str">
            <v>Workshop</v>
          </cell>
          <cell r="AQ62" t="str">
            <v/>
          </cell>
          <cell r="AR62" t="str">
            <v>0637061 - Boadwo</v>
          </cell>
        </row>
        <row r="63">
          <cell r="A63" t="str">
            <v>3111313-Workshop</v>
          </cell>
          <cell r="B63" t="str">
            <v>Vehicle Testing Centres</v>
          </cell>
          <cell r="AQ63" t="str">
            <v/>
          </cell>
          <cell r="AR63" t="str">
            <v>0637062 - Ampenkrom</v>
          </cell>
        </row>
        <row r="64">
          <cell r="A64" t="str">
            <v>3111313-Workshop</v>
          </cell>
          <cell r="B64" t="str">
            <v>Vehicle Assemble Yards</v>
          </cell>
          <cell r="AQ64" t="str">
            <v/>
          </cell>
          <cell r="AR64" t="str">
            <v>0637063 - Aburaso</v>
          </cell>
        </row>
        <row r="65">
          <cell r="A65" t="str">
            <v>3111313-Workshop</v>
          </cell>
          <cell r="B65" t="str">
            <v>Artisan Village</v>
          </cell>
          <cell r="AQ65" t="str">
            <v/>
          </cell>
          <cell r="AR65" t="str">
            <v>0637064 - Asuodai</v>
          </cell>
        </row>
        <row r="66">
          <cell r="A66" t="str">
            <v>3111212-Libraries</v>
          </cell>
          <cell r="B66" t="str">
            <v>Libraries</v>
          </cell>
          <cell r="AQ66" t="str">
            <v/>
          </cell>
          <cell r="AR66" t="str">
            <v>0637065 - Nsutem</v>
          </cell>
        </row>
        <row r="67">
          <cell r="A67" t="str">
            <v>3111312-Sports Stadium</v>
          </cell>
          <cell r="B67" t="str">
            <v>Sports Stadium</v>
          </cell>
          <cell r="AQ67" t="str">
            <v/>
          </cell>
          <cell r="AR67" t="str">
            <v>0637066 - Pokuase</v>
          </cell>
        </row>
        <row r="68">
          <cell r="A68" t="str">
            <v>3111312-Sports Stadium</v>
          </cell>
          <cell r="B68" t="str">
            <v>Sports Complex</v>
          </cell>
          <cell r="AQ68" t="str">
            <v/>
          </cell>
          <cell r="AR68" t="str">
            <v>0637067 - Amoakokrom</v>
          </cell>
        </row>
        <row r="69">
          <cell r="A69" t="str">
            <v>3111312-Sports Stadium</v>
          </cell>
          <cell r="B69" t="str">
            <v>Astroturfs</v>
          </cell>
          <cell r="AQ69" t="str">
            <v/>
          </cell>
          <cell r="AR69" t="str">
            <v>0637068 - Essienkyem</v>
          </cell>
        </row>
        <row r="70">
          <cell r="AQ70" t="str">
            <v/>
          </cell>
          <cell r="AR70" t="str">
            <v>0637069 - Banorkrom</v>
          </cell>
        </row>
        <row r="71">
          <cell r="AQ71" t="str">
            <v/>
          </cell>
          <cell r="AR71" t="str">
            <v>0637070 - Ampomakrom</v>
          </cell>
        </row>
        <row r="72">
          <cell r="AQ72" t="str">
            <v/>
          </cell>
          <cell r="AR72" t="str">
            <v>0637071 - Bonsukrom</v>
          </cell>
        </row>
        <row r="73">
          <cell r="AQ73" t="str">
            <v/>
          </cell>
          <cell r="AR73" t="str">
            <v>0637072 - Yeboakrom</v>
          </cell>
        </row>
        <row r="74">
          <cell r="AQ74" t="str">
            <v/>
          </cell>
          <cell r="AR74" t="str">
            <v>0637073 - Abukrom</v>
          </cell>
        </row>
        <row r="75">
          <cell r="AQ75" t="str">
            <v/>
          </cell>
          <cell r="AR75" t="str">
            <v>0637074 - Tabirikrom</v>
          </cell>
        </row>
        <row r="76">
          <cell r="AQ76" t="str">
            <v/>
          </cell>
          <cell r="AR76" t="str">
            <v>0637075 - Kwahu</v>
          </cell>
        </row>
        <row r="77">
          <cell r="AQ77" t="str">
            <v/>
          </cell>
          <cell r="AR77" t="str">
            <v>0637076 - Amokrom</v>
          </cell>
        </row>
        <row r="78">
          <cell r="AQ78" t="str">
            <v/>
          </cell>
          <cell r="AR78" t="str">
            <v>0637077 - Okyerekrom</v>
          </cell>
        </row>
        <row r="79">
          <cell r="AQ79" t="str">
            <v/>
          </cell>
          <cell r="AR79" t="str">
            <v>0637078 - Mankranho</v>
          </cell>
        </row>
        <row r="80">
          <cell r="AQ80" t="str">
            <v/>
          </cell>
          <cell r="AR80" t="str">
            <v>0637079 - Pewodie</v>
          </cell>
        </row>
        <row r="81">
          <cell r="AR81" t="str">
            <v>0637080 - Dabrekrom</v>
          </cell>
        </row>
        <row r="82">
          <cell r="AR82" t="str">
            <v>0637081 - Duyefourkrom</v>
          </cell>
        </row>
        <row r="83">
          <cell r="AR83" t="str">
            <v>0637082 - Kwame/Nantwi</v>
          </cell>
        </row>
        <row r="84">
          <cell r="AR84" t="str">
            <v>0637083 - Bogyagu</v>
          </cell>
        </row>
        <row r="85">
          <cell r="AR85" t="str">
            <v>0637084 - Agenkrom</v>
          </cell>
        </row>
        <row r="86">
          <cell r="AR86" t="str">
            <v>0637085 - Apenimadi</v>
          </cell>
        </row>
        <row r="87">
          <cell r="AR87" t="str">
            <v>0637086 - Adeansano</v>
          </cell>
        </row>
        <row r="88">
          <cell r="AR88" t="str">
            <v>0637087 - Boakyekrom</v>
          </cell>
        </row>
        <row r="89">
          <cell r="AR89" t="str">
            <v>0637088 - Gyatokrom</v>
          </cell>
        </row>
        <row r="90">
          <cell r="AR90" t="str">
            <v>0637089 - Berchiekrom</v>
          </cell>
        </row>
        <row r="91">
          <cell r="AR91" t="str">
            <v>0637090 - Owusukrom</v>
          </cell>
        </row>
        <row r="92">
          <cell r="AR92" t="str">
            <v>0637091 - Gyamfikrom</v>
          </cell>
        </row>
        <row r="93">
          <cell r="AR93" t="str">
            <v>0637092 - Boahenkwa 2</v>
          </cell>
        </row>
        <row r="94">
          <cell r="AR94" t="str">
            <v>0637093 - Akwasiaddaekrom</v>
          </cell>
        </row>
        <row r="95">
          <cell r="AR95" t="str">
            <v>0637094 - Nkurakan</v>
          </cell>
        </row>
        <row r="96">
          <cell r="AR96" t="str">
            <v>0637095 - Agyeikrom</v>
          </cell>
        </row>
        <row r="97">
          <cell r="AR97" t="str">
            <v>0637096 - Akwatiakrom</v>
          </cell>
        </row>
        <row r="98">
          <cell r="AR98" t="str">
            <v>0637097 - Appiakrom</v>
          </cell>
        </row>
        <row r="99">
          <cell r="AR99" t="str">
            <v>0637098 - Bonakrom</v>
          </cell>
        </row>
        <row r="100">
          <cell r="AR100" t="str">
            <v>0637099 - Nyamebekyere</v>
          </cell>
        </row>
        <row r="101">
          <cell r="AR101" t="str">
            <v>0637100 - Abesewa</v>
          </cell>
        </row>
        <row r="102">
          <cell r="AR102" t="str">
            <v>0637101 - Nsuta</v>
          </cell>
        </row>
        <row r="103">
          <cell r="AR103" t="str">
            <v>0637102 - Manhuntem</v>
          </cell>
        </row>
        <row r="104">
          <cell r="AR104" t="str">
            <v>0637103 - Ankaase</v>
          </cell>
        </row>
        <row r="105">
          <cell r="AR105" t="str">
            <v>0637104 - Ogyabedibi</v>
          </cell>
        </row>
        <row r="106">
          <cell r="AR106" t="str">
            <v>0637105 - Ogyam</v>
          </cell>
        </row>
        <row r="107">
          <cell r="AR107" t="str">
            <v>0637106 - Datibi</v>
          </cell>
        </row>
        <row r="108">
          <cell r="AR108" t="str">
            <v>0637107 - Yaw Dankwa</v>
          </cell>
        </row>
        <row r="109">
          <cell r="AR109" t="str">
            <v>0637108 - Beposo</v>
          </cell>
        </row>
        <row r="110">
          <cell r="AR110" t="str">
            <v>0637109 - Asarekrom</v>
          </cell>
        </row>
        <row r="111">
          <cell r="AR111" t="str">
            <v>0637110 - Odorkor</v>
          </cell>
        </row>
        <row r="112">
          <cell r="AR112" t="str">
            <v>0637111 - Adukrom</v>
          </cell>
        </row>
        <row r="113">
          <cell r="AR113" t="str">
            <v>0637112 - Sabronum Camp</v>
          </cell>
        </row>
        <row r="114">
          <cell r="AR114" t="str">
            <v>0637113 - Nyamebekyere</v>
          </cell>
        </row>
        <row r="115">
          <cell r="AR115" t="str">
            <v>0637114 - Gyaukrom</v>
          </cell>
        </row>
        <row r="116">
          <cell r="AR116" t="str">
            <v>0637115 - Aponaponoso</v>
          </cell>
        </row>
        <row r="117">
          <cell r="AR117" t="str">
            <v>0637116 - Amokrom</v>
          </cell>
        </row>
        <row r="118">
          <cell r="AR118" t="str">
            <v>0637117 - Bokuruwa</v>
          </cell>
        </row>
        <row r="119">
          <cell r="AR119" t="str">
            <v>0637118 - Besikrom</v>
          </cell>
        </row>
        <row r="120">
          <cell r="AR120" t="str">
            <v>0637119 - Nyameadom</v>
          </cell>
        </row>
        <row r="121">
          <cell r="AR121" t="str">
            <v>0637120 - Sabronum</v>
          </cell>
        </row>
        <row r="122">
          <cell r="AR122" t="str">
            <v>0637121 - Akyereakrom</v>
          </cell>
        </row>
        <row r="123">
          <cell r="AR123" t="str">
            <v>0637122 - Sarfokrom</v>
          </cell>
        </row>
        <row r="124">
          <cell r="AR124" t="str">
            <v>0637123 - Adeapena</v>
          </cell>
        </row>
        <row r="125">
          <cell r="AR125" t="str">
            <v>0637124 - Asuasu</v>
          </cell>
        </row>
        <row r="126">
          <cell r="AR126" t="str">
            <v>0637125 - Tutuampa</v>
          </cell>
        </row>
        <row r="127">
          <cell r="AR127" t="str">
            <v>0637126 - Kwaku/Addaikrom</v>
          </cell>
        </row>
        <row r="128">
          <cell r="AR128" t="str">
            <v>0637127 - Nanteekrom</v>
          </cell>
        </row>
        <row r="129">
          <cell r="AR129" t="str">
            <v>0637128 - Kofiboikrom</v>
          </cell>
        </row>
        <row r="130">
          <cell r="AR130" t="str">
            <v>0637129 - Boahenkwaa 2</v>
          </cell>
        </row>
        <row r="131">
          <cell r="AR131" t="str">
            <v>0637130 - Konadukrom</v>
          </cell>
        </row>
        <row r="132">
          <cell r="AR132" t="str">
            <v>0637131 - Oforikrom</v>
          </cell>
        </row>
        <row r="133">
          <cell r="AR133" t="str">
            <v>0637132 - Krachi</v>
          </cell>
        </row>
        <row r="134">
          <cell r="AR134" t="str">
            <v>0637133 - Bogokrom</v>
          </cell>
        </row>
        <row r="135">
          <cell r="AR135" t="str">
            <v>0637134 - Nkensidanho</v>
          </cell>
        </row>
        <row r="136">
          <cell r="AR136" t="str">
            <v>0637135 - Teakotoku</v>
          </cell>
        </row>
        <row r="137">
          <cell r="AR137" t="str">
            <v>0637001 - Other Town</v>
          </cell>
        </row>
        <row r="138">
          <cell r="AR138" t="str">
            <v/>
          </cell>
        </row>
        <row r="139">
          <cell r="AR139" t="str">
            <v/>
          </cell>
        </row>
        <row r="140">
          <cell r="AR140" t="str">
            <v/>
          </cell>
        </row>
        <row r="141">
          <cell r="AR141" t="str">
            <v/>
          </cell>
        </row>
        <row r="142">
          <cell r="AR142" t="str">
            <v/>
          </cell>
        </row>
        <row r="143">
          <cell r="AR143" t="str">
            <v/>
          </cell>
        </row>
        <row r="144">
          <cell r="AR144" t="str">
            <v/>
          </cell>
        </row>
        <row r="145">
          <cell r="AR145" t="str">
            <v/>
          </cell>
        </row>
        <row r="146">
          <cell r="AR146" t="str">
            <v/>
          </cell>
        </row>
        <row r="147">
          <cell r="AR147" t="str">
            <v/>
          </cell>
        </row>
        <row r="148">
          <cell r="AR148" t="str">
            <v/>
          </cell>
        </row>
        <row r="149">
          <cell r="AR149" t="str">
            <v/>
          </cell>
        </row>
        <row r="150">
          <cell r="AR150" t="str">
            <v/>
          </cell>
        </row>
        <row r="151">
          <cell r="AR151" t="str">
            <v/>
          </cell>
        </row>
        <row r="152">
          <cell r="AR152" t="str">
            <v/>
          </cell>
        </row>
        <row r="153">
          <cell r="AR153" t="str">
            <v/>
          </cell>
        </row>
        <row r="154">
          <cell r="AR154" t="str">
            <v/>
          </cell>
        </row>
        <row r="155">
          <cell r="AR155" t="str">
            <v/>
          </cell>
        </row>
        <row r="156">
          <cell r="AR156" t="str">
            <v/>
          </cell>
        </row>
        <row r="157">
          <cell r="AR157" t="str">
            <v/>
          </cell>
        </row>
        <row r="158">
          <cell r="AR158" t="str">
            <v/>
          </cell>
        </row>
        <row r="159">
          <cell r="AR159" t="str">
            <v/>
          </cell>
        </row>
        <row r="160">
          <cell r="AR160" t="str">
            <v/>
          </cell>
        </row>
        <row r="161">
          <cell r="AR161" t="str">
            <v/>
          </cell>
        </row>
        <row r="162">
          <cell r="AR162" t="str">
            <v/>
          </cell>
        </row>
        <row r="163">
          <cell r="AR163" t="str">
            <v/>
          </cell>
        </row>
        <row r="164">
          <cell r="AR164" t="str">
            <v/>
          </cell>
        </row>
        <row r="165">
          <cell r="AR165" t="str">
            <v/>
          </cell>
        </row>
        <row r="166">
          <cell r="AR166" t="str">
            <v/>
          </cell>
        </row>
        <row r="167">
          <cell r="AR167" t="str">
            <v/>
          </cell>
        </row>
        <row r="168">
          <cell r="AR168" t="str">
            <v/>
          </cell>
        </row>
        <row r="169">
          <cell r="AR169" t="str">
            <v/>
          </cell>
        </row>
        <row r="170">
          <cell r="AR170" t="str">
            <v/>
          </cell>
        </row>
        <row r="171">
          <cell r="AR171" t="str">
            <v/>
          </cell>
        </row>
        <row r="172">
          <cell r="AR172" t="str">
            <v/>
          </cell>
        </row>
        <row r="173">
          <cell r="AR173" t="str">
            <v/>
          </cell>
        </row>
        <row r="174">
          <cell r="AR174" t="str">
            <v/>
          </cell>
        </row>
        <row r="175">
          <cell r="AR175" t="str">
            <v/>
          </cell>
        </row>
        <row r="176">
          <cell r="AR176" t="str">
            <v/>
          </cell>
        </row>
        <row r="177">
          <cell r="AR177" t="str">
            <v/>
          </cell>
        </row>
        <row r="178">
          <cell r="AR178" t="str">
            <v/>
          </cell>
        </row>
        <row r="179">
          <cell r="AR179" t="str">
            <v/>
          </cell>
        </row>
        <row r="180">
          <cell r="AR180" t="str">
            <v/>
          </cell>
        </row>
        <row r="181">
          <cell r="AR181" t="str">
            <v/>
          </cell>
        </row>
        <row r="182">
          <cell r="AR182" t="str">
            <v/>
          </cell>
        </row>
        <row r="183">
          <cell r="AR183" t="str">
            <v/>
          </cell>
        </row>
        <row r="184">
          <cell r="AR184" t="str">
            <v/>
          </cell>
        </row>
        <row r="185">
          <cell r="AR185" t="str">
            <v/>
          </cell>
        </row>
        <row r="186">
          <cell r="AR186" t="str">
            <v/>
          </cell>
        </row>
        <row r="187">
          <cell r="AR187" t="str">
            <v/>
          </cell>
        </row>
        <row r="188">
          <cell r="AR188" t="str">
            <v/>
          </cell>
        </row>
        <row r="189">
          <cell r="AR189" t="str">
            <v/>
          </cell>
        </row>
        <row r="190">
          <cell r="AR190" t="str">
            <v/>
          </cell>
        </row>
        <row r="191">
          <cell r="AR191" t="str">
            <v/>
          </cell>
        </row>
        <row r="192">
          <cell r="AR192" t="str">
            <v/>
          </cell>
        </row>
        <row r="193">
          <cell r="AR193" t="str">
            <v/>
          </cell>
        </row>
        <row r="194">
          <cell r="AR194" t="str">
            <v/>
          </cell>
        </row>
        <row r="195">
          <cell r="AR195" t="str">
            <v/>
          </cell>
        </row>
        <row r="196">
          <cell r="AR196" t="str">
            <v/>
          </cell>
        </row>
        <row r="197">
          <cell r="AR197" t="str">
            <v/>
          </cell>
        </row>
        <row r="198">
          <cell r="AR198" t="str">
            <v/>
          </cell>
        </row>
        <row r="199">
          <cell r="AR199" t="str">
            <v/>
          </cell>
        </row>
        <row r="200">
          <cell r="AR200" t="str">
            <v/>
          </cell>
        </row>
        <row r="201">
          <cell r="AR201" t="str">
            <v/>
          </cell>
        </row>
        <row r="202">
          <cell r="AR202" t="str">
            <v/>
          </cell>
        </row>
        <row r="203">
          <cell r="AR203" t="str">
            <v/>
          </cell>
        </row>
        <row r="204">
          <cell r="AR204" t="str">
            <v/>
          </cell>
        </row>
        <row r="205">
          <cell r="AR205" t="str">
            <v/>
          </cell>
        </row>
        <row r="206">
          <cell r="AR206" t="str">
            <v/>
          </cell>
        </row>
        <row r="207">
          <cell r="AR207" t="str">
            <v/>
          </cell>
        </row>
        <row r="208">
          <cell r="AR208" t="str">
            <v/>
          </cell>
        </row>
        <row r="209">
          <cell r="AR209" t="str">
            <v/>
          </cell>
        </row>
        <row r="210">
          <cell r="AR210" t="str">
            <v/>
          </cell>
        </row>
        <row r="211">
          <cell r="AR211" t="str">
            <v/>
          </cell>
        </row>
        <row r="212">
          <cell r="AR212" t="str">
            <v/>
          </cell>
        </row>
        <row r="213">
          <cell r="AR213" t="str">
            <v/>
          </cell>
        </row>
        <row r="214">
          <cell r="AR214" t="str">
            <v/>
          </cell>
        </row>
        <row r="215">
          <cell r="AR215" t="str">
            <v/>
          </cell>
        </row>
        <row r="216">
          <cell r="AR216" t="str">
            <v/>
          </cell>
        </row>
        <row r="217">
          <cell r="AR217" t="str">
            <v/>
          </cell>
        </row>
        <row r="218">
          <cell r="AR218" t="str">
            <v/>
          </cell>
        </row>
        <row r="219">
          <cell r="AR219" t="str">
            <v/>
          </cell>
        </row>
        <row r="220">
          <cell r="AR220" t="str">
            <v/>
          </cell>
        </row>
        <row r="221">
          <cell r="AR221" t="str">
            <v/>
          </cell>
        </row>
        <row r="222">
          <cell r="AR222" t="str">
            <v/>
          </cell>
        </row>
        <row r="223">
          <cell r="AR223" t="str">
            <v/>
          </cell>
        </row>
        <row r="224">
          <cell r="AR224" t="str">
            <v/>
          </cell>
        </row>
        <row r="225">
          <cell r="AR225" t="str">
            <v/>
          </cell>
        </row>
        <row r="226">
          <cell r="AR226" t="str">
            <v/>
          </cell>
        </row>
        <row r="227">
          <cell r="AR227" t="str">
            <v/>
          </cell>
        </row>
        <row r="228">
          <cell r="AR228" t="str">
            <v/>
          </cell>
        </row>
        <row r="229">
          <cell r="AR229" t="str">
            <v/>
          </cell>
        </row>
        <row r="230">
          <cell r="AR230" t="str">
            <v/>
          </cell>
        </row>
        <row r="231">
          <cell r="AR231" t="str">
            <v/>
          </cell>
        </row>
        <row r="232">
          <cell r="AR232" t="str">
            <v/>
          </cell>
        </row>
        <row r="233">
          <cell r="AR233" t="str">
            <v/>
          </cell>
        </row>
        <row r="234">
          <cell r="AR234" t="str">
            <v/>
          </cell>
        </row>
        <row r="235">
          <cell r="AR235" t="str">
            <v/>
          </cell>
        </row>
        <row r="236">
          <cell r="AR236" t="str">
            <v/>
          </cell>
        </row>
        <row r="237">
          <cell r="AR237" t="str">
            <v/>
          </cell>
        </row>
        <row r="238">
          <cell r="AR238" t="str">
            <v/>
          </cell>
        </row>
        <row r="239">
          <cell r="AR239" t="str">
            <v/>
          </cell>
        </row>
        <row r="240">
          <cell r="AR240" t="str">
            <v/>
          </cell>
        </row>
        <row r="241">
          <cell r="AR241" t="str">
            <v/>
          </cell>
        </row>
        <row r="242">
          <cell r="AR242" t="str">
            <v/>
          </cell>
        </row>
        <row r="243">
          <cell r="AR243" t="str">
            <v/>
          </cell>
        </row>
        <row r="244">
          <cell r="AR244" t="str">
            <v/>
          </cell>
        </row>
        <row r="245">
          <cell r="AR245" t="str">
            <v/>
          </cell>
        </row>
        <row r="246">
          <cell r="AR246" t="str">
            <v/>
          </cell>
        </row>
        <row r="247">
          <cell r="AR247" t="str">
            <v/>
          </cell>
        </row>
        <row r="248">
          <cell r="AR248" t="str">
            <v/>
          </cell>
        </row>
        <row r="249">
          <cell r="AR249" t="str">
            <v/>
          </cell>
        </row>
        <row r="250">
          <cell r="AR250" t="str">
            <v/>
          </cell>
        </row>
        <row r="251">
          <cell r="AR251" t="str">
            <v/>
          </cell>
        </row>
        <row r="252">
          <cell r="AR252" t="str">
            <v/>
          </cell>
        </row>
        <row r="253">
          <cell r="AR253" t="str">
            <v/>
          </cell>
        </row>
        <row r="254">
          <cell r="AR254" t="str">
            <v/>
          </cell>
        </row>
        <row r="255">
          <cell r="AR255" t="str">
            <v/>
          </cell>
        </row>
        <row r="256">
          <cell r="AR256" t="str">
            <v/>
          </cell>
        </row>
        <row r="257">
          <cell r="AR257" t="str">
            <v/>
          </cell>
        </row>
        <row r="258">
          <cell r="AR258" t="str">
            <v/>
          </cell>
        </row>
        <row r="259">
          <cell r="AR259" t="str">
            <v/>
          </cell>
        </row>
        <row r="260">
          <cell r="AR260" t="str">
            <v/>
          </cell>
        </row>
        <row r="261">
          <cell r="AR261" t="str">
            <v/>
          </cell>
        </row>
        <row r="262">
          <cell r="AR262" t="str">
            <v/>
          </cell>
        </row>
        <row r="263">
          <cell r="AR263" t="str">
            <v/>
          </cell>
        </row>
        <row r="264">
          <cell r="AR264" t="str">
            <v/>
          </cell>
        </row>
        <row r="265">
          <cell r="AR265" t="str">
            <v/>
          </cell>
        </row>
        <row r="266">
          <cell r="AR266" t="str">
            <v/>
          </cell>
        </row>
        <row r="267">
          <cell r="AR267" t="str">
            <v/>
          </cell>
        </row>
        <row r="268">
          <cell r="AR268" t="str">
            <v/>
          </cell>
        </row>
        <row r="269">
          <cell r="AR269" t="str">
            <v/>
          </cell>
        </row>
        <row r="270">
          <cell r="AR270" t="str">
            <v/>
          </cell>
        </row>
        <row r="271">
          <cell r="AR271" t="str">
            <v/>
          </cell>
        </row>
        <row r="272">
          <cell r="AR272" t="str">
            <v/>
          </cell>
        </row>
        <row r="273">
          <cell r="AR273" t="str">
            <v/>
          </cell>
        </row>
        <row r="274">
          <cell r="AR274" t="str">
            <v/>
          </cell>
        </row>
        <row r="275">
          <cell r="AR275" t="str">
            <v/>
          </cell>
        </row>
        <row r="276">
          <cell r="AR276" t="str">
            <v/>
          </cell>
        </row>
        <row r="277">
          <cell r="AR277" t="str">
            <v/>
          </cell>
        </row>
        <row r="278">
          <cell r="AR278" t="str">
            <v/>
          </cell>
        </row>
        <row r="279">
          <cell r="AR279" t="str">
            <v/>
          </cell>
        </row>
        <row r="280">
          <cell r="AR280" t="str">
            <v/>
          </cell>
        </row>
        <row r="281">
          <cell r="AR281" t="str">
            <v/>
          </cell>
        </row>
        <row r="282">
          <cell r="AR282" t="str">
            <v/>
          </cell>
        </row>
        <row r="283">
          <cell r="AR283" t="str">
            <v/>
          </cell>
        </row>
        <row r="284">
          <cell r="AR284" t="str">
            <v/>
          </cell>
        </row>
        <row r="285">
          <cell r="AR285" t="str">
            <v/>
          </cell>
        </row>
        <row r="286">
          <cell r="AR286" t="str">
            <v/>
          </cell>
        </row>
        <row r="287">
          <cell r="AR287" t="str">
            <v/>
          </cell>
        </row>
        <row r="288">
          <cell r="AR288" t="str">
            <v/>
          </cell>
        </row>
        <row r="289">
          <cell r="AR289" t="str">
            <v/>
          </cell>
        </row>
        <row r="290">
          <cell r="AR290" t="str">
            <v/>
          </cell>
        </row>
        <row r="291">
          <cell r="AR291" t="str">
            <v/>
          </cell>
        </row>
        <row r="292">
          <cell r="AR292" t="str">
            <v/>
          </cell>
        </row>
        <row r="293">
          <cell r="AR293" t="str">
            <v/>
          </cell>
        </row>
        <row r="294">
          <cell r="AR294" t="str">
            <v/>
          </cell>
        </row>
        <row r="295">
          <cell r="AR295" t="str">
            <v/>
          </cell>
        </row>
        <row r="296">
          <cell r="AR296" t="str">
            <v/>
          </cell>
        </row>
        <row r="297">
          <cell r="AR297" t="str">
            <v/>
          </cell>
        </row>
        <row r="298">
          <cell r="AR298" t="str">
            <v/>
          </cell>
        </row>
        <row r="299">
          <cell r="AR299" t="str">
            <v/>
          </cell>
        </row>
        <row r="300">
          <cell r="AR300" t="str">
            <v/>
          </cell>
        </row>
        <row r="301">
          <cell r="AR301" t="str">
            <v/>
          </cell>
        </row>
        <row r="302">
          <cell r="AR302" t="str">
            <v/>
          </cell>
        </row>
        <row r="303">
          <cell r="AR303" t="str">
            <v/>
          </cell>
        </row>
        <row r="304">
          <cell r="AR304" t="str">
            <v/>
          </cell>
        </row>
        <row r="305">
          <cell r="AR305" t="str">
            <v/>
          </cell>
        </row>
        <row r="306">
          <cell r="AR306" t="str">
            <v/>
          </cell>
        </row>
        <row r="307">
          <cell r="AR307" t="str">
            <v/>
          </cell>
        </row>
        <row r="308">
          <cell r="AR308" t="str">
            <v/>
          </cell>
        </row>
        <row r="309">
          <cell r="AR309" t="str">
            <v/>
          </cell>
        </row>
        <row r="310">
          <cell r="AR310" t="str">
            <v/>
          </cell>
        </row>
        <row r="311">
          <cell r="AR311" t="str">
            <v/>
          </cell>
        </row>
        <row r="312">
          <cell r="AR312" t="str">
            <v/>
          </cell>
        </row>
        <row r="313">
          <cell r="AR313" t="str">
            <v/>
          </cell>
        </row>
        <row r="314">
          <cell r="AR314" t="str">
            <v/>
          </cell>
        </row>
        <row r="315">
          <cell r="AR315" t="str">
            <v/>
          </cell>
        </row>
        <row r="316">
          <cell r="AR316" t="str">
            <v/>
          </cell>
        </row>
        <row r="317">
          <cell r="AR317" t="str">
            <v/>
          </cell>
        </row>
        <row r="318">
          <cell r="AR318" t="str">
            <v/>
          </cell>
        </row>
        <row r="319">
          <cell r="AR319" t="str">
            <v/>
          </cell>
        </row>
        <row r="320">
          <cell r="AR320" t="str">
            <v/>
          </cell>
        </row>
        <row r="321">
          <cell r="AR321" t="str">
            <v/>
          </cell>
        </row>
        <row r="322">
          <cell r="AR322" t="str">
            <v/>
          </cell>
        </row>
        <row r="323">
          <cell r="AR323" t="str">
            <v/>
          </cell>
        </row>
        <row r="324">
          <cell r="AR324" t="str">
            <v/>
          </cell>
        </row>
        <row r="325">
          <cell r="AR325" t="str">
            <v/>
          </cell>
        </row>
        <row r="326">
          <cell r="AR326" t="str">
            <v/>
          </cell>
        </row>
        <row r="327">
          <cell r="AR327" t="str">
            <v/>
          </cell>
        </row>
        <row r="328">
          <cell r="AR328" t="str">
            <v/>
          </cell>
        </row>
        <row r="329">
          <cell r="AR329" t="str">
            <v/>
          </cell>
        </row>
        <row r="330">
          <cell r="AR330" t="str">
            <v/>
          </cell>
        </row>
        <row r="331">
          <cell r="AR331" t="str">
            <v/>
          </cell>
        </row>
        <row r="332">
          <cell r="AR332" t="str">
            <v/>
          </cell>
        </row>
        <row r="333">
          <cell r="AR333" t="str">
            <v/>
          </cell>
        </row>
        <row r="334">
          <cell r="AR334" t="str">
            <v/>
          </cell>
        </row>
        <row r="335">
          <cell r="AR335" t="str">
            <v/>
          </cell>
        </row>
        <row r="336">
          <cell r="AR336" t="str">
            <v/>
          </cell>
        </row>
        <row r="337">
          <cell r="AR337" t="str">
            <v/>
          </cell>
        </row>
        <row r="338">
          <cell r="AR338" t="str">
            <v/>
          </cell>
        </row>
        <row r="339">
          <cell r="AR339" t="str">
            <v/>
          </cell>
        </row>
        <row r="340">
          <cell r="AR340" t="str">
            <v/>
          </cell>
        </row>
        <row r="341">
          <cell r="AR341" t="str">
            <v/>
          </cell>
        </row>
        <row r="342">
          <cell r="AR342" t="str">
            <v/>
          </cell>
        </row>
        <row r="343">
          <cell r="AR343" t="str">
            <v/>
          </cell>
        </row>
        <row r="344">
          <cell r="AR344" t="str">
            <v/>
          </cell>
        </row>
        <row r="345">
          <cell r="AR345" t="str">
            <v/>
          </cell>
        </row>
        <row r="346">
          <cell r="AR346" t="str">
            <v/>
          </cell>
        </row>
        <row r="347">
          <cell r="AR347" t="str">
            <v/>
          </cell>
        </row>
        <row r="348">
          <cell r="AR348" t="str">
            <v/>
          </cell>
        </row>
        <row r="349">
          <cell r="AR349" t="str">
            <v/>
          </cell>
        </row>
        <row r="350">
          <cell r="AR350" t="str">
            <v/>
          </cell>
        </row>
        <row r="351">
          <cell r="AR351" t="str">
            <v/>
          </cell>
        </row>
        <row r="352">
          <cell r="AR352" t="str">
            <v/>
          </cell>
        </row>
        <row r="353">
          <cell r="AR353" t="str">
            <v/>
          </cell>
        </row>
        <row r="354">
          <cell r="AR354" t="str">
            <v/>
          </cell>
        </row>
        <row r="355">
          <cell r="AR355" t="str">
            <v/>
          </cell>
        </row>
        <row r="356">
          <cell r="AR356" t="str">
            <v/>
          </cell>
        </row>
        <row r="357">
          <cell r="AR357" t="str">
            <v/>
          </cell>
        </row>
        <row r="358">
          <cell r="AR358" t="str">
            <v/>
          </cell>
        </row>
        <row r="359">
          <cell r="AR359" t="str">
            <v/>
          </cell>
        </row>
        <row r="360">
          <cell r="AR360" t="str">
            <v/>
          </cell>
        </row>
        <row r="361">
          <cell r="AR361" t="str">
            <v/>
          </cell>
        </row>
        <row r="362">
          <cell r="AR362" t="str">
            <v/>
          </cell>
        </row>
        <row r="363">
          <cell r="AR363" t="str">
            <v/>
          </cell>
        </row>
        <row r="364">
          <cell r="AR364" t="str">
            <v/>
          </cell>
        </row>
        <row r="365">
          <cell r="AR365" t="str">
            <v/>
          </cell>
        </row>
        <row r="366">
          <cell r="AR366" t="str">
            <v/>
          </cell>
        </row>
        <row r="367">
          <cell r="AR367" t="str">
            <v/>
          </cell>
        </row>
        <row r="368">
          <cell r="AR368" t="str">
            <v/>
          </cell>
        </row>
        <row r="369">
          <cell r="AR369" t="str">
            <v/>
          </cell>
        </row>
        <row r="370">
          <cell r="AR370" t="str">
            <v/>
          </cell>
        </row>
        <row r="371">
          <cell r="AR371" t="str">
            <v/>
          </cell>
        </row>
        <row r="372">
          <cell r="AR372" t="str">
            <v/>
          </cell>
        </row>
        <row r="373">
          <cell r="AR373" t="str">
            <v/>
          </cell>
        </row>
        <row r="374">
          <cell r="AR374" t="str">
            <v/>
          </cell>
        </row>
        <row r="375">
          <cell r="AR375" t="str">
            <v/>
          </cell>
        </row>
        <row r="376">
          <cell r="AR376" t="str">
            <v/>
          </cell>
        </row>
        <row r="377">
          <cell r="AR377" t="str">
            <v/>
          </cell>
        </row>
        <row r="378">
          <cell r="AR378" t="str">
            <v/>
          </cell>
        </row>
        <row r="379">
          <cell r="AR379" t="str">
            <v/>
          </cell>
        </row>
        <row r="2005">
          <cell r="AR2005" t="str">
            <v/>
          </cell>
        </row>
        <row r="2006">
          <cell r="AR2006" t="str">
            <v/>
          </cell>
        </row>
        <row r="2007">
          <cell r="AR2007" t="str">
            <v/>
          </cell>
        </row>
        <row r="2008">
          <cell r="AR2008" t="str">
            <v/>
          </cell>
        </row>
        <row r="2009">
          <cell r="AR2009" t="str">
            <v/>
          </cell>
        </row>
        <row r="2010">
          <cell r="AR2010" t="str">
            <v/>
          </cell>
        </row>
        <row r="2011">
          <cell r="AR2011" t="str">
            <v/>
          </cell>
        </row>
        <row r="2012">
          <cell r="AR2012" t="str">
            <v/>
          </cell>
        </row>
        <row r="2013">
          <cell r="AR2013" t="str">
            <v/>
          </cell>
        </row>
        <row r="2014">
          <cell r="AR2014" t="str">
            <v/>
          </cell>
        </row>
        <row r="2015">
          <cell r="AR2015" t="str">
            <v/>
          </cell>
        </row>
        <row r="2016">
          <cell r="AR2016" t="str">
            <v/>
          </cell>
        </row>
        <row r="2017">
          <cell r="AR2017" t="str">
            <v/>
          </cell>
        </row>
        <row r="2018">
          <cell r="AR2018" t="str">
            <v/>
          </cell>
        </row>
        <row r="2019">
          <cell r="AR2019" t="str">
            <v/>
          </cell>
        </row>
        <row r="2020">
          <cell r="AR2020" t="str">
            <v/>
          </cell>
        </row>
        <row r="2021">
          <cell r="AR2021" t="str">
            <v/>
          </cell>
        </row>
        <row r="2022">
          <cell r="AR2022" t="str">
            <v/>
          </cell>
        </row>
        <row r="2023">
          <cell r="AR2023" t="str">
            <v/>
          </cell>
        </row>
        <row r="2024">
          <cell r="AR2024" t="str">
            <v/>
          </cell>
        </row>
        <row r="2025">
          <cell r="AR2025" t="str">
            <v/>
          </cell>
        </row>
        <row r="2026">
          <cell r="AR2026" t="str">
            <v/>
          </cell>
        </row>
        <row r="2027">
          <cell r="AR2027" t="str">
            <v/>
          </cell>
        </row>
        <row r="2028">
          <cell r="AR2028" t="str">
            <v/>
          </cell>
        </row>
        <row r="2029">
          <cell r="AR2029" t="str">
            <v/>
          </cell>
        </row>
        <row r="2030">
          <cell r="AR2030" t="str">
            <v/>
          </cell>
        </row>
        <row r="2031">
          <cell r="AR2031" t="str">
            <v/>
          </cell>
        </row>
        <row r="2032">
          <cell r="AR2032" t="str">
            <v/>
          </cell>
        </row>
        <row r="2033">
          <cell r="AR2033" t="str">
            <v/>
          </cell>
        </row>
        <row r="2034">
          <cell r="AR2034" t="str">
            <v/>
          </cell>
        </row>
        <row r="2035">
          <cell r="AR2035" t="str">
            <v/>
          </cell>
        </row>
        <row r="2036">
          <cell r="AR2036" t="str">
            <v/>
          </cell>
        </row>
        <row r="2037">
          <cell r="AR2037" t="str">
            <v/>
          </cell>
        </row>
        <row r="2038">
          <cell r="AR2038" t="str">
            <v/>
          </cell>
        </row>
        <row r="2039">
          <cell r="AR2039" t="str">
            <v/>
          </cell>
        </row>
        <row r="2040">
          <cell r="AR2040" t="str">
            <v/>
          </cell>
        </row>
        <row r="2041">
          <cell r="AR2041" t="str">
            <v/>
          </cell>
        </row>
        <row r="2042">
          <cell r="AR2042" t="str">
            <v/>
          </cell>
        </row>
        <row r="2043">
          <cell r="AR2043" t="str">
            <v/>
          </cell>
        </row>
        <row r="2044">
          <cell r="AR2044" t="str">
            <v/>
          </cell>
        </row>
        <row r="2045">
          <cell r="AR2045" t="str">
            <v/>
          </cell>
        </row>
        <row r="2046">
          <cell r="AR2046" t="str">
            <v/>
          </cell>
        </row>
        <row r="2047">
          <cell r="AR2047" t="str">
            <v/>
          </cell>
        </row>
        <row r="2048">
          <cell r="AR2048" t="str">
            <v/>
          </cell>
        </row>
        <row r="2049">
          <cell r="AR2049" t="str">
            <v/>
          </cell>
        </row>
        <row r="2050">
          <cell r="AR2050" t="str">
            <v/>
          </cell>
        </row>
        <row r="2051">
          <cell r="AR2051" t="str">
            <v/>
          </cell>
        </row>
        <row r="2052">
          <cell r="AR2052" t="str">
            <v/>
          </cell>
        </row>
        <row r="2053">
          <cell r="AR2053" t="str">
            <v/>
          </cell>
        </row>
        <row r="2054">
          <cell r="AR2054" t="str">
            <v/>
          </cell>
        </row>
        <row r="2055">
          <cell r="AR2055" t="str">
            <v/>
          </cell>
        </row>
        <row r="2056">
          <cell r="AR2056" t="str">
            <v/>
          </cell>
        </row>
        <row r="2057">
          <cell r="AR2057" t="str">
            <v/>
          </cell>
        </row>
        <row r="2058">
          <cell r="AR2058" t="str">
            <v/>
          </cell>
        </row>
        <row r="2059">
          <cell r="AR2059" t="str">
            <v/>
          </cell>
        </row>
        <row r="2060">
          <cell r="AR2060" t="str">
            <v/>
          </cell>
        </row>
        <row r="2061">
          <cell r="AR2061" t="str">
            <v/>
          </cell>
        </row>
        <row r="2062">
          <cell r="AR2062" t="str">
            <v/>
          </cell>
        </row>
        <row r="2063">
          <cell r="AR2063" t="str">
            <v/>
          </cell>
        </row>
        <row r="2064">
          <cell r="AR2064" t="str">
            <v/>
          </cell>
        </row>
        <row r="2065">
          <cell r="AR2065" t="str">
            <v/>
          </cell>
        </row>
        <row r="2066">
          <cell r="AR2066" t="str">
            <v/>
          </cell>
        </row>
        <row r="2067">
          <cell r="AR2067" t="str">
            <v/>
          </cell>
        </row>
        <row r="2068">
          <cell r="AR2068" t="str">
            <v/>
          </cell>
        </row>
        <row r="2069">
          <cell r="AR2069" t="str">
            <v/>
          </cell>
        </row>
        <row r="2070">
          <cell r="AR2070" t="str">
            <v/>
          </cell>
        </row>
        <row r="2071">
          <cell r="AR2071" t="str">
            <v/>
          </cell>
        </row>
        <row r="2072">
          <cell r="AR2072" t="str">
            <v/>
          </cell>
        </row>
        <row r="2073">
          <cell r="AR2073" t="str">
            <v/>
          </cell>
        </row>
        <row r="2074">
          <cell r="AR2074" t="str">
            <v/>
          </cell>
        </row>
        <row r="2075">
          <cell r="AR2075" t="str">
            <v/>
          </cell>
        </row>
        <row r="2076">
          <cell r="AR2076" t="str">
            <v/>
          </cell>
        </row>
        <row r="2077">
          <cell r="AR2077" t="str">
            <v/>
          </cell>
        </row>
        <row r="2078">
          <cell r="AR2078" t="str">
            <v/>
          </cell>
        </row>
        <row r="2079">
          <cell r="AR2079" t="str">
            <v/>
          </cell>
        </row>
        <row r="2080">
          <cell r="AR2080" t="str">
            <v/>
          </cell>
        </row>
        <row r="2081">
          <cell r="AR2081" t="str">
            <v/>
          </cell>
        </row>
        <row r="2082">
          <cell r="AR2082" t="str">
            <v/>
          </cell>
        </row>
        <row r="2083">
          <cell r="AR2083" t="str">
            <v/>
          </cell>
        </row>
        <row r="2084">
          <cell r="AR2084" t="str">
            <v/>
          </cell>
        </row>
        <row r="2085">
          <cell r="AR2085" t="str">
            <v/>
          </cell>
        </row>
        <row r="2086">
          <cell r="AR2086" t="str">
            <v/>
          </cell>
        </row>
        <row r="2087">
          <cell r="AR2087" t="str">
            <v/>
          </cell>
        </row>
        <row r="2088">
          <cell r="AR2088" t="str">
            <v/>
          </cell>
        </row>
        <row r="2089">
          <cell r="AR2089" t="str">
            <v/>
          </cell>
        </row>
        <row r="2090">
          <cell r="AR2090" t="str">
            <v/>
          </cell>
        </row>
        <row r="2091">
          <cell r="AR2091" t="str">
            <v/>
          </cell>
        </row>
        <row r="2092">
          <cell r="AR2092" t="str">
            <v/>
          </cell>
        </row>
        <row r="2093">
          <cell r="AR2093" t="str">
            <v/>
          </cell>
        </row>
        <row r="2094">
          <cell r="AR2094" t="str">
            <v/>
          </cell>
        </row>
        <row r="2095">
          <cell r="AR2095" t="str">
            <v/>
          </cell>
        </row>
        <row r="2096">
          <cell r="AR2096" t="str">
            <v/>
          </cell>
        </row>
        <row r="2097">
          <cell r="AR2097" t="str">
            <v/>
          </cell>
        </row>
        <row r="2098">
          <cell r="AR2098" t="str">
            <v/>
          </cell>
        </row>
        <row r="2099">
          <cell r="AR2099" t="str">
            <v/>
          </cell>
        </row>
        <row r="2100">
          <cell r="AR2100" t="str">
            <v/>
          </cell>
        </row>
        <row r="2101">
          <cell r="AR2101" t="str">
            <v/>
          </cell>
        </row>
        <row r="2102">
          <cell r="AR2102" t="str">
            <v/>
          </cell>
        </row>
        <row r="2103">
          <cell r="AR2103" t="str">
            <v/>
          </cell>
        </row>
        <row r="2104">
          <cell r="AR2104" t="str">
            <v/>
          </cell>
        </row>
        <row r="2105">
          <cell r="AR2105" t="str">
            <v/>
          </cell>
        </row>
        <row r="2106">
          <cell r="AR2106" t="str">
            <v/>
          </cell>
        </row>
        <row r="2107">
          <cell r="AR2107" t="str">
            <v/>
          </cell>
        </row>
        <row r="2108">
          <cell r="AR2108" t="str">
            <v/>
          </cell>
        </row>
        <row r="2109">
          <cell r="AR2109" t="str">
            <v/>
          </cell>
        </row>
        <row r="2110">
          <cell r="AR2110" t="str">
            <v/>
          </cell>
        </row>
        <row r="2111">
          <cell r="AR2111" t="str">
            <v/>
          </cell>
        </row>
        <row r="2112">
          <cell r="AR2112" t="str">
            <v/>
          </cell>
        </row>
        <row r="2113">
          <cell r="AR2113" t="str">
            <v/>
          </cell>
        </row>
        <row r="2114">
          <cell r="AR2114" t="str">
            <v/>
          </cell>
        </row>
        <row r="2115">
          <cell r="AR2115" t="str">
            <v/>
          </cell>
        </row>
        <row r="2116">
          <cell r="AR2116" t="str">
            <v/>
          </cell>
        </row>
        <row r="2117">
          <cell r="AR2117" t="str">
            <v/>
          </cell>
        </row>
        <row r="2118">
          <cell r="AR2118" t="str">
            <v/>
          </cell>
        </row>
        <row r="2119">
          <cell r="AR2119" t="str">
            <v/>
          </cell>
        </row>
        <row r="2120">
          <cell r="AR2120" t="str">
            <v/>
          </cell>
        </row>
        <row r="2121">
          <cell r="AR2121" t="str">
            <v/>
          </cell>
        </row>
        <row r="2122">
          <cell r="AR2122" t="str">
            <v/>
          </cell>
        </row>
        <row r="2123">
          <cell r="AR2123" t="str">
            <v/>
          </cell>
        </row>
        <row r="2124">
          <cell r="AR2124" t="str">
            <v/>
          </cell>
        </row>
        <row r="2125">
          <cell r="AR2125" t="str">
            <v/>
          </cell>
        </row>
        <row r="2126">
          <cell r="AR2126" t="str">
            <v/>
          </cell>
        </row>
        <row r="2127">
          <cell r="AR2127" t="str">
            <v/>
          </cell>
        </row>
        <row r="2128">
          <cell r="AR2128" t="str">
            <v/>
          </cell>
        </row>
        <row r="2129">
          <cell r="AR2129" t="str">
            <v/>
          </cell>
        </row>
        <row r="2130">
          <cell r="AR2130" t="str">
            <v/>
          </cell>
        </row>
        <row r="2131">
          <cell r="AR2131" t="str">
            <v/>
          </cell>
        </row>
        <row r="2132">
          <cell r="AR2132" t="str">
            <v/>
          </cell>
        </row>
        <row r="2133">
          <cell r="AR2133" t="str">
            <v/>
          </cell>
        </row>
        <row r="2134">
          <cell r="AR2134" t="str">
            <v/>
          </cell>
        </row>
        <row r="2135">
          <cell r="AR2135" t="str">
            <v/>
          </cell>
        </row>
        <row r="2136">
          <cell r="AR2136" t="str">
            <v/>
          </cell>
        </row>
        <row r="2137">
          <cell r="AR2137" t="str">
            <v/>
          </cell>
        </row>
        <row r="2138">
          <cell r="AR2138" t="str">
            <v/>
          </cell>
        </row>
        <row r="2139">
          <cell r="AR2139" t="str">
            <v/>
          </cell>
        </row>
        <row r="2140">
          <cell r="AR2140" t="str">
            <v/>
          </cell>
        </row>
        <row r="2141">
          <cell r="AR2141" t="str">
            <v/>
          </cell>
        </row>
        <row r="2142">
          <cell r="AR2142" t="str">
            <v/>
          </cell>
        </row>
        <row r="2143">
          <cell r="AR2143" t="str">
            <v/>
          </cell>
        </row>
        <row r="2144">
          <cell r="AR2144" t="str">
            <v/>
          </cell>
        </row>
        <row r="2145">
          <cell r="AR2145" t="str">
            <v/>
          </cell>
        </row>
        <row r="2146">
          <cell r="AR2146" t="str">
            <v/>
          </cell>
        </row>
        <row r="2147">
          <cell r="AR2147" t="str">
            <v/>
          </cell>
        </row>
        <row r="2148">
          <cell r="AR2148" t="str">
            <v/>
          </cell>
        </row>
        <row r="2149">
          <cell r="AR2149" t="str">
            <v/>
          </cell>
        </row>
        <row r="2150">
          <cell r="AR2150" t="str">
            <v/>
          </cell>
        </row>
        <row r="2151">
          <cell r="AR2151" t="str">
            <v/>
          </cell>
        </row>
        <row r="2152">
          <cell r="AR2152" t="str">
            <v/>
          </cell>
        </row>
        <row r="2153">
          <cell r="AR2153" t="str">
            <v/>
          </cell>
        </row>
        <row r="2154">
          <cell r="AR2154" t="str">
            <v/>
          </cell>
        </row>
        <row r="2155">
          <cell r="AR2155" t="str">
            <v/>
          </cell>
        </row>
        <row r="2156">
          <cell r="AR2156" t="str">
            <v/>
          </cell>
        </row>
        <row r="2157">
          <cell r="AR2157" t="str">
            <v/>
          </cell>
        </row>
        <row r="2158">
          <cell r="AR2158" t="str">
            <v/>
          </cell>
        </row>
        <row r="2159">
          <cell r="AR2159" t="str">
            <v/>
          </cell>
        </row>
        <row r="2160">
          <cell r="AR2160" t="str">
            <v/>
          </cell>
        </row>
        <row r="2161">
          <cell r="AR2161" t="str">
            <v/>
          </cell>
        </row>
        <row r="2162">
          <cell r="AR2162" t="str">
            <v/>
          </cell>
        </row>
        <row r="2163">
          <cell r="AR2163" t="str">
            <v/>
          </cell>
        </row>
        <row r="2164">
          <cell r="AR2164" t="str">
            <v/>
          </cell>
        </row>
        <row r="2165">
          <cell r="AR2165" t="str">
            <v/>
          </cell>
        </row>
        <row r="2166">
          <cell r="AR2166" t="str">
            <v/>
          </cell>
        </row>
        <row r="2167">
          <cell r="AR2167" t="str">
            <v/>
          </cell>
        </row>
        <row r="2168">
          <cell r="AR2168" t="str">
            <v/>
          </cell>
        </row>
        <row r="2169">
          <cell r="AR2169" t="str">
            <v/>
          </cell>
        </row>
        <row r="2170">
          <cell r="AR2170" t="str">
            <v/>
          </cell>
        </row>
        <row r="2171">
          <cell r="AR2171" t="str">
            <v/>
          </cell>
        </row>
        <row r="2172">
          <cell r="AR2172" t="str">
            <v/>
          </cell>
        </row>
        <row r="2173">
          <cell r="AR2173" t="str">
            <v/>
          </cell>
        </row>
        <row r="2174">
          <cell r="AR2174" t="str">
            <v/>
          </cell>
        </row>
        <row r="2175">
          <cell r="AR2175" t="str">
            <v/>
          </cell>
        </row>
        <row r="2176">
          <cell r="AR2176" t="str">
            <v/>
          </cell>
        </row>
        <row r="2177">
          <cell r="AR2177" t="str">
            <v/>
          </cell>
        </row>
        <row r="2178">
          <cell r="AR2178" t="str">
            <v/>
          </cell>
        </row>
        <row r="2179">
          <cell r="AR2179" t="str">
            <v/>
          </cell>
        </row>
        <row r="2180">
          <cell r="AR2180" t="str">
            <v/>
          </cell>
        </row>
        <row r="2181">
          <cell r="AR2181" t="str">
            <v/>
          </cell>
        </row>
        <row r="2182">
          <cell r="AR2182" t="str">
            <v/>
          </cell>
        </row>
        <row r="2183">
          <cell r="AR2183" t="str">
            <v/>
          </cell>
        </row>
        <row r="2184">
          <cell r="AR2184" t="str">
            <v/>
          </cell>
        </row>
        <row r="2185">
          <cell r="AR2185" t="str">
            <v/>
          </cell>
        </row>
        <row r="2186">
          <cell r="AR2186" t="str">
            <v/>
          </cell>
        </row>
        <row r="2187">
          <cell r="AR2187" t="str">
            <v/>
          </cell>
        </row>
        <row r="2188">
          <cell r="AR2188" t="str">
            <v/>
          </cell>
        </row>
        <row r="2189">
          <cell r="AR2189" t="str">
            <v/>
          </cell>
        </row>
        <row r="2190">
          <cell r="AR2190" t="str">
            <v/>
          </cell>
        </row>
        <row r="2191">
          <cell r="AR2191" t="str">
            <v/>
          </cell>
        </row>
        <row r="2192">
          <cell r="AR2192" t="str">
            <v/>
          </cell>
        </row>
        <row r="2193">
          <cell r="AR2193" t="str">
            <v/>
          </cell>
        </row>
        <row r="2194">
          <cell r="AR2194" t="str">
            <v/>
          </cell>
        </row>
        <row r="2195">
          <cell r="AR2195" t="str">
            <v/>
          </cell>
        </row>
        <row r="2196">
          <cell r="AR2196" t="str">
            <v/>
          </cell>
        </row>
        <row r="2197">
          <cell r="AR2197" t="str">
            <v/>
          </cell>
        </row>
        <row r="2198">
          <cell r="AR2198" t="str">
            <v/>
          </cell>
        </row>
        <row r="2199">
          <cell r="AR2199" t="str">
            <v/>
          </cell>
        </row>
        <row r="2200">
          <cell r="AR2200" t="str">
            <v/>
          </cell>
        </row>
        <row r="2201">
          <cell r="AR2201" t="str">
            <v/>
          </cell>
        </row>
        <row r="2202">
          <cell r="AR2202" t="str">
            <v/>
          </cell>
        </row>
        <row r="2203">
          <cell r="AR2203" t="str">
            <v/>
          </cell>
        </row>
        <row r="2204">
          <cell r="AR2204" t="str">
            <v/>
          </cell>
        </row>
        <row r="2205">
          <cell r="AR2205" t="str">
            <v/>
          </cell>
        </row>
        <row r="2206">
          <cell r="AR2206" t="str">
            <v/>
          </cell>
        </row>
        <row r="2207">
          <cell r="AR2207" t="str">
            <v/>
          </cell>
        </row>
        <row r="2208">
          <cell r="AR2208" t="str">
            <v/>
          </cell>
        </row>
        <row r="2209">
          <cell r="AR2209" t="str">
            <v/>
          </cell>
        </row>
        <row r="2210">
          <cell r="AR2210" t="str">
            <v/>
          </cell>
        </row>
        <row r="2211">
          <cell r="AR2211" t="str">
            <v/>
          </cell>
        </row>
        <row r="2212">
          <cell r="AR2212" t="str">
            <v/>
          </cell>
        </row>
        <row r="2213">
          <cell r="AR2213" t="str">
            <v/>
          </cell>
        </row>
        <row r="2214">
          <cell r="AR2214" t="str">
            <v/>
          </cell>
        </row>
        <row r="2215">
          <cell r="AR2215" t="str">
            <v/>
          </cell>
        </row>
        <row r="2216">
          <cell r="AR2216" t="str">
            <v/>
          </cell>
        </row>
        <row r="2217">
          <cell r="AR2217" t="str">
            <v/>
          </cell>
        </row>
        <row r="2218">
          <cell r="AR2218" t="str">
            <v/>
          </cell>
        </row>
        <row r="2219">
          <cell r="AR2219" t="str">
            <v/>
          </cell>
        </row>
        <row r="2220">
          <cell r="AR2220" t="str">
            <v/>
          </cell>
        </row>
        <row r="2221">
          <cell r="AR2221" t="str">
            <v/>
          </cell>
        </row>
        <row r="2222">
          <cell r="AR2222" t="str">
            <v/>
          </cell>
        </row>
        <row r="2223">
          <cell r="AR2223" t="str">
            <v/>
          </cell>
        </row>
        <row r="2224">
          <cell r="AR2224" t="str">
            <v/>
          </cell>
        </row>
        <row r="2225">
          <cell r="AR2225" t="str">
            <v/>
          </cell>
        </row>
        <row r="2226">
          <cell r="AR2226" t="str">
            <v/>
          </cell>
        </row>
        <row r="2227">
          <cell r="AR2227" t="str">
            <v/>
          </cell>
        </row>
        <row r="2228">
          <cell r="AR2228" t="str">
            <v/>
          </cell>
        </row>
        <row r="2229">
          <cell r="AR2229" t="str">
            <v/>
          </cell>
        </row>
        <row r="2230">
          <cell r="AR2230" t="str">
            <v/>
          </cell>
        </row>
        <row r="2231">
          <cell r="AR2231" t="str">
            <v/>
          </cell>
        </row>
        <row r="2232">
          <cell r="AR2232" t="str">
            <v/>
          </cell>
        </row>
        <row r="2233">
          <cell r="AR2233" t="str">
            <v/>
          </cell>
        </row>
        <row r="2234">
          <cell r="AR2234" t="str">
            <v/>
          </cell>
        </row>
        <row r="2235">
          <cell r="AR2235" t="str">
            <v/>
          </cell>
        </row>
        <row r="2236">
          <cell r="AR2236" t="str">
            <v/>
          </cell>
        </row>
        <row r="2237">
          <cell r="AR2237" t="str">
            <v/>
          </cell>
        </row>
        <row r="2238">
          <cell r="AR2238" t="str">
            <v/>
          </cell>
        </row>
        <row r="2239">
          <cell r="AR2239" t="str">
            <v/>
          </cell>
        </row>
        <row r="2240">
          <cell r="AR2240" t="str">
            <v/>
          </cell>
        </row>
        <row r="2241">
          <cell r="AR2241" t="str">
            <v/>
          </cell>
        </row>
        <row r="2242">
          <cell r="AR2242" t="str">
            <v/>
          </cell>
        </row>
        <row r="2243">
          <cell r="AR2243" t="str">
            <v/>
          </cell>
        </row>
        <row r="2244">
          <cell r="AR2244" t="str">
            <v/>
          </cell>
        </row>
        <row r="2245">
          <cell r="AR2245" t="str">
            <v/>
          </cell>
        </row>
        <row r="2246">
          <cell r="AR2246" t="str">
            <v/>
          </cell>
        </row>
        <row r="2247">
          <cell r="AR2247" t="str">
            <v/>
          </cell>
        </row>
        <row r="2248">
          <cell r="AR2248" t="str">
            <v/>
          </cell>
        </row>
        <row r="2249">
          <cell r="AR2249" t="str">
            <v/>
          </cell>
        </row>
        <row r="2250">
          <cell r="AR2250" t="str">
            <v/>
          </cell>
        </row>
        <row r="2251">
          <cell r="AR2251" t="str">
            <v/>
          </cell>
        </row>
        <row r="2252">
          <cell r="AR2252" t="str">
            <v/>
          </cell>
        </row>
        <row r="2253">
          <cell r="AR2253" t="str">
            <v/>
          </cell>
        </row>
        <row r="2254">
          <cell r="AR2254" t="str">
            <v/>
          </cell>
        </row>
        <row r="2255">
          <cell r="AR2255" t="str">
            <v/>
          </cell>
        </row>
        <row r="2256">
          <cell r="AR2256" t="str">
            <v/>
          </cell>
        </row>
        <row r="2257">
          <cell r="AR2257" t="str">
            <v/>
          </cell>
        </row>
        <row r="2258">
          <cell r="AR2258" t="str">
            <v/>
          </cell>
        </row>
        <row r="2259">
          <cell r="AR2259" t="str">
            <v/>
          </cell>
        </row>
        <row r="2260">
          <cell r="AR2260" t="str">
            <v/>
          </cell>
        </row>
        <row r="2261">
          <cell r="AR2261" t="str">
            <v/>
          </cell>
        </row>
        <row r="2262">
          <cell r="AR2262" t="str">
            <v/>
          </cell>
        </row>
        <row r="2263">
          <cell r="AR2263" t="str">
            <v/>
          </cell>
        </row>
        <row r="2264">
          <cell r="AR2264" t="str">
            <v/>
          </cell>
        </row>
        <row r="2265">
          <cell r="AR2265" t="str">
            <v/>
          </cell>
        </row>
        <row r="2266">
          <cell r="AR2266" t="str">
            <v/>
          </cell>
        </row>
        <row r="2267">
          <cell r="AR2267" t="str">
            <v/>
          </cell>
        </row>
        <row r="2268">
          <cell r="AR2268" t="str">
            <v/>
          </cell>
        </row>
        <row r="2269">
          <cell r="AR2269" t="str">
            <v/>
          </cell>
        </row>
        <row r="2270">
          <cell r="AR2270" t="str">
            <v/>
          </cell>
        </row>
        <row r="2271">
          <cell r="AR2271" t="str">
            <v/>
          </cell>
        </row>
        <row r="2272">
          <cell r="AR2272" t="str">
            <v/>
          </cell>
        </row>
        <row r="2273">
          <cell r="AR2273" t="str">
            <v/>
          </cell>
        </row>
        <row r="2274">
          <cell r="AR2274" t="str">
            <v/>
          </cell>
        </row>
        <row r="2275">
          <cell r="AR2275" t="str">
            <v/>
          </cell>
        </row>
        <row r="2276">
          <cell r="AR2276" t="str">
            <v/>
          </cell>
        </row>
        <row r="2277">
          <cell r="AR2277" t="str">
            <v/>
          </cell>
        </row>
        <row r="2278">
          <cell r="AR2278" t="str">
            <v/>
          </cell>
        </row>
        <row r="2279">
          <cell r="AR2279" t="str">
            <v/>
          </cell>
        </row>
        <row r="2280">
          <cell r="AR2280" t="str">
            <v/>
          </cell>
        </row>
        <row r="2281">
          <cell r="AR2281" t="str">
            <v/>
          </cell>
        </row>
        <row r="2282">
          <cell r="AR2282" t="str">
            <v/>
          </cell>
        </row>
        <row r="2283">
          <cell r="AR2283" t="str">
            <v/>
          </cell>
        </row>
        <row r="2284">
          <cell r="AR2284" t="str">
            <v/>
          </cell>
        </row>
        <row r="2285">
          <cell r="AR2285" t="str">
            <v/>
          </cell>
        </row>
        <row r="2286">
          <cell r="AR2286" t="str">
            <v/>
          </cell>
        </row>
        <row r="2287">
          <cell r="AR2287" t="str">
            <v/>
          </cell>
        </row>
        <row r="2288">
          <cell r="AR2288" t="str">
            <v/>
          </cell>
        </row>
        <row r="2289">
          <cell r="AR2289" t="str">
            <v/>
          </cell>
        </row>
        <row r="2290">
          <cell r="AR2290" t="str">
            <v/>
          </cell>
        </row>
        <row r="2291">
          <cell r="AR2291" t="str">
            <v/>
          </cell>
        </row>
        <row r="2292">
          <cell r="AR2292" t="str">
            <v/>
          </cell>
        </row>
        <row r="2293">
          <cell r="AR2293" t="str">
            <v/>
          </cell>
        </row>
        <row r="2294">
          <cell r="AR2294" t="str">
            <v/>
          </cell>
        </row>
        <row r="2295">
          <cell r="AR2295" t="str">
            <v/>
          </cell>
        </row>
        <row r="2296">
          <cell r="AR2296" t="str">
            <v/>
          </cell>
        </row>
        <row r="2297">
          <cell r="AR2297" t="str">
            <v/>
          </cell>
        </row>
        <row r="2298">
          <cell r="AR2298" t="str">
            <v/>
          </cell>
        </row>
        <row r="2299">
          <cell r="AR2299" t="str">
            <v/>
          </cell>
        </row>
        <row r="2300">
          <cell r="AR2300" t="str">
            <v/>
          </cell>
        </row>
        <row r="2301">
          <cell r="AR2301" t="str">
            <v/>
          </cell>
        </row>
        <row r="2302">
          <cell r="AR2302" t="str">
            <v/>
          </cell>
        </row>
        <row r="2303">
          <cell r="AR2303" t="str">
            <v/>
          </cell>
        </row>
        <row r="2304">
          <cell r="AR2304" t="str">
            <v/>
          </cell>
        </row>
        <row r="2305">
          <cell r="AR2305" t="str">
            <v/>
          </cell>
        </row>
        <row r="2306">
          <cell r="AR2306" t="str">
            <v/>
          </cell>
        </row>
        <row r="2307">
          <cell r="AR2307" t="str">
            <v/>
          </cell>
        </row>
        <row r="2308">
          <cell r="AR2308" t="str">
            <v/>
          </cell>
        </row>
        <row r="2309">
          <cell r="AR2309" t="str">
            <v/>
          </cell>
        </row>
        <row r="2310">
          <cell r="AR2310" t="str">
            <v/>
          </cell>
        </row>
        <row r="2311">
          <cell r="AR2311" t="str">
            <v/>
          </cell>
        </row>
        <row r="2312">
          <cell r="AR2312" t="str">
            <v/>
          </cell>
        </row>
        <row r="2313">
          <cell r="AR2313" t="str">
            <v/>
          </cell>
        </row>
        <row r="2314">
          <cell r="AR2314" t="str">
            <v/>
          </cell>
        </row>
        <row r="2315">
          <cell r="AR2315" t="str">
            <v/>
          </cell>
        </row>
        <row r="2316">
          <cell r="AR2316" t="str">
            <v/>
          </cell>
        </row>
        <row r="2317">
          <cell r="AR2317" t="str">
            <v/>
          </cell>
        </row>
        <row r="2318">
          <cell r="AR2318" t="str">
            <v/>
          </cell>
        </row>
        <row r="2319">
          <cell r="AR2319" t="str">
            <v/>
          </cell>
        </row>
        <row r="2320">
          <cell r="AR2320" t="str">
            <v/>
          </cell>
        </row>
        <row r="2321">
          <cell r="AR2321" t="str">
            <v/>
          </cell>
        </row>
        <row r="2322">
          <cell r="AR2322" t="str">
            <v/>
          </cell>
        </row>
        <row r="2323">
          <cell r="AR2323" t="str">
            <v/>
          </cell>
        </row>
        <row r="2324">
          <cell r="AR2324" t="str">
            <v/>
          </cell>
        </row>
        <row r="2325">
          <cell r="AR2325" t="str">
            <v/>
          </cell>
        </row>
        <row r="2326">
          <cell r="AR2326" t="str">
            <v/>
          </cell>
        </row>
        <row r="2327">
          <cell r="AR2327" t="str">
            <v/>
          </cell>
        </row>
        <row r="2328">
          <cell r="AR2328" t="str">
            <v/>
          </cell>
        </row>
        <row r="2329">
          <cell r="AR2329" t="str">
            <v/>
          </cell>
        </row>
        <row r="2330">
          <cell r="AR2330" t="str">
            <v/>
          </cell>
        </row>
        <row r="2331">
          <cell r="AR2331" t="str">
            <v/>
          </cell>
        </row>
        <row r="2332">
          <cell r="AR2332" t="str">
            <v/>
          </cell>
        </row>
        <row r="2333">
          <cell r="AR2333" t="str">
            <v/>
          </cell>
        </row>
        <row r="2334">
          <cell r="AR2334" t="str">
            <v/>
          </cell>
        </row>
        <row r="2335">
          <cell r="AR2335" t="str">
            <v/>
          </cell>
        </row>
        <row r="2336">
          <cell r="AR2336" t="str">
            <v/>
          </cell>
        </row>
        <row r="2337">
          <cell r="AR2337" t="str">
            <v/>
          </cell>
        </row>
        <row r="2338">
          <cell r="AR2338" t="str">
            <v/>
          </cell>
        </row>
        <row r="2339">
          <cell r="AR2339" t="str">
            <v/>
          </cell>
        </row>
        <row r="2340">
          <cell r="AR2340" t="str">
            <v/>
          </cell>
        </row>
        <row r="2341">
          <cell r="AR2341" t="str">
            <v/>
          </cell>
        </row>
        <row r="2342">
          <cell r="AR2342" t="str">
            <v/>
          </cell>
        </row>
        <row r="2343">
          <cell r="AR2343" t="str">
            <v/>
          </cell>
        </row>
        <row r="2344">
          <cell r="AR2344" t="str">
            <v/>
          </cell>
        </row>
        <row r="2345">
          <cell r="AR2345" t="str">
            <v/>
          </cell>
        </row>
        <row r="2346">
          <cell r="AR2346" t="str">
            <v/>
          </cell>
        </row>
        <row r="2347">
          <cell r="AR2347" t="str">
            <v/>
          </cell>
        </row>
        <row r="2348">
          <cell r="AR2348" t="str">
            <v/>
          </cell>
        </row>
        <row r="2349">
          <cell r="AR2349" t="str">
            <v/>
          </cell>
        </row>
        <row r="2350">
          <cell r="AR2350" t="str">
            <v/>
          </cell>
        </row>
        <row r="2351">
          <cell r="AR2351" t="str">
            <v/>
          </cell>
        </row>
        <row r="2352">
          <cell r="AR2352" t="str">
            <v/>
          </cell>
        </row>
        <row r="2353">
          <cell r="AR2353" t="str">
            <v/>
          </cell>
        </row>
        <row r="2354">
          <cell r="AR2354" t="str">
            <v/>
          </cell>
        </row>
        <row r="2355">
          <cell r="AR2355" t="str">
            <v/>
          </cell>
        </row>
        <row r="2356">
          <cell r="AR2356" t="str">
            <v/>
          </cell>
        </row>
        <row r="2357">
          <cell r="AR2357" t="str">
            <v/>
          </cell>
        </row>
        <row r="2358">
          <cell r="AR2358" t="str">
            <v/>
          </cell>
        </row>
        <row r="2359">
          <cell r="AR2359" t="str">
            <v/>
          </cell>
        </row>
        <row r="2360">
          <cell r="AR2360" t="str">
            <v/>
          </cell>
        </row>
        <row r="2361">
          <cell r="AR2361" t="str">
            <v/>
          </cell>
        </row>
        <row r="2362">
          <cell r="AR2362" t="str">
            <v/>
          </cell>
        </row>
        <row r="2363">
          <cell r="AR2363" t="str">
            <v/>
          </cell>
        </row>
        <row r="2364">
          <cell r="AR2364" t="str">
            <v/>
          </cell>
        </row>
        <row r="2365">
          <cell r="AR2365" t="str">
            <v/>
          </cell>
        </row>
        <row r="2366">
          <cell r="AR2366" t="str">
            <v/>
          </cell>
        </row>
        <row r="2367">
          <cell r="AR2367" t="str">
            <v/>
          </cell>
        </row>
        <row r="2368">
          <cell r="AR2368" t="str">
            <v/>
          </cell>
        </row>
        <row r="2369">
          <cell r="AR2369" t="str">
            <v/>
          </cell>
        </row>
        <row r="2370">
          <cell r="AR2370" t="str">
            <v/>
          </cell>
        </row>
        <row r="2371">
          <cell r="AR2371" t="str">
            <v/>
          </cell>
        </row>
        <row r="2372">
          <cell r="AR2372" t="str">
            <v/>
          </cell>
        </row>
        <row r="2373">
          <cell r="AR2373" t="str">
            <v/>
          </cell>
        </row>
        <row r="2374">
          <cell r="AR2374" t="str">
            <v/>
          </cell>
        </row>
        <row r="2375">
          <cell r="AR2375" t="str">
            <v/>
          </cell>
        </row>
        <row r="2376">
          <cell r="AR2376" t="str">
            <v/>
          </cell>
        </row>
        <row r="2377">
          <cell r="AR2377" t="str">
            <v/>
          </cell>
        </row>
        <row r="2378">
          <cell r="AR2378" t="str">
            <v/>
          </cell>
        </row>
        <row r="2379">
          <cell r="AR2379" t="str">
            <v/>
          </cell>
        </row>
        <row r="2380">
          <cell r="AR2380" t="str">
            <v/>
          </cell>
        </row>
        <row r="2381">
          <cell r="AR2381" t="str">
            <v/>
          </cell>
        </row>
        <row r="2382">
          <cell r="AR2382" t="str">
            <v/>
          </cell>
        </row>
        <row r="2383">
          <cell r="AR2383" t="str">
            <v/>
          </cell>
        </row>
        <row r="2384">
          <cell r="AR2384" t="str">
            <v/>
          </cell>
        </row>
        <row r="2385">
          <cell r="AR2385" t="str">
            <v/>
          </cell>
        </row>
        <row r="2386">
          <cell r="AR2386" t="str">
            <v/>
          </cell>
        </row>
        <row r="2387">
          <cell r="AR2387" t="str">
            <v/>
          </cell>
        </row>
        <row r="2388">
          <cell r="AR2388" t="str">
            <v/>
          </cell>
        </row>
        <row r="2389">
          <cell r="AR2389" t="str">
            <v/>
          </cell>
        </row>
        <row r="2390">
          <cell r="AR2390" t="str">
            <v/>
          </cell>
        </row>
        <row r="2391">
          <cell r="AR2391" t="str">
            <v/>
          </cell>
        </row>
        <row r="2392">
          <cell r="AR2392" t="str">
            <v/>
          </cell>
        </row>
        <row r="2393">
          <cell r="AR2393" t="str">
            <v/>
          </cell>
        </row>
        <row r="2394">
          <cell r="AR2394" t="str">
            <v/>
          </cell>
        </row>
        <row r="2395">
          <cell r="AR2395" t="str">
            <v/>
          </cell>
        </row>
        <row r="2396">
          <cell r="AR2396" t="str">
            <v/>
          </cell>
        </row>
        <row r="2397">
          <cell r="AR2397" t="str">
            <v/>
          </cell>
        </row>
        <row r="2398">
          <cell r="AR2398" t="str">
            <v/>
          </cell>
        </row>
        <row r="2399">
          <cell r="AR2399" t="str">
            <v/>
          </cell>
        </row>
        <row r="2400">
          <cell r="AR2400" t="str">
            <v/>
          </cell>
        </row>
        <row r="2401">
          <cell r="AR2401" t="str">
            <v/>
          </cell>
        </row>
        <row r="2402">
          <cell r="AR2402" t="str">
            <v/>
          </cell>
        </row>
        <row r="2403">
          <cell r="AR2403" t="str">
            <v/>
          </cell>
        </row>
        <row r="2404">
          <cell r="AR2404" t="str">
            <v/>
          </cell>
        </row>
        <row r="2405">
          <cell r="AR2405" t="str">
            <v/>
          </cell>
        </row>
        <row r="2406">
          <cell r="AR2406" t="str">
            <v/>
          </cell>
        </row>
        <row r="2407">
          <cell r="AR2407" t="str">
            <v/>
          </cell>
        </row>
        <row r="2408">
          <cell r="AR2408" t="str">
            <v/>
          </cell>
        </row>
        <row r="2409">
          <cell r="AR2409" t="str">
            <v/>
          </cell>
        </row>
        <row r="2410">
          <cell r="AR2410" t="str">
            <v/>
          </cell>
        </row>
        <row r="2411">
          <cell r="AR2411" t="str">
            <v/>
          </cell>
        </row>
        <row r="2412">
          <cell r="AR2412" t="str">
            <v/>
          </cell>
        </row>
        <row r="2413">
          <cell r="AR2413" t="str">
            <v/>
          </cell>
        </row>
        <row r="2414">
          <cell r="AR2414" t="str">
            <v/>
          </cell>
        </row>
        <row r="2415">
          <cell r="AR2415" t="str">
            <v/>
          </cell>
        </row>
        <row r="2416">
          <cell r="AR2416" t="str">
            <v/>
          </cell>
        </row>
        <row r="2417">
          <cell r="AR2417" t="str">
            <v/>
          </cell>
        </row>
        <row r="2418">
          <cell r="AR2418" t="str">
            <v/>
          </cell>
        </row>
        <row r="2419">
          <cell r="AR2419" t="str">
            <v/>
          </cell>
        </row>
        <row r="2420">
          <cell r="AR2420" t="str">
            <v/>
          </cell>
        </row>
        <row r="2421">
          <cell r="AR2421" t="str">
            <v/>
          </cell>
        </row>
        <row r="2422">
          <cell r="AR2422" t="str">
            <v/>
          </cell>
        </row>
        <row r="2423">
          <cell r="AR2423" t="str">
            <v/>
          </cell>
        </row>
        <row r="2424">
          <cell r="AR2424" t="str">
            <v/>
          </cell>
        </row>
        <row r="2425">
          <cell r="AR2425" t="str">
            <v/>
          </cell>
        </row>
        <row r="2426">
          <cell r="AR2426" t="str">
            <v/>
          </cell>
        </row>
        <row r="2427">
          <cell r="AR2427" t="str">
            <v/>
          </cell>
        </row>
        <row r="2428">
          <cell r="AR2428" t="str">
            <v/>
          </cell>
        </row>
        <row r="2429">
          <cell r="AR2429" t="str">
            <v/>
          </cell>
        </row>
        <row r="2430">
          <cell r="AR2430" t="str">
            <v/>
          </cell>
        </row>
        <row r="2431">
          <cell r="AR2431" t="str">
            <v/>
          </cell>
        </row>
        <row r="2432">
          <cell r="AR2432" t="str">
            <v/>
          </cell>
        </row>
        <row r="2433">
          <cell r="AR2433" t="str">
            <v/>
          </cell>
        </row>
        <row r="2434">
          <cell r="AR2434" t="str">
            <v/>
          </cell>
        </row>
        <row r="2435">
          <cell r="AR2435" t="str">
            <v/>
          </cell>
        </row>
        <row r="2436">
          <cell r="AR2436" t="str">
            <v/>
          </cell>
        </row>
        <row r="2437">
          <cell r="AR2437" t="str">
            <v/>
          </cell>
        </row>
        <row r="2438">
          <cell r="AR2438" t="str">
            <v/>
          </cell>
        </row>
        <row r="2439">
          <cell r="AR2439" t="str">
            <v/>
          </cell>
        </row>
        <row r="2440">
          <cell r="AR2440" t="str">
            <v/>
          </cell>
        </row>
        <row r="2441">
          <cell r="AR2441" t="str">
            <v/>
          </cell>
        </row>
        <row r="2442">
          <cell r="AR2442" t="str">
            <v/>
          </cell>
        </row>
        <row r="2443">
          <cell r="AR2443" t="str">
            <v/>
          </cell>
        </row>
        <row r="2444">
          <cell r="AR2444" t="str">
            <v/>
          </cell>
        </row>
        <row r="2445">
          <cell r="AR2445" t="str">
            <v/>
          </cell>
        </row>
        <row r="2446">
          <cell r="AR2446" t="str">
            <v/>
          </cell>
        </row>
        <row r="2447">
          <cell r="AR2447" t="str">
            <v/>
          </cell>
        </row>
        <row r="2448">
          <cell r="AR2448" t="str">
            <v/>
          </cell>
        </row>
        <row r="2449">
          <cell r="AR2449" t="str">
            <v/>
          </cell>
        </row>
        <row r="2450">
          <cell r="AR2450" t="str">
            <v/>
          </cell>
        </row>
        <row r="2451">
          <cell r="AR2451" t="str">
            <v/>
          </cell>
        </row>
        <row r="2452">
          <cell r="AR2452" t="str">
            <v/>
          </cell>
        </row>
        <row r="2453">
          <cell r="AR2453" t="str">
            <v/>
          </cell>
        </row>
        <row r="2454">
          <cell r="AR2454" t="str">
            <v/>
          </cell>
        </row>
        <row r="2455">
          <cell r="AR2455" t="str">
            <v/>
          </cell>
        </row>
        <row r="2456">
          <cell r="AR2456" t="str">
            <v/>
          </cell>
        </row>
        <row r="2457">
          <cell r="AR2457" t="str">
            <v/>
          </cell>
        </row>
        <row r="2458">
          <cell r="AR2458" t="str">
            <v/>
          </cell>
        </row>
        <row r="2459">
          <cell r="AR2459" t="str">
            <v/>
          </cell>
        </row>
        <row r="2460">
          <cell r="AR2460" t="str">
            <v/>
          </cell>
        </row>
        <row r="2461">
          <cell r="AR2461" t="str">
            <v/>
          </cell>
        </row>
        <row r="2462">
          <cell r="AR2462" t="str">
            <v/>
          </cell>
        </row>
        <row r="2463">
          <cell r="AR2463" t="str">
            <v/>
          </cell>
        </row>
        <row r="2464">
          <cell r="AR2464" t="str">
            <v/>
          </cell>
        </row>
        <row r="2465">
          <cell r="AR2465" t="str">
            <v/>
          </cell>
        </row>
        <row r="2466">
          <cell r="AR2466" t="str">
            <v/>
          </cell>
        </row>
        <row r="2467">
          <cell r="AR2467" t="str">
            <v/>
          </cell>
        </row>
        <row r="2468">
          <cell r="AR2468" t="str">
            <v/>
          </cell>
        </row>
        <row r="2469">
          <cell r="AR2469" t="str">
            <v/>
          </cell>
        </row>
        <row r="2470">
          <cell r="AR2470" t="str">
            <v/>
          </cell>
        </row>
        <row r="2471">
          <cell r="AR2471" t="str">
            <v/>
          </cell>
        </row>
        <row r="2472">
          <cell r="AR2472" t="str">
            <v/>
          </cell>
        </row>
        <row r="2473">
          <cell r="AR2473" t="str">
            <v/>
          </cell>
        </row>
        <row r="2474">
          <cell r="AR2474" t="str">
            <v/>
          </cell>
        </row>
        <row r="2475">
          <cell r="AR2475" t="str">
            <v/>
          </cell>
        </row>
        <row r="2476">
          <cell r="AR2476" t="str">
            <v/>
          </cell>
        </row>
        <row r="2477">
          <cell r="AR2477" t="str">
            <v/>
          </cell>
        </row>
        <row r="2478">
          <cell r="AR2478" t="str">
            <v/>
          </cell>
        </row>
        <row r="2479">
          <cell r="AR2479" t="str">
            <v/>
          </cell>
        </row>
        <row r="2480">
          <cell r="AR2480" t="str">
            <v/>
          </cell>
        </row>
        <row r="2481">
          <cell r="AR2481" t="str">
            <v/>
          </cell>
        </row>
        <row r="2482">
          <cell r="AR2482" t="str">
            <v/>
          </cell>
        </row>
        <row r="2483">
          <cell r="AR2483" t="str">
            <v/>
          </cell>
        </row>
        <row r="2484">
          <cell r="AR2484" t="str">
            <v/>
          </cell>
        </row>
        <row r="2485">
          <cell r="AR2485" t="str">
            <v/>
          </cell>
        </row>
        <row r="2486">
          <cell r="AR2486" t="str">
            <v/>
          </cell>
        </row>
        <row r="2487">
          <cell r="AR2487" t="str">
            <v/>
          </cell>
        </row>
        <row r="2488">
          <cell r="AR2488" t="str">
            <v/>
          </cell>
        </row>
        <row r="2489">
          <cell r="AR2489" t="str">
            <v/>
          </cell>
        </row>
        <row r="2490">
          <cell r="AR2490" t="str">
            <v/>
          </cell>
        </row>
        <row r="2491">
          <cell r="AR2491" t="str">
            <v/>
          </cell>
        </row>
        <row r="2492">
          <cell r="AR2492" t="str">
            <v/>
          </cell>
        </row>
        <row r="2493">
          <cell r="AR2493" t="str">
            <v/>
          </cell>
        </row>
        <row r="2494">
          <cell r="AR2494" t="str">
            <v/>
          </cell>
        </row>
        <row r="2495">
          <cell r="AR2495" t="str">
            <v/>
          </cell>
        </row>
        <row r="2496">
          <cell r="AR2496" t="str">
            <v/>
          </cell>
        </row>
        <row r="2497">
          <cell r="AR2497" t="str">
            <v/>
          </cell>
        </row>
        <row r="2498">
          <cell r="AR2498" t="str">
            <v/>
          </cell>
        </row>
        <row r="2499">
          <cell r="AR2499" t="str">
            <v/>
          </cell>
        </row>
        <row r="2500">
          <cell r="AR2500" t="str">
            <v/>
          </cell>
        </row>
        <row r="2501">
          <cell r="AR2501" t="str">
            <v/>
          </cell>
        </row>
        <row r="2502">
          <cell r="AR2502" t="str">
            <v/>
          </cell>
        </row>
        <row r="2503">
          <cell r="AR2503" t="str">
            <v/>
          </cell>
        </row>
        <row r="2504">
          <cell r="AR2504" t="str">
            <v/>
          </cell>
        </row>
        <row r="2505">
          <cell r="AR2505" t="str">
            <v/>
          </cell>
        </row>
        <row r="2506">
          <cell r="AR2506" t="str">
            <v/>
          </cell>
        </row>
        <row r="2507">
          <cell r="AR2507" t="str">
            <v/>
          </cell>
        </row>
        <row r="2508">
          <cell r="AR2508" t="str">
            <v/>
          </cell>
        </row>
        <row r="2509">
          <cell r="AR2509" t="str">
            <v/>
          </cell>
        </row>
        <row r="2510">
          <cell r="AR2510" t="str">
            <v/>
          </cell>
        </row>
        <row r="2511">
          <cell r="AR2511" t="str">
            <v/>
          </cell>
        </row>
        <row r="2512">
          <cell r="AR2512" t="str">
            <v/>
          </cell>
        </row>
        <row r="2513">
          <cell r="AR2513" t="str">
            <v/>
          </cell>
        </row>
        <row r="2514">
          <cell r="AR2514" t="str">
            <v/>
          </cell>
        </row>
        <row r="2515">
          <cell r="AR2515" t="str">
            <v/>
          </cell>
        </row>
        <row r="2516">
          <cell r="AR2516" t="str">
            <v/>
          </cell>
        </row>
        <row r="2517">
          <cell r="AR2517" t="str">
            <v/>
          </cell>
        </row>
        <row r="2518">
          <cell r="AR2518" t="str">
            <v/>
          </cell>
        </row>
        <row r="2519">
          <cell r="AR2519" t="str">
            <v/>
          </cell>
        </row>
        <row r="2520">
          <cell r="AR2520" t="str">
            <v/>
          </cell>
        </row>
        <row r="2521">
          <cell r="AR2521" t="str">
            <v/>
          </cell>
        </row>
        <row r="2522">
          <cell r="AR2522" t="str">
            <v/>
          </cell>
        </row>
        <row r="2523">
          <cell r="AR2523" t="str">
            <v/>
          </cell>
        </row>
        <row r="2524">
          <cell r="AR2524" t="str">
            <v/>
          </cell>
        </row>
        <row r="2525">
          <cell r="AR2525" t="str">
            <v/>
          </cell>
        </row>
        <row r="2526">
          <cell r="AR2526" t="str">
            <v/>
          </cell>
        </row>
        <row r="2527">
          <cell r="AR2527" t="str">
            <v/>
          </cell>
        </row>
        <row r="2528">
          <cell r="AR2528" t="str">
            <v/>
          </cell>
        </row>
        <row r="2529">
          <cell r="AR2529" t="str">
            <v/>
          </cell>
        </row>
        <row r="2530">
          <cell r="AR2530" t="str">
            <v/>
          </cell>
        </row>
        <row r="2531">
          <cell r="AR2531" t="str">
            <v/>
          </cell>
        </row>
        <row r="2532">
          <cell r="AR2532" t="str">
            <v/>
          </cell>
        </row>
        <row r="2533">
          <cell r="AR2533" t="str">
            <v/>
          </cell>
        </row>
        <row r="2534">
          <cell r="AR2534" t="str">
            <v/>
          </cell>
        </row>
        <row r="2535">
          <cell r="AR2535" t="str">
            <v/>
          </cell>
        </row>
        <row r="2536">
          <cell r="AR2536" t="str">
            <v/>
          </cell>
        </row>
        <row r="2537">
          <cell r="AR2537" t="str">
            <v/>
          </cell>
        </row>
        <row r="2538">
          <cell r="AR2538" t="str">
            <v/>
          </cell>
        </row>
        <row r="2539">
          <cell r="AR2539" t="str">
            <v/>
          </cell>
        </row>
        <row r="2540">
          <cell r="AR2540" t="str">
            <v/>
          </cell>
        </row>
        <row r="2541">
          <cell r="AR2541" t="str">
            <v/>
          </cell>
        </row>
        <row r="2542">
          <cell r="AR2542" t="str">
            <v/>
          </cell>
        </row>
        <row r="2543">
          <cell r="AR2543" t="str">
            <v/>
          </cell>
        </row>
        <row r="2544">
          <cell r="AR2544" t="str">
            <v/>
          </cell>
        </row>
        <row r="2545">
          <cell r="AR2545" t="str">
            <v/>
          </cell>
        </row>
        <row r="2546">
          <cell r="AR2546" t="str">
            <v/>
          </cell>
        </row>
        <row r="2547">
          <cell r="AR2547" t="str">
            <v/>
          </cell>
        </row>
        <row r="2548">
          <cell r="AR2548" t="str">
            <v/>
          </cell>
        </row>
        <row r="2549">
          <cell r="AR2549" t="str">
            <v/>
          </cell>
        </row>
        <row r="2550">
          <cell r="AR2550" t="str">
            <v/>
          </cell>
        </row>
        <row r="2551">
          <cell r="AR2551" t="str">
            <v/>
          </cell>
        </row>
        <row r="2552">
          <cell r="AR2552" t="str">
            <v/>
          </cell>
        </row>
        <row r="2553">
          <cell r="AR2553" t="str">
            <v/>
          </cell>
        </row>
        <row r="2554">
          <cell r="AR2554" t="str">
            <v/>
          </cell>
        </row>
        <row r="2555">
          <cell r="AR2555" t="str">
            <v/>
          </cell>
        </row>
        <row r="2556">
          <cell r="AR2556" t="str">
            <v/>
          </cell>
        </row>
        <row r="2557">
          <cell r="AR2557" t="str">
            <v/>
          </cell>
        </row>
        <row r="2558">
          <cell r="AR2558" t="str">
            <v/>
          </cell>
        </row>
        <row r="2559">
          <cell r="AR2559" t="str">
            <v/>
          </cell>
        </row>
        <row r="2560">
          <cell r="AR2560" t="str">
            <v/>
          </cell>
        </row>
        <row r="2561">
          <cell r="AR2561" t="str">
            <v/>
          </cell>
        </row>
        <row r="2562">
          <cell r="AR2562" t="str">
            <v/>
          </cell>
        </row>
        <row r="2563">
          <cell r="AR2563" t="str">
            <v/>
          </cell>
        </row>
        <row r="2564">
          <cell r="AR2564" t="str">
            <v/>
          </cell>
        </row>
        <row r="2565">
          <cell r="AR2565" t="str">
            <v/>
          </cell>
        </row>
        <row r="2566">
          <cell r="AR2566" t="str">
            <v/>
          </cell>
        </row>
        <row r="2567">
          <cell r="AR2567" t="str">
            <v/>
          </cell>
        </row>
        <row r="2568">
          <cell r="AR2568" t="str">
            <v/>
          </cell>
        </row>
        <row r="2569">
          <cell r="AR2569" t="str">
            <v/>
          </cell>
        </row>
        <row r="2570">
          <cell r="AR2570" t="str">
            <v/>
          </cell>
        </row>
        <row r="2571">
          <cell r="AR2571" t="str">
            <v/>
          </cell>
        </row>
        <row r="2572">
          <cell r="AR2572" t="str">
            <v/>
          </cell>
        </row>
        <row r="2573">
          <cell r="AR2573" t="str">
            <v/>
          </cell>
        </row>
        <row r="2574">
          <cell r="AR2574" t="str">
            <v/>
          </cell>
        </row>
        <row r="2575">
          <cell r="AR2575" t="str">
            <v/>
          </cell>
        </row>
        <row r="2576">
          <cell r="AR2576" t="str">
            <v/>
          </cell>
        </row>
        <row r="2577">
          <cell r="AR2577" t="str">
            <v/>
          </cell>
        </row>
        <row r="2578">
          <cell r="AR2578" t="str">
            <v/>
          </cell>
        </row>
        <row r="2579">
          <cell r="AR2579" t="str">
            <v/>
          </cell>
        </row>
        <row r="2580">
          <cell r="AR2580" t="str">
            <v/>
          </cell>
        </row>
        <row r="2581">
          <cell r="AR2581" t="str">
            <v/>
          </cell>
        </row>
        <row r="2582">
          <cell r="AR2582" t="str">
            <v/>
          </cell>
        </row>
        <row r="2583">
          <cell r="AR2583" t="str">
            <v/>
          </cell>
        </row>
        <row r="2584">
          <cell r="AR2584" t="str">
            <v/>
          </cell>
        </row>
        <row r="2585">
          <cell r="AR2585" t="str">
            <v/>
          </cell>
        </row>
        <row r="2586">
          <cell r="AR2586" t="str">
            <v/>
          </cell>
        </row>
        <row r="2587">
          <cell r="AR2587" t="str">
            <v/>
          </cell>
        </row>
        <row r="2588">
          <cell r="AR2588" t="str">
            <v/>
          </cell>
        </row>
        <row r="2589">
          <cell r="AR2589" t="str">
            <v/>
          </cell>
        </row>
        <row r="2590">
          <cell r="AR2590" t="str">
            <v/>
          </cell>
        </row>
        <row r="2591">
          <cell r="AR2591" t="str">
            <v/>
          </cell>
        </row>
        <row r="2592">
          <cell r="AR2592" t="str">
            <v/>
          </cell>
        </row>
        <row r="2593">
          <cell r="AR2593" t="str">
            <v/>
          </cell>
        </row>
        <row r="2594">
          <cell r="AR2594" t="str">
            <v/>
          </cell>
        </row>
        <row r="2595">
          <cell r="AR2595" t="str">
            <v/>
          </cell>
        </row>
        <row r="2596">
          <cell r="AR2596" t="str">
            <v/>
          </cell>
        </row>
        <row r="2597">
          <cell r="AR2597" t="str">
            <v/>
          </cell>
        </row>
        <row r="2598">
          <cell r="AR2598" t="str">
            <v/>
          </cell>
        </row>
        <row r="2599">
          <cell r="AR2599" t="str">
            <v/>
          </cell>
        </row>
        <row r="2600">
          <cell r="AR2600" t="str">
            <v/>
          </cell>
        </row>
        <row r="2601">
          <cell r="AR2601" t="str">
            <v/>
          </cell>
        </row>
        <row r="2602">
          <cell r="AR2602" t="str">
            <v/>
          </cell>
        </row>
        <row r="2603">
          <cell r="AR2603" t="str">
            <v/>
          </cell>
        </row>
        <row r="2604">
          <cell r="AR2604" t="str">
            <v/>
          </cell>
        </row>
        <row r="2605">
          <cell r="AR2605" t="str">
            <v/>
          </cell>
        </row>
        <row r="2606">
          <cell r="AR2606" t="str">
            <v/>
          </cell>
        </row>
        <row r="2607">
          <cell r="AR2607" t="str">
            <v/>
          </cell>
        </row>
        <row r="2608">
          <cell r="AR2608" t="str">
            <v/>
          </cell>
        </row>
        <row r="2609">
          <cell r="AR2609" t="str">
            <v/>
          </cell>
        </row>
        <row r="2610">
          <cell r="AR2610" t="str">
            <v/>
          </cell>
        </row>
        <row r="2611">
          <cell r="AR2611" t="str">
            <v/>
          </cell>
        </row>
        <row r="2612">
          <cell r="AR2612" t="str">
            <v/>
          </cell>
        </row>
        <row r="2613">
          <cell r="AR2613" t="str">
            <v/>
          </cell>
        </row>
        <row r="2614">
          <cell r="AR2614" t="str">
            <v/>
          </cell>
        </row>
        <row r="2615">
          <cell r="AR2615" t="str">
            <v/>
          </cell>
        </row>
        <row r="2616">
          <cell r="AR2616" t="str">
            <v/>
          </cell>
        </row>
        <row r="2617">
          <cell r="AR2617" t="str">
            <v/>
          </cell>
        </row>
        <row r="2618">
          <cell r="AR2618" t="str">
            <v/>
          </cell>
        </row>
        <row r="2619">
          <cell r="AR2619" t="str">
            <v/>
          </cell>
        </row>
        <row r="2620">
          <cell r="AR2620" t="str">
            <v/>
          </cell>
        </row>
        <row r="2621">
          <cell r="AR2621" t="str">
            <v/>
          </cell>
        </row>
        <row r="2622">
          <cell r="AR2622" t="str">
            <v/>
          </cell>
        </row>
        <row r="2623">
          <cell r="AR2623" t="str">
            <v/>
          </cell>
        </row>
        <row r="2624">
          <cell r="AR2624" t="str">
            <v/>
          </cell>
        </row>
        <row r="2625">
          <cell r="AR2625" t="str">
            <v/>
          </cell>
        </row>
        <row r="2626">
          <cell r="AR2626" t="str">
            <v/>
          </cell>
        </row>
        <row r="2627">
          <cell r="AR2627" t="str">
            <v/>
          </cell>
        </row>
        <row r="2628">
          <cell r="AR2628" t="str">
            <v/>
          </cell>
        </row>
        <row r="2629">
          <cell r="AR2629" t="str">
            <v/>
          </cell>
        </row>
        <row r="2630">
          <cell r="AR2630" t="str">
            <v/>
          </cell>
        </row>
        <row r="2631">
          <cell r="AR2631" t="str">
            <v/>
          </cell>
        </row>
        <row r="2632">
          <cell r="AR2632" t="str">
            <v/>
          </cell>
        </row>
        <row r="2633">
          <cell r="AR2633" t="str">
            <v/>
          </cell>
        </row>
        <row r="2634">
          <cell r="AR2634" t="str">
            <v/>
          </cell>
        </row>
        <row r="2635">
          <cell r="AR2635" t="str">
            <v/>
          </cell>
        </row>
        <row r="2636">
          <cell r="AR2636" t="str">
            <v/>
          </cell>
        </row>
        <row r="2637">
          <cell r="AR2637" t="str">
            <v/>
          </cell>
        </row>
        <row r="2638">
          <cell r="AR2638" t="str">
            <v/>
          </cell>
        </row>
        <row r="2639">
          <cell r="AR2639" t="str">
            <v/>
          </cell>
        </row>
        <row r="2640">
          <cell r="AR2640" t="str">
            <v/>
          </cell>
        </row>
        <row r="2641">
          <cell r="AR2641" t="str">
            <v/>
          </cell>
        </row>
        <row r="2642">
          <cell r="AR2642" t="str">
            <v/>
          </cell>
        </row>
        <row r="2643">
          <cell r="AR2643" t="str">
            <v/>
          </cell>
        </row>
        <row r="2644">
          <cell r="AR2644" t="str">
            <v/>
          </cell>
        </row>
        <row r="2645">
          <cell r="AR2645" t="str">
            <v/>
          </cell>
        </row>
        <row r="2646">
          <cell r="AR2646" t="str">
            <v/>
          </cell>
        </row>
        <row r="2647">
          <cell r="AR2647" t="str">
            <v/>
          </cell>
        </row>
        <row r="2648">
          <cell r="AR2648" t="str">
            <v/>
          </cell>
        </row>
        <row r="2649">
          <cell r="AR2649" t="str">
            <v/>
          </cell>
        </row>
        <row r="2650">
          <cell r="AR2650" t="str">
            <v/>
          </cell>
        </row>
        <row r="2651">
          <cell r="AR2651" t="str">
            <v/>
          </cell>
        </row>
        <row r="2652">
          <cell r="AR2652" t="str">
            <v/>
          </cell>
        </row>
        <row r="2653">
          <cell r="AR2653" t="str">
            <v/>
          </cell>
        </row>
        <row r="2654">
          <cell r="AR2654" t="str">
            <v/>
          </cell>
        </row>
        <row r="2655">
          <cell r="AR2655" t="str">
            <v/>
          </cell>
        </row>
        <row r="2656">
          <cell r="AR2656" t="str">
            <v/>
          </cell>
        </row>
        <row r="2657">
          <cell r="AR2657" t="str">
            <v/>
          </cell>
        </row>
        <row r="2658">
          <cell r="AR2658" t="str">
            <v/>
          </cell>
        </row>
        <row r="2659">
          <cell r="AR2659" t="str">
            <v/>
          </cell>
        </row>
        <row r="2660">
          <cell r="AR2660" t="str">
            <v/>
          </cell>
        </row>
        <row r="2661">
          <cell r="AR2661" t="str">
            <v/>
          </cell>
        </row>
        <row r="2662">
          <cell r="AR2662" t="str">
            <v/>
          </cell>
        </row>
        <row r="2663">
          <cell r="AR2663" t="str">
            <v/>
          </cell>
        </row>
        <row r="2664">
          <cell r="AR2664" t="str">
            <v/>
          </cell>
        </row>
        <row r="2665">
          <cell r="AR2665" t="str">
            <v/>
          </cell>
        </row>
        <row r="2666">
          <cell r="AR2666" t="str">
            <v/>
          </cell>
        </row>
        <row r="2667">
          <cell r="AR2667" t="str">
            <v/>
          </cell>
        </row>
        <row r="2668">
          <cell r="AR2668" t="str">
            <v/>
          </cell>
        </row>
        <row r="2669">
          <cell r="AR2669" t="str">
            <v/>
          </cell>
        </row>
        <row r="2670">
          <cell r="AR2670" t="str">
            <v/>
          </cell>
        </row>
        <row r="2671">
          <cell r="AR2671" t="str">
            <v/>
          </cell>
        </row>
        <row r="2672">
          <cell r="AR2672" t="str">
            <v/>
          </cell>
        </row>
        <row r="2673">
          <cell r="AR2673" t="str">
            <v/>
          </cell>
        </row>
        <row r="2674">
          <cell r="AR2674" t="str">
            <v/>
          </cell>
        </row>
        <row r="2675">
          <cell r="AR2675" t="str">
            <v/>
          </cell>
        </row>
        <row r="2676">
          <cell r="AR2676" t="str">
            <v/>
          </cell>
        </row>
        <row r="2677">
          <cell r="AR2677" t="str">
            <v/>
          </cell>
        </row>
        <row r="2678">
          <cell r="AR2678" t="str">
            <v/>
          </cell>
        </row>
        <row r="2679">
          <cell r="AR2679" t="str">
            <v/>
          </cell>
        </row>
        <row r="2680">
          <cell r="AR2680" t="str">
            <v/>
          </cell>
        </row>
        <row r="2681">
          <cell r="AR2681" t="str">
            <v/>
          </cell>
        </row>
        <row r="2682">
          <cell r="AR2682" t="str">
            <v/>
          </cell>
        </row>
        <row r="2683">
          <cell r="AR2683" t="str">
            <v/>
          </cell>
        </row>
        <row r="2684">
          <cell r="AR2684" t="str">
            <v/>
          </cell>
        </row>
        <row r="2685">
          <cell r="AR2685" t="str">
            <v/>
          </cell>
        </row>
        <row r="2686">
          <cell r="AR2686" t="str">
            <v/>
          </cell>
        </row>
        <row r="2687">
          <cell r="AR2687" t="str">
            <v/>
          </cell>
        </row>
        <row r="2688">
          <cell r="AR2688" t="str">
            <v/>
          </cell>
        </row>
        <row r="2689">
          <cell r="AR2689" t="str">
            <v/>
          </cell>
        </row>
        <row r="2690">
          <cell r="AR2690" t="str">
            <v/>
          </cell>
        </row>
        <row r="2691">
          <cell r="AR2691" t="str">
            <v/>
          </cell>
        </row>
        <row r="2692">
          <cell r="AR2692" t="str">
            <v/>
          </cell>
        </row>
        <row r="2693">
          <cell r="AR2693" t="str">
            <v/>
          </cell>
        </row>
        <row r="2694">
          <cell r="AR2694" t="str">
            <v/>
          </cell>
        </row>
        <row r="2695">
          <cell r="AR2695" t="str">
            <v/>
          </cell>
        </row>
        <row r="2696">
          <cell r="AR2696" t="str">
            <v/>
          </cell>
        </row>
        <row r="2697">
          <cell r="AR2697" t="str">
            <v/>
          </cell>
        </row>
        <row r="2698">
          <cell r="AR2698" t="str">
            <v/>
          </cell>
        </row>
        <row r="2699">
          <cell r="AR2699" t="str">
            <v/>
          </cell>
        </row>
        <row r="2700">
          <cell r="AR2700" t="str">
            <v/>
          </cell>
        </row>
        <row r="2701">
          <cell r="AR2701" t="str">
            <v/>
          </cell>
        </row>
        <row r="2702">
          <cell r="AR2702" t="str">
            <v/>
          </cell>
        </row>
        <row r="2703">
          <cell r="AR2703" t="str">
            <v/>
          </cell>
        </row>
        <row r="2704">
          <cell r="AR2704" t="str">
            <v/>
          </cell>
        </row>
        <row r="2705">
          <cell r="AR2705" t="str">
            <v/>
          </cell>
        </row>
        <row r="2706">
          <cell r="AR2706" t="str">
            <v/>
          </cell>
        </row>
        <row r="2707">
          <cell r="AR2707" t="str">
            <v/>
          </cell>
        </row>
        <row r="2708">
          <cell r="AR2708" t="str">
            <v/>
          </cell>
        </row>
        <row r="2709">
          <cell r="AR2709" t="str">
            <v/>
          </cell>
        </row>
        <row r="2710">
          <cell r="AR2710" t="str">
            <v/>
          </cell>
        </row>
        <row r="2711">
          <cell r="AR2711" t="str">
            <v/>
          </cell>
        </row>
        <row r="2712">
          <cell r="AR2712" t="str">
            <v/>
          </cell>
        </row>
        <row r="2713">
          <cell r="AR2713" t="str">
            <v/>
          </cell>
        </row>
        <row r="2714">
          <cell r="AR2714" t="str">
            <v/>
          </cell>
        </row>
        <row r="2715">
          <cell r="AR2715" t="str">
            <v/>
          </cell>
        </row>
        <row r="2716">
          <cell r="AR2716" t="str">
            <v/>
          </cell>
        </row>
        <row r="2717">
          <cell r="AR2717" t="str">
            <v/>
          </cell>
        </row>
        <row r="2718">
          <cell r="AR2718" t="str">
            <v/>
          </cell>
        </row>
        <row r="2719">
          <cell r="AR2719" t="str">
            <v/>
          </cell>
        </row>
        <row r="2720">
          <cell r="AR2720" t="str">
            <v/>
          </cell>
        </row>
        <row r="2721">
          <cell r="AR2721" t="str">
            <v/>
          </cell>
        </row>
        <row r="2722">
          <cell r="AR2722" t="str">
            <v/>
          </cell>
        </row>
        <row r="2723">
          <cell r="AR2723" t="str">
            <v/>
          </cell>
        </row>
        <row r="2724">
          <cell r="AR2724" t="str">
            <v/>
          </cell>
        </row>
        <row r="2725">
          <cell r="AR2725" t="str">
            <v/>
          </cell>
        </row>
        <row r="2726">
          <cell r="AR2726" t="str">
            <v/>
          </cell>
        </row>
        <row r="2727">
          <cell r="AR2727" t="str">
            <v/>
          </cell>
        </row>
        <row r="2728">
          <cell r="AR2728" t="str">
            <v/>
          </cell>
        </row>
        <row r="2729">
          <cell r="AR2729" t="str">
            <v/>
          </cell>
        </row>
        <row r="2730">
          <cell r="AR2730" t="str">
            <v/>
          </cell>
        </row>
        <row r="2731">
          <cell r="AR2731" t="str">
            <v/>
          </cell>
        </row>
        <row r="2732">
          <cell r="AR2732" t="str">
            <v/>
          </cell>
        </row>
        <row r="2733">
          <cell r="AR2733" t="str">
            <v/>
          </cell>
        </row>
        <row r="2734">
          <cell r="AR2734" t="str">
            <v/>
          </cell>
        </row>
        <row r="2735">
          <cell r="AR2735" t="str">
            <v/>
          </cell>
        </row>
        <row r="2736">
          <cell r="AR2736" t="str">
            <v/>
          </cell>
        </row>
        <row r="2737">
          <cell r="AR2737" t="str">
            <v/>
          </cell>
        </row>
        <row r="2738">
          <cell r="AR2738" t="str">
            <v/>
          </cell>
        </row>
        <row r="2739">
          <cell r="AR2739" t="str">
            <v/>
          </cell>
        </row>
        <row r="2740">
          <cell r="AR2740" t="str">
            <v/>
          </cell>
        </row>
        <row r="2741">
          <cell r="AR2741" t="str">
            <v/>
          </cell>
        </row>
        <row r="2742">
          <cell r="AR2742" t="str">
            <v/>
          </cell>
        </row>
        <row r="2743">
          <cell r="AR2743" t="str">
            <v/>
          </cell>
        </row>
        <row r="2744">
          <cell r="AR2744" t="str">
            <v/>
          </cell>
        </row>
        <row r="2745">
          <cell r="AR2745" t="str">
            <v/>
          </cell>
        </row>
        <row r="2746">
          <cell r="AR2746" t="str">
            <v/>
          </cell>
        </row>
        <row r="2747">
          <cell r="AR2747" t="str">
            <v/>
          </cell>
        </row>
        <row r="2748">
          <cell r="AR2748" t="str">
            <v/>
          </cell>
        </row>
        <row r="2749">
          <cell r="AR2749" t="str">
            <v/>
          </cell>
        </row>
        <row r="2750">
          <cell r="AR2750" t="str">
            <v/>
          </cell>
        </row>
        <row r="2751">
          <cell r="AR2751" t="str">
            <v/>
          </cell>
        </row>
        <row r="2752">
          <cell r="AR2752" t="str">
            <v/>
          </cell>
        </row>
        <row r="2753">
          <cell r="AR2753" t="str">
            <v/>
          </cell>
        </row>
        <row r="2754">
          <cell r="AR2754" t="str">
            <v/>
          </cell>
        </row>
        <row r="2755">
          <cell r="AR2755" t="str">
            <v/>
          </cell>
        </row>
        <row r="2756">
          <cell r="AR2756" t="str">
            <v/>
          </cell>
        </row>
        <row r="2757">
          <cell r="AR2757" t="str">
            <v/>
          </cell>
        </row>
        <row r="2758">
          <cell r="AR2758" t="str">
            <v/>
          </cell>
        </row>
        <row r="2759">
          <cell r="AR2759" t="str">
            <v/>
          </cell>
        </row>
        <row r="2760">
          <cell r="AR2760" t="str">
            <v/>
          </cell>
        </row>
        <row r="2761">
          <cell r="AR2761" t="str">
            <v/>
          </cell>
        </row>
        <row r="2762">
          <cell r="AR2762" t="str">
            <v/>
          </cell>
        </row>
        <row r="2763">
          <cell r="AR2763" t="str">
            <v/>
          </cell>
        </row>
        <row r="2764">
          <cell r="AR2764" t="str">
            <v/>
          </cell>
        </row>
        <row r="2765">
          <cell r="AR2765" t="str">
            <v/>
          </cell>
        </row>
        <row r="2766">
          <cell r="AR2766" t="str">
            <v/>
          </cell>
        </row>
        <row r="2767">
          <cell r="AR2767" t="str">
            <v/>
          </cell>
        </row>
        <row r="2768">
          <cell r="AR2768" t="str">
            <v/>
          </cell>
        </row>
        <row r="2769">
          <cell r="AR2769" t="str">
            <v/>
          </cell>
        </row>
        <row r="2770">
          <cell r="AR2770" t="str">
            <v/>
          </cell>
        </row>
        <row r="2771">
          <cell r="AR2771" t="str">
            <v/>
          </cell>
        </row>
        <row r="2772">
          <cell r="AR2772" t="str">
            <v/>
          </cell>
        </row>
        <row r="2773">
          <cell r="AR2773" t="str">
            <v/>
          </cell>
        </row>
        <row r="2774">
          <cell r="AR2774" t="str">
            <v/>
          </cell>
        </row>
        <row r="2775">
          <cell r="AR2775" t="str">
            <v/>
          </cell>
        </row>
        <row r="2776">
          <cell r="AR2776" t="str">
            <v/>
          </cell>
        </row>
        <row r="2777">
          <cell r="AR2777" t="str">
            <v/>
          </cell>
        </row>
        <row r="2778">
          <cell r="AR2778" t="str">
            <v/>
          </cell>
        </row>
        <row r="2779">
          <cell r="AR2779" t="str">
            <v/>
          </cell>
        </row>
        <row r="2780">
          <cell r="AR2780" t="str">
            <v/>
          </cell>
        </row>
        <row r="2781">
          <cell r="AR2781" t="str">
            <v/>
          </cell>
        </row>
        <row r="2782">
          <cell r="AR2782" t="str">
            <v/>
          </cell>
        </row>
        <row r="2783">
          <cell r="AR2783" t="str">
            <v/>
          </cell>
        </row>
        <row r="2784">
          <cell r="AR2784" t="str">
            <v/>
          </cell>
        </row>
        <row r="2785">
          <cell r="AR2785" t="str">
            <v/>
          </cell>
        </row>
        <row r="2786">
          <cell r="AR2786" t="str">
            <v/>
          </cell>
        </row>
        <row r="2787">
          <cell r="AR2787" t="str">
            <v/>
          </cell>
        </row>
        <row r="2788">
          <cell r="AR2788" t="str">
            <v/>
          </cell>
        </row>
        <row r="2789">
          <cell r="AR2789" t="str">
            <v/>
          </cell>
        </row>
        <row r="2790">
          <cell r="AR2790" t="str">
            <v/>
          </cell>
        </row>
        <row r="2791">
          <cell r="AR2791" t="str">
            <v/>
          </cell>
        </row>
        <row r="2792">
          <cell r="AR2792" t="str">
            <v/>
          </cell>
        </row>
        <row r="2793">
          <cell r="AR2793" t="str">
            <v/>
          </cell>
        </row>
        <row r="2794">
          <cell r="AR2794" t="str">
            <v/>
          </cell>
        </row>
        <row r="2795">
          <cell r="AR2795" t="str">
            <v/>
          </cell>
        </row>
        <row r="2796">
          <cell r="AR2796" t="str">
            <v/>
          </cell>
        </row>
        <row r="2797">
          <cell r="AR2797" t="str">
            <v/>
          </cell>
        </row>
        <row r="2798">
          <cell r="AR2798" t="str">
            <v/>
          </cell>
        </row>
        <row r="2799">
          <cell r="AR2799" t="str">
            <v/>
          </cell>
        </row>
        <row r="2800">
          <cell r="AR2800" t="str">
            <v/>
          </cell>
        </row>
        <row r="2801">
          <cell r="AR2801" t="str">
            <v/>
          </cell>
        </row>
        <row r="2802">
          <cell r="AR2802" t="str">
            <v/>
          </cell>
        </row>
        <row r="2803">
          <cell r="AR2803" t="str">
            <v/>
          </cell>
        </row>
        <row r="2804">
          <cell r="AR2804" t="str">
            <v/>
          </cell>
        </row>
        <row r="2805">
          <cell r="AR2805" t="str">
            <v/>
          </cell>
        </row>
        <row r="2806">
          <cell r="AR2806" t="str">
            <v/>
          </cell>
        </row>
        <row r="2807">
          <cell r="AR2807" t="str">
            <v/>
          </cell>
        </row>
        <row r="2808">
          <cell r="AR2808" t="str">
            <v/>
          </cell>
        </row>
        <row r="2809">
          <cell r="AR2809" t="str">
            <v/>
          </cell>
        </row>
        <row r="2810">
          <cell r="AR2810" t="str">
            <v/>
          </cell>
        </row>
        <row r="2811">
          <cell r="AR2811" t="str">
            <v/>
          </cell>
        </row>
        <row r="2812">
          <cell r="AR2812" t="str">
            <v/>
          </cell>
        </row>
        <row r="2813">
          <cell r="AR2813" t="str">
            <v/>
          </cell>
        </row>
        <row r="2814">
          <cell r="AR2814" t="str">
            <v/>
          </cell>
        </row>
        <row r="2815">
          <cell r="AR2815" t="str">
            <v/>
          </cell>
        </row>
        <row r="2816">
          <cell r="AR2816" t="str">
            <v/>
          </cell>
        </row>
        <row r="2817">
          <cell r="AR2817" t="str">
            <v/>
          </cell>
        </row>
        <row r="2818">
          <cell r="AR2818" t="str">
            <v/>
          </cell>
        </row>
        <row r="2819">
          <cell r="AR2819" t="str">
            <v/>
          </cell>
        </row>
        <row r="2820">
          <cell r="AR2820" t="str">
            <v/>
          </cell>
        </row>
        <row r="2821">
          <cell r="AR2821" t="str">
            <v/>
          </cell>
        </row>
        <row r="2822">
          <cell r="AR2822" t="str">
            <v/>
          </cell>
        </row>
        <row r="2823">
          <cell r="AR2823" t="str">
            <v/>
          </cell>
        </row>
        <row r="2824">
          <cell r="AR2824" t="str">
            <v/>
          </cell>
        </row>
        <row r="2825">
          <cell r="AR2825" t="str">
            <v/>
          </cell>
        </row>
        <row r="2826">
          <cell r="AR2826" t="str">
            <v/>
          </cell>
        </row>
        <row r="2827">
          <cell r="AR2827" t="str">
            <v/>
          </cell>
        </row>
        <row r="2828">
          <cell r="AR2828" t="str">
            <v/>
          </cell>
        </row>
        <row r="2829">
          <cell r="AR2829" t="str">
            <v/>
          </cell>
        </row>
        <row r="2830">
          <cell r="AR2830" t="str">
            <v/>
          </cell>
        </row>
        <row r="2831">
          <cell r="AR2831" t="str">
            <v/>
          </cell>
        </row>
        <row r="2832">
          <cell r="AR2832" t="str">
            <v/>
          </cell>
        </row>
        <row r="2833">
          <cell r="AR2833" t="str">
            <v/>
          </cell>
        </row>
        <row r="2834">
          <cell r="AR2834" t="str">
            <v/>
          </cell>
        </row>
        <row r="2835">
          <cell r="AR2835" t="str">
            <v/>
          </cell>
        </row>
        <row r="2836">
          <cell r="AR2836" t="str">
            <v/>
          </cell>
        </row>
        <row r="2837">
          <cell r="AR2837" t="str">
            <v/>
          </cell>
        </row>
        <row r="2838">
          <cell r="AR2838" t="str">
            <v/>
          </cell>
        </row>
        <row r="2839">
          <cell r="AR2839" t="str">
            <v/>
          </cell>
        </row>
        <row r="2840">
          <cell r="AR2840" t="str">
            <v/>
          </cell>
        </row>
        <row r="2841">
          <cell r="AR2841" t="str">
            <v/>
          </cell>
        </row>
        <row r="2842">
          <cell r="AR2842" t="str">
            <v/>
          </cell>
        </row>
        <row r="2843">
          <cell r="AR2843" t="str">
            <v/>
          </cell>
        </row>
        <row r="2844">
          <cell r="AR2844" t="str">
            <v/>
          </cell>
        </row>
        <row r="2845">
          <cell r="AR2845" t="str">
            <v/>
          </cell>
        </row>
        <row r="2846">
          <cell r="AR2846" t="str">
            <v/>
          </cell>
        </row>
        <row r="2847">
          <cell r="AR2847" t="str">
            <v/>
          </cell>
        </row>
        <row r="2848">
          <cell r="AR2848" t="str">
            <v/>
          </cell>
        </row>
        <row r="2849">
          <cell r="AR2849" t="str">
            <v/>
          </cell>
        </row>
        <row r="2850">
          <cell r="AR2850" t="str">
            <v/>
          </cell>
        </row>
        <row r="2851">
          <cell r="AR2851" t="str">
            <v/>
          </cell>
        </row>
        <row r="2852">
          <cell r="AR2852" t="str">
            <v/>
          </cell>
        </row>
        <row r="2853">
          <cell r="AR2853" t="str">
            <v/>
          </cell>
        </row>
        <row r="2854">
          <cell r="AR2854" t="str">
            <v/>
          </cell>
        </row>
        <row r="2855">
          <cell r="AR2855" t="str">
            <v/>
          </cell>
        </row>
        <row r="2856">
          <cell r="AR2856" t="str">
            <v/>
          </cell>
        </row>
        <row r="2857">
          <cell r="AR2857" t="str">
            <v/>
          </cell>
        </row>
        <row r="2858">
          <cell r="AR2858" t="str">
            <v/>
          </cell>
        </row>
        <row r="2859">
          <cell r="AR2859" t="str">
            <v/>
          </cell>
        </row>
        <row r="2860">
          <cell r="AR2860" t="str">
            <v/>
          </cell>
        </row>
        <row r="2861">
          <cell r="AR2861" t="str">
            <v/>
          </cell>
        </row>
        <row r="2862">
          <cell r="AR2862" t="str">
            <v/>
          </cell>
        </row>
        <row r="2863">
          <cell r="AR2863" t="str">
            <v/>
          </cell>
        </row>
        <row r="2864">
          <cell r="AR2864" t="str">
            <v/>
          </cell>
        </row>
        <row r="2865">
          <cell r="AR2865" t="str">
            <v/>
          </cell>
        </row>
        <row r="2866">
          <cell r="AR2866" t="str">
            <v/>
          </cell>
        </row>
        <row r="2867">
          <cell r="AR2867" t="str">
            <v/>
          </cell>
        </row>
        <row r="2868">
          <cell r="AR2868" t="str">
            <v/>
          </cell>
        </row>
        <row r="2869">
          <cell r="AR2869" t="str">
            <v/>
          </cell>
        </row>
        <row r="2870">
          <cell r="AR2870" t="str">
            <v/>
          </cell>
        </row>
        <row r="2871">
          <cell r="AR2871" t="str">
            <v/>
          </cell>
        </row>
        <row r="2872">
          <cell r="AR2872" t="str">
            <v/>
          </cell>
        </row>
        <row r="2873">
          <cell r="AR2873" t="str">
            <v/>
          </cell>
        </row>
        <row r="2874">
          <cell r="AR2874" t="str">
            <v/>
          </cell>
        </row>
        <row r="2875">
          <cell r="AR2875" t="str">
            <v/>
          </cell>
        </row>
        <row r="2876">
          <cell r="AR2876" t="str">
            <v/>
          </cell>
        </row>
        <row r="2877">
          <cell r="AR2877" t="str">
            <v/>
          </cell>
        </row>
        <row r="2878">
          <cell r="AR2878" t="str">
            <v/>
          </cell>
        </row>
        <row r="2879">
          <cell r="AR2879" t="str">
            <v/>
          </cell>
        </row>
        <row r="2880">
          <cell r="AR2880" t="str">
            <v/>
          </cell>
        </row>
        <row r="2881">
          <cell r="AR2881" t="str">
            <v/>
          </cell>
        </row>
        <row r="2882">
          <cell r="AR2882" t="str">
            <v/>
          </cell>
        </row>
        <row r="2883">
          <cell r="AR2883" t="str">
            <v/>
          </cell>
        </row>
        <row r="2884">
          <cell r="AR2884" t="str">
            <v/>
          </cell>
        </row>
        <row r="2885">
          <cell r="AR2885" t="str">
            <v/>
          </cell>
        </row>
        <row r="2886">
          <cell r="AR2886" t="str">
            <v/>
          </cell>
        </row>
        <row r="2887">
          <cell r="AR2887" t="str">
            <v/>
          </cell>
        </row>
        <row r="2888">
          <cell r="AR2888" t="str">
            <v/>
          </cell>
        </row>
        <row r="2889">
          <cell r="AR2889" t="str">
            <v/>
          </cell>
        </row>
        <row r="2890">
          <cell r="AR2890" t="str">
            <v/>
          </cell>
        </row>
        <row r="2891">
          <cell r="AR2891" t="str">
            <v/>
          </cell>
        </row>
        <row r="2892">
          <cell r="AR2892" t="str">
            <v/>
          </cell>
        </row>
        <row r="2893">
          <cell r="AR2893" t="str">
            <v/>
          </cell>
        </row>
        <row r="2894">
          <cell r="AR2894" t="str">
            <v/>
          </cell>
        </row>
        <row r="2895">
          <cell r="AR2895" t="str">
            <v/>
          </cell>
        </row>
        <row r="2896">
          <cell r="AR2896" t="str">
            <v/>
          </cell>
        </row>
        <row r="2897">
          <cell r="AR2897" t="str">
            <v/>
          </cell>
        </row>
        <row r="2898">
          <cell r="AR2898" t="str">
            <v/>
          </cell>
        </row>
        <row r="2899">
          <cell r="AR2899" t="str">
            <v/>
          </cell>
        </row>
        <row r="2900">
          <cell r="AR2900" t="str">
            <v/>
          </cell>
        </row>
        <row r="2901">
          <cell r="AR2901" t="str">
            <v/>
          </cell>
        </row>
        <row r="2902">
          <cell r="AR2902" t="str">
            <v/>
          </cell>
        </row>
        <row r="2903">
          <cell r="AR2903" t="str">
            <v/>
          </cell>
        </row>
        <row r="2904">
          <cell r="AR2904" t="str">
            <v/>
          </cell>
        </row>
        <row r="2905">
          <cell r="AR2905" t="str">
            <v/>
          </cell>
        </row>
        <row r="2906">
          <cell r="AR2906" t="str">
            <v/>
          </cell>
        </row>
        <row r="2907">
          <cell r="AR2907" t="str">
            <v/>
          </cell>
        </row>
        <row r="2908">
          <cell r="AR2908" t="str">
            <v/>
          </cell>
        </row>
        <row r="2909">
          <cell r="AR2909" t="str">
            <v/>
          </cell>
        </row>
        <row r="2910">
          <cell r="AR2910" t="str">
            <v/>
          </cell>
        </row>
        <row r="2911">
          <cell r="AR2911" t="str">
            <v/>
          </cell>
        </row>
        <row r="2912">
          <cell r="AR2912" t="str">
            <v/>
          </cell>
        </row>
        <row r="2913">
          <cell r="AR2913" t="str">
            <v/>
          </cell>
        </row>
        <row r="2914">
          <cell r="AR2914" t="str">
            <v/>
          </cell>
        </row>
        <row r="2915">
          <cell r="AR2915" t="str">
            <v/>
          </cell>
        </row>
        <row r="2916">
          <cell r="AR2916" t="str">
            <v/>
          </cell>
        </row>
        <row r="2917">
          <cell r="AR2917" t="str">
            <v/>
          </cell>
        </row>
        <row r="2918">
          <cell r="AR2918" t="str">
            <v/>
          </cell>
        </row>
        <row r="2919">
          <cell r="AR2919" t="str">
            <v/>
          </cell>
        </row>
        <row r="2920">
          <cell r="AR2920" t="str">
            <v/>
          </cell>
        </row>
        <row r="2921">
          <cell r="AR2921" t="str">
            <v/>
          </cell>
        </row>
        <row r="2922">
          <cell r="AR2922" t="str">
            <v/>
          </cell>
        </row>
        <row r="2923">
          <cell r="AR2923" t="str">
            <v/>
          </cell>
        </row>
        <row r="2924">
          <cell r="AR2924" t="str">
            <v/>
          </cell>
        </row>
        <row r="2925">
          <cell r="AR2925" t="str">
            <v/>
          </cell>
        </row>
        <row r="2926">
          <cell r="AR2926" t="str">
            <v/>
          </cell>
        </row>
        <row r="2927">
          <cell r="AR2927" t="str">
            <v/>
          </cell>
        </row>
        <row r="2928">
          <cell r="AR2928" t="str">
            <v/>
          </cell>
        </row>
        <row r="2929">
          <cell r="AR2929" t="str">
            <v/>
          </cell>
        </row>
        <row r="2930">
          <cell r="AR2930" t="str">
            <v/>
          </cell>
        </row>
        <row r="2931">
          <cell r="AR2931" t="str">
            <v/>
          </cell>
        </row>
        <row r="2932">
          <cell r="AR2932" t="str">
            <v/>
          </cell>
        </row>
        <row r="2933">
          <cell r="AR2933" t="str">
            <v/>
          </cell>
        </row>
        <row r="2934">
          <cell r="AR2934" t="str">
            <v/>
          </cell>
        </row>
        <row r="2935">
          <cell r="AR2935" t="str">
            <v/>
          </cell>
        </row>
        <row r="2936">
          <cell r="AR2936" t="str">
            <v/>
          </cell>
        </row>
        <row r="2937">
          <cell r="AR2937" t="str">
            <v/>
          </cell>
        </row>
        <row r="2938">
          <cell r="AR2938" t="str">
            <v/>
          </cell>
        </row>
        <row r="2939">
          <cell r="AR2939" t="str">
            <v/>
          </cell>
        </row>
        <row r="2940">
          <cell r="AR2940" t="str">
            <v/>
          </cell>
        </row>
        <row r="2941">
          <cell r="AR2941" t="str">
            <v/>
          </cell>
        </row>
        <row r="2942">
          <cell r="AR2942" t="str">
            <v/>
          </cell>
        </row>
        <row r="2943">
          <cell r="AR2943" t="str">
            <v/>
          </cell>
        </row>
        <row r="2944">
          <cell r="AR2944" t="str">
            <v/>
          </cell>
        </row>
        <row r="2945">
          <cell r="AR2945" t="str">
            <v/>
          </cell>
        </row>
        <row r="2946">
          <cell r="AR2946" t="str">
            <v/>
          </cell>
        </row>
        <row r="2947">
          <cell r="AR2947" t="str">
            <v/>
          </cell>
        </row>
        <row r="2948">
          <cell r="AR2948" t="str">
            <v/>
          </cell>
        </row>
        <row r="2949">
          <cell r="AR2949" t="str">
            <v/>
          </cell>
        </row>
        <row r="2950">
          <cell r="AR2950" t="str">
            <v/>
          </cell>
        </row>
        <row r="2951">
          <cell r="AR2951" t="str">
            <v/>
          </cell>
        </row>
        <row r="2952">
          <cell r="AR2952" t="str">
            <v/>
          </cell>
        </row>
        <row r="2953">
          <cell r="AR2953" t="str">
            <v/>
          </cell>
        </row>
        <row r="2954">
          <cell r="AR2954" t="str">
            <v/>
          </cell>
        </row>
        <row r="2955">
          <cell r="AR2955" t="str">
            <v/>
          </cell>
        </row>
        <row r="2956">
          <cell r="AR2956" t="str">
            <v/>
          </cell>
        </row>
        <row r="2957">
          <cell r="AR2957" t="str">
            <v/>
          </cell>
        </row>
        <row r="2958">
          <cell r="AR2958" t="str">
            <v/>
          </cell>
        </row>
        <row r="2959">
          <cell r="AR2959" t="str">
            <v/>
          </cell>
        </row>
        <row r="2960">
          <cell r="AR2960" t="str">
            <v/>
          </cell>
        </row>
        <row r="2961">
          <cell r="AR2961" t="str">
            <v/>
          </cell>
        </row>
        <row r="2962">
          <cell r="AR2962" t="str">
            <v/>
          </cell>
        </row>
        <row r="2963">
          <cell r="AR2963" t="str">
            <v/>
          </cell>
        </row>
        <row r="2964">
          <cell r="AR2964" t="str">
            <v/>
          </cell>
        </row>
        <row r="2965">
          <cell r="AR2965" t="str">
            <v/>
          </cell>
        </row>
        <row r="2966">
          <cell r="AR2966" t="str">
            <v/>
          </cell>
        </row>
        <row r="2967">
          <cell r="AR2967" t="str">
            <v/>
          </cell>
        </row>
        <row r="2968">
          <cell r="AR2968" t="str">
            <v/>
          </cell>
        </row>
        <row r="2969">
          <cell r="AR2969" t="str">
            <v/>
          </cell>
        </row>
        <row r="2970">
          <cell r="AR2970" t="str">
            <v/>
          </cell>
        </row>
        <row r="2971">
          <cell r="AR2971" t="str">
            <v/>
          </cell>
        </row>
        <row r="2972">
          <cell r="AR2972" t="str">
            <v/>
          </cell>
        </row>
        <row r="2973">
          <cell r="AR2973" t="str">
            <v/>
          </cell>
        </row>
        <row r="2974">
          <cell r="AR2974" t="str">
            <v/>
          </cell>
        </row>
        <row r="2975">
          <cell r="AR2975" t="str">
            <v/>
          </cell>
        </row>
        <row r="2976">
          <cell r="AR2976" t="str">
            <v/>
          </cell>
        </row>
        <row r="2977">
          <cell r="AR2977" t="str">
            <v/>
          </cell>
        </row>
        <row r="2978">
          <cell r="AR2978" t="str">
            <v/>
          </cell>
        </row>
        <row r="2979">
          <cell r="AR2979" t="str">
            <v/>
          </cell>
        </row>
        <row r="2980">
          <cell r="AR2980" t="str">
            <v/>
          </cell>
        </row>
        <row r="2981">
          <cell r="AR2981" t="str">
            <v/>
          </cell>
        </row>
        <row r="2982">
          <cell r="AR2982" t="str">
            <v/>
          </cell>
        </row>
        <row r="2983">
          <cell r="AR2983" t="str">
            <v/>
          </cell>
        </row>
        <row r="2984">
          <cell r="AR2984" t="str">
            <v/>
          </cell>
        </row>
        <row r="2985">
          <cell r="AR2985" t="str">
            <v/>
          </cell>
        </row>
        <row r="2986">
          <cell r="AR2986" t="str">
            <v/>
          </cell>
        </row>
        <row r="2987">
          <cell r="AR2987" t="str">
            <v/>
          </cell>
        </row>
        <row r="2988">
          <cell r="AR2988" t="str">
            <v/>
          </cell>
        </row>
        <row r="2989">
          <cell r="AR2989" t="str">
            <v/>
          </cell>
        </row>
        <row r="2990">
          <cell r="AR2990" t="str">
            <v/>
          </cell>
        </row>
        <row r="2991">
          <cell r="AR2991" t="str">
            <v/>
          </cell>
        </row>
        <row r="2992">
          <cell r="AR2992" t="str">
            <v/>
          </cell>
        </row>
        <row r="2993">
          <cell r="AR2993" t="str">
            <v/>
          </cell>
        </row>
        <row r="2994">
          <cell r="AR2994" t="str">
            <v/>
          </cell>
        </row>
        <row r="2995">
          <cell r="AR2995" t="str">
            <v/>
          </cell>
        </row>
        <row r="2996">
          <cell r="AR2996" t="str">
            <v/>
          </cell>
        </row>
        <row r="2997">
          <cell r="AR2997" t="str">
            <v/>
          </cell>
        </row>
        <row r="2998">
          <cell r="AR2998" t="str">
            <v/>
          </cell>
        </row>
        <row r="2999">
          <cell r="AR2999" t="str">
            <v/>
          </cell>
        </row>
        <row r="3000">
          <cell r="AR3000" t="str">
            <v/>
          </cell>
        </row>
        <row r="3001">
          <cell r="AR3001" t="str">
            <v/>
          </cell>
        </row>
        <row r="3002">
          <cell r="AR3002" t="str">
            <v/>
          </cell>
        </row>
        <row r="3003">
          <cell r="AR3003" t="str">
            <v/>
          </cell>
        </row>
        <row r="3004">
          <cell r="AR3004" t="str">
            <v/>
          </cell>
        </row>
        <row r="3005">
          <cell r="AR3005" t="str">
            <v/>
          </cell>
        </row>
        <row r="3006">
          <cell r="AR3006" t="str">
            <v/>
          </cell>
        </row>
        <row r="3007">
          <cell r="AR3007" t="str">
            <v/>
          </cell>
        </row>
        <row r="3008">
          <cell r="AR3008" t="str">
            <v/>
          </cell>
        </row>
        <row r="3009">
          <cell r="AR3009" t="str">
            <v/>
          </cell>
        </row>
        <row r="3010">
          <cell r="AR3010" t="str">
            <v/>
          </cell>
        </row>
        <row r="3011">
          <cell r="AR3011" t="str">
            <v/>
          </cell>
        </row>
        <row r="3012">
          <cell r="AR3012" t="str">
            <v/>
          </cell>
        </row>
        <row r="3013">
          <cell r="AR3013" t="str">
            <v/>
          </cell>
        </row>
        <row r="3014">
          <cell r="AR3014" t="str">
            <v/>
          </cell>
        </row>
        <row r="3015">
          <cell r="AR3015" t="str">
            <v/>
          </cell>
        </row>
        <row r="3016">
          <cell r="AR3016" t="str">
            <v/>
          </cell>
        </row>
        <row r="3017">
          <cell r="AR3017" t="str">
            <v/>
          </cell>
        </row>
        <row r="3018">
          <cell r="AR3018" t="str">
            <v/>
          </cell>
        </row>
        <row r="3019">
          <cell r="AR3019" t="str">
            <v/>
          </cell>
        </row>
        <row r="3020">
          <cell r="AR3020" t="str">
            <v/>
          </cell>
        </row>
        <row r="3021">
          <cell r="AR3021" t="str">
            <v/>
          </cell>
        </row>
        <row r="3022">
          <cell r="AR3022" t="str">
            <v/>
          </cell>
        </row>
        <row r="3023">
          <cell r="AR3023" t="str">
            <v/>
          </cell>
        </row>
        <row r="3024">
          <cell r="AR3024" t="str">
            <v/>
          </cell>
        </row>
        <row r="3025">
          <cell r="AR3025" t="str">
            <v/>
          </cell>
        </row>
        <row r="3026">
          <cell r="AR3026" t="str">
            <v/>
          </cell>
        </row>
        <row r="3027">
          <cell r="AR3027" t="str">
            <v/>
          </cell>
        </row>
        <row r="3028">
          <cell r="AR3028" t="str">
            <v/>
          </cell>
        </row>
        <row r="3029">
          <cell r="AR3029" t="str">
            <v/>
          </cell>
        </row>
        <row r="3030">
          <cell r="AR3030" t="str">
            <v/>
          </cell>
        </row>
        <row r="3031">
          <cell r="AR3031" t="str">
            <v/>
          </cell>
        </row>
        <row r="3032">
          <cell r="AR3032" t="str">
            <v/>
          </cell>
        </row>
        <row r="3033">
          <cell r="AR3033" t="str">
            <v/>
          </cell>
        </row>
        <row r="3034">
          <cell r="AR3034" t="str">
            <v/>
          </cell>
        </row>
        <row r="3035">
          <cell r="AR3035" t="str">
            <v/>
          </cell>
        </row>
        <row r="3036">
          <cell r="AR3036" t="str">
            <v/>
          </cell>
        </row>
        <row r="3037">
          <cell r="AR3037" t="str">
            <v/>
          </cell>
        </row>
        <row r="3038">
          <cell r="AR3038" t="str">
            <v/>
          </cell>
        </row>
        <row r="3039">
          <cell r="AR3039" t="str">
            <v/>
          </cell>
        </row>
        <row r="3040">
          <cell r="AR3040" t="str">
            <v/>
          </cell>
        </row>
        <row r="3041">
          <cell r="AR3041" t="str">
            <v/>
          </cell>
        </row>
        <row r="3042">
          <cell r="AR3042" t="str">
            <v/>
          </cell>
        </row>
        <row r="3043">
          <cell r="AR3043" t="str">
            <v/>
          </cell>
        </row>
        <row r="3044">
          <cell r="AR3044" t="str">
            <v/>
          </cell>
        </row>
        <row r="3045">
          <cell r="AR3045" t="str">
            <v/>
          </cell>
        </row>
        <row r="3046">
          <cell r="AR3046" t="str">
            <v/>
          </cell>
        </row>
        <row r="3047">
          <cell r="AR3047" t="str">
            <v/>
          </cell>
        </row>
        <row r="3048">
          <cell r="AR3048" t="str">
            <v/>
          </cell>
        </row>
        <row r="3049">
          <cell r="AR3049" t="str">
            <v/>
          </cell>
        </row>
        <row r="3050">
          <cell r="AR3050" t="str">
            <v/>
          </cell>
        </row>
        <row r="3051">
          <cell r="AR3051" t="str">
            <v/>
          </cell>
        </row>
        <row r="3052">
          <cell r="AR3052" t="str">
            <v/>
          </cell>
        </row>
        <row r="3053">
          <cell r="AR3053" t="str">
            <v/>
          </cell>
        </row>
        <row r="3054">
          <cell r="AR3054" t="str">
            <v/>
          </cell>
        </row>
        <row r="3055">
          <cell r="AR3055" t="str">
            <v/>
          </cell>
        </row>
        <row r="3056">
          <cell r="AR3056" t="str">
            <v/>
          </cell>
        </row>
        <row r="3057">
          <cell r="AR3057" t="str">
            <v/>
          </cell>
        </row>
        <row r="3058">
          <cell r="AR3058" t="str">
            <v/>
          </cell>
        </row>
        <row r="3059">
          <cell r="AR3059" t="str">
            <v/>
          </cell>
        </row>
        <row r="3060">
          <cell r="AR3060" t="str">
            <v/>
          </cell>
        </row>
        <row r="3061">
          <cell r="AR3061" t="str">
            <v/>
          </cell>
        </row>
        <row r="3062">
          <cell r="AR3062" t="str">
            <v/>
          </cell>
        </row>
        <row r="3063">
          <cell r="AR3063" t="str">
            <v/>
          </cell>
        </row>
        <row r="3064">
          <cell r="AR3064" t="str">
            <v/>
          </cell>
        </row>
        <row r="3065">
          <cell r="AR3065" t="str">
            <v/>
          </cell>
        </row>
        <row r="3066">
          <cell r="AR3066" t="str">
            <v/>
          </cell>
        </row>
        <row r="3067">
          <cell r="AR3067" t="str">
            <v/>
          </cell>
        </row>
        <row r="3068">
          <cell r="AR3068" t="str">
            <v/>
          </cell>
        </row>
        <row r="3069">
          <cell r="AR3069" t="str">
            <v/>
          </cell>
        </row>
        <row r="3070">
          <cell r="AR3070" t="str">
            <v/>
          </cell>
        </row>
        <row r="3071">
          <cell r="AR3071" t="str">
            <v/>
          </cell>
        </row>
        <row r="3072">
          <cell r="AR3072" t="str">
            <v/>
          </cell>
        </row>
        <row r="3073">
          <cell r="AR3073" t="str">
            <v/>
          </cell>
        </row>
        <row r="3074">
          <cell r="AR3074" t="str">
            <v/>
          </cell>
        </row>
        <row r="3075">
          <cell r="AR3075" t="str">
            <v/>
          </cell>
        </row>
        <row r="3076">
          <cell r="AR3076" t="str">
            <v/>
          </cell>
        </row>
        <row r="3077">
          <cell r="AR3077" t="str">
            <v/>
          </cell>
        </row>
        <row r="3078">
          <cell r="AR3078" t="str">
            <v/>
          </cell>
        </row>
        <row r="3079">
          <cell r="AR3079" t="str">
            <v/>
          </cell>
        </row>
        <row r="3080">
          <cell r="AR3080" t="str">
            <v/>
          </cell>
        </row>
        <row r="3081">
          <cell r="AR3081" t="str">
            <v/>
          </cell>
        </row>
        <row r="3082">
          <cell r="AR3082" t="str">
            <v/>
          </cell>
        </row>
        <row r="3083">
          <cell r="AR3083" t="str">
            <v/>
          </cell>
        </row>
        <row r="3084">
          <cell r="AR3084" t="str">
            <v/>
          </cell>
        </row>
        <row r="3085">
          <cell r="AR3085" t="str">
            <v/>
          </cell>
        </row>
        <row r="3086">
          <cell r="AR3086" t="str">
            <v/>
          </cell>
        </row>
        <row r="3087">
          <cell r="AR3087" t="str">
            <v/>
          </cell>
        </row>
        <row r="3088">
          <cell r="AR3088" t="str">
            <v/>
          </cell>
        </row>
        <row r="3089">
          <cell r="AR3089" t="str">
            <v/>
          </cell>
        </row>
        <row r="3090">
          <cell r="AR3090" t="str">
            <v/>
          </cell>
        </row>
        <row r="3091">
          <cell r="AR3091" t="str">
            <v/>
          </cell>
        </row>
        <row r="3092">
          <cell r="AR3092" t="str">
            <v/>
          </cell>
        </row>
        <row r="3093">
          <cell r="AR3093" t="str">
            <v/>
          </cell>
        </row>
        <row r="3094">
          <cell r="AR3094" t="str">
            <v/>
          </cell>
        </row>
        <row r="3095">
          <cell r="AR3095" t="str">
            <v/>
          </cell>
        </row>
        <row r="3096">
          <cell r="AR3096" t="str">
            <v/>
          </cell>
        </row>
        <row r="3097">
          <cell r="AR3097" t="str">
            <v/>
          </cell>
        </row>
        <row r="3098">
          <cell r="AR3098" t="str">
            <v/>
          </cell>
        </row>
        <row r="3099">
          <cell r="AR3099" t="str">
            <v/>
          </cell>
        </row>
        <row r="3100">
          <cell r="AR3100" t="str">
            <v/>
          </cell>
        </row>
        <row r="3101">
          <cell r="AR3101" t="str">
            <v/>
          </cell>
        </row>
        <row r="3102">
          <cell r="AR3102" t="str">
            <v/>
          </cell>
        </row>
        <row r="3103">
          <cell r="AR3103" t="str">
            <v/>
          </cell>
        </row>
        <row r="3104">
          <cell r="AR3104" t="str">
            <v/>
          </cell>
        </row>
        <row r="3105">
          <cell r="AR3105" t="str">
            <v/>
          </cell>
        </row>
        <row r="3106">
          <cell r="AR3106" t="str">
            <v/>
          </cell>
        </row>
        <row r="3107">
          <cell r="AR3107" t="str">
            <v/>
          </cell>
        </row>
        <row r="3108">
          <cell r="AR3108" t="str">
            <v/>
          </cell>
        </row>
        <row r="3109">
          <cell r="AR3109" t="str">
            <v/>
          </cell>
        </row>
        <row r="3110">
          <cell r="AR3110" t="str">
            <v/>
          </cell>
        </row>
        <row r="3111">
          <cell r="AR3111" t="str">
            <v/>
          </cell>
        </row>
        <row r="3112">
          <cell r="AR3112" t="str">
            <v/>
          </cell>
        </row>
        <row r="3113">
          <cell r="AR3113" t="str">
            <v/>
          </cell>
        </row>
        <row r="3114">
          <cell r="AR3114" t="str">
            <v/>
          </cell>
        </row>
        <row r="3115">
          <cell r="AR3115" t="str">
            <v/>
          </cell>
        </row>
        <row r="3116">
          <cell r="AR3116" t="str">
            <v/>
          </cell>
        </row>
        <row r="3117">
          <cell r="AR3117" t="str">
            <v/>
          </cell>
        </row>
        <row r="3118">
          <cell r="AR3118" t="str">
            <v/>
          </cell>
        </row>
        <row r="3119">
          <cell r="AR3119" t="str">
            <v/>
          </cell>
        </row>
        <row r="3120">
          <cell r="AR3120" t="str">
            <v/>
          </cell>
        </row>
        <row r="3121">
          <cell r="AR3121" t="str">
            <v/>
          </cell>
        </row>
        <row r="3122">
          <cell r="AR3122" t="str">
            <v/>
          </cell>
        </row>
        <row r="3123">
          <cell r="AR3123" t="str">
            <v/>
          </cell>
        </row>
        <row r="3124">
          <cell r="AR3124" t="str">
            <v/>
          </cell>
        </row>
        <row r="3125">
          <cell r="AR3125" t="str">
            <v/>
          </cell>
        </row>
        <row r="3126">
          <cell r="AR3126" t="str">
            <v/>
          </cell>
        </row>
        <row r="3127">
          <cell r="AR3127" t="str">
            <v/>
          </cell>
        </row>
        <row r="3128">
          <cell r="AR3128" t="str">
            <v/>
          </cell>
        </row>
        <row r="3129">
          <cell r="AR3129" t="str">
            <v/>
          </cell>
        </row>
        <row r="3130">
          <cell r="AR3130" t="str">
            <v/>
          </cell>
        </row>
        <row r="3131">
          <cell r="AR3131" t="str">
            <v/>
          </cell>
        </row>
        <row r="3132">
          <cell r="AR3132" t="str">
            <v/>
          </cell>
        </row>
        <row r="3133">
          <cell r="AR3133" t="str">
            <v/>
          </cell>
        </row>
        <row r="3134">
          <cell r="AR3134" t="str">
            <v/>
          </cell>
        </row>
        <row r="3135">
          <cell r="AR3135" t="str">
            <v/>
          </cell>
        </row>
        <row r="3136">
          <cell r="AR3136" t="str">
            <v/>
          </cell>
        </row>
        <row r="3137">
          <cell r="AR3137" t="str">
            <v/>
          </cell>
        </row>
        <row r="3138">
          <cell r="AR3138" t="str">
            <v/>
          </cell>
        </row>
        <row r="3139">
          <cell r="AR3139" t="str">
            <v/>
          </cell>
        </row>
        <row r="3140">
          <cell r="AR3140" t="str">
            <v/>
          </cell>
        </row>
        <row r="3141">
          <cell r="AR3141" t="str">
            <v/>
          </cell>
        </row>
        <row r="3142">
          <cell r="AR3142" t="str">
            <v/>
          </cell>
        </row>
        <row r="3143">
          <cell r="AR3143" t="str">
            <v/>
          </cell>
        </row>
        <row r="3144">
          <cell r="AR3144" t="str">
            <v/>
          </cell>
        </row>
        <row r="3145">
          <cell r="AR3145" t="str">
            <v/>
          </cell>
        </row>
        <row r="3146">
          <cell r="AR3146" t="str">
            <v/>
          </cell>
        </row>
        <row r="3147">
          <cell r="AR3147" t="str">
            <v/>
          </cell>
        </row>
        <row r="3148">
          <cell r="AR3148" t="str">
            <v/>
          </cell>
        </row>
        <row r="3149">
          <cell r="AR3149" t="str">
            <v/>
          </cell>
        </row>
        <row r="3150">
          <cell r="AR3150" t="str">
            <v/>
          </cell>
        </row>
        <row r="3151">
          <cell r="AR3151" t="str">
            <v/>
          </cell>
        </row>
        <row r="3152">
          <cell r="AR3152" t="str">
            <v/>
          </cell>
        </row>
        <row r="3153">
          <cell r="AR3153" t="str">
            <v/>
          </cell>
        </row>
        <row r="3154">
          <cell r="AR3154" t="str">
            <v/>
          </cell>
        </row>
        <row r="3155">
          <cell r="AR3155" t="str">
            <v/>
          </cell>
        </row>
        <row r="3156">
          <cell r="AR3156" t="str">
            <v/>
          </cell>
        </row>
        <row r="3157">
          <cell r="AR3157" t="str">
            <v/>
          </cell>
        </row>
        <row r="3158">
          <cell r="AR3158" t="str">
            <v/>
          </cell>
        </row>
        <row r="3159">
          <cell r="AR3159" t="str">
            <v/>
          </cell>
        </row>
        <row r="3160">
          <cell r="AR3160" t="str">
            <v/>
          </cell>
        </row>
        <row r="3161">
          <cell r="AR3161" t="str">
            <v/>
          </cell>
        </row>
        <row r="3162">
          <cell r="AR3162" t="str">
            <v/>
          </cell>
        </row>
        <row r="3163">
          <cell r="AR3163" t="str">
            <v/>
          </cell>
        </row>
        <row r="3164">
          <cell r="AR3164" t="str">
            <v/>
          </cell>
        </row>
        <row r="3165">
          <cell r="AR3165" t="str">
            <v/>
          </cell>
        </row>
        <row r="3166">
          <cell r="AR3166" t="str">
            <v/>
          </cell>
        </row>
        <row r="3167">
          <cell r="AR3167" t="str">
            <v/>
          </cell>
        </row>
        <row r="3168">
          <cell r="AR3168" t="str">
            <v/>
          </cell>
        </row>
        <row r="3169">
          <cell r="AR3169" t="str">
            <v/>
          </cell>
        </row>
        <row r="3170">
          <cell r="AR3170" t="str">
            <v/>
          </cell>
        </row>
        <row r="3171">
          <cell r="AR3171" t="str">
            <v/>
          </cell>
        </row>
        <row r="3172">
          <cell r="AR3172" t="str">
            <v/>
          </cell>
        </row>
        <row r="3173">
          <cell r="AR3173" t="str">
            <v/>
          </cell>
        </row>
        <row r="3174">
          <cell r="AR3174" t="str">
            <v/>
          </cell>
        </row>
        <row r="3175">
          <cell r="AR3175" t="str">
            <v/>
          </cell>
        </row>
        <row r="3176">
          <cell r="AR3176" t="str">
            <v/>
          </cell>
        </row>
        <row r="3177">
          <cell r="AR3177" t="str">
            <v/>
          </cell>
        </row>
        <row r="3178">
          <cell r="AR3178" t="str">
            <v/>
          </cell>
        </row>
        <row r="3179">
          <cell r="AR3179" t="str">
            <v/>
          </cell>
        </row>
        <row r="3180">
          <cell r="AR3180" t="str">
            <v/>
          </cell>
        </row>
        <row r="3181">
          <cell r="AR3181" t="str">
            <v/>
          </cell>
        </row>
        <row r="3182">
          <cell r="AR3182" t="str">
            <v/>
          </cell>
        </row>
        <row r="3183">
          <cell r="AR3183" t="str">
            <v/>
          </cell>
        </row>
        <row r="3184">
          <cell r="AR3184" t="str">
            <v/>
          </cell>
        </row>
        <row r="3185">
          <cell r="AR3185" t="str">
            <v/>
          </cell>
        </row>
        <row r="3186">
          <cell r="AR3186" t="str">
            <v/>
          </cell>
        </row>
        <row r="3187">
          <cell r="AR3187" t="str">
            <v/>
          </cell>
        </row>
        <row r="3188">
          <cell r="AR3188" t="str">
            <v/>
          </cell>
        </row>
        <row r="3189">
          <cell r="AR3189" t="str">
            <v/>
          </cell>
        </row>
        <row r="3190">
          <cell r="AR3190" t="str">
            <v/>
          </cell>
        </row>
        <row r="3191">
          <cell r="AR3191" t="str">
            <v/>
          </cell>
        </row>
        <row r="3192">
          <cell r="AR3192" t="str">
            <v/>
          </cell>
        </row>
        <row r="3193">
          <cell r="AR3193" t="str">
            <v/>
          </cell>
        </row>
        <row r="3194">
          <cell r="AR3194" t="str">
            <v/>
          </cell>
        </row>
        <row r="3195">
          <cell r="AR3195" t="str">
            <v/>
          </cell>
        </row>
        <row r="3196">
          <cell r="AR3196" t="str">
            <v/>
          </cell>
        </row>
        <row r="3197">
          <cell r="AR3197" t="str">
            <v/>
          </cell>
        </row>
        <row r="3198">
          <cell r="AR3198" t="str">
            <v/>
          </cell>
        </row>
        <row r="3199">
          <cell r="AR3199" t="str">
            <v/>
          </cell>
        </row>
        <row r="3200">
          <cell r="AR3200" t="str">
            <v/>
          </cell>
        </row>
        <row r="3201">
          <cell r="AR3201" t="str">
            <v/>
          </cell>
        </row>
        <row r="3202">
          <cell r="AR3202" t="str">
            <v/>
          </cell>
        </row>
        <row r="3203">
          <cell r="AR3203" t="str">
            <v/>
          </cell>
        </row>
        <row r="3204">
          <cell r="AR3204" t="str">
            <v/>
          </cell>
        </row>
        <row r="3205">
          <cell r="AR3205" t="str">
            <v/>
          </cell>
        </row>
        <row r="3206">
          <cell r="AR3206" t="str">
            <v/>
          </cell>
        </row>
        <row r="3207">
          <cell r="AR3207" t="str">
            <v/>
          </cell>
        </row>
        <row r="3208">
          <cell r="AR3208" t="str">
            <v/>
          </cell>
        </row>
        <row r="3209">
          <cell r="AR3209" t="str">
            <v/>
          </cell>
        </row>
        <row r="3210">
          <cell r="AR3210" t="str">
            <v/>
          </cell>
        </row>
        <row r="3211">
          <cell r="AR3211" t="str">
            <v/>
          </cell>
        </row>
        <row r="3212">
          <cell r="AR3212" t="str">
            <v/>
          </cell>
        </row>
        <row r="3213">
          <cell r="AR3213" t="str">
            <v/>
          </cell>
        </row>
        <row r="3214">
          <cell r="AR3214" t="str">
            <v/>
          </cell>
        </row>
        <row r="3215">
          <cell r="AR3215" t="str">
            <v/>
          </cell>
        </row>
        <row r="3216">
          <cell r="AR3216" t="str">
            <v/>
          </cell>
        </row>
        <row r="3217">
          <cell r="AR3217" t="str">
            <v/>
          </cell>
        </row>
        <row r="3218">
          <cell r="AR3218" t="str">
            <v/>
          </cell>
        </row>
        <row r="3219">
          <cell r="AR3219" t="str">
            <v/>
          </cell>
        </row>
        <row r="3220">
          <cell r="AR3220" t="str">
            <v/>
          </cell>
        </row>
        <row r="3221">
          <cell r="AR3221" t="str">
            <v/>
          </cell>
        </row>
        <row r="3222">
          <cell r="AR3222" t="str">
            <v/>
          </cell>
        </row>
        <row r="3223">
          <cell r="AR3223" t="str">
            <v/>
          </cell>
        </row>
        <row r="3224">
          <cell r="AR3224" t="str">
            <v/>
          </cell>
        </row>
        <row r="3225">
          <cell r="AR3225" t="str">
            <v/>
          </cell>
        </row>
        <row r="3226">
          <cell r="AR3226" t="str">
            <v/>
          </cell>
        </row>
        <row r="3227">
          <cell r="AR3227" t="str">
            <v/>
          </cell>
        </row>
        <row r="3228">
          <cell r="AR3228" t="str">
            <v/>
          </cell>
        </row>
        <row r="3229">
          <cell r="AR3229" t="str">
            <v/>
          </cell>
        </row>
        <row r="3230">
          <cell r="AR3230" t="str">
            <v/>
          </cell>
        </row>
        <row r="3231">
          <cell r="AR3231" t="str">
            <v/>
          </cell>
        </row>
        <row r="3232">
          <cell r="AR3232" t="str">
            <v/>
          </cell>
        </row>
        <row r="3233">
          <cell r="AR3233" t="str">
            <v/>
          </cell>
        </row>
        <row r="3234">
          <cell r="AR3234" t="str">
            <v/>
          </cell>
        </row>
        <row r="3235">
          <cell r="AR3235" t="str">
            <v/>
          </cell>
        </row>
        <row r="3236">
          <cell r="AR3236" t="str">
            <v/>
          </cell>
        </row>
        <row r="3237">
          <cell r="AR3237" t="str">
            <v/>
          </cell>
        </row>
        <row r="3238">
          <cell r="AR3238" t="str">
            <v/>
          </cell>
        </row>
        <row r="3239">
          <cell r="AR3239" t="str">
            <v/>
          </cell>
        </row>
        <row r="3240">
          <cell r="AR3240" t="str">
            <v/>
          </cell>
        </row>
        <row r="3241">
          <cell r="AR3241" t="str">
            <v/>
          </cell>
        </row>
        <row r="3242">
          <cell r="AR3242" t="str">
            <v/>
          </cell>
        </row>
        <row r="3243">
          <cell r="AR3243" t="str">
            <v/>
          </cell>
        </row>
        <row r="3244">
          <cell r="AR3244" t="str">
            <v/>
          </cell>
        </row>
        <row r="3245">
          <cell r="AR3245" t="str">
            <v/>
          </cell>
        </row>
        <row r="3246">
          <cell r="AR3246" t="str">
            <v/>
          </cell>
        </row>
        <row r="3247">
          <cell r="AR3247" t="str">
            <v/>
          </cell>
        </row>
        <row r="3248">
          <cell r="AR3248" t="str">
            <v/>
          </cell>
        </row>
        <row r="3249">
          <cell r="AR3249" t="str">
            <v/>
          </cell>
        </row>
        <row r="3250">
          <cell r="AR3250" t="str">
            <v/>
          </cell>
        </row>
        <row r="3251">
          <cell r="AR3251" t="str">
            <v/>
          </cell>
        </row>
        <row r="3252">
          <cell r="AR3252" t="str">
            <v/>
          </cell>
        </row>
        <row r="3253">
          <cell r="AR3253" t="str">
            <v/>
          </cell>
        </row>
        <row r="3254">
          <cell r="AR3254" t="str">
            <v/>
          </cell>
        </row>
        <row r="3255">
          <cell r="AR3255" t="str">
            <v/>
          </cell>
        </row>
        <row r="3256">
          <cell r="AR3256" t="str">
            <v/>
          </cell>
        </row>
        <row r="3257">
          <cell r="AR3257" t="str">
            <v/>
          </cell>
        </row>
        <row r="3258">
          <cell r="AR3258" t="str">
            <v/>
          </cell>
        </row>
        <row r="3259">
          <cell r="AR3259" t="str">
            <v/>
          </cell>
        </row>
        <row r="3260">
          <cell r="AR3260" t="str">
            <v/>
          </cell>
        </row>
        <row r="3261">
          <cell r="AR3261" t="str">
            <v/>
          </cell>
        </row>
        <row r="3262">
          <cell r="AR3262" t="str">
            <v/>
          </cell>
        </row>
        <row r="3263">
          <cell r="AR3263" t="str">
            <v/>
          </cell>
        </row>
        <row r="3264">
          <cell r="AR3264" t="str">
            <v/>
          </cell>
        </row>
        <row r="3265">
          <cell r="AR3265" t="str">
            <v/>
          </cell>
        </row>
        <row r="3266">
          <cell r="AR3266" t="str">
            <v/>
          </cell>
        </row>
        <row r="3267">
          <cell r="AR3267" t="str">
            <v/>
          </cell>
        </row>
        <row r="3268">
          <cell r="AR3268" t="str">
            <v/>
          </cell>
        </row>
        <row r="3269">
          <cell r="AR3269" t="str">
            <v/>
          </cell>
        </row>
        <row r="3270">
          <cell r="AR3270" t="str">
            <v/>
          </cell>
        </row>
        <row r="3271">
          <cell r="AR3271" t="str">
            <v/>
          </cell>
        </row>
        <row r="3272">
          <cell r="AR3272" t="str">
            <v/>
          </cell>
        </row>
        <row r="3273">
          <cell r="AR3273" t="str">
            <v/>
          </cell>
        </row>
        <row r="3274">
          <cell r="AR3274" t="str">
            <v/>
          </cell>
        </row>
        <row r="3275">
          <cell r="AR3275" t="str">
            <v/>
          </cell>
        </row>
        <row r="3276">
          <cell r="AR3276" t="str">
            <v/>
          </cell>
        </row>
        <row r="3277">
          <cell r="AR3277" t="str">
            <v/>
          </cell>
        </row>
        <row r="3278">
          <cell r="AR3278" t="str">
            <v/>
          </cell>
        </row>
        <row r="3279">
          <cell r="AR3279" t="str">
            <v/>
          </cell>
        </row>
        <row r="3280">
          <cell r="AR3280" t="str">
            <v/>
          </cell>
        </row>
        <row r="3281">
          <cell r="AR3281" t="str">
            <v/>
          </cell>
        </row>
        <row r="3282">
          <cell r="AR3282" t="str">
            <v/>
          </cell>
        </row>
        <row r="3283">
          <cell r="AR3283" t="str">
            <v/>
          </cell>
        </row>
        <row r="3284">
          <cell r="AR3284" t="str">
            <v/>
          </cell>
        </row>
        <row r="3285">
          <cell r="AR3285" t="str">
            <v/>
          </cell>
        </row>
        <row r="3286">
          <cell r="AR3286" t="str">
            <v/>
          </cell>
        </row>
        <row r="3287">
          <cell r="AR3287" t="str">
            <v/>
          </cell>
        </row>
        <row r="3288">
          <cell r="AR3288" t="str">
            <v/>
          </cell>
        </row>
        <row r="3289">
          <cell r="AR3289" t="str">
            <v/>
          </cell>
        </row>
        <row r="3290">
          <cell r="AR3290" t="str">
            <v/>
          </cell>
        </row>
        <row r="3291">
          <cell r="AR3291" t="str">
            <v/>
          </cell>
        </row>
        <row r="3292">
          <cell r="AR3292" t="str">
            <v/>
          </cell>
        </row>
        <row r="3293">
          <cell r="AR3293" t="str">
            <v/>
          </cell>
        </row>
        <row r="3294">
          <cell r="AR3294" t="str">
            <v/>
          </cell>
        </row>
        <row r="3295">
          <cell r="AR3295" t="str">
            <v/>
          </cell>
        </row>
        <row r="3296">
          <cell r="AR3296" t="str">
            <v/>
          </cell>
        </row>
        <row r="3297">
          <cell r="AR3297" t="str">
            <v/>
          </cell>
        </row>
        <row r="3298">
          <cell r="AR3298" t="str">
            <v/>
          </cell>
        </row>
        <row r="3299">
          <cell r="AR3299" t="str">
            <v/>
          </cell>
        </row>
        <row r="3300">
          <cell r="AR3300" t="str">
            <v/>
          </cell>
        </row>
        <row r="3301">
          <cell r="AR3301" t="str">
            <v/>
          </cell>
        </row>
        <row r="3302">
          <cell r="AR3302" t="str">
            <v/>
          </cell>
        </row>
        <row r="3303">
          <cell r="AR3303" t="str">
            <v/>
          </cell>
        </row>
        <row r="3304">
          <cell r="AR3304" t="str">
            <v/>
          </cell>
        </row>
        <row r="3305">
          <cell r="AR3305" t="str">
            <v/>
          </cell>
        </row>
        <row r="3306">
          <cell r="AR3306" t="str">
            <v/>
          </cell>
        </row>
        <row r="3307">
          <cell r="AR3307" t="str">
            <v/>
          </cell>
        </row>
        <row r="3308">
          <cell r="AR3308" t="str">
            <v/>
          </cell>
        </row>
        <row r="3309">
          <cell r="AR3309" t="str">
            <v/>
          </cell>
        </row>
        <row r="3310">
          <cell r="AR3310" t="str">
            <v/>
          </cell>
        </row>
        <row r="3311">
          <cell r="AR3311" t="str">
            <v/>
          </cell>
        </row>
        <row r="3312">
          <cell r="AR3312" t="str">
            <v/>
          </cell>
        </row>
        <row r="3313">
          <cell r="AR3313" t="str">
            <v/>
          </cell>
        </row>
        <row r="3314">
          <cell r="AR3314" t="str">
            <v/>
          </cell>
        </row>
        <row r="3315">
          <cell r="AR3315" t="str">
            <v/>
          </cell>
        </row>
        <row r="3316">
          <cell r="AR3316" t="str">
            <v/>
          </cell>
        </row>
        <row r="3317">
          <cell r="AR3317" t="str">
            <v/>
          </cell>
        </row>
        <row r="3318">
          <cell r="AR3318" t="str">
            <v/>
          </cell>
        </row>
        <row r="3319">
          <cell r="AR3319" t="str">
            <v/>
          </cell>
        </row>
        <row r="3320">
          <cell r="AR3320" t="str">
            <v/>
          </cell>
        </row>
        <row r="3321">
          <cell r="AR3321" t="str">
            <v/>
          </cell>
        </row>
        <row r="3322">
          <cell r="AR3322" t="str">
            <v/>
          </cell>
        </row>
        <row r="3323">
          <cell r="AR3323" t="str">
            <v/>
          </cell>
        </row>
        <row r="3324">
          <cell r="AR3324" t="str">
            <v/>
          </cell>
        </row>
        <row r="3325">
          <cell r="AR3325" t="str">
            <v/>
          </cell>
        </row>
        <row r="3326">
          <cell r="AR3326" t="str">
            <v/>
          </cell>
        </row>
        <row r="3327">
          <cell r="AR3327" t="str">
            <v/>
          </cell>
        </row>
        <row r="3328">
          <cell r="AR3328" t="str">
            <v/>
          </cell>
        </row>
        <row r="3329">
          <cell r="AR3329" t="str">
            <v/>
          </cell>
        </row>
        <row r="3330">
          <cell r="AR3330" t="str">
            <v/>
          </cell>
        </row>
        <row r="3331">
          <cell r="AR3331" t="str">
            <v/>
          </cell>
        </row>
        <row r="3332">
          <cell r="AR3332" t="str">
            <v/>
          </cell>
        </row>
        <row r="3333">
          <cell r="AR3333" t="str">
            <v/>
          </cell>
        </row>
        <row r="3334">
          <cell r="AR3334" t="str">
            <v/>
          </cell>
        </row>
        <row r="3335">
          <cell r="AR3335" t="str">
            <v/>
          </cell>
        </row>
        <row r="3336">
          <cell r="AR3336" t="str">
            <v/>
          </cell>
        </row>
        <row r="3337">
          <cell r="AR3337" t="str">
            <v/>
          </cell>
        </row>
        <row r="3338">
          <cell r="AR3338" t="str">
            <v/>
          </cell>
        </row>
        <row r="3339">
          <cell r="AR3339" t="str">
            <v/>
          </cell>
        </row>
        <row r="3340">
          <cell r="AR3340" t="str">
            <v/>
          </cell>
        </row>
        <row r="3341">
          <cell r="AR3341" t="str">
            <v/>
          </cell>
        </row>
        <row r="3342">
          <cell r="AR3342" t="str">
            <v/>
          </cell>
        </row>
        <row r="3343">
          <cell r="AR3343" t="str">
            <v/>
          </cell>
        </row>
        <row r="3344">
          <cell r="AR3344" t="str">
            <v/>
          </cell>
        </row>
        <row r="3345">
          <cell r="AR3345" t="str">
            <v/>
          </cell>
        </row>
        <row r="3346">
          <cell r="AR3346" t="str">
            <v/>
          </cell>
        </row>
        <row r="3347">
          <cell r="AR3347" t="str">
            <v/>
          </cell>
        </row>
        <row r="3348">
          <cell r="AR3348" t="str">
            <v/>
          </cell>
        </row>
        <row r="3349">
          <cell r="AR3349" t="str">
            <v/>
          </cell>
        </row>
        <row r="3350">
          <cell r="AR3350" t="str">
            <v/>
          </cell>
        </row>
        <row r="3351">
          <cell r="AR3351" t="str">
            <v/>
          </cell>
        </row>
        <row r="3352">
          <cell r="AR3352" t="str">
            <v/>
          </cell>
        </row>
        <row r="3353">
          <cell r="AR3353" t="str">
            <v/>
          </cell>
        </row>
        <row r="3354">
          <cell r="AR3354" t="str">
            <v/>
          </cell>
        </row>
        <row r="3355">
          <cell r="AR3355" t="str">
            <v/>
          </cell>
        </row>
        <row r="3356">
          <cell r="AR3356" t="str">
            <v/>
          </cell>
        </row>
        <row r="3357">
          <cell r="AR3357" t="str">
            <v/>
          </cell>
        </row>
        <row r="3358">
          <cell r="AR3358" t="str">
            <v/>
          </cell>
        </row>
        <row r="3359">
          <cell r="AR3359" t="str">
            <v/>
          </cell>
        </row>
        <row r="3360">
          <cell r="AR3360" t="str">
            <v/>
          </cell>
        </row>
        <row r="3361">
          <cell r="AR3361" t="str">
            <v/>
          </cell>
        </row>
        <row r="3362">
          <cell r="AR3362" t="str">
            <v/>
          </cell>
        </row>
        <row r="3363">
          <cell r="AR3363" t="str">
            <v/>
          </cell>
        </row>
        <row r="3364">
          <cell r="AR3364" t="str">
            <v/>
          </cell>
        </row>
        <row r="3365">
          <cell r="AR3365" t="str">
            <v/>
          </cell>
        </row>
        <row r="3366">
          <cell r="AR3366" t="str">
            <v/>
          </cell>
        </row>
        <row r="3367">
          <cell r="AR3367" t="str">
            <v/>
          </cell>
        </row>
        <row r="3368">
          <cell r="AR3368" t="str">
            <v/>
          </cell>
        </row>
        <row r="3369">
          <cell r="AR3369" t="str">
            <v/>
          </cell>
        </row>
        <row r="3370">
          <cell r="AR3370" t="str">
            <v/>
          </cell>
        </row>
        <row r="3371">
          <cell r="AR3371" t="str">
            <v/>
          </cell>
        </row>
        <row r="3372">
          <cell r="AR3372" t="str">
            <v/>
          </cell>
        </row>
        <row r="3373">
          <cell r="AR3373" t="str">
            <v/>
          </cell>
        </row>
        <row r="3374">
          <cell r="AR3374" t="str">
            <v/>
          </cell>
        </row>
        <row r="3375">
          <cell r="AR3375" t="str">
            <v/>
          </cell>
        </row>
        <row r="3376">
          <cell r="AR3376" t="str">
            <v/>
          </cell>
        </row>
        <row r="3377">
          <cell r="AR3377" t="str">
            <v/>
          </cell>
        </row>
        <row r="3378">
          <cell r="AR3378" t="str">
            <v/>
          </cell>
        </row>
        <row r="3379">
          <cell r="AR3379" t="str">
            <v/>
          </cell>
        </row>
        <row r="3380">
          <cell r="AR3380" t="str">
            <v/>
          </cell>
        </row>
        <row r="3381">
          <cell r="AR3381" t="str">
            <v/>
          </cell>
        </row>
        <row r="3382">
          <cell r="AR3382" t="str">
            <v/>
          </cell>
        </row>
        <row r="3383">
          <cell r="AR3383" t="str">
            <v/>
          </cell>
        </row>
        <row r="3384">
          <cell r="AR3384" t="str">
            <v/>
          </cell>
        </row>
        <row r="3385">
          <cell r="AR3385" t="str">
            <v/>
          </cell>
        </row>
        <row r="3386">
          <cell r="AR3386" t="str">
            <v/>
          </cell>
        </row>
        <row r="3387">
          <cell r="AR3387" t="str">
            <v/>
          </cell>
        </row>
        <row r="3388">
          <cell r="AR3388" t="str">
            <v/>
          </cell>
        </row>
        <row r="3389">
          <cell r="AR3389" t="str">
            <v/>
          </cell>
        </row>
        <row r="3390">
          <cell r="AR3390" t="str">
            <v/>
          </cell>
        </row>
        <row r="3391">
          <cell r="AR3391" t="str">
            <v/>
          </cell>
        </row>
        <row r="3392">
          <cell r="AR3392" t="str">
            <v/>
          </cell>
        </row>
        <row r="3393">
          <cell r="AR3393" t="str">
            <v/>
          </cell>
        </row>
        <row r="3394">
          <cell r="AR3394" t="str">
            <v/>
          </cell>
        </row>
        <row r="3395">
          <cell r="AR3395" t="str">
            <v/>
          </cell>
        </row>
        <row r="3396">
          <cell r="AR3396" t="str">
            <v/>
          </cell>
        </row>
        <row r="3397">
          <cell r="AR3397" t="str">
            <v/>
          </cell>
        </row>
        <row r="3398">
          <cell r="AR3398" t="str">
            <v/>
          </cell>
        </row>
        <row r="3399">
          <cell r="AR3399" t="str">
            <v/>
          </cell>
        </row>
        <row r="3400">
          <cell r="AR3400" t="str">
            <v/>
          </cell>
        </row>
        <row r="3401">
          <cell r="AR3401" t="str">
            <v/>
          </cell>
        </row>
        <row r="3402">
          <cell r="AR3402" t="str">
            <v/>
          </cell>
        </row>
        <row r="3403">
          <cell r="AR3403" t="str">
            <v/>
          </cell>
        </row>
        <row r="3404">
          <cell r="AR3404" t="str">
            <v/>
          </cell>
        </row>
        <row r="3405">
          <cell r="AR3405" t="str">
            <v/>
          </cell>
        </row>
        <row r="3406">
          <cell r="AR3406" t="str">
            <v/>
          </cell>
        </row>
        <row r="3407">
          <cell r="AR3407" t="str">
            <v/>
          </cell>
        </row>
        <row r="3408">
          <cell r="AR3408" t="str">
            <v/>
          </cell>
        </row>
        <row r="3409">
          <cell r="AR3409" t="str">
            <v/>
          </cell>
        </row>
        <row r="3410">
          <cell r="AR3410" t="str">
            <v/>
          </cell>
        </row>
        <row r="3411">
          <cell r="AR3411" t="str">
            <v/>
          </cell>
        </row>
        <row r="3412">
          <cell r="AR3412" t="str">
            <v/>
          </cell>
        </row>
        <row r="3413">
          <cell r="AR3413" t="str">
            <v/>
          </cell>
        </row>
        <row r="3414">
          <cell r="AR3414" t="str">
            <v/>
          </cell>
        </row>
        <row r="3415">
          <cell r="AR3415" t="str">
            <v/>
          </cell>
        </row>
        <row r="3416">
          <cell r="AR3416" t="str">
            <v/>
          </cell>
        </row>
        <row r="3417">
          <cell r="AR3417" t="str">
            <v/>
          </cell>
        </row>
        <row r="3418">
          <cell r="AR3418" t="str">
            <v/>
          </cell>
        </row>
        <row r="3419">
          <cell r="AR3419" t="str">
            <v/>
          </cell>
        </row>
        <row r="3420">
          <cell r="AR3420" t="str">
            <v/>
          </cell>
        </row>
        <row r="3421">
          <cell r="AR3421" t="str">
            <v/>
          </cell>
        </row>
        <row r="3422">
          <cell r="AR3422" t="str">
            <v/>
          </cell>
        </row>
        <row r="3423">
          <cell r="AR3423" t="str">
            <v/>
          </cell>
        </row>
        <row r="3424">
          <cell r="AR3424" t="str">
            <v/>
          </cell>
        </row>
        <row r="3425">
          <cell r="AR3425" t="str">
            <v/>
          </cell>
        </row>
        <row r="3426">
          <cell r="AR3426" t="str">
            <v/>
          </cell>
        </row>
        <row r="3427">
          <cell r="AR3427" t="str">
            <v/>
          </cell>
        </row>
        <row r="3428">
          <cell r="AR3428" t="str">
            <v/>
          </cell>
        </row>
        <row r="3429">
          <cell r="AR3429" t="str">
            <v/>
          </cell>
        </row>
        <row r="3430">
          <cell r="AR3430" t="str">
            <v/>
          </cell>
        </row>
        <row r="3431">
          <cell r="AR3431" t="str">
            <v/>
          </cell>
        </row>
        <row r="3432">
          <cell r="AR3432" t="str">
            <v/>
          </cell>
        </row>
        <row r="3433">
          <cell r="AR3433" t="str">
            <v/>
          </cell>
        </row>
        <row r="3434">
          <cell r="AR3434" t="str">
            <v/>
          </cell>
        </row>
        <row r="3435">
          <cell r="AR3435" t="str">
            <v/>
          </cell>
        </row>
        <row r="3436">
          <cell r="AR3436" t="str">
            <v/>
          </cell>
        </row>
        <row r="3437">
          <cell r="AR3437" t="str">
            <v/>
          </cell>
        </row>
        <row r="3438">
          <cell r="AR3438" t="str">
            <v/>
          </cell>
        </row>
        <row r="3439">
          <cell r="AR3439" t="str">
            <v/>
          </cell>
        </row>
        <row r="3440">
          <cell r="AR3440" t="str">
            <v/>
          </cell>
        </row>
        <row r="3441">
          <cell r="AR3441" t="str">
            <v/>
          </cell>
        </row>
        <row r="3442">
          <cell r="AR3442" t="str">
            <v/>
          </cell>
        </row>
        <row r="3443">
          <cell r="AR3443" t="str">
            <v/>
          </cell>
        </row>
        <row r="3444">
          <cell r="AR3444" t="str">
            <v/>
          </cell>
        </row>
        <row r="3445">
          <cell r="AR3445" t="str">
            <v/>
          </cell>
        </row>
        <row r="3446">
          <cell r="AR3446" t="str">
            <v/>
          </cell>
        </row>
        <row r="3447">
          <cell r="AR3447" t="str">
            <v/>
          </cell>
        </row>
        <row r="3448">
          <cell r="AR3448" t="str">
            <v/>
          </cell>
        </row>
        <row r="3449">
          <cell r="AR3449" t="str">
            <v/>
          </cell>
        </row>
        <row r="3450">
          <cell r="AR3450" t="str">
            <v/>
          </cell>
        </row>
        <row r="3451">
          <cell r="AR3451" t="str">
            <v/>
          </cell>
        </row>
        <row r="3452">
          <cell r="AR3452" t="str">
            <v/>
          </cell>
        </row>
        <row r="3453">
          <cell r="AR3453" t="str">
            <v/>
          </cell>
        </row>
        <row r="3454">
          <cell r="AR3454" t="str">
            <v/>
          </cell>
        </row>
        <row r="3455">
          <cell r="AR3455" t="str">
            <v/>
          </cell>
        </row>
        <row r="3456">
          <cell r="AR3456" t="str">
            <v/>
          </cell>
        </row>
        <row r="3457">
          <cell r="AR3457" t="str">
            <v/>
          </cell>
        </row>
        <row r="3458">
          <cell r="AR3458" t="str">
            <v/>
          </cell>
        </row>
        <row r="3459">
          <cell r="AR3459" t="str">
            <v/>
          </cell>
        </row>
        <row r="3460">
          <cell r="AR3460" t="str">
            <v/>
          </cell>
        </row>
        <row r="3461">
          <cell r="AR3461" t="str">
            <v/>
          </cell>
        </row>
        <row r="3462">
          <cell r="AR3462" t="str">
            <v/>
          </cell>
        </row>
        <row r="3463">
          <cell r="AR3463" t="str">
            <v/>
          </cell>
        </row>
        <row r="3464">
          <cell r="AR3464" t="str">
            <v/>
          </cell>
        </row>
        <row r="3465">
          <cell r="AR3465" t="str">
            <v/>
          </cell>
        </row>
        <row r="3466">
          <cell r="AR3466" t="str">
            <v/>
          </cell>
        </row>
        <row r="3467">
          <cell r="AR3467" t="str">
            <v/>
          </cell>
        </row>
        <row r="3468">
          <cell r="AR3468" t="str">
            <v/>
          </cell>
        </row>
        <row r="3469">
          <cell r="AR3469" t="str">
            <v/>
          </cell>
        </row>
        <row r="3470">
          <cell r="AR3470" t="str">
            <v/>
          </cell>
        </row>
        <row r="3471">
          <cell r="AR3471" t="str">
            <v/>
          </cell>
        </row>
        <row r="3472">
          <cell r="AR3472" t="str">
            <v/>
          </cell>
        </row>
        <row r="3473">
          <cell r="AR3473" t="str">
            <v/>
          </cell>
        </row>
        <row r="3474">
          <cell r="AR3474" t="str">
            <v/>
          </cell>
        </row>
        <row r="3475">
          <cell r="AR3475" t="str">
            <v/>
          </cell>
        </row>
        <row r="3476">
          <cell r="AR3476" t="str">
            <v/>
          </cell>
        </row>
        <row r="3477">
          <cell r="AR3477" t="str">
            <v/>
          </cell>
        </row>
        <row r="3478">
          <cell r="AR3478" t="str">
            <v/>
          </cell>
        </row>
        <row r="3479">
          <cell r="AR3479" t="str">
            <v/>
          </cell>
        </row>
        <row r="3480">
          <cell r="AR3480" t="str">
            <v/>
          </cell>
        </row>
        <row r="3481">
          <cell r="AR3481" t="str">
            <v/>
          </cell>
        </row>
        <row r="3482">
          <cell r="AR3482" t="str">
            <v/>
          </cell>
        </row>
        <row r="3483">
          <cell r="AR3483" t="str">
            <v/>
          </cell>
        </row>
        <row r="3484">
          <cell r="AR3484" t="str">
            <v/>
          </cell>
        </row>
        <row r="3485">
          <cell r="AR3485" t="str">
            <v/>
          </cell>
        </row>
        <row r="3486">
          <cell r="AR3486" t="str">
            <v/>
          </cell>
        </row>
        <row r="3487">
          <cell r="AR3487" t="str">
            <v/>
          </cell>
        </row>
        <row r="3488">
          <cell r="AR3488" t="str">
            <v/>
          </cell>
        </row>
        <row r="3489">
          <cell r="AR3489" t="str">
            <v/>
          </cell>
        </row>
        <row r="3490">
          <cell r="AR3490" t="str">
            <v/>
          </cell>
        </row>
        <row r="3491">
          <cell r="AR3491" t="str">
            <v/>
          </cell>
        </row>
        <row r="3492">
          <cell r="AR3492" t="str">
            <v/>
          </cell>
        </row>
        <row r="3493">
          <cell r="AR3493" t="str">
            <v/>
          </cell>
        </row>
        <row r="3494">
          <cell r="AR3494" t="str">
            <v/>
          </cell>
        </row>
        <row r="3495">
          <cell r="AR3495" t="str">
            <v/>
          </cell>
        </row>
        <row r="3496">
          <cell r="AR3496" t="str">
            <v/>
          </cell>
        </row>
        <row r="3497">
          <cell r="AR3497" t="str">
            <v/>
          </cell>
        </row>
        <row r="3498">
          <cell r="AR3498" t="str">
            <v/>
          </cell>
        </row>
        <row r="3499">
          <cell r="AR3499" t="str">
            <v/>
          </cell>
        </row>
        <row r="3500">
          <cell r="AR3500" t="str">
            <v/>
          </cell>
        </row>
        <row r="3501">
          <cell r="AR3501" t="str">
            <v/>
          </cell>
        </row>
        <row r="3502">
          <cell r="AR3502" t="str">
            <v/>
          </cell>
        </row>
        <row r="3503">
          <cell r="AR3503" t="str">
            <v/>
          </cell>
        </row>
        <row r="3504">
          <cell r="AR3504" t="str">
            <v/>
          </cell>
        </row>
        <row r="3505">
          <cell r="AR3505" t="str">
            <v/>
          </cell>
        </row>
        <row r="3506">
          <cell r="AR3506" t="str">
            <v/>
          </cell>
        </row>
        <row r="3507">
          <cell r="AR3507" t="str">
            <v/>
          </cell>
        </row>
        <row r="3508">
          <cell r="AR3508" t="str">
            <v/>
          </cell>
        </row>
        <row r="3509">
          <cell r="AR3509" t="str">
            <v/>
          </cell>
        </row>
        <row r="3510">
          <cell r="AR3510" t="str">
            <v/>
          </cell>
        </row>
        <row r="3511">
          <cell r="AR3511" t="str">
            <v/>
          </cell>
        </row>
        <row r="3512">
          <cell r="AR3512" t="str">
            <v/>
          </cell>
        </row>
        <row r="3513">
          <cell r="AR3513" t="str">
            <v/>
          </cell>
        </row>
        <row r="3514">
          <cell r="AR3514" t="str">
            <v/>
          </cell>
        </row>
        <row r="3515">
          <cell r="AR3515" t="str">
            <v/>
          </cell>
        </row>
        <row r="3516">
          <cell r="AR3516" t="str">
            <v/>
          </cell>
        </row>
        <row r="3517">
          <cell r="AR3517" t="str">
            <v/>
          </cell>
        </row>
        <row r="3518">
          <cell r="AR3518" t="str">
            <v/>
          </cell>
        </row>
        <row r="3519">
          <cell r="AR3519" t="str">
            <v/>
          </cell>
        </row>
        <row r="3520">
          <cell r="AR3520" t="str">
            <v/>
          </cell>
        </row>
        <row r="3521">
          <cell r="AR3521" t="str">
            <v/>
          </cell>
        </row>
        <row r="3522">
          <cell r="AR3522" t="str">
            <v/>
          </cell>
        </row>
        <row r="3523">
          <cell r="AR3523" t="str">
            <v/>
          </cell>
        </row>
        <row r="3524">
          <cell r="AR3524" t="str">
            <v/>
          </cell>
        </row>
        <row r="3525">
          <cell r="AR3525" t="str">
            <v/>
          </cell>
        </row>
        <row r="3526">
          <cell r="AR3526" t="str">
            <v/>
          </cell>
        </row>
        <row r="3527">
          <cell r="AR3527" t="str">
            <v/>
          </cell>
        </row>
        <row r="3528">
          <cell r="AR3528" t="str">
            <v/>
          </cell>
        </row>
        <row r="3529">
          <cell r="AR3529" t="str">
            <v/>
          </cell>
        </row>
        <row r="3530">
          <cell r="AR3530" t="str">
            <v/>
          </cell>
        </row>
        <row r="3531">
          <cell r="AR3531" t="str">
            <v/>
          </cell>
        </row>
        <row r="3532">
          <cell r="AR3532" t="str">
            <v/>
          </cell>
        </row>
        <row r="3533">
          <cell r="AR3533" t="str">
            <v/>
          </cell>
        </row>
        <row r="3534">
          <cell r="AR3534" t="str">
            <v/>
          </cell>
        </row>
        <row r="3535">
          <cell r="AR3535" t="str">
            <v/>
          </cell>
        </row>
        <row r="3536">
          <cell r="AR3536" t="str">
            <v/>
          </cell>
        </row>
        <row r="3537">
          <cell r="AR3537" t="str">
            <v/>
          </cell>
        </row>
        <row r="3538">
          <cell r="AR3538" t="str">
            <v/>
          </cell>
        </row>
        <row r="3539">
          <cell r="AR3539" t="str">
            <v/>
          </cell>
        </row>
        <row r="3540">
          <cell r="AR3540" t="str">
            <v/>
          </cell>
        </row>
        <row r="3541">
          <cell r="AR3541" t="str">
            <v/>
          </cell>
        </row>
        <row r="3542">
          <cell r="AR3542" t="str">
            <v/>
          </cell>
        </row>
        <row r="3543">
          <cell r="AR3543" t="str">
            <v/>
          </cell>
        </row>
        <row r="3544">
          <cell r="AR3544" t="str">
            <v/>
          </cell>
        </row>
        <row r="3545">
          <cell r="AR3545" t="str">
            <v/>
          </cell>
        </row>
        <row r="3546">
          <cell r="AR3546" t="str">
            <v/>
          </cell>
        </row>
        <row r="3547">
          <cell r="AR3547" t="str">
            <v/>
          </cell>
        </row>
        <row r="3548">
          <cell r="AR3548" t="str">
            <v/>
          </cell>
        </row>
        <row r="3549">
          <cell r="AR3549" t="str">
            <v/>
          </cell>
        </row>
        <row r="3550">
          <cell r="AR3550" t="str">
            <v/>
          </cell>
        </row>
        <row r="3551">
          <cell r="AR3551" t="str">
            <v/>
          </cell>
        </row>
        <row r="3552">
          <cell r="AR3552" t="str">
            <v/>
          </cell>
        </row>
        <row r="3553">
          <cell r="AR3553" t="str">
            <v/>
          </cell>
        </row>
        <row r="3554">
          <cell r="AR3554" t="str">
            <v/>
          </cell>
        </row>
        <row r="3555">
          <cell r="AR3555" t="str">
            <v/>
          </cell>
        </row>
        <row r="3556">
          <cell r="AR3556" t="str">
            <v/>
          </cell>
        </row>
        <row r="3557">
          <cell r="AR3557" t="str">
            <v/>
          </cell>
        </row>
        <row r="3558">
          <cell r="AR3558" t="str">
            <v/>
          </cell>
        </row>
        <row r="3559">
          <cell r="AR3559" t="str">
            <v/>
          </cell>
        </row>
        <row r="3560">
          <cell r="AR3560" t="str">
            <v/>
          </cell>
        </row>
        <row r="3561">
          <cell r="AR3561" t="str">
            <v/>
          </cell>
        </row>
        <row r="3562">
          <cell r="AR3562" t="str">
            <v/>
          </cell>
        </row>
        <row r="3563">
          <cell r="AR3563" t="str">
            <v/>
          </cell>
        </row>
        <row r="3564">
          <cell r="AR3564" t="str">
            <v/>
          </cell>
        </row>
        <row r="3565">
          <cell r="AR3565" t="str">
            <v/>
          </cell>
        </row>
        <row r="3566">
          <cell r="AR3566" t="str">
            <v/>
          </cell>
        </row>
        <row r="3567">
          <cell r="AR3567" t="str">
            <v/>
          </cell>
        </row>
        <row r="3568">
          <cell r="AR3568" t="str">
            <v/>
          </cell>
        </row>
        <row r="3569">
          <cell r="AR3569" t="str">
            <v/>
          </cell>
        </row>
        <row r="3570">
          <cell r="AR3570" t="str">
            <v/>
          </cell>
        </row>
        <row r="3571">
          <cell r="AR3571" t="str">
            <v/>
          </cell>
        </row>
        <row r="3572">
          <cell r="AR3572" t="str">
            <v/>
          </cell>
        </row>
        <row r="3573">
          <cell r="AR3573" t="str">
            <v/>
          </cell>
        </row>
        <row r="3574">
          <cell r="AR3574" t="str">
            <v/>
          </cell>
        </row>
        <row r="3575">
          <cell r="AR3575" t="str">
            <v/>
          </cell>
        </row>
        <row r="3576">
          <cell r="AR3576" t="str">
            <v/>
          </cell>
        </row>
        <row r="3577">
          <cell r="AR3577" t="str">
            <v/>
          </cell>
        </row>
        <row r="3578">
          <cell r="AR3578" t="str">
            <v/>
          </cell>
        </row>
        <row r="3579">
          <cell r="AR3579" t="str">
            <v/>
          </cell>
        </row>
        <row r="3580">
          <cell r="AR3580" t="str">
            <v/>
          </cell>
        </row>
        <row r="3581">
          <cell r="AR3581" t="str">
            <v/>
          </cell>
        </row>
        <row r="3582">
          <cell r="AR3582" t="str">
            <v/>
          </cell>
        </row>
        <row r="3583">
          <cell r="AR3583" t="str">
            <v/>
          </cell>
        </row>
        <row r="3584">
          <cell r="AR3584" t="str">
            <v/>
          </cell>
        </row>
        <row r="3585">
          <cell r="AR3585" t="str">
            <v/>
          </cell>
        </row>
        <row r="3586">
          <cell r="AR3586" t="str">
            <v/>
          </cell>
        </row>
        <row r="3587">
          <cell r="AR3587" t="str">
            <v/>
          </cell>
        </row>
        <row r="3588">
          <cell r="AR3588" t="str">
            <v/>
          </cell>
        </row>
        <row r="3589">
          <cell r="AR3589" t="str">
            <v/>
          </cell>
        </row>
        <row r="3590">
          <cell r="AR3590" t="str">
            <v/>
          </cell>
        </row>
        <row r="3591">
          <cell r="AR3591" t="str">
            <v/>
          </cell>
        </row>
        <row r="3592">
          <cell r="AR3592" t="str">
            <v/>
          </cell>
        </row>
        <row r="3593">
          <cell r="AR3593" t="str">
            <v/>
          </cell>
        </row>
        <row r="3594">
          <cell r="AR3594" t="str">
            <v/>
          </cell>
        </row>
        <row r="3595">
          <cell r="AR3595" t="str">
            <v/>
          </cell>
        </row>
        <row r="3596">
          <cell r="AR3596" t="str">
            <v/>
          </cell>
        </row>
        <row r="3597">
          <cell r="AR3597" t="str">
            <v/>
          </cell>
        </row>
        <row r="3598">
          <cell r="AR3598" t="str">
            <v/>
          </cell>
        </row>
        <row r="3599">
          <cell r="AR3599" t="str">
            <v/>
          </cell>
        </row>
        <row r="3600">
          <cell r="AR3600" t="str">
            <v/>
          </cell>
        </row>
        <row r="3601">
          <cell r="AR3601" t="str">
            <v/>
          </cell>
        </row>
        <row r="3602">
          <cell r="AR3602" t="str">
            <v/>
          </cell>
        </row>
        <row r="3603">
          <cell r="AR3603" t="str">
            <v/>
          </cell>
        </row>
        <row r="3604">
          <cell r="AR3604" t="str">
            <v/>
          </cell>
        </row>
        <row r="3605">
          <cell r="AR3605" t="str">
            <v/>
          </cell>
        </row>
        <row r="3606">
          <cell r="AR3606" t="str">
            <v/>
          </cell>
        </row>
        <row r="3607">
          <cell r="AR3607" t="str">
            <v/>
          </cell>
        </row>
        <row r="3608">
          <cell r="AR3608" t="str">
            <v/>
          </cell>
        </row>
        <row r="3609">
          <cell r="AR3609" t="str">
            <v/>
          </cell>
        </row>
        <row r="3610">
          <cell r="AR3610" t="str">
            <v/>
          </cell>
        </row>
        <row r="3611">
          <cell r="AR3611" t="str">
            <v/>
          </cell>
        </row>
        <row r="3612">
          <cell r="AR3612" t="str">
            <v/>
          </cell>
        </row>
        <row r="3613">
          <cell r="AR3613" t="str">
            <v/>
          </cell>
        </row>
        <row r="3614">
          <cell r="AR3614" t="str">
            <v/>
          </cell>
        </row>
        <row r="3615">
          <cell r="AR3615" t="str">
            <v/>
          </cell>
        </row>
        <row r="3616">
          <cell r="AR3616" t="str">
            <v/>
          </cell>
        </row>
        <row r="3617">
          <cell r="AR3617" t="str">
            <v/>
          </cell>
        </row>
        <row r="3618">
          <cell r="AR3618" t="str">
            <v/>
          </cell>
        </row>
        <row r="3619">
          <cell r="AR3619" t="str">
            <v/>
          </cell>
        </row>
        <row r="3620">
          <cell r="AR3620" t="str">
            <v/>
          </cell>
        </row>
        <row r="3621">
          <cell r="AR3621" t="str">
            <v/>
          </cell>
        </row>
        <row r="3622">
          <cell r="AR3622" t="str">
            <v/>
          </cell>
        </row>
        <row r="3623">
          <cell r="AR3623" t="str">
            <v/>
          </cell>
        </row>
        <row r="3624">
          <cell r="AR3624" t="str">
            <v/>
          </cell>
        </row>
        <row r="3625">
          <cell r="AR3625" t="str">
            <v/>
          </cell>
        </row>
        <row r="3626">
          <cell r="AR3626" t="str">
            <v/>
          </cell>
        </row>
        <row r="3627">
          <cell r="AR3627" t="str">
            <v/>
          </cell>
        </row>
        <row r="3628">
          <cell r="AR3628" t="str">
            <v/>
          </cell>
        </row>
        <row r="3629">
          <cell r="AR3629" t="str">
            <v/>
          </cell>
        </row>
        <row r="3630">
          <cell r="AR3630" t="str">
            <v/>
          </cell>
        </row>
        <row r="3631">
          <cell r="AR3631" t="str">
            <v/>
          </cell>
        </row>
        <row r="3632">
          <cell r="AR3632" t="str">
            <v/>
          </cell>
        </row>
        <row r="3633">
          <cell r="AR3633" t="str">
            <v/>
          </cell>
        </row>
        <row r="3634">
          <cell r="AR3634" t="str">
            <v/>
          </cell>
        </row>
        <row r="3635">
          <cell r="AR3635" t="str">
            <v/>
          </cell>
        </row>
        <row r="3636">
          <cell r="AR3636" t="str">
            <v/>
          </cell>
        </row>
        <row r="3637">
          <cell r="AR3637" t="str">
            <v/>
          </cell>
        </row>
        <row r="3638">
          <cell r="AR3638" t="str">
            <v/>
          </cell>
        </row>
        <row r="3639">
          <cell r="AR3639" t="str">
            <v/>
          </cell>
        </row>
        <row r="3640">
          <cell r="AR3640" t="str">
            <v/>
          </cell>
        </row>
        <row r="3641">
          <cell r="AR3641" t="str">
            <v/>
          </cell>
        </row>
        <row r="3642">
          <cell r="AR3642" t="str">
            <v/>
          </cell>
        </row>
        <row r="3643">
          <cell r="AR3643" t="str">
            <v/>
          </cell>
        </row>
        <row r="3644">
          <cell r="AR3644" t="str">
            <v/>
          </cell>
        </row>
        <row r="3645">
          <cell r="AR3645" t="str">
            <v/>
          </cell>
        </row>
        <row r="3646">
          <cell r="AR3646" t="str">
            <v/>
          </cell>
        </row>
        <row r="3647">
          <cell r="AR3647" t="str">
            <v/>
          </cell>
        </row>
        <row r="3648">
          <cell r="AR3648" t="str">
            <v/>
          </cell>
        </row>
        <row r="3649">
          <cell r="AR3649" t="str">
            <v/>
          </cell>
        </row>
        <row r="3650">
          <cell r="AR3650" t="str">
            <v/>
          </cell>
        </row>
        <row r="3651">
          <cell r="AR3651" t="str">
            <v/>
          </cell>
        </row>
        <row r="3652">
          <cell r="AR3652" t="str">
            <v/>
          </cell>
        </row>
        <row r="3653">
          <cell r="AR3653" t="str">
            <v/>
          </cell>
        </row>
        <row r="3654">
          <cell r="AR3654" t="str">
            <v/>
          </cell>
        </row>
        <row r="3655">
          <cell r="AR3655" t="str">
            <v/>
          </cell>
        </row>
        <row r="3656">
          <cell r="AR3656" t="str">
            <v/>
          </cell>
        </row>
        <row r="3657">
          <cell r="AR3657" t="str">
            <v/>
          </cell>
        </row>
        <row r="3658">
          <cell r="AR3658" t="str">
            <v/>
          </cell>
        </row>
        <row r="3659">
          <cell r="AR3659" t="str">
            <v/>
          </cell>
        </row>
        <row r="3660">
          <cell r="AR3660" t="str">
            <v/>
          </cell>
        </row>
        <row r="3661">
          <cell r="AR3661" t="str">
            <v/>
          </cell>
        </row>
        <row r="3662">
          <cell r="AR3662" t="str">
            <v/>
          </cell>
        </row>
        <row r="3663">
          <cell r="AR3663" t="str">
            <v/>
          </cell>
        </row>
        <row r="3664">
          <cell r="AR3664" t="str">
            <v/>
          </cell>
        </row>
        <row r="3665">
          <cell r="AR3665" t="str">
            <v/>
          </cell>
        </row>
        <row r="3666">
          <cell r="AR3666" t="str">
            <v/>
          </cell>
        </row>
        <row r="3667">
          <cell r="AR3667" t="str">
            <v/>
          </cell>
        </row>
        <row r="3668">
          <cell r="AR3668" t="str">
            <v/>
          </cell>
        </row>
        <row r="3669">
          <cell r="AR3669" t="str">
            <v/>
          </cell>
        </row>
        <row r="3670">
          <cell r="AR3670" t="str">
            <v/>
          </cell>
        </row>
        <row r="3671">
          <cell r="AR3671" t="str">
            <v/>
          </cell>
        </row>
        <row r="3672">
          <cell r="AR3672" t="str">
            <v/>
          </cell>
        </row>
        <row r="3673">
          <cell r="AR3673" t="str">
            <v/>
          </cell>
        </row>
        <row r="3674">
          <cell r="AR3674" t="str">
            <v/>
          </cell>
        </row>
        <row r="3675">
          <cell r="AR3675" t="str">
            <v/>
          </cell>
        </row>
        <row r="3676">
          <cell r="AR3676" t="str">
            <v/>
          </cell>
        </row>
        <row r="3677">
          <cell r="AR3677" t="str">
            <v/>
          </cell>
        </row>
        <row r="3678">
          <cell r="AR3678" t="str">
            <v/>
          </cell>
        </row>
        <row r="3679">
          <cell r="AR3679" t="str">
            <v/>
          </cell>
        </row>
        <row r="3680">
          <cell r="AR3680" t="str">
            <v/>
          </cell>
        </row>
        <row r="3681">
          <cell r="AR3681" t="str">
            <v/>
          </cell>
        </row>
        <row r="3682">
          <cell r="AR3682" t="str">
            <v/>
          </cell>
        </row>
        <row r="3683">
          <cell r="AR3683" t="str">
            <v/>
          </cell>
        </row>
        <row r="3684">
          <cell r="AR3684" t="str">
            <v/>
          </cell>
        </row>
        <row r="3685">
          <cell r="AR3685" t="str">
            <v/>
          </cell>
        </row>
        <row r="3686">
          <cell r="AR3686" t="str">
            <v/>
          </cell>
        </row>
        <row r="3687">
          <cell r="AR3687" t="str">
            <v/>
          </cell>
        </row>
        <row r="3688">
          <cell r="AR3688" t="str">
            <v/>
          </cell>
        </row>
        <row r="3689">
          <cell r="AR3689" t="str">
            <v/>
          </cell>
        </row>
        <row r="3690">
          <cell r="AR3690" t="str">
            <v/>
          </cell>
        </row>
        <row r="3691">
          <cell r="AR3691" t="str">
            <v/>
          </cell>
        </row>
        <row r="3692">
          <cell r="AR3692" t="str">
            <v/>
          </cell>
        </row>
        <row r="3693">
          <cell r="AR3693" t="str">
            <v/>
          </cell>
        </row>
        <row r="3694">
          <cell r="AR3694" t="str">
            <v/>
          </cell>
        </row>
        <row r="3695">
          <cell r="AR3695" t="str">
            <v/>
          </cell>
        </row>
        <row r="3696">
          <cell r="AR3696" t="str">
            <v/>
          </cell>
        </row>
        <row r="3697">
          <cell r="AR3697" t="str">
            <v/>
          </cell>
        </row>
        <row r="3698">
          <cell r="AR3698" t="str">
            <v/>
          </cell>
        </row>
        <row r="3699">
          <cell r="AR3699" t="str">
            <v/>
          </cell>
        </row>
        <row r="3700">
          <cell r="AR3700" t="str">
            <v/>
          </cell>
        </row>
        <row r="3701">
          <cell r="AR3701" t="str">
            <v/>
          </cell>
        </row>
        <row r="3702">
          <cell r="AR3702" t="str">
            <v/>
          </cell>
        </row>
        <row r="3703">
          <cell r="AR3703" t="str">
            <v/>
          </cell>
        </row>
        <row r="3704">
          <cell r="AR3704" t="str">
            <v/>
          </cell>
        </row>
        <row r="3705">
          <cell r="AR3705" t="str">
            <v/>
          </cell>
        </row>
        <row r="3706">
          <cell r="AR3706" t="str">
            <v/>
          </cell>
        </row>
        <row r="3707">
          <cell r="AR3707" t="str">
            <v/>
          </cell>
        </row>
        <row r="3708">
          <cell r="AR3708" t="str">
            <v/>
          </cell>
        </row>
        <row r="3709">
          <cell r="AR3709" t="str">
            <v/>
          </cell>
        </row>
        <row r="3710">
          <cell r="AR3710" t="str">
            <v/>
          </cell>
        </row>
        <row r="3711">
          <cell r="AR3711" t="str">
            <v/>
          </cell>
        </row>
        <row r="3712">
          <cell r="AR3712" t="str">
            <v/>
          </cell>
        </row>
        <row r="3713">
          <cell r="AR3713" t="str">
            <v/>
          </cell>
        </row>
        <row r="3714">
          <cell r="AR3714" t="str">
            <v/>
          </cell>
        </row>
        <row r="3715">
          <cell r="AR3715" t="str">
            <v/>
          </cell>
        </row>
        <row r="3716">
          <cell r="AR3716" t="str">
            <v/>
          </cell>
        </row>
        <row r="3717">
          <cell r="AR3717" t="str">
            <v/>
          </cell>
        </row>
        <row r="3718">
          <cell r="AR3718" t="str">
            <v/>
          </cell>
        </row>
        <row r="3719">
          <cell r="AR3719" t="str">
            <v/>
          </cell>
        </row>
        <row r="3720">
          <cell r="AR3720" t="str">
            <v/>
          </cell>
        </row>
        <row r="3721">
          <cell r="AR3721" t="str">
            <v/>
          </cell>
        </row>
        <row r="3722">
          <cell r="AR3722" t="str">
            <v/>
          </cell>
        </row>
        <row r="3723">
          <cell r="AR3723" t="str">
            <v/>
          </cell>
        </row>
        <row r="3724">
          <cell r="AR3724" t="str">
            <v/>
          </cell>
        </row>
        <row r="3725">
          <cell r="AR3725" t="str">
            <v/>
          </cell>
        </row>
        <row r="3726">
          <cell r="AR3726" t="str">
            <v/>
          </cell>
        </row>
        <row r="3727">
          <cell r="AR3727" t="str">
            <v/>
          </cell>
        </row>
        <row r="3728">
          <cell r="AR3728" t="str">
            <v/>
          </cell>
        </row>
        <row r="3729">
          <cell r="AR3729" t="str">
            <v/>
          </cell>
        </row>
        <row r="3730">
          <cell r="AR3730" t="str">
            <v/>
          </cell>
        </row>
        <row r="3731">
          <cell r="AR3731" t="str">
            <v/>
          </cell>
        </row>
        <row r="3732">
          <cell r="AR3732" t="str">
            <v/>
          </cell>
        </row>
        <row r="3733">
          <cell r="AR3733" t="str">
            <v/>
          </cell>
        </row>
        <row r="3734">
          <cell r="AR3734" t="str">
            <v/>
          </cell>
        </row>
        <row r="3735">
          <cell r="AR3735" t="str">
            <v/>
          </cell>
        </row>
        <row r="3736">
          <cell r="AR3736" t="str">
            <v/>
          </cell>
        </row>
        <row r="3737">
          <cell r="AR3737" t="str">
            <v/>
          </cell>
        </row>
        <row r="3738">
          <cell r="AR3738" t="str">
            <v/>
          </cell>
        </row>
        <row r="3739">
          <cell r="AR3739" t="str">
            <v/>
          </cell>
        </row>
        <row r="3740">
          <cell r="AR3740" t="str">
            <v/>
          </cell>
        </row>
        <row r="3741">
          <cell r="AR3741" t="str">
            <v/>
          </cell>
        </row>
        <row r="3742">
          <cell r="AR3742" t="str">
            <v/>
          </cell>
        </row>
        <row r="3743">
          <cell r="AR3743" t="str">
            <v/>
          </cell>
        </row>
        <row r="3744">
          <cell r="AR3744" t="str">
            <v/>
          </cell>
        </row>
        <row r="3745">
          <cell r="AR3745" t="str">
            <v/>
          </cell>
        </row>
        <row r="3746">
          <cell r="AR3746" t="str">
            <v/>
          </cell>
        </row>
        <row r="3747">
          <cell r="AR3747" t="str">
            <v/>
          </cell>
        </row>
        <row r="3748">
          <cell r="AR3748" t="str">
            <v/>
          </cell>
        </row>
        <row r="3749">
          <cell r="AR3749" t="str">
            <v/>
          </cell>
        </row>
        <row r="3750">
          <cell r="AR3750" t="str">
            <v/>
          </cell>
        </row>
        <row r="3751">
          <cell r="AR3751" t="str">
            <v/>
          </cell>
        </row>
        <row r="3752">
          <cell r="AR3752" t="str">
            <v/>
          </cell>
        </row>
        <row r="3753">
          <cell r="AR3753" t="str">
            <v/>
          </cell>
        </row>
        <row r="3754">
          <cell r="AR3754" t="str">
            <v/>
          </cell>
        </row>
        <row r="3755">
          <cell r="AR3755" t="str">
            <v/>
          </cell>
        </row>
        <row r="3756">
          <cell r="AR3756" t="str">
            <v/>
          </cell>
        </row>
        <row r="3757">
          <cell r="AR3757" t="str">
            <v/>
          </cell>
        </row>
        <row r="3758">
          <cell r="AR3758" t="str">
            <v/>
          </cell>
        </row>
        <row r="3759">
          <cell r="AR3759" t="str">
            <v/>
          </cell>
        </row>
        <row r="3760">
          <cell r="AR3760" t="str">
            <v/>
          </cell>
        </row>
        <row r="3761">
          <cell r="AR3761" t="str">
            <v/>
          </cell>
        </row>
        <row r="3762">
          <cell r="AR3762" t="str">
            <v/>
          </cell>
        </row>
        <row r="3763">
          <cell r="AR3763" t="str">
            <v/>
          </cell>
        </row>
        <row r="3764">
          <cell r="AR3764" t="str">
            <v/>
          </cell>
        </row>
        <row r="3765">
          <cell r="AR3765" t="str">
            <v/>
          </cell>
        </row>
        <row r="3766">
          <cell r="AR3766" t="str">
            <v/>
          </cell>
        </row>
        <row r="3767">
          <cell r="AR3767" t="str">
            <v/>
          </cell>
        </row>
        <row r="3768">
          <cell r="AR3768" t="str">
            <v/>
          </cell>
        </row>
        <row r="3769">
          <cell r="AR3769" t="str">
            <v/>
          </cell>
        </row>
        <row r="3770">
          <cell r="AR3770" t="str">
            <v/>
          </cell>
        </row>
        <row r="3771">
          <cell r="AR3771" t="str">
            <v/>
          </cell>
        </row>
        <row r="3772">
          <cell r="AR3772" t="str">
            <v/>
          </cell>
        </row>
        <row r="3773">
          <cell r="AR3773" t="str">
            <v/>
          </cell>
        </row>
        <row r="3774">
          <cell r="AR3774" t="str">
            <v/>
          </cell>
        </row>
        <row r="3775">
          <cell r="AR3775" t="str">
            <v/>
          </cell>
        </row>
        <row r="3776">
          <cell r="AR3776" t="str">
            <v/>
          </cell>
        </row>
        <row r="3777">
          <cell r="AR3777" t="str">
            <v/>
          </cell>
        </row>
        <row r="3778">
          <cell r="AR3778" t="str">
            <v/>
          </cell>
        </row>
        <row r="3779">
          <cell r="AR3779" t="str">
            <v/>
          </cell>
        </row>
        <row r="3780">
          <cell r="AR3780" t="str">
            <v/>
          </cell>
        </row>
        <row r="3781">
          <cell r="AR3781" t="str">
            <v/>
          </cell>
        </row>
        <row r="3782">
          <cell r="AR3782" t="str">
            <v/>
          </cell>
        </row>
        <row r="3783">
          <cell r="AR3783" t="str">
            <v/>
          </cell>
        </row>
        <row r="3784">
          <cell r="AR3784" t="str">
            <v/>
          </cell>
        </row>
        <row r="3785">
          <cell r="AR3785" t="str">
            <v/>
          </cell>
        </row>
        <row r="3786">
          <cell r="AR3786" t="str">
            <v/>
          </cell>
        </row>
        <row r="3787">
          <cell r="AR3787" t="str">
            <v/>
          </cell>
        </row>
        <row r="3788">
          <cell r="AR3788" t="str">
            <v/>
          </cell>
        </row>
        <row r="3789">
          <cell r="AR3789" t="str">
            <v/>
          </cell>
        </row>
        <row r="3790">
          <cell r="AR3790" t="str">
            <v/>
          </cell>
        </row>
        <row r="3791">
          <cell r="AR3791" t="str">
            <v/>
          </cell>
        </row>
        <row r="3792">
          <cell r="AR3792" t="str">
            <v/>
          </cell>
        </row>
        <row r="3793">
          <cell r="AR3793" t="str">
            <v/>
          </cell>
        </row>
        <row r="3794">
          <cell r="AR3794" t="str">
            <v/>
          </cell>
        </row>
        <row r="3795">
          <cell r="AR3795" t="str">
            <v/>
          </cell>
        </row>
        <row r="3796">
          <cell r="AR3796" t="str">
            <v/>
          </cell>
        </row>
        <row r="3797">
          <cell r="AR3797" t="str">
            <v/>
          </cell>
        </row>
        <row r="3798">
          <cell r="AR3798" t="str">
            <v/>
          </cell>
        </row>
        <row r="3799">
          <cell r="AR3799" t="str">
            <v/>
          </cell>
        </row>
        <row r="3800">
          <cell r="AR3800" t="str">
            <v/>
          </cell>
        </row>
        <row r="3801">
          <cell r="AR3801" t="str">
            <v/>
          </cell>
        </row>
        <row r="3802">
          <cell r="AR3802" t="str">
            <v/>
          </cell>
        </row>
        <row r="3803">
          <cell r="AR3803" t="str">
            <v/>
          </cell>
        </row>
        <row r="3804">
          <cell r="AR3804" t="str">
            <v/>
          </cell>
        </row>
        <row r="3805">
          <cell r="AR3805" t="str">
            <v/>
          </cell>
        </row>
        <row r="3806">
          <cell r="AR3806" t="str">
            <v/>
          </cell>
        </row>
        <row r="3807">
          <cell r="AR3807" t="str">
            <v/>
          </cell>
        </row>
        <row r="3808">
          <cell r="AR3808" t="str">
            <v/>
          </cell>
        </row>
        <row r="3809">
          <cell r="AR3809" t="str">
            <v/>
          </cell>
        </row>
        <row r="3810">
          <cell r="AR3810" t="str">
            <v/>
          </cell>
        </row>
        <row r="3811">
          <cell r="AR3811" t="str">
            <v/>
          </cell>
        </row>
        <row r="3812">
          <cell r="AR3812" t="str">
            <v/>
          </cell>
        </row>
        <row r="3813">
          <cell r="AR3813" t="str">
            <v/>
          </cell>
        </row>
        <row r="3814">
          <cell r="AR3814" t="str">
            <v/>
          </cell>
        </row>
        <row r="3815">
          <cell r="AR3815" t="str">
            <v/>
          </cell>
        </row>
        <row r="3816">
          <cell r="AR3816" t="str">
            <v/>
          </cell>
        </row>
        <row r="3817">
          <cell r="AR3817" t="str">
            <v/>
          </cell>
        </row>
        <row r="3818">
          <cell r="AR3818" t="str">
            <v/>
          </cell>
        </row>
        <row r="3819">
          <cell r="AR3819" t="str">
            <v/>
          </cell>
        </row>
        <row r="3820">
          <cell r="AR3820" t="str">
            <v/>
          </cell>
        </row>
        <row r="3821">
          <cell r="AR3821" t="str">
            <v/>
          </cell>
        </row>
        <row r="3822">
          <cell r="AR3822" t="str">
            <v/>
          </cell>
        </row>
        <row r="3823">
          <cell r="AR3823" t="str">
            <v/>
          </cell>
        </row>
        <row r="3824">
          <cell r="AR3824" t="str">
            <v/>
          </cell>
        </row>
        <row r="3825">
          <cell r="AR3825" t="str">
            <v/>
          </cell>
        </row>
        <row r="3826">
          <cell r="AR3826" t="str">
            <v/>
          </cell>
        </row>
        <row r="3827">
          <cell r="AR3827" t="str">
            <v/>
          </cell>
        </row>
        <row r="3828">
          <cell r="AR3828" t="str">
            <v/>
          </cell>
        </row>
        <row r="3829">
          <cell r="AR3829" t="str">
            <v/>
          </cell>
        </row>
        <row r="3830">
          <cell r="AR3830" t="str">
            <v/>
          </cell>
        </row>
        <row r="3831">
          <cell r="AR3831" t="str">
            <v/>
          </cell>
        </row>
        <row r="3832">
          <cell r="AR3832" t="str">
            <v/>
          </cell>
        </row>
        <row r="3833">
          <cell r="AR3833" t="str">
            <v/>
          </cell>
        </row>
        <row r="3834">
          <cell r="AR3834" t="str">
            <v/>
          </cell>
        </row>
        <row r="3835">
          <cell r="AR3835" t="str">
            <v/>
          </cell>
        </row>
        <row r="3836">
          <cell r="AR3836" t="str">
            <v/>
          </cell>
        </row>
        <row r="3837">
          <cell r="AR3837" t="str">
            <v/>
          </cell>
        </row>
        <row r="3838">
          <cell r="AR3838" t="str">
            <v/>
          </cell>
        </row>
        <row r="3839">
          <cell r="AR3839" t="str">
            <v/>
          </cell>
        </row>
        <row r="3840">
          <cell r="AR3840" t="str">
            <v/>
          </cell>
        </row>
        <row r="3841">
          <cell r="AR3841" t="str">
            <v/>
          </cell>
        </row>
        <row r="3842">
          <cell r="AR3842" t="str">
            <v/>
          </cell>
        </row>
        <row r="3843">
          <cell r="AR3843" t="str">
            <v/>
          </cell>
        </row>
        <row r="3844">
          <cell r="AR3844" t="str">
            <v/>
          </cell>
        </row>
        <row r="3845">
          <cell r="AR3845" t="str">
            <v/>
          </cell>
        </row>
        <row r="3846">
          <cell r="AR3846" t="str">
            <v/>
          </cell>
        </row>
        <row r="3847">
          <cell r="AR3847" t="str">
            <v/>
          </cell>
        </row>
        <row r="3848">
          <cell r="AR3848" t="str">
            <v/>
          </cell>
        </row>
        <row r="3849">
          <cell r="AR3849" t="str">
            <v/>
          </cell>
        </row>
        <row r="3850">
          <cell r="AR3850" t="str">
            <v/>
          </cell>
        </row>
        <row r="3851">
          <cell r="AR3851" t="str">
            <v/>
          </cell>
        </row>
        <row r="3852">
          <cell r="AR3852" t="str">
            <v/>
          </cell>
        </row>
        <row r="3853">
          <cell r="AR3853" t="str">
            <v/>
          </cell>
        </row>
        <row r="3854">
          <cell r="AR3854" t="str">
            <v/>
          </cell>
        </row>
        <row r="3855">
          <cell r="AR3855" t="str">
            <v/>
          </cell>
        </row>
        <row r="3856">
          <cell r="AR3856" t="str">
            <v/>
          </cell>
        </row>
        <row r="3857">
          <cell r="AR3857" t="str">
            <v/>
          </cell>
        </row>
        <row r="3858">
          <cell r="AR3858" t="str">
            <v/>
          </cell>
        </row>
        <row r="3859">
          <cell r="AR3859" t="str">
            <v/>
          </cell>
        </row>
        <row r="3860">
          <cell r="AR3860" t="str">
            <v/>
          </cell>
        </row>
        <row r="3861">
          <cell r="AR3861" t="str">
            <v/>
          </cell>
        </row>
        <row r="3862">
          <cell r="AR3862" t="str">
            <v/>
          </cell>
        </row>
        <row r="3863">
          <cell r="AR3863" t="str">
            <v/>
          </cell>
        </row>
        <row r="3864">
          <cell r="AR3864" t="str">
            <v/>
          </cell>
        </row>
        <row r="3865">
          <cell r="AR3865" t="str">
            <v/>
          </cell>
        </row>
        <row r="3866">
          <cell r="AR3866" t="str">
            <v/>
          </cell>
        </row>
        <row r="3867">
          <cell r="AR3867" t="str">
            <v/>
          </cell>
        </row>
        <row r="3868">
          <cell r="AR3868" t="str">
            <v/>
          </cell>
        </row>
        <row r="3869">
          <cell r="AR3869" t="str">
            <v/>
          </cell>
        </row>
        <row r="3870">
          <cell r="AR3870" t="str">
            <v/>
          </cell>
        </row>
        <row r="3871">
          <cell r="AR3871" t="str">
            <v/>
          </cell>
        </row>
        <row r="3872">
          <cell r="AR3872" t="str">
            <v/>
          </cell>
        </row>
        <row r="3873">
          <cell r="AR3873" t="str">
            <v/>
          </cell>
        </row>
        <row r="3874">
          <cell r="AR3874" t="str">
            <v/>
          </cell>
        </row>
        <row r="3875">
          <cell r="AR3875" t="str">
            <v/>
          </cell>
        </row>
        <row r="3876">
          <cell r="AR3876" t="str">
            <v/>
          </cell>
        </row>
        <row r="3877">
          <cell r="AR3877" t="str">
            <v/>
          </cell>
        </row>
        <row r="3878">
          <cell r="AR3878" t="str">
            <v/>
          </cell>
        </row>
        <row r="3879">
          <cell r="AR3879" t="str">
            <v/>
          </cell>
        </row>
        <row r="3880">
          <cell r="AR3880" t="str">
            <v/>
          </cell>
        </row>
        <row r="3881">
          <cell r="AR3881" t="str">
            <v/>
          </cell>
        </row>
        <row r="3882">
          <cell r="AR3882" t="str">
            <v/>
          </cell>
        </row>
        <row r="3883">
          <cell r="AR3883" t="str">
            <v/>
          </cell>
        </row>
        <row r="3884">
          <cell r="AR3884" t="str">
            <v/>
          </cell>
        </row>
        <row r="3885">
          <cell r="AR3885" t="str">
            <v/>
          </cell>
        </row>
        <row r="3886">
          <cell r="AR3886" t="str">
            <v/>
          </cell>
        </row>
        <row r="3887">
          <cell r="AR3887" t="str">
            <v/>
          </cell>
        </row>
        <row r="3888">
          <cell r="AR3888" t="str">
            <v/>
          </cell>
        </row>
        <row r="3889">
          <cell r="AR3889" t="str">
            <v/>
          </cell>
        </row>
        <row r="3890">
          <cell r="AR3890" t="str">
            <v/>
          </cell>
        </row>
        <row r="3891">
          <cell r="AR3891" t="str">
            <v/>
          </cell>
        </row>
        <row r="3892">
          <cell r="AR3892" t="str">
            <v/>
          </cell>
        </row>
        <row r="3893">
          <cell r="AR3893" t="str">
            <v/>
          </cell>
        </row>
        <row r="3894">
          <cell r="AR3894" t="str">
            <v/>
          </cell>
        </row>
        <row r="3895">
          <cell r="AR3895" t="str">
            <v/>
          </cell>
        </row>
        <row r="3896">
          <cell r="AR3896" t="str">
            <v/>
          </cell>
        </row>
        <row r="3897">
          <cell r="AR3897" t="str">
            <v/>
          </cell>
        </row>
        <row r="3898">
          <cell r="AR3898" t="str">
            <v/>
          </cell>
        </row>
        <row r="3899">
          <cell r="AR3899" t="str">
            <v/>
          </cell>
        </row>
        <row r="3900">
          <cell r="AR3900" t="str">
            <v/>
          </cell>
        </row>
        <row r="3901">
          <cell r="AR3901" t="str">
            <v/>
          </cell>
        </row>
        <row r="3902">
          <cell r="AR3902" t="str">
            <v/>
          </cell>
        </row>
        <row r="3903">
          <cell r="AR3903" t="str">
            <v/>
          </cell>
        </row>
        <row r="3904">
          <cell r="AR3904" t="str">
            <v/>
          </cell>
        </row>
        <row r="3905">
          <cell r="AR3905" t="str">
            <v/>
          </cell>
        </row>
        <row r="3906">
          <cell r="AR3906" t="str">
            <v/>
          </cell>
        </row>
        <row r="3907">
          <cell r="AR3907" t="str">
            <v/>
          </cell>
        </row>
        <row r="3908">
          <cell r="AR3908" t="str">
            <v/>
          </cell>
        </row>
        <row r="3909">
          <cell r="AR3909" t="str">
            <v/>
          </cell>
        </row>
        <row r="3910">
          <cell r="AR3910" t="str">
            <v/>
          </cell>
        </row>
        <row r="3911">
          <cell r="AR3911" t="str">
            <v/>
          </cell>
        </row>
        <row r="3912">
          <cell r="AR3912" t="str">
            <v/>
          </cell>
        </row>
        <row r="3913">
          <cell r="AR3913" t="str">
            <v/>
          </cell>
        </row>
        <row r="3914">
          <cell r="AR3914" t="str">
            <v/>
          </cell>
        </row>
        <row r="3915">
          <cell r="AR3915" t="str">
            <v/>
          </cell>
        </row>
        <row r="3916">
          <cell r="AR3916" t="str">
            <v/>
          </cell>
        </row>
        <row r="3917">
          <cell r="AR3917" t="str">
            <v/>
          </cell>
        </row>
        <row r="3918">
          <cell r="AR3918" t="str">
            <v/>
          </cell>
        </row>
        <row r="3919">
          <cell r="AR3919" t="str">
            <v/>
          </cell>
        </row>
        <row r="3920">
          <cell r="AR3920" t="str">
            <v/>
          </cell>
        </row>
        <row r="3921">
          <cell r="AR3921" t="str">
            <v/>
          </cell>
        </row>
        <row r="3922">
          <cell r="AR3922" t="str">
            <v/>
          </cell>
        </row>
        <row r="3923">
          <cell r="AR3923" t="str">
            <v/>
          </cell>
        </row>
        <row r="3924">
          <cell r="AR3924" t="str">
            <v/>
          </cell>
        </row>
        <row r="3925">
          <cell r="AR3925" t="str">
            <v/>
          </cell>
        </row>
        <row r="3926">
          <cell r="AR3926" t="str">
            <v/>
          </cell>
        </row>
        <row r="3927">
          <cell r="AR3927" t="str">
            <v/>
          </cell>
        </row>
        <row r="3928">
          <cell r="AR3928" t="str">
            <v/>
          </cell>
        </row>
        <row r="3929">
          <cell r="AR3929" t="str">
            <v/>
          </cell>
        </row>
        <row r="3930">
          <cell r="AR3930" t="str">
            <v/>
          </cell>
        </row>
        <row r="3931">
          <cell r="AR3931" t="str">
            <v/>
          </cell>
        </row>
        <row r="3932">
          <cell r="AR3932" t="str">
            <v/>
          </cell>
        </row>
        <row r="3933">
          <cell r="AR3933" t="str">
            <v/>
          </cell>
        </row>
        <row r="3934">
          <cell r="AR3934" t="str">
            <v/>
          </cell>
        </row>
        <row r="3935">
          <cell r="AR3935" t="str">
            <v/>
          </cell>
        </row>
        <row r="3936">
          <cell r="AR3936" t="str">
            <v/>
          </cell>
        </row>
        <row r="3937">
          <cell r="AR3937" t="str">
            <v/>
          </cell>
        </row>
        <row r="3938">
          <cell r="AR3938" t="str">
            <v/>
          </cell>
        </row>
        <row r="3939">
          <cell r="AR3939" t="str">
            <v/>
          </cell>
        </row>
        <row r="3940">
          <cell r="AR3940" t="str">
            <v/>
          </cell>
        </row>
        <row r="3941">
          <cell r="AR3941" t="str">
            <v/>
          </cell>
        </row>
        <row r="3942">
          <cell r="AR3942" t="str">
            <v/>
          </cell>
        </row>
        <row r="3943">
          <cell r="AR3943" t="str">
            <v/>
          </cell>
        </row>
        <row r="3944">
          <cell r="AR3944" t="str">
            <v/>
          </cell>
        </row>
        <row r="3945">
          <cell r="AR3945" t="str">
            <v/>
          </cell>
        </row>
        <row r="3946">
          <cell r="AR3946" t="str">
            <v/>
          </cell>
        </row>
        <row r="3947">
          <cell r="AR3947" t="str">
            <v/>
          </cell>
        </row>
        <row r="3948">
          <cell r="AR3948" t="str">
            <v/>
          </cell>
        </row>
        <row r="3949">
          <cell r="AR3949" t="str">
            <v/>
          </cell>
        </row>
        <row r="3950">
          <cell r="AR3950" t="str">
            <v/>
          </cell>
        </row>
        <row r="3951">
          <cell r="AR3951" t="str">
            <v/>
          </cell>
        </row>
        <row r="3952">
          <cell r="AR3952" t="str">
            <v/>
          </cell>
        </row>
        <row r="3953">
          <cell r="AR3953" t="str">
            <v/>
          </cell>
        </row>
        <row r="3954">
          <cell r="AR3954" t="str">
            <v/>
          </cell>
        </row>
        <row r="3955">
          <cell r="AR3955" t="str">
            <v/>
          </cell>
        </row>
        <row r="3956">
          <cell r="AR3956" t="str">
            <v/>
          </cell>
        </row>
        <row r="3957">
          <cell r="AR3957" t="str">
            <v/>
          </cell>
        </row>
        <row r="3958">
          <cell r="AR3958" t="str">
            <v/>
          </cell>
        </row>
        <row r="3959">
          <cell r="AR3959" t="str">
            <v/>
          </cell>
        </row>
        <row r="3960">
          <cell r="AR3960" t="str">
            <v/>
          </cell>
        </row>
        <row r="3961">
          <cell r="AR3961" t="str">
            <v/>
          </cell>
        </row>
        <row r="3962">
          <cell r="AR3962" t="str">
            <v/>
          </cell>
        </row>
        <row r="3963">
          <cell r="AR3963" t="str">
            <v/>
          </cell>
        </row>
        <row r="3964">
          <cell r="AR3964" t="str">
            <v/>
          </cell>
        </row>
        <row r="3965">
          <cell r="AR3965" t="str">
            <v/>
          </cell>
        </row>
        <row r="3966">
          <cell r="AR3966" t="str">
            <v/>
          </cell>
        </row>
        <row r="3967">
          <cell r="AR3967" t="str">
            <v/>
          </cell>
        </row>
        <row r="3968">
          <cell r="AR3968" t="str">
            <v/>
          </cell>
        </row>
        <row r="3969">
          <cell r="AR3969" t="str">
            <v/>
          </cell>
        </row>
        <row r="3970">
          <cell r="AR3970" t="str">
            <v/>
          </cell>
        </row>
        <row r="3971">
          <cell r="AR3971" t="str">
            <v/>
          </cell>
        </row>
        <row r="3972">
          <cell r="AR3972" t="str">
            <v/>
          </cell>
        </row>
        <row r="3973">
          <cell r="AR3973" t="str">
            <v/>
          </cell>
        </row>
        <row r="3974">
          <cell r="AR3974" t="str">
            <v/>
          </cell>
        </row>
        <row r="3975">
          <cell r="AR3975" t="str">
            <v/>
          </cell>
        </row>
        <row r="3976">
          <cell r="AR3976" t="str">
            <v/>
          </cell>
        </row>
        <row r="3977">
          <cell r="AR3977" t="str">
            <v/>
          </cell>
        </row>
        <row r="3978">
          <cell r="AR3978" t="str">
            <v/>
          </cell>
        </row>
        <row r="3979">
          <cell r="AR3979" t="str">
            <v/>
          </cell>
        </row>
        <row r="3980">
          <cell r="AR3980" t="str">
            <v/>
          </cell>
        </row>
        <row r="3981">
          <cell r="AR3981" t="str">
            <v/>
          </cell>
        </row>
        <row r="3982">
          <cell r="AR3982" t="str">
            <v/>
          </cell>
        </row>
        <row r="3983">
          <cell r="AR3983" t="str">
            <v/>
          </cell>
        </row>
        <row r="3984">
          <cell r="AR3984" t="str">
            <v/>
          </cell>
        </row>
        <row r="3985">
          <cell r="AR3985" t="str">
            <v/>
          </cell>
        </row>
        <row r="3986">
          <cell r="AR3986" t="str">
            <v/>
          </cell>
        </row>
        <row r="3987">
          <cell r="AR3987" t="str">
            <v/>
          </cell>
        </row>
        <row r="3988">
          <cell r="AR3988" t="str">
            <v/>
          </cell>
        </row>
        <row r="3989">
          <cell r="AR3989" t="str">
            <v/>
          </cell>
        </row>
        <row r="3990">
          <cell r="AR3990" t="str">
            <v/>
          </cell>
        </row>
        <row r="3991">
          <cell r="AR3991" t="str">
            <v/>
          </cell>
        </row>
        <row r="3992">
          <cell r="AR3992" t="str">
            <v/>
          </cell>
        </row>
        <row r="3993">
          <cell r="AR3993" t="str">
            <v/>
          </cell>
        </row>
        <row r="3994">
          <cell r="AR3994" t="str">
            <v/>
          </cell>
        </row>
        <row r="3995">
          <cell r="AR3995" t="str">
            <v/>
          </cell>
        </row>
        <row r="3996">
          <cell r="AR3996" t="str">
            <v/>
          </cell>
        </row>
        <row r="3997">
          <cell r="AR3997" t="str">
            <v/>
          </cell>
        </row>
        <row r="3998">
          <cell r="AR3998" t="str">
            <v/>
          </cell>
        </row>
        <row r="3999">
          <cell r="AR3999" t="str">
            <v/>
          </cell>
        </row>
        <row r="4000">
          <cell r="AR4000" t="str">
            <v/>
          </cell>
        </row>
        <row r="4001">
          <cell r="AR4001" t="str">
            <v/>
          </cell>
        </row>
        <row r="4002">
          <cell r="AR4002" t="str">
            <v/>
          </cell>
        </row>
        <row r="4003">
          <cell r="AR4003" t="str">
            <v/>
          </cell>
        </row>
        <row r="4004">
          <cell r="AR4004" t="str">
            <v/>
          </cell>
        </row>
        <row r="4005">
          <cell r="AR4005" t="str">
            <v/>
          </cell>
        </row>
        <row r="4006">
          <cell r="AR4006" t="str">
            <v/>
          </cell>
        </row>
        <row r="4007">
          <cell r="AR4007" t="str">
            <v/>
          </cell>
        </row>
        <row r="4008">
          <cell r="AR4008" t="str">
            <v/>
          </cell>
        </row>
        <row r="4009">
          <cell r="AR4009" t="str">
            <v/>
          </cell>
        </row>
        <row r="4010">
          <cell r="AR4010" t="str">
            <v/>
          </cell>
        </row>
        <row r="4011">
          <cell r="AR4011" t="str">
            <v/>
          </cell>
        </row>
        <row r="4012">
          <cell r="AR4012" t="str">
            <v/>
          </cell>
        </row>
        <row r="4013">
          <cell r="AR4013" t="str">
            <v/>
          </cell>
        </row>
        <row r="4014">
          <cell r="AR4014" t="str">
            <v/>
          </cell>
        </row>
        <row r="4015">
          <cell r="AR4015" t="str">
            <v/>
          </cell>
        </row>
        <row r="4016">
          <cell r="AR4016" t="str">
            <v/>
          </cell>
        </row>
        <row r="4017">
          <cell r="AR4017" t="str">
            <v/>
          </cell>
        </row>
        <row r="4018">
          <cell r="AR4018" t="str">
            <v/>
          </cell>
        </row>
        <row r="4019">
          <cell r="AR4019" t="str">
            <v/>
          </cell>
        </row>
        <row r="4020">
          <cell r="AR4020" t="str">
            <v/>
          </cell>
        </row>
        <row r="4021">
          <cell r="AR4021" t="str">
            <v/>
          </cell>
        </row>
        <row r="4022">
          <cell r="AR4022" t="str">
            <v/>
          </cell>
        </row>
        <row r="4023">
          <cell r="AR4023" t="str">
            <v/>
          </cell>
        </row>
        <row r="4024">
          <cell r="AR4024" t="str">
            <v/>
          </cell>
        </row>
        <row r="4025">
          <cell r="AR4025" t="str">
            <v/>
          </cell>
        </row>
        <row r="4026">
          <cell r="AR4026" t="str">
            <v/>
          </cell>
        </row>
        <row r="4027">
          <cell r="AR4027" t="str">
            <v/>
          </cell>
        </row>
        <row r="4028">
          <cell r="AR4028" t="str">
            <v/>
          </cell>
        </row>
        <row r="4029">
          <cell r="AR4029" t="str">
            <v/>
          </cell>
        </row>
        <row r="4030">
          <cell r="AR4030" t="str">
            <v/>
          </cell>
        </row>
        <row r="4031">
          <cell r="AR4031" t="str">
            <v/>
          </cell>
        </row>
        <row r="4032">
          <cell r="AR4032" t="str">
            <v/>
          </cell>
        </row>
        <row r="4033">
          <cell r="AR4033" t="str">
            <v/>
          </cell>
        </row>
        <row r="4034">
          <cell r="AR4034" t="str">
            <v/>
          </cell>
        </row>
        <row r="4035">
          <cell r="AR4035" t="str">
            <v/>
          </cell>
        </row>
        <row r="4036">
          <cell r="AR4036" t="str">
            <v/>
          </cell>
        </row>
        <row r="4037">
          <cell r="AR4037" t="str">
            <v/>
          </cell>
        </row>
        <row r="4038">
          <cell r="AR4038" t="str">
            <v/>
          </cell>
        </row>
        <row r="4039">
          <cell r="AR4039" t="str">
            <v/>
          </cell>
        </row>
        <row r="4040">
          <cell r="AR4040" t="str">
            <v/>
          </cell>
        </row>
        <row r="4041">
          <cell r="AR4041" t="str">
            <v/>
          </cell>
        </row>
        <row r="4042">
          <cell r="AR4042" t="str">
            <v/>
          </cell>
        </row>
        <row r="4043">
          <cell r="AR4043" t="str">
            <v/>
          </cell>
        </row>
        <row r="4044">
          <cell r="AR4044" t="str">
            <v/>
          </cell>
        </row>
        <row r="4045">
          <cell r="AR4045" t="str">
            <v/>
          </cell>
        </row>
        <row r="4046">
          <cell r="AR4046" t="str">
            <v/>
          </cell>
        </row>
        <row r="4047">
          <cell r="AR4047" t="str">
            <v/>
          </cell>
        </row>
        <row r="4048">
          <cell r="AR4048" t="str">
            <v/>
          </cell>
        </row>
        <row r="4049">
          <cell r="AR4049" t="str">
            <v/>
          </cell>
        </row>
        <row r="4050">
          <cell r="AR4050" t="str">
            <v/>
          </cell>
        </row>
        <row r="4051">
          <cell r="AR4051" t="str">
            <v/>
          </cell>
        </row>
        <row r="4052">
          <cell r="AR4052" t="str">
            <v/>
          </cell>
        </row>
        <row r="4053">
          <cell r="AR4053" t="str">
            <v/>
          </cell>
        </row>
        <row r="4054">
          <cell r="AR4054" t="str">
            <v/>
          </cell>
        </row>
        <row r="4055">
          <cell r="AR4055" t="str">
            <v/>
          </cell>
        </row>
        <row r="4056">
          <cell r="AR4056" t="str">
            <v/>
          </cell>
        </row>
        <row r="4057">
          <cell r="AR4057" t="str">
            <v/>
          </cell>
        </row>
        <row r="4058">
          <cell r="AR4058" t="str">
            <v/>
          </cell>
        </row>
        <row r="4059">
          <cell r="AR4059" t="str">
            <v/>
          </cell>
        </row>
        <row r="4060">
          <cell r="AR4060" t="str">
            <v/>
          </cell>
        </row>
        <row r="4061">
          <cell r="AR4061" t="str">
            <v/>
          </cell>
        </row>
        <row r="4062">
          <cell r="AR4062" t="str">
            <v/>
          </cell>
        </row>
        <row r="4063">
          <cell r="AR4063" t="str">
            <v/>
          </cell>
        </row>
        <row r="4064">
          <cell r="AR4064" t="str">
            <v/>
          </cell>
        </row>
        <row r="4065">
          <cell r="AR4065" t="str">
            <v/>
          </cell>
        </row>
        <row r="4066">
          <cell r="AR4066" t="str">
            <v/>
          </cell>
        </row>
        <row r="4067">
          <cell r="AR4067" t="str">
            <v/>
          </cell>
        </row>
        <row r="4068">
          <cell r="AR4068" t="str">
            <v/>
          </cell>
        </row>
        <row r="4069">
          <cell r="AR4069" t="str">
            <v/>
          </cell>
        </row>
        <row r="4070">
          <cell r="AR4070" t="str">
            <v/>
          </cell>
        </row>
        <row r="4071">
          <cell r="AR4071" t="str">
            <v/>
          </cell>
        </row>
        <row r="4072">
          <cell r="AR4072" t="str">
            <v/>
          </cell>
        </row>
        <row r="4073">
          <cell r="AR4073" t="str">
            <v/>
          </cell>
        </row>
        <row r="4074">
          <cell r="AR4074" t="str">
            <v/>
          </cell>
        </row>
        <row r="4075">
          <cell r="AR4075" t="str">
            <v/>
          </cell>
        </row>
        <row r="4076">
          <cell r="AR4076" t="str">
            <v/>
          </cell>
        </row>
        <row r="4077">
          <cell r="AR4077" t="str">
            <v/>
          </cell>
        </row>
        <row r="4078">
          <cell r="AR4078" t="str">
            <v/>
          </cell>
        </row>
        <row r="4079">
          <cell r="AR4079" t="str">
            <v/>
          </cell>
        </row>
        <row r="4080">
          <cell r="AR4080" t="str">
            <v/>
          </cell>
        </row>
        <row r="4081">
          <cell r="AR4081" t="str">
            <v/>
          </cell>
        </row>
        <row r="4082">
          <cell r="AR4082" t="str">
            <v/>
          </cell>
        </row>
        <row r="4083">
          <cell r="AR4083" t="str">
            <v/>
          </cell>
        </row>
        <row r="4084">
          <cell r="AR4084" t="str">
            <v/>
          </cell>
        </row>
        <row r="4085">
          <cell r="AR4085" t="str">
            <v/>
          </cell>
        </row>
        <row r="4086">
          <cell r="AR4086" t="str">
            <v/>
          </cell>
        </row>
        <row r="4087">
          <cell r="AR4087" t="str">
            <v/>
          </cell>
        </row>
        <row r="4088">
          <cell r="AR4088" t="str">
            <v/>
          </cell>
        </row>
        <row r="4089">
          <cell r="AR4089" t="str">
            <v/>
          </cell>
        </row>
        <row r="4090">
          <cell r="AR4090" t="str">
            <v/>
          </cell>
        </row>
        <row r="4091">
          <cell r="AR4091" t="str">
            <v/>
          </cell>
        </row>
        <row r="4092">
          <cell r="AR4092" t="str">
            <v/>
          </cell>
        </row>
        <row r="4093">
          <cell r="AR4093" t="str">
            <v/>
          </cell>
        </row>
        <row r="4094">
          <cell r="AR4094" t="str">
            <v/>
          </cell>
        </row>
        <row r="4095">
          <cell r="AR4095" t="str">
            <v/>
          </cell>
        </row>
        <row r="4096">
          <cell r="AR4096" t="str">
            <v/>
          </cell>
        </row>
        <row r="4097">
          <cell r="AR4097" t="str">
            <v/>
          </cell>
        </row>
        <row r="4098">
          <cell r="AR4098" t="str">
            <v/>
          </cell>
        </row>
        <row r="4099">
          <cell r="AR4099" t="str">
            <v/>
          </cell>
        </row>
        <row r="4100">
          <cell r="AR4100" t="str">
            <v/>
          </cell>
        </row>
        <row r="4101">
          <cell r="AR4101" t="str">
            <v/>
          </cell>
        </row>
        <row r="4102">
          <cell r="AR4102" t="str">
            <v/>
          </cell>
        </row>
        <row r="4103">
          <cell r="AR4103" t="str">
            <v/>
          </cell>
        </row>
        <row r="4104">
          <cell r="AR4104" t="str">
            <v/>
          </cell>
        </row>
        <row r="4105">
          <cell r="AR4105" t="str">
            <v/>
          </cell>
        </row>
        <row r="4106">
          <cell r="AR4106" t="str">
            <v/>
          </cell>
        </row>
        <row r="4107">
          <cell r="AR4107" t="str">
            <v/>
          </cell>
        </row>
        <row r="4108">
          <cell r="AR4108" t="str">
            <v/>
          </cell>
        </row>
        <row r="4109">
          <cell r="AR4109" t="str">
            <v/>
          </cell>
        </row>
        <row r="4110">
          <cell r="AR4110" t="str">
            <v/>
          </cell>
        </row>
        <row r="4111">
          <cell r="AR4111" t="str">
            <v/>
          </cell>
        </row>
        <row r="4112">
          <cell r="AR4112" t="str">
            <v/>
          </cell>
        </row>
        <row r="4113">
          <cell r="AR4113" t="str">
            <v/>
          </cell>
        </row>
        <row r="4114">
          <cell r="AR4114" t="str">
            <v/>
          </cell>
        </row>
        <row r="4115">
          <cell r="AR4115" t="str">
            <v/>
          </cell>
        </row>
        <row r="4116">
          <cell r="AR4116" t="str">
            <v/>
          </cell>
        </row>
        <row r="4117">
          <cell r="AR4117" t="str">
            <v/>
          </cell>
        </row>
        <row r="4118">
          <cell r="AR4118" t="str">
            <v/>
          </cell>
        </row>
        <row r="4119">
          <cell r="AR4119" t="str">
            <v/>
          </cell>
        </row>
        <row r="4120">
          <cell r="AR4120" t="str">
            <v/>
          </cell>
        </row>
        <row r="4121">
          <cell r="AR4121" t="str">
            <v/>
          </cell>
        </row>
        <row r="4122">
          <cell r="AR4122" t="str">
            <v/>
          </cell>
        </row>
        <row r="4123">
          <cell r="AR4123" t="str">
            <v/>
          </cell>
        </row>
        <row r="4124">
          <cell r="AR4124" t="str">
            <v/>
          </cell>
        </row>
        <row r="4125">
          <cell r="AR4125" t="str">
            <v/>
          </cell>
        </row>
        <row r="4126">
          <cell r="AR4126" t="str">
            <v/>
          </cell>
        </row>
        <row r="4127">
          <cell r="AR4127" t="str">
            <v/>
          </cell>
        </row>
        <row r="4128">
          <cell r="AR4128" t="str">
            <v/>
          </cell>
        </row>
        <row r="4129">
          <cell r="AR4129" t="str">
            <v/>
          </cell>
        </row>
        <row r="4130">
          <cell r="AR4130" t="str">
            <v/>
          </cell>
        </row>
        <row r="4131">
          <cell r="AR4131" t="str">
            <v/>
          </cell>
        </row>
        <row r="4132">
          <cell r="AR4132" t="str">
            <v/>
          </cell>
        </row>
        <row r="4133">
          <cell r="AR4133" t="str">
            <v/>
          </cell>
        </row>
        <row r="4134">
          <cell r="AR4134" t="str">
            <v/>
          </cell>
        </row>
        <row r="4135">
          <cell r="AR4135" t="str">
            <v/>
          </cell>
        </row>
        <row r="4136">
          <cell r="AR4136" t="str">
            <v/>
          </cell>
        </row>
        <row r="4137">
          <cell r="AR4137" t="str">
            <v/>
          </cell>
        </row>
        <row r="4138">
          <cell r="AR4138" t="str">
            <v/>
          </cell>
        </row>
        <row r="4139">
          <cell r="AR4139" t="str">
            <v/>
          </cell>
        </row>
        <row r="4140">
          <cell r="AR4140" t="str">
            <v/>
          </cell>
        </row>
        <row r="4141">
          <cell r="AR4141" t="str">
            <v/>
          </cell>
        </row>
        <row r="4142">
          <cell r="AR4142" t="str">
            <v/>
          </cell>
        </row>
        <row r="4143">
          <cell r="AR4143" t="str">
            <v/>
          </cell>
        </row>
        <row r="4144">
          <cell r="AR4144" t="str">
            <v/>
          </cell>
        </row>
        <row r="4145">
          <cell r="AR4145" t="str">
            <v/>
          </cell>
        </row>
        <row r="4146">
          <cell r="AR4146" t="str">
            <v/>
          </cell>
        </row>
        <row r="4147">
          <cell r="AR4147" t="str">
            <v/>
          </cell>
        </row>
        <row r="4148">
          <cell r="AR4148" t="str">
            <v/>
          </cell>
        </row>
        <row r="4149">
          <cell r="AR4149" t="str">
            <v/>
          </cell>
        </row>
        <row r="4150">
          <cell r="AR4150" t="str">
            <v/>
          </cell>
        </row>
        <row r="4151">
          <cell r="AR4151" t="str">
            <v/>
          </cell>
        </row>
        <row r="4152">
          <cell r="AR4152" t="str">
            <v/>
          </cell>
        </row>
        <row r="4153">
          <cell r="AR4153" t="str">
            <v/>
          </cell>
        </row>
        <row r="4154">
          <cell r="AR4154" t="str">
            <v/>
          </cell>
        </row>
        <row r="4155">
          <cell r="AR4155" t="str">
            <v/>
          </cell>
        </row>
        <row r="4156">
          <cell r="AR4156" t="str">
            <v/>
          </cell>
        </row>
        <row r="4157">
          <cell r="AR4157" t="str">
            <v/>
          </cell>
        </row>
        <row r="4158">
          <cell r="AR4158" t="str">
            <v/>
          </cell>
        </row>
        <row r="4159">
          <cell r="AR4159" t="str">
            <v/>
          </cell>
        </row>
        <row r="4160">
          <cell r="AR4160" t="str">
            <v/>
          </cell>
        </row>
        <row r="4161">
          <cell r="AR4161" t="str">
            <v/>
          </cell>
        </row>
        <row r="4162">
          <cell r="AR4162" t="str">
            <v/>
          </cell>
        </row>
        <row r="4163">
          <cell r="AR4163" t="str">
            <v/>
          </cell>
        </row>
        <row r="4164">
          <cell r="AR4164" t="str">
            <v/>
          </cell>
        </row>
        <row r="4165">
          <cell r="AR4165" t="str">
            <v/>
          </cell>
        </row>
        <row r="4166">
          <cell r="AR4166" t="str">
            <v/>
          </cell>
        </row>
        <row r="4167">
          <cell r="AR4167" t="str">
            <v/>
          </cell>
        </row>
        <row r="4168">
          <cell r="AR4168" t="str">
            <v/>
          </cell>
        </row>
        <row r="4169">
          <cell r="AR4169" t="str">
            <v/>
          </cell>
        </row>
        <row r="4170">
          <cell r="AR4170" t="str">
            <v/>
          </cell>
        </row>
        <row r="4171">
          <cell r="AR4171" t="str">
            <v/>
          </cell>
        </row>
        <row r="4172">
          <cell r="AR4172" t="str">
            <v/>
          </cell>
        </row>
        <row r="4173">
          <cell r="AR4173" t="str">
            <v/>
          </cell>
        </row>
        <row r="4174">
          <cell r="AR4174" t="str">
            <v/>
          </cell>
        </row>
        <row r="4175">
          <cell r="AR4175" t="str">
            <v/>
          </cell>
        </row>
        <row r="4176">
          <cell r="AR4176" t="str">
            <v/>
          </cell>
        </row>
        <row r="4177">
          <cell r="AR4177" t="str">
            <v/>
          </cell>
        </row>
        <row r="4178">
          <cell r="AR4178" t="str">
            <v/>
          </cell>
        </row>
        <row r="4179">
          <cell r="AR4179" t="str">
            <v/>
          </cell>
        </row>
        <row r="4180">
          <cell r="AR4180" t="str">
            <v/>
          </cell>
        </row>
        <row r="4181">
          <cell r="AR4181" t="str">
            <v/>
          </cell>
        </row>
        <row r="4182">
          <cell r="AR4182" t="str">
            <v/>
          </cell>
        </row>
        <row r="4183">
          <cell r="AR4183" t="str">
            <v/>
          </cell>
        </row>
        <row r="4184">
          <cell r="AR4184" t="str">
            <v/>
          </cell>
        </row>
        <row r="4185">
          <cell r="AR4185" t="str">
            <v/>
          </cell>
        </row>
        <row r="4186">
          <cell r="AR4186" t="str">
            <v/>
          </cell>
        </row>
        <row r="4187">
          <cell r="AR4187" t="str">
            <v/>
          </cell>
        </row>
        <row r="4188">
          <cell r="AR4188" t="str">
            <v/>
          </cell>
        </row>
        <row r="4189">
          <cell r="AR4189" t="str">
            <v/>
          </cell>
        </row>
        <row r="4190">
          <cell r="AR4190" t="str">
            <v/>
          </cell>
        </row>
        <row r="4191">
          <cell r="AR4191" t="str">
            <v/>
          </cell>
        </row>
        <row r="4192">
          <cell r="AR4192" t="str">
            <v/>
          </cell>
        </row>
        <row r="4193">
          <cell r="AR4193" t="str">
            <v/>
          </cell>
        </row>
        <row r="4194">
          <cell r="AR4194" t="str">
            <v/>
          </cell>
        </row>
        <row r="4195">
          <cell r="AR4195" t="str">
            <v/>
          </cell>
        </row>
        <row r="4196">
          <cell r="AR4196" t="str">
            <v/>
          </cell>
        </row>
        <row r="4197">
          <cell r="AR4197" t="str">
            <v/>
          </cell>
        </row>
        <row r="4198">
          <cell r="AR4198" t="str">
            <v/>
          </cell>
        </row>
        <row r="4199">
          <cell r="AR4199" t="str">
            <v/>
          </cell>
        </row>
        <row r="4200">
          <cell r="AR4200" t="str">
            <v/>
          </cell>
        </row>
        <row r="4201">
          <cell r="AR4201" t="str">
            <v/>
          </cell>
        </row>
        <row r="4202">
          <cell r="AR4202" t="str">
            <v/>
          </cell>
        </row>
        <row r="4203">
          <cell r="AR4203" t="str">
            <v/>
          </cell>
        </row>
        <row r="4204">
          <cell r="AR4204" t="str">
            <v/>
          </cell>
        </row>
        <row r="4205">
          <cell r="AR4205" t="str">
            <v/>
          </cell>
        </row>
        <row r="4206">
          <cell r="AR4206" t="str">
            <v/>
          </cell>
        </row>
        <row r="4207">
          <cell r="AR4207" t="str">
            <v/>
          </cell>
        </row>
        <row r="4208">
          <cell r="AR4208" t="str">
            <v/>
          </cell>
        </row>
        <row r="4209">
          <cell r="AR4209" t="str">
            <v/>
          </cell>
        </row>
        <row r="4210">
          <cell r="AR4210" t="str">
            <v/>
          </cell>
        </row>
        <row r="4211">
          <cell r="AR4211" t="str">
            <v/>
          </cell>
        </row>
        <row r="4212">
          <cell r="AR4212" t="str">
            <v/>
          </cell>
        </row>
        <row r="4213">
          <cell r="AR4213" t="str">
            <v/>
          </cell>
        </row>
        <row r="4214">
          <cell r="AR4214" t="str">
            <v/>
          </cell>
        </row>
        <row r="4215">
          <cell r="AR4215" t="str">
            <v/>
          </cell>
        </row>
        <row r="4216">
          <cell r="AR4216" t="str">
            <v/>
          </cell>
        </row>
        <row r="4217">
          <cell r="AR4217" t="str">
            <v/>
          </cell>
        </row>
        <row r="4218">
          <cell r="AR4218" t="str">
            <v/>
          </cell>
        </row>
        <row r="4219">
          <cell r="AR4219" t="str">
            <v/>
          </cell>
        </row>
        <row r="4220">
          <cell r="AR4220" t="str">
            <v/>
          </cell>
        </row>
        <row r="4221">
          <cell r="AR4221" t="str">
            <v/>
          </cell>
        </row>
        <row r="4222">
          <cell r="AR4222" t="str">
            <v/>
          </cell>
        </row>
        <row r="4223">
          <cell r="AR4223" t="str">
            <v/>
          </cell>
        </row>
        <row r="4224">
          <cell r="AR4224" t="str">
            <v/>
          </cell>
        </row>
        <row r="4225">
          <cell r="AR4225" t="str">
            <v/>
          </cell>
        </row>
        <row r="4226">
          <cell r="AR4226" t="str">
            <v/>
          </cell>
        </row>
        <row r="4227">
          <cell r="AR4227" t="str">
            <v/>
          </cell>
        </row>
        <row r="4228">
          <cell r="AR4228" t="str">
            <v/>
          </cell>
        </row>
        <row r="4229">
          <cell r="AR4229" t="str">
            <v/>
          </cell>
        </row>
        <row r="4230">
          <cell r="AR4230" t="str">
            <v/>
          </cell>
        </row>
        <row r="4231">
          <cell r="AR4231" t="str">
            <v/>
          </cell>
        </row>
        <row r="4232">
          <cell r="AR4232" t="str">
            <v/>
          </cell>
        </row>
        <row r="4233">
          <cell r="AR4233" t="str">
            <v/>
          </cell>
        </row>
        <row r="4234">
          <cell r="AR4234" t="str">
            <v/>
          </cell>
        </row>
        <row r="4235">
          <cell r="AR4235" t="str">
            <v/>
          </cell>
        </row>
        <row r="4236">
          <cell r="AR4236" t="str">
            <v/>
          </cell>
        </row>
        <row r="4237">
          <cell r="AR4237" t="str">
            <v/>
          </cell>
        </row>
        <row r="4238">
          <cell r="AR4238" t="str">
            <v/>
          </cell>
        </row>
        <row r="4239">
          <cell r="AR4239" t="str">
            <v/>
          </cell>
        </row>
        <row r="4240">
          <cell r="AR4240" t="str">
            <v/>
          </cell>
        </row>
        <row r="4241">
          <cell r="AR4241" t="str">
            <v/>
          </cell>
        </row>
        <row r="4242">
          <cell r="AR4242" t="str">
            <v/>
          </cell>
        </row>
        <row r="4243">
          <cell r="AR4243" t="str">
            <v/>
          </cell>
        </row>
        <row r="4244">
          <cell r="AR4244" t="str">
            <v/>
          </cell>
        </row>
        <row r="4245">
          <cell r="AR4245" t="str">
            <v/>
          </cell>
        </row>
        <row r="4246">
          <cell r="AR4246" t="str">
            <v/>
          </cell>
        </row>
        <row r="4247">
          <cell r="AR4247" t="str">
            <v/>
          </cell>
        </row>
        <row r="4248">
          <cell r="AR4248" t="str">
            <v/>
          </cell>
        </row>
        <row r="4249">
          <cell r="AR4249" t="str">
            <v/>
          </cell>
        </row>
        <row r="4250">
          <cell r="AR4250" t="str">
            <v/>
          </cell>
        </row>
        <row r="4251">
          <cell r="AR4251" t="str">
            <v/>
          </cell>
        </row>
        <row r="4252">
          <cell r="AR4252" t="str">
            <v/>
          </cell>
        </row>
        <row r="4253">
          <cell r="AR4253" t="str">
            <v/>
          </cell>
        </row>
        <row r="4254">
          <cell r="AR4254" t="str">
            <v/>
          </cell>
        </row>
        <row r="4255">
          <cell r="AR4255" t="str">
            <v/>
          </cell>
        </row>
        <row r="4256">
          <cell r="AR4256" t="str">
            <v/>
          </cell>
        </row>
        <row r="4257">
          <cell r="AR4257" t="str">
            <v/>
          </cell>
        </row>
        <row r="4258">
          <cell r="AR4258" t="str">
            <v/>
          </cell>
        </row>
        <row r="4259">
          <cell r="AR4259" t="str">
            <v/>
          </cell>
        </row>
        <row r="4260">
          <cell r="AR4260" t="str">
            <v/>
          </cell>
        </row>
        <row r="4261">
          <cell r="AR4261" t="str">
            <v/>
          </cell>
        </row>
        <row r="4262">
          <cell r="AR4262" t="str">
            <v/>
          </cell>
        </row>
        <row r="4263">
          <cell r="AR4263" t="str">
            <v/>
          </cell>
        </row>
        <row r="4264">
          <cell r="AR4264" t="str">
            <v/>
          </cell>
        </row>
        <row r="4265">
          <cell r="AR4265" t="str">
            <v/>
          </cell>
        </row>
        <row r="4266">
          <cell r="AR4266" t="str">
            <v/>
          </cell>
        </row>
        <row r="4267">
          <cell r="AR4267" t="str">
            <v/>
          </cell>
        </row>
        <row r="4268">
          <cell r="AR4268" t="str">
            <v/>
          </cell>
        </row>
        <row r="4269">
          <cell r="AR4269" t="str">
            <v/>
          </cell>
        </row>
        <row r="4270">
          <cell r="AR4270" t="str">
            <v/>
          </cell>
        </row>
        <row r="4271">
          <cell r="AR4271" t="str">
            <v/>
          </cell>
        </row>
        <row r="4272">
          <cell r="AR4272" t="str">
            <v/>
          </cell>
        </row>
        <row r="4273">
          <cell r="AR4273" t="str">
            <v/>
          </cell>
        </row>
        <row r="4274">
          <cell r="AR4274" t="str">
            <v/>
          </cell>
        </row>
        <row r="4275">
          <cell r="AR4275" t="str">
            <v/>
          </cell>
        </row>
        <row r="4276">
          <cell r="AR4276" t="str">
            <v/>
          </cell>
        </row>
        <row r="4277">
          <cell r="AR4277" t="str">
            <v/>
          </cell>
        </row>
        <row r="4278">
          <cell r="AR4278" t="str">
            <v/>
          </cell>
        </row>
        <row r="4279">
          <cell r="AR4279" t="str">
            <v/>
          </cell>
        </row>
        <row r="4280">
          <cell r="AR4280" t="str">
            <v/>
          </cell>
        </row>
        <row r="4281">
          <cell r="AR4281" t="str">
            <v/>
          </cell>
        </row>
        <row r="4282">
          <cell r="AR4282" t="str">
            <v/>
          </cell>
        </row>
        <row r="4283">
          <cell r="AR4283" t="str">
            <v/>
          </cell>
        </row>
        <row r="4284">
          <cell r="AR4284" t="str">
            <v/>
          </cell>
        </row>
        <row r="4285">
          <cell r="AR4285" t="str">
            <v/>
          </cell>
        </row>
        <row r="4286">
          <cell r="AR4286" t="str">
            <v/>
          </cell>
        </row>
        <row r="4287">
          <cell r="AR4287" t="str">
            <v/>
          </cell>
        </row>
        <row r="4288">
          <cell r="AR4288" t="str">
            <v/>
          </cell>
        </row>
        <row r="4289">
          <cell r="AR4289" t="str">
            <v/>
          </cell>
        </row>
        <row r="4290">
          <cell r="AR4290" t="str">
            <v/>
          </cell>
        </row>
        <row r="4291">
          <cell r="AR4291" t="str">
            <v/>
          </cell>
        </row>
        <row r="4292">
          <cell r="AR4292" t="str">
            <v/>
          </cell>
        </row>
        <row r="4293">
          <cell r="AR4293" t="str">
            <v/>
          </cell>
        </row>
        <row r="4294">
          <cell r="AR4294" t="str">
            <v/>
          </cell>
        </row>
        <row r="4295">
          <cell r="AR4295" t="str">
            <v/>
          </cell>
        </row>
        <row r="4296">
          <cell r="AR4296" t="str">
            <v/>
          </cell>
        </row>
        <row r="4297">
          <cell r="AR4297" t="str">
            <v/>
          </cell>
        </row>
        <row r="4298">
          <cell r="AR4298" t="str">
            <v/>
          </cell>
        </row>
        <row r="4299">
          <cell r="AR4299" t="str">
            <v/>
          </cell>
        </row>
        <row r="4300">
          <cell r="AR4300" t="str">
            <v/>
          </cell>
        </row>
        <row r="4301">
          <cell r="AR4301" t="str">
            <v/>
          </cell>
        </row>
        <row r="4302">
          <cell r="AR4302" t="str">
            <v/>
          </cell>
        </row>
        <row r="4303">
          <cell r="AR4303" t="str">
            <v/>
          </cell>
        </row>
        <row r="4304">
          <cell r="AR4304" t="str">
            <v/>
          </cell>
        </row>
        <row r="4305">
          <cell r="AR4305" t="str">
            <v/>
          </cell>
        </row>
        <row r="4306">
          <cell r="AR4306" t="str">
            <v/>
          </cell>
        </row>
        <row r="4307">
          <cell r="AR4307" t="str">
            <v/>
          </cell>
        </row>
        <row r="4308">
          <cell r="AR4308" t="str">
            <v/>
          </cell>
        </row>
        <row r="4309">
          <cell r="AR4309" t="str">
            <v/>
          </cell>
        </row>
        <row r="4310">
          <cell r="AR4310" t="str">
            <v/>
          </cell>
        </row>
        <row r="4311">
          <cell r="AR4311" t="str">
            <v/>
          </cell>
        </row>
        <row r="4312">
          <cell r="AR4312" t="str">
            <v/>
          </cell>
        </row>
        <row r="4313">
          <cell r="AR4313" t="str">
            <v/>
          </cell>
        </row>
        <row r="4314">
          <cell r="AR4314" t="str">
            <v/>
          </cell>
        </row>
        <row r="4315">
          <cell r="AR4315" t="str">
            <v/>
          </cell>
        </row>
        <row r="4316">
          <cell r="AR4316" t="str">
            <v/>
          </cell>
        </row>
        <row r="4317">
          <cell r="AR4317" t="str">
            <v/>
          </cell>
        </row>
        <row r="4318">
          <cell r="AR4318" t="str">
            <v/>
          </cell>
        </row>
        <row r="4319">
          <cell r="AR4319" t="str">
            <v/>
          </cell>
        </row>
        <row r="4320">
          <cell r="AR4320" t="str">
            <v/>
          </cell>
        </row>
        <row r="4321">
          <cell r="AR4321" t="str">
            <v/>
          </cell>
        </row>
        <row r="4322">
          <cell r="AR4322" t="str">
            <v/>
          </cell>
        </row>
        <row r="4323">
          <cell r="AR4323" t="str">
            <v/>
          </cell>
        </row>
        <row r="4324">
          <cell r="AR4324" t="str">
            <v/>
          </cell>
        </row>
        <row r="4325">
          <cell r="AR4325" t="str">
            <v/>
          </cell>
        </row>
        <row r="4326">
          <cell r="AR4326" t="str">
            <v/>
          </cell>
        </row>
        <row r="4327">
          <cell r="AR4327" t="str">
            <v/>
          </cell>
        </row>
        <row r="4328">
          <cell r="AR4328" t="str">
            <v/>
          </cell>
        </row>
        <row r="4329">
          <cell r="AR4329" t="str">
            <v/>
          </cell>
        </row>
        <row r="4330">
          <cell r="AR4330" t="str">
            <v/>
          </cell>
        </row>
        <row r="4331">
          <cell r="AR4331" t="str">
            <v/>
          </cell>
        </row>
        <row r="4332">
          <cell r="AR4332" t="str">
            <v/>
          </cell>
        </row>
        <row r="4333">
          <cell r="AR4333" t="str">
            <v/>
          </cell>
        </row>
        <row r="4334">
          <cell r="AR4334" t="str">
            <v/>
          </cell>
        </row>
        <row r="4335">
          <cell r="AR4335" t="str">
            <v/>
          </cell>
        </row>
        <row r="4336">
          <cell r="AR4336" t="str">
            <v/>
          </cell>
        </row>
        <row r="4337">
          <cell r="AR4337" t="str">
            <v/>
          </cell>
        </row>
        <row r="4338">
          <cell r="AR4338" t="str">
            <v/>
          </cell>
        </row>
        <row r="4339">
          <cell r="AR4339" t="str">
            <v/>
          </cell>
        </row>
        <row r="4340">
          <cell r="AR4340" t="str">
            <v/>
          </cell>
        </row>
        <row r="4341">
          <cell r="AR4341" t="str">
            <v/>
          </cell>
        </row>
        <row r="4342">
          <cell r="AR4342" t="str">
            <v/>
          </cell>
        </row>
        <row r="4343">
          <cell r="AR4343" t="str">
            <v/>
          </cell>
        </row>
        <row r="4344">
          <cell r="AR4344" t="str">
            <v/>
          </cell>
        </row>
        <row r="4345">
          <cell r="AR4345" t="str">
            <v/>
          </cell>
        </row>
        <row r="4346">
          <cell r="AR4346" t="str">
            <v/>
          </cell>
        </row>
        <row r="4347">
          <cell r="AR4347" t="str">
            <v/>
          </cell>
        </row>
        <row r="4348">
          <cell r="AR4348" t="str">
            <v/>
          </cell>
        </row>
        <row r="4349">
          <cell r="AR4349" t="str">
            <v/>
          </cell>
        </row>
        <row r="4350">
          <cell r="AR4350" t="str">
            <v/>
          </cell>
        </row>
        <row r="4351">
          <cell r="AR4351" t="str">
            <v/>
          </cell>
        </row>
        <row r="4352">
          <cell r="AR4352" t="str">
            <v/>
          </cell>
        </row>
        <row r="4353">
          <cell r="AR4353" t="str">
            <v/>
          </cell>
        </row>
        <row r="4354">
          <cell r="AR4354" t="str">
            <v/>
          </cell>
        </row>
        <row r="4355">
          <cell r="AR4355" t="str">
            <v/>
          </cell>
        </row>
        <row r="4356">
          <cell r="AR4356" t="str">
            <v/>
          </cell>
        </row>
        <row r="4357">
          <cell r="AR4357" t="str">
            <v/>
          </cell>
        </row>
        <row r="4358">
          <cell r="AR4358" t="str">
            <v/>
          </cell>
        </row>
        <row r="4359">
          <cell r="AR4359" t="str">
            <v/>
          </cell>
        </row>
        <row r="4360">
          <cell r="AR4360" t="str">
            <v/>
          </cell>
        </row>
        <row r="4361">
          <cell r="AR4361" t="str">
            <v/>
          </cell>
        </row>
        <row r="4362">
          <cell r="AR4362" t="str">
            <v/>
          </cell>
        </row>
        <row r="4363">
          <cell r="AR4363" t="str">
            <v/>
          </cell>
        </row>
        <row r="4364">
          <cell r="AR4364" t="str">
            <v/>
          </cell>
        </row>
        <row r="4365">
          <cell r="AR4365" t="str">
            <v/>
          </cell>
        </row>
        <row r="4366">
          <cell r="AR4366" t="str">
            <v/>
          </cell>
        </row>
        <row r="4367">
          <cell r="AR4367" t="str">
            <v/>
          </cell>
        </row>
        <row r="4368">
          <cell r="AR4368" t="str">
            <v/>
          </cell>
        </row>
        <row r="4369">
          <cell r="AR4369" t="str">
            <v/>
          </cell>
        </row>
        <row r="4370">
          <cell r="AR4370" t="str">
            <v/>
          </cell>
        </row>
        <row r="4371">
          <cell r="AR4371" t="str">
            <v/>
          </cell>
        </row>
        <row r="4372">
          <cell r="AR4372" t="str">
            <v/>
          </cell>
        </row>
        <row r="4373">
          <cell r="AR4373" t="str">
            <v/>
          </cell>
        </row>
        <row r="4374">
          <cell r="AR4374" t="str">
            <v/>
          </cell>
        </row>
        <row r="4375">
          <cell r="AR4375" t="str">
            <v/>
          </cell>
        </row>
        <row r="4376">
          <cell r="AR4376" t="str">
            <v/>
          </cell>
        </row>
        <row r="4377">
          <cell r="AR4377" t="str">
            <v/>
          </cell>
        </row>
        <row r="4378">
          <cell r="AR4378" t="str">
            <v/>
          </cell>
        </row>
        <row r="4379">
          <cell r="AR4379" t="str">
            <v/>
          </cell>
        </row>
        <row r="4380">
          <cell r="AR4380" t="str">
            <v/>
          </cell>
        </row>
        <row r="4381">
          <cell r="AR4381" t="str">
            <v/>
          </cell>
        </row>
        <row r="4382">
          <cell r="AR4382" t="str">
            <v/>
          </cell>
        </row>
        <row r="4383">
          <cell r="AR4383" t="str">
            <v/>
          </cell>
        </row>
        <row r="4384">
          <cell r="AR4384" t="str">
            <v/>
          </cell>
        </row>
        <row r="4385">
          <cell r="AR4385" t="str">
            <v/>
          </cell>
        </row>
        <row r="4386">
          <cell r="AR4386" t="str">
            <v/>
          </cell>
        </row>
        <row r="4387">
          <cell r="AR4387" t="str">
            <v/>
          </cell>
        </row>
        <row r="4388">
          <cell r="AR4388" t="str">
            <v/>
          </cell>
        </row>
        <row r="4389">
          <cell r="AR4389" t="str">
            <v/>
          </cell>
        </row>
        <row r="4390">
          <cell r="AR4390" t="str">
            <v/>
          </cell>
        </row>
        <row r="4391">
          <cell r="AR4391" t="str">
            <v/>
          </cell>
        </row>
        <row r="4392">
          <cell r="AR4392" t="str">
            <v/>
          </cell>
        </row>
        <row r="4393">
          <cell r="AR4393" t="str">
            <v/>
          </cell>
        </row>
        <row r="4394">
          <cell r="AR4394" t="str">
            <v/>
          </cell>
        </row>
        <row r="4395">
          <cell r="AR4395" t="str">
            <v/>
          </cell>
        </row>
        <row r="4396">
          <cell r="AR4396" t="str">
            <v/>
          </cell>
        </row>
        <row r="4397">
          <cell r="AR4397" t="str">
            <v/>
          </cell>
        </row>
        <row r="4398">
          <cell r="AR4398" t="str">
            <v/>
          </cell>
        </row>
        <row r="4399">
          <cell r="AR4399" t="str">
            <v/>
          </cell>
        </row>
        <row r="4400">
          <cell r="AR4400" t="str">
            <v/>
          </cell>
        </row>
        <row r="4401">
          <cell r="AR4401" t="str">
            <v/>
          </cell>
        </row>
        <row r="4402">
          <cell r="AR4402" t="str">
            <v/>
          </cell>
        </row>
        <row r="4403">
          <cell r="AR4403" t="str">
            <v/>
          </cell>
        </row>
        <row r="4404">
          <cell r="AR4404" t="str">
            <v/>
          </cell>
        </row>
        <row r="4405">
          <cell r="AR4405" t="str">
            <v/>
          </cell>
        </row>
        <row r="4406">
          <cell r="AR4406" t="str">
            <v/>
          </cell>
        </row>
        <row r="4407">
          <cell r="AR4407" t="str">
            <v/>
          </cell>
        </row>
        <row r="4408">
          <cell r="AR4408" t="str">
            <v/>
          </cell>
        </row>
        <row r="4409">
          <cell r="AR4409" t="str">
            <v/>
          </cell>
        </row>
        <row r="4410">
          <cell r="AR4410" t="str">
            <v/>
          </cell>
        </row>
        <row r="4411">
          <cell r="AR4411" t="str">
            <v/>
          </cell>
        </row>
        <row r="4412">
          <cell r="AR4412" t="str">
            <v/>
          </cell>
        </row>
        <row r="4413">
          <cell r="AR4413" t="str">
            <v/>
          </cell>
        </row>
        <row r="4414">
          <cell r="AR4414" t="str">
            <v/>
          </cell>
        </row>
        <row r="4415">
          <cell r="AR4415" t="str">
            <v/>
          </cell>
        </row>
        <row r="4416">
          <cell r="AR4416" t="str">
            <v/>
          </cell>
        </row>
        <row r="4417">
          <cell r="AR4417" t="str">
            <v/>
          </cell>
        </row>
        <row r="4418">
          <cell r="AR4418" t="str">
            <v/>
          </cell>
        </row>
        <row r="4419">
          <cell r="AR4419" t="str">
            <v/>
          </cell>
        </row>
        <row r="4420">
          <cell r="AR4420" t="str">
            <v/>
          </cell>
        </row>
        <row r="4421">
          <cell r="AR4421" t="str">
            <v/>
          </cell>
        </row>
        <row r="4422">
          <cell r="AR4422" t="str">
            <v/>
          </cell>
        </row>
        <row r="4423">
          <cell r="AR4423" t="str">
            <v/>
          </cell>
        </row>
        <row r="4424">
          <cell r="AR4424" t="str">
            <v/>
          </cell>
        </row>
        <row r="4425">
          <cell r="AR4425" t="str">
            <v/>
          </cell>
        </row>
        <row r="4426">
          <cell r="AR4426" t="str">
            <v/>
          </cell>
        </row>
        <row r="4427">
          <cell r="AR4427" t="str">
            <v/>
          </cell>
        </row>
        <row r="4428">
          <cell r="AR4428" t="str">
            <v/>
          </cell>
        </row>
        <row r="4429">
          <cell r="AR4429" t="str">
            <v/>
          </cell>
        </row>
        <row r="4430">
          <cell r="AR4430" t="str">
            <v/>
          </cell>
        </row>
        <row r="4431">
          <cell r="AR4431" t="str">
            <v/>
          </cell>
        </row>
        <row r="4432">
          <cell r="AR4432" t="str">
            <v/>
          </cell>
        </row>
        <row r="4433">
          <cell r="AR4433" t="str">
            <v/>
          </cell>
        </row>
        <row r="4434">
          <cell r="AR4434" t="str">
            <v/>
          </cell>
        </row>
        <row r="4435">
          <cell r="AR4435" t="str">
            <v/>
          </cell>
        </row>
        <row r="4436">
          <cell r="AR4436" t="str">
            <v/>
          </cell>
        </row>
        <row r="4437">
          <cell r="AR4437" t="str">
            <v/>
          </cell>
        </row>
        <row r="4438">
          <cell r="AR4438" t="str">
            <v/>
          </cell>
        </row>
        <row r="4439">
          <cell r="AR4439" t="str">
            <v/>
          </cell>
        </row>
        <row r="4440">
          <cell r="AR4440" t="str">
            <v/>
          </cell>
        </row>
        <row r="4441">
          <cell r="AR4441" t="str">
            <v/>
          </cell>
        </row>
        <row r="4442">
          <cell r="AR4442" t="str">
            <v/>
          </cell>
        </row>
        <row r="4443">
          <cell r="AR4443" t="str">
            <v/>
          </cell>
        </row>
        <row r="4444">
          <cell r="AR4444" t="str">
            <v/>
          </cell>
        </row>
        <row r="4445">
          <cell r="AR4445" t="str">
            <v/>
          </cell>
        </row>
        <row r="4446">
          <cell r="AR4446" t="str">
            <v/>
          </cell>
        </row>
        <row r="4447">
          <cell r="AR4447" t="str">
            <v/>
          </cell>
        </row>
        <row r="4448">
          <cell r="AR4448" t="str">
            <v/>
          </cell>
        </row>
        <row r="4449">
          <cell r="AR4449" t="str">
            <v/>
          </cell>
        </row>
        <row r="4450">
          <cell r="AR4450" t="str">
            <v/>
          </cell>
        </row>
        <row r="4451">
          <cell r="AR4451" t="str">
            <v/>
          </cell>
        </row>
        <row r="4452">
          <cell r="AR4452" t="str">
            <v/>
          </cell>
        </row>
        <row r="4453">
          <cell r="AR4453" t="str">
            <v/>
          </cell>
        </row>
        <row r="4454">
          <cell r="AR4454" t="str">
            <v/>
          </cell>
        </row>
        <row r="4455">
          <cell r="AR4455" t="str">
            <v/>
          </cell>
        </row>
        <row r="4456">
          <cell r="AR4456" t="str">
            <v/>
          </cell>
        </row>
        <row r="4457">
          <cell r="AR4457" t="str">
            <v/>
          </cell>
        </row>
        <row r="4458">
          <cell r="AR4458" t="str">
            <v/>
          </cell>
        </row>
        <row r="4459">
          <cell r="AR4459" t="str">
            <v/>
          </cell>
        </row>
        <row r="4460">
          <cell r="AR4460" t="str">
            <v/>
          </cell>
        </row>
        <row r="4461">
          <cell r="AR4461" t="str">
            <v/>
          </cell>
        </row>
        <row r="4462">
          <cell r="AR4462" t="str">
            <v/>
          </cell>
        </row>
        <row r="4463">
          <cell r="AR4463" t="str">
            <v/>
          </cell>
        </row>
        <row r="4464">
          <cell r="AR4464" t="str">
            <v/>
          </cell>
        </row>
        <row r="4465">
          <cell r="AR4465" t="str">
            <v/>
          </cell>
        </row>
        <row r="4466">
          <cell r="AR4466" t="str">
            <v/>
          </cell>
        </row>
        <row r="4467">
          <cell r="AR4467" t="str">
            <v/>
          </cell>
        </row>
        <row r="4468">
          <cell r="AR4468" t="str">
            <v/>
          </cell>
        </row>
        <row r="4469">
          <cell r="AR4469" t="str">
            <v/>
          </cell>
        </row>
        <row r="4470">
          <cell r="AR4470" t="str">
            <v/>
          </cell>
        </row>
        <row r="4471">
          <cell r="AR4471" t="str">
            <v/>
          </cell>
        </row>
        <row r="4472">
          <cell r="AR4472" t="str">
            <v/>
          </cell>
        </row>
        <row r="4473">
          <cell r="AR4473" t="str">
            <v/>
          </cell>
        </row>
        <row r="4474">
          <cell r="AR4474" t="str">
            <v/>
          </cell>
        </row>
        <row r="4475">
          <cell r="AR4475" t="str">
            <v/>
          </cell>
        </row>
        <row r="4476">
          <cell r="AR4476" t="str">
            <v/>
          </cell>
        </row>
        <row r="4477">
          <cell r="AR4477" t="str">
            <v/>
          </cell>
        </row>
        <row r="4478">
          <cell r="AR4478" t="str">
            <v/>
          </cell>
        </row>
        <row r="4479">
          <cell r="AR4479" t="str">
            <v/>
          </cell>
        </row>
        <row r="4480">
          <cell r="AR4480" t="str">
            <v/>
          </cell>
        </row>
        <row r="4481">
          <cell r="AR4481" t="str">
            <v/>
          </cell>
        </row>
        <row r="4482">
          <cell r="AR4482" t="str">
            <v/>
          </cell>
        </row>
        <row r="4483">
          <cell r="AR4483" t="str">
            <v/>
          </cell>
        </row>
        <row r="4484">
          <cell r="AR4484" t="str">
            <v/>
          </cell>
        </row>
        <row r="4485">
          <cell r="AR4485" t="str">
            <v/>
          </cell>
        </row>
        <row r="4486">
          <cell r="AR4486" t="str">
            <v/>
          </cell>
        </row>
        <row r="4487">
          <cell r="AR4487" t="str">
            <v/>
          </cell>
        </row>
        <row r="4488">
          <cell r="AR4488" t="str">
            <v/>
          </cell>
        </row>
        <row r="4489">
          <cell r="AR4489" t="str">
            <v/>
          </cell>
        </row>
        <row r="4490">
          <cell r="AR4490" t="str">
            <v/>
          </cell>
        </row>
        <row r="4491">
          <cell r="AR4491" t="str">
            <v/>
          </cell>
        </row>
        <row r="4492">
          <cell r="AR4492" t="str">
            <v/>
          </cell>
        </row>
        <row r="4493">
          <cell r="AR4493" t="str">
            <v/>
          </cell>
        </row>
        <row r="4494">
          <cell r="AR4494" t="str">
            <v/>
          </cell>
        </row>
        <row r="4495">
          <cell r="AR4495" t="str">
            <v/>
          </cell>
        </row>
        <row r="4496">
          <cell r="AR4496" t="str">
            <v/>
          </cell>
        </row>
        <row r="4497">
          <cell r="AR4497" t="str">
            <v/>
          </cell>
        </row>
        <row r="4498">
          <cell r="AR4498" t="str">
            <v/>
          </cell>
        </row>
        <row r="4499">
          <cell r="AR4499" t="str">
            <v/>
          </cell>
        </row>
        <row r="4500">
          <cell r="AR4500" t="str">
            <v/>
          </cell>
        </row>
        <row r="4501">
          <cell r="AR4501" t="str">
            <v/>
          </cell>
        </row>
        <row r="4502">
          <cell r="AR4502" t="str">
            <v/>
          </cell>
        </row>
        <row r="4503">
          <cell r="AR4503" t="str">
            <v/>
          </cell>
        </row>
        <row r="4504">
          <cell r="AR4504" t="str">
            <v/>
          </cell>
        </row>
        <row r="4505">
          <cell r="AR4505" t="str">
            <v/>
          </cell>
        </row>
        <row r="4506">
          <cell r="AR4506" t="str">
            <v/>
          </cell>
        </row>
        <row r="4507">
          <cell r="AR4507" t="str">
            <v/>
          </cell>
        </row>
        <row r="4508">
          <cell r="AR4508" t="str">
            <v/>
          </cell>
        </row>
        <row r="4509">
          <cell r="AR4509" t="str">
            <v/>
          </cell>
        </row>
        <row r="4510">
          <cell r="AR4510" t="str">
            <v/>
          </cell>
        </row>
        <row r="4511">
          <cell r="AR4511" t="str">
            <v/>
          </cell>
        </row>
        <row r="4512">
          <cell r="AR4512" t="str">
            <v/>
          </cell>
        </row>
        <row r="4513">
          <cell r="AR4513" t="str">
            <v/>
          </cell>
        </row>
        <row r="4514">
          <cell r="AR4514" t="str">
            <v/>
          </cell>
        </row>
        <row r="4515">
          <cell r="AR4515" t="str">
            <v/>
          </cell>
        </row>
        <row r="4516">
          <cell r="AR4516" t="str">
            <v/>
          </cell>
        </row>
        <row r="4517">
          <cell r="AR4517" t="str">
            <v/>
          </cell>
        </row>
        <row r="4518">
          <cell r="AR4518" t="str">
            <v/>
          </cell>
        </row>
        <row r="4519">
          <cell r="AR4519" t="str">
            <v/>
          </cell>
        </row>
        <row r="4520">
          <cell r="AR4520" t="str">
            <v/>
          </cell>
        </row>
        <row r="4521">
          <cell r="AR4521" t="str">
            <v/>
          </cell>
        </row>
        <row r="4522">
          <cell r="AR4522" t="str">
            <v/>
          </cell>
        </row>
        <row r="4523">
          <cell r="AR4523" t="str">
            <v/>
          </cell>
        </row>
        <row r="4524">
          <cell r="AR4524" t="str">
            <v/>
          </cell>
        </row>
        <row r="4525">
          <cell r="AR4525" t="str">
            <v/>
          </cell>
        </row>
        <row r="4526">
          <cell r="AR4526" t="str">
            <v/>
          </cell>
        </row>
        <row r="4527">
          <cell r="AR4527" t="str">
            <v/>
          </cell>
        </row>
        <row r="4528">
          <cell r="AR4528" t="str">
            <v/>
          </cell>
        </row>
        <row r="4529">
          <cell r="AR4529" t="str">
            <v/>
          </cell>
        </row>
        <row r="4530">
          <cell r="AR4530" t="str">
            <v/>
          </cell>
        </row>
        <row r="4531">
          <cell r="AR4531" t="str">
            <v/>
          </cell>
        </row>
        <row r="4532">
          <cell r="AR4532" t="str">
            <v/>
          </cell>
        </row>
        <row r="4533">
          <cell r="AR4533" t="str">
            <v/>
          </cell>
        </row>
        <row r="4534">
          <cell r="AR4534" t="str">
            <v/>
          </cell>
        </row>
        <row r="4535">
          <cell r="AR4535" t="str">
            <v/>
          </cell>
        </row>
        <row r="4536">
          <cell r="AR4536" t="str">
            <v/>
          </cell>
        </row>
        <row r="4537">
          <cell r="AR4537" t="str">
            <v/>
          </cell>
        </row>
        <row r="4538">
          <cell r="AR4538" t="str">
            <v/>
          </cell>
        </row>
        <row r="4539">
          <cell r="AR4539" t="str">
            <v/>
          </cell>
        </row>
        <row r="4540">
          <cell r="AR4540" t="str">
            <v/>
          </cell>
        </row>
        <row r="4541">
          <cell r="AR4541" t="str">
            <v/>
          </cell>
        </row>
        <row r="4542">
          <cell r="AR4542" t="str">
            <v/>
          </cell>
        </row>
        <row r="4543">
          <cell r="AR4543" t="str">
            <v/>
          </cell>
        </row>
        <row r="4544">
          <cell r="AR4544" t="str">
            <v/>
          </cell>
        </row>
        <row r="4545">
          <cell r="AR4545" t="str">
            <v/>
          </cell>
        </row>
        <row r="4546">
          <cell r="AR4546" t="str">
            <v/>
          </cell>
        </row>
        <row r="4547">
          <cell r="AR4547" t="str">
            <v/>
          </cell>
        </row>
        <row r="4548">
          <cell r="AR4548" t="str">
            <v/>
          </cell>
        </row>
        <row r="4549">
          <cell r="AR4549" t="str">
            <v/>
          </cell>
        </row>
        <row r="4550">
          <cell r="AR4550" t="str">
            <v/>
          </cell>
        </row>
        <row r="4551">
          <cell r="AR4551" t="str">
            <v/>
          </cell>
        </row>
        <row r="4552">
          <cell r="AR4552" t="str">
            <v/>
          </cell>
        </row>
        <row r="4553">
          <cell r="AR4553" t="str">
            <v/>
          </cell>
        </row>
        <row r="4554">
          <cell r="AR4554" t="str">
            <v/>
          </cell>
        </row>
        <row r="4555">
          <cell r="AR4555" t="str">
            <v/>
          </cell>
        </row>
        <row r="4556">
          <cell r="AR4556" t="str">
            <v/>
          </cell>
        </row>
        <row r="4557">
          <cell r="AR4557" t="str">
            <v/>
          </cell>
        </row>
        <row r="4558">
          <cell r="AR4558" t="str">
            <v/>
          </cell>
        </row>
        <row r="4559">
          <cell r="AR4559" t="str">
            <v/>
          </cell>
        </row>
        <row r="4560">
          <cell r="AR4560" t="str">
            <v/>
          </cell>
        </row>
        <row r="4561">
          <cell r="AR4561" t="str">
            <v/>
          </cell>
        </row>
        <row r="4562">
          <cell r="AR4562" t="str">
            <v/>
          </cell>
        </row>
        <row r="4563">
          <cell r="AR4563" t="str">
            <v/>
          </cell>
        </row>
        <row r="4564">
          <cell r="AR4564" t="str">
            <v/>
          </cell>
        </row>
        <row r="4565">
          <cell r="AR4565" t="str">
            <v/>
          </cell>
        </row>
        <row r="4566">
          <cell r="AR4566" t="str">
            <v/>
          </cell>
        </row>
        <row r="4567">
          <cell r="AR4567" t="str">
            <v/>
          </cell>
        </row>
        <row r="4568">
          <cell r="AR4568" t="str">
            <v/>
          </cell>
        </row>
        <row r="4569">
          <cell r="AR4569" t="str">
            <v/>
          </cell>
        </row>
        <row r="4570">
          <cell r="AR4570" t="str">
            <v/>
          </cell>
        </row>
        <row r="4571">
          <cell r="AR4571" t="str">
            <v/>
          </cell>
        </row>
        <row r="4572">
          <cell r="AR4572" t="str">
            <v/>
          </cell>
        </row>
        <row r="4573">
          <cell r="AR4573" t="str">
            <v/>
          </cell>
        </row>
        <row r="4574">
          <cell r="AR4574" t="str">
            <v/>
          </cell>
        </row>
        <row r="4575">
          <cell r="AR4575" t="str">
            <v/>
          </cell>
        </row>
        <row r="4576">
          <cell r="AR4576" t="str">
            <v/>
          </cell>
        </row>
        <row r="4577">
          <cell r="AR4577" t="str">
            <v/>
          </cell>
        </row>
        <row r="4578">
          <cell r="AR4578" t="str">
            <v/>
          </cell>
        </row>
        <row r="4579">
          <cell r="AR4579" t="str">
            <v/>
          </cell>
        </row>
        <row r="4580">
          <cell r="AR4580" t="str">
            <v/>
          </cell>
        </row>
        <row r="4581">
          <cell r="AR4581" t="str">
            <v/>
          </cell>
        </row>
        <row r="4582">
          <cell r="AR4582" t="str">
            <v/>
          </cell>
        </row>
        <row r="4583">
          <cell r="AR4583" t="str">
            <v/>
          </cell>
        </row>
        <row r="4584">
          <cell r="AR4584" t="str">
            <v/>
          </cell>
        </row>
        <row r="4585">
          <cell r="AR4585" t="str">
            <v/>
          </cell>
        </row>
        <row r="4586">
          <cell r="AR4586" t="str">
            <v/>
          </cell>
        </row>
        <row r="4587">
          <cell r="AR4587" t="str">
            <v/>
          </cell>
        </row>
        <row r="4588">
          <cell r="AR4588" t="str">
            <v/>
          </cell>
        </row>
        <row r="4589">
          <cell r="AR4589" t="str">
            <v/>
          </cell>
        </row>
        <row r="4590">
          <cell r="AR4590" t="str">
            <v/>
          </cell>
        </row>
        <row r="4591">
          <cell r="AR4591" t="str">
            <v/>
          </cell>
        </row>
        <row r="4592">
          <cell r="AR4592" t="str">
            <v/>
          </cell>
        </row>
        <row r="4593">
          <cell r="AR4593" t="str">
            <v/>
          </cell>
        </row>
        <row r="4594">
          <cell r="AR4594" t="str">
            <v/>
          </cell>
        </row>
        <row r="4595">
          <cell r="AR4595" t="str">
            <v/>
          </cell>
        </row>
        <row r="4596">
          <cell r="AR4596" t="str">
            <v/>
          </cell>
        </row>
        <row r="4597">
          <cell r="AR4597" t="str">
            <v/>
          </cell>
        </row>
        <row r="4598">
          <cell r="AR4598" t="str">
            <v/>
          </cell>
        </row>
        <row r="4599">
          <cell r="AR4599" t="str">
            <v/>
          </cell>
        </row>
        <row r="4600">
          <cell r="AR4600" t="str">
            <v/>
          </cell>
        </row>
        <row r="4601">
          <cell r="AR4601" t="str">
            <v/>
          </cell>
        </row>
        <row r="4602">
          <cell r="AR4602" t="str">
            <v/>
          </cell>
        </row>
        <row r="4603">
          <cell r="AR4603" t="str">
            <v/>
          </cell>
        </row>
        <row r="4604">
          <cell r="AR4604" t="str">
            <v/>
          </cell>
        </row>
        <row r="4605">
          <cell r="AR4605" t="str">
            <v/>
          </cell>
        </row>
        <row r="4606">
          <cell r="AR4606" t="str">
            <v/>
          </cell>
        </row>
        <row r="4607">
          <cell r="AR4607" t="str">
            <v/>
          </cell>
        </row>
        <row r="4608">
          <cell r="AR4608" t="str">
            <v/>
          </cell>
        </row>
        <row r="4609">
          <cell r="AR4609" t="str">
            <v/>
          </cell>
        </row>
        <row r="4610">
          <cell r="AR4610" t="str">
            <v/>
          </cell>
        </row>
        <row r="4611">
          <cell r="AR4611" t="str">
            <v/>
          </cell>
        </row>
        <row r="4612">
          <cell r="AR4612" t="str">
            <v/>
          </cell>
        </row>
        <row r="4613">
          <cell r="AR4613" t="str">
            <v/>
          </cell>
        </row>
        <row r="4614">
          <cell r="AR4614" t="str">
            <v/>
          </cell>
        </row>
        <row r="4615">
          <cell r="AR4615" t="str">
            <v/>
          </cell>
        </row>
        <row r="4616">
          <cell r="AR4616" t="str">
            <v/>
          </cell>
        </row>
        <row r="4617">
          <cell r="AR4617" t="str">
            <v/>
          </cell>
        </row>
        <row r="4618">
          <cell r="AR4618" t="str">
            <v/>
          </cell>
        </row>
        <row r="4619">
          <cell r="AR4619" t="str">
            <v/>
          </cell>
        </row>
        <row r="4620">
          <cell r="AR4620" t="str">
            <v/>
          </cell>
        </row>
        <row r="4621">
          <cell r="AR4621" t="str">
            <v/>
          </cell>
        </row>
        <row r="4622">
          <cell r="AR4622" t="str">
            <v/>
          </cell>
        </row>
        <row r="4623">
          <cell r="AR4623" t="str">
            <v/>
          </cell>
        </row>
        <row r="4624">
          <cell r="AR4624" t="str">
            <v/>
          </cell>
        </row>
        <row r="4625">
          <cell r="AR4625" t="str">
            <v/>
          </cell>
        </row>
        <row r="4626">
          <cell r="AR4626" t="str">
            <v/>
          </cell>
        </row>
        <row r="4627">
          <cell r="AR4627" t="str">
            <v/>
          </cell>
        </row>
        <row r="4628">
          <cell r="AR4628" t="str">
            <v/>
          </cell>
        </row>
        <row r="4629">
          <cell r="AR4629" t="str">
            <v/>
          </cell>
        </row>
        <row r="4630">
          <cell r="AR4630" t="str">
            <v/>
          </cell>
        </row>
        <row r="4631">
          <cell r="AR4631" t="str">
            <v/>
          </cell>
        </row>
        <row r="4632">
          <cell r="AR4632" t="str">
            <v/>
          </cell>
        </row>
        <row r="4633">
          <cell r="AR4633" t="str">
            <v/>
          </cell>
        </row>
        <row r="4634">
          <cell r="AR4634" t="str">
            <v/>
          </cell>
        </row>
        <row r="4635">
          <cell r="AR4635" t="str">
            <v/>
          </cell>
        </row>
        <row r="4636">
          <cell r="AR4636" t="str">
            <v/>
          </cell>
        </row>
        <row r="4637">
          <cell r="AR4637" t="str">
            <v/>
          </cell>
        </row>
        <row r="4638">
          <cell r="AR4638" t="str">
            <v/>
          </cell>
        </row>
        <row r="4639">
          <cell r="AR4639" t="str">
            <v/>
          </cell>
        </row>
        <row r="4640">
          <cell r="AR4640" t="str">
            <v/>
          </cell>
        </row>
        <row r="4641">
          <cell r="AR4641" t="str">
            <v/>
          </cell>
        </row>
        <row r="4642">
          <cell r="AR4642" t="str">
            <v/>
          </cell>
        </row>
        <row r="4643">
          <cell r="AR4643" t="str">
            <v/>
          </cell>
        </row>
        <row r="4644">
          <cell r="AR4644" t="str">
            <v/>
          </cell>
        </row>
        <row r="4645">
          <cell r="AR4645" t="str">
            <v/>
          </cell>
        </row>
        <row r="4646">
          <cell r="AR4646" t="str">
            <v/>
          </cell>
        </row>
        <row r="4647">
          <cell r="AR4647" t="str">
            <v/>
          </cell>
        </row>
        <row r="4648">
          <cell r="AR4648" t="str">
            <v/>
          </cell>
        </row>
        <row r="4649">
          <cell r="AR4649" t="str">
            <v/>
          </cell>
        </row>
        <row r="4650">
          <cell r="AR4650" t="str">
            <v/>
          </cell>
        </row>
        <row r="4651">
          <cell r="AR4651" t="str">
            <v/>
          </cell>
        </row>
        <row r="4652">
          <cell r="AR4652" t="str">
            <v/>
          </cell>
        </row>
        <row r="4653">
          <cell r="AR4653" t="str">
            <v/>
          </cell>
        </row>
        <row r="4654">
          <cell r="AR4654" t="str">
            <v/>
          </cell>
        </row>
        <row r="4655">
          <cell r="AR4655" t="str">
            <v/>
          </cell>
        </row>
        <row r="4656">
          <cell r="AR4656" t="str">
            <v/>
          </cell>
        </row>
        <row r="4657">
          <cell r="AR4657" t="str">
            <v/>
          </cell>
        </row>
        <row r="4658">
          <cell r="AR4658" t="str">
            <v/>
          </cell>
        </row>
        <row r="4659">
          <cell r="AR4659" t="str">
            <v/>
          </cell>
        </row>
        <row r="4660">
          <cell r="AR4660" t="str">
            <v/>
          </cell>
        </row>
        <row r="4661">
          <cell r="AR4661" t="str">
            <v/>
          </cell>
        </row>
        <row r="4662">
          <cell r="AR4662" t="str">
            <v/>
          </cell>
        </row>
        <row r="4663">
          <cell r="AR4663" t="str">
            <v/>
          </cell>
        </row>
        <row r="4664">
          <cell r="AR4664" t="str">
            <v/>
          </cell>
        </row>
        <row r="4665">
          <cell r="AR4665" t="str">
            <v/>
          </cell>
        </row>
        <row r="4666">
          <cell r="AR4666" t="str">
            <v/>
          </cell>
        </row>
        <row r="4667">
          <cell r="AR4667" t="str">
            <v/>
          </cell>
        </row>
        <row r="4668">
          <cell r="AR4668" t="str">
            <v/>
          </cell>
        </row>
        <row r="4669">
          <cell r="AR4669" t="str">
            <v/>
          </cell>
        </row>
        <row r="4670">
          <cell r="AR4670" t="str">
            <v/>
          </cell>
        </row>
        <row r="4671">
          <cell r="AR4671" t="str">
            <v/>
          </cell>
        </row>
        <row r="4672">
          <cell r="AR4672" t="str">
            <v/>
          </cell>
        </row>
        <row r="4673">
          <cell r="AR4673" t="str">
            <v/>
          </cell>
        </row>
        <row r="4674">
          <cell r="AR4674" t="str">
            <v/>
          </cell>
        </row>
        <row r="4675">
          <cell r="AR4675" t="str">
            <v/>
          </cell>
        </row>
        <row r="4676">
          <cell r="AR4676" t="str">
            <v/>
          </cell>
        </row>
        <row r="4677">
          <cell r="AR4677" t="str">
            <v/>
          </cell>
        </row>
        <row r="4678">
          <cell r="AR4678" t="str">
            <v/>
          </cell>
        </row>
        <row r="4679">
          <cell r="AR4679" t="str">
            <v/>
          </cell>
        </row>
        <row r="4680">
          <cell r="AR4680" t="str">
            <v/>
          </cell>
        </row>
        <row r="4681">
          <cell r="AR4681" t="str">
            <v/>
          </cell>
        </row>
        <row r="4682">
          <cell r="AR4682" t="str">
            <v/>
          </cell>
        </row>
        <row r="4683">
          <cell r="AR4683" t="str">
            <v/>
          </cell>
        </row>
        <row r="4684">
          <cell r="AR4684" t="str">
            <v/>
          </cell>
        </row>
        <row r="4685">
          <cell r="AR4685" t="str">
            <v/>
          </cell>
        </row>
        <row r="4686">
          <cell r="AR4686" t="str">
            <v/>
          </cell>
        </row>
        <row r="4687">
          <cell r="AR4687" t="str">
            <v/>
          </cell>
        </row>
        <row r="4688">
          <cell r="AR4688" t="str">
            <v/>
          </cell>
        </row>
        <row r="4689">
          <cell r="AR4689" t="str">
            <v/>
          </cell>
        </row>
        <row r="4690">
          <cell r="AR4690" t="str">
            <v/>
          </cell>
        </row>
        <row r="4691">
          <cell r="AR4691" t="str">
            <v/>
          </cell>
        </row>
        <row r="4692">
          <cell r="AR4692" t="str">
            <v/>
          </cell>
        </row>
        <row r="4693">
          <cell r="AR4693" t="str">
            <v/>
          </cell>
        </row>
        <row r="4694">
          <cell r="AR4694" t="str">
            <v/>
          </cell>
        </row>
        <row r="4695">
          <cell r="AR4695" t="str">
            <v/>
          </cell>
        </row>
        <row r="4696">
          <cell r="AR4696" t="str">
            <v/>
          </cell>
        </row>
        <row r="4697">
          <cell r="AR4697" t="str">
            <v/>
          </cell>
        </row>
        <row r="4698">
          <cell r="AR4698" t="str">
            <v/>
          </cell>
        </row>
        <row r="4699">
          <cell r="AR4699" t="str">
            <v/>
          </cell>
        </row>
        <row r="4700">
          <cell r="AR4700" t="str">
            <v/>
          </cell>
        </row>
        <row r="4701">
          <cell r="AR4701" t="str">
            <v/>
          </cell>
        </row>
        <row r="4702">
          <cell r="AR4702" t="str">
            <v/>
          </cell>
        </row>
        <row r="4703">
          <cell r="AR4703" t="str">
            <v/>
          </cell>
        </row>
        <row r="4704">
          <cell r="AR4704" t="str">
            <v/>
          </cell>
        </row>
        <row r="4705">
          <cell r="AR4705" t="str">
            <v/>
          </cell>
        </row>
        <row r="4706">
          <cell r="AR4706" t="str">
            <v/>
          </cell>
        </row>
        <row r="4707">
          <cell r="AR4707" t="str">
            <v/>
          </cell>
        </row>
        <row r="4708">
          <cell r="AR4708" t="str">
            <v/>
          </cell>
        </row>
        <row r="4709">
          <cell r="AR4709" t="str">
            <v/>
          </cell>
        </row>
        <row r="4710">
          <cell r="AR4710" t="str">
            <v/>
          </cell>
        </row>
        <row r="4711">
          <cell r="AR4711" t="str">
            <v/>
          </cell>
        </row>
        <row r="4712">
          <cell r="AR4712" t="str">
            <v/>
          </cell>
        </row>
        <row r="4713">
          <cell r="AR4713" t="str">
            <v/>
          </cell>
        </row>
        <row r="4714">
          <cell r="AR4714" t="str">
            <v/>
          </cell>
        </row>
        <row r="4715">
          <cell r="AR4715" t="str">
            <v/>
          </cell>
        </row>
        <row r="4716">
          <cell r="AR4716" t="str">
            <v/>
          </cell>
        </row>
        <row r="4717">
          <cell r="AR4717" t="str">
            <v/>
          </cell>
        </row>
        <row r="4718">
          <cell r="AR4718" t="str">
            <v/>
          </cell>
        </row>
        <row r="4719">
          <cell r="AR4719" t="str">
            <v/>
          </cell>
        </row>
        <row r="4720">
          <cell r="AR4720" t="str">
            <v/>
          </cell>
        </row>
        <row r="4721">
          <cell r="AR4721" t="str">
            <v/>
          </cell>
        </row>
        <row r="4722">
          <cell r="AR4722" t="str">
            <v/>
          </cell>
        </row>
        <row r="4723">
          <cell r="AR4723" t="str">
            <v/>
          </cell>
        </row>
        <row r="4724">
          <cell r="AR4724" t="str">
            <v/>
          </cell>
        </row>
        <row r="4725">
          <cell r="AR4725" t="str">
            <v/>
          </cell>
        </row>
        <row r="4726">
          <cell r="AR4726" t="str">
            <v/>
          </cell>
        </row>
        <row r="4727">
          <cell r="AR4727" t="str">
            <v/>
          </cell>
        </row>
        <row r="4728">
          <cell r="AR4728" t="str">
            <v/>
          </cell>
        </row>
        <row r="4729">
          <cell r="AR4729" t="str">
            <v/>
          </cell>
        </row>
        <row r="4730">
          <cell r="AR4730" t="str">
            <v/>
          </cell>
        </row>
        <row r="4731">
          <cell r="AR4731" t="str">
            <v/>
          </cell>
        </row>
        <row r="4732">
          <cell r="AR4732" t="str">
            <v/>
          </cell>
        </row>
        <row r="4733">
          <cell r="AR4733" t="str">
            <v/>
          </cell>
        </row>
        <row r="4734">
          <cell r="AR4734" t="str">
            <v/>
          </cell>
        </row>
        <row r="4735">
          <cell r="AR4735" t="str">
            <v/>
          </cell>
        </row>
        <row r="4736">
          <cell r="AR4736" t="str">
            <v/>
          </cell>
        </row>
        <row r="4737">
          <cell r="AR4737" t="str">
            <v/>
          </cell>
        </row>
        <row r="4738">
          <cell r="AR4738" t="str">
            <v/>
          </cell>
        </row>
        <row r="4739">
          <cell r="AR4739" t="str">
            <v/>
          </cell>
        </row>
        <row r="4740">
          <cell r="AR4740" t="str">
            <v/>
          </cell>
        </row>
        <row r="4741">
          <cell r="AR4741" t="str">
            <v/>
          </cell>
        </row>
        <row r="4742">
          <cell r="AR4742" t="str">
            <v/>
          </cell>
        </row>
        <row r="4743">
          <cell r="AR4743" t="str">
            <v/>
          </cell>
        </row>
        <row r="4744">
          <cell r="AR4744" t="str">
            <v/>
          </cell>
        </row>
        <row r="4745">
          <cell r="AR4745" t="str">
            <v/>
          </cell>
        </row>
        <row r="4746">
          <cell r="AR4746" t="str">
            <v/>
          </cell>
        </row>
        <row r="4747">
          <cell r="AR4747" t="str">
            <v/>
          </cell>
        </row>
        <row r="4748">
          <cell r="AR4748" t="str">
            <v/>
          </cell>
        </row>
        <row r="4749">
          <cell r="AR4749" t="str">
            <v/>
          </cell>
        </row>
        <row r="4750">
          <cell r="AR4750" t="str">
            <v/>
          </cell>
        </row>
        <row r="4751">
          <cell r="AR4751" t="str">
            <v/>
          </cell>
        </row>
        <row r="4752">
          <cell r="AR4752" t="str">
            <v/>
          </cell>
        </row>
        <row r="4753">
          <cell r="AR4753" t="str">
            <v/>
          </cell>
        </row>
        <row r="4754">
          <cell r="AR4754" t="str">
            <v/>
          </cell>
        </row>
        <row r="4755">
          <cell r="AR4755" t="str">
            <v/>
          </cell>
        </row>
        <row r="4756">
          <cell r="AR4756" t="str">
            <v/>
          </cell>
        </row>
        <row r="4757">
          <cell r="AR4757" t="str">
            <v/>
          </cell>
        </row>
        <row r="4758">
          <cell r="AR4758" t="str">
            <v/>
          </cell>
        </row>
        <row r="4759">
          <cell r="AR4759" t="str">
            <v/>
          </cell>
        </row>
        <row r="4760">
          <cell r="AR4760" t="str">
            <v/>
          </cell>
        </row>
        <row r="4761">
          <cell r="AR4761" t="str">
            <v/>
          </cell>
        </row>
        <row r="4762">
          <cell r="AR4762" t="str">
            <v/>
          </cell>
        </row>
        <row r="4763">
          <cell r="AR4763" t="str">
            <v/>
          </cell>
        </row>
        <row r="4764">
          <cell r="AR4764" t="str">
            <v/>
          </cell>
        </row>
        <row r="4765">
          <cell r="AR4765" t="str">
            <v/>
          </cell>
        </row>
        <row r="4766">
          <cell r="AR4766" t="str">
            <v/>
          </cell>
        </row>
        <row r="4767">
          <cell r="AR4767" t="str">
            <v/>
          </cell>
        </row>
        <row r="4768">
          <cell r="AR4768" t="str">
            <v/>
          </cell>
        </row>
        <row r="4769">
          <cell r="AR4769" t="str">
            <v/>
          </cell>
        </row>
        <row r="4770">
          <cell r="AR4770" t="str">
            <v/>
          </cell>
        </row>
        <row r="4771">
          <cell r="AR4771" t="str">
            <v/>
          </cell>
        </row>
        <row r="4772">
          <cell r="AR4772" t="str">
            <v/>
          </cell>
        </row>
        <row r="4773">
          <cell r="AR4773" t="str">
            <v/>
          </cell>
        </row>
        <row r="4774">
          <cell r="AR4774" t="str">
            <v/>
          </cell>
        </row>
        <row r="4775">
          <cell r="AR4775" t="str">
            <v/>
          </cell>
        </row>
        <row r="4776">
          <cell r="AR4776" t="str">
            <v/>
          </cell>
        </row>
        <row r="4777">
          <cell r="AR4777" t="str">
            <v/>
          </cell>
        </row>
        <row r="4778">
          <cell r="AR4778" t="str">
            <v/>
          </cell>
        </row>
        <row r="4779">
          <cell r="AR4779" t="str">
            <v/>
          </cell>
        </row>
        <row r="4780">
          <cell r="AR4780" t="str">
            <v/>
          </cell>
        </row>
        <row r="4781">
          <cell r="AR4781" t="str">
            <v/>
          </cell>
        </row>
        <row r="4782">
          <cell r="AR4782" t="str">
            <v/>
          </cell>
        </row>
        <row r="4783">
          <cell r="AR4783" t="str">
            <v/>
          </cell>
        </row>
        <row r="4784">
          <cell r="AR4784" t="str">
            <v/>
          </cell>
        </row>
        <row r="4785">
          <cell r="AR4785" t="str">
            <v/>
          </cell>
        </row>
        <row r="4786">
          <cell r="AR4786" t="str">
            <v/>
          </cell>
        </row>
        <row r="4787">
          <cell r="AR4787" t="str">
            <v/>
          </cell>
        </row>
        <row r="4788">
          <cell r="AR4788" t="str">
            <v/>
          </cell>
        </row>
        <row r="4789">
          <cell r="AR4789" t="str">
            <v/>
          </cell>
        </row>
        <row r="4790">
          <cell r="AR4790" t="str">
            <v/>
          </cell>
        </row>
        <row r="4791">
          <cell r="AR4791" t="str">
            <v/>
          </cell>
        </row>
        <row r="4792">
          <cell r="AR4792" t="str">
            <v/>
          </cell>
        </row>
        <row r="4793">
          <cell r="AR4793" t="str">
            <v/>
          </cell>
        </row>
        <row r="4794">
          <cell r="AR4794" t="str">
            <v/>
          </cell>
        </row>
        <row r="4795">
          <cell r="AR4795" t="str">
            <v/>
          </cell>
        </row>
        <row r="4796">
          <cell r="AR4796" t="str">
            <v/>
          </cell>
        </row>
        <row r="4797">
          <cell r="AR4797" t="str">
            <v/>
          </cell>
        </row>
        <row r="4798">
          <cell r="AR4798" t="str">
            <v/>
          </cell>
        </row>
        <row r="4799">
          <cell r="AR4799" t="str">
            <v/>
          </cell>
        </row>
        <row r="4800">
          <cell r="AR4800" t="str">
            <v/>
          </cell>
        </row>
        <row r="4801">
          <cell r="AR4801" t="str">
            <v/>
          </cell>
        </row>
        <row r="4802">
          <cell r="AR4802" t="str">
            <v/>
          </cell>
        </row>
        <row r="4803">
          <cell r="AR4803" t="str">
            <v/>
          </cell>
        </row>
        <row r="4804">
          <cell r="AR4804" t="str">
            <v/>
          </cell>
        </row>
        <row r="4805">
          <cell r="AR4805" t="str">
            <v/>
          </cell>
        </row>
        <row r="4806">
          <cell r="AR4806" t="str">
            <v/>
          </cell>
        </row>
        <row r="4807">
          <cell r="AR4807" t="str">
            <v/>
          </cell>
        </row>
        <row r="4808">
          <cell r="AR4808" t="str">
            <v/>
          </cell>
        </row>
        <row r="4809">
          <cell r="AR4809" t="str">
            <v/>
          </cell>
        </row>
        <row r="4810">
          <cell r="AR4810" t="str">
            <v/>
          </cell>
        </row>
        <row r="4811">
          <cell r="AR4811" t="str">
            <v/>
          </cell>
        </row>
        <row r="4812">
          <cell r="AR4812" t="str">
            <v/>
          </cell>
        </row>
        <row r="4813">
          <cell r="AR4813" t="str">
            <v/>
          </cell>
        </row>
        <row r="4814">
          <cell r="AR4814" t="str">
            <v/>
          </cell>
        </row>
        <row r="4815">
          <cell r="AR4815" t="str">
            <v/>
          </cell>
        </row>
        <row r="4816">
          <cell r="AR4816" t="str">
            <v/>
          </cell>
        </row>
        <row r="4817">
          <cell r="AR4817" t="str">
            <v/>
          </cell>
        </row>
        <row r="4818">
          <cell r="AR4818" t="str">
            <v/>
          </cell>
        </row>
        <row r="4819">
          <cell r="AR4819" t="str">
            <v/>
          </cell>
        </row>
        <row r="4820">
          <cell r="AR4820" t="str">
            <v/>
          </cell>
        </row>
        <row r="4821">
          <cell r="AR4821" t="str">
            <v/>
          </cell>
        </row>
        <row r="4822">
          <cell r="AR4822" t="str">
            <v/>
          </cell>
        </row>
        <row r="4823">
          <cell r="AR4823" t="str">
            <v/>
          </cell>
        </row>
        <row r="4824">
          <cell r="AR4824" t="str">
            <v/>
          </cell>
        </row>
        <row r="4825">
          <cell r="AR4825" t="str">
            <v/>
          </cell>
        </row>
        <row r="4826">
          <cell r="AR4826" t="str">
            <v/>
          </cell>
        </row>
        <row r="4827">
          <cell r="AR4827" t="str">
            <v/>
          </cell>
        </row>
        <row r="4828">
          <cell r="AR4828" t="str">
            <v/>
          </cell>
        </row>
        <row r="4829">
          <cell r="AR4829" t="str">
            <v/>
          </cell>
        </row>
        <row r="4830">
          <cell r="AR4830" t="str">
            <v/>
          </cell>
        </row>
        <row r="4831">
          <cell r="AR4831" t="str">
            <v/>
          </cell>
        </row>
        <row r="4832">
          <cell r="AR4832" t="str">
            <v/>
          </cell>
        </row>
        <row r="4833">
          <cell r="AR4833" t="str">
            <v/>
          </cell>
        </row>
        <row r="4834">
          <cell r="AR4834" t="str">
            <v/>
          </cell>
        </row>
        <row r="4835">
          <cell r="AR4835" t="str">
            <v/>
          </cell>
        </row>
        <row r="4836">
          <cell r="AR4836" t="str">
            <v/>
          </cell>
        </row>
        <row r="4837">
          <cell r="AR4837" t="str">
            <v/>
          </cell>
        </row>
        <row r="4838">
          <cell r="AR4838" t="str">
            <v/>
          </cell>
        </row>
        <row r="4839">
          <cell r="AR4839" t="str">
            <v/>
          </cell>
        </row>
        <row r="4840">
          <cell r="AR4840" t="str">
            <v/>
          </cell>
        </row>
        <row r="4841">
          <cell r="AR4841" t="str">
            <v/>
          </cell>
        </row>
        <row r="4842">
          <cell r="AR4842" t="str">
            <v/>
          </cell>
        </row>
        <row r="4843">
          <cell r="AR4843" t="str">
            <v/>
          </cell>
        </row>
        <row r="4844">
          <cell r="AR4844" t="str">
            <v/>
          </cell>
        </row>
        <row r="4845">
          <cell r="AR4845" t="str">
            <v/>
          </cell>
        </row>
        <row r="4846">
          <cell r="AR4846" t="str">
            <v/>
          </cell>
        </row>
        <row r="4847">
          <cell r="AR4847" t="str">
            <v/>
          </cell>
        </row>
        <row r="4848">
          <cell r="AR4848" t="str">
            <v/>
          </cell>
        </row>
        <row r="4849">
          <cell r="AR4849" t="str">
            <v/>
          </cell>
        </row>
        <row r="4850">
          <cell r="AR4850" t="str">
            <v/>
          </cell>
        </row>
        <row r="4851">
          <cell r="AR4851" t="str">
            <v/>
          </cell>
        </row>
        <row r="4852">
          <cell r="AR4852" t="str">
            <v/>
          </cell>
        </row>
        <row r="4853">
          <cell r="AR4853" t="str">
            <v/>
          </cell>
        </row>
        <row r="4854">
          <cell r="AR4854" t="str">
            <v/>
          </cell>
        </row>
        <row r="4855">
          <cell r="AR4855" t="str">
            <v/>
          </cell>
        </row>
        <row r="4856">
          <cell r="AR4856" t="str">
            <v/>
          </cell>
        </row>
        <row r="4857">
          <cell r="AR4857" t="str">
            <v/>
          </cell>
        </row>
        <row r="4858">
          <cell r="AR4858" t="str">
            <v/>
          </cell>
        </row>
        <row r="4859">
          <cell r="AR4859" t="str">
            <v/>
          </cell>
        </row>
        <row r="4860">
          <cell r="AR4860" t="str">
            <v/>
          </cell>
        </row>
        <row r="4861">
          <cell r="AR4861" t="str">
            <v/>
          </cell>
        </row>
        <row r="4862">
          <cell r="AR4862" t="str">
            <v/>
          </cell>
        </row>
        <row r="4863">
          <cell r="AR4863" t="str">
            <v/>
          </cell>
        </row>
        <row r="4864">
          <cell r="AR4864" t="str">
            <v/>
          </cell>
        </row>
        <row r="4865">
          <cell r="AR4865" t="str">
            <v/>
          </cell>
        </row>
        <row r="4866">
          <cell r="AR4866" t="str">
            <v/>
          </cell>
        </row>
        <row r="4867">
          <cell r="AR4867" t="str">
            <v/>
          </cell>
        </row>
        <row r="4868">
          <cell r="AR4868" t="str">
            <v/>
          </cell>
        </row>
        <row r="4869">
          <cell r="AR4869" t="str">
            <v/>
          </cell>
        </row>
        <row r="4870">
          <cell r="AR4870" t="str">
            <v/>
          </cell>
        </row>
        <row r="4871">
          <cell r="AR4871" t="str">
            <v/>
          </cell>
        </row>
        <row r="4872">
          <cell r="AR4872" t="str">
            <v/>
          </cell>
        </row>
        <row r="4873">
          <cell r="AR4873" t="str">
            <v/>
          </cell>
        </row>
        <row r="4874">
          <cell r="AR4874" t="str">
            <v/>
          </cell>
        </row>
        <row r="4875">
          <cell r="AR4875" t="str">
            <v/>
          </cell>
        </row>
        <row r="4876">
          <cell r="AR4876" t="str">
            <v/>
          </cell>
        </row>
        <row r="4877">
          <cell r="AR4877" t="str">
            <v/>
          </cell>
        </row>
        <row r="4878">
          <cell r="AR4878" t="str">
            <v/>
          </cell>
        </row>
        <row r="4879">
          <cell r="AR4879" t="str">
            <v/>
          </cell>
        </row>
        <row r="4880">
          <cell r="AR4880" t="str">
            <v/>
          </cell>
        </row>
        <row r="4881">
          <cell r="AR4881" t="str">
            <v/>
          </cell>
        </row>
        <row r="4882">
          <cell r="AR4882" t="str">
            <v/>
          </cell>
        </row>
        <row r="4883">
          <cell r="AR4883" t="str">
            <v/>
          </cell>
        </row>
        <row r="4884">
          <cell r="AR4884" t="str">
            <v/>
          </cell>
        </row>
        <row r="4885">
          <cell r="AR4885" t="str">
            <v/>
          </cell>
        </row>
        <row r="4886">
          <cell r="AR4886" t="str">
            <v/>
          </cell>
        </row>
        <row r="4887">
          <cell r="AR4887" t="str">
            <v/>
          </cell>
        </row>
        <row r="4888">
          <cell r="AR4888" t="str">
            <v/>
          </cell>
        </row>
        <row r="4889">
          <cell r="AR4889" t="str">
            <v/>
          </cell>
        </row>
        <row r="4890">
          <cell r="AR4890" t="str">
            <v/>
          </cell>
        </row>
        <row r="4891">
          <cell r="AR4891" t="str">
            <v/>
          </cell>
        </row>
        <row r="4892">
          <cell r="AR4892" t="str">
            <v/>
          </cell>
        </row>
        <row r="4893">
          <cell r="AR4893" t="str">
            <v/>
          </cell>
        </row>
        <row r="4894">
          <cell r="AR4894" t="str">
            <v/>
          </cell>
        </row>
        <row r="4895">
          <cell r="AR4895" t="str">
            <v/>
          </cell>
        </row>
        <row r="4896">
          <cell r="AR4896" t="str">
            <v/>
          </cell>
        </row>
        <row r="4897">
          <cell r="AR4897" t="str">
            <v/>
          </cell>
        </row>
        <row r="4898">
          <cell r="AR4898" t="str">
            <v/>
          </cell>
        </row>
        <row r="4899">
          <cell r="AR4899" t="str">
            <v/>
          </cell>
        </row>
        <row r="4900">
          <cell r="AR4900" t="str">
            <v/>
          </cell>
        </row>
        <row r="4901">
          <cell r="AR4901" t="str">
            <v/>
          </cell>
        </row>
        <row r="4902">
          <cell r="AR4902" t="str">
            <v/>
          </cell>
        </row>
        <row r="4903">
          <cell r="AR4903" t="str">
            <v/>
          </cell>
        </row>
        <row r="4904">
          <cell r="AR4904" t="str">
            <v/>
          </cell>
        </row>
        <row r="4905">
          <cell r="AR4905" t="str">
            <v/>
          </cell>
        </row>
        <row r="4906">
          <cell r="AR4906" t="str">
            <v/>
          </cell>
        </row>
        <row r="4907">
          <cell r="AR4907" t="str">
            <v/>
          </cell>
        </row>
        <row r="4908">
          <cell r="AR4908" t="str">
            <v/>
          </cell>
        </row>
        <row r="4909">
          <cell r="AR4909" t="str">
            <v/>
          </cell>
        </row>
        <row r="4910">
          <cell r="AR4910" t="str">
            <v/>
          </cell>
        </row>
        <row r="4911">
          <cell r="AR4911" t="str">
            <v/>
          </cell>
        </row>
        <row r="4912">
          <cell r="AR4912" t="str">
            <v/>
          </cell>
        </row>
        <row r="4913">
          <cell r="AR4913" t="str">
            <v/>
          </cell>
        </row>
        <row r="4914">
          <cell r="AR4914" t="str">
            <v/>
          </cell>
        </row>
        <row r="4915">
          <cell r="AR4915" t="str">
            <v/>
          </cell>
        </row>
        <row r="4916">
          <cell r="AR4916" t="str">
            <v/>
          </cell>
        </row>
        <row r="4917">
          <cell r="AR4917" t="str">
            <v/>
          </cell>
        </row>
        <row r="4918">
          <cell r="AR4918" t="str">
            <v/>
          </cell>
        </row>
        <row r="4919">
          <cell r="AR4919" t="str">
            <v/>
          </cell>
        </row>
        <row r="4920">
          <cell r="AR4920" t="str">
            <v/>
          </cell>
        </row>
        <row r="4921">
          <cell r="AR4921" t="str">
            <v/>
          </cell>
        </row>
        <row r="4922">
          <cell r="AR4922" t="str">
            <v/>
          </cell>
        </row>
        <row r="4923">
          <cell r="AR4923" t="str">
            <v/>
          </cell>
        </row>
        <row r="4924">
          <cell r="AR4924" t="str">
            <v/>
          </cell>
        </row>
        <row r="4925">
          <cell r="AR4925" t="str">
            <v/>
          </cell>
        </row>
        <row r="4926">
          <cell r="AR4926" t="str">
            <v/>
          </cell>
        </row>
        <row r="4927">
          <cell r="AR4927" t="str">
            <v/>
          </cell>
        </row>
        <row r="4928">
          <cell r="AR4928" t="str">
            <v/>
          </cell>
        </row>
        <row r="4929">
          <cell r="AR4929" t="str">
            <v/>
          </cell>
        </row>
        <row r="4930">
          <cell r="AR4930" t="str">
            <v/>
          </cell>
        </row>
        <row r="4931">
          <cell r="AR4931" t="str">
            <v/>
          </cell>
        </row>
        <row r="4932">
          <cell r="AR4932" t="str">
            <v/>
          </cell>
        </row>
        <row r="4933">
          <cell r="AR4933" t="str">
            <v/>
          </cell>
        </row>
        <row r="4934">
          <cell r="AR4934" t="str">
            <v/>
          </cell>
        </row>
        <row r="4935">
          <cell r="AR4935" t="str">
            <v/>
          </cell>
        </row>
        <row r="4936">
          <cell r="AR4936" t="str">
            <v/>
          </cell>
        </row>
        <row r="4937">
          <cell r="AR4937" t="str">
            <v/>
          </cell>
        </row>
        <row r="4938">
          <cell r="AR4938" t="str">
            <v/>
          </cell>
        </row>
        <row r="4939">
          <cell r="AR4939" t="str">
            <v/>
          </cell>
        </row>
        <row r="4940">
          <cell r="AR4940" t="str">
            <v/>
          </cell>
        </row>
        <row r="4941">
          <cell r="AR4941" t="str">
            <v/>
          </cell>
        </row>
        <row r="4942">
          <cell r="AR4942" t="str">
            <v/>
          </cell>
        </row>
        <row r="4943">
          <cell r="AR4943" t="str">
            <v/>
          </cell>
        </row>
        <row r="4944">
          <cell r="AR4944" t="str">
            <v/>
          </cell>
        </row>
        <row r="4945">
          <cell r="AR4945" t="str">
            <v/>
          </cell>
        </row>
        <row r="4946">
          <cell r="AR4946" t="str">
            <v/>
          </cell>
        </row>
        <row r="4947">
          <cell r="AR4947" t="str">
            <v/>
          </cell>
        </row>
        <row r="4948">
          <cell r="AR4948" t="str">
            <v/>
          </cell>
        </row>
        <row r="4949">
          <cell r="AR4949" t="str">
            <v/>
          </cell>
        </row>
        <row r="4950">
          <cell r="AR4950" t="str">
            <v/>
          </cell>
        </row>
        <row r="4951">
          <cell r="AR4951" t="str">
            <v/>
          </cell>
        </row>
        <row r="4952">
          <cell r="AR4952" t="str">
            <v/>
          </cell>
        </row>
        <row r="4953">
          <cell r="AR4953" t="str">
            <v/>
          </cell>
        </row>
        <row r="4954">
          <cell r="AR4954" t="str">
            <v/>
          </cell>
        </row>
        <row r="4955">
          <cell r="AR4955" t="str">
            <v/>
          </cell>
        </row>
        <row r="4956">
          <cell r="AR4956" t="str">
            <v/>
          </cell>
        </row>
        <row r="4957">
          <cell r="AR4957" t="str">
            <v/>
          </cell>
        </row>
        <row r="4958">
          <cell r="AR4958" t="str">
            <v/>
          </cell>
        </row>
        <row r="4959">
          <cell r="AR4959" t="str">
            <v/>
          </cell>
        </row>
        <row r="4960">
          <cell r="AR4960" t="str">
            <v/>
          </cell>
        </row>
        <row r="4961">
          <cell r="AR4961" t="str">
            <v/>
          </cell>
        </row>
        <row r="4962">
          <cell r="AR4962" t="str">
            <v/>
          </cell>
        </row>
        <row r="4963">
          <cell r="AR4963" t="str">
            <v/>
          </cell>
        </row>
        <row r="4964">
          <cell r="AR4964" t="str">
            <v/>
          </cell>
        </row>
        <row r="4965">
          <cell r="AR4965" t="str">
            <v/>
          </cell>
        </row>
        <row r="4966">
          <cell r="AR4966" t="str">
            <v/>
          </cell>
        </row>
        <row r="4967">
          <cell r="AR4967" t="str">
            <v/>
          </cell>
        </row>
        <row r="4968">
          <cell r="AR4968" t="str">
            <v/>
          </cell>
        </row>
        <row r="4969">
          <cell r="AR4969" t="str">
            <v/>
          </cell>
        </row>
        <row r="4970">
          <cell r="AR4970" t="str">
            <v/>
          </cell>
        </row>
        <row r="4971">
          <cell r="AR4971" t="str">
            <v/>
          </cell>
        </row>
        <row r="4972">
          <cell r="AR4972" t="str">
            <v/>
          </cell>
        </row>
        <row r="4973">
          <cell r="AR4973" t="str">
            <v/>
          </cell>
        </row>
        <row r="4974">
          <cell r="AR4974" t="str">
            <v/>
          </cell>
        </row>
        <row r="4975">
          <cell r="AR4975" t="str">
            <v/>
          </cell>
        </row>
        <row r="4976">
          <cell r="AR4976" t="str">
            <v/>
          </cell>
        </row>
        <row r="4977">
          <cell r="AR4977" t="str">
            <v/>
          </cell>
        </row>
        <row r="4978">
          <cell r="AR4978" t="str">
            <v/>
          </cell>
        </row>
        <row r="4979">
          <cell r="AR4979" t="str">
            <v/>
          </cell>
        </row>
        <row r="4980">
          <cell r="AR4980" t="str">
            <v/>
          </cell>
        </row>
        <row r="4981">
          <cell r="AR4981" t="str">
            <v/>
          </cell>
        </row>
        <row r="4982">
          <cell r="AR4982" t="str">
            <v/>
          </cell>
        </row>
        <row r="4983">
          <cell r="AR4983" t="str">
            <v/>
          </cell>
        </row>
        <row r="4984">
          <cell r="AR4984" t="str">
            <v/>
          </cell>
        </row>
        <row r="4985">
          <cell r="AR4985" t="str">
            <v/>
          </cell>
        </row>
        <row r="4986">
          <cell r="AR4986" t="str">
            <v/>
          </cell>
        </row>
        <row r="4987">
          <cell r="AR4987" t="str">
            <v/>
          </cell>
        </row>
        <row r="4988">
          <cell r="AR4988" t="str">
            <v/>
          </cell>
        </row>
        <row r="4989">
          <cell r="AR4989" t="str">
            <v/>
          </cell>
        </row>
        <row r="4990">
          <cell r="AR4990" t="str">
            <v/>
          </cell>
        </row>
        <row r="4991">
          <cell r="AR4991" t="str">
            <v/>
          </cell>
        </row>
        <row r="4992">
          <cell r="AR4992" t="str">
            <v/>
          </cell>
        </row>
        <row r="4993">
          <cell r="AR4993" t="str">
            <v/>
          </cell>
        </row>
        <row r="4994">
          <cell r="AR4994" t="str">
            <v/>
          </cell>
        </row>
        <row r="4995">
          <cell r="AR4995" t="str">
            <v/>
          </cell>
        </row>
        <row r="4996">
          <cell r="AR4996" t="str">
            <v/>
          </cell>
        </row>
        <row r="4997">
          <cell r="AR4997" t="str">
            <v/>
          </cell>
        </row>
        <row r="4998">
          <cell r="AR4998" t="str">
            <v/>
          </cell>
        </row>
        <row r="4999">
          <cell r="AR4999" t="str">
            <v/>
          </cell>
        </row>
        <row r="5000">
          <cell r="AR5000" t="str">
            <v/>
          </cell>
        </row>
        <row r="5001">
          <cell r="AR5001" t="str">
            <v/>
          </cell>
        </row>
        <row r="5002">
          <cell r="AR5002" t="str">
            <v/>
          </cell>
        </row>
        <row r="5003">
          <cell r="AR5003" t="str">
            <v/>
          </cell>
        </row>
        <row r="5004">
          <cell r="AR5004" t="str">
            <v/>
          </cell>
        </row>
        <row r="5005">
          <cell r="AR5005" t="str">
            <v/>
          </cell>
        </row>
        <row r="5006">
          <cell r="AR5006" t="str">
            <v/>
          </cell>
        </row>
        <row r="5007">
          <cell r="AR5007" t="str">
            <v/>
          </cell>
        </row>
        <row r="5008">
          <cell r="AR5008" t="str">
            <v/>
          </cell>
        </row>
        <row r="5009">
          <cell r="AR5009" t="str">
            <v/>
          </cell>
        </row>
        <row r="5010">
          <cell r="AR5010" t="str">
            <v/>
          </cell>
        </row>
        <row r="5011">
          <cell r="AR5011" t="str">
            <v/>
          </cell>
        </row>
        <row r="5012">
          <cell r="AR5012" t="str">
            <v/>
          </cell>
        </row>
        <row r="5013">
          <cell r="AR5013" t="str">
            <v/>
          </cell>
        </row>
        <row r="5014">
          <cell r="AR5014" t="str">
            <v/>
          </cell>
        </row>
        <row r="5015">
          <cell r="AR5015" t="str">
            <v/>
          </cell>
        </row>
        <row r="5016">
          <cell r="AR5016" t="str">
            <v/>
          </cell>
        </row>
        <row r="5017">
          <cell r="AR5017" t="str">
            <v/>
          </cell>
        </row>
        <row r="5018">
          <cell r="AR5018" t="str">
            <v/>
          </cell>
        </row>
        <row r="5019">
          <cell r="AR5019" t="str">
            <v/>
          </cell>
        </row>
        <row r="5020">
          <cell r="AR5020" t="str">
            <v/>
          </cell>
        </row>
        <row r="5021">
          <cell r="AR5021" t="str">
            <v/>
          </cell>
        </row>
        <row r="5022">
          <cell r="AR5022" t="str">
            <v/>
          </cell>
        </row>
        <row r="5023">
          <cell r="AR5023" t="str">
            <v/>
          </cell>
        </row>
        <row r="5024">
          <cell r="AR5024" t="str">
            <v/>
          </cell>
        </row>
        <row r="5025">
          <cell r="AR5025" t="str">
            <v/>
          </cell>
        </row>
        <row r="5026">
          <cell r="AR5026" t="str">
            <v/>
          </cell>
        </row>
        <row r="5027">
          <cell r="AR5027" t="str">
            <v/>
          </cell>
        </row>
        <row r="5028">
          <cell r="AR5028" t="str">
            <v/>
          </cell>
        </row>
        <row r="5029">
          <cell r="AR5029" t="str">
            <v/>
          </cell>
        </row>
        <row r="5030">
          <cell r="AR5030" t="str">
            <v/>
          </cell>
        </row>
        <row r="5031">
          <cell r="AR5031" t="str">
            <v/>
          </cell>
        </row>
        <row r="5032">
          <cell r="AR5032" t="str">
            <v/>
          </cell>
        </row>
        <row r="5033">
          <cell r="AR5033" t="str">
            <v/>
          </cell>
        </row>
        <row r="5034">
          <cell r="AR5034" t="str">
            <v/>
          </cell>
        </row>
        <row r="5035">
          <cell r="AR5035" t="str">
            <v/>
          </cell>
        </row>
        <row r="5036">
          <cell r="AR5036" t="str">
            <v/>
          </cell>
        </row>
        <row r="5037">
          <cell r="AR5037" t="str">
            <v/>
          </cell>
        </row>
        <row r="5038">
          <cell r="AR5038" t="str">
            <v/>
          </cell>
        </row>
        <row r="5039">
          <cell r="AR5039" t="str">
            <v/>
          </cell>
        </row>
        <row r="5040">
          <cell r="AR5040" t="str">
            <v/>
          </cell>
        </row>
        <row r="5041">
          <cell r="AR5041" t="str">
            <v/>
          </cell>
        </row>
        <row r="5042">
          <cell r="AR5042" t="str">
            <v/>
          </cell>
        </row>
        <row r="5043">
          <cell r="AR5043" t="str">
            <v/>
          </cell>
        </row>
        <row r="5044">
          <cell r="AR5044" t="str">
            <v/>
          </cell>
        </row>
        <row r="5045">
          <cell r="AR5045" t="str">
            <v/>
          </cell>
        </row>
        <row r="5046">
          <cell r="AR5046" t="str">
            <v/>
          </cell>
        </row>
        <row r="5047">
          <cell r="AR5047" t="str">
            <v/>
          </cell>
        </row>
        <row r="5048">
          <cell r="AR5048" t="str">
            <v/>
          </cell>
        </row>
        <row r="5049">
          <cell r="AR5049" t="str">
            <v/>
          </cell>
        </row>
        <row r="5050">
          <cell r="AR5050" t="str">
            <v/>
          </cell>
        </row>
        <row r="5051">
          <cell r="AR5051" t="str">
            <v/>
          </cell>
        </row>
        <row r="5052">
          <cell r="AR5052" t="str">
            <v/>
          </cell>
        </row>
        <row r="5053">
          <cell r="AR5053" t="str">
            <v/>
          </cell>
        </row>
        <row r="5054">
          <cell r="AR5054" t="str">
            <v/>
          </cell>
        </row>
        <row r="5055">
          <cell r="AR5055" t="str">
            <v/>
          </cell>
        </row>
        <row r="5056">
          <cell r="AR5056" t="str">
            <v/>
          </cell>
        </row>
        <row r="5057">
          <cell r="AR5057" t="str">
            <v/>
          </cell>
        </row>
        <row r="5058">
          <cell r="AR5058" t="str">
            <v/>
          </cell>
        </row>
        <row r="5059">
          <cell r="AR5059" t="str">
            <v/>
          </cell>
        </row>
        <row r="5060">
          <cell r="AR5060" t="str">
            <v/>
          </cell>
        </row>
        <row r="5061">
          <cell r="AR5061" t="str">
            <v/>
          </cell>
        </row>
        <row r="5062">
          <cell r="AR5062" t="str">
            <v/>
          </cell>
        </row>
        <row r="5063">
          <cell r="AR5063" t="str">
            <v/>
          </cell>
        </row>
        <row r="5064">
          <cell r="AR5064" t="str">
            <v/>
          </cell>
        </row>
        <row r="5065">
          <cell r="AR5065" t="str">
            <v/>
          </cell>
        </row>
        <row r="5066">
          <cell r="AR5066" t="str">
            <v/>
          </cell>
        </row>
        <row r="5067">
          <cell r="AR5067" t="str">
            <v/>
          </cell>
        </row>
        <row r="5068">
          <cell r="AR5068" t="str">
            <v/>
          </cell>
        </row>
        <row r="5069">
          <cell r="AR5069" t="str">
            <v/>
          </cell>
        </row>
        <row r="5070">
          <cell r="AR5070" t="str">
            <v/>
          </cell>
        </row>
        <row r="5071">
          <cell r="AR5071" t="str">
            <v/>
          </cell>
        </row>
        <row r="5072">
          <cell r="AR5072" t="str">
            <v/>
          </cell>
        </row>
        <row r="5073">
          <cell r="AR5073" t="str">
            <v/>
          </cell>
        </row>
        <row r="5074">
          <cell r="AR5074" t="str">
            <v/>
          </cell>
        </row>
        <row r="5075">
          <cell r="AR5075" t="str">
            <v/>
          </cell>
        </row>
        <row r="5076">
          <cell r="AR5076" t="str">
            <v/>
          </cell>
        </row>
        <row r="5077">
          <cell r="AR5077" t="str">
            <v/>
          </cell>
        </row>
        <row r="5078">
          <cell r="AR5078" t="str">
            <v/>
          </cell>
        </row>
        <row r="5079">
          <cell r="AR5079" t="str">
            <v/>
          </cell>
        </row>
        <row r="5080">
          <cell r="AR5080" t="str">
            <v/>
          </cell>
        </row>
        <row r="5081">
          <cell r="AR5081" t="str">
            <v/>
          </cell>
        </row>
        <row r="5082">
          <cell r="AR5082" t="str">
            <v/>
          </cell>
        </row>
        <row r="5083">
          <cell r="AR5083" t="str">
            <v/>
          </cell>
        </row>
        <row r="5084">
          <cell r="AR5084" t="str">
            <v/>
          </cell>
        </row>
        <row r="5085">
          <cell r="AR5085" t="str">
            <v/>
          </cell>
        </row>
        <row r="5086">
          <cell r="AR5086" t="str">
            <v/>
          </cell>
        </row>
        <row r="5087">
          <cell r="AR5087" t="str">
            <v/>
          </cell>
        </row>
        <row r="5088">
          <cell r="AR5088" t="str">
            <v/>
          </cell>
        </row>
        <row r="5089">
          <cell r="AR5089" t="str">
            <v/>
          </cell>
        </row>
        <row r="5090">
          <cell r="AR5090" t="str">
            <v/>
          </cell>
        </row>
        <row r="5091">
          <cell r="AR5091" t="str">
            <v/>
          </cell>
        </row>
        <row r="5092">
          <cell r="AR5092" t="str">
            <v/>
          </cell>
        </row>
        <row r="5093">
          <cell r="AR5093" t="str">
            <v/>
          </cell>
        </row>
        <row r="5094">
          <cell r="AR5094" t="str">
            <v/>
          </cell>
        </row>
        <row r="5095">
          <cell r="AR5095" t="str">
            <v/>
          </cell>
        </row>
        <row r="5096">
          <cell r="AR5096" t="str">
            <v/>
          </cell>
        </row>
        <row r="5097">
          <cell r="AR5097" t="str">
            <v/>
          </cell>
        </row>
        <row r="5098">
          <cell r="AR5098" t="str">
            <v/>
          </cell>
        </row>
        <row r="5099">
          <cell r="AR5099" t="str">
            <v/>
          </cell>
        </row>
        <row r="5100">
          <cell r="AR5100" t="str">
            <v/>
          </cell>
        </row>
        <row r="5101">
          <cell r="AR5101" t="str">
            <v/>
          </cell>
        </row>
        <row r="5102">
          <cell r="AR5102" t="str">
            <v/>
          </cell>
        </row>
        <row r="5103">
          <cell r="AR5103" t="str">
            <v/>
          </cell>
        </row>
        <row r="5104">
          <cell r="AR5104" t="str">
            <v/>
          </cell>
        </row>
        <row r="5105">
          <cell r="AR5105" t="str">
            <v/>
          </cell>
        </row>
        <row r="5106">
          <cell r="AR5106" t="str">
            <v/>
          </cell>
        </row>
        <row r="5107">
          <cell r="AR5107" t="str">
            <v/>
          </cell>
        </row>
        <row r="5108">
          <cell r="AR5108" t="str">
            <v/>
          </cell>
        </row>
        <row r="5109">
          <cell r="AR5109" t="str">
            <v/>
          </cell>
        </row>
        <row r="5110">
          <cell r="AR5110" t="str">
            <v/>
          </cell>
        </row>
        <row r="5111">
          <cell r="AR5111" t="str">
            <v/>
          </cell>
        </row>
        <row r="5112">
          <cell r="AR5112" t="str">
            <v/>
          </cell>
        </row>
        <row r="5113">
          <cell r="AR5113" t="str">
            <v/>
          </cell>
        </row>
        <row r="5114">
          <cell r="AR5114" t="str">
            <v/>
          </cell>
        </row>
        <row r="5115">
          <cell r="AR5115" t="str">
            <v/>
          </cell>
        </row>
        <row r="5116">
          <cell r="AR5116" t="str">
            <v/>
          </cell>
        </row>
        <row r="5117">
          <cell r="AR5117" t="str">
            <v/>
          </cell>
        </row>
        <row r="5118">
          <cell r="AR5118" t="str">
            <v/>
          </cell>
        </row>
        <row r="5119">
          <cell r="AR5119" t="str">
            <v/>
          </cell>
        </row>
        <row r="5120">
          <cell r="AR5120" t="str">
            <v/>
          </cell>
        </row>
        <row r="5121">
          <cell r="AR5121" t="str">
            <v/>
          </cell>
        </row>
        <row r="5122">
          <cell r="AR5122" t="str">
            <v/>
          </cell>
        </row>
        <row r="5123">
          <cell r="AR5123" t="str">
            <v/>
          </cell>
        </row>
        <row r="5124">
          <cell r="AR5124" t="str">
            <v/>
          </cell>
        </row>
        <row r="5125">
          <cell r="AR5125" t="str">
            <v/>
          </cell>
        </row>
        <row r="5126">
          <cell r="AR5126" t="str">
            <v/>
          </cell>
        </row>
        <row r="5127">
          <cell r="AR5127" t="str">
            <v/>
          </cell>
        </row>
        <row r="5128">
          <cell r="AR5128" t="str">
            <v/>
          </cell>
        </row>
        <row r="5129">
          <cell r="AR5129" t="str">
            <v/>
          </cell>
        </row>
        <row r="5130">
          <cell r="AR5130" t="str">
            <v/>
          </cell>
        </row>
        <row r="5131">
          <cell r="AR5131" t="str">
            <v/>
          </cell>
        </row>
        <row r="5132">
          <cell r="AR5132" t="str">
            <v/>
          </cell>
        </row>
        <row r="5133">
          <cell r="AR5133" t="str">
            <v/>
          </cell>
        </row>
        <row r="5134">
          <cell r="AR5134" t="str">
            <v/>
          </cell>
        </row>
        <row r="5135">
          <cell r="AR5135" t="str">
            <v/>
          </cell>
        </row>
        <row r="5136">
          <cell r="AR5136" t="str">
            <v/>
          </cell>
        </row>
        <row r="5137">
          <cell r="AR5137" t="str">
            <v/>
          </cell>
        </row>
        <row r="5138">
          <cell r="AR5138" t="str">
            <v/>
          </cell>
        </row>
        <row r="5139">
          <cell r="AR5139" t="str">
            <v/>
          </cell>
        </row>
        <row r="5140">
          <cell r="AR5140" t="str">
            <v/>
          </cell>
        </row>
        <row r="5141">
          <cell r="AR5141" t="str">
            <v/>
          </cell>
        </row>
        <row r="5142">
          <cell r="AR5142" t="str">
            <v/>
          </cell>
        </row>
        <row r="5143">
          <cell r="AR5143" t="str">
            <v/>
          </cell>
        </row>
        <row r="5144">
          <cell r="AR5144" t="str">
            <v/>
          </cell>
        </row>
        <row r="5145">
          <cell r="AR5145" t="str">
            <v/>
          </cell>
        </row>
        <row r="5146">
          <cell r="AR5146" t="str">
            <v/>
          </cell>
        </row>
        <row r="5147">
          <cell r="AR5147" t="str">
            <v/>
          </cell>
        </row>
        <row r="5148">
          <cell r="AR5148" t="str">
            <v/>
          </cell>
        </row>
        <row r="5149">
          <cell r="AR5149" t="str">
            <v/>
          </cell>
        </row>
        <row r="5150">
          <cell r="AR5150" t="str">
            <v/>
          </cell>
        </row>
        <row r="5151">
          <cell r="AR5151" t="str">
            <v/>
          </cell>
        </row>
        <row r="5152">
          <cell r="AR5152" t="str">
            <v/>
          </cell>
        </row>
        <row r="5153">
          <cell r="AR5153" t="str">
            <v/>
          </cell>
        </row>
        <row r="5154">
          <cell r="AR5154" t="str">
            <v/>
          </cell>
        </row>
        <row r="5155">
          <cell r="AR5155" t="str">
            <v/>
          </cell>
        </row>
        <row r="5156">
          <cell r="AR5156" t="str">
            <v/>
          </cell>
        </row>
        <row r="5157">
          <cell r="AR5157" t="str">
            <v/>
          </cell>
        </row>
        <row r="5158">
          <cell r="AR5158" t="str">
            <v/>
          </cell>
        </row>
        <row r="5159">
          <cell r="AR5159" t="str">
            <v/>
          </cell>
        </row>
        <row r="5160">
          <cell r="AR5160" t="str">
            <v/>
          </cell>
        </row>
        <row r="5161">
          <cell r="AR5161" t="str">
            <v/>
          </cell>
        </row>
        <row r="5162">
          <cell r="AR5162" t="str">
            <v/>
          </cell>
        </row>
        <row r="5163">
          <cell r="AR5163" t="str">
            <v/>
          </cell>
        </row>
        <row r="5164">
          <cell r="AR5164" t="str">
            <v/>
          </cell>
        </row>
        <row r="5165">
          <cell r="AR5165" t="str">
            <v/>
          </cell>
        </row>
        <row r="5166">
          <cell r="AR5166" t="str">
            <v/>
          </cell>
        </row>
        <row r="5167">
          <cell r="AR5167" t="str">
            <v/>
          </cell>
        </row>
        <row r="5168">
          <cell r="AR5168" t="str">
            <v/>
          </cell>
        </row>
        <row r="5169">
          <cell r="AR5169" t="str">
            <v/>
          </cell>
        </row>
        <row r="5170">
          <cell r="AR5170" t="str">
            <v/>
          </cell>
        </row>
        <row r="5171">
          <cell r="AR5171" t="str">
            <v/>
          </cell>
        </row>
        <row r="5172">
          <cell r="AR5172" t="str">
            <v/>
          </cell>
        </row>
        <row r="5173">
          <cell r="AR5173" t="str">
            <v/>
          </cell>
        </row>
        <row r="5174">
          <cell r="AR5174" t="str">
            <v/>
          </cell>
        </row>
        <row r="5175">
          <cell r="AR5175" t="str">
            <v/>
          </cell>
        </row>
        <row r="5176">
          <cell r="AR5176" t="str">
            <v/>
          </cell>
        </row>
        <row r="5177">
          <cell r="AR5177" t="str">
            <v/>
          </cell>
        </row>
        <row r="5178">
          <cell r="AR5178" t="str">
            <v/>
          </cell>
        </row>
        <row r="5179">
          <cell r="AR5179" t="str">
            <v/>
          </cell>
        </row>
        <row r="5180">
          <cell r="AR5180" t="str">
            <v/>
          </cell>
        </row>
        <row r="5181">
          <cell r="AR5181" t="str">
            <v/>
          </cell>
        </row>
        <row r="5182">
          <cell r="AR5182" t="str">
            <v/>
          </cell>
        </row>
        <row r="5183">
          <cell r="AR5183" t="str">
            <v/>
          </cell>
        </row>
        <row r="5184">
          <cell r="AR5184" t="str">
            <v/>
          </cell>
        </row>
        <row r="5185">
          <cell r="AR5185" t="str">
            <v/>
          </cell>
        </row>
        <row r="5186">
          <cell r="AR5186" t="str">
            <v/>
          </cell>
        </row>
        <row r="5187">
          <cell r="AR5187" t="str">
            <v/>
          </cell>
        </row>
        <row r="5188">
          <cell r="AR5188" t="str">
            <v/>
          </cell>
        </row>
        <row r="5189">
          <cell r="AR5189" t="str">
            <v/>
          </cell>
        </row>
        <row r="5190">
          <cell r="AR5190" t="str">
            <v/>
          </cell>
        </row>
        <row r="5191">
          <cell r="AR5191" t="str">
            <v/>
          </cell>
        </row>
        <row r="5192">
          <cell r="AR5192" t="str">
            <v/>
          </cell>
        </row>
        <row r="5193">
          <cell r="AR5193" t="str">
            <v/>
          </cell>
        </row>
        <row r="5194">
          <cell r="AR5194" t="str">
            <v/>
          </cell>
        </row>
        <row r="5195">
          <cell r="AR5195" t="str">
            <v/>
          </cell>
        </row>
        <row r="5196">
          <cell r="AR5196" t="str">
            <v/>
          </cell>
        </row>
        <row r="5197">
          <cell r="AR5197" t="str">
            <v/>
          </cell>
        </row>
        <row r="5198">
          <cell r="AR5198" t="str">
            <v/>
          </cell>
        </row>
        <row r="5199">
          <cell r="AR5199" t="str">
            <v/>
          </cell>
        </row>
        <row r="5200">
          <cell r="AR5200" t="str">
            <v/>
          </cell>
        </row>
        <row r="5201">
          <cell r="AR5201" t="str">
            <v/>
          </cell>
        </row>
        <row r="5202">
          <cell r="AR5202" t="str">
            <v/>
          </cell>
        </row>
        <row r="5203">
          <cell r="AR5203" t="str">
            <v/>
          </cell>
        </row>
        <row r="5204">
          <cell r="AR5204" t="str">
            <v/>
          </cell>
        </row>
        <row r="5205">
          <cell r="AR5205" t="str">
            <v/>
          </cell>
        </row>
        <row r="5206">
          <cell r="AR5206" t="str">
            <v/>
          </cell>
        </row>
        <row r="5207">
          <cell r="AR5207" t="str">
            <v/>
          </cell>
        </row>
        <row r="5208">
          <cell r="AR5208" t="str">
            <v/>
          </cell>
        </row>
        <row r="5209">
          <cell r="AR5209" t="str">
            <v/>
          </cell>
        </row>
        <row r="5210">
          <cell r="AR5210" t="str">
            <v/>
          </cell>
        </row>
        <row r="5211">
          <cell r="AR5211" t="str">
            <v/>
          </cell>
        </row>
        <row r="5212">
          <cell r="AR5212" t="str">
            <v/>
          </cell>
        </row>
        <row r="5213">
          <cell r="AR5213" t="str">
            <v/>
          </cell>
        </row>
        <row r="5214">
          <cell r="AR5214" t="str">
            <v/>
          </cell>
        </row>
        <row r="5215">
          <cell r="AR5215" t="str">
            <v/>
          </cell>
        </row>
        <row r="5216">
          <cell r="AR5216" t="str">
            <v/>
          </cell>
        </row>
        <row r="5217">
          <cell r="AR5217" t="str">
            <v/>
          </cell>
        </row>
        <row r="5218">
          <cell r="AR5218" t="str">
            <v/>
          </cell>
        </row>
        <row r="5219">
          <cell r="AR5219" t="str">
            <v/>
          </cell>
        </row>
        <row r="5220">
          <cell r="AR5220" t="str">
            <v/>
          </cell>
        </row>
        <row r="5221">
          <cell r="AR5221" t="str">
            <v/>
          </cell>
        </row>
        <row r="5222">
          <cell r="AR5222" t="str">
            <v/>
          </cell>
        </row>
        <row r="5223">
          <cell r="AR5223" t="str">
            <v/>
          </cell>
        </row>
        <row r="5224">
          <cell r="AR5224" t="str">
            <v/>
          </cell>
        </row>
        <row r="5225">
          <cell r="AR5225" t="str">
            <v/>
          </cell>
        </row>
        <row r="5226">
          <cell r="AR5226" t="str">
            <v/>
          </cell>
        </row>
        <row r="5227">
          <cell r="AR5227" t="str">
            <v/>
          </cell>
        </row>
        <row r="5228">
          <cell r="AR5228" t="str">
            <v/>
          </cell>
        </row>
        <row r="5229">
          <cell r="AR5229" t="str">
            <v/>
          </cell>
        </row>
        <row r="5230">
          <cell r="AR5230" t="str">
            <v/>
          </cell>
        </row>
        <row r="5231">
          <cell r="AR5231" t="str">
            <v/>
          </cell>
        </row>
        <row r="5232">
          <cell r="AR5232" t="str">
            <v/>
          </cell>
        </row>
        <row r="5233">
          <cell r="AR5233" t="str">
            <v/>
          </cell>
        </row>
        <row r="5234">
          <cell r="AR5234" t="str">
            <v/>
          </cell>
        </row>
        <row r="5235">
          <cell r="AR5235" t="str">
            <v/>
          </cell>
        </row>
        <row r="5236">
          <cell r="AR5236" t="str">
            <v/>
          </cell>
        </row>
        <row r="5237">
          <cell r="AR5237" t="str">
            <v/>
          </cell>
        </row>
        <row r="5238">
          <cell r="AR5238" t="str">
            <v/>
          </cell>
        </row>
        <row r="5239">
          <cell r="AR5239" t="str">
            <v/>
          </cell>
        </row>
        <row r="5240">
          <cell r="AR5240" t="str">
            <v/>
          </cell>
        </row>
        <row r="5241">
          <cell r="AR5241" t="str">
            <v/>
          </cell>
        </row>
        <row r="5242">
          <cell r="AR5242" t="str">
            <v/>
          </cell>
        </row>
        <row r="5243">
          <cell r="AR5243" t="str">
            <v/>
          </cell>
        </row>
        <row r="5244">
          <cell r="AR5244" t="str">
            <v/>
          </cell>
        </row>
        <row r="5245">
          <cell r="AR5245" t="str">
            <v/>
          </cell>
        </row>
        <row r="5246">
          <cell r="AR5246" t="str">
            <v/>
          </cell>
        </row>
        <row r="5247">
          <cell r="AR5247" t="str">
            <v/>
          </cell>
        </row>
        <row r="5248">
          <cell r="AR5248" t="str">
            <v/>
          </cell>
        </row>
        <row r="5249">
          <cell r="AR5249" t="str">
            <v/>
          </cell>
        </row>
        <row r="5250">
          <cell r="AR5250" t="str">
            <v/>
          </cell>
        </row>
        <row r="5251">
          <cell r="AR5251" t="str">
            <v/>
          </cell>
        </row>
        <row r="5252">
          <cell r="AR5252" t="str">
            <v/>
          </cell>
        </row>
        <row r="5253">
          <cell r="AR5253" t="str">
            <v/>
          </cell>
        </row>
        <row r="5254">
          <cell r="AR5254" t="str">
            <v/>
          </cell>
        </row>
        <row r="5255">
          <cell r="AR5255" t="str">
            <v/>
          </cell>
        </row>
        <row r="5256">
          <cell r="AR5256" t="str">
            <v/>
          </cell>
        </row>
        <row r="5257">
          <cell r="AR5257" t="str">
            <v/>
          </cell>
        </row>
        <row r="5258">
          <cell r="AR5258" t="str">
            <v/>
          </cell>
        </row>
        <row r="5259">
          <cell r="AR5259" t="str">
            <v/>
          </cell>
        </row>
        <row r="5260">
          <cell r="AR5260" t="str">
            <v/>
          </cell>
        </row>
        <row r="5261">
          <cell r="AR5261" t="str">
            <v/>
          </cell>
        </row>
        <row r="5262">
          <cell r="AR5262" t="str">
            <v/>
          </cell>
        </row>
        <row r="5263">
          <cell r="AR5263" t="str">
            <v/>
          </cell>
        </row>
        <row r="5264">
          <cell r="AR5264" t="str">
            <v/>
          </cell>
        </row>
        <row r="5265">
          <cell r="AR5265" t="str">
            <v/>
          </cell>
        </row>
        <row r="5266">
          <cell r="AR5266" t="str">
            <v/>
          </cell>
        </row>
        <row r="5267">
          <cell r="AR5267" t="str">
            <v/>
          </cell>
        </row>
        <row r="5268">
          <cell r="AR5268" t="str">
            <v/>
          </cell>
        </row>
        <row r="5269">
          <cell r="AR5269" t="str">
            <v/>
          </cell>
        </row>
        <row r="5270">
          <cell r="AR5270" t="str">
            <v/>
          </cell>
        </row>
        <row r="5271">
          <cell r="AR5271" t="str">
            <v/>
          </cell>
        </row>
        <row r="5272">
          <cell r="AR5272" t="str">
            <v/>
          </cell>
        </row>
        <row r="5273">
          <cell r="AR5273" t="str">
            <v/>
          </cell>
        </row>
        <row r="5274">
          <cell r="AR5274" t="str">
            <v/>
          </cell>
        </row>
        <row r="5275">
          <cell r="AR5275" t="str">
            <v/>
          </cell>
        </row>
        <row r="5276">
          <cell r="AR5276" t="str">
            <v/>
          </cell>
        </row>
        <row r="5277">
          <cell r="AR5277" t="str">
            <v/>
          </cell>
        </row>
        <row r="5278">
          <cell r="AR5278" t="str">
            <v/>
          </cell>
        </row>
        <row r="5279">
          <cell r="AR5279" t="str">
            <v/>
          </cell>
        </row>
        <row r="5280">
          <cell r="AR5280" t="str">
            <v/>
          </cell>
        </row>
        <row r="5281">
          <cell r="AR5281" t="str">
            <v/>
          </cell>
        </row>
        <row r="5282">
          <cell r="AR5282" t="str">
            <v/>
          </cell>
        </row>
        <row r="5283">
          <cell r="AR5283" t="str">
            <v/>
          </cell>
        </row>
        <row r="5284">
          <cell r="AR5284" t="str">
            <v/>
          </cell>
        </row>
        <row r="5285">
          <cell r="AR5285" t="str">
            <v/>
          </cell>
        </row>
        <row r="5286">
          <cell r="AR5286" t="str">
            <v/>
          </cell>
        </row>
        <row r="5287">
          <cell r="AR5287" t="str">
            <v/>
          </cell>
        </row>
        <row r="5288">
          <cell r="AR5288" t="str">
            <v/>
          </cell>
        </row>
        <row r="5289">
          <cell r="AR5289" t="str">
            <v/>
          </cell>
        </row>
        <row r="5290">
          <cell r="AR5290" t="str">
            <v/>
          </cell>
        </row>
        <row r="5291">
          <cell r="AR5291" t="str">
            <v/>
          </cell>
        </row>
        <row r="5292">
          <cell r="AR5292" t="str">
            <v/>
          </cell>
        </row>
        <row r="5293">
          <cell r="AR5293" t="str">
            <v/>
          </cell>
        </row>
        <row r="5294">
          <cell r="AR5294" t="str">
            <v/>
          </cell>
        </row>
        <row r="5295">
          <cell r="AR5295" t="str">
            <v/>
          </cell>
        </row>
        <row r="5296">
          <cell r="AR5296" t="str">
            <v/>
          </cell>
        </row>
        <row r="5297">
          <cell r="AR5297" t="str">
            <v/>
          </cell>
        </row>
        <row r="5298">
          <cell r="AR5298" t="str">
            <v/>
          </cell>
        </row>
        <row r="5299">
          <cell r="AR5299" t="str">
            <v/>
          </cell>
        </row>
        <row r="5300">
          <cell r="AR5300" t="str">
            <v/>
          </cell>
        </row>
        <row r="5301">
          <cell r="AR5301" t="str">
            <v/>
          </cell>
        </row>
        <row r="5302">
          <cell r="AR5302" t="str">
            <v/>
          </cell>
        </row>
        <row r="5303">
          <cell r="AR5303" t="str">
            <v/>
          </cell>
        </row>
        <row r="5304">
          <cell r="AR5304" t="str">
            <v/>
          </cell>
        </row>
        <row r="5305">
          <cell r="AR5305" t="str">
            <v/>
          </cell>
        </row>
        <row r="5306">
          <cell r="AR5306" t="str">
            <v/>
          </cell>
        </row>
        <row r="5307">
          <cell r="AR5307" t="str">
            <v/>
          </cell>
        </row>
        <row r="5308">
          <cell r="AR5308" t="str">
            <v/>
          </cell>
        </row>
        <row r="5309">
          <cell r="AR5309" t="str">
            <v/>
          </cell>
        </row>
        <row r="5310">
          <cell r="AR5310" t="str">
            <v/>
          </cell>
        </row>
        <row r="5311">
          <cell r="AR5311" t="str">
            <v/>
          </cell>
        </row>
        <row r="5312">
          <cell r="AR5312" t="str">
            <v/>
          </cell>
        </row>
        <row r="5313">
          <cell r="AR5313" t="str">
            <v/>
          </cell>
        </row>
        <row r="5314">
          <cell r="AR5314" t="str">
            <v/>
          </cell>
        </row>
        <row r="5315">
          <cell r="AR5315" t="str">
            <v/>
          </cell>
        </row>
        <row r="5316">
          <cell r="AR5316" t="str">
            <v/>
          </cell>
        </row>
        <row r="5317">
          <cell r="AR5317" t="str">
            <v/>
          </cell>
        </row>
        <row r="5318">
          <cell r="AR5318" t="str">
            <v/>
          </cell>
        </row>
        <row r="5319">
          <cell r="AR5319" t="str">
            <v/>
          </cell>
        </row>
        <row r="5320">
          <cell r="AR5320" t="str">
            <v/>
          </cell>
        </row>
        <row r="5321">
          <cell r="AR5321" t="str">
            <v/>
          </cell>
        </row>
        <row r="5322">
          <cell r="AR5322" t="str">
            <v/>
          </cell>
        </row>
        <row r="5323">
          <cell r="AR5323" t="str">
            <v/>
          </cell>
        </row>
        <row r="5324">
          <cell r="AR5324" t="str">
            <v/>
          </cell>
        </row>
        <row r="5325">
          <cell r="AR5325" t="str">
            <v/>
          </cell>
        </row>
        <row r="5326">
          <cell r="AR5326" t="str">
            <v/>
          </cell>
        </row>
        <row r="5327">
          <cell r="AR5327" t="str">
            <v/>
          </cell>
        </row>
        <row r="5328">
          <cell r="AR5328" t="str">
            <v/>
          </cell>
        </row>
        <row r="5329">
          <cell r="AR5329" t="str">
            <v/>
          </cell>
        </row>
        <row r="5330">
          <cell r="AR5330" t="str">
            <v/>
          </cell>
        </row>
        <row r="5331">
          <cell r="AR5331" t="str">
            <v/>
          </cell>
        </row>
        <row r="5332">
          <cell r="AR5332" t="str">
            <v/>
          </cell>
        </row>
        <row r="5333">
          <cell r="AR5333" t="str">
            <v/>
          </cell>
        </row>
        <row r="5334">
          <cell r="AR5334" t="str">
            <v/>
          </cell>
        </row>
        <row r="5335">
          <cell r="AR5335" t="str">
            <v/>
          </cell>
        </row>
        <row r="5336">
          <cell r="AR5336" t="str">
            <v/>
          </cell>
        </row>
        <row r="5337">
          <cell r="AR5337" t="str">
            <v/>
          </cell>
        </row>
        <row r="5338">
          <cell r="AR5338" t="str">
            <v/>
          </cell>
        </row>
        <row r="5339">
          <cell r="AR5339" t="str">
            <v/>
          </cell>
        </row>
        <row r="5340">
          <cell r="AR5340" t="str">
            <v/>
          </cell>
        </row>
        <row r="5341">
          <cell r="AR5341" t="str">
            <v/>
          </cell>
        </row>
        <row r="5342">
          <cell r="AR5342" t="str">
            <v/>
          </cell>
        </row>
        <row r="5343">
          <cell r="AR5343" t="str">
            <v/>
          </cell>
        </row>
        <row r="5344">
          <cell r="AR5344" t="str">
            <v/>
          </cell>
        </row>
        <row r="5345">
          <cell r="AR5345" t="str">
            <v/>
          </cell>
        </row>
        <row r="5346">
          <cell r="AR5346" t="str">
            <v/>
          </cell>
        </row>
        <row r="5347">
          <cell r="AR5347" t="str">
            <v/>
          </cell>
        </row>
        <row r="5348">
          <cell r="AR5348" t="str">
            <v/>
          </cell>
        </row>
        <row r="5349">
          <cell r="AR5349" t="str">
            <v/>
          </cell>
        </row>
        <row r="5350">
          <cell r="AR5350" t="str">
            <v/>
          </cell>
        </row>
        <row r="5351">
          <cell r="AR5351" t="str">
            <v/>
          </cell>
        </row>
        <row r="5352">
          <cell r="AR5352" t="str">
            <v/>
          </cell>
        </row>
        <row r="5353">
          <cell r="AR5353" t="str">
            <v/>
          </cell>
        </row>
        <row r="5354">
          <cell r="AR5354" t="str">
            <v/>
          </cell>
        </row>
        <row r="5355">
          <cell r="AR5355" t="str">
            <v/>
          </cell>
        </row>
        <row r="5356">
          <cell r="AR5356" t="str">
            <v/>
          </cell>
        </row>
        <row r="5357">
          <cell r="AR5357" t="str">
            <v/>
          </cell>
        </row>
        <row r="5358">
          <cell r="AR5358" t="str">
            <v/>
          </cell>
        </row>
        <row r="5359">
          <cell r="AR5359" t="str">
            <v/>
          </cell>
        </row>
        <row r="5360">
          <cell r="AR5360" t="str">
            <v/>
          </cell>
        </row>
        <row r="5361">
          <cell r="AR5361" t="str">
            <v/>
          </cell>
        </row>
        <row r="5362">
          <cell r="AR5362" t="str">
            <v/>
          </cell>
        </row>
        <row r="5363">
          <cell r="AR5363" t="str">
            <v/>
          </cell>
        </row>
        <row r="5364">
          <cell r="AR5364" t="str">
            <v/>
          </cell>
        </row>
        <row r="5365">
          <cell r="AR5365" t="str">
            <v/>
          </cell>
        </row>
        <row r="5366">
          <cell r="AR5366" t="str">
            <v/>
          </cell>
        </row>
        <row r="5367">
          <cell r="AR5367" t="str">
            <v/>
          </cell>
        </row>
        <row r="5368">
          <cell r="AR5368" t="str">
            <v/>
          </cell>
        </row>
        <row r="5369">
          <cell r="AR5369" t="str">
            <v/>
          </cell>
        </row>
        <row r="5370">
          <cell r="AR5370" t="str">
            <v/>
          </cell>
        </row>
        <row r="5371">
          <cell r="AR5371" t="str">
            <v/>
          </cell>
        </row>
        <row r="5372">
          <cell r="AR5372" t="str">
            <v/>
          </cell>
        </row>
        <row r="5373">
          <cell r="AR5373" t="str">
            <v/>
          </cell>
        </row>
        <row r="5374">
          <cell r="AR5374" t="str">
            <v/>
          </cell>
        </row>
        <row r="5375">
          <cell r="AR5375" t="str">
            <v/>
          </cell>
        </row>
        <row r="5376">
          <cell r="AR5376" t="str">
            <v/>
          </cell>
        </row>
        <row r="5377">
          <cell r="AR5377" t="str">
            <v/>
          </cell>
        </row>
        <row r="5378">
          <cell r="AR5378" t="str">
            <v/>
          </cell>
        </row>
        <row r="5379">
          <cell r="AR5379" t="str">
            <v/>
          </cell>
        </row>
        <row r="5380">
          <cell r="AR5380" t="str">
            <v/>
          </cell>
        </row>
        <row r="5381">
          <cell r="AR5381" t="str">
            <v/>
          </cell>
        </row>
        <row r="5382">
          <cell r="AR5382" t="str">
            <v/>
          </cell>
        </row>
        <row r="5383">
          <cell r="AR5383" t="str">
            <v/>
          </cell>
        </row>
        <row r="5384">
          <cell r="AR5384" t="str">
            <v/>
          </cell>
        </row>
        <row r="5385">
          <cell r="AR5385" t="str">
            <v/>
          </cell>
        </row>
        <row r="5386">
          <cell r="AR5386" t="str">
            <v/>
          </cell>
        </row>
        <row r="5387">
          <cell r="AR5387" t="str">
            <v/>
          </cell>
        </row>
        <row r="5388">
          <cell r="AR5388" t="str">
            <v/>
          </cell>
        </row>
        <row r="5389">
          <cell r="AR5389" t="str">
            <v/>
          </cell>
        </row>
        <row r="5390">
          <cell r="AR5390" t="str">
            <v/>
          </cell>
        </row>
        <row r="5391">
          <cell r="AR5391" t="str">
            <v/>
          </cell>
        </row>
        <row r="5392">
          <cell r="AR5392" t="str">
            <v/>
          </cell>
        </row>
        <row r="5393">
          <cell r="AR5393" t="str">
            <v/>
          </cell>
        </row>
        <row r="5394">
          <cell r="AR5394" t="str">
            <v/>
          </cell>
        </row>
        <row r="5395">
          <cell r="AR5395" t="str">
            <v/>
          </cell>
        </row>
        <row r="5396">
          <cell r="AR5396" t="str">
            <v/>
          </cell>
        </row>
        <row r="5397">
          <cell r="AR5397" t="str">
            <v/>
          </cell>
        </row>
        <row r="5398">
          <cell r="AR5398" t="str">
            <v/>
          </cell>
        </row>
        <row r="5399">
          <cell r="AR5399" t="str">
            <v/>
          </cell>
        </row>
        <row r="5400">
          <cell r="AR5400" t="str">
            <v/>
          </cell>
        </row>
        <row r="5401">
          <cell r="AR5401" t="str">
            <v/>
          </cell>
        </row>
        <row r="5402">
          <cell r="AR5402" t="str">
            <v/>
          </cell>
        </row>
        <row r="5403">
          <cell r="AR5403" t="str">
            <v/>
          </cell>
        </row>
        <row r="5404">
          <cell r="AR5404" t="str">
            <v/>
          </cell>
        </row>
        <row r="5405">
          <cell r="AR5405" t="str">
            <v/>
          </cell>
        </row>
        <row r="5406">
          <cell r="AR5406" t="str">
            <v/>
          </cell>
        </row>
        <row r="5407">
          <cell r="AR5407" t="str">
            <v/>
          </cell>
        </row>
        <row r="5408">
          <cell r="AR5408" t="str">
            <v/>
          </cell>
        </row>
        <row r="5409">
          <cell r="AR5409" t="str">
            <v/>
          </cell>
        </row>
        <row r="5410">
          <cell r="AR5410" t="str">
            <v/>
          </cell>
        </row>
        <row r="5411">
          <cell r="AR5411" t="str">
            <v/>
          </cell>
        </row>
        <row r="5412">
          <cell r="AR5412" t="str">
            <v/>
          </cell>
        </row>
        <row r="5413">
          <cell r="AR5413" t="str">
            <v/>
          </cell>
        </row>
        <row r="5414">
          <cell r="AR5414" t="str">
            <v/>
          </cell>
        </row>
        <row r="5415">
          <cell r="AR5415" t="str">
            <v/>
          </cell>
        </row>
        <row r="5416">
          <cell r="AR5416" t="str">
            <v/>
          </cell>
        </row>
        <row r="5417">
          <cell r="AR5417" t="str">
            <v/>
          </cell>
        </row>
        <row r="5418">
          <cell r="AR5418" t="str">
            <v/>
          </cell>
        </row>
        <row r="5419">
          <cell r="AR5419" t="str">
            <v/>
          </cell>
        </row>
        <row r="5420">
          <cell r="AR5420" t="str">
            <v/>
          </cell>
        </row>
        <row r="5421">
          <cell r="AR5421" t="str">
            <v/>
          </cell>
        </row>
        <row r="5422">
          <cell r="AR5422" t="str">
            <v/>
          </cell>
        </row>
        <row r="5423">
          <cell r="AR5423" t="str">
            <v/>
          </cell>
        </row>
        <row r="5424">
          <cell r="AR5424" t="str">
            <v/>
          </cell>
        </row>
        <row r="5425">
          <cell r="AR5425" t="str">
            <v/>
          </cell>
        </row>
        <row r="5426">
          <cell r="AR5426" t="str">
            <v/>
          </cell>
        </row>
        <row r="5427">
          <cell r="AR5427" t="str">
            <v/>
          </cell>
        </row>
        <row r="5428">
          <cell r="AR5428" t="str">
            <v/>
          </cell>
        </row>
        <row r="5429">
          <cell r="AR5429" t="str">
            <v/>
          </cell>
        </row>
        <row r="5430">
          <cell r="AR5430" t="str">
            <v/>
          </cell>
        </row>
        <row r="5431">
          <cell r="AR5431" t="str">
            <v/>
          </cell>
        </row>
        <row r="5432">
          <cell r="AR5432" t="str">
            <v/>
          </cell>
        </row>
        <row r="5433">
          <cell r="AR5433" t="str">
            <v/>
          </cell>
        </row>
        <row r="5434">
          <cell r="AR5434" t="str">
            <v/>
          </cell>
        </row>
        <row r="5435">
          <cell r="AR5435" t="str">
            <v/>
          </cell>
        </row>
        <row r="5436">
          <cell r="AR5436" t="str">
            <v/>
          </cell>
        </row>
        <row r="5437">
          <cell r="AR5437" t="str">
            <v/>
          </cell>
        </row>
        <row r="5438">
          <cell r="AR5438" t="str">
            <v/>
          </cell>
        </row>
        <row r="5439">
          <cell r="AR5439" t="str">
            <v/>
          </cell>
        </row>
        <row r="5440">
          <cell r="AR5440" t="str">
            <v/>
          </cell>
        </row>
        <row r="5441">
          <cell r="AR5441" t="str">
            <v/>
          </cell>
        </row>
        <row r="5442">
          <cell r="AR5442" t="str">
            <v/>
          </cell>
        </row>
        <row r="5443">
          <cell r="AR5443" t="str">
            <v/>
          </cell>
        </row>
        <row r="5444">
          <cell r="AR5444" t="str">
            <v/>
          </cell>
        </row>
        <row r="5445">
          <cell r="AR5445" t="str">
            <v/>
          </cell>
        </row>
        <row r="5446">
          <cell r="AR5446" t="str">
            <v/>
          </cell>
        </row>
        <row r="5447">
          <cell r="AR5447" t="str">
            <v/>
          </cell>
        </row>
        <row r="5448">
          <cell r="AR5448" t="str">
            <v/>
          </cell>
        </row>
        <row r="5449">
          <cell r="AR5449" t="str">
            <v/>
          </cell>
        </row>
        <row r="5450">
          <cell r="AR5450" t="str">
            <v/>
          </cell>
        </row>
        <row r="5451">
          <cell r="AR5451" t="str">
            <v/>
          </cell>
        </row>
        <row r="5452">
          <cell r="AR5452" t="str">
            <v/>
          </cell>
        </row>
        <row r="5453">
          <cell r="AR5453" t="str">
            <v/>
          </cell>
        </row>
        <row r="5454">
          <cell r="AR5454" t="str">
            <v/>
          </cell>
        </row>
        <row r="5455">
          <cell r="AR5455" t="str">
            <v/>
          </cell>
        </row>
        <row r="5456">
          <cell r="AR5456" t="str">
            <v/>
          </cell>
        </row>
        <row r="5457">
          <cell r="AR5457" t="str">
            <v/>
          </cell>
        </row>
        <row r="5458">
          <cell r="AR5458" t="str">
            <v/>
          </cell>
        </row>
        <row r="5459">
          <cell r="AR5459" t="str">
            <v/>
          </cell>
        </row>
        <row r="5460">
          <cell r="AR5460" t="str">
            <v/>
          </cell>
        </row>
        <row r="5461">
          <cell r="AR5461" t="str">
            <v/>
          </cell>
        </row>
        <row r="5462">
          <cell r="AR5462" t="str">
            <v/>
          </cell>
        </row>
        <row r="5463">
          <cell r="AR5463" t="str">
            <v/>
          </cell>
        </row>
        <row r="5464">
          <cell r="AR5464" t="str">
            <v/>
          </cell>
        </row>
        <row r="5465">
          <cell r="AR5465" t="str">
            <v/>
          </cell>
        </row>
        <row r="5466">
          <cell r="AR5466" t="str">
            <v/>
          </cell>
        </row>
        <row r="5467">
          <cell r="AR5467" t="str">
            <v/>
          </cell>
        </row>
        <row r="5468">
          <cell r="AR5468" t="str">
            <v/>
          </cell>
        </row>
        <row r="5469">
          <cell r="AR5469" t="str">
            <v/>
          </cell>
        </row>
        <row r="5470">
          <cell r="AR5470" t="str">
            <v/>
          </cell>
        </row>
        <row r="5471">
          <cell r="AR5471" t="str">
            <v/>
          </cell>
        </row>
        <row r="5472">
          <cell r="AR5472" t="str">
            <v/>
          </cell>
        </row>
        <row r="5473">
          <cell r="AR5473" t="str">
            <v/>
          </cell>
        </row>
        <row r="5474">
          <cell r="AR5474" t="str">
            <v/>
          </cell>
        </row>
        <row r="5475">
          <cell r="AR5475" t="str">
            <v/>
          </cell>
        </row>
        <row r="5476">
          <cell r="AR5476" t="str">
            <v/>
          </cell>
        </row>
        <row r="5477">
          <cell r="AR5477" t="str">
            <v/>
          </cell>
        </row>
        <row r="5478">
          <cell r="AR5478" t="str">
            <v/>
          </cell>
        </row>
        <row r="5479">
          <cell r="AR5479" t="str">
            <v/>
          </cell>
        </row>
        <row r="5480">
          <cell r="AR5480" t="str">
            <v/>
          </cell>
        </row>
        <row r="5481">
          <cell r="AR5481" t="str">
            <v/>
          </cell>
        </row>
        <row r="5482">
          <cell r="AR5482" t="str">
            <v/>
          </cell>
        </row>
        <row r="5483">
          <cell r="AR5483" t="str">
            <v/>
          </cell>
        </row>
        <row r="5484">
          <cell r="AR5484" t="str">
            <v/>
          </cell>
        </row>
        <row r="5485">
          <cell r="AR5485" t="str">
            <v/>
          </cell>
        </row>
        <row r="5486">
          <cell r="AR5486" t="str">
            <v/>
          </cell>
        </row>
        <row r="5487">
          <cell r="AR5487" t="str">
            <v/>
          </cell>
        </row>
        <row r="5488">
          <cell r="AR5488" t="str">
            <v/>
          </cell>
        </row>
        <row r="5489">
          <cell r="AR5489" t="str">
            <v/>
          </cell>
        </row>
        <row r="5490">
          <cell r="AR5490" t="str">
            <v/>
          </cell>
        </row>
        <row r="5491">
          <cell r="AR5491" t="str">
            <v/>
          </cell>
        </row>
        <row r="5492">
          <cell r="AR5492" t="str">
            <v/>
          </cell>
        </row>
        <row r="5493">
          <cell r="AR5493" t="str">
            <v/>
          </cell>
        </row>
        <row r="5494">
          <cell r="AR5494" t="str">
            <v/>
          </cell>
        </row>
        <row r="5495">
          <cell r="AR5495" t="str">
            <v/>
          </cell>
        </row>
        <row r="5496">
          <cell r="AR5496" t="str">
            <v/>
          </cell>
        </row>
        <row r="5497">
          <cell r="AR5497" t="str">
            <v/>
          </cell>
        </row>
        <row r="5498">
          <cell r="AR5498" t="str">
            <v/>
          </cell>
        </row>
        <row r="5499">
          <cell r="AR5499" t="str">
            <v/>
          </cell>
        </row>
        <row r="5500">
          <cell r="AR5500" t="str">
            <v/>
          </cell>
        </row>
        <row r="5501">
          <cell r="AR5501" t="str">
            <v/>
          </cell>
        </row>
        <row r="5502">
          <cell r="AR5502" t="str">
            <v/>
          </cell>
        </row>
        <row r="5503">
          <cell r="AR5503" t="str">
            <v/>
          </cell>
        </row>
        <row r="5504">
          <cell r="AR5504" t="str">
            <v/>
          </cell>
        </row>
        <row r="5505">
          <cell r="AR5505" t="str">
            <v/>
          </cell>
        </row>
        <row r="5506">
          <cell r="AR5506" t="str">
            <v/>
          </cell>
        </row>
        <row r="5507">
          <cell r="AR5507" t="str">
            <v/>
          </cell>
        </row>
        <row r="5508">
          <cell r="AR5508" t="str">
            <v/>
          </cell>
        </row>
        <row r="5509">
          <cell r="AR5509" t="str">
            <v/>
          </cell>
        </row>
        <row r="5510">
          <cell r="AR5510" t="str">
            <v/>
          </cell>
        </row>
        <row r="5511">
          <cell r="AR5511" t="str">
            <v/>
          </cell>
        </row>
        <row r="5512">
          <cell r="AR5512" t="str">
            <v/>
          </cell>
        </row>
        <row r="5513">
          <cell r="AR5513" t="str">
            <v/>
          </cell>
        </row>
        <row r="5514">
          <cell r="AR5514" t="str">
            <v/>
          </cell>
        </row>
        <row r="5515">
          <cell r="AR5515" t="str">
            <v/>
          </cell>
        </row>
        <row r="5516">
          <cell r="AR5516" t="str">
            <v/>
          </cell>
        </row>
        <row r="5517">
          <cell r="AR5517" t="str">
            <v/>
          </cell>
        </row>
        <row r="5518">
          <cell r="AR5518" t="str">
            <v/>
          </cell>
        </row>
        <row r="5519">
          <cell r="AR5519" t="str">
            <v/>
          </cell>
        </row>
        <row r="5520">
          <cell r="AR5520" t="str">
            <v/>
          </cell>
        </row>
        <row r="5521">
          <cell r="AR5521" t="str">
            <v/>
          </cell>
        </row>
        <row r="5522">
          <cell r="AR5522" t="str">
            <v/>
          </cell>
        </row>
        <row r="5523">
          <cell r="AR5523" t="str">
            <v/>
          </cell>
        </row>
        <row r="5524">
          <cell r="AR5524" t="str">
            <v/>
          </cell>
        </row>
        <row r="5525">
          <cell r="AR5525" t="str">
            <v/>
          </cell>
        </row>
        <row r="5526">
          <cell r="AR5526" t="str">
            <v/>
          </cell>
        </row>
        <row r="5527">
          <cell r="AR5527" t="str">
            <v/>
          </cell>
        </row>
        <row r="5528">
          <cell r="AR5528" t="str">
            <v/>
          </cell>
        </row>
        <row r="5529">
          <cell r="AR5529" t="str">
            <v/>
          </cell>
        </row>
        <row r="5530">
          <cell r="AR5530" t="str">
            <v/>
          </cell>
        </row>
        <row r="5531">
          <cell r="AR5531" t="str">
            <v/>
          </cell>
        </row>
        <row r="5532">
          <cell r="AR5532" t="str">
            <v/>
          </cell>
        </row>
        <row r="5533">
          <cell r="AR5533" t="str">
            <v/>
          </cell>
        </row>
        <row r="5534">
          <cell r="AR5534" t="str">
            <v/>
          </cell>
        </row>
        <row r="5535">
          <cell r="AR5535" t="str">
            <v/>
          </cell>
        </row>
        <row r="5536">
          <cell r="AR5536" t="str">
            <v/>
          </cell>
        </row>
        <row r="5537">
          <cell r="AR5537" t="str">
            <v/>
          </cell>
        </row>
        <row r="5538">
          <cell r="AR5538" t="str">
            <v/>
          </cell>
        </row>
        <row r="5539">
          <cell r="AR5539" t="str">
            <v/>
          </cell>
        </row>
        <row r="5540">
          <cell r="AR5540" t="str">
            <v/>
          </cell>
        </row>
        <row r="5541">
          <cell r="AR5541" t="str">
            <v/>
          </cell>
        </row>
        <row r="5542">
          <cell r="AR5542" t="str">
            <v/>
          </cell>
        </row>
        <row r="5543">
          <cell r="AR5543" t="str">
            <v/>
          </cell>
        </row>
        <row r="5544">
          <cell r="AR5544" t="str">
            <v/>
          </cell>
        </row>
        <row r="5545">
          <cell r="AR5545" t="str">
            <v/>
          </cell>
        </row>
        <row r="5546">
          <cell r="AR5546" t="str">
            <v/>
          </cell>
        </row>
        <row r="5547">
          <cell r="AR5547" t="str">
            <v/>
          </cell>
        </row>
        <row r="5548">
          <cell r="AR5548" t="str">
            <v/>
          </cell>
        </row>
        <row r="5549">
          <cell r="AR5549" t="str">
            <v/>
          </cell>
        </row>
        <row r="5550">
          <cell r="AR5550" t="str">
            <v/>
          </cell>
        </row>
        <row r="5551">
          <cell r="AR5551" t="str">
            <v/>
          </cell>
        </row>
        <row r="5552">
          <cell r="AR5552" t="str">
            <v/>
          </cell>
        </row>
        <row r="5553">
          <cell r="AR5553" t="str">
            <v/>
          </cell>
        </row>
        <row r="5554">
          <cell r="AR5554" t="str">
            <v/>
          </cell>
        </row>
        <row r="5555">
          <cell r="AR5555" t="str">
            <v/>
          </cell>
        </row>
        <row r="5556">
          <cell r="AR5556" t="str">
            <v/>
          </cell>
        </row>
        <row r="5557">
          <cell r="AR5557" t="str">
            <v/>
          </cell>
        </row>
        <row r="5558">
          <cell r="AR5558" t="str">
            <v/>
          </cell>
        </row>
        <row r="5559">
          <cell r="AR5559" t="str">
            <v/>
          </cell>
        </row>
        <row r="5560">
          <cell r="AR5560" t="str">
            <v/>
          </cell>
        </row>
        <row r="5561">
          <cell r="AR5561" t="str">
            <v/>
          </cell>
        </row>
        <row r="5562">
          <cell r="AR5562" t="str">
            <v/>
          </cell>
        </row>
        <row r="5563">
          <cell r="AR5563" t="str">
            <v/>
          </cell>
        </row>
        <row r="5564">
          <cell r="AR5564" t="str">
            <v/>
          </cell>
        </row>
        <row r="5565">
          <cell r="AR5565" t="str">
            <v/>
          </cell>
        </row>
        <row r="5566">
          <cell r="AR5566" t="str">
            <v/>
          </cell>
        </row>
        <row r="5567">
          <cell r="AR5567" t="str">
            <v/>
          </cell>
        </row>
        <row r="5568">
          <cell r="AR5568" t="str">
            <v/>
          </cell>
        </row>
        <row r="5569">
          <cell r="AR5569" t="str">
            <v/>
          </cell>
        </row>
        <row r="5570">
          <cell r="AR5570" t="str">
            <v/>
          </cell>
        </row>
        <row r="5571">
          <cell r="AR5571" t="str">
            <v/>
          </cell>
        </row>
        <row r="5572">
          <cell r="AR5572" t="str">
            <v/>
          </cell>
        </row>
        <row r="5573">
          <cell r="AR5573" t="str">
            <v/>
          </cell>
        </row>
        <row r="5574">
          <cell r="AR5574" t="str">
            <v/>
          </cell>
        </row>
        <row r="5575">
          <cell r="AR5575" t="str">
            <v/>
          </cell>
        </row>
        <row r="5576">
          <cell r="AR5576" t="str">
            <v/>
          </cell>
        </row>
        <row r="5577">
          <cell r="AR5577" t="str">
            <v/>
          </cell>
        </row>
        <row r="5578">
          <cell r="AR5578" t="str">
            <v/>
          </cell>
        </row>
        <row r="5579">
          <cell r="AR5579" t="str">
            <v/>
          </cell>
        </row>
        <row r="5580">
          <cell r="AR5580" t="str">
            <v/>
          </cell>
        </row>
        <row r="5581">
          <cell r="AR5581" t="str">
            <v/>
          </cell>
        </row>
        <row r="5582">
          <cell r="AR5582" t="str">
            <v/>
          </cell>
        </row>
        <row r="5583">
          <cell r="AR5583" t="str">
            <v/>
          </cell>
        </row>
        <row r="5584">
          <cell r="AR5584" t="str">
            <v/>
          </cell>
        </row>
        <row r="5585">
          <cell r="AR5585" t="str">
            <v/>
          </cell>
        </row>
        <row r="5586">
          <cell r="AR5586" t="str">
            <v/>
          </cell>
        </row>
        <row r="5587">
          <cell r="AR5587" t="str">
            <v/>
          </cell>
        </row>
        <row r="5588">
          <cell r="AR5588" t="str">
            <v/>
          </cell>
        </row>
        <row r="5589">
          <cell r="AR5589" t="str">
            <v/>
          </cell>
        </row>
        <row r="5590">
          <cell r="AR5590" t="str">
            <v/>
          </cell>
        </row>
        <row r="5591">
          <cell r="AR5591" t="str">
            <v/>
          </cell>
        </row>
        <row r="5592">
          <cell r="AR5592" t="str">
            <v/>
          </cell>
        </row>
        <row r="5593">
          <cell r="AR5593" t="str">
            <v/>
          </cell>
        </row>
        <row r="5594">
          <cell r="AR5594" t="str">
            <v/>
          </cell>
        </row>
        <row r="5595">
          <cell r="AR5595" t="str">
            <v/>
          </cell>
        </row>
        <row r="5596">
          <cell r="AR5596" t="str">
            <v/>
          </cell>
        </row>
        <row r="5597">
          <cell r="AR5597" t="str">
            <v/>
          </cell>
        </row>
        <row r="5598">
          <cell r="AR5598" t="str">
            <v/>
          </cell>
        </row>
        <row r="5599">
          <cell r="AR5599" t="str">
            <v/>
          </cell>
        </row>
        <row r="5600">
          <cell r="AR5600" t="str">
            <v/>
          </cell>
        </row>
        <row r="5601">
          <cell r="AR5601" t="str">
            <v/>
          </cell>
        </row>
        <row r="5602">
          <cell r="AR5602" t="str">
            <v/>
          </cell>
        </row>
        <row r="5603">
          <cell r="AR5603" t="str">
            <v/>
          </cell>
        </row>
        <row r="5604">
          <cell r="AR5604" t="str">
            <v/>
          </cell>
        </row>
        <row r="5605">
          <cell r="AR5605" t="str">
            <v/>
          </cell>
        </row>
        <row r="5606">
          <cell r="AR5606" t="str">
            <v/>
          </cell>
        </row>
        <row r="5607">
          <cell r="AR5607" t="str">
            <v/>
          </cell>
        </row>
        <row r="5608">
          <cell r="AR5608" t="str">
            <v/>
          </cell>
        </row>
        <row r="5609">
          <cell r="AR5609" t="str">
            <v/>
          </cell>
        </row>
        <row r="5610">
          <cell r="AR5610" t="str">
            <v/>
          </cell>
        </row>
        <row r="5611">
          <cell r="AR5611" t="str">
            <v/>
          </cell>
        </row>
        <row r="5612">
          <cell r="AR5612" t="str">
            <v/>
          </cell>
        </row>
        <row r="5613">
          <cell r="AR5613" t="str">
            <v/>
          </cell>
        </row>
        <row r="5614">
          <cell r="AR5614" t="str">
            <v/>
          </cell>
        </row>
        <row r="5615">
          <cell r="AR5615" t="str">
            <v/>
          </cell>
        </row>
        <row r="5616">
          <cell r="AR5616" t="str">
            <v/>
          </cell>
        </row>
        <row r="5617">
          <cell r="AR5617" t="str">
            <v/>
          </cell>
        </row>
        <row r="5618">
          <cell r="AR5618" t="str">
            <v/>
          </cell>
        </row>
        <row r="5619">
          <cell r="AR5619" t="str">
            <v/>
          </cell>
        </row>
        <row r="5620">
          <cell r="AR5620" t="str">
            <v/>
          </cell>
        </row>
        <row r="5621">
          <cell r="AR5621" t="str">
            <v/>
          </cell>
        </row>
        <row r="5622">
          <cell r="AR5622" t="str">
            <v/>
          </cell>
        </row>
        <row r="5623">
          <cell r="AR5623" t="str">
            <v/>
          </cell>
        </row>
        <row r="5624">
          <cell r="AR5624" t="str">
            <v/>
          </cell>
        </row>
        <row r="5625">
          <cell r="AR5625" t="str">
            <v/>
          </cell>
        </row>
        <row r="5626">
          <cell r="AR5626" t="str">
            <v/>
          </cell>
        </row>
        <row r="5627">
          <cell r="AR5627" t="str">
            <v/>
          </cell>
        </row>
        <row r="5628">
          <cell r="AR5628" t="str">
            <v/>
          </cell>
        </row>
        <row r="5629">
          <cell r="AR5629" t="str">
            <v/>
          </cell>
        </row>
        <row r="5630">
          <cell r="AR5630" t="str">
            <v/>
          </cell>
        </row>
        <row r="5631">
          <cell r="AR5631" t="str">
            <v/>
          </cell>
        </row>
        <row r="5632">
          <cell r="AR5632" t="str">
            <v/>
          </cell>
        </row>
        <row r="5633">
          <cell r="AR5633" t="str">
            <v/>
          </cell>
        </row>
        <row r="5634">
          <cell r="AR5634" t="str">
            <v/>
          </cell>
        </row>
        <row r="5635">
          <cell r="AR5635" t="str">
            <v/>
          </cell>
        </row>
        <row r="5636">
          <cell r="AR5636" t="str">
            <v/>
          </cell>
        </row>
        <row r="5637">
          <cell r="AR5637" t="str">
            <v/>
          </cell>
        </row>
        <row r="5638">
          <cell r="AR5638" t="str">
            <v/>
          </cell>
        </row>
        <row r="5639">
          <cell r="AR5639" t="str">
            <v/>
          </cell>
        </row>
        <row r="5640">
          <cell r="AR5640" t="str">
            <v/>
          </cell>
        </row>
        <row r="5641">
          <cell r="AR5641" t="str">
            <v/>
          </cell>
        </row>
        <row r="5642">
          <cell r="AR5642" t="str">
            <v/>
          </cell>
        </row>
        <row r="5643">
          <cell r="AR5643" t="str">
            <v/>
          </cell>
        </row>
        <row r="5644">
          <cell r="AR5644" t="str">
            <v/>
          </cell>
        </row>
        <row r="5645">
          <cell r="AR5645" t="str">
            <v/>
          </cell>
        </row>
        <row r="5646">
          <cell r="AR5646" t="str">
            <v/>
          </cell>
        </row>
        <row r="5647">
          <cell r="AR5647" t="str">
            <v/>
          </cell>
        </row>
        <row r="5648">
          <cell r="AR5648" t="str">
            <v/>
          </cell>
        </row>
        <row r="5649">
          <cell r="AR5649" t="str">
            <v/>
          </cell>
        </row>
        <row r="5650">
          <cell r="AR5650" t="str">
            <v/>
          </cell>
        </row>
        <row r="5651">
          <cell r="AR5651" t="str">
            <v/>
          </cell>
        </row>
        <row r="5652">
          <cell r="AR5652" t="str">
            <v/>
          </cell>
        </row>
        <row r="5653">
          <cell r="AR5653" t="str">
            <v/>
          </cell>
        </row>
        <row r="5654">
          <cell r="AR5654" t="str">
            <v/>
          </cell>
        </row>
        <row r="5655">
          <cell r="AR5655" t="str">
            <v/>
          </cell>
        </row>
        <row r="5656">
          <cell r="AR5656" t="str">
            <v/>
          </cell>
        </row>
        <row r="5657">
          <cell r="AR5657" t="str">
            <v/>
          </cell>
        </row>
        <row r="5658">
          <cell r="AR5658" t="str">
            <v/>
          </cell>
        </row>
        <row r="5659">
          <cell r="AR5659" t="str">
            <v/>
          </cell>
        </row>
        <row r="5660">
          <cell r="AR5660" t="str">
            <v/>
          </cell>
        </row>
        <row r="5661">
          <cell r="AR5661" t="str">
            <v/>
          </cell>
        </row>
        <row r="5662">
          <cell r="AR5662" t="str">
            <v/>
          </cell>
        </row>
        <row r="5663">
          <cell r="AR5663" t="str">
            <v/>
          </cell>
        </row>
        <row r="5664">
          <cell r="AR5664" t="str">
            <v/>
          </cell>
        </row>
        <row r="5665">
          <cell r="AR5665" t="str">
            <v/>
          </cell>
        </row>
        <row r="5666">
          <cell r="AR5666" t="str">
            <v/>
          </cell>
        </row>
        <row r="5667">
          <cell r="AR5667" t="str">
            <v/>
          </cell>
        </row>
        <row r="5668">
          <cell r="AR5668" t="str">
            <v/>
          </cell>
        </row>
        <row r="5669">
          <cell r="AR5669" t="str">
            <v/>
          </cell>
        </row>
        <row r="5670">
          <cell r="AR5670" t="str">
            <v/>
          </cell>
        </row>
        <row r="5671">
          <cell r="AR5671" t="str">
            <v/>
          </cell>
        </row>
        <row r="5672">
          <cell r="AR5672" t="str">
            <v/>
          </cell>
        </row>
        <row r="5673">
          <cell r="AR5673" t="str">
            <v/>
          </cell>
        </row>
        <row r="5674">
          <cell r="AR5674" t="str">
            <v/>
          </cell>
        </row>
        <row r="5675">
          <cell r="AR5675" t="str">
            <v/>
          </cell>
        </row>
        <row r="5676">
          <cell r="AR5676" t="str">
            <v/>
          </cell>
        </row>
        <row r="5677">
          <cell r="AR5677" t="str">
            <v/>
          </cell>
        </row>
        <row r="5678">
          <cell r="AR5678" t="str">
            <v/>
          </cell>
        </row>
        <row r="5679">
          <cell r="AR5679" t="str">
            <v/>
          </cell>
        </row>
        <row r="5680">
          <cell r="AR5680" t="str">
            <v/>
          </cell>
        </row>
        <row r="5681">
          <cell r="AR5681" t="str">
            <v/>
          </cell>
        </row>
        <row r="5682">
          <cell r="AR5682" t="str">
            <v/>
          </cell>
        </row>
        <row r="5683">
          <cell r="AR5683" t="str">
            <v/>
          </cell>
        </row>
        <row r="5684">
          <cell r="AR5684" t="str">
            <v/>
          </cell>
        </row>
        <row r="5685">
          <cell r="AR5685" t="str">
            <v/>
          </cell>
        </row>
        <row r="5686">
          <cell r="AR5686" t="str">
            <v/>
          </cell>
        </row>
        <row r="5687">
          <cell r="AR5687" t="str">
            <v/>
          </cell>
        </row>
        <row r="5688">
          <cell r="AR5688" t="str">
            <v/>
          </cell>
        </row>
        <row r="5689">
          <cell r="AR5689" t="str">
            <v/>
          </cell>
        </row>
        <row r="5690">
          <cell r="AR5690" t="str">
            <v/>
          </cell>
        </row>
        <row r="5691">
          <cell r="AR5691" t="str">
            <v/>
          </cell>
        </row>
        <row r="5692">
          <cell r="AR5692" t="str">
            <v/>
          </cell>
        </row>
        <row r="5693">
          <cell r="AR5693" t="str">
            <v/>
          </cell>
        </row>
        <row r="5694">
          <cell r="AR5694" t="str">
            <v/>
          </cell>
        </row>
        <row r="5695">
          <cell r="AR5695" t="str">
            <v/>
          </cell>
        </row>
        <row r="5696">
          <cell r="AR5696" t="str">
            <v/>
          </cell>
        </row>
        <row r="5697">
          <cell r="AR5697" t="str">
            <v/>
          </cell>
        </row>
        <row r="5698">
          <cell r="AR5698" t="str">
            <v/>
          </cell>
        </row>
        <row r="5699">
          <cell r="AR5699" t="str">
            <v/>
          </cell>
        </row>
        <row r="5700">
          <cell r="AR5700" t="str">
            <v/>
          </cell>
        </row>
        <row r="5701">
          <cell r="AR5701" t="str">
            <v/>
          </cell>
        </row>
        <row r="5702">
          <cell r="AR5702" t="str">
            <v/>
          </cell>
        </row>
        <row r="5703">
          <cell r="AR5703" t="str">
            <v/>
          </cell>
        </row>
        <row r="5704">
          <cell r="AR5704" t="str">
            <v/>
          </cell>
        </row>
        <row r="5705">
          <cell r="AR5705" t="str">
            <v/>
          </cell>
        </row>
        <row r="5706">
          <cell r="AR5706" t="str">
            <v/>
          </cell>
        </row>
        <row r="5707">
          <cell r="AR5707" t="str">
            <v/>
          </cell>
        </row>
        <row r="5708">
          <cell r="AR5708" t="str">
            <v/>
          </cell>
        </row>
        <row r="5709">
          <cell r="AR5709" t="str">
            <v/>
          </cell>
        </row>
        <row r="5710">
          <cell r="AR5710" t="str">
            <v/>
          </cell>
        </row>
        <row r="5711">
          <cell r="AR5711" t="str">
            <v/>
          </cell>
        </row>
        <row r="5712">
          <cell r="AR5712" t="str">
            <v/>
          </cell>
        </row>
        <row r="5713">
          <cell r="AR5713" t="str">
            <v/>
          </cell>
        </row>
        <row r="5714">
          <cell r="AR5714" t="str">
            <v/>
          </cell>
        </row>
        <row r="5715">
          <cell r="AR5715" t="str">
            <v/>
          </cell>
        </row>
        <row r="5716">
          <cell r="AR5716" t="str">
            <v/>
          </cell>
        </row>
        <row r="5717">
          <cell r="AR5717" t="str">
            <v/>
          </cell>
        </row>
        <row r="5718">
          <cell r="AR5718" t="str">
            <v/>
          </cell>
        </row>
        <row r="5719">
          <cell r="AR5719" t="str">
            <v/>
          </cell>
        </row>
        <row r="5720">
          <cell r="AR5720" t="str">
            <v/>
          </cell>
        </row>
        <row r="5721">
          <cell r="AR5721" t="str">
            <v/>
          </cell>
        </row>
        <row r="5722">
          <cell r="AR5722" t="str">
            <v/>
          </cell>
        </row>
        <row r="5723">
          <cell r="AR5723" t="str">
            <v/>
          </cell>
        </row>
        <row r="5724">
          <cell r="AR5724" t="str">
            <v/>
          </cell>
        </row>
        <row r="5725">
          <cell r="AR5725" t="str">
            <v/>
          </cell>
        </row>
        <row r="5726">
          <cell r="AR5726" t="str">
            <v/>
          </cell>
        </row>
        <row r="5727">
          <cell r="AR5727" t="str">
            <v/>
          </cell>
        </row>
        <row r="5728">
          <cell r="AR5728" t="str">
            <v/>
          </cell>
        </row>
        <row r="5729">
          <cell r="AR5729" t="str">
            <v/>
          </cell>
        </row>
        <row r="5730">
          <cell r="AR5730" t="str">
            <v/>
          </cell>
        </row>
        <row r="5731">
          <cell r="AR5731" t="str">
            <v/>
          </cell>
        </row>
        <row r="5732">
          <cell r="AR5732" t="str">
            <v/>
          </cell>
        </row>
        <row r="5733">
          <cell r="AR5733" t="str">
            <v/>
          </cell>
        </row>
        <row r="5734">
          <cell r="AR5734" t="str">
            <v/>
          </cell>
        </row>
        <row r="5735">
          <cell r="AR5735" t="str">
            <v/>
          </cell>
        </row>
        <row r="5736">
          <cell r="AR5736" t="str">
            <v/>
          </cell>
        </row>
        <row r="5737">
          <cell r="AR5737" t="str">
            <v/>
          </cell>
        </row>
        <row r="5738">
          <cell r="AR5738" t="str">
            <v/>
          </cell>
        </row>
        <row r="5739">
          <cell r="AR5739" t="str">
            <v/>
          </cell>
        </row>
        <row r="5740">
          <cell r="AR5740" t="str">
            <v/>
          </cell>
        </row>
        <row r="5741">
          <cell r="AR5741" t="str">
            <v/>
          </cell>
        </row>
        <row r="5742">
          <cell r="AR5742" t="str">
            <v/>
          </cell>
        </row>
        <row r="5743">
          <cell r="AR5743" t="str">
            <v/>
          </cell>
        </row>
        <row r="5744">
          <cell r="AR5744" t="str">
            <v/>
          </cell>
        </row>
        <row r="5745">
          <cell r="AR5745" t="str">
            <v/>
          </cell>
        </row>
        <row r="5746">
          <cell r="AR5746" t="str">
            <v/>
          </cell>
        </row>
        <row r="5747">
          <cell r="AR5747" t="str">
            <v/>
          </cell>
        </row>
        <row r="5748">
          <cell r="AR5748" t="str">
            <v/>
          </cell>
        </row>
        <row r="5749">
          <cell r="AR5749" t="str">
            <v/>
          </cell>
        </row>
        <row r="5750">
          <cell r="AR5750" t="str">
            <v/>
          </cell>
        </row>
        <row r="5751">
          <cell r="AR5751" t="str">
            <v/>
          </cell>
        </row>
        <row r="5752">
          <cell r="AR5752" t="str">
            <v/>
          </cell>
        </row>
        <row r="5753">
          <cell r="AR5753" t="str">
            <v/>
          </cell>
        </row>
        <row r="5754">
          <cell r="AR5754" t="str">
            <v/>
          </cell>
        </row>
        <row r="5755">
          <cell r="AR5755" t="str">
            <v/>
          </cell>
        </row>
        <row r="5756">
          <cell r="AR5756" t="str">
            <v/>
          </cell>
        </row>
        <row r="5757">
          <cell r="AR5757" t="str">
            <v/>
          </cell>
        </row>
        <row r="5758">
          <cell r="AR5758" t="str">
            <v/>
          </cell>
        </row>
        <row r="5759">
          <cell r="AR5759" t="str">
            <v/>
          </cell>
        </row>
        <row r="5760">
          <cell r="AR5760" t="str">
            <v/>
          </cell>
        </row>
        <row r="5761">
          <cell r="AR5761" t="str">
            <v/>
          </cell>
        </row>
        <row r="5762">
          <cell r="AR5762" t="str">
            <v/>
          </cell>
        </row>
        <row r="5763">
          <cell r="AR5763" t="str">
            <v/>
          </cell>
        </row>
        <row r="5764">
          <cell r="AR5764" t="str">
            <v/>
          </cell>
        </row>
        <row r="5765">
          <cell r="AR5765" t="str">
            <v/>
          </cell>
        </row>
        <row r="5766">
          <cell r="AR5766" t="str">
            <v/>
          </cell>
        </row>
        <row r="5767">
          <cell r="AR5767" t="str">
            <v/>
          </cell>
        </row>
        <row r="5768">
          <cell r="AR5768" t="str">
            <v/>
          </cell>
        </row>
        <row r="5769">
          <cell r="AR5769" t="str">
            <v/>
          </cell>
        </row>
        <row r="5770">
          <cell r="AR5770" t="str">
            <v/>
          </cell>
        </row>
        <row r="5771">
          <cell r="AR5771" t="str">
            <v/>
          </cell>
        </row>
        <row r="5772">
          <cell r="AR5772" t="str">
            <v/>
          </cell>
        </row>
        <row r="5773">
          <cell r="AR5773" t="str">
            <v/>
          </cell>
        </row>
        <row r="5774">
          <cell r="AR5774" t="str">
            <v/>
          </cell>
        </row>
        <row r="5775">
          <cell r="AR5775" t="str">
            <v/>
          </cell>
        </row>
        <row r="5776">
          <cell r="AR5776" t="str">
            <v/>
          </cell>
        </row>
        <row r="5777">
          <cell r="AR5777" t="str">
            <v/>
          </cell>
        </row>
        <row r="5778">
          <cell r="AR5778" t="str">
            <v/>
          </cell>
        </row>
        <row r="5779">
          <cell r="AR5779" t="str">
            <v/>
          </cell>
        </row>
        <row r="5780">
          <cell r="AR5780" t="str">
            <v/>
          </cell>
        </row>
        <row r="5781">
          <cell r="AR5781" t="str">
            <v/>
          </cell>
        </row>
        <row r="5782">
          <cell r="AR5782" t="str">
            <v/>
          </cell>
        </row>
        <row r="5783">
          <cell r="AR5783" t="str">
            <v/>
          </cell>
        </row>
        <row r="5784">
          <cell r="AR5784" t="str">
            <v/>
          </cell>
        </row>
        <row r="5785">
          <cell r="AR5785" t="str">
            <v/>
          </cell>
        </row>
        <row r="5786">
          <cell r="AR5786" t="str">
            <v/>
          </cell>
        </row>
        <row r="5787">
          <cell r="AR5787" t="str">
            <v/>
          </cell>
        </row>
        <row r="5788">
          <cell r="AR5788" t="str">
            <v/>
          </cell>
        </row>
        <row r="5789">
          <cell r="AR5789" t="str">
            <v/>
          </cell>
        </row>
        <row r="5790">
          <cell r="AR5790" t="str">
            <v/>
          </cell>
        </row>
        <row r="5791">
          <cell r="AR5791" t="str">
            <v/>
          </cell>
        </row>
        <row r="5792">
          <cell r="AR5792" t="str">
            <v/>
          </cell>
        </row>
        <row r="5793">
          <cell r="AR5793" t="str">
            <v/>
          </cell>
        </row>
        <row r="5794">
          <cell r="AR5794" t="str">
            <v/>
          </cell>
        </row>
        <row r="5795">
          <cell r="AR5795" t="str">
            <v/>
          </cell>
        </row>
        <row r="5796">
          <cell r="AR5796" t="str">
            <v/>
          </cell>
        </row>
        <row r="5797">
          <cell r="AR5797" t="str">
            <v/>
          </cell>
        </row>
        <row r="5798">
          <cell r="AR5798" t="str">
            <v/>
          </cell>
        </row>
        <row r="5799">
          <cell r="AR5799" t="str">
            <v/>
          </cell>
        </row>
        <row r="5800">
          <cell r="AR5800" t="str">
            <v/>
          </cell>
        </row>
        <row r="5801">
          <cell r="AR5801" t="str">
            <v/>
          </cell>
        </row>
        <row r="5802">
          <cell r="AR5802" t="str">
            <v/>
          </cell>
        </row>
        <row r="5803">
          <cell r="AR5803" t="str">
            <v/>
          </cell>
        </row>
        <row r="5804">
          <cell r="AR5804" t="str">
            <v/>
          </cell>
        </row>
        <row r="5805">
          <cell r="AR5805" t="str">
            <v/>
          </cell>
        </row>
        <row r="5806">
          <cell r="AR5806" t="str">
            <v/>
          </cell>
        </row>
        <row r="5807">
          <cell r="AR5807" t="str">
            <v/>
          </cell>
        </row>
        <row r="5808">
          <cell r="AR5808" t="str">
            <v/>
          </cell>
        </row>
        <row r="5809">
          <cell r="AR5809" t="str">
            <v/>
          </cell>
        </row>
        <row r="5810">
          <cell r="AR5810" t="str">
            <v/>
          </cell>
        </row>
        <row r="5811">
          <cell r="AR5811" t="str">
            <v/>
          </cell>
        </row>
        <row r="5812">
          <cell r="AR5812" t="str">
            <v/>
          </cell>
        </row>
        <row r="5813">
          <cell r="AR5813" t="str">
            <v/>
          </cell>
        </row>
        <row r="5814">
          <cell r="AR5814" t="str">
            <v/>
          </cell>
        </row>
        <row r="5815">
          <cell r="AR5815" t="str">
            <v/>
          </cell>
        </row>
        <row r="5816">
          <cell r="AR5816" t="str">
            <v/>
          </cell>
        </row>
        <row r="5817">
          <cell r="AR5817" t="str">
            <v/>
          </cell>
        </row>
        <row r="5818">
          <cell r="AR5818" t="str">
            <v/>
          </cell>
        </row>
        <row r="5819">
          <cell r="AR5819" t="str">
            <v/>
          </cell>
        </row>
        <row r="5820">
          <cell r="AR5820" t="str">
            <v/>
          </cell>
        </row>
        <row r="5821">
          <cell r="AR5821" t="str">
            <v/>
          </cell>
        </row>
        <row r="5822">
          <cell r="AR5822" t="str">
            <v/>
          </cell>
        </row>
        <row r="5823">
          <cell r="AR5823" t="str">
            <v/>
          </cell>
        </row>
        <row r="5824">
          <cell r="AR5824" t="str">
            <v/>
          </cell>
        </row>
        <row r="5825">
          <cell r="AR5825" t="str">
            <v/>
          </cell>
        </row>
        <row r="5826">
          <cell r="AR5826" t="str">
            <v/>
          </cell>
        </row>
        <row r="5827">
          <cell r="AR5827" t="str">
            <v/>
          </cell>
        </row>
        <row r="5828">
          <cell r="AR5828" t="str">
            <v/>
          </cell>
        </row>
        <row r="5829">
          <cell r="AR5829" t="str">
            <v/>
          </cell>
        </row>
        <row r="5830">
          <cell r="AR5830" t="str">
            <v/>
          </cell>
        </row>
        <row r="5831">
          <cell r="AR5831" t="str">
            <v/>
          </cell>
        </row>
        <row r="5832">
          <cell r="AR5832" t="str">
            <v/>
          </cell>
        </row>
        <row r="5833">
          <cell r="AR5833" t="str">
            <v/>
          </cell>
        </row>
        <row r="5834">
          <cell r="AR5834" t="str">
            <v/>
          </cell>
        </row>
        <row r="5835">
          <cell r="AR5835" t="str">
            <v/>
          </cell>
        </row>
        <row r="5836">
          <cell r="AR5836" t="str">
            <v/>
          </cell>
        </row>
        <row r="5837">
          <cell r="AR5837" t="str">
            <v/>
          </cell>
        </row>
        <row r="5838">
          <cell r="AR5838" t="str">
            <v/>
          </cell>
        </row>
        <row r="5839">
          <cell r="AR5839" t="str">
            <v/>
          </cell>
        </row>
        <row r="5840">
          <cell r="AR5840" t="str">
            <v/>
          </cell>
        </row>
        <row r="5841">
          <cell r="AR5841" t="str">
            <v/>
          </cell>
        </row>
        <row r="5842">
          <cell r="AR5842" t="str">
            <v/>
          </cell>
        </row>
        <row r="5843">
          <cell r="AR5843" t="str">
            <v/>
          </cell>
        </row>
        <row r="5844">
          <cell r="AR5844" t="str">
            <v/>
          </cell>
        </row>
        <row r="5845">
          <cell r="AR5845" t="str">
            <v/>
          </cell>
        </row>
        <row r="5846">
          <cell r="AR5846" t="str">
            <v/>
          </cell>
        </row>
        <row r="5847">
          <cell r="AR5847" t="str">
            <v/>
          </cell>
        </row>
        <row r="5848">
          <cell r="AR5848" t="str">
            <v/>
          </cell>
        </row>
        <row r="5849">
          <cell r="AR5849" t="str">
            <v/>
          </cell>
        </row>
        <row r="5850">
          <cell r="AR5850" t="str">
            <v/>
          </cell>
        </row>
        <row r="5851">
          <cell r="AR5851" t="str">
            <v/>
          </cell>
        </row>
        <row r="5852">
          <cell r="AR5852" t="str">
            <v/>
          </cell>
        </row>
        <row r="5853">
          <cell r="AR5853" t="str">
            <v/>
          </cell>
        </row>
        <row r="5854">
          <cell r="AR5854" t="str">
            <v/>
          </cell>
        </row>
        <row r="5855">
          <cell r="AR5855" t="str">
            <v/>
          </cell>
        </row>
        <row r="5856">
          <cell r="AR5856" t="str">
            <v/>
          </cell>
        </row>
        <row r="5857">
          <cell r="AR5857" t="str">
            <v/>
          </cell>
        </row>
        <row r="5858">
          <cell r="AR5858" t="str">
            <v/>
          </cell>
        </row>
        <row r="5859">
          <cell r="AR5859" t="str">
            <v/>
          </cell>
        </row>
        <row r="5860">
          <cell r="AR5860" t="str">
            <v/>
          </cell>
        </row>
        <row r="5861">
          <cell r="AR5861" t="str">
            <v/>
          </cell>
        </row>
        <row r="5862">
          <cell r="AR5862" t="str">
            <v/>
          </cell>
        </row>
        <row r="5863">
          <cell r="AR5863" t="str">
            <v/>
          </cell>
        </row>
        <row r="5864">
          <cell r="AR5864" t="str">
            <v/>
          </cell>
        </row>
        <row r="5865">
          <cell r="AR5865" t="str">
            <v/>
          </cell>
        </row>
        <row r="5866">
          <cell r="AR5866" t="str">
            <v/>
          </cell>
        </row>
        <row r="5867">
          <cell r="AR5867" t="str">
            <v/>
          </cell>
        </row>
        <row r="5868">
          <cell r="AR5868" t="str">
            <v/>
          </cell>
        </row>
        <row r="5869">
          <cell r="AR5869" t="str">
            <v/>
          </cell>
        </row>
        <row r="5870">
          <cell r="AR5870" t="str">
            <v/>
          </cell>
        </row>
        <row r="5871">
          <cell r="AR5871" t="str">
            <v/>
          </cell>
        </row>
        <row r="5872">
          <cell r="AR5872" t="str">
            <v/>
          </cell>
        </row>
        <row r="5873">
          <cell r="AR5873" t="str">
            <v/>
          </cell>
        </row>
        <row r="5874">
          <cell r="AR5874" t="str">
            <v/>
          </cell>
        </row>
        <row r="5875">
          <cell r="AR5875" t="str">
            <v/>
          </cell>
        </row>
        <row r="5876">
          <cell r="AR5876" t="str">
            <v/>
          </cell>
        </row>
        <row r="5877">
          <cell r="AR5877" t="str">
            <v/>
          </cell>
        </row>
        <row r="5878">
          <cell r="AR5878" t="str">
            <v/>
          </cell>
        </row>
        <row r="5879">
          <cell r="AR5879" t="str">
            <v/>
          </cell>
        </row>
        <row r="5880">
          <cell r="AR5880" t="str">
            <v/>
          </cell>
        </row>
        <row r="5881">
          <cell r="AR5881" t="str">
            <v/>
          </cell>
        </row>
        <row r="5882">
          <cell r="AR5882" t="str">
            <v/>
          </cell>
        </row>
        <row r="5883">
          <cell r="AR5883" t="str">
            <v/>
          </cell>
        </row>
        <row r="5884">
          <cell r="AR5884" t="str">
            <v/>
          </cell>
        </row>
        <row r="5885">
          <cell r="AR5885" t="str">
            <v/>
          </cell>
        </row>
        <row r="5886">
          <cell r="AR5886" t="str">
            <v/>
          </cell>
        </row>
        <row r="5887">
          <cell r="AR5887" t="str">
            <v/>
          </cell>
        </row>
        <row r="5888">
          <cell r="AR5888" t="str">
            <v/>
          </cell>
        </row>
        <row r="5889">
          <cell r="AR5889" t="str">
            <v/>
          </cell>
        </row>
        <row r="5890">
          <cell r="AR5890" t="str">
            <v/>
          </cell>
        </row>
        <row r="5891">
          <cell r="AR5891" t="str">
            <v/>
          </cell>
        </row>
        <row r="5892">
          <cell r="AR5892" t="str">
            <v/>
          </cell>
        </row>
        <row r="5893">
          <cell r="AR5893" t="str">
            <v/>
          </cell>
        </row>
        <row r="5894">
          <cell r="AR5894" t="str">
            <v/>
          </cell>
        </row>
        <row r="5895">
          <cell r="AR5895" t="str">
            <v/>
          </cell>
        </row>
        <row r="5896">
          <cell r="AR5896" t="str">
            <v/>
          </cell>
        </row>
        <row r="5897">
          <cell r="AR5897" t="str">
            <v/>
          </cell>
        </row>
        <row r="5898">
          <cell r="AR5898" t="str">
            <v/>
          </cell>
        </row>
        <row r="5899">
          <cell r="AR5899" t="str">
            <v/>
          </cell>
        </row>
        <row r="5900">
          <cell r="AR5900" t="str">
            <v/>
          </cell>
        </row>
        <row r="5901">
          <cell r="AR5901" t="str">
            <v/>
          </cell>
        </row>
        <row r="5902">
          <cell r="AR5902" t="str">
            <v/>
          </cell>
        </row>
        <row r="5903">
          <cell r="AR5903" t="str">
            <v/>
          </cell>
        </row>
        <row r="5904">
          <cell r="AR5904" t="str">
            <v/>
          </cell>
        </row>
        <row r="5905">
          <cell r="AR5905" t="str">
            <v/>
          </cell>
        </row>
        <row r="5906">
          <cell r="AR5906" t="str">
            <v/>
          </cell>
        </row>
        <row r="5907">
          <cell r="AR5907" t="str">
            <v/>
          </cell>
        </row>
        <row r="5908">
          <cell r="AR5908" t="str">
            <v/>
          </cell>
        </row>
        <row r="5909">
          <cell r="AR5909" t="str">
            <v/>
          </cell>
        </row>
        <row r="5910">
          <cell r="AR5910" t="str">
            <v/>
          </cell>
        </row>
        <row r="5911">
          <cell r="AR5911" t="str">
            <v/>
          </cell>
        </row>
        <row r="5912">
          <cell r="AR5912" t="str">
            <v/>
          </cell>
        </row>
        <row r="5913">
          <cell r="AR5913" t="str">
            <v/>
          </cell>
        </row>
        <row r="5914">
          <cell r="AR5914" t="str">
            <v/>
          </cell>
        </row>
        <row r="5915">
          <cell r="AR5915" t="str">
            <v/>
          </cell>
        </row>
        <row r="5916">
          <cell r="AR5916" t="str">
            <v/>
          </cell>
        </row>
        <row r="5917">
          <cell r="AR5917" t="str">
            <v/>
          </cell>
        </row>
        <row r="5918">
          <cell r="AR5918" t="str">
            <v/>
          </cell>
        </row>
        <row r="5919">
          <cell r="AR5919" t="str">
            <v/>
          </cell>
        </row>
        <row r="5920">
          <cell r="AR5920" t="str">
            <v/>
          </cell>
        </row>
        <row r="5921">
          <cell r="AR5921" t="str">
            <v/>
          </cell>
        </row>
        <row r="5922">
          <cell r="AR5922" t="str">
            <v/>
          </cell>
        </row>
        <row r="5923">
          <cell r="AR5923" t="str">
            <v/>
          </cell>
        </row>
        <row r="5924">
          <cell r="AR5924" t="str">
            <v/>
          </cell>
        </row>
        <row r="5925">
          <cell r="AR5925" t="str">
            <v/>
          </cell>
        </row>
        <row r="5926">
          <cell r="AR5926" t="str">
            <v/>
          </cell>
        </row>
        <row r="5927">
          <cell r="AR5927" t="str">
            <v/>
          </cell>
        </row>
        <row r="5928">
          <cell r="AR5928" t="str">
            <v/>
          </cell>
        </row>
        <row r="5929">
          <cell r="AR5929" t="str">
            <v/>
          </cell>
        </row>
        <row r="5930">
          <cell r="AR5930" t="str">
            <v/>
          </cell>
        </row>
        <row r="5931">
          <cell r="AR5931" t="str">
            <v/>
          </cell>
        </row>
        <row r="5932">
          <cell r="AR5932" t="str">
            <v/>
          </cell>
        </row>
        <row r="5933">
          <cell r="AR5933" t="str">
            <v/>
          </cell>
        </row>
        <row r="5934">
          <cell r="AR5934" t="str">
            <v/>
          </cell>
        </row>
        <row r="5935">
          <cell r="AR5935" t="str">
            <v/>
          </cell>
        </row>
        <row r="5936">
          <cell r="AR5936" t="str">
            <v/>
          </cell>
        </row>
        <row r="5937">
          <cell r="AR5937" t="str">
            <v/>
          </cell>
        </row>
        <row r="5938">
          <cell r="AR5938" t="str">
            <v/>
          </cell>
        </row>
        <row r="5939">
          <cell r="AR5939" t="str">
            <v/>
          </cell>
        </row>
        <row r="5940">
          <cell r="AR5940" t="str">
            <v/>
          </cell>
        </row>
        <row r="5941">
          <cell r="AR5941" t="str">
            <v/>
          </cell>
        </row>
        <row r="5942">
          <cell r="AR5942" t="str">
            <v/>
          </cell>
        </row>
        <row r="5943">
          <cell r="AR5943" t="str">
            <v/>
          </cell>
        </row>
        <row r="5944">
          <cell r="AR5944" t="str">
            <v/>
          </cell>
        </row>
        <row r="5945">
          <cell r="AR5945" t="str">
            <v/>
          </cell>
        </row>
        <row r="5946">
          <cell r="AR5946" t="str">
            <v/>
          </cell>
        </row>
        <row r="5947">
          <cell r="AR5947" t="str">
            <v/>
          </cell>
        </row>
        <row r="5948">
          <cell r="AR5948" t="str">
            <v/>
          </cell>
        </row>
        <row r="5949">
          <cell r="AR5949" t="str">
            <v/>
          </cell>
        </row>
        <row r="5950">
          <cell r="AR5950" t="str">
            <v/>
          </cell>
        </row>
        <row r="5951">
          <cell r="AR5951" t="str">
            <v/>
          </cell>
        </row>
        <row r="5952">
          <cell r="AR5952" t="str">
            <v/>
          </cell>
        </row>
        <row r="5953">
          <cell r="AR5953" t="str">
            <v/>
          </cell>
        </row>
        <row r="5954">
          <cell r="AR5954" t="str">
            <v/>
          </cell>
        </row>
        <row r="5955">
          <cell r="AR5955" t="str">
            <v/>
          </cell>
        </row>
        <row r="5956">
          <cell r="AR5956" t="str">
            <v/>
          </cell>
        </row>
        <row r="5957">
          <cell r="AR5957" t="str">
            <v/>
          </cell>
        </row>
        <row r="5958">
          <cell r="AR5958" t="str">
            <v/>
          </cell>
        </row>
        <row r="5959">
          <cell r="AR5959" t="str">
            <v/>
          </cell>
        </row>
        <row r="5960">
          <cell r="AR5960" t="str">
            <v/>
          </cell>
        </row>
        <row r="5961">
          <cell r="AR5961" t="str">
            <v/>
          </cell>
        </row>
        <row r="5962">
          <cell r="AR5962" t="str">
            <v/>
          </cell>
        </row>
        <row r="5963">
          <cell r="AR5963" t="str">
            <v/>
          </cell>
        </row>
        <row r="5964">
          <cell r="AR5964" t="str">
            <v/>
          </cell>
        </row>
        <row r="5965">
          <cell r="AR5965" t="str">
            <v/>
          </cell>
        </row>
        <row r="5966">
          <cell r="AR5966" t="str">
            <v/>
          </cell>
        </row>
        <row r="5967">
          <cell r="AR5967" t="str">
            <v/>
          </cell>
        </row>
        <row r="5968">
          <cell r="AR5968" t="str">
            <v/>
          </cell>
        </row>
        <row r="5969">
          <cell r="AR5969" t="str">
            <v/>
          </cell>
        </row>
        <row r="5970">
          <cell r="AR5970" t="str">
            <v/>
          </cell>
        </row>
        <row r="5971">
          <cell r="AR5971" t="str">
            <v/>
          </cell>
        </row>
        <row r="5972">
          <cell r="AR5972" t="str">
            <v/>
          </cell>
        </row>
        <row r="5973">
          <cell r="AR5973" t="str">
            <v/>
          </cell>
        </row>
        <row r="5974">
          <cell r="AR5974" t="str">
            <v/>
          </cell>
        </row>
        <row r="5975">
          <cell r="AR5975" t="str">
            <v/>
          </cell>
        </row>
        <row r="5976">
          <cell r="AR5976" t="str">
            <v/>
          </cell>
        </row>
        <row r="5977">
          <cell r="AR5977" t="str">
            <v/>
          </cell>
        </row>
        <row r="5978">
          <cell r="AR5978" t="str">
            <v/>
          </cell>
        </row>
        <row r="5979">
          <cell r="AR5979" t="str">
            <v/>
          </cell>
        </row>
        <row r="5980">
          <cell r="AR5980" t="str">
            <v/>
          </cell>
        </row>
        <row r="5981">
          <cell r="AR5981" t="str">
            <v/>
          </cell>
        </row>
        <row r="5982">
          <cell r="AR5982" t="str">
            <v/>
          </cell>
        </row>
        <row r="5983">
          <cell r="AR5983" t="str">
            <v/>
          </cell>
        </row>
        <row r="5984">
          <cell r="AR5984" t="str">
            <v/>
          </cell>
        </row>
        <row r="5985">
          <cell r="AR5985" t="str">
            <v/>
          </cell>
        </row>
        <row r="5986">
          <cell r="AR5986" t="str">
            <v/>
          </cell>
        </row>
        <row r="5987">
          <cell r="AR5987" t="str">
            <v/>
          </cell>
        </row>
        <row r="5988">
          <cell r="AR5988" t="str">
            <v/>
          </cell>
        </row>
        <row r="5989">
          <cell r="AR5989" t="str">
            <v/>
          </cell>
        </row>
        <row r="5990">
          <cell r="AR5990" t="str">
            <v/>
          </cell>
        </row>
        <row r="5991">
          <cell r="AR5991" t="str">
            <v/>
          </cell>
        </row>
        <row r="5992">
          <cell r="AR5992" t="str">
            <v/>
          </cell>
        </row>
        <row r="5993">
          <cell r="AR5993" t="str">
            <v/>
          </cell>
        </row>
        <row r="5994">
          <cell r="AR5994" t="str">
            <v/>
          </cell>
        </row>
        <row r="5995">
          <cell r="AR5995" t="str">
            <v/>
          </cell>
        </row>
        <row r="5996">
          <cell r="AR5996" t="str">
            <v/>
          </cell>
        </row>
        <row r="5997">
          <cell r="AR5997" t="str">
            <v/>
          </cell>
        </row>
        <row r="5998">
          <cell r="AR5998" t="str">
            <v/>
          </cell>
        </row>
        <row r="5999">
          <cell r="AR5999" t="str">
            <v/>
          </cell>
        </row>
        <row r="6000">
          <cell r="AR6000" t="str">
            <v/>
          </cell>
        </row>
        <row r="6001">
          <cell r="AR6001" t="str">
            <v/>
          </cell>
        </row>
        <row r="6002">
          <cell r="AR6002" t="str">
            <v/>
          </cell>
        </row>
        <row r="6003">
          <cell r="AR6003" t="str">
            <v/>
          </cell>
        </row>
        <row r="6004">
          <cell r="AR6004" t="str">
            <v/>
          </cell>
        </row>
        <row r="6005">
          <cell r="AR6005" t="str">
            <v/>
          </cell>
        </row>
        <row r="6006">
          <cell r="AR6006" t="str">
            <v/>
          </cell>
        </row>
        <row r="6007">
          <cell r="AR6007" t="str">
            <v/>
          </cell>
        </row>
        <row r="6008">
          <cell r="AR6008" t="str">
            <v/>
          </cell>
        </row>
        <row r="6009">
          <cell r="AR6009" t="str">
            <v/>
          </cell>
        </row>
        <row r="6010">
          <cell r="AR6010" t="str">
            <v/>
          </cell>
        </row>
        <row r="6011">
          <cell r="AR6011" t="str">
            <v/>
          </cell>
        </row>
        <row r="6012">
          <cell r="AR6012" t="str">
            <v/>
          </cell>
        </row>
        <row r="6013">
          <cell r="AR6013" t="str">
            <v/>
          </cell>
        </row>
        <row r="6014">
          <cell r="AR6014" t="str">
            <v/>
          </cell>
        </row>
        <row r="6015">
          <cell r="AR6015" t="str">
            <v/>
          </cell>
        </row>
        <row r="6016">
          <cell r="AR6016" t="str">
            <v/>
          </cell>
        </row>
        <row r="6017">
          <cell r="AR6017" t="str">
            <v/>
          </cell>
        </row>
        <row r="6018">
          <cell r="AR6018" t="str">
            <v/>
          </cell>
        </row>
        <row r="6019">
          <cell r="AR6019" t="str">
            <v/>
          </cell>
        </row>
        <row r="6020">
          <cell r="AR6020" t="str">
            <v/>
          </cell>
        </row>
        <row r="6021">
          <cell r="AR6021" t="str">
            <v/>
          </cell>
        </row>
        <row r="6022">
          <cell r="AR6022" t="str">
            <v/>
          </cell>
        </row>
        <row r="6023">
          <cell r="AR6023" t="str">
            <v/>
          </cell>
        </row>
        <row r="6024">
          <cell r="AR6024" t="str">
            <v/>
          </cell>
        </row>
        <row r="6025">
          <cell r="AR6025" t="str">
            <v/>
          </cell>
        </row>
        <row r="6026">
          <cell r="AR6026" t="str">
            <v/>
          </cell>
        </row>
        <row r="6027">
          <cell r="AR6027" t="str">
            <v/>
          </cell>
        </row>
        <row r="6028">
          <cell r="AR6028" t="str">
            <v/>
          </cell>
        </row>
        <row r="6029">
          <cell r="AR6029" t="str">
            <v/>
          </cell>
        </row>
        <row r="6030">
          <cell r="AR6030" t="str">
            <v/>
          </cell>
        </row>
        <row r="6031">
          <cell r="AR6031" t="str">
            <v/>
          </cell>
        </row>
        <row r="6032">
          <cell r="AR6032" t="str">
            <v/>
          </cell>
        </row>
        <row r="6033">
          <cell r="AR6033" t="str">
            <v/>
          </cell>
        </row>
        <row r="6034">
          <cell r="AR6034" t="str">
            <v/>
          </cell>
        </row>
        <row r="6035">
          <cell r="AR6035" t="str">
            <v/>
          </cell>
        </row>
        <row r="6036">
          <cell r="AR6036" t="str">
            <v/>
          </cell>
        </row>
        <row r="6037">
          <cell r="AR6037" t="str">
            <v/>
          </cell>
        </row>
        <row r="6038">
          <cell r="AR6038" t="str">
            <v/>
          </cell>
        </row>
        <row r="6039">
          <cell r="AR6039" t="str">
            <v/>
          </cell>
        </row>
        <row r="6040">
          <cell r="AR6040" t="str">
            <v/>
          </cell>
        </row>
        <row r="6041">
          <cell r="AR6041" t="str">
            <v/>
          </cell>
        </row>
        <row r="6042">
          <cell r="AR6042" t="str">
            <v/>
          </cell>
        </row>
        <row r="6043">
          <cell r="AR6043" t="str">
            <v/>
          </cell>
        </row>
        <row r="6044">
          <cell r="AR6044" t="str">
            <v/>
          </cell>
        </row>
        <row r="6045">
          <cell r="AR6045" t="str">
            <v/>
          </cell>
        </row>
        <row r="6046">
          <cell r="AR6046" t="str">
            <v/>
          </cell>
        </row>
        <row r="6047">
          <cell r="AR6047" t="str">
            <v/>
          </cell>
        </row>
        <row r="6048">
          <cell r="AR6048" t="str">
            <v/>
          </cell>
        </row>
        <row r="6049">
          <cell r="AR6049" t="str">
            <v/>
          </cell>
        </row>
        <row r="6050">
          <cell r="AR6050" t="str">
            <v/>
          </cell>
        </row>
        <row r="6051">
          <cell r="AR6051" t="str">
            <v/>
          </cell>
        </row>
        <row r="6052">
          <cell r="AR6052" t="str">
            <v/>
          </cell>
        </row>
        <row r="6053">
          <cell r="AR6053" t="str">
            <v/>
          </cell>
        </row>
        <row r="6054">
          <cell r="AR6054" t="str">
            <v/>
          </cell>
        </row>
        <row r="6055">
          <cell r="AR6055" t="str">
            <v/>
          </cell>
        </row>
        <row r="6056">
          <cell r="AR6056" t="str">
            <v/>
          </cell>
        </row>
        <row r="6057">
          <cell r="AR6057" t="str">
            <v/>
          </cell>
        </row>
        <row r="6058">
          <cell r="AR6058" t="str">
            <v/>
          </cell>
        </row>
        <row r="6059">
          <cell r="AR6059" t="str">
            <v/>
          </cell>
        </row>
        <row r="6060">
          <cell r="AR6060" t="str">
            <v/>
          </cell>
        </row>
        <row r="6061">
          <cell r="AR6061" t="str">
            <v/>
          </cell>
        </row>
        <row r="6062">
          <cell r="AR6062" t="str">
            <v/>
          </cell>
        </row>
        <row r="6063">
          <cell r="AR6063" t="str">
            <v/>
          </cell>
        </row>
        <row r="6064">
          <cell r="AR6064" t="str">
            <v/>
          </cell>
        </row>
        <row r="6065">
          <cell r="AR6065" t="str">
            <v/>
          </cell>
        </row>
        <row r="6066">
          <cell r="AR6066" t="str">
            <v/>
          </cell>
        </row>
        <row r="6067">
          <cell r="AR6067" t="str">
            <v/>
          </cell>
        </row>
        <row r="6068">
          <cell r="AR6068" t="str">
            <v/>
          </cell>
        </row>
        <row r="6069">
          <cell r="AR6069" t="str">
            <v/>
          </cell>
        </row>
        <row r="6070">
          <cell r="AR6070" t="str">
            <v/>
          </cell>
        </row>
        <row r="6071">
          <cell r="AR6071" t="str">
            <v/>
          </cell>
        </row>
        <row r="6072">
          <cell r="AR6072" t="str">
            <v/>
          </cell>
        </row>
        <row r="6073">
          <cell r="AR6073" t="str">
            <v/>
          </cell>
        </row>
        <row r="6074">
          <cell r="AR6074" t="str">
            <v/>
          </cell>
        </row>
        <row r="6075">
          <cell r="AR6075" t="str">
            <v/>
          </cell>
        </row>
        <row r="6076">
          <cell r="AR6076" t="str">
            <v/>
          </cell>
        </row>
        <row r="6077">
          <cell r="AR6077" t="str">
            <v/>
          </cell>
        </row>
        <row r="6078">
          <cell r="AR6078" t="str">
            <v/>
          </cell>
        </row>
        <row r="6079">
          <cell r="AR6079" t="str">
            <v/>
          </cell>
        </row>
        <row r="6080">
          <cell r="AR6080" t="str">
            <v/>
          </cell>
        </row>
        <row r="6081">
          <cell r="AR6081" t="str">
            <v/>
          </cell>
        </row>
        <row r="6082">
          <cell r="AR6082" t="str">
            <v/>
          </cell>
        </row>
        <row r="6083">
          <cell r="AR6083" t="str">
            <v/>
          </cell>
        </row>
        <row r="6084">
          <cell r="AR6084" t="str">
            <v/>
          </cell>
        </row>
        <row r="6085">
          <cell r="AR6085" t="str">
            <v/>
          </cell>
        </row>
        <row r="6086">
          <cell r="AR6086" t="str">
            <v/>
          </cell>
        </row>
        <row r="6087">
          <cell r="AR6087" t="str">
            <v/>
          </cell>
        </row>
        <row r="6088">
          <cell r="AR6088" t="str">
            <v/>
          </cell>
        </row>
        <row r="6089">
          <cell r="AR6089" t="str">
            <v/>
          </cell>
        </row>
        <row r="6090">
          <cell r="AR6090" t="str">
            <v/>
          </cell>
        </row>
        <row r="6091">
          <cell r="AR6091" t="str">
            <v/>
          </cell>
        </row>
        <row r="6092">
          <cell r="AR6092" t="str">
            <v/>
          </cell>
        </row>
        <row r="6093">
          <cell r="AR6093" t="str">
            <v/>
          </cell>
        </row>
        <row r="6094">
          <cell r="AR6094" t="str">
            <v/>
          </cell>
        </row>
        <row r="6095">
          <cell r="AR6095" t="str">
            <v/>
          </cell>
        </row>
        <row r="6096">
          <cell r="AR6096" t="str">
            <v/>
          </cell>
        </row>
        <row r="6097">
          <cell r="AR6097" t="str">
            <v/>
          </cell>
        </row>
        <row r="6098">
          <cell r="AR6098" t="str">
            <v/>
          </cell>
        </row>
        <row r="6099">
          <cell r="AR6099" t="str">
            <v/>
          </cell>
        </row>
        <row r="6100">
          <cell r="AR6100" t="str">
            <v/>
          </cell>
        </row>
        <row r="6101">
          <cell r="AR6101" t="str">
            <v/>
          </cell>
        </row>
        <row r="6102">
          <cell r="AR6102" t="str">
            <v/>
          </cell>
        </row>
        <row r="6103">
          <cell r="AR6103" t="str">
            <v/>
          </cell>
        </row>
        <row r="6104">
          <cell r="AR6104" t="str">
            <v/>
          </cell>
        </row>
        <row r="6105">
          <cell r="AR6105" t="str">
            <v/>
          </cell>
        </row>
        <row r="6106">
          <cell r="AR6106" t="str">
            <v/>
          </cell>
        </row>
        <row r="6107">
          <cell r="AR6107" t="str">
            <v/>
          </cell>
        </row>
        <row r="6108">
          <cell r="AR6108" t="str">
            <v/>
          </cell>
        </row>
        <row r="6109">
          <cell r="AR6109" t="str">
            <v/>
          </cell>
        </row>
        <row r="6110">
          <cell r="AR6110" t="str">
            <v/>
          </cell>
        </row>
        <row r="6111">
          <cell r="AR6111" t="str">
            <v/>
          </cell>
        </row>
        <row r="6112">
          <cell r="AR6112" t="str">
            <v/>
          </cell>
        </row>
        <row r="6113">
          <cell r="AR6113" t="str">
            <v/>
          </cell>
        </row>
        <row r="6114">
          <cell r="AR6114" t="str">
            <v/>
          </cell>
        </row>
        <row r="6115">
          <cell r="AR6115" t="str">
            <v/>
          </cell>
        </row>
        <row r="6116">
          <cell r="AR6116" t="str">
            <v/>
          </cell>
        </row>
        <row r="6117">
          <cell r="AR6117" t="str">
            <v/>
          </cell>
        </row>
        <row r="6118">
          <cell r="AR6118" t="str">
            <v/>
          </cell>
        </row>
        <row r="6119">
          <cell r="AR6119" t="str">
            <v/>
          </cell>
        </row>
        <row r="6120">
          <cell r="AR6120" t="str">
            <v/>
          </cell>
        </row>
        <row r="6121">
          <cell r="AR6121" t="str">
            <v/>
          </cell>
        </row>
        <row r="6122">
          <cell r="AR6122" t="str">
            <v/>
          </cell>
        </row>
        <row r="6123">
          <cell r="AR6123" t="str">
            <v/>
          </cell>
        </row>
        <row r="6124">
          <cell r="AR6124" t="str">
            <v/>
          </cell>
        </row>
        <row r="6125">
          <cell r="AR6125" t="str">
            <v/>
          </cell>
        </row>
        <row r="6126">
          <cell r="AR6126" t="str">
            <v/>
          </cell>
        </row>
        <row r="6127">
          <cell r="AR6127" t="str">
            <v/>
          </cell>
        </row>
        <row r="6128">
          <cell r="AR6128" t="str">
            <v/>
          </cell>
        </row>
        <row r="6129">
          <cell r="AR6129" t="str">
            <v/>
          </cell>
        </row>
        <row r="6130">
          <cell r="AR6130" t="str">
            <v/>
          </cell>
        </row>
        <row r="6131">
          <cell r="AR6131" t="str">
            <v/>
          </cell>
        </row>
        <row r="6132">
          <cell r="AR6132" t="str">
            <v/>
          </cell>
        </row>
        <row r="6133">
          <cell r="AR6133" t="str">
            <v/>
          </cell>
        </row>
        <row r="6134">
          <cell r="AR6134" t="str">
            <v/>
          </cell>
        </row>
        <row r="6135">
          <cell r="AR6135" t="str">
            <v/>
          </cell>
        </row>
        <row r="6136">
          <cell r="AR6136" t="str">
            <v/>
          </cell>
        </row>
        <row r="6137">
          <cell r="AR6137" t="str">
            <v/>
          </cell>
        </row>
        <row r="6138">
          <cell r="AR6138" t="str">
            <v/>
          </cell>
        </row>
        <row r="6139">
          <cell r="AR6139" t="str">
            <v/>
          </cell>
        </row>
        <row r="6140">
          <cell r="AR6140" t="str">
            <v/>
          </cell>
        </row>
        <row r="6141">
          <cell r="AR6141" t="str">
            <v/>
          </cell>
        </row>
        <row r="6142">
          <cell r="AR6142" t="str">
            <v/>
          </cell>
        </row>
        <row r="6143">
          <cell r="AR6143" t="str">
            <v/>
          </cell>
        </row>
        <row r="6144">
          <cell r="AR6144" t="str">
            <v/>
          </cell>
        </row>
        <row r="6145">
          <cell r="AR6145" t="str">
            <v/>
          </cell>
        </row>
        <row r="6146">
          <cell r="AR6146" t="str">
            <v/>
          </cell>
        </row>
        <row r="6147">
          <cell r="AR6147" t="str">
            <v/>
          </cell>
        </row>
        <row r="6148">
          <cell r="AR6148" t="str">
            <v/>
          </cell>
        </row>
        <row r="6149">
          <cell r="AR6149" t="str">
            <v/>
          </cell>
        </row>
        <row r="6150">
          <cell r="AR6150" t="str">
            <v/>
          </cell>
        </row>
        <row r="6151">
          <cell r="AR6151" t="str">
            <v/>
          </cell>
        </row>
        <row r="6152">
          <cell r="AR6152" t="str">
            <v/>
          </cell>
        </row>
        <row r="6153">
          <cell r="AR6153" t="str">
            <v/>
          </cell>
        </row>
        <row r="6154">
          <cell r="AR6154" t="str">
            <v/>
          </cell>
        </row>
        <row r="6155">
          <cell r="AR6155" t="str">
            <v/>
          </cell>
        </row>
        <row r="6156">
          <cell r="AR6156" t="str">
            <v/>
          </cell>
        </row>
        <row r="6157">
          <cell r="AR6157" t="str">
            <v/>
          </cell>
        </row>
        <row r="6158">
          <cell r="AR6158" t="str">
            <v/>
          </cell>
        </row>
        <row r="6159">
          <cell r="AR6159" t="str">
            <v/>
          </cell>
        </row>
        <row r="6160">
          <cell r="AR6160" t="str">
            <v/>
          </cell>
        </row>
        <row r="6161">
          <cell r="AR6161" t="str">
            <v/>
          </cell>
        </row>
        <row r="6162">
          <cell r="AR6162" t="str">
            <v/>
          </cell>
        </row>
        <row r="6163">
          <cell r="AR6163" t="str">
            <v/>
          </cell>
        </row>
        <row r="6164">
          <cell r="AR6164" t="str">
            <v/>
          </cell>
        </row>
        <row r="6165">
          <cell r="AR6165" t="str">
            <v/>
          </cell>
        </row>
        <row r="6166">
          <cell r="AR6166" t="str">
            <v/>
          </cell>
        </row>
        <row r="6167">
          <cell r="AR6167" t="str">
            <v/>
          </cell>
        </row>
        <row r="6168">
          <cell r="AR6168" t="str">
            <v/>
          </cell>
        </row>
        <row r="6169">
          <cell r="AR6169" t="str">
            <v/>
          </cell>
        </row>
        <row r="6170">
          <cell r="AR6170" t="str">
            <v/>
          </cell>
        </row>
        <row r="6171">
          <cell r="AR6171" t="str">
            <v/>
          </cell>
        </row>
        <row r="6172">
          <cell r="AR6172" t="str">
            <v/>
          </cell>
        </row>
        <row r="6173">
          <cell r="AR6173" t="str">
            <v/>
          </cell>
        </row>
        <row r="6174">
          <cell r="AR6174" t="str">
            <v/>
          </cell>
        </row>
        <row r="6175">
          <cell r="AR6175" t="str">
            <v/>
          </cell>
        </row>
        <row r="6176">
          <cell r="AR6176" t="str">
            <v/>
          </cell>
        </row>
        <row r="6177">
          <cell r="AR6177" t="str">
            <v/>
          </cell>
        </row>
        <row r="6178">
          <cell r="AR6178" t="str">
            <v/>
          </cell>
        </row>
        <row r="6179">
          <cell r="AR6179" t="str">
            <v/>
          </cell>
        </row>
        <row r="6180">
          <cell r="AR6180" t="str">
            <v/>
          </cell>
        </row>
        <row r="6181">
          <cell r="AR6181" t="str">
            <v/>
          </cell>
        </row>
        <row r="6182">
          <cell r="AR6182" t="str">
            <v/>
          </cell>
        </row>
        <row r="6183">
          <cell r="AR6183" t="str">
            <v/>
          </cell>
        </row>
        <row r="6184">
          <cell r="AR6184" t="str">
            <v/>
          </cell>
        </row>
        <row r="6185">
          <cell r="AR6185" t="str">
            <v/>
          </cell>
        </row>
        <row r="6186">
          <cell r="AR6186" t="str">
            <v/>
          </cell>
        </row>
        <row r="6187">
          <cell r="AR6187" t="str">
            <v/>
          </cell>
        </row>
        <row r="6188">
          <cell r="AR6188" t="str">
            <v/>
          </cell>
        </row>
        <row r="6189">
          <cell r="AR6189" t="str">
            <v/>
          </cell>
        </row>
        <row r="6190">
          <cell r="AR6190" t="str">
            <v/>
          </cell>
        </row>
        <row r="6191">
          <cell r="AR6191" t="str">
            <v/>
          </cell>
        </row>
        <row r="6192">
          <cell r="AR6192" t="str">
            <v/>
          </cell>
        </row>
        <row r="6193">
          <cell r="AR6193" t="str">
            <v/>
          </cell>
        </row>
        <row r="6194">
          <cell r="AR6194" t="str">
            <v/>
          </cell>
        </row>
        <row r="6195">
          <cell r="AR6195" t="str">
            <v/>
          </cell>
        </row>
        <row r="6196">
          <cell r="AR6196" t="str">
            <v/>
          </cell>
        </row>
        <row r="6197">
          <cell r="AR6197" t="str">
            <v/>
          </cell>
        </row>
        <row r="6198">
          <cell r="AR6198" t="str">
            <v/>
          </cell>
        </row>
        <row r="6199">
          <cell r="AR6199" t="str">
            <v/>
          </cell>
        </row>
        <row r="6200">
          <cell r="AR6200" t="str">
            <v/>
          </cell>
        </row>
        <row r="6201">
          <cell r="AR6201" t="str">
            <v/>
          </cell>
        </row>
        <row r="6202">
          <cell r="AR6202" t="str">
            <v/>
          </cell>
        </row>
        <row r="6203">
          <cell r="AR6203" t="str">
            <v/>
          </cell>
        </row>
        <row r="6204">
          <cell r="AR6204" t="str">
            <v/>
          </cell>
        </row>
        <row r="6205">
          <cell r="AR6205" t="str">
            <v/>
          </cell>
        </row>
        <row r="6206">
          <cell r="AR6206" t="str">
            <v/>
          </cell>
        </row>
        <row r="6207">
          <cell r="AR6207" t="str">
            <v/>
          </cell>
        </row>
        <row r="6208">
          <cell r="AR6208" t="str">
            <v/>
          </cell>
        </row>
        <row r="6209">
          <cell r="AR6209" t="str">
            <v/>
          </cell>
        </row>
        <row r="6210">
          <cell r="AR6210" t="str">
            <v/>
          </cell>
        </row>
        <row r="6211">
          <cell r="AR6211" t="str">
            <v/>
          </cell>
        </row>
        <row r="6212">
          <cell r="AR6212" t="str">
            <v/>
          </cell>
        </row>
        <row r="6213">
          <cell r="AR6213" t="str">
            <v/>
          </cell>
        </row>
        <row r="6214">
          <cell r="AR6214" t="str">
            <v/>
          </cell>
        </row>
        <row r="6215">
          <cell r="AR6215" t="str">
            <v/>
          </cell>
        </row>
        <row r="6216">
          <cell r="AR6216" t="str">
            <v/>
          </cell>
        </row>
        <row r="6217">
          <cell r="AR6217" t="str">
            <v/>
          </cell>
        </row>
        <row r="6218">
          <cell r="AR6218" t="str">
            <v/>
          </cell>
        </row>
        <row r="6219">
          <cell r="AR6219" t="str">
            <v/>
          </cell>
        </row>
        <row r="6220">
          <cell r="AR6220" t="str">
            <v/>
          </cell>
        </row>
        <row r="6221">
          <cell r="AR6221" t="str">
            <v/>
          </cell>
        </row>
        <row r="6222">
          <cell r="AR6222" t="str">
            <v/>
          </cell>
        </row>
        <row r="6223">
          <cell r="AR6223" t="str">
            <v/>
          </cell>
        </row>
        <row r="6224">
          <cell r="AR6224" t="str">
            <v/>
          </cell>
        </row>
        <row r="6225">
          <cell r="AR6225" t="str">
            <v/>
          </cell>
        </row>
        <row r="6226">
          <cell r="AR6226" t="str">
            <v/>
          </cell>
        </row>
        <row r="6227">
          <cell r="AR6227" t="str">
            <v/>
          </cell>
        </row>
        <row r="6228">
          <cell r="AR6228" t="str">
            <v/>
          </cell>
        </row>
        <row r="6229">
          <cell r="AR6229" t="str">
            <v/>
          </cell>
        </row>
        <row r="6230">
          <cell r="AR6230" t="str">
            <v/>
          </cell>
        </row>
        <row r="6231">
          <cell r="AR6231" t="str">
            <v/>
          </cell>
        </row>
        <row r="6232">
          <cell r="AR6232" t="str">
            <v/>
          </cell>
        </row>
        <row r="6233">
          <cell r="AR6233" t="str">
            <v/>
          </cell>
        </row>
        <row r="6234">
          <cell r="AR6234" t="str">
            <v/>
          </cell>
        </row>
        <row r="6235">
          <cell r="AR6235" t="str">
            <v/>
          </cell>
        </row>
        <row r="6236">
          <cell r="AR6236" t="str">
            <v/>
          </cell>
        </row>
        <row r="6237">
          <cell r="AR6237" t="str">
            <v/>
          </cell>
        </row>
        <row r="6238">
          <cell r="AR6238" t="str">
            <v/>
          </cell>
        </row>
        <row r="6239">
          <cell r="AR6239" t="str">
            <v/>
          </cell>
        </row>
        <row r="6240">
          <cell r="AR6240" t="str">
            <v/>
          </cell>
        </row>
        <row r="6241">
          <cell r="AR6241" t="str">
            <v/>
          </cell>
        </row>
        <row r="6242">
          <cell r="AR6242" t="str">
            <v/>
          </cell>
        </row>
        <row r="6243">
          <cell r="AR6243" t="str">
            <v/>
          </cell>
        </row>
        <row r="6244">
          <cell r="AR6244" t="str">
            <v/>
          </cell>
        </row>
        <row r="6245">
          <cell r="AR6245" t="str">
            <v/>
          </cell>
        </row>
        <row r="6246">
          <cell r="AR6246" t="str">
            <v/>
          </cell>
        </row>
        <row r="6247">
          <cell r="AR6247" t="str">
            <v/>
          </cell>
        </row>
        <row r="6248">
          <cell r="AR6248" t="str">
            <v/>
          </cell>
        </row>
        <row r="6249">
          <cell r="AR6249" t="str">
            <v/>
          </cell>
        </row>
        <row r="6250">
          <cell r="AR6250" t="str">
            <v/>
          </cell>
        </row>
        <row r="6251">
          <cell r="AR6251" t="str">
            <v/>
          </cell>
        </row>
        <row r="6252">
          <cell r="AR6252" t="str">
            <v/>
          </cell>
        </row>
        <row r="6253">
          <cell r="AR6253" t="str">
            <v/>
          </cell>
        </row>
        <row r="6254">
          <cell r="AR6254" t="str">
            <v/>
          </cell>
        </row>
        <row r="6255">
          <cell r="AR6255" t="str">
            <v/>
          </cell>
        </row>
        <row r="6256">
          <cell r="AR6256" t="str">
            <v/>
          </cell>
        </row>
        <row r="6257">
          <cell r="AR6257" t="str">
            <v/>
          </cell>
        </row>
        <row r="6258">
          <cell r="AR6258" t="str">
            <v/>
          </cell>
        </row>
        <row r="6259">
          <cell r="AR6259" t="str">
            <v/>
          </cell>
        </row>
        <row r="6260">
          <cell r="AR6260" t="str">
            <v/>
          </cell>
        </row>
        <row r="6261">
          <cell r="AR6261" t="str">
            <v/>
          </cell>
        </row>
        <row r="6262">
          <cell r="AR6262" t="str">
            <v/>
          </cell>
        </row>
        <row r="6263">
          <cell r="AR6263" t="str">
            <v/>
          </cell>
        </row>
        <row r="6264">
          <cell r="AR6264" t="str">
            <v/>
          </cell>
        </row>
        <row r="6265">
          <cell r="AR6265" t="str">
            <v/>
          </cell>
        </row>
        <row r="6266">
          <cell r="AR6266" t="str">
            <v/>
          </cell>
        </row>
        <row r="6267">
          <cell r="AR6267" t="str">
            <v/>
          </cell>
        </row>
        <row r="6268">
          <cell r="AR6268" t="str">
            <v/>
          </cell>
        </row>
        <row r="6269">
          <cell r="AR6269" t="str">
            <v/>
          </cell>
        </row>
        <row r="6270">
          <cell r="AR6270" t="str">
            <v/>
          </cell>
        </row>
        <row r="6271">
          <cell r="AR6271" t="str">
            <v/>
          </cell>
        </row>
        <row r="6272">
          <cell r="AR6272" t="str">
            <v/>
          </cell>
        </row>
        <row r="6273">
          <cell r="AR6273" t="str">
            <v/>
          </cell>
        </row>
        <row r="6274">
          <cell r="AR6274" t="str">
            <v/>
          </cell>
        </row>
        <row r="6275">
          <cell r="AR6275" t="str">
            <v/>
          </cell>
        </row>
        <row r="6276">
          <cell r="AR6276" t="str">
            <v/>
          </cell>
        </row>
        <row r="6277">
          <cell r="AR6277" t="str">
            <v/>
          </cell>
        </row>
        <row r="6278">
          <cell r="AR6278" t="str">
            <v/>
          </cell>
        </row>
        <row r="6279">
          <cell r="AR6279" t="str">
            <v/>
          </cell>
        </row>
        <row r="6280">
          <cell r="AR6280" t="str">
            <v/>
          </cell>
        </row>
        <row r="6281">
          <cell r="AR6281" t="str">
            <v/>
          </cell>
        </row>
        <row r="6282">
          <cell r="AR6282" t="str">
            <v/>
          </cell>
        </row>
        <row r="6283">
          <cell r="AR6283" t="str">
            <v/>
          </cell>
        </row>
        <row r="6284">
          <cell r="AR6284" t="str">
            <v/>
          </cell>
        </row>
        <row r="6285">
          <cell r="AR6285" t="str">
            <v/>
          </cell>
        </row>
        <row r="6286">
          <cell r="AR6286" t="str">
            <v/>
          </cell>
        </row>
        <row r="6287">
          <cell r="AR6287" t="str">
            <v/>
          </cell>
        </row>
        <row r="6288">
          <cell r="AR6288" t="str">
            <v/>
          </cell>
        </row>
        <row r="6289">
          <cell r="AR6289" t="str">
            <v/>
          </cell>
        </row>
        <row r="6290">
          <cell r="AR6290" t="str">
            <v/>
          </cell>
        </row>
        <row r="6291">
          <cell r="AR6291" t="str">
            <v/>
          </cell>
        </row>
        <row r="6292">
          <cell r="AR6292" t="str">
            <v/>
          </cell>
        </row>
        <row r="6293">
          <cell r="AR6293" t="str">
            <v/>
          </cell>
        </row>
        <row r="6294">
          <cell r="AR6294" t="str">
            <v/>
          </cell>
        </row>
        <row r="6295">
          <cell r="AR6295" t="str">
            <v/>
          </cell>
        </row>
        <row r="6296">
          <cell r="AR6296" t="str">
            <v/>
          </cell>
        </row>
        <row r="6297">
          <cell r="AR6297" t="str">
            <v/>
          </cell>
        </row>
        <row r="6298">
          <cell r="AR6298" t="str">
            <v/>
          </cell>
        </row>
        <row r="6299">
          <cell r="AR6299" t="str">
            <v/>
          </cell>
        </row>
        <row r="6300">
          <cell r="AR6300" t="str">
            <v/>
          </cell>
        </row>
        <row r="6301">
          <cell r="AR6301" t="str">
            <v/>
          </cell>
        </row>
        <row r="6302">
          <cell r="AR6302" t="str">
            <v/>
          </cell>
        </row>
        <row r="6303">
          <cell r="AR6303" t="str">
            <v/>
          </cell>
        </row>
        <row r="6304">
          <cell r="AR6304" t="str">
            <v/>
          </cell>
        </row>
        <row r="6305">
          <cell r="AR6305" t="str">
            <v/>
          </cell>
        </row>
        <row r="6306">
          <cell r="AR6306" t="str">
            <v/>
          </cell>
        </row>
        <row r="6307">
          <cell r="AR6307" t="str">
            <v/>
          </cell>
        </row>
        <row r="6308">
          <cell r="AR6308" t="str">
            <v/>
          </cell>
        </row>
        <row r="6309">
          <cell r="AR6309" t="str">
            <v/>
          </cell>
        </row>
        <row r="6310">
          <cell r="AR6310" t="str">
            <v/>
          </cell>
        </row>
        <row r="6311">
          <cell r="AR6311" t="str">
            <v/>
          </cell>
        </row>
        <row r="6312">
          <cell r="AR6312" t="str">
            <v/>
          </cell>
        </row>
        <row r="6313">
          <cell r="AR6313" t="str">
            <v/>
          </cell>
        </row>
        <row r="6314">
          <cell r="AR6314" t="str">
            <v/>
          </cell>
        </row>
        <row r="6315">
          <cell r="AR6315" t="str">
            <v/>
          </cell>
        </row>
        <row r="6316">
          <cell r="AR6316" t="str">
            <v/>
          </cell>
        </row>
        <row r="6317">
          <cell r="AR6317" t="str">
            <v/>
          </cell>
        </row>
        <row r="6318">
          <cell r="AR6318" t="str">
            <v/>
          </cell>
        </row>
        <row r="6319">
          <cell r="AR6319" t="str">
            <v/>
          </cell>
        </row>
        <row r="6320">
          <cell r="AR6320" t="str">
            <v/>
          </cell>
        </row>
        <row r="6321">
          <cell r="AR6321" t="str">
            <v/>
          </cell>
        </row>
        <row r="6322">
          <cell r="AR6322" t="str">
            <v/>
          </cell>
        </row>
        <row r="6323">
          <cell r="AR6323" t="str">
            <v/>
          </cell>
        </row>
        <row r="6324">
          <cell r="AR6324" t="str">
            <v/>
          </cell>
        </row>
        <row r="6325">
          <cell r="AR6325" t="str">
            <v/>
          </cell>
        </row>
        <row r="6326">
          <cell r="AR6326" t="str">
            <v/>
          </cell>
        </row>
        <row r="6327">
          <cell r="AR6327" t="str">
            <v/>
          </cell>
        </row>
        <row r="6328">
          <cell r="AR6328" t="str">
            <v/>
          </cell>
        </row>
        <row r="6329">
          <cell r="AR6329" t="str">
            <v/>
          </cell>
        </row>
        <row r="6330">
          <cell r="AR6330" t="str">
            <v/>
          </cell>
        </row>
        <row r="6331">
          <cell r="AR6331" t="str">
            <v/>
          </cell>
        </row>
        <row r="6332">
          <cell r="AR6332" t="str">
            <v/>
          </cell>
        </row>
        <row r="6333">
          <cell r="AR6333" t="str">
            <v/>
          </cell>
        </row>
        <row r="6334">
          <cell r="AR6334" t="str">
            <v/>
          </cell>
        </row>
        <row r="6335">
          <cell r="AR6335" t="str">
            <v/>
          </cell>
        </row>
        <row r="6336">
          <cell r="AR6336" t="str">
            <v/>
          </cell>
        </row>
        <row r="6337">
          <cell r="AR6337" t="str">
            <v/>
          </cell>
        </row>
        <row r="6338">
          <cell r="AR6338" t="str">
            <v/>
          </cell>
        </row>
        <row r="6339">
          <cell r="AR6339" t="str">
            <v/>
          </cell>
        </row>
        <row r="6340">
          <cell r="AR6340" t="str">
            <v/>
          </cell>
        </row>
        <row r="6341">
          <cell r="AR6341" t="str">
            <v/>
          </cell>
        </row>
        <row r="6342">
          <cell r="AR6342" t="str">
            <v/>
          </cell>
        </row>
        <row r="6343">
          <cell r="AR6343" t="str">
            <v/>
          </cell>
        </row>
        <row r="6344">
          <cell r="AR6344" t="str">
            <v/>
          </cell>
        </row>
        <row r="6345">
          <cell r="AR6345" t="str">
            <v/>
          </cell>
        </row>
        <row r="6346">
          <cell r="AR6346" t="str">
            <v/>
          </cell>
        </row>
        <row r="6347">
          <cell r="AR6347" t="str">
            <v/>
          </cell>
        </row>
        <row r="6348">
          <cell r="AR6348" t="str">
            <v/>
          </cell>
        </row>
        <row r="6349">
          <cell r="AR6349" t="str">
            <v/>
          </cell>
        </row>
        <row r="6350">
          <cell r="AR6350" t="str">
            <v/>
          </cell>
        </row>
        <row r="6351">
          <cell r="AR6351" t="str">
            <v/>
          </cell>
        </row>
        <row r="6352">
          <cell r="AR6352" t="str">
            <v/>
          </cell>
        </row>
        <row r="6353">
          <cell r="AR6353" t="str">
            <v/>
          </cell>
        </row>
        <row r="6354">
          <cell r="AR6354" t="str">
            <v/>
          </cell>
        </row>
        <row r="6355">
          <cell r="AR6355" t="str">
            <v/>
          </cell>
        </row>
        <row r="6356">
          <cell r="AR6356" t="str">
            <v/>
          </cell>
        </row>
        <row r="6357">
          <cell r="AR6357" t="str">
            <v/>
          </cell>
        </row>
        <row r="6358">
          <cell r="AR6358" t="str">
            <v/>
          </cell>
        </row>
        <row r="6359">
          <cell r="AR6359" t="str">
            <v/>
          </cell>
        </row>
        <row r="6360">
          <cell r="AR6360" t="str">
            <v/>
          </cell>
        </row>
        <row r="6361">
          <cell r="AR6361" t="str">
            <v/>
          </cell>
        </row>
        <row r="6362">
          <cell r="AR6362" t="str">
            <v/>
          </cell>
        </row>
        <row r="6363">
          <cell r="AR6363" t="str">
            <v/>
          </cell>
        </row>
        <row r="6364">
          <cell r="AR6364" t="str">
            <v/>
          </cell>
        </row>
        <row r="6365">
          <cell r="AR6365" t="str">
            <v/>
          </cell>
        </row>
        <row r="6366">
          <cell r="AR6366" t="str">
            <v/>
          </cell>
        </row>
        <row r="6367">
          <cell r="AR6367" t="str">
            <v/>
          </cell>
        </row>
        <row r="6368">
          <cell r="AR6368" t="str">
            <v/>
          </cell>
        </row>
        <row r="6369">
          <cell r="AR6369" t="str">
            <v/>
          </cell>
        </row>
        <row r="6370">
          <cell r="AR6370" t="str">
            <v/>
          </cell>
        </row>
        <row r="6371">
          <cell r="AR6371" t="str">
            <v/>
          </cell>
        </row>
        <row r="6372">
          <cell r="AR6372" t="str">
            <v/>
          </cell>
        </row>
        <row r="6373">
          <cell r="AR6373" t="str">
            <v/>
          </cell>
        </row>
        <row r="6374">
          <cell r="AR6374" t="str">
            <v/>
          </cell>
        </row>
        <row r="6375">
          <cell r="AR6375" t="str">
            <v/>
          </cell>
        </row>
        <row r="6376">
          <cell r="AR6376" t="str">
            <v/>
          </cell>
        </row>
        <row r="6377">
          <cell r="AR6377" t="str">
            <v/>
          </cell>
        </row>
        <row r="6378">
          <cell r="AR6378" t="str">
            <v/>
          </cell>
        </row>
        <row r="6379">
          <cell r="AR6379" t="str">
            <v/>
          </cell>
        </row>
        <row r="6380">
          <cell r="AR6380" t="str">
            <v/>
          </cell>
        </row>
        <row r="6381">
          <cell r="AR6381" t="str">
            <v/>
          </cell>
        </row>
        <row r="6382">
          <cell r="AR6382" t="str">
            <v/>
          </cell>
        </row>
        <row r="6383">
          <cell r="AR6383" t="str">
            <v/>
          </cell>
        </row>
        <row r="6384">
          <cell r="AR6384" t="str">
            <v/>
          </cell>
        </row>
        <row r="6385">
          <cell r="AR6385" t="str">
            <v/>
          </cell>
        </row>
        <row r="6386">
          <cell r="AR6386" t="str">
            <v/>
          </cell>
        </row>
        <row r="6387">
          <cell r="AR6387" t="str">
            <v/>
          </cell>
        </row>
        <row r="6388">
          <cell r="AR6388" t="str">
            <v/>
          </cell>
        </row>
        <row r="6389">
          <cell r="AR6389" t="str">
            <v/>
          </cell>
        </row>
        <row r="6390">
          <cell r="AR6390" t="str">
            <v/>
          </cell>
        </row>
        <row r="6391">
          <cell r="AR6391" t="str">
            <v/>
          </cell>
        </row>
        <row r="6392">
          <cell r="AR6392" t="str">
            <v/>
          </cell>
        </row>
        <row r="6393">
          <cell r="AR6393" t="str">
            <v/>
          </cell>
        </row>
        <row r="6394">
          <cell r="AR6394" t="str">
            <v/>
          </cell>
        </row>
        <row r="6395">
          <cell r="AR6395" t="str">
            <v/>
          </cell>
        </row>
        <row r="6396">
          <cell r="AR6396" t="str">
            <v/>
          </cell>
        </row>
        <row r="6397">
          <cell r="AR6397" t="str">
            <v/>
          </cell>
        </row>
        <row r="6398">
          <cell r="AR6398" t="str">
            <v/>
          </cell>
        </row>
        <row r="6399">
          <cell r="AR6399" t="str">
            <v/>
          </cell>
        </row>
        <row r="6400">
          <cell r="AR6400" t="str">
            <v/>
          </cell>
        </row>
        <row r="6401">
          <cell r="AR6401" t="str">
            <v/>
          </cell>
        </row>
        <row r="6402">
          <cell r="AR6402" t="str">
            <v/>
          </cell>
        </row>
        <row r="6403">
          <cell r="AR6403" t="str">
            <v/>
          </cell>
        </row>
        <row r="6404">
          <cell r="AR6404" t="str">
            <v/>
          </cell>
        </row>
        <row r="6405">
          <cell r="AR6405" t="str">
            <v/>
          </cell>
        </row>
        <row r="6406">
          <cell r="AR6406" t="str">
            <v/>
          </cell>
        </row>
        <row r="6407">
          <cell r="AR6407" t="str">
            <v/>
          </cell>
        </row>
        <row r="6408">
          <cell r="AR6408" t="str">
            <v/>
          </cell>
        </row>
        <row r="6409">
          <cell r="AR6409" t="str">
            <v/>
          </cell>
        </row>
        <row r="6410">
          <cell r="AR6410" t="str">
            <v/>
          </cell>
        </row>
        <row r="6411">
          <cell r="AR6411" t="str">
            <v/>
          </cell>
        </row>
        <row r="6412">
          <cell r="AR6412" t="str">
            <v/>
          </cell>
        </row>
        <row r="6413">
          <cell r="AR6413" t="str">
            <v/>
          </cell>
        </row>
        <row r="6414">
          <cell r="AR6414" t="str">
            <v/>
          </cell>
        </row>
        <row r="6415">
          <cell r="AR6415" t="str">
            <v/>
          </cell>
        </row>
        <row r="6416">
          <cell r="AR6416" t="str">
            <v/>
          </cell>
        </row>
        <row r="6417">
          <cell r="AR6417" t="str">
            <v/>
          </cell>
        </row>
        <row r="6418">
          <cell r="AR6418" t="str">
            <v/>
          </cell>
        </row>
        <row r="6419">
          <cell r="AR6419" t="str">
            <v/>
          </cell>
        </row>
        <row r="6420">
          <cell r="AR6420" t="str">
            <v/>
          </cell>
        </row>
        <row r="6421">
          <cell r="AR6421" t="str">
            <v/>
          </cell>
        </row>
        <row r="6422">
          <cell r="AR6422" t="str">
            <v/>
          </cell>
        </row>
        <row r="6423">
          <cell r="AR6423" t="str">
            <v/>
          </cell>
        </row>
        <row r="6424">
          <cell r="AR6424" t="str">
            <v/>
          </cell>
        </row>
        <row r="6425">
          <cell r="AR6425" t="str">
            <v/>
          </cell>
        </row>
        <row r="6426">
          <cell r="AR6426" t="str">
            <v/>
          </cell>
        </row>
        <row r="6427">
          <cell r="AR6427" t="str">
            <v/>
          </cell>
        </row>
        <row r="6428">
          <cell r="AR6428" t="str">
            <v/>
          </cell>
        </row>
        <row r="6429">
          <cell r="AR6429" t="str">
            <v/>
          </cell>
        </row>
        <row r="6430">
          <cell r="AR6430" t="str">
            <v/>
          </cell>
        </row>
        <row r="6431">
          <cell r="AR6431" t="str">
            <v/>
          </cell>
        </row>
        <row r="6432">
          <cell r="AR6432" t="str">
            <v/>
          </cell>
        </row>
        <row r="6433">
          <cell r="AR6433" t="str">
            <v/>
          </cell>
        </row>
        <row r="6434">
          <cell r="AR6434" t="str">
            <v/>
          </cell>
        </row>
        <row r="6435">
          <cell r="AR6435" t="str">
            <v/>
          </cell>
        </row>
        <row r="6436">
          <cell r="AR6436" t="str">
            <v/>
          </cell>
        </row>
        <row r="6437">
          <cell r="AR6437" t="str">
            <v/>
          </cell>
        </row>
        <row r="6438">
          <cell r="AR6438" t="str">
            <v/>
          </cell>
        </row>
        <row r="6439">
          <cell r="AR6439" t="str">
            <v/>
          </cell>
        </row>
        <row r="6440">
          <cell r="AR6440" t="str">
            <v/>
          </cell>
        </row>
        <row r="6441">
          <cell r="AR6441" t="str">
            <v/>
          </cell>
        </row>
        <row r="6442">
          <cell r="AR6442" t="str">
            <v/>
          </cell>
        </row>
        <row r="6443">
          <cell r="AR6443" t="str">
            <v/>
          </cell>
        </row>
        <row r="6444">
          <cell r="AR6444" t="str">
            <v/>
          </cell>
        </row>
        <row r="6445">
          <cell r="AR6445" t="str">
            <v/>
          </cell>
        </row>
        <row r="6446">
          <cell r="AR6446" t="str">
            <v/>
          </cell>
        </row>
        <row r="6447">
          <cell r="AR6447" t="str">
            <v/>
          </cell>
        </row>
        <row r="6448">
          <cell r="AR6448" t="str">
            <v/>
          </cell>
        </row>
        <row r="6449">
          <cell r="AR6449" t="str">
            <v/>
          </cell>
        </row>
        <row r="6450">
          <cell r="AR6450" t="str">
            <v/>
          </cell>
        </row>
        <row r="6451">
          <cell r="AR6451" t="str">
            <v/>
          </cell>
        </row>
        <row r="6452">
          <cell r="AR6452" t="str">
            <v/>
          </cell>
        </row>
        <row r="6453">
          <cell r="AR6453" t="str">
            <v/>
          </cell>
        </row>
        <row r="6454">
          <cell r="AR6454" t="str">
            <v/>
          </cell>
        </row>
        <row r="6455">
          <cell r="AR6455" t="str">
            <v/>
          </cell>
        </row>
        <row r="6456">
          <cell r="AR6456" t="str">
            <v/>
          </cell>
        </row>
        <row r="6457">
          <cell r="AR6457" t="str">
            <v/>
          </cell>
        </row>
        <row r="6458">
          <cell r="AR6458" t="str">
            <v/>
          </cell>
        </row>
        <row r="6459">
          <cell r="AR6459" t="str">
            <v/>
          </cell>
        </row>
        <row r="6460">
          <cell r="AR6460" t="str">
            <v/>
          </cell>
        </row>
        <row r="6461">
          <cell r="AR6461" t="str">
            <v/>
          </cell>
        </row>
        <row r="6462">
          <cell r="AR6462" t="str">
            <v/>
          </cell>
        </row>
        <row r="6463">
          <cell r="AR6463" t="str">
            <v/>
          </cell>
        </row>
        <row r="6464">
          <cell r="AR6464" t="str">
            <v/>
          </cell>
        </row>
        <row r="6465">
          <cell r="AR6465" t="str">
            <v/>
          </cell>
        </row>
        <row r="6466">
          <cell r="AR6466" t="str">
            <v/>
          </cell>
        </row>
        <row r="6467">
          <cell r="AR6467" t="str">
            <v/>
          </cell>
        </row>
        <row r="6468">
          <cell r="AR6468" t="str">
            <v/>
          </cell>
        </row>
        <row r="6469">
          <cell r="AR6469" t="str">
            <v/>
          </cell>
        </row>
        <row r="6470">
          <cell r="AR6470" t="str">
            <v/>
          </cell>
        </row>
        <row r="6471">
          <cell r="AR6471" t="str">
            <v/>
          </cell>
        </row>
        <row r="6472">
          <cell r="AR6472" t="str">
            <v/>
          </cell>
        </row>
        <row r="6473">
          <cell r="AR6473" t="str">
            <v/>
          </cell>
        </row>
        <row r="6474">
          <cell r="AR6474" t="str">
            <v/>
          </cell>
        </row>
        <row r="6475">
          <cell r="AR6475" t="str">
            <v/>
          </cell>
        </row>
        <row r="6476">
          <cell r="AR6476" t="str">
            <v/>
          </cell>
        </row>
        <row r="6477">
          <cell r="AR6477" t="str">
            <v/>
          </cell>
        </row>
        <row r="6478">
          <cell r="AR6478" t="str">
            <v/>
          </cell>
        </row>
        <row r="6479">
          <cell r="AR6479" t="str">
            <v/>
          </cell>
        </row>
        <row r="6480">
          <cell r="AR6480" t="str">
            <v/>
          </cell>
        </row>
        <row r="6481">
          <cell r="AR6481" t="str">
            <v/>
          </cell>
        </row>
        <row r="6482">
          <cell r="AR6482" t="str">
            <v/>
          </cell>
        </row>
        <row r="6483">
          <cell r="AR6483" t="str">
            <v/>
          </cell>
        </row>
        <row r="6484">
          <cell r="AR6484" t="str">
            <v/>
          </cell>
        </row>
        <row r="6485">
          <cell r="AR6485" t="str">
            <v/>
          </cell>
        </row>
        <row r="6486">
          <cell r="AR6486" t="str">
            <v/>
          </cell>
        </row>
        <row r="6487">
          <cell r="AR6487" t="str">
            <v/>
          </cell>
        </row>
        <row r="6488">
          <cell r="AR6488" t="str">
            <v/>
          </cell>
        </row>
        <row r="6489">
          <cell r="AR6489" t="str">
            <v/>
          </cell>
        </row>
        <row r="6490">
          <cell r="AR6490" t="str">
            <v/>
          </cell>
        </row>
        <row r="6491">
          <cell r="AR6491" t="str">
            <v/>
          </cell>
        </row>
        <row r="6492">
          <cell r="AR6492" t="str">
            <v/>
          </cell>
        </row>
        <row r="6493">
          <cell r="AR6493" t="str">
            <v/>
          </cell>
        </row>
        <row r="6494">
          <cell r="AR6494" t="str">
            <v/>
          </cell>
        </row>
        <row r="6495">
          <cell r="AR6495" t="str">
            <v/>
          </cell>
        </row>
        <row r="6496">
          <cell r="AR6496" t="str">
            <v/>
          </cell>
        </row>
        <row r="6497">
          <cell r="AR6497" t="str">
            <v/>
          </cell>
        </row>
        <row r="6498">
          <cell r="AR6498" t="str">
            <v/>
          </cell>
        </row>
        <row r="6499">
          <cell r="AR6499" t="str">
            <v/>
          </cell>
        </row>
        <row r="6500">
          <cell r="AR6500" t="str">
            <v/>
          </cell>
        </row>
        <row r="6501">
          <cell r="AR6501" t="str">
            <v/>
          </cell>
        </row>
        <row r="6502">
          <cell r="AR6502" t="str">
            <v/>
          </cell>
        </row>
        <row r="6503">
          <cell r="AR6503" t="str">
            <v/>
          </cell>
        </row>
        <row r="6504">
          <cell r="AR6504" t="str">
            <v/>
          </cell>
        </row>
        <row r="6505">
          <cell r="AR6505" t="str">
            <v/>
          </cell>
        </row>
        <row r="6506">
          <cell r="AR6506" t="str">
            <v/>
          </cell>
        </row>
        <row r="6507">
          <cell r="AR6507" t="str">
            <v/>
          </cell>
        </row>
        <row r="6508">
          <cell r="AR6508" t="str">
            <v/>
          </cell>
        </row>
        <row r="6509">
          <cell r="AR6509" t="str">
            <v/>
          </cell>
        </row>
        <row r="6510">
          <cell r="AR6510" t="str">
            <v/>
          </cell>
        </row>
        <row r="6511">
          <cell r="AR6511" t="str">
            <v/>
          </cell>
        </row>
        <row r="6512">
          <cell r="AR6512" t="str">
            <v/>
          </cell>
        </row>
        <row r="6513">
          <cell r="AR6513" t="str">
            <v/>
          </cell>
        </row>
        <row r="6514">
          <cell r="AR6514" t="str">
            <v/>
          </cell>
        </row>
        <row r="6515">
          <cell r="AR6515" t="str">
            <v/>
          </cell>
        </row>
        <row r="6516">
          <cell r="AR6516" t="str">
            <v/>
          </cell>
        </row>
        <row r="6517">
          <cell r="AR6517" t="str">
            <v/>
          </cell>
        </row>
        <row r="6518">
          <cell r="AR6518" t="str">
            <v/>
          </cell>
        </row>
        <row r="6519">
          <cell r="AR6519" t="str">
            <v/>
          </cell>
        </row>
        <row r="6520">
          <cell r="AR6520" t="str">
            <v/>
          </cell>
        </row>
        <row r="6521">
          <cell r="AR6521" t="str">
            <v/>
          </cell>
        </row>
        <row r="6522">
          <cell r="AR6522" t="str">
            <v/>
          </cell>
        </row>
        <row r="6523">
          <cell r="AR6523" t="str">
            <v/>
          </cell>
        </row>
        <row r="6524">
          <cell r="AR6524" t="str">
            <v/>
          </cell>
        </row>
        <row r="6525">
          <cell r="AR6525" t="str">
            <v/>
          </cell>
        </row>
        <row r="6526">
          <cell r="AR6526" t="str">
            <v/>
          </cell>
        </row>
        <row r="6527">
          <cell r="AR6527" t="str">
            <v/>
          </cell>
        </row>
        <row r="6528">
          <cell r="AR6528" t="str">
            <v/>
          </cell>
        </row>
        <row r="6529">
          <cell r="AR6529" t="str">
            <v/>
          </cell>
        </row>
        <row r="6530">
          <cell r="AR6530" t="str">
            <v/>
          </cell>
        </row>
        <row r="6531">
          <cell r="AR6531" t="str">
            <v/>
          </cell>
        </row>
        <row r="6532">
          <cell r="AR6532" t="str">
            <v/>
          </cell>
        </row>
        <row r="6533">
          <cell r="AR6533" t="str">
            <v/>
          </cell>
        </row>
        <row r="6534">
          <cell r="AR6534" t="str">
            <v/>
          </cell>
        </row>
        <row r="6535">
          <cell r="AR6535" t="str">
            <v/>
          </cell>
        </row>
        <row r="6536">
          <cell r="AR6536" t="str">
            <v/>
          </cell>
        </row>
        <row r="6537">
          <cell r="AR6537" t="str">
            <v/>
          </cell>
        </row>
        <row r="6538">
          <cell r="AR6538" t="str">
            <v/>
          </cell>
        </row>
        <row r="6539">
          <cell r="AR6539" t="str">
            <v/>
          </cell>
        </row>
        <row r="6540">
          <cell r="AR6540" t="str">
            <v/>
          </cell>
        </row>
        <row r="6541">
          <cell r="AR6541" t="str">
            <v/>
          </cell>
        </row>
        <row r="6542">
          <cell r="AR6542" t="str">
            <v/>
          </cell>
        </row>
        <row r="6543">
          <cell r="AR6543" t="str">
            <v/>
          </cell>
        </row>
        <row r="6544">
          <cell r="AR6544" t="str">
            <v/>
          </cell>
        </row>
        <row r="6545">
          <cell r="AR6545" t="str">
            <v/>
          </cell>
        </row>
        <row r="6546">
          <cell r="AR6546" t="str">
            <v/>
          </cell>
        </row>
        <row r="6547">
          <cell r="AR6547" t="str">
            <v/>
          </cell>
        </row>
        <row r="6548">
          <cell r="AR6548" t="str">
            <v/>
          </cell>
        </row>
        <row r="6549">
          <cell r="AR6549" t="str">
            <v/>
          </cell>
        </row>
        <row r="6550">
          <cell r="AR6550" t="str">
            <v/>
          </cell>
        </row>
        <row r="6551">
          <cell r="AR6551" t="str">
            <v/>
          </cell>
        </row>
        <row r="6552">
          <cell r="AR6552" t="str">
            <v/>
          </cell>
        </row>
        <row r="6553">
          <cell r="AR6553" t="str">
            <v/>
          </cell>
        </row>
        <row r="6554">
          <cell r="AR6554" t="str">
            <v/>
          </cell>
        </row>
        <row r="6555">
          <cell r="AR6555" t="str">
            <v/>
          </cell>
        </row>
        <row r="6556">
          <cell r="AR6556" t="str">
            <v/>
          </cell>
        </row>
        <row r="6557">
          <cell r="AR6557" t="str">
            <v/>
          </cell>
        </row>
        <row r="6558">
          <cell r="AR6558" t="str">
            <v/>
          </cell>
        </row>
        <row r="6559">
          <cell r="AR6559" t="str">
            <v/>
          </cell>
        </row>
        <row r="6560">
          <cell r="AR6560" t="str">
            <v/>
          </cell>
        </row>
        <row r="6561">
          <cell r="AR6561" t="str">
            <v/>
          </cell>
        </row>
        <row r="6562">
          <cell r="AR6562" t="str">
            <v/>
          </cell>
        </row>
        <row r="6563">
          <cell r="AR6563" t="str">
            <v/>
          </cell>
        </row>
        <row r="6564">
          <cell r="AR6564" t="str">
            <v/>
          </cell>
        </row>
        <row r="6565">
          <cell r="AR6565" t="str">
            <v/>
          </cell>
        </row>
        <row r="6566">
          <cell r="AR6566" t="str">
            <v/>
          </cell>
        </row>
        <row r="6567">
          <cell r="AR6567" t="str">
            <v/>
          </cell>
        </row>
        <row r="6568">
          <cell r="AR6568" t="str">
            <v/>
          </cell>
        </row>
        <row r="6569">
          <cell r="AR6569" t="str">
            <v/>
          </cell>
        </row>
        <row r="6570">
          <cell r="AR6570" t="str">
            <v/>
          </cell>
        </row>
        <row r="6571">
          <cell r="AR6571" t="str">
            <v/>
          </cell>
        </row>
        <row r="6572">
          <cell r="AR6572" t="str">
            <v/>
          </cell>
        </row>
        <row r="6573">
          <cell r="AR6573" t="str">
            <v/>
          </cell>
        </row>
        <row r="6574">
          <cell r="AR6574" t="str">
            <v/>
          </cell>
        </row>
        <row r="6575">
          <cell r="AR6575" t="str">
            <v/>
          </cell>
        </row>
        <row r="6576">
          <cell r="AR6576" t="str">
            <v/>
          </cell>
        </row>
        <row r="6577">
          <cell r="AR6577" t="str">
            <v/>
          </cell>
        </row>
        <row r="6578">
          <cell r="AR6578" t="str">
            <v/>
          </cell>
        </row>
        <row r="6579">
          <cell r="AR6579" t="str">
            <v/>
          </cell>
        </row>
        <row r="6580">
          <cell r="AR6580" t="str">
            <v/>
          </cell>
        </row>
        <row r="6581">
          <cell r="AR6581" t="str">
            <v/>
          </cell>
        </row>
        <row r="6582">
          <cell r="AR6582" t="str">
            <v/>
          </cell>
        </row>
        <row r="6583">
          <cell r="AR6583" t="str">
            <v/>
          </cell>
        </row>
        <row r="6584">
          <cell r="AR6584" t="str">
            <v/>
          </cell>
        </row>
        <row r="6585">
          <cell r="AR6585" t="str">
            <v/>
          </cell>
        </row>
        <row r="6586">
          <cell r="AR6586" t="str">
            <v/>
          </cell>
        </row>
        <row r="6587">
          <cell r="AR6587" t="str">
            <v/>
          </cell>
        </row>
        <row r="6588">
          <cell r="AR6588" t="str">
            <v/>
          </cell>
        </row>
        <row r="6589">
          <cell r="AR6589" t="str">
            <v/>
          </cell>
        </row>
        <row r="6590">
          <cell r="AR6590" t="str">
            <v/>
          </cell>
        </row>
        <row r="6591">
          <cell r="AR6591" t="str">
            <v/>
          </cell>
        </row>
        <row r="6592">
          <cell r="AR6592" t="str">
            <v/>
          </cell>
        </row>
        <row r="6593">
          <cell r="AR6593" t="str">
            <v/>
          </cell>
        </row>
        <row r="6594">
          <cell r="AR6594" t="str">
            <v/>
          </cell>
        </row>
        <row r="6595">
          <cell r="AR6595" t="str">
            <v/>
          </cell>
        </row>
        <row r="6596">
          <cell r="AR6596" t="str">
            <v/>
          </cell>
        </row>
        <row r="6597">
          <cell r="AR6597" t="str">
            <v/>
          </cell>
        </row>
        <row r="6598">
          <cell r="AR6598" t="str">
            <v/>
          </cell>
        </row>
        <row r="6599">
          <cell r="AR6599" t="str">
            <v/>
          </cell>
        </row>
        <row r="6600">
          <cell r="AR6600" t="str">
            <v/>
          </cell>
        </row>
        <row r="6601">
          <cell r="AR6601" t="str">
            <v/>
          </cell>
        </row>
        <row r="6602">
          <cell r="AR6602" t="str">
            <v/>
          </cell>
        </row>
        <row r="6603">
          <cell r="AR6603" t="str">
            <v/>
          </cell>
        </row>
        <row r="6604">
          <cell r="AR6604" t="str">
            <v/>
          </cell>
        </row>
        <row r="6605">
          <cell r="AR6605" t="str">
            <v/>
          </cell>
        </row>
        <row r="6606">
          <cell r="AR6606" t="str">
            <v/>
          </cell>
        </row>
        <row r="6607">
          <cell r="AR6607" t="str">
            <v/>
          </cell>
        </row>
        <row r="6608">
          <cell r="AR6608" t="str">
            <v/>
          </cell>
        </row>
        <row r="6609">
          <cell r="AR6609" t="str">
            <v/>
          </cell>
        </row>
        <row r="6610">
          <cell r="AR6610" t="str">
            <v/>
          </cell>
        </row>
        <row r="6611">
          <cell r="AR6611" t="str">
            <v/>
          </cell>
        </row>
        <row r="6612">
          <cell r="AR6612" t="str">
            <v/>
          </cell>
        </row>
        <row r="6613">
          <cell r="AR6613" t="str">
            <v/>
          </cell>
        </row>
        <row r="6614">
          <cell r="AR6614" t="str">
            <v/>
          </cell>
        </row>
        <row r="6615">
          <cell r="AR6615" t="str">
            <v/>
          </cell>
        </row>
        <row r="6616">
          <cell r="AR6616" t="str">
            <v/>
          </cell>
        </row>
        <row r="6617">
          <cell r="AR6617" t="str">
            <v/>
          </cell>
        </row>
        <row r="6618">
          <cell r="AR6618" t="str">
            <v/>
          </cell>
        </row>
        <row r="6619">
          <cell r="AR6619" t="str">
            <v/>
          </cell>
        </row>
        <row r="6620">
          <cell r="AR6620" t="str">
            <v/>
          </cell>
        </row>
        <row r="6621">
          <cell r="AR6621" t="str">
            <v/>
          </cell>
        </row>
        <row r="6622">
          <cell r="AR6622" t="str">
            <v/>
          </cell>
        </row>
        <row r="6623">
          <cell r="AR6623" t="str">
            <v/>
          </cell>
        </row>
        <row r="6624">
          <cell r="AR6624" t="str">
            <v/>
          </cell>
        </row>
        <row r="6625">
          <cell r="AR6625" t="str">
            <v/>
          </cell>
        </row>
        <row r="6626">
          <cell r="AR6626" t="str">
            <v/>
          </cell>
        </row>
        <row r="6627">
          <cell r="AR6627" t="str">
            <v/>
          </cell>
        </row>
        <row r="6628">
          <cell r="AR6628" t="str">
            <v/>
          </cell>
        </row>
        <row r="6629">
          <cell r="AR6629" t="str">
            <v/>
          </cell>
        </row>
        <row r="6630">
          <cell r="AR6630" t="str">
            <v/>
          </cell>
        </row>
        <row r="6631">
          <cell r="AR6631" t="str">
            <v/>
          </cell>
        </row>
        <row r="6632">
          <cell r="AR6632" t="str">
            <v/>
          </cell>
        </row>
        <row r="6633">
          <cell r="AR6633" t="str">
            <v/>
          </cell>
        </row>
        <row r="6634">
          <cell r="AR6634" t="str">
            <v/>
          </cell>
        </row>
        <row r="6635">
          <cell r="AR6635" t="str">
            <v/>
          </cell>
        </row>
        <row r="6636">
          <cell r="AR6636" t="str">
            <v/>
          </cell>
        </row>
        <row r="6637">
          <cell r="AR6637" t="str">
            <v/>
          </cell>
        </row>
        <row r="6638">
          <cell r="AR6638" t="str">
            <v/>
          </cell>
        </row>
        <row r="6639">
          <cell r="AR6639" t="str">
            <v/>
          </cell>
        </row>
        <row r="6640">
          <cell r="AR6640" t="str">
            <v/>
          </cell>
        </row>
        <row r="6641">
          <cell r="AR6641" t="str">
            <v/>
          </cell>
        </row>
        <row r="6642">
          <cell r="AR6642" t="str">
            <v/>
          </cell>
        </row>
        <row r="6643">
          <cell r="AR6643" t="str">
            <v/>
          </cell>
        </row>
        <row r="6644">
          <cell r="AR6644" t="str">
            <v/>
          </cell>
        </row>
        <row r="6645">
          <cell r="AR6645" t="str">
            <v/>
          </cell>
        </row>
        <row r="6646">
          <cell r="AR6646" t="str">
            <v/>
          </cell>
        </row>
        <row r="6647">
          <cell r="AR6647" t="str">
            <v/>
          </cell>
        </row>
        <row r="6648">
          <cell r="AR6648" t="str">
            <v/>
          </cell>
        </row>
        <row r="6649">
          <cell r="AR6649" t="str">
            <v/>
          </cell>
        </row>
        <row r="6650">
          <cell r="AR6650" t="str">
            <v/>
          </cell>
        </row>
        <row r="6651">
          <cell r="AR6651" t="str">
            <v/>
          </cell>
        </row>
        <row r="6652">
          <cell r="AR6652" t="str">
            <v/>
          </cell>
        </row>
        <row r="6653">
          <cell r="AR6653" t="str">
            <v/>
          </cell>
        </row>
        <row r="6654">
          <cell r="AR6654" t="str">
            <v/>
          </cell>
        </row>
        <row r="6655">
          <cell r="AR6655" t="str">
            <v/>
          </cell>
        </row>
        <row r="6656">
          <cell r="AR6656" t="str">
            <v/>
          </cell>
        </row>
        <row r="6657">
          <cell r="AR6657" t="str">
            <v/>
          </cell>
        </row>
        <row r="6658">
          <cell r="AR6658" t="str">
            <v/>
          </cell>
        </row>
        <row r="6659">
          <cell r="AR6659" t="str">
            <v/>
          </cell>
        </row>
        <row r="6660">
          <cell r="AR6660" t="str">
            <v/>
          </cell>
        </row>
        <row r="6661">
          <cell r="AR6661" t="str">
            <v/>
          </cell>
        </row>
        <row r="6662">
          <cell r="AR6662" t="str">
            <v/>
          </cell>
        </row>
        <row r="6663">
          <cell r="AR6663" t="str">
            <v/>
          </cell>
        </row>
        <row r="6664">
          <cell r="AR6664" t="str">
            <v/>
          </cell>
        </row>
        <row r="6665">
          <cell r="AR6665" t="str">
            <v/>
          </cell>
        </row>
        <row r="6666">
          <cell r="AR6666" t="str">
            <v/>
          </cell>
        </row>
        <row r="6667">
          <cell r="AR6667" t="str">
            <v/>
          </cell>
        </row>
        <row r="6668">
          <cell r="AR6668" t="str">
            <v/>
          </cell>
        </row>
        <row r="6669">
          <cell r="AR6669" t="str">
            <v/>
          </cell>
        </row>
        <row r="6670">
          <cell r="AR6670" t="str">
            <v/>
          </cell>
        </row>
        <row r="6671">
          <cell r="AR6671" t="str">
            <v/>
          </cell>
        </row>
        <row r="6672">
          <cell r="AR6672" t="str">
            <v/>
          </cell>
        </row>
        <row r="6673">
          <cell r="AR6673" t="str">
            <v/>
          </cell>
        </row>
        <row r="6674">
          <cell r="AR6674" t="str">
            <v/>
          </cell>
        </row>
        <row r="6675">
          <cell r="AR6675" t="str">
            <v/>
          </cell>
        </row>
        <row r="6676">
          <cell r="AR6676" t="str">
            <v/>
          </cell>
        </row>
        <row r="6677">
          <cell r="AR6677" t="str">
            <v/>
          </cell>
        </row>
        <row r="6678">
          <cell r="AR6678" t="str">
            <v/>
          </cell>
        </row>
        <row r="6679">
          <cell r="AR6679" t="str">
            <v/>
          </cell>
        </row>
        <row r="6680">
          <cell r="AR6680" t="str">
            <v/>
          </cell>
        </row>
        <row r="6681">
          <cell r="AR6681" t="str">
            <v/>
          </cell>
        </row>
        <row r="6682">
          <cell r="AR6682" t="str">
            <v/>
          </cell>
        </row>
        <row r="6683">
          <cell r="AR6683" t="str">
            <v/>
          </cell>
        </row>
        <row r="6684">
          <cell r="AR6684" t="str">
            <v/>
          </cell>
        </row>
        <row r="6685">
          <cell r="AR6685" t="str">
            <v/>
          </cell>
        </row>
        <row r="6686">
          <cell r="AR6686" t="str">
            <v/>
          </cell>
        </row>
        <row r="6687">
          <cell r="AR6687" t="str">
            <v/>
          </cell>
        </row>
        <row r="6688">
          <cell r="AR6688" t="str">
            <v/>
          </cell>
        </row>
        <row r="6689">
          <cell r="AR6689" t="str">
            <v/>
          </cell>
        </row>
        <row r="6690">
          <cell r="AR6690" t="str">
            <v/>
          </cell>
        </row>
        <row r="6691">
          <cell r="AR6691" t="str">
            <v/>
          </cell>
        </row>
        <row r="6692">
          <cell r="AR6692" t="str">
            <v/>
          </cell>
        </row>
        <row r="6693">
          <cell r="AR6693" t="str">
            <v/>
          </cell>
        </row>
        <row r="6694">
          <cell r="AR6694" t="str">
            <v/>
          </cell>
        </row>
        <row r="6695">
          <cell r="AR6695" t="str">
            <v/>
          </cell>
        </row>
        <row r="6696">
          <cell r="AR6696" t="str">
            <v/>
          </cell>
        </row>
        <row r="6697">
          <cell r="AR6697" t="str">
            <v/>
          </cell>
        </row>
        <row r="6698">
          <cell r="AR6698" t="str">
            <v/>
          </cell>
        </row>
        <row r="6699">
          <cell r="AR6699" t="str">
            <v/>
          </cell>
        </row>
        <row r="6700">
          <cell r="AR6700" t="str">
            <v/>
          </cell>
        </row>
        <row r="6701">
          <cell r="AR6701" t="str">
            <v/>
          </cell>
        </row>
        <row r="6702">
          <cell r="AR6702" t="str">
            <v/>
          </cell>
        </row>
        <row r="6703">
          <cell r="AR6703" t="str">
            <v/>
          </cell>
        </row>
        <row r="6704">
          <cell r="AR6704" t="str">
            <v/>
          </cell>
        </row>
        <row r="6705">
          <cell r="AR6705" t="str">
            <v/>
          </cell>
        </row>
        <row r="6706">
          <cell r="AR6706" t="str">
            <v/>
          </cell>
        </row>
        <row r="6707">
          <cell r="AR6707" t="str">
            <v/>
          </cell>
        </row>
        <row r="6708">
          <cell r="AR6708" t="str">
            <v/>
          </cell>
        </row>
        <row r="6709">
          <cell r="AR6709" t="str">
            <v/>
          </cell>
        </row>
        <row r="6710">
          <cell r="AR6710" t="str">
            <v/>
          </cell>
        </row>
        <row r="6711">
          <cell r="AR6711" t="str">
            <v/>
          </cell>
        </row>
        <row r="6712">
          <cell r="AR6712" t="str">
            <v/>
          </cell>
        </row>
        <row r="6713">
          <cell r="AR6713" t="str">
            <v/>
          </cell>
        </row>
        <row r="6714">
          <cell r="AR6714" t="str">
            <v/>
          </cell>
        </row>
        <row r="6715">
          <cell r="AR6715" t="str">
            <v/>
          </cell>
        </row>
        <row r="6716">
          <cell r="AR6716" t="str">
            <v/>
          </cell>
        </row>
        <row r="6717">
          <cell r="AR6717" t="str">
            <v/>
          </cell>
        </row>
        <row r="6718">
          <cell r="AR6718" t="str">
            <v/>
          </cell>
        </row>
        <row r="6719">
          <cell r="AR6719" t="str">
            <v/>
          </cell>
        </row>
        <row r="6720">
          <cell r="AR6720" t="str">
            <v/>
          </cell>
        </row>
        <row r="6721">
          <cell r="AR6721" t="str">
            <v/>
          </cell>
        </row>
        <row r="6722">
          <cell r="AR6722" t="str">
            <v/>
          </cell>
        </row>
        <row r="6723">
          <cell r="AR6723" t="str">
            <v/>
          </cell>
        </row>
        <row r="6724">
          <cell r="AR6724" t="str">
            <v/>
          </cell>
        </row>
        <row r="6725">
          <cell r="AR6725" t="str">
            <v/>
          </cell>
        </row>
        <row r="6726">
          <cell r="AR6726" t="str">
            <v/>
          </cell>
        </row>
        <row r="6727">
          <cell r="AR6727" t="str">
            <v/>
          </cell>
        </row>
        <row r="6728">
          <cell r="AR6728" t="str">
            <v/>
          </cell>
        </row>
        <row r="6729">
          <cell r="AR6729" t="str">
            <v/>
          </cell>
        </row>
        <row r="6730">
          <cell r="AR6730" t="str">
            <v/>
          </cell>
        </row>
        <row r="6731">
          <cell r="AR6731" t="str">
            <v/>
          </cell>
        </row>
        <row r="6732">
          <cell r="AR6732" t="str">
            <v/>
          </cell>
        </row>
        <row r="6733">
          <cell r="AR6733" t="str">
            <v/>
          </cell>
        </row>
        <row r="6734">
          <cell r="AR6734" t="str">
            <v/>
          </cell>
        </row>
        <row r="6735">
          <cell r="AR6735" t="str">
            <v/>
          </cell>
        </row>
        <row r="6736">
          <cell r="AR6736" t="str">
            <v/>
          </cell>
        </row>
        <row r="6737">
          <cell r="AR6737" t="str">
            <v/>
          </cell>
        </row>
        <row r="6738">
          <cell r="AR6738" t="str">
            <v/>
          </cell>
        </row>
        <row r="6739">
          <cell r="AR6739" t="str">
            <v/>
          </cell>
        </row>
        <row r="6740">
          <cell r="AR6740" t="str">
            <v/>
          </cell>
        </row>
        <row r="6741">
          <cell r="AR6741" t="str">
            <v/>
          </cell>
        </row>
        <row r="6742">
          <cell r="AR6742" t="str">
            <v/>
          </cell>
        </row>
        <row r="6743">
          <cell r="AR6743" t="str">
            <v/>
          </cell>
        </row>
        <row r="6744">
          <cell r="AR6744" t="str">
            <v/>
          </cell>
        </row>
        <row r="6745">
          <cell r="AR6745" t="str">
            <v/>
          </cell>
        </row>
        <row r="6746">
          <cell r="AR6746" t="str">
            <v/>
          </cell>
        </row>
        <row r="6747">
          <cell r="AR6747" t="str">
            <v/>
          </cell>
        </row>
        <row r="6748">
          <cell r="AR6748" t="str">
            <v/>
          </cell>
        </row>
        <row r="6749">
          <cell r="AR6749" t="str">
            <v/>
          </cell>
        </row>
        <row r="6750">
          <cell r="AR6750" t="str">
            <v/>
          </cell>
        </row>
        <row r="6751">
          <cell r="AR6751" t="str">
            <v/>
          </cell>
        </row>
        <row r="6752">
          <cell r="AR6752" t="str">
            <v/>
          </cell>
        </row>
        <row r="6753">
          <cell r="AR6753" t="str">
            <v/>
          </cell>
        </row>
        <row r="6754">
          <cell r="AR6754" t="str">
            <v/>
          </cell>
        </row>
        <row r="6755">
          <cell r="AR6755" t="str">
            <v/>
          </cell>
        </row>
        <row r="6756">
          <cell r="AR6756" t="str">
            <v/>
          </cell>
        </row>
        <row r="6757">
          <cell r="AR6757" t="str">
            <v/>
          </cell>
        </row>
        <row r="6758">
          <cell r="AR6758" t="str">
            <v/>
          </cell>
        </row>
        <row r="6759">
          <cell r="AR6759" t="str">
            <v/>
          </cell>
        </row>
        <row r="6760">
          <cell r="AR6760" t="str">
            <v/>
          </cell>
        </row>
        <row r="6761">
          <cell r="AR6761" t="str">
            <v/>
          </cell>
        </row>
        <row r="6762">
          <cell r="AR6762" t="str">
            <v/>
          </cell>
        </row>
        <row r="6763">
          <cell r="AR6763" t="str">
            <v/>
          </cell>
        </row>
        <row r="6764">
          <cell r="AR6764" t="str">
            <v/>
          </cell>
        </row>
        <row r="6765">
          <cell r="AR6765" t="str">
            <v/>
          </cell>
        </row>
        <row r="6766">
          <cell r="AR6766" t="str">
            <v/>
          </cell>
        </row>
        <row r="6767">
          <cell r="AR6767" t="str">
            <v/>
          </cell>
        </row>
        <row r="6768">
          <cell r="AR6768" t="str">
            <v/>
          </cell>
        </row>
        <row r="6769">
          <cell r="AR6769" t="str">
            <v/>
          </cell>
        </row>
        <row r="6770">
          <cell r="AR6770" t="str">
            <v/>
          </cell>
        </row>
        <row r="6771">
          <cell r="AR6771" t="str">
            <v/>
          </cell>
        </row>
        <row r="6772">
          <cell r="AR6772" t="str">
            <v/>
          </cell>
        </row>
        <row r="6773">
          <cell r="AR6773" t="str">
            <v/>
          </cell>
        </row>
        <row r="6774">
          <cell r="AR6774" t="str">
            <v/>
          </cell>
        </row>
        <row r="6775">
          <cell r="AR6775" t="str">
            <v/>
          </cell>
        </row>
        <row r="6776">
          <cell r="AR6776" t="str">
            <v/>
          </cell>
        </row>
        <row r="6777">
          <cell r="AR6777" t="str">
            <v/>
          </cell>
        </row>
        <row r="6778">
          <cell r="AR6778" t="str">
            <v/>
          </cell>
        </row>
        <row r="6779">
          <cell r="AR6779" t="str">
            <v/>
          </cell>
        </row>
        <row r="6780">
          <cell r="AR6780" t="str">
            <v/>
          </cell>
        </row>
        <row r="6781">
          <cell r="AR6781" t="str">
            <v/>
          </cell>
        </row>
        <row r="6782">
          <cell r="AR6782" t="str">
            <v/>
          </cell>
        </row>
        <row r="6783">
          <cell r="AR6783" t="str">
            <v/>
          </cell>
        </row>
        <row r="6784">
          <cell r="AR6784" t="str">
            <v/>
          </cell>
        </row>
        <row r="6785">
          <cell r="AR6785" t="str">
            <v/>
          </cell>
        </row>
        <row r="6786">
          <cell r="AR6786" t="str">
            <v/>
          </cell>
        </row>
        <row r="6787">
          <cell r="AR6787" t="str">
            <v/>
          </cell>
        </row>
        <row r="6788">
          <cell r="AR6788" t="str">
            <v/>
          </cell>
        </row>
        <row r="6789">
          <cell r="AR6789" t="str">
            <v/>
          </cell>
        </row>
        <row r="6790">
          <cell r="AR6790" t="str">
            <v/>
          </cell>
        </row>
        <row r="6791">
          <cell r="AR6791" t="str">
            <v/>
          </cell>
        </row>
        <row r="6792">
          <cell r="AR6792" t="str">
            <v/>
          </cell>
        </row>
        <row r="6793">
          <cell r="AR6793" t="str">
            <v/>
          </cell>
        </row>
        <row r="6794">
          <cell r="AR6794" t="str">
            <v/>
          </cell>
        </row>
        <row r="6795">
          <cell r="AR6795" t="str">
            <v/>
          </cell>
        </row>
        <row r="6796">
          <cell r="AR6796" t="str">
            <v/>
          </cell>
        </row>
        <row r="6797">
          <cell r="AR6797" t="str">
            <v/>
          </cell>
        </row>
        <row r="6798">
          <cell r="AR6798" t="str">
            <v/>
          </cell>
        </row>
        <row r="6799">
          <cell r="AR6799" t="str">
            <v/>
          </cell>
        </row>
        <row r="6800">
          <cell r="AR6800" t="str">
            <v/>
          </cell>
        </row>
        <row r="6801">
          <cell r="AR6801" t="str">
            <v/>
          </cell>
        </row>
        <row r="6802">
          <cell r="AR6802" t="str">
            <v/>
          </cell>
        </row>
        <row r="6803">
          <cell r="AR6803" t="str">
            <v/>
          </cell>
        </row>
        <row r="6804">
          <cell r="AR6804" t="str">
            <v/>
          </cell>
        </row>
        <row r="6805">
          <cell r="AR6805" t="str">
            <v/>
          </cell>
        </row>
        <row r="6806">
          <cell r="AR6806" t="str">
            <v/>
          </cell>
        </row>
        <row r="6807">
          <cell r="AR6807" t="str">
            <v/>
          </cell>
        </row>
        <row r="6808">
          <cell r="AR6808" t="str">
            <v/>
          </cell>
        </row>
        <row r="6809">
          <cell r="AR6809" t="str">
            <v/>
          </cell>
        </row>
        <row r="6810">
          <cell r="AR6810" t="str">
            <v/>
          </cell>
        </row>
        <row r="6811">
          <cell r="AR6811" t="str">
            <v/>
          </cell>
        </row>
        <row r="6812">
          <cell r="AR6812" t="str">
            <v/>
          </cell>
        </row>
        <row r="6813">
          <cell r="AR6813" t="str">
            <v/>
          </cell>
        </row>
        <row r="6814">
          <cell r="AR6814" t="str">
            <v/>
          </cell>
        </row>
        <row r="6815">
          <cell r="AR6815" t="str">
            <v/>
          </cell>
        </row>
        <row r="6816">
          <cell r="AR6816" t="str">
            <v/>
          </cell>
        </row>
        <row r="6817">
          <cell r="AR6817" t="str">
            <v/>
          </cell>
        </row>
        <row r="6818">
          <cell r="AR6818" t="str">
            <v/>
          </cell>
        </row>
        <row r="6819">
          <cell r="AR6819" t="str">
            <v/>
          </cell>
        </row>
        <row r="6820">
          <cell r="AR6820" t="str">
            <v/>
          </cell>
        </row>
        <row r="6821">
          <cell r="AR6821" t="str">
            <v/>
          </cell>
        </row>
        <row r="6822">
          <cell r="AR6822" t="str">
            <v/>
          </cell>
        </row>
        <row r="6823">
          <cell r="AR6823" t="str">
            <v/>
          </cell>
        </row>
        <row r="6824">
          <cell r="AR6824" t="str">
            <v/>
          </cell>
        </row>
        <row r="6825">
          <cell r="AR6825" t="str">
            <v/>
          </cell>
        </row>
        <row r="6826">
          <cell r="AR6826" t="str">
            <v/>
          </cell>
        </row>
        <row r="6827">
          <cell r="AR6827" t="str">
            <v/>
          </cell>
        </row>
        <row r="6828">
          <cell r="AR6828" t="str">
            <v/>
          </cell>
        </row>
        <row r="6829">
          <cell r="AR6829" t="str">
            <v/>
          </cell>
        </row>
        <row r="6830">
          <cell r="AR6830" t="str">
            <v/>
          </cell>
        </row>
        <row r="6831">
          <cell r="AR6831" t="str">
            <v/>
          </cell>
        </row>
        <row r="6832">
          <cell r="AR6832" t="str">
            <v/>
          </cell>
        </row>
        <row r="6833">
          <cell r="AR6833" t="str">
            <v/>
          </cell>
        </row>
        <row r="6834">
          <cell r="AR6834" t="str">
            <v/>
          </cell>
        </row>
        <row r="6835">
          <cell r="AR6835" t="str">
            <v/>
          </cell>
        </row>
        <row r="6836">
          <cell r="AR6836" t="str">
            <v/>
          </cell>
        </row>
        <row r="6837">
          <cell r="AR6837" t="str">
            <v/>
          </cell>
        </row>
        <row r="6838">
          <cell r="AR6838" t="str">
            <v/>
          </cell>
        </row>
        <row r="6839">
          <cell r="AR6839" t="str">
            <v/>
          </cell>
        </row>
        <row r="6840">
          <cell r="AR6840" t="str">
            <v/>
          </cell>
        </row>
        <row r="6841">
          <cell r="AR6841" t="str">
            <v/>
          </cell>
        </row>
        <row r="6842">
          <cell r="AR6842" t="str">
            <v/>
          </cell>
        </row>
        <row r="6843">
          <cell r="AR6843" t="str">
            <v/>
          </cell>
        </row>
        <row r="6844">
          <cell r="AR6844" t="str">
            <v/>
          </cell>
        </row>
        <row r="6845">
          <cell r="AR6845" t="str">
            <v/>
          </cell>
        </row>
        <row r="6846">
          <cell r="AR6846" t="str">
            <v/>
          </cell>
        </row>
        <row r="6847">
          <cell r="AR6847" t="str">
            <v/>
          </cell>
        </row>
        <row r="6848">
          <cell r="AR6848" t="str">
            <v/>
          </cell>
        </row>
        <row r="6849">
          <cell r="AR6849" t="str">
            <v/>
          </cell>
        </row>
        <row r="6850">
          <cell r="AR6850" t="str">
            <v/>
          </cell>
        </row>
        <row r="6851">
          <cell r="AR6851" t="str">
            <v/>
          </cell>
        </row>
        <row r="6852">
          <cell r="AR6852" t="str">
            <v/>
          </cell>
        </row>
        <row r="6853">
          <cell r="AR6853" t="str">
            <v/>
          </cell>
        </row>
        <row r="6854">
          <cell r="AR6854" t="str">
            <v/>
          </cell>
        </row>
        <row r="6855">
          <cell r="AR6855" t="str">
            <v/>
          </cell>
        </row>
        <row r="6856">
          <cell r="AR6856" t="str">
            <v/>
          </cell>
        </row>
        <row r="6857">
          <cell r="AR6857" t="str">
            <v/>
          </cell>
        </row>
        <row r="6858">
          <cell r="AR6858" t="str">
            <v/>
          </cell>
        </row>
        <row r="6859">
          <cell r="AR6859" t="str">
            <v/>
          </cell>
        </row>
        <row r="6860">
          <cell r="AR6860" t="str">
            <v/>
          </cell>
        </row>
        <row r="6861">
          <cell r="AR6861" t="str">
            <v/>
          </cell>
        </row>
        <row r="6862">
          <cell r="AR6862" t="str">
            <v/>
          </cell>
        </row>
        <row r="6863">
          <cell r="AR6863" t="str">
            <v/>
          </cell>
        </row>
        <row r="6864">
          <cell r="AR6864" t="str">
            <v/>
          </cell>
        </row>
        <row r="6865">
          <cell r="AR6865" t="str">
            <v/>
          </cell>
        </row>
        <row r="6866">
          <cell r="AR6866" t="str">
            <v/>
          </cell>
        </row>
        <row r="6867">
          <cell r="AR6867" t="str">
            <v/>
          </cell>
        </row>
        <row r="6868">
          <cell r="AR6868" t="str">
            <v/>
          </cell>
        </row>
        <row r="6869">
          <cell r="AR6869" t="str">
            <v/>
          </cell>
        </row>
        <row r="6870">
          <cell r="AR6870" t="str">
            <v/>
          </cell>
        </row>
        <row r="6871">
          <cell r="AR6871" t="str">
            <v/>
          </cell>
        </row>
        <row r="6872">
          <cell r="AR6872" t="str">
            <v/>
          </cell>
        </row>
        <row r="6873">
          <cell r="AR6873" t="str">
            <v/>
          </cell>
        </row>
        <row r="6874">
          <cell r="AR6874" t="str">
            <v/>
          </cell>
        </row>
        <row r="6875">
          <cell r="AR6875" t="str">
            <v/>
          </cell>
        </row>
        <row r="6876">
          <cell r="AR6876" t="str">
            <v/>
          </cell>
        </row>
        <row r="6877">
          <cell r="AR6877" t="str">
            <v/>
          </cell>
        </row>
        <row r="6878">
          <cell r="AR6878" t="str">
            <v/>
          </cell>
        </row>
        <row r="6879">
          <cell r="AR6879" t="str">
            <v/>
          </cell>
        </row>
        <row r="6880">
          <cell r="AR6880" t="str">
            <v/>
          </cell>
        </row>
        <row r="6881">
          <cell r="AR6881" t="str">
            <v/>
          </cell>
        </row>
        <row r="6882">
          <cell r="AR6882" t="str">
            <v/>
          </cell>
        </row>
        <row r="6883">
          <cell r="AR6883" t="str">
            <v/>
          </cell>
        </row>
        <row r="6884">
          <cell r="AR6884" t="str">
            <v/>
          </cell>
        </row>
        <row r="6885">
          <cell r="AR6885" t="str">
            <v/>
          </cell>
        </row>
        <row r="6886">
          <cell r="AR6886" t="str">
            <v/>
          </cell>
        </row>
        <row r="6887">
          <cell r="AR6887" t="str">
            <v/>
          </cell>
        </row>
        <row r="6888">
          <cell r="AR6888" t="str">
            <v/>
          </cell>
        </row>
        <row r="6889">
          <cell r="AR6889" t="str">
            <v/>
          </cell>
        </row>
        <row r="6890">
          <cell r="AR6890" t="str">
            <v/>
          </cell>
        </row>
        <row r="6891">
          <cell r="AR6891" t="str">
            <v/>
          </cell>
        </row>
        <row r="6892">
          <cell r="AR6892" t="str">
            <v/>
          </cell>
        </row>
        <row r="6893">
          <cell r="AR6893" t="str">
            <v/>
          </cell>
        </row>
        <row r="6894">
          <cell r="AR6894" t="str">
            <v/>
          </cell>
        </row>
        <row r="6895">
          <cell r="AR6895" t="str">
            <v/>
          </cell>
        </row>
        <row r="6896">
          <cell r="AR6896" t="str">
            <v/>
          </cell>
        </row>
        <row r="6897">
          <cell r="AR6897" t="str">
            <v/>
          </cell>
        </row>
        <row r="6898">
          <cell r="AR6898" t="str">
            <v/>
          </cell>
        </row>
        <row r="6899">
          <cell r="AR6899" t="str">
            <v/>
          </cell>
        </row>
        <row r="6900">
          <cell r="AR6900" t="str">
            <v/>
          </cell>
        </row>
        <row r="6901">
          <cell r="AR6901" t="str">
            <v/>
          </cell>
        </row>
        <row r="6902">
          <cell r="AR6902" t="str">
            <v/>
          </cell>
        </row>
        <row r="6903">
          <cell r="AR6903" t="str">
            <v/>
          </cell>
        </row>
        <row r="6904">
          <cell r="AR6904" t="str">
            <v/>
          </cell>
        </row>
        <row r="6905">
          <cell r="AR6905" t="str">
            <v/>
          </cell>
        </row>
        <row r="6906">
          <cell r="AR6906" t="str">
            <v/>
          </cell>
        </row>
        <row r="6907">
          <cell r="AR6907" t="str">
            <v/>
          </cell>
        </row>
        <row r="6908">
          <cell r="AR6908" t="str">
            <v/>
          </cell>
        </row>
        <row r="6909">
          <cell r="AR6909" t="str">
            <v/>
          </cell>
        </row>
        <row r="6910">
          <cell r="AR6910" t="str">
            <v/>
          </cell>
        </row>
        <row r="6911">
          <cell r="AR6911" t="str">
            <v/>
          </cell>
        </row>
        <row r="6912">
          <cell r="AR6912" t="str">
            <v/>
          </cell>
        </row>
        <row r="6913">
          <cell r="AR6913" t="str">
            <v/>
          </cell>
        </row>
        <row r="6914">
          <cell r="AR6914" t="str">
            <v/>
          </cell>
        </row>
        <row r="6915">
          <cell r="AR6915" t="str">
            <v/>
          </cell>
        </row>
        <row r="6916">
          <cell r="AR6916" t="str">
            <v/>
          </cell>
        </row>
        <row r="6917">
          <cell r="AR6917" t="str">
            <v/>
          </cell>
        </row>
        <row r="6918">
          <cell r="AR6918" t="str">
            <v/>
          </cell>
        </row>
        <row r="6919">
          <cell r="AR6919" t="str">
            <v/>
          </cell>
        </row>
        <row r="6920">
          <cell r="AR6920" t="str">
            <v/>
          </cell>
        </row>
        <row r="6921">
          <cell r="AR6921" t="str">
            <v/>
          </cell>
        </row>
        <row r="6922">
          <cell r="AR6922" t="str">
            <v/>
          </cell>
        </row>
        <row r="6923">
          <cell r="AR6923" t="str">
            <v/>
          </cell>
        </row>
        <row r="6924">
          <cell r="AR6924" t="str">
            <v/>
          </cell>
        </row>
        <row r="6925">
          <cell r="AR6925" t="str">
            <v/>
          </cell>
        </row>
        <row r="6926">
          <cell r="AR6926" t="str">
            <v/>
          </cell>
        </row>
        <row r="6927">
          <cell r="AR6927" t="str">
            <v/>
          </cell>
        </row>
        <row r="6928">
          <cell r="AR6928" t="str">
            <v/>
          </cell>
        </row>
        <row r="6929">
          <cell r="AR6929" t="str">
            <v/>
          </cell>
        </row>
        <row r="6930">
          <cell r="AR6930" t="str">
            <v/>
          </cell>
        </row>
        <row r="6931">
          <cell r="AR6931" t="str">
            <v/>
          </cell>
        </row>
        <row r="6932">
          <cell r="AR6932" t="str">
            <v/>
          </cell>
        </row>
        <row r="6933">
          <cell r="AR6933" t="str">
            <v/>
          </cell>
        </row>
        <row r="6934">
          <cell r="AR6934" t="str">
            <v/>
          </cell>
        </row>
        <row r="6935">
          <cell r="AR6935" t="str">
            <v/>
          </cell>
        </row>
        <row r="6936">
          <cell r="AR6936" t="str">
            <v/>
          </cell>
        </row>
        <row r="6937">
          <cell r="AR6937" t="str">
            <v/>
          </cell>
        </row>
        <row r="6938">
          <cell r="AR6938" t="str">
            <v/>
          </cell>
        </row>
        <row r="6939">
          <cell r="AR6939" t="str">
            <v/>
          </cell>
        </row>
        <row r="6940">
          <cell r="AR6940" t="str">
            <v/>
          </cell>
        </row>
        <row r="6941">
          <cell r="AR6941" t="str">
            <v/>
          </cell>
        </row>
        <row r="6942">
          <cell r="AR6942" t="str">
            <v/>
          </cell>
        </row>
        <row r="6943">
          <cell r="AR6943" t="str">
            <v/>
          </cell>
        </row>
        <row r="6944">
          <cell r="AR6944" t="str">
            <v/>
          </cell>
        </row>
        <row r="6945">
          <cell r="AR6945" t="str">
            <v/>
          </cell>
        </row>
        <row r="6946">
          <cell r="AR6946" t="str">
            <v/>
          </cell>
        </row>
        <row r="6947">
          <cell r="AR6947" t="str">
            <v/>
          </cell>
        </row>
        <row r="6948">
          <cell r="AR6948" t="str">
            <v/>
          </cell>
        </row>
        <row r="6949">
          <cell r="AR6949" t="str">
            <v/>
          </cell>
        </row>
        <row r="6950">
          <cell r="AR6950" t="str">
            <v/>
          </cell>
        </row>
        <row r="6951">
          <cell r="AR6951" t="str">
            <v/>
          </cell>
        </row>
        <row r="6952">
          <cell r="AR6952" t="str">
            <v/>
          </cell>
        </row>
        <row r="6953">
          <cell r="AR6953" t="str">
            <v/>
          </cell>
        </row>
        <row r="6954">
          <cell r="AR6954" t="str">
            <v/>
          </cell>
        </row>
        <row r="6955">
          <cell r="AR6955" t="str">
            <v/>
          </cell>
        </row>
        <row r="6956">
          <cell r="AR6956" t="str">
            <v/>
          </cell>
        </row>
        <row r="6957">
          <cell r="AR6957" t="str">
            <v/>
          </cell>
        </row>
        <row r="6958">
          <cell r="AR6958" t="str">
            <v/>
          </cell>
        </row>
        <row r="6959">
          <cell r="AR6959" t="str">
            <v/>
          </cell>
        </row>
        <row r="6960">
          <cell r="AR6960" t="str">
            <v/>
          </cell>
        </row>
        <row r="6961">
          <cell r="AR6961" t="str">
            <v/>
          </cell>
        </row>
        <row r="6962">
          <cell r="AR6962" t="str">
            <v/>
          </cell>
        </row>
        <row r="6963">
          <cell r="AR6963" t="str">
            <v/>
          </cell>
        </row>
        <row r="6964">
          <cell r="AR6964" t="str">
            <v/>
          </cell>
        </row>
        <row r="6965">
          <cell r="AR6965" t="str">
            <v/>
          </cell>
        </row>
        <row r="6966">
          <cell r="AR6966" t="str">
            <v/>
          </cell>
        </row>
        <row r="6967">
          <cell r="AR6967" t="str">
            <v/>
          </cell>
        </row>
        <row r="6968">
          <cell r="AR6968" t="str">
            <v/>
          </cell>
        </row>
        <row r="6969">
          <cell r="AR6969" t="str">
            <v/>
          </cell>
        </row>
        <row r="6970">
          <cell r="AR6970" t="str">
            <v/>
          </cell>
        </row>
        <row r="6971">
          <cell r="AR6971" t="str">
            <v/>
          </cell>
        </row>
        <row r="6972">
          <cell r="AR6972" t="str">
            <v/>
          </cell>
        </row>
        <row r="6973">
          <cell r="AR6973" t="str">
            <v/>
          </cell>
        </row>
        <row r="6974">
          <cell r="AR6974" t="str">
            <v/>
          </cell>
        </row>
        <row r="6975">
          <cell r="AR6975" t="str">
            <v/>
          </cell>
        </row>
        <row r="6976">
          <cell r="AR6976" t="str">
            <v/>
          </cell>
        </row>
        <row r="6977">
          <cell r="AR6977" t="str">
            <v/>
          </cell>
        </row>
        <row r="6978">
          <cell r="AR6978" t="str">
            <v/>
          </cell>
        </row>
        <row r="6979">
          <cell r="AR6979" t="str">
            <v/>
          </cell>
        </row>
        <row r="6980">
          <cell r="AR6980" t="str">
            <v/>
          </cell>
        </row>
        <row r="6981">
          <cell r="AR6981" t="str">
            <v/>
          </cell>
        </row>
        <row r="6982">
          <cell r="AR6982" t="str">
            <v/>
          </cell>
        </row>
        <row r="6983">
          <cell r="AR6983" t="str">
            <v/>
          </cell>
        </row>
        <row r="6984">
          <cell r="AR6984" t="str">
            <v/>
          </cell>
        </row>
        <row r="6985">
          <cell r="AR6985" t="str">
            <v/>
          </cell>
        </row>
        <row r="6986">
          <cell r="AR6986" t="str">
            <v/>
          </cell>
        </row>
        <row r="6987">
          <cell r="AR6987" t="str">
            <v/>
          </cell>
        </row>
        <row r="6988">
          <cell r="AR6988" t="str">
            <v/>
          </cell>
        </row>
        <row r="6989">
          <cell r="AR6989" t="str">
            <v/>
          </cell>
        </row>
        <row r="6990">
          <cell r="AR6990" t="str">
            <v/>
          </cell>
        </row>
        <row r="6991">
          <cell r="AR6991" t="str">
            <v/>
          </cell>
        </row>
        <row r="6992">
          <cell r="AR6992" t="str">
            <v/>
          </cell>
        </row>
        <row r="6993">
          <cell r="AR6993" t="str">
            <v/>
          </cell>
        </row>
        <row r="6994">
          <cell r="AR6994" t="str">
            <v/>
          </cell>
        </row>
        <row r="6995">
          <cell r="AR6995" t="str">
            <v/>
          </cell>
        </row>
        <row r="6996">
          <cell r="AR6996" t="str">
            <v/>
          </cell>
        </row>
        <row r="6997">
          <cell r="AR6997" t="str">
            <v/>
          </cell>
        </row>
        <row r="6998">
          <cell r="AR6998" t="str">
            <v/>
          </cell>
        </row>
        <row r="6999">
          <cell r="AR6999" t="str">
            <v/>
          </cell>
        </row>
        <row r="7000">
          <cell r="AR7000" t="str">
            <v/>
          </cell>
        </row>
        <row r="7001">
          <cell r="AR7001" t="str">
            <v/>
          </cell>
        </row>
        <row r="7002">
          <cell r="AR7002" t="str">
            <v/>
          </cell>
        </row>
        <row r="7003">
          <cell r="AR7003" t="str">
            <v/>
          </cell>
        </row>
        <row r="7004">
          <cell r="AR7004" t="str">
            <v/>
          </cell>
        </row>
        <row r="7005">
          <cell r="AR7005" t="str">
            <v/>
          </cell>
        </row>
        <row r="7006">
          <cell r="AR7006" t="str">
            <v/>
          </cell>
        </row>
        <row r="7007">
          <cell r="AR7007" t="str">
            <v/>
          </cell>
        </row>
        <row r="7008">
          <cell r="AR7008" t="str">
            <v/>
          </cell>
        </row>
        <row r="7009">
          <cell r="AR7009" t="str">
            <v/>
          </cell>
        </row>
        <row r="7010">
          <cell r="AR7010" t="str">
            <v/>
          </cell>
        </row>
        <row r="7011">
          <cell r="AR7011" t="str">
            <v/>
          </cell>
        </row>
        <row r="7012">
          <cell r="AR7012" t="str">
            <v/>
          </cell>
        </row>
        <row r="7013">
          <cell r="AR7013" t="str">
            <v/>
          </cell>
        </row>
        <row r="7014">
          <cell r="AR7014" t="str">
            <v/>
          </cell>
        </row>
        <row r="7015">
          <cell r="AR7015" t="str">
            <v/>
          </cell>
        </row>
        <row r="7016">
          <cell r="AR7016" t="str">
            <v/>
          </cell>
        </row>
        <row r="7017">
          <cell r="AR7017" t="str">
            <v/>
          </cell>
        </row>
        <row r="7018">
          <cell r="AR7018" t="str">
            <v/>
          </cell>
        </row>
        <row r="7019">
          <cell r="AR7019" t="str">
            <v/>
          </cell>
        </row>
        <row r="7020">
          <cell r="AR7020" t="str">
            <v/>
          </cell>
        </row>
        <row r="7021">
          <cell r="AR7021" t="str">
            <v/>
          </cell>
        </row>
        <row r="7022">
          <cell r="AR7022" t="str">
            <v/>
          </cell>
        </row>
        <row r="7023">
          <cell r="AR7023" t="str">
            <v/>
          </cell>
        </row>
        <row r="7024">
          <cell r="AR7024" t="str">
            <v/>
          </cell>
        </row>
        <row r="7025">
          <cell r="AR7025" t="str">
            <v/>
          </cell>
        </row>
        <row r="7026">
          <cell r="AR7026" t="str">
            <v/>
          </cell>
        </row>
        <row r="7027">
          <cell r="AR7027" t="str">
            <v/>
          </cell>
        </row>
        <row r="7028">
          <cell r="AR7028" t="str">
            <v/>
          </cell>
        </row>
        <row r="7029">
          <cell r="AR7029" t="str">
            <v/>
          </cell>
        </row>
        <row r="7030">
          <cell r="AR7030" t="str">
            <v/>
          </cell>
        </row>
        <row r="7031">
          <cell r="AR7031" t="str">
            <v/>
          </cell>
        </row>
        <row r="7032">
          <cell r="AR7032" t="str">
            <v/>
          </cell>
        </row>
        <row r="7033">
          <cell r="AR7033" t="str">
            <v/>
          </cell>
        </row>
        <row r="7034">
          <cell r="AR7034" t="str">
            <v/>
          </cell>
        </row>
        <row r="7035">
          <cell r="AR7035" t="str">
            <v/>
          </cell>
        </row>
        <row r="7036">
          <cell r="AR7036" t="str">
            <v/>
          </cell>
        </row>
        <row r="7037">
          <cell r="AR7037" t="str">
            <v/>
          </cell>
        </row>
        <row r="7038">
          <cell r="AR7038" t="str">
            <v/>
          </cell>
        </row>
        <row r="7039">
          <cell r="AR7039" t="str">
            <v/>
          </cell>
        </row>
        <row r="7040">
          <cell r="AR7040" t="str">
            <v/>
          </cell>
        </row>
        <row r="7041">
          <cell r="AR7041" t="str">
            <v/>
          </cell>
        </row>
        <row r="7042">
          <cell r="AR7042" t="str">
            <v/>
          </cell>
        </row>
        <row r="7043">
          <cell r="AR7043" t="str">
            <v/>
          </cell>
        </row>
        <row r="7044">
          <cell r="AR7044" t="str">
            <v/>
          </cell>
        </row>
        <row r="7045">
          <cell r="AR7045" t="str">
            <v/>
          </cell>
        </row>
        <row r="7046">
          <cell r="AR7046" t="str">
            <v/>
          </cell>
        </row>
        <row r="7047">
          <cell r="AR7047" t="str">
            <v/>
          </cell>
        </row>
        <row r="7048">
          <cell r="AR7048" t="str">
            <v/>
          </cell>
        </row>
        <row r="7049">
          <cell r="AR7049" t="str">
            <v/>
          </cell>
        </row>
        <row r="7050">
          <cell r="AR7050" t="str">
            <v/>
          </cell>
        </row>
        <row r="7051">
          <cell r="AR7051" t="str">
            <v/>
          </cell>
        </row>
        <row r="7052">
          <cell r="AR7052" t="str">
            <v/>
          </cell>
        </row>
        <row r="7053">
          <cell r="AR7053" t="str">
            <v/>
          </cell>
        </row>
        <row r="7054">
          <cell r="AR7054" t="str">
            <v/>
          </cell>
        </row>
        <row r="7055">
          <cell r="AR7055" t="str">
            <v/>
          </cell>
        </row>
        <row r="7056">
          <cell r="AR7056" t="str">
            <v/>
          </cell>
        </row>
        <row r="7057">
          <cell r="AR7057" t="str">
            <v/>
          </cell>
        </row>
        <row r="7058">
          <cell r="AR7058" t="str">
            <v/>
          </cell>
        </row>
        <row r="7059">
          <cell r="AR7059" t="str">
            <v/>
          </cell>
        </row>
        <row r="7060">
          <cell r="AR7060" t="str">
            <v/>
          </cell>
        </row>
        <row r="7061">
          <cell r="AR7061" t="str">
            <v/>
          </cell>
        </row>
        <row r="7062">
          <cell r="AR7062" t="str">
            <v/>
          </cell>
        </row>
        <row r="7063">
          <cell r="AR7063" t="str">
            <v/>
          </cell>
        </row>
        <row r="7064">
          <cell r="AR7064" t="str">
            <v/>
          </cell>
        </row>
        <row r="7065">
          <cell r="AR7065" t="str">
            <v/>
          </cell>
        </row>
        <row r="7066">
          <cell r="AR7066" t="str">
            <v/>
          </cell>
        </row>
        <row r="7067">
          <cell r="AR7067" t="str">
            <v/>
          </cell>
        </row>
        <row r="7068">
          <cell r="AR7068" t="str">
            <v/>
          </cell>
        </row>
        <row r="7069">
          <cell r="AR7069" t="str">
            <v/>
          </cell>
        </row>
        <row r="7070">
          <cell r="AR7070" t="str">
            <v/>
          </cell>
        </row>
        <row r="7071">
          <cell r="AR7071" t="str">
            <v/>
          </cell>
        </row>
        <row r="7072">
          <cell r="AR7072" t="str">
            <v/>
          </cell>
        </row>
        <row r="7073">
          <cell r="AR7073" t="str">
            <v/>
          </cell>
        </row>
        <row r="7074">
          <cell r="AR7074" t="str">
            <v/>
          </cell>
        </row>
        <row r="7075">
          <cell r="AR7075" t="str">
            <v/>
          </cell>
        </row>
        <row r="7076">
          <cell r="AR7076" t="str">
            <v/>
          </cell>
        </row>
        <row r="7077">
          <cell r="AR7077" t="str">
            <v/>
          </cell>
        </row>
        <row r="7078">
          <cell r="AR7078" t="str">
            <v/>
          </cell>
        </row>
        <row r="7079">
          <cell r="AR7079" t="str">
            <v/>
          </cell>
        </row>
        <row r="7080">
          <cell r="AR7080" t="str">
            <v/>
          </cell>
        </row>
        <row r="7081">
          <cell r="AR7081" t="str">
            <v/>
          </cell>
        </row>
        <row r="7082">
          <cell r="AR7082" t="str">
            <v/>
          </cell>
        </row>
        <row r="7083">
          <cell r="AR7083" t="str">
            <v/>
          </cell>
        </row>
        <row r="7084">
          <cell r="AR7084" t="str">
            <v/>
          </cell>
        </row>
        <row r="7085">
          <cell r="AR7085" t="str">
            <v/>
          </cell>
        </row>
        <row r="7086">
          <cell r="AR7086" t="str">
            <v/>
          </cell>
        </row>
        <row r="7087">
          <cell r="AR7087" t="str">
            <v/>
          </cell>
        </row>
        <row r="7088">
          <cell r="AR7088" t="str">
            <v/>
          </cell>
        </row>
        <row r="7089">
          <cell r="AR7089" t="str">
            <v/>
          </cell>
        </row>
        <row r="7090">
          <cell r="AR7090" t="str">
            <v/>
          </cell>
        </row>
        <row r="7091">
          <cell r="AR7091" t="str">
            <v/>
          </cell>
        </row>
        <row r="7092">
          <cell r="AR7092" t="str">
            <v/>
          </cell>
        </row>
        <row r="7093">
          <cell r="AR7093" t="str">
            <v/>
          </cell>
        </row>
        <row r="7094">
          <cell r="AR7094" t="str">
            <v/>
          </cell>
        </row>
        <row r="7095">
          <cell r="AR7095" t="str">
            <v/>
          </cell>
        </row>
        <row r="7096">
          <cell r="AR7096" t="str">
            <v/>
          </cell>
        </row>
        <row r="7097">
          <cell r="AR7097" t="str">
            <v/>
          </cell>
        </row>
        <row r="7098">
          <cell r="AR7098" t="str">
            <v/>
          </cell>
        </row>
        <row r="7099">
          <cell r="AR7099" t="str">
            <v/>
          </cell>
        </row>
        <row r="7100">
          <cell r="AR7100" t="str">
            <v/>
          </cell>
        </row>
        <row r="7101">
          <cell r="AR7101" t="str">
            <v/>
          </cell>
        </row>
        <row r="7102">
          <cell r="AR7102" t="str">
            <v/>
          </cell>
        </row>
        <row r="7103">
          <cell r="AR7103" t="str">
            <v/>
          </cell>
        </row>
        <row r="7104">
          <cell r="AR7104" t="str">
            <v/>
          </cell>
        </row>
        <row r="7105">
          <cell r="AR7105" t="str">
            <v/>
          </cell>
        </row>
        <row r="7106">
          <cell r="AR7106" t="str">
            <v/>
          </cell>
        </row>
        <row r="7107">
          <cell r="AR7107" t="str">
            <v/>
          </cell>
        </row>
        <row r="7108">
          <cell r="AR7108" t="str">
            <v/>
          </cell>
        </row>
        <row r="7109">
          <cell r="AR7109" t="str">
            <v/>
          </cell>
        </row>
        <row r="7110">
          <cell r="AR7110" t="str">
            <v/>
          </cell>
        </row>
        <row r="7111">
          <cell r="AR7111" t="str">
            <v/>
          </cell>
        </row>
        <row r="7112">
          <cell r="AR7112" t="str">
            <v/>
          </cell>
        </row>
        <row r="7113">
          <cell r="AR7113" t="str">
            <v/>
          </cell>
        </row>
        <row r="7114">
          <cell r="AR7114" t="str">
            <v/>
          </cell>
        </row>
        <row r="7115">
          <cell r="AR7115" t="str">
            <v/>
          </cell>
        </row>
        <row r="7116">
          <cell r="AR7116" t="str">
            <v/>
          </cell>
        </row>
        <row r="7117">
          <cell r="AR7117" t="str">
            <v/>
          </cell>
        </row>
        <row r="7118">
          <cell r="AR7118" t="str">
            <v/>
          </cell>
        </row>
        <row r="7119">
          <cell r="AR7119" t="str">
            <v/>
          </cell>
        </row>
        <row r="7120">
          <cell r="AR7120" t="str">
            <v/>
          </cell>
        </row>
        <row r="7121">
          <cell r="AR7121" t="str">
            <v/>
          </cell>
        </row>
        <row r="7122">
          <cell r="AR7122" t="str">
            <v/>
          </cell>
        </row>
        <row r="7123">
          <cell r="AR7123" t="str">
            <v/>
          </cell>
        </row>
        <row r="7124">
          <cell r="AR7124" t="str">
            <v/>
          </cell>
        </row>
        <row r="7125">
          <cell r="AR7125" t="str">
            <v/>
          </cell>
        </row>
        <row r="7126">
          <cell r="AR7126" t="str">
            <v/>
          </cell>
        </row>
        <row r="7127">
          <cell r="AR7127" t="str">
            <v/>
          </cell>
        </row>
        <row r="7128">
          <cell r="AR7128" t="str">
            <v/>
          </cell>
        </row>
        <row r="7129">
          <cell r="AR7129" t="str">
            <v/>
          </cell>
        </row>
        <row r="7130">
          <cell r="AR7130" t="str">
            <v/>
          </cell>
        </row>
        <row r="7131">
          <cell r="AR7131" t="str">
            <v/>
          </cell>
        </row>
        <row r="7132">
          <cell r="AR7132" t="str">
            <v/>
          </cell>
        </row>
        <row r="7133">
          <cell r="AR7133" t="str">
            <v/>
          </cell>
        </row>
        <row r="7134">
          <cell r="AR7134" t="str">
            <v/>
          </cell>
        </row>
        <row r="7135">
          <cell r="AR7135" t="str">
            <v/>
          </cell>
        </row>
        <row r="7136">
          <cell r="AR7136" t="str">
            <v/>
          </cell>
        </row>
        <row r="7137">
          <cell r="AR7137" t="str">
            <v/>
          </cell>
        </row>
        <row r="7138">
          <cell r="AR7138" t="str">
            <v/>
          </cell>
        </row>
        <row r="7139">
          <cell r="AR7139" t="str">
            <v/>
          </cell>
        </row>
        <row r="7140">
          <cell r="AR7140" t="str">
            <v/>
          </cell>
        </row>
        <row r="7141">
          <cell r="AR7141" t="str">
            <v/>
          </cell>
        </row>
        <row r="7142">
          <cell r="AR7142" t="str">
            <v/>
          </cell>
        </row>
        <row r="7143">
          <cell r="AR7143" t="str">
            <v/>
          </cell>
        </row>
        <row r="7144">
          <cell r="AR7144" t="str">
            <v/>
          </cell>
        </row>
        <row r="7145">
          <cell r="AR7145" t="str">
            <v/>
          </cell>
        </row>
        <row r="7146">
          <cell r="AR7146" t="str">
            <v/>
          </cell>
        </row>
        <row r="7147">
          <cell r="AR7147" t="str">
            <v/>
          </cell>
        </row>
        <row r="7148">
          <cell r="AR7148" t="str">
            <v/>
          </cell>
        </row>
        <row r="7149">
          <cell r="AR7149" t="str">
            <v/>
          </cell>
        </row>
        <row r="7150">
          <cell r="AR7150" t="str">
            <v/>
          </cell>
        </row>
        <row r="7151">
          <cell r="AR7151" t="str">
            <v/>
          </cell>
        </row>
        <row r="7152">
          <cell r="AR7152" t="str">
            <v/>
          </cell>
        </row>
        <row r="7153">
          <cell r="AR7153" t="str">
            <v/>
          </cell>
        </row>
        <row r="7154">
          <cell r="AR7154" t="str">
            <v/>
          </cell>
        </row>
        <row r="7155">
          <cell r="AR7155" t="str">
            <v/>
          </cell>
        </row>
        <row r="7156">
          <cell r="AR7156" t="str">
            <v/>
          </cell>
        </row>
        <row r="7157">
          <cell r="AR7157" t="str">
            <v/>
          </cell>
        </row>
        <row r="7158">
          <cell r="AR7158" t="str">
            <v/>
          </cell>
        </row>
        <row r="7159">
          <cell r="AR7159" t="str">
            <v/>
          </cell>
        </row>
        <row r="7160">
          <cell r="AR7160" t="str">
            <v/>
          </cell>
        </row>
        <row r="7161">
          <cell r="AR7161" t="str">
            <v/>
          </cell>
        </row>
        <row r="7162">
          <cell r="AR7162" t="str">
            <v/>
          </cell>
        </row>
        <row r="7163">
          <cell r="AR7163" t="str">
            <v/>
          </cell>
        </row>
        <row r="7164">
          <cell r="AR7164" t="str">
            <v/>
          </cell>
        </row>
        <row r="7165">
          <cell r="AR7165" t="str">
            <v/>
          </cell>
        </row>
        <row r="7166">
          <cell r="AR7166" t="str">
            <v/>
          </cell>
        </row>
        <row r="7167">
          <cell r="AR7167" t="str">
            <v/>
          </cell>
        </row>
        <row r="7168">
          <cell r="AR7168" t="str">
            <v/>
          </cell>
        </row>
        <row r="7169">
          <cell r="AR7169" t="str">
            <v/>
          </cell>
        </row>
        <row r="7170">
          <cell r="AR7170" t="str">
            <v/>
          </cell>
        </row>
        <row r="7171">
          <cell r="AR7171" t="str">
            <v/>
          </cell>
        </row>
        <row r="7172">
          <cell r="AR7172" t="str">
            <v/>
          </cell>
        </row>
        <row r="7173">
          <cell r="AR7173" t="str">
            <v/>
          </cell>
        </row>
        <row r="7174">
          <cell r="AR7174" t="str">
            <v/>
          </cell>
        </row>
        <row r="7175">
          <cell r="AR7175" t="str">
            <v/>
          </cell>
        </row>
        <row r="7176">
          <cell r="AR7176" t="str">
            <v/>
          </cell>
        </row>
        <row r="7177">
          <cell r="AR7177" t="str">
            <v/>
          </cell>
        </row>
        <row r="7178">
          <cell r="AR7178" t="str">
            <v/>
          </cell>
        </row>
        <row r="7179">
          <cell r="AR7179" t="str">
            <v/>
          </cell>
        </row>
        <row r="7180">
          <cell r="AR7180" t="str">
            <v/>
          </cell>
        </row>
        <row r="7181">
          <cell r="AR7181" t="str">
            <v/>
          </cell>
        </row>
        <row r="7182">
          <cell r="AR7182" t="str">
            <v/>
          </cell>
        </row>
        <row r="7183">
          <cell r="AR7183" t="str">
            <v/>
          </cell>
        </row>
        <row r="7184">
          <cell r="AR7184" t="str">
            <v/>
          </cell>
        </row>
        <row r="7185">
          <cell r="AR7185" t="str">
            <v/>
          </cell>
        </row>
        <row r="7186">
          <cell r="AR7186" t="str">
            <v/>
          </cell>
        </row>
        <row r="7187">
          <cell r="AR7187" t="str">
            <v/>
          </cell>
        </row>
        <row r="7188">
          <cell r="AR7188" t="str">
            <v/>
          </cell>
        </row>
        <row r="7189">
          <cell r="AR7189" t="str">
            <v/>
          </cell>
        </row>
        <row r="7190">
          <cell r="AR7190" t="str">
            <v/>
          </cell>
        </row>
        <row r="7191">
          <cell r="AR7191" t="str">
            <v/>
          </cell>
        </row>
        <row r="7192">
          <cell r="AR7192" t="str">
            <v/>
          </cell>
        </row>
        <row r="7193">
          <cell r="AR7193" t="str">
            <v/>
          </cell>
        </row>
        <row r="7194">
          <cell r="AR7194" t="str">
            <v/>
          </cell>
        </row>
        <row r="7195">
          <cell r="AR7195" t="str">
            <v/>
          </cell>
        </row>
        <row r="7196">
          <cell r="AR7196" t="str">
            <v/>
          </cell>
        </row>
        <row r="7197">
          <cell r="AR7197" t="str">
            <v/>
          </cell>
        </row>
        <row r="7198">
          <cell r="AR7198" t="str">
            <v/>
          </cell>
        </row>
        <row r="7199">
          <cell r="AR7199" t="str">
            <v/>
          </cell>
        </row>
        <row r="7200">
          <cell r="AR7200" t="str">
            <v/>
          </cell>
        </row>
        <row r="7201">
          <cell r="AR7201" t="str">
            <v/>
          </cell>
        </row>
        <row r="7202">
          <cell r="AR7202" t="str">
            <v/>
          </cell>
        </row>
        <row r="7203">
          <cell r="AR7203" t="str">
            <v/>
          </cell>
        </row>
        <row r="7204">
          <cell r="AR7204" t="str">
            <v/>
          </cell>
        </row>
        <row r="7205">
          <cell r="AR7205" t="str">
            <v/>
          </cell>
        </row>
        <row r="7206">
          <cell r="AR7206" t="str">
            <v/>
          </cell>
        </row>
        <row r="7207">
          <cell r="AR7207" t="str">
            <v/>
          </cell>
        </row>
        <row r="7208">
          <cell r="AR7208" t="str">
            <v/>
          </cell>
        </row>
        <row r="7209">
          <cell r="AR7209" t="str">
            <v/>
          </cell>
        </row>
        <row r="7210">
          <cell r="AR7210" t="str">
            <v/>
          </cell>
        </row>
        <row r="7211">
          <cell r="AR7211" t="str">
            <v/>
          </cell>
        </row>
        <row r="7212">
          <cell r="AR7212" t="str">
            <v/>
          </cell>
        </row>
        <row r="7213">
          <cell r="AR7213" t="str">
            <v/>
          </cell>
        </row>
        <row r="7214">
          <cell r="AR7214" t="str">
            <v/>
          </cell>
        </row>
        <row r="7215">
          <cell r="AR7215" t="str">
            <v/>
          </cell>
        </row>
        <row r="7216">
          <cell r="AR7216" t="str">
            <v/>
          </cell>
        </row>
        <row r="7217">
          <cell r="AR7217" t="str">
            <v/>
          </cell>
        </row>
        <row r="7218">
          <cell r="AR7218" t="str">
            <v/>
          </cell>
        </row>
        <row r="7219">
          <cell r="AR7219" t="str">
            <v/>
          </cell>
        </row>
        <row r="7220">
          <cell r="AR7220" t="str">
            <v/>
          </cell>
        </row>
        <row r="7221">
          <cell r="AR7221" t="str">
            <v/>
          </cell>
        </row>
        <row r="7222">
          <cell r="AR7222" t="str">
            <v/>
          </cell>
        </row>
        <row r="7223">
          <cell r="AR7223" t="str">
            <v/>
          </cell>
        </row>
        <row r="7224">
          <cell r="AR7224" t="str">
            <v/>
          </cell>
        </row>
        <row r="7225">
          <cell r="AR7225" t="str">
            <v/>
          </cell>
        </row>
        <row r="7226">
          <cell r="AR7226" t="str">
            <v/>
          </cell>
        </row>
        <row r="7227">
          <cell r="AR7227" t="str">
            <v/>
          </cell>
        </row>
        <row r="7228">
          <cell r="AR7228" t="str">
            <v/>
          </cell>
        </row>
        <row r="7229">
          <cell r="AR7229" t="str">
            <v/>
          </cell>
        </row>
        <row r="7230">
          <cell r="AR7230" t="str">
            <v/>
          </cell>
        </row>
        <row r="7231">
          <cell r="AR7231" t="str">
            <v/>
          </cell>
        </row>
        <row r="7232">
          <cell r="AR7232" t="str">
            <v/>
          </cell>
        </row>
        <row r="7233">
          <cell r="AR7233" t="str">
            <v/>
          </cell>
        </row>
        <row r="7234">
          <cell r="AR7234" t="str">
            <v/>
          </cell>
        </row>
        <row r="7235">
          <cell r="AR7235" t="str">
            <v/>
          </cell>
        </row>
        <row r="7236">
          <cell r="AR7236" t="str">
            <v/>
          </cell>
        </row>
        <row r="7237">
          <cell r="AR7237" t="str">
            <v/>
          </cell>
        </row>
        <row r="7238">
          <cell r="AR7238" t="str">
            <v/>
          </cell>
        </row>
        <row r="7239">
          <cell r="AR7239" t="str">
            <v/>
          </cell>
        </row>
        <row r="7240">
          <cell r="AR7240" t="str">
            <v/>
          </cell>
        </row>
        <row r="7241">
          <cell r="AR7241" t="str">
            <v/>
          </cell>
        </row>
        <row r="7242">
          <cell r="AR7242" t="str">
            <v/>
          </cell>
        </row>
        <row r="7243">
          <cell r="AR7243" t="str">
            <v/>
          </cell>
        </row>
        <row r="7244">
          <cell r="AR7244" t="str">
            <v/>
          </cell>
        </row>
        <row r="7245">
          <cell r="AR7245" t="str">
            <v/>
          </cell>
        </row>
        <row r="7246">
          <cell r="AR7246" t="str">
            <v/>
          </cell>
        </row>
        <row r="7247">
          <cell r="AR7247" t="str">
            <v/>
          </cell>
        </row>
        <row r="7248">
          <cell r="AR7248" t="str">
            <v/>
          </cell>
        </row>
        <row r="7249">
          <cell r="AR7249" t="str">
            <v/>
          </cell>
        </row>
        <row r="7250">
          <cell r="AR7250" t="str">
            <v/>
          </cell>
        </row>
        <row r="7251">
          <cell r="AR7251" t="str">
            <v/>
          </cell>
        </row>
        <row r="7252">
          <cell r="AR7252" t="str">
            <v/>
          </cell>
        </row>
        <row r="7253">
          <cell r="AR7253" t="str">
            <v/>
          </cell>
        </row>
        <row r="7254">
          <cell r="AR7254" t="str">
            <v/>
          </cell>
        </row>
        <row r="7255">
          <cell r="AR7255" t="str">
            <v/>
          </cell>
        </row>
        <row r="7256">
          <cell r="AR7256" t="str">
            <v/>
          </cell>
        </row>
        <row r="7257">
          <cell r="AR7257" t="str">
            <v/>
          </cell>
        </row>
        <row r="7258">
          <cell r="AR7258" t="str">
            <v/>
          </cell>
        </row>
        <row r="7259">
          <cell r="AR7259" t="str">
            <v/>
          </cell>
        </row>
        <row r="7260">
          <cell r="AR7260" t="str">
            <v/>
          </cell>
        </row>
        <row r="7261">
          <cell r="AR7261" t="str">
            <v/>
          </cell>
        </row>
        <row r="7262">
          <cell r="AR7262" t="str">
            <v/>
          </cell>
        </row>
        <row r="7263">
          <cell r="AR7263" t="str">
            <v/>
          </cell>
        </row>
        <row r="7264">
          <cell r="AR7264" t="str">
            <v/>
          </cell>
        </row>
        <row r="7265">
          <cell r="AR7265" t="str">
            <v/>
          </cell>
        </row>
        <row r="7266">
          <cell r="AR7266" t="str">
            <v/>
          </cell>
        </row>
        <row r="7267">
          <cell r="AR7267" t="str">
            <v/>
          </cell>
        </row>
        <row r="7268">
          <cell r="AR7268" t="str">
            <v/>
          </cell>
        </row>
        <row r="7269">
          <cell r="AR7269" t="str">
            <v/>
          </cell>
        </row>
        <row r="7270">
          <cell r="AR7270" t="str">
            <v/>
          </cell>
        </row>
        <row r="7271">
          <cell r="AR7271" t="str">
            <v/>
          </cell>
        </row>
        <row r="7272">
          <cell r="AR7272" t="str">
            <v/>
          </cell>
        </row>
        <row r="7273">
          <cell r="AR7273" t="str">
            <v/>
          </cell>
        </row>
        <row r="7274">
          <cell r="AR7274" t="str">
            <v/>
          </cell>
        </row>
        <row r="7275">
          <cell r="AR7275" t="str">
            <v/>
          </cell>
        </row>
        <row r="7276">
          <cell r="AR7276" t="str">
            <v/>
          </cell>
        </row>
        <row r="7277">
          <cell r="AR7277" t="str">
            <v/>
          </cell>
        </row>
        <row r="7278">
          <cell r="AR7278" t="str">
            <v/>
          </cell>
        </row>
        <row r="7279">
          <cell r="AR7279" t="str">
            <v/>
          </cell>
        </row>
        <row r="7280">
          <cell r="AR7280" t="str">
            <v/>
          </cell>
        </row>
        <row r="7281">
          <cell r="AR7281" t="str">
            <v/>
          </cell>
        </row>
        <row r="7282">
          <cell r="AR7282" t="str">
            <v/>
          </cell>
        </row>
        <row r="7283">
          <cell r="AR7283" t="str">
            <v/>
          </cell>
        </row>
        <row r="7284">
          <cell r="AR7284" t="str">
            <v/>
          </cell>
        </row>
        <row r="7285">
          <cell r="AR7285" t="str">
            <v/>
          </cell>
        </row>
        <row r="7286">
          <cell r="AR7286" t="str">
            <v/>
          </cell>
        </row>
        <row r="7287">
          <cell r="AR7287" t="str">
            <v/>
          </cell>
        </row>
        <row r="7288">
          <cell r="AR7288" t="str">
            <v/>
          </cell>
        </row>
        <row r="7289">
          <cell r="AR7289" t="str">
            <v/>
          </cell>
        </row>
        <row r="7290">
          <cell r="AR7290" t="str">
            <v/>
          </cell>
        </row>
        <row r="7291">
          <cell r="AR7291" t="str">
            <v/>
          </cell>
        </row>
        <row r="7292">
          <cell r="AR7292" t="str">
            <v/>
          </cell>
        </row>
        <row r="7293">
          <cell r="AR7293" t="str">
            <v/>
          </cell>
        </row>
        <row r="7294">
          <cell r="AR7294" t="str">
            <v/>
          </cell>
        </row>
        <row r="7295">
          <cell r="AR7295" t="str">
            <v/>
          </cell>
        </row>
        <row r="7296">
          <cell r="AR7296" t="str">
            <v/>
          </cell>
        </row>
        <row r="7297">
          <cell r="AR7297" t="str">
            <v/>
          </cell>
        </row>
        <row r="7298">
          <cell r="AR7298" t="str">
            <v/>
          </cell>
        </row>
        <row r="7299">
          <cell r="AR7299" t="str">
            <v/>
          </cell>
        </row>
        <row r="7300">
          <cell r="AR7300" t="str">
            <v/>
          </cell>
        </row>
        <row r="7301">
          <cell r="AR7301" t="str">
            <v/>
          </cell>
        </row>
        <row r="7302">
          <cell r="AR7302" t="str">
            <v/>
          </cell>
        </row>
        <row r="7303">
          <cell r="AR7303" t="str">
            <v/>
          </cell>
        </row>
        <row r="7304">
          <cell r="AR7304" t="str">
            <v/>
          </cell>
        </row>
        <row r="7305">
          <cell r="AR7305" t="str">
            <v/>
          </cell>
        </row>
        <row r="7306">
          <cell r="AR7306" t="str">
            <v/>
          </cell>
        </row>
        <row r="7307">
          <cell r="AR7307" t="str">
            <v/>
          </cell>
        </row>
        <row r="7308">
          <cell r="AR7308" t="str">
            <v/>
          </cell>
        </row>
        <row r="7309">
          <cell r="AR7309" t="str">
            <v/>
          </cell>
        </row>
        <row r="7310">
          <cell r="AR7310" t="str">
            <v/>
          </cell>
        </row>
        <row r="7311">
          <cell r="AR7311" t="str">
            <v/>
          </cell>
        </row>
        <row r="7312">
          <cell r="AR7312" t="str">
            <v/>
          </cell>
        </row>
        <row r="7313">
          <cell r="AR7313" t="str">
            <v/>
          </cell>
        </row>
        <row r="7314">
          <cell r="AR7314" t="str">
            <v/>
          </cell>
        </row>
        <row r="7315">
          <cell r="AR7315" t="str">
            <v/>
          </cell>
        </row>
        <row r="7316">
          <cell r="AR7316" t="str">
            <v/>
          </cell>
        </row>
        <row r="7317">
          <cell r="AR7317" t="str">
            <v/>
          </cell>
        </row>
        <row r="7318">
          <cell r="AR7318" t="str">
            <v/>
          </cell>
        </row>
        <row r="7319">
          <cell r="AR7319" t="str">
            <v/>
          </cell>
        </row>
        <row r="7320">
          <cell r="AR7320" t="str">
            <v/>
          </cell>
        </row>
        <row r="7321">
          <cell r="AR7321" t="str">
            <v/>
          </cell>
        </row>
        <row r="7322">
          <cell r="AR7322" t="str">
            <v/>
          </cell>
        </row>
        <row r="7323">
          <cell r="AR7323" t="str">
            <v/>
          </cell>
        </row>
        <row r="7324">
          <cell r="AR7324" t="str">
            <v/>
          </cell>
        </row>
        <row r="7325">
          <cell r="AR7325" t="str">
            <v/>
          </cell>
        </row>
        <row r="7326">
          <cell r="AR7326" t="str">
            <v/>
          </cell>
        </row>
        <row r="7327">
          <cell r="AR7327" t="str">
            <v/>
          </cell>
        </row>
        <row r="7328">
          <cell r="AR7328" t="str">
            <v/>
          </cell>
        </row>
        <row r="7329">
          <cell r="AR7329" t="str">
            <v/>
          </cell>
        </row>
        <row r="7330">
          <cell r="AR7330" t="str">
            <v/>
          </cell>
        </row>
        <row r="7331">
          <cell r="AR7331" t="str">
            <v/>
          </cell>
        </row>
        <row r="7332">
          <cell r="AR7332" t="str">
            <v/>
          </cell>
        </row>
        <row r="7333">
          <cell r="AR7333" t="str">
            <v/>
          </cell>
        </row>
        <row r="7334">
          <cell r="AR7334" t="str">
            <v/>
          </cell>
        </row>
        <row r="7335">
          <cell r="AR7335" t="str">
            <v/>
          </cell>
        </row>
        <row r="7336">
          <cell r="AR7336" t="str">
            <v/>
          </cell>
        </row>
        <row r="7337">
          <cell r="AR7337" t="str">
            <v/>
          </cell>
        </row>
        <row r="7338">
          <cell r="AR7338" t="str">
            <v/>
          </cell>
        </row>
        <row r="7339">
          <cell r="AR7339" t="str">
            <v/>
          </cell>
        </row>
        <row r="7340">
          <cell r="AR7340" t="str">
            <v/>
          </cell>
        </row>
        <row r="7341">
          <cell r="AR7341" t="str">
            <v/>
          </cell>
        </row>
        <row r="7342">
          <cell r="AR7342" t="str">
            <v/>
          </cell>
        </row>
        <row r="7343">
          <cell r="AR7343" t="str">
            <v/>
          </cell>
        </row>
        <row r="7344">
          <cell r="AR7344" t="str">
            <v/>
          </cell>
        </row>
        <row r="7345">
          <cell r="AR7345" t="str">
            <v/>
          </cell>
        </row>
        <row r="7346">
          <cell r="AR7346" t="str">
            <v/>
          </cell>
        </row>
        <row r="7347">
          <cell r="AR7347" t="str">
            <v/>
          </cell>
        </row>
        <row r="7348">
          <cell r="AR7348" t="str">
            <v/>
          </cell>
        </row>
        <row r="7349">
          <cell r="AR7349" t="str">
            <v/>
          </cell>
        </row>
        <row r="7350">
          <cell r="AR7350" t="str">
            <v/>
          </cell>
        </row>
        <row r="7351">
          <cell r="AR7351" t="str">
            <v/>
          </cell>
        </row>
        <row r="7352">
          <cell r="AR7352" t="str">
            <v/>
          </cell>
        </row>
        <row r="7353">
          <cell r="AR7353" t="str">
            <v/>
          </cell>
        </row>
        <row r="7354">
          <cell r="AR7354" t="str">
            <v/>
          </cell>
        </row>
        <row r="7355">
          <cell r="AR7355" t="str">
            <v/>
          </cell>
        </row>
        <row r="7356">
          <cell r="AR7356" t="str">
            <v/>
          </cell>
        </row>
        <row r="7357">
          <cell r="AR7357" t="str">
            <v/>
          </cell>
        </row>
        <row r="7358">
          <cell r="AR7358" t="str">
            <v/>
          </cell>
        </row>
        <row r="7359">
          <cell r="AR7359" t="str">
            <v/>
          </cell>
        </row>
        <row r="7360">
          <cell r="AR7360" t="str">
            <v/>
          </cell>
        </row>
        <row r="7361">
          <cell r="AR7361" t="str">
            <v/>
          </cell>
        </row>
        <row r="7362">
          <cell r="AR7362" t="str">
            <v/>
          </cell>
        </row>
        <row r="7363">
          <cell r="AR7363" t="str">
            <v/>
          </cell>
        </row>
        <row r="7364">
          <cell r="AR7364" t="str">
            <v/>
          </cell>
        </row>
        <row r="7365">
          <cell r="AR7365" t="str">
            <v/>
          </cell>
        </row>
        <row r="7366">
          <cell r="AR7366" t="str">
            <v/>
          </cell>
        </row>
        <row r="7367">
          <cell r="AR7367" t="str">
            <v/>
          </cell>
        </row>
        <row r="7368">
          <cell r="AR7368" t="str">
            <v/>
          </cell>
        </row>
        <row r="7369">
          <cell r="AR7369" t="str">
            <v/>
          </cell>
        </row>
        <row r="7370">
          <cell r="AR7370" t="str">
            <v/>
          </cell>
        </row>
        <row r="7371">
          <cell r="AR7371" t="str">
            <v/>
          </cell>
        </row>
        <row r="7372">
          <cell r="AR7372" t="str">
            <v/>
          </cell>
        </row>
        <row r="7373">
          <cell r="AR7373" t="str">
            <v/>
          </cell>
        </row>
        <row r="7374">
          <cell r="AR7374" t="str">
            <v/>
          </cell>
        </row>
        <row r="7375">
          <cell r="AR7375" t="str">
            <v/>
          </cell>
        </row>
        <row r="7376">
          <cell r="AR7376" t="str">
            <v/>
          </cell>
        </row>
        <row r="7377">
          <cell r="AR7377" t="str">
            <v/>
          </cell>
        </row>
        <row r="7378">
          <cell r="AR7378" t="str">
            <v/>
          </cell>
        </row>
        <row r="7379">
          <cell r="AR7379" t="str">
            <v/>
          </cell>
        </row>
        <row r="7380">
          <cell r="AR7380" t="str">
            <v/>
          </cell>
        </row>
        <row r="7381">
          <cell r="AR7381" t="str">
            <v/>
          </cell>
        </row>
        <row r="7382">
          <cell r="AR7382" t="str">
            <v/>
          </cell>
        </row>
        <row r="7383">
          <cell r="AR7383" t="str">
            <v/>
          </cell>
        </row>
        <row r="7384">
          <cell r="AR7384" t="str">
            <v/>
          </cell>
        </row>
        <row r="7385">
          <cell r="AR7385" t="str">
            <v/>
          </cell>
        </row>
        <row r="7386">
          <cell r="AR7386" t="str">
            <v/>
          </cell>
        </row>
        <row r="7387">
          <cell r="AR7387" t="str">
            <v/>
          </cell>
        </row>
        <row r="7388">
          <cell r="AR7388" t="str">
            <v/>
          </cell>
        </row>
        <row r="7389">
          <cell r="AR7389" t="str">
            <v/>
          </cell>
        </row>
        <row r="7390">
          <cell r="AR7390" t="str">
            <v/>
          </cell>
        </row>
        <row r="7391">
          <cell r="AR7391" t="str">
            <v/>
          </cell>
        </row>
        <row r="7392">
          <cell r="AR7392" t="str">
            <v/>
          </cell>
        </row>
        <row r="7393">
          <cell r="AR7393" t="str">
            <v/>
          </cell>
        </row>
        <row r="7394">
          <cell r="AR7394" t="str">
            <v/>
          </cell>
        </row>
        <row r="7395">
          <cell r="AR7395" t="str">
            <v/>
          </cell>
        </row>
        <row r="7396">
          <cell r="AR7396" t="str">
            <v/>
          </cell>
        </row>
        <row r="7397">
          <cell r="AR7397" t="str">
            <v/>
          </cell>
        </row>
        <row r="7398">
          <cell r="AR7398" t="str">
            <v/>
          </cell>
        </row>
        <row r="7399">
          <cell r="AR7399" t="str">
            <v/>
          </cell>
        </row>
        <row r="7400">
          <cell r="AR7400" t="str">
            <v/>
          </cell>
        </row>
        <row r="7401">
          <cell r="AR7401" t="str">
            <v/>
          </cell>
        </row>
        <row r="7402">
          <cell r="AR7402" t="str">
            <v/>
          </cell>
        </row>
        <row r="7403">
          <cell r="AR7403" t="str">
            <v/>
          </cell>
        </row>
        <row r="7404">
          <cell r="AR7404" t="str">
            <v/>
          </cell>
        </row>
        <row r="7405">
          <cell r="AR7405" t="str">
            <v/>
          </cell>
        </row>
        <row r="7406">
          <cell r="AR7406" t="str">
            <v/>
          </cell>
        </row>
        <row r="7407">
          <cell r="AR7407" t="str">
            <v/>
          </cell>
        </row>
        <row r="7408">
          <cell r="AR7408" t="str">
            <v/>
          </cell>
        </row>
        <row r="7409">
          <cell r="AR7409" t="str">
            <v/>
          </cell>
        </row>
        <row r="7410">
          <cell r="AR7410" t="str">
            <v/>
          </cell>
        </row>
        <row r="7411">
          <cell r="AR7411" t="str">
            <v/>
          </cell>
        </row>
        <row r="7412">
          <cell r="AR7412" t="str">
            <v/>
          </cell>
        </row>
        <row r="7413">
          <cell r="AR7413" t="str">
            <v/>
          </cell>
        </row>
        <row r="7414">
          <cell r="AR7414" t="str">
            <v/>
          </cell>
        </row>
        <row r="7415">
          <cell r="AR7415" t="str">
            <v/>
          </cell>
        </row>
        <row r="7416">
          <cell r="AR7416" t="str">
            <v/>
          </cell>
        </row>
        <row r="7417">
          <cell r="AR7417" t="str">
            <v/>
          </cell>
        </row>
        <row r="7418">
          <cell r="AR7418" t="str">
            <v/>
          </cell>
        </row>
        <row r="7419">
          <cell r="AR7419" t="str">
            <v/>
          </cell>
        </row>
        <row r="7420">
          <cell r="AR7420" t="str">
            <v/>
          </cell>
        </row>
        <row r="7421">
          <cell r="AR7421" t="str">
            <v/>
          </cell>
        </row>
        <row r="7422">
          <cell r="AR7422" t="str">
            <v/>
          </cell>
        </row>
        <row r="7423">
          <cell r="AR7423" t="str">
            <v/>
          </cell>
        </row>
        <row r="7424">
          <cell r="AR7424" t="str">
            <v/>
          </cell>
        </row>
        <row r="7425">
          <cell r="AR7425" t="str">
            <v/>
          </cell>
        </row>
        <row r="7426">
          <cell r="AR7426" t="str">
            <v/>
          </cell>
        </row>
        <row r="7427">
          <cell r="AR7427" t="str">
            <v/>
          </cell>
        </row>
        <row r="7428">
          <cell r="AR7428" t="str">
            <v/>
          </cell>
        </row>
        <row r="7429">
          <cell r="AR7429" t="str">
            <v/>
          </cell>
        </row>
        <row r="7430">
          <cell r="AR7430" t="str">
            <v/>
          </cell>
        </row>
        <row r="7431">
          <cell r="AR7431" t="str">
            <v/>
          </cell>
        </row>
        <row r="7432">
          <cell r="AR7432" t="str">
            <v/>
          </cell>
        </row>
        <row r="7433">
          <cell r="AR7433" t="str">
            <v/>
          </cell>
        </row>
        <row r="7434">
          <cell r="AR7434" t="str">
            <v/>
          </cell>
        </row>
        <row r="7435">
          <cell r="AR7435" t="str">
            <v/>
          </cell>
        </row>
        <row r="7436">
          <cell r="AR7436" t="str">
            <v/>
          </cell>
        </row>
        <row r="7437">
          <cell r="AR7437" t="str">
            <v/>
          </cell>
        </row>
        <row r="7438">
          <cell r="AR7438" t="str">
            <v/>
          </cell>
        </row>
        <row r="7439">
          <cell r="AR7439" t="str">
            <v/>
          </cell>
        </row>
        <row r="7440">
          <cell r="AR7440" t="str">
            <v/>
          </cell>
        </row>
        <row r="7441">
          <cell r="AR7441" t="str">
            <v/>
          </cell>
        </row>
        <row r="7442">
          <cell r="AR7442" t="str">
            <v/>
          </cell>
        </row>
        <row r="7443">
          <cell r="AR7443" t="str">
            <v/>
          </cell>
        </row>
        <row r="7444">
          <cell r="AR7444" t="str">
            <v/>
          </cell>
        </row>
        <row r="7445">
          <cell r="AR7445" t="str">
            <v/>
          </cell>
        </row>
        <row r="7446">
          <cell r="AR7446" t="str">
            <v/>
          </cell>
        </row>
        <row r="7447">
          <cell r="AR7447" t="str">
            <v/>
          </cell>
        </row>
        <row r="7448">
          <cell r="AR7448" t="str">
            <v/>
          </cell>
        </row>
        <row r="7449">
          <cell r="AR7449" t="str">
            <v/>
          </cell>
        </row>
        <row r="7450">
          <cell r="AR7450" t="str">
            <v/>
          </cell>
        </row>
        <row r="7451">
          <cell r="AR7451" t="str">
            <v/>
          </cell>
        </row>
        <row r="7452">
          <cell r="AR7452" t="str">
            <v/>
          </cell>
        </row>
        <row r="7453">
          <cell r="AR7453" t="str">
            <v/>
          </cell>
        </row>
        <row r="7454">
          <cell r="AR7454" t="str">
            <v/>
          </cell>
        </row>
        <row r="7455">
          <cell r="AR7455" t="str">
            <v/>
          </cell>
        </row>
        <row r="7456">
          <cell r="AR7456" t="str">
            <v/>
          </cell>
        </row>
        <row r="7457">
          <cell r="AR7457" t="str">
            <v/>
          </cell>
        </row>
        <row r="7458">
          <cell r="AR7458" t="str">
            <v/>
          </cell>
        </row>
        <row r="7459">
          <cell r="AR7459" t="str">
            <v/>
          </cell>
        </row>
        <row r="7460">
          <cell r="AR7460" t="str">
            <v/>
          </cell>
        </row>
        <row r="7461">
          <cell r="AR7461" t="str">
            <v/>
          </cell>
        </row>
        <row r="7462">
          <cell r="AR7462" t="str">
            <v/>
          </cell>
        </row>
        <row r="7463">
          <cell r="AR7463" t="str">
            <v/>
          </cell>
        </row>
        <row r="7464">
          <cell r="AR7464" t="str">
            <v/>
          </cell>
        </row>
        <row r="7465">
          <cell r="AR7465" t="str">
            <v/>
          </cell>
        </row>
        <row r="7466">
          <cell r="AR7466" t="str">
            <v/>
          </cell>
        </row>
        <row r="7467">
          <cell r="AR7467" t="str">
            <v/>
          </cell>
        </row>
        <row r="7468">
          <cell r="AR7468" t="str">
            <v/>
          </cell>
        </row>
        <row r="7469">
          <cell r="AR7469" t="str">
            <v/>
          </cell>
        </row>
        <row r="7470">
          <cell r="AR7470" t="str">
            <v/>
          </cell>
        </row>
        <row r="7471">
          <cell r="AR7471" t="str">
            <v/>
          </cell>
        </row>
        <row r="7472">
          <cell r="AR7472" t="str">
            <v/>
          </cell>
        </row>
        <row r="7473">
          <cell r="AR7473" t="str">
            <v/>
          </cell>
        </row>
        <row r="7474">
          <cell r="AR7474" t="str">
            <v/>
          </cell>
        </row>
        <row r="7475">
          <cell r="AR7475" t="str">
            <v/>
          </cell>
        </row>
        <row r="7476">
          <cell r="AR7476" t="str">
            <v/>
          </cell>
        </row>
        <row r="7477">
          <cell r="AR7477" t="str">
            <v/>
          </cell>
        </row>
        <row r="7478">
          <cell r="AR7478" t="str">
            <v/>
          </cell>
        </row>
        <row r="7479">
          <cell r="AR7479" t="str">
            <v/>
          </cell>
        </row>
        <row r="7480">
          <cell r="AR7480" t="str">
            <v/>
          </cell>
        </row>
        <row r="7481">
          <cell r="AR7481" t="str">
            <v/>
          </cell>
        </row>
        <row r="7482">
          <cell r="AR7482" t="str">
            <v/>
          </cell>
        </row>
        <row r="7483">
          <cell r="AR7483" t="str">
            <v/>
          </cell>
        </row>
        <row r="7484">
          <cell r="AR7484" t="str">
            <v/>
          </cell>
        </row>
        <row r="7485">
          <cell r="AR7485" t="str">
            <v/>
          </cell>
        </row>
        <row r="7486">
          <cell r="AR7486" t="str">
            <v/>
          </cell>
        </row>
        <row r="7487">
          <cell r="AR7487" t="str">
            <v/>
          </cell>
        </row>
        <row r="7488">
          <cell r="AR7488" t="str">
            <v/>
          </cell>
        </row>
        <row r="7489">
          <cell r="AR7489" t="str">
            <v/>
          </cell>
        </row>
        <row r="7490">
          <cell r="AR7490" t="str">
            <v/>
          </cell>
        </row>
        <row r="7491">
          <cell r="AR7491" t="str">
            <v/>
          </cell>
        </row>
        <row r="7492">
          <cell r="AR7492" t="str">
            <v/>
          </cell>
        </row>
        <row r="7493">
          <cell r="AR7493" t="str">
            <v/>
          </cell>
        </row>
        <row r="7494">
          <cell r="AR7494" t="str">
            <v/>
          </cell>
        </row>
        <row r="7495">
          <cell r="AR7495" t="str">
            <v/>
          </cell>
        </row>
        <row r="7496">
          <cell r="AR7496" t="str">
            <v/>
          </cell>
        </row>
        <row r="7497">
          <cell r="AR7497" t="str">
            <v/>
          </cell>
        </row>
        <row r="7498">
          <cell r="AR7498" t="str">
            <v/>
          </cell>
        </row>
        <row r="7499">
          <cell r="AR7499" t="str">
            <v/>
          </cell>
        </row>
        <row r="7500">
          <cell r="AR7500" t="str">
            <v/>
          </cell>
        </row>
        <row r="7501">
          <cell r="AR7501" t="str">
            <v/>
          </cell>
        </row>
        <row r="7502">
          <cell r="AR7502" t="str">
            <v/>
          </cell>
        </row>
        <row r="7503">
          <cell r="AR7503" t="str">
            <v/>
          </cell>
        </row>
        <row r="7504">
          <cell r="AR7504" t="str">
            <v/>
          </cell>
        </row>
        <row r="7505">
          <cell r="AR7505" t="str">
            <v/>
          </cell>
        </row>
        <row r="7506">
          <cell r="AR7506" t="str">
            <v/>
          </cell>
        </row>
        <row r="7507">
          <cell r="AR7507" t="str">
            <v/>
          </cell>
        </row>
        <row r="7508">
          <cell r="AR7508" t="str">
            <v/>
          </cell>
        </row>
        <row r="7509">
          <cell r="AR7509" t="str">
            <v/>
          </cell>
        </row>
        <row r="7510">
          <cell r="AR7510" t="str">
            <v/>
          </cell>
        </row>
        <row r="7511">
          <cell r="AR7511" t="str">
            <v/>
          </cell>
        </row>
        <row r="7512">
          <cell r="AR7512" t="str">
            <v/>
          </cell>
        </row>
        <row r="7513">
          <cell r="AR7513" t="str">
            <v/>
          </cell>
        </row>
        <row r="7514">
          <cell r="AR7514" t="str">
            <v/>
          </cell>
        </row>
        <row r="7515">
          <cell r="AR7515" t="str">
            <v/>
          </cell>
        </row>
        <row r="7516">
          <cell r="AR7516" t="str">
            <v/>
          </cell>
        </row>
        <row r="7517">
          <cell r="AR7517" t="str">
            <v/>
          </cell>
        </row>
        <row r="7518">
          <cell r="AR7518" t="str">
            <v/>
          </cell>
        </row>
        <row r="7519">
          <cell r="AR7519" t="str">
            <v/>
          </cell>
        </row>
        <row r="7520">
          <cell r="AR7520" t="str">
            <v/>
          </cell>
        </row>
        <row r="7521">
          <cell r="AR7521" t="str">
            <v/>
          </cell>
        </row>
        <row r="7522">
          <cell r="AR7522" t="str">
            <v/>
          </cell>
        </row>
        <row r="7523">
          <cell r="AR7523" t="str">
            <v/>
          </cell>
        </row>
        <row r="7524">
          <cell r="AR7524" t="str">
            <v/>
          </cell>
        </row>
        <row r="7525">
          <cell r="AR7525" t="str">
            <v/>
          </cell>
        </row>
        <row r="7526">
          <cell r="AR7526" t="str">
            <v/>
          </cell>
        </row>
        <row r="7527">
          <cell r="AR7527" t="str">
            <v/>
          </cell>
        </row>
        <row r="7528">
          <cell r="AR7528" t="str">
            <v/>
          </cell>
        </row>
        <row r="7529">
          <cell r="AR7529" t="str">
            <v/>
          </cell>
        </row>
        <row r="7530">
          <cell r="AR7530" t="str">
            <v/>
          </cell>
        </row>
        <row r="7531">
          <cell r="AR7531" t="str">
            <v/>
          </cell>
        </row>
        <row r="7532">
          <cell r="AR7532" t="str">
            <v/>
          </cell>
        </row>
        <row r="7533">
          <cell r="AR7533" t="str">
            <v/>
          </cell>
        </row>
        <row r="7534">
          <cell r="AR7534" t="str">
            <v/>
          </cell>
        </row>
        <row r="7535">
          <cell r="AR7535" t="str">
            <v/>
          </cell>
        </row>
        <row r="7536">
          <cell r="AR7536" t="str">
            <v/>
          </cell>
        </row>
        <row r="7537">
          <cell r="AR7537" t="str">
            <v/>
          </cell>
        </row>
        <row r="7538">
          <cell r="AR7538" t="str">
            <v/>
          </cell>
        </row>
        <row r="7539">
          <cell r="AR7539" t="str">
            <v/>
          </cell>
        </row>
        <row r="7540">
          <cell r="AR7540" t="str">
            <v/>
          </cell>
        </row>
        <row r="7541">
          <cell r="AR7541" t="str">
            <v/>
          </cell>
        </row>
        <row r="7542">
          <cell r="AR7542" t="str">
            <v/>
          </cell>
        </row>
        <row r="7543">
          <cell r="AR7543" t="str">
            <v/>
          </cell>
        </row>
        <row r="7544">
          <cell r="AR7544" t="str">
            <v/>
          </cell>
        </row>
        <row r="7545">
          <cell r="AR7545" t="str">
            <v/>
          </cell>
        </row>
        <row r="7546">
          <cell r="AR7546" t="str">
            <v/>
          </cell>
        </row>
        <row r="7547">
          <cell r="AR7547" t="str">
            <v/>
          </cell>
        </row>
        <row r="7548">
          <cell r="AR7548" t="str">
            <v/>
          </cell>
        </row>
        <row r="7549">
          <cell r="AR7549" t="str">
            <v/>
          </cell>
        </row>
        <row r="7550">
          <cell r="AR7550" t="str">
            <v/>
          </cell>
        </row>
        <row r="7551">
          <cell r="AR7551" t="str">
            <v/>
          </cell>
        </row>
        <row r="7552">
          <cell r="AR7552" t="str">
            <v/>
          </cell>
        </row>
        <row r="7553">
          <cell r="AR7553" t="str">
            <v/>
          </cell>
        </row>
        <row r="7554">
          <cell r="AR7554" t="str">
            <v/>
          </cell>
        </row>
        <row r="7555">
          <cell r="AR7555" t="str">
            <v/>
          </cell>
        </row>
        <row r="7556">
          <cell r="AR7556" t="str">
            <v/>
          </cell>
        </row>
        <row r="7557">
          <cell r="AR7557" t="str">
            <v/>
          </cell>
        </row>
        <row r="7558">
          <cell r="AR7558" t="str">
            <v/>
          </cell>
        </row>
        <row r="7559">
          <cell r="AR7559" t="str">
            <v/>
          </cell>
        </row>
        <row r="7560">
          <cell r="AR7560" t="str">
            <v/>
          </cell>
        </row>
        <row r="7561">
          <cell r="AR7561" t="str">
            <v/>
          </cell>
        </row>
        <row r="7562">
          <cell r="AR7562" t="str">
            <v/>
          </cell>
        </row>
        <row r="7563">
          <cell r="AR7563" t="str">
            <v/>
          </cell>
        </row>
        <row r="7564">
          <cell r="AR7564" t="str">
            <v/>
          </cell>
        </row>
        <row r="7565">
          <cell r="AR7565" t="str">
            <v/>
          </cell>
        </row>
        <row r="7566">
          <cell r="AR7566" t="str">
            <v/>
          </cell>
        </row>
        <row r="7567">
          <cell r="AR7567" t="str">
            <v/>
          </cell>
        </row>
        <row r="7568">
          <cell r="AR7568" t="str">
            <v/>
          </cell>
        </row>
        <row r="7569">
          <cell r="AR7569" t="str">
            <v/>
          </cell>
        </row>
        <row r="7570">
          <cell r="AR7570" t="str">
            <v/>
          </cell>
        </row>
        <row r="7571">
          <cell r="AR7571" t="str">
            <v/>
          </cell>
        </row>
        <row r="7572">
          <cell r="AR7572" t="str">
            <v/>
          </cell>
        </row>
        <row r="7573">
          <cell r="AR7573" t="str">
            <v/>
          </cell>
        </row>
        <row r="7574">
          <cell r="AR7574" t="str">
            <v/>
          </cell>
        </row>
        <row r="7575">
          <cell r="AR7575" t="str">
            <v/>
          </cell>
        </row>
        <row r="7576">
          <cell r="AR7576" t="str">
            <v/>
          </cell>
        </row>
        <row r="7577">
          <cell r="AR7577" t="str">
            <v/>
          </cell>
        </row>
        <row r="7578">
          <cell r="AR7578" t="str">
            <v/>
          </cell>
        </row>
        <row r="7579">
          <cell r="AR7579" t="str">
            <v/>
          </cell>
        </row>
        <row r="7580">
          <cell r="AR7580" t="str">
            <v/>
          </cell>
        </row>
        <row r="7581">
          <cell r="AR7581" t="str">
            <v/>
          </cell>
        </row>
        <row r="7582">
          <cell r="AR7582" t="str">
            <v/>
          </cell>
        </row>
        <row r="7583">
          <cell r="AR7583" t="str">
            <v/>
          </cell>
        </row>
        <row r="7584">
          <cell r="AR7584" t="str">
            <v/>
          </cell>
        </row>
        <row r="7585">
          <cell r="AR7585" t="str">
            <v/>
          </cell>
        </row>
        <row r="7586">
          <cell r="AR7586" t="str">
            <v/>
          </cell>
        </row>
        <row r="7587">
          <cell r="AR7587" t="str">
            <v/>
          </cell>
        </row>
        <row r="7588">
          <cell r="AR7588" t="str">
            <v/>
          </cell>
        </row>
        <row r="7589">
          <cell r="AR7589" t="str">
            <v/>
          </cell>
        </row>
        <row r="7590">
          <cell r="AR7590" t="str">
            <v/>
          </cell>
        </row>
        <row r="7591">
          <cell r="AR7591" t="str">
            <v/>
          </cell>
        </row>
        <row r="7592">
          <cell r="AR7592" t="str">
            <v/>
          </cell>
        </row>
        <row r="7593">
          <cell r="AR7593" t="str">
            <v/>
          </cell>
        </row>
        <row r="7594">
          <cell r="AR7594" t="str">
            <v/>
          </cell>
        </row>
        <row r="7595">
          <cell r="AR7595" t="str">
            <v/>
          </cell>
        </row>
        <row r="7596">
          <cell r="AR7596" t="str">
            <v/>
          </cell>
        </row>
        <row r="7597">
          <cell r="AR7597" t="str">
            <v/>
          </cell>
        </row>
        <row r="7598">
          <cell r="AR7598" t="str">
            <v/>
          </cell>
        </row>
        <row r="7599">
          <cell r="AR7599" t="str">
            <v/>
          </cell>
        </row>
        <row r="7600">
          <cell r="AR7600" t="str">
            <v/>
          </cell>
        </row>
        <row r="7601">
          <cell r="AR7601" t="str">
            <v/>
          </cell>
        </row>
        <row r="7602">
          <cell r="AR7602" t="str">
            <v/>
          </cell>
        </row>
        <row r="7603">
          <cell r="AR7603" t="str">
            <v/>
          </cell>
        </row>
        <row r="7604">
          <cell r="AR7604" t="str">
            <v/>
          </cell>
        </row>
        <row r="7605">
          <cell r="AR7605" t="str">
            <v/>
          </cell>
        </row>
        <row r="7606">
          <cell r="AR7606" t="str">
            <v/>
          </cell>
        </row>
        <row r="7607">
          <cell r="AR7607" t="str">
            <v/>
          </cell>
        </row>
        <row r="7608">
          <cell r="AR7608" t="str">
            <v/>
          </cell>
        </row>
        <row r="7609">
          <cell r="AR7609" t="str">
            <v/>
          </cell>
        </row>
        <row r="7610">
          <cell r="AR7610" t="str">
            <v/>
          </cell>
        </row>
        <row r="7611">
          <cell r="AR7611" t="str">
            <v/>
          </cell>
        </row>
        <row r="7612">
          <cell r="AR7612" t="str">
            <v/>
          </cell>
        </row>
        <row r="7613">
          <cell r="AR7613" t="str">
            <v/>
          </cell>
        </row>
        <row r="7614">
          <cell r="AR7614" t="str">
            <v/>
          </cell>
        </row>
        <row r="7615">
          <cell r="AR7615" t="str">
            <v/>
          </cell>
        </row>
        <row r="7616">
          <cell r="AR7616" t="str">
            <v/>
          </cell>
        </row>
        <row r="7617">
          <cell r="AR7617" t="str">
            <v/>
          </cell>
        </row>
        <row r="7618">
          <cell r="AR7618" t="str">
            <v/>
          </cell>
        </row>
        <row r="7619">
          <cell r="AR7619" t="str">
            <v/>
          </cell>
        </row>
        <row r="7620">
          <cell r="AR7620" t="str">
            <v/>
          </cell>
        </row>
        <row r="7621">
          <cell r="AR7621" t="str">
            <v/>
          </cell>
        </row>
        <row r="7622">
          <cell r="AR7622" t="str">
            <v/>
          </cell>
        </row>
        <row r="7623">
          <cell r="AR7623" t="str">
            <v/>
          </cell>
        </row>
        <row r="7624">
          <cell r="AR7624" t="str">
            <v/>
          </cell>
        </row>
        <row r="7625">
          <cell r="AR7625" t="str">
            <v/>
          </cell>
        </row>
        <row r="7626">
          <cell r="AR7626" t="str">
            <v/>
          </cell>
        </row>
        <row r="7627">
          <cell r="AR7627" t="str">
            <v/>
          </cell>
        </row>
        <row r="7628">
          <cell r="AR7628" t="str">
            <v/>
          </cell>
        </row>
        <row r="7629">
          <cell r="AR7629" t="str">
            <v/>
          </cell>
        </row>
        <row r="7630">
          <cell r="AR7630" t="str">
            <v/>
          </cell>
        </row>
        <row r="7631">
          <cell r="AR7631" t="str">
            <v/>
          </cell>
        </row>
        <row r="7632">
          <cell r="AR7632" t="str">
            <v/>
          </cell>
        </row>
        <row r="7633">
          <cell r="AR7633" t="str">
            <v/>
          </cell>
        </row>
        <row r="7634">
          <cell r="AR7634" t="str">
            <v/>
          </cell>
        </row>
        <row r="7635">
          <cell r="AR7635" t="str">
            <v/>
          </cell>
        </row>
        <row r="7636">
          <cell r="AR7636" t="str">
            <v/>
          </cell>
        </row>
        <row r="7637">
          <cell r="AR7637" t="str">
            <v/>
          </cell>
        </row>
        <row r="7638">
          <cell r="AR7638" t="str">
            <v/>
          </cell>
        </row>
        <row r="7639">
          <cell r="AR7639" t="str">
            <v/>
          </cell>
        </row>
        <row r="7640">
          <cell r="AR7640" t="str">
            <v/>
          </cell>
        </row>
        <row r="7641">
          <cell r="AR7641" t="str">
            <v/>
          </cell>
        </row>
        <row r="7642">
          <cell r="AR7642" t="str">
            <v/>
          </cell>
        </row>
        <row r="7643">
          <cell r="AR7643" t="str">
            <v/>
          </cell>
        </row>
        <row r="7644">
          <cell r="AR7644" t="str">
            <v/>
          </cell>
        </row>
        <row r="7645">
          <cell r="AR7645" t="str">
            <v/>
          </cell>
        </row>
        <row r="7646">
          <cell r="AR7646" t="str">
            <v/>
          </cell>
        </row>
        <row r="7647">
          <cell r="AR7647" t="str">
            <v/>
          </cell>
        </row>
        <row r="7648">
          <cell r="AR7648" t="str">
            <v/>
          </cell>
        </row>
        <row r="7649">
          <cell r="AR7649" t="str">
            <v/>
          </cell>
        </row>
        <row r="7650">
          <cell r="AR7650" t="str">
            <v/>
          </cell>
        </row>
        <row r="7651">
          <cell r="AR7651" t="str">
            <v/>
          </cell>
        </row>
        <row r="7652">
          <cell r="AR7652" t="str">
            <v/>
          </cell>
        </row>
        <row r="7653">
          <cell r="AR7653" t="str">
            <v/>
          </cell>
        </row>
        <row r="7654">
          <cell r="AR7654" t="str">
            <v/>
          </cell>
        </row>
        <row r="7655">
          <cell r="AR7655" t="str">
            <v/>
          </cell>
        </row>
        <row r="7656">
          <cell r="AR7656" t="str">
            <v/>
          </cell>
        </row>
        <row r="7657">
          <cell r="AR7657" t="str">
            <v/>
          </cell>
        </row>
        <row r="7658">
          <cell r="AR7658" t="str">
            <v/>
          </cell>
        </row>
        <row r="7659">
          <cell r="AR7659" t="str">
            <v/>
          </cell>
        </row>
        <row r="7660">
          <cell r="AR7660" t="str">
            <v/>
          </cell>
        </row>
        <row r="7661">
          <cell r="AR7661" t="str">
            <v/>
          </cell>
        </row>
        <row r="7662">
          <cell r="AR7662" t="str">
            <v/>
          </cell>
        </row>
        <row r="7663">
          <cell r="AR7663" t="str">
            <v/>
          </cell>
        </row>
        <row r="7664">
          <cell r="AR7664" t="str">
            <v/>
          </cell>
        </row>
        <row r="7665">
          <cell r="AR7665" t="str">
            <v/>
          </cell>
        </row>
        <row r="7666">
          <cell r="AR7666" t="str">
            <v/>
          </cell>
        </row>
        <row r="7667">
          <cell r="AR7667" t="str">
            <v/>
          </cell>
        </row>
        <row r="7668">
          <cell r="AR7668" t="str">
            <v/>
          </cell>
        </row>
        <row r="7669">
          <cell r="AR7669" t="str">
            <v/>
          </cell>
        </row>
        <row r="7670">
          <cell r="AR7670" t="str">
            <v/>
          </cell>
        </row>
        <row r="7671">
          <cell r="AR7671" t="str">
            <v/>
          </cell>
        </row>
        <row r="7672">
          <cell r="AR7672" t="str">
            <v/>
          </cell>
        </row>
        <row r="7673">
          <cell r="AR7673" t="str">
            <v/>
          </cell>
        </row>
        <row r="7674">
          <cell r="AR7674" t="str">
            <v/>
          </cell>
        </row>
        <row r="7675">
          <cell r="AR7675" t="str">
            <v/>
          </cell>
        </row>
        <row r="7676">
          <cell r="AR7676" t="str">
            <v/>
          </cell>
        </row>
        <row r="7677">
          <cell r="AR7677" t="str">
            <v/>
          </cell>
        </row>
        <row r="7678">
          <cell r="AR7678" t="str">
            <v/>
          </cell>
        </row>
        <row r="7679">
          <cell r="AR7679" t="str">
            <v/>
          </cell>
        </row>
        <row r="7680">
          <cell r="AR7680" t="str">
            <v/>
          </cell>
        </row>
        <row r="7681">
          <cell r="AR7681" t="str">
            <v/>
          </cell>
        </row>
        <row r="7682">
          <cell r="AR7682" t="str">
            <v/>
          </cell>
        </row>
        <row r="7683">
          <cell r="AR7683" t="str">
            <v/>
          </cell>
        </row>
        <row r="7684">
          <cell r="AR7684" t="str">
            <v/>
          </cell>
        </row>
        <row r="7685">
          <cell r="AR7685" t="str">
            <v/>
          </cell>
        </row>
        <row r="7686">
          <cell r="AR7686" t="str">
            <v/>
          </cell>
        </row>
        <row r="7687">
          <cell r="AR7687" t="str">
            <v/>
          </cell>
        </row>
        <row r="7688">
          <cell r="AR7688" t="str">
            <v/>
          </cell>
        </row>
        <row r="7689">
          <cell r="AR7689" t="str">
            <v/>
          </cell>
        </row>
        <row r="7690">
          <cell r="AR7690" t="str">
            <v/>
          </cell>
        </row>
        <row r="7691">
          <cell r="AR7691" t="str">
            <v/>
          </cell>
        </row>
        <row r="7692">
          <cell r="AR7692" t="str">
            <v/>
          </cell>
        </row>
        <row r="7693">
          <cell r="AR7693" t="str">
            <v/>
          </cell>
        </row>
        <row r="7694">
          <cell r="AR7694" t="str">
            <v/>
          </cell>
        </row>
        <row r="7695">
          <cell r="AR7695" t="str">
            <v/>
          </cell>
        </row>
        <row r="7696">
          <cell r="AR7696" t="str">
            <v/>
          </cell>
        </row>
        <row r="7697">
          <cell r="AR7697" t="str">
            <v/>
          </cell>
        </row>
        <row r="7698">
          <cell r="AR7698" t="str">
            <v/>
          </cell>
        </row>
        <row r="7699">
          <cell r="AR7699" t="str">
            <v/>
          </cell>
        </row>
        <row r="7700">
          <cell r="AR7700" t="str">
            <v/>
          </cell>
        </row>
        <row r="7701">
          <cell r="AR7701" t="str">
            <v/>
          </cell>
        </row>
        <row r="7702">
          <cell r="AR7702" t="str">
            <v/>
          </cell>
        </row>
        <row r="7703">
          <cell r="AR7703" t="str">
            <v/>
          </cell>
        </row>
        <row r="7704">
          <cell r="AR7704" t="str">
            <v/>
          </cell>
        </row>
        <row r="7705">
          <cell r="AR7705" t="str">
            <v/>
          </cell>
        </row>
        <row r="7706">
          <cell r="AR7706" t="str">
            <v/>
          </cell>
        </row>
        <row r="7707">
          <cell r="AR7707" t="str">
            <v/>
          </cell>
        </row>
        <row r="7708">
          <cell r="AR7708" t="str">
            <v/>
          </cell>
        </row>
        <row r="7709">
          <cell r="AR7709" t="str">
            <v/>
          </cell>
        </row>
        <row r="7710">
          <cell r="AR7710" t="str">
            <v/>
          </cell>
        </row>
        <row r="7711">
          <cell r="AR7711" t="str">
            <v/>
          </cell>
        </row>
        <row r="7712">
          <cell r="AR7712" t="str">
            <v/>
          </cell>
        </row>
        <row r="7713">
          <cell r="AR7713" t="str">
            <v/>
          </cell>
        </row>
        <row r="7714">
          <cell r="AR7714" t="str">
            <v/>
          </cell>
        </row>
        <row r="7715">
          <cell r="AR7715" t="str">
            <v/>
          </cell>
        </row>
        <row r="7716">
          <cell r="AR7716" t="str">
            <v/>
          </cell>
        </row>
        <row r="7717">
          <cell r="AR7717" t="str">
            <v/>
          </cell>
        </row>
        <row r="7718">
          <cell r="AR7718" t="str">
            <v/>
          </cell>
        </row>
        <row r="7719">
          <cell r="AR7719" t="str">
            <v/>
          </cell>
        </row>
        <row r="7720">
          <cell r="AR7720" t="str">
            <v/>
          </cell>
        </row>
        <row r="7721">
          <cell r="AR7721" t="str">
            <v/>
          </cell>
        </row>
        <row r="7722">
          <cell r="AR7722" t="str">
            <v/>
          </cell>
        </row>
        <row r="7723">
          <cell r="AR7723" t="str">
            <v/>
          </cell>
        </row>
        <row r="7724">
          <cell r="AR7724" t="str">
            <v/>
          </cell>
        </row>
        <row r="7725">
          <cell r="AR7725" t="str">
            <v/>
          </cell>
        </row>
        <row r="7726">
          <cell r="AR7726" t="str">
            <v/>
          </cell>
        </row>
        <row r="7727">
          <cell r="AR7727" t="str">
            <v/>
          </cell>
        </row>
        <row r="7728">
          <cell r="AR7728" t="str">
            <v/>
          </cell>
        </row>
        <row r="7729">
          <cell r="AR7729" t="str">
            <v/>
          </cell>
        </row>
        <row r="7730">
          <cell r="AR7730" t="str">
            <v/>
          </cell>
        </row>
        <row r="7731">
          <cell r="AR7731" t="str">
            <v/>
          </cell>
        </row>
        <row r="7732">
          <cell r="AR7732" t="str">
            <v/>
          </cell>
        </row>
        <row r="7733">
          <cell r="AR7733" t="str">
            <v/>
          </cell>
        </row>
        <row r="7734">
          <cell r="AR7734" t="str">
            <v/>
          </cell>
        </row>
        <row r="7735">
          <cell r="AR7735" t="str">
            <v/>
          </cell>
        </row>
        <row r="7736">
          <cell r="AR7736" t="str">
            <v/>
          </cell>
        </row>
        <row r="7737">
          <cell r="AR7737" t="str">
            <v/>
          </cell>
        </row>
        <row r="7738">
          <cell r="AR7738" t="str">
            <v/>
          </cell>
        </row>
        <row r="7739">
          <cell r="AR7739" t="str">
            <v/>
          </cell>
        </row>
        <row r="7740">
          <cell r="AR7740" t="str">
            <v/>
          </cell>
        </row>
        <row r="7741">
          <cell r="AR7741" t="str">
            <v/>
          </cell>
        </row>
        <row r="7742">
          <cell r="AR7742" t="str">
            <v/>
          </cell>
        </row>
        <row r="7743">
          <cell r="AR7743" t="str">
            <v/>
          </cell>
        </row>
        <row r="7744">
          <cell r="AR7744" t="str">
            <v/>
          </cell>
        </row>
        <row r="7745">
          <cell r="AR7745" t="str">
            <v/>
          </cell>
        </row>
        <row r="7746">
          <cell r="AR7746" t="str">
            <v/>
          </cell>
        </row>
        <row r="7747">
          <cell r="AR7747" t="str">
            <v/>
          </cell>
        </row>
        <row r="7748">
          <cell r="AR7748" t="str">
            <v/>
          </cell>
        </row>
        <row r="7749">
          <cell r="AR7749" t="str">
            <v/>
          </cell>
        </row>
        <row r="7750">
          <cell r="AR7750" t="str">
            <v/>
          </cell>
        </row>
        <row r="7751">
          <cell r="AR7751" t="str">
            <v/>
          </cell>
        </row>
        <row r="7752">
          <cell r="AR7752" t="str">
            <v/>
          </cell>
        </row>
        <row r="7753">
          <cell r="AR7753" t="str">
            <v/>
          </cell>
        </row>
        <row r="7754">
          <cell r="AR7754" t="str">
            <v/>
          </cell>
        </row>
        <row r="7755">
          <cell r="AR7755" t="str">
            <v/>
          </cell>
        </row>
        <row r="7756">
          <cell r="AR7756" t="str">
            <v/>
          </cell>
        </row>
        <row r="7757">
          <cell r="AR7757" t="str">
            <v/>
          </cell>
        </row>
        <row r="7758">
          <cell r="AR7758" t="str">
            <v/>
          </cell>
        </row>
        <row r="7759">
          <cell r="AR7759" t="str">
            <v/>
          </cell>
        </row>
        <row r="7760">
          <cell r="AR7760" t="str">
            <v/>
          </cell>
        </row>
        <row r="7761">
          <cell r="AR7761" t="str">
            <v/>
          </cell>
        </row>
        <row r="7762">
          <cell r="AR7762" t="str">
            <v/>
          </cell>
        </row>
        <row r="7763">
          <cell r="AR7763" t="str">
            <v/>
          </cell>
        </row>
        <row r="7764">
          <cell r="AR7764" t="str">
            <v/>
          </cell>
        </row>
        <row r="7765">
          <cell r="AR7765" t="str">
            <v/>
          </cell>
        </row>
        <row r="7766">
          <cell r="AR7766" t="str">
            <v/>
          </cell>
        </row>
        <row r="7767">
          <cell r="AR7767" t="str">
            <v/>
          </cell>
        </row>
        <row r="7768">
          <cell r="AR7768" t="str">
            <v/>
          </cell>
        </row>
        <row r="7769">
          <cell r="AR7769" t="str">
            <v/>
          </cell>
        </row>
        <row r="7770">
          <cell r="AR7770" t="str">
            <v/>
          </cell>
        </row>
        <row r="7771">
          <cell r="AR7771" t="str">
            <v/>
          </cell>
        </row>
        <row r="7772">
          <cell r="AR7772" t="str">
            <v/>
          </cell>
        </row>
        <row r="7773">
          <cell r="AR7773" t="str">
            <v/>
          </cell>
        </row>
        <row r="7774">
          <cell r="AR7774" t="str">
            <v/>
          </cell>
        </row>
        <row r="7775">
          <cell r="AR7775" t="str">
            <v/>
          </cell>
        </row>
        <row r="7776">
          <cell r="AR7776" t="str">
            <v/>
          </cell>
        </row>
        <row r="7777">
          <cell r="AR7777" t="str">
            <v/>
          </cell>
        </row>
        <row r="7778">
          <cell r="AR7778" t="str">
            <v/>
          </cell>
        </row>
        <row r="7779">
          <cell r="AR7779" t="str">
            <v/>
          </cell>
        </row>
        <row r="7780">
          <cell r="AR7780" t="str">
            <v/>
          </cell>
        </row>
        <row r="7781">
          <cell r="AR7781" t="str">
            <v/>
          </cell>
        </row>
        <row r="7782">
          <cell r="AR7782" t="str">
            <v/>
          </cell>
        </row>
        <row r="7783">
          <cell r="AR7783" t="str">
            <v/>
          </cell>
        </row>
        <row r="7784">
          <cell r="AR7784" t="str">
            <v/>
          </cell>
        </row>
        <row r="7785">
          <cell r="AR7785" t="str">
            <v/>
          </cell>
        </row>
        <row r="7786">
          <cell r="AR7786" t="str">
            <v/>
          </cell>
        </row>
        <row r="7787">
          <cell r="AR7787" t="str">
            <v/>
          </cell>
        </row>
        <row r="7788">
          <cell r="AR7788" t="str">
            <v/>
          </cell>
        </row>
        <row r="7789">
          <cell r="AR7789" t="str">
            <v/>
          </cell>
        </row>
        <row r="7790">
          <cell r="AR7790" t="str">
            <v/>
          </cell>
        </row>
        <row r="7791">
          <cell r="AR7791" t="str">
            <v/>
          </cell>
        </row>
        <row r="7792">
          <cell r="AR7792" t="str">
            <v/>
          </cell>
        </row>
        <row r="7793">
          <cell r="AR7793" t="str">
            <v/>
          </cell>
        </row>
        <row r="7794">
          <cell r="AR7794" t="str">
            <v/>
          </cell>
        </row>
        <row r="7795">
          <cell r="AR7795" t="str">
            <v/>
          </cell>
        </row>
        <row r="7796">
          <cell r="AR7796" t="str">
            <v/>
          </cell>
        </row>
        <row r="7797">
          <cell r="AR7797" t="str">
            <v/>
          </cell>
        </row>
        <row r="7798">
          <cell r="AR7798" t="str">
            <v/>
          </cell>
        </row>
        <row r="7799">
          <cell r="AR7799" t="str">
            <v/>
          </cell>
        </row>
        <row r="7800">
          <cell r="AR7800" t="str">
            <v/>
          </cell>
        </row>
        <row r="7801">
          <cell r="AR7801" t="str">
            <v/>
          </cell>
        </row>
        <row r="7802">
          <cell r="AR7802" t="str">
            <v/>
          </cell>
        </row>
        <row r="7803">
          <cell r="AR7803" t="str">
            <v/>
          </cell>
        </row>
        <row r="7804">
          <cell r="AR7804" t="str">
            <v/>
          </cell>
        </row>
        <row r="7805">
          <cell r="AR7805" t="str">
            <v/>
          </cell>
        </row>
        <row r="7806">
          <cell r="AR7806" t="str">
            <v/>
          </cell>
        </row>
        <row r="7807">
          <cell r="AR7807" t="str">
            <v/>
          </cell>
        </row>
        <row r="7808">
          <cell r="AR7808" t="str">
            <v/>
          </cell>
        </row>
        <row r="7809">
          <cell r="AR7809" t="str">
            <v/>
          </cell>
        </row>
        <row r="7810">
          <cell r="AR7810" t="str">
            <v/>
          </cell>
        </row>
        <row r="7811">
          <cell r="AR7811" t="str">
            <v/>
          </cell>
        </row>
        <row r="7812">
          <cell r="AR7812" t="str">
            <v/>
          </cell>
        </row>
        <row r="7813">
          <cell r="AR7813" t="str">
            <v/>
          </cell>
        </row>
        <row r="7814">
          <cell r="AR7814" t="str">
            <v/>
          </cell>
        </row>
        <row r="7815">
          <cell r="AR7815" t="str">
            <v/>
          </cell>
        </row>
        <row r="7816">
          <cell r="AR7816" t="str">
            <v/>
          </cell>
        </row>
        <row r="7817">
          <cell r="AR7817" t="str">
            <v/>
          </cell>
        </row>
        <row r="7818">
          <cell r="AR7818" t="str">
            <v/>
          </cell>
        </row>
        <row r="7819">
          <cell r="AR7819" t="str">
            <v/>
          </cell>
        </row>
        <row r="7820">
          <cell r="AR7820" t="str">
            <v/>
          </cell>
        </row>
        <row r="7821">
          <cell r="AR7821" t="str">
            <v/>
          </cell>
        </row>
        <row r="7822">
          <cell r="AR7822" t="str">
            <v/>
          </cell>
        </row>
        <row r="7823">
          <cell r="AR7823" t="str">
            <v/>
          </cell>
        </row>
        <row r="7824">
          <cell r="AR7824" t="str">
            <v/>
          </cell>
        </row>
        <row r="7825">
          <cell r="AR7825" t="str">
            <v/>
          </cell>
        </row>
        <row r="7826">
          <cell r="AR7826" t="str">
            <v/>
          </cell>
        </row>
        <row r="7827">
          <cell r="AR7827" t="str">
            <v/>
          </cell>
        </row>
        <row r="7828">
          <cell r="AR7828" t="str">
            <v/>
          </cell>
        </row>
        <row r="7829">
          <cell r="AR7829" t="str">
            <v/>
          </cell>
        </row>
        <row r="7830">
          <cell r="AR7830" t="str">
            <v/>
          </cell>
        </row>
        <row r="7831">
          <cell r="AR7831" t="str">
            <v/>
          </cell>
        </row>
        <row r="7832">
          <cell r="AR7832" t="str">
            <v/>
          </cell>
        </row>
        <row r="7833">
          <cell r="AR7833" t="str">
            <v/>
          </cell>
        </row>
        <row r="7834">
          <cell r="AR7834" t="str">
            <v/>
          </cell>
        </row>
        <row r="7835">
          <cell r="AR7835" t="str">
            <v/>
          </cell>
        </row>
        <row r="7836">
          <cell r="AR7836" t="str">
            <v/>
          </cell>
        </row>
        <row r="7837">
          <cell r="AR7837" t="str">
            <v/>
          </cell>
        </row>
        <row r="7838">
          <cell r="AR7838" t="str">
            <v/>
          </cell>
        </row>
        <row r="7839">
          <cell r="AR7839" t="str">
            <v/>
          </cell>
        </row>
        <row r="7840">
          <cell r="AR7840" t="str">
            <v/>
          </cell>
        </row>
        <row r="7841">
          <cell r="AR7841" t="str">
            <v/>
          </cell>
        </row>
        <row r="7842">
          <cell r="AR7842" t="str">
            <v/>
          </cell>
        </row>
        <row r="7843">
          <cell r="AR7843" t="str">
            <v/>
          </cell>
        </row>
        <row r="7844">
          <cell r="AR7844" t="str">
            <v/>
          </cell>
        </row>
        <row r="7845">
          <cell r="AR7845" t="str">
            <v/>
          </cell>
        </row>
        <row r="7846">
          <cell r="AR7846" t="str">
            <v/>
          </cell>
        </row>
        <row r="7847">
          <cell r="AR7847" t="str">
            <v/>
          </cell>
        </row>
        <row r="7848">
          <cell r="AR7848" t="str">
            <v/>
          </cell>
        </row>
        <row r="7849">
          <cell r="AR7849" t="str">
            <v/>
          </cell>
        </row>
        <row r="7850">
          <cell r="AR7850" t="str">
            <v/>
          </cell>
        </row>
        <row r="7851">
          <cell r="AR7851" t="str">
            <v/>
          </cell>
        </row>
        <row r="7852">
          <cell r="AR7852" t="str">
            <v/>
          </cell>
        </row>
        <row r="7853">
          <cell r="AR7853" t="str">
            <v/>
          </cell>
        </row>
        <row r="7854">
          <cell r="AR7854" t="str">
            <v/>
          </cell>
        </row>
        <row r="7855">
          <cell r="AR7855" t="str">
            <v/>
          </cell>
        </row>
        <row r="7856">
          <cell r="AR7856" t="str">
            <v/>
          </cell>
        </row>
        <row r="7857">
          <cell r="AR7857" t="str">
            <v/>
          </cell>
        </row>
        <row r="7858">
          <cell r="AR7858" t="str">
            <v/>
          </cell>
        </row>
        <row r="7859">
          <cell r="AR7859" t="str">
            <v/>
          </cell>
        </row>
        <row r="7860">
          <cell r="AR7860" t="str">
            <v/>
          </cell>
        </row>
        <row r="7861">
          <cell r="AR7861" t="str">
            <v/>
          </cell>
        </row>
        <row r="7862">
          <cell r="AR7862" t="str">
            <v/>
          </cell>
        </row>
        <row r="7863">
          <cell r="AR7863" t="str">
            <v/>
          </cell>
        </row>
        <row r="7864">
          <cell r="AR7864" t="str">
            <v/>
          </cell>
        </row>
        <row r="7865">
          <cell r="AR7865" t="str">
            <v/>
          </cell>
        </row>
        <row r="7866">
          <cell r="AR7866" t="str">
            <v/>
          </cell>
        </row>
        <row r="7867">
          <cell r="AR7867" t="str">
            <v/>
          </cell>
        </row>
        <row r="7868">
          <cell r="AR7868" t="str">
            <v/>
          </cell>
        </row>
        <row r="7869">
          <cell r="AR7869" t="str">
            <v/>
          </cell>
        </row>
        <row r="7870">
          <cell r="AR7870" t="str">
            <v/>
          </cell>
        </row>
        <row r="7871">
          <cell r="AR7871" t="str">
            <v/>
          </cell>
        </row>
        <row r="7872">
          <cell r="AR7872" t="str">
            <v/>
          </cell>
        </row>
        <row r="7873">
          <cell r="AR7873" t="str">
            <v/>
          </cell>
        </row>
        <row r="7874">
          <cell r="AR7874" t="str">
            <v/>
          </cell>
        </row>
        <row r="7875">
          <cell r="AR7875" t="str">
            <v/>
          </cell>
        </row>
        <row r="7876">
          <cell r="AR7876" t="str">
            <v/>
          </cell>
        </row>
        <row r="7877">
          <cell r="AR7877" t="str">
            <v/>
          </cell>
        </row>
        <row r="7878">
          <cell r="AR7878" t="str">
            <v/>
          </cell>
        </row>
        <row r="7879">
          <cell r="AR7879" t="str">
            <v/>
          </cell>
        </row>
        <row r="7880">
          <cell r="AR7880" t="str">
            <v/>
          </cell>
        </row>
        <row r="7881">
          <cell r="AR7881" t="str">
            <v/>
          </cell>
        </row>
        <row r="7882">
          <cell r="AR7882" t="str">
            <v/>
          </cell>
        </row>
        <row r="7883">
          <cell r="AR7883" t="str">
            <v/>
          </cell>
        </row>
        <row r="7884">
          <cell r="AR7884" t="str">
            <v/>
          </cell>
        </row>
        <row r="7885">
          <cell r="AR7885" t="str">
            <v/>
          </cell>
        </row>
        <row r="7886">
          <cell r="AR7886" t="str">
            <v/>
          </cell>
        </row>
        <row r="7887">
          <cell r="AR7887" t="str">
            <v/>
          </cell>
        </row>
        <row r="7888">
          <cell r="AR7888" t="str">
            <v/>
          </cell>
        </row>
        <row r="7889">
          <cell r="AR7889" t="str">
            <v/>
          </cell>
        </row>
        <row r="7890">
          <cell r="AR7890" t="str">
            <v/>
          </cell>
        </row>
        <row r="7891">
          <cell r="AR7891" t="str">
            <v/>
          </cell>
        </row>
        <row r="7892">
          <cell r="AR7892" t="str">
            <v/>
          </cell>
        </row>
        <row r="7893">
          <cell r="AR7893" t="str">
            <v/>
          </cell>
        </row>
        <row r="7894">
          <cell r="AR7894" t="str">
            <v/>
          </cell>
        </row>
        <row r="7895">
          <cell r="AR7895" t="str">
            <v/>
          </cell>
        </row>
        <row r="7896">
          <cell r="AR7896" t="str">
            <v/>
          </cell>
        </row>
        <row r="7897">
          <cell r="AR7897" t="str">
            <v/>
          </cell>
        </row>
        <row r="7898">
          <cell r="AR7898" t="str">
            <v/>
          </cell>
        </row>
        <row r="7899">
          <cell r="AR7899" t="str">
            <v/>
          </cell>
        </row>
        <row r="7900">
          <cell r="AR7900" t="str">
            <v/>
          </cell>
        </row>
        <row r="7901">
          <cell r="AR7901" t="str">
            <v/>
          </cell>
        </row>
        <row r="7902">
          <cell r="AR7902" t="str">
            <v/>
          </cell>
        </row>
        <row r="7903">
          <cell r="AR7903" t="str">
            <v/>
          </cell>
        </row>
        <row r="7904">
          <cell r="AR7904" t="str">
            <v/>
          </cell>
        </row>
        <row r="7905">
          <cell r="AR7905" t="str">
            <v/>
          </cell>
        </row>
        <row r="7906">
          <cell r="AR7906" t="str">
            <v/>
          </cell>
        </row>
        <row r="7907">
          <cell r="AR7907" t="str">
            <v/>
          </cell>
        </row>
        <row r="7908">
          <cell r="AR7908" t="str">
            <v/>
          </cell>
        </row>
        <row r="7909">
          <cell r="AR7909" t="str">
            <v/>
          </cell>
        </row>
        <row r="7910">
          <cell r="AR7910" t="str">
            <v/>
          </cell>
        </row>
        <row r="7911">
          <cell r="AR7911" t="str">
            <v/>
          </cell>
        </row>
        <row r="7912">
          <cell r="AR7912" t="str">
            <v/>
          </cell>
        </row>
        <row r="7913">
          <cell r="AR7913" t="str">
            <v/>
          </cell>
        </row>
        <row r="7914">
          <cell r="AR7914" t="str">
            <v/>
          </cell>
        </row>
        <row r="7915">
          <cell r="AR7915" t="str">
            <v/>
          </cell>
        </row>
        <row r="7916">
          <cell r="AR7916" t="str">
            <v/>
          </cell>
        </row>
        <row r="7917">
          <cell r="AR7917" t="str">
            <v/>
          </cell>
        </row>
        <row r="7918">
          <cell r="AR7918" t="str">
            <v/>
          </cell>
        </row>
        <row r="7919">
          <cell r="AR7919" t="str">
            <v/>
          </cell>
        </row>
        <row r="7920">
          <cell r="AR7920" t="str">
            <v/>
          </cell>
        </row>
        <row r="7921">
          <cell r="AR7921" t="str">
            <v/>
          </cell>
        </row>
        <row r="7922">
          <cell r="AR7922" t="str">
            <v/>
          </cell>
        </row>
        <row r="7923">
          <cell r="AR7923" t="str">
            <v/>
          </cell>
        </row>
        <row r="7924">
          <cell r="AR7924" t="str">
            <v/>
          </cell>
        </row>
        <row r="7925">
          <cell r="AR7925" t="str">
            <v/>
          </cell>
        </row>
        <row r="7926">
          <cell r="AR7926" t="str">
            <v/>
          </cell>
        </row>
        <row r="7927">
          <cell r="AR7927" t="str">
            <v/>
          </cell>
        </row>
        <row r="7928">
          <cell r="AR7928" t="str">
            <v/>
          </cell>
        </row>
        <row r="7929">
          <cell r="AR7929" t="str">
            <v/>
          </cell>
        </row>
        <row r="7930">
          <cell r="AR7930" t="str">
            <v/>
          </cell>
        </row>
        <row r="7931">
          <cell r="AR7931" t="str">
            <v/>
          </cell>
        </row>
        <row r="7932">
          <cell r="AR7932" t="str">
            <v/>
          </cell>
        </row>
        <row r="7933">
          <cell r="AR7933" t="str">
            <v/>
          </cell>
        </row>
        <row r="7934">
          <cell r="AR7934" t="str">
            <v/>
          </cell>
        </row>
        <row r="7935">
          <cell r="AR7935" t="str">
            <v/>
          </cell>
        </row>
        <row r="7936">
          <cell r="AR7936" t="str">
            <v/>
          </cell>
        </row>
        <row r="7937">
          <cell r="AR7937" t="str">
            <v/>
          </cell>
        </row>
        <row r="7938">
          <cell r="AR7938" t="str">
            <v/>
          </cell>
        </row>
        <row r="7939">
          <cell r="AR7939" t="str">
            <v/>
          </cell>
        </row>
        <row r="7940">
          <cell r="AR7940" t="str">
            <v/>
          </cell>
        </row>
        <row r="7941">
          <cell r="AR7941" t="str">
            <v/>
          </cell>
        </row>
        <row r="7942">
          <cell r="AR7942" t="str">
            <v/>
          </cell>
        </row>
        <row r="7943">
          <cell r="AR7943" t="str">
            <v/>
          </cell>
        </row>
        <row r="7944">
          <cell r="AR7944" t="str">
            <v/>
          </cell>
        </row>
        <row r="7945">
          <cell r="AR7945" t="str">
            <v/>
          </cell>
        </row>
        <row r="7946">
          <cell r="AR7946" t="str">
            <v/>
          </cell>
        </row>
        <row r="7947">
          <cell r="AR7947" t="str">
            <v/>
          </cell>
        </row>
        <row r="7948">
          <cell r="AR7948" t="str">
            <v/>
          </cell>
        </row>
        <row r="7949">
          <cell r="AR7949" t="str">
            <v/>
          </cell>
        </row>
        <row r="7950">
          <cell r="AR7950" t="str">
            <v/>
          </cell>
        </row>
        <row r="7951">
          <cell r="AR7951" t="str">
            <v/>
          </cell>
        </row>
        <row r="7952">
          <cell r="AR7952" t="str">
            <v/>
          </cell>
        </row>
        <row r="7953">
          <cell r="AR7953" t="str">
            <v/>
          </cell>
        </row>
        <row r="7954">
          <cell r="AR7954" t="str">
            <v/>
          </cell>
        </row>
        <row r="7955">
          <cell r="AR7955" t="str">
            <v/>
          </cell>
        </row>
        <row r="7956">
          <cell r="AR7956" t="str">
            <v/>
          </cell>
        </row>
        <row r="7957">
          <cell r="AR7957" t="str">
            <v/>
          </cell>
        </row>
        <row r="7958">
          <cell r="AR7958" t="str">
            <v/>
          </cell>
        </row>
        <row r="7959">
          <cell r="AR7959" t="str">
            <v/>
          </cell>
        </row>
        <row r="7960">
          <cell r="AR7960" t="str">
            <v/>
          </cell>
        </row>
        <row r="7961">
          <cell r="AR7961" t="str">
            <v/>
          </cell>
        </row>
        <row r="7962">
          <cell r="AR7962" t="str">
            <v/>
          </cell>
        </row>
        <row r="7963">
          <cell r="AR7963" t="str">
            <v/>
          </cell>
        </row>
        <row r="7964">
          <cell r="AR7964" t="str">
            <v/>
          </cell>
        </row>
        <row r="7965">
          <cell r="AR7965" t="str">
            <v/>
          </cell>
        </row>
        <row r="7966">
          <cell r="AR7966" t="str">
            <v/>
          </cell>
        </row>
        <row r="7967">
          <cell r="AR7967" t="str">
            <v/>
          </cell>
        </row>
        <row r="7968">
          <cell r="AR7968" t="str">
            <v/>
          </cell>
        </row>
        <row r="7969">
          <cell r="AR7969" t="str">
            <v/>
          </cell>
        </row>
        <row r="7970">
          <cell r="AR7970" t="str">
            <v/>
          </cell>
        </row>
        <row r="7971">
          <cell r="AR7971" t="str">
            <v/>
          </cell>
        </row>
        <row r="7972">
          <cell r="AR7972" t="str">
            <v/>
          </cell>
        </row>
        <row r="7973">
          <cell r="AR7973" t="str">
            <v/>
          </cell>
        </row>
        <row r="7974">
          <cell r="AR7974" t="str">
            <v/>
          </cell>
        </row>
        <row r="7975">
          <cell r="AR7975" t="str">
            <v/>
          </cell>
        </row>
        <row r="7976">
          <cell r="AR7976" t="str">
            <v/>
          </cell>
        </row>
        <row r="7977">
          <cell r="AR7977" t="str">
            <v/>
          </cell>
        </row>
        <row r="7978">
          <cell r="AR7978" t="str">
            <v/>
          </cell>
        </row>
        <row r="7979">
          <cell r="AR7979" t="str">
            <v/>
          </cell>
        </row>
        <row r="7980">
          <cell r="AR7980" t="str">
            <v/>
          </cell>
        </row>
        <row r="7981">
          <cell r="AR7981" t="str">
            <v/>
          </cell>
        </row>
        <row r="7982">
          <cell r="AR7982" t="str">
            <v/>
          </cell>
        </row>
        <row r="7983">
          <cell r="AR7983" t="str">
            <v/>
          </cell>
        </row>
        <row r="7984">
          <cell r="AR7984" t="str">
            <v/>
          </cell>
        </row>
        <row r="7985">
          <cell r="AR7985" t="str">
            <v/>
          </cell>
        </row>
        <row r="7986">
          <cell r="AR7986" t="str">
            <v/>
          </cell>
        </row>
        <row r="7987">
          <cell r="AR7987" t="str">
            <v/>
          </cell>
        </row>
        <row r="7988">
          <cell r="AR7988" t="str">
            <v/>
          </cell>
        </row>
        <row r="7989">
          <cell r="AR7989" t="str">
            <v/>
          </cell>
        </row>
        <row r="7990">
          <cell r="AR7990" t="str">
            <v/>
          </cell>
        </row>
        <row r="7991">
          <cell r="AR7991" t="str">
            <v/>
          </cell>
        </row>
        <row r="7992">
          <cell r="AR7992" t="str">
            <v/>
          </cell>
        </row>
        <row r="7993">
          <cell r="AR7993" t="str">
            <v/>
          </cell>
        </row>
        <row r="7994">
          <cell r="AR7994" t="str">
            <v/>
          </cell>
        </row>
        <row r="7995">
          <cell r="AR7995" t="str">
            <v/>
          </cell>
        </row>
        <row r="7996">
          <cell r="AR7996" t="str">
            <v/>
          </cell>
        </row>
        <row r="7997">
          <cell r="AR7997" t="str">
            <v/>
          </cell>
        </row>
        <row r="7998">
          <cell r="AR7998" t="str">
            <v/>
          </cell>
        </row>
        <row r="7999">
          <cell r="AR7999" t="str">
            <v/>
          </cell>
        </row>
        <row r="8000">
          <cell r="AR8000" t="str">
            <v/>
          </cell>
        </row>
        <row r="8001">
          <cell r="AR8001" t="str">
            <v/>
          </cell>
        </row>
        <row r="8002">
          <cell r="AR8002" t="str">
            <v/>
          </cell>
        </row>
        <row r="8003">
          <cell r="AR8003" t="str">
            <v/>
          </cell>
        </row>
        <row r="8004">
          <cell r="AR8004" t="str">
            <v/>
          </cell>
        </row>
        <row r="8005">
          <cell r="AR8005" t="str">
            <v/>
          </cell>
        </row>
        <row r="8006">
          <cell r="AR8006" t="str">
            <v/>
          </cell>
        </row>
        <row r="8007">
          <cell r="AR8007" t="str">
            <v/>
          </cell>
        </row>
        <row r="8008">
          <cell r="AR8008" t="str">
            <v/>
          </cell>
        </row>
        <row r="8009">
          <cell r="AR8009" t="str">
            <v/>
          </cell>
        </row>
        <row r="8010">
          <cell r="AR8010" t="str">
            <v/>
          </cell>
        </row>
        <row r="8011">
          <cell r="AR8011" t="str">
            <v/>
          </cell>
        </row>
        <row r="8012">
          <cell r="AR8012" t="str">
            <v/>
          </cell>
        </row>
        <row r="8013">
          <cell r="AR8013" t="str">
            <v/>
          </cell>
        </row>
        <row r="8014">
          <cell r="AR8014" t="str">
            <v/>
          </cell>
        </row>
        <row r="8015">
          <cell r="AR8015" t="str">
            <v/>
          </cell>
        </row>
        <row r="8016">
          <cell r="AR8016" t="str">
            <v/>
          </cell>
        </row>
        <row r="8017">
          <cell r="AR8017" t="str">
            <v/>
          </cell>
        </row>
        <row r="8018">
          <cell r="AR8018" t="str">
            <v/>
          </cell>
        </row>
        <row r="8019">
          <cell r="AR8019" t="str">
            <v/>
          </cell>
        </row>
        <row r="8020">
          <cell r="AR8020" t="str">
            <v/>
          </cell>
        </row>
        <row r="8021">
          <cell r="AR8021" t="str">
            <v/>
          </cell>
        </row>
        <row r="8022">
          <cell r="AR8022" t="str">
            <v/>
          </cell>
        </row>
        <row r="8023">
          <cell r="AR8023" t="str">
            <v/>
          </cell>
        </row>
        <row r="8024">
          <cell r="AR8024" t="str">
            <v/>
          </cell>
        </row>
        <row r="8025">
          <cell r="AR8025" t="str">
            <v/>
          </cell>
        </row>
        <row r="8026">
          <cell r="AR8026" t="str">
            <v/>
          </cell>
        </row>
        <row r="8027">
          <cell r="AR8027" t="str">
            <v/>
          </cell>
        </row>
        <row r="8028">
          <cell r="AR8028" t="str">
            <v/>
          </cell>
        </row>
        <row r="8029">
          <cell r="AR8029" t="str">
            <v/>
          </cell>
        </row>
        <row r="8030">
          <cell r="AR8030" t="str">
            <v/>
          </cell>
        </row>
        <row r="8031">
          <cell r="AR8031" t="str">
            <v/>
          </cell>
        </row>
        <row r="8032">
          <cell r="AR8032" t="str">
            <v/>
          </cell>
        </row>
        <row r="8033">
          <cell r="AR8033" t="str">
            <v/>
          </cell>
        </row>
        <row r="8034">
          <cell r="AR8034" t="str">
            <v/>
          </cell>
        </row>
        <row r="8035">
          <cell r="AR8035" t="str">
            <v/>
          </cell>
        </row>
        <row r="8036">
          <cell r="AR8036" t="str">
            <v/>
          </cell>
        </row>
        <row r="8037">
          <cell r="AR8037" t="str">
            <v/>
          </cell>
        </row>
        <row r="8038">
          <cell r="AR8038" t="str">
            <v/>
          </cell>
        </row>
        <row r="8039">
          <cell r="AR8039" t="str">
            <v/>
          </cell>
        </row>
        <row r="8040">
          <cell r="AR8040" t="str">
            <v/>
          </cell>
        </row>
        <row r="8041">
          <cell r="AR8041" t="str">
            <v/>
          </cell>
        </row>
        <row r="8042">
          <cell r="AR8042" t="str">
            <v/>
          </cell>
        </row>
        <row r="8043">
          <cell r="AR8043" t="str">
            <v/>
          </cell>
        </row>
        <row r="8044">
          <cell r="AR8044" t="str">
            <v/>
          </cell>
        </row>
        <row r="8045">
          <cell r="AR8045" t="str">
            <v/>
          </cell>
        </row>
        <row r="8046">
          <cell r="AR8046" t="str">
            <v/>
          </cell>
        </row>
        <row r="8047">
          <cell r="AR8047" t="str">
            <v/>
          </cell>
        </row>
        <row r="8048">
          <cell r="AR8048" t="str">
            <v/>
          </cell>
        </row>
        <row r="8049">
          <cell r="AR8049" t="str">
            <v/>
          </cell>
        </row>
        <row r="8050">
          <cell r="AR8050" t="str">
            <v/>
          </cell>
        </row>
        <row r="8051">
          <cell r="AR8051" t="str">
            <v/>
          </cell>
        </row>
        <row r="8052">
          <cell r="AR8052" t="str">
            <v/>
          </cell>
        </row>
        <row r="8053">
          <cell r="AR8053" t="str">
            <v/>
          </cell>
        </row>
        <row r="8054">
          <cell r="AR8054" t="str">
            <v/>
          </cell>
        </row>
        <row r="8055">
          <cell r="AR8055" t="str">
            <v/>
          </cell>
        </row>
        <row r="8056">
          <cell r="AR8056" t="str">
            <v/>
          </cell>
        </row>
        <row r="8057">
          <cell r="AR8057" t="str">
            <v/>
          </cell>
        </row>
        <row r="8058">
          <cell r="AR8058" t="str">
            <v/>
          </cell>
        </row>
        <row r="8059">
          <cell r="AR8059" t="str">
            <v/>
          </cell>
        </row>
        <row r="8060">
          <cell r="AR8060" t="str">
            <v/>
          </cell>
        </row>
        <row r="8061">
          <cell r="AR8061" t="str">
            <v/>
          </cell>
        </row>
        <row r="8062">
          <cell r="AR8062" t="str">
            <v/>
          </cell>
        </row>
        <row r="8063">
          <cell r="AR8063" t="str">
            <v/>
          </cell>
        </row>
        <row r="8064">
          <cell r="AR8064" t="str">
            <v/>
          </cell>
        </row>
        <row r="8065">
          <cell r="AR8065" t="str">
            <v/>
          </cell>
        </row>
        <row r="8066">
          <cell r="AR8066" t="str">
            <v/>
          </cell>
        </row>
        <row r="8067">
          <cell r="AR8067" t="str">
            <v/>
          </cell>
        </row>
        <row r="8068">
          <cell r="AR8068" t="str">
            <v/>
          </cell>
        </row>
        <row r="8069">
          <cell r="AR8069" t="str">
            <v/>
          </cell>
        </row>
        <row r="8070">
          <cell r="AR8070" t="str">
            <v/>
          </cell>
        </row>
        <row r="8071">
          <cell r="AR8071" t="str">
            <v/>
          </cell>
        </row>
        <row r="8072">
          <cell r="AR8072" t="str">
            <v/>
          </cell>
        </row>
        <row r="8073">
          <cell r="AR8073" t="str">
            <v/>
          </cell>
        </row>
        <row r="8074">
          <cell r="AR8074" t="str">
            <v/>
          </cell>
        </row>
        <row r="8075">
          <cell r="AR8075" t="str">
            <v/>
          </cell>
        </row>
        <row r="8076">
          <cell r="AR8076" t="str">
            <v/>
          </cell>
        </row>
        <row r="8077">
          <cell r="AR8077" t="str">
            <v/>
          </cell>
        </row>
        <row r="8078">
          <cell r="AR8078" t="str">
            <v/>
          </cell>
        </row>
        <row r="8079">
          <cell r="AR8079" t="str">
            <v/>
          </cell>
        </row>
        <row r="8080">
          <cell r="AR8080" t="str">
            <v/>
          </cell>
        </row>
        <row r="8081">
          <cell r="AR8081" t="str">
            <v/>
          </cell>
        </row>
        <row r="8082">
          <cell r="AR8082" t="str">
            <v/>
          </cell>
        </row>
        <row r="8083">
          <cell r="AR8083" t="str">
            <v/>
          </cell>
        </row>
        <row r="8084">
          <cell r="AR8084" t="str">
            <v/>
          </cell>
        </row>
        <row r="8085">
          <cell r="AR8085" t="str">
            <v/>
          </cell>
        </row>
        <row r="8086">
          <cell r="AR8086" t="str">
            <v/>
          </cell>
        </row>
        <row r="8087">
          <cell r="AR8087" t="str">
            <v/>
          </cell>
        </row>
        <row r="8088">
          <cell r="AR8088" t="str">
            <v/>
          </cell>
        </row>
        <row r="8089">
          <cell r="AR8089" t="str">
            <v/>
          </cell>
        </row>
        <row r="8090">
          <cell r="AR8090" t="str">
            <v/>
          </cell>
        </row>
        <row r="8091">
          <cell r="AR8091" t="str">
            <v/>
          </cell>
        </row>
        <row r="8092">
          <cell r="AR8092" t="str">
            <v/>
          </cell>
        </row>
        <row r="8093">
          <cell r="AR8093" t="str">
            <v/>
          </cell>
        </row>
        <row r="8094">
          <cell r="AR8094" t="str">
            <v/>
          </cell>
        </row>
        <row r="8095">
          <cell r="AR8095" t="str">
            <v/>
          </cell>
        </row>
        <row r="8096">
          <cell r="AR8096" t="str">
            <v/>
          </cell>
        </row>
        <row r="8097">
          <cell r="AR8097" t="str">
            <v/>
          </cell>
        </row>
        <row r="8098">
          <cell r="AR8098" t="str">
            <v/>
          </cell>
        </row>
        <row r="8099">
          <cell r="AR8099" t="str">
            <v/>
          </cell>
        </row>
        <row r="8100">
          <cell r="AR8100" t="str">
            <v/>
          </cell>
        </row>
        <row r="8101">
          <cell r="AR8101" t="str">
            <v/>
          </cell>
        </row>
        <row r="8102">
          <cell r="AR8102" t="str">
            <v/>
          </cell>
        </row>
        <row r="8103">
          <cell r="AR8103" t="str">
            <v/>
          </cell>
        </row>
        <row r="8104">
          <cell r="AR8104" t="str">
            <v/>
          </cell>
        </row>
        <row r="8105">
          <cell r="AR8105" t="str">
            <v/>
          </cell>
        </row>
        <row r="8106">
          <cell r="AR8106" t="str">
            <v/>
          </cell>
        </row>
        <row r="8107">
          <cell r="AR8107" t="str">
            <v/>
          </cell>
        </row>
        <row r="8108">
          <cell r="AR8108" t="str">
            <v/>
          </cell>
        </row>
        <row r="8109">
          <cell r="AR8109" t="str">
            <v/>
          </cell>
        </row>
        <row r="8110">
          <cell r="AR8110" t="str">
            <v/>
          </cell>
        </row>
        <row r="8111">
          <cell r="AR8111" t="str">
            <v/>
          </cell>
        </row>
        <row r="8112">
          <cell r="AR8112" t="str">
            <v/>
          </cell>
        </row>
        <row r="8113">
          <cell r="AR8113" t="str">
            <v/>
          </cell>
        </row>
        <row r="8114">
          <cell r="AR8114" t="str">
            <v/>
          </cell>
        </row>
        <row r="8115">
          <cell r="AR8115" t="str">
            <v/>
          </cell>
        </row>
        <row r="8116">
          <cell r="AR8116" t="str">
            <v/>
          </cell>
        </row>
        <row r="8117">
          <cell r="AR8117" t="str">
            <v/>
          </cell>
        </row>
        <row r="8118">
          <cell r="AR8118" t="str">
            <v/>
          </cell>
        </row>
        <row r="8119">
          <cell r="AR8119" t="str">
            <v/>
          </cell>
        </row>
        <row r="8120">
          <cell r="AR8120" t="str">
            <v/>
          </cell>
        </row>
        <row r="8121">
          <cell r="AR8121" t="str">
            <v/>
          </cell>
        </row>
        <row r="8122">
          <cell r="AR8122" t="str">
            <v/>
          </cell>
        </row>
        <row r="8123">
          <cell r="AR8123" t="str">
            <v/>
          </cell>
        </row>
        <row r="8124">
          <cell r="AR8124" t="str">
            <v/>
          </cell>
        </row>
        <row r="8125">
          <cell r="AR8125" t="str">
            <v/>
          </cell>
        </row>
        <row r="8126">
          <cell r="AR8126" t="str">
            <v/>
          </cell>
        </row>
        <row r="8127">
          <cell r="AR8127" t="str">
            <v/>
          </cell>
        </row>
        <row r="8128">
          <cell r="AR8128" t="str">
            <v/>
          </cell>
        </row>
        <row r="8129">
          <cell r="AR8129" t="str">
            <v/>
          </cell>
        </row>
        <row r="8130">
          <cell r="AR8130" t="str">
            <v/>
          </cell>
        </row>
        <row r="8131">
          <cell r="AR8131" t="str">
            <v/>
          </cell>
        </row>
        <row r="8132">
          <cell r="AR8132" t="str">
            <v/>
          </cell>
        </row>
        <row r="8133">
          <cell r="AR8133" t="str">
            <v/>
          </cell>
        </row>
        <row r="8134">
          <cell r="AR8134" t="str">
            <v/>
          </cell>
        </row>
        <row r="8135">
          <cell r="AR8135" t="str">
            <v/>
          </cell>
        </row>
        <row r="8136">
          <cell r="AR8136" t="str">
            <v/>
          </cell>
        </row>
        <row r="8137">
          <cell r="AR8137" t="str">
            <v/>
          </cell>
        </row>
        <row r="8138">
          <cell r="AR8138" t="str">
            <v/>
          </cell>
        </row>
        <row r="8139">
          <cell r="AR8139" t="str">
            <v/>
          </cell>
        </row>
        <row r="8140">
          <cell r="AR8140" t="str">
            <v/>
          </cell>
        </row>
        <row r="8141">
          <cell r="AR8141" t="str">
            <v/>
          </cell>
        </row>
        <row r="8142">
          <cell r="AR8142" t="str">
            <v/>
          </cell>
        </row>
        <row r="8143">
          <cell r="AR8143" t="str">
            <v/>
          </cell>
        </row>
        <row r="8144">
          <cell r="AR8144" t="str">
            <v/>
          </cell>
        </row>
        <row r="8145">
          <cell r="AR8145" t="str">
            <v/>
          </cell>
        </row>
        <row r="8146">
          <cell r="AR8146" t="str">
            <v/>
          </cell>
        </row>
        <row r="8147">
          <cell r="AR8147" t="str">
            <v/>
          </cell>
        </row>
        <row r="8148">
          <cell r="AR8148" t="str">
            <v/>
          </cell>
        </row>
        <row r="8149">
          <cell r="AR8149" t="str">
            <v/>
          </cell>
        </row>
        <row r="8150">
          <cell r="AR8150" t="str">
            <v/>
          </cell>
        </row>
        <row r="8151">
          <cell r="AR8151" t="str">
            <v/>
          </cell>
        </row>
        <row r="8152">
          <cell r="AR8152" t="str">
            <v/>
          </cell>
        </row>
        <row r="8153">
          <cell r="AR8153" t="str">
            <v/>
          </cell>
        </row>
        <row r="8154">
          <cell r="AR8154" t="str">
            <v/>
          </cell>
        </row>
        <row r="8155">
          <cell r="AR8155" t="str">
            <v/>
          </cell>
        </row>
        <row r="8156">
          <cell r="AR8156" t="str">
            <v/>
          </cell>
        </row>
        <row r="8157">
          <cell r="AR8157" t="str">
            <v/>
          </cell>
        </row>
        <row r="8158">
          <cell r="AR8158" t="str">
            <v/>
          </cell>
        </row>
        <row r="8159">
          <cell r="AR8159" t="str">
            <v/>
          </cell>
        </row>
        <row r="8160">
          <cell r="AR8160" t="str">
            <v/>
          </cell>
        </row>
        <row r="8161">
          <cell r="AR8161" t="str">
            <v/>
          </cell>
        </row>
        <row r="8162">
          <cell r="AR8162" t="str">
            <v/>
          </cell>
        </row>
        <row r="8163">
          <cell r="AR8163" t="str">
            <v/>
          </cell>
        </row>
        <row r="8164">
          <cell r="AR8164" t="str">
            <v/>
          </cell>
        </row>
        <row r="8165">
          <cell r="AR8165" t="str">
            <v/>
          </cell>
        </row>
        <row r="8166">
          <cell r="AR8166" t="str">
            <v/>
          </cell>
        </row>
        <row r="8167">
          <cell r="AR8167" t="str">
            <v/>
          </cell>
        </row>
        <row r="8168">
          <cell r="AR8168" t="str">
            <v/>
          </cell>
        </row>
        <row r="8169">
          <cell r="AR8169" t="str">
            <v/>
          </cell>
        </row>
        <row r="8170">
          <cell r="AR8170" t="str">
            <v/>
          </cell>
        </row>
        <row r="8171">
          <cell r="AR8171" t="str">
            <v/>
          </cell>
        </row>
        <row r="8172">
          <cell r="AR8172" t="str">
            <v/>
          </cell>
        </row>
        <row r="8173">
          <cell r="AR8173" t="str">
            <v/>
          </cell>
        </row>
        <row r="8174">
          <cell r="AR8174" t="str">
            <v/>
          </cell>
        </row>
        <row r="8175">
          <cell r="AR8175" t="str">
            <v/>
          </cell>
        </row>
        <row r="8176">
          <cell r="AR8176" t="str">
            <v/>
          </cell>
        </row>
        <row r="8177">
          <cell r="AR8177" t="str">
            <v/>
          </cell>
        </row>
        <row r="8178">
          <cell r="AR8178" t="str">
            <v/>
          </cell>
        </row>
        <row r="8179">
          <cell r="AR8179" t="str">
            <v/>
          </cell>
        </row>
        <row r="8180">
          <cell r="AR8180" t="str">
            <v/>
          </cell>
        </row>
        <row r="8181">
          <cell r="AR8181" t="str">
            <v/>
          </cell>
        </row>
        <row r="8182">
          <cell r="AR8182" t="str">
            <v/>
          </cell>
        </row>
        <row r="8183">
          <cell r="AR8183" t="str">
            <v/>
          </cell>
        </row>
        <row r="8184">
          <cell r="AR8184" t="str">
            <v/>
          </cell>
        </row>
        <row r="8185">
          <cell r="AR8185" t="str">
            <v/>
          </cell>
        </row>
        <row r="8186">
          <cell r="AR8186" t="str">
            <v/>
          </cell>
        </row>
        <row r="8187">
          <cell r="AR8187" t="str">
            <v/>
          </cell>
        </row>
        <row r="8188">
          <cell r="AR8188" t="str">
            <v/>
          </cell>
        </row>
        <row r="8189">
          <cell r="AR8189" t="str">
            <v/>
          </cell>
        </row>
        <row r="8190">
          <cell r="AR8190" t="str">
            <v/>
          </cell>
        </row>
        <row r="8191">
          <cell r="AR8191" t="str">
            <v/>
          </cell>
        </row>
        <row r="8192">
          <cell r="AR8192" t="str">
            <v/>
          </cell>
        </row>
        <row r="8193">
          <cell r="AR8193" t="str">
            <v/>
          </cell>
        </row>
        <row r="8194">
          <cell r="AR8194" t="str">
            <v/>
          </cell>
        </row>
        <row r="8195">
          <cell r="AR8195" t="str">
            <v/>
          </cell>
        </row>
        <row r="8196">
          <cell r="AR8196" t="str">
            <v/>
          </cell>
        </row>
        <row r="8197">
          <cell r="AR8197" t="str">
            <v/>
          </cell>
        </row>
        <row r="8198">
          <cell r="AR8198" t="str">
            <v/>
          </cell>
        </row>
        <row r="8199">
          <cell r="AR8199" t="str">
            <v/>
          </cell>
        </row>
        <row r="8200">
          <cell r="AR8200" t="str">
            <v/>
          </cell>
        </row>
        <row r="8201">
          <cell r="AR8201" t="str">
            <v/>
          </cell>
        </row>
        <row r="8202">
          <cell r="AR8202" t="str">
            <v/>
          </cell>
        </row>
        <row r="8203">
          <cell r="AR8203" t="str">
            <v/>
          </cell>
        </row>
        <row r="8204">
          <cell r="AR8204" t="str">
            <v/>
          </cell>
        </row>
        <row r="8205">
          <cell r="AR8205" t="str">
            <v/>
          </cell>
        </row>
        <row r="8206">
          <cell r="AR8206" t="str">
            <v/>
          </cell>
        </row>
        <row r="8207">
          <cell r="AR8207" t="str">
            <v/>
          </cell>
        </row>
        <row r="8208">
          <cell r="AR8208" t="str">
            <v/>
          </cell>
        </row>
        <row r="8209">
          <cell r="AR8209" t="str">
            <v/>
          </cell>
        </row>
        <row r="8210">
          <cell r="AR8210" t="str">
            <v/>
          </cell>
        </row>
        <row r="8211">
          <cell r="AR8211" t="str">
            <v/>
          </cell>
        </row>
        <row r="8212">
          <cell r="AR8212" t="str">
            <v/>
          </cell>
        </row>
        <row r="8213">
          <cell r="AR8213" t="str">
            <v/>
          </cell>
        </row>
        <row r="8214">
          <cell r="AR8214" t="str">
            <v/>
          </cell>
        </row>
        <row r="8215">
          <cell r="AR8215" t="str">
            <v/>
          </cell>
        </row>
        <row r="8216">
          <cell r="AR8216" t="str">
            <v/>
          </cell>
        </row>
        <row r="8217">
          <cell r="AR8217" t="str">
            <v/>
          </cell>
        </row>
        <row r="8218">
          <cell r="AR8218" t="str">
            <v/>
          </cell>
        </row>
        <row r="8219">
          <cell r="AR8219" t="str">
            <v/>
          </cell>
        </row>
        <row r="8220">
          <cell r="AR8220" t="str">
            <v/>
          </cell>
        </row>
        <row r="8221">
          <cell r="AR8221" t="str">
            <v/>
          </cell>
        </row>
        <row r="8222">
          <cell r="AR8222" t="str">
            <v/>
          </cell>
        </row>
        <row r="8223">
          <cell r="AR8223" t="str">
            <v/>
          </cell>
        </row>
        <row r="8224">
          <cell r="AR8224" t="str">
            <v/>
          </cell>
        </row>
        <row r="8225">
          <cell r="AR8225" t="str">
            <v/>
          </cell>
        </row>
        <row r="8226">
          <cell r="AR8226" t="str">
            <v/>
          </cell>
        </row>
        <row r="8227">
          <cell r="AR8227" t="str">
            <v/>
          </cell>
        </row>
        <row r="8228">
          <cell r="AR8228" t="str">
            <v/>
          </cell>
        </row>
        <row r="8229">
          <cell r="AR8229" t="str">
            <v/>
          </cell>
        </row>
        <row r="8230">
          <cell r="AR8230" t="str">
            <v/>
          </cell>
        </row>
        <row r="8231">
          <cell r="AR8231" t="str">
            <v/>
          </cell>
        </row>
        <row r="8232">
          <cell r="AR8232" t="str">
            <v/>
          </cell>
        </row>
        <row r="8233">
          <cell r="AR8233" t="str">
            <v/>
          </cell>
        </row>
        <row r="8234">
          <cell r="AR8234" t="str">
            <v/>
          </cell>
        </row>
        <row r="8235">
          <cell r="AR8235" t="str">
            <v/>
          </cell>
        </row>
        <row r="8236">
          <cell r="AR8236" t="str">
            <v/>
          </cell>
        </row>
        <row r="8237">
          <cell r="AR8237" t="str">
            <v/>
          </cell>
        </row>
        <row r="8238">
          <cell r="AR8238" t="str">
            <v/>
          </cell>
        </row>
        <row r="8239">
          <cell r="AR8239" t="str">
            <v/>
          </cell>
        </row>
        <row r="8240">
          <cell r="AR8240" t="str">
            <v/>
          </cell>
        </row>
        <row r="8241">
          <cell r="AR8241" t="str">
            <v/>
          </cell>
        </row>
        <row r="8242">
          <cell r="AR8242" t="str">
            <v/>
          </cell>
        </row>
        <row r="8243">
          <cell r="AR8243" t="str">
            <v/>
          </cell>
        </row>
        <row r="8244">
          <cell r="AR8244" t="str">
            <v/>
          </cell>
        </row>
        <row r="8245">
          <cell r="AR8245" t="str">
            <v/>
          </cell>
        </row>
        <row r="8246">
          <cell r="AR8246" t="str">
            <v/>
          </cell>
        </row>
        <row r="8247">
          <cell r="AR8247" t="str">
            <v/>
          </cell>
        </row>
        <row r="8248">
          <cell r="AR8248" t="str">
            <v/>
          </cell>
        </row>
        <row r="8249">
          <cell r="AR8249" t="str">
            <v/>
          </cell>
        </row>
        <row r="8250">
          <cell r="AR8250" t="str">
            <v/>
          </cell>
        </row>
        <row r="8251">
          <cell r="AR8251" t="str">
            <v/>
          </cell>
        </row>
        <row r="8252">
          <cell r="AR8252" t="str">
            <v/>
          </cell>
        </row>
        <row r="8253">
          <cell r="AR8253" t="str">
            <v/>
          </cell>
        </row>
        <row r="8254">
          <cell r="AR8254" t="str">
            <v/>
          </cell>
        </row>
        <row r="8255">
          <cell r="AR8255" t="str">
            <v/>
          </cell>
        </row>
        <row r="8256">
          <cell r="AR8256" t="str">
            <v/>
          </cell>
        </row>
        <row r="8257">
          <cell r="AR8257" t="str">
            <v/>
          </cell>
        </row>
        <row r="8258">
          <cell r="AR8258" t="str">
            <v/>
          </cell>
        </row>
        <row r="8259">
          <cell r="AR8259" t="str">
            <v/>
          </cell>
        </row>
        <row r="8260">
          <cell r="AR8260" t="str">
            <v/>
          </cell>
        </row>
        <row r="8261">
          <cell r="AR8261" t="str">
            <v/>
          </cell>
        </row>
        <row r="8262">
          <cell r="AR8262" t="str">
            <v/>
          </cell>
        </row>
        <row r="8263">
          <cell r="AR8263" t="str">
            <v/>
          </cell>
        </row>
        <row r="8264">
          <cell r="AR8264" t="str">
            <v/>
          </cell>
        </row>
        <row r="8265">
          <cell r="AR8265" t="str">
            <v/>
          </cell>
        </row>
        <row r="8266">
          <cell r="AR8266" t="str">
            <v/>
          </cell>
        </row>
        <row r="8267">
          <cell r="AR8267" t="str">
            <v/>
          </cell>
        </row>
        <row r="8268">
          <cell r="AR8268" t="str">
            <v/>
          </cell>
        </row>
        <row r="8269">
          <cell r="AR8269" t="str">
            <v/>
          </cell>
        </row>
        <row r="8270">
          <cell r="AR8270" t="str">
            <v/>
          </cell>
        </row>
        <row r="8271">
          <cell r="AR8271" t="str">
            <v/>
          </cell>
        </row>
        <row r="8272">
          <cell r="AR8272" t="str">
            <v/>
          </cell>
        </row>
        <row r="8273">
          <cell r="AR8273" t="str">
            <v/>
          </cell>
        </row>
        <row r="8274">
          <cell r="AR8274" t="str">
            <v/>
          </cell>
        </row>
        <row r="8275">
          <cell r="AR8275" t="str">
            <v/>
          </cell>
        </row>
        <row r="8276">
          <cell r="AR8276" t="str">
            <v/>
          </cell>
        </row>
        <row r="8277">
          <cell r="AR8277" t="str">
            <v/>
          </cell>
        </row>
        <row r="8278">
          <cell r="AR8278" t="str">
            <v/>
          </cell>
        </row>
        <row r="8279">
          <cell r="AR8279" t="str">
            <v/>
          </cell>
        </row>
        <row r="8280">
          <cell r="AR8280" t="str">
            <v/>
          </cell>
        </row>
        <row r="8281">
          <cell r="AR8281" t="str">
            <v/>
          </cell>
        </row>
        <row r="8282">
          <cell r="AR8282" t="str">
            <v/>
          </cell>
        </row>
        <row r="8283">
          <cell r="AR8283" t="str">
            <v/>
          </cell>
        </row>
        <row r="8284">
          <cell r="AR8284" t="str">
            <v/>
          </cell>
        </row>
        <row r="8285">
          <cell r="AR8285" t="str">
            <v/>
          </cell>
        </row>
        <row r="8286">
          <cell r="AR8286" t="str">
            <v/>
          </cell>
        </row>
        <row r="8287">
          <cell r="AR8287" t="str">
            <v/>
          </cell>
        </row>
        <row r="8288">
          <cell r="AR8288" t="str">
            <v/>
          </cell>
        </row>
        <row r="8289">
          <cell r="AR8289" t="str">
            <v/>
          </cell>
        </row>
        <row r="8290">
          <cell r="AR8290" t="str">
            <v/>
          </cell>
        </row>
        <row r="8291">
          <cell r="AR8291" t="str">
            <v/>
          </cell>
        </row>
        <row r="8292">
          <cell r="AR8292" t="str">
            <v/>
          </cell>
        </row>
        <row r="8293">
          <cell r="AR8293" t="str">
            <v/>
          </cell>
        </row>
        <row r="8294">
          <cell r="AR8294" t="str">
            <v/>
          </cell>
        </row>
        <row r="8295">
          <cell r="AR8295" t="str">
            <v/>
          </cell>
        </row>
        <row r="8296">
          <cell r="AR8296" t="str">
            <v/>
          </cell>
        </row>
        <row r="8297">
          <cell r="AR8297" t="str">
            <v/>
          </cell>
        </row>
        <row r="8298">
          <cell r="AR8298" t="str">
            <v/>
          </cell>
        </row>
        <row r="8299">
          <cell r="AR8299" t="str">
            <v/>
          </cell>
        </row>
        <row r="8300">
          <cell r="AR8300" t="str">
            <v/>
          </cell>
        </row>
        <row r="8301">
          <cell r="AR8301" t="str">
            <v/>
          </cell>
        </row>
        <row r="8302">
          <cell r="AR8302" t="str">
            <v/>
          </cell>
        </row>
        <row r="8303">
          <cell r="AR8303" t="str">
            <v/>
          </cell>
        </row>
        <row r="8304">
          <cell r="AR8304" t="str">
            <v/>
          </cell>
        </row>
        <row r="8305">
          <cell r="AR8305" t="str">
            <v/>
          </cell>
        </row>
        <row r="8306">
          <cell r="AR8306" t="str">
            <v/>
          </cell>
        </row>
        <row r="8307">
          <cell r="AR8307" t="str">
            <v/>
          </cell>
        </row>
        <row r="8308">
          <cell r="AR8308" t="str">
            <v/>
          </cell>
        </row>
        <row r="8309">
          <cell r="AR8309" t="str">
            <v/>
          </cell>
        </row>
        <row r="8310">
          <cell r="AR8310" t="str">
            <v/>
          </cell>
        </row>
        <row r="8311">
          <cell r="AR8311" t="str">
            <v/>
          </cell>
        </row>
        <row r="8312">
          <cell r="AR8312" t="str">
            <v/>
          </cell>
        </row>
        <row r="8313">
          <cell r="AR8313" t="str">
            <v/>
          </cell>
        </row>
        <row r="8314">
          <cell r="AR8314" t="str">
            <v/>
          </cell>
        </row>
        <row r="8315">
          <cell r="AR8315" t="str">
            <v/>
          </cell>
        </row>
        <row r="8316">
          <cell r="AR8316" t="str">
            <v/>
          </cell>
        </row>
        <row r="8317">
          <cell r="AR8317" t="str">
            <v/>
          </cell>
        </row>
        <row r="8318">
          <cell r="AR8318" t="str">
            <v/>
          </cell>
        </row>
        <row r="8319">
          <cell r="AR8319" t="str">
            <v/>
          </cell>
        </row>
        <row r="8320">
          <cell r="AR8320" t="str">
            <v/>
          </cell>
        </row>
        <row r="8321">
          <cell r="AR8321" t="str">
            <v/>
          </cell>
        </row>
        <row r="8322">
          <cell r="AR8322" t="str">
            <v/>
          </cell>
        </row>
        <row r="8323">
          <cell r="AR8323" t="str">
            <v/>
          </cell>
        </row>
        <row r="8324">
          <cell r="AR8324" t="str">
            <v/>
          </cell>
        </row>
        <row r="8325">
          <cell r="AR8325" t="str">
            <v/>
          </cell>
        </row>
        <row r="8326">
          <cell r="AR8326" t="str">
            <v/>
          </cell>
        </row>
        <row r="8327">
          <cell r="AR8327" t="str">
            <v/>
          </cell>
        </row>
        <row r="8328">
          <cell r="AR8328" t="str">
            <v/>
          </cell>
        </row>
        <row r="8329">
          <cell r="AR8329" t="str">
            <v/>
          </cell>
        </row>
        <row r="8330">
          <cell r="AR8330" t="str">
            <v/>
          </cell>
        </row>
        <row r="8331">
          <cell r="AR8331" t="str">
            <v/>
          </cell>
        </row>
        <row r="8332">
          <cell r="AR8332" t="str">
            <v/>
          </cell>
        </row>
        <row r="8333">
          <cell r="AR8333" t="str">
            <v/>
          </cell>
        </row>
        <row r="8334">
          <cell r="AR8334" t="str">
            <v/>
          </cell>
        </row>
        <row r="8335">
          <cell r="AR8335" t="str">
            <v/>
          </cell>
        </row>
        <row r="8336">
          <cell r="AR8336" t="str">
            <v/>
          </cell>
        </row>
        <row r="8337">
          <cell r="AR8337" t="str">
            <v/>
          </cell>
        </row>
        <row r="8338">
          <cell r="AR8338" t="str">
            <v/>
          </cell>
        </row>
        <row r="8339">
          <cell r="AR8339" t="str">
            <v/>
          </cell>
        </row>
        <row r="8340">
          <cell r="AR8340" t="str">
            <v/>
          </cell>
        </row>
        <row r="8341">
          <cell r="AR8341" t="str">
            <v/>
          </cell>
        </row>
        <row r="8342">
          <cell r="AR8342" t="str">
            <v/>
          </cell>
        </row>
        <row r="8343">
          <cell r="AR8343" t="str">
            <v/>
          </cell>
        </row>
        <row r="8344">
          <cell r="AR8344" t="str">
            <v/>
          </cell>
        </row>
        <row r="8345">
          <cell r="AR8345" t="str">
            <v/>
          </cell>
        </row>
        <row r="8346">
          <cell r="AR8346" t="str">
            <v/>
          </cell>
        </row>
        <row r="8347">
          <cell r="AR8347" t="str">
            <v/>
          </cell>
        </row>
        <row r="8348">
          <cell r="AR8348" t="str">
            <v/>
          </cell>
        </row>
        <row r="8349">
          <cell r="AR8349" t="str">
            <v/>
          </cell>
        </row>
        <row r="8350">
          <cell r="AR8350" t="str">
            <v/>
          </cell>
        </row>
        <row r="8351">
          <cell r="AR8351" t="str">
            <v/>
          </cell>
        </row>
        <row r="8352">
          <cell r="AR8352" t="str">
            <v/>
          </cell>
        </row>
        <row r="8353">
          <cell r="AR8353" t="str">
            <v/>
          </cell>
        </row>
        <row r="8354">
          <cell r="AR8354" t="str">
            <v/>
          </cell>
        </row>
        <row r="8355">
          <cell r="AR8355" t="str">
            <v/>
          </cell>
        </row>
        <row r="8356">
          <cell r="AR8356" t="str">
            <v/>
          </cell>
        </row>
        <row r="8357">
          <cell r="AR8357" t="str">
            <v/>
          </cell>
        </row>
        <row r="8358">
          <cell r="AR8358" t="str">
            <v/>
          </cell>
        </row>
        <row r="8359">
          <cell r="AR8359" t="str">
            <v/>
          </cell>
        </row>
        <row r="8360">
          <cell r="AR8360" t="str">
            <v/>
          </cell>
        </row>
        <row r="8361">
          <cell r="AR8361" t="str">
            <v/>
          </cell>
        </row>
        <row r="8362">
          <cell r="AR8362" t="str">
            <v/>
          </cell>
        </row>
        <row r="8363">
          <cell r="AR8363" t="str">
            <v/>
          </cell>
        </row>
        <row r="8364">
          <cell r="AR8364" t="str">
            <v/>
          </cell>
        </row>
        <row r="8365">
          <cell r="AR8365" t="str">
            <v/>
          </cell>
        </row>
        <row r="8366">
          <cell r="AR8366" t="str">
            <v/>
          </cell>
        </row>
        <row r="8367">
          <cell r="AR8367" t="str">
            <v/>
          </cell>
        </row>
        <row r="8368">
          <cell r="AR8368" t="str">
            <v/>
          </cell>
        </row>
        <row r="8369">
          <cell r="AR8369" t="str">
            <v/>
          </cell>
        </row>
        <row r="8370">
          <cell r="AR8370" t="str">
            <v/>
          </cell>
        </row>
        <row r="8371">
          <cell r="AR8371" t="str">
            <v/>
          </cell>
        </row>
        <row r="8372">
          <cell r="AR8372" t="str">
            <v/>
          </cell>
        </row>
        <row r="8373">
          <cell r="AR8373" t="str">
            <v/>
          </cell>
        </row>
        <row r="8374">
          <cell r="AR8374" t="str">
            <v/>
          </cell>
        </row>
        <row r="8375">
          <cell r="AR8375" t="str">
            <v/>
          </cell>
        </row>
        <row r="8376">
          <cell r="AR8376" t="str">
            <v/>
          </cell>
        </row>
        <row r="8377">
          <cell r="AR8377" t="str">
            <v/>
          </cell>
        </row>
        <row r="8378">
          <cell r="AR8378" t="str">
            <v/>
          </cell>
        </row>
        <row r="8379">
          <cell r="AR8379" t="str">
            <v/>
          </cell>
        </row>
        <row r="8380">
          <cell r="AR8380" t="str">
            <v/>
          </cell>
        </row>
        <row r="8381">
          <cell r="AR8381" t="str">
            <v/>
          </cell>
        </row>
        <row r="8382">
          <cell r="AR8382" t="str">
            <v/>
          </cell>
        </row>
        <row r="8383">
          <cell r="AR8383" t="str">
            <v/>
          </cell>
        </row>
        <row r="8384">
          <cell r="AR8384" t="str">
            <v/>
          </cell>
        </row>
        <row r="8385">
          <cell r="AR8385" t="str">
            <v/>
          </cell>
        </row>
        <row r="8386">
          <cell r="AR8386" t="str">
            <v/>
          </cell>
        </row>
        <row r="8387">
          <cell r="AR8387" t="str">
            <v/>
          </cell>
        </row>
        <row r="8388">
          <cell r="AR8388" t="str">
            <v/>
          </cell>
        </row>
        <row r="8389">
          <cell r="AR8389" t="str">
            <v/>
          </cell>
        </row>
        <row r="8390">
          <cell r="AR8390" t="str">
            <v/>
          </cell>
        </row>
        <row r="8391">
          <cell r="AR8391" t="str">
            <v/>
          </cell>
        </row>
        <row r="8392">
          <cell r="AR8392" t="str">
            <v/>
          </cell>
        </row>
        <row r="8393">
          <cell r="AR8393" t="str">
            <v/>
          </cell>
        </row>
        <row r="8394">
          <cell r="AR8394" t="str">
            <v/>
          </cell>
        </row>
        <row r="8395">
          <cell r="AR8395" t="str">
            <v/>
          </cell>
        </row>
        <row r="8396">
          <cell r="AR8396" t="str">
            <v/>
          </cell>
        </row>
        <row r="8397">
          <cell r="AR8397" t="str">
            <v/>
          </cell>
        </row>
        <row r="8398">
          <cell r="AR8398" t="str">
            <v/>
          </cell>
        </row>
        <row r="8399">
          <cell r="AR8399" t="str">
            <v/>
          </cell>
        </row>
        <row r="8400">
          <cell r="AR8400" t="str">
            <v/>
          </cell>
        </row>
        <row r="8401">
          <cell r="AR8401" t="str">
            <v/>
          </cell>
        </row>
        <row r="8402">
          <cell r="AR8402" t="str">
            <v/>
          </cell>
        </row>
        <row r="8403">
          <cell r="AR8403" t="str">
            <v/>
          </cell>
        </row>
        <row r="8404">
          <cell r="AR8404" t="str">
            <v/>
          </cell>
        </row>
        <row r="8405">
          <cell r="AR8405" t="str">
            <v/>
          </cell>
        </row>
        <row r="8406">
          <cell r="AR8406" t="str">
            <v/>
          </cell>
        </row>
        <row r="8407">
          <cell r="AR8407" t="str">
            <v/>
          </cell>
        </row>
        <row r="8408">
          <cell r="AR8408" t="str">
            <v/>
          </cell>
        </row>
        <row r="8409">
          <cell r="AR8409" t="str">
            <v/>
          </cell>
        </row>
        <row r="8410">
          <cell r="AR8410" t="str">
            <v/>
          </cell>
        </row>
        <row r="8411">
          <cell r="AR8411" t="str">
            <v/>
          </cell>
        </row>
        <row r="8412">
          <cell r="AR8412" t="str">
            <v/>
          </cell>
        </row>
        <row r="8413">
          <cell r="AR8413" t="str">
            <v/>
          </cell>
        </row>
        <row r="8414">
          <cell r="AR8414" t="str">
            <v/>
          </cell>
        </row>
        <row r="8415">
          <cell r="AR8415" t="str">
            <v/>
          </cell>
        </row>
        <row r="8416">
          <cell r="AR8416" t="str">
            <v/>
          </cell>
        </row>
        <row r="8417">
          <cell r="AR8417" t="str">
            <v/>
          </cell>
        </row>
        <row r="8418">
          <cell r="AR8418" t="str">
            <v/>
          </cell>
        </row>
        <row r="8419">
          <cell r="AR8419" t="str">
            <v/>
          </cell>
        </row>
        <row r="8420">
          <cell r="AR8420" t="str">
            <v/>
          </cell>
        </row>
        <row r="8421">
          <cell r="AR8421" t="str">
            <v/>
          </cell>
        </row>
        <row r="8422">
          <cell r="AR8422" t="str">
            <v/>
          </cell>
        </row>
        <row r="8423">
          <cell r="AR8423" t="str">
            <v/>
          </cell>
        </row>
        <row r="8424">
          <cell r="AR8424" t="str">
            <v/>
          </cell>
        </row>
        <row r="8425">
          <cell r="AR8425" t="str">
            <v/>
          </cell>
        </row>
        <row r="8426">
          <cell r="AR8426" t="str">
            <v/>
          </cell>
        </row>
        <row r="8427">
          <cell r="AR8427" t="str">
            <v/>
          </cell>
        </row>
        <row r="8428">
          <cell r="AR8428" t="str">
            <v/>
          </cell>
        </row>
        <row r="8429">
          <cell r="AR8429" t="str">
            <v/>
          </cell>
        </row>
        <row r="8430">
          <cell r="AR8430" t="str">
            <v/>
          </cell>
        </row>
        <row r="8431">
          <cell r="AR8431" t="str">
            <v/>
          </cell>
        </row>
        <row r="8432">
          <cell r="AR8432" t="str">
            <v/>
          </cell>
        </row>
        <row r="8433">
          <cell r="AR8433" t="str">
            <v/>
          </cell>
        </row>
        <row r="8434">
          <cell r="AR8434" t="str">
            <v/>
          </cell>
        </row>
        <row r="8435">
          <cell r="AR8435" t="str">
            <v/>
          </cell>
        </row>
        <row r="8436">
          <cell r="AR8436" t="str">
            <v/>
          </cell>
        </row>
        <row r="8437">
          <cell r="AR8437" t="str">
            <v/>
          </cell>
        </row>
        <row r="8438">
          <cell r="AR8438" t="str">
            <v/>
          </cell>
        </row>
        <row r="8439">
          <cell r="AR8439" t="str">
            <v/>
          </cell>
        </row>
        <row r="8440">
          <cell r="AR8440" t="str">
            <v/>
          </cell>
        </row>
        <row r="8441">
          <cell r="AR8441" t="str">
            <v/>
          </cell>
        </row>
        <row r="8442">
          <cell r="AR8442" t="str">
            <v/>
          </cell>
        </row>
        <row r="8443">
          <cell r="AR8443" t="str">
            <v/>
          </cell>
        </row>
        <row r="8444">
          <cell r="AR8444" t="str">
            <v/>
          </cell>
        </row>
        <row r="8445">
          <cell r="AR8445" t="str">
            <v/>
          </cell>
        </row>
        <row r="8446">
          <cell r="AR8446" t="str">
            <v/>
          </cell>
        </row>
        <row r="8447">
          <cell r="AR8447" t="str">
            <v/>
          </cell>
        </row>
        <row r="8448">
          <cell r="AR8448" t="str">
            <v/>
          </cell>
        </row>
        <row r="8449">
          <cell r="AR8449" t="str">
            <v/>
          </cell>
        </row>
        <row r="8450">
          <cell r="AR8450" t="str">
            <v/>
          </cell>
        </row>
        <row r="8451">
          <cell r="AR8451" t="str">
            <v/>
          </cell>
        </row>
        <row r="8452">
          <cell r="AR8452" t="str">
            <v/>
          </cell>
        </row>
        <row r="8453">
          <cell r="AR8453" t="str">
            <v/>
          </cell>
        </row>
        <row r="8454">
          <cell r="AR8454" t="str">
            <v/>
          </cell>
        </row>
        <row r="8455">
          <cell r="AR8455" t="str">
            <v/>
          </cell>
        </row>
        <row r="8456">
          <cell r="AR8456" t="str">
            <v/>
          </cell>
        </row>
        <row r="8457">
          <cell r="AR8457" t="str">
            <v/>
          </cell>
        </row>
        <row r="8458">
          <cell r="AR8458" t="str">
            <v/>
          </cell>
        </row>
        <row r="8459">
          <cell r="AR8459" t="str">
            <v/>
          </cell>
        </row>
        <row r="8460">
          <cell r="AR8460" t="str">
            <v/>
          </cell>
        </row>
        <row r="8461">
          <cell r="AR8461" t="str">
            <v/>
          </cell>
        </row>
        <row r="8462">
          <cell r="AR8462" t="str">
            <v/>
          </cell>
        </row>
        <row r="8463">
          <cell r="AR8463" t="str">
            <v/>
          </cell>
        </row>
        <row r="8464">
          <cell r="AR8464" t="str">
            <v/>
          </cell>
        </row>
        <row r="8465">
          <cell r="AR8465" t="str">
            <v/>
          </cell>
        </row>
        <row r="8466">
          <cell r="AR8466" t="str">
            <v/>
          </cell>
        </row>
        <row r="8467">
          <cell r="AR8467" t="str">
            <v/>
          </cell>
        </row>
        <row r="8468">
          <cell r="AR8468" t="str">
            <v/>
          </cell>
        </row>
        <row r="8469">
          <cell r="AR8469" t="str">
            <v/>
          </cell>
        </row>
        <row r="8470">
          <cell r="AR8470" t="str">
            <v/>
          </cell>
        </row>
        <row r="8471">
          <cell r="AR8471" t="str">
            <v/>
          </cell>
        </row>
        <row r="8472">
          <cell r="AR8472" t="str">
            <v/>
          </cell>
        </row>
        <row r="8473">
          <cell r="AR8473" t="str">
            <v/>
          </cell>
        </row>
        <row r="8474">
          <cell r="AR8474" t="str">
            <v/>
          </cell>
        </row>
        <row r="8475">
          <cell r="AR8475" t="str">
            <v/>
          </cell>
        </row>
        <row r="8476">
          <cell r="AR8476" t="str">
            <v/>
          </cell>
        </row>
        <row r="8477">
          <cell r="AR8477" t="str">
            <v/>
          </cell>
        </row>
        <row r="8478">
          <cell r="AR8478" t="str">
            <v/>
          </cell>
        </row>
        <row r="8479">
          <cell r="AR8479" t="str">
            <v/>
          </cell>
        </row>
        <row r="8480">
          <cell r="AR8480" t="str">
            <v/>
          </cell>
        </row>
        <row r="8481">
          <cell r="AR8481" t="str">
            <v/>
          </cell>
        </row>
        <row r="8482">
          <cell r="AR8482" t="str">
            <v/>
          </cell>
        </row>
        <row r="8483">
          <cell r="AR8483" t="str">
            <v/>
          </cell>
        </row>
        <row r="8484">
          <cell r="AR8484" t="str">
            <v/>
          </cell>
        </row>
        <row r="8485">
          <cell r="AR8485" t="str">
            <v/>
          </cell>
        </row>
        <row r="8486">
          <cell r="AR8486" t="str">
            <v/>
          </cell>
        </row>
        <row r="8487">
          <cell r="AR8487" t="str">
            <v/>
          </cell>
        </row>
        <row r="8488">
          <cell r="AR8488" t="str">
            <v/>
          </cell>
        </row>
        <row r="8489">
          <cell r="AR8489" t="str">
            <v/>
          </cell>
        </row>
        <row r="8490">
          <cell r="AR8490" t="str">
            <v/>
          </cell>
        </row>
        <row r="8491">
          <cell r="AR8491" t="str">
            <v/>
          </cell>
        </row>
        <row r="8492">
          <cell r="AR8492" t="str">
            <v/>
          </cell>
        </row>
        <row r="8493">
          <cell r="AR8493" t="str">
            <v/>
          </cell>
        </row>
        <row r="8494">
          <cell r="AR8494" t="str">
            <v/>
          </cell>
        </row>
        <row r="8495">
          <cell r="AR8495" t="str">
            <v/>
          </cell>
        </row>
        <row r="8496">
          <cell r="AR8496" t="str">
            <v/>
          </cell>
        </row>
        <row r="8497">
          <cell r="AR8497" t="str">
            <v/>
          </cell>
        </row>
        <row r="8498">
          <cell r="AR8498" t="str">
            <v/>
          </cell>
        </row>
        <row r="8499">
          <cell r="AR8499" t="str">
            <v/>
          </cell>
        </row>
        <row r="8500">
          <cell r="AR8500" t="str">
            <v/>
          </cell>
        </row>
        <row r="8501">
          <cell r="AR8501" t="str">
            <v/>
          </cell>
        </row>
        <row r="8502">
          <cell r="AR8502" t="str">
            <v/>
          </cell>
        </row>
        <row r="8503">
          <cell r="AR8503" t="str">
            <v/>
          </cell>
        </row>
        <row r="8504">
          <cell r="AR8504" t="str">
            <v/>
          </cell>
        </row>
        <row r="8505">
          <cell r="AR8505" t="str">
            <v/>
          </cell>
        </row>
        <row r="8506">
          <cell r="AR8506" t="str">
            <v/>
          </cell>
        </row>
        <row r="8507">
          <cell r="AR8507" t="str">
            <v/>
          </cell>
        </row>
        <row r="8508">
          <cell r="AR8508" t="str">
            <v/>
          </cell>
        </row>
        <row r="8509">
          <cell r="AR8509" t="str">
            <v/>
          </cell>
        </row>
        <row r="8510">
          <cell r="AR8510" t="str">
            <v/>
          </cell>
        </row>
        <row r="8511">
          <cell r="AR8511" t="str">
            <v/>
          </cell>
        </row>
        <row r="8512">
          <cell r="AR8512" t="str">
            <v/>
          </cell>
        </row>
        <row r="8513">
          <cell r="AR8513" t="str">
            <v/>
          </cell>
        </row>
        <row r="8514">
          <cell r="AR8514" t="str">
            <v/>
          </cell>
        </row>
        <row r="8515">
          <cell r="AR8515" t="str">
            <v/>
          </cell>
        </row>
        <row r="8516">
          <cell r="AR8516" t="str">
            <v/>
          </cell>
        </row>
        <row r="8517">
          <cell r="AR8517" t="str">
            <v/>
          </cell>
        </row>
        <row r="8518">
          <cell r="AR8518" t="str">
            <v/>
          </cell>
        </row>
        <row r="8519">
          <cell r="AR8519" t="str">
            <v/>
          </cell>
        </row>
        <row r="8520">
          <cell r="AR8520" t="str">
            <v/>
          </cell>
        </row>
        <row r="8521">
          <cell r="AR8521" t="str">
            <v/>
          </cell>
        </row>
        <row r="8522">
          <cell r="AR8522" t="str">
            <v/>
          </cell>
        </row>
        <row r="8523">
          <cell r="AR8523" t="str">
            <v/>
          </cell>
        </row>
        <row r="8524">
          <cell r="AR8524" t="str">
            <v/>
          </cell>
        </row>
        <row r="8525">
          <cell r="AR8525" t="str">
            <v/>
          </cell>
        </row>
        <row r="8526">
          <cell r="AR8526" t="str">
            <v/>
          </cell>
        </row>
        <row r="8527">
          <cell r="AR8527" t="str">
            <v/>
          </cell>
        </row>
        <row r="8528">
          <cell r="AR8528" t="str">
            <v/>
          </cell>
        </row>
        <row r="8529">
          <cell r="AR8529" t="str">
            <v/>
          </cell>
        </row>
        <row r="8530">
          <cell r="AR8530" t="str">
            <v/>
          </cell>
        </row>
        <row r="8531">
          <cell r="AR8531" t="str">
            <v/>
          </cell>
        </row>
        <row r="8532">
          <cell r="AR8532" t="str">
            <v/>
          </cell>
        </row>
        <row r="8533">
          <cell r="AR8533" t="str">
            <v/>
          </cell>
        </row>
        <row r="8534">
          <cell r="AR8534" t="str">
            <v/>
          </cell>
        </row>
        <row r="8535">
          <cell r="AR8535" t="str">
            <v/>
          </cell>
        </row>
        <row r="8536">
          <cell r="AR8536" t="str">
            <v/>
          </cell>
        </row>
        <row r="8537">
          <cell r="AR8537" t="str">
            <v/>
          </cell>
        </row>
        <row r="8538">
          <cell r="AR8538" t="str">
            <v/>
          </cell>
        </row>
        <row r="8539">
          <cell r="AR8539" t="str">
            <v/>
          </cell>
        </row>
        <row r="8540">
          <cell r="AR8540" t="str">
            <v/>
          </cell>
        </row>
        <row r="8541">
          <cell r="AR8541" t="str">
            <v/>
          </cell>
        </row>
        <row r="8542">
          <cell r="AR8542" t="str">
            <v/>
          </cell>
        </row>
        <row r="8543">
          <cell r="AR8543" t="str">
            <v/>
          </cell>
        </row>
        <row r="8544">
          <cell r="AR8544" t="str">
            <v/>
          </cell>
        </row>
        <row r="8545">
          <cell r="AR8545" t="str">
            <v/>
          </cell>
        </row>
        <row r="8546">
          <cell r="AR8546" t="str">
            <v/>
          </cell>
        </row>
        <row r="8547">
          <cell r="AR8547" t="str">
            <v/>
          </cell>
        </row>
        <row r="8548">
          <cell r="AR8548" t="str">
            <v/>
          </cell>
        </row>
        <row r="8549">
          <cell r="AR8549" t="str">
            <v/>
          </cell>
        </row>
        <row r="8550">
          <cell r="AR8550" t="str">
            <v/>
          </cell>
        </row>
        <row r="8551">
          <cell r="AR8551" t="str">
            <v/>
          </cell>
        </row>
        <row r="8552">
          <cell r="AR8552" t="str">
            <v/>
          </cell>
        </row>
        <row r="8553">
          <cell r="AR8553" t="str">
            <v/>
          </cell>
        </row>
        <row r="8554">
          <cell r="AR8554" t="str">
            <v/>
          </cell>
        </row>
        <row r="8555">
          <cell r="AR8555" t="str">
            <v/>
          </cell>
        </row>
        <row r="8556">
          <cell r="AR8556" t="str">
            <v/>
          </cell>
        </row>
        <row r="8557">
          <cell r="AR8557" t="str">
            <v/>
          </cell>
        </row>
        <row r="8558">
          <cell r="AR8558" t="str">
            <v/>
          </cell>
        </row>
        <row r="8559">
          <cell r="AR8559" t="str">
            <v/>
          </cell>
        </row>
        <row r="8560">
          <cell r="AR8560" t="str">
            <v/>
          </cell>
        </row>
        <row r="8561">
          <cell r="AR8561" t="str">
            <v/>
          </cell>
        </row>
        <row r="8562">
          <cell r="AR8562" t="str">
            <v/>
          </cell>
        </row>
        <row r="8563">
          <cell r="AR8563" t="str">
            <v/>
          </cell>
        </row>
        <row r="8564">
          <cell r="AR8564" t="str">
            <v/>
          </cell>
        </row>
        <row r="8565">
          <cell r="AR8565" t="str">
            <v/>
          </cell>
        </row>
        <row r="8566">
          <cell r="AR8566" t="str">
            <v/>
          </cell>
        </row>
        <row r="8567">
          <cell r="AR8567" t="str">
            <v/>
          </cell>
        </row>
        <row r="8568">
          <cell r="AR8568" t="str">
            <v/>
          </cell>
        </row>
        <row r="8569">
          <cell r="AR8569" t="str">
            <v/>
          </cell>
        </row>
        <row r="8570">
          <cell r="AR8570" t="str">
            <v/>
          </cell>
        </row>
        <row r="8571">
          <cell r="AR8571" t="str">
            <v/>
          </cell>
        </row>
        <row r="8572">
          <cell r="AR8572" t="str">
            <v/>
          </cell>
        </row>
        <row r="8573">
          <cell r="AR8573" t="str">
            <v/>
          </cell>
        </row>
        <row r="8574">
          <cell r="AR8574" t="str">
            <v/>
          </cell>
        </row>
        <row r="8575">
          <cell r="AR8575" t="str">
            <v/>
          </cell>
        </row>
        <row r="8576">
          <cell r="AR8576" t="str">
            <v/>
          </cell>
        </row>
        <row r="8577">
          <cell r="AR8577" t="str">
            <v/>
          </cell>
        </row>
        <row r="8578">
          <cell r="AR8578" t="str">
            <v/>
          </cell>
        </row>
        <row r="8579">
          <cell r="AR8579" t="str">
            <v/>
          </cell>
        </row>
        <row r="8580">
          <cell r="AR8580" t="str">
            <v/>
          </cell>
        </row>
        <row r="8581">
          <cell r="AR8581" t="str">
            <v/>
          </cell>
        </row>
        <row r="8582">
          <cell r="AR8582" t="str">
            <v/>
          </cell>
        </row>
        <row r="8583">
          <cell r="AR8583" t="str">
            <v/>
          </cell>
        </row>
        <row r="8584">
          <cell r="AR8584" t="str">
            <v/>
          </cell>
        </row>
        <row r="8585">
          <cell r="AR8585" t="str">
            <v/>
          </cell>
        </row>
        <row r="8586">
          <cell r="AR8586" t="str">
            <v/>
          </cell>
        </row>
        <row r="8587">
          <cell r="AR8587" t="str">
            <v/>
          </cell>
        </row>
        <row r="8588">
          <cell r="AR8588" t="str">
            <v/>
          </cell>
        </row>
        <row r="8589">
          <cell r="AR8589" t="str">
            <v/>
          </cell>
        </row>
        <row r="8590">
          <cell r="AR8590" t="str">
            <v/>
          </cell>
        </row>
        <row r="8591">
          <cell r="AR8591" t="str">
            <v/>
          </cell>
        </row>
        <row r="8592">
          <cell r="AR8592" t="str">
            <v/>
          </cell>
        </row>
        <row r="8593">
          <cell r="AR8593" t="str">
            <v/>
          </cell>
        </row>
        <row r="8594">
          <cell r="AR8594" t="str">
            <v/>
          </cell>
        </row>
        <row r="8595">
          <cell r="AR8595" t="str">
            <v/>
          </cell>
        </row>
        <row r="8596">
          <cell r="AR8596" t="str">
            <v/>
          </cell>
        </row>
        <row r="8597">
          <cell r="AR8597" t="str">
            <v/>
          </cell>
        </row>
        <row r="8598">
          <cell r="AR8598" t="str">
            <v/>
          </cell>
        </row>
        <row r="8599">
          <cell r="AR8599" t="str">
            <v/>
          </cell>
        </row>
        <row r="8600">
          <cell r="AR8600" t="str">
            <v/>
          </cell>
        </row>
        <row r="8601">
          <cell r="AR8601" t="str">
            <v/>
          </cell>
        </row>
        <row r="8602">
          <cell r="AR8602" t="str">
            <v/>
          </cell>
        </row>
        <row r="8603">
          <cell r="AR8603" t="str">
            <v/>
          </cell>
        </row>
        <row r="8604">
          <cell r="AR8604" t="str">
            <v/>
          </cell>
        </row>
        <row r="8605">
          <cell r="AR8605" t="str">
            <v/>
          </cell>
        </row>
        <row r="8606">
          <cell r="AR8606" t="str">
            <v/>
          </cell>
        </row>
        <row r="8607">
          <cell r="AR8607" t="str">
            <v/>
          </cell>
        </row>
        <row r="8608">
          <cell r="AR8608" t="str">
            <v/>
          </cell>
        </row>
        <row r="8609">
          <cell r="AR8609" t="str">
            <v/>
          </cell>
        </row>
        <row r="8610">
          <cell r="AR8610" t="str">
            <v/>
          </cell>
        </row>
        <row r="8611">
          <cell r="AR8611" t="str">
            <v/>
          </cell>
        </row>
        <row r="8612">
          <cell r="AR8612" t="str">
            <v/>
          </cell>
        </row>
        <row r="8613">
          <cell r="AR8613" t="str">
            <v/>
          </cell>
        </row>
        <row r="8614">
          <cell r="AR8614" t="str">
            <v/>
          </cell>
        </row>
        <row r="8615">
          <cell r="AR8615" t="str">
            <v/>
          </cell>
        </row>
        <row r="8616">
          <cell r="AR8616" t="str">
            <v/>
          </cell>
        </row>
        <row r="8617">
          <cell r="AR8617" t="str">
            <v/>
          </cell>
        </row>
        <row r="8618">
          <cell r="AR8618" t="str">
            <v/>
          </cell>
        </row>
        <row r="8619">
          <cell r="AR8619" t="str">
            <v/>
          </cell>
        </row>
        <row r="8620">
          <cell r="AR8620" t="str">
            <v/>
          </cell>
        </row>
        <row r="8621">
          <cell r="AR8621" t="str">
            <v/>
          </cell>
        </row>
        <row r="8622">
          <cell r="AR8622" t="str">
            <v/>
          </cell>
        </row>
        <row r="8623">
          <cell r="AR8623" t="str">
            <v/>
          </cell>
        </row>
        <row r="8624">
          <cell r="AR8624" t="str">
            <v/>
          </cell>
        </row>
        <row r="8625">
          <cell r="AR8625" t="str">
            <v/>
          </cell>
        </row>
        <row r="8626">
          <cell r="AR8626" t="str">
            <v/>
          </cell>
        </row>
        <row r="8627">
          <cell r="AR8627" t="str">
            <v/>
          </cell>
        </row>
        <row r="8628">
          <cell r="AR8628" t="str">
            <v/>
          </cell>
        </row>
        <row r="8629">
          <cell r="AR8629" t="str">
            <v/>
          </cell>
        </row>
        <row r="8630">
          <cell r="AR8630" t="str">
            <v/>
          </cell>
        </row>
        <row r="8631">
          <cell r="AR8631" t="str">
            <v/>
          </cell>
        </row>
        <row r="8632">
          <cell r="AR8632" t="str">
            <v/>
          </cell>
        </row>
        <row r="8633">
          <cell r="AR8633" t="str">
            <v/>
          </cell>
        </row>
        <row r="8634">
          <cell r="AR8634" t="str">
            <v/>
          </cell>
        </row>
        <row r="8635">
          <cell r="AR8635" t="str">
            <v/>
          </cell>
        </row>
        <row r="8636">
          <cell r="AR8636" t="str">
            <v/>
          </cell>
        </row>
        <row r="8637">
          <cell r="AR8637" t="str">
            <v/>
          </cell>
        </row>
        <row r="8638">
          <cell r="AR8638" t="str">
            <v/>
          </cell>
        </row>
        <row r="8639">
          <cell r="AR8639" t="str">
            <v/>
          </cell>
        </row>
        <row r="8640">
          <cell r="AR8640" t="str">
            <v/>
          </cell>
        </row>
        <row r="8641">
          <cell r="AR8641" t="str">
            <v/>
          </cell>
        </row>
        <row r="8642">
          <cell r="AR8642" t="str">
            <v/>
          </cell>
        </row>
        <row r="8643">
          <cell r="AR8643" t="str">
            <v/>
          </cell>
        </row>
        <row r="8644">
          <cell r="AR8644" t="str">
            <v/>
          </cell>
        </row>
        <row r="8645">
          <cell r="AR8645" t="str">
            <v/>
          </cell>
        </row>
        <row r="8646">
          <cell r="AR8646" t="str">
            <v/>
          </cell>
        </row>
        <row r="8647">
          <cell r="AR8647" t="str">
            <v/>
          </cell>
        </row>
        <row r="8648">
          <cell r="AR8648" t="str">
            <v/>
          </cell>
        </row>
        <row r="8649">
          <cell r="AR8649" t="str">
            <v/>
          </cell>
        </row>
        <row r="8650">
          <cell r="AR8650" t="str">
            <v/>
          </cell>
        </row>
        <row r="8651">
          <cell r="AR8651" t="str">
            <v/>
          </cell>
        </row>
        <row r="8652">
          <cell r="AR8652" t="str">
            <v/>
          </cell>
        </row>
        <row r="8653">
          <cell r="AR8653" t="str">
            <v/>
          </cell>
        </row>
        <row r="8654">
          <cell r="AR8654" t="str">
            <v/>
          </cell>
        </row>
        <row r="8655">
          <cell r="AR8655" t="str">
            <v/>
          </cell>
        </row>
        <row r="8656">
          <cell r="AR8656" t="str">
            <v/>
          </cell>
        </row>
        <row r="8657">
          <cell r="AR8657" t="str">
            <v/>
          </cell>
        </row>
        <row r="8658">
          <cell r="AR8658" t="str">
            <v/>
          </cell>
        </row>
        <row r="8659">
          <cell r="AR8659" t="str">
            <v/>
          </cell>
        </row>
        <row r="8660">
          <cell r="AR8660" t="str">
            <v/>
          </cell>
        </row>
        <row r="8661">
          <cell r="AR8661" t="str">
            <v/>
          </cell>
        </row>
        <row r="8662">
          <cell r="AR8662" t="str">
            <v/>
          </cell>
        </row>
        <row r="8663">
          <cell r="AR8663" t="str">
            <v/>
          </cell>
        </row>
        <row r="8664">
          <cell r="AR8664" t="str">
            <v/>
          </cell>
        </row>
        <row r="8665">
          <cell r="AR8665" t="str">
            <v/>
          </cell>
        </row>
        <row r="8666">
          <cell r="AR8666" t="str">
            <v/>
          </cell>
        </row>
        <row r="8667">
          <cell r="AR8667" t="str">
            <v/>
          </cell>
        </row>
        <row r="8668">
          <cell r="AR8668" t="str">
            <v/>
          </cell>
        </row>
        <row r="8669">
          <cell r="AR8669" t="str">
            <v/>
          </cell>
        </row>
        <row r="8670">
          <cell r="AR8670" t="str">
            <v/>
          </cell>
        </row>
        <row r="8671">
          <cell r="AR8671" t="str">
            <v/>
          </cell>
        </row>
        <row r="8672">
          <cell r="AR8672" t="str">
            <v/>
          </cell>
        </row>
        <row r="8673">
          <cell r="AR8673" t="str">
            <v/>
          </cell>
        </row>
        <row r="8674">
          <cell r="AR8674" t="str">
            <v/>
          </cell>
        </row>
        <row r="8675">
          <cell r="AR8675" t="str">
            <v/>
          </cell>
        </row>
        <row r="8676">
          <cell r="AR8676" t="str">
            <v/>
          </cell>
        </row>
        <row r="8677">
          <cell r="AR8677" t="str">
            <v/>
          </cell>
        </row>
        <row r="8678">
          <cell r="AR8678" t="str">
            <v/>
          </cell>
        </row>
        <row r="8679">
          <cell r="AR8679" t="str">
            <v/>
          </cell>
        </row>
        <row r="8680">
          <cell r="AR8680" t="str">
            <v/>
          </cell>
        </row>
        <row r="8681">
          <cell r="AR8681" t="str">
            <v/>
          </cell>
        </row>
        <row r="8682">
          <cell r="AR8682" t="str">
            <v/>
          </cell>
        </row>
        <row r="8683">
          <cell r="AR8683" t="str">
            <v/>
          </cell>
        </row>
        <row r="8684">
          <cell r="AR8684" t="str">
            <v/>
          </cell>
        </row>
        <row r="8685">
          <cell r="AR8685" t="str">
            <v/>
          </cell>
        </row>
        <row r="8686">
          <cell r="AR8686" t="str">
            <v/>
          </cell>
        </row>
        <row r="8687">
          <cell r="AR8687" t="str">
            <v/>
          </cell>
        </row>
        <row r="8688">
          <cell r="AR8688" t="str">
            <v/>
          </cell>
        </row>
        <row r="8689">
          <cell r="AR8689" t="str">
            <v/>
          </cell>
        </row>
        <row r="8690">
          <cell r="AR8690" t="str">
            <v/>
          </cell>
        </row>
        <row r="8691">
          <cell r="AR8691" t="str">
            <v/>
          </cell>
        </row>
        <row r="8692">
          <cell r="AR8692" t="str">
            <v/>
          </cell>
        </row>
        <row r="8693">
          <cell r="AR8693" t="str">
            <v/>
          </cell>
        </row>
        <row r="8694">
          <cell r="AR8694" t="str">
            <v/>
          </cell>
        </row>
        <row r="8695">
          <cell r="AR8695" t="str">
            <v/>
          </cell>
        </row>
        <row r="8696">
          <cell r="AR8696" t="str">
            <v/>
          </cell>
        </row>
        <row r="8697">
          <cell r="AR8697" t="str">
            <v/>
          </cell>
        </row>
        <row r="8698">
          <cell r="AR8698" t="str">
            <v/>
          </cell>
        </row>
        <row r="8699">
          <cell r="AR8699" t="str">
            <v/>
          </cell>
        </row>
        <row r="8700">
          <cell r="AR8700" t="str">
            <v/>
          </cell>
        </row>
        <row r="8701">
          <cell r="AR8701" t="str">
            <v/>
          </cell>
        </row>
        <row r="8702">
          <cell r="AR8702" t="str">
            <v/>
          </cell>
        </row>
        <row r="8703">
          <cell r="AR8703" t="str">
            <v/>
          </cell>
        </row>
        <row r="8704">
          <cell r="AR8704" t="str">
            <v/>
          </cell>
        </row>
        <row r="8705">
          <cell r="AR8705" t="str">
            <v/>
          </cell>
        </row>
        <row r="8706">
          <cell r="AR8706" t="str">
            <v/>
          </cell>
        </row>
        <row r="8707">
          <cell r="AR8707" t="str">
            <v/>
          </cell>
        </row>
        <row r="8708">
          <cell r="AR8708" t="str">
            <v/>
          </cell>
        </row>
        <row r="8709">
          <cell r="AR8709" t="str">
            <v/>
          </cell>
        </row>
        <row r="8710">
          <cell r="AR8710" t="str">
            <v/>
          </cell>
        </row>
        <row r="8711">
          <cell r="AR8711" t="str">
            <v/>
          </cell>
        </row>
        <row r="8712">
          <cell r="AR8712" t="str">
            <v/>
          </cell>
        </row>
        <row r="8713">
          <cell r="AR8713" t="str">
            <v/>
          </cell>
        </row>
        <row r="8714">
          <cell r="AR8714" t="str">
            <v/>
          </cell>
        </row>
        <row r="8715">
          <cell r="AR8715" t="str">
            <v/>
          </cell>
        </row>
        <row r="8716">
          <cell r="AR8716" t="str">
            <v/>
          </cell>
        </row>
        <row r="8717">
          <cell r="AR8717" t="str">
            <v/>
          </cell>
        </row>
        <row r="8718">
          <cell r="AR8718" t="str">
            <v/>
          </cell>
        </row>
        <row r="8719">
          <cell r="AR8719" t="str">
            <v/>
          </cell>
        </row>
        <row r="8720">
          <cell r="AR8720" t="str">
            <v/>
          </cell>
        </row>
        <row r="8721">
          <cell r="AR8721" t="str">
            <v/>
          </cell>
        </row>
        <row r="8722">
          <cell r="AR8722" t="str">
            <v/>
          </cell>
        </row>
        <row r="8723">
          <cell r="AR8723" t="str">
            <v/>
          </cell>
        </row>
        <row r="8724">
          <cell r="AR8724" t="str">
            <v/>
          </cell>
        </row>
        <row r="8725">
          <cell r="AR8725" t="str">
            <v/>
          </cell>
        </row>
        <row r="8726">
          <cell r="AR8726" t="str">
            <v/>
          </cell>
        </row>
        <row r="8727">
          <cell r="AR8727" t="str">
            <v/>
          </cell>
        </row>
        <row r="8728">
          <cell r="AR8728" t="str">
            <v/>
          </cell>
        </row>
        <row r="8729">
          <cell r="AR8729" t="str">
            <v/>
          </cell>
        </row>
        <row r="8730">
          <cell r="AR8730" t="str">
            <v/>
          </cell>
        </row>
        <row r="8731">
          <cell r="AR8731" t="str">
            <v/>
          </cell>
        </row>
        <row r="8732">
          <cell r="AR8732" t="str">
            <v/>
          </cell>
        </row>
        <row r="8733">
          <cell r="AR8733" t="str">
            <v/>
          </cell>
        </row>
        <row r="8734">
          <cell r="AR8734" t="str">
            <v/>
          </cell>
        </row>
        <row r="8735">
          <cell r="AR8735" t="str">
            <v/>
          </cell>
        </row>
        <row r="8736">
          <cell r="AR8736" t="str">
            <v/>
          </cell>
        </row>
        <row r="8737">
          <cell r="AR8737" t="str">
            <v/>
          </cell>
        </row>
        <row r="8738">
          <cell r="AR8738" t="str">
            <v/>
          </cell>
        </row>
        <row r="8739">
          <cell r="AR8739" t="str">
            <v/>
          </cell>
        </row>
        <row r="8740">
          <cell r="AR8740" t="str">
            <v/>
          </cell>
        </row>
        <row r="8741">
          <cell r="AR8741" t="str">
            <v/>
          </cell>
        </row>
        <row r="8742">
          <cell r="AR8742" t="str">
            <v/>
          </cell>
        </row>
        <row r="8743">
          <cell r="AR8743" t="str">
            <v/>
          </cell>
        </row>
        <row r="8744">
          <cell r="AR8744" t="str">
            <v/>
          </cell>
        </row>
        <row r="8745">
          <cell r="AR8745" t="str">
            <v/>
          </cell>
        </row>
        <row r="8746">
          <cell r="AR8746" t="str">
            <v/>
          </cell>
        </row>
        <row r="8747">
          <cell r="AR8747" t="str">
            <v/>
          </cell>
        </row>
        <row r="8748">
          <cell r="AR8748" t="str">
            <v/>
          </cell>
        </row>
        <row r="8749">
          <cell r="AR8749" t="str">
            <v/>
          </cell>
        </row>
        <row r="8750">
          <cell r="AR8750" t="str">
            <v/>
          </cell>
        </row>
        <row r="8751">
          <cell r="AR8751" t="str">
            <v/>
          </cell>
        </row>
        <row r="8752">
          <cell r="AR8752" t="str">
            <v/>
          </cell>
        </row>
        <row r="8753">
          <cell r="AR8753" t="str">
            <v/>
          </cell>
        </row>
        <row r="8754">
          <cell r="AR8754" t="str">
            <v/>
          </cell>
        </row>
        <row r="8755">
          <cell r="AR8755" t="str">
            <v/>
          </cell>
        </row>
        <row r="8756">
          <cell r="AR8756" t="str">
            <v/>
          </cell>
        </row>
        <row r="8757">
          <cell r="AR8757" t="str">
            <v/>
          </cell>
        </row>
        <row r="8758">
          <cell r="AR8758" t="str">
            <v/>
          </cell>
        </row>
        <row r="8759">
          <cell r="AR8759" t="str">
            <v/>
          </cell>
        </row>
        <row r="8760">
          <cell r="AR8760" t="str">
            <v/>
          </cell>
        </row>
        <row r="8761">
          <cell r="AR8761" t="str">
            <v/>
          </cell>
        </row>
        <row r="8762">
          <cell r="AR8762" t="str">
            <v/>
          </cell>
        </row>
        <row r="8763">
          <cell r="AR8763" t="str">
            <v/>
          </cell>
        </row>
        <row r="8764">
          <cell r="AR8764" t="str">
            <v/>
          </cell>
        </row>
        <row r="8765">
          <cell r="AR8765" t="str">
            <v/>
          </cell>
        </row>
        <row r="8766">
          <cell r="AR8766" t="str">
            <v/>
          </cell>
        </row>
        <row r="8767">
          <cell r="AR8767" t="str">
            <v/>
          </cell>
        </row>
        <row r="8768">
          <cell r="AR8768" t="str">
            <v/>
          </cell>
        </row>
        <row r="8769">
          <cell r="AR8769" t="str">
            <v/>
          </cell>
        </row>
        <row r="8770">
          <cell r="AR8770" t="str">
            <v/>
          </cell>
        </row>
        <row r="8771">
          <cell r="AR8771" t="str">
            <v/>
          </cell>
        </row>
        <row r="8772">
          <cell r="AR8772" t="str">
            <v/>
          </cell>
        </row>
        <row r="8773">
          <cell r="AR8773" t="str">
            <v/>
          </cell>
        </row>
        <row r="8774">
          <cell r="AR8774" t="str">
            <v/>
          </cell>
        </row>
        <row r="8775">
          <cell r="AR8775" t="str">
            <v/>
          </cell>
        </row>
        <row r="8776">
          <cell r="AR8776" t="str">
            <v/>
          </cell>
        </row>
        <row r="8777">
          <cell r="AR8777" t="str">
            <v/>
          </cell>
        </row>
        <row r="8778">
          <cell r="AR8778" t="str">
            <v/>
          </cell>
        </row>
        <row r="8779">
          <cell r="AR8779" t="str">
            <v/>
          </cell>
        </row>
        <row r="8780">
          <cell r="AR8780" t="str">
            <v/>
          </cell>
        </row>
        <row r="8781">
          <cell r="AR8781" t="str">
            <v/>
          </cell>
        </row>
        <row r="8782">
          <cell r="AR8782" t="str">
            <v/>
          </cell>
        </row>
        <row r="8783">
          <cell r="AR8783" t="str">
            <v/>
          </cell>
        </row>
        <row r="8784">
          <cell r="AR8784" t="str">
            <v/>
          </cell>
        </row>
        <row r="8785">
          <cell r="AR8785" t="str">
            <v/>
          </cell>
        </row>
        <row r="8786">
          <cell r="AR8786" t="str">
            <v/>
          </cell>
        </row>
        <row r="8787">
          <cell r="AR8787" t="str">
            <v/>
          </cell>
        </row>
        <row r="8788">
          <cell r="AR8788" t="str">
            <v/>
          </cell>
        </row>
        <row r="8789">
          <cell r="AR8789" t="str">
            <v/>
          </cell>
        </row>
        <row r="8790">
          <cell r="AR8790" t="str">
            <v/>
          </cell>
        </row>
        <row r="8791">
          <cell r="AR8791" t="str">
            <v/>
          </cell>
        </row>
        <row r="8792">
          <cell r="AR8792" t="str">
            <v/>
          </cell>
        </row>
        <row r="8793">
          <cell r="AR8793" t="str">
            <v/>
          </cell>
        </row>
        <row r="8794">
          <cell r="AR8794" t="str">
            <v/>
          </cell>
        </row>
        <row r="8795">
          <cell r="AR8795" t="str">
            <v/>
          </cell>
        </row>
        <row r="8796">
          <cell r="AR8796" t="str">
            <v/>
          </cell>
        </row>
        <row r="8797">
          <cell r="AR8797" t="str">
            <v/>
          </cell>
        </row>
        <row r="8798">
          <cell r="AR8798" t="str">
            <v/>
          </cell>
        </row>
        <row r="8799">
          <cell r="AR8799" t="str">
            <v/>
          </cell>
        </row>
        <row r="8800">
          <cell r="AR8800" t="str">
            <v/>
          </cell>
        </row>
        <row r="8801">
          <cell r="AR8801" t="str">
            <v/>
          </cell>
        </row>
        <row r="8802">
          <cell r="AR8802" t="str">
            <v/>
          </cell>
        </row>
        <row r="8803">
          <cell r="AR8803" t="str">
            <v/>
          </cell>
        </row>
        <row r="8804">
          <cell r="AR8804" t="str">
            <v/>
          </cell>
        </row>
        <row r="8805">
          <cell r="AR8805" t="str">
            <v/>
          </cell>
        </row>
        <row r="8806">
          <cell r="AR8806" t="str">
            <v/>
          </cell>
        </row>
        <row r="8807">
          <cell r="AR8807" t="str">
            <v/>
          </cell>
        </row>
        <row r="8808">
          <cell r="AR8808" t="str">
            <v/>
          </cell>
        </row>
        <row r="8809">
          <cell r="AR8809" t="str">
            <v/>
          </cell>
        </row>
        <row r="8810">
          <cell r="AR8810" t="str">
            <v/>
          </cell>
        </row>
        <row r="8811">
          <cell r="AR8811" t="str">
            <v/>
          </cell>
        </row>
        <row r="8812">
          <cell r="AR8812" t="str">
            <v/>
          </cell>
        </row>
        <row r="8813">
          <cell r="AR8813" t="str">
            <v/>
          </cell>
        </row>
        <row r="8814">
          <cell r="AR8814" t="str">
            <v/>
          </cell>
        </row>
        <row r="8815">
          <cell r="AR8815" t="str">
            <v/>
          </cell>
        </row>
        <row r="8816">
          <cell r="AR8816" t="str">
            <v/>
          </cell>
        </row>
        <row r="8817">
          <cell r="AR8817" t="str">
            <v/>
          </cell>
        </row>
        <row r="8818">
          <cell r="AR8818" t="str">
            <v/>
          </cell>
        </row>
        <row r="8819">
          <cell r="AR8819" t="str">
            <v/>
          </cell>
        </row>
        <row r="8820">
          <cell r="AR8820" t="str">
            <v/>
          </cell>
        </row>
        <row r="8821">
          <cell r="AR8821" t="str">
            <v/>
          </cell>
        </row>
        <row r="8822">
          <cell r="AR8822" t="str">
            <v/>
          </cell>
        </row>
        <row r="8823">
          <cell r="AR8823" t="str">
            <v/>
          </cell>
        </row>
        <row r="8824">
          <cell r="AR8824" t="str">
            <v/>
          </cell>
        </row>
        <row r="8825">
          <cell r="AR8825" t="str">
            <v/>
          </cell>
        </row>
        <row r="8826">
          <cell r="AR8826" t="str">
            <v/>
          </cell>
        </row>
        <row r="8827">
          <cell r="AR8827" t="str">
            <v/>
          </cell>
        </row>
        <row r="8828">
          <cell r="AR8828" t="str">
            <v/>
          </cell>
        </row>
        <row r="8829">
          <cell r="AR8829" t="str">
            <v/>
          </cell>
        </row>
        <row r="8830">
          <cell r="AR8830" t="str">
            <v/>
          </cell>
        </row>
        <row r="8831">
          <cell r="AR8831" t="str">
            <v/>
          </cell>
        </row>
        <row r="8832">
          <cell r="AR8832" t="str">
            <v/>
          </cell>
        </row>
        <row r="8833">
          <cell r="AR8833" t="str">
            <v/>
          </cell>
        </row>
        <row r="8834">
          <cell r="AR8834" t="str">
            <v/>
          </cell>
        </row>
        <row r="8835">
          <cell r="AR8835" t="str">
            <v/>
          </cell>
        </row>
        <row r="8836">
          <cell r="AR8836" t="str">
            <v/>
          </cell>
        </row>
        <row r="8837">
          <cell r="AR8837" t="str">
            <v/>
          </cell>
        </row>
        <row r="8838">
          <cell r="AR8838" t="str">
            <v/>
          </cell>
        </row>
        <row r="8839">
          <cell r="AR8839" t="str">
            <v/>
          </cell>
        </row>
        <row r="8840">
          <cell r="AR8840" t="str">
            <v/>
          </cell>
        </row>
        <row r="8841">
          <cell r="AR8841" t="str">
            <v/>
          </cell>
        </row>
        <row r="8842">
          <cell r="AR8842" t="str">
            <v/>
          </cell>
        </row>
        <row r="8843">
          <cell r="AR8843" t="str">
            <v/>
          </cell>
        </row>
        <row r="8844">
          <cell r="AR8844" t="str">
            <v/>
          </cell>
        </row>
        <row r="8845">
          <cell r="AR8845" t="str">
            <v/>
          </cell>
        </row>
        <row r="8846">
          <cell r="AR8846" t="str">
            <v/>
          </cell>
        </row>
        <row r="8847">
          <cell r="AR8847" t="str">
            <v/>
          </cell>
        </row>
        <row r="8848">
          <cell r="AR8848" t="str">
            <v/>
          </cell>
        </row>
        <row r="8849">
          <cell r="AR8849" t="str">
            <v/>
          </cell>
        </row>
        <row r="8850">
          <cell r="AR8850" t="str">
            <v/>
          </cell>
        </row>
        <row r="8851">
          <cell r="AR8851" t="str">
            <v/>
          </cell>
        </row>
        <row r="8852">
          <cell r="AR8852" t="str">
            <v/>
          </cell>
        </row>
        <row r="8853">
          <cell r="AR8853" t="str">
            <v/>
          </cell>
        </row>
        <row r="8854">
          <cell r="AR8854" t="str">
            <v/>
          </cell>
        </row>
        <row r="8855">
          <cell r="AR8855" t="str">
            <v/>
          </cell>
        </row>
        <row r="8856">
          <cell r="AR8856" t="str">
            <v/>
          </cell>
        </row>
        <row r="8857">
          <cell r="AR8857" t="str">
            <v/>
          </cell>
        </row>
        <row r="8858">
          <cell r="AR8858" t="str">
            <v/>
          </cell>
        </row>
        <row r="8859">
          <cell r="AR8859" t="str">
            <v/>
          </cell>
        </row>
        <row r="8860">
          <cell r="AR8860" t="str">
            <v/>
          </cell>
        </row>
        <row r="8861">
          <cell r="AR8861" t="str">
            <v/>
          </cell>
        </row>
        <row r="8862">
          <cell r="AR8862" t="str">
            <v/>
          </cell>
        </row>
        <row r="8863">
          <cell r="AR8863" t="str">
            <v/>
          </cell>
        </row>
        <row r="8864">
          <cell r="AR8864" t="str">
            <v/>
          </cell>
        </row>
        <row r="8865">
          <cell r="AR8865" t="str">
            <v/>
          </cell>
        </row>
        <row r="8866">
          <cell r="AR8866" t="str">
            <v/>
          </cell>
        </row>
        <row r="8867">
          <cell r="AR8867" t="str">
            <v/>
          </cell>
        </row>
        <row r="8868">
          <cell r="AR8868" t="str">
            <v/>
          </cell>
        </row>
        <row r="8869">
          <cell r="AR8869" t="str">
            <v/>
          </cell>
        </row>
        <row r="8870">
          <cell r="AR8870" t="str">
            <v/>
          </cell>
        </row>
        <row r="8871">
          <cell r="AR8871" t="str">
            <v/>
          </cell>
        </row>
        <row r="8872">
          <cell r="AR8872" t="str">
            <v/>
          </cell>
        </row>
        <row r="8873">
          <cell r="AR8873" t="str">
            <v/>
          </cell>
        </row>
        <row r="8874">
          <cell r="AR8874" t="str">
            <v/>
          </cell>
        </row>
        <row r="8875">
          <cell r="AR8875" t="str">
            <v/>
          </cell>
        </row>
        <row r="8876">
          <cell r="AR8876" t="str">
            <v/>
          </cell>
        </row>
        <row r="8877">
          <cell r="AR8877" t="str">
            <v/>
          </cell>
        </row>
        <row r="8878">
          <cell r="AR8878" t="str">
            <v/>
          </cell>
        </row>
        <row r="8879">
          <cell r="AR8879" t="str">
            <v/>
          </cell>
        </row>
        <row r="8880">
          <cell r="AR8880" t="str">
            <v/>
          </cell>
        </row>
        <row r="8881">
          <cell r="AR8881" t="str">
            <v/>
          </cell>
        </row>
        <row r="8882">
          <cell r="AR8882" t="str">
            <v/>
          </cell>
        </row>
        <row r="8883">
          <cell r="AR8883" t="str">
            <v/>
          </cell>
        </row>
        <row r="8884">
          <cell r="AR8884" t="str">
            <v/>
          </cell>
        </row>
        <row r="8885">
          <cell r="AR8885" t="str">
            <v/>
          </cell>
        </row>
        <row r="8886">
          <cell r="AR8886" t="str">
            <v/>
          </cell>
        </row>
        <row r="8887">
          <cell r="AR8887" t="str">
            <v/>
          </cell>
        </row>
        <row r="8888">
          <cell r="AR8888" t="str">
            <v/>
          </cell>
        </row>
        <row r="8889">
          <cell r="AR8889" t="str">
            <v/>
          </cell>
        </row>
        <row r="8890">
          <cell r="AR8890" t="str">
            <v/>
          </cell>
        </row>
        <row r="8891">
          <cell r="AR8891" t="str">
            <v/>
          </cell>
        </row>
        <row r="8892">
          <cell r="AR8892" t="str">
            <v/>
          </cell>
        </row>
        <row r="8893">
          <cell r="AR8893" t="str">
            <v/>
          </cell>
        </row>
        <row r="8894">
          <cell r="AR8894" t="str">
            <v/>
          </cell>
        </row>
        <row r="8895">
          <cell r="AR8895" t="str">
            <v/>
          </cell>
        </row>
        <row r="8896">
          <cell r="AR8896" t="str">
            <v/>
          </cell>
        </row>
        <row r="8897">
          <cell r="AR8897" t="str">
            <v/>
          </cell>
        </row>
        <row r="8898">
          <cell r="AR8898" t="str">
            <v/>
          </cell>
        </row>
        <row r="8899">
          <cell r="AR8899" t="str">
            <v/>
          </cell>
        </row>
        <row r="8900">
          <cell r="AR8900" t="str">
            <v/>
          </cell>
        </row>
        <row r="8901">
          <cell r="AR8901" t="str">
            <v/>
          </cell>
        </row>
        <row r="8902">
          <cell r="AR8902" t="str">
            <v/>
          </cell>
        </row>
        <row r="8903">
          <cell r="AR8903" t="str">
            <v/>
          </cell>
        </row>
        <row r="8904">
          <cell r="AR8904" t="str">
            <v/>
          </cell>
        </row>
        <row r="8905">
          <cell r="AR8905" t="str">
            <v/>
          </cell>
        </row>
        <row r="8906">
          <cell r="AR8906" t="str">
            <v/>
          </cell>
        </row>
        <row r="8907">
          <cell r="AR8907" t="str">
            <v/>
          </cell>
        </row>
        <row r="8908">
          <cell r="AR8908" t="str">
            <v/>
          </cell>
        </row>
        <row r="8909">
          <cell r="AR8909" t="str">
            <v/>
          </cell>
        </row>
        <row r="8910">
          <cell r="AR8910" t="str">
            <v/>
          </cell>
        </row>
        <row r="8911">
          <cell r="AR8911" t="str">
            <v/>
          </cell>
        </row>
        <row r="8912">
          <cell r="AR8912" t="str">
            <v/>
          </cell>
        </row>
        <row r="8913">
          <cell r="AR8913" t="str">
            <v/>
          </cell>
        </row>
        <row r="8914">
          <cell r="AR8914" t="str">
            <v/>
          </cell>
        </row>
        <row r="8915">
          <cell r="AR8915" t="str">
            <v/>
          </cell>
        </row>
        <row r="8916">
          <cell r="AR8916" t="str">
            <v/>
          </cell>
        </row>
        <row r="8917">
          <cell r="AR8917" t="str">
            <v/>
          </cell>
        </row>
        <row r="8918">
          <cell r="AR8918" t="str">
            <v/>
          </cell>
        </row>
        <row r="8919">
          <cell r="AR8919" t="str">
            <v/>
          </cell>
        </row>
        <row r="8920">
          <cell r="AR8920" t="str">
            <v/>
          </cell>
        </row>
        <row r="8921">
          <cell r="AR8921" t="str">
            <v/>
          </cell>
        </row>
        <row r="8922">
          <cell r="AR8922" t="str">
            <v/>
          </cell>
        </row>
        <row r="8923">
          <cell r="AR8923" t="str">
            <v/>
          </cell>
        </row>
        <row r="8924">
          <cell r="AR8924" t="str">
            <v/>
          </cell>
        </row>
        <row r="8925">
          <cell r="AR8925" t="str">
            <v/>
          </cell>
        </row>
        <row r="8926">
          <cell r="AR8926" t="str">
            <v/>
          </cell>
        </row>
        <row r="8927">
          <cell r="AR8927" t="str">
            <v/>
          </cell>
        </row>
        <row r="8928">
          <cell r="AR8928" t="str">
            <v/>
          </cell>
        </row>
        <row r="8929">
          <cell r="AR8929" t="str">
            <v/>
          </cell>
        </row>
        <row r="8930">
          <cell r="AR8930" t="str">
            <v/>
          </cell>
        </row>
        <row r="8931">
          <cell r="AR8931" t="str">
            <v/>
          </cell>
        </row>
        <row r="8932">
          <cell r="AR8932" t="str">
            <v/>
          </cell>
        </row>
        <row r="8933">
          <cell r="AR8933" t="str">
            <v/>
          </cell>
        </row>
        <row r="8934">
          <cell r="AR8934" t="str">
            <v/>
          </cell>
        </row>
        <row r="8935">
          <cell r="AR8935" t="str">
            <v/>
          </cell>
        </row>
        <row r="8936">
          <cell r="AR8936" t="str">
            <v/>
          </cell>
        </row>
        <row r="8937">
          <cell r="AR8937" t="str">
            <v/>
          </cell>
        </row>
        <row r="8938">
          <cell r="AR8938" t="str">
            <v/>
          </cell>
        </row>
        <row r="8939">
          <cell r="AR8939" t="str">
            <v/>
          </cell>
        </row>
        <row r="8940">
          <cell r="AR8940" t="str">
            <v/>
          </cell>
        </row>
        <row r="8941">
          <cell r="AR8941" t="str">
            <v/>
          </cell>
        </row>
        <row r="8942">
          <cell r="AR8942" t="str">
            <v/>
          </cell>
        </row>
        <row r="8943">
          <cell r="AR8943" t="str">
            <v/>
          </cell>
        </row>
        <row r="8944">
          <cell r="AR8944" t="str">
            <v/>
          </cell>
        </row>
        <row r="8945">
          <cell r="AR8945" t="str">
            <v/>
          </cell>
        </row>
        <row r="8946">
          <cell r="AR8946" t="str">
            <v/>
          </cell>
        </row>
        <row r="8947">
          <cell r="AR8947" t="str">
            <v/>
          </cell>
        </row>
        <row r="8948">
          <cell r="AR8948" t="str">
            <v/>
          </cell>
        </row>
        <row r="8949">
          <cell r="AR8949" t="str">
            <v/>
          </cell>
        </row>
        <row r="8950">
          <cell r="AR8950" t="str">
            <v/>
          </cell>
        </row>
        <row r="8951">
          <cell r="AR8951" t="str">
            <v/>
          </cell>
        </row>
        <row r="8952">
          <cell r="AR8952" t="str">
            <v/>
          </cell>
        </row>
        <row r="8953">
          <cell r="AR8953" t="str">
            <v/>
          </cell>
        </row>
        <row r="8954">
          <cell r="AR8954" t="str">
            <v/>
          </cell>
        </row>
        <row r="8955">
          <cell r="AR8955" t="str">
            <v/>
          </cell>
        </row>
        <row r="8956">
          <cell r="AR8956" t="str">
            <v/>
          </cell>
        </row>
        <row r="8957">
          <cell r="AR8957" t="str">
            <v/>
          </cell>
        </row>
        <row r="8958">
          <cell r="AR8958" t="str">
            <v/>
          </cell>
        </row>
        <row r="8959">
          <cell r="AR8959" t="str">
            <v/>
          </cell>
        </row>
        <row r="8960">
          <cell r="AR8960" t="str">
            <v/>
          </cell>
        </row>
        <row r="8961">
          <cell r="AR8961" t="str">
            <v/>
          </cell>
        </row>
        <row r="8962">
          <cell r="AR8962" t="str">
            <v/>
          </cell>
        </row>
        <row r="8963">
          <cell r="AR8963" t="str">
            <v/>
          </cell>
        </row>
        <row r="8964">
          <cell r="AR8964" t="str">
            <v/>
          </cell>
        </row>
        <row r="8965">
          <cell r="AR8965" t="str">
            <v/>
          </cell>
        </row>
        <row r="8966">
          <cell r="AR8966" t="str">
            <v/>
          </cell>
        </row>
        <row r="8967">
          <cell r="AR8967" t="str">
            <v/>
          </cell>
        </row>
        <row r="8968">
          <cell r="AR8968" t="str">
            <v/>
          </cell>
        </row>
        <row r="8969">
          <cell r="AR8969" t="str">
            <v/>
          </cell>
        </row>
        <row r="8970">
          <cell r="AR8970" t="str">
            <v/>
          </cell>
        </row>
        <row r="8971">
          <cell r="AR8971" t="str">
            <v/>
          </cell>
        </row>
        <row r="8972">
          <cell r="AR8972" t="str">
            <v/>
          </cell>
        </row>
        <row r="8973">
          <cell r="AR8973" t="str">
            <v/>
          </cell>
        </row>
        <row r="8974">
          <cell r="AR8974" t="str">
            <v/>
          </cell>
        </row>
        <row r="8975">
          <cell r="AR8975" t="str">
            <v/>
          </cell>
        </row>
        <row r="8976">
          <cell r="AR8976" t="str">
            <v/>
          </cell>
        </row>
        <row r="8977">
          <cell r="AR8977" t="str">
            <v/>
          </cell>
        </row>
        <row r="8978">
          <cell r="AR8978" t="str">
            <v/>
          </cell>
        </row>
        <row r="8979">
          <cell r="AR8979" t="str">
            <v/>
          </cell>
        </row>
        <row r="8980">
          <cell r="AR8980" t="str">
            <v/>
          </cell>
        </row>
        <row r="8981">
          <cell r="AR8981" t="str">
            <v/>
          </cell>
        </row>
        <row r="8982">
          <cell r="AR8982" t="str">
            <v/>
          </cell>
        </row>
        <row r="8983">
          <cell r="AR8983" t="str">
            <v/>
          </cell>
        </row>
        <row r="8984">
          <cell r="AR8984" t="str">
            <v/>
          </cell>
        </row>
        <row r="8985">
          <cell r="AR8985" t="str">
            <v/>
          </cell>
        </row>
        <row r="8986">
          <cell r="AR8986" t="str">
            <v/>
          </cell>
        </row>
        <row r="8987">
          <cell r="AR8987" t="str">
            <v/>
          </cell>
        </row>
        <row r="8988">
          <cell r="AR8988" t="str">
            <v/>
          </cell>
        </row>
        <row r="8989">
          <cell r="AR8989" t="str">
            <v/>
          </cell>
        </row>
        <row r="8990">
          <cell r="AR8990" t="str">
            <v/>
          </cell>
        </row>
        <row r="8991">
          <cell r="AR8991" t="str">
            <v/>
          </cell>
        </row>
        <row r="8992">
          <cell r="AR8992" t="str">
            <v/>
          </cell>
        </row>
        <row r="8993">
          <cell r="AR8993" t="str">
            <v/>
          </cell>
        </row>
        <row r="8994">
          <cell r="AR8994" t="str">
            <v/>
          </cell>
        </row>
        <row r="8995">
          <cell r="AR8995" t="str">
            <v/>
          </cell>
        </row>
        <row r="8996">
          <cell r="AR8996" t="str">
            <v/>
          </cell>
        </row>
        <row r="8997">
          <cell r="AR8997" t="str">
            <v/>
          </cell>
        </row>
        <row r="8998">
          <cell r="AR8998" t="str">
            <v/>
          </cell>
        </row>
        <row r="8999">
          <cell r="AR8999" t="str">
            <v/>
          </cell>
        </row>
        <row r="9000">
          <cell r="AR9000" t="str">
            <v/>
          </cell>
        </row>
        <row r="9001">
          <cell r="AR9001" t="str">
            <v/>
          </cell>
        </row>
        <row r="9002">
          <cell r="AR9002" t="str">
            <v/>
          </cell>
        </row>
        <row r="9003">
          <cell r="AR9003" t="str">
            <v/>
          </cell>
        </row>
        <row r="9004">
          <cell r="AR9004" t="str">
            <v/>
          </cell>
        </row>
        <row r="9005">
          <cell r="AR9005" t="str">
            <v/>
          </cell>
        </row>
        <row r="9006">
          <cell r="AR9006" t="str">
            <v/>
          </cell>
        </row>
        <row r="9007">
          <cell r="AR9007" t="str">
            <v/>
          </cell>
        </row>
        <row r="9008">
          <cell r="AR9008" t="str">
            <v/>
          </cell>
        </row>
        <row r="9009">
          <cell r="AR9009" t="str">
            <v/>
          </cell>
        </row>
        <row r="9010">
          <cell r="AR9010" t="str">
            <v/>
          </cell>
        </row>
        <row r="9011">
          <cell r="AR9011" t="str">
            <v/>
          </cell>
        </row>
        <row r="9012">
          <cell r="AR9012" t="str">
            <v/>
          </cell>
        </row>
        <row r="9013">
          <cell r="AR9013" t="str">
            <v/>
          </cell>
        </row>
        <row r="9014">
          <cell r="AR9014" t="str">
            <v/>
          </cell>
        </row>
        <row r="9015">
          <cell r="AR9015" t="str">
            <v/>
          </cell>
        </row>
        <row r="9016">
          <cell r="AR9016" t="str">
            <v/>
          </cell>
        </row>
        <row r="9017">
          <cell r="AR9017" t="str">
            <v/>
          </cell>
        </row>
        <row r="9018">
          <cell r="AR9018" t="str">
            <v/>
          </cell>
        </row>
        <row r="9019">
          <cell r="AR9019" t="str">
            <v/>
          </cell>
        </row>
        <row r="9020">
          <cell r="AR9020" t="str">
            <v/>
          </cell>
        </row>
        <row r="9021">
          <cell r="AR9021" t="str">
            <v/>
          </cell>
        </row>
        <row r="9022">
          <cell r="AR9022" t="str">
            <v/>
          </cell>
        </row>
        <row r="9023">
          <cell r="AR9023" t="str">
            <v/>
          </cell>
        </row>
        <row r="9024">
          <cell r="AR9024" t="str">
            <v/>
          </cell>
        </row>
        <row r="9025">
          <cell r="AR9025" t="str">
            <v/>
          </cell>
        </row>
        <row r="9026">
          <cell r="AR9026" t="str">
            <v/>
          </cell>
        </row>
        <row r="9027">
          <cell r="AR9027" t="str">
            <v/>
          </cell>
        </row>
        <row r="9028">
          <cell r="AR9028" t="str">
            <v/>
          </cell>
        </row>
        <row r="9029">
          <cell r="AR9029" t="str">
            <v/>
          </cell>
        </row>
        <row r="9030">
          <cell r="AR9030" t="str">
            <v/>
          </cell>
        </row>
        <row r="9031">
          <cell r="AR9031" t="str">
            <v/>
          </cell>
        </row>
        <row r="9032">
          <cell r="AR9032" t="str">
            <v/>
          </cell>
        </row>
        <row r="9033">
          <cell r="AR9033" t="str">
            <v/>
          </cell>
        </row>
        <row r="9034">
          <cell r="AR9034" t="str">
            <v/>
          </cell>
        </row>
        <row r="9035">
          <cell r="AR9035" t="str">
            <v/>
          </cell>
        </row>
        <row r="9036">
          <cell r="AR9036" t="str">
            <v/>
          </cell>
        </row>
        <row r="9037">
          <cell r="AR9037" t="str">
            <v/>
          </cell>
        </row>
        <row r="9038">
          <cell r="AR9038" t="str">
            <v/>
          </cell>
        </row>
        <row r="9039">
          <cell r="AR9039" t="str">
            <v/>
          </cell>
        </row>
        <row r="9040">
          <cell r="AR9040" t="str">
            <v/>
          </cell>
        </row>
        <row r="9041">
          <cell r="AR9041" t="str">
            <v/>
          </cell>
        </row>
        <row r="9042">
          <cell r="AR9042" t="str">
            <v/>
          </cell>
        </row>
        <row r="9043">
          <cell r="AR9043" t="str">
            <v/>
          </cell>
        </row>
        <row r="9044">
          <cell r="AR9044" t="str">
            <v/>
          </cell>
        </row>
        <row r="9045">
          <cell r="AR9045" t="str">
            <v/>
          </cell>
        </row>
        <row r="9046">
          <cell r="AR9046" t="str">
            <v/>
          </cell>
        </row>
        <row r="9047">
          <cell r="AR9047" t="str">
            <v/>
          </cell>
        </row>
        <row r="9048">
          <cell r="AR9048" t="str">
            <v/>
          </cell>
        </row>
        <row r="9049">
          <cell r="AR9049" t="str">
            <v/>
          </cell>
        </row>
        <row r="9050">
          <cell r="AR9050" t="str">
            <v/>
          </cell>
        </row>
        <row r="9051">
          <cell r="AR9051" t="str">
            <v/>
          </cell>
        </row>
        <row r="9052">
          <cell r="AR9052" t="str">
            <v/>
          </cell>
        </row>
        <row r="9053">
          <cell r="AR9053" t="str">
            <v/>
          </cell>
        </row>
        <row r="9054">
          <cell r="AR9054" t="str">
            <v/>
          </cell>
        </row>
        <row r="9055">
          <cell r="AR9055" t="str">
            <v/>
          </cell>
        </row>
        <row r="9056">
          <cell r="AR9056" t="str">
            <v/>
          </cell>
        </row>
        <row r="9057">
          <cell r="AR9057" t="str">
            <v/>
          </cell>
        </row>
        <row r="9058">
          <cell r="AR9058" t="str">
            <v/>
          </cell>
        </row>
        <row r="9059">
          <cell r="AR9059" t="str">
            <v/>
          </cell>
        </row>
        <row r="9060">
          <cell r="AR9060" t="str">
            <v/>
          </cell>
        </row>
        <row r="9061">
          <cell r="AR9061" t="str">
            <v/>
          </cell>
        </row>
        <row r="9062">
          <cell r="AR9062" t="str">
            <v/>
          </cell>
        </row>
        <row r="9063">
          <cell r="AR9063" t="str">
            <v/>
          </cell>
        </row>
        <row r="9064">
          <cell r="AR9064" t="str">
            <v/>
          </cell>
        </row>
        <row r="9065">
          <cell r="AR9065" t="str">
            <v/>
          </cell>
        </row>
        <row r="9066">
          <cell r="AR9066" t="str">
            <v/>
          </cell>
        </row>
        <row r="9067">
          <cell r="AR9067" t="str">
            <v/>
          </cell>
        </row>
        <row r="9068">
          <cell r="AR9068" t="str">
            <v/>
          </cell>
        </row>
        <row r="9069">
          <cell r="AR9069" t="str">
            <v/>
          </cell>
        </row>
        <row r="9070">
          <cell r="AR9070" t="str">
            <v/>
          </cell>
        </row>
        <row r="9071">
          <cell r="AR9071" t="str">
            <v/>
          </cell>
        </row>
        <row r="9072">
          <cell r="AR9072" t="str">
            <v/>
          </cell>
        </row>
        <row r="9073">
          <cell r="AR9073" t="str">
            <v/>
          </cell>
        </row>
        <row r="9074">
          <cell r="AR9074" t="str">
            <v/>
          </cell>
        </row>
        <row r="9075">
          <cell r="AR9075" t="str">
            <v/>
          </cell>
        </row>
        <row r="9076">
          <cell r="AR9076" t="str">
            <v/>
          </cell>
        </row>
        <row r="9077">
          <cell r="AR9077" t="str">
            <v/>
          </cell>
        </row>
        <row r="9078">
          <cell r="AR9078" t="str">
            <v/>
          </cell>
        </row>
        <row r="9079">
          <cell r="AR9079" t="str">
            <v/>
          </cell>
        </row>
        <row r="9080">
          <cell r="AR9080" t="str">
            <v/>
          </cell>
        </row>
        <row r="9081">
          <cell r="AR9081" t="str">
            <v/>
          </cell>
        </row>
        <row r="9082">
          <cell r="AR9082" t="str">
            <v/>
          </cell>
        </row>
        <row r="9083">
          <cell r="AR9083" t="str">
            <v/>
          </cell>
        </row>
        <row r="9084">
          <cell r="AR9084" t="str">
            <v/>
          </cell>
        </row>
        <row r="9085">
          <cell r="AR9085" t="str">
            <v/>
          </cell>
        </row>
        <row r="9086">
          <cell r="AR9086" t="str">
            <v/>
          </cell>
        </row>
        <row r="9087">
          <cell r="AR9087" t="str">
            <v/>
          </cell>
        </row>
        <row r="9088">
          <cell r="AR9088" t="str">
            <v/>
          </cell>
        </row>
        <row r="9089">
          <cell r="AR9089" t="str">
            <v/>
          </cell>
        </row>
        <row r="9090">
          <cell r="AR9090" t="str">
            <v/>
          </cell>
        </row>
        <row r="9091">
          <cell r="AR9091" t="str">
            <v/>
          </cell>
        </row>
        <row r="9092">
          <cell r="AR9092" t="str">
            <v/>
          </cell>
        </row>
        <row r="9093">
          <cell r="AR9093" t="str">
            <v/>
          </cell>
        </row>
        <row r="9094">
          <cell r="AR9094" t="str">
            <v/>
          </cell>
        </row>
        <row r="9095">
          <cell r="AR9095" t="str">
            <v/>
          </cell>
        </row>
        <row r="9096">
          <cell r="AR9096" t="str">
            <v/>
          </cell>
        </row>
        <row r="9097">
          <cell r="AR9097" t="str">
            <v/>
          </cell>
        </row>
        <row r="9098">
          <cell r="AR9098" t="str">
            <v/>
          </cell>
        </row>
        <row r="9099">
          <cell r="AR9099" t="str">
            <v/>
          </cell>
        </row>
        <row r="9100">
          <cell r="AR9100" t="str">
            <v/>
          </cell>
        </row>
        <row r="9101">
          <cell r="AR9101" t="str">
            <v/>
          </cell>
        </row>
        <row r="9102">
          <cell r="AR9102" t="str">
            <v/>
          </cell>
        </row>
        <row r="9103">
          <cell r="AR9103" t="str">
            <v/>
          </cell>
        </row>
        <row r="9104">
          <cell r="AR9104" t="str">
            <v/>
          </cell>
        </row>
        <row r="9105">
          <cell r="AR9105" t="str">
            <v/>
          </cell>
        </row>
        <row r="9106">
          <cell r="AR9106" t="str">
            <v/>
          </cell>
        </row>
        <row r="9107">
          <cell r="AR9107" t="str">
            <v/>
          </cell>
        </row>
        <row r="9108">
          <cell r="AR9108" t="str">
            <v/>
          </cell>
        </row>
        <row r="9109">
          <cell r="AR9109" t="str">
            <v/>
          </cell>
        </row>
        <row r="9110">
          <cell r="AR9110" t="str">
            <v/>
          </cell>
        </row>
        <row r="9111">
          <cell r="AR9111" t="str">
            <v/>
          </cell>
        </row>
        <row r="9112">
          <cell r="AR9112" t="str">
            <v/>
          </cell>
        </row>
        <row r="9113">
          <cell r="AR9113" t="str">
            <v/>
          </cell>
        </row>
        <row r="9114">
          <cell r="AR9114" t="str">
            <v/>
          </cell>
        </row>
        <row r="9115">
          <cell r="AR9115" t="str">
            <v/>
          </cell>
        </row>
        <row r="9116">
          <cell r="AR9116" t="str">
            <v/>
          </cell>
        </row>
        <row r="9117">
          <cell r="AR9117" t="str">
            <v/>
          </cell>
        </row>
        <row r="9118">
          <cell r="AR9118" t="str">
            <v/>
          </cell>
        </row>
        <row r="9119">
          <cell r="AR9119" t="str">
            <v/>
          </cell>
        </row>
        <row r="9120">
          <cell r="AR9120" t="str">
            <v/>
          </cell>
        </row>
        <row r="9121">
          <cell r="AR9121" t="str">
            <v/>
          </cell>
        </row>
        <row r="9122">
          <cell r="AR9122" t="str">
            <v/>
          </cell>
        </row>
        <row r="9123">
          <cell r="AR9123" t="str">
            <v/>
          </cell>
        </row>
        <row r="9124">
          <cell r="AR9124" t="str">
            <v/>
          </cell>
        </row>
        <row r="9125">
          <cell r="AR9125" t="str">
            <v/>
          </cell>
        </row>
        <row r="9126">
          <cell r="AR9126" t="str">
            <v/>
          </cell>
        </row>
        <row r="9127">
          <cell r="AR9127" t="str">
            <v/>
          </cell>
        </row>
        <row r="9128">
          <cell r="AR9128" t="str">
            <v/>
          </cell>
        </row>
        <row r="9129">
          <cell r="AR9129" t="str">
            <v/>
          </cell>
        </row>
        <row r="9130">
          <cell r="AR9130" t="str">
            <v/>
          </cell>
        </row>
        <row r="9131">
          <cell r="AR9131" t="str">
            <v/>
          </cell>
        </row>
        <row r="9132">
          <cell r="AR9132" t="str">
            <v/>
          </cell>
        </row>
        <row r="9133">
          <cell r="AR9133" t="str">
            <v/>
          </cell>
        </row>
        <row r="9134">
          <cell r="AR9134" t="str">
            <v/>
          </cell>
        </row>
        <row r="9135">
          <cell r="AR9135" t="str">
            <v/>
          </cell>
        </row>
        <row r="9136">
          <cell r="AR9136" t="str">
            <v/>
          </cell>
        </row>
        <row r="9137">
          <cell r="AR9137" t="str">
            <v/>
          </cell>
        </row>
        <row r="9138">
          <cell r="AR9138" t="str">
            <v/>
          </cell>
        </row>
        <row r="9139">
          <cell r="AR9139" t="str">
            <v/>
          </cell>
        </row>
        <row r="9140">
          <cell r="AR9140" t="str">
            <v/>
          </cell>
        </row>
        <row r="9141">
          <cell r="AR9141" t="str">
            <v/>
          </cell>
        </row>
        <row r="9142">
          <cell r="AR9142" t="str">
            <v/>
          </cell>
        </row>
        <row r="9143">
          <cell r="AR9143" t="str">
            <v/>
          </cell>
        </row>
        <row r="9144">
          <cell r="AR9144" t="str">
            <v/>
          </cell>
        </row>
        <row r="9145">
          <cell r="AR9145" t="str">
            <v/>
          </cell>
        </row>
        <row r="9146">
          <cell r="AR9146" t="str">
            <v/>
          </cell>
        </row>
        <row r="9147">
          <cell r="AR9147" t="str">
            <v/>
          </cell>
        </row>
        <row r="9148">
          <cell r="AR9148" t="str">
            <v/>
          </cell>
        </row>
        <row r="9149">
          <cell r="AR9149" t="str">
            <v/>
          </cell>
        </row>
        <row r="9150">
          <cell r="AR9150" t="str">
            <v/>
          </cell>
        </row>
        <row r="9151">
          <cell r="AR9151" t="str">
            <v/>
          </cell>
        </row>
        <row r="9152">
          <cell r="AR9152" t="str">
            <v/>
          </cell>
        </row>
        <row r="9153">
          <cell r="AR9153" t="str">
            <v/>
          </cell>
        </row>
        <row r="9154">
          <cell r="AR9154" t="str">
            <v/>
          </cell>
        </row>
        <row r="9155">
          <cell r="AR9155" t="str">
            <v/>
          </cell>
        </row>
        <row r="9156">
          <cell r="AR9156" t="str">
            <v/>
          </cell>
        </row>
        <row r="9157">
          <cell r="AR9157" t="str">
            <v/>
          </cell>
        </row>
        <row r="9158">
          <cell r="AR9158" t="str">
            <v/>
          </cell>
        </row>
        <row r="9159">
          <cell r="AR9159" t="str">
            <v/>
          </cell>
        </row>
        <row r="9160">
          <cell r="AR9160" t="str">
            <v/>
          </cell>
        </row>
        <row r="9161">
          <cell r="AR9161" t="str">
            <v/>
          </cell>
        </row>
        <row r="9162">
          <cell r="AR9162" t="str">
            <v/>
          </cell>
        </row>
        <row r="9163">
          <cell r="AR9163" t="str">
            <v/>
          </cell>
        </row>
        <row r="9164">
          <cell r="AR9164" t="str">
            <v/>
          </cell>
        </row>
        <row r="9165">
          <cell r="AR9165" t="str">
            <v/>
          </cell>
        </row>
        <row r="9166">
          <cell r="AR9166" t="str">
            <v/>
          </cell>
        </row>
        <row r="9167">
          <cell r="AR9167" t="str">
            <v/>
          </cell>
        </row>
        <row r="9168">
          <cell r="AR9168" t="str">
            <v/>
          </cell>
        </row>
        <row r="9169">
          <cell r="AR9169" t="str">
            <v/>
          </cell>
        </row>
        <row r="9170">
          <cell r="AR9170" t="str">
            <v/>
          </cell>
        </row>
        <row r="9171">
          <cell r="AR9171" t="str">
            <v/>
          </cell>
        </row>
        <row r="9172">
          <cell r="AR9172" t="str">
            <v/>
          </cell>
        </row>
        <row r="9173">
          <cell r="AR9173" t="str">
            <v/>
          </cell>
        </row>
        <row r="9174">
          <cell r="AR9174" t="str">
            <v/>
          </cell>
        </row>
        <row r="9175">
          <cell r="AR9175" t="str">
            <v/>
          </cell>
        </row>
        <row r="9176">
          <cell r="AR9176" t="str">
            <v/>
          </cell>
        </row>
        <row r="9177">
          <cell r="AR9177" t="str">
            <v/>
          </cell>
        </row>
        <row r="9178">
          <cell r="AR9178" t="str">
            <v/>
          </cell>
        </row>
        <row r="9179">
          <cell r="AR9179" t="str">
            <v/>
          </cell>
        </row>
        <row r="9180">
          <cell r="AR9180" t="str">
            <v/>
          </cell>
        </row>
        <row r="9181">
          <cell r="AR9181" t="str">
            <v/>
          </cell>
        </row>
        <row r="9182">
          <cell r="AR9182" t="str">
            <v/>
          </cell>
        </row>
        <row r="9183">
          <cell r="AR9183" t="str">
            <v/>
          </cell>
        </row>
        <row r="9184">
          <cell r="AR9184" t="str">
            <v/>
          </cell>
        </row>
        <row r="9185">
          <cell r="AR9185" t="str">
            <v/>
          </cell>
        </row>
        <row r="9186">
          <cell r="AR9186" t="str">
            <v/>
          </cell>
        </row>
        <row r="9187">
          <cell r="AR9187" t="str">
            <v/>
          </cell>
        </row>
        <row r="9188">
          <cell r="AR9188" t="str">
            <v/>
          </cell>
        </row>
        <row r="9189">
          <cell r="AR9189" t="str">
            <v/>
          </cell>
        </row>
        <row r="9190">
          <cell r="AR9190" t="str">
            <v/>
          </cell>
        </row>
        <row r="9191">
          <cell r="AR9191" t="str">
            <v/>
          </cell>
        </row>
        <row r="9192">
          <cell r="AR9192" t="str">
            <v/>
          </cell>
        </row>
        <row r="9193">
          <cell r="AR9193" t="str">
            <v/>
          </cell>
        </row>
        <row r="9194">
          <cell r="AR9194" t="str">
            <v/>
          </cell>
        </row>
        <row r="9195">
          <cell r="AR9195" t="str">
            <v/>
          </cell>
        </row>
        <row r="9196">
          <cell r="AR9196" t="str">
            <v/>
          </cell>
        </row>
        <row r="9197">
          <cell r="AR9197" t="str">
            <v/>
          </cell>
        </row>
        <row r="9198">
          <cell r="AR9198" t="str">
            <v/>
          </cell>
        </row>
        <row r="9199">
          <cell r="AR9199" t="str">
            <v/>
          </cell>
        </row>
        <row r="9200">
          <cell r="AR9200" t="str">
            <v/>
          </cell>
        </row>
        <row r="9201">
          <cell r="AR9201" t="str">
            <v/>
          </cell>
        </row>
        <row r="9202">
          <cell r="AR9202" t="str">
            <v/>
          </cell>
        </row>
        <row r="9203">
          <cell r="AR9203" t="str">
            <v/>
          </cell>
        </row>
        <row r="9204">
          <cell r="AR9204" t="str">
            <v/>
          </cell>
        </row>
        <row r="9205">
          <cell r="AR9205" t="str">
            <v/>
          </cell>
        </row>
        <row r="9206">
          <cell r="AR9206" t="str">
            <v/>
          </cell>
        </row>
        <row r="9207">
          <cell r="AR9207" t="str">
            <v/>
          </cell>
        </row>
        <row r="9208">
          <cell r="AR9208" t="str">
            <v/>
          </cell>
        </row>
        <row r="9209">
          <cell r="AR9209" t="str">
            <v/>
          </cell>
        </row>
        <row r="9210">
          <cell r="AR9210" t="str">
            <v/>
          </cell>
        </row>
        <row r="9211">
          <cell r="AR9211" t="str">
            <v/>
          </cell>
        </row>
        <row r="9212">
          <cell r="AR9212" t="str">
            <v/>
          </cell>
        </row>
        <row r="9213">
          <cell r="AR9213" t="str">
            <v/>
          </cell>
        </row>
        <row r="9214">
          <cell r="AR9214" t="str">
            <v/>
          </cell>
        </row>
        <row r="9215">
          <cell r="AR9215" t="str">
            <v/>
          </cell>
        </row>
        <row r="9216">
          <cell r="AR9216" t="str">
            <v/>
          </cell>
        </row>
        <row r="9217">
          <cell r="AR9217" t="str">
            <v/>
          </cell>
        </row>
        <row r="9218">
          <cell r="AR9218" t="str">
            <v/>
          </cell>
        </row>
        <row r="9219">
          <cell r="AR9219" t="str">
            <v/>
          </cell>
        </row>
        <row r="9220">
          <cell r="AR9220" t="str">
            <v/>
          </cell>
        </row>
        <row r="9221">
          <cell r="AR9221" t="str">
            <v/>
          </cell>
        </row>
        <row r="9222">
          <cell r="AR9222" t="str">
            <v/>
          </cell>
        </row>
        <row r="9223">
          <cell r="AR9223" t="str">
            <v/>
          </cell>
        </row>
        <row r="9224">
          <cell r="AR9224" t="str">
            <v/>
          </cell>
        </row>
        <row r="9225">
          <cell r="AR9225" t="str">
            <v/>
          </cell>
        </row>
        <row r="9226">
          <cell r="AR9226" t="str">
            <v/>
          </cell>
        </row>
        <row r="9227">
          <cell r="AR9227" t="str">
            <v/>
          </cell>
        </row>
        <row r="9228">
          <cell r="AR9228" t="str">
            <v/>
          </cell>
        </row>
        <row r="9229">
          <cell r="AR9229" t="str">
            <v/>
          </cell>
        </row>
        <row r="9230">
          <cell r="AR9230" t="str">
            <v/>
          </cell>
        </row>
        <row r="9231">
          <cell r="AR9231" t="str">
            <v/>
          </cell>
        </row>
        <row r="9232">
          <cell r="AR9232" t="str">
            <v/>
          </cell>
        </row>
        <row r="9233">
          <cell r="AR9233" t="str">
            <v/>
          </cell>
        </row>
        <row r="9234">
          <cell r="AR9234" t="str">
            <v/>
          </cell>
        </row>
        <row r="9235">
          <cell r="AR9235" t="str">
            <v/>
          </cell>
        </row>
        <row r="9236">
          <cell r="AR9236" t="str">
            <v/>
          </cell>
        </row>
        <row r="9237">
          <cell r="AR9237" t="str">
            <v/>
          </cell>
        </row>
        <row r="9238">
          <cell r="AR9238" t="str">
            <v/>
          </cell>
        </row>
        <row r="9239">
          <cell r="AR9239" t="str">
            <v/>
          </cell>
        </row>
        <row r="9240">
          <cell r="AR9240" t="str">
            <v/>
          </cell>
        </row>
        <row r="9241">
          <cell r="AR9241" t="str">
            <v/>
          </cell>
        </row>
        <row r="9242">
          <cell r="AR9242" t="str">
            <v/>
          </cell>
        </row>
        <row r="9243">
          <cell r="AR9243" t="str">
            <v/>
          </cell>
        </row>
        <row r="9244">
          <cell r="AR9244" t="str">
            <v/>
          </cell>
        </row>
        <row r="9245">
          <cell r="AR9245" t="str">
            <v/>
          </cell>
        </row>
        <row r="9246">
          <cell r="AR9246" t="str">
            <v/>
          </cell>
        </row>
        <row r="9247">
          <cell r="AR9247" t="str">
            <v/>
          </cell>
        </row>
        <row r="9248">
          <cell r="AR9248" t="str">
            <v/>
          </cell>
        </row>
        <row r="9249">
          <cell r="AR9249" t="str">
            <v/>
          </cell>
        </row>
        <row r="9250">
          <cell r="AR9250" t="str">
            <v/>
          </cell>
        </row>
        <row r="9251">
          <cell r="AR9251" t="str">
            <v/>
          </cell>
        </row>
        <row r="9252">
          <cell r="AR9252" t="str">
            <v/>
          </cell>
        </row>
        <row r="9253">
          <cell r="AR9253" t="str">
            <v/>
          </cell>
        </row>
        <row r="9254">
          <cell r="AR9254" t="str">
            <v/>
          </cell>
        </row>
        <row r="9255">
          <cell r="AR9255" t="str">
            <v/>
          </cell>
        </row>
        <row r="9256">
          <cell r="AR9256" t="str">
            <v/>
          </cell>
        </row>
        <row r="9257">
          <cell r="AR9257" t="str">
            <v/>
          </cell>
        </row>
        <row r="9258">
          <cell r="AR9258" t="str">
            <v/>
          </cell>
        </row>
        <row r="9259">
          <cell r="AR9259" t="str">
            <v/>
          </cell>
        </row>
        <row r="9260">
          <cell r="AR9260" t="str">
            <v/>
          </cell>
        </row>
        <row r="9261">
          <cell r="AR9261" t="str">
            <v/>
          </cell>
        </row>
        <row r="9262">
          <cell r="AR9262" t="str">
            <v/>
          </cell>
        </row>
        <row r="9263">
          <cell r="AR9263" t="str">
            <v/>
          </cell>
        </row>
        <row r="9264">
          <cell r="AR9264" t="str">
            <v/>
          </cell>
        </row>
        <row r="9265">
          <cell r="AR9265" t="str">
            <v/>
          </cell>
        </row>
        <row r="9266">
          <cell r="AR9266" t="str">
            <v/>
          </cell>
        </row>
        <row r="9267">
          <cell r="AR9267" t="str">
            <v/>
          </cell>
        </row>
        <row r="9268">
          <cell r="AR9268" t="str">
            <v/>
          </cell>
        </row>
        <row r="9269">
          <cell r="AR9269" t="str">
            <v/>
          </cell>
        </row>
        <row r="9270">
          <cell r="AR9270" t="str">
            <v/>
          </cell>
        </row>
        <row r="9271">
          <cell r="AR9271" t="str">
            <v/>
          </cell>
        </row>
        <row r="9272">
          <cell r="AR9272" t="str">
            <v/>
          </cell>
        </row>
        <row r="9273">
          <cell r="AR9273" t="str">
            <v/>
          </cell>
        </row>
        <row r="9274">
          <cell r="AR9274" t="str">
            <v/>
          </cell>
        </row>
        <row r="9275">
          <cell r="AR9275" t="str">
            <v/>
          </cell>
        </row>
        <row r="9276">
          <cell r="AR9276" t="str">
            <v/>
          </cell>
        </row>
        <row r="9277">
          <cell r="AR9277" t="str">
            <v/>
          </cell>
        </row>
        <row r="9278">
          <cell r="AR9278" t="str">
            <v/>
          </cell>
        </row>
        <row r="9279">
          <cell r="AR9279" t="str">
            <v/>
          </cell>
        </row>
        <row r="9280">
          <cell r="AR9280" t="str">
            <v/>
          </cell>
        </row>
        <row r="9281">
          <cell r="AR9281" t="str">
            <v/>
          </cell>
        </row>
        <row r="9282">
          <cell r="AR9282" t="str">
            <v/>
          </cell>
        </row>
        <row r="9283">
          <cell r="AR9283" t="str">
            <v/>
          </cell>
        </row>
        <row r="9284">
          <cell r="AR9284" t="str">
            <v/>
          </cell>
        </row>
        <row r="9285">
          <cell r="AR9285" t="str">
            <v/>
          </cell>
        </row>
        <row r="9286">
          <cell r="AR9286" t="str">
            <v/>
          </cell>
        </row>
        <row r="9287">
          <cell r="AR9287" t="str">
            <v/>
          </cell>
        </row>
        <row r="9288">
          <cell r="AR9288" t="str">
            <v/>
          </cell>
        </row>
        <row r="9289">
          <cell r="AR9289" t="str">
            <v/>
          </cell>
        </row>
        <row r="9290">
          <cell r="AR9290" t="str">
            <v/>
          </cell>
        </row>
        <row r="9291">
          <cell r="AR9291" t="str">
            <v/>
          </cell>
        </row>
        <row r="9292">
          <cell r="AR9292" t="str">
            <v/>
          </cell>
        </row>
        <row r="9293">
          <cell r="AR9293" t="str">
            <v/>
          </cell>
        </row>
        <row r="9294">
          <cell r="AR9294" t="str">
            <v/>
          </cell>
        </row>
        <row r="9295">
          <cell r="AR9295" t="str">
            <v/>
          </cell>
        </row>
        <row r="9296">
          <cell r="AR9296" t="str">
            <v/>
          </cell>
        </row>
        <row r="9297">
          <cell r="AR9297" t="str">
            <v/>
          </cell>
        </row>
        <row r="9298">
          <cell r="AR9298" t="str">
            <v/>
          </cell>
        </row>
        <row r="9299">
          <cell r="AR9299" t="str">
            <v/>
          </cell>
        </row>
        <row r="9300">
          <cell r="AR9300" t="str">
            <v/>
          </cell>
        </row>
        <row r="9301">
          <cell r="AR9301" t="str">
            <v/>
          </cell>
        </row>
        <row r="9302">
          <cell r="AR9302" t="str">
            <v/>
          </cell>
        </row>
        <row r="9303">
          <cell r="AR9303" t="str">
            <v/>
          </cell>
        </row>
        <row r="9304">
          <cell r="AR9304" t="str">
            <v/>
          </cell>
        </row>
        <row r="9305">
          <cell r="AR9305" t="str">
            <v/>
          </cell>
        </row>
        <row r="9306">
          <cell r="AR9306" t="str">
            <v/>
          </cell>
        </row>
        <row r="9307">
          <cell r="AR9307" t="str">
            <v/>
          </cell>
        </row>
        <row r="9308">
          <cell r="AR9308" t="str">
            <v/>
          </cell>
        </row>
        <row r="9309">
          <cell r="AR9309" t="str">
            <v/>
          </cell>
        </row>
        <row r="9310">
          <cell r="AR9310" t="str">
            <v/>
          </cell>
        </row>
        <row r="9311">
          <cell r="AR9311" t="str">
            <v/>
          </cell>
        </row>
        <row r="9312">
          <cell r="AR9312" t="str">
            <v/>
          </cell>
        </row>
        <row r="9313">
          <cell r="AR9313" t="str">
            <v/>
          </cell>
        </row>
        <row r="9314">
          <cell r="AR9314" t="str">
            <v/>
          </cell>
        </row>
        <row r="9315">
          <cell r="AR9315" t="str">
            <v/>
          </cell>
        </row>
        <row r="9316">
          <cell r="AR9316" t="str">
            <v/>
          </cell>
        </row>
        <row r="9317">
          <cell r="AR9317" t="str">
            <v/>
          </cell>
        </row>
        <row r="9318">
          <cell r="AR9318" t="str">
            <v/>
          </cell>
        </row>
        <row r="9319">
          <cell r="AR9319" t="str">
            <v/>
          </cell>
        </row>
        <row r="9320">
          <cell r="AR9320" t="str">
            <v/>
          </cell>
        </row>
        <row r="9321">
          <cell r="AR9321" t="str">
            <v/>
          </cell>
        </row>
        <row r="9322">
          <cell r="AR9322" t="str">
            <v/>
          </cell>
        </row>
        <row r="9323">
          <cell r="AR9323" t="str">
            <v/>
          </cell>
        </row>
        <row r="9324">
          <cell r="AR9324" t="str">
            <v/>
          </cell>
        </row>
        <row r="9325">
          <cell r="AR9325" t="str">
            <v/>
          </cell>
        </row>
        <row r="9326">
          <cell r="AR9326" t="str">
            <v/>
          </cell>
        </row>
        <row r="9327">
          <cell r="AR9327" t="str">
            <v/>
          </cell>
        </row>
        <row r="9328">
          <cell r="AR9328" t="str">
            <v/>
          </cell>
        </row>
        <row r="9329">
          <cell r="AR9329" t="str">
            <v/>
          </cell>
        </row>
        <row r="9330">
          <cell r="AR9330" t="str">
            <v/>
          </cell>
        </row>
        <row r="9331">
          <cell r="AR9331" t="str">
            <v/>
          </cell>
        </row>
        <row r="9332">
          <cell r="AR9332" t="str">
            <v/>
          </cell>
        </row>
        <row r="9333">
          <cell r="AR9333" t="str">
            <v/>
          </cell>
        </row>
        <row r="9334">
          <cell r="AR9334" t="str">
            <v/>
          </cell>
        </row>
        <row r="9335">
          <cell r="AR9335" t="str">
            <v/>
          </cell>
        </row>
        <row r="9336">
          <cell r="AR9336" t="str">
            <v/>
          </cell>
        </row>
        <row r="9337">
          <cell r="AR9337" t="str">
            <v/>
          </cell>
        </row>
        <row r="9338">
          <cell r="AR9338" t="str">
            <v/>
          </cell>
        </row>
        <row r="9339">
          <cell r="AR9339" t="str">
            <v/>
          </cell>
        </row>
        <row r="9340">
          <cell r="AR9340" t="str">
            <v/>
          </cell>
        </row>
        <row r="9341">
          <cell r="AR9341" t="str">
            <v/>
          </cell>
        </row>
        <row r="9342">
          <cell r="AR9342" t="str">
            <v/>
          </cell>
        </row>
        <row r="9343">
          <cell r="AR9343" t="str">
            <v/>
          </cell>
        </row>
        <row r="9344">
          <cell r="AR9344" t="str">
            <v/>
          </cell>
        </row>
        <row r="9345">
          <cell r="AR9345" t="str">
            <v/>
          </cell>
        </row>
        <row r="9346">
          <cell r="AR9346" t="str">
            <v/>
          </cell>
        </row>
        <row r="9347">
          <cell r="AR9347" t="str">
            <v/>
          </cell>
        </row>
        <row r="9348">
          <cell r="AR9348" t="str">
            <v/>
          </cell>
        </row>
        <row r="9349">
          <cell r="AR9349" t="str">
            <v/>
          </cell>
        </row>
        <row r="9350">
          <cell r="AR9350" t="str">
            <v/>
          </cell>
        </row>
        <row r="9351">
          <cell r="AR9351" t="str">
            <v/>
          </cell>
        </row>
        <row r="9352">
          <cell r="AR9352" t="str">
            <v/>
          </cell>
        </row>
        <row r="9353">
          <cell r="AR9353" t="str">
            <v/>
          </cell>
        </row>
        <row r="9354">
          <cell r="AR9354" t="str">
            <v/>
          </cell>
        </row>
        <row r="9355">
          <cell r="AR9355" t="str">
            <v/>
          </cell>
        </row>
        <row r="9356">
          <cell r="AR9356" t="str">
            <v/>
          </cell>
        </row>
        <row r="9357">
          <cell r="AR9357" t="str">
            <v/>
          </cell>
        </row>
        <row r="9358">
          <cell r="AR9358" t="str">
            <v/>
          </cell>
        </row>
        <row r="9359">
          <cell r="AR9359" t="str">
            <v/>
          </cell>
        </row>
        <row r="9360">
          <cell r="AR9360" t="str">
            <v/>
          </cell>
        </row>
        <row r="9361">
          <cell r="AR9361" t="str">
            <v/>
          </cell>
        </row>
        <row r="9362">
          <cell r="AR9362" t="str">
            <v/>
          </cell>
        </row>
        <row r="9363">
          <cell r="AR9363" t="str">
            <v/>
          </cell>
        </row>
        <row r="9364">
          <cell r="AR9364" t="str">
            <v/>
          </cell>
        </row>
        <row r="9365">
          <cell r="AR9365" t="str">
            <v/>
          </cell>
        </row>
        <row r="9366">
          <cell r="AR9366" t="str">
            <v/>
          </cell>
        </row>
        <row r="9367">
          <cell r="AR9367" t="str">
            <v/>
          </cell>
        </row>
        <row r="9368">
          <cell r="AR9368" t="str">
            <v/>
          </cell>
        </row>
        <row r="9369">
          <cell r="AR9369" t="str">
            <v/>
          </cell>
        </row>
        <row r="9370">
          <cell r="AR9370" t="str">
            <v/>
          </cell>
        </row>
        <row r="9371">
          <cell r="AR9371" t="str">
            <v/>
          </cell>
        </row>
        <row r="9372">
          <cell r="AR9372" t="str">
            <v/>
          </cell>
        </row>
        <row r="9373">
          <cell r="AR9373" t="str">
            <v/>
          </cell>
        </row>
        <row r="9374">
          <cell r="AR9374" t="str">
            <v/>
          </cell>
        </row>
        <row r="9375">
          <cell r="AR9375" t="str">
            <v/>
          </cell>
        </row>
        <row r="9376">
          <cell r="AR9376" t="str">
            <v/>
          </cell>
        </row>
        <row r="9377">
          <cell r="AR9377" t="str">
            <v/>
          </cell>
        </row>
        <row r="9378">
          <cell r="AR9378" t="str">
            <v/>
          </cell>
        </row>
        <row r="9379">
          <cell r="AR9379" t="str">
            <v/>
          </cell>
        </row>
        <row r="9380">
          <cell r="AR9380" t="str">
            <v/>
          </cell>
        </row>
        <row r="9381">
          <cell r="AR9381" t="str">
            <v/>
          </cell>
        </row>
        <row r="9382">
          <cell r="AR9382" t="str">
            <v/>
          </cell>
        </row>
        <row r="9383">
          <cell r="AR9383" t="str">
            <v/>
          </cell>
        </row>
        <row r="9384">
          <cell r="AR9384" t="str">
            <v/>
          </cell>
        </row>
        <row r="9385">
          <cell r="AR9385" t="str">
            <v/>
          </cell>
        </row>
        <row r="9386">
          <cell r="AR9386" t="str">
            <v/>
          </cell>
        </row>
        <row r="9387">
          <cell r="AR9387" t="str">
            <v/>
          </cell>
        </row>
        <row r="9388">
          <cell r="AR9388" t="str">
            <v/>
          </cell>
        </row>
        <row r="9389">
          <cell r="AR9389" t="str">
            <v/>
          </cell>
        </row>
        <row r="9390">
          <cell r="AR9390" t="str">
            <v/>
          </cell>
        </row>
        <row r="9391">
          <cell r="AR9391" t="str">
            <v/>
          </cell>
        </row>
        <row r="9392">
          <cell r="AR9392" t="str">
            <v/>
          </cell>
        </row>
        <row r="9393">
          <cell r="AR9393" t="str">
            <v/>
          </cell>
        </row>
        <row r="9394">
          <cell r="AR9394" t="str">
            <v/>
          </cell>
        </row>
        <row r="9395">
          <cell r="AR9395" t="str">
            <v/>
          </cell>
        </row>
        <row r="9396">
          <cell r="AR9396" t="str">
            <v/>
          </cell>
        </row>
        <row r="9397">
          <cell r="AR9397" t="str">
            <v/>
          </cell>
        </row>
        <row r="9398">
          <cell r="AR9398" t="str">
            <v/>
          </cell>
        </row>
        <row r="9399">
          <cell r="AR9399" t="str">
            <v/>
          </cell>
        </row>
        <row r="9400">
          <cell r="AR9400" t="str">
            <v/>
          </cell>
        </row>
        <row r="9401">
          <cell r="AR9401" t="str">
            <v/>
          </cell>
        </row>
        <row r="9402">
          <cell r="AR9402" t="str">
            <v/>
          </cell>
        </row>
        <row r="9403">
          <cell r="AR9403" t="str">
            <v/>
          </cell>
        </row>
        <row r="9404">
          <cell r="AR9404" t="str">
            <v/>
          </cell>
        </row>
        <row r="9405">
          <cell r="AR9405" t="str">
            <v/>
          </cell>
        </row>
        <row r="9406">
          <cell r="AR9406" t="str">
            <v/>
          </cell>
        </row>
        <row r="9407">
          <cell r="AR9407" t="str">
            <v/>
          </cell>
        </row>
        <row r="9408">
          <cell r="AR9408" t="str">
            <v/>
          </cell>
        </row>
        <row r="9409">
          <cell r="AR9409" t="str">
            <v/>
          </cell>
        </row>
        <row r="9410">
          <cell r="AR9410" t="str">
            <v/>
          </cell>
        </row>
        <row r="9411">
          <cell r="AR9411" t="str">
            <v/>
          </cell>
        </row>
        <row r="9412">
          <cell r="AR9412" t="str">
            <v/>
          </cell>
        </row>
        <row r="9413">
          <cell r="AR9413" t="str">
            <v/>
          </cell>
        </row>
        <row r="9414">
          <cell r="AR9414" t="str">
            <v/>
          </cell>
        </row>
        <row r="9415">
          <cell r="AR9415" t="str">
            <v/>
          </cell>
        </row>
        <row r="9416">
          <cell r="AR9416" t="str">
            <v/>
          </cell>
        </row>
        <row r="9417">
          <cell r="AR9417" t="str">
            <v/>
          </cell>
        </row>
        <row r="9418">
          <cell r="AR9418" t="str">
            <v/>
          </cell>
        </row>
        <row r="9419">
          <cell r="AR9419" t="str">
            <v/>
          </cell>
        </row>
        <row r="9420">
          <cell r="AR9420" t="str">
            <v/>
          </cell>
        </row>
        <row r="9421">
          <cell r="AR9421" t="str">
            <v/>
          </cell>
        </row>
        <row r="9422">
          <cell r="AR9422" t="str">
            <v/>
          </cell>
        </row>
        <row r="9423">
          <cell r="AR9423" t="str">
            <v/>
          </cell>
        </row>
        <row r="9424">
          <cell r="AR9424" t="str">
            <v/>
          </cell>
        </row>
        <row r="9425">
          <cell r="AR9425" t="str">
            <v/>
          </cell>
        </row>
        <row r="9426">
          <cell r="AR9426" t="str">
            <v/>
          </cell>
        </row>
        <row r="9427">
          <cell r="AR9427" t="str">
            <v/>
          </cell>
        </row>
        <row r="9428">
          <cell r="AR9428" t="str">
            <v/>
          </cell>
        </row>
        <row r="9429">
          <cell r="AR9429" t="str">
            <v/>
          </cell>
        </row>
        <row r="9430">
          <cell r="AR9430" t="str">
            <v/>
          </cell>
        </row>
        <row r="9431">
          <cell r="AR9431" t="str">
            <v/>
          </cell>
        </row>
        <row r="9432">
          <cell r="AR9432" t="str">
            <v/>
          </cell>
        </row>
        <row r="9433">
          <cell r="AR9433" t="str">
            <v/>
          </cell>
        </row>
        <row r="9434">
          <cell r="AR9434" t="str">
            <v/>
          </cell>
        </row>
        <row r="9435">
          <cell r="AR9435" t="str">
            <v/>
          </cell>
        </row>
        <row r="9436">
          <cell r="AR9436" t="str">
            <v/>
          </cell>
        </row>
        <row r="9437">
          <cell r="AR9437" t="str">
            <v/>
          </cell>
        </row>
        <row r="9438">
          <cell r="AR9438" t="str">
            <v/>
          </cell>
        </row>
        <row r="9439">
          <cell r="AR9439" t="str">
            <v/>
          </cell>
        </row>
        <row r="9440">
          <cell r="AR9440" t="str">
            <v/>
          </cell>
        </row>
        <row r="9441">
          <cell r="AR9441" t="str">
            <v/>
          </cell>
        </row>
        <row r="9442">
          <cell r="AR9442" t="str">
            <v/>
          </cell>
        </row>
        <row r="9443">
          <cell r="AR9443" t="str">
            <v/>
          </cell>
        </row>
        <row r="9444">
          <cell r="AR9444" t="str">
            <v/>
          </cell>
        </row>
        <row r="9445">
          <cell r="AR9445" t="str">
            <v/>
          </cell>
        </row>
        <row r="9446">
          <cell r="AR9446" t="str">
            <v/>
          </cell>
        </row>
        <row r="9447">
          <cell r="AR9447" t="str">
            <v/>
          </cell>
        </row>
        <row r="9448">
          <cell r="AR9448" t="str">
            <v/>
          </cell>
        </row>
        <row r="9449">
          <cell r="AR9449" t="str">
            <v/>
          </cell>
        </row>
        <row r="9450">
          <cell r="AR9450" t="str">
            <v/>
          </cell>
        </row>
        <row r="9451">
          <cell r="AR9451" t="str">
            <v/>
          </cell>
        </row>
        <row r="9452">
          <cell r="AR9452" t="str">
            <v/>
          </cell>
        </row>
        <row r="9453">
          <cell r="AR9453" t="str">
            <v/>
          </cell>
        </row>
        <row r="9454">
          <cell r="AR9454" t="str">
            <v/>
          </cell>
        </row>
        <row r="9455">
          <cell r="AR9455" t="str">
            <v/>
          </cell>
        </row>
        <row r="9456">
          <cell r="AR9456" t="str">
            <v/>
          </cell>
        </row>
        <row r="9457">
          <cell r="AR9457" t="str">
            <v/>
          </cell>
        </row>
        <row r="9458">
          <cell r="AR9458" t="str">
            <v/>
          </cell>
        </row>
        <row r="9459">
          <cell r="AR9459" t="str">
            <v/>
          </cell>
        </row>
        <row r="9460">
          <cell r="AR9460" t="str">
            <v/>
          </cell>
        </row>
        <row r="9461">
          <cell r="AR9461" t="str">
            <v/>
          </cell>
        </row>
        <row r="9462">
          <cell r="AR9462" t="str">
            <v/>
          </cell>
        </row>
        <row r="9463">
          <cell r="AR9463" t="str">
            <v/>
          </cell>
        </row>
        <row r="9464">
          <cell r="AR9464" t="str">
            <v/>
          </cell>
        </row>
        <row r="9465">
          <cell r="AR9465" t="str">
            <v/>
          </cell>
        </row>
        <row r="9466">
          <cell r="AR9466" t="str">
            <v/>
          </cell>
        </row>
        <row r="9467">
          <cell r="AR9467" t="str">
            <v/>
          </cell>
        </row>
        <row r="9468">
          <cell r="AR9468" t="str">
            <v/>
          </cell>
        </row>
        <row r="9469">
          <cell r="AR9469" t="str">
            <v/>
          </cell>
        </row>
        <row r="9470">
          <cell r="AR9470" t="str">
            <v/>
          </cell>
        </row>
        <row r="9471">
          <cell r="AR9471" t="str">
            <v/>
          </cell>
        </row>
        <row r="9472">
          <cell r="AR9472" t="str">
            <v/>
          </cell>
        </row>
        <row r="9473">
          <cell r="AR9473" t="str">
            <v/>
          </cell>
        </row>
        <row r="9474">
          <cell r="AR9474" t="str">
            <v/>
          </cell>
        </row>
        <row r="9475">
          <cell r="AR9475" t="str">
            <v/>
          </cell>
        </row>
        <row r="9476">
          <cell r="AR9476" t="str">
            <v/>
          </cell>
        </row>
        <row r="9477">
          <cell r="AR9477" t="str">
            <v/>
          </cell>
        </row>
        <row r="9478">
          <cell r="AR9478" t="str">
            <v/>
          </cell>
        </row>
        <row r="9479">
          <cell r="AR9479" t="str">
            <v/>
          </cell>
        </row>
        <row r="9480">
          <cell r="AR9480" t="str">
            <v/>
          </cell>
        </row>
        <row r="9481">
          <cell r="AR9481" t="str">
            <v/>
          </cell>
        </row>
        <row r="9482">
          <cell r="AR9482" t="str">
            <v/>
          </cell>
        </row>
        <row r="9483">
          <cell r="AR9483" t="str">
            <v/>
          </cell>
        </row>
        <row r="9484">
          <cell r="AR9484" t="str">
            <v/>
          </cell>
        </row>
        <row r="9485">
          <cell r="AR9485" t="str">
            <v/>
          </cell>
        </row>
        <row r="9486">
          <cell r="AR9486" t="str">
            <v/>
          </cell>
        </row>
        <row r="9487">
          <cell r="AR9487" t="str">
            <v/>
          </cell>
        </row>
        <row r="9488">
          <cell r="AR9488" t="str">
            <v/>
          </cell>
        </row>
        <row r="9489">
          <cell r="AR9489" t="str">
            <v/>
          </cell>
        </row>
        <row r="9490">
          <cell r="AR9490" t="str">
            <v/>
          </cell>
        </row>
        <row r="9491">
          <cell r="AR9491" t="str">
            <v/>
          </cell>
        </row>
        <row r="9492">
          <cell r="AR9492" t="str">
            <v/>
          </cell>
        </row>
        <row r="9493">
          <cell r="AR9493" t="str">
            <v/>
          </cell>
        </row>
        <row r="9494">
          <cell r="AR9494" t="str">
            <v/>
          </cell>
        </row>
        <row r="9495">
          <cell r="AR9495" t="str">
            <v/>
          </cell>
        </row>
        <row r="9496">
          <cell r="AR9496" t="str">
            <v/>
          </cell>
        </row>
        <row r="9497">
          <cell r="AR9497" t="str">
            <v/>
          </cell>
        </row>
        <row r="9498">
          <cell r="AR9498" t="str">
            <v/>
          </cell>
        </row>
        <row r="9499">
          <cell r="AR9499" t="str">
            <v/>
          </cell>
        </row>
        <row r="9500">
          <cell r="AR9500" t="str">
            <v/>
          </cell>
        </row>
        <row r="9501">
          <cell r="AR9501" t="str">
            <v/>
          </cell>
        </row>
        <row r="9502">
          <cell r="AR9502" t="str">
            <v/>
          </cell>
        </row>
        <row r="9503">
          <cell r="AR9503" t="str">
            <v/>
          </cell>
        </row>
        <row r="9504">
          <cell r="AR9504" t="str">
            <v/>
          </cell>
        </row>
        <row r="9505">
          <cell r="AR9505" t="str">
            <v/>
          </cell>
        </row>
        <row r="9506">
          <cell r="AR9506" t="str">
            <v/>
          </cell>
        </row>
        <row r="9507">
          <cell r="AR9507" t="str">
            <v/>
          </cell>
        </row>
        <row r="9508">
          <cell r="AR9508" t="str">
            <v/>
          </cell>
        </row>
        <row r="9509">
          <cell r="AR9509" t="str">
            <v/>
          </cell>
        </row>
        <row r="9510">
          <cell r="AR9510" t="str">
            <v/>
          </cell>
        </row>
        <row r="9511">
          <cell r="AR9511" t="str">
            <v/>
          </cell>
        </row>
        <row r="9512">
          <cell r="AR9512" t="str">
            <v/>
          </cell>
        </row>
        <row r="9513">
          <cell r="AR9513" t="str">
            <v/>
          </cell>
        </row>
        <row r="9514">
          <cell r="AR9514" t="str">
            <v/>
          </cell>
        </row>
        <row r="9515">
          <cell r="AR9515" t="str">
            <v/>
          </cell>
        </row>
        <row r="9516">
          <cell r="AR9516" t="str">
            <v/>
          </cell>
        </row>
        <row r="9517">
          <cell r="AR9517" t="str">
            <v/>
          </cell>
        </row>
        <row r="9518">
          <cell r="AR9518" t="str">
            <v/>
          </cell>
        </row>
        <row r="9519">
          <cell r="AR9519" t="str">
            <v/>
          </cell>
        </row>
        <row r="9520">
          <cell r="AR9520" t="str">
            <v/>
          </cell>
        </row>
        <row r="9521">
          <cell r="AR9521" t="str">
            <v/>
          </cell>
        </row>
        <row r="9522">
          <cell r="AR9522" t="str">
            <v/>
          </cell>
        </row>
        <row r="9523">
          <cell r="AR9523" t="str">
            <v/>
          </cell>
        </row>
        <row r="9524">
          <cell r="AR9524" t="str">
            <v/>
          </cell>
        </row>
        <row r="9525">
          <cell r="AR9525" t="str">
            <v/>
          </cell>
        </row>
        <row r="9526">
          <cell r="AR9526" t="str">
            <v/>
          </cell>
        </row>
        <row r="9527">
          <cell r="AR9527" t="str">
            <v/>
          </cell>
        </row>
        <row r="9528">
          <cell r="AR9528" t="str">
            <v/>
          </cell>
        </row>
        <row r="9529">
          <cell r="AR9529" t="str">
            <v/>
          </cell>
        </row>
        <row r="9530">
          <cell r="AR9530" t="str">
            <v/>
          </cell>
        </row>
        <row r="9531">
          <cell r="AR9531" t="str">
            <v/>
          </cell>
        </row>
        <row r="9532">
          <cell r="AR9532" t="str">
            <v/>
          </cell>
        </row>
        <row r="9533">
          <cell r="AR9533" t="str">
            <v/>
          </cell>
        </row>
        <row r="9534">
          <cell r="AR9534" t="str">
            <v/>
          </cell>
        </row>
        <row r="9535">
          <cell r="AR9535" t="str">
            <v/>
          </cell>
        </row>
        <row r="9536">
          <cell r="AR9536" t="str">
            <v/>
          </cell>
        </row>
        <row r="9537">
          <cell r="AR9537" t="str">
            <v/>
          </cell>
        </row>
        <row r="9538">
          <cell r="AR9538" t="str">
            <v/>
          </cell>
        </row>
        <row r="9539">
          <cell r="AR9539" t="str">
            <v/>
          </cell>
        </row>
        <row r="9540">
          <cell r="AR9540" t="str">
            <v/>
          </cell>
        </row>
        <row r="9541">
          <cell r="AR9541" t="str">
            <v/>
          </cell>
        </row>
        <row r="9542">
          <cell r="AR9542" t="str">
            <v/>
          </cell>
        </row>
        <row r="9543">
          <cell r="AR9543" t="str">
            <v/>
          </cell>
        </row>
        <row r="9544">
          <cell r="AR9544" t="str">
            <v/>
          </cell>
        </row>
        <row r="9545">
          <cell r="AR9545" t="str">
            <v/>
          </cell>
        </row>
        <row r="9546">
          <cell r="AR9546" t="str">
            <v/>
          </cell>
        </row>
        <row r="9547">
          <cell r="AR9547" t="str">
            <v/>
          </cell>
        </row>
        <row r="9548">
          <cell r="AR9548" t="str">
            <v/>
          </cell>
        </row>
        <row r="9549">
          <cell r="AR9549" t="str">
            <v/>
          </cell>
        </row>
        <row r="9550">
          <cell r="AR9550" t="str">
            <v/>
          </cell>
        </row>
        <row r="9551">
          <cell r="AR9551" t="str">
            <v/>
          </cell>
        </row>
        <row r="9552">
          <cell r="AR9552" t="str">
            <v/>
          </cell>
        </row>
        <row r="9553">
          <cell r="AR9553" t="str">
            <v/>
          </cell>
        </row>
        <row r="9554">
          <cell r="AR9554" t="str">
            <v/>
          </cell>
        </row>
        <row r="9555">
          <cell r="AR9555" t="str">
            <v/>
          </cell>
        </row>
        <row r="9556">
          <cell r="AR9556" t="str">
            <v/>
          </cell>
        </row>
        <row r="9557">
          <cell r="AR9557" t="str">
            <v/>
          </cell>
        </row>
        <row r="9558">
          <cell r="AR9558" t="str">
            <v/>
          </cell>
        </row>
        <row r="9559">
          <cell r="AR9559" t="str">
            <v/>
          </cell>
        </row>
        <row r="9560">
          <cell r="AR9560" t="str">
            <v/>
          </cell>
        </row>
        <row r="9561">
          <cell r="AR9561" t="str">
            <v/>
          </cell>
        </row>
        <row r="9562">
          <cell r="AR9562" t="str">
            <v/>
          </cell>
        </row>
        <row r="9563">
          <cell r="AR9563" t="str">
            <v/>
          </cell>
        </row>
        <row r="9564">
          <cell r="AR9564" t="str">
            <v/>
          </cell>
        </row>
        <row r="9565">
          <cell r="AR9565" t="str">
            <v/>
          </cell>
        </row>
        <row r="9566">
          <cell r="AR9566" t="str">
            <v/>
          </cell>
        </row>
        <row r="9567">
          <cell r="AR9567" t="str">
            <v/>
          </cell>
        </row>
        <row r="9568">
          <cell r="AR9568" t="str">
            <v/>
          </cell>
        </row>
        <row r="9569">
          <cell r="AR9569" t="str">
            <v/>
          </cell>
        </row>
        <row r="9570">
          <cell r="AR9570" t="str">
            <v/>
          </cell>
        </row>
        <row r="9571">
          <cell r="AR9571" t="str">
            <v/>
          </cell>
        </row>
        <row r="9572">
          <cell r="AR9572" t="str">
            <v/>
          </cell>
        </row>
        <row r="9573">
          <cell r="AR9573" t="str">
            <v/>
          </cell>
        </row>
        <row r="9574">
          <cell r="AR9574" t="str">
            <v/>
          </cell>
        </row>
        <row r="9575">
          <cell r="AR9575" t="str">
            <v/>
          </cell>
        </row>
        <row r="9576">
          <cell r="AR9576" t="str">
            <v/>
          </cell>
        </row>
        <row r="9577">
          <cell r="AR9577" t="str">
            <v/>
          </cell>
        </row>
        <row r="9578">
          <cell r="AR9578" t="str">
            <v/>
          </cell>
        </row>
        <row r="9579">
          <cell r="AR9579" t="str">
            <v/>
          </cell>
        </row>
        <row r="9580">
          <cell r="AR9580" t="str">
            <v/>
          </cell>
        </row>
        <row r="9581">
          <cell r="AR9581" t="str">
            <v/>
          </cell>
        </row>
        <row r="9582">
          <cell r="AR9582" t="str">
            <v/>
          </cell>
        </row>
        <row r="9583">
          <cell r="AR9583" t="str">
            <v/>
          </cell>
        </row>
        <row r="9584">
          <cell r="AR9584" t="str">
            <v/>
          </cell>
        </row>
        <row r="9585">
          <cell r="AR9585" t="str">
            <v/>
          </cell>
        </row>
        <row r="9586">
          <cell r="AR9586" t="str">
            <v/>
          </cell>
        </row>
        <row r="9587">
          <cell r="AR9587" t="str">
            <v/>
          </cell>
        </row>
        <row r="9588">
          <cell r="AR9588" t="str">
            <v/>
          </cell>
        </row>
        <row r="9589">
          <cell r="AR9589" t="str">
            <v/>
          </cell>
        </row>
        <row r="9590">
          <cell r="AR9590" t="str">
            <v/>
          </cell>
        </row>
        <row r="9591">
          <cell r="AR9591" t="str">
            <v/>
          </cell>
        </row>
        <row r="9592">
          <cell r="AR9592" t="str">
            <v/>
          </cell>
        </row>
        <row r="9593">
          <cell r="AR9593" t="str">
            <v/>
          </cell>
        </row>
        <row r="9594">
          <cell r="AR9594" t="str">
            <v/>
          </cell>
        </row>
        <row r="9595">
          <cell r="AR9595" t="str">
            <v/>
          </cell>
        </row>
        <row r="9596">
          <cell r="AR9596" t="str">
            <v/>
          </cell>
        </row>
        <row r="9597">
          <cell r="AR9597" t="str">
            <v/>
          </cell>
        </row>
        <row r="9598">
          <cell r="AR9598" t="str">
            <v/>
          </cell>
        </row>
        <row r="9599">
          <cell r="AR9599" t="str">
            <v/>
          </cell>
        </row>
        <row r="9600">
          <cell r="AR9600" t="str">
            <v/>
          </cell>
        </row>
        <row r="9601">
          <cell r="AR9601" t="str">
            <v/>
          </cell>
        </row>
        <row r="9602">
          <cell r="AR9602" t="str">
            <v/>
          </cell>
        </row>
        <row r="9603">
          <cell r="AR9603" t="str">
            <v/>
          </cell>
        </row>
        <row r="9604">
          <cell r="AR9604" t="str">
            <v/>
          </cell>
        </row>
        <row r="9605">
          <cell r="AR9605" t="str">
            <v/>
          </cell>
        </row>
        <row r="9606">
          <cell r="AR9606" t="str">
            <v/>
          </cell>
        </row>
        <row r="9607">
          <cell r="AR9607" t="str">
            <v/>
          </cell>
        </row>
        <row r="9608">
          <cell r="AR9608" t="str">
            <v/>
          </cell>
        </row>
        <row r="9609">
          <cell r="AR9609" t="str">
            <v/>
          </cell>
        </row>
        <row r="9610">
          <cell r="AR9610" t="str">
            <v/>
          </cell>
        </row>
        <row r="9611">
          <cell r="AR9611" t="str">
            <v/>
          </cell>
        </row>
        <row r="9612">
          <cell r="AR9612" t="str">
            <v/>
          </cell>
        </row>
        <row r="9613">
          <cell r="AR9613" t="str">
            <v/>
          </cell>
        </row>
        <row r="9614">
          <cell r="AR9614" t="str">
            <v/>
          </cell>
        </row>
        <row r="9615">
          <cell r="AR9615" t="str">
            <v/>
          </cell>
        </row>
        <row r="9616">
          <cell r="AR9616" t="str">
            <v/>
          </cell>
        </row>
        <row r="9617">
          <cell r="AR9617" t="str">
            <v/>
          </cell>
        </row>
        <row r="9618">
          <cell r="AR9618" t="str">
            <v/>
          </cell>
        </row>
        <row r="9619">
          <cell r="AR9619" t="str">
            <v/>
          </cell>
        </row>
        <row r="9620">
          <cell r="AR9620" t="str">
            <v/>
          </cell>
        </row>
        <row r="9621">
          <cell r="AR9621" t="str">
            <v/>
          </cell>
        </row>
        <row r="9622">
          <cell r="AR9622" t="str">
            <v/>
          </cell>
        </row>
        <row r="9623">
          <cell r="AR9623" t="str">
            <v/>
          </cell>
        </row>
        <row r="9624">
          <cell r="AR9624" t="str">
            <v/>
          </cell>
        </row>
        <row r="9625">
          <cell r="AR9625" t="str">
            <v/>
          </cell>
        </row>
        <row r="9626">
          <cell r="AR9626" t="str">
            <v/>
          </cell>
        </row>
        <row r="9627">
          <cell r="AR9627" t="str">
            <v/>
          </cell>
        </row>
        <row r="9628">
          <cell r="AR9628" t="str">
            <v/>
          </cell>
        </row>
        <row r="9629">
          <cell r="AR9629" t="str">
            <v/>
          </cell>
        </row>
        <row r="9630">
          <cell r="AR9630" t="str">
            <v/>
          </cell>
        </row>
        <row r="9631">
          <cell r="AR9631" t="str">
            <v/>
          </cell>
        </row>
        <row r="9632">
          <cell r="AR9632" t="str">
            <v/>
          </cell>
        </row>
        <row r="9633">
          <cell r="AR9633" t="str">
            <v/>
          </cell>
        </row>
        <row r="9634">
          <cell r="AR9634" t="str">
            <v/>
          </cell>
        </row>
        <row r="9635">
          <cell r="AR9635" t="str">
            <v/>
          </cell>
        </row>
        <row r="9636">
          <cell r="AR9636" t="str">
            <v/>
          </cell>
        </row>
        <row r="9637">
          <cell r="AR9637" t="str">
            <v/>
          </cell>
        </row>
        <row r="9638">
          <cell r="AR9638" t="str">
            <v/>
          </cell>
        </row>
        <row r="9639">
          <cell r="AR9639" t="str">
            <v/>
          </cell>
        </row>
        <row r="9640">
          <cell r="AR9640" t="str">
            <v/>
          </cell>
        </row>
        <row r="9641">
          <cell r="AR9641" t="str">
            <v/>
          </cell>
        </row>
        <row r="9642">
          <cell r="AR9642" t="str">
            <v/>
          </cell>
        </row>
        <row r="9643">
          <cell r="AR9643" t="str">
            <v/>
          </cell>
        </row>
        <row r="9644">
          <cell r="AR9644" t="str">
            <v/>
          </cell>
        </row>
        <row r="9645">
          <cell r="AR9645" t="str">
            <v/>
          </cell>
        </row>
        <row r="9646">
          <cell r="AR9646" t="str">
            <v/>
          </cell>
        </row>
        <row r="9647">
          <cell r="AR9647" t="str">
            <v/>
          </cell>
        </row>
        <row r="9648">
          <cell r="AR9648" t="str">
            <v/>
          </cell>
        </row>
        <row r="9649">
          <cell r="AR9649" t="str">
            <v/>
          </cell>
        </row>
        <row r="9650">
          <cell r="AR9650" t="str">
            <v/>
          </cell>
        </row>
        <row r="9651">
          <cell r="AR9651" t="str">
            <v/>
          </cell>
        </row>
        <row r="9652">
          <cell r="AR9652" t="str">
            <v/>
          </cell>
        </row>
        <row r="9653">
          <cell r="AR9653" t="str">
            <v/>
          </cell>
        </row>
        <row r="9654">
          <cell r="AR9654" t="str">
            <v/>
          </cell>
        </row>
        <row r="9655">
          <cell r="AR9655" t="str">
            <v/>
          </cell>
        </row>
        <row r="9656">
          <cell r="AR9656" t="str">
            <v/>
          </cell>
        </row>
        <row r="9657">
          <cell r="AR9657" t="str">
            <v/>
          </cell>
        </row>
        <row r="9658">
          <cell r="AR9658" t="str">
            <v/>
          </cell>
        </row>
        <row r="9659">
          <cell r="AR9659" t="str">
            <v/>
          </cell>
        </row>
        <row r="9660">
          <cell r="AR9660" t="str">
            <v/>
          </cell>
        </row>
        <row r="9661">
          <cell r="AR9661" t="str">
            <v/>
          </cell>
        </row>
        <row r="9662">
          <cell r="AR9662" t="str">
            <v/>
          </cell>
        </row>
        <row r="9663">
          <cell r="AR9663" t="str">
            <v/>
          </cell>
        </row>
        <row r="9664">
          <cell r="AR9664" t="str">
            <v/>
          </cell>
        </row>
        <row r="9665">
          <cell r="AR9665" t="str">
            <v/>
          </cell>
        </row>
        <row r="9666">
          <cell r="AR9666" t="str">
            <v/>
          </cell>
        </row>
        <row r="9667">
          <cell r="AR9667" t="str">
            <v/>
          </cell>
        </row>
        <row r="9668">
          <cell r="AR9668" t="str">
            <v/>
          </cell>
        </row>
        <row r="9669">
          <cell r="AR9669" t="str">
            <v/>
          </cell>
        </row>
        <row r="9670">
          <cell r="AR9670" t="str">
            <v/>
          </cell>
        </row>
        <row r="9671">
          <cell r="AR9671" t="str">
            <v/>
          </cell>
        </row>
        <row r="9672">
          <cell r="AR9672" t="str">
            <v/>
          </cell>
        </row>
        <row r="9673">
          <cell r="AR9673" t="str">
            <v/>
          </cell>
        </row>
        <row r="9674">
          <cell r="AR9674" t="str">
            <v/>
          </cell>
        </row>
        <row r="9675">
          <cell r="AR9675" t="str">
            <v/>
          </cell>
        </row>
        <row r="9676">
          <cell r="AR9676" t="str">
            <v/>
          </cell>
        </row>
        <row r="9677">
          <cell r="AR9677" t="str">
            <v/>
          </cell>
        </row>
        <row r="9678">
          <cell r="AR9678" t="str">
            <v/>
          </cell>
        </row>
        <row r="9679">
          <cell r="AR9679" t="str">
            <v/>
          </cell>
        </row>
        <row r="9680">
          <cell r="AR9680" t="str">
            <v/>
          </cell>
        </row>
        <row r="9681">
          <cell r="AR9681" t="str">
            <v/>
          </cell>
        </row>
        <row r="9682">
          <cell r="AR9682" t="str">
            <v/>
          </cell>
        </row>
        <row r="9683">
          <cell r="AR9683" t="str">
            <v/>
          </cell>
        </row>
        <row r="9684">
          <cell r="AR9684" t="str">
            <v/>
          </cell>
        </row>
        <row r="9685">
          <cell r="AR9685" t="str">
            <v/>
          </cell>
        </row>
        <row r="9686">
          <cell r="AR9686" t="str">
            <v/>
          </cell>
        </row>
        <row r="9687">
          <cell r="AR9687" t="str">
            <v/>
          </cell>
        </row>
        <row r="9688">
          <cell r="AR9688" t="str">
            <v/>
          </cell>
        </row>
        <row r="9689">
          <cell r="AR9689" t="str">
            <v/>
          </cell>
        </row>
        <row r="9690">
          <cell r="AR9690" t="str">
            <v/>
          </cell>
        </row>
        <row r="9691">
          <cell r="AR9691" t="str">
            <v/>
          </cell>
        </row>
        <row r="9692">
          <cell r="AR9692" t="str">
            <v/>
          </cell>
        </row>
        <row r="9693">
          <cell r="AR9693" t="str">
            <v/>
          </cell>
        </row>
        <row r="9694">
          <cell r="AR9694" t="str">
            <v/>
          </cell>
        </row>
        <row r="9695">
          <cell r="AR9695" t="str">
            <v/>
          </cell>
        </row>
        <row r="9696">
          <cell r="AR9696" t="str">
            <v/>
          </cell>
        </row>
        <row r="9697">
          <cell r="AR9697" t="str">
            <v/>
          </cell>
        </row>
        <row r="9698">
          <cell r="AR9698" t="str">
            <v/>
          </cell>
        </row>
        <row r="9699">
          <cell r="AR9699" t="str">
            <v/>
          </cell>
        </row>
        <row r="9700">
          <cell r="AR9700" t="str">
            <v/>
          </cell>
        </row>
        <row r="9701">
          <cell r="AR9701" t="str">
            <v/>
          </cell>
        </row>
        <row r="9702">
          <cell r="AR9702" t="str">
            <v/>
          </cell>
        </row>
        <row r="9703">
          <cell r="AR9703" t="str">
            <v/>
          </cell>
        </row>
        <row r="9704">
          <cell r="AR9704" t="str">
            <v/>
          </cell>
        </row>
        <row r="9705">
          <cell r="AR9705" t="str">
            <v/>
          </cell>
        </row>
        <row r="9706">
          <cell r="AR9706" t="str">
            <v/>
          </cell>
        </row>
        <row r="9707">
          <cell r="AR9707" t="str">
            <v/>
          </cell>
        </row>
        <row r="9708">
          <cell r="AR9708" t="str">
            <v/>
          </cell>
        </row>
        <row r="9709">
          <cell r="AR9709" t="str">
            <v/>
          </cell>
        </row>
        <row r="9710">
          <cell r="AR9710" t="str">
            <v/>
          </cell>
        </row>
        <row r="9711">
          <cell r="AR9711" t="str">
            <v/>
          </cell>
        </row>
        <row r="9712">
          <cell r="AR9712" t="str">
            <v/>
          </cell>
        </row>
        <row r="9713">
          <cell r="AR9713" t="str">
            <v/>
          </cell>
        </row>
        <row r="9714">
          <cell r="AR9714" t="str">
            <v/>
          </cell>
        </row>
        <row r="9715">
          <cell r="AR9715" t="str">
            <v/>
          </cell>
        </row>
        <row r="9716">
          <cell r="AR9716" t="str">
            <v/>
          </cell>
        </row>
        <row r="9717">
          <cell r="AR9717" t="str">
            <v/>
          </cell>
        </row>
        <row r="9718">
          <cell r="AR9718" t="str">
            <v/>
          </cell>
        </row>
        <row r="9719">
          <cell r="AR9719" t="str">
            <v/>
          </cell>
        </row>
        <row r="9720">
          <cell r="AR9720" t="str">
            <v/>
          </cell>
        </row>
        <row r="9721">
          <cell r="AR9721" t="str">
            <v/>
          </cell>
        </row>
        <row r="9722">
          <cell r="AR9722" t="str">
            <v/>
          </cell>
        </row>
        <row r="9723">
          <cell r="AR9723" t="str">
            <v/>
          </cell>
        </row>
        <row r="9724">
          <cell r="AR9724" t="str">
            <v/>
          </cell>
        </row>
        <row r="9725">
          <cell r="AR9725" t="str">
            <v/>
          </cell>
        </row>
        <row r="9726">
          <cell r="AR9726" t="str">
            <v/>
          </cell>
        </row>
        <row r="9727">
          <cell r="AR9727" t="str">
            <v/>
          </cell>
        </row>
        <row r="9728">
          <cell r="AR9728" t="str">
            <v/>
          </cell>
        </row>
        <row r="9729">
          <cell r="AR9729" t="str">
            <v/>
          </cell>
        </row>
        <row r="9730">
          <cell r="AR9730" t="str">
            <v/>
          </cell>
        </row>
        <row r="9731">
          <cell r="AR9731" t="str">
            <v/>
          </cell>
        </row>
        <row r="9732">
          <cell r="AR9732" t="str">
            <v/>
          </cell>
        </row>
        <row r="9733">
          <cell r="AR9733" t="str">
            <v/>
          </cell>
        </row>
        <row r="9734">
          <cell r="AR9734" t="str">
            <v/>
          </cell>
        </row>
        <row r="9735">
          <cell r="AR9735" t="str">
            <v/>
          </cell>
        </row>
        <row r="9736">
          <cell r="AR9736" t="str">
            <v/>
          </cell>
        </row>
        <row r="9737">
          <cell r="AR9737" t="str">
            <v/>
          </cell>
        </row>
        <row r="9738">
          <cell r="AR9738" t="str">
            <v/>
          </cell>
        </row>
        <row r="9739">
          <cell r="AR9739" t="str">
            <v/>
          </cell>
        </row>
        <row r="9740">
          <cell r="AR9740" t="str">
            <v/>
          </cell>
        </row>
        <row r="9741">
          <cell r="AR9741" t="str">
            <v/>
          </cell>
        </row>
        <row r="9742">
          <cell r="AR9742" t="str">
            <v/>
          </cell>
        </row>
        <row r="9743">
          <cell r="AR9743" t="str">
            <v/>
          </cell>
        </row>
        <row r="9744">
          <cell r="AR9744" t="str">
            <v/>
          </cell>
        </row>
        <row r="9745">
          <cell r="AR9745" t="str">
            <v/>
          </cell>
        </row>
        <row r="9746">
          <cell r="AR9746" t="str">
            <v/>
          </cell>
        </row>
        <row r="9747">
          <cell r="AR9747" t="str">
            <v/>
          </cell>
        </row>
        <row r="9748">
          <cell r="AR9748" t="str">
            <v/>
          </cell>
        </row>
        <row r="9749">
          <cell r="AR9749" t="str">
            <v/>
          </cell>
        </row>
        <row r="9750">
          <cell r="AR9750" t="str">
            <v/>
          </cell>
        </row>
        <row r="9751">
          <cell r="AR9751" t="str">
            <v/>
          </cell>
        </row>
        <row r="9752">
          <cell r="AR9752" t="str">
            <v/>
          </cell>
        </row>
        <row r="9753">
          <cell r="AR9753" t="str">
            <v/>
          </cell>
        </row>
        <row r="9754">
          <cell r="AR9754" t="str">
            <v/>
          </cell>
        </row>
        <row r="9755">
          <cell r="AR9755" t="str">
            <v/>
          </cell>
        </row>
        <row r="9756">
          <cell r="AR9756" t="str">
            <v/>
          </cell>
        </row>
        <row r="9757">
          <cell r="AR9757" t="str">
            <v/>
          </cell>
        </row>
        <row r="9758">
          <cell r="AR9758" t="str">
            <v/>
          </cell>
        </row>
        <row r="9759">
          <cell r="AR9759" t="str">
            <v/>
          </cell>
        </row>
        <row r="9760">
          <cell r="AR9760" t="str">
            <v/>
          </cell>
        </row>
        <row r="9761">
          <cell r="AR9761" t="str">
            <v/>
          </cell>
        </row>
        <row r="9762">
          <cell r="AR9762" t="str">
            <v/>
          </cell>
        </row>
        <row r="9763">
          <cell r="AR9763" t="str">
            <v/>
          </cell>
        </row>
        <row r="9764">
          <cell r="AR9764" t="str">
            <v/>
          </cell>
        </row>
        <row r="9765">
          <cell r="AR9765" t="str">
            <v/>
          </cell>
        </row>
        <row r="9766">
          <cell r="AR9766" t="str">
            <v/>
          </cell>
        </row>
        <row r="9767">
          <cell r="AR9767" t="str">
            <v/>
          </cell>
        </row>
        <row r="9768">
          <cell r="AR9768" t="str">
            <v/>
          </cell>
        </row>
        <row r="9769">
          <cell r="AR9769" t="str">
            <v/>
          </cell>
        </row>
        <row r="9770">
          <cell r="AR9770" t="str">
            <v/>
          </cell>
        </row>
        <row r="9771">
          <cell r="AR9771" t="str">
            <v/>
          </cell>
        </row>
        <row r="9772">
          <cell r="AR9772" t="str">
            <v/>
          </cell>
        </row>
        <row r="9773">
          <cell r="AR9773" t="str">
            <v/>
          </cell>
        </row>
        <row r="9774">
          <cell r="AR9774" t="str">
            <v/>
          </cell>
        </row>
        <row r="9775">
          <cell r="AR9775" t="str">
            <v/>
          </cell>
        </row>
        <row r="9776">
          <cell r="AR9776" t="str">
            <v/>
          </cell>
        </row>
        <row r="9777">
          <cell r="AR9777" t="str">
            <v/>
          </cell>
        </row>
        <row r="9778">
          <cell r="AR9778" t="str">
            <v/>
          </cell>
        </row>
        <row r="9779">
          <cell r="AR9779" t="str">
            <v/>
          </cell>
        </row>
        <row r="9780">
          <cell r="AR9780" t="str">
            <v/>
          </cell>
        </row>
        <row r="9781">
          <cell r="AR9781" t="str">
            <v/>
          </cell>
        </row>
        <row r="9782">
          <cell r="AR9782" t="str">
            <v/>
          </cell>
        </row>
        <row r="9783">
          <cell r="AR9783" t="str">
            <v/>
          </cell>
        </row>
        <row r="9784">
          <cell r="AR9784" t="str">
            <v/>
          </cell>
        </row>
        <row r="9785">
          <cell r="AR9785" t="str">
            <v/>
          </cell>
        </row>
        <row r="9786">
          <cell r="AR9786" t="str">
            <v/>
          </cell>
        </row>
        <row r="9787">
          <cell r="AR9787" t="str">
            <v/>
          </cell>
        </row>
        <row r="9788">
          <cell r="AR9788" t="str">
            <v/>
          </cell>
        </row>
        <row r="9789">
          <cell r="AR9789" t="str">
            <v/>
          </cell>
        </row>
        <row r="9790">
          <cell r="AR9790" t="str">
            <v/>
          </cell>
        </row>
        <row r="9791">
          <cell r="AR9791" t="str">
            <v/>
          </cell>
        </row>
        <row r="9792">
          <cell r="AR9792" t="str">
            <v/>
          </cell>
        </row>
        <row r="9793">
          <cell r="AR9793" t="str">
            <v/>
          </cell>
        </row>
        <row r="9794">
          <cell r="AR9794" t="str">
            <v/>
          </cell>
        </row>
        <row r="9795">
          <cell r="AR9795" t="str">
            <v/>
          </cell>
        </row>
        <row r="9796">
          <cell r="AR9796" t="str">
            <v/>
          </cell>
        </row>
        <row r="9797">
          <cell r="AR9797" t="str">
            <v/>
          </cell>
        </row>
        <row r="9798">
          <cell r="AR9798" t="str">
            <v/>
          </cell>
        </row>
        <row r="9799">
          <cell r="AR9799" t="str">
            <v/>
          </cell>
        </row>
        <row r="9800">
          <cell r="AR9800" t="str">
            <v/>
          </cell>
        </row>
        <row r="9801">
          <cell r="AR9801" t="str">
            <v/>
          </cell>
        </row>
        <row r="9802">
          <cell r="AR9802" t="str">
            <v/>
          </cell>
        </row>
        <row r="9803">
          <cell r="AR9803" t="str">
            <v/>
          </cell>
        </row>
        <row r="9804">
          <cell r="AR9804" t="str">
            <v/>
          </cell>
        </row>
        <row r="9805">
          <cell r="AR9805" t="str">
            <v/>
          </cell>
        </row>
        <row r="9806">
          <cell r="AR9806" t="str">
            <v/>
          </cell>
        </row>
        <row r="9807">
          <cell r="AR9807" t="str">
            <v/>
          </cell>
        </row>
        <row r="9808">
          <cell r="AR9808" t="str">
            <v/>
          </cell>
        </row>
        <row r="9809">
          <cell r="AR9809" t="str">
            <v/>
          </cell>
        </row>
        <row r="9810">
          <cell r="AR9810" t="str">
            <v/>
          </cell>
        </row>
        <row r="9811">
          <cell r="AR9811" t="str">
            <v/>
          </cell>
        </row>
        <row r="9812">
          <cell r="AR9812" t="str">
            <v/>
          </cell>
        </row>
        <row r="9813">
          <cell r="AR9813" t="str">
            <v/>
          </cell>
        </row>
        <row r="9814">
          <cell r="AR9814" t="str">
            <v/>
          </cell>
        </row>
        <row r="9815">
          <cell r="AR9815" t="str">
            <v/>
          </cell>
        </row>
        <row r="9816">
          <cell r="AR9816" t="str">
            <v/>
          </cell>
        </row>
        <row r="9817">
          <cell r="AR9817" t="str">
            <v/>
          </cell>
        </row>
        <row r="9818">
          <cell r="AR9818" t="str">
            <v/>
          </cell>
        </row>
        <row r="9819">
          <cell r="AR9819" t="str">
            <v/>
          </cell>
        </row>
        <row r="9820">
          <cell r="AR9820" t="str">
            <v/>
          </cell>
        </row>
        <row r="9821">
          <cell r="AR9821" t="str">
            <v/>
          </cell>
        </row>
        <row r="9822">
          <cell r="AR9822" t="str">
            <v/>
          </cell>
        </row>
        <row r="9823">
          <cell r="AR9823" t="str">
            <v/>
          </cell>
        </row>
        <row r="9824">
          <cell r="AR9824" t="str">
            <v/>
          </cell>
        </row>
        <row r="9825">
          <cell r="AR9825" t="str">
            <v/>
          </cell>
        </row>
        <row r="9826">
          <cell r="AR9826" t="str">
            <v/>
          </cell>
        </row>
        <row r="9827">
          <cell r="AR9827" t="str">
            <v/>
          </cell>
        </row>
        <row r="9828">
          <cell r="AR9828" t="str">
            <v/>
          </cell>
        </row>
        <row r="9829">
          <cell r="AR9829" t="str">
            <v/>
          </cell>
        </row>
        <row r="9830">
          <cell r="AR9830" t="str">
            <v/>
          </cell>
        </row>
        <row r="9831">
          <cell r="AR9831" t="str">
            <v/>
          </cell>
        </row>
        <row r="9832">
          <cell r="AR9832" t="str">
            <v/>
          </cell>
        </row>
        <row r="9833">
          <cell r="AR9833" t="str">
            <v/>
          </cell>
        </row>
        <row r="9834">
          <cell r="AR9834" t="str">
            <v/>
          </cell>
        </row>
        <row r="9835">
          <cell r="AR9835" t="str">
            <v/>
          </cell>
        </row>
        <row r="9836">
          <cell r="AR9836" t="str">
            <v/>
          </cell>
        </row>
        <row r="9837">
          <cell r="AR9837" t="str">
            <v/>
          </cell>
        </row>
        <row r="9838">
          <cell r="AR9838" t="str">
            <v/>
          </cell>
        </row>
        <row r="9839">
          <cell r="AR9839" t="str">
            <v/>
          </cell>
        </row>
        <row r="9840">
          <cell r="AR9840" t="str">
            <v/>
          </cell>
        </row>
        <row r="9841">
          <cell r="AR9841" t="str">
            <v/>
          </cell>
        </row>
        <row r="9842">
          <cell r="AR9842" t="str">
            <v/>
          </cell>
        </row>
        <row r="9843">
          <cell r="AR9843" t="str">
            <v/>
          </cell>
        </row>
        <row r="9844">
          <cell r="AR9844" t="str">
            <v/>
          </cell>
        </row>
        <row r="9845">
          <cell r="AR9845" t="str">
            <v/>
          </cell>
        </row>
        <row r="9846">
          <cell r="AR9846" t="str">
            <v/>
          </cell>
        </row>
        <row r="9847">
          <cell r="AR9847" t="str">
            <v/>
          </cell>
        </row>
        <row r="9848">
          <cell r="AR9848" t="str">
            <v/>
          </cell>
        </row>
        <row r="9849">
          <cell r="AR9849" t="str">
            <v/>
          </cell>
        </row>
        <row r="9850">
          <cell r="AR9850" t="str">
            <v/>
          </cell>
        </row>
        <row r="9851">
          <cell r="AR9851" t="str">
            <v/>
          </cell>
        </row>
        <row r="9852">
          <cell r="AR9852" t="str">
            <v/>
          </cell>
        </row>
        <row r="9853">
          <cell r="AR9853" t="str">
            <v/>
          </cell>
        </row>
        <row r="9854">
          <cell r="AR9854" t="str">
            <v/>
          </cell>
        </row>
        <row r="9855">
          <cell r="AR9855" t="str">
            <v/>
          </cell>
        </row>
        <row r="9856">
          <cell r="AR9856" t="str">
            <v/>
          </cell>
        </row>
        <row r="9857">
          <cell r="AR9857" t="str">
            <v/>
          </cell>
        </row>
        <row r="9858">
          <cell r="AR9858" t="str">
            <v/>
          </cell>
        </row>
        <row r="9859">
          <cell r="AR9859" t="str">
            <v/>
          </cell>
        </row>
        <row r="9860">
          <cell r="AR9860" t="str">
            <v/>
          </cell>
        </row>
        <row r="9861">
          <cell r="AR9861" t="str">
            <v/>
          </cell>
        </row>
        <row r="9862">
          <cell r="AR9862" t="str">
            <v/>
          </cell>
        </row>
        <row r="9863">
          <cell r="AR9863" t="str">
            <v/>
          </cell>
        </row>
        <row r="9864">
          <cell r="AR9864" t="str">
            <v/>
          </cell>
        </row>
        <row r="9865">
          <cell r="AR9865" t="str">
            <v/>
          </cell>
        </row>
        <row r="9866">
          <cell r="AR9866" t="str">
            <v/>
          </cell>
        </row>
        <row r="9867">
          <cell r="AR9867" t="str">
            <v/>
          </cell>
        </row>
        <row r="9868">
          <cell r="AR9868" t="str">
            <v/>
          </cell>
        </row>
        <row r="9869">
          <cell r="AR9869" t="str">
            <v/>
          </cell>
        </row>
        <row r="9870">
          <cell r="AR9870" t="str">
            <v/>
          </cell>
        </row>
        <row r="9871">
          <cell r="AR9871" t="str">
            <v/>
          </cell>
        </row>
        <row r="9872">
          <cell r="AR9872" t="str">
            <v/>
          </cell>
        </row>
        <row r="9873">
          <cell r="AR9873" t="str">
            <v/>
          </cell>
        </row>
        <row r="9874">
          <cell r="AR9874" t="str">
            <v/>
          </cell>
        </row>
        <row r="9875">
          <cell r="AR9875" t="str">
            <v/>
          </cell>
        </row>
        <row r="9876">
          <cell r="AR9876" t="str">
            <v/>
          </cell>
        </row>
        <row r="9877">
          <cell r="AR9877" t="str">
            <v/>
          </cell>
        </row>
        <row r="9878">
          <cell r="AR9878" t="str">
            <v/>
          </cell>
        </row>
        <row r="9879">
          <cell r="AR9879" t="str">
            <v/>
          </cell>
        </row>
        <row r="9880">
          <cell r="AR9880" t="str">
            <v/>
          </cell>
        </row>
        <row r="9881">
          <cell r="AR9881" t="str">
            <v/>
          </cell>
        </row>
        <row r="9882">
          <cell r="AR9882" t="str">
            <v/>
          </cell>
        </row>
        <row r="9883">
          <cell r="AR9883" t="str">
            <v/>
          </cell>
        </row>
        <row r="9884">
          <cell r="AR9884" t="str">
            <v/>
          </cell>
        </row>
        <row r="9885">
          <cell r="AR9885" t="str">
            <v/>
          </cell>
        </row>
        <row r="9886">
          <cell r="AR9886" t="str">
            <v/>
          </cell>
        </row>
        <row r="9887">
          <cell r="AR9887" t="str">
            <v/>
          </cell>
        </row>
        <row r="9888">
          <cell r="AR9888" t="str">
            <v/>
          </cell>
        </row>
        <row r="9889">
          <cell r="AR9889" t="str">
            <v/>
          </cell>
        </row>
        <row r="9890">
          <cell r="AR9890" t="str">
            <v/>
          </cell>
        </row>
        <row r="9891">
          <cell r="AR9891" t="str">
            <v/>
          </cell>
        </row>
        <row r="9892">
          <cell r="AR9892" t="str">
            <v/>
          </cell>
        </row>
        <row r="9893">
          <cell r="AR9893" t="str">
            <v/>
          </cell>
        </row>
        <row r="9894">
          <cell r="AR9894" t="str">
            <v/>
          </cell>
        </row>
        <row r="9895">
          <cell r="AR9895" t="str">
            <v/>
          </cell>
        </row>
        <row r="9896">
          <cell r="AR9896" t="str">
            <v/>
          </cell>
        </row>
        <row r="9897">
          <cell r="AR9897" t="str">
            <v/>
          </cell>
        </row>
        <row r="9898">
          <cell r="AR9898" t="str">
            <v/>
          </cell>
        </row>
        <row r="9899">
          <cell r="AR9899" t="str">
            <v/>
          </cell>
        </row>
        <row r="9900">
          <cell r="AR9900" t="str">
            <v/>
          </cell>
        </row>
        <row r="9901">
          <cell r="AR9901" t="str">
            <v/>
          </cell>
        </row>
        <row r="9902">
          <cell r="AR9902" t="str">
            <v/>
          </cell>
        </row>
        <row r="9903">
          <cell r="AR9903" t="str">
            <v/>
          </cell>
        </row>
        <row r="9904">
          <cell r="AR9904" t="str">
            <v/>
          </cell>
        </row>
        <row r="9905">
          <cell r="AR9905" t="str">
            <v/>
          </cell>
        </row>
        <row r="9906">
          <cell r="AR9906" t="str">
            <v/>
          </cell>
        </row>
        <row r="9907">
          <cell r="AR9907" t="str">
            <v/>
          </cell>
        </row>
        <row r="9908">
          <cell r="AR9908" t="str">
            <v/>
          </cell>
        </row>
        <row r="9909">
          <cell r="AR9909" t="str">
            <v/>
          </cell>
        </row>
        <row r="9910">
          <cell r="AR9910" t="str">
            <v/>
          </cell>
        </row>
        <row r="9911">
          <cell r="AR9911" t="str">
            <v/>
          </cell>
        </row>
        <row r="9912">
          <cell r="AR9912" t="str">
            <v/>
          </cell>
        </row>
        <row r="9913">
          <cell r="AR9913" t="str">
            <v/>
          </cell>
        </row>
        <row r="9914">
          <cell r="AR9914" t="str">
            <v/>
          </cell>
        </row>
        <row r="9915">
          <cell r="AR9915" t="str">
            <v/>
          </cell>
        </row>
        <row r="9916">
          <cell r="AR9916" t="str">
            <v/>
          </cell>
        </row>
        <row r="9917">
          <cell r="AR9917" t="str">
            <v/>
          </cell>
        </row>
        <row r="9918">
          <cell r="AR9918" t="str">
            <v/>
          </cell>
        </row>
        <row r="9919">
          <cell r="AR9919" t="str">
            <v/>
          </cell>
        </row>
        <row r="9920">
          <cell r="AR9920" t="str">
            <v/>
          </cell>
        </row>
        <row r="9921">
          <cell r="AR9921" t="str">
            <v/>
          </cell>
        </row>
        <row r="9922">
          <cell r="AR9922" t="str">
            <v/>
          </cell>
        </row>
        <row r="9923">
          <cell r="AR9923" t="str">
            <v/>
          </cell>
        </row>
        <row r="9924">
          <cell r="AR9924" t="str">
            <v/>
          </cell>
        </row>
        <row r="9925">
          <cell r="AR9925" t="str">
            <v/>
          </cell>
        </row>
        <row r="9926">
          <cell r="AR9926" t="str">
            <v/>
          </cell>
        </row>
        <row r="9927">
          <cell r="AR9927" t="str">
            <v/>
          </cell>
        </row>
        <row r="9928">
          <cell r="AR9928" t="str">
            <v/>
          </cell>
        </row>
        <row r="9929">
          <cell r="AR9929" t="str">
            <v/>
          </cell>
        </row>
        <row r="9930">
          <cell r="AR9930" t="str">
            <v/>
          </cell>
        </row>
        <row r="9931">
          <cell r="AR9931" t="str">
            <v/>
          </cell>
        </row>
        <row r="9932">
          <cell r="AR9932" t="str">
            <v/>
          </cell>
        </row>
        <row r="9933">
          <cell r="AR9933" t="str">
            <v/>
          </cell>
        </row>
        <row r="9934">
          <cell r="AR9934" t="str">
            <v/>
          </cell>
        </row>
        <row r="9935">
          <cell r="AR9935" t="str">
            <v/>
          </cell>
        </row>
        <row r="9936">
          <cell r="AR9936" t="str">
            <v/>
          </cell>
        </row>
        <row r="9937">
          <cell r="AR9937" t="str">
            <v/>
          </cell>
        </row>
        <row r="9938">
          <cell r="AR9938" t="str">
            <v/>
          </cell>
        </row>
        <row r="9939">
          <cell r="AR9939" t="str">
            <v/>
          </cell>
        </row>
        <row r="9940">
          <cell r="AR9940" t="str">
            <v/>
          </cell>
        </row>
        <row r="9941">
          <cell r="AR9941" t="str">
            <v/>
          </cell>
        </row>
        <row r="9942">
          <cell r="AR9942" t="str">
            <v/>
          </cell>
        </row>
        <row r="9943">
          <cell r="AR9943" t="str">
            <v/>
          </cell>
        </row>
        <row r="9944">
          <cell r="AR9944" t="str">
            <v/>
          </cell>
        </row>
        <row r="9945">
          <cell r="AR9945" t="str">
            <v/>
          </cell>
        </row>
        <row r="9946">
          <cell r="AR9946" t="str">
            <v/>
          </cell>
        </row>
        <row r="9947">
          <cell r="AR9947" t="str">
            <v/>
          </cell>
        </row>
        <row r="9948">
          <cell r="AR9948" t="str">
            <v/>
          </cell>
        </row>
        <row r="9949">
          <cell r="AR9949" t="str">
            <v/>
          </cell>
        </row>
        <row r="9950">
          <cell r="AR9950" t="str">
            <v/>
          </cell>
        </row>
        <row r="9951">
          <cell r="AR9951" t="str">
            <v/>
          </cell>
        </row>
        <row r="9952">
          <cell r="AR9952" t="str">
            <v/>
          </cell>
        </row>
        <row r="9953">
          <cell r="AR9953" t="str">
            <v/>
          </cell>
        </row>
        <row r="9954">
          <cell r="AR9954" t="str">
            <v/>
          </cell>
        </row>
        <row r="9955">
          <cell r="AR9955" t="str">
            <v/>
          </cell>
        </row>
        <row r="9956">
          <cell r="AR9956" t="str">
            <v/>
          </cell>
        </row>
        <row r="9957">
          <cell r="AR9957" t="str">
            <v/>
          </cell>
        </row>
        <row r="9958">
          <cell r="AR9958" t="str">
            <v/>
          </cell>
        </row>
        <row r="9959">
          <cell r="AR9959" t="str">
            <v/>
          </cell>
        </row>
        <row r="9960">
          <cell r="AR9960" t="str">
            <v/>
          </cell>
        </row>
        <row r="9961">
          <cell r="AR9961" t="str">
            <v/>
          </cell>
        </row>
        <row r="9962">
          <cell r="AR9962" t="str">
            <v/>
          </cell>
        </row>
        <row r="9963">
          <cell r="AR9963" t="str">
            <v/>
          </cell>
        </row>
        <row r="9964">
          <cell r="AR9964" t="str">
            <v/>
          </cell>
        </row>
        <row r="9965">
          <cell r="AR9965" t="str">
            <v/>
          </cell>
        </row>
        <row r="9966">
          <cell r="AR9966" t="str">
            <v/>
          </cell>
        </row>
        <row r="9967">
          <cell r="AR9967" t="str">
            <v/>
          </cell>
        </row>
        <row r="9968">
          <cell r="AR9968" t="str">
            <v/>
          </cell>
        </row>
        <row r="9969">
          <cell r="AR9969" t="str">
            <v/>
          </cell>
        </row>
        <row r="9970">
          <cell r="AR9970" t="str">
            <v/>
          </cell>
        </row>
        <row r="9971">
          <cell r="AR9971" t="str">
            <v/>
          </cell>
        </row>
        <row r="9972">
          <cell r="AR9972" t="str">
            <v/>
          </cell>
        </row>
        <row r="9973">
          <cell r="AR9973" t="str">
            <v/>
          </cell>
        </row>
        <row r="9974">
          <cell r="AR9974" t="str">
            <v/>
          </cell>
        </row>
        <row r="9975">
          <cell r="AR9975" t="str">
            <v/>
          </cell>
        </row>
        <row r="9976">
          <cell r="AR9976" t="str">
            <v/>
          </cell>
        </row>
        <row r="9977">
          <cell r="AR9977" t="str">
            <v/>
          </cell>
        </row>
        <row r="9978">
          <cell r="AR9978" t="str">
            <v/>
          </cell>
        </row>
        <row r="9979">
          <cell r="AR9979" t="str">
            <v/>
          </cell>
        </row>
        <row r="9980">
          <cell r="AR9980" t="str">
            <v/>
          </cell>
        </row>
        <row r="9981">
          <cell r="AR9981" t="str">
            <v/>
          </cell>
        </row>
        <row r="9982">
          <cell r="AR9982" t="str">
            <v/>
          </cell>
        </row>
        <row r="9983">
          <cell r="AR9983" t="str">
            <v/>
          </cell>
        </row>
        <row r="9984">
          <cell r="AR9984" t="str">
            <v/>
          </cell>
        </row>
        <row r="9985">
          <cell r="AR9985" t="str">
            <v/>
          </cell>
        </row>
        <row r="9986">
          <cell r="AR9986" t="str">
            <v/>
          </cell>
        </row>
        <row r="9987">
          <cell r="AR9987" t="str">
            <v/>
          </cell>
        </row>
        <row r="9988">
          <cell r="AR9988" t="str">
            <v/>
          </cell>
        </row>
        <row r="9989">
          <cell r="AR9989" t="str">
            <v/>
          </cell>
        </row>
        <row r="9990">
          <cell r="AR9990" t="str">
            <v/>
          </cell>
        </row>
        <row r="9991">
          <cell r="AR9991" t="str">
            <v/>
          </cell>
        </row>
        <row r="9992">
          <cell r="AR9992" t="str">
            <v/>
          </cell>
        </row>
        <row r="9993">
          <cell r="AR9993" t="str">
            <v/>
          </cell>
        </row>
        <row r="9994">
          <cell r="AR9994" t="str">
            <v/>
          </cell>
        </row>
        <row r="9995">
          <cell r="AR9995" t="str">
            <v/>
          </cell>
        </row>
        <row r="9996">
          <cell r="AR9996" t="str">
            <v/>
          </cell>
        </row>
        <row r="9997">
          <cell r="AR9997" t="str">
            <v/>
          </cell>
        </row>
        <row r="9998">
          <cell r="AR9998" t="str">
            <v/>
          </cell>
        </row>
        <row r="9999">
          <cell r="AR9999" t="str">
            <v/>
          </cell>
        </row>
        <row r="10000">
          <cell r="AR10000" t="str">
            <v/>
          </cell>
        </row>
        <row r="10001">
          <cell r="AR10001" t="str">
            <v/>
          </cell>
        </row>
        <row r="10002">
          <cell r="AR10002" t="str">
            <v/>
          </cell>
        </row>
        <row r="10003">
          <cell r="AR10003" t="str">
            <v/>
          </cell>
        </row>
        <row r="10004">
          <cell r="AR10004" t="str">
            <v/>
          </cell>
        </row>
        <row r="10005">
          <cell r="AR10005" t="str">
            <v/>
          </cell>
        </row>
        <row r="10006">
          <cell r="AR10006" t="str">
            <v/>
          </cell>
        </row>
        <row r="10007">
          <cell r="AR10007" t="str">
            <v/>
          </cell>
        </row>
        <row r="10008">
          <cell r="AR10008" t="str">
            <v/>
          </cell>
        </row>
        <row r="10009">
          <cell r="AR10009" t="str">
            <v/>
          </cell>
        </row>
        <row r="10010">
          <cell r="AR10010" t="str">
            <v/>
          </cell>
        </row>
        <row r="10011">
          <cell r="AR10011" t="str">
            <v/>
          </cell>
        </row>
        <row r="10012">
          <cell r="AR10012" t="str">
            <v/>
          </cell>
        </row>
        <row r="10013">
          <cell r="AR10013" t="str">
            <v/>
          </cell>
        </row>
        <row r="10014">
          <cell r="AR10014" t="str">
            <v/>
          </cell>
        </row>
        <row r="10015">
          <cell r="AR10015" t="str">
            <v/>
          </cell>
        </row>
        <row r="10016">
          <cell r="AR10016" t="str">
            <v/>
          </cell>
        </row>
        <row r="10017">
          <cell r="AR10017" t="str">
            <v/>
          </cell>
        </row>
        <row r="10018">
          <cell r="AR10018" t="str">
            <v/>
          </cell>
        </row>
        <row r="10019">
          <cell r="AR10019" t="str">
            <v/>
          </cell>
        </row>
        <row r="10020">
          <cell r="AR10020" t="str">
            <v/>
          </cell>
        </row>
        <row r="10021">
          <cell r="AR10021" t="str">
            <v/>
          </cell>
        </row>
        <row r="10022">
          <cell r="AR10022" t="str">
            <v/>
          </cell>
        </row>
        <row r="10023">
          <cell r="AR10023" t="str">
            <v/>
          </cell>
        </row>
        <row r="10024">
          <cell r="AR10024" t="str">
            <v/>
          </cell>
        </row>
        <row r="10025">
          <cell r="AR10025" t="str">
            <v/>
          </cell>
        </row>
        <row r="10026">
          <cell r="AR10026" t="str">
            <v/>
          </cell>
        </row>
        <row r="10027">
          <cell r="AR10027" t="str">
            <v/>
          </cell>
        </row>
        <row r="10028">
          <cell r="AR10028" t="str">
            <v/>
          </cell>
        </row>
        <row r="10029">
          <cell r="AR10029" t="str">
            <v/>
          </cell>
        </row>
        <row r="10030">
          <cell r="AR10030" t="str">
            <v/>
          </cell>
        </row>
        <row r="10031">
          <cell r="AR10031" t="str">
            <v/>
          </cell>
        </row>
        <row r="10032">
          <cell r="AR10032" t="str">
            <v/>
          </cell>
        </row>
        <row r="10033">
          <cell r="AR10033" t="str">
            <v/>
          </cell>
        </row>
        <row r="10034">
          <cell r="AR10034" t="str">
            <v/>
          </cell>
        </row>
        <row r="10035">
          <cell r="AR10035" t="str">
            <v/>
          </cell>
        </row>
        <row r="10036">
          <cell r="AR10036" t="str">
            <v/>
          </cell>
        </row>
        <row r="10037">
          <cell r="AR10037" t="str">
            <v/>
          </cell>
        </row>
        <row r="10038">
          <cell r="AR10038" t="str">
            <v/>
          </cell>
        </row>
        <row r="10039">
          <cell r="AR10039" t="str">
            <v/>
          </cell>
        </row>
        <row r="10040">
          <cell r="AR10040" t="str">
            <v/>
          </cell>
        </row>
        <row r="10041">
          <cell r="AR10041" t="str">
            <v/>
          </cell>
        </row>
        <row r="10042">
          <cell r="AR10042" t="str">
            <v/>
          </cell>
        </row>
        <row r="10043">
          <cell r="AR10043" t="str">
            <v/>
          </cell>
        </row>
        <row r="10044">
          <cell r="AR10044" t="str">
            <v/>
          </cell>
        </row>
        <row r="10045">
          <cell r="AR10045" t="str">
            <v/>
          </cell>
        </row>
        <row r="10046">
          <cell r="AR10046" t="str">
            <v/>
          </cell>
        </row>
        <row r="10047">
          <cell r="AR10047" t="str">
            <v/>
          </cell>
        </row>
        <row r="10048">
          <cell r="AR10048" t="str">
            <v/>
          </cell>
        </row>
        <row r="10049">
          <cell r="AR10049" t="str">
            <v/>
          </cell>
        </row>
        <row r="10050">
          <cell r="AR10050" t="str">
            <v/>
          </cell>
        </row>
        <row r="10051">
          <cell r="AR10051" t="str">
            <v/>
          </cell>
        </row>
        <row r="10052">
          <cell r="AR10052" t="str">
            <v/>
          </cell>
        </row>
        <row r="10053">
          <cell r="AR10053" t="str">
            <v/>
          </cell>
        </row>
        <row r="10054">
          <cell r="AR10054" t="str">
            <v/>
          </cell>
        </row>
        <row r="10055">
          <cell r="AR10055" t="str">
            <v/>
          </cell>
        </row>
        <row r="10056">
          <cell r="AR10056" t="str">
            <v/>
          </cell>
        </row>
        <row r="10057">
          <cell r="AR10057" t="str">
            <v/>
          </cell>
        </row>
        <row r="10058">
          <cell r="AR10058" t="str">
            <v/>
          </cell>
        </row>
        <row r="10059">
          <cell r="AR10059" t="str">
            <v/>
          </cell>
        </row>
        <row r="10060">
          <cell r="AR10060" t="str">
            <v/>
          </cell>
        </row>
        <row r="10061">
          <cell r="AR10061" t="str">
            <v/>
          </cell>
        </row>
        <row r="10062">
          <cell r="AR10062" t="str">
            <v/>
          </cell>
        </row>
        <row r="10063">
          <cell r="AR10063" t="str">
            <v/>
          </cell>
        </row>
        <row r="10064">
          <cell r="AR10064" t="str">
            <v/>
          </cell>
        </row>
        <row r="10065">
          <cell r="AR10065" t="str">
            <v/>
          </cell>
        </row>
        <row r="10066">
          <cell r="AR10066" t="str">
            <v/>
          </cell>
        </row>
        <row r="10067">
          <cell r="AR10067" t="str">
            <v/>
          </cell>
        </row>
        <row r="10068">
          <cell r="AR10068" t="str">
            <v/>
          </cell>
        </row>
        <row r="10069">
          <cell r="AR10069" t="str">
            <v/>
          </cell>
        </row>
        <row r="10070">
          <cell r="AR10070" t="str">
            <v/>
          </cell>
        </row>
        <row r="10071">
          <cell r="AR10071" t="str">
            <v/>
          </cell>
        </row>
        <row r="10072">
          <cell r="AR10072" t="str">
            <v/>
          </cell>
        </row>
        <row r="10073">
          <cell r="AR10073" t="str">
            <v/>
          </cell>
        </row>
        <row r="10074">
          <cell r="AR10074" t="str">
            <v/>
          </cell>
        </row>
        <row r="10075">
          <cell r="AR10075" t="str">
            <v/>
          </cell>
        </row>
        <row r="10076">
          <cell r="AR10076" t="str">
            <v/>
          </cell>
        </row>
        <row r="10077">
          <cell r="AR10077" t="str">
            <v/>
          </cell>
        </row>
        <row r="10078">
          <cell r="AR10078" t="str">
            <v/>
          </cell>
        </row>
        <row r="10079">
          <cell r="AR10079" t="str">
            <v/>
          </cell>
        </row>
        <row r="10080">
          <cell r="AR10080" t="str">
            <v/>
          </cell>
        </row>
        <row r="10081">
          <cell r="AR10081" t="str">
            <v/>
          </cell>
        </row>
        <row r="10082">
          <cell r="AR10082" t="str">
            <v/>
          </cell>
        </row>
        <row r="10083">
          <cell r="AR10083" t="str">
            <v/>
          </cell>
        </row>
        <row r="10084">
          <cell r="AR10084" t="str">
            <v/>
          </cell>
        </row>
        <row r="10085">
          <cell r="AR10085" t="str">
            <v/>
          </cell>
        </row>
        <row r="10086">
          <cell r="AR10086" t="str">
            <v/>
          </cell>
        </row>
        <row r="10087">
          <cell r="AR10087" t="str">
            <v/>
          </cell>
        </row>
        <row r="10088">
          <cell r="AR10088" t="str">
            <v/>
          </cell>
        </row>
        <row r="10089">
          <cell r="AR10089" t="str">
            <v/>
          </cell>
        </row>
        <row r="10090">
          <cell r="AR10090" t="str">
            <v/>
          </cell>
        </row>
        <row r="10091">
          <cell r="AR10091" t="str">
            <v/>
          </cell>
        </row>
        <row r="10092">
          <cell r="AR10092" t="str">
            <v/>
          </cell>
        </row>
        <row r="10093">
          <cell r="AR10093" t="str">
            <v/>
          </cell>
        </row>
        <row r="10094">
          <cell r="AR10094" t="str">
            <v/>
          </cell>
        </row>
        <row r="10095">
          <cell r="AR10095" t="str">
            <v/>
          </cell>
        </row>
        <row r="10096">
          <cell r="AR10096" t="str">
            <v/>
          </cell>
        </row>
        <row r="10097">
          <cell r="AR10097" t="str">
            <v/>
          </cell>
        </row>
        <row r="10098">
          <cell r="AR10098" t="str">
            <v/>
          </cell>
        </row>
        <row r="10099">
          <cell r="AR10099" t="str">
            <v/>
          </cell>
        </row>
        <row r="10100">
          <cell r="AR10100" t="str">
            <v/>
          </cell>
        </row>
        <row r="10101">
          <cell r="AR10101" t="str">
            <v/>
          </cell>
        </row>
        <row r="10102">
          <cell r="AR10102" t="str">
            <v/>
          </cell>
        </row>
        <row r="10103">
          <cell r="AR10103" t="str">
            <v/>
          </cell>
        </row>
        <row r="10104">
          <cell r="AR10104" t="str">
            <v/>
          </cell>
        </row>
        <row r="10105">
          <cell r="AR10105" t="str">
            <v/>
          </cell>
        </row>
        <row r="10106">
          <cell r="AR10106" t="str">
            <v/>
          </cell>
        </row>
        <row r="10107">
          <cell r="AR10107" t="str">
            <v/>
          </cell>
        </row>
        <row r="10108">
          <cell r="AR10108" t="str">
            <v/>
          </cell>
        </row>
        <row r="10109">
          <cell r="AR10109" t="str">
            <v/>
          </cell>
        </row>
        <row r="10110">
          <cell r="AR10110" t="str">
            <v/>
          </cell>
        </row>
        <row r="10111">
          <cell r="AR10111" t="str">
            <v/>
          </cell>
        </row>
        <row r="10112">
          <cell r="AR10112" t="str">
            <v/>
          </cell>
        </row>
        <row r="10113">
          <cell r="AR10113" t="str">
            <v/>
          </cell>
        </row>
        <row r="10114">
          <cell r="AR10114" t="str">
            <v/>
          </cell>
        </row>
        <row r="10115">
          <cell r="AR10115" t="str">
            <v/>
          </cell>
        </row>
        <row r="10116">
          <cell r="AR10116" t="str">
            <v/>
          </cell>
        </row>
        <row r="10117">
          <cell r="AR10117" t="str">
            <v/>
          </cell>
        </row>
        <row r="10118">
          <cell r="AR10118" t="str">
            <v/>
          </cell>
        </row>
        <row r="10119">
          <cell r="AR10119" t="str">
            <v/>
          </cell>
        </row>
        <row r="10120">
          <cell r="AR10120" t="str">
            <v/>
          </cell>
        </row>
        <row r="10121">
          <cell r="AR10121" t="str">
            <v/>
          </cell>
        </row>
        <row r="10122">
          <cell r="AR10122" t="str">
            <v/>
          </cell>
        </row>
        <row r="10123">
          <cell r="AR10123" t="str">
            <v/>
          </cell>
        </row>
        <row r="10124">
          <cell r="AR10124" t="str">
            <v/>
          </cell>
        </row>
        <row r="10125">
          <cell r="AR10125" t="str">
            <v/>
          </cell>
        </row>
        <row r="10126">
          <cell r="AR10126" t="str">
            <v/>
          </cell>
        </row>
        <row r="10127">
          <cell r="AR10127" t="str">
            <v/>
          </cell>
        </row>
        <row r="10128">
          <cell r="AR10128" t="str">
            <v/>
          </cell>
        </row>
        <row r="10129">
          <cell r="AR10129" t="str">
            <v/>
          </cell>
        </row>
        <row r="10130">
          <cell r="AR10130" t="str">
            <v/>
          </cell>
        </row>
        <row r="10131">
          <cell r="AR10131" t="str">
            <v/>
          </cell>
        </row>
        <row r="10132">
          <cell r="AR10132" t="str">
            <v/>
          </cell>
        </row>
        <row r="10133">
          <cell r="AR10133" t="str">
            <v/>
          </cell>
        </row>
        <row r="10134">
          <cell r="AR10134" t="str">
            <v/>
          </cell>
        </row>
        <row r="10135">
          <cell r="AR10135" t="str">
            <v/>
          </cell>
        </row>
        <row r="10136">
          <cell r="AR10136" t="str">
            <v/>
          </cell>
        </row>
        <row r="10137">
          <cell r="AR10137" t="str">
            <v/>
          </cell>
        </row>
        <row r="10138">
          <cell r="AR10138" t="str">
            <v/>
          </cell>
        </row>
        <row r="10139">
          <cell r="AR10139" t="str">
            <v/>
          </cell>
        </row>
        <row r="10140">
          <cell r="AR10140" t="str">
            <v/>
          </cell>
        </row>
        <row r="10141">
          <cell r="AR10141" t="str">
            <v/>
          </cell>
        </row>
        <row r="10142">
          <cell r="AR10142" t="str">
            <v/>
          </cell>
        </row>
        <row r="10143">
          <cell r="AR10143" t="str">
            <v/>
          </cell>
        </row>
        <row r="10144">
          <cell r="AR10144" t="str">
            <v/>
          </cell>
        </row>
        <row r="10145">
          <cell r="AR10145" t="str">
            <v/>
          </cell>
        </row>
        <row r="10146">
          <cell r="AR10146" t="str">
            <v/>
          </cell>
        </row>
        <row r="10147">
          <cell r="AR10147" t="str">
            <v/>
          </cell>
        </row>
        <row r="10148">
          <cell r="AR10148" t="str">
            <v/>
          </cell>
        </row>
        <row r="10149">
          <cell r="AR10149" t="str">
            <v/>
          </cell>
        </row>
        <row r="10150">
          <cell r="AR10150" t="str">
            <v/>
          </cell>
        </row>
        <row r="10151">
          <cell r="AR10151" t="str">
            <v/>
          </cell>
        </row>
        <row r="10152">
          <cell r="AR10152" t="str">
            <v/>
          </cell>
        </row>
        <row r="10153">
          <cell r="AR10153" t="str">
            <v/>
          </cell>
        </row>
        <row r="10154">
          <cell r="AR10154" t="str">
            <v/>
          </cell>
        </row>
        <row r="10155">
          <cell r="AR10155" t="str">
            <v/>
          </cell>
        </row>
        <row r="10156">
          <cell r="AR10156" t="str">
            <v/>
          </cell>
        </row>
        <row r="10157">
          <cell r="AR10157" t="str">
            <v/>
          </cell>
        </row>
        <row r="10158">
          <cell r="AR10158" t="str">
            <v/>
          </cell>
        </row>
        <row r="10159">
          <cell r="AR10159" t="str">
            <v/>
          </cell>
        </row>
        <row r="10160">
          <cell r="AR10160" t="str">
            <v/>
          </cell>
        </row>
        <row r="10161">
          <cell r="AR10161" t="str">
            <v/>
          </cell>
        </row>
        <row r="10162">
          <cell r="AR10162" t="str">
            <v/>
          </cell>
        </row>
        <row r="10163">
          <cell r="AR10163" t="str">
            <v/>
          </cell>
        </row>
        <row r="10164">
          <cell r="AR10164" t="str">
            <v/>
          </cell>
        </row>
        <row r="10165">
          <cell r="AR10165" t="str">
            <v/>
          </cell>
        </row>
        <row r="10166">
          <cell r="AR10166" t="str">
            <v/>
          </cell>
        </row>
        <row r="10167">
          <cell r="AR10167" t="str">
            <v/>
          </cell>
        </row>
        <row r="10168">
          <cell r="AR10168" t="str">
            <v/>
          </cell>
        </row>
        <row r="10169">
          <cell r="AR10169" t="str">
            <v/>
          </cell>
        </row>
        <row r="10170">
          <cell r="AR10170" t="str">
            <v/>
          </cell>
        </row>
        <row r="10171">
          <cell r="AR10171" t="str">
            <v/>
          </cell>
        </row>
        <row r="10172">
          <cell r="AR10172" t="str">
            <v/>
          </cell>
        </row>
        <row r="10173">
          <cell r="AR10173" t="str">
            <v/>
          </cell>
        </row>
        <row r="10174">
          <cell r="AR10174" t="str">
            <v/>
          </cell>
        </row>
        <row r="10175">
          <cell r="AR10175" t="str">
            <v/>
          </cell>
        </row>
        <row r="10176">
          <cell r="AR10176" t="str">
            <v/>
          </cell>
        </row>
        <row r="10177">
          <cell r="AR10177" t="str">
            <v/>
          </cell>
        </row>
        <row r="10178">
          <cell r="AR10178" t="str">
            <v/>
          </cell>
        </row>
        <row r="10179">
          <cell r="AR10179" t="str">
            <v/>
          </cell>
        </row>
        <row r="10180">
          <cell r="AR10180" t="str">
            <v/>
          </cell>
        </row>
        <row r="10181">
          <cell r="AR10181" t="str">
            <v/>
          </cell>
        </row>
        <row r="10182">
          <cell r="AR10182" t="str">
            <v/>
          </cell>
        </row>
        <row r="10183">
          <cell r="AR10183" t="str">
            <v/>
          </cell>
        </row>
        <row r="10184">
          <cell r="AR10184" t="str">
            <v/>
          </cell>
        </row>
        <row r="10185">
          <cell r="AR10185" t="str">
            <v/>
          </cell>
        </row>
        <row r="10186">
          <cell r="AR10186" t="str">
            <v/>
          </cell>
        </row>
        <row r="10187">
          <cell r="AR10187" t="str">
            <v/>
          </cell>
        </row>
        <row r="10188">
          <cell r="AR10188" t="str">
            <v/>
          </cell>
        </row>
        <row r="10189">
          <cell r="AR10189" t="str">
            <v/>
          </cell>
        </row>
        <row r="10190">
          <cell r="AR10190" t="str">
            <v/>
          </cell>
        </row>
        <row r="10191">
          <cell r="AR10191" t="str">
            <v/>
          </cell>
        </row>
        <row r="10192">
          <cell r="AR10192" t="str">
            <v/>
          </cell>
        </row>
        <row r="10193">
          <cell r="AR10193" t="str">
            <v/>
          </cell>
        </row>
        <row r="10194">
          <cell r="AR10194" t="str">
            <v/>
          </cell>
        </row>
        <row r="10195">
          <cell r="AR10195" t="str">
            <v/>
          </cell>
        </row>
        <row r="10196">
          <cell r="AR10196" t="str">
            <v/>
          </cell>
        </row>
        <row r="10197">
          <cell r="AR10197" t="str">
            <v/>
          </cell>
        </row>
        <row r="10198">
          <cell r="AR10198" t="str">
            <v/>
          </cell>
        </row>
        <row r="10199">
          <cell r="AR10199" t="str">
            <v/>
          </cell>
        </row>
        <row r="10200">
          <cell r="AR10200" t="str">
            <v/>
          </cell>
        </row>
        <row r="10201">
          <cell r="AR10201" t="str">
            <v/>
          </cell>
        </row>
        <row r="10202">
          <cell r="AR10202" t="str">
            <v/>
          </cell>
        </row>
        <row r="10203">
          <cell r="AR10203" t="str">
            <v/>
          </cell>
        </row>
        <row r="10204">
          <cell r="AR10204" t="str">
            <v/>
          </cell>
        </row>
        <row r="10205">
          <cell r="AR10205" t="str">
            <v/>
          </cell>
        </row>
        <row r="10206">
          <cell r="AR10206" t="str">
            <v/>
          </cell>
        </row>
        <row r="10207">
          <cell r="AR10207" t="str">
            <v/>
          </cell>
        </row>
        <row r="10208">
          <cell r="AR10208" t="str">
            <v/>
          </cell>
        </row>
        <row r="10209">
          <cell r="AR10209" t="str">
            <v/>
          </cell>
        </row>
        <row r="10210">
          <cell r="AR10210" t="str">
            <v/>
          </cell>
        </row>
        <row r="10211">
          <cell r="AR10211" t="str">
            <v/>
          </cell>
        </row>
        <row r="10212">
          <cell r="AR10212" t="str">
            <v/>
          </cell>
        </row>
        <row r="10213">
          <cell r="AR10213" t="str">
            <v/>
          </cell>
        </row>
        <row r="10214">
          <cell r="AR10214" t="str">
            <v/>
          </cell>
        </row>
        <row r="10215">
          <cell r="AR10215" t="str">
            <v/>
          </cell>
        </row>
        <row r="10216">
          <cell r="AR10216" t="str">
            <v/>
          </cell>
        </row>
        <row r="10217">
          <cell r="AR10217" t="str">
            <v/>
          </cell>
        </row>
        <row r="10218">
          <cell r="AR10218" t="str">
            <v/>
          </cell>
        </row>
        <row r="10219">
          <cell r="AR10219" t="str">
            <v/>
          </cell>
        </row>
        <row r="10220">
          <cell r="AR10220" t="str">
            <v/>
          </cell>
        </row>
        <row r="10221">
          <cell r="AR10221" t="str">
            <v/>
          </cell>
        </row>
        <row r="10222">
          <cell r="AR10222" t="str">
            <v/>
          </cell>
        </row>
        <row r="10223">
          <cell r="AR10223" t="str">
            <v/>
          </cell>
        </row>
        <row r="10224">
          <cell r="AR10224" t="str">
            <v/>
          </cell>
        </row>
        <row r="10225">
          <cell r="AR10225" t="str">
            <v/>
          </cell>
        </row>
        <row r="10226">
          <cell r="AR10226" t="str">
            <v/>
          </cell>
        </row>
        <row r="10227">
          <cell r="AR10227" t="str">
            <v/>
          </cell>
        </row>
        <row r="10228">
          <cell r="AR10228" t="str">
            <v/>
          </cell>
        </row>
        <row r="10229">
          <cell r="AR10229" t="str">
            <v/>
          </cell>
        </row>
        <row r="10230">
          <cell r="AR10230" t="str">
            <v/>
          </cell>
        </row>
        <row r="10231">
          <cell r="AR10231" t="str">
            <v/>
          </cell>
        </row>
        <row r="10232">
          <cell r="AR10232" t="str">
            <v/>
          </cell>
        </row>
        <row r="10233">
          <cell r="AR10233" t="str">
            <v/>
          </cell>
        </row>
        <row r="10234">
          <cell r="AR10234" t="str">
            <v/>
          </cell>
        </row>
        <row r="10235">
          <cell r="AR10235" t="str">
            <v/>
          </cell>
        </row>
        <row r="10236">
          <cell r="AR10236" t="str">
            <v/>
          </cell>
        </row>
        <row r="10237">
          <cell r="AR10237" t="str">
            <v/>
          </cell>
        </row>
        <row r="10238">
          <cell r="AR10238" t="str">
            <v/>
          </cell>
        </row>
        <row r="10239">
          <cell r="AR10239" t="str">
            <v/>
          </cell>
        </row>
        <row r="10240">
          <cell r="AR10240" t="str">
            <v/>
          </cell>
        </row>
        <row r="10241">
          <cell r="AR10241" t="str">
            <v/>
          </cell>
        </row>
        <row r="10242">
          <cell r="AR10242" t="str">
            <v/>
          </cell>
        </row>
        <row r="10243">
          <cell r="AR10243" t="str">
            <v/>
          </cell>
        </row>
        <row r="10244">
          <cell r="AR10244" t="str">
            <v/>
          </cell>
        </row>
        <row r="10245">
          <cell r="AR10245" t="str">
            <v/>
          </cell>
        </row>
        <row r="10246">
          <cell r="AR10246" t="str">
            <v/>
          </cell>
        </row>
        <row r="10247">
          <cell r="AR10247" t="str">
            <v/>
          </cell>
        </row>
        <row r="10248">
          <cell r="AR10248" t="str">
            <v/>
          </cell>
        </row>
        <row r="10249">
          <cell r="AR10249" t="str">
            <v/>
          </cell>
        </row>
        <row r="10250">
          <cell r="AR10250" t="str">
            <v/>
          </cell>
        </row>
        <row r="10251">
          <cell r="AR10251" t="str">
            <v/>
          </cell>
        </row>
        <row r="10252">
          <cell r="AR10252" t="str">
            <v/>
          </cell>
        </row>
        <row r="10253">
          <cell r="AR10253" t="str">
            <v/>
          </cell>
        </row>
        <row r="10254">
          <cell r="AR10254" t="str">
            <v/>
          </cell>
        </row>
        <row r="10255">
          <cell r="AR10255" t="str">
            <v/>
          </cell>
        </row>
        <row r="10256">
          <cell r="AR10256" t="str">
            <v/>
          </cell>
        </row>
        <row r="10257">
          <cell r="AR10257" t="str">
            <v/>
          </cell>
        </row>
        <row r="10258">
          <cell r="AR10258" t="str">
            <v/>
          </cell>
        </row>
        <row r="10259">
          <cell r="AR10259" t="str">
            <v/>
          </cell>
        </row>
        <row r="10260">
          <cell r="AR10260" t="str">
            <v/>
          </cell>
        </row>
        <row r="10261">
          <cell r="AR10261" t="str">
            <v/>
          </cell>
        </row>
        <row r="10262">
          <cell r="AR10262" t="str">
            <v/>
          </cell>
        </row>
        <row r="10263">
          <cell r="AR10263" t="str">
            <v/>
          </cell>
        </row>
        <row r="10264">
          <cell r="AR10264" t="str">
            <v/>
          </cell>
        </row>
        <row r="10265">
          <cell r="AR10265" t="str">
            <v/>
          </cell>
        </row>
        <row r="10266">
          <cell r="AR10266" t="str">
            <v/>
          </cell>
        </row>
        <row r="10267">
          <cell r="AR10267" t="str">
            <v/>
          </cell>
        </row>
        <row r="10268">
          <cell r="AR10268" t="str">
            <v/>
          </cell>
        </row>
        <row r="10269">
          <cell r="AR10269" t="str">
            <v/>
          </cell>
        </row>
        <row r="10270">
          <cell r="AR10270" t="str">
            <v/>
          </cell>
        </row>
        <row r="10271">
          <cell r="AR10271" t="str">
            <v/>
          </cell>
        </row>
        <row r="10272">
          <cell r="AR10272" t="str">
            <v/>
          </cell>
        </row>
        <row r="10273">
          <cell r="AR10273" t="str">
            <v/>
          </cell>
        </row>
        <row r="10274">
          <cell r="AR10274" t="str">
            <v/>
          </cell>
        </row>
        <row r="10275">
          <cell r="AR10275" t="str">
            <v/>
          </cell>
        </row>
        <row r="10276">
          <cell r="AR10276" t="str">
            <v/>
          </cell>
        </row>
        <row r="10277">
          <cell r="AR10277" t="str">
            <v/>
          </cell>
        </row>
        <row r="10278">
          <cell r="AR10278" t="str">
            <v/>
          </cell>
        </row>
        <row r="10279">
          <cell r="AR10279" t="str">
            <v/>
          </cell>
        </row>
        <row r="10280">
          <cell r="AR10280" t="str">
            <v/>
          </cell>
        </row>
        <row r="10281">
          <cell r="AR10281" t="str">
            <v/>
          </cell>
        </row>
        <row r="10282">
          <cell r="AR10282" t="str">
            <v/>
          </cell>
        </row>
        <row r="10283">
          <cell r="AR10283" t="str">
            <v/>
          </cell>
        </row>
        <row r="10284">
          <cell r="AR10284" t="str">
            <v/>
          </cell>
        </row>
        <row r="10285">
          <cell r="AR10285" t="str">
            <v/>
          </cell>
        </row>
        <row r="10286">
          <cell r="AR10286" t="str">
            <v/>
          </cell>
        </row>
        <row r="10287">
          <cell r="AR10287" t="str">
            <v/>
          </cell>
        </row>
        <row r="10288">
          <cell r="AR10288" t="str">
            <v/>
          </cell>
        </row>
        <row r="10289">
          <cell r="AR10289" t="str">
            <v/>
          </cell>
        </row>
        <row r="10290">
          <cell r="AR10290" t="str">
            <v/>
          </cell>
        </row>
        <row r="10291">
          <cell r="AR10291" t="str">
            <v/>
          </cell>
        </row>
        <row r="10292">
          <cell r="AR10292" t="str">
            <v/>
          </cell>
        </row>
        <row r="10293">
          <cell r="AR10293" t="str">
            <v/>
          </cell>
        </row>
        <row r="10294">
          <cell r="AR10294" t="str">
            <v/>
          </cell>
        </row>
        <row r="10295">
          <cell r="AR10295" t="str">
            <v/>
          </cell>
        </row>
        <row r="10296">
          <cell r="AR10296" t="str">
            <v/>
          </cell>
        </row>
        <row r="10297">
          <cell r="AR10297" t="str">
            <v/>
          </cell>
        </row>
        <row r="10298">
          <cell r="AR10298" t="str">
            <v/>
          </cell>
        </row>
        <row r="10299">
          <cell r="AR10299" t="str">
            <v/>
          </cell>
        </row>
        <row r="10300">
          <cell r="AR10300" t="str">
            <v/>
          </cell>
        </row>
        <row r="10301">
          <cell r="AR10301" t="str">
            <v/>
          </cell>
        </row>
        <row r="10302">
          <cell r="AR10302" t="str">
            <v/>
          </cell>
        </row>
        <row r="10303">
          <cell r="AR10303" t="str">
            <v/>
          </cell>
        </row>
        <row r="10304">
          <cell r="AR10304" t="str">
            <v/>
          </cell>
        </row>
        <row r="10305">
          <cell r="AR10305" t="str">
            <v/>
          </cell>
        </row>
        <row r="10306">
          <cell r="AR10306" t="str">
            <v/>
          </cell>
        </row>
        <row r="10307">
          <cell r="AR10307" t="str">
            <v/>
          </cell>
        </row>
        <row r="10308">
          <cell r="AR10308" t="str">
            <v/>
          </cell>
        </row>
        <row r="10309">
          <cell r="AR10309" t="str">
            <v/>
          </cell>
        </row>
        <row r="10310">
          <cell r="AR10310" t="str">
            <v/>
          </cell>
        </row>
        <row r="10311">
          <cell r="AR10311" t="str">
            <v/>
          </cell>
        </row>
        <row r="10312">
          <cell r="AR10312" t="str">
            <v/>
          </cell>
        </row>
        <row r="10313">
          <cell r="AR10313" t="str">
            <v/>
          </cell>
        </row>
        <row r="10314">
          <cell r="AR10314" t="str">
            <v/>
          </cell>
        </row>
        <row r="10315">
          <cell r="AR10315" t="str">
            <v/>
          </cell>
        </row>
        <row r="10316">
          <cell r="AR10316" t="str">
            <v/>
          </cell>
        </row>
        <row r="10317">
          <cell r="AR10317" t="str">
            <v/>
          </cell>
        </row>
        <row r="10318">
          <cell r="AR10318" t="str">
            <v/>
          </cell>
        </row>
        <row r="10319">
          <cell r="AR10319" t="str">
            <v/>
          </cell>
        </row>
        <row r="10320">
          <cell r="AR10320" t="str">
            <v/>
          </cell>
        </row>
        <row r="10321">
          <cell r="AR10321" t="str">
            <v/>
          </cell>
        </row>
        <row r="10322">
          <cell r="AR10322" t="str">
            <v/>
          </cell>
        </row>
        <row r="10323">
          <cell r="AR10323" t="str">
            <v/>
          </cell>
        </row>
        <row r="10324">
          <cell r="AR10324" t="str">
            <v/>
          </cell>
        </row>
        <row r="10325">
          <cell r="AR10325" t="str">
            <v/>
          </cell>
        </row>
        <row r="10326">
          <cell r="AR10326" t="str">
            <v/>
          </cell>
        </row>
        <row r="10327">
          <cell r="AR10327" t="str">
            <v/>
          </cell>
        </row>
        <row r="10328">
          <cell r="AR10328" t="str">
            <v/>
          </cell>
        </row>
        <row r="10329">
          <cell r="AR10329" t="str">
            <v/>
          </cell>
        </row>
        <row r="10330">
          <cell r="AR10330" t="str">
            <v/>
          </cell>
        </row>
        <row r="10331">
          <cell r="AR10331" t="str">
            <v/>
          </cell>
        </row>
        <row r="10332">
          <cell r="AR10332" t="str">
            <v/>
          </cell>
        </row>
        <row r="10333">
          <cell r="AR10333" t="str">
            <v/>
          </cell>
        </row>
        <row r="10334">
          <cell r="AR10334" t="str">
            <v/>
          </cell>
        </row>
        <row r="10335">
          <cell r="AR10335" t="str">
            <v/>
          </cell>
        </row>
        <row r="10336">
          <cell r="AR10336" t="str">
            <v/>
          </cell>
        </row>
        <row r="10337">
          <cell r="AR10337" t="str">
            <v/>
          </cell>
        </row>
        <row r="10338">
          <cell r="AR10338" t="str">
            <v/>
          </cell>
        </row>
        <row r="10339">
          <cell r="AR10339" t="str">
            <v/>
          </cell>
        </row>
        <row r="10340">
          <cell r="AR10340" t="str">
            <v/>
          </cell>
        </row>
        <row r="10341">
          <cell r="AR10341" t="str">
            <v/>
          </cell>
        </row>
        <row r="10342">
          <cell r="AR10342" t="str">
            <v/>
          </cell>
        </row>
        <row r="10343">
          <cell r="AR10343" t="str">
            <v/>
          </cell>
        </row>
        <row r="10344">
          <cell r="AR10344" t="str">
            <v/>
          </cell>
        </row>
        <row r="10345">
          <cell r="AR10345" t="str">
            <v/>
          </cell>
        </row>
        <row r="10346">
          <cell r="AR10346" t="str">
            <v/>
          </cell>
        </row>
        <row r="10347">
          <cell r="AR10347" t="str">
            <v/>
          </cell>
        </row>
        <row r="10348">
          <cell r="AR10348" t="str">
            <v/>
          </cell>
        </row>
        <row r="10349">
          <cell r="AR10349" t="str">
            <v/>
          </cell>
        </row>
        <row r="10350">
          <cell r="AR10350" t="str">
            <v/>
          </cell>
        </row>
        <row r="10351">
          <cell r="AR10351" t="str">
            <v/>
          </cell>
        </row>
        <row r="10352">
          <cell r="AR10352" t="str">
            <v/>
          </cell>
        </row>
        <row r="10353">
          <cell r="AR10353" t="str">
            <v/>
          </cell>
        </row>
        <row r="10354">
          <cell r="AR10354" t="str">
            <v/>
          </cell>
        </row>
        <row r="10355">
          <cell r="AR10355" t="str">
            <v/>
          </cell>
        </row>
        <row r="10356">
          <cell r="AR10356" t="str">
            <v/>
          </cell>
        </row>
        <row r="10357">
          <cell r="AR10357" t="str">
            <v/>
          </cell>
        </row>
        <row r="10358">
          <cell r="AR10358" t="str">
            <v/>
          </cell>
        </row>
        <row r="10359">
          <cell r="AR10359" t="str">
            <v/>
          </cell>
        </row>
        <row r="10360">
          <cell r="AR10360" t="str">
            <v/>
          </cell>
        </row>
        <row r="10361">
          <cell r="AR10361" t="str">
            <v/>
          </cell>
        </row>
        <row r="10362">
          <cell r="AR10362" t="str">
            <v/>
          </cell>
        </row>
        <row r="10363">
          <cell r="AR10363" t="str">
            <v/>
          </cell>
        </row>
        <row r="10364">
          <cell r="AR10364" t="str">
            <v/>
          </cell>
        </row>
        <row r="10365">
          <cell r="AR10365" t="str">
            <v/>
          </cell>
        </row>
        <row r="10366">
          <cell r="AR10366" t="str">
            <v/>
          </cell>
        </row>
        <row r="10367">
          <cell r="AR10367" t="str">
            <v/>
          </cell>
        </row>
        <row r="10368">
          <cell r="AR10368" t="str">
            <v/>
          </cell>
        </row>
        <row r="10369">
          <cell r="AR10369" t="str">
            <v/>
          </cell>
        </row>
        <row r="10370">
          <cell r="AR10370" t="str">
            <v/>
          </cell>
        </row>
        <row r="10371">
          <cell r="AR10371" t="str">
            <v/>
          </cell>
        </row>
        <row r="10372">
          <cell r="AR10372" t="str">
            <v/>
          </cell>
        </row>
        <row r="10373">
          <cell r="AR10373" t="str">
            <v/>
          </cell>
        </row>
        <row r="10374">
          <cell r="AR10374" t="str">
            <v/>
          </cell>
        </row>
        <row r="10375">
          <cell r="AR10375" t="str">
            <v/>
          </cell>
        </row>
        <row r="10376">
          <cell r="AR10376" t="str">
            <v/>
          </cell>
        </row>
        <row r="10377">
          <cell r="AR10377" t="str">
            <v/>
          </cell>
        </row>
        <row r="10378">
          <cell r="AR10378" t="str">
            <v/>
          </cell>
        </row>
        <row r="10379">
          <cell r="AR10379" t="str">
            <v/>
          </cell>
        </row>
        <row r="10380">
          <cell r="AR10380" t="str">
            <v/>
          </cell>
        </row>
        <row r="10381">
          <cell r="AR10381" t="str">
            <v/>
          </cell>
        </row>
        <row r="10382">
          <cell r="AR10382" t="str">
            <v/>
          </cell>
        </row>
        <row r="10383">
          <cell r="AR10383" t="str">
            <v/>
          </cell>
        </row>
        <row r="10384">
          <cell r="AR10384" t="str">
            <v/>
          </cell>
        </row>
        <row r="10385">
          <cell r="AR10385" t="str">
            <v/>
          </cell>
        </row>
        <row r="10386">
          <cell r="AR10386" t="str">
            <v/>
          </cell>
        </row>
        <row r="10387">
          <cell r="AR10387" t="str">
            <v/>
          </cell>
        </row>
        <row r="10388">
          <cell r="AR10388" t="str">
            <v/>
          </cell>
        </row>
        <row r="10389">
          <cell r="AR10389" t="str">
            <v/>
          </cell>
        </row>
        <row r="10390">
          <cell r="AR10390" t="str">
            <v/>
          </cell>
        </row>
        <row r="10391">
          <cell r="AR10391" t="str">
            <v/>
          </cell>
        </row>
        <row r="10392">
          <cell r="AR10392" t="str">
            <v/>
          </cell>
        </row>
        <row r="10393">
          <cell r="AR10393" t="str">
            <v/>
          </cell>
        </row>
        <row r="10394">
          <cell r="AR10394" t="str">
            <v/>
          </cell>
        </row>
        <row r="10395">
          <cell r="AR10395" t="str">
            <v/>
          </cell>
        </row>
        <row r="10396">
          <cell r="AR10396" t="str">
            <v/>
          </cell>
        </row>
        <row r="10397">
          <cell r="AR10397" t="str">
            <v/>
          </cell>
        </row>
        <row r="10398">
          <cell r="AR10398" t="str">
            <v/>
          </cell>
        </row>
        <row r="10399">
          <cell r="AR10399" t="str">
            <v/>
          </cell>
        </row>
        <row r="10400">
          <cell r="AR10400" t="str">
            <v/>
          </cell>
        </row>
        <row r="10401">
          <cell r="AR10401" t="str">
            <v/>
          </cell>
        </row>
        <row r="10402">
          <cell r="AR10402" t="str">
            <v/>
          </cell>
        </row>
        <row r="10403">
          <cell r="AR10403" t="str">
            <v/>
          </cell>
        </row>
        <row r="10404">
          <cell r="AR10404" t="str">
            <v/>
          </cell>
        </row>
        <row r="10405">
          <cell r="AR10405" t="str">
            <v/>
          </cell>
        </row>
        <row r="10406">
          <cell r="AR10406" t="str">
            <v/>
          </cell>
        </row>
        <row r="10407">
          <cell r="AR10407" t="str">
            <v/>
          </cell>
        </row>
        <row r="10408">
          <cell r="AR10408" t="str">
            <v/>
          </cell>
        </row>
        <row r="10409">
          <cell r="AR10409" t="str">
            <v/>
          </cell>
        </row>
        <row r="10410">
          <cell r="AR10410" t="str">
            <v/>
          </cell>
        </row>
        <row r="10411">
          <cell r="AR10411" t="str">
            <v/>
          </cell>
        </row>
        <row r="10412">
          <cell r="AR10412" t="str">
            <v/>
          </cell>
        </row>
        <row r="10413">
          <cell r="AR10413" t="str">
            <v/>
          </cell>
        </row>
        <row r="10414">
          <cell r="AR10414" t="str">
            <v/>
          </cell>
        </row>
        <row r="10415">
          <cell r="AR10415" t="str">
            <v/>
          </cell>
        </row>
        <row r="10416">
          <cell r="AR10416" t="str">
            <v/>
          </cell>
        </row>
        <row r="10417">
          <cell r="AR10417" t="str">
            <v/>
          </cell>
        </row>
        <row r="10418">
          <cell r="AR10418" t="str">
            <v/>
          </cell>
        </row>
        <row r="10419">
          <cell r="AR10419" t="str">
            <v/>
          </cell>
        </row>
        <row r="10420">
          <cell r="AR10420" t="str">
            <v/>
          </cell>
        </row>
        <row r="10421">
          <cell r="AR10421" t="str">
            <v/>
          </cell>
        </row>
        <row r="10422">
          <cell r="AR10422" t="str">
            <v/>
          </cell>
        </row>
        <row r="10423">
          <cell r="AR10423" t="str">
            <v/>
          </cell>
        </row>
        <row r="10424">
          <cell r="AR10424" t="str">
            <v/>
          </cell>
        </row>
        <row r="10425">
          <cell r="AR10425" t="str">
            <v/>
          </cell>
        </row>
        <row r="10426">
          <cell r="AR10426" t="str">
            <v/>
          </cell>
        </row>
        <row r="10427">
          <cell r="AR10427" t="str">
            <v/>
          </cell>
        </row>
        <row r="10428">
          <cell r="AR10428" t="str">
            <v/>
          </cell>
        </row>
        <row r="10429">
          <cell r="AR10429" t="str">
            <v/>
          </cell>
        </row>
        <row r="10430">
          <cell r="AR10430" t="str">
            <v/>
          </cell>
        </row>
        <row r="10431">
          <cell r="AR10431" t="str">
            <v/>
          </cell>
        </row>
        <row r="10432">
          <cell r="AR10432" t="str">
            <v/>
          </cell>
        </row>
        <row r="10433">
          <cell r="AR10433" t="str">
            <v/>
          </cell>
        </row>
        <row r="10434">
          <cell r="AR10434" t="str">
            <v/>
          </cell>
        </row>
        <row r="10435">
          <cell r="AR10435" t="str">
            <v/>
          </cell>
        </row>
        <row r="10436">
          <cell r="AR10436" t="str">
            <v/>
          </cell>
        </row>
        <row r="10437">
          <cell r="AR10437" t="str">
            <v/>
          </cell>
        </row>
        <row r="10438">
          <cell r="AR10438" t="str">
            <v/>
          </cell>
        </row>
        <row r="10439">
          <cell r="AR10439" t="str">
            <v/>
          </cell>
        </row>
        <row r="10440">
          <cell r="AR10440" t="str">
            <v/>
          </cell>
        </row>
        <row r="10441">
          <cell r="AR10441" t="str">
            <v/>
          </cell>
        </row>
        <row r="10442">
          <cell r="AR10442" t="str">
            <v/>
          </cell>
        </row>
        <row r="10443">
          <cell r="AR10443" t="str">
            <v/>
          </cell>
        </row>
        <row r="10444">
          <cell r="AR10444" t="str">
            <v/>
          </cell>
        </row>
        <row r="10445">
          <cell r="AR10445" t="str">
            <v/>
          </cell>
        </row>
        <row r="10446">
          <cell r="AR10446" t="str">
            <v/>
          </cell>
        </row>
        <row r="10447">
          <cell r="AR10447" t="str">
            <v/>
          </cell>
        </row>
        <row r="10448">
          <cell r="AR10448" t="str">
            <v/>
          </cell>
        </row>
        <row r="10449">
          <cell r="AR10449" t="str">
            <v/>
          </cell>
        </row>
        <row r="10450">
          <cell r="AR10450" t="str">
            <v/>
          </cell>
        </row>
        <row r="10451">
          <cell r="AR10451" t="str">
            <v/>
          </cell>
        </row>
        <row r="10452">
          <cell r="AR10452" t="str">
            <v/>
          </cell>
        </row>
        <row r="10453">
          <cell r="AR10453" t="str">
            <v/>
          </cell>
        </row>
        <row r="10454">
          <cell r="AR10454" t="str">
            <v/>
          </cell>
        </row>
        <row r="10455">
          <cell r="AR10455" t="str">
            <v/>
          </cell>
        </row>
        <row r="10456">
          <cell r="AR10456" t="str">
            <v/>
          </cell>
        </row>
        <row r="10457">
          <cell r="AR10457" t="str">
            <v/>
          </cell>
        </row>
        <row r="10458">
          <cell r="AR10458" t="str">
            <v/>
          </cell>
        </row>
        <row r="10459">
          <cell r="AR10459" t="str">
            <v/>
          </cell>
        </row>
        <row r="10460">
          <cell r="AR10460" t="str">
            <v/>
          </cell>
        </row>
        <row r="10461">
          <cell r="AR10461" t="str">
            <v/>
          </cell>
        </row>
        <row r="10462">
          <cell r="AR10462" t="str">
            <v/>
          </cell>
        </row>
        <row r="10463">
          <cell r="AR10463" t="str">
            <v/>
          </cell>
        </row>
        <row r="10464">
          <cell r="AR10464" t="str">
            <v/>
          </cell>
        </row>
        <row r="10465">
          <cell r="AR10465" t="str">
            <v/>
          </cell>
        </row>
        <row r="10466">
          <cell r="AR10466" t="str">
            <v/>
          </cell>
        </row>
        <row r="10467">
          <cell r="AR10467" t="str">
            <v/>
          </cell>
        </row>
        <row r="10468">
          <cell r="AR10468" t="str">
            <v/>
          </cell>
        </row>
        <row r="10469">
          <cell r="AR10469" t="str">
            <v/>
          </cell>
        </row>
        <row r="10470">
          <cell r="AR10470" t="str">
            <v/>
          </cell>
        </row>
        <row r="10471">
          <cell r="AR10471" t="str">
            <v/>
          </cell>
        </row>
        <row r="10472">
          <cell r="AR10472" t="str">
            <v/>
          </cell>
        </row>
        <row r="10473">
          <cell r="AR10473" t="str">
            <v/>
          </cell>
        </row>
        <row r="10474">
          <cell r="AR10474" t="str">
            <v/>
          </cell>
        </row>
        <row r="10475">
          <cell r="AR10475" t="str">
            <v/>
          </cell>
        </row>
        <row r="10476">
          <cell r="AR10476" t="str">
            <v/>
          </cell>
        </row>
        <row r="10477">
          <cell r="AR10477" t="str">
            <v/>
          </cell>
        </row>
        <row r="10478">
          <cell r="AR10478" t="str">
            <v/>
          </cell>
        </row>
        <row r="10479">
          <cell r="AR10479" t="str">
            <v/>
          </cell>
        </row>
        <row r="10480">
          <cell r="AR10480" t="str">
            <v/>
          </cell>
        </row>
        <row r="10481">
          <cell r="AR10481" t="str">
            <v/>
          </cell>
        </row>
        <row r="10482">
          <cell r="AR10482" t="str">
            <v/>
          </cell>
        </row>
        <row r="10483">
          <cell r="AR10483" t="str">
            <v/>
          </cell>
        </row>
        <row r="10484">
          <cell r="AR10484" t="str">
            <v/>
          </cell>
        </row>
        <row r="10485">
          <cell r="AR10485" t="str">
            <v/>
          </cell>
        </row>
        <row r="10486">
          <cell r="AR10486" t="str">
            <v/>
          </cell>
        </row>
        <row r="10487">
          <cell r="AR10487" t="str">
            <v/>
          </cell>
        </row>
        <row r="10488">
          <cell r="AR10488" t="str">
            <v/>
          </cell>
        </row>
        <row r="10489">
          <cell r="AR10489" t="str">
            <v/>
          </cell>
        </row>
        <row r="10490">
          <cell r="AR10490" t="str">
            <v/>
          </cell>
        </row>
        <row r="10491">
          <cell r="AR10491" t="str">
            <v/>
          </cell>
        </row>
        <row r="10492">
          <cell r="AR10492" t="str">
            <v/>
          </cell>
        </row>
        <row r="10493">
          <cell r="AR10493" t="str">
            <v/>
          </cell>
        </row>
        <row r="10494">
          <cell r="AR10494" t="str">
            <v/>
          </cell>
        </row>
        <row r="10495">
          <cell r="AR10495" t="str">
            <v/>
          </cell>
        </row>
        <row r="10496">
          <cell r="AR10496" t="str">
            <v/>
          </cell>
        </row>
        <row r="10497">
          <cell r="AR10497" t="str">
            <v/>
          </cell>
        </row>
        <row r="10498">
          <cell r="AR10498" t="str">
            <v/>
          </cell>
        </row>
        <row r="10499">
          <cell r="AR10499" t="str">
            <v/>
          </cell>
        </row>
        <row r="10500">
          <cell r="AR10500" t="str">
            <v/>
          </cell>
        </row>
        <row r="10501">
          <cell r="AR10501" t="str">
            <v/>
          </cell>
        </row>
        <row r="10502">
          <cell r="AR10502" t="str">
            <v/>
          </cell>
        </row>
        <row r="10503">
          <cell r="AR10503" t="str">
            <v/>
          </cell>
        </row>
        <row r="10504">
          <cell r="AR10504" t="str">
            <v/>
          </cell>
        </row>
        <row r="10505">
          <cell r="AR10505" t="str">
            <v/>
          </cell>
        </row>
        <row r="10506">
          <cell r="AR10506" t="str">
            <v/>
          </cell>
        </row>
        <row r="10507">
          <cell r="AR10507" t="str">
            <v/>
          </cell>
        </row>
        <row r="10508">
          <cell r="AR10508" t="str">
            <v/>
          </cell>
        </row>
        <row r="10509">
          <cell r="AR10509" t="str">
            <v/>
          </cell>
        </row>
        <row r="10510">
          <cell r="AR10510" t="str">
            <v/>
          </cell>
        </row>
        <row r="10511">
          <cell r="AR10511" t="str">
            <v/>
          </cell>
        </row>
        <row r="10512">
          <cell r="AR10512" t="str">
            <v/>
          </cell>
        </row>
        <row r="10513">
          <cell r="AR10513" t="str">
            <v/>
          </cell>
        </row>
        <row r="10514">
          <cell r="AR10514" t="str">
            <v/>
          </cell>
        </row>
        <row r="10515">
          <cell r="AR10515" t="str">
            <v/>
          </cell>
        </row>
        <row r="10516">
          <cell r="AR10516" t="str">
            <v/>
          </cell>
        </row>
        <row r="10517">
          <cell r="AR10517" t="str">
            <v/>
          </cell>
        </row>
        <row r="10518">
          <cell r="AR10518" t="str">
            <v/>
          </cell>
        </row>
        <row r="10519">
          <cell r="AR10519" t="str">
            <v/>
          </cell>
        </row>
        <row r="10520">
          <cell r="AR10520" t="str">
            <v/>
          </cell>
        </row>
        <row r="10521">
          <cell r="AR10521" t="str">
            <v/>
          </cell>
        </row>
        <row r="10522">
          <cell r="AR10522" t="str">
            <v/>
          </cell>
        </row>
        <row r="10523">
          <cell r="AR10523" t="str">
            <v/>
          </cell>
        </row>
        <row r="10524">
          <cell r="AR10524" t="str">
            <v/>
          </cell>
        </row>
        <row r="10525">
          <cell r="AR10525" t="str">
            <v/>
          </cell>
        </row>
        <row r="10526">
          <cell r="AR10526" t="str">
            <v/>
          </cell>
        </row>
        <row r="10527">
          <cell r="AR10527" t="str">
            <v/>
          </cell>
        </row>
        <row r="10528">
          <cell r="AR10528" t="str">
            <v/>
          </cell>
        </row>
        <row r="10529">
          <cell r="AR10529" t="str">
            <v/>
          </cell>
        </row>
        <row r="10530">
          <cell r="AR10530" t="str">
            <v/>
          </cell>
        </row>
        <row r="10531">
          <cell r="AR10531" t="str">
            <v/>
          </cell>
        </row>
        <row r="10532">
          <cell r="AR10532" t="str">
            <v/>
          </cell>
        </row>
        <row r="10533">
          <cell r="AR10533" t="str">
            <v/>
          </cell>
        </row>
        <row r="10534">
          <cell r="AR10534" t="str">
            <v/>
          </cell>
        </row>
        <row r="10535">
          <cell r="AR10535" t="str">
            <v/>
          </cell>
        </row>
        <row r="10536">
          <cell r="AR10536" t="str">
            <v/>
          </cell>
        </row>
        <row r="10537">
          <cell r="AR10537" t="str">
            <v/>
          </cell>
        </row>
        <row r="10538">
          <cell r="AR10538" t="str">
            <v/>
          </cell>
        </row>
        <row r="10539">
          <cell r="AR10539" t="str">
            <v/>
          </cell>
        </row>
        <row r="10540">
          <cell r="AR10540" t="str">
            <v/>
          </cell>
        </row>
        <row r="10541">
          <cell r="AR10541" t="str">
            <v/>
          </cell>
        </row>
        <row r="10542">
          <cell r="AR10542" t="str">
            <v/>
          </cell>
        </row>
        <row r="10543">
          <cell r="AR10543" t="str">
            <v/>
          </cell>
        </row>
        <row r="10544">
          <cell r="AR10544" t="str">
            <v/>
          </cell>
        </row>
        <row r="10545">
          <cell r="AR10545" t="str">
            <v/>
          </cell>
        </row>
        <row r="10546">
          <cell r="AR10546" t="str">
            <v/>
          </cell>
        </row>
        <row r="10547">
          <cell r="AR10547" t="str">
            <v/>
          </cell>
        </row>
        <row r="10548">
          <cell r="AR10548" t="str">
            <v/>
          </cell>
        </row>
        <row r="10549">
          <cell r="AR10549" t="str">
            <v/>
          </cell>
        </row>
        <row r="10550">
          <cell r="AR10550" t="str">
            <v/>
          </cell>
        </row>
        <row r="10551">
          <cell r="AR10551" t="str">
            <v/>
          </cell>
        </row>
        <row r="10552">
          <cell r="AR10552" t="str">
            <v/>
          </cell>
        </row>
        <row r="10553">
          <cell r="AR10553" t="str">
            <v/>
          </cell>
        </row>
        <row r="10554">
          <cell r="AR10554" t="str">
            <v/>
          </cell>
        </row>
        <row r="10555">
          <cell r="AR10555" t="str">
            <v/>
          </cell>
        </row>
        <row r="10556">
          <cell r="AR10556" t="str">
            <v/>
          </cell>
        </row>
        <row r="10557">
          <cell r="AR10557" t="str">
            <v/>
          </cell>
        </row>
        <row r="10558">
          <cell r="AR10558" t="str">
            <v/>
          </cell>
        </row>
        <row r="10559">
          <cell r="AR10559" t="str">
            <v/>
          </cell>
        </row>
        <row r="10560">
          <cell r="AR10560" t="str">
            <v/>
          </cell>
        </row>
        <row r="10561">
          <cell r="AR10561" t="str">
            <v/>
          </cell>
        </row>
        <row r="10562">
          <cell r="AR10562" t="str">
            <v/>
          </cell>
        </row>
        <row r="10563">
          <cell r="AR10563" t="str">
            <v/>
          </cell>
        </row>
        <row r="10564">
          <cell r="AR10564" t="str">
            <v/>
          </cell>
        </row>
        <row r="10565">
          <cell r="AR10565" t="str">
            <v/>
          </cell>
        </row>
        <row r="10566">
          <cell r="AR10566" t="str">
            <v/>
          </cell>
        </row>
        <row r="10567">
          <cell r="AR10567" t="str">
            <v/>
          </cell>
        </row>
        <row r="10568">
          <cell r="AR10568" t="str">
            <v/>
          </cell>
        </row>
        <row r="10569">
          <cell r="AR10569" t="str">
            <v/>
          </cell>
        </row>
        <row r="10570">
          <cell r="AR10570" t="str">
            <v/>
          </cell>
        </row>
        <row r="10571">
          <cell r="AR10571" t="str">
            <v/>
          </cell>
        </row>
        <row r="10572">
          <cell r="AR10572" t="str">
            <v/>
          </cell>
        </row>
        <row r="10573">
          <cell r="AR10573" t="str">
            <v/>
          </cell>
        </row>
        <row r="10574">
          <cell r="AR10574" t="str">
            <v/>
          </cell>
        </row>
        <row r="10575">
          <cell r="AR10575" t="str">
            <v/>
          </cell>
        </row>
        <row r="10576">
          <cell r="AR10576" t="str">
            <v/>
          </cell>
        </row>
        <row r="10577">
          <cell r="AR10577" t="str">
            <v/>
          </cell>
        </row>
        <row r="10578">
          <cell r="AR10578" t="str">
            <v/>
          </cell>
        </row>
        <row r="10579">
          <cell r="AR10579" t="str">
            <v/>
          </cell>
        </row>
        <row r="10580">
          <cell r="AR10580" t="str">
            <v/>
          </cell>
        </row>
        <row r="10581">
          <cell r="AR10581" t="str">
            <v/>
          </cell>
        </row>
        <row r="10582">
          <cell r="AR10582" t="str">
            <v/>
          </cell>
        </row>
        <row r="10583">
          <cell r="AR10583" t="str">
            <v/>
          </cell>
        </row>
        <row r="10584">
          <cell r="AR10584" t="str">
            <v/>
          </cell>
        </row>
        <row r="10585">
          <cell r="AR10585" t="str">
            <v/>
          </cell>
        </row>
        <row r="10586">
          <cell r="AR10586" t="str">
            <v/>
          </cell>
        </row>
        <row r="10587">
          <cell r="AR10587" t="str">
            <v/>
          </cell>
        </row>
        <row r="10588">
          <cell r="AR10588" t="str">
            <v/>
          </cell>
        </row>
        <row r="10589">
          <cell r="AR10589" t="str">
            <v/>
          </cell>
        </row>
        <row r="10590">
          <cell r="AR10590" t="str">
            <v/>
          </cell>
        </row>
        <row r="10591">
          <cell r="AR10591" t="str">
            <v/>
          </cell>
        </row>
        <row r="10592">
          <cell r="AR10592" t="str">
            <v/>
          </cell>
        </row>
        <row r="10593">
          <cell r="AR10593" t="str">
            <v/>
          </cell>
        </row>
        <row r="10594">
          <cell r="AR10594" t="str">
            <v/>
          </cell>
        </row>
        <row r="10595">
          <cell r="AR10595" t="str">
            <v/>
          </cell>
        </row>
        <row r="10596">
          <cell r="AR10596" t="str">
            <v/>
          </cell>
        </row>
        <row r="10597">
          <cell r="AR10597" t="str">
            <v/>
          </cell>
        </row>
        <row r="10598">
          <cell r="AR10598" t="str">
            <v/>
          </cell>
        </row>
        <row r="10599">
          <cell r="AR10599" t="str">
            <v/>
          </cell>
        </row>
        <row r="10600">
          <cell r="AR10600" t="str">
            <v/>
          </cell>
        </row>
        <row r="10601">
          <cell r="AR10601" t="str">
            <v/>
          </cell>
        </row>
        <row r="10602">
          <cell r="AR10602" t="str">
            <v/>
          </cell>
        </row>
        <row r="10603">
          <cell r="AR10603" t="str">
            <v/>
          </cell>
        </row>
        <row r="10604">
          <cell r="AR10604" t="str">
            <v/>
          </cell>
        </row>
        <row r="10605">
          <cell r="AR10605" t="str">
            <v/>
          </cell>
        </row>
        <row r="10606">
          <cell r="AR10606" t="str">
            <v/>
          </cell>
        </row>
        <row r="10607">
          <cell r="AR10607" t="str">
            <v/>
          </cell>
        </row>
        <row r="10608">
          <cell r="AR10608" t="str">
            <v/>
          </cell>
        </row>
        <row r="10609">
          <cell r="AR10609" t="str">
            <v/>
          </cell>
        </row>
        <row r="10610">
          <cell r="AR10610" t="str">
            <v/>
          </cell>
        </row>
        <row r="10611">
          <cell r="AR10611" t="str">
            <v/>
          </cell>
        </row>
        <row r="10612">
          <cell r="AR10612" t="str">
            <v/>
          </cell>
        </row>
        <row r="10613">
          <cell r="AR10613" t="str">
            <v/>
          </cell>
        </row>
        <row r="10614">
          <cell r="AR10614" t="str">
            <v/>
          </cell>
        </row>
        <row r="10615">
          <cell r="AR10615" t="str">
            <v/>
          </cell>
        </row>
        <row r="10616">
          <cell r="AR10616" t="str">
            <v/>
          </cell>
        </row>
        <row r="10617">
          <cell r="AR10617" t="str">
            <v/>
          </cell>
        </row>
        <row r="10618">
          <cell r="AR10618" t="str">
            <v/>
          </cell>
        </row>
        <row r="10619">
          <cell r="AR10619" t="str">
            <v/>
          </cell>
        </row>
        <row r="10620">
          <cell r="AR10620" t="str">
            <v/>
          </cell>
        </row>
        <row r="10621">
          <cell r="AR10621" t="str">
            <v/>
          </cell>
        </row>
        <row r="10622">
          <cell r="AR10622" t="str">
            <v/>
          </cell>
        </row>
        <row r="10623">
          <cell r="AR10623" t="str">
            <v/>
          </cell>
        </row>
        <row r="10624">
          <cell r="AR10624" t="str">
            <v/>
          </cell>
        </row>
        <row r="10625">
          <cell r="AR10625" t="str">
            <v/>
          </cell>
        </row>
        <row r="10626">
          <cell r="AR10626" t="str">
            <v/>
          </cell>
        </row>
        <row r="10627">
          <cell r="AR10627" t="str">
            <v/>
          </cell>
        </row>
        <row r="10628">
          <cell r="AR10628" t="str">
            <v/>
          </cell>
        </row>
        <row r="10629">
          <cell r="AR10629" t="str">
            <v/>
          </cell>
        </row>
        <row r="10630">
          <cell r="AR10630" t="str">
            <v/>
          </cell>
        </row>
        <row r="10631">
          <cell r="AR10631" t="str">
            <v/>
          </cell>
        </row>
        <row r="10632">
          <cell r="AR10632" t="str">
            <v/>
          </cell>
        </row>
        <row r="10633">
          <cell r="AR10633" t="str">
            <v/>
          </cell>
        </row>
        <row r="10634">
          <cell r="AR10634" t="str">
            <v/>
          </cell>
        </row>
        <row r="10635">
          <cell r="AR10635" t="str">
            <v/>
          </cell>
        </row>
        <row r="10636">
          <cell r="AR10636" t="str">
            <v/>
          </cell>
        </row>
        <row r="10637">
          <cell r="AR10637" t="str">
            <v/>
          </cell>
        </row>
        <row r="10638">
          <cell r="AR10638" t="str">
            <v/>
          </cell>
        </row>
        <row r="10639">
          <cell r="AR10639" t="str">
            <v/>
          </cell>
        </row>
        <row r="10640">
          <cell r="AR10640" t="str">
            <v/>
          </cell>
        </row>
        <row r="10641">
          <cell r="AR10641" t="str">
            <v/>
          </cell>
        </row>
        <row r="10642">
          <cell r="AR10642" t="str">
            <v/>
          </cell>
        </row>
        <row r="10643">
          <cell r="AR10643" t="str">
            <v/>
          </cell>
        </row>
        <row r="10644">
          <cell r="AR10644" t="str">
            <v/>
          </cell>
        </row>
        <row r="10645">
          <cell r="AR10645" t="str">
            <v/>
          </cell>
        </row>
        <row r="10646">
          <cell r="AR10646" t="str">
            <v/>
          </cell>
        </row>
        <row r="10647">
          <cell r="AR10647" t="str">
            <v/>
          </cell>
        </row>
        <row r="10648">
          <cell r="AR10648" t="str">
            <v/>
          </cell>
        </row>
        <row r="10649">
          <cell r="AR10649" t="str">
            <v/>
          </cell>
        </row>
        <row r="10650">
          <cell r="AR10650" t="str">
            <v/>
          </cell>
        </row>
        <row r="10651">
          <cell r="AR10651" t="str">
            <v/>
          </cell>
        </row>
        <row r="10652">
          <cell r="AR10652" t="str">
            <v/>
          </cell>
        </row>
        <row r="10653">
          <cell r="AR10653" t="str">
            <v/>
          </cell>
        </row>
        <row r="10654">
          <cell r="AR10654" t="str">
            <v/>
          </cell>
        </row>
        <row r="10655">
          <cell r="AR10655" t="str">
            <v/>
          </cell>
        </row>
        <row r="10656">
          <cell r="AR10656" t="str">
            <v/>
          </cell>
        </row>
        <row r="10657">
          <cell r="AR10657" t="str">
            <v/>
          </cell>
        </row>
        <row r="10658">
          <cell r="AR10658" t="str">
            <v/>
          </cell>
        </row>
        <row r="10659">
          <cell r="AR10659" t="str">
            <v/>
          </cell>
        </row>
        <row r="10660">
          <cell r="AR10660" t="str">
            <v/>
          </cell>
        </row>
        <row r="10661">
          <cell r="AR10661" t="str">
            <v/>
          </cell>
        </row>
        <row r="10662">
          <cell r="AR10662" t="str">
            <v/>
          </cell>
        </row>
        <row r="10663">
          <cell r="AR10663" t="str">
            <v/>
          </cell>
        </row>
        <row r="10664">
          <cell r="AR10664" t="str">
            <v/>
          </cell>
        </row>
        <row r="10665">
          <cell r="AR10665" t="str">
            <v/>
          </cell>
        </row>
        <row r="10666">
          <cell r="AR10666" t="str">
            <v/>
          </cell>
        </row>
        <row r="10667">
          <cell r="AR10667" t="str">
            <v/>
          </cell>
        </row>
        <row r="10668">
          <cell r="AR10668" t="str">
            <v/>
          </cell>
        </row>
        <row r="10669">
          <cell r="AR10669" t="str">
            <v/>
          </cell>
        </row>
        <row r="10670">
          <cell r="AR10670" t="str">
            <v/>
          </cell>
        </row>
        <row r="10671">
          <cell r="AR10671" t="str">
            <v/>
          </cell>
        </row>
        <row r="10672">
          <cell r="AR10672" t="str">
            <v/>
          </cell>
        </row>
        <row r="10673">
          <cell r="AR10673" t="str">
            <v/>
          </cell>
        </row>
        <row r="10674">
          <cell r="AR10674" t="str">
            <v/>
          </cell>
        </row>
        <row r="10675">
          <cell r="AR10675" t="str">
            <v/>
          </cell>
        </row>
        <row r="10676">
          <cell r="AR10676" t="str">
            <v/>
          </cell>
        </row>
        <row r="10677">
          <cell r="AR10677" t="str">
            <v/>
          </cell>
        </row>
        <row r="10678">
          <cell r="AR10678" t="str">
            <v/>
          </cell>
        </row>
        <row r="10679">
          <cell r="AR10679" t="str">
            <v/>
          </cell>
        </row>
        <row r="10680">
          <cell r="AR10680" t="str">
            <v/>
          </cell>
        </row>
        <row r="10681">
          <cell r="AR10681" t="str">
            <v/>
          </cell>
        </row>
        <row r="10682">
          <cell r="AR10682" t="str">
            <v/>
          </cell>
        </row>
        <row r="10683">
          <cell r="AR10683" t="str">
            <v/>
          </cell>
        </row>
        <row r="10684">
          <cell r="AR10684" t="str">
            <v/>
          </cell>
        </row>
        <row r="10685">
          <cell r="AR10685" t="str">
            <v/>
          </cell>
        </row>
        <row r="10686">
          <cell r="AR10686" t="str">
            <v/>
          </cell>
        </row>
        <row r="10687">
          <cell r="AR10687" t="str">
            <v/>
          </cell>
        </row>
        <row r="10688">
          <cell r="AR10688" t="str">
            <v/>
          </cell>
        </row>
        <row r="10689">
          <cell r="AR10689" t="str">
            <v/>
          </cell>
        </row>
        <row r="10690">
          <cell r="AR10690" t="str">
            <v/>
          </cell>
        </row>
        <row r="10691">
          <cell r="AR10691" t="str">
            <v/>
          </cell>
        </row>
        <row r="10692">
          <cell r="AR10692" t="str">
            <v/>
          </cell>
        </row>
        <row r="10693">
          <cell r="AR10693" t="str">
            <v/>
          </cell>
        </row>
        <row r="10694">
          <cell r="AR10694" t="str">
            <v/>
          </cell>
        </row>
        <row r="10695">
          <cell r="AR10695" t="str">
            <v/>
          </cell>
        </row>
        <row r="10696">
          <cell r="AR10696" t="str">
            <v/>
          </cell>
        </row>
        <row r="10697">
          <cell r="AR10697" t="str">
            <v/>
          </cell>
        </row>
        <row r="10698">
          <cell r="AR10698" t="str">
            <v/>
          </cell>
        </row>
        <row r="10699">
          <cell r="AR10699" t="str">
            <v/>
          </cell>
        </row>
        <row r="10700">
          <cell r="AR10700" t="str">
            <v/>
          </cell>
        </row>
        <row r="10701">
          <cell r="AR10701" t="str">
            <v/>
          </cell>
        </row>
        <row r="10702">
          <cell r="AR10702" t="str">
            <v/>
          </cell>
        </row>
        <row r="10703">
          <cell r="AR10703" t="str">
            <v/>
          </cell>
        </row>
        <row r="10704">
          <cell r="AR10704" t="str">
            <v/>
          </cell>
        </row>
        <row r="10705">
          <cell r="AR10705" t="str">
            <v/>
          </cell>
        </row>
        <row r="10706">
          <cell r="AR10706" t="str">
            <v/>
          </cell>
        </row>
        <row r="10707">
          <cell r="AR10707" t="str">
            <v/>
          </cell>
        </row>
        <row r="10708">
          <cell r="AR10708" t="str">
            <v/>
          </cell>
        </row>
        <row r="10709">
          <cell r="AR10709" t="str">
            <v/>
          </cell>
        </row>
        <row r="10710">
          <cell r="AR10710" t="str">
            <v/>
          </cell>
        </row>
        <row r="10711">
          <cell r="AR10711" t="str">
            <v/>
          </cell>
        </row>
        <row r="10712">
          <cell r="AR10712" t="str">
            <v/>
          </cell>
        </row>
        <row r="10713">
          <cell r="AR10713" t="str">
            <v/>
          </cell>
        </row>
        <row r="10714">
          <cell r="AR10714" t="str">
            <v/>
          </cell>
        </row>
        <row r="10715">
          <cell r="AR10715" t="str">
            <v/>
          </cell>
        </row>
        <row r="10716">
          <cell r="AR10716" t="str">
            <v/>
          </cell>
        </row>
        <row r="10717">
          <cell r="AR10717" t="str">
            <v/>
          </cell>
        </row>
        <row r="10718">
          <cell r="AR10718" t="str">
            <v/>
          </cell>
        </row>
        <row r="10719">
          <cell r="AR10719" t="str">
            <v/>
          </cell>
        </row>
        <row r="10720">
          <cell r="AR10720" t="str">
            <v/>
          </cell>
        </row>
        <row r="10721">
          <cell r="AR10721" t="str">
            <v/>
          </cell>
        </row>
        <row r="10722">
          <cell r="AR10722" t="str">
            <v/>
          </cell>
        </row>
        <row r="10723">
          <cell r="AR10723" t="str">
            <v/>
          </cell>
        </row>
        <row r="10724">
          <cell r="AR10724" t="str">
            <v/>
          </cell>
        </row>
        <row r="10725">
          <cell r="AR10725" t="str">
            <v/>
          </cell>
        </row>
        <row r="10726">
          <cell r="AR10726" t="str">
            <v/>
          </cell>
        </row>
        <row r="10727">
          <cell r="AR10727" t="str">
            <v/>
          </cell>
        </row>
        <row r="10728">
          <cell r="AR10728" t="str">
            <v/>
          </cell>
        </row>
        <row r="10729">
          <cell r="AR10729" t="str">
            <v/>
          </cell>
        </row>
        <row r="10730">
          <cell r="AR10730" t="str">
            <v/>
          </cell>
        </row>
        <row r="10731">
          <cell r="AR10731" t="str">
            <v/>
          </cell>
        </row>
        <row r="10732">
          <cell r="AR10732" t="str">
            <v/>
          </cell>
        </row>
        <row r="10733">
          <cell r="AR10733" t="str">
            <v/>
          </cell>
        </row>
        <row r="10734">
          <cell r="AR10734" t="str">
            <v/>
          </cell>
        </row>
        <row r="10735">
          <cell r="AR10735" t="str">
            <v/>
          </cell>
        </row>
        <row r="10736">
          <cell r="AR10736" t="str">
            <v/>
          </cell>
        </row>
        <row r="10737">
          <cell r="AR10737" t="str">
            <v/>
          </cell>
        </row>
        <row r="10738">
          <cell r="AR10738" t="str">
            <v/>
          </cell>
        </row>
        <row r="10739">
          <cell r="AR10739" t="str">
            <v/>
          </cell>
        </row>
        <row r="10740">
          <cell r="AR10740" t="str">
            <v/>
          </cell>
        </row>
        <row r="10741">
          <cell r="AR10741" t="str">
            <v/>
          </cell>
        </row>
        <row r="10742">
          <cell r="AR10742" t="str">
            <v/>
          </cell>
        </row>
        <row r="10743">
          <cell r="AR10743" t="str">
            <v/>
          </cell>
        </row>
        <row r="10744">
          <cell r="AR10744" t="str">
            <v/>
          </cell>
        </row>
        <row r="10745">
          <cell r="AR10745" t="str">
            <v/>
          </cell>
        </row>
        <row r="10746">
          <cell r="AR10746" t="str">
            <v/>
          </cell>
        </row>
        <row r="10747">
          <cell r="AR10747" t="str">
            <v/>
          </cell>
        </row>
        <row r="10748">
          <cell r="AR10748" t="str">
            <v/>
          </cell>
        </row>
        <row r="10749">
          <cell r="AR10749" t="str">
            <v/>
          </cell>
        </row>
        <row r="10750">
          <cell r="AR10750" t="str">
            <v/>
          </cell>
        </row>
        <row r="10751">
          <cell r="AR10751" t="str">
            <v/>
          </cell>
        </row>
        <row r="10752">
          <cell r="AR10752" t="str">
            <v/>
          </cell>
        </row>
        <row r="10753">
          <cell r="AR10753" t="str">
            <v/>
          </cell>
        </row>
        <row r="10754">
          <cell r="AR10754" t="str">
            <v/>
          </cell>
        </row>
        <row r="10755">
          <cell r="AR10755" t="str">
            <v/>
          </cell>
        </row>
        <row r="10756">
          <cell r="AR10756" t="str">
            <v/>
          </cell>
        </row>
        <row r="10757">
          <cell r="AR10757" t="str">
            <v/>
          </cell>
        </row>
        <row r="10758">
          <cell r="AR10758" t="str">
            <v/>
          </cell>
        </row>
        <row r="10759">
          <cell r="AR10759" t="str">
            <v/>
          </cell>
        </row>
        <row r="10760">
          <cell r="AR10760" t="str">
            <v/>
          </cell>
        </row>
        <row r="10761">
          <cell r="AR10761" t="str">
            <v/>
          </cell>
        </row>
        <row r="10762">
          <cell r="AR10762" t="str">
            <v/>
          </cell>
        </row>
        <row r="10763">
          <cell r="AR10763" t="str">
            <v/>
          </cell>
        </row>
        <row r="10764">
          <cell r="AR10764" t="str">
            <v/>
          </cell>
        </row>
        <row r="10765">
          <cell r="AR10765" t="str">
            <v/>
          </cell>
        </row>
        <row r="10766">
          <cell r="AR10766" t="str">
            <v/>
          </cell>
        </row>
        <row r="10767">
          <cell r="AR10767" t="str">
            <v/>
          </cell>
        </row>
        <row r="10768">
          <cell r="AR10768" t="str">
            <v/>
          </cell>
        </row>
        <row r="10769">
          <cell r="AR10769" t="str">
            <v/>
          </cell>
        </row>
        <row r="10770">
          <cell r="AR10770" t="str">
            <v/>
          </cell>
        </row>
        <row r="10771">
          <cell r="AR10771" t="str">
            <v/>
          </cell>
        </row>
        <row r="10772">
          <cell r="AR10772" t="str">
            <v/>
          </cell>
        </row>
        <row r="10773">
          <cell r="AR10773" t="str">
            <v/>
          </cell>
        </row>
        <row r="10774">
          <cell r="AR10774" t="str">
            <v/>
          </cell>
        </row>
        <row r="10775">
          <cell r="AR10775" t="str">
            <v/>
          </cell>
        </row>
        <row r="10776">
          <cell r="AR10776" t="str">
            <v/>
          </cell>
        </row>
        <row r="10777">
          <cell r="AR10777" t="str">
            <v/>
          </cell>
        </row>
        <row r="10778">
          <cell r="AR10778" t="str">
            <v/>
          </cell>
        </row>
        <row r="10779">
          <cell r="AR10779" t="str">
            <v/>
          </cell>
        </row>
        <row r="10780">
          <cell r="AR10780" t="str">
            <v/>
          </cell>
        </row>
        <row r="10781">
          <cell r="AR10781" t="str">
            <v/>
          </cell>
        </row>
        <row r="10782">
          <cell r="AR10782" t="str">
            <v/>
          </cell>
        </row>
        <row r="10783">
          <cell r="AR10783" t="str">
            <v/>
          </cell>
        </row>
        <row r="10784">
          <cell r="AR10784" t="str">
            <v/>
          </cell>
        </row>
        <row r="10785">
          <cell r="AR10785" t="str">
            <v/>
          </cell>
        </row>
        <row r="10786">
          <cell r="AR10786" t="str">
            <v/>
          </cell>
        </row>
        <row r="10787">
          <cell r="AR10787" t="str">
            <v/>
          </cell>
        </row>
        <row r="10788">
          <cell r="AR10788" t="str">
            <v/>
          </cell>
        </row>
        <row r="10789">
          <cell r="AR10789" t="str">
            <v/>
          </cell>
        </row>
        <row r="10790">
          <cell r="AR10790" t="str">
            <v/>
          </cell>
        </row>
        <row r="10791">
          <cell r="AR10791" t="str">
            <v/>
          </cell>
        </row>
        <row r="10792">
          <cell r="AR10792" t="str">
            <v/>
          </cell>
        </row>
        <row r="10793">
          <cell r="AR10793" t="str">
            <v/>
          </cell>
        </row>
        <row r="10794">
          <cell r="AR10794" t="str">
            <v/>
          </cell>
        </row>
        <row r="10795">
          <cell r="AR10795" t="str">
            <v/>
          </cell>
        </row>
        <row r="10796">
          <cell r="AR10796" t="str">
            <v/>
          </cell>
        </row>
        <row r="10797">
          <cell r="AR10797" t="str">
            <v/>
          </cell>
        </row>
        <row r="10798">
          <cell r="AR10798" t="str">
            <v/>
          </cell>
        </row>
        <row r="10799">
          <cell r="AR10799" t="str">
            <v/>
          </cell>
        </row>
        <row r="10800">
          <cell r="AR10800" t="str">
            <v/>
          </cell>
        </row>
        <row r="10801">
          <cell r="AR10801" t="str">
            <v/>
          </cell>
        </row>
        <row r="10802">
          <cell r="AR10802" t="str">
            <v/>
          </cell>
        </row>
        <row r="10803">
          <cell r="AR10803" t="str">
            <v/>
          </cell>
        </row>
        <row r="10804">
          <cell r="AR10804" t="str">
            <v/>
          </cell>
        </row>
        <row r="10805">
          <cell r="AR10805" t="str">
            <v/>
          </cell>
        </row>
        <row r="10806">
          <cell r="AR10806" t="str">
            <v/>
          </cell>
        </row>
        <row r="10807">
          <cell r="AR10807" t="str">
            <v/>
          </cell>
        </row>
        <row r="10808">
          <cell r="AR10808" t="str">
            <v/>
          </cell>
        </row>
        <row r="10809">
          <cell r="AR10809" t="str">
            <v/>
          </cell>
        </row>
        <row r="10810">
          <cell r="AR10810" t="str">
            <v/>
          </cell>
        </row>
        <row r="10811">
          <cell r="AR10811" t="str">
            <v/>
          </cell>
        </row>
        <row r="10812">
          <cell r="AR10812" t="str">
            <v/>
          </cell>
        </row>
        <row r="10813">
          <cell r="AR10813" t="str">
            <v/>
          </cell>
        </row>
        <row r="10814">
          <cell r="AR10814" t="str">
            <v/>
          </cell>
        </row>
        <row r="10815">
          <cell r="AR10815" t="str">
            <v/>
          </cell>
        </row>
        <row r="10816">
          <cell r="AR10816" t="str">
            <v/>
          </cell>
        </row>
        <row r="10817">
          <cell r="AR10817" t="str">
            <v/>
          </cell>
        </row>
        <row r="10818">
          <cell r="AR10818" t="str">
            <v/>
          </cell>
        </row>
        <row r="10819">
          <cell r="AR10819" t="str">
            <v/>
          </cell>
        </row>
        <row r="10820">
          <cell r="AR10820" t="str">
            <v/>
          </cell>
        </row>
        <row r="10821">
          <cell r="AR10821" t="str">
            <v/>
          </cell>
        </row>
        <row r="10822">
          <cell r="AR10822" t="str">
            <v/>
          </cell>
        </row>
        <row r="10823">
          <cell r="AR10823" t="str">
            <v/>
          </cell>
        </row>
        <row r="10824">
          <cell r="AR10824" t="str">
            <v/>
          </cell>
        </row>
        <row r="10825">
          <cell r="AR10825" t="str">
            <v/>
          </cell>
        </row>
        <row r="10826">
          <cell r="AR10826" t="str">
            <v/>
          </cell>
        </row>
        <row r="10827">
          <cell r="AR10827" t="str">
            <v/>
          </cell>
        </row>
        <row r="10828">
          <cell r="AR10828" t="str">
            <v/>
          </cell>
        </row>
        <row r="10829">
          <cell r="AR10829" t="str">
            <v/>
          </cell>
        </row>
        <row r="10830">
          <cell r="AR10830" t="str">
            <v/>
          </cell>
        </row>
        <row r="10831">
          <cell r="AR10831" t="str">
            <v/>
          </cell>
        </row>
        <row r="10832">
          <cell r="AR10832" t="str">
            <v/>
          </cell>
        </row>
        <row r="10833">
          <cell r="AR10833" t="str">
            <v/>
          </cell>
        </row>
        <row r="10834">
          <cell r="AR10834" t="str">
            <v/>
          </cell>
        </row>
        <row r="10835">
          <cell r="AR10835" t="str">
            <v/>
          </cell>
        </row>
        <row r="10836">
          <cell r="AR10836" t="str">
            <v/>
          </cell>
        </row>
        <row r="10837">
          <cell r="AR10837" t="str">
            <v/>
          </cell>
        </row>
        <row r="10838">
          <cell r="AR10838" t="str">
            <v/>
          </cell>
        </row>
        <row r="10839">
          <cell r="AR10839" t="str">
            <v/>
          </cell>
        </row>
        <row r="10840">
          <cell r="AR10840" t="str">
            <v/>
          </cell>
        </row>
        <row r="10841">
          <cell r="AR10841" t="str">
            <v/>
          </cell>
        </row>
        <row r="10842">
          <cell r="AR10842" t="str">
            <v/>
          </cell>
        </row>
        <row r="10843">
          <cell r="AR10843" t="str">
            <v/>
          </cell>
        </row>
        <row r="10844">
          <cell r="AR10844" t="str">
            <v/>
          </cell>
        </row>
        <row r="10845">
          <cell r="AR10845" t="str">
            <v/>
          </cell>
        </row>
        <row r="10846">
          <cell r="AR10846" t="str">
            <v/>
          </cell>
        </row>
        <row r="10847">
          <cell r="AR10847" t="str">
            <v/>
          </cell>
        </row>
        <row r="10848">
          <cell r="AR10848" t="str">
            <v/>
          </cell>
        </row>
        <row r="10849">
          <cell r="AR10849" t="str">
            <v/>
          </cell>
        </row>
        <row r="10850">
          <cell r="AR10850" t="str">
            <v/>
          </cell>
        </row>
        <row r="10851">
          <cell r="AR10851" t="str">
            <v/>
          </cell>
        </row>
        <row r="10852">
          <cell r="AR10852" t="str">
            <v/>
          </cell>
        </row>
        <row r="10853">
          <cell r="AR10853" t="str">
            <v/>
          </cell>
        </row>
        <row r="10854">
          <cell r="AR10854" t="str">
            <v/>
          </cell>
        </row>
        <row r="10855">
          <cell r="AR10855" t="str">
            <v/>
          </cell>
        </row>
        <row r="10856">
          <cell r="AR10856" t="str">
            <v/>
          </cell>
        </row>
        <row r="10857">
          <cell r="AR10857" t="str">
            <v/>
          </cell>
        </row>
        <row r="10858">
          <cell r="AR10858" t="str">
            <v/>
          </cell>
        </row>
        <row r="10859">
          <cell r="AR10859" t="str">
            <v/>
          </cell>
        </row>
        <row r="10860">
          <cell r="AR10860" t="str">
            <v/>
          </cell>
        </row>
        <row r="10861">
          <cell r="AR10861" t="str">
            <v/>
          </cell>
        </row>
        <row r="10862">
          <cell r="AR10862" t="str">
            <v/>
          </cell>
        </row>
        <row r="10863">
          <cell r="AR10863" t="str">
            <v/>
          </cell>
        </row>
        <row r="10864">
          <cell r="AR10864" t="str">
            <v/>
          </cell>
        </row>
        <row r="10865">
          <cell r="AR10865" t="str">
            <v/>
          </cell>
        </row>
        <row r="10866">
          <cell r="AR10866" t="str">
            <v/>
          </cell>
        </row>
        <row r="10867">
          <cell r="AR10867" t="str">
            <v/>
          </cell>
        </row>
        <row r="10868">
          <cell r="AR10868" t="str">
            <v/>
          </cell>
        </row>
        <row r="10869">
          <cell r="AR10869" t="str">
            <v/>
          </cell>
        </row>
        <row r="10870">
          <cell r="AR10870" t="str">
            <v/>
          </cell>
        </row>
        <row r="10871">
          <cell r="AR10871" t="str">
            <v/>
          </cell>
        </row>
        <row r="10872">
          <cell r="AR10872" t="str">
            <v/>
          </cell>
        </row>
        <row r="10873">
          <cell r="AR10873" t="str">
            <v/>
          </cell>
        </row>
        <row r="10874">
          <cell r="AR10874" t="str">
            <v/>
          </cell>
        </row>
        <row r="10875">
          <cell r="AR10875" t="str">
            <v/>
          </cell>
        </row>
        <row r="10876">
          <cell r="AR10876" t="str">
            <v/>
          </cell>
        </row>
        <row r="10877">
          <cell r="AR10877" t="str">
            <v/>
          </cell>
        </row>
        <row r="10878">
          <cell r="AR10878" t="str">
            <v/>
          </cell>
        </row>
        <row r="10879">
          <cell r="AR10879" t="str">
            <v/>
          </cell>
        </row>
        <row r="10880">
          <cell r="AR10880" t="str">
            <v/>
          </cell>
        </row>
        <row r="10881">
          <cell r="AR10881" t="str">
            <v/>
          </cell>
        </row>
        <row r="10882">
          <cell r="AR10882" t="str">
            <v/>
          </cell>
        </row>
        <row r="10883">
          <cell r="AR10883" t="str">
            <v/>
          </cell>
        </row>
        <row r="10884">
          <cell r="AR10884" t="str">
            <v/>
          </cell>
        </row>
        <row r="10885">
          <cell r="AR10885" t="str">
            <v/>
          </cell>
        </row>
        <row r="10886">
          <cell r="AR10886" t="str">
            <v/>
          </cell>
        </row>
        <row r="10887">
          <cell r="AR10887" t="str">
            <v/>
          </cell>
        </row>
        <row r="10888">
          <cell r="AR10888" t="str">
            <v/>
          </cell>
        </row>
        <row r="10889">
          <cell r="AR10889" t="str">
            <v/>
          </cell>
        </row>
        <row r="10890">
          <cell r="AR10890" t="str">
            <v/>
          </cell>
        </row>
        <row r="10891">
          <cell r="AR10891" t="str">
            <v/>
          </cell>
        </row>
        <row r="10892">
          <cell r="AR10892" t="str">
            <v/>
          </cell>
        </row>
        <row r="10893">
          <cell r="AR10893" t="str">
            <v/>
          </cell>
        </row>
        <row r="10894">
          <cell r="AR10894" t="str">
            <v/>
          </cell>
        </row>
        <row r="10895">
          <cell r="AR10895" t="str">
            <v/>
          </cell>
        </row>
        <row r="10896">
          <cell r="AR10896" t="str">
            <v/>
          </cell>
        </row>
        <row r="10897">
          <cell r="AR10897" t="str">
            <v/>
          </cell>
        </row>
        <row r="10898">
          <cell r="AR10898" t="str">
            <v/>
          </cell>
        </row>
        <row r="10899">
          <cell r="AR10899" t="str">
            <v/>
          </cell>
        </row>
        <row r="10900">
          <cell r="AR10900" t="str">
            <v/>
          </cell>
        </row>
        <row r="10901">
          <cell r="AR10901" t="str">
            <v/>
          </cell>
        </row>
        <row r="10902">
          <cell r="AR10902" t="str">
            <v/>
          </cell>
        </row>
        <row r="10903">
          <cell r="AR10903" t="str">
            <v/>
          </cell>
        </row>
        <row r="10904">
          <cell r="AR10904" t="str">
            <v/>
          </cell>
        </row>
        <row r="10905">
          <cell r="AR10905" t="str">
            <v/>
          </cell>
        </row>
        <row r="10906">
          <cell r="AR10906" t="str">
            <v/>
          </cell>
        </row>
        <row r="10907">
          <cell r="AR10907" t="str">
            <v/>
          </cell>
        </row>
        <row r="10908">
          <cell r="AR10908" t="str">
            <v/>
          </cell>
        </row>
        <row r="10909">
          <cell r="AR10909" t="str">
            <v/>
          </cell>
        </row>
        <row r="10910">
          <cell r="AR10910" t="str">
            <v/>
          </cell>
        </row>
        <row r="10911">
          <cell r="AR10911" t="str">
            <v/>
          </cell>
        </row>
        <row r="10912">
          <cell r="AR10912" t="str">
            <v/>
          </cell>
        </row>
        <row r="10913">
          <cell r="AR10913" t="str">
            <v/>
          </cell>
        </row>
        <row r="10914">
          <cell r="AR10914" t="str">
            <v/>
          </cell>
        </row>
        <row r="10915">
          <cell r="AR10915" t="str">
            <v/>
          </cell>
        </row>
        <row r="10916">
          <cell r="AR10916" t="str">
            <v/>
          </cell>
        </row>
        <row r="10917">
          <cell r="AR10917" t="str">
            <v/>
          </cell>
        </row>
        <row r="10918">
          <cell r="AR10918" t="str">
            <v/>
          </cell>
        </row>
        <row r="10919">
          <cell r="AR10919" t="str">
            <v/>
          </cell>
        </row>
        <row r="10920">
          <cell r="AR10920" t="str">
            <v/>
          </cell>
        </row>
        <row r="10921">
          <cell r="AR10921" t="str">
            <v/>
          </cell>
        </row>
        <row r="10922">
          <cell r="AR10922" t="str">
            <v/>
          </cell>
        </row>
        <row r="10923">
          <cell r="AR10923" t="str">
            <v/>
          </cell>
        </row>
        <row r="10924">
          <cell r="AR10924" t="str">
            <v/>
          </cell>
        </row>
        <row r="10925">
          <cell r="AR10925" t="str">
            <v/>
          </cell>
        </row>
        <row r="10926">
          <cell r="AR10926" t="str">
            <v/>
          </cell>
        </row>
        <row r="10927">
          <cell r="AR10927" t="str">
            <v/>
          </cell>
        </row>
        <row r="10928">
          <cell r="AR10928" t="str">
            <v/>
          </cell>
        </row>
        <row r="10929">
          <cell r="AR10929" t="str">
            <v/>
          </cell>
        </row>
        <row r="10930">
          <cell r="AR10930" t="str">
            <v/>
          </cell>
        </row>
        <row r="10931">
          <cell r="AR10931" t="str">
            <v/>
          </cell>
        </row>
        <row r="10932">
          <cell r="AR10932" t="str">
            <v/>
          </cell>
        </row>
        <row r="10933">
          <cell r="AR10933" t="str">
            <v/>
          </cell>
        </row>
        <row r="10934">
          <cell r="AR10934" t="str">
            <v/>
          </cell>
        </row>
        <row r="10935">
          <cell r="AR10935" t="str">
            <v/>
          </cell>
        </row>
        <row r="10936">
          <cell r="AR10936" t="str">
            <v/>
          </cell>
        </row>
        <row r="10937">
          <cell r="AR10937" t="str">
            <v/>
          </cell>
        </row>
        <row r="10938">
          <cell r="AR10938" t="str">
            <v/>
          </cell>
        </row>
        <row r="10939">
          <cell r="AR10939" t="str">
            <v/>
          </cell>
        </row>
        <row r="10940">
          <cell r="AR10940" t="str">
            <v/>
          </cell>
        </row>
        <row r="10941">
          <cell r="AR10941" t="str">
            <v/>
          </cell>
        </row>
        <row r="10942">
          <cell r="AR10942" t="str">
            <v/>
          </cell>
        </row>
        <row r="10943">
          <cell r="AR10943" t="str">
            <v/>
          </cell>
        </row>
        <row r="10944">
          <cell r="AR10944" t="str">
            <v/>
          </cell>
        </row>
        <row r="10945">
          <cell r="AR10945" t="str">
            <v/>
          </cell>
        </row>
        <row r="10946">
          <cell r="AR10946" t="str">
            <v/>
          </cell>
        </row>
        <row r="10947">
          <cell r="AR10947" t="str">
            <v/>
          </cell>
        </row>
        <row r="10948">
          <cell r="AR10948" t="str">
            <v/>
          </cell>
        </row>
        <row r="10949">
          <cell r="AR10949" t="str">
            <v/>
          </cell>
        </row>
        <row r="10950">
          <cell r="AR10950" t="str">
            <v/>
          </cell>
        </row>
        <row r="10951">
          <cell r="AR10951" t="str">
            <v/>
          </cell>
        </row>
        <row r="10952">
          <cell r="AR10952" t="str">
            <v/>
          </cell>
        </row>
        <row r="10953">
          <cell r="AR10953" t="str">
            <v/>
          </cell>
        </row>
        <row r="10954">
          <cell r="AR10954" t="str">
            <v/>
          </cell>
        </row>
        <row r="10955">
          <cell r="AR10955" t="str">
            <v/>
          </cell>
        </row>
        <row r="10956">
          <cell r="AR10956" t="str">
            <v/>
          </cell>
        </row>
        <row r="10957">
          <cell r="AR10957" t="str">
            <v/>
          </cell>
        </row>
        <row r="10958">
          <cell r="AR10958" t="str">
            <v/>
          </cell>
        </row>
        <row r="10959">
          <cell r="AR10959" t="str">
            <v/>
          </cell>
        </row>
        <row r="10960">
          <cell r="AR10960" t="str">
            <v/>
          </cell>
        </row>
        <row r="10961">
          <cell r="AR10961" t="str">
            <v/>
          </cell>
        </row>
        <row r="10962">
          <cell r="AR10962" t="str">
            <v/>
          </cell>
        </row>
        <row r="10963">
          <cell r="AR10963" t="str">
            <v/>
          </cell>
        </row>
        <row r="10964">
          <cell r="AR10964" t="str">
            <v/>
          </cell>
        </row>
        <row r="10965">
          <cell r="AR10965" t="str">
            <v/>
          </cell>
        </row>
        <row r="10966">
          <cell r="AR10966" t="str">
            <v/>
          </cell>
        </row>
        <row r="10967">
          <cell r="AR10967" t="str">
            <v/>
          </cell>
        </row>
        <row r="10968">
          <cell r="AR10968" t="str">
            <v/>
          </cell>
        </row>
        <row r="10969">
          <cell r="AR10969" t="str">
            <v/>
          </cell>
        </row>
        <row r="10970">
          <cell r="AR10970" t="str">
            <v/>
          </cell>
        </row>
        <row r="10971">
          <cell r="AR10971" t="str">
            <v/>
          </cell>
        </row>
        <row r="10972">
          <cell r="AR10972" t="str">
            <v/>
          </cell>
        </row>
        <row r="10973">
          <cell r="AR10973" t="str">
            <v/>
          </cell>
        </row>
        <row r="10974">
          <cell r="AR10974" t="str">
            <v/>
          </cell>
        </row>
        <row r="10975">
          <cell r="AR10975" t="str">
            <v/>
          </cell>
        </row>
        <row r="10976">
          <cell r="AR10976" t="str">
            <v/>
          </cell>
        </row>
        <row r="10977">
          <cell r="AR10977" t="str">
            <v/>
          </cell>
        </row>
        <row r="10978">
          <cell r="AR10978" t="str">
            <v/>
          </cell>
        </row>
        <row r="10979">
          <cell r="AR10979" t="str">
            <v/>
          </cell>
        </row>
        <row r="10980">
          <cell r="AR10980" t="str">
            <v/>
          </cell>
        </row>
        <row r="10981">
          <cell r="AR10981" t="str">
            <v/>
          </cell>
        </row>
        <row r="10982">
          <cell r="AR10982" t="str">
            <v/>
          </cell>
        </row>
        <row r="10983">
          <cell r="AR10983" t="str">
            <v/>
          </cell>
        </row>
        <row r="10984">
          <cell r="AR10984" t="str">
            <v/>
          </cell>
        </row>
        <row r="10985">
          <cell r="AR10985" t="str">
            <v/>
          </cell>
        </row>
        <row r="10986">
          <cell r="AR10986" t="str">
            <v/>
          </cell>
        </row>
        <row r="10987">
          <cell r="AR10987" t="str">
            <v/>
          </cell>
        </row>
        <row r="10988">
          <cell r="AR10988" t="str">
            <v/>
          </cell>
        </row>
        <row r="10989">
          <cell r="AR10989" t="str">
            <v/>
          </cell>
        </row>
        <row r="10990">
          <cell r="AR10990" t="str">
            <v/>
          </cell>
        </row>
        <row r="10991">
          <cell r="AR10991" t="str">
            <v/>
          </cell>
        </row>
        <row r="10992">
          <cell r="AR10992" t="str">
            <v/>
          </cell>
        </row>
        <row r="10993">
          <cell r="AR10993" t="str">
            <v/>
          </cell>
        </row>
        <row r="10994">
          <cell r="AR10994" t="str">
            <v/>
          </cell>
        </row>
        <row r="10995">
          <cell r="AR10995" t="str">
            <v/>
          </cell>
        </row>
        <row r="10996">
          <cell r="AR10996" t="str">
            <v/>
          </cell>
        </row>
        <row r="10997">
          <cell r="AR10997" t="str">
            <v/>
          </cell>
        </row>
        <row r="10998">
          <cell r="AR10998" t="str">
            <v/>
          </cell>
        </row>
        <row r="10999">
          <cell r="AR10999" t="str">
            <v/>
          </cell>
        </row>
        <row r="11000">
          <cell r="AR11000" t="str">
            <v/>
          </cell>
        </row>
        <row r="11001">
          <cell r="AR11001" t="str">
            <v/>
          </cell>
        </row>
        <row r="11002">
          <cell r="AR11002" t="str">
            <v/>
          </cell>
        </row>
        <row r="11003">
          <cell r="AR11003" t="str">
            <v/>
          </cell>
        </row>
        <row r="11004">
          <cell r="AR11004" t="str">
            <v/>
          </cell>
        </row>
        <row r="11005">
          <cell r="AR11005" t="str">
            <v/>
          </cell>
        </row>
        <row r="11006">
          <cell r="AR11006" t="str">
            <v/>
          </cell>
        </row>
        <row r="11007">
          <cell r="AR11007" t="str">
            <v/>
          </cell>
        </row>
        <row r="11008">
          <cell r="AR11008" t="str">
            <v/>
          </cell>
        </row>
        <row r="11009">
          <cell r="AR11009" t="str">
            <v/>
          </cell>
        </row>
        <row r="11010">
          <cell r="AR11010" t="str">
            <v/>
          </cell>
        </row>
        <row r="11011">
          <cell r="AR11011" t="str">
            <v/>
          </cell>
        </row>
        <row r="11012">
          <cell r="AR11012" t="str">
            <v/>
          </cell>
        </row>
        <row r="11013">
          <cell r="AR11013" t="str">
            <v/>
          </cell>
        </row>
        <row r="11014">
          <cell r="AR11014" t="str">
            <v/>
          </cell>
        </row>
        <row r="11015">
          <cell r="AR11015" t="str">
            <v/>
          </cell>
        </row>
        <row r="11016">
          <cell r="AR11016" t="str">
            <v/>
          </cell>
        </row>
        <row r="11017">
          <cell r="AR11017" t="str">
            <v/>
          </cell>
        </row>
        <row r="11018">
          <cell r="AR11018" t="str">
            <v/>
          </cell>
        </row>
        <row r="11019">
          <cell r="AR11019" t="str">
            <v/>
          </cell>
        </row>
        <row r="11020">
          <cell r="AR11020" t="str">
            <v/>
          </cell>
        </row>
        <row r="11021">
          <cell r="AR11021" t="str">
            <v/>
          </cell>
        </row>
        <row r="11022">
          <cell r="AR11022" t="str">
            <v/>
          </cell>
        </row>
        <row r="11023">
          <cell r="AR11023" t="str">
            <v/>
          </cell>
        </row>
        <row r="11024">
          <cell r="AR11024" t="str">
            <v/>
          </cell>
        </row>
        <row r="11025">
          <cell r="AR11025" t="str">
            <v/>
          </cell>
        </row>
        <row r="11026">
          <cell r="AR11026" t="str">
            <v/>
          </cell>
        </row>
        <row r="11027">
          <cell r="AR11027" t="str">
            <v/>
          </cell>
        </row>
        <row r="11028">
          <cell r="AR11028" t="str">
            <v/>
          </cell>
        </row>
        <row r="11029">
          <cell r="AR11029" t="str">
            <v/>
          </cell>
        </row>
        <row r="11030">
          <cell r="AR11030" t="str">
            <v/>
          </cell>
        </row>
        <row r="11031">
          <cell r="AR11031" t="str">
            <v/>
          </cell>
        </row>
        <row r="11032">
          <cell r="AR11032" t="str">
            <v/>
          </cell>
        </row>
        <row r="11033">
          <cell r="AR11033" t="str">
            <v/>
          </cell>
        </row>
        <row r="11034">
          <cell r="AR11034" t="str">
            <v/>
          </cell>
        </row>
        <row r="11035">
          <cell r="AR11035" t="str">
            <v/>
          </cell>
        </row>
        <row r="11036">
          <cell r="AR11036" t="str">
            <v/>
          </cell>
        </row>
        <row r="11037">
          <cell r="AR11037" t="str">
            <v/>
          </cell>
        </row>
        <row r="11038">
          <cell r="AR11038" t="str">
            <v/>
          </cell>
        </row>
        <row r="11039">
          <cell r="AR11039" t="str">
            <v/>
          </cell>
        </row>
        <row r="11040">
          <cell r="AR11040" t="str">
            <v/>
          </cell>
        </row>
        <row r="11041">
          <cell r="AR11041" t="str">
            <v/>
          </cell>
        </row>
        <row r="11042">
          <cell r="AR11042" t="str">
            <v/>
          </cell>
        </row>
        <row r="11043">
          <cell r="AR11043" t="str">
            <v/>
          </cell>
        </row>
        <row r="11044">
          <cell r="AR11044" t="str">
            <v/>
          </cell>
        </row>
        <row r="11045">
          <cell r="AR11045" t="str">
            <v/>
          </cell>
        </row>
        <row r="11046">
          <cell r="AR11046" t="str">
            <v/>
          </cell>
        </row>
        <row r="11047">
          <cell r="AR11047" t="str">
            <v/>
          </cell>
        </row>
        <row r="11048">
          <cell r="AR11048" t="str">
            <v/>
          </cell>
        </row>
        <row r="11049">
          <cell r="AR11049" t="str">
            <v/>
          </cell>
        </row>
        <row r="11050">
          <cell r="AR11050" t="str">
            <v/>
          </cell>
        </row>
        <row r="11051">
          <cell r="AR11051" t="str">
            <v/>
          </cell>
        </row>
        <row r="11052">
          <cell r="AR11052" t="str">
            <v/>
          </cell>
        </row>
        <row r="11053">
          <cell r="AR11053" t="str">
            <v/>
          </cell>
        </row>
        <row r="11054">
          <cell r="AR11054" t="str">
            <v/>
          </cell>
        </row>
        <row r="11055">
          <cell r="AR11055" t="str">
            <v/>
          </cell>
        </row>
        <row r="11056">
          <cell r="AR11056" t="str">
            <v/>
          </cell>
        </row>
        <row r="11057">
          <cell r="AR11057" t="str">
            <v/>
          </cell>
        </row>
        <row r="11058">
          <cell r="AR11058" t="str">
            <v/>
          </cell>
        </row>
        <row r="11059">
          <cell r="AR11059" t="str">
            <v/>
          </cell>
        </row>
        <row r="11060">
          <cell r="AR11060" t="str">
            <v/>
          </cell>
        </row>
        <row r="11061">
          <cell r="AR11061" t="str">
            <v/>
          </cell>
        </row>
        <row r="11062">
          <cell r="AR11062" t="str">
            <v/>
          </cell>
        </row>
        <row r="11063">
          <cell r="AR11063" t="str">
            <v/>
          </cell>
        </row>
        <row r="11064">
          <cell r="AR11064" t="str">
            <v/>
          </cell>
        </row>
        <row r="11065">
          <cell r="AR11065" t="str">
            <v/>
          </cell>
        </row>
        <row r="11066">
          <cell r="AR11066" t="str">
            <v/>
          </cell>
        </row>
        <row r="11067">
          <cell r="AR11067" t="str">
            <v/>
          </cell>
        </row>
        <row r="11068">
          <cell r="AR11068" t="str">
            <v/>
          </cell>
        </row>
        <row r="11069">
          <cell r="AR11069" t="str">
            <v/>
          </cell>
        </row>
        <row r="11070">
          <cell r="AR11070" t="str">
            <v/>
          </cell>
        </row>
        <row r="11071">
          <cell r="AR11071" t="str">
            <v/>
          </cell>
        </row>
        <row r="11072">
          <cell r="AR11072" t="str">
            <v/>
          </cell>
        </row>
        <row r="11073">
          <cell r="AR11073" t="str">
            <v/>
          </cell>
        </row>
        <row r="11074">
          <cell r="AR11074" t="str">
            <v/>
          </cell>
        </row>
        <row r="11075">
          <cell r="AR11075" t="str">
            <v/>
          </cell>
        </row>
        <row r="11076">
          <cell r="AR11076" t="str">
            <v/>
          </cell>
        </row>
        <row r="11077">
          <cell r="AR11077" t="str">
            <v/>
          </cell>
        </row>
        <row r="11078">
          <cell r="AR11078" t="str">
            <v/>
          </cell>
        </row>
        <row r="11079">
          <cell r="AR11079" t="str">
            <v/>
          </cell>
        </row>
        <row r="11080">
          <cell r="AR11080" t="str">
            <v/>
          </cell>
        </row>
        <row r="11081">
          <cell r="AR11081" t="str">
            <v/>
          </cell>
        </row>
        <row r="11082">
          <cell r="AR11082" t="str">
            <v/>
          </cell>
        </row>
        <row r="11083">
          <cell r="AR11083" t="str">
            <v/>
          </cell>
        </row>
        <row r="11084">
          <cell r="AR11084" t="str">
            <v/>
          </cell>
        </row>
        <row r="11085">
          <cell r="AR11085" t="str">
            <v/>
          </cell>
        </row>
        <row r="11086">
          <cell r="AR11086" t="str">
            <v/>
          </cell>
        </row>
        <row r="11087">
          <cell r="AR11087" t="str">
            <v/>
          </cell>
        </row>
        <row r="11088">
          <cell r="AR11088" t="str">
            <v/>
          </cell>
        </row>
        <row r="11089">
          <cell r="AR11089" t="str">
            <v/>
          </cell>
        </row>
        <row r="11090">
          <cell r="AR11090" t="str">
            <v/>
          </cell>
        </row>
        <row r="11091">
          <cell r="AR11091" t="str">
            <v/>
          </cell>
        </row>
        <row r="11092">
          <cell r="AR11092" t="str">
            <v/>
          </cell>
        </row>
        <row r="11093">
          <cell r="AR11093" t="str">
            <v/>
          </cell>
        </row>
        <row r="11094">
          <cell r="AR11094" t="str">
            <v/>
          </cell>
        </row>
        <row r="11095">
          <cell r="AR11095" t="str">
            <v/>
          </cell>
        </row>
        <row r="11096">
          <cell r="AR11096" t="str">
            <v/>
          </cell>
        </row>
        <row r="11097">
          <cell r="AR11097" t="str">
            <v/>
          </cell>
        </row>
        <row r="11098">
          <cell r="AR11098" t="str">
            <v/>
          </cell>
        </row>
        <row r="11099">
          <cell r="AR11099" t="str">
            <v/>
          </cell>
        </row>
        <row r="11100">
          <cell r="AR11100" t="str">
            <v/>
          </cell>
        </row>
        <row r="11101">
          <cell r="AR11101" t="str">
            <v/>
          </cell>
        </row>
        <row r="11102">
          <cell r="AR11102" t="str">
            <v/>
          </cell>
        </row>
        <row r="11103">
          <cell r="AR11103" t="str">
            <v/>
          </cell>
        </row>
        <row r="11104">
          <cell r="AR11104" t="str">
            <v/>
          </cell>
        </row>
        <row r="11105">
          <cell r="AR11105" t="str">
            <v/>
          </cell>
        </row>
        <row r="11106">
          <cell r="AR11106" t="str">
            <v/>
          </cell>
        </row>
        <row r="11107">
          <cell r="AR11107" t="str">
            <v/>
          </cell>
        </row>
        <row r="11108">
          <cell r="AR11108" t="str">
            <v/>
          </cell>
        </row>
        <row r="11109">
          <cell r="AR11109" t="str">
            <v/>
          </cell>
        </row>
        <row r="11110">
          <cell r="AR11110" t="str">
            <v/>
          </cell>
        </row>
        <row r="11111">
          <cell r="AR11111" t="str">
            <v/>
          </cell>
        </row>
        <row r="11112">
          <cell r="AR11112" t="str">
            <v/>
          </cell>
        </row>
        <row r="11113">
          <cell r="AR11113" t="str">
            <v/>
          </cell>
        </row>
        <row r="11114">
          <cell r="AR11114" t="str">
            <v/>
          </cell>
        </row>
        <row r="11115">
          <cell r="AR11115" t="str">
            <v/>
          </cell>
        </row>
        <row r="11116">
          <cell r="AR11116" t="str">
            <v/>
          </cell>
        </row>
        <row r="11117">
          <cell r="AR11117" t="str">
            <v/>
          </cell>
        </row>
        <row r="11118">
          <cell r="AR11118" t="str">
            <v/>
          </cell>
        </row>
        <row r="11119">
          <cell r="AR11119" t="str">
            <v/>
          </cell>
        </row>
        <row r="11120">
          <cell r="AR11120" t="str">
            <v/>
          </cell>
        </row>
        <row r="11121">
          <cell r="AR11121" t="str">
            <v/>
          </cell>
        </row>
        <row r="11122">
          <cell r="AR11122" t="str">
            <v/>
          </cell>
        </row>
        <row r="11123">
          <cell r="AR11123" t="str">
            <v/>
          </cell>
        </row>
        <row r="11124">
          <cell r="AR11124" t="str">
            <v/>
          </cell>
        </row>
        <row r="11125">
          <cell r="AR11125" t="str">
            <v/>
          </cell>
        </row>
        <row r="11126">
          <cell r="AR11126" t="str">
            <v/>
          </cell>
        </row>
        <row r="11127">
          <cell r="AR11127" t="str">
            <v/>
          </cell>
        </row>
        <row r="11128">
          <cell r="AR11128" t="str">
            <v/>
          </cell>
        </row>
        <row r="11129">
          <cell r="AR11129" t="str">
            <v/>
          </cell>
        </row>
        <row r="11130">
          <cell r="AR11130" t="str">
            <v/>
          </cell>
        </row>
        <row r="11131">
          <cell r="AR11131" t="str">
            <v/>
          </cell>
        </row>
        <row r="11132">
          <cell r="AR11132" t="str">
            <v/>
          </cell>
        </row>
        <row r="11133">
          <cell r="AR11133" t="str">
            <v/>
          </cell>
        </row>
        <row r="11134">
          <cell r="AR11134" t="str">
            <v/>
          </cell>
        </row>
        <row r="11135">
          <cell r="AR11135" t="str">
            <v/>
          </cell>
        </row>
        <row r="11136">
          <cell r="AR11136" t="str">
            <v/>
          </cell>
        </row>
        <row r="11137">
          <cell r="AR11137" t="str">
            <v/>
          </cell>
        </row>
        <row r="11138">
          <cell r="AR11138" t="str">
            <v/>
          </cell>
        </row>
        <row r="11139">
          <cell r="AR11139" t="str">
            <v/>
          </cell>
        </row>
        <row r="11140">
          <cell r="AR11140" t="str">
            <v/>
          </cell>
        </row>
        <row r="11141">
          <cell r="AR11141" t="str">
            <v/>
          </cell>
        </row>
        <row r="11142">
          <cell r="AR11142" t="str">
            <v/>
          </cell>
        </row>
        <row r="11143">
          <cell r="AR11143" t="str">
            <v/>
          </cell>
        </row>
        <row r="11144">
          <cell r="AR11144" t="str">
            <v/>
          </cell>
        </row>
        <row r="11145">
          <cell r="AR11145" t="str">
            <v/>
          </cell>
        </row>
        <row r="11146">
          <cell r="AR11146" t="str">
            <v/>
          </cell>
        </row>
        <row r="11147">
          <cell r="AR11147" t="str">
            <v/>
          </cell>
        </row>
        <row r="11148">
          <cell r="AR11148" t="str">
            <v/>
          </cell>
        </row>
        <row r="11149">
          <cell r="AR11149" t="str">
            <v/>
          </cell>
        </row>
        <row r="11150">
          <cell r="AR11150" t="str">
            <v/>
          </cell>
        </row>
        <row r="11151">
          <cell r="AR11151" t="str">
            <v/>
          </cell>
        </row>
        <row r="11152">
          <cell r="AR11152" t="str">
            <v/>
          </cell>
        </row>
        <row r="11153">
          <cell r="AR11153" t="str">
            <v/>
          </cell>
        </row>
        <row r="11154">
          <cell r="AR11154" t="str">
            <v/>
          </cell>
        </row>
        <row r="11155">
          <cell r="AR11155" t="str">
            <v/>
          </cell>
        </row>
        <row r="11156">
          <cell r="AR11156" t="str">
            <v/>
          </cell>
        </row>
        <row r="11157">
          <cell r="AR11157" t="str">
            <v/>
          </cell>
        </row>
        <row r="11158">
          <cell r="AR11158" t="str">
            <v/>
          </cell>
        </row>
        <row r="11159">
          <cell r="AR11159" t="str">
            <v/>
          </cell>
        </row>
        <row r="11160">
          <cell r="AR11160" t="str">
            <v/>
          </cell>
        </row>
        <row r="11161">
          <cell r="AR11161" t="str">
            <v/>
          </cell>
        </row>
        <row r="11162">
          <cell r="AR11162" t="str">
            <v/>
          </cell>
        </row>
        <row r="11163">
          <cell r="AR11163" t="str">
            <v/>
          </cell>
        </row>
        <row r="11164">
          <cell r="AR11164" t="str">
            <v/>
          </cell>
        </row>
        <row r="11165">
          <cell r="AR11165" t="str">
            <v/>
          </cell>
        </row>
        <row r="11166">
          <cell r="AR11166" t="str">
            <v/>
          </cell>
        </row>
        <row r="11167">
          <cell r="AR11167" t="str">
            <v/>
          </cell>
        </row>
        <row r="11168">
          <cell r="AR11168" t="str">
            <v/>
          </cell>
        </row>
        <row r="11169">
          <cell r="AR11169" t="str">
            <v/>
          </cell>
        </row>
        <row r="11170">
          <cell r="AR11170" t="str">
            <v/>
          </cell>
        </row>
        <row r="11171">
          <cell r="AR11171" t="str">
            <v/>
          </cell>
        </row>
        <row r="11172">
          <cell r="AR11172" t="str">
            <v/>
          </cell>
        </row>
        <row r="11173">
          <cell r="AR11173" t="str">
            <v/>
          </cell>
        </row>
        <row r="11174">
          <cell r="AR11174" t="str">
            <v/>
          </cell>
        </row>
        <row r="11175">
          <cell r="AR11175" t="str">
            <v/>
          </cell>
        </row>
        <row r="11176">
          <cell r="AR11176" t="str">
            <v/>
          </cell>
        </row>
        <row r="11177">
          <cell r="AR11177" t="str">
            <v/>
          </cell>
        </row>
        <row r="11178">
          <cell r="AR11178" t="str">
            <v/>
          </cell>
        </row>
        <row r="11179">
          <cell r="AR11179" t="str">
            <v/>
          </cell>
        </row>
        <row r="11180">
          <cell r="AR11180" t="str">
            <v/>
          </cell>
        </row>
        <row r="11181">
          <cell r="AR11181" t="str">
            <v/>
          </cell>
        </row>
        <row r="11182">
          <cell r="AR11182" t="str">
            <v/>
          </cell>
        </row>
        <row r="11183">
          <cell r="AR11183" t="str">
            <v/>
          </cell>
        </row>
        <row r="11184">
          <cell r="AR11184" t="str">
            <v/>
          </cell>
        </row>
        <row r="11185">
          <cell r="AR11185" t="str">
            <v/>
          </cell>
        </row>
        <row r="11186">
          <cell r="AR11186" t="str">
            <v/>
          </cell>
        </row>
        <row r="11187">
          <cell r="AR11187" t="str">
            <v/>
          </cell>
        </row>
        <row r="11188">
          <cell r="AR11188" t="str">
            <v/>
          </cell>
        </row>
        <row r="11189">
          <cell r="AR11189" t="str">
            <v/>
          </cell>
        </row>
        <row r="11190">
          <cell r="AR11190" t="str">
            <v/>
          </cell>
        </row>
        <row r="11191">
          <cell r="AR11191" t="str">
            <v/>
          </cell>
        </row>
        <row r="11192">
          <cell r="AR11192" t="str">
            <v/>
          </cell>
        </row>
        <row r="11193">
          <cell r="AR11193" t="str">
            <v/>
          </cell>
        </row>
        <row r="11194">
          <cell r="AR11194" t="str">
            <v/>
          </cell>
        </row>
        <row r="11195">
          <cell r="AR11195" t="str">
            <v/>
          </cell>
        </row>
        <row r="11196">
          <cell r="AR11196" t="str">
            <v/>
          </cell>
        </row>
        <row r="11197">
          <cell r="AR11197" t="str">
            <v/>
          </cell>
        </row>
        <row r="11198">
          <cell r="AR11198" t="str">
            <v/>
          </cell>
        </row>
        <row r="11199">
          <cell r="AR11199" t="str">
            <v/>
          </cell>
        </row>
        <row r="11200">
          <cell r="AR11200" t="str">
            <v/>
          </cell>
        </row>
        <row r="11201">
          <cell r="AR11201" t="str">
            <v/>
          </cell>
        </row>
        <row r="11202">
          <cell r="AR11202" t="str">
            <v/>
          </cell>
        </row>
        <row r="11203">
          <cell r="AR11203" t="str">
            <v/>
          </cell>
        </row>
        <row r="11204">
          <cell r="AR11204" t="str">
            <v/>
          </cell>
        </row>
        <row r="11205">
          <cell r="AR11205" t="str">
            <v/>
          </cell>
        </row>
        <row r="11206">
          <cell r="AR11206" t="str">
            <v/>
          </cell>
        </row>
        <row r="11207">
          <cell r="AR11207" t="str">
            <v/>
          </cell>
        </row>
        <row r="11208">
          <cell r="AR11208" t="str">
            <v/>
          </cell>
        </row>
        <row r="11209">
          <cell r="AR11209" t="str">
            <v/>
          </cell>
        </row>
        <row r="11210">
          <cell r="AR11210" t="str">
            <v/>
          </cell>
        </row>
        <row r="11211">
          <cell r="AR11211" t="str">
            <v/>
          </cell>
        </row>
        <row r="11212">
          <cell r="AR11212" t="str">
            <v/>
          </cell>
        </row>
        <row r="11213">
          <cell r="AR11213" t="str">
            <v/>
          </cell>
        </row>
        <row r="11214">
          <cell r="AR11214" t="str">
            <v/>
          </cell>
        </row>
        <row r="11215">
          <cell r="AR11215" t="str">
            <v/>
          </cell>
        </row>
        <row r="11216">
          <cell r="AR11216" t="str">
            <v/>
          </cell>
        </row>
        <row r="11217">
          <cell r="AR11217" t="str">
            <v/>
          </cell>
        </row>
        <row r="11218">
          <cell r="AR11218" t="str">
            <v/>
          </cell>
        </row>
        <row r="11219">
          <cell r="AR11219" t="str">
            <v/>
          </cell>
        </row>
        <row r="11220">
          <cell r="AR11220" t="str">
            <v/>
          </cell>
        </row>
        <row r="11221">
          <cell r="AR11221" t="str">
            <v/>
          </cell>
        </row>
        <row r="11222">
          <cell r="AR11222" t="str">
            <v/>
          </cell>
        </row>
        <row r="11223">
          <cell r="AR11223" t="str">
            <v/>
          </cell>
        </row>
        <row r="11224">
          <cell r="AR11224" t="str">
            <v/>
          </cell>
        </row>
        <row r="11225">
          <cell r="AR11225" t="str">
            <v/>
          </cell>
        </row>
        <row r="11226">
          <cell r="AR11226" t="str">
            <v/>
          </cell>
        </row>
        <row r="11227">
          <cell r="AR11227" t="str">
            <v/>
          </cell>
        </row>
        <row r="11228">
          <cell r="AR11228" t="str">
            <v/>
          </cell>
        </row>
        <row r="11229">
          <cell r="AR11229" t="str">
            <v/>
          </cell>
        </row>
        <row r="11230">
          <cell r="AR11230" t="str">
            <v/>
          </cell>
        </row>
        <row r="11231">
          <cell r="AR11231" t="str">
            <v/>
          </cell>
        </row>
        <row r="11232">
          <cell r="AR11232" t="str">
            <v/>
          </cell>
        </row>
        <row r="11233">
          <cell r="AR11233" t="str">
            <v/>
          </cell>
        </row>
        <row r="11234">
          <cell r="AR11234" t="str">
            <v/>
          </cell>
        </row>
        <row r="11235">
          <cell r="AR11235" t="str">
            <v/>
          </cell>
        </row>
        <row r="11236">
          <cell r="AR11236" t="str">
            <v/>
          </cell>
        </row>
        <row r="11237">
          <cell r="AR11237" t="str">
            <v/>
          </cell>
        </row>
        <row r="11238">
          <cell r="AR11238" t="str">
            <v/>
          </cell>
        </row>
        <row r="11239">
          <cell r="AR11239" t="str">
            <v/>
          </cell>
        </row>
        <row r="11240">
          <cell r="AR11240" t="str">
            <v/>
          </cell>
        </row>
        <row r="11241">
          <cell r="AR11241" t="str">
            <v/>
          </cell>
        </row>
        <row r="11242">
          <cell r="AR11242" t="str">
            <v/>
          </cell>
        </row>
        <row r="11243">
          <cell r="AR11243" t="str">
            <v/>
          </cell>
        </row>
        <row r="11244">
          <cell r="AR11244" t="str">
            <v/>
          </cell>
        </row>
        <row r="11245">
          <cell r="AR11245" t="str">
            <v/>
          </cell>
        </row>
        <row r="11246">
          <cell r="AR11246" t="str">
            <v/>
          </cell>
        </row>
        <row r="11247">
          <cell r="AR11247" t="str">
            <v/>
          </cell>
        </row>
        <row r="11248">
          <cell r="AR11248" t="str">
            <v/>
          </cell>
        </row>
        <row r="11249">
          <cell r="AR11249" t="str">
            <v/>
          </cell>
        </row>
        <row r="11250">
          <cell r="AR11250" t="str">
            <v/>
          </cell>
        </row>
        <row r="11251">
          <cell r="AR11251" t="str">
            <v/>
          </cell>
        </row>
        <row r="11252">
          <cell r="AR11252" t="str">
            <v/>
          </cell>
        </row>
        <row r="11253">
          <cell r="AR11253" t="str">
            <v/>
          </cell>
        </row>
        <row r="11254">
          <cell r="AR11254" t="str">
            <v/>
          </cell>
        </row>
        <row r="11255">
          <cell r="AR11255" t="str">
            <v/>
          </cell>
        </row>
        <row r="11256">
          <cell r="AR11256" t="str">
            <v/>
          </cell>
        </row>
        <row r="11257">
          <cell r="AR11257" t="str">
            <v/>
          </cell>
        </row>
        <row r="11258">
          <cell r="AR11258" t="str">
            <v/>
          </cell>
        </row>
        <row r="11259">
          <cell r="AR11259" t="str">
            <v/>
          </cell>
        </row>
        <row r="11260">
          <cell r="AR11260" t="str">
            <v/>
          </cell>
        </row>
        <row r="11261">
          <cell r="AR11261" t="str">
            <v/>
          </cell>
        </row>
        <row r="11262">
          <cell r="AR11262" t="str">
            <v/>
          </cell>
        </row>
        <row r="11263">
          <cell r="AR11263" t="str">
            <v/>
          </cell>
        </row>
        <row r="11264">
          <cell r="AR11264" t="str">
            <v/>
          </cell>
        </row>
        <row r="11265">
          <cell r="AR11265" t="str">
            <v/>
          </cell>
        </row>
        <row r="11266">
          <cell r="AR11266" t="str">
            <v/>
          </cell>
        </row>
        <row r="11267">
          <cell r="AR11267" t="str">
            <v/>
          </cell>
        </row>
        <row r="11268">
          <cell r="AR11268" t="str">
            <v/>
          </cell>
        </row>
        <row r="11269">
          <cell r="AR11269" t="str">
            <v/>
          </cell>
        </row>
        <row r="11270">
          <cell r="AR11270" t="str">
            <v/>
          </cell>
        </row>
        <row r="11271">
          <cell r="AR11271" t="str">
            <v/>
          </cell>
        </row>
        <row r="11272">
          <cell r="AR11272" t="str">
            <v/>
          </cell>
        </row>
        <row r="11273">
          <cell r="AR11273" t="str">
            <v/>
          </cell>
        </row>
        <row r="11274">
          <cell r="AR11274" t="str">
            <v/>
          </cell>
        </row>
        <row r="11275">
          <cell r="AR11275" t="str">
            <v/>
          </cell>
        </row>
        <row r="11276">
          <cell r="AR11276" t="str">
            <v/>
          </cell>
        </row>
        <row r="11277">
          <cell r="AR11277" t="str">
            <v/>
          </cell>
        </row>
        <row r="11278">
          <cell r="AR11278" t="str">
            <v/>
          </cell>
        </row>
        <row r="11279">
          <cell r="AR11279" t="str">
            <v/>
          </cell>
        </row>
        <row r="11280">
          <cell r="AR11280" t="str">
            <v/>
          </cell>
        </row>
        <row r="11281">
          <cell r="AR11281" t="str">
            <v/>
          </cell>
        </row>
        <row r="11282">
          <cell r="AR11282" t="str">
            <v/>
          </cell>
        </row>
        <row r="11283">
          <cell r="AR11283" t="str">
            <v/>
          </cell>
        </row>
        <row r="11284">
          <cell r="AR11284" t="str">
            <v/>
          </cell>
        </row>
        <row r="11285">
          <cell r="AR11285" t="str">
            <v/>
          </cell>
        </row>
        <row r="11286">
          <cell r="AR11286" t="str">
            <v/>
          </cell>
        </row>
        <row r="11287">
          <cell r="AR11287" t="str">
            <v/>
          </cell>
        </row>
        <row r="11288">
          <cell r="AR11288" t="str">
            <v/>
          </cell>
        </row>
        <row r="11289">
          <cell r="AR11289" t="str">
            <v/>
          </cell>
        </row>
        <row r="11290">
          <cell r="AR11290" t="str">
            <v/>
          </cell>
        </row>
        <row r="11291">
          <cell r="AR11291" t="str">
            <v/>
          </cell>
        </row>
        <row r="11292">
          <cell r="AR11292" t="str">
            <v/>
          </cell>
        </row>
        <row r="11293">
          <cell r="AR11293" t="str">
            <v/>
          </cell>
        </row>
        <row r="11294">
          <cell r="AR11294" t="str">
            <v/>
          </cell>
        </row>
        <row r="11295">
          <cell r="AR11295" t="str">
            <v/>
          </cell>
        </row>
        <row r="11296">
          <cell r="AR11296" t="str">
            <v/>
          </cell>
        </row>
        <row r="11297">
          <cell r="AR11297" t="str">
            <v/>
          </cell>
        </row>
        <row r="11298">
          <cell r="AR11298" t="str">
            <v/>
          </cell>
        </row>
        <row r="11299">
          <cell r="AR11299" t="str">
            <v/>
          </cell>
        </row>
        <row r="11300">
          <cell r="AR11300" t="str">
            <v/>
          </cell>
        </row>
        <row r="11301">
          <cell r="AR11301" t="str">
            <v/>
          </cell>
        </row>
        <row r="11302">
          <cell r="AR11302" t="str">
            <v/>
          </cell>
        </row>
        <row r="11303">
          <cell r="AR11303" t="str">
            <v/>
          </cell>
        </row>
        <row r="11304">
          <cell r="AR11304" t="str">
            <v/>
          </cell>
        </row>
        <row r="11305">
          <cell r="AR11305" t="str">
            <v/>
          </cell>
        </row>
        <row r="11306">
          <cell r="AR11306" t="str">
            <v/>
          </cell>
        </row>
        <row r="11307">
          <cell r="AR11307" t="str">
            <v/>
          </cell>
        </row>
        <row r="11308">
          <cell r="AR11308" t="str">
            <v/>
          </cell>
        </row>
        <row r="11309">
          <cell r="AR11309" t="str">
            <v/>
          </cell>
        </row>
        <row r="11310">
          <cell r="AR11310" t="str">
            <v/>
          </cell>
        </row>
        <row r="11311">
          <cell r="AR11311" t="str">
            <v/>
          </cell>
        </row>
        <row r="11312">
          <cell r="AR11312" t="str">
            <v/>
          </cell>
        </row>
        <row r="11313">
          <cell r="AR11313" t="str">
            <v/>
          </cell>
        </row>
        <row r="11314">
          <cell r="AR11314" t="str">
            <v/>
          </cell>
        </row>
        <row r="11315">
          <cell r="AR11315" t="str">
            <v/>
          </cell>
        </row>
        <row r="11316">
          <cell r="AR11316" t="str">
            <v/>
          </cell>
        </row>
        <row r="11317">
          <cell r="AR11317" t="str">
            <v/>
          </cell>
        </row>
        <row r="11318">
          <cell r="AR11318" t="str">
            <v/>
          </cell>
        </row>
        <row r="11319">
          <cell r="AR11319" t="str">
            <v/>
          </cell>
        </row>
        <row r="11320">
          <cell r="AR11320" t="str">
            <v/>
          </cell>
        </row>
        <row r="11321">
          <cell r="AR11321" t="str">
            <v/>
          </cell>
        </row>
        <row r="11322">
          <cell r="AR11322" t="str">
            <v/>
          </cell>
        </row>
        <row r="11323">
          <cell r="AR11323" t="str">
            <v/>
          </cell>
        </row>
        <row r="11324">
          <cell r="AR11324" t="str">
            <v/>
          </cell>
        </row>
        <row r="11325">
          <cell r="AR11325" t="str">
            <v/>
          </cell>
        </row>
        <row r="11326">
          <cell r="AR11326" t="str">
            <v/>
          </cell>
        </row>
        <row r="11327">
          <cell r="AR11327" t="str">
            <v/>
          </cell>
        </row>
        <row r="11328">
          <cell r="AR11328" t="str">
            <v/>
          </cell>
        </row>
        <row r="11329">
          <cell r="AR11329" t="str">
            <v/>
          </cell>
        </row>
        <row r="11330">
          <cell r="AR11330" t="str">
            <v/>
          </cell>
        </row>
        <row r="11331">
          <cell r="AR11331" t="str">
            <v/>
          </cell>
        </row>
        <row r="11332">
          <cell r="AR11332" t="str">
            <v/>
          </cell>
        </row>
        <row r="11333">
          <cell r="AR11333" t="str">
            <v/>
          </cell>
        </row>
        <row r="11334">
          <cell r="AR11334" t="str">
            <v/>
          </cell>
        </row>
        <row r="11335">
          <cell r="AR11335" t="str">
            <v/>
          </cell>
        </row>
        <row r="11336">
          <cell r="AR11336" t="str">
            <v/>
          </cell>
        </row>
        <row r="11337">
          <cell r="AR11337" t="str">
            <v/>
          </cell>
        </row>
        <row r="11338">
          <cell r="AR11338" t="str">
            <v/>
          </cell>
        </row>
        <row r="11339">
          <cell r="AR11339" t="str">
            <v/>
          </cell>
        </row>
        <row r="11340">
          <cell r="AR11340" t="str">
            <v/>
          </cell>
        </row>
        <row r="11341">
          <cell r="AR11341" t="str">
            <v/>
          </cell>
        </row>
        <row r="11342">
          <cell r="AR11342" t="str">
            <v/>
          </cell>
        </row>
        <row r="11343">
          <cell r="AR11343" t="str">
            <v/>
          </cell>
        </row>
        <row r="11344">
          <cell r="AR11344" t="str">
            <v/>
          </cell>
        </row>
        <row r="11345">
          <cell r="AR11345" t="str">
            <v/>
          </cell>
        </row>
        <row r="11346">
          <cell r="AR11346" t="str">
            <v/>
          </cell>
        </row>
        <row r="11347">
          <cell r="AR11347" t="str">
            <v/>
          </cell>
        </row>
        <row r="11348">
          <cell r="AR11348" t="str">
            <v/>
          </cell>
        </row>
        <row r="11349">
          <cell r="AR11349" t="str">
            <v/>
          </cell>
        </row>
        <row r="11350">
          <cell r="AR11350" t="str">
            <v/>
          </cell>
        </row>
        <row r="11351">
          <cell r="AR11351" t="str">
            <v/>
          </cell>
        </row>
        <row r="11352">
          <cell r="AR11352" t="str">
            <v/>
          </cell>
        </row>
        <row r="11353">
          <cell r="AR11353" t="str">
            <v/>
          </cell>
        </row>
        <row r="11354">
          <cell r="AR11354" t="str">
            <v/>
          </cell>
        </row>
        <row r="11355">
          <cell r="AR11355" t="str">
            <v/>
          </cell>
        </row>
        <row r="11356">
          <cell r="AR11356" t="str">
            <v/>
          </cell>
        </row>
        <row r="11357">
          <cell r="AR11357" t="str">
            <v/>
          </cell>
        </row>
        <row r="11358">
          <cell r="AR11358" t="str">
            <v/>
          </cell>
        </row>
        <row r="11359">
          <cell r="AR11359" t="str">
            <v/>
          </cell>
        </row>
        <row r="11360">
          <cell r="AR11360" t="str">
            <v/>
          </cell>
        </row>
        <row r="11361">
          <cell r="AR11361" t="str">
            <v/>
          </cell>
        </row>
        <row r="11362">
          <cell r="AR11362" t="str">
            <v/>
          </cell>
        </row>
        <row r="11363">
          <cell r="AR11363" t="str">
            <v/>
          </cell>
        </row>
        <row r="11364">
          <cell r="AR11364" t="str">
            <v/>
          </cell>
        </row>
        <row r="11365">
          <cell r="AR11365" t="str">
            <v/>
          </cell>
        </row>
        <row r="11366">
          <cell r="AR11366" t="str">
            <v/>
          </cell>
        </row>
        <row r="11367">
          <cell r="AR11367" t="str">
            <v/>
          </cell>
        </row>
        <row r="11368">
          <cell r="AR11368" t="str">
            <v/>
          </cell>
        </row>
        <row r="11369">
          <cell r="AR11369" t="str">
            <v/>
          </cell>
        </row>
        <row r="11370">
          <cell r="AR11370" t="str">
            <v/>
          </cell>
        </row>
        <row r="11371">
          <cell r="AR11371" t="str">
            <v/>
          </cell>
        </row>
        <row r="11372">
          <cell r="AR11372" t="str">
            <v/>
          </cell>
        </row>
        <row r="11373">
          <cell r="AR11373" t="str">
            <v/>
          </cell>
        </row>
        <row r="11374">
          <cell r="AR11374" t="str">
            <v/>
          </cell>
        </row>
        <row r="11375">
          <cell r="AR11375" t="str">
            <v/>
          </cell>
        </row>
        <row r="11376">
          <cell r="AR11376" t="str">
            <v/>
          </cell>
        </row>
        <row r="11377">
          <cell r="AR11377" t="str">
            <v/>
          </cell>
        </row>
        <row r="11378">
          <cell r="AR11378" t="str">
            <v/>
          </cell>
        </row>
        <row r="11379">
          <cell r="AR11379" t="str">
            <v/>
          </cell>
        </row>
        <row r="11380">
          <cell r="AR11380" t="str">
            <v/>
          </cell>
        </row>
        <row r="11381">
          <cell r="AR11381" t="str">
            <v/>
          </cell>
        </row>
        <row r="11382">
          <cell r="AR11382" t="str">
            <v/>
          </cell>
        </row>
        <row r="11383">
          <cell r="AR11383" t="str">
            <v/>
          </cell>
        </row>
        <row r="11384">
          <cell r="AR11384" t="str">
            <v/>
          </cell>
        </row>
        <row r="11385">
          <cell r="AR11385" t="str">
            <v/>
          </cell>
        </row>
        <row r="11386">
          <cell r="AR11386" t="str">
            <v/>
          </cell>
        </row>
        <row r="11387">
          <cell r="AR11387" t="str">
            <v/>
          </cell>
        </row>
        <row r="11388">
          <cell r="AR11388" t="str">
            <v/>
          </cell>
        </row>
        <row r="11389">
          <cell r="AR11389" t="str">
            <v/>
          </cell>
        </row>
        <row r="11390">
          <cell r="AR11390" t="str">
            <v/>
          </cell>
        </row>
        <row r="11391">
          <cell r="AR11391" t="str">
            <v/>
          </cell>
        </row>
        <row r="11392">
          <cell r="AR11392" t="str">
            <v/>
          </cell>
        </row>
        <row r="11393">
          <cell r="AR11393" t="str">
            <v/>
          </cell>
        </row>
        <row r="11394">
          <cell r="AR11394" t="str">
            <v/>
          </cell>
        </row>
        <row r="11395">
          <cell r="AR11395" t="str">
            <v/>
          </cell>
        </row>
        <row r="11396">
          <cell r="AR11396" t="str">
            <v/>
          </cell>
        </row>
        <row r="11397">
          <cell r="AR11397" t="str">
            <v/>
          </cell>
        </row>
        <row r="11398">
          <cell r="AR11398" t="str">
            <v/>
          </cell>
        </row>
        <row r="11399">
          <cell r="AR11399" t="str">
            <v/>
          </cell>
        </row>
        <row r="11400">
          <cell r="AR11400" t="str">
            <v/>
          </cell>
        </row>
        <row r="11401">
          <cell r="AR11401" t="str">
            <v/>
          </cell>
        </row>
        <row r="11402">
          <cell r="AR11402" t="str">
            <v/>
          </cell>
        </row>
        <row r="11403">
          <cell r="AR11403" t="str">
            <v/>
          </cell>
        </row>
        <row r="11404">
          <cell r="AR11404" t="str">
            <v/>
          </cell>
        </row>
        <row r="11405">
          <cell r="AR11405" t="str">
            <v/>
          </cell>
        </row>
        <row r="11406">
          <cell r="AR11406" t="str">
            <v/>
          </cell>
        </row>
        <row r="11407">
          <cell r="AR11407" t="str">
            <v/>
          </cell>
        </row>
        <row r="11408">
          <cell r="AR11408" t="str">
            <v/>
          </cell>
        </row>
        <row r="11409">
          <cell r="AR11409" t="str">
            <v/>
          </cell>
        </row>
        <row r="11410">
          <cell r="AR11410" t="str">
            <v/>
          </cell>
        </row>
        <row r="11411">
          <cell r="AR11411" t="str">
            <v/>
          </cell>
        </row>
        <row r="11412">
          <cell r="AR11412" t="str">
            <v/>
          </cell>
        </row>
        <row r="11413">
          <cell r="AR11413" t="str">
            <v/>
          </cell>
        </row>
        <row r="11414">
          <cell r="AR11414" t="str">
            <v/>
          </cell>
        </row>
        <row r="11415">
          <cell r="AR11415" t="str">
            <v/>
          </cell>
        </row>
        <row r="11416">
          <cell r="AR11416" t="str">
            <v/>
          </cell>
        </row>
        <row r="11417">
          <cell r="AR11417" t="str">
            <v/>
          </cell>
        </row>
        <row r="11418">
          <cell r="AR11418" t="str">
            <v/>
          </cell>
        </row>
        <row r="11419">
          <cell r="AR11419" t="str">
            <v/>
          </cell>
        </row>
        <row r="11420">
          <cell r="AR11420" t="str">
            <v/>
          </cell>
        </row>
        <row r="11421">
          <cell r="AR11421" t="str">
            <v/>
          </cell>
        </row>
        <row r="11422">
          <cell r="AR11422" t="str">
            <v/>
          </cell>
        </row>
        <row r="11423">
          <cell r="AR11423" t="str">
            <v/>
          </cell>
        </row>
        <row r="11424">
          <cell r="AR11424" t="str">
            <v/>
          </cell>
        </row>
        <row r="11425">
          <cell r="AR11425" t="str">
            <v/>
          </cell>
        </row>
        <row r="11426">
          <cell r="AR11426" t="str">
            <v/>
          </cell>
        </row>
        <row r="11427">
          <cell r="AR11427" t="str">
            <v/>
          </cell>
        </row>
        <row r="11428">
          <cell r="AR11428" t="str">
            <v/>
          </cell>
        </row>
        <row r="11429">
          <cell r="AR11429" t="str">
            <v/>
          </cell>
        </row>
        <row r="11430">
          <cell r="AR11430" t="str">
            <v/>
          </cell>
        </row>
        <row r="11431">
          <cell r="AR11431" t="str">
            <v/>
          </cell>
        </row>
        <row r="11432">
          <cell r="AR11432" t="str">
            <v/>
          </cell>
        </row>
        <row r="11433">
          <cell r="AR11433" t="str">
            <v/>
          </cell>
        </row>
        <row r="11434">
          <cell r="AR11434" t="str">
            <v/>
          </cell>
        </row>
        <row r="11435">
          <cell r="AR11435" t="str">
            <v/>
          </cell>
        </row>
        <row r="11436">
          <cell r="AR11436" t="str">
            <v/>
          </cell>
        </row>
        <row r="11437">
          <cell r="AR11437" t="str">
            <v/>
          </cell>
        </row>
        <row r="11438">
          <cell r="AR11438" t="str">
            <v/>
          </cell>
        </row>
        <row r="11439">
          <cell r="AR11439" t="str">
            <v/>
          </cell>
        </row>
        <row r="11440">
          <cell r="AR11440" t="str">
            <v/>
          </cell>
        </row>
        <row r="11441">
          <cell r="AR11441" t="str">
            <v/>
          </cell>
        </row>
        <row r="11442">
          <cell r="AR11442" t="str">
            <v/>
          </cell>
        </row>
        <row r="11443">
          <cell r="AR11443" t="str">
            <v/>
          </cell>
        </row>
        <row r="11444">
          <cell r="AR11444" t="str">
            <v/>
          </cell>
        </row>
        <row r="11445">
          <cell r="AR11445" t="str">
            <v/>
          </cell>
        </row>
        <row r="11446">
          <cell r="AR11446" t="str">
            <v/>
          </cell>
        </row>
        <row r="11447">
          <cell r="AR11447" t="str">
            <v/>
          </cell>
        </row>
        <row r="11448">
          <cell r="AR11448" t="str">
            <v/>
          </cell>
        </row>
        <row r="11449">
          <cell r="AR11449" t="str">
            <v/>
          </cell>
        </row>
        <row r="11450">
          <cell r="AR11450" t="str">
            <v/>
          </cell>
        </row>
        <row r="11451">
          <cell r="AR11451" t="str">
            <v/>
          </cell>
        </row>
        <row r="11452">
          <cell r="AR11452" t="str">
            <v/>
          </cell>
        </row>
        <row r="11453">
          <cell r="AR11453" t="str">
            <v/>
          </cell>
        </row>
        <row r="11454">
          <cell r="AR11454" t="str">
            <v/>
          </cell>
        </row>
        <row r="11455">
          <cell r="AR11455" t="str">
            <v/>
          </cell>
        </row>
        <row r="11456">
          <cell r="AR11456" t="str">
            <v/>
          </cell>
        </row>
        <row r="11457">
          <cell r="AR11457" t="str">
            <v/>
          </cell>
        </row>
        <row r="11458">
          <cell r="AR11458" t="str">
            <v/>
          </cell>
        </row>
        <row r="11459">
          <cell r="AR11459" t="str">
            <v/>
          </cell>
        </row>
        <row r="11460">
          <cell r="AR11460" t="str">
            <v/>
          </cell>
        </row>
        <row r="11461">
          <cell r="AR11461" t="str">
            <v/>
          </cell>
        </row>
        <row r="11462">
          <cell r="AR11462" t="str">
            <v/>
          </cell>
        </row>
        <row r="11463">
          <cell r="AR11463" t="str">
            <v/>
          </cell>
        </row>
        <row r="11464">
          <cell r="AR11464" t="str">
            <v/>
          </cell>
        </row>
        <row r="11465">
          <cell r="AR11465" t="str">
            <v/>
          </cell>
        </row>
        <row r="11466">
          <cell r="AR11466" t="str">
            <v/>
          </cell>
        </row>
        <row r="11467">
          <cell r="AR11467" t="str">
            <v/>
          </cell>
        </row>
        <row r="11468">
          <cell r="AR11468" t="str">
            <v/>
          </cell>
        </row>
        <row r="11469">
          <cell r="AR11469" t="str">
            <v/>
          </cell>
        </row>
        <row r="11470">
          <cell r="AR11470" t="str">
            <v/>
          </cell>
        </row>
        <row r="11471">
          <cell r="AR11471" t="str">
            <v/>
          </cell>
        </row>
        <row r="11472">
          <cell r="AR11472" t="str">
            <v/>
          </cell>
        </row>
        <row r="11473">
          <cell r="AR11473" t="str">
            <v/>
          </cell>
        </row>
        <row r="11474">
          <cell r="AR11474" t="str">
            <v/>
          </cell>
        </row>
        <row r="11475">
          <cell r="AR11475" t="str">
            <v/>
          </cell>
        </row>
        <row r="11476">
          <cell r="AR11476" t="str">
            <v/>
          </cell>
        </row>
        <row r="11477">
          <cell r="AR11477" t="str">
            <v/>
          </cell>
        </row>
        <row r="11478">
          <cell r="AR11478" t="str">
            <v/>
          </cell>
        </row>
        <row r="11479">
          <cell r="AR11479" t="str">
            <v/>
          </cell>
        </row>
        <row r="11480">
          <cell r="AR11480" t="str">
            <v/>
          </cell>
        </row>
        <row r="11481">
          <cell r="AR11481" t="str">
            <v/>
          </cell>
        </row>
        <row r="11482">
          <cell r="AR11482" t="str">
            <v/>
          </cell>
        </row>
        <row r="11483">
          <cell r="AR11483" t="str">
            <v/>
          </cell>
        </row>
        <row r="11484">
          <cell r="AR11484" t="str">
            <v/>
          </cell>
        </row>
        <row r="11485">
          <cell r="AR11485" t="str">
            <v/>
          </cell>
        </row>
        <row r="11486">
          <cell r="AR11486" t="str">
            <v/>
          </cell>
        </row>
        <row r="11487">
          <cell r="AR11487" t="str">
            <v/>
          </cell>
        </row>
        <row r="11488">
          <cell r="AR11488" t="str">
            <v/>
          </cell>
        </row>
        <row r="11489">
          <cell r="AR11489" t="str">
            <v/>
          </cell>
        </row>
        <row r="11490">
          <cell r="AR11490" t="str">
            <v/>
          </cell>
        </row>
        <row r="11491">
          <cell r="AR11491" t="str">
            <v/>
          </cell>
        </row>
        <row r="11492">
          <cell r="AR11492" t="str">
            <v/>
          </cell>
        </row>
        <row r="11493">
          <cell r="AR11493" t="str">
            <v/>
          </cell>
        </row>
        <row r="11494">
          <cell r="AR11494" t="str">
            <v/>
          </cell>
        </row>
        <row r="11495">
          <cell r="AR11495" t="str">
            <v/>
          </cell>
        </row>
        <row r="11496">
          <cell r="AR11496" t="str">
            <v/>
          </cell>
        </row>
        <row r="11497">
          <cell r="AR11497" t="str">
            <v/>
          </cell>
        </row>
        <row r="11498">
          <cell r="AR11498" t="str">
            <v/>
          </cell>
        </row>
        <row r="11499">
          <cell r="AR11499" t="str">
            <v/>
          </cell>
        </row>
        <row r="11500">
          <cell r="AR11500" t="str">
            <v/>
          </cell>
        </row>
        <row r="11501">
          <cell r="AR11501" t="str">
            <v/>
          </cell>
        </row>
        <row r="11502">
          <cell r="AR11502" t="str">
            <v/>
          </cell>
        </row>
        <row r="11503">
          <cell r="AR11503" t="str">
            <v/>
          </cell>
        </row>
        <row r="11504">
          <cell r="AR11504" t="str">
            <v/>
          </cell>
        </row>
        <row r="11505">
          <cell r="AR11505" t="str">
            <v/>
          </cell>
        </row>
        <row r="11506">
          <cell r="AR11506" t="str">
            <v/>
          </cell>
        </row>
        <row r="11507">
          <cell r="AR11507" t="str">
            <v/>
          </cell>
        </row>
        <row r="11508">
          <cell r="AR11508" t="str">
            <v/>
          </cell>
        </row>
        <row r="11509">
          <cell r="AR11509" t="str">
            <v/>
          </cell>
        </row>
        <row r="11510">
          <cell r="AR11510" t="str">
            <v/>
          </cell>
        </row>
        <row r="11511">
          <cell r="AR11511" t="str">
            <v/>
          </cell>
        </row>
        <row r="11512">
          <cell r="AR11512" t="str">
            <v/>
          </cell>
        </row>
        <row r="11513">
          <cell r="AR11513" t="str">
            <v/>
          </cell>
        </row>
        <row r="11514">
          <cell r="AR11514" t="str">
            <v/>
          </cell>
        </row>
        <row r="11515">
          <cell r="AR11515" t="str">
            <v/>
          </cell>
        </row>
        <row r="11516">
          <cell r="AR11516" t="str">
            <v/>
          </cell>
        </row>
        <row r="11517">
          <cell r="AR11517" t="str">
            <v/>
          </cell>
        </row>
        <row r="11518">
          <cell r="AR11518" t="str">
            <v/>
          </cell>
        </row>
        <row r="11519">
          <cell r="AR11519" t="str">
            <v/>
          </cell>
        </row>
        <row r="11520">
          <cell r="AR11520" t="str">
            <v/>
          </cell>
        </row>
        <row r="11521">
          <cell r="AR11521" t="str">
            <v/>
          </cell>
        </row>
        <row r="11522">
          <cell r="AR11522" t="str">
            <v/>
          </cell>
        </row>
        <row r="11523">
          <cell r="AR11523" t="str">
            <v/>
          </cell>
        </row>
        <row r="11524">
          <cell r="AR11524" t="str">
            <v/>
          </cell>
        </row>
        <row r="11525">
          <cell r="AR11525" t="str">
            <v/>
          </cell>
        </row>
        <row r="11526">
          <cell r="AR11526" t="str">
            <v/>
          </cell>
        </row>
        <row r="11527">
          <cell r="AR11527" t="str">
            <v/>
          </cell>
        </row>
        <row r="11528">
          <cell r="AR11528" t="str">
            <v/>
          </cell>
        </row>
        <row r="11529">
          <cell r="AR11529" t="str">
            <v/>
          </cell>
        </row>
        <row r="11530">
          <cell r="AR11530" t="str">
            <v/>
          </cell>
        </row>
        <row r="11531">
          <cell r="AR11531" t="str">
            <v/>
          </cell>
        </row>
        <row r="11532">
          <cell r="AR11532" t="str">
            <v/>
          </cell>
        </row>
        <row r="11533">
          <cell r="AR11533" t="str">
            <v/>
          </cell>
        </row>
        <row r="11534">
          <cell r="AR11534" t="str">
            <v/>
          </cell>
        </row>
        <row r="11535">
          <cell r="AR11535" t="str">
            <v/>
          </cell>
        </row>
        <row r="11536">
          <cell r="AR11536" t="str">
            <v/>
          </cell>
        </row>
        <row r="11537">
          <cell r="AR11537" t="str">
            <v/>
          </cell>
        </row>
        <row r="11538">
          <cell r="AR11538" t="str">
            <v/>
          </cell>
        </row>
        <row r="11539">
          <cell r="AR11539" t="str">
            <v/>
          </cell>
        </row>
        <row r="11540">
          <cell r="AR11540" t="str">
            <v/>
          </cell>
        </row>
        <row r="11541">
          <cell r="AR11541" t="str">
            <v/>
          </cell>
        </row>
        <row r="11542">
          <cell r="AR11542" t="str">
            <v/>
          </cell>
        </row>
        <row r="11543">
          <cell r="AR11543" t="str">
            <v/>
          </cell>
        </row>
        <row r="11544">
          <cell r="AR11544" t="str">
            <v/>
          </cell>
        </row>
        <row r="11545">
          <cell r="AR11545" t="str">
            <v/>
          </cell>
        </row>
        <row r="11546">
          <cell r="AR11546" t="str">
            <v/>
          </cell>
        </row>
        <row r="11547">
          <cell r="AR11547" t="str">
            <v/>
          </cell>
        </row>
        <row r="11548">
          <cell r="AR11548" t="str">
            <v/>
          </cell>
        </row>
        <row r="11549">
          <cell r="AR11549" t="str">
            <v/>
          </cell>
        </row>
        <row r="11550">
          <cell r="AR11550" t="str">
            <v/>
          </cell>
        </row>
        <row r="11551">
          <cell r="AR11551" t="str">
            <v/>
          </cell>
        </row>
        <row r="11552">
          <cell r="AR11552" t="str">
            <v/>
          </cell>
        </row>
        <row r="11553">
          <cell r="AR11553" t="str">
            <v/>
          </cell>
        </row>
        <row r="11554">
          <cell r="AR11554" t="str">
            <v/>
          </cell>
        </row>
        <row r="11555">
          <cell r="AR11555" t="str">
            <v/>
          </cell>
        </row>
        <row r="11556">
          <cell r="AR11556" t="str">
            <v/>
          </cell>
        </row>
        <row r="11557">
          <cell r="AR11557" t="str">
            <v/>
          </cell>
        </row>
        <row r="11558">
          <cell r="AR11558" t="str">
            <v/>
          </cell>
        </row>
        <row r="11559">
          <cell r="AR11559" t="str">
            <v/>
          </cell>
        </row>
        <row r="11560">
          <cell r="AR11560" t="str">
            <v/>
          </cell>
        </row>
        <row r="11561">
          <cell r="AR11561" t="str">
            <v/>
          </cell>
        </row>
        <row r="11562">
          <cell r="AR11562" t="str">
            <v/>
          </cell>
        </row>
        <row r="11563">
          <cell r="AR11563" t="str">
            <v/>
          </cell>
        </row>
        <row r="11564">
          <cell r="AR11564" t="str">
            <v/>
          </cell>
        </row>
        <row r="11565">
          <cell r="AR11565" t="str">
            <v/>
          </cell>
        </row>
        <row r="11566">
          <cell r="AR11566" t="str">
            <v/>
          </cell>
        </row>
        <row r="11567">
          <cell r="AR11567" t="str">
            <v/>
          </cell>
        </row>
        <row r="11568">
          <cell r="AR11568" t="str">
            <v/>
          </cell>
        </row>
        <row r="11569">
          <cell r="AR11569" t="str">
            <v/>
          </cell>
        </row>
        <row r="11570">
          <cell r="AR11570" t="str">
            <v/>
          </cell>
        </row>
        <row r="11571">
          <cell r="AR11571" t="str">
            <v/>
          </cell>
        </row>
        <row r="11572">
          <cell r="AR11572" t="str">
            <v/>
          </cell>
        </row>
        <row r="11573">
          <cell r="AR11573" t="str">
            <v/>
          </cell>
        </row>
        <row r="11574">
          <cell r="AR11574" t="str">
            <v/>
          </cell>
        </row>
        <row r="11575">
          <cell r="AR11575" t="str">
            <v/>
          </cell>
        </row>
        <row r="11576">
          <cell r="AR11576" t="str">
            <v/>
          </cell>
        </row>
        <row r="11577">
          <cell r="AR11577" t="str">
            <v/>
          </cell>
        </row>
        <row r="11578">
          <cell r="AR11578" t="str">
            <v/>
          </cell>
        </row>
        <row r="11579">
          <cell r="AR11579" t="str">
            <v/>
          </cell>
        </row>
        <row r="11580">
          <cell r="AR11580" t="str">
            <v/>
          </cell>
        </row>
        <row r="11581">
          <cell r="AR11581" t="str">
            <v/>
          </cell>
        </row>
        <row r="11582">
          <cell r="AR11582" t="str">
            <v/>
          </cell>
        </row>
        <row r="11583">
          <cell r="AR11583" t="str">
            <v/>
          </cell>
        </row>
        <row r="11584">
          <cell r="AR11584" t="str">
            <v/>
          </cell>
        </row>
        <row r="11585">
          <cell r="AR11585" t="str">
            <v/>
          </cell>
        </row>
        <row r="11586">
          <cell r="AR11586" t="str">
            <v/>
          </cell>
        </row>
        <row r="11587">
          <cell r="AR11587" t="str">
            <v/>
          </cell>
        </row>
        <row r="11588">
          <cell r="AR11588" t="str">
            <v/>
          </cell>
        </row>
        <row r="11589">
          <cell r="AR11589" t="str">
            <v/>
          </cell>
        </row>
        <row r="11590">
          <cell r="AR11590" t="str">
            <v/>
          </cell>
        </row>
        <row r="11591">
          <cell r="AR11591" t="str">
            <v/>
          </cell>
        </row>
        <row r="11592">
          <cell r="AR11592" t="str">
            <v/>
          </cell>
        </row>
        <row r="11593">
          <cell r="AR11593" t="str">
            <v/>
          </cell>
        </row>
        <row r="11594">
          <cell r="AR11594" t="str">
            <v/>
          </cell>
        </row>
        <row r="11595">
          <cell r="AR11595" t="str">
            <v/>
          </cell>
        </row>
        <row r="11596">
          <cell r="AR11596" t="str">
            <v/>
          </cell>
        </row>
        <row r="11597">
          <cell r="AR11597" t="str">
            <v/>
          </cell>
        </row>
        <row r="11598">
          <cell r="AR11598" t="str">
            <v/>
          </cell>
        </row>
        <row r="11599">
          <cell r="AR11599" t="str">
            <v/>
          </cell>
        </row>
        <row r="11600">
          <cell r="AR11600" t="str">
            <v/>
          </cell>
        </row>
        <row r="11601">
          <cell r="AR11601" t="str">
            <v/>
          </cell>
        </row>
        <row r="11602">
          <cell r="AR11602" t="str">
            <v/>
          </cell>
        </row>
        <row r="11603">
          <cell r="AR11603" t="str">
            <v/>
          </cell>
        </row>
        <row r="11604">
          <cell r="AR11604" t="str">
            <v/>
          </cell>
        </row>
        <row r="11605">
          <cell r="AR11605" t="str">
            <v/>
          </cell>
        </row>
        <row r="11606">
          <cell r="AR11606" t="str">
            <v/>
          </cell>
        </row>
        <row r="11607">
          <cell r="AR11607" t="str">
            <v/>
          </cell>
        </row>
        <row r="11608">
          <cell r="AR11608" t="str">
            <v/>
          </cell>
        </row>
        <row r="11609">
          <cell r="AR11609" t="str">
            <v/>
          </cell>
        </row>
        <row r="11610">
          <cell r="AR11610" t="str">
            <v/>
          </cell>
        </row>
        <row r="11611">
          <cell r="AR11611" t="str">
            <v/>
          </cell>
        </row>
        <row r="11612">
          <cell r="AR11612" t="str">
            <v/>
          </cell>
        </row>
        <row r="11613">
          <cell r="AR11613" t="str">
            <v/>
          </cell>
        </row>
        <row r="11614">
          <cell r="AR11614" t="str">
            <v/>
          </cell>
        </row>
        <row r="11615">
          <cell r="AR11615" t="str">
            <v/>
          </cell>
        </row>
        <row r="11616">
          <cell r="AR11616" t="str">
            <v/>
          </cell>
        </row>
        <row r="11617">
          <cell r="AR11617" t="str">
            <v/>
          </cell>
        </row>
        <row r="11618">
          <cell r="AR11618" t="str">
            <v/>
          </cell>
        </row>
        <row r="11619">
          <cell r="AR11619" t="str">
            <v/>
          </cell>
        </row>
        <row r="11620">
          <cell r="AR11620" t="str">
            <v/>
          </cell>
        </row>
        <row r="11621">
          <cell r="AR11621" t="str">
            <v/>
          </cell>
        </row>
        <row r="11622">
          <cell r="AR11622" t="str">
            <v/>
          </cell>
        </row>
        <row r="11623">
          <cell r="AR11623" t="str">
            <v/>
          </cell>
        </row>
        <row r="11624">
          <cell r="AR11624" t="str">
            <v/>
          </cell>
        </row>
        <row r="11625">
          <cell r="AR11625" t="str">
            <v/>
          </cell>
        </row>
        <row r="11626">
          <cell r="AR11626" t="str">
            <v/>
          </cell>
        </row>
        <row r="11627">
          <cell r="AR11627" t="str">
            <v/>
          </cell>
        </row>
        <row r="11628">
          <cell r="AR11628" t="str">
            <v/>
          </cell>
        </row>
        <row r="11629">
          <cell r="AR11629" t="str">
            <v/>
          </cell>
        </row>
        <row r="11630">
          <cell r="AR11630" t="str">
            <v/>
          </cell>
        </row>
        <row r="11631">
          <cell r="AR11631" t="str">
            <v/>
          </cell>
        </row>
        <row r="11632">
          <cell r="AR11632" t="str">
            <v/>
          </cell>
        </row>
        <row r="11633">
          <cell r="AR11633" t="str">
            <v/>
          </cell>
        </row>
        <row r="11634">
          <cell r="AR11634" t="str">
            <v/>
          </cell>
        </row>
        <row r="11635">
          <cell r="AR11635" t="str">
            <v/>
          </cell>
        </row>
        <row r="11636">
          <cell r="AR11636" t="str">
            <v/>
          </cell>
        </row>
        <row r="11637">
          <cell r="AR11637" t="str">
            <v/>
          </cell>
        </row>
        <row r="11638">
          <cell r="AR11638" t="str">
            <v/>
          </cell>
        </row>
        <row r="11639">
          <cell r="AR11639" t="str">
            <v/>
          </cell>
        </row>
        <row r="11640">
          <cell r="AR11640" t="str">
            <v/>
          </cell>
        </row>
        <row r="11641">
          <cell r="AR11641" t="str">
            <v/>
          </cell>
        </row>
        <row r="11642">
          <cell r="AR11642" t="str">
            <v/>
          </cell>
        </row>
        <row r="11643">
          <cell r="AR11643" t="str">
            <v/>
          </cell>
        </row>
        <row r="11644">
          <cell r="AR11644" t="str">
            <v/>
          </cell>
        </row>
        <row r="11645">
          <cell r="AR11645" t="str">
            <v/>
          </cell>
        </row>
        <row r="11646">
          <cell r="AR11646" t="str">
            <v/>
          </cell>
        </row>
        <row r="11647">
          <cell r="AR11647" t="str">
            <v/>
          </cell>
        </row>
        <row r="11648">
          <cell r="AR11648" t="str">
            <v/>
          </cell>
        </row>
        <row r="11649">
          <cell r="AR11649" t="str">
            <v/>
          </cell>
        </row>
        <row r="11650">
          <cell r="AR11650" t="str">
            <v/>
          </cell>
        </row>
        <row r="11651">
          <cell r="AR11651" t="str">
            <v/>
          </cell>
        </row>
        <row r="11652">
          <cell r="AR11652" t="str">
            <v/>
          </cell>
        </row>
        <row r="11653">
          <cell r="AR11653" t="str">
            <v/>
          </cell>
        </row>
        <row r="11654">
          <cell r="AR11654" t="str">
            <v/>
          </cell>
        </row>
        <row r="11655">
          <cell r="AR11655" t="str">
            <v/>
          </cell>
        </row>
        <row r="11656">
          <cell r="AR11656" t="str">
            <v/>
          </cell>
        </row>
        <row r="11657">
          <cell r="AR11657" t="str">
            <v/>
          </cell>
        </row>
        <row r="11658">
          <cell r="AR11658" t="str">
            <v/>
          </cell>
        </row>
        <row r="11659">
          <cell r="AR11659" t="str">
            <v/>
          </cell>
        </row>
        <row r="11660">
          <cell r="AR11660" t="str">
            <v/>
          </cell>
        </row>
        <row r="11661">
          <cell r="AR11661" t="str">
            <v/>
          </cell>
        </row>
        <row r="11662">
          <cell r="AR11662" t="str">
            <v/>
          </cell>
        </row>
        <row r="11663">
          <cell r="AR11663" t="str">
            <v/>
          </cell>
        </row>
        <row r="11664">
          <cell r="AR11664" t="str">
            <v/>
          </cell>
        </row>
        <row r="11665">
          <cell r="AR11665" t="str">
            <v/>
          </cell>
        </row>
        <row r="11666">
          <cell r="AR11666" t="str">
            <v/>
          </cell>
        </row>
        <row r="11667">
          <cell r="AR11667" t="str">
            <v/>
          </cell>
        </row>
        <row r="11668">
          <cell r="AR11668" t="str">
            <v/>
          </cell>
        </row>
        <row r="11669">
          <cell r="AR11669" t="str">
            <v/>
          </cell>
        </row>
        <row r="11670">
          <cell r="AR11670" t="str">
            <v/>
          </cell>
        </row>
        <row r="11671">
          <cell r="AR11671" t="str">
            <v/>
          </cell>
        </row>
        <row r="11672">
          <cell r="AR11672" t="str">
            <v/>
          </cell>
        </row>
        <row r="11673">
          <cell r="AR11673" t="str">
            <v/>
          </cell>
        </row>
        <row r="11674">
          <cell r="AR11674" t="str">
            <v/>
          </cell>
        </row>
        <row r="11675">
          <cell r="AR11675" t="str">
            <v/>
          </cell>
        </row>
        <row r="11676">
          <cell r="AR11676" t="str">
            <v/>
          </cell>
        </row>
        <row r="11677">
          <cell r="AR11677" t="str">
            <v/>
          </cell>
        </row>
        <row r="11678">
          <cell r="AR11678" t="str">
            <v/>
          </cell>
        </row>
        <row r="11679">
          <cell r="AR11679" t="str">
            <v/>
          </cell>
        </row>
        <row r="11680">
          <cell r="AR11680" t="str">
            <v/>
          </cell>
        </row>
        <row r="11681">
          <cell r="AR11681" t="str">
            <v/>
          </cell>
        </row>
        <row r="11682">
          <cell r="AR11682" t="str">
            <v/>
          </cell>
        </row>
        <row r="11683">
          <cell r="AR11683" t="str">
            <v/>
          </cell>
        </row>
        <row r="11684">
          <cell r="AR11684" t="str">
            <v/>
          </cell>
        </row>
        <row r="11685">
          <cell r="AR11685" t="str">
            <v/>
          </cell>
        </row>
        <row r="11686">
          <cell r="AR11686" t="str">
            <v/>
          </cell>
        </row>
        <row r="11687">
          <cell r="AR11687" t="str">
            <v/>
          </cell>
        </row>
        <row r="11688">
          <cell r="AR11688" t="str">
            <v/>
          </cell>
        </row>
        <row r="11689">
          <cell r="AR11689" t="str">
            <v/>
          </cell>
        </row>
        <row r="11690">
          <cell r="AR11690" t="str">
            <v/>
          </cell>
        </row>
        <row r="11691">
          <cell r="AR11691" t="str">
            <v/>
          </cell>
        </row>
        <row r="11692">
          <cell r="AR11692" t="str">
            <v/>
          </cell>
        </row>
        <row r="11693">
          <cell r="AR11693" t="str">
            <v/>
          </cell>
        </row>
        <row r="11694">
          <cell r="AR11694" t="str">
            <v/>
          </cell>
        </row>
        <row r="11695">
          <cell r="AR11695" t="str">
            <v/>
          </cell>
        </row>
        <row r="11696">
          <cell r="AR11696" t="str">
            <v/>
          </cell>
        </row>
        <row r="11697">
          <cell r="AR11697" t="str">
            <v/>
          </cell>
        </row>
        <row r="11698">
          <cell r="AR11698" t="str">
            <v/>
          </cell>
        </row>
        <row r="11699">
          <cell r="AR11699" t="str">
            <v/>
          </cell>
        </row>
        <row r="11700">
          <cell r="AR11700" t="str">
            <v/>
          </cell>
        </row>
        <row r="11701">
          <cell r="AR11701" t="str">
            <v/>
          </cell>
        </row>
        <row r="11702">
          <cell r="AR11702" t="str">
            <v/>
          </cell>
        </row>
        <row r="11703">
          <cell r="AR11703" t="str">
            <v/>
          </cell>
        </row>
        <row r="11704">
          <cell r="AR11704" t="str">
            <v/>
          </cell>
        </row>
        <row r="11705">
          <cell r="AR11705" t="str">
            <v/>
          </cell>
        </row>
        <row r="11706">
          <cell r="AR11706" t="str">
            <v/>
          </cell>
        </row>
        <row r="11707">
          <cell r="AR11707" t="str">
            <v/>
          </cell>
        </row>
        <row r="11708">
          <cell r="AR11708" t="str">
            <v/>
          </cell>
        </row>
        <row r="11709">
          <cell r="AR11709" t="str">
            <v/>
          </cell>
        </row>
        <row r="11710">
          <cell r="AR11710" t="str">
            <v/>
          </cell>
        </row>
        <row r="11711">
          <cell r="AR11711" t="str">
            <v/>
          </cell>
        </row>
        <row r="11712">
          <cell r="AR11712" t="str">
            <v/>
          </cell>
        </row>
        <row r="11713">
          <cell r="AR11713" t="str">
            <v/>
          </cell>
        </row>
        <row r="11714">
          <cell r="AR11714" t="str">
            <v/>
          </cell>
        </row>
        <row r="11715">
          <cell r="AR11715" t="str">
            <v/>
          </cell>
        </row>
        <row r="11716">
          <cell r="AR11716" t="str">
            <v/>
          </cell>
        </row>
        <row r="11717">
          <cell r="AR11717" t="str">
            <v/>
          </cell>
        </row>
        <row r="11718">
          <cell r="AR11718" t="str">
            <v/>
          </cell>
        </row>
        <row r="11719">
          <cell r="AR11719" t="str">
            <v/>
          </cell>
        </row>
        <row r="11720">
          <cell r="AR11720" t="str">
            <v/>
          </cell>
        </row>
        <row r="11721">
          <cell r="AR11721" t="str">
            <v/>
          </cell>
        </row>
        <row r="11722">
          <cell r="AR11722" t="str">
            <v/>
          </cell>
        </row>
        <row r="11723">
          <cell r="AR11723" t="str">
            <v/>
          </cell>
        </row>
        <row r="11724">
          <cell r="AR11724" t="str">
            <v/>
          </cell>
        </row>
        <row r="11725">
          <cell r="AR11725" t="str">
            <v/>
          </cell>
        </row>
        <row r="11726">
          <cell r="AR11726" t="str">
            <v/>
          </cell>
        </row>
        <row r="11727">
          <cell r="AR11727" t="str">
            <v/>
          </cell>
        </row>
        <row r="11728">
          <cell r="AR11728" t="str">
            <v/>
          </cell>
        </row>
        <row r="11729">
          <cell r="AR11729" t="str">
            <v/>
          </cell>
        </row>
        <row r="11730">
          <cell r="AR11730" t="str">
            <v/>
          </cell>
        </row>
        <row r="11731">
          <cell r="AR11731" t="str">
            <v/>
          </cell>
        </row>
        <row r="11732">
          <cell r="AR11732" t="str">
            <v/>
          </cell>
        </row>
        <row r="11733">
          <cell r="AR11733" t="str">
            <v/>
          </cell>
        </row>
        <row r="11734">
          <cell r="AR11734" t="str">
            <v/>
          </cell>
        </row>
        <row r="11735">
          <cell r="AR11735" t="str">
            <v/>
          </cell>
        </row>
        <row r="11736">
          <cell r="AR11736" t="str">
            <v/>
          </cell>
        </row>
        <row r="11737">
          <cell r="AR11737" t="str">
            <v/>
          </cell>
        </row>
        <row r="11738">
          <cell r="AR11738" t="str">
            <v/>
          </cell>
        </row>
        <row r="11739">
          <cell r="AR11739" t="str">
            <v/>
          </cell>
        </row>
        <row r="11740">
          <cell r="AR11740" t="str">
            <v/>
          </cell>
        </row>
        <row r="11741">
          <cell r="AR11741" t="str">
            <v/>
          </cell>
        </row>
        <row r="11742">
          <cell r="AR11742" t="str">
            <v/>
          </cell>
        </row>
        <row r="11743">
          <cell r="AR11743" t="str">
            <v/>
          </cell>
        </row>
        <row r="11744">
          <cell r="AR11744" t="str">
            <v/>
          </cell>
        </row>
        <row r="11745">
          <cell r="AR11745" t="str">
            <v/>
          </cell>
        </row>
        <row r="11746">
          <cell r="AR11746" t="str">
            <v/>
          </cell>
        </row>
        <row r="11747">
          <cell r="AR11747" t="str">
            <v/>
          </cell>
        </row>
        <row r="11748">
          <cell r="AR11748" t="str">
            <v/>
          </cell>
        </row>
        <row r="11749">
          <cell r="AR11749" t="str">
            <v/>
          </cell>
        </row>
        <row r="11750">
          <cell r="AR11750" t="str">
            <v/>
          </cell>
        </row>
        <row r="11751">
          <cell r="AR11751" t="str">
            <v/>
          </cell>
        </row>
        <row r="11752">
          <cell r="AR11752" t="str">
            <v/>
          </cell>
        </row>
        <row r="11753">
          <cell r="AR11753" t="str">
            <v/>
          </cell>
        </row>
        <row r="11754">
          <cell r="AR11754" t="str">
            <v/>
          </cell>
        </row>
        <row r="11755">
          <cell r="AR11755" t="str">
            <v/>
          </cell>
        </row>
        <row r="11756">
          <cell r="AR11756" t="str">
            <v/>
          </cell>
        </row>
        <row r="11757">
          <cell r="AR11757" t="str">
            <v/>
          </cell>
        </row>
        <row r="11758">
          <cell r="AR11758" t="str">
            <v/>
          </cell>
        </row>
        <row r="11759">
          <cell r="AR11759" t="str">
            <v/>
          </cell>
        </row>
        <row r="11760">
          <cell r="AR11760" t="str">
            <v/>
          </cell>
        </row>
        <row r="11761">
          <cell r="AR11761" t="str">
            <v/>
          </cell>
        </row>
        <row r="11762">
          <cell r="AR11762" t="str">
            <v/>
          </cell>
        </row>
        <row r="11763">
          <cell r="AR11763" t="str">
            <v/>
          </cell>
        </row>
        <row r="11764">
          <cell r="AR11764" t="str">
            <v/>
          </cell>
        </row>
        <row r="11765">
          <cell r="AR11765" t="str">
            <v/>
          </cell>
        </row>
        <row r="11766">
          <cell r="AR11766" t="str">
            <v/>
          </cell>
        </row>
        <row r="11767">
          <cell r="AR11767" t="str">
            <v/>
          </cell>
        </row>
        <row r="11768">
          <cell r="AR11768" t="str">
            <v/>
          </cell>
        </row>
        <row r="11769">
          <cell r="AR11769" t="str">
            <v/>
          </cell>
        </row>
        <row r="11770">
          <cell r="AR11770" t="str">
            <v/>
          </cell>
        </row>
        <row r="11771">
          <cell r="AR11771" t="str">
            <v/>
          </cell>
        </row>
        <row r="11772">
          <cell r="AR11772" t="str">
            <v/>
          </cell>
        </row>
        <row r="11773">
          <cell r="AR11773" t="str">
            <v/>
          </cell>
        </row>
        <row r="11774">
          <cell r="AR11774" t="str">
            <v/>
          </cell>
        </row>
        <row r="11775">
          <cell r="AR11775" t="str">
            <v/>
          </cell>
        </row>
        <row r="11776">
          <cell r="AR11776" t="str">
            <v/>
          </cell>
        </row>
        <row r="11777">
          <cell r="AR11777" t="str">
            <v/>
          </cell>
        </row>
        <row r="11778">
          <cell r="AR11778" t="str">
            <v/>
          </cell>
        </row>
        <row r="11779">
          <cell r="AR11779" t="str">
            <v/>
          </cell>
        </row>
        <row r="11780">
          <cell r="AR11780" t="str">
            <v/>
          </cell>
        </row>
        <row r="11781">
          <cell r="AR11781" t="str">
            <v/>
          </cell>
        </row>
        <row r="11782">
          <cell r="AR11782" t="str">
            <v/>
          </cell>
        </row>
        <row r="11783">
          <cell r="AR11783" t="str">
            <v/>
          </cell>
        </row>
        <row r="11784">
          <cell r="AR11784" t="str">
            <v/>
          </cell>
        </row>
        <row r="11785">
          <cell r="AR11785" t="str">
            <v/>
          </cell>
        </row>
        <row r="11786">
          <cell r="AR11786" t="str">
            <v/>
          </cell>
        </row>
        <row r="11787">
          <cell r="AR11787" t="str">
            <v/>
          </cell>
        </row>
        <row r="11788">
          <cell r="AR11788" t="str">
            <v/>
          </cell>
        </row>
        <row r="11789">
          <cell r="AR11789" t="str">
            <v/>
          </cell>
        </row>
        <row r="11790">
          <cell r="AR11790" t="str">
            <v/>
          </cell>
        </row>
        <row r="11791">
          <cell r="AR11791" t="str">
            <v/>
          </cell>
        </row>
        <row r="11792">
          <cell r="AR11792" t="str">
            <v/>
          </cell>
        </row>
        <row r="11793">
          <cell r="AR11793" t="str">
            <v/>
          </cell>
        </row>
        <row r="11794">
          <cell r="AR11794" t="str">
            <v/>
          </cell>
        </row>
        <row r="11795">
          <cell r="AR11795" t="str">
            <v/>
          </cell>
        </row>
        <row r="11796">
          <cell r="AR11796" t="str">
            <v/>
          </cell>
        </row>
        <row r="11797">
          <cell r="AR11797" t="str">
            <v/>
          </cell>
        </row>
        <row r="11798">
          <cell r="AR11798" t="str">
            <v/>
          </cell>
        </row>
        <row r="11799">
          <cell r="AR11799" t="str">
            <v/>
          </cell>
        </row>
        <row r="11800">
          <cell r="AR11800" t="str">
            <v/>
          </cell>
        </row>
        <row r="11801">
          <cell r="AR11801" t="str">
            <v/>
          </cell>
        </row>
        <row r="11802">
          <cell r="AR11802" t="str">
            <v/>
          </cell>
        </row>
        <row r="11803">
          <cell r="AR11803" t="str">
            <v/>
          </cell>
        </row>
        <row r="11804">
          <cell r="AR11804" t="str">
            <v/>
          </cell>
        </row>
        <row r="11805">
          <cell r="AR11805" t="str">
            <v/>
          </cell>
        </row>
        <row r="11806">
          <cell r="AR11806" t="str">
            <v/>
          </cell>
        </row>
        <row r="11807">
          <cell r="AR11807" t="str">
            <v/>
          </cell>
        </row>
        <row r="11808">
          <cell r="AR11808" t="str">
            <v/>
          </cell>
        </row>
        <row r="11809">
          <cell r="AR11809" t="str">
            <v/>
          </cell>
        </row>
        <row r="11810">
          <cell r="AR11810" t="str">
            <v/>
          </cell>
        </row>
        <row r="11811">
          <cell r="AR11811" t="str">
            <v/>
          </cell>
        </row>
        <row r="11812">
          <cell r="AR11812" t="str">
            <v/>
          </cell>
        </row>
        <row r="11813">
          <cell r="AR11813" t="str">
            <v/>
          </cell>
        </row>
        <row r="11814">
          <cell r="AR11814" t="str">
            <v/>
          </cell>
        </row>
        <row r="11815">
          <cell r="AR11815" t="str">
            <v/>
          </cell>
        </row>
        <row r="11816">
          <cell r="AR11816" t="str">
            <v/>
          </cell>
        </row>
        <row r="11817">
          <cell r="AR11817" t="str">
            <v/>
          </cell>
        </row>
        <row r="11818">
          <cell r="AR11818" t="str">
            <v/>
          </cell>
        </row>
        <row r="11819">
          <cell r="AR11819" t="str">
            <v/>
          </cell>
        </row>
        <row r="11820">
          <cell r="AR11820" t="str">
            <v/>
          </cell>
        </row>
        <row r="11821">
          <cell r="AR11821" t="str">
            <v/>
          </cell>
        </row>
        <row r="11822">
          <cell r="AR11822" t="str">
            <v/>
          </cell>
        </row>
        <row r="11823">
          <cell r="AR11823" t="str">
            <v/>
          </cell>
        </row>
        <row r="11824">
          <cell r="AR11824" t="str">
            <v/>
          </cell>
        </row>
        <row r="11825">
          <cell r="AR11825" t="str">
            <v/>
          </cell>
        </row>
        <row r="11826">
          <cell r="AR11826" t="str">
            <v/>
          </cell>
        </row>
        <row r="11827">
          <cell r="AR11827" t="str">
            <v/>
          </cell>
        </row>
        <row r="11828">
          <cell r="AR11828" t="str">
            <v/>
          </cell>
        </row>
        <row r="11829">
          <cell r="AR11829" t="str">
            <v/>
          </cell>
        </row>
        <row r="11830">
          <cell r="AR11830" t="str">
            <v/>
          </cell>
        </row>
        <row r="11831">
          <cell r="AR11831" t="str">
            <v/>
          </cell>
        </row>
        <row r="11832">
          <cell r="AR11832" t="str">
            <v/>
          </cell>
        </row>
        <row r="11833">
          <cell r="AR11833" t="str">
            <v/>
          </cell>
        </row>
        <row r="11834">
          <cell r="AR11834" t="str">
            <v/>
          </cell>
        </row>
        <row r="11835">
          <cell r="AR11835" t="str">
            <v/>
          </cell>
        </row>
        <row r="11836">
          <cell r="AR11836" t="str">
            <v/>
          </cell>
        </row>
        <row r="11837">
          <cell r="AR11837" t="str">
            <v/>
          </cell>
        </row>
        <row r="11838">
          <cell r="AR11838" t="str">
            <v/>
          </cell>
        </row>
        <row r="11839">
          <cell r="AR11839" t="str">
            <v/>
          </cell>
        </row>
        <row r="11840">
          <cell r="AR11840" t="str">
            <v/>
          </cell>
        </row>
        <row r="11841">
          <cell r="AR11841" t="str">
            <v/>
          </cell>
        </row>
        <row r="11842">
          <cell r="AR11842" t="str">
            <v/>
          </cell>
        </row>
        <row r="11843">
          <cell r="AR11843" t="str">
            <v/>
          </cell>
        </row>
        <row r="11844">
          <cell r="AR11844" t="str">
            <v/>
          </cell>
        </row>
        <row r="11845">
          <cell r="AR11845" t="str">
            <v/>
          </cell>
        </row>
        <row r="11846">
          <cell r="AR11846" t="str">
            <v/>
          </cell>
        </row>
        <row r="11847">
          <cell r="AR11847" t="str">
            <v/>
          </cell>
        </row>
        <row r="11848">
          <cell r="AR11848" t="str">
            <v/>
          </cell>
        </row>
        <row r="11849">
          <cell r="AR11849" t="str">
            <v/>
          </cell>
        </row>
        <row r="11850">
          <cell r="AR11850" t="str">
            <v/>
          </cell>
        </row>
        <row r="11851">
          <cell r="AR11851" t="str">
            <v/>
          </cell>
        </row>
        <row r="11852">
          <cell r="AR11852" t="str">
            <v/>
          </cell>
        </row>
        <row r="11853">
          <cell r="AR11853" t="str">
            <v/>
          </cell>
        </row>
        <row r="11854">
          <cell r="AR11854" t="str">
            <v/>
          </cell>
        </row>
        <row r="11855">
          <cell r="AR11855" t="str">
            <v/>
          </cell>
        </row>
        <row r="11856">
          <cell r="AR11856" t="str">
            <v/>
          </cell>
        </row>
        <row r="11857">
          <cell r="AR11857" t="str">
            <v/>
          </cell>
        </row>
        <row r="11858">
          <cell r="AR11858" t="str">
            <v/>
          </cell>
        </row>
        <row r="11859">
          <cell r="AR11859" t="str">
            <v/>
          </cell>
        </row>
        <row r="11860">
          <cell r="AR11860" t="str">
            <v/>
          </cell>
        </row>
        <row r="11861">
          <cell r="AR11861" t="str">
            <v/>
          </cell>
        </row>
        <row r="11862">
          <cell r="AR11862" t="str">
            <v/>
          </cell>
        </row>
        <row r="11863">
          <cell r="AR11863" t="str">
            <v/>
          </cell>
        </row>
        <row r="11864">
          <cell r="AR11864" t="str">
            <v/>
          </cell>
        </row>
        <row r="11865">
          <cell r="AR11865" t="str">
            <v/>
          </cell>
        </row>
        <row r="11866">
          <cell r="AR11866" t="str">
            <v/>
          </cell>
        </row>
        <row r="11867">
          <cell r="AR11867" t="str">
            <v/>
          </cell>
        </row>
        <row r="11868">
          <cell r="AR11868" t="str">
            <v/>
          </cell>
        </row>
        <row r="11869">
          <cell r="AR11869" t="str">
            <v/>
          </cell>
        </row>
        <row r="11870">
          <cell r="AR11870" t="str">
            <v/>
          </cell>
        </row>
        <row r="11871">
          <cell r="AR11871" t="str">
            <v/>
          </cell>
        </row>
        <row r="11872">
          <cell r="AR11872" t="str">
            <v/>
          </cell>
        </row>
        <row r="11873">
          <cell r="AR11873" t="str">
            <v/>
          </cell>
        </row>
        <row r="11874">
          <cell r="AR11874" t="str">
            <v/>
          </cell>
        </row>
        <row r="11875">
          <cell r="AR11875" t="str">
            <v/>
          </cell>
        </row>
        <row r="11876">
          <cell r="AR11876" t="str">
            <v/>
          </cell>
        </row>
        <row r="11877">
          <cell r="AR11877" t="str">
            <v/>
          </cell>
        </row>
        <row r="11878">
          <cell r="AR11878" t="str">
            <v/>
          </cell>
        </row>
        <row r="11879">
          <cell r="AR11879" t="str">
            <v/>
          </cell>
        </row>
        <row r="11880">
          <cell r="AR11880" t="str">
            <v/>
          </cell>
        </row>
        <row r="11881">
          <cell r="AR11881" t="str">
            <v/>
          </cell>
        </row>
        <row r="11882">
          <cell r="AR11882" t="str">
            <v/>
          </cell>
        </row>
        <row r="11883">
          <cell r="AR11883" t="str">
            <v/>
          </cell>
        </row>
        <row r="11884">
          <cell r="AR11884" t="str">
            <v/>
          </cell>
        </row>
        <row r="11885">
          <cell r="AR11885" t="str">
            <v/>
          </cell>
        </row>
        <row r="11886">
          <cell r="AR11886" t="str">
            <v/>
          </cell>
        </row>
        <row r="11887">
          <cell r="AR11887" t="str">
            <v/>
          </cell>
        </row>
        <row r="11888">
          <cell r="AR11888" t="str">
            <v/>
          </cell>
        </row>
        <row r="11889">
          <cell r="AR11889" t="str">
            <v/>
          </cell>
        </row>
        <row r="11890">
          <cell r="AR11890" t="str">
            <v/>
          </cell>
        </row>
        <row r="11891">
          <cell r="AR11891" t="str">
            <v/>
          </cell>
        </row>
        <row r="11892">
          <cell r="AR11892" t="str">
            <v/>
          </cell>
        </row>
        <row r="11893">
          <cell r="AR11893" t="str">
            <v/>
          </cell>
        </row>
        <row r="11894">
          <cell r="AR11894" t="str">
            <v/>
          </cell>
        </row>
        <row r="11895">
          <cell r="AR11895" t="str">
            <v/>
          </cell>
        </row>
        <row r="11896">
          <cell r="AR11896" t="str">
            <v/>
          </cell>
        </row>
        <row r="11897">
          <cell r="AR11897" t="str">
            <v/>
          </cell>
        </row>
        <row r="11898">
          <cell r="AR11898" t="str">
            <v/>
          </cell>
        </row>
        <row r="11899">
          <cell r="AR11899" t="str">
            <v/>
          </cell>
        </row>
        <row r="11900">
          <cell r="AR11900" t="str">
            <v/>
          </cell>
        </row>
        <row r="11901">
          <cell r="AR11901" t="str">
            <v/>
          </cell>
        </row>
        <row r="11902">
          <cell r="AR11902" t="str">
            <v/>
          </cell>
        </row>
        <row r="11903">
          <cell r="AR11903" t="str">
            <v/>
          </cell>
        </row>
        <row r="11904">
          <cell r="AR11904" t="str">
            <v/>
          </cell>
        </row>
        <row r="11905">
          <cell r="AR11905" t="str">
            <v/>
          </cell>
        </row>
        <row r="11906">
          <cell r="AR11906" t="str">
            <v/>
          </cell>
        </row>
        <row r="11907">
          <cell r="AR11907" t="str">
            <v/>
          </cell>
        </row>
        <row r="11908">
          <cell r="AR11908" t="str">
            <v/>
          </cell>
        </row>
        <row r="11909">
          <cell r="AR11909" t="str">
            <v/>
          </cell>
        </row>
        <row r="11910">
          <cell r="AR11910" t="str">
            <v/>
          </cell>
        </row>
        <row r="11911">
          <cell r="AR11911" t="str">
            <v/>
          </cell>
        </row>
        <row r="11912">
          <cell r="AR11912" t="str">
            <v/>
          </cell>
        </row>
        <row r="11913">
          <cell r="AR11913" t="str">
            <v/>
          </cell>
        </row>
        <row r="11914">
          <cell r="AR11914" t="str">
            <v/>
          </cell>
        </row>
        <row r="11915">
          <cell r="AR11915" t="str">
            <v/>
          </cell>
        </row>
        <row r="11916">
          <cell r="AR11916" t="str">
            <v/>
          </cell>
        </row>
        <row r="11917">
          <cell r="AR11917" t="str">
            <v/>
          </cell>
        </row>
        <row r="11918">
          <cell r="AR11918" t="str">
            <v/>
          </cell>
        </row>
        <row r="11919">
          <cell r="AR11919" t="str">
            <v/>
          </cell>
        </row>
        <row r="11920">
          <cell r="AR11920" t="str">
            <v/>
          </cell>
        </row>
        <row r="11921">
          <cell r="AR11921" t="str">
            <v/>
          </cell>
        </row>
        <row r="11922">
          <cell r="AR11922" t="str">
            <v/>
          </cell>
        </row>
        <row r="11923">
          <cell r="AR11923" t="str">
            <v/>
          </cell>
        </row>
        <row r="11924">
          <cell r="AR11924" t="str">
            <v/>
          </cell>
        </row>
        <row r="11925">
          <cell r="AR11925" t="str">
            <v/>
          </cell>
        </row>
        <row r="11926">
          <cell r="AR11926" t="str">
            <v/>
          </cell>
        </row>
        <row r="11927">
          <cell r="AR11927" t="str">
            <v/>
          </cell>
        </row>
        <row r="11928">
          <cell r="AR11928" t="str">
            <v/>
          </cell>
        </row>
        <row r="11929">
          <cell r="AR11929" t="str">
            <v/>
          </cell>
        </row>
        <row r="11930">
          <cell r="AR11930" t="str">
            <v/>
          </cell>
        </row>
        <row r="11931">
          <cell r="AR11931" t="str">
            <v/>
          </cell>
        </row>
        <row r="11932">
          <cell r="AR11932" t="str">
            <v/>
          </cell>
        </row>
        <row r="11933">
          <cell r="AR11933" t="str">
            <v/>
          </cell>
        </row>
        <row r="11934">
          <cell r="AR11934" t="str">
            <v/>
          </cell>
        </row>
        <row r="11935">
          <cell r="AR11935" t="str">
            <v/>
          </cell>
        </row>
        <row r="11936">
          <cell r="AR11936" t="str">
            <v/>
          </cell>
        </row>
        <row r="11937">
          <cell r="AR11937" t="str">
            <v/>
          </cell>
        </row>
        <row r="11938">
          <cell r="AR11938" t="str">
            <v/>
          </cell>
        </row>
        <row r="11939">
          <cell r="AR11939" t="str">
            <v/>
          </cell>
        </row>
        <row r="11940">
          <cell r="AR11940" t="str">
            <v/>
          </cell>
        </row>
        <row r="11941">
          <cell r="AR11941" t="str">
            <v/>
          </cell>
        </row>
        <row r="11942">
          <cell r="AR11942" t="str">
            <v/>
          </cell>
        </row>
        <row r="11943">
          <cell r="AR11943" t="str">
            <v/>
          </cell>
        </row>
        <row r="11944">
          <cell r="AR11944" t="str">
            <v/>
          </cell>
        </row>
        <row r="11945">
          <cell r="AR11945" t="str">
            <v/>
          </cell>
        </row>
        <row r="11946">
          <cell r="AR11946" t="str">
            <v/>
          </cell>
        </row>
        <row r="11947">
          <cell r="AR11947" t="str">
            <v/>
          </cell>
        </row>
        <row r="11948">
          <cell r="AR11948" t="str">
            <v/>
          </cell>
        </row>
        <row r="11949">
          <cell r="AR11949" t="str">
            <v/>
          </cell>
        </row>
        <row r="11950">
          <cell r="AR11950" t="str">
            <v/>
          </cell>
        </row>
        <row r="11951">
          <cell r="AR11951" t="str">
            <v/>
          </cell>
        </row>
        <row r="11952">
          <cell r="AR11952" t="str">
            <v/>
          </cell>
        </row>
        <row r="11953">
          <cell r="AR11953" t="str">
            <v/>
          </cell>
        </row>
        <row r="11954">
          <cell r="AR11954" t="str">
            <v/>
          </cell>
        </row>
        <row r="11955">
          <cell r="AR11955" t="str">
            <v/>
          </cell>
        </row>
        <row r="11956">
          <cell r="AR11956" t="str">
            <v/>
          </cell>
        </row>
        <row r="11957">
          <cell r="AR11957" t="str">
            <v/>
          </cell>
        </row>
        <row r="11958">
          <cell r="AR11958" t="str">
            <v/>
          </cell>
        </row>
        <row r="11959">
          <cell r="AR11959" t="str">
            <v/>
          </cell>
        </row>
        <row r="11960">
          <cell r="AR11960" t="str">
            <v/>
          </cell>
        </row>
        <row r="11961">
          <cell r="AR11961" t="str">
            <v/>
          </cell>
        </row>
        <row r="11962">
          <cell r="AR11962" t="str">
            <v/>
          </cell>
        </row>
        <row r="11963">
          <cell r="AR11963" t="str">
            <v/>
          </cell>
        </row>
        <row r="11964">
          <cell r="AR11964" t="str">
            <v/>
          </cell>
        </row>
        <row r="11965">
          <cell r="AR11965" t="str">
            <v/>
          </cell>
        </row>
        <row r="11966">
          <cell r="AR11966" t="str">
            <v/>
          </cell>
        </row>
        <row r="11967">
          <cell r="AR11967" t="str">
            <v/>
          </cell>
        </row>
        <row r="11968">
          <cell r="AR11968" t="str">
            <v/>
          </cell>
        </row>
        <row r="11969">
          <cell r="AR11969" t="str">
            <v/>
          </cell>
        </row>
        <row r="11970">
          <cell r="AR11970" t="str">
            <v/>
          </cell>
        </row>
        <row r="11971">
          <cell r="AR11971" t="str">
            <v/>
          </cell>
        </row>
        <row r="11972">
          <cell r="AR11972" t="str">
            <v/>
          </cell>
        </row>
        <row r="11973">
          <cell r="AR11973" t="str">
            <v/>
          </cell>
        </row>
        <row r="11974">
          <cell r="AR11974" t="str">
            <v/>
          </cell>
        </row>
        <row r="11975">
          <cell r="AR11975" t="str">
            <v/>
          </cell>
        </row>
        <row r="11976">
          <cell r="AR11976" t="str">
            <v/>
          </cell>
        </row>
        <row r="11977">
          <cell r="AR11977" t="str">
            <v/>
          </cell>
        </row>
        <row r="11978">
          <cell r="AR11978" t="str">
            <v/>
          </cell>
        </row>
        <row r="11979">
          <cell r="AR11979" t="str">
            <v/>
          </cell>
        </row>
        <row r="11980">
          <cell r="AR11980" t="str">
            <v/>
          </cell>
        </row>
        <row r="11981">
          <cell r="AR11981" t="str">
            <v/>
          </cell>
        </row>
        <row r="11982">
          <cell r="AR11982" t="str">
            <v/>
          </cell>
        </row>
        <row r="11983">
          <cell r="AR11983" t="str">
            <v/>
          </cell>
        </row>
        <row r="11984">
          <cell r="AR11984" t="str">
            <v/>
          </cell>
        </row>
        <row r="11985">
          <cell r="AR11985" t="str">
            <v/>
          </cell>
        </row>
        <row r="11986">
          <cell r="AR11986" t="str">
            <v/>
          </cell>
        </row>
        <row r="11987">
          <cell r="AR11987" t="str">
            <v/>
          </cell>
        </row>
        <row r="11988">
          <cell r="AR11988" t="str">
            <v/>
          </cell>
        </row>
        <row r="11989">
          <cell r="AR11989" t="str">
            <v/>
          </cell>
        </row>
        <row r="11990">
          <cell r="AR11990" t="str">
            <v/>
          </cell>
        </row>
        <row r="11991">
          <cell r="AR11991" t="str">
            <v/>
          </cell>
        </row>
        <row r="11992">
          <cell r="AR11992" t="str">
            <v/>
          </cell>
        </row>
        <row r="11993">
          <cell r="AR11993" t="str">
            <v/>
          </cell>
        </row>
        <row r="11994">
          <cell r="AR11994" t="str">
            <v/>
          </cell>
        </row>
        <row r="11995">
          <cell r="AR11995" t="str">
            <v/>
          </cell>
        </row>
        <row r="11996">
          <cell r="AR11996" t="str">
            <v/>
          </cell>
        </row>
        <row r="11997">
          <cell r="AR11997" t="str">
            <v/>
          </cell>
        </row>
        <row r="11998">
          <cell r="AR11998" t="str">
            <v/>
          </cell>
        </row>
        <row r="11999">
          <cell r="AR11999" t="str">
            <v/>
          </cell>
        </row>
        <row r="12000">
          <cell r="AR12000" t="str">
            <v/>
          </cell>
        </row>
        <row r="12001">
          <cell r="AR12001" t="str">
            <v/>
          </cell>
        </row>
        <row r="12002">
          <cell r="AR12002" t="str">
            <v/>
          </cell>
        </row>
        <row r="12003">
          <cell r="AR12003" t="str">
            <v/>
          </cell>
        </row>
        <row r="12004">
          <cell r="AR12004" t="str">
            <v/>
          </cell>
        </row>
        <row r="12005">
          <cell r="AR12005" t="str">
            <v/>
          </cell>
        </row>
        <row r="12006">
          <cell r="AR12006" t="str">
            <v/>
          </cell>
        </row>
        <row r="12007">
          <cell r="AR12007" t="str">
            <v/>
          </cell>
        </row>
        <row r="12008">
          <cell r="AR12008" t="str">
            <v/>
          </cell>
        </row>
        <row r="12009">
          <cell r="AR12009" t="str">
            <v/>
          </cell>
        </row>
        <row r="12010">
          <cell r="AR12010" t="str">
            <v/>
          </cell>
        </row>
        <row r="12011">
          <cell r="AR12011" t="str">
            <v/>
          </cell>
        </row>
        <row r="12012">
          <cell r="AR12012" t="str">
            <v/>
          </cell>
        </row>
        <row r="12013">
          <cell r="AR12013" t="str">
            <v/>
          </cell>
        </row>
        <row r="12014">
          <cell r="AR12014" t="str">
            <v/>
          </cell>
        </row>
        <row r="12015">
          <cell r="AR12015" t="str">
            <v/>
          </cell>
        </row>
        <row r="12016">
          <cell r="AR12016" t="str">
            <v/>
          </cell>
        </row>
        <row r="12017">
          <cell r="AR12017" t="str">
            <v/>
          </cell>
        </row>
        <row r="12018">
          <cell r="AR12018" t="str">
            <v/>
          </cell>
        </row>
        <row r="12019">
          <cell r="AR12019" t="str">
            <v/>
          </cell>
        </row>
        <row r="12020">
          <cell r="AR12020" t="str">
            <v/>
          </cell>
        </row>
        <row r="12021">
          <cell r="AR12021" t="str">
            <v/>
          </cell>
        </row>
        <row r="12022">
          <cell r="AR12022" t="str">
            <v/>
          </cell>
        </row>
        <row r="12023">
          <cell r="AR12023" t="str">
            <v/>
          </cell>
        </row>
        <row r="12024">
          <cell r="AR12024" t="str">
            <v/>
          </cell>
        </row>
        <row r="12025">
          <cell r="AR12025" t="str">
            <v/>
          </cell>
        </row>
        <row r="12026">
          <cell r="AR12026" t="str">
            <v/>
          </cell>
        </row>
        <row r="12027">
          <cell r="AR12027" t="str">
            <v/>
          </cell>
        </row>
        <row r="12028">
          <cell r="AR12028" t="str">
            <v/>
          </cell>
        </row>
        <row r="12029">
          <cell r="AR12029" t="str">
            <v/>
          </cell>
        </row>
        <row r="12030">
          <cell r="AR12030" t="str">
            <v/>
          </cell>
        </row>
        <row r="12031">
          <cell r="AR12031" t="str">
            <v/>
          </cell>
        </row>
        <row r="12032">
          <cell r="AR12032" t="str">
            <v/>
          </cell>
        </row>
        <row r="12033">
          <cell r="AR12033" t="str">
            <v/>
          </cell>
        </row>
        <row r="12034">
          <cell r="AR12034" t="str">
            <v/>
          </cell>
        </row>
        <row r="12035">
          <cell r="AR12035" t="str">
            <v/>
          </cell>
        </row>
        <row r="12036">
          <cell r="AR12036" t="str">
            <v/>
          </cell>
        </row>
        <row r="12037">
          <cell r="AR12037" t="str">
            <v/>
          </cell>
        </row>
        <row r="12038">
          <cell r="AR12038" t="str">
            <v/>
          </cell>
        </row>
        <row r="12039">
          <cell r="AR12039" t="str">
            <v/>
          </cell>
        </row>
        <row r="12040">
          <cell r="AR12040" t="str">
            <v/>
          </cell>
        </row>
        <row r="12041">
          <cell r="AR12041" t="str">
            <v/>
          </cell>
        </row>
        <row r="12042">
          <cell r="AR12042" t="str">
            <v/>
          </cell>
        </row>
        <row r="12043">
          <cell r="AR12043" t="str">
            <v/>
          </cell>
        </row>
        <row r="12044">
          <cell r="AR12044" t="str">
            <v/>
          </cell>
        </row>
        <row r="12045">
          <cell r="AR12045" t="str">
            <v/>
          </cell>
        </row>
        <row r="12046">
          <cell r="AR12046" t="str">
            <v/>
          </cell>
        </row>
        <row r="12047">
          <cell r="AR12047" t="str">
            <v/>
          </cell>
        </row>
        <row r="12048">
          <cell r="AR12048" t="str">
            <v/>
          </cell>
        </row>
        <row r="12049">
          <cell r="AR12049" t="str">
            <v/>
          </cell>
        </row>
        <row r="12050">
          <cell r="AR12050" t="str">
            <v/>
          </cell>
        </row>
        <row r="12051">
          <cell r="AR12051" t="str">
            <v/>
          </cell>
        </row>
        <row r="12052">
          <cell r="AR12052" t="str">
            <v/>
          </cell>
        </row>
        <row r="12053">
          <cell r="AR12053" t="str">
            <v/>
          </cell>
        </row>
        <row r="12054">
          <cell r="AR12054" t="str">
            <v/>
          </cell>
        </row>
        <row r="12055">
          <cell r="AR12055" t="str">
            <v/>
          </cell>
        </row>
        <row r="12056">
          <cell r="AR12056" t="str">
            <v/>
          </cell>
        </row>
        <row r="12057">
          <cell r="AR12057" t="str">
            <v/>
          </cell>
        </row>
        <row r="12058">
          <cell r="AR12058" t="str">
            <v/>
          </cell>
        </row>
        <row r="12059">
          <cell r="AR12059" t="str">
            <v/>
          </cell>
        </row>
        <row r="12060">
          <cell r="AR12060" t="str">
            <v/>
          </cell>
        </row>
        <row r="12061">
          <cell r="AR12061" t="str">
            <v/>
          </cell>
        </row>
        <row r="12062">
          <cell r="AR12062" t="str">
            <v/>
          </cell>
        </row>
        <row r="12063">
          <cell r="AR12063" t="str">
            <v/>
          </cell>
        </row>
        <row r="12064">
          <cell r="AR12064" t="str">
            <v/>
          </cell>
        </row>
        <row r="12065">
          <cell r="AR12065" t="str">
            <v/>
          </cell>
        </row>
        <row r="12066">
          <cell r="AR12066" t="str">
            <v/>
          </cell>
        </row>
        <row r="12067">
          <cell r="AR12067" t="str">
            <v/>
          </cell>
        </row>
        <row r="12068">
          <cell r="AR12068" t="str">
            <v/>
          </cell>
        </row>
        <row r="12069">
          <cell r="AR12069" t="str">
            <v/>
          </cell>
        </row>
        <row r="12070">
          <cell r="AR12070" t="str">
            <v/>
          </cell>
        </row>
        <row r="12071">
          <cell r="AR12071" t="str">
            <v/>
          </cell>
        </row>
        <row r="12072">
          <cell r="AR12072" t="str">
            <v/>
          </cell>
        </row>
        <row r="12073">
          <cell r="AR12073" t="str">
            <v/>
          </cell>
        </row>
        <row r="12074">
          <cell r="AR12074" t="str">
            <v/>
          </cell>
        </row>
        <row r="12075">
          <cell r="AR12075" t="str">
            <v/>
          </cell>
        </row>
        <row r="12076">
          <cell r="AR12076" t="str">
            <v/>
          </cell>
        </row>
        <row r="12077">
          <cell r="AR12077" t="str">
            <v/>
          </cell>
        </row>
        <row r="12078">
          <cell r="AR12078" t="str">
            <v/>
          </cell>
        </row>
        <row r="12079">
          <cell r="AR12079" t="str">
            <v/>
          </cell>
        </row>
        <row r="12080">
          <cell r="AR12080" t="str">
            <v/>
          </cell>
        </row>
        <row r="12081">
          <cell r="AR12081" t="str">
            <v/>
          </cell>
        </row>
        <row r="12082">
          <cell r="AR12082" t="str">
            <v/>
          </cell>
        </row>
        <row r="12083">
          <cell r="AR12083" t="str">
            <v/>
          </cell>
        </row>
        <row r="12084">
          <cell r="AR12084" t="str">
            <v/>
          </cell>
        </row>
        <row r="12085">
          <cell r="AR12085" t="str">
            <v/>
          </cell>
        </row>
        <row r="12086">
          <cell r="AR12086" t="str">
            <v/>
          </cell>
        </row>
        <row r="12087">
          <cell r="AR12087" t="str">
            <v/>
          </cell>
        </row>
        <row r="12088">
          <cell r="AR12088" t="str">
            <v/>
          </cell>
        </row>
        <row r="12089">
          <cell r="AR12089" t="str">
            <v/>
          </cell>
        </row>
        <row r="12090">
          <cell r="AR12090" t="str">
            <v/>
          </cell>
        </row>
        <row r="12091">
          <cell r="AR12091" t="str">
            <v/>
          </cell>
        </row>
        <row r="12092">
          <cell r="AR12092" t="str">
            <v/>
          </cell>
        </row>
        <row r="12093">
          <cell r="AR12093" t="str">
            <v/>
          </cell>
        </row>
        <row r="12094">
          <cell r="AR12094" t="str">
            <v/>
          </cell>
        </row>
        <row r="12095">
          <cell r="AR12095" t="str">
            <v/>
          </cell>
        </row>
        <row r="12096">
          <cell r="AR12096" t="str">
            <v/>
          </cell>
        </row>
        <row r="12097">
          <cell r="AR12097" t="str">
            <v/>
          </cell>
        </row>
        <row r="12098">
          <cell r="AR12098" t="str">
            <v/>
          </cell>
        </row>
        <row r="12099">
          <cell r="AR12099" t="str">
            <v/>
          </cell>
        </row>
        <row r="12100">
          <cell r="AR12100" t="str">
            <v/>
          </cell>
        </row>
        <row r="12101">
          <cell r="AR12101" t="str">
            <v/>
          </cell>
        </row>
        <row r="12102">
          <cell r="AR12102" t="str">
            <v/>
          </cell>
        </row>
        <row r="12103">
          <cell r="AR12103" t="str">
            <v/>
          </cell>
        </row>
        <row r="12104">
          <cell r="AR12104" t="str">
            <v/>
          </cell>
        </row>
        <row r="12105">
          <cell r="AR12105" t="str">
            <v/>
          </cell>
        </row>
        <row r="12106">
          <cell r="AR12106" t="str">
            <v/>
          </cell>
        </row>
        <row r="12107">
          <cell r="AR12107" t="str">
            <v/>
          </cell>
        </row>
        <row r="12108">
          <cell r="AR12108" t="str">
            <v/>
          </cell>
        </row>
        <row r="12109">
          <cell r="AR12109" t="str">
            <v/>
          </cell>
        </row>
        <row r="12110">
          <cell r="AR12110" t="str">
            <v/>
          </cell>
        </row>
        <row r="12111">
          <cell r="AR12111" t="str">
            <v/>
          </cell>
        </row>
        <row r="12112">
          <cell r="AR12112" t="str">
            <v/>
          </cell>
        </row>
        <row r="12113">
          <cell r="AR12113" t="str">
            <v/>
          </cell>
        </row>
        <row r="12114">
          <cell r="AR12114" t="str">
            <v/>
          </cell>
        </row>
        <row r="12115">
          <cell r="AR12115" t="str">
            <v/>
          </cell>
        </row>
        <row r="12116">
          <cell r="AR12116" t="str">
            <v/>
          </cell>
        </row>
        <row r="12117">
          <cell r="AR12117" t="str">
            <v/>
          </cell>
        </row>
        <row r="12118">
          <cell r="AR12118" t="str">
            <v/>
          </cell>
        </row>
        <row r="12119">
          <cell r="AR12119" t="str">
            <v/>
          </cell>
        </row>
        <row r="12120">
          <cell r="AR12120" t="str">
            <v/>
          </cell>
        </row>
        <row r="12121">
          <cell r="AR12121" t="str">
            <v/>
          </cell>
        </row>
        <row r="12122">
          <cell r="AR12122" t="str">
            <v/>
          </cell>
        </row>
        <row r="12123">
          <cell r="AR12123" t="str">
            <v/>
          </cell>
        </row>
        <row r="12124">
          <cell r="AR12124" t="str">
            <v/>
          </cell>
        </row>
        <row r="12125">
          <cell r="AR12125" t="str">
            <v/>
          </cell>
        </row>
        <row r="12126">
          <cell r="AR12126" t="str">
            <v/>
          </cell>
        </row>
        <row r="12127">
          <cell r="AR12127" t="str">
            <v/>
          </cell>
        </row>
        <row r="12128">
          <cell r="AR12128" t="str">
            <v/>
          </cell>
        </row>
        <row r="12129">
          <cell r="AR12129" t="str">
            <v/>
          </cell>
        </row>
        <row r="12130">
          <cell r="AR12130" t="str">
            <v/>
          </cell>
        </row>
        <row r="12131">
          <cell r="AR12131" t="str">
            <v/>
          </cell>
        </row>
        <row r="12132">
          <cell r="AR12132" t="str">
            <v/>
          </cell>
        </row>
        <row r="12133">
          <cell r="AR12133" t="str">
            <v/>
          </cell>
        </row>
        <row r="12134">
          <cell r="AR12134" t="str">
            <v/>
          </cell>
        </row>
        <row r="12135">
          <cell r="AR12135" t="str">
            <v/>
          </cell>
        </row>
        <row r="12136">
          <cell r="AR12136" t="str">
            <v/>
          </cell>
        </row>
        <row r="12137">
          <cell r="AR12137" t="str">
            <v/>
          </cell>
        </row>
        <row r="12138">
          <cell r="AR12138" t="str">
            <v/>
          </cell>
        </row>
        <row r="12139">
          <cell r="AR12139" t="str">
            <v/>
          </cell>
        </row>
        <row r="12140">
          <cell r="AR12140" t="str">
            <v/>
          </cell>
        </row>
        <row r="12141">
          <cell r="AR12141" t="str">
            <v/>
          </cell>
        </row>
        <row r="12142">
          <cell r="AR12142" t="str">
            <v/>
          </cell>
        </row>
        <row r="12143">
          <cell r="AR12143" t="str">
            <v/>
          </cell>
        </row>
        <row r="12144">
          <cell r="AR12144" t="str">
            <v/>
          </cell>
        </row>
        <row r="12145">
          <cell r="AR12145" t="str">
            <v/>
          </cell>
        </row>
        <row r="12146">
          <cell r="AR12146" t="str">
            <v/>
          </cell>
        </row>
        <row r="12147">
          <cell r="AR12147" t="str">
            <v/>
          </cell>
        </row>
        <row r="12148">
          <cell r="AR12148" t="str">
            <v/>
          </cell>
        </row>
        <row r="12149">
          <cell r="AR12149" t="str">
            <v/>
          </cell>
        </row>
        <row r="12150">
          <cell r="AR12150" t="str">
            <v/>
          </cell>
        </row>
        <row r="12151">
          <cell r="AR12151" t="str">
            <v/>
          </cell>
        </row>
        <row r="12152">
          <cell r="AR12152" t="str">
            <v/>
          </cell>
        </row>
        <row r="12153">
          <cell r="AR12153" t="str">
            <v/>
          </cell>
        </row>
        <row r="12154">
          <cell r="AR12154" t="str">
            <v/>
          </cell>
        </row>
        <row r="12155">
          <cell r="AR12155" t="str">
            <v/>
          </cell>
        </row>
        <row r="12156">
          <cell r="AR12156" t="str">
            <v/>
          </cell>
        </row>
        <row r="12157">
          <cell r="AR12157" t="str">
            <v/>
          </cell>
        </row>
        <row r="12158">
          <cell r="AR12158" t="str">
            <v/>
          </cell>
        </row>
        <row r="12159">
          <cell r="AR12159" t="str">
            <v/>
          </cell>
        </row>
        <row r="12160">
          <cell r="AR12160" t="str">
            <v/>
          </cell>
        </row>
        <row r="12161">
          <cell r="AR12161" t="str">
            <v/>
          </cell>
        </row>
        <row r="12162">
          <cell r="AR12162" t="str">
            <v/>
          </cell>
        </row>
        <row r="12163">
          <cell r="AR12163" t="str">
            <v/>
          </cell>
        </row>
        <row r="12164">
          <cell r="AR12164" t="str">
            <v/>
          </cell>
        </row>
        <row r="12165">
          <cell r="AR12165" t="str">
            <v/>
          </cell>
        </row>
        <row r="12166">
          <cell r="AR12166" t="str">
            <v/>
          </cell>
        </row>
        <row r="12167">
          <cell r="AR12167" t="str">
            <v/>
          </cell>
        </row>
        <row r="12168">
          <cell r="AR12168" t="str">
            <v/>
          </cell>
        </row>
        <row r="12169">
          <cell r="AR12169" t="str">
            <v/>
          </cell>
        </row>
        <row r="12170">
          <cell r="AR12170" t="str">
            <v/>
          </cell>
        </row>
        <row r="12171">
          <cell r="AR12171" t="str">
            <v/>
          </cell>
        </row>
        <row r="12172">
          <cell r="AR12172" t="str">
            <v/>
          </cell>
        </row>
        <row r="12173">
          <cell r="AR12173" t="str">
            <v/>
          </cell>
        </row>
        <row r="12174">
          <cell r="AR12174" t="str">
            <v/>
          </cell>
        </row>
        <row r="12175">
          <cell r="AR12175" t="str">
            <v/>
          </cell>
        </row>
        <row r="12176">
          <cell r="AR12176" t="str">
            <v/>
          </cell>
        </row>
        <row r="12177">
          <cell r="AR12177" t="str">
            <v/>
          </cell>
        </row>
        <row r="12178">
          <cell r="AR12178" t="str">
            <v/>
          </cell>
        </row>
        <row r="12179">
          <cell r="AR12179" t="str">
            <v/>
          </cell>
        </row>
        <row r="12180">
          <cell r="AR12180" t="str">
            <v/>
          </cell>
        </row>
        <row r="12181">
          <cell r="AR12181" t="str">
            <v/>
          </cell>
        </row>
        <row r="12182">
          <cell r="AR12182" t="str">
            <v/>
          </cell>
        </row>
        <row r="12183">
          <cell r="AR12183" t="str">
            <v/>
          </cell>
        </row>
        <row r="12184">
          <cell r="AR12184" t="str">
            <v/>
          </cell>
        </row>
        <row r="12185">
          <cell r="AR12185" t="str">
            <v/>
          </cell>
        </row>
        <row r="12186">
          <cell r="AR12186" t="str">
            <v/>
          </cell>
        </row>
        <row r="12187">
          <cell r="AR12187" t="str">
            <v/>
          </cell>
        </row>
        <row r="12188">
          <cell r="AR12188" t="str">
            <v/>
          </cell>
        </row>
        <row r="12189">
          <cell r="AR12189" t="str">
            <v/>
          </cell>
        </row>
        <row r="12190">
          <cell r="AR12190" t="str">
            <v/>
          </cell>
        </row>
        <row r="12191">
          <cell r="AR12191" t="str">
            <v/>
          </cell>
        </row>
        <row r="12192">
          <cell r="AR12192" t="str">
            <v/>
          </cell>
        </row>
        <row r="12193">
          <cell r="AR12193" t="str">
            <v/>
          </cell>
        </row>
        <row r="12194">
          <cell r="AR12194" t="str">
            <v/>
          </cell>
        </row>
        <row r="12195">
          <cell r="AR12195" t="str">
            <v/>
          </cell>
        </row>
        <row r="12196">
          <cell r="AR12196" t="str">
            <v/>
          </cell>
        </row>
        <row r="12197">
          <cell r="AR12197" t="str">
            <v/>
          </cell>
        </row>
        <row r="12198">
          <cell r="AR12198" t="str">
            <v/>
          </cell>
        </row>
        <row r="12199">
          <cell r="AR12199" t="str">
            <v/>
          </cell>
        </row>
        <row r="12200">
          <cell r="AR12200" t="str">
            <v/>
          </cell>
        </row>
        <row r="12201">
          <cell r="AR12201" t="str">
            <v/>
          </cell>
        </row>
        <row r="12202">
          <cell r="AR12202" t="str">
            <v/>
          </cell>
        </row>
        <row r="12203">
          <cell r="AR12203" t="str">
            <v/>
          </cell>
        </row>
        <row r="12204">
          <cell r="AR12204" t="str">
            <v/>
          </cell>
        </row>
        <row r="12205">
          <cell r="AR12205" t="str">
            <v/>
          </cell>
        </row>
        <row r="12206">
          <cell r="AR12206" t="str">
            <v/>
          </cell>
        </row>
        <row r="12207">
          <cell r="AR12207" t="str">
            <v/>
          </cell>
        </row>
        <row r="12208">
          <cell r="AR12208" t="str">
            <v/>
          </cell>
        </row>
        <row r="12209">
          <cell r="AR12209" t="str">
            <v/>
          </cell>
        </row>
        <row r="12210">
          <cell r="AR12210" t="str">
            <v/>
          </cell>
        </row>
        <row r="12211">
          <cell r="AR12211" t="str">
            <v/>
          </cell>
        </row>
        <row r="12212">
          <cell r="AR12212" t="str">
            <v/>
          </cell>
        </row>
        <row r="12213">
          <cell r="AR12213" t="str">
            <v/>
          </cell>
        </row>
        <row r="12214">
          <cell r="AR12214" t="str">
            <v/>
          </cell>
        </row>
        <row r="12215">
          <cell r="AR12215" t="str">
            <v/>
          </cell>
        </row>
        <row r="12216">
          <cell r="AR12216" t="str">
            <v/>
          </cell>
        </row>
        <row r="12217">
          <cell r="AR12217" t="str">
            <v/>
          </cell>
        </row>
        <row r="12218">
          <cell r="AR12218" t="str">
            <v/>
          </cell>
        </row>
        <row r="12219">
          <cell r="AR12219" t="str">
            <v/>
          </cell>
        </row>
        <row r="12220">
          <cell r="AR12220" t="str">
            <v/>
          </cell>
        </row>
        <row r="12221">
          <cell r="AR12221" t="str">
            <v/>
          </cell>
        </row>
        <row r="12222">
          <cell r="AR12222" t="str">
            <v/>
          </cell>
        </row>
        <row r="12223">
          <cell r="AR12223" t="str">
            <v/>
          </cell>
        </row>
        <row r="12224">
          <cell r="AR12224" t="str">
            <v/>
          </cell>
        </row>
        <row r="12225">
          <cell r="AR12225" t="str">
            <v/>
          </cell>
        </row>
        <row r="12226">
          <cell r="AR12226" t="str">
            <v/>
          </cell>
        </row>
        <row r="12227">
          <cell r="AR12227" t="str">
            <v/>
          </cell>
        </row>
        <row r="12228">
          <cell r="AR12228" t="str">
            <v/>
          </cell>
        </row>
        <row r="12229">
          <cell r="AR12229" t="str">
            <v/>
          </cell>
        </row>
        <row r="12230">
          <cell r="AR12230" t="str">
            <v/>
          </cell>
        </row>
        <row r="12231">
          <cell r="AR12231" t="str">
            <v/>
          </cell>
        </row>
        <row r="12232">
          <cell r="AR12232" t="str">
            <v/>
          </cell>
        </row>
        <row r="12233">
          <cell r="AR12233" t="str">
            <v/>
          </cell>
        </row>
        <row r="12234">
          <cell r="AR12234" t="str">
            <v/>
          </cell>
        </row>
        <row r="12235">
          <cell r="AR12235" t="str">
            <v/>
          </cell>
        </row>
        <row r="12236">
          <cell r="AR12236" t="str">
            <v/>
          </cell>
        </row>
        <row r="12237">
          <cell r="AR12237" t="str">
            <v/>
          </cell>
        </row>
        <row r="12238">
          <cell r="AR12238" t="str">
            <v/>
          </cell>
        </row>
        <row r="12239">
          <cell r="AR12239" t="str">
            <v/>
          </cell>
        </row>
        <row r="12240">
          <cell r="AR12240" t="str">
            <v/>
          </cell>
        </row>
        <row r="12241">
          <cell r="AR12241" t="str">
            <v/>
          </cell>
        </row>
        <row r="12242">
          <cell r="AR12242" t="str">
            <v/>
          </cell>
        </row>
        <row r="12243">
          <cell r="AR12243" t="str">
            <v/>
          </cell>
        </row>
        <row r="12244">
          <cell r="AR12244" t="str">
            <v/>
          </cell>
        </row>
        <row r="12245">
          <cell r="AR12245" t="str">
            <v/>
          </cell>
        </row>
        <row r="12246">
          <cell r="AR12246" t="str">
            <v/>
          </cell>
        </row>
        <row r="12247">
          <cell r="AR12247" t="str">
            <v/>
          </cell>
        </row>
        <row r="12248">
          <cell r="AR12248" t="str">
            <v/>
          </cell>
        </row>
        <row r="12249">
          <cell r="AR12249" t="str">
            <v/>
          </cell>
        </row>
        <row r="12250">
          <cell r="AR12250" t="str">
            <v/>
          </cell>
        </row>
        <row r="12251">
          <cell r="AR12251" t="str">
            <v/>
          </cell>
        </row>
        <row r="12252">
          <cell r="AR12252" t="str">
            <v/>
          </cell>
        </row>
        <row r="12253">
          <cell r="AR12253" t="str">
            <v/>
          </cell>
        </row>
        <row r="12254">
          <cell r="AR12254" t="str">
            <v/>
          </cell>
        </row>
        <row r="12255">
          <cell r="AR12255" t="str">
            <v/>
          </cell>
        </row>
        <row r="12256">
          <cell r="AR12256" t="str">
            <v/>
          </cell>
        </row>
        <row r="12257">
          <cell r="AR12257" t="str">
            <v/>
          </cell>
        </row>
        <row r="12258">
          <cell r="AR12258" t="str">
            <v/>
          </cell>
        </row>
        <row r="12259">
          <cell r="AR12259" t="str">
            <v/>
          </cell>
        </row>
        <row r="12260">
          <cell r="AR12260" t="str">
            <v/>
          </cell>
        </row>
        <row r="12261">
          <cell r="AR12261" t="str">
            <v/>
          </cell>
        </row>
        <row r="12262">
          <cell r="AR12262" t="str">
            <v/>
          </cell>
        </row>
        <row r="12263">
          <cell r="AR12263" t="str">
            <v/>
          </cell>
        </row>
        <row r="12264">
          <cell r="AR12264" t="str">
            <v/>
          </cell>
        </row>
        <row r="12265">
          <cell r="AR12265" t="str">
            <v/>
          </cell>
        </row>
        <row r="12266">
          <cell r="AR12266" t="str">
            <v/>
          </cell>
        </row>
        <row r="12267">
          <cell r="AR12267" t="str">
            <v/>
          </cell>
        </row>
        <row r="12268">
          <cell r="AR12268" t="str">
            <v/>
          </cell>
        </row>
        <row r="12269">
          <cell r="AR12269" t="str">
            <v/>
          </cell>
        </row>
        <row r="12270">
          <cell r="AR12270" t="str">
            <v/>
          </cell>
        </row>
        <row r="12271">
          <cell r="AR12271" t="str">
            <v/>
          </cell>
        </row>
        <row r="12272">
          <cell r="AR12272" t="str">
            <v/>
          </cell>
        </row>
        <row r="12273">
          <cell r="AR12273" t="str">
            <v/>
          </cell>
        </row>
        <row r="12274">
          <cell r="AR12274" t="str">
            <v/>
          </cell>
        </row>
        <row r="12275">
          <cell r="AR12275" t="str">
            <v/>
          </cell>
        </row>
        <row r="12276">
          <cell r="AR12276" t="str">
            <v/>
          </cell>
        </row>
        <row r="12277">
          <cell r="AR12277" t="str">
            <v/>
          </cell>
        </row>
        <row r="12278">
          <cell r="AR12278" t="str">
            <v/>
          </cell>
        </row>
        <row r="12279">
          <cell r="AR12279" t="str">
            <v/>
          </cell>
        </row>
        <row r="12280">
          <cell r="AR12280" t="str">
            <v/>
          </cell>
        </row>
        <row r="12281">
          <cell r="AR12281" t="str">
            <v/>
          </cell>
        </row>
        <row r="12282">
          <cell r="AR12282" t="str">
            <v/>
          </cell>
        </row>
        <row r="12283">
          <cell r="AR12283" t="str">
            <v/>
          </cell>
        </row>
        <row r="12284">
          <cell r="AR12284" t="str">
            <v/>
          </cell>
        </row>
        <row r="12285">
          <cell r="AR12285" t="str">
            <v/>
          </cell>
        </row>
        <row r="12286">
          <cell r="AR12286" t="str">
            <v/>
          </cell>
        </row>
        <row r="12287">
          <cell r="AR12287" t="str">
            <v/>
          </cell>
        </row>
        <row r="12288">
          <cell r="AR12288" t="str">
            <v/>
          </cell>
        </row>
        <row r="12289">
          <cell r="AR12289" t="str">
            <v/>
          </cell>
        </row>
        <row r="12290">
          <cell r="AR12290" t="str">
            <v/>
          </cell>
        </row>
        <row r="12291">
          <cell r="AR12291" t="str">
            <v/>
          </cell>
        </row>
        <row r="12292">
          <cell r="AR12292" t="str">
            <v/>
          </cell>
        </row>
        <row r="12293">
          <cell r="AR12293" t="str">
            <v/>
          </cell>
        </row>
        <row r="12294">
          <cell r="AR12294" t="str">
            <v/>
          </cell>
        </row>
        <row r="12295">
          <cell r="AR12295" t="str">
            <v/>
          </cell>
        </row>
        <row r="12296">
          <cell r="AR12296" t="str">
            <v/>
          </cell>
        </row>
        <row r="12297">
          <cell r="AR12297" t="str">
            <v/>
          </cell>
        </row>
        <row r="12298">
          <cell r="AR12298" t="str">
            <v/>
          </cell>
        </row>
        <row r="12299">
          <cell r="AR12299" t="str">
            <v/>
          </cell>
        </row>
        <row r="12300">
          <cell r="AR12300" t="str">
            <v/>
          </cell>
        </row>
        <row r="12301">
          <cell r="AR12301" t="str">
            <v/>
          </cell>
        </row>
        <row r="12302">
          <cell r="AR12302" t="str">
            <v/>
          </cell>
        </row>
        <row r="12303">
          <cell r="AR12303" t="str">
            <v/>
          </cell>
        </row>
        <row r="12304">
          <cell r="AR12304" t="str">
            <v/>
          </cell>
        </row>
        <row r="12305">
          <cell r="AR12305" t="str">
            <v/>
          </cell>
        </row>
        <row r="12306">
          <cell r="AR12306" t="str">
            <v/>
          </cell>
        </row>
        <row r="12307">
          <cell r="AR12307" t="str">
            <v/>
          </cell>
        </row>
        <row r="12308">
          <cell r="AR12308" t="str">
            <v/>
          </cell>
        </row>
        <row r="12309">
          <cell r="AR12309" t="str">
            <v/>
          </cell>
        </row>
        <row r="12310">
          <cell r="AR12310" t="str">
            <v/>
          </cell>
        </row>
        <row r="12311">
          <cell r="AR12311" t="str">
            <v/>
          </cell>
        </row>
        <row r="12312">
          <cell r="AR12312" t="str">
            <v/>
          </cell>
        </row>
        <row r="12313">
          <cell r="AR12313" t="str">
            <v/>
          </cell>
        </row>
        <row r="12314">
          <cell r="AR12314" t="str">
            <v/>
          </cell>
        </row>
        <row r="12315">
          <cell r="AR12315" t="str">
            <v/>
          </cell>
        </row>
        <row r="12316">
          <cell r="AR12316" t="str">
            <v/>
          </cell>
        </row>
        <row r="12317">
          <cell r="AR12317" t="str">
            <v/>
          </cell>
        </row>
        <row r="12318">
          <cell r="AR12318" t="str">
            <v/>
          </cell>
        </row>
        <row r="12319">
          <cell r="AR12319" t="str">
            <v/>
          </cell>
        </row>
        <row r="12320">
          <cell r="AR12320" t="str">
            <v/>
          </cell>
        </row>
        <row r="12321">
          <cell r="AR12321" t="str">
            <v/>
          </cell>
        </row>
        <row r="12322">
          <cell r="AR12322" t="str">
            <v/>
          </cell>
        </row>
        <row r="12323">
          <cell r="AR12323" t="str">
            <v/>
          </cell>
        </row>
        <row r="12324">
          <cell r="AR12324" t="str">
            <v/>
          </cell>
        </row>
        <row r="12325">
          <cell r="AR12325" t="str">
            <v/>
          </cell>
        </row>
        <row r="12326">
          <cell r="AR12326" t="str">
            <v/>
          </cell>
        </row>
        <row r="12327">
          <cell r="AR12327" t="str">
            <v/>
          </cell>
        </row>
        <row r="12328">
          <cell r="AR12328" t="str">
            <v/>
          </cell>
        </row>
        <row r="12329">
          <cell r="AR12329" t="str">
            <v/>
          </cell>
        </row>
        <row r="12330">
          <cell r="AR12330" t="str">
            <v/>
          </cell>
        </row>
        <row r="12331">
          <cell r="AR12331" t="str">
            <v/>
          </cell>
        </row>
        <row r="12332">
          <cell r="AR12332" t="str">
            <v/>
          </cell>
        </row>
        <row r="12333">
          <cell r="AR12333" t="str">
            <v/>
          </cell>
        </row>
        <row r="12334">
          <cell r="AR12334" t="str">
            <v/>
          </cell>
        </row>
        <row r="12335">
          <cell r="AR12335" t="str">
            <v/>
          </cell>
        </row>
        <row r="12336">
          <cell r="AR12336" t="str">
            <v/>
          </cell>
        </row>
        <row r="12337">
          <cell r="AR12337" t="str">
            <v/>
          </cell>
        </row>
        <row r="12338">
          <cell r="AR12338" t="str">
            <v/>
          </cell>
        </row>
        <row r="12339">
          <cell r="AR12339" t="str">
            <v/>
          </cell>
        </row>
        <row r="12340">
          <cell r="AR12340" t="str">
            <v/>
          </cell>
        </row>
        <row r="12341">
          <cell r="AR12341" t="str">
            <v/>
          </cell>
        </row>
        <row r="12342">
          <cell r="AR12342" t="str">
            <v/>
          </cell>
        </row>
        <row r="12343">
          <cell r="AR12343" t="str">
            <v/>
          </cell>
        </row>
        <row r="12344">
          <cell r="AR12344" t="str">
            <v/>
          </cell>
        </row>
        <row r="12345">
          <cell r="AR12345" t="str">
            <v/>
          </cell>
        </row>
        <row r="12346">
          <cell r="AR12346" t="str">
            <v/>
          </cell>
        </row>
        <row r="12347">
          <cell r="AR12347" t="str">
            <v/>
          </cell>
        </row>
        <row r="12348">
          <cell r="AR12348" t="str">
            <v/>
          </cell>
        </row>
        <row r="12349">
          <cell r="AR12349" t="str">
            <v/>
          </cell>
        </row>
        <row r="12350">
          <cell r="AR12350" t="str">
            <v/>
          </cell>
        </row>
        <row r="12351">
          <cell r="AR12351" t="str">
            <v/>
          </cell>
        </row>
        <row r="12352">
          <cell r="AR12352" t="str">
            <v/>
          </cell>
        </row>
        <row r="12353">
          <cell r="AR12353" t="str">
            <v/>
          </cell>
        </row>
        <row r="12354">
          <cell r="AR12354" t="str">
            <v/>
          </cell>
        </row>
        <row r="12355">
          <cell r="AR12355" t="str">
            <v/>
          </cell>
        </row>
        <row r="12356">
          <cell r="AR12356" t="str">
            <v/>
          </cell>
        </row>
        <row r="12357">
          <cell r="AR12357" t="str">
            <v/>
          </cell>
        </row>
        <row r="12358">
          <cell r="AR12358" t="str">
            <v/>
          </cell>
        </row>
        <row r="12359">
          <cell r="AR12359" t="str">
            <v/>
          </cell>
        </row>
        <row r="12360">
          <cell r="AR12360" t="str">
            <v/>
          </cell>
        </row>
        <row r="12361">
          <cell r="AR12361" t="str">
            <v/>
          </cell>
        </row>
        <row r="12362">
          <cell r="AR12362" t="str">
            <v/>
          </cell>
        </row>
        <row r="12363">
          <cell r="AR12363" t="str">
            <v/>
          </cell>
        </row>
        <row r="12364">
          <cell r="AR12364" t="str">
            <v/>
          </cell>
        </row>
        <row r="12365">
          <cell r="AR12365" t="str">
            <v/>
          </cell>
        </row>
        <row r="12366">
          <cell r="AR12366" t="str">
            <v/>
          </cell>
        </row>
        <row r="12367">
          <cell r="AR12367" t="str">
            <v/>
          </cell>
        </row>
        <row r="12368">
          <cell r="AR12368" t="str">
            <v/>
          </cell>
        </row>
        <row r="12369">
          <cell r="AR12369" t="str">
            <v/>
          </cell>
        </row>
        <row r="12370">
          <cell r="AR12370" t="str">
            <v/>
          </cell>
        </row>
        <row r="12371">
          <cell r="AR12371" t="str">
            <v/>
          </cell>
        </row>
        <row r="12372">
          <cell r="AR12372" t="str">
            <v/>
          </cell>
        </row>
        <row r="12373">
          <cell r="AR12373" t="str">
            <v/>
          </cell>
        </row>
        <row r="12374">
          <cell r="AR12374" t="str">
            <v/>
          </cell>
        </row>
        <row r="12375">
          <cell r="AR12375" t="str">
            <v/>
          </cell>
        </row>
        <row r="12376">
          <cell r="AR12376" t="str">
            <v/>
          </cell>
        </row>
        <row r="12377">
          <cell r="AR12377" t="str">
            <v/>
          </cell>
        </row>
        <row r="12378">
          <cell r="AR12378" t="str">
            <v/>
          </cell>
        </row>
        <row r="12379">
          <cell r="AR12379" t="str">
            <v/>
          </cell>
        </row>
        <row r="12380">
          <cell r="AR12380" t="str">
            <v/>
          </cell>
        </row>
        <row r="12381">
          <cell r="AR12381" t="str">
            <v/>
          </cell>
        </row>
        <row r="12382">
          <cell r="AR12382" t="str">
            <v/>
          </cell>
        </row>
        <row r="12383">
          <cell r="AR12383" t="str">
            <v/>
          </cell>
        </row>
        <row r="12384">
          <cell r="AR12384" t="str">
            <v/>
          </cell>
        </row>
        <row r="12385">
          <cell r="AR12385" t="str">
            <v/>
          </cell>
        </row>
        <row r="12386">
          <cell r="AR12386" t="str">
            <v/>
          </cell>
        </row>
        <row r="12387">
          <cell r="AR12387" t="str">
            <v/>
          </cell>
        </row>
        <row r="12388">
          <cell r="AR12388" t="str">
            <v/>
          </cell>
        </row>
        <row r="12389">
          <cell r="AR12389" t="str">
            <v/>
          </cell>
        </row>
        <row r="12390">
          <cell r="AR12390" t="str">
            <v/>
          </cell>
        </row>
        <row r="12391">
          <cell r="AR12391" t="str">
            <v/>
          </cell>
        </row>
        <row r="12392">
          <cell r="AR12392" t="str">
            <v/>
          </cell>
        </row>
        <row r="12393">
          <cell r="AR12393" t="str">
            <v/>
          </cell>
        </row>
        <row r="12394">
          <cell r="AR12394" t="str">
            <v/>
          </cell>
        </row>
        <row r="12395">
          <cell r="AR12395" t="str">
            <v/>
          </cell>
        </row>
        <row r="12396">
          <cell r="AR12396" t="str">
            <v/>
          </cell>
        </row>
        <row r="12397">
          <cell r="AR12397" t="str">
            <v/>
          </cell>
        </row>
        <row r="12398">
          <cell r="AR12398" t="str">
            <v/>
          </cell>
        </row>
        <row r="12399">
          <cell r="AR12399" t="str">
            <v/>
          </cell>
        </row>
        <row r="12400">
          <cell r="AR12400" t="str">
            <v/>
          </cell>
        </row>
        <row r="12401">
          <cell r="AR12401" t="str">
            <v/>
          </cell>
        </row>
        <row r="12402">
          <cell r="AR12402" t="str">
            <v/>
          </cell>
        </row>
        <row r="12403">
          <cell r="AR12403" t="str">
            <v/>
          </cell>
        </row>
        <row r="12404">
          <cell r="AR12404" t="str">
            <v/>
          </cell>
        </row>
        <row r="12405">
          <cell r="AR12405" t="str">
            <v/>
          </cell>
        </row>
        <row r="12406">
          <cell r="AR12406" t="str">
            <v/>
          </cell>
        </row>
        <row r="12407">
          <cell r="AR12407" t="str">
            <v/>
          </cell>
        </row>
        <row r="12408">
          <cell r="AR12408" t="str">
            <v/>
          </cell>
        </row>
        <row r="12409">
          <cell r="AR12409" t="str">
            <v/>
          </cell>
        </row>
        <row r="12410">
          <cell r="AR12410" t="str">
            <v/>
          </cell>
        </row>
        <row r="12411">
          <cell r="AR12411" t="str">
            <v/>
          </cell>
        </row>
        <row r="12412">
          <cell r="AR12412" t="str">
            <v/>
          </cell>
        </row>
        <row r="12413">
          <cell r="AR12413" t="str">
            <v/>
          </cell>
        </row>
        <row r="12414">
          <cell r="AR12414" t="str">
            <v/>
          </cell>
        </row>
        <row r="12415">
          <cell r="AR12415" t="str">
            <v/>
          </cell>
        </row>
        <row r="12416">
          <cell r="AR12416" t="str">
            <v/>
          </cell>
        </row>
        <row r="12417">
          <cell r="AR12417" t="str">
            <v/>
          </cell>
        </row>
        <row r="12418">
          <cell r="AR12418" t="str">
            <v/>
          </cell>
        </row>
        <row r="12419">
          <cell r="AR12419" t="str">
            <v/>
          </cell>
        </row>
        <row r="12420">
          <cell r="AR12420" t="str">
            <v/>
          </cell>
        </row>
        <row r="12421">
          <cell r="AR12421" t="str">
            <v/>
          </cell>
        </row>
        <row r="12422">
          <cell r="AR12422" t="str">
            <v/>
          </cell>
        </row>
        <row r="12423">
          <cell r="AR12423" t="str">
            <v/>
          </cell>
        </row>
        <row r="12424">
          <cell r="AR12424" t="str">
            <v/>
          </cell>
        </row>
        <row r="12425">
          <cell r="AR12425" t="str">
            <v/>
          </cell>
        </row>
        <row r="12426">
          <cell r="AR12426" t="str">
            <v/>
          </cell>
        </row>
        <row r="12427">
          <cell r="AR12427" t="str">
            <v/>
          </cell>
        </row>
        <row r="12428">
          <cell r="AR12428" t="str">
            <v/>
          </cell>
        </row>
        <row r="12429">
          <cell r="AR12429" t="str">
            <v/>
          </cell>
        </row>
        <row r="12430">
          <cell r="AR12430" t="str">
            <v/>
          </cell>
        </row>
        <row r="12431">
          <cell r="AR12431" t="str">
            <v/>
          </cell>
        </row>
        <row r="12432">
          <cell r="AR12432" t="str">
            <v/>
          </cell>
        </row>
        <row r="12433">
          <cell r="AR12433" t="str">
            <v/>
          </cell>
        </row>
        <row r="12434">
          <cell r="AR12434" t="str">
            <v/>
          </cell>
        </row>
        <row r="12435">
          <cell r="AR12435" t="str">
            <v/>
          </cell>
        </row>
        <row r="12436">
          <cell r="AR12436" t="str">
            <v/>
          </cell>
        </row>
        <row r="12437">
          <cell r="AR12437" t="str">
            <v/>
          </cell>
        </row>
        <row r="12438">
          <cell r="AR12438" t="str">
            <v/>
          </cell>
        </row>
        <row r="12439">
          <cell r="AR12439" t="str">
            <v/>
          </cell>
        </row>
        <row r="12440">
          <cell r="AR12440" t="str">
            <v/>
          </cell>
        </row>
        <row r="12441">
          <cell r="AR12441" t="str">
            <v/>
          </cell>
        </row>
        <row r="12442">
          <cell r="AR12442" t="str">
            <v/>
          </cell>
        </row>
        <row r="12443">
          <cell r="AR12443" t="str">
            <v/>
          </cell>
        </row>
        <row r="12444">
          <cell r="AR12444" t="str">
            <v/>
          </cell>
        </row>
        <row r="12445">
          <cell r="AR12445" t="str">
            <v/>
          </cell>
        </row>
        <row r="12446">
          <cell r="AR12446" t="str">
            <v/>
          </cell>
        </row>
        <row r="12447">
          <cell r="AR12447" t="str">
            <v/>
          </cell>
        </row>
        <row r="12448">
          <cell r="AR12448" t="str">
            <v/>
          </cell>
        </row>
        <row r="12449">
          <cell r="AR12449" t="str">
            <v/>
          </cell>
        </row>
        <row r="12450">
          <cell r="AR12450" t="str">
            <v/>
          </cell>
        </row>
        <row r="12451">
          <cell r="AR12451" t="str">
            <v/>
          </cell>
        </row>
        <row r="12452">
          <cell r="AR12452" t="str">
            <v/>
          </cell>
        </row>
        <row r="12453">
          <cell r="AR12453" t="str">
            <v/>
          </cell>
        </row>
        <row r="12454">
          <cell r="AR12454" t="str">
            <v/>
          </cell>
        </row>
        <row r="12455">
          <cell r="AR12455" t="str">
            <v/>
          </cell>
        </row>
        <row r="12456">
          <cell r="AR12456" t="str">
            <v/>
          </cell>
        </row>
        <row r="12457">
          <cell r="AR12457" t="str">
            <v/>
          </cell>
        </row>
        <row r="12458">
          <cell r="AR12458" t="str">
            <v/>
          </cell>
        </row>
        <row r="12459">
          <cell r="AR12459" t="str">
            <v/>
          </cell>
        </row>
        <row r="12460">
          <cell r="AR12460" t="str">
            <v/>
          </cell>
        </row>
        <row r="12461">
          <cell r="AR12461" t="str">
            <v/>
          </cell>
        </row>
        <row r="12462">
          <cell r="AR12462" t="str">
            <v/>
          </cell>
        </row>
        <row r="12463">
          <cell r="AR12463" t="str">
            <v/>
          </cell>
        </row>
        <row r="12464">
          <cell r="AR12464" t="str">
            <v/>
          </cell>
        </row>
        <row r="12465">
          <cell r="AR12465" t="str">
            <v/>
          </cell>
        </row>
        <row r="12466">
          <cell r="AR12466" t="str">
            <v/>
          </cell>
        </row>
        <row r="12467">
          <cell r="AR12467" t="str">
            <v/>
          </cell>
        </row>
        <row r="12468">
          <cell r="AR12468" t="str">
            <v/>
          </cell>
        </row>
        <row r="12469">
          <cell r="AR12469" t="str">
            <v/>
          </cell>
        </row>
        <row r="12470">
          <cell r="AR12470" t="str">
            <v/>
          </cell>
        </row>
        <row r="12471">
          <cell r="AR12471" t="str">
            <v/>
          </cell>
        </row>
        <row r="12472">
          <cell r="AR12472" t="str">
            <v/>
          </cell>
        </row>
        <row r="12473">
          <cell r="AR12473" t="str">
            <v/>
          </cell>
        </row>
        <row r="12474">
          <cell r="AR12474" t="str">
            <v/>
          </cell>
        </row>
        <row r="12475">
          <cell r="AR12475" t="str">
            <v/>
          </cell>
        </row>
        <row r="12476">
          <cell r="AR12476" t="str">
            <v/>
          </cell>
        </row>
        <row r="12477">
          <cell r="AR12477" t="str">
            <v/>
          </cell>
        </row>
        <row r="12478">
          <cell r="AR12478" t="str">
            <v/>
          </cell>
        </row>
        <row r="12479">
          <cell r="AR12479" t="str">
            <v/>
          </cell>
        </row>
        <row r="12480">
          <cell r="AR12480" t="str">
            <v/>
          </cell>
        </row>
        <row r="12481">
          <cell r="AR12481" t="str">
            <v/>
          </cell>
        </row>
        <row r="12482">
          <cell r="AR12482" t="str">
            <v/>
          </cell>
        </row>
        <row r="12483">
          <cell r="AR12483" t="str">
            <v/>
          </cell>
        </row>
        <row r="12484">
          <cell r="AR12484" t="str">
            <v/>
          </cell>
        </row>
        <row r="12485">
          <cell r="AR12485" t="str">
            <v/>
          </cell>
        </row>
        <row r="12486">
          <cell r="AR12486" t="str">
            <v/>
          </cell>
        </row>
        <row r="12487">
          <cell r="AR12487" t="str">
            <v/>
          </cell>
        </row>
        <row r="12488">
          <cell r="AR12488" t="str">
            <v/>
          </cell>
        </row>
        <row r="12489">
          <cell r="AR12489" t="str">
            <v/>
          </cell>
        </row>
        <row r="12490">
          <cell r="AR12490" t="str">
            <v/>
          </cell>
        </row>
        <row r="12491">
          <cell r="AR12491" t="str">
            <v/>
          </cell>
        </row>
        <row r="12492">
          <cell r="AR12492" t="str">
            <v/>
          </cell>
        </row>
        <row r="12493">
          <cell r="AR12493" t="str">
            <v/>
          </cell>
        </row>
        <row r="12494">
          <cell r="AR12494" t="str">
            <v/>
          </cell>
        </row>
        <row r="12495">
          <cell r="AR12495" t="str">
            <v/>
          </cell>
        </row>
        <row r="12496">
          <cell r="AR12496" t="str">
            <v/>
          </cell>
        </row>
        <row r="12497">
          <cell r="AR12497" t="str">
            <v/>
          </cell>
        </row>
        <row r="12498">
          <cell r="AR12498" t="str">
            <v/>
          </cell>
        </row>
        <row r="12499">
          <cell r="AR12499" t="str">
            <v/>
          </cell>
        </row>
        <row r="12500">
          <cell r="AR12500" t="str">
            <v/>
          </cell>
        </row>
        <row r="12501">
          <cell r="AR12501" t="str">
            <v/>
          </cell>
        </row>
        <row r="12502">
          <cell r="AR12502" t="str">
            <v/>
          </cell>
        </row>
        <row r="12503">
          <cell r="AR12503" t="str">
            <v/>
          </cell>
        </row>
        <row r="12504">
          <cell r="AR12504" t="str">
            <v/>
          </cell>
        </row>
        <row r="12505">
          <cell r="AR12505" t="str">
            <v/>
          </cell>
        </row>
        <row r="12506">
          <cell r="AR12506" t="str">
            <v/>
          </cell>
        </row>
        <row r="12507">
          <cell r="AR12507" t="str">
            <v/>
          </cell>
        </row>
        <row r="12508">
          <cell r="AR12508" t="str">
            <v/>
          </cell>
        </row>
        <row r="12509">
          <cell r="AR12509" t="str">
            <v/>
          </cell>
        </row>
        <row r="12510">
          <cell r="AR12510" t="str">
            <v/>
          </cell>
        </row>
        <row r="12511">
          <cell r="AR12511" t="str">
            <v/>
          </cell>
        </row>
        <row r="12512">
          <cell r="AR12512" t="str">
            <v/>
          </cell>
        </row>
        <row r="12513">
          <cell r="AR12513" t="str">
            <v/>
          </cell>
        </row>
        <row r="12514">
          <cell r="AR12514" t="str">
            <v/>
          </cell>
        </row>
        <row r="12515">
          <cell r="AR12515" t="str">
            <v/>
          </cell>
        </row>
        <row r="12516">
          <cell r="AR12516" t="str">
            <v/>
          </cell>
        </row>
        <row r="12517">
          <cell r="AR12517" t="str">
            <v/>
          </cell>
        </row>
        <row r="12518">
          <cell r="AR12518" t="str">
            <v/>
          </cell>
        </row>
        <row r="12519">
          <cell r="AR12519" t="str">
            <v/>
          </cell>
        </row>
        <row r="12520">
          <cell r="AR12520" t="str">
            <v/>
          </cell>
        </row>
        <row r="12521">
          <cell r="AR12521" t="str">
            <v/>
          </cell>
        </row>
        <row r="12522">
          <cell r="AR12522" t="str">
            <v/>
          </cell>
        </row>
        <row r="12523">
          <cell r="AR12523" t="str">
            <v/>
          </cell>
        </row>
        <row r="12524">
          <cell r="AR12524" t="str">
            <v/>
          </cell>
        </row>
        <row r="12525">
          <cell r="AR12525" t="str">
            <v/>
          </cell>
        </row>
        <row r="12526">
          <cell r="AR12526" t="str">
            <v/>
          </cell>
        </row>
        <row r="12527">
          <cell r="AR12527" t="str">
            <v/>
          </cell>
        </row>
        <row r="12528">
          <cell r="AR12528" t="str">
            <v/>
          </cell>
        </row>
        <row r="12529">
          <cell r="AR12529" t="str">
            <v/>
          </cell>
        </row>
        <row r="12530">
          <cell r="AR12530" t="str">
            <v/>
          </cell>
        </row>
        <row r="12531">
          <cell r="AR12531" t="str">
            <v/>
          </cell>
        </row>
        <row r="12532">
          <cell r="AR12532" t="str">
            <v/>
          </cell>
        </row>
        <row r="12533">
          <cell r="AR12533" t="str">
            <v/>
          </cell>
        </row>
        <row r="12534">
          <cell r="AR12534" t="str">
            <v/>
          </cell>
        </row>
        <row r="12535">
          <cell r="AR12535" t="str">
            <v/>
          </cell>
        </row>
        <row r="12536">
          <cell r="AR12536" t="str">
            <v/>
          </cell>
        </row>
        <row r="12537">
          <cell r="AR12537" t="str">
            <v/>
          </cell>
        </row>
        <row r="12538">
          <cell r="AR12538" t="str">
            <v/>
          </cell>
        </row>
        <row r="12539">
          <cell r="AR12539" t="str">
            <v/>
          </cell>
        </row>
        <row r="12540">
          <cell r="AR12540" t="str">
            <v/>
          </cell>
        </row>
        <row r="12541">
          <cell r="AR12541" t="str">
            <v/>
          </cell>
        </row>
        <row r="12542">
          <cell r="AR12542" t="str">
            <v/>
          </cell>
        </row>
        <row r="12543">
          <cell r="AR12543" t="str">
            <v/>
          </cell>
        </row>
        <row r="12544">
          <cell r="AR12544" t="str">
            <v/>
          </cell>
        </row>
        <row r="12545">
          <cell r="AR12545" t="str">
            <v/>
          </cell>
        </row>
        <row r="12546">
          <cell r="AR12546" t="str">
            <v/>
          </cell>
        </row>
        <row r="12547">
          <cell r="AR12547" t="str">
            <v/>
          </cell>
        </row>
        <row r="12548">
          <cell r="AR12548" t="str">
            <v/>
          </cell>
        </row>
        <row r="12549">
          <cell r="AR12549" t="str">
            <v/>
          </cell>
        </row>
        <row r="12550">
          <cell r="AR12550" t="str">
            <v/>
          </cell>
        </row>
        <row r="12551">
          <cell r="AR12551" t="str">
            <v/>
          </cell>
        </row>
        <row r="12552">
          <cell r="AR12552" t="str">
            <v/>
          </cell>
        </row>
        <row r="12553">
          <cell r="AR12553" t="str">
            <v/>
          </cell>
        </row>
        <row r="12554">
          <cell r="AR12554" t="str">
            <v/>
          </cell>
        </row>
        <row r="12555">
          <cell r="AR12555" t="str">
            <v/>
          </cell>
        </row>
        <row r="12556">
          <cell r="AR12556" t="str">
            <v/>
          </cell>
        </row>
        <row r="12557">
          <cell r="AR12557" t="str">
            <v/>
          </cell>
        </row>
        <row r="12558">
          <cell r="AR12558" t="str">
            <v/>
          </cell>
        </row>
        <row r="12559">
          <cell r="AR12559" t="str">
            <v/>
          </cell>
        </row>
        <row r="12560">
          <cell r="AR12560" t="str">
            <v/>
          </cell>
        </row>
        <row r="12561">
          <cell r="AR12561" t="str">
            <v/>
          </cell>
        </row>
        <row r="12562">
          <cell r="AR12562" t="str">
            <v/>
          </cell>
        </row>
        <row r="12563">
          <cell r="AR12563" t="str">
            <v/>
          </cell>
        </row>
        <row r="12564">
          <cell r="AR12564" t="str">
            <v/>
          </cell>
        </row>
        <row r="12565">
          <cell r="AR12565" t="str">
            <v/>
          </cell>
        </row>
        <row r="12566">
          <cell r="AR12566" t="str">
            <v/>
          </cell>
        </row>
        <row r="12567">
          <cell r="AR12567" t="str">
            <v/>
          </cell>
        </row>
        <row r="12568">
          <cell r="AR12568" t="str">
            <v/>
          </cell>
        </row>
        <row r="12569">
          <cell r="AR12569" t="str">
            <v/>
          </cell>
        </row>
        <row r="12570">
          <cell r="AR12570" t="str">
            <v/>
          </cell>
        </row>
        <row r="12571">
          <cell r="AR12571" t="str">
            <v/>
          </cell>
        </row>
        <row r="12572">
          <cell r="AR12572" t="str">
            <v/>
          </cell>
        </row>
        <row r="12573">
          <cell r="AR12573" t="str">
            <v/>
          </cell>
        </row>
        <row r="12574">
          <cell r="AR12574" t="str">
            <v/>
          </cell>
        </row>
        <row r="12575">
          <cell r="AR12575" t="str">
            <v/>
          </cell>
        </row>
        <row r="12576">
          <cell r="AR12576" t="str">
            <v/>
          </cell>
        </row>
        <row r="12577">
          <cell r="AR12577" t="str">
            <v/>
          </cell>
        </row>
        <row r="12578">
          <cell r="AR12578" t="str">
            <v/>
          </cell>
        </row>
        <row r="12579">
          <cell r="AR12579" t="str">
            <v/>
          </cell>
        </row>
        <row r="12580">
          <cell r="AR12580" t="str">
            <v/>
          </cell>
        </row>
        <row r="12581">
          <cell r="AR12581" t="str">
            <v/>
          </cell>
        </row>
        <row r="12582">
          <cell r="AR12582" t="str">
            <v/>
          </cell>
        </row>
        <row r="12583">
          <cell r="AR12583" t="str">
            <v/>
          </cell>
        </row>
        <row r="12584">
          <cell r="AR12584" t="str">
            <v/>
          </cell>
        </row>
        <row r="12585">
          <cell r="AR12585" t="str">
            <v/>
          </cell>
        </row>
        <row r="12586">
          <cell r="AR12586" t="str">
            <v/>
          </cell>
        </row>
        <row r="12587">
          <cell r="AR12587" t="str">
            <v/>
          </cell>
        </row>
        <row r="12588">
          <cell r="AR12588" t="str">
            <v/>
          </cell>
        </row>
        <row r="12589">
          <cell r="AR12589" t="str">
            <v/>
          </cell>
        </row>
        <row r="12590">
          <cell r="AR12590" t="str">
            <v/>
          </cell>
        </row>
        <row r="12591">
          <cell r="AR12591" t="str">
            <v/>
          </cell>
        </row>
        <row r="12592">
          <cell r="AR12592" t="str">
            <v/>
          </cell>
        </row>
        <row r="12593">
          <cell r="AR12593" t="str">
            <v/>
          </cell>
        </row>
        <row r="12594">
          <cell r="AR12594" t="str">
            <v/>
          </cell>
        </row>
        <row r="12595">
          <cell r="AR12595" t="str">
            <v/>
          </cell>
        </row>
        <row r="12596">
          <cell r="AR12596" t="str">
            <v/>
          </cell>
        </row>
        <row r="12597">
          <cell r="AR12597" t="str">
            <v/>
          </cell>
        </row>
        <row r="12598">
          <cell r="AR12598" t="str">
            <v/>
          </cell>
        </row>
        <row r="12599">
          <cell r="AR12599" t="str">
            <v/>
          </cell>
        </row>
        <row r="12600">
          <cell r="AR12600" t="str">
            <v/>
          </cell>
        </row>
        <row r="12601">
          <cell r="AR12601" t="str">
            <v/>
          </cell>
        </row>
        <row r="12602">
          <cell r="AR12602" t="str">
            <v/>
          </cell>
        </row>
        <row r="12603">
          <cell r="AR12603" t="str">
            <v/>
          </cell>
        </row>
        <row r="12604">
          <cell r="AR12604" t="str">
            <v/>
          </cell>
        </row>
        <row r="12605">
          <cell r="AR12605" t="str">
            <v/>
          </cell>
        </row>
        <row r="12606">
          <cell r="AR12606" t="str">
            <v/>
          </cell>
        </row>
        <row r="12607">
          <cell r="AR12607" t="str">
            <v/>
          </cell>
        </row>
        <row r="12608">
          <cell r="AR12608" t="str">
            <v/>
          </cell>
        </row>
        <row r="12609">
          <cell r="AR12609" t="str">
            <v/>
          </cell>
        </row>
        <row r="12610">
          <cell r="AR12610" t="str">
            <v/>
          </cell>
        </row>
        <row r="12611">
          <cell r="AR12611" t="str">
            <v/>
          </cell>
        </row>
        <row r="12612">
          <cell r="AR12612" t="str">
            <v/>
          </cell>
        </row>
        <row r="12613">
          <cell r="AR12613" t="str">
            <v/>
          </cell>
        </row>
        <row r="12614">
          <cell r="AR12614" t="str">
            <v/>
          </cell>
        </row>
        <row r="12615">
          <cell r="AR12615" t="str">
            <v/>
          </cell>
        </row>
        <row r="12616">
          <cell r="AR12616" t="str">
            <v/>
          </cell>
        </row>
        <row r="12617">
          <cell r="AR12617" t="str">
            <v/>
          </cell>
        </row>
        <row r="12618">
          <cell r="AR12618" t="str">
            <v/>
          </cell>
        </row>
        <row r="12619">
          <cell r="AR12619" t="str">
            <v/>
          </cell>
        </row>
        <row r="12620">
          <cell r="AR12620" t="str">
            <v/>
          </cell>
        </row>
        <row r="12621">
          <cell r="AR12621" t="str">
            <v/>
          </cell>
        </row>
        <row r="12622">
          <cell r="AR12622" t="str">
            <v/>
          </cell>
        </row>
        <row r="12623">
          <cell r="AR12623" t="str">
            <v/>
          </cell>
        </row>
        <row r="12624">
          <cell r="AR12624" t="str">
            <v/>
          </cell>
        </row>
        <row r="12625">
          <cell r="AR12625" t="str">
            <v/>
          </cell>
        </row>
        <row r="12626">
          <cell r="AR12626" t="str">
            <v/>
          </cell>
        </row>
        <row r="12627">
          <cell r="AR12627" t="str">
            <v/>
          </cell>
        </row>
        <row r="12628">
          <cell r="AR12628" t="str">
            <v/>
          </cell>
        </row>
        <row r="12629">
          <cell r="AR12629" t="str">
            <v/>
          </cell>
        </row>
        <row r="12630">
          <cell r="AR12630" t="str">
            <v/>
          </cell>
        </row>
        <row r="12631">
          <cell r="AR12631" t="str">
            <v/>
          </cell>
        </row>
        <row r="12632">
          <cell r="AR12632" t="str">
            <v/>
          </cell>
        </row>
        <row r="12633">
          <cell r="AR12633" t="str">
            <v/>
          </cell>
        </row>
        <row r="12634">
          <cell r="AR12634" t="str">
            <v/>
          </cell>
        </row>
        <row r="12635">
          <cell r="AR12635" t="str">
            <v/>
          </cell>
        </row>
        <row r="12636">
          <cell r="AR12636" t="str">
            <v/>
          </cell>
        </row>
        <row r="12637">
          <cell r="AR12637" t="str">
            <v/>
          </cell>
        </row>
        <row r="12638">
          <cell r="AR12638" t="str">
            <v/>
          </cell>
        </row>
        <row r="12639">
          <cell r="AR12639" t="str">
            <v/>
          </cell>
        </row>
        <row r="12640">
          <cell r="AR12640" t="str">
            <v/>
          </cell>
        </row>
        <row r="12641">
          <cell r="AR12641" t="str">
            <v/>
          </cell>
        </row>
        <row r="12642">
          <cell r="AR12642" t="str">
            <v/>
          </cell>
        </row>
        <row r="12643">
          <cell r="AR12643" t="str">
            <v/>
          </cell>
        </row>
        <row r="12644">
          <cell r="AR12644" t="str">
            <v/>
          </cell>
        </row>
        <row r="12645">
          <cell r="AR12645" t="str">
            <v/>
          </cell>
        </row>
        <row r="12646">
          <cell r="AR12646" t="str">
            <v/>
          </cell>
        </row>
        <row r="12647">
          <cell r="AR12647" t="str">
            <v/>
          </cell>
        </row>
        <row r="12648">
          <cell r="AR12648" t="str">
            <v/>
          </cell>
        </row>
        <row r="12649">
          <cell r="AR12649" t="str">
            <v/>
          </cell>
        </row>
        <row r="12650">
          <cell r="AR12650" t="str">
            <v/>
          </cell>
        </row>
        <row r="12651">
          <cell r="AR12651" t="str">
            <v/>
          </cell>
        </row>
        <row r="12652">
          <cell r="AR12652" t="str">
            <v/>
          </cell>
        </row>
        <row r="12653">
          <cell r="AR12653" t="str">
            <v/>
          </cell>
        </row>
        <row r="12654">
          <cell r="AR12654" t="str">
            <v/>
          </cell>
        </row>
        <row r="12655">
          <cell r="AR12655" t="str">
            <v/>
          </cell>
        </row>
        <row r="12656">
          <cell r="AR12656" t="str">
            <v/>
          </cell>
        </row>
        <row r="12657">
          <cell r="AR12657" t="str">
            <v/>
          </cell>
        </row>
        <row r="12658">
          <cell r="AR12658" t="str">
            <v/>
          </cell>
        </row>
        <row r="12659">
          <cell r="AR12659" t="str">
            <v/>
          </cell>
        </row>
        <row r="12660">
          <cell r="AR12660" t="str">
            <v/>
          </cell>
        </row>
        <row r="12661">
          <cell r="AR12661" t="str">
            <v/>
          </cell>
        </row>
        <row r="12662">
          <cell r="AR12662" t="str">
            <v/>
          </cell>
        </row>
        <row r="12663">
          <cell r="AR12663" t="str">
            <v/>
          </cell>
        </row>
        <row r="12664">
          <cell r="AR12664" t="str">
            <v/>
          </cell>
        </row>
        <row r="12665">
          <cell r="AR12665" t="str">
            <v/>
          </cell>
        </row>
        <row r="12666">
          <cell r="AR12666" t="str">
            <v/>
          </cell>
        </row>
        <row r="12667">
          <cell r="AR12667" t="str">
            <v/>
          </cell>
        </row>
        <row r="12668">
          <cell r="AR12668" t="str">
            <v/>
          </cell>
        </row>
        <row r="12669">
          <cell r="AR12669" t="str">
            <v/>
          </cell>
        </row>
        <row r="12670">
          <cell r="AR12670" t="str">
            <v/>
          </cell>
        </row>
        <row r="12671">
          <cell r="AR12671" t="str">
            <v/>
          </cell>
        </row>
        <row r="12672">
          <cell r="AR12672" t="str">
            <v/>
          </cell>
        </row>
        <row r="12673">
          <cell r="AR12673" t="str">
            <v/>
          </cell>
        </row>
        <row r="12674">
          <cell r="AR12674" t="str">
            <v/>
          </cell>
        </row>
        <row r="12675">
          <cell r="AR12675" t="str">
            <v/>
          </cell>
        </row>
        <row r="12676">
          <cell r="AR12676" t="str">
            <v/>
          </cell>
        </row>
        <row r="12677">
          <cell r="AR12677" t="str">
            <v/>
          </cell>
        </row>
        <row r="12678">
          <cell r="AR12678" t="str">
            <v/>
          </cell>
        </row>
        <row r="12679">
          <cell r="AR12679" t="str">
            <v/>
          </cell>
        </row>
        <row r="12680">
          <cell r="AR12680" t="str">
            <v/>
          </cell>
        </row>
        <row r="12681">
          <cell r="AR12681" t="str">
            <v/>
          </cell>
        </row>
        <row r="12682">
          <cell r="AR12682" t="str">
            <v/>
          </cell>
        </row>
        <row r="12683">
          <cell r="AR12683" t="str">
            <v/>
          </cell>
        </row>
        <row r="12684">
          <cell r="AR12684" t="str">
            <v/>
          </cell>
        </row>
        <row r="12685">
          <cell r="AR12685" t="str">
            <v/>
          </cell>
        </row>
        <row r="12686">
          <cell r="AR12686" t="str">
            <v/>
          </cell>
        </row>
        <row r="12687">
          <cell r="AR12687" t="str">
            <v/>
          </cell>
        </row>
        <row r="12688">
          <cell r="AR12688" t="str">
            <v/>
          </cell>
        </row>
        <row r="12689">
          <cell r="AR12689" t="str">
            <v/>
          </cell>
        </row>
        <row r="12690">
          <cell r="AR12690" t="str">
            <v/>
          </cell>
        </row>
        <row r="12691">
          <cell r="AR12691" t="str">
            <v/>
          </cell>
        </row>
        <row r="12692">
          <cell r="AR12692" t="str">
            <v/>
          </cell>
        </row>
        <row r="12693">
          <cell r="AR12693" t="str">
            <v/>
          </cell>
        </row>
        <row r="12694">
          <cell r="AR12694" t="str">
            <v/>
          </cell>
        </row>
        <row r="12695">
          <cell r="AR12695" t="str">
            <v/>
          </cell>
        </row>
        <row r="12696">
          <cell r="AR12696" t="str">
            <v/>
          </cell>
        </row>
        <row r="12697">
          <cell r="AR12697" t="str">
            <v/>
          </cell>
        </row>
        <row r="12698">
          <cell r="AR12698" t="str">
            <v/>
          </cell>
        </row>
        <row r="12699">
          <cell r="AR12699" t="str">
            <v/>
          </cell>
        </row>
        <row r="12700">
          <cell r="AR12700" t="str">
            <v/>
          </cell>
        </row>
        <row r="12701">
          <cell r="AR12701" t="str">
            <v/>
          </cell>
        </row>
        <row r="12702">
          <cell r="AR12702" t="str">
            <v/>
          </cell>
        </row>
        <row r="12703">
          <cell r="AR12703" t="str">
            <v/>
          </cell>
        </row>
        <row r="12704">
          <cell r="AR12704" t="str">
            <v/>
          </cell>
        </row>
        <row r="12705">
          <cell r="AR12705" t="str">
            <v/>
          </cell>
        </row>
        <row r="12706">
          <cell r="AR12706" t="str">
            <v/>
          </cell>
        </row>
        <row r="12707">
          <cell r="AR12707" t="str">
            <v/>
          </cell>
        </row>
        <row r="12708">
          <cell r="AR12708" t="str">
            <v/>
          </cell>
        </row>
        <row r="12709">
          <cell r="AR12709" t="str">
            <v/>
          </cell>
        </row>
        <row r="12710">
          <cell r="AR12710" t="str">
            <v/>
          </cell>
        </row>
        <row r="12711">
          <cell r="AR12711" t="str">
            <v/>
          </cell>
        </row>
        <row r="12712">
          <cell r="AR12712" t="str">
            <v/>
          </cell>
        </row>
        <row r="12713">
          <cell r="AR12713" t="str">
            <v/>
          </cell>
        </row>
        <row r="12714">
          <cell r="AR12714" t="str">
            <v/>
          </cell>
        </row>
        <row r="12715">
          <cell r="AR12715" t="str">
            <v/>
          </cell>
        </row>
        <row r="12716">
          <cell r="AR12716" t="str">
            <v/>
          </cell>
        </row>
        <row r="12717">
          <cell r="AR12717" t="str">
            <v/>
          </cell>
        </row>
        <row r="12718">
          <cell r="AR12718" t="str">
            <v/>
          </cell>
        </row>
        <row r="12719">
          <cell r="AR12719" t="str">
            <v/>
          </cell>
        </row>
        <row r="12720">
          <cell r="AR12720" t="str">
            <v/>
          </cell>
        </row>
        <row r="12721">
          <cell r="AR12721" t="str">
            <v/>
          </cell>
        </row>
        <row r="12722">
          <cell r="AR12722" t="str">
            <v/>
          </cell>
        </row>
        <row r="12723">
          <cell r="AR12723" t="str">
            <v/>
          </cell>
        </row>
        <row r="12724">
          <cell r="AR12724" t="str">
            <v/>
          </cell>
        </row>
        <row r="12725">
          <cell r="AR12725" t="str">
            <v/>
          </cell>
        </row>
        <row r="12726">
          <cell r="AR12726" t="str">
            <v/>
          </cell>
        </row>
        <row r="12727">
          <cell r="AR12727" t="str">
            <v/>
          </cell>
        </row>
        <row r="12728">
          <cell r="AR12728" t="str">
            <v/>
          </cell>
        </row>
        <row r="12729">
          <cell r="AR12729" t="str">
            <v/>
          </cell>
        </row>
        <row r="12730">
          <cell r="AR12730" t="str">
            <v/>
          </cell>
        </row>
        <row r="12731">
          <cell r="AR12731" t="str">
            <v/>
          </cell>
        </row>
        <row r="12732">
          <cell r="AR12732" t="str">
            <v/>
          </cell>
        </row>
        <row r="12733">
          <cell r="AR12733" t="str">
            <v/>
          </cell>
        </row>
        <row r="12734">
          <cell r="AR12734" t="str">
            <v/>
          </cell>
        </row>
        <row r="12735">
          <cell r="AR12735" t="str">
            <v/>
          </cell>
        </row>
        <row r="12736">
          <cell r="AR12736" t="str">
            <v/>
          </cell>
        </row>
        <row r="12737">
          <cell r="AR12737" t="str">
            <v/>
          </cell>
        </row>
        <row r="12738">
          <cell r="AR12738" t="str">
            <v/>
          </cell>
        </row>
        <row r="12739">
          <cell r="AR12739" t="str">
            <v/>
          </cell>
        </row>
        <row r="12740">
          <cell r="AR12740" t="str">
            <v/>
          </cell>
        </row>
        <row r="12741">
          <cell r="AR12741" t="str">
            <v/>
          </cell>
        </row>
        <row r="12742">
          <cell r="AR12742" t="str">
            <v/>
          </cell>
        </row>
        <row r="12743">
          <cell r="AR12743" t="str">
            <v/>
          </cell>
        </row>
        <row r="12744">
          <cell r="AR12744" t="str">
            <v/>
          </cell>
        </row>
        <row r="12745">
          <cell r="AR12745" t="str">
            <v/>
          </cell>
        </row>
        <row r="12746">
          <cell r="AR12746" t="str">
            <v/>
          </cell>
        </row>
        <row r="12747">
          <cell r="AR12747" t="str">
            <v/>
          </cell>
        </row>
        <row r="12748">
          <cell r="AR12748" t="str">
            <v/>
          </cell>
        </row>
        <row r="12749">
          <cell r="AR12749" t="str">
            <v/>
          </cell>
        </row>
        <row r="12750">
          <cell r="AR12750" t="str">
            <v/>
          </cell>
        </row>
        <row r="12751">
          <cell r="AR12751" t="str">
            <v/>
          </cell>
        </row>
        <row r="12752">
          <cell r="AR12752" t="str">
            <v/>
          </cell>
        </row>
        <row r="12753">
          <cell r="AR12753" t="str">
            <v/>
          </cell>
        </row>
        <row r="12754">
          <cell r="AR12754" t="str">
            <v/>
          </cell>
        </row>
        <row r="12755">
          <cell r="AR12755" t="str">
            <v/>
          </cell>
        </row>
        <row r="12756">
          <cell r="AR12756" t="str">
            <v/>
          </cell>
        </row>
        <row r="12757">
          <cell r="AR12757" t="str">
            <v/>
          </cell>
        </row>
        <row r="12758">
          <cell r="AR12758" t="str">
            <v/>
          </cell>
        </row>
        <row r="12759">
          <cell r="AR12759" t="str">
            <v/>
          </cell>
        </row>
        <row r="12760">
          <cell r="AR12760" t="str">
            <v/>
          </cell>
        </row>
        <row r="12761">
          <cell r="AR12761" t="str">
            <v/>
          </cell>
        </row>
        <row r="12762">
          <cell r="AR12762" t="str">
            <v/>
          </cell>
        </row>
        <row r="12763">
          <cell r="AR12763" t="str">
            <v/>
          </cell>
        </row>
        <row r="12764">
          <cell r="AR12764" t="str">
            <v/>
          </cell>
        </row>
        <row r="12765">
          <cell r="AR12765" t="str">
            <v/>
          </cell>
        </row>
        <row r="12766">
          <cell r="AR12766" t="str">
            <v/>
          </cell>
        </row>
        <row r="12767">
          <cell r="AR12767" t="str">
            <v/>
          </cell>
        </row>
        <row r="12768">
          <cell r="AR12768" t="str">
            <v/>
          </cell>
        </row>
        <row r="12769">
          <cell r="AR12769" t="str">
            <v/>
          </cell>
        </row>
        <row r="12770">
          <cell r="AR12770" t="str">
            <v/>
          </cell>
        </row>
        <row r="12771">
          <cell r="AR12771" t="str">
            <v/>
          </cell>
        </row>
        <row r="12772">
          <cell r="AR12772" t="str">
            <v/>
          </cell>
        </row>
        <row r="12773">
          <cell r="AR12773" t="str">
            <v/>
          </cell>
        </row>
        <row r="12774">
          <cell r="AR12774" t="str">
            <v/>
          </cell>
        </row>
        <row r="12775">
          <cell r="AR12775" t="str">
            <v/>
          </cell>
        </row>
        <row r="12776">
          <cell r="AR12776" t="str">
            <v/>
          </cell>
        </row>
        <row r="12777">
          <cell r="AR12777" t="str">
            <v/>
          </cell>
        </row>
        <row r="12778">
          <cell r="AR12778" t="str">
            <v/>
          </cell>
        </row>
        <row r="12779">
          <cell r="AR12779" t="str">
            <v/>
          </cell>
        </row>
        <row r="12780">
          <cell r="AR12780" t="str">
            <v/>
          </cell>
        </row>
        <row r="12781">
          <cell r="AR12781" t="str">
            <v/>
          </cell>
        </row>
        <row r="12782">
          <cell r="AR12782" t="str">
            <v/>
          </cell>
        </row>
        <row r="12783">
          <cell r="AR12783" t="str">
            <v/>
          </cell>
        </row>
        <row r="12784">
          <cell r="AR12784" t="str">
            <v/>
          </cell>
        </row>
        <row r="12785">
          <cell r="AR12785" t="str">
            <v/>
          </cell>
        </row>
        <row r="12786">
          <cell r="AR12786" t="str">
            <v/>
          </cell>
        </row>
        <row r="12787">
          <cell r="AR12787" t="str">
            <v/>
          </cell>
        </row>
        <row r="12788">
          <cell r="AR12788" t="str">
            <v/>
          </cell>
        </row>
        <row r="12789">
          <cell r="AR12789" t="str">
            <v/>
          </cell>
        </row>
        <row r="12790">
          <cell r="AR12790" t="str">
            <v/>
          </cell>
        </row>
        <row r="12791">
          <cell r="AR12791" t="str">
            <v/>
          </cell>
        </row>
        <row r="12792">
          <cell r="AR12792" t="str">
            <v/>
          </cell>
        </row>
        <row r="12793">
          <cell r="AR12793" t="str">
            <v/>
          </cell>
        </row>
        <row r="12794">
          <cell r="AR12794" t="str">
            <v/>
          </cell>
        </row>
        <row r="12795">
          <cell r="AR12795" t="str">
            <v/>
          </cell>
        </row>
        <row r="12796">
          <cell r="AR12796" t="str">
            <v/>
          </cell>
        </row>
        <row r="12797">
          <cell r="AR12797" t="str">
            <v/>
          </cell>
        </row>
        <row r="12798">
          <cell r="AR12798" t="str">
            <v/>
          </cell>
        </row>
        <row r="12799">
          <cell r="AR12799" t="str">
            <v/>
          </cell>
        </row>
        <row r="12800">
          <cell r="AR12800" t="str">
            <v/>
          </cell>
        </row>
        <row r="12801">
          <cell r="AR12801" t="str">
            <v/>
          </cell>
        </row>
        <row r="12802">
          <cell r="AR12802" t="str">
            <v/>
          </cell>
        </row>
        <row r="12803">
          <cell r="AR12803" t="str">
            <v/>
          </cell>
        </row>
        <row r="12804">
          <cell r="AR12804" t="str">
            <v/>
          </cell>
        </row>
        <row r="12805">
          <cell r="AR12805" t="str">
            <v/>
          </cell>
        </row>
        <row r="12806">
          <cell r="AR12806" t="str">
            <v/>
          </cell>
        </row>
        <row r="12807">
          <cell r="AR12807" t="str">
            <v/>
          </cell>
        </row>
        <row r="12808">
          <cell r="AR12808" t="str">
            <v/>
          </cell>
        </row>
        <row r="12809">
          <cell r="AR12809" t="str">
            <v/>
          </cell>
        </row>
        <row r="12810">
          <cell r="AR12810" t="str">
            <v/>
          </cell>
        </row>
        <row r="12811">
          <cell r="AR12811" t="str">
            <v/>
          </cell>
        </row>
        <row r="12812">
          <cell r="AR12812" t="str">
            <v/>
          </cell>
        </row>
        <row r="12813">
          <cell r="AR12813" t="str">
            <v/>
          </cell>
        </row>
        <row r="12814">
          <cell r="AR12814" t="str">
            <v/>
          </cell>
        </row>
        <row r="12815">
          <cell r="AR12815" t="str">
            <v/>
          </cell>
        </row>
        <row r="12816">
          <cell r="AR12816" t="str">
            <v/>
          </cell>
        </row>
        <row r="12817">
          <cell r="AR12817" t="str">
            <v/>
          </cell>
        </row>
        <row r="12818">
          <cell r="AR12818" t="str">
            <v/>
          </cell>
        </row>
        <row r="12819">
          <cell r="AR12819" t="str">
            <v/>
          </cell>
        </row>
        <row r="12820">
          <cell r="AR12820" t="str">
            <v/>
          </cell>
        </row>
        <row r="12821">
          <cell r="AR12821" t="str">
            <v/>
          </cell>
        </row>
        <row r="12822">
          <cell r="AR12822" t="str">
            <v/>
          </cell>
        </row>
        <row r="12823">
          <cell r="AR12823" t="str">
            <v/>
          </cell>
        </row>
        <row r="12824">
          <cell r="AR12824" t="str">
            <v/>
          </cell>
        </row>
        <row r="12825">
          <cell r="AR12825" t="str">
            <v/>
          </cell>
        </row>
        <row r="12826">
          <cell r="AR12826" t="str">
            <v/>
          </cell>
        </row>
        <row r="12827">
          <cell r="AR12827" t="str">
            <v/>
          </cell>
        </row>
        <row r="12828">
          <cell r="AR12828" t="str">
            <v/>
          </cell>
        </row>
        <row r="12829">
          <cell r="AR12829" t="str">
            <v/>
          </cell>
        </row>
        <row r="12830">
          <cell r="AR12830" t="str">
            <v/>
          </cell>
        </row>
        <row r="12831">
          <cell r="AR12831" t="str">
            <v/>
          </cell>
        </row>
        <row r="12832">
          <cell r="AR12832" t="str">
            <v/>
          </cell>
        </row>
        <row r="12833">
          <cell r="AR12833" t="str">
            <v/>
          </cell>
        </row>
        <row r="12834">
          <cell r="AR12834" t="str">
            <v/>
          </cell>
        </row>
        <row r="12835">
          <cell r="AR12835" t="str">
            <v/>
          </cell>
        </row>
        <row r="12836">
          <cell r="AR12836" t="str">
            <v/>
          </cell>
        </row>
        <row r="12837">
          <cell r="AR12837" t="str">
            <v/>
          </cell>
        </row>
        <row r="12838">
          <cell r="AR12838" t="str">
            <v/>
          </cell>
        </row>
        <row r="12839">
          <cell r="AR12839" t="str">
            <v/>
          </cell>
        </row>
        <row r="12840">
          <cell r="AR12840" t="str">
            <v/>
          </cell>
        </row>
        <row r="12841">
          <cell r="AR12841" t="str">
            <v/>
          </cell>
        </row>
        <row r="12842">
          <cell r="AR12842" t="str">
            <v/>
          </cell>
        </row>
        <row r="12843">
          <cell r="AR12843" t="str">
            <v/>
          </cell>
        </row>
        <row r="12844">
          <cell r="AR12844" t="str">
            <v/>
          </cell>
        </row>
        <row r="12845">
          <cell r="AR12845" t="str">
            <v/>
          </cell>
        </row>
        <row r="12846">
          <cell r="AR12846" t="str">
            <v/>
          </cell>
        </row>
        <row r="12847">
          <cell r="AR12847" t="str">
            <v/>
          </cell>
        </row>
        <row r="12848">
          <cell r="AR12848" t="str">
            <v/>
          </cell>
        </row>
        <row r="12849">
          <cell r="AR12849" t="str">
            <v/>
          </cell>
        </row>
        <row r="12850">
          <cell r="AR12850" t="str">
            <v/>
          </cell>
        </row>
        <row r="12851">
          <cell r="AR12851" t="str">
            <v/>
          </cell>
        </row>
        <row r="12852">
          <cell r="AR12852" t="str">
            <v/>
          </cell>
        </row>
        <row r="12853">
          <cell r="AR12853" t="str">
            <v/>
          </cell>
        </row>
        <row r="12854">
          <cell r="AR12854" t="str">
            <v/>
          </cell>
        </row>
        <row r="12855">
          <cell r="AR12855" t="str">
            <v/>
          </cell>
        </row>
        <row r="12856">
          <cell r="AR12856" t="str">
            <v/>
          </cell>
        </row>
        <row r="12857">
          <cell r="AR12857" t="str">
            <v/>
          </cell>
        </row>
        <row r="12858">
          <cell r="AR12858" t="str">
            <v/>
          </cell>
        </row>
        <row r="12859">
          <cell r="AR12859" t="str">
            <v/>
          </cell>
        </row>
        <row r="12860">
          <cell r="AR12860" t="str">
            <v/>
          </cell>
        </row>
        <row r="12861">
          <cell r="AR12861" t="str">
            <v/>
          </cell>
        </row>
        <row r="12862">
          <cell r="AR12862" t="str">
            <v/>
          </cell>
        </row>
        <row r="12863">
          <cell r="AR12863" t="str">
            <v/>
          </cell>
        </row>
        <row r="12864">
          <cell r="AR12864" t="str">
            <v/>
          </cell>
        </row>
        <row r="12865">
          <cell r="AR12865" t="str">
            <v/>
          </cell>
        </row>
        <row r="12866">
          <cell r="AR12866" t="str">
            <v/>
          </cell>
        </row>
        <row r="12867">
          <cell r="AR12867" t="str">
            <v/>
          </cell>
        </row>
        <row r="12868">
          <cell r="AR12868" t="str">
            <v/>
          </cell>
        </row>
        <row r="12869">
          <cell r="AR12869" t="str">
            <v/>
          </cell>
        </row>
        <row r="12870">
          <cell r="AR12870" t="str">
            <v/>
          </cell>
        </row>
        <row r="12871">
          <cell r="AR12871" t="str">
            <v/>
          </cell>
        </row>
        <row r="12872">
          <cell r="AR12872" t="str">
            <v/>
          </cell>
        </row>
        <row r="12873">
          <cell r="AR12873" t="str">
            <v/>
          </cell>
        </row>
        <row r="12874">
          <cell r="AR12874" t="str">
            <v/>
          </cell>
        </row>
        <row r="12875">
          <cell r="AR12875" t="str">
            <v/>
          </cell>
        </row>
        <row r="12876">
          <cell r="AR12876" t="str">
            <v/>
          </cell>
        </row>
        <row r="12877">
          <cell r="AR12877" t="str">
            <v/>
          </cell>
        </row>
        <row r="12878">
          <cell r="AR12878" t="str">
            <v/>
          </cell>
        </row>
        <row r="12879">
          <cell r="AR12879" t="str">
            <v/>
          </cell>
        </row>
        <row r="12880">
          <cell r="AR12880" t="str">
            <v/>
          </cell>
        </row>
        <row r="12881">
          <cell r="AR12881" t="str">
            <v/>
          </cell>
        </row>
        <row r="12882">
          <cell r="AR12882" t="str">
            <v/>
          </cell>
        </row>
        <row r="12883">
          <cell r="AR12883" t="str">
            <v/>
          </cell>
        </row>
        <row r="12884">
          <cell r="AR12884" t="str">
            <v/>
          </cell>
        </row>
        <row r="12885">
          <cell r="AR12885" t="str">
            <v/>
          </cell>
        </row>
        <row r="12886">
          <cell r="AR12886" t="str">
            <v/>
          </cell>
        </row>
        <row r="12887">
          <cell r="AR12887" t="str">
            <v/>
          </cell>
        </row>
        <row r="12888">
          <cell r="AR12888" t="str">
            <v/>
          </cell>
        </row>
        <row r="12889">
          <cell r="AR12889" t="str">
            <v/>
          </cell>
        </row>
        <row r="12890">
          <cell r="AR12890" t="str">
            <v/>
          </cell>
        </row>
        <row r="12891">
          <cell r="AR12891" t="str">
            <v/>
          </cell>
        </row>
        <row r="12892">
          <cell r="AR12892" t="str">
            <v/>
          </cell>
        </row>
        <row r="12893">
          <cell r="AR12893" t="str">
            <v/>
          </cell>
        </row>
        <row r="12894">
          <cell r="AR12894" t="str">
            <v/>
          </cell>
        </row>
        <row r="12895">
          <cell r="AR12895" t="str">
            <v/>
          </cell>
        </row>
        <row r="12896">
          <cell r="AR12896" t="str">
            <v/>
          </cell>
        </row>
        <row r="12897">
          <cell r="AR12897" t="str">
            <v/>
          </cell>
        </row>
        <row r="12898">
          <cell r="AR12898" t="str">
            <v/>
          </cell>
        </row>
        <row r="12899">
          <cell r="AR12899" t="str">
            <v/>
          </cell>
        </row>
        <row r="12900">
          <cell r="AR12900" t="str">
            <v/>
          </cell>
        </row>
        <row r="12901">
          <cell r="AR12901" t="str">
            <v/>
          </cell>
        </row>
        <row r="12902">
          <cell r="AR12902" t="str">
            <v/>
          </cell>
        </row>
        <row r="12903">
          <cell r="AR12903" t="str">
            <v/>
          </cell>
        </row>
        <row r="12904">
          <cell r="AR12904" t="str">
            <v/>
          </cell>
        </row>
        <row r="12905">
          <cell r="AR12905" t="str">
            <v/>
          </cell>
        </row>
        <row r="12906">
          <cell r="AR12906" t="str">
            <v/>
          </cell>
        </row>
        <row r="12907">
          <cell r="AR12907" t="str">
            <v/>
          </cell>
        </row>
        <row r="12908">
          <cell r="AR12908" t="str">
            <v/>
          </cell>
        </row>
        <row r="12909">
          <cell r="AR12909" t="str">
            <v/>
          </cell>
        </row>
        <row r="12910">
          <cell r="AR12910" t="str">
            <v/>
          </cell>
        </row>
        <row r="12911">
          <cell r="AR12911" t="str">
            <v/>
          </cell>
        </row>
        <row r="12912">
          <cell r="AR12912" t="str">
            <v/>
          </cell>
        </row>
        <row r="12913">
          <cell r="AR12913" t="str">
            <v/>
          </cell>
        </row>
        <row r="12914">
          <cell r="AR12914" t="str">
            <v/>
          </cell>
        </row>
        <row r="12915">
          <cell r="AR12915" t="str">
            <v/>
          </cell>
        </row>
        <row r="12916">
          <cell r="AR12916" t="str">
            <v/>
          </cell>
        </row>
        <row r="12917">
          <cell r="AR12917" t="str">
            <v/>
          </cell>
        </row>
        <row r="12918">
          <cell r="AR12918" t="str">
            <v/>
          </cell>
        </row>
        <row r="12919">
          <cell r="AR12919" t="str">
            <v/>
          </cell>
        </row>
        <row r="12920">
          <cell r="AR12920" t="str">
            <v/>
          </cell>
        </row>
        <row r="12921">
          <cell r="AR12921" t="str">
            <v/>
          </cell>
        </row>
        <row r="12922">
          <cell r="AR12922" t="str">
            <v/>
          </cell>
        </row>
        <row r="12923">
          <cell r="AR12923" t="str">
            <v/>
          </cell>
        </row>
        <row r="12924">
          <cell r="AR12924" t="str">
            <v/>
          </cell>
        </row>
        <row r="12925">
          <cell r="AR12925" t="str">
            <v/>
          </cell>
        </row>
        <row r="12926">
          <cell r="AR12926" t="str">
            <v/>
          </cell>
        </row>
        <row r="12927">
          <cell r="AR12927" t="str">
            <v/>
          </cell>
        </row>
        <row r="12928">
          <cell r="AR12928" t="str">
            <v/>
          </cell>
        </row>
        <row r="12929">
          <cell r="AR12929" t="str">
            <v/>
          </cell>
        </row>
        <row r="12930">
          <cell r="AR12930" t="str">
            <v/>
          </cell>
        </row>
        <row r="12931">
          <cell r="AR12931" t="str">
            <v/>
          </cell>
        </row>
        <row r="12932">
          <cell r="AR12932" t="str">
            <v/>
          </cell>
        </row>
        <row r="12933">
          <cell r="AR12933" t="str">
            <v/>
          </cell>
        </row>
        <row r="12934">
          <cell r="AR12934" t="str">
            <v/>
          </cell>
        </row>
        <row r="12935">
          <cell r="AR12935" t="str">
            <v/>
          </cell>
        </row>
        <row r="12936">
          <cell r="AR12936" t="str">
            <v/>
          </cell>
        </row>
        <row r="12937">
          <cell r="AR12937" t="str">
            <v/>
          </cell>
        </row>
        <row r="12938">
          <cell r="AR12938" t="str">
            <v/>
          </cell>
        </row>
        <row r="12939">
          <cell r="AR12939" t="str">
            <v/>
          </cell>
        </row>
        <row r="12940">
          <cell r="AR12940" t="str">
            <v/>
          </cell>
        </row>
        <row r="12941">
          <cell r="AR12941" t="str">
            <v/>
          </cell>
        </row>
        <row r="12942">
          <cell r="AR12942" t="str">
            <v/>
          </cell>
        </row>
        <row r="12943">
          <cell r="AR12943" t="str">
            <v/>
          </cell>
        </row>
        <row r="12944">
          <cell r="AR12944" t="str">
            <v/>
          </cell>
        </row>
        <row r="12945">
          <cell r="AR12945" t="str">
            <v/>
          </cell>
        </row>
        <row r="12946">
          <cell r="AR12946" t="str">
            <v/>
          </cell>
        </row>
        <row r="12947">
          <cell r="AR12947" t="str">
            <v/>
          </cell>
        </row>
        <row r="12948">
          <cell r="AR12948" t="str">
            <v/>
          </cell>
        </row>
        <row r="12949">
          <cell r="AR12949" t="str">
            <v/>
          </cell>
        </row>
        <row r="12950">
          <cell r="AR12950" t="str">
            <v/>
          </cell>
        </row>
        <row r="12951">
          <cell r="AR12951" t="str">
            <v/>
          </cell>
        </row>
        <row r="12952">
          <cell r="AR12952" t="str">
            <v/>
          </cell>
        </row>
        <row r="12953">
          <cell r="AR12953" t="str">
            <v/>
          </cell>
        </row>
        <row r="12954">
          <cell r="AR12954" t="str">
            <v/>
          </cell>
        </row>
        <row r="12955">
          <cell r="AR12955" t="str">
            <v/>
          </cell>
        </row>
        <row r="12956">
          <cell r="AR12956" t="str">
            <v/>
          </cell>
        </row>
        <row r="12957">
          <cell r="AR12957" t="str">
            <v/>
          </cell>
        </row>
        <row r="12958">
          <cell r="AR12958" t="str">
            <v/>
          </cell>
        </row>
        <row r="12959">
          <cell r="AR12959" t="str">
            <v/>
          </cell>
        </row>
        <row r="12960">
          <cell r="AR12960" t="str">
            <v/>
          </cell>
        </row>
        <row r="12961">
          <cell r="AR12961" t="str">
            <v/>
          </cell>
        </row>
        <row r="12962">
          <cell r="AR12962" t="str">
            <v/>
          </cell>
        </row>
        <row r="12963">
          <cell r="AR12963" t="str">
            <v/>
          </cell>
        </row>
        <row r="12964">
          <cell r="AR12964" t="str">
            <v/>
          </cell>
        </row>
        <row r="12965">
          <cell r="AR12965" t="str">
            <v/>
          </cell>
        </row>
        <row r="12966">
          <cell r="AR12966" t="str">
            <v/>
          </cell>
        </row>
        <row r="12967">
          <cell r="AR12967" t="str">
            <v/>
          </cell>
        </row>
        <row r="12968">
          <cell r="AR12968" t="str">
            <v/>
          </cell>
        </row>
        <row r="12969">
          <cell r="AR12969" t="str">
            <v/>
          </cell>
        </row>
        <row r="12970">
          <cell r="AR12970" t="str">
            <v/>
          </cell>
        </row>
        <row r="12971">
          <cell r="AR12971" t="str">
            <v/>
          </cell>
        </row>
        <row r="12972">
          <cell r="AR12972" t="str">
            <v/>
          </cell>
        </row>
        <row r="12973">
          <cell r="AR12973" t="str">
            <v/>
          </cell>
        </row>
        <row r="12974">
          <cell r="AR12974" t="str">
            <v/>
          </cell>
        </row>
        <row r="12975">
          <cell r="AR12975" t="str">
            <v/>
          </cell>
        </row>
        <row r="12976">
          <cell r="AR12976" t="str">
            <v/>
          </cell>
        </row>
        <row r="12977">
          <cell r="AR12977" t="str">
            <v/>
          </cell>
        </row>
        <row r="12978">
          <cell r="AR12978" t="str">
            <v/>
          </cell>
        </row>
        <row r="12979">
          <cell r="AR12979" t="str">
            <v/>
          </cell>
        </row>
        <row r="12980">
          <cell r="AR12980" t="str">
            <v/>
          </cell>
        </row>
        <row r="12981">
          <cell r="AR12981" t="str">
            <v/>
          </cell>
        </row>
        <row r="12982">
          <cell r="AR12982" t="str">
            <v/>
          </cell>
        </row>
        <row r="12983">
          <cell r="AR12983" t="str">
            <v/>
          </cell>
        </row>
        <row r="12984">
          <cell r="AR12984" t="str">
            <v/>
          </cell>
        </row>
        <row r="12985">
          <cell r="AR12985" t="str">
            <v/>
          </cell>
        </row>
        <row r="12986">
          <cell r="AR12986" t="str">
            <v/>
          </cell>
        </row>
        <row r="12987">
          <cell r="AR12987" t="str">
            <v/>
          </cell>
        </row>
        <row r="12988">
          <cell r="AR12988" t="str">
            <v/>
          </cell>
        </row>
        <row r="12989">
          <cell r="AR12989" t="str">
            <v/>
          </cell>
        </row>
        <row r="12990">
          <cell r="AR12990" t="str">
            <v/>
          </cell>
        </row>
        <row r="12991">
          <cell r="AR12991" t="str">
            <v/>
          </cell>
        </row>
        <row r="12992">
          <cell r="AR12992" t="str">
            <v/>
          </cell>
        </row>
        <row r="12993">
          <cell r="AR12993" t="str">
            <v/>
          </cell>
        </row>
        <row r="12994">
          <cell r="AR12994" t="str">
            <v/>
          </cell>
        </row>
        <row r="12995">
          <cell r="AR12995" t="str">
            <v/>
          </cell>
        </row>
        <row r="12996">
          <cell r="AR12996" t="str">
            <v/>
          </cell>
        </row>
        <row r="12997">
          <cell r="AR12997" t="str">
            <v/>
          </cell>
        </row>
        <row r="12998">
          <cell r="AR12998" t="str">
            <v/>
          </cell>
        </row>
        <row r="12999">
          <cell r="AR12999" t="str">
            <v/>
          </cell>
        </row>
        <row r="13000">
          <cell r="AR13000" t="str">
            <v/>
          </cell>
        </row>
        <row r="13001">
          <cell r="AR13001" t="str">
            <v/>
          </cell>
        </row>
        <row r="13002">
          <cell r="AR13002" t="str">
            <v/>
          </cell>
        </row>
        <row r="13003">
          <cell r="AR13003" t="str">
            <v/>
          </cell>
        </row>
        <row r="13004">
          <cell r="AR13004" t="str">
            <v/>
          </cell>
        </row>
        <row r="13005">
          <cell r="AR13005" t="str">
            <v/>
          </cell>
        </row>
        <row r="13006">
          <cell r="AR13006" t="str">
            <v/>
          </cell>
        </row>
        <row r="13007">
          <cell r="AR13007" t="str">
            <v/>
          </cell>
        </row>
        <row r="13008">
          <cell r="AR13008" t="str">
            <v/>
          </cell>
        </row>
        <row r="13009">
          <cell r="AR13009" t="str">
            <v/>
          </cell>
        </row>
        <row r="13010">
          <cell r="AR13010" t="str">
            <v/>
          </cell>
        </row>
        <row r="13011">
          <cell r="AR13011" t="str">
            <v/>
          </cell>
        </row>
        <row r="13012">
          <cell r="AR13012" t="str">
            <v/>
          </cell>
        </row>
        <row r="13013">
          <cell r="AR13013" t="str">
            <v/>
          </cell>
        </row>
        <row r="13014">
          <cell r="AR13014" t="str">
            <v/>
          </cell>
        </row>
        <row r="13015">
          <cell r="AR13015" t="str">
            <v/>
          </cell>
        </row>
        <row r="13016">
          <cell r="AR13016" t="str">
            <v/>
          </cell>
        </row>
        <row r="13017">
          <cell r="AR13017" t="str">
            <v/>
          </cell>
        </row>
        <row r="13018">
          <cell r="AR13018" t="str">
            <v/>
          </cell>
        </row>
        <row r="13019">
          <cell r="AR13019" t="str">
            <v/>
          </cell>
        </row>
        <row r="13020">
          <cell r="AR13020" t="str">
            <v/>
          </cell>
        </row>
        <row r="13021">
          <cell r="AR13021" t="str">
            <v/>
          </cell>
        </row>
        <row r="13022">
          <cell r="AR13022" t="str">
            <v/>
          </cell>
        </row>
        <row r="13023">
          <cell r="AR13023" t="str">
            <v/>
          </cell>
        </row>
        <row r="13024">
          <cell r="AR13024" t="str">
            <v/>
          </cell>
        </row>
        <row r="13025">
          <cell r="AR13025" t="str">
            <v/>
          </cell>
        </row>
        <row r="13026">
          <cell r="AR13026" t="str">
            <v/>
          </cell>
        </row>
        <row r="13027">
          <cell r="AR13027" t="str">
            <v/>
          </cell>
        </row>
        <row r="13028">
          <cell r="AR13028" t="str">
            <v/>
          </cell>
        </row>
        <row r="13029">
          <cell r="AR13029" t="str">
            <v/>
          </cell>
        </row>
        <row r="13030">
          <cell r="AR13030" t="str">
            <v/>
          </cell>
        </row>
        <row r="13031">
          <cell r="AR13031" t="str">
            <v/>
          </cell>
        </row>
        <row r="13032">
          <cell r="AR13032" t="str">
            <v/>
          </cell>
        </row>
        <row r="13033">
          <cell r="AR13033" t="str">
            <v/>
          </cell>
        </row>
        <row r="13034">
          <cell r="AR13034" t="str">
            <v/>
          </cell>
        </row>
        <row r="13035">
          <cell r="AR13035" t="str">
            <v/>
          </cell>
        </row>
        <row r="13036">
          <cell r="AR13036" t="str">
            <v/>
          </cell>
        </row>
        <row r="13037">
          <cell r="AR13037" t="str">
            <v/>
          </cell>
        </row>
        <row r="13038">
          <cell r="AR13038" t="str">
            <v/>
          </cell>
        </row>
        <row r="13039">
          <cell r="AR13039" t="str">
            <v/>
          </cell>
        </row>
        <row r="13040">
          <cell r="AR13040" t="str">
            <v/>
          </cell>
        </row>
        <row r="13041">
          <cell r="AR13041" t="str">
            <v/>
          </cell>
        </row>
        <row r="13042">
          <cell r="AR13042" t="str">
            <v/>
          </cell>
        </row>
        <row r="13043">
          <cell r="AR13043" t="str">
            <v/>
          </cell>
        </row>
        <row r="13044">
          <cell r="AR13044" t="str">
            <v/>
          </cell>
        </row>
        <row r="13045">
          <cell r="AR13045" t="str">
            <v/>
          </cell>
        </row>
        <row r="13046">
          <cell r="AR13046" t="str">
            <v/>
          </cell>
        </row>
        <row r="13047">
          <cell r="AR13047" t="str">
            <v/>
          </cell>
        </row>
        <row r="13048">
          <cell r="AR13048" t="str">
            <v/>
          </cell>
        </row>
        <row r="13049">
          <cell r="AR13049" t="str">
            <v/>
          </cell>
        </row>
        <row r="13050">
          <cell r="AR13050" t="str">
            <v/>
          </cell>
        </row>
        <row r="13051">
          <cell r="AR13051" t="str">
            <v/>
          </cell>
        </row>
        <row r="13052">
          <cell r="AR13052" t="str">
            <v/>
          </cell>
        </row>
        <row r="13053">
          <cell r="AR13053" t="str">
            <v/>
          </cell>
        </row>
        <row r="13054">
          <cell r="AR13054" t="str">
            <v/>
          </cell>
        </row>
        <row r="13055">
          <cell r="AR13055" t="str">
            <v/>
          </cell>
        </row>
        <row r="13056">
          <cell r="AR13056" t="str">
            <v/>
          </cell>
        </row>
        <row r="13057">
          <cell r="AR13057" t="str">
            <v/>
          </cell>
        </row>
        <row r="13058">
          <cell r="AR13058" t="str">
            <v/>
          </cell>
        </row>
        <row r="13059">
          <cell r="AR13059" t="str">
            <v/>
          </cell>
        </row>
        <row r="13060">
          <cell r="AR13060" t="str">
            <v/>
          </cell>
        </row>
        <row r="13061">
          <cell r="AR13061" t="str">
            <v/>
          </cell>
        </row>
        <row r="13062">
          <cell r="AR13062" t="str">
            <v/>
          </cell>
        </row>
        <row r="13063">
          <cell r="AR13063" t="str">
            <v/>
          </cell>
        </row>
        <row r="13064">
          <cell r="AR13064" t="str">
            <v/>
          </cell>
        </row>
        <row r="13065">
          <cell r="AR13065" t="str">
            <v/>
          </cell>
        </row>
        <row r="13066">
          <cell r="AR13066" t="str">
            <v/>
          </cell>
        </row>
        <row r="13067">
          <cell r="AR13067" t="str">
            <v/>
          </cell>
        </row>
        <row r="13068">
          <cell r="AR13068" t="str">
            <v/>
          </cell>
        </row>
        <row r="13069">
          <cell r="AR13069" t="str">
            <v/>
          </cell>
        </row>
        <row r="13070">
          <cell r="AR13070" t="str">
            <v/>
          </cell>
        </row>
        <row r="13071">
          <cell r="AR13071" t="str">
            <v/>
          </cell>
        </row>
        <row r="13072">
          <cell r="AR13072" t="str">
            <v/>
          </cell>
        </row>
        <row r="13073">
          <cell r="AR13073" t="str">
            <v/>
          </cell>
        </row>
        <row r="13074">
          <cell r="AR13074" t="str">
            <v/>
          </cell>
        </row>
        <row r="13075">
          <cell r="AR13075" t="str">
            <v/>
          </cell>
        </row>
        <row r="13076">
          <cell r="AR13076" t="str">
            <v/>
          </cell>
        </row>
        <row r="13077">
          <cell r="AR13077" t="str">
            <v/>
          </cell>
        </row>
        <row r="13078">
          <cell r="AR13078" t="str">
            <v/>
          </cell>
        </row>
        <row r="13079">
          <cell r="AR13079" t="str">
            <v/>
          </cell>
        </row>
        <row r="13080">
          <cell r="AR13080" t="str">
            <v/>
          </cell>
        </row>
        <row r="13081">
          <cell r="AR13081" t="str">
            <v/>
          </cell>
        </row>
        <row r="13082">
          <cell r="AR13082" t="str">
            <v/>
          </cell>
        </row>
        <row r="13083">
          <cell r="AR13083" t="str">
            <v/>
          </cell>
        </row>
        <row r="13084">
          <cell r="AR13084" t="str">
            <v/>
          </cell>
        </row>
        <row r="13085">
          <cell r="AR13085" t="str">
            <v/>
          </cell>
        </row>
        <row r="13086">
          <cell r="AR13086" t="str">
            <v/>
          </cell>
        </row>
        <row r="13087">
          <cell r="AR13087" t="str">
            <v/>
          </cell>
        </row>
        <row r="13088">
          <cell r="AR13088" t="str">
            <v/>
          </cell>
        </row>
        <row r="13089">
          <cell r="AR13089" t="str">
            <v/>
          </cell>
        </row>
        <row r="13090">
          <cell r="AR13090" t="str">
            <v/>
          </cell>
        </row>
        <row r="13091">
          <cell r="AR13091" t="str">
            <v/>
          </cell>
        </row>
        <row r="13092">
          <cell r="AR13092" t="str">
            <v/>
          </cell>
        </row>
        <row r="13093">
          <cell r="AR13093" t="str">
            <v/>
          </cell>
        </row>
        <row r="13094">
          <cell r="AR13094" t="str">
            <v/>
          </cell>
        </row>
        <row r="13095">
          <cell r="AR13095" t="str">
            <v/>
          </cell>
        </row>
        <row r="13096">
          <cell r="AR13096" t="str">
            <v/>
          </cell>
        </row>
        <row r="13097">
          <cell r="AR13097" t="str">
            <v/>
          </cell>
        </row>
        <row r="13098">
          <cell r="AR13098" t="str">
            <v/>
          </cell>
        </row>
        <row r="13099">
          <cell r="AR13099" t="str">
            <v/>
          </cell>
        </row>
        <row r="13100">
          <cell r="AR13100" t="str">
            <v/>
          </cell>
        </row>
        <row r="13101">
          <cell r="AR13101" t="str">
            <v/>
          </cell>
        </row>
        <row r="13102">
          <cell r="AR13102" t="str">
            <v/>
          </cell>
        </row>
        <row r="13103">
          <cell r="AR13103" t="str">
            <v/>
          </cell>
        </row>
        <row r="13104">
          <cell r="AR13104" t="str">
            <v/>
          </cell>
        </row>
        <row r="13105">
          <cell r="AR13105" t="str">
            <v/>
          </cell>
        </row>
        <row r="13106">
          <cell r="AR13106" t="str">
            <v/>
          </cell>
        </row>
        <row r="13107">
          <cell r="AR13107" t="str">
            <v/>
          </cell>
        </row>
        <row r="13108">
          <cell r="AR13108" t="str">
            <v/>
          </cell>
        </row>
        <row r="13109">
          <cell r="AR13109" t="str">
            <v/>
          </cell>
        </row>
        <row r="13110">
          <cell r="AR13110" t="str">
            <v/>
          </cell>
        </row>
        <row r="13111">
          <cell r="AR13111" t="str">
            <v/>
          </cell>
        </row>
        <row r="13112">
          <cell r="AR13112" t="str">
            <v/>
          </cell>
        </row>
        <row r="13113">
          <cell r="AR13113" t="str">
            <v/>
          </cell>
        </row>
        <row r="13114">
          <cell r="AR13114" t="str">
            <v/>
          </cell>
        </row>
        <row r="13115">
          <cell r="AR13115" t="str">
            <v/>
          </cell>
        </row>
        <row r="13116">
          <cell r="AR13116" t="str">
            <v/>
          </cell>
        </row>
        <row r="13117">
          <cell r="AR13117" t="str">
            <v/>
          </cell>
        </row>
        <row r="13118">
          <cell r="AR13118" t="str">
            <v/>
          </cell>
        </row>
        <row r="13119">
          <cell r="AR13119" t="str">
            <v/>
          </cell>
        </row>
        <row r="13120">
          <cell r="AR13120" t="str">
            <v/>
          </cell>
        </row>
        <row r="13121">
          <cell r="AR13121" t="str">
            <v/>
          </cell>
        </row>
        <row r="13122">
          <cell r="AR13122" t="str">
            <v/>
          </cell>
        </row>
        <row r="13123">
          <cell r="AR13123" t="str">
            <v/>
          </cell>
        </row>
        <row r="13124">
          <cell r="AR13124" t="str">
            <v/>
          </cell>
        </row>
        <row r="13125">
          <cell r="AR13125" t="str">
            <v/>
          </cell>
        </row>
        <row r="13126">
          <cell r="AR13126" t="str">
            <v/>
          </cell>
        </row>
        <row r="13127">
          <cell r="AR13127" t="str">
            <v/>
          </cell>
        </row>
        <row r="13128">
          <cell r="AR13128" t="str">
            <v/>
          </cell>
        </row>
        <row r="13129">
          <cell r="AR13129" t="str">
            <v/>
          </cell>
        </row>
        <row r="13130">
          <cell r="AR13130" t="str">
            <v/>
          </cell>
        </row>
        <row r="13131">
          <cell r="AR13131" t="str">
            <v/>
          </cell>
        </row>
        <row r="13132">
          <cell r="AR13132" t="str">
            <v/>
          </cell>
        </row>
        <row r="13133">
          <cell r="AR13133" t="str">
            <v/>
          </cell>
        </row>
        <row r="13134">
          <cell r="AR13134" t="str">
            <v/>
          </cell>
        </row>
        <row r="13135">
          <cell r="AR13135" t="str">
            <v/>
          </cell>
        </row>
        <row r="13136">
          <cell r="AR13136" t="str">
            <v/>
          </cell>
        </row>
        <row r="13137">
          <cell r="AR13137" t="str">
            <v/>
          </cell>
        </row>
        <row r="13138">
          <cell r="AR13138" t="str">
            <v/>
          </cell>
        </row>
        <row r="13139">
          <cell r="AR13139" t="str">
            <v/>
          </cell>
        </row>
        <row r="13140">
          <cell r="AR13140" t="str">
            <v/>
          </cell>
        </row>
        <row r="13141">
          <cell r="AR13141" t="str">
            <v/>
          </cell>
        </row>
        <row r="13142">
          <cell r="AR13142" t="str">
            <v/>
          </cell>
        </row>
        <row r="13143">
          <cell r="AR13143" t="str">
            <v/>
          </cell>
        </row>
        <row r="13144">
          <cell r="AR13144" t="str">
            <v/>
          </cell>
        </row>
        <row r="13145">
          <cell r="AR13145" t="str">
            <v/>
          </cell>
        </row>
        <row r="13146">
          <cell r="AR13146" t="str">
            <v/>
          </cell>
        </row>
        <row r="13147">
          <cell r="AR13147" t="str">
            <v/>
          </cell>
        </row>
        <row r="13148">
          <cell r="AR13148" t="str">
            <v/>
          </cell>
        </row>
        <row r="13149">
          <cell r="AR13149" t="str">
            <v/>
          </cell>
        </row>
        <row r="13150">
          <cell r="AR13150" t="str">
            <v/>
          </cell>
        </row>
        <row r="13151">
          <cell r="AR13151" t="str">
            <v/>
          </cell>
        </row>
        <row r="13152">
          <cell r="AR13152" t="str">
            <v/>
          </cell>
        </row>
        <row r="13153">
          <cell r="AR13153" t="str">
            <v/>
          </cell>
        </row>
        <row r="13154">
          <cell r="AR13154" t="str">
            <v/>
          </cell>
        </row>
        <row r="13155">
          <cell r="AR13155" t="str">
            <v/>
          </cell>
        </row>
        <row r="13156">
          <cell r="AR13156" t="str">
            <v/>
          </cell>
        </row>
        <row r="13157">
          <cell r="AR13157" t="str">
            <v/>
          </cell>
        </row>
        <row r="13158">
          <cell r="AR13158" t="str">
            <v/>
          </cell>
        </row>
        <row r="13159">
          <cell r="AR13159" t="str">
            <v/>
          </cell>
        </row>
        <row r="13160">
          <cell r="AR13160" t="str">
            <v/>
          </cell>
        </row>
        <row r="13161">
          <cell r="AR13161" t="str">
            <v/>
          </cell>
        </row>
        <row r="13162">
          <cell r="AR13162" t="str">
            <v/>
          </cell>
        </row>
        <row r="13163">
          <cell r="AR13163" t="str">
            <v/>
          </cell>
        </row>
        <row r="13164">
          <cell r="AR13164" t="str">
            <v/>
          </cell>
        </row>
        <row r="13165">
          <cell r="AR13165" t="str">
            <v/>
          </cell>
        </row>
        <row r="13166">
          <cell r="AR13166" t="str">
            <v/>
          </cell>
        </row>
        <row r="13167">
          <cell r="AR13167" t="str">
            <v/>
          </cell>
        </row>
        <row r="13168">
          <cell r="AR13168" t="str">
            <v/>
          </cell>
        </row>
        <row r="13169">
          <cell r="AR13169" t="str">
            <v/>
          </cell>
        </row>
        <row r="13170">
          <cell r="AR13170" t="str">
            <v/>
          </cell>
        </row>
        <row r="13171">
          <cell r="AR13171" t="str">
            <v/>
          </cell>
        </row>
        <row r="13172">
          <cell r="AR13172" t="str">
            <v/>
          </cell>
        </row>
        <row r="13173">
          <cell r="AR13173" t="str">
            <v/>
          </cell>
        </row>
        <row r="13174">
          <cell r="AR13174" t="str">
            <v/>
          </cell>
        </row>
        <row r="13175">
          <cell r="AR13175" t="str">
            <v/>
          </cell>
        </row>
        <row r="13176">
          <cell r="AR13176" t="str">
            <v/>
          </cell>
        </row>
        <row r="13177">
          <cell r="AR13177" t="str">
            <v/>
          </cell>
        </row>
        <row r="13178">
          <cell r="AR13178" t="str">
            <v/>
          </cell>
        </row>
        <row r="13179">
          <cell r="AR13179" t="str">
            <v/>
          </cell>
        </row>
        <row r="13180">
          <cell r="AR13180" t="str">
            <v/>
          </cell>
        </row>
        <row r="13181">
          <cell r="AR13181" t="str">
            <v/>
          </cell>
        </row>
        <row r="13182">
          <cell r="AR13182" t="str">
            <v/>
          </cell>
        </row>
        <row r="13183">
          <cell r="AR13183" t="str">
            <v/>
          </cell>
        </row>
        <row r="13184">
          <cell r="AR13184" t="str">
            <v/>
          </cell>
        </row>
        <row r="13185">
          <cell r="AR13185" t="str">
            <v/>
          </cell>
        </row>
        <row r="13186">
          <cell r="AR13186" t="str">
            <v/>
          </cell>
        </row>
        <row r="13187">
          <cell r="AR13187" t="str">
            <v/>
          </cell>
        </row>
        <row r="13188">
          <cell r="AR13188" t="str">
            <v/>
          </cell>
        </row>
        <row r="13189">
          <cell r="AR13189" t="str">
            <v/>
          </cell>
        </row>
        <row r="13190">
          <cell r="AR13190" t="str">
            <v/>
          </cell>
        </row>
        <row r="13191">
          <cell r="AR13191" t="str">
            <v/>
          </cell>
        </row>
        <row r="13192">
          <cell r="AR13192" t="str">
            <v/>
          </cell>
        </row>
        <row r="13193">
          <cell r="AR13193" t="str">
            <v/>
          </cell>
        </row>
        <row r="13194">
          <cell r="AR13194" t="str">
            <v/>
          </cell>
        </row>
        <row r="13195">
          <cell r="AR13195" t="str">
            <v/>
          </cell>
        </row>
        <row r="13196">
          <cell r="AR13196" t="str">
            <v/>
          </cell>
        </row>
        <row r="13197">
          <cell r="AR13197" t="str">
            <v/>
          </cell>
        </row>
        <row r="13198">
          <cell r="AR13198" t="str">
            <v/>
          </cell>
        </row>
        <row r="13199">
          <cell r="AR13199" t="str">
            <v/>
          </cell>
        </row>
        <row r="13200">
          <cell r="AR13200" t="str">
            <v/>
          </cell>
        </row>
        <row r="13201">
          <cell r="AR13201" t="str">
            <v/>
          </cell>
        </row>
        <row r="13202">
          <cell r="AR13202" t="str">
            <v/>
          </cell>
        </row>
        <row r="13203">
          <cell r="AR13203" t="str">
            <v/>
          </cell>
        </row>
        <row r="13204">
          <cell r="AR13204" t="str">
            <v/>
          </cell>
        </row>
        <row r="13205">
          <cell r="AR13205" t="str">
            <v/>
          </cell>
        </row>
        <row r="13206">
          <cell r="AR13206" t="str">
            <v/>
          </cell>
        </row>
        <row r="13207">
          <cell r="AR13207" t="str">
            <v/>
          </cell>
        </row>
        <row r="13208">
          <cell r="AR13208" t="str">
            <v/>
          </cell>
        </row>
        <row r="13209">
          <cell r="AR13209" t="str">
            <v/>
          </cell>
        </row>
        <row r="13210">
          <cell r="AR13210" t="str">
            <v/>
          </cell>
        </row>
        <row r="13211">
          <cell r="AR13211" t="str">
            <v/>
          </cell>
        </row>
        <row r="13212">
          <cell r="AR13212" t="str">
            <v/>
          </cell>
        </row>
        <row r="13213">
          <cell r="AR13213" t="str">
            <v/>
          </cell>
        </row>
        <row r="13214">
          <cell r="AR13214" t="str">
            <v/>
          </cell>
        </row>
        <row r="13215">
          <cell r="AR13215" t="str">
            <v/>
          </cell>
        </row>
        <row r="13216">
          <cell r="AR13216" t="str">
            <v/>
          </cell>
        </row>
        <row r="13217">
          <cell r="AR13217" t="str">
            <v/>
          </cell>
        </row>
        <row r="13218">
          <cell r="AR13218" t="str">
            <v/>
          </cell>
        </row>
        <row r="13219">
          <cell r="AR13219" t="str">
            <v/>
          </cell>
        </row>
        <row r="13220">
          <cell r="AR13220" t="str">
            <v/>
          </cell>
        </row>
        <row r="13221">
          <cell r="AR13221" t="str">
            <v/>
          </cell>
        </row>
        <row r="13222">
          <cell r="AR13222" t="str">
            <v/>
          </cell>
        </row>
        <row r="13223">
          <cell r="AR13223" t="str">
            <v/>
          </cell>
        </row>
        <row r="13224">
          <cell r="AR13224" t="str">
            <v/>
          </cell>
        </row>
        <row r="13225">
          <cell r="AR13225" t="str">
            <v/>
          </cell>
        </row>
        <row r="13226">
          <cell r="AR13226" t="str">
            <v/>
          </cell>
        </row>
        <row r="13227">
          <cell r="AR13227" t="str">
            <v/>
          </cell>
        </row>
        <row r="13228">
          <cell r="AR13228" t="str">
            <v/>
          </cell>
        </row>
        <row r="13229">
          <cell r="AR13229" t="str">
            <v/>
          </cell>
        </row>
        <row r="13230">
          <cell r="AR13230" t="str">
            <v/>
          </cell>
        </row>
        <row r="13231">
          <cell r="AR13231" t="str">
            <v/>
          </cell>
        </row>
        <row r="13232">
          <cell r="AR13232" t="str">
            <v/>
          </cell>
        </row>
        <row r="13233">
          <cell r="AR13233" t="str">
            <v/>
          </cell>
        </row>
        <row r="13234">
          <cell r="AR13234" t="str">
            <v/>
          </cell>
        </row>
        <row r="13235">
          <cell r="AR13235" t="str">
            <v/>
          </cell>
        </row>
        <row r="13236">
          <cell r="AR13236" t="str">
            <v/>
          </cell>
        </row>
        <row r="13237">
          <cell r="AR13237" t="str">
            <v/>
          </cell>
        </row>
        <row r="13238">
          <cell r="AR13238" t="str">
            <v/>
          </cell>
        </row>
        <row r="13239">
          <cell r="AR13239" t="str">
            <v/>
          </cell>
        </row>
        <row r="13240">
          <cell r="AR13240" t="str">
            <v/>
          </cell>
        </row>
        <row r="13241">
          <cell r="AR13241" t="str">
            <v/>
          </cell>
        </row>
        <row r="13242">
          <cell r="AR13242" t="str">
            <v/>
          </cell>
        </row>
        <row r="13243">
          <cell r="AR13243" t="str">
            <v/>
          </cell>
        </row>
        <row r="13244">
          <cell r="AR13244" t="str">
            <v/>
          </cell>
        </row>
        <row r="13245">
          <cell r="AR13245" t="str">
            <v/>
          </cell>
        </row>
        <row r="13246">
          <cell r="AR13246" t="str">
            <v/>
          </cell>
        </row>
        <row r="13247">
          <cell r="AR13247" t="str">
            <v/>
          </cell>
        </row>
        <row r="13248">
          <cell r="AR13248" t="str">
            <v/>
          </cell>
        </row>
        <row r="13249">
          <cell r="AR13249" t="str">
            <v/>
          </cell>
        </row>
        <row r="13250">
          <cell r="AR13250" t="str">
            <v/>
          </cell>
        </row>
        <row r="13251">
          <cell r="AR13251" t="str">
            <v/>
          </cell>
        </row>
        <row r="13252">
          <cell r="AR13252" t="str">
            <v/>
          </cell>
        </row>
        <row r="13253">
          <cell r="AR13253" t="str">
            <v/>
          </cell>
        </row>
        <row r="13254">
          <cell r="AR13254" t="str">
            <v/>
          </cell>
        </row>
        <row r="13255">
          <cell r="AR13255" t="str">
            <v/>
          </cell>
        </row>
        <row r="13256">
          <cell r="AR13256" t="str">
            <v/>
          </cell>
        </row>
        <row r="13257">
          <cell r="AR13257" t="str">
            <v/>
          </cell>
        </row>
        <row r="13258">
          <cell r="AR13258" t="str">
            <v/>
          </cell>
        </row>
        <row r="13259">
          <cell r="AR13259" t="str">
            <v/>
          </cell>
        </row>
        <row r="13260">
          <cell r="AR13260" t="str">
            <v/>
          </cell>
        </row>
        <row r="13261">
          <cell r="AR13261" t="str">
            <v/>
          </cell>
        </row>
        <row r="13262">
          <cell r="AR13262" t="str">
            <v/>
          </cell>
        </row>
        <row r="13263">
          <cell r="AR13263" t="str">
            <v/>
          </cell>
        </row>
        <row r="13264">
          <cell r="AR13264" t="str">
            <v/>
          </cell>
        </row>
        <row r="13265">
          <cell r="AR13265" t="str">
            <v/>
          </cell>
        </row>
        <row r="13266">
          <cell r="AR13266" t="str">
            <v/>
          </cell>
        </row>
        <row r="13267">
          <cell r="AR13267" t="str">
            <v/>
          </cell>
        </row>
        <row r="13268">
          <cell r="AR13268" t="str">
            <v/>
          </cell>
        </row>
        <row r="13269">
          <cell r="AR13269" t="str">
            <v/>
          </cell>
        </row>
        <row r="13270">
          <cell r="AR13270" t="str">
            <v/>
          </cell>
        </row>
        <row r="13271">
          <cell r="AR13271" t="str">
            <v/>
          </cell>
        </row>
        <row r="13272">
          <cell r="AR13272" t="str">
            <v/>
          </cell>
        </row>
        <row r="13273">
          <cell r="AR13273" t="str">
            <v/>
          </cell>
        </row>
        <row r="13274">
          <cell r="AR13274" t="str">
            <v/>
          </cell>
        </row>
        <row r="13275">
          <cell r="AR13275" t="str">
            <v/>
          </cell>
        </row>
        <row r="13276">
          <cell r="AR13276" t="str">
            <v/>
          </cell>
        </row>
        <row r="13277">
          <cell r="AR13277" t="str">
            <v/>
          </cell>
        </row>
        <row r="13278">
          <cell r="AR13278" t="str">
            <v/>
          </cell>
        </row>
        <row r="13279">
          <cell r="AR13279" t="str">
            <v/>
          </cell>
        </row>
        <row r="13280">
          <cell r="AR13280" t="str">
            <v/>
          </cell>
        </row>
        <row r="13281">
          <cell r="AR13281" t="str">
            <v/>
          </cell>
        </row>
        <row r="13282">
          <cell r="AR13282" t="str">
            <v/>
          </cell>
        </row>
        <row r="13283">
          <cell r="AR13283" t="str">
            <v/>
          </cell>
        </row>
        <row r="13284">
          <cell r="AR13284" t="str">
            <v/>
          </cell>
        </row>
        <row r="13285">
          <cell r="AR13285" t="str">
            <v/>
          </cell>
        </row>
        <row r="13286">
          <cell r="AR13286" t="str">
            <v/>
          </cell>
        </row>
        <row r="13287">
          <cell r="AR13287" t="str">
            <v/>
          </cell>
        </row>
        <row r="13288">
          <cell r="AR13288" t="str">
            <v/>
          </cell>
        </row>
        <row r="13289">
          <cell r="AR13289" t="str">
            <v/>
          </cell>
        </row>
        <row r="13290">
          <cell r="AR13290" t="str">
            <v/>
          </cell>
        </row>
        <row r="13291">
          <cell r="AR13291" t="str">
            <v/>
          </cell>
        </row>
        <row r="13292">
          <cell r="AR13292" t="str">
            <v/>
          </cell>
        </row>
        <row r="13293">
          <cell r="AR13293" t="str">
            <v/>
          </cell>
        </row>
        <row r="13294">
          <cell r="AR13294" t="str">
            <v/>
          </cell>
        </row>
        <row r="13295">
          <cell r="AR13295" t="str">
            <v/>
          </cell>
        </row>
        <row r="13296">
          <cell r="AR13296" t="str">
            <v/>
          </cell>
        </row>
        <row r="13297">
          <cell r="AR13297" t="str">
            <v/>
          </cell>
        </row>
        <row r="13298">
          <cell r="AR13298" t="str">
            <v/>
          </cell>
        </row>
        <row r="13299">
          <cell r="AR13299" t="str">
            <v/>
          </cell>
        </row>
        <row r="13300">
          <cell r="AR13300" t="str">
            <v/>
          </cell>
        </row>
        <row r="13301">
          <cell r="AR13301" t="str">
            <v/>
          </cell>
        </row>
        <row r="13302">
          <cell r="AR13302" t="str">
            <v/>
          </cell>
        </row>
        <row r="13303">
          <cell r="AR13303" t="str">
            <v/>
          </cell>
        </row>
        <row r="13304">
          <cell r="AR13304" t="str">
            <v/>
          </cell>
        </row>
        <row r="13305">
          <cell r="AR13305" t="str">
            <v/>
          </cell>
        </row>
        <row r="13306">
          <cell r="AR13306" t="str">
            <v/>
          </cell>
        </row>
        <row r="13307">
          <cell r="AR13307" t="str">
            <v/>
          </cell>
        </row>
        <row r="13308">
          <cell r="AR13308" t="str">
            <v/>
          </cell>
        </row>
        <row r="13309">
          <cell r="AR13309" t="str">
            <v/>
          </cell>
        </row>
        <row r="13310">
          <cell r="AR13310" t="str">
            <v/>
          </cell>
        </row>
        <row r="13311">
          <cell r="AR13311" t="str">
            <v/>
          </cell>
        </row>
        <row r="13312">
          <cell r="AR13312" t="str">
            <v/>
          </cell>
        </row>
        <row r="13313">
          <cell r="AR13313" t="str">
            <v/>
          </cell>
        </row>
        <row r="13314">
          <cell r="AR13314" t="str">
            <v/>
          </cell>
        </row>
        <row r="13315">
          <cell r="AR13315" t="str">
            <v/>
          </cell>
        </row>
        <row r="13316">
          <cell r="AR13316" t="str">
            <v/>
          </cell>
        </row>
        <row r="13317">
          <cell r="AR13317" t="str">
            <v/>
          </cell>
        </row>
        <row r="13318">
          <cell r="AR13318" t="str">
            <v/>
          </cell>
        </row>
        <row r="13319">
          <cell r="AR13319" t="str">
            <v/>
          </cell>
        </row>
        <row r="13320">
          <cell r="AR13320" t="str">
            <v/>
          </cell>
        </row>
        <row r="13321">
          <cell r="AR13321" t="str">
            <v/>
          </cell>
        </row>
        <row r="13322">
          <cell r="AR13322" t="str">
            <v/>
          </cell>
        </row>
        <row r="13323">
          <cell r="AR13323" t="str">
            <v/>
          </cell>
        </row>
        <row r="13324">
          <cell r="AR13324" t="str">
            <v/>
          </cell>
        </row>
        <row r="13325">
          <cell r="AR13325" t="str">
            <v/>
          </cell>
        </row>
        <row r="13326">
          <cell r="AR13326" t="str">
            <v/>
          </cell>
        </row>
        <row r="13327">
          <cell r="AR13327" t="str">
            <v/>
          </cell>
        </row>
        <row r="13328">
          <cell r="AR13328" t="str">
            <v/>
          </cell>
        </row>
        <row r="13329">
          <cell r="AR13329" t="str">
            <v/>
          </cell>
        </row>
        <row r="13330">
          <cell r="AR13330" t="str">
            <v/>
          </cell>
        </row>
        <row r="13331">
          <cell r="AR13331" t="str">
            <v/>
          </cell>
        </row>
        <row r="13332">
          <cell r="AR13332" t="str">
            <v/>
          </cell>
        </row>
        <row r="13333">
          <cell r="AR13333" t="str">
            <v/>
          </cell>
        </row>
        <row r="13334">
          <cell r="AR13334" t="str">
            <v/>
          </cell>
        </row>
        <row r="13335">
          <cell r="AR13335" t="str">
            <v/>
          </cell>
        </row>
        <row r="13336">
          <cell r="AR13336" t="str">
            <v/>
          </cell>
        </row>
        <row r="13337">
          <cell r="AR13337" t="str">
            <v/>
          </cell>
        </row>
        <row r="13338">
          <cell r="AR13338" t="str">
            <v/>
          </cell>
        </row>
        <row r="13339">
          <cell r="AR13339" t="str">
            <v/>
          </cell>
        </row>
        <row r="13340">
          <cell r="AR13340" t="str">
            <v/>
          </cell>
        </row>
        <row r="13341">
          <cell r="AR13341" t="str">
            <v/>
          </cell>
        </row>
        <row r="13342">
          <cell r="AR13342" t="str">
            <v/>
          </cell>
        </row>
        <row r="13343">
          <cell r="AR13343" t="str">
            <v/>
          </cell>
        </row>
        <row r="13344">
          <cell r="AR13344" t="str">
            <v/>
          </cell>
        </row>
        <row r="13345">
          <cell r="AR13345" t="str">
            <v/>
          </cell>
        </row>
        <row r="13346">
          <cell r="AR13346" t="str">
            <v/>
          </cell>
        </row>
        <row r="13347">
          <cell r="AR13347" t="str">
            <v/>
          </cell>
        </row>
        <row r="13348">
          <cell r="AR13348" t="str">
            <v/>
          </cell>
        </row>
        <row r="13349">
          <cell r="AR13349" t="str">
            <v/>
          </cell>
        </row>
        <row r="13350">
          <cell r="AR13350" t="str">
            <v/>
          </cell>
        </row>
        <row r="13351">
          <cell r="AR13351" t="str">
            <v/>
          </cell>
        </row>
        <row r="13352">
          <cell r="AR13352" t="str">
            <v/>
          </cell>
        </row>
        <row r="13353">
          <cell r="AR13353" t="str">
            <v/>
          </cell>
        </row>
        <row r="13354">
          <cell r="AR13354" t="str">
            <v/>
          </cell>
        </row>
        <row r="13355">
          <cell r="AR13355" t="str">
            <v/>
          </cell>
        </row>
        <row r="13356">
          <cell r="AR13356" t="str">
            <v/>
          </cell>
        </row>
        <row r="13357">
          <cell r="AR13357" t="str">
            <v/>
          </cell>
        </row>
        <row r="13358">
          <cell r="AR13358" t="str">
            <v/>
          </cell>
        </row>
        <row r="13359">
          <cell r="AR13359" t="str">
            <v/>
          </cell>
        </row>
        <row r="13360">
          <cell r="AR13360" t="str">
            <v/>
          </cell>
        </row>
        <row r="13361">
          <cell r="AR13361" t="str">
            <v/>
          </cell>
        </row>
        <row r="13362">
          <cell r="AR13362" t="str">
            <v/>
          </cell>
        </row>
        <row r="13363">
          <cell r="AR13363" t="str">
            <v/>
          </cell>
        </row>
        <row r="13364">
          <cell r="AR13364" t="str">
            <v/>
          </cell>
        </row>
        <row r="13365">
          <cell r="AR13365" t="str">
            <v/>
          </cell>
        </row>
        <row r="13366">
          <cell r="AR13366" t="str">
            <v/>
          </cell>
        </row>
        <row r="13367">
          <cell r="AR13367" t="str">
            <v/>
          </cell>
        </row>
        <row r="13368">
          <cell r="AR13368" t="str">
            <v/>
          </cell>
        </row>
        <row r="13369">
          <cell r="AR13369" t="str">
            <v/>
          </cell>
        </row>
        <row r="13370">
          <cell r="AR13370" t="str">
            <v/>
          </cell>
        </row>
        <row r="13371">
          <cell r="AR13371" t="str">
            <v/>
          </cell>
        </row>
        <row r="13372">
          <cell r="AR13372" t="str">
            <v/>
          </cell>
        </row>
        <row r="13373">
          <cell r="AR13373" t="str">
            <v/>
          </cell>
        </row>
        <row r="13374">
          <cell r="AR13374" t="str">
            <v/>
          </cell>
        </row>
        <row r="13375">
          <cell r="AR13375" t="str">
            <v/>
          </cell>
        </row>
        <row r="13376">
          <cell r="AR13376" t="str">
            <v/>
          </cell>
        </row>
        <row r="13377">
          <cell r="AR13377" t="str">
            <v/>
          </cell>
        </row>
        <row r="13378">
          <cell r="AR13378" t="str">
            <v/>
          </cell>
        </row>
        <row r="13379">
          <cell r="AR13379" t="str">
            <v/>
          </cell>
        </row>
        <row r="13380">
          <cell r="AR13380" t="str">
            <v/>
          </cell>
        </row>
        <row r="13381">
          <cell r="AR13381" t="str">
            <v/>
          </cell>
        </row>
        <row r="13382">
          <cell r="AR13382" t="str">
            <v/>
          </cell>
        </row>
        <row r="13383">
          <cell r="AR13383" t="str">
            <v/>
          </cell>
        </row>
        <row r="13384">
          <cell r="AR13384" t="str">
            <v/>
          </cell>
        </row>
        <row r="13385">
          <cell r="AR13385" t="str">
            <v/>
          </cell>
        </row>
        <row r="13386">
          <cell r="AR13386" t="str">
            <v/>
          </cell>
        </row>
        <row r="13387">
          <cell r="AR13387" t="str">
            <v/>
          </cell>
        </row>
        <row r="13388">
          <cell r="AR13388" t="str">
            <v/>
          </cell>
        </row>
        <row r="13389">
          <cell r="AR13389" t="str">
            <v/>
          </cell>
        </row>
        <row r="13390">
          <cell r="AR13390" t="str">
            <v/>
          </cell>
        </row>
        <row r="13391">
          <cell r="AR13391" t="str">
            <v/>
          </cell>
        </row>
        <row r="13392">
          <cell r="AR13392" t="str">
            <v/>
          </cell>
        </row>
        <row r="13393">
          <cell r="AR13393" t="str">
            <v/>
          </cell>
        </row>
        <row r="13394">
          <cell r="AR13394" t="str">
            <v/>
          </cell>
        </row>
        <row r="13395">
          <cell r="AR13395" t="str">
            <v/>
          </cell>
        </row>
        <row r="13396">
          <cell r="AR13396" t="str">
            <v/>
          </cell>
        </row>
        <row r="13397">
          <cell r="AR13397" t="str">
            <v/>
          </cell>
        </row>
        <row r="13398">
          <cell r="AR13398" t="str">
            <v/>
          </cell>
        </row>
        <row r="13399">
          <cell r="AR13399" t="str">
            <v/>
          </cell>
        </row>
        <row r="13400">
          <cell r="AR13400" t="str">
            <v/>
          </cell>
        </row>
        <row r="13401">
          <cell r="AR13401" t="str">
            <v/>
          </cell>
        </row>
        <row r="13402">
          <cell r="AR13402" t="str">
            <v/>
          </cell>
        </row>
        <row r="13403">
          <cell r="AR13403" t="str">
            <v/>
          </cell>
        </row>
        <row r="13404">
          <cell r="AR13404" t="str">
            <v/>
          </cell>
        </row>
        <row r="13405">
          <cell r="AR13405" t="str">
            <v/>
          </cell>
        </row>
        <row r="13406">
          <cell r="AR13406" t="str">
            <v/>
          </cell>
        </row>
        <row r="13407">
          <cell r="AR13407" t="str">
            <v/>
          </cell>
        </row>
        <row r="13408">
          <cell r="AR13408" t="str">
            <v/>
          </cell>
        </row>
        <row r="13409">
          <cell r="AR13409" t="str">
            <v/>
          </cell>
        </row>
        <row r="13410">
          <cell r="AR13410" t="str">
            <v/>
          </cell>
        </row>
        <row r="13411">
          <cell r="AR13411" t="str">
            <v/>
          </cell>
        </row>
        <row r="13412">
          <cell r="AR13412" t="str">
            <v/>
          </cell>
        </row>
        <row r="13413">
          <cell r="AR13413" t="str">
            <v/>
          </cell>
        </row>
        <row r="13414">
          <cell r="AR13414" t="str">
            <v/>
          </cell>
        </row>
        <row r="13415">
          <cell r="AR13415" t="str">
            <v/>
          </cell>
        </row>
        <row r="13416">
          <cell r="AR13416" t="str">
            <v/>
          </cell>
        </row>
        <row r="13417">
          <cell r="AR13417" t="str">
            <v/>
          </cell>
        </row>
        <row r="13418">
          <cell r="AR13418" t="str">
            <v/>
          </cell>
        </row>
        <row r="13419">
          <cell r="AR13419" t="str">
            <v/>
          </cell>
        </row>
        <row r="13420">
          <cell r="AR13420" t="str">
            <v/>
          </cell>
        </row>
        <row r="13421">
          <cell r="AR13421" t="str">
            <v/>
          </cell>
        </row>
        <row r="13422">
          <cell r="AR13422" t="str">
            <v/>
          </cell>
        </row>
        <row r="13423">
          <cell r="AR13423" t="str">
            <v/>
          </cell>
        </row>
        <row r="13424">
          <cell r="AR13424" t="str">
            <v/>
          </cell>
        </row>
        <row r="13425">
          <cell r="AR13425" t="str">
            <v/>
          </cell>
        </row>
        <row r="13426">
          <cell r="AR13426" t="str">
            <v/>
          </cell>
        </row>
        <row r="13427">
          <cell r="AR13427" t="str">
            <v/>
          </cell>
        </row>
        <row r="13428">
          <cell r="AR13428" t="str">
            <v/>
          </cell>
        </row>
        <row r="13429">
          <cell r="AR13429" t="str">
            <v/>
          </cell>
        </row>
        <row r="13430">
          <cell r="AR13430" t="str">
            <v/>
          </cell>
        </row>
        <row r="13431">
          <cell r="AR13431" t="str">
            <v/>
          </cell>
        </row>
        <row r="13432">
          <cell r="AR13432" t="str">
            <v/>
          </cell>
        </row>
        <row r="13433">
          <cell r="AR13433" t="str">
            <v/>
          </cell>
        </row>
        <row r="13434">
          <cell r="AR13434" t="str">
            <v/>
          </cell>
        </row>
        <row r="13435">
          <cell r="AR13435" t="str">
            <v/>
          </cell>
        </row>
        <row r="13436">
          <cell r="AR13436" t="str">
            <v/>
          </cell>
        </row>
        <row r="13437">
          <cell r="AR13437" t="str">
            <v/>
          </cell>
        </row>
        <row r="13438">
          <cell r="AR13438" t="str">
            <v/>
          </cell>
        </row>
        <row r="13439">
          <cell r="AR13439" t="str">
            <v/>
          </cell>
        </row>
        <row r="13440">
          <cell r="AR13440" t="str">
            <v/>
          </cell>
        </row>
        <row r="13441">
          <cell r="AR13441" t="str">
            <v/>
          </cell>
        </row>
        <row r="13442">
          <cell r="AR13442" t="str">
            <v/>
          </cell>
        </row>
        <row r="13443">
          <cell r="AR13443" t="str">
            <v/>
          </cell>
        </row>
        <row r="13444">
          <cell r="AR13444" t="str">
            <v/>
          </cell>
        </row>
        <row r="13445">
          <cell r="AR13445" t="str">
            <v/>
          </cell>
        </row>
        <row r="13446">
          <cell r="AR13446" t="str">
            <v/>
          </cell>
        </row>
        <row r="13447">
          <cell r="AR13447" t="str">
            <v/>
          </cell>
        </row>
        <row r="13448">
          <cell r="AR13448" t="str">
            <v/>
          </cell>
        </row>
        <row r="13449">
          <cell r="AR13449" t="str">
            <v/>
          </cell>
        </row>
        <row r="13450">
          <cell r="AR13450" t="str">
            <v/>
          </cell>
        </row>
        <row r="13451">
          <cell r="AR13451" t="str">
            <v/>
          </cell>
        </row>
        <row r="13452">
          <cell r="AR13452" t="str">
            <v/>
          </cell>
        </row>
        <row r="13453">
          <cell r="AR13453" t="str">
            <v/>
          </cell>
        </row>
        <row r="13454">
          <cell r="AR13454" t="str">
            <v/>
          </cell>
        </row>
        <row r="13455">
          <cell r="AR13455" t="str">
            <v/>
          </cell>
        </row>
        <row r="13456">
          <cell r="AR13456" t="str">
            <v/>
          </cell>
        </row>
        <row r="13457">
          <cell r="AR13457" t="str">
            <v/>
          </cell>
        </row>
        <row r="13458">
          <cell r="AR13458" t="str">
            <v/>
          </cell>
        </row>
        <row r="13459">
          <cell r="AR13459" t="str">
            <v/>
          </cell>
        </row>
        <row r="13460">
          <cell r="AR13460" t="str">
            <v/>
          </cell>
        </row>
        <row r="13461">
          <cell r="AR13461" t="str">
            <v/>
          </cell>
        </row>
        <row r="13462">
          <cell r="AR13462" t="str">
            <v/>
          </cell>
        </row>
        <row r="13463">
          <cell r="AR13463" t="str">
            <v/>
          </cell>
        </row>
        <row r="13464">
          <cell r="AR13464" t="str">
            <v/>
          </cell>
        </row>
        <row r="13465">
          <cell r="AR13465" t="str">
            <v/>
          </cell>
        </row>
        <row r="13466">
          <cell r="AR13466" t="str">
            <v/>
          </cell>
        </row>
        <row r="13467">
          <cell r="AR13467" t="str">
            <v/>
          </cell>
        </row>
        <row r="13468">
          <cell r="AR13468" t="str">
            <v/>
          </cell>
        </row>
        <row r="13469">
          <cell r="AR13469" t="str">
            <v/>
          </cell>
        </row>
        <row r="13470">
          <cell r="AR13470" t="str">
            <v/>
          </cell>
        </row>
        <row r="13471">
          <cell r="AR13471" t="str">
            <v/>
          </cell>
        </row>
        <row r="13472">
          <cell r="AR13472" t="str">
            <v/>
          </cell>
        </row>
        <row r="13473">
          <cell r="AR13473" t="str">
            <v/>
          </cell>
        </row>
        <row r="13474">
          <cell r="AR13474" t="str">
            <v/>
          </cell>
        </row>
        <row r="13475">
          <cell r="AR13475" t="str">
            <v/>
          </cell>
        </row>
        <row r="13476">
          <cell r="AR13476" t="str">
            <v/>
          </cell>
        </row>
        <row r="13477">
          <cell r="AR13477" t="str">
            <v/>
          </cell>
        </row>
        <row r="13478">
          <cell r="AR13478" t="str">
            <v/>
          </cell>
        </row>
        <row r="13479">
          <cell r="AR13479" t="str">
            <v/>
          </cell>
        </row>
        <row r="13480">
          <cell r="AR13480" t="str">
            <v/>
          </cell>
        </row>
        <row r="13481">
          <cell r="AR13481" t="str">
            <v/>
          </cell>
        </row>
        <row r="13482">
          <cell r="AR13482" t="str">
            <v/>
          </cell>
        </row>
        <row r="13483">
          <cell r="AR13483" t="str">
            <v/>
          </cell>
        </row>
        <row r="13484">
          <cell r="AR13484" t="str">
            <v/>
          </cell>
        </row>
        <row r="13485">
          <cell r="AR13485" t="str">
            <v/>
          </cell>
        </row>
        <row r="13486">
          <cell r="AR13486" t="str">
            <v/>
          </cell>
        </row>
        <row r="13487">
          <cell r="AR13487" t="str">
            <v/>
          </cell>
        </row>
        <row r="13488">
          <cell r="AR13488" t="str">
            <v/>
          </cell>
        </row>
        <row r="13489">
          <cell r="AR13489" t="str">
            <v/>
          </cell>
        </row>
        <row r="13490">
          <cell r="AR13490" t="str">
            <v/>
          </cell>
        </row>
        <row r="13491">
          <cell r="AR13491" t="str">
            <v/>
          </cell>
        </row>
        <row r="13492">
          <cell r="AR13492" t="str">
            <v/>
          </cell>
        </row>
        <row r="13493">
          <cell r="AR13493" t="str">
            <v/>
          </cell>
        </row>
        <row r="13494">
          <cell r="AR13494" t="str">
            <v/>
          </cell>
        </row>
        <row r="13495">
          <cell r="AR13495" t="str">
            <v/>
          </cell>
        </row>
        <row r="13496">
          <cell r="AR13496" t="str">
            <v/>
          </cell>
        </row>
        <row r="13497">
          <cell r="AR13497" t="str">
            <v/>
          </cell>
        </row>
        <row r="13498">
          <cell r="AR13498" t="str">
            <v/>
          </cell>
        </row>
        <row r="13499">
          <cell r="AR13499" t="str">
            <v/>
          </cell>
        </row>
        <row r="13500">
          <cell r="AR13500" t="str">
            <v/>
          </cell>
        </row>
        <row r="13501">
          <cell r="AR13501" t="str">
            <v/>
          </cell>
        </row>
        <row r="13502">
          <cell r="AR13502" t="str">
            <v/>
          </cell>
        </row>
        <row r="13503">
          <cell r="AR13503" t="str">
            <v/>
          </cell>
        </row>
        <row r="13504">
          <cell r="AR13504" t="str">
            <v/>
          </cell>
        </row>
        <row r="13505">
          <cell r="AR13505" t="str">
            <v/>
          </cell>
        </row>
        <row r="13506">
          <cell r="AR13506" t="str">
            <v/>
          </cell>
        </row>
        <row r="13507">
          <cell r="AR13507" t="str">
            <v/>
          </cell>
        </row>
        <row r="13508">
          <cell r="AR13508" t="str">
            <v/>
          </cell>
        </row>
        <row r="13509">
          <cell r="AR13509" t="str">
            <v/>
          </cell>
        </row>
        <row r="13510">
          <cell r="AR13510" t="str">
            <v/>
          </cell>
        </row>
        <row r="13511">
          <cell r="AR13511" t="str">
            <v/>
          </cell>
        </row>
        <row r="13512">
          <cell r="AR13512" t="str">
            <v/>
          </cell>
        </row>
        <row r="13513">
          <cell r="AR13513" t="str">
            <v/>
          </cell>
        </row>
        <row r="13514">
          <cell r="AR13514" t="str">
            <v/>
          </cell>
        </row>
        <row r="13515">
          <cell r="AR13515" t="str">
            <v/>
          </cell>
        </row>
        <row r="13516">
          <cell r="AR13516" t="str">
            <v/>
          </cell>
        </row>
        <row r="13517">
          <cell r="AR13517" t="str">
            <v/>
          </cell>
        </row>
        <row r="13518">
          <cell r="AR13518" t="str">
            <v/>
          </cell>
        </row>
        <row r="13519">
          <cell r="AR13519" t="str">
            <v/>
          </cell>
        </row>
        <row r="13520">
          <cell r="AR13520" t="str">
            <v/>
          </cell>
        </row>
        <row r="13521">
          <cell r="AR13521" t="str">
            <v/>
          </cell>
        </row>
        <row r="13522">
          <cell r="AR13522" t="str">
            <v/>
          </cell>
        </row>
        <row r="13523">
          <cell r="AR13523" t="str">
            <v/>
          </cell>
        </row>
        <row r="13524">
          <cell r="AR13524" t="str">
            <v/>
          </cell>
        </row>
        <row r="13525">
          <cell r="AR13525" t="str">
            <v/>
          </cell>
        </row>
        <row r="13526">
          <cell r="AR13526" t="str">
            <v/>
          </cell>
        </row>
        <row r="13527">
          <cell r="AR13527" t="str">
            <v/>
          </cell>
        </row>
        <row r="13528">
          <cell r="AR13528" t="str">
            <v/>
          </cell>
        </row>
        <row r="13529">
          <cell r="AR13529" t="str">
            <v/>
          </cell>
        </row>
        <row r="13530">
          <cell r="AR13530" t="str">
            <v/>
          </cell>
        </row>
        <row r="13531">
          <cell r="AR13531" t="str">
            <v/>
          </cell>
        </row>
        <row r="13532">
          <cell r="AR13532" t="str">
            <v/>
          </cell>
        </row>
        <row r="13533">
          <cell r="AR13533" t="str">
            <v/>
          </cell>
        </row>
        <row r="13534">
          <cell r="AR13534" t="str">
            <v/>
          </cell>
        </row>
        <row r="13535">
          <cell r="AR13535" t="str">
            <v/>
          </cell>
        </row>
        <row r="13536">
          <cell r="AR13536" t="str">
            <v/>
          </cell>
        </row>
        <row r="13537">
          <cell r="AR13537" t="str">
            <v/>
          </cell>
        </row>
        <row r="13538">
          <cell r="AR13538" t="str">
            <v/>
          </cell>
        </row>
        <row r="13539">
          <cell r="AR13539" t="str">
            <v/>
          </cell>
        </row>
        <row r="13540">
          <cell r="AR13540" t="str">
            <v/>
          </cell>
        </row>
        <row r="13541">
          <cell r="AR13541" t="str">
            <v/>
          </cell>
        </row>
        <row r="13542">
          <cell r="AR13542" t="str">
            <v/>
          </cell>
        </row>
        <row r="13543">
          <cell r="AR13543" t="str">
            <v/>
          </cell>
        </row>
        <row r="13544">
          <cell r="AR13544" t="str">
            <v/>
          </cell>
        </row>
        <row r="13545">
          <cell r="AR13545" t="str">
            <v/>
          </cell>
        </row>
        <row r="13546">
          <cell r="AR13546" t="str">
            <v/>
          </cell>
        </row>
        <row r="13547">
          <cell r="AR13547" t="str">
            <v/>
          </cell>
        </row>
        <row r="13548">
          <cell r="AR13548" t="str">
            <v/>
          </cell>
        </row>
        <row r="13549">
          <cell r="AR13549" t="str">
            <v/>
          </cell>
        </row>
        <row r="13550">
          <cell r="AR13550" t="str">
            <v/>
          </cell>
        </row>
        <row r="13551">
          <cell r="AR13551" t="str">
            <v/>
          </cell>
        </row>
        <row r="13552">
          <cell r="AR13552" t="str">
            <v/>
          </cell>
        </row>
        <row r="13553">
          <cell r="AR13553" t="str">
            <v/>
          </cell>
        </row>
        <row r="13554">
          <cell r="AR13554" t="str">
            <v/>
          </cell>
        </row>
        <row r="13555">
          <cell r="AR13555" t="str">
            <v/>
          </cell>
        </row>
        <row r="13556">
          <cell r="AR13556" t="str">
            <v/>
          </cell>
        </row>
        <row r="13557">
          <cell r="AR13557" t="str">
            <v/>
          </cell>
        </row>
        <row r="13558">
          <cell r="AR13558" t="str">
            <v/>
          </cell>
        </row>
        <row r="13559">
          <cell r="AR13559" t="str">
            <v/>
          </cell>
        </row>
        <row r="13560">
          <cell r="AR13560" t="str">
            <v/>
          </cell>
        </row>
        <row r="13561">
          <cell r="AR13561" t="str">
            <v/>
          </cell>
        </row>
        <row r="13562">
          <cell r="AR13562" t="str">
            <v/>
          </cell>
        </row>
        <row r="13563">
          <cell r="AR13563" t="str">
            <v/>
          </cell>
        </row>
        <row r="13564">
          <cell r="AR13564" t="str">
            <v/>
          </cell>
        </row>
        <row r="13565">
          <cell r="AR13565" t="str">
            <v/>
          </cell>
        </row>
        <row r="13566">
          <cell r="AR13566" t="str">
            <v/>
          </cell>
        </row>
        <row r="13567">
          <cell r="AR13567" t="str">
            <v/>
          </cell>
        </row>
        <row r="13568">
          <cell r="AR13568" t="str">
            <v/>
          </cell>
        </row>
        <row r="13569">
          <cell r="AR13569" t="str">
            <v/>
          </cell>
        </row>
        <row r="13570">
          <cell r="AR13570" t="str">
            <v/>
          </cell>
        </row>
        <row r="13571">
          <cell r="AR13571" t="str">
            <v/>
          </cell>
        </row>
        <row r="13572">
          <cell r="AR13572" t="str">
            <v/>
          </cell>
        </row>
        <row r="13573">
          <cell r="AR13573" t="str">
            <v/>
          </cell>
        </row>
        <row r="13574">
          <cell r="AR13574" t="str">
            <v/>
          </cell>
        </row>
        <row r="13575">
          <cell r="AR13575" t="str">
            <v/>
          </cell>
        </row>
        <row r="13576">
          <cell r="AR13576" t="str">
            <v/>
          </cell>
        </row>
        <row r="13577">
          <cell r="AR13577" t="str">
            <v/>
          </cell>
        </row>
        <row r="13578">
          <cell r="AR13578" t="str">
            <v/>
          </cell>
        </row>
        <row r="13579">
          <cell r="AR13579" t="str">
            <v/>
          </cell>
        </row>
        <row r="13580">
          <cell r="AR13580" t="str">
            <v/>
          </cell>
        </row>
        <row r="13581">
          <cell r="AR13581" t="str">
            <v/>
          </cell>
        </row>
        <row r="13582">
          <cell r="AR13582" t="str">
            <v/>
          </cell>
        </row>
        <row r="13583">
          <cell r="AR13583" t="str">
            <v/>
          </cell>
        </row>
        <row r="13584">
          <cell r="AR13584" t="str">
            <v/>
          </cell>
        </row>
        <row r="13585">
          <cell r="AR13585" t="str">
            <v/>
          </cell>
        </row>
        <row r="13586">
          <cell r="AR13586" t="str">
            <v/>
          </cell>
        </row>
        <row r="13587">
          <cell r="AR13587" t="str">
            <v/>
          </cell>
        </row>
        <row r="13588">
          <cell r="AR13588" t="str">
            <v/>
          </cell>
        </row>
        <row r="13589">
          <cell r="AR13589" t="str">
            <v/>
          </cell>
        </row>
        <row r="13590">
          <cell r="AR13590" t="str">
            <v/>
          </cell>
        </row>
        <row r="13591">
          <cell r="AR13591" t="str">
            <v/>
          </cell>
        </row>
        <row r="13592">
          <cell r="AR13592" t="str">
            <v/>
          </cell>
        </row>
        <row r="13593">
          <cell r="AR13593" t="str">
            <v/>
          </cell>
        </row>
        <row r="13594">
          <cell r="AR13594" t="str">
            <v/>
          </cell>
        </row>
        <row r="13595">
          <cell r="AR13595" t="str">
            <v/>
          </cell>
        </row>
        <row r="13596">
          <cell r="AR13596" t="str">
            <v/>
          </cell>
        </row>
        <row r="13597">
          <cell r="AR13597" t="str">
            <v/>
          </cell>
        </row>
        <row r="13598">
          <cell r="AR13598" t="str">
            <v/>
          </cell>
        </row>
        <row r="13599">
          <cell r="AR13599" t="str">
            <v/>
          </cell>
        </row>
        <row r="13600">
          <cell r="AR13600" t="str">
            <v/>
          </cell>
        </row>
        <row r="13601">
          <cell r="AR13601" t="str">
            <v/>
          </cell>
        </row>
        <row r="13602">
          <cell r="AR13602" t="str">
            <v/>
          </cell>
        </row>
        <row r="13603">
          <cell r="AR13603" t="str">
            <v/>
          </cell>
        </row>
        <row r="13604">
          <cell r="AR13604" t="str">
            <v/>
          </cell>
        </row>
        <row r="13605">
          <cell r="AR13605" t="str">
            <v/>
          </cell>
        </row>
        <row r="13606">
          <cell r="AR13606" t="str">
            <v/>
          </cell>
        </row>
        <row r="13607">
          <cell r="AR13607" t="str">
            <v/>
          </cell>
        </row>
        <row r="13608">
          <cell r="AR13608" t="str">
            <v/>
          </cell>
        </row>
        <row r="13609">
          <cell r="AR13609" t="str">
            <v/>
          </cell>
        </row>
        <row r="13610">
          <cell r="AR13610" t="str">
            <v/>
          </cell>
        </row>
        <row r="13611">
          <cell r="AR13611" t="str">
            <v/>
          </cell>
        </row>
        <row r="13612">
          <cell r="AR13612" t="str">
            <v/>
          </cell>
        </row>
        <row r="13613">
          <cell r="AR13613" t="str">
            <v/>
          </cell>
        </row>
        <row r="13614">
          <cell r="AR13614" t="str">
            <v/>
          </cell>
        </row>
        <row r="13615">
          <cell r="AR13615" t="str">
            <v/>
          </cell>
        </row>
        <row r="13616">
          <cell r="AR13616" t="str">
            <v/>
          </cell>
        </row>
        <row r="13617">
          <cell r="AR13617" t="str">
            <v/>
          </cell>
        </row>
        <row r="13618">
          <cell r="AR13618" t="str">
            <v/>
          </cell>
        </row>
        <row r="13619">
          <cell r="AR13619" t="str">
            <v/>
          </cell>
        </row>
        <row r="13620">
          <cell r="AR13620" t="str">
            <v/>
          </cell>
        </row>
        <row r="13621">
          <cell r="AR13621" t="str">
            <v/>
          </cell>
        </row>
        <row r="13622">
          <cell r="AR13622" t="str">
            <v/>
          </cell>
        </row>
        <row r="13623">
          <cell r="AR13623" t="str">
            <v/>
          </cell>
        </row>
        <row r="13624">
          <cell r="AR13624" t="str">
            <v/>
          </cell>
        </row>
        <row r="13625">
          <cell r="AR13625" t="str">
            <v/>
          </cell>
        </row>
        <row r="13626">
          <cell r="AR13626" t="str">
            <v/>
          </cell>
        </row>
        <row r="13627">
          <cell r="AR13627" t="str">
            <v/>
          </cell>
        </row>
        <row r="13628">
          <cell r="AR13628" t="str">
            <v/>
          </cell>
        </row>
        <row r="13629">
          <cell r="AR13629" t="str">
            <v/>
          </cell>
        </row>
        <row r="13630">
          <cell r="AR13630" t="str">
            <v/>
          </cell>
        </row>
        <row r="13631">
          <cell r="AR13631" t="str">
            <v/>
          </cell>
        </row>
        <row r="13632">
          <cell r="AR13632" t="str">
            <v/>
          </cell>
        </row>
        <row r="13633">
          <cell r="AR13633" t="str">
            <v/>
          </cell>
        </row>
        <row r="13634">
          <cell r="AR13634" t="str">
            <v/>
          </cell>
        </row>
        <row r="13635">
          <cell r="AR13635" t="str">
            <v/>
          </cell>
        </row>
        <row r="13636">
          <cell r="AR13636" t="str">
            <v/>
          </cell>
        </row>
        <row r="13637">
          <cell r="AR13637" t="str">
            <v/>
          </cell>
        </row>
        <row r="13638">
          <cell r="AR13638" t="str">
            <v/>
          </cell>
        </row>
        <row r="13639">
          <cell r="AR13639" t="str">
            <v/>
          </cell>
        </row>
        <row r="13640">
          <cell r="AR13640" t="str">
            <v/>
          </cell>
        </row>
        <row r="13641">
          <cell r="AR13641" t="str">
            <v/>
          </cell>
        </row>
        <row r="13642">
          <cell r="AR13642" t="str">
            <v/>
          </cell>
        </row>
        <row r="13643">
          <cell r="AR13643" t="str">
            <v/>
          </cell>
        </row>
        <row r="13644">
          <cell r="AR13644" t="str">
            <v/>
          </cell>
        </row>
        <row r="13645">
          <cell r="AR13645" t="str">
            <v/>
          </cell>
        </row>
        <row r="13646">
          <cell r="AR13646" t="str">
            <v/>
          </cell>
        </row>
        <row r="13647">
          <cell r="AR13647" t="str">
            <v/>
          </cell>
        </row>
        <row r="13648">
          <cell r="AR13648" t="str">
            <v/>
          </cell>
        </row>
        <row r="13649">
          <cell r="AR13649" t="str">
            <v/>
          </cell>
        </row>
        <row r="13650">
          <cell r="AR13650" t="str">
            <v/>
          </cell>
        </row>
        <row r="13651">
          <cell r="AR13651" t="str">
            <v/>
          </cell>
        </row>
        <row r="13652">
          <cell r="AR13652" t="str">
            <v/>
          </cell>
        </row>
        <row r="13653">
          <cell r="AR13653" t="str">
            <v/>
          </cell>
        </row>
        <row r="13654">
          <cell r="AR13654" t="str">
            <v/>
          </cell>
        </row>
        <row r="13655">
          <cell r="AR13655" t="str">
            <v/>
          </cell>
        </row>
        <row r="13656">
          <cell r="AR13656" t="str">
            <v/>
          </cell>
        </row>
        <row r="13657">
          <cell r="AR13657" t="str">
            <v/>
          </cell>
        </row>
        <row r="13658">
          <cell r="AR13658" t="str">
            <v/>
          </cell>
        </row>
        <row r="13659">
          <cell r="AR13659" t="str">
            <v/>
          </cell>
        </row>
        <row r="13660">
          <cell r="AR13660" t="str">
            <v/>
          </cell>
        </row>
        <row r="13661">
          <cell r="AR13661" t="str">
            <v/>
          </cell>
        </row>
        <row r="13662">
          <cell r="AR13662" t="str">
            <v/>
          </cell>
        </row>
        <row r="13663">
          <cell r="AR13663" t="str">
            <v/>
          </cell>
        </row>
        <row r="13664">
          <cell r="AR13664" t="str">
            <v/>
          </cell>
        </row>
        <row r="13665">
          <cell r="AR13665" t="str">
            <v/>
          </cell>
        </row>
        <row r="13666">
          <cell r="AR13666" t="str">
            <v/>
          </cell>
        </row>
        <row r="13667">
          <cell r="AR13667" t="str">
            <v/>
          </cell>
        </row>
        <row r="13668">
          <cell r="AR13668" t="str">
            <v/>
          </cell>
        </row>
        <row r="13669">
          <cell r="AR13669" t="str">
            <v/>
          </cell>
        </row>
        <row r="13670">
          <cell r="AR13670" t="str">
            <v/>
          </cell>
        </row>
        <row r="13671">
          <cell r="AR13671" t="str">
            <v/>
          </cell>
        </row>
        <row r="13672">
          <cell r="AR13672" t="str">
            <v/>
          </cell>
        </row>
        <row r="13673">
          <cell r="AR13673" t="str">
            <v/>
          </cell>
        </row>
        <row r="13674">
          <cell r="AR13674" t="str">
            <v/>
          </cell>
        </row>
        <row r="13675">
          <cell r="AR13675" t="str">
            <v/>
          </cell>
        </row>
        <row r="13676">
          <cell r="AR13676" t="str">
            <v/>
          </cell>
        </row>
        <row r="13677">
          <cell r="AR13677" t="str">
            <v/>
          </cell>
        </row>
        <row r="13678">
          <cell r="AR13678" t="str">
            <v/>
          </cell>
        </row>
        <row r="13679">
          <cell r="AR13679" t="str">
            <v/>
          </cell>
        </row>
        <row r="13680">
          <cell r="AR13680" t="str">
            <v/>
          </cell>
        </row>
        <row r="13681">
          <cell r="AR13681" t="str">
            <v/>
          </cell>
        </row>
        <row r="13682">
          <cell r="AR13682" t="str">
            <v/>
          </cell>
        </row>
        <row r="13683">
          <cell r="AR13683" t="str">
            <v/>
          </cell>
        </row>
        <row r="13684">
          <cell r="AR13684" t="str">
            <v/>
          </cell>
        </row>
        <row r="13685">
          <cell r="AR13685" t="str">
            <v/>
          </cell>
        </row>
        <row r="13686">
          <cell r="AR13686" t="str">
            <v/>
          </cell>
        </row>
        <row r="13687">
          <cell r="AR13687" t="str">
            <v/>
          </cell>
        </row>
        <row r="13688">
          <cell r="AR13688" t="str">
            <v/>
          </cell>
        </row>
        <row r="13689">
          <cell r="AR13689" t="str">
            <v/>
          </cell>
        </row>
        <row r="13690">
          <cell r="AR13690" t="str">
            <v/>
          </cell>
        </row>
        <row r="13691">
          <cell r="AR13691" t="str">
            <v/>
          </cell>
        </row>
        <row r="13692">
          <cell r="AR13692" t="str">
            <v/>
          </cell>
        </row>
        <row r="13693">
          <cell r="AR13693" t="str">
            <v/>
          </cell>
        </row>
        <row r="13694">
          <cell r="AR13694" t="str">
            <v/>
          </cell>
        </row>
        <row r="13695">
          <cell r="AR13695" t="str">
            <v/>
          </cell>
        </row>
        <row r="13696">
          <cell r="AR13696" t="str">
            <v/>
          </cell>
        </row>
        <row r="13697">
          <cell r="AR13697" t="str">
            <v/>
          </cell>
        </row>
        <row r="13698">
          <cell r="AR13698" t="str">
            <v/>
          </cell>
        </row>
        <row r="13699">
          <cell r="AR13699" t="str">
            <v/>
          </cell>
        </row>
        <row r="13700">
          <cell r="AR13700" t="str">
            <v/>
          </cell>
        </row>
        <row r="13701">
          <cell r="AR13701" t="str">
            <v/>
          </cell>
        </row>
        <row r="13702">
          <cell r="AR13702" t="str">
            <v/>
          </cell>
        </row>
        <row r="13703">
          <cell r="AR13703" t="str">
            <v/>
          </cell>
        </row>
        <row r="13704">
          <cell r="AR13704" t="str">
            <v/>
          </cell>
        </row>
        <row r="13705">
          <cell r="AR13705" t="str">
            <v/>
          </cell>
        </row>
        <row r="13706">
          <cell r="AR13706" t="str">
            <v/>
          </cell>
        </row>
        <row r="13707">
          <cell r="AR13707" t="str">
            <v/>
          </cell>
        </row>
        <row r="13708">
          <cell r="AR13708" t="str">
            <v/>
          </cell>
        </row>
        <row r="13709">
          <cell r="AR13709" t="str">
            <v/>
          </cell>
        </row>
        <row r="13710">
          <cell r="AR13710" t="str">
            <v/>
          </cell>
        </row>
        <row r="13711">
          <cell r="AR13711" t="str">
            <v/>
          </cell>
        </row>
        <row r="13712">
          <cell r="AR13712" t="str">
            <v/>
          </cell>
        </row>
        <row r="13713">
          <cell r="AR13713" t="str">
            <v/>
          </cell>
        </row>
        <row r="13714">
          <cell r="AR13714" t="str">
            <v/>
          </cell>
        </row>
        <row r="13715">
          <cell r="AR13715" t="str">
            <v/>
          </cell>
        </row>
        <row r="13716">
          <cell r="AR13716" t="str">
            <v/>
          </cell>
        </row>
        <row r="13717">
          <cell r="AR13717" t="str">
            <v/>
          </cell>
        </row>
        <row r="13718">
          <cell r="AR13718" t="str">
            <v/>
          </cell>
        </row>
        <row r="13719">
          <cell r="AR13719" t="str">
            <v/>
          </cell>
        </row>
        <row r="13720">
          <cell r="AR13720" t="str">
            <v/>
          </cell>
        </row>
        <row r="13721">
          <cell r="AR13721" t="str">
            <v/>
          </cell>
        </row>
        <row r="13722">
          <cell r="AR13722" t="str">
            <v/>
          </cell>
        </row>
        <row r="13723">
          <cell r="AR13723" t="str">
            <v/>
          </cell>
        </row>
        <row r="13724">
          <cell r="AR13724" t="str">
            <v/>
          </cell>
        </row>
        <row r="13725">
          <cell r="AR13725" t="str">
            <v/>
          </cell>
        </row>
        <row r="13726">
          <cell r="AR13726" t="str">
            <v/>
          </cell>
        </row>
        <row r="13727">
          <cell r="AR13727" t="str">
            <v/>
          </cell>
        </row>
        <row r="13728">
          <cell r="AR13728" t="str">
            <v/>
          </cell>
        </row>
        <row r="13729">
          <cell r="AR13729" t="str">
            <v/>
          </cell>
        </row>
        <row r="13730">
          <cell r="AR13730" t="str">
            <v/>
          </cell>
        </row>
        <row r="13731">
          <cell r="AR13731" t="str">
            <v/>
          </cell>
        </row>
        <row r="13732">
          <cell r="AR13732" t="str">
            <v/>
          </cell>
        </row>
        <row r="13733">
          <cell r="AR13733" t="str">
            <v/>
          </cell>
        </row>
        <row r="13734">
          <cell r="AR13734" t="str">
            <v/>
          </cell>
        </row>
        <row r="13735">
          <cell r="AR13735" t="str">
            <v/>
          </cell>
        </row>
        <row r="13736">
          <cell r="AR13736" t="str">
            <v/>
          </cell>
        </row>
        <row r="13737">
          <cell r="AR13737" t="str">
            <v/>
          </cell>
        </row>
        <row r="13738">
          <cell r="AR13738" t="str">
            <v/>
          </cell>
        </row>
        <row r="13739">
          <cell r="AR13739" t="str">
            <v/>
          </cell>
        </row>
        <row r="13740">
          <cell r="AR13740" t="str">
            <v/>
          </cell>
        </row>
        <row r="13741">
          <cell r="AR13741" t="str">
            <v/>
          </cell>
        </row>
        <row r="13742">
          <cell r="AR13742" t="str">
            <v/>
          </cell>
        </row>
        <row r="13743">
          <cell r="AR13743" t="str">
            <v/>
          </cell>
        </row>
        <row r="13744">
          <cell r="AR13744" t="str">
            <v/>
          </cell>
        </row>
        <row r="13745">
          <cell r="AR13745" t="str">
            <v/>
          </cell>
        </row>
        <row r="13746">
          <cell r="AR13746" t="str">
            <v/>
          </cell>
        </row>
        <row r="13747">
          <cell r="AR13747" t="str">
            <v/>
          </cell>
        </row>
        <row r="13748">
          <cell r="AR13748" t="str">
            <v/>
          </cell>
        </row>
        <row r="13749">
          <cell r="AR13749" t="str">
            <v/>
          </cell>
        </row>
        <row r="13750">
          <cell r="AR13750" t="str">
            <v/>
          </cell>
        </row>
        <row r="13751">
          <cell r="AR13751" t="str">
            <v/>
          </cell>
        </row>
        <row r="13752">
          <cell r="AR13752" t="str">
            <v/>
          </cell>
        </row>
        <row r="13753">
          <cell r="AR13753" t="str">
            <v/>
          </cell>
        </row>
        <row r="13754">
          <cell r="AR13754" t="str">
            <v/>
          </cell>
        </row>
        <row r="13755">
          <cell r="AR13755" t="str">
            <v/>
          </cell>
        </row>
        <row r="13756">
          <cell r="AR13756" t="str">
            <v/>
          </cell>
        </row>
        <row r="13757">
          <cell r="AR13757" t="str">
            <v/>
          </cell>
        </row>
        <row r="13758">
          <cell r="AR13758" t="str">
            <v/>
          </cell>
        </row>
        <row r="13759">
          <cell r="AR13759" t="str">
            <v/>
          </cell>
        </row>
        <row r="13760">
          <cell r="AR13760" t="str">
            <v/>
          </cell>
        </row>
        <row r="13761">
          <cell r="AR13761" t="str">
            <v/>
          </cell>
        </row>
        <row r="13762">
          <cell r="AR13762" t="str">
            <v/>
          </cell>
        </row>
        <row r="13763">
          <cell r="AR13763" t="str">
            <v/>
          </cell>
        </row>
        <row r="13764">
          <cell r="AR13764" t="str">
            <v/>
          </cell>
        </row>
        <row r="13765">
          <cell r="AR13765" t="str">
            <v/>
          </cell>
        </row>
        <row r="13766">
          <cell r="AR13766" t="str">
            <v/>
          </cell>
        </row>
        <row r="13767">
          <cell r="AR13767" t="str">
            <v/>
          </cell>
        </row>
        <row r="13768">
          <cell r="AR13768" t="str">
            <v/>
          </cell>
        </row>
        <row r="13769">
          <cell r="AR13769" t="str">
            <v/>
          </cell>
        </row>
        <row r="13770">
          <cell r="AR13770" t="str">
            <v/>
          </cell>
        </row>
        <row r="13771">
          <cell r="AR13771" t="str">
            <v/>
          </cell>
        </row>
        <row r="13772">
          <cell r="AR13772" t="str">
            <v/>
          </cell>
        </row>
        <row r="13773">
          <cell r="AR13773" t="str">
            <v/>
          </cell>
        </row>
        <row r="13774">
          <cell r="AR13774" t="str">
            <v/>
          </cell>
        </row>
        <row r="13775">
          <cell r="AR13775" t="str">
            <v/>
          </cell>
        </row>
        <row r="13776">
          <cell r="AR13776" t="str">
            <v/>
          </cell>
        </row>
        <row r="13777">
          <cell r="AR13777" t="str">
            <v/>
          </cell>
        </row>
        <row r="13778">
          <cell r="AR13778" t="str">
            <v/>
          </cell>
        </row>
        <row r="13779">
          <cell r="AR13779" t="str">
            <v/>
          </cell>
        </row>
        <row r="13780">
          <cell r="AR13780" t="str">
            <v/>
          </cell>
        </row>
        <row r="13781">
          <cell r="AR13781" t="str">
            <v/>
          </cell>
        </row>
        <row r="13782">
          <cell r="AR13782" t="str">
            <v/>
          </cell>
        </row>
        <row r="13783">
          <cell r="AR13783" t="str">
            <v/>
          </cell>
        </row>
        <row r="13784">
          <cell r="AR13784" t="str">
            <v/>
          </cell>
        </row>
        <row r="13785">
          <cell r="AR13785" t="str">
            <v/>
          </cell>
        </row>
        <row r="13786">
          <cell r="AR13786" t="str">
            <v/>
          </cell>
        </row>
        <row r="13787">
          <cell r="AR13787" t="str">
            <v/>
          </cell>
        </row>
        <row r="13788">
          <cell r="AR13788" t="str">
            <v/>
          </cell>
        </row>
        <row r="13789">
          <cell r="AR13789" t="str">
            <v/>
          </cell>
        </row>
        <row r="13790">
          <cell r="AR13790" t="str">
            <v/>
          </cell>
        </row>
        <row r="13791">
          <cell r="AR13791" t="str">
            <v/>
          </cell>
        </row>
        <row r="13792">
          <cell r="AR13792" t="str">
            <v/>
          </cell>
        </row>
        <row r="13793">
          <cell r="AR13793" t="str">
            <v/>
          </cell>
        </row>
        <row r="13794">
          <cell r="AR13794" t="str">
            <v/>
          </cell>
        </row>
        <row r="13795">
          <cell r="AR13795" t="str">
            <v/>
          </cell>
        </row>
        <row r="13796">
          <cell r="AR13796" t="str">
            <v/>
          </cell>
        </row>
        <row r="13797">
          <cell r="AR13797" t="str">
            <v/>
          </cell>
        </row>
        <row r="13798">
          <cell r="AR13798" t="str">
            <v/>
          </cell>
        </row>
        <row r="13799">
          <cell r="AR13799" t="str">
            <v/>
          </cell>
        </row>
        <row r="13800">
          <cell r="AR13800" t="str">
            <v/>
          </cell>
        </row>
        <row r="13801">
          <cell r="AR13801" t="str">
            <v/>
          </cell>
        </row>
        <row r="13802">
          <cell r="AR13802" t="str">
            <v/>
          </cell>
        </row>
        <row r="13803">
          <cell r="AR13803" t="str">
            <v/>
          </cell>
        </row>
        <row r="13804">
          <cell r="AR13804" t="str">
            <v/>
          </cell>
        </row>
        <row r="13805">
          <cell r="AR13805" t="str">
            <v/>
          </cell>
        </row>
        <row r="13806">
          <cell r="AR13806" t="str">
            <v/>
          </cell>
        </row>
        <row r="13807">
          <cell r="AR13807" t="str">
            <v/>
          </cell>
        </row>
        <row r="13808">
          <cell r="AR13808" t="str">
            <v/>
          </cell>
        </row>
        <row r="13809">
          <cell r="AR13809" t="str">
            <v/>
          </cell>
        </row>
        <row r="13810">
          <cell r="AR13810" t="str">
            <v/>
          </cell>
        </row>
        <row r="13811">
          <cell r="AR13811" t="str">
            <v/>
          </cell>
        </row>
        <row r="13812">
          <cell r="AR13812" t="str">
            <v/>
          </cell>
        </row>
        <row r="13813">
          <cell r="AR13813" t="str">
            <v/>
          </cell>
        </row>
        <row r="13814">
          <cell r="AR13814" t="str">
            <v/>
          </cell>
        </row>
        <row r="13815">
          <cell r="AR13815" t="str">
            <v/>
          </cell>
        </row>
        <row r="13816">
          <cell r="AR13816" t="str">
            <v/>
          </cell>
        </row>
        <row r="13817">
          <cell r="AR13817" t="str">
            <v/>
          </cell>
        </row>
        <row r="13818">
          <cell r="AR13818" t="str">
            <v/>
          </cell>
        </row>
        <row r="13819">
          <cell r="AR13819" t="str">
            <v/>
          </cell>
        </row>
        <row r="13820">
          <cell r="AR13820" t="str">
            <v/>
          </cell>
        </row>
        <row r="13821">
          <cell r="AR13821" t="str">
            <v/>
          </cell>
        </row>
        <row r="13822">
          <cell r="AR13822" t="str">
            <v/>
          </cell>
        </row>
        <row r="13823">
          <cell r="AR13823" t="str">
            <v/>
          </cell>
        </row>
        <row r="13824">
          <cell r="AR13824" t="str">
            <v/>
          </cell>
        </row>
        <row r="13825">
          <cell r="AR13825" t="str">
            <v/>
          </cell>
        </row>
        <row r="13826">
          <cell r="AR13826" t="str">
            <v/>
          </cell>
        </row>
        <row r="13827">
          <cell r="AR13827" t="str">
            <v/>
          </cell>
        </row>
        <row r="13828">
          <cell r="AR13828" t="str">
            <v/>
          </cell>
        </row>
        <row r="13829">
          <cell r="AR13829" t="str">
            <v/>
          </cell>
        </row>
        <row r="13830">
          <cell r="AR13830" t="str">
            <v/>
          </cell>
        </row>
        <row r="13831">
          <cell r="AR13831" t="str">
            <v/>
          </cell>
        </row>
        <row r="13832">
          <cell r="AR13832" t="str">
            <v/>
          </cell>
        </row>
        <row r="13833">
          <cell r="AR13833" t="str">
            <v/>
          </cell>
        </row>
        <row r="13834">
          <cell r="AR13834" t="str">
            <v/>
          </cell>
        </row>
        <row r="13835">
          <cell r="AR13835" t="str">
            <v/>
          </cell>
        </row>
        <row r="13836">
          <cell r="AR13836" t="str">
            <v/>
          </cell>
        </row>
        <row r="13837">
          <cell r="AR13837" t="str">
            <v/>
          </cell>
        </row>
        <row r="13838">
          <cell r="AR13838" t="str">
            <v/>
          </cell>
        </row>
        <row r="13839">
          <cell r="AR13839" t="str">
            <v/>
          </cell>
        </row>
        <row r="13840">
          <cell r="AR13840" t="str">
            <v/>
          </cell>
        </row>
        <row r="13841">
          <cell r="AR13841" t="str">
            <v/>
          </cell>
        </row>
        <row r="13842">
          <cell r="AR13842" t="str">
            <v/>
          </cell>
        </row>
        <row r="13843">
          <cell r="AR13843" t="str">
            <v/>
          </cell>
        </row>
        <row r="13844">
          <cell r="AR13844" t="str">
            <v/>
          </cell>
        </row>
        <row r="13845">
          <cell r="AR13845" t="str">
            <v/>
          </cell>
        </row>
        <row r="13846">
          <cell r="AR13846" t="str">
            <v/>
          </cell>
        </row>
        <row r="13847">
          <cell r="AR13847" t="str">
            <v/>
          </cell>
        </row>
        <row r="13848">
          <cell r="AR13848" t="str">
            <v/>
          </cell>
        </row>
        <row r="13849">
          <cell r="AR13849" t="str">
            <v/>
          </cell>
        </row>
        <row r="13850">
          <cell r="AR13850" t="str">
            <v/>
          </cell>
        </row>
        <row r="13851">
          <cell r="AR13851" t="str">
            <v/>
          </cell>
        </row>
        <row r="13852">
          <cell r="AR13852" t="str">
            <v/>
          </cell>
        </row>
        <row r="13853">
          <cell r="AR13853" t="str">
            <v/>
          </cell>
        </row>
        <row r="13854">
          <cell r="AR13854" t="str">
            <v/>
          </cell>
        </row>
        <row r="13855">
          <cell r="AR13855" t="str">
            <v/>
          </cell>
        </row>
        <row r="13856">
          <cell r="AR13856" t="str">
            <v/>
          </cell>
        </row>
        <row r="13857">
          <cell r="AR13857" t="str">
            <v/>
          </cell>
        </row>
        <row r="13858">
          <cell r="AR13858" t="str">
            <v/>
          </cell>
        </row>
        <row r="13859">
          <cell r="AR13859" t="str">
            <v/>
          </cell>
        </row>
        <row r="13860">
          <cell r="AR13860" t="str">
            <v/>
          </cell>
        </row>
        <row r="13861">
          <cell r="AR13861" t="str">
            <v/>
          </cell>
        </row>
        <row r="13862">
          <cell r="AR13862" t="str">
            <v/>
          </cell>
        </row>
        <row r="13863">
          <cell r="AR13863" t="str">
            <v/>
          </cell>
        </row>
        <row r="13864">
          <cell r="AR13864" t="str">
            <v/>
          </cell>
        </row>
        <row r="13865">
          <cell r="AR13865" t="str">
            <v/>
          </cell>
        </row>
        <row r="13866">
          <cell r="AR13866" t="str">
            <v/>
          </cell>
        </row>
        <row r="13867">
          <cell r="AR13867" t="str">
            <v/>
          </cell>
        </row>
        <row r="13868">
          <cell r="AR13868" t="str">
            <v/>
          </cell>
        </row>
        <row r="13869">
          <cell r="AR13869" t="str">
            <v/>
          </cell>
        </row>
        <row r="13870">
          <cell r="AR13870" t="str">
            <v/>
          </cell>
        </row>
        <row r="13871">
          <cell r="AR13871" t="str">
            <v/>
          </cell>
        </row>
        <row r="13872">
          <cell r="AR13872" t="str">
            <v/>
          </cell>
        </row>
        <row r="13873">
          <cell r="AR13873" t="str">
            <v/>
          </cell>
        </row>
        <row r="13874">
          <cell r="AR13874" t="str">
            <v/>
          </cell>
        </row>
        <row r="13875">
          <cell r="AR13875" t="str">
            <v/>
          </cell>
        </row>
        <row r="13876">
          <cell r="AR13876" t="str">
            <v/>
          </cell>
        </row>
        <row r="13877">
          <cell r="AR13877" t="str">
            <v/>
          </cell>
        </row>
        <row r="13878">
          <cell r="AR13878" t="str">
            <v/>
          </cell>
        </row>
        <row r="13879">
          <cell r="AR13879" t="str">
            <v/>
          </cell>
        </row>
        <row r="13880">
          <cell r="AR13880" t="str">
            <v/>
          </cell>
        </row>
        <row r="13881">
          <cell r="AR13881" t="str">
            <v/>
          </cell>
        </row>
        <row r="13882">
          <cell r="AR13882" t="str">
            <v/>
          </cell>
        </row>
        <row r="13883">
          <cell r="AR13883" t="str">
            <v/>
          </cell>
        </row>
        <row r="13884">
          <cell r="AR13884" t="str">
            <v/>
          </cell>
        </row>
        <row r="13885">
          <cell r="AR13885" t="str">
            <v/>
          </cell>
        </row>
        <row r="13886">
          <cell r="AR13886" t="str">
            <v/>
          </cell>
        </row>
        <row r="13887">
          <cell r="AR13887" t="str">
            <v/>
          </cell>
        </row>
        <row r="13888">
          <cell r="AR13888" t="str">
            <v/>
          </cell>
        </row>
        <row r="13889">
          <cell r="AR13889" t="str">
            <v/>
          </cell>
        </row>
        <row r="13890">
          <cell r="AR13890" t="str">
            <v/>
          </cell>
        </row>
        <row r="13891">
          <cell r="AR13891" t="str">
            <v/>
          </cell>
        </row>
        <row r="13892">
          <cell r="AR13892" t="str">
            <v/>
          </cell>
        </row>
        <row r="13893">
          <cell r="AR13893" t="str">
            <v/>
          </cell>
        </row>
        <row r="13894">
          <cell r="AR13894" t="str">
            <v/>
          </cell>
        </row>
        <row r="13895">
          <cell r="AR13895" t="str">
            <v/>
          </cell>
        </row>
        <row r="13896">
          <cell r="AR13896" t="str">
            <v/>
          </cell>
        </row>
        <row r="13897">
          <cell r="AR13897" t="str">
            <v/>
          </cell>
        </row>
        <row r="13898">
          <cell r="AR13898" t="str">
            <v/>
          </cell>
        </row>
        <row r="13899">
          <cell r="AR13899" t="str">
            <v/>
          </cell>
        </row>
        <row r="13900">
          <cell r="AR13900" t="str">
            <v/>
          </cell>
        </row>
        <row r="13901">
          <cell r="AR13901" t="str">
            <v/>
          </cell>
        </row>
        <row r="13902">
          <cell r="AR13902" t="str">
            <v/>
          </cell>
        </row>
        <row r="13903">
          <cell r="AR13903" t="str">
            <v/>
          </cell>
        </row>
        <row r="13904">
          <cell r="AR13904" t="str">
            <v/>
          </cell>
        </row>
        <row r="13905">
          <cell r="AR13905" t="str">
            <v/>
          </cell>
        </row>
        <row r="13906">
          <cell r="AR13906" t="str">
            <v/>
          </cell>
        </row>
        <row r="13907">
          <cell r="AR13907" t="str">
            <v/>
          </cell>
        </row>
        <row r="13908">
          <cell r="AR13908" t="str">
            <v/>
          </cell>
        </row>
        <row r="13909">
          <cell r="AR13909" t="str">
            <v/>
          </cell>
        </row>
        <row r="13910">
          <cell r="AR13910" t="str">
            <v/>
          </cell>
        </row>
        <row r="13911">
          <cell r="AR13911" t="str">
            <v/>
          </cell>
        </row>
        <row r="13912">
          <cell r="AR13912" t="str">
            <v/>
          </cell>
        </row>
        <row r="13913">
          <cell r="AR13913" t="str">
            <v/>
          </cell>
        </row>
        <row r="13914">
          <cell r="AR13914" t="str">
            <v/>
          </cell>
        </row>
        <row r="13915">
          <cell r="AR13915" t="str">
            <v/>
          </cell>
        </row>
        <row r="13916">
          <cell r="AR13916" t="str">
            <v/>
          </cell>
        </row>
        <row r="13917">
          <cell r="AR13917" t="str">
            <v/>
          </cell>
        </row>
        <row r="13918">
          <cell r="AR13918" t="str">
            <v/>
          </cell>
        </row>
        <row r="13919">
          <cell r="AR13919" t="str">
            <v/>
          </cell>
        </row>
        <row r="13920">
          <cell r="AR13920" t="str">
            <v/>
          </cell>
        </row>
        <row r="13921">
          <cell r="AR13921" t="str">
            <v/>
          </cell>
        </row>
        <row r="13922">
          <cell r="AR13922" t="str">
            <v/>
          </cell>
        </row>
        <row r="13923">
          <cell r="AR13923" t="str">
            <v/>
          </cell>
        </row>
        <row r="13924">
          <cell r="AR13924" t="str">
            <v/>
          </cell>
        </row>
        <row r="13925">
          <cell r="AR13925" t="str">
            <v/>
          </cell>
        </row>
        <row r="13926">
          <cell r="AR13926" t="str">
            <v/>
          </cell>
        </row>
        <row r="13927">
          <cell r="AR13927" t="str">
            <v/>
          </cell>
        </row>
        <row r="13928">
          <cell r="AR13928" t="str">
            <v/>
          </cell>
        </row>
        <row r="13929">
          <cell r="AR13929" t="str">
            <v/>
          </cell>
        </row>
        <row r="13930">
          <cell r="AR13930" t="str">
            <v/>
          </cell>
        </row>
        <row r="13931">
          <cell r="AR13931" t="str">
            <v/>
          </cell>
        </row>
        <row r="13932">
          <cell r="AR13932" t="str">
            <v/>
          </cell>
        </row>
        <row r="13933">
          <cell r="AR13933" t="str">
            <v/>
          </cell>
        </row>
        <row r="13934">
          <cell r="AR13934" t="str">
            <v/>
          </cell>
        </row>
        <row r="13935">
          <cell r="AR13935" t="str">
            <v/>
          </cell>
        </row>
        <row r="13936">
          <cell r="AR13936" t="str">
            <v/>
          </cell>
        </row>
        <row r="13937">
          <cell r="AR13937" t="str">
            <v/>
          </cell>
        </row>
        <row r="13938">
          <cell r="AR13938" t="str">
            <v/>
          </cell>
        </row>
        <row r="13939">
          <cell r="AR13939" t="str">
            <v/>
          </cell>
        </row>
        <row r="13940">
          <cell r="AR13940" t="str">
            <v/>
          </cell>
        </row>
        <row r="13941">
          <cell r="AR13941" t="str">
            <v/>
          </cell>
        </row>
        <row r="13942">
          <cell r="AR13942" t="str">
            <v/>
          </cell>
        </row>
        <row r="13943">
          <cell r="AR13943" t="str">
            <v/>
          </cell>
        </row>
        <row r="13944">
          <cell r="AR13944" t="str">
            <v/>
          </cell>
        </row>
        <row r="13945">
          <cell r="AR13945" t="str">
            <v/>
          </cell>
        </row>
        <row r="13946">
          <cell r="AR13946" t="str">
            <v/>
          </cell>
        </row>
        <row r="13947">
          <cell r="AR13947" t="str">
            <v/>
          </cell>
        </row>
        <row r="13948">
          <cell r="AR13948" t="str">
            <v/>
          </cell>
        </row>
        <row r="13949">
          <cell r="AR13949" t="str">
            <v/>
          </cell>
        </row>
        <row r="13950">
          <cell r="AR13950" t="str">
            <v/>
          </cell>
        </row>
        <row r="13951">
          <cell r="AR13951" t="str">
            <v/>
          </cell>
        </row>
        <row r="13952">
          <cell r="AR13952" t="str">
            <v/>
          </cell>
        </row>
        <row r="13953">
          <cell r="AR13953" t="str">
            <v/>
          </cell>
        </row>
        <row r="13954">
          <cell r="AR13954" t="str">
            <v/>
          </cell>
        </row>
        <row r="13955">
          <cell r="AR13955" t="str">
            <v/>
          </cell>
        </row>
        <row r="13956">
          <cell r="AR13956" t="str">
            <v/>
          </cell>
        </row>
        <row r="13957">
          <cell r="AR13957" t="str">
            <v/>
          </cell>
        </row>
        <row r="13958">
          <cell r="AR13958" t="str">
            <v/>
          </cell>
        </row>
        <row r="13959">
          <cell r="AR13959" t="str">
            <v/>
          </cell>
        </row>
        <row r="13960">
          <cell r="AR13960" t="str">
            <v/>
          </cell>
        </row>
        <row r="13961">
          <cell r="AR13961" t="str">
            <v/>
          </cell>
        </row>
        <row r="13962">
          <cell r="AR13962" t="str">
            <v/>
          </cell>
        </row>
        <row r="13963">
          <cell r="AR13963" t="str">
            <v/>
          </cell>
        </row>
        <row r="13964">
          <cell r="AR13964" t="str">
            <v/>
          </cell>
        </row>
        <row r="13965">
          <cell r="AR13965" t="str">
            <v/>
          </cell>
        </row>
        <row r="13966">
          <cell r="AR13966" t="str">
            <v/>
          </cell>
        </row>
        <row r="13967">
          <cell r="AR13967" t="str">
            <v/>
          </cell>
        </row>
        <row r="13968">
          <cell r="AR13968" t="str">
            <v/>
          </cell>
        </row>
        <row r="13969">
          <cell r="AR13969" t="str">
            <v/>
          </cell>
        </row>
        <row r="13970">
          <cell r="AR13970" t="str">
            <v/>
          </cell>
        </row>
        <row r="13971">
          <cell r="AR13971" t="str">
            <v/>
          </cell>
        </row>
        <row r="13972">
          <cell r="AR13972" t="str">
            <v/>
          </cell>
        </row>
        <row r="13973">
          <cell r="AR13973" t="str">
            <v/>
          </cell>
        </row>
        <row r="13974">
          <cell r="AR13974" t="str">
            <v/>
          </cell>
        </row>
        <row r="13975">
          <cell r="AR13975" t="str">
            <v/>
          </cell>
        </row>
        <row r="13976">
          <cell r="AR13976" t="str">
            <v/>
          </cell>
        </row>
        <row r="13977">
          <cell r="AR13977" t="str">
            <v/>
          </cell>
        </row>
        <row r="13978">
          <cell r="AR13978" t="str">
            <v/>
          </cell>
        </row>
        <row r="13979">
          <cell r="AR13979" t="str">
            <v/>
          </cell>
        </row>
        <row r="13980">
          <cell r="AR13980" t="str">
            <v/>
          </cell>
        </row>
        <row r="13981">
          <cell r="AR13981" t="str">
            <v/>
          </cell>
        </row>
        <row r="13982">
          <cell r="AR13982" t="str">
            <v/>
          </cell>
        </row>
        <row r="13983">
          <cell r="AR13983" t="str">
            <v/>
          </cell>
        </row>
        <row r="13984">
          <cell r="AR13984" t="str">
            <v/>
          </cell>
        </row>
        <row r="13985">
          <cell r="AR13985" t="str">
            <v/>
          </cell>
        </row>
        <row r="13986">
          <cell r="AR13986" t="str">
            <v/>
          </cell>
        </row>
        <row r="13987">
          <cell r="AR13987" t="str">
            <v/>
          </cell>
        </row>
        <row r="13988">
          <cell r="AR13988" t="str">
            <v/>
          </cell>
        </row>
        <row r="13989">
          <cell r="AR13989" t="str">
            <v/>
          </cell>
        </row>
        <row r="13990">
          <cell r="AR13990" t="str">
            <v/>
          </cell>
        </row>
        <row r="13991">
          <cell r="AR13991" t="str">
            <v/>
          </cell>
        </row>
        <row r="13992">
          <cell r="AR13992" t="str">
            <v/>
          </cell>
        </row>
        <row r="13993">
          <cell r="AR13993" t="str">
            <v/>
          </cell>
        </row>
        <row r="13994">
          <cell r="AR13994" t="str">
            <v/>
          </cell>
        </row>
        <row r="13995">
          <cell r="AR13995" t="str">
            <v/>
          </cell>
        </row>
        <row r="13996">
          <cell r="AR13996" t="str">
            <v/>
          </cell>
        </row>
        <row r="13997">
          <cell r="AR13997" t="str">
            <v/>
          </cell>
        </row>
        <row r="13998">
          <cell r="AR13998" t="str">
            <v/>
          </cell>
        </row>
        <row r="13999">
          <cell r="AR13999" t="str">
            <v/>
          </cell>
        </row>
        <row r="14000">
          <cell r="AR14000" t="str">
            <v/>
          </cell>
        </row>
        <row r="14001">
          <cell r="AR14001" t="str">
            <v/>
          </cell>
        </row>
        <row r="14002">
          <cell r="AR14002" t="str">
            <v/>
          </cell>
        </row>
        <row r="14003">
          <cell r="AR14003" t="str">
            <v/>
          </cell>
        </row>
        <row r="14004">
          <cell r="AR14004" t="str">
            <v/>
          </cell>
        </row>
        <row r="14005">
          <cell r="AR14005" t="str">
            <v/>
          </cell>
        </row>
        <row r="14006">
          <cell r="AR14006" t="str">
            <v/>
          </cell>
        </row>
        <row r="14007">
          <cell r="AR14007" t="str">
            <v/>
          </cell>
        </row>
        <row r="14008">
          <cell r="AR14008" t="str">
            <v/>
          </cell>
        </row>
        <row r="14009">
          <cell r="AR14009" t="str">
            <v/>
          </cell>
        </row>
        <row r="14010">
          <cell r="AR14010" t="str">
            <v/>
          </cell>
        </row>
        <row r="14011">
          <cell r="AR14011" t="str">
            <v/>
          </cell>
        </row>
        <row r="14012">
          <cell r="AR14012" t="str">
            <v/>
          </cell>
        </row>
        <row r="14013">
          <cell r="AR14013" t="str">
            <v/>
          </cell>
        </row>
        <row r="14014">
          <cell r="AR14014" t="str">
            <v/>
          </cell>
        </row>
        <row r="14015">
          <cell r="AR14015" t="str">
            <v/>
          </cell>
        </row>
        <row r="14016">
          <cell r="AR14016" t="str">
            <v/>
          </cell>
        </row>
        <row r="14017">
          <cell r="AR14017" t="str">
            <v/>
          </cell>
        </row>
        <row r="14018">
          <cell r="AR14018" t="str">
            <v/>
          </cell>
        </row>
        <row r="14019">
          <cell r="AR14019" t="str">
            <v/>
          </cell>
        </row>
        <row r="14020">
          <cell r="AR14020" t="str">
            <v/>
          </cell>
        </row>
        <row r="14021">
          <cell r="AR14021" t="str">
            <v/>
          </cell>
        </row>
        <row r="14022">
          <cell r="AR14022" t="str">
            <v/>
          </cell>
        </row>
        <row r="14023">
          <cell r="AR14023" t="str">
            <v/>
          </cell>
        </row>
        <row r="14024">
          <cell r="AR14024" t="str">
            <v/>
          </cell>
        </row>
        <row r="14025">
          <cell r="AR14025" t="str">
            <v/>
          </cell>
        </row>
        <row r="14026">
          <cell r="AR14026" t="str">
            <v/>
          </cell>
        </row>
        <row r="14027">
          <cell r="AR14027" t="str">
            <v/>
          </cell>
        </row>
        <row r="14028">
          <cell r="AR14028" t="str">
            <v/>
          </cell>
        </row>
        <row r="14029">
          <cell r="AR14029" t="str">
            <v/>
          </cell>
        </row>
        <row r="14030">
          <cell r="AR14030" t="str">
            <v/>
          </cell>
        </row>
        <row r="14031">
          <cell r="AR14031" t="str">
            <v/>
          </cell>
        </row>
        <row r="14032">
          <cell r="AR14032" t="str">
            <v/>
          </cell>
        </row>
        <row r="14033">
          <cell r="AR14033" t="str">
            <v/>
          </cell>
        </row>
        <row r="14034">
          <cell r="AR14034" t="str">
            <v/>
          </cell>
        </row>
        <row r="14035">
          <cell r="AR14035" t="str">
            <v/>
          </cell>
        </row>
        <row r="14036">
          <cell r="AR14036" t="str">
            <v/>
          </cell>
        </row>
        <row r="14037">
          <cell r="AR14037" t="str">
            <v/>
          </cell>
        </row>
        <row r="14038">
          <cell r="AR14038" t="str">
            <v/>
          </cell>
        </row>
        <row r="14039">
          <cell r="AR14039" t="str">
            <v/>
          </cell>
        </row>
        <row r="14040">
          <cell r="AR14040" t="str">
            <v/>
          </cell>
        </row>
        <row r="14041">
          <cell r="AR14041" t="str">
            <v/>
          </cell>
        </row>
        <row r="14042">
          <cell r="AR14042" t="str">
            <v/>
          </cell>
        </row>
        <row r="14043">
          <cell r="AR14043" t="str">
            <v/>
          </cell>
        </row>
        <row r="14044">
          <cell r="AR14044" t="str">
            <v/>
          </cell>
        </row>
        <row r="14045">
          <cell r="AR14045" t="str">
            <v/>
          </cell>
        </row>
        <row r="14046">
          <cell r="AR14046" t="str">
            <v/>
          </cell>
        </row>
        <row r="14047">
          <cell r="AR14047" t="str">
            <v/>
          </cell>
        </row>
        <row r="14048">
          <cell r="AR14048" t="str">
            <v/>
          </cell>
        </row>
        <row r="14049">
          <cell r="AR14049" t="str">
            <v/>
          </cell>
        </row>
        <row r="14050">
          <cell r="AR14050" t="str">
            <v/>
          </cell>
        </row>
        <row r="14051">
          <cell r="AR14051" t="str">
            <v/>
          </cell>
        </row>
        <row r="14052">
          <cell r="AR14052" t="str">
            <v/>
          </cell>
        </row>
        <row r="14053">
          <cell r="AR14053" t="str">
            <v/>
          </cell>
        </row>
        <row r="14054">
          <cell r="AR14054" t="str">
            <v/>
          </cell>
        </row>
        <row r="14055">
          <cell r="AR14055" t="str">
            <v/>
          </cell>
        </row>
        <row r="14056">
          <cell r="AR14056" t="str">
            <v/>
          </cell>
        </row>
        <row r="14057">
          <cell r="AR14057" t="str">
            <v/>
          </cell>
        </row>
        <row r="14058">
          <cell r="AR14058" t="str">
            <v/>
          </cell>
        </row>
        <row r="14059">
          <cell r="AR14059" t="str">
            <v/>
          </cell>
        </row>
        <row r="14060">
          <cell r="AR14060" t="str">
            <v/>
          </cell>
        </row>
        <row r="14061">
          <cell r="AR14061" t="str">
            <v/>
          </cell>
        </row>
        <row r="14062">
          <cell r="AR14062" t="str">
            <v/>
          </cell>
        </row>
        <row r="14063">
          <cell r="AR14063" t="str">
            <v/>
          </cell>
        </row>
        <row r="14064">
          <cell r="AR14064" t="str">
            <v/>
          </cell>
        </row>
        <row r="14065">
          <cell r="AR14065" t="str">
            <v/>
          </cell>
        </row>
        <row r="14066">
          <cell r="AR14066" t="str">
            <v/>
          </cell>
        </row>
        <row r="14067">
          <cell r="AR14067" t="str">
            <v/>
          </cell>
        </row>
        <row r="14068">
          <cell r="AR14068" t="str">
            <v/>
          </cell>
        </row>
        <row r="14069">
          <cell r="AR14069" t="str">
            <v/>
          </cell>
        </row>
        <row r="14070">
          <cell r="AR14070" t="str">
            <v/>
          </cell>
        </row>
        <row r="14071">
          <cell r="AR14071" t="str">
            <v/>
          </cell>
        </row>
        <row r="14072">
          <cell r="AR14072" t="str">
            <v/>
          </cell>
        </row>
        <row r="14073">
          <cell r="AR14073" t="str">
            <v/>
          </cell>
        </row>
        <row r="14074">
          <cell r="AR14074" t="str">
            <v/>
          </cell>
        </row>
        <row r="14075">
          <cell r="AR14075" t="str">
            <v/>
          </cell>
        </row>
        <row r="14076">
          <cell r="AR14076" t="str">
            <v/>
          </cell>
        </row>
        <row r="14077">
          <cell r="AR14077" t="str">
            <v/>
          </cell>
        </row>
        <row r="14078">
          <cell r="AR14078" t="str">
            <v/>
          </cell>
        </row>
        <row r="14079">
          <cell r="AR14079" t="str">
            <v/>
          </cell>
        </row>
        <row r="14080">
          <cell r="AR14080" t="str">
            <v/>
          </cell>
        </row>
        <row r="14081">
          <cell r="AR14081" t="str">
            <v/>
          </cell>
        </row>
        <row r="14082">
          <cell r="AR14082" t="str">
            <v/>
          </cell>
        </row>
        <row r="14083">
          <cell r="AR14083" t="str">
            <v/>
          </cell>
        </row>
        <row r="14084">
          <cell r="AR14084" t="str">
            <v/>
          </cell>
        </row>
        <row r="14085">
          <cell r="AR14085" t="str">
            <v/>
          </cell>
        </row>
        <row r="14086">
          <cell r="AR14086" t="str">
            <v/>
          </cell>
        </row>
        <row r="14087">
          <cell r="AR14087" t="str">
            <v/>
          </cell>
        </row>
        <row r="14088">
          <cell r="AR14088" t="str">
            <v/>
          </cell>
        </row>
        <row r="14089">
          <cell r="AR14089" t="str">
            <v/>
          </cell>
        </row>
        <row r="14090">
          <cell r="AR14090" t="str">
            <v/>
          </cell>
        </row>
        <row r="14091">
          <cell r="AR14091" t="str">
            <v/>
          </cell>
        </row>
        <row r="14092">
          <cell r="AR14092" t="str">
            <v/>
          </cell>
        </row>
        <row r="14093">
          <cell r="AR14093" t="str">
            <v/>
          </cell>
        </row>
        <row r="14094">
          <cell r="AR14094" t="str">
            <v/>
          </cell>
        </row>
        <row r="14095">
          <cell r="AR14095" t="str">
            <v/>
          </cell>
        </row>
        <row r="14096">
          <cell r="AR14096" t="str">
            <v/>
          </cell>
        </row>
        <row r="14097">
          <cell r="AR14097" t="str">
            <v/>
          </cell>
        </row>
        <row r="14098">
          <cell r="AR14098" t="str">
            <v/>
          </cell>
        </row>
        <row r="14099">
          <cell r="AR14099" t="str">
            <v/>
          </cell>
        </row>
        <row r="14100">
          <cell r="AR14100" t="str">
            <v/>
          </cell>
        </row>
        <row r="14101">
          <cell r="AR14101" t="str">
            <v/>
          </cell>
        </row>
        <row r="14102">
          <cell r="AR14102" t="str">
            <v/>
          </cell>
        </row>
        <row r="14103">
          <cell r="AR14103" t="str">
            <v/>
          </cell>
        </row>
        <row r="14104">
          <cell r="AR14104" t="str">
            <v/>
          </cell>
        </row>
        <row r="14105">
          <cell r="AR14105" t="str">
            <v/>
          </cell>
        </row>
        <row r="14106">
          <cell r="AR14106" t="str">
            <v/>
          </cell>
        </row>
        <row r="14107">
          <cell r="AR14107" t="str">
            <v/>
          </cell>
        </row>
        <row r="14108">
          <cell r="AR14108" t="str">
            <v/>
          </cell>
        </row>
        <row r="14109">
          <cell r="AR14109" t="str">
            <v/>
          </cell>
        </row>
        <row r="14110">
          <cell r="AR14110" t="str">
            <v/>
          </cell>
        </row>
        <row r="14111">
          <cell r="AR14111" t="str">
            <v/>
          </cell>
        </row>
        <row r="14112">
          <cell r="AR14112" t="str">
            <v/>
          </cell>
        </row>
        <row r="14113">
          <cell r="AR14113" t="str">
            <v/>
          </cell>
        </row>
        <row r="14114">
          <cell r="AR14114" t="str">
            <v/>
          </cell>
        </row>
        <row r="14115">
          <cell r="AR14115" t="str">
            <v/>
          </cell>
        </row>
        <row r="14116">
          <cell r="AR14116" t="str">
            <v/>
          </cell>
        </row>
        <row r="14117">
          <cell r="AR14117" t="str">
            <v/>
          </cell>
        </row>
        <row r="14118">
          <cell r="AR14118" t="str">
            <v/>
          </cell>
        </row>
        <row r="14119">
          <cell r="AR14119" t="str">
            <v/>
          </cell>
        </row>
        <row r="14120">
          <cell r="AR14120" t="str">
            <v/>
          </cell>
        </row>
        <row r="14121">
          <cell r="AR14121" t="str">
            <v/>
          </cell>
        </row>
        <row r="14122">
          <cell r="AR14122" t="str">
            <v/>
          </cell>
        </row>
        <row r="14123">
          <cell r="AR14123" t="str">
            <v/>
          </cell>
        </row>
        <row r="14124">
          <cell r="AR14124" t="str">
            <v/>
          </cell>
        </row>
        <row r="14125">
          <cell r="AR14125" t="str">
            <v/>
          </cell>
        </row>
        <row r="14126">
          <cell r="AR14126" t="str">
            <v/>
          </cell>
        </row>
        <row r="14127">
          <cell r="AR14127" t="str">
            <v/>
          </cell>
        </row>
        <row r="14128">
          <cell r="AR14128" t="str">
            <v/>
          </cell>
        </row>
        <row r="14129">
          <cell r="AR14129" t="str">
            <v/>
          </cell>
        </row>
        <row r="14130">
          <cell r="AR14130" t="str">
            <v/>
          </cell>
        </row>
        <row r="14131">
          <cell r="AR14131" t="str">
            <v/>
          </cell>
        </row>
        <row r="14132">
          <cell r="AR14132" t="str">
            <v/>
          </cell>
        </row>
        <row r="14133">
          <cell r="AR14133" t="str">
            <v/>
          </cell>
        </row>
        <row r="14134">
          <cell r="AR14134" t="str">
            <v/>
          </cell>
        </row>
        <row r="14135">
          <cell r="AR14135" t="str">
            <v/>
          </cell>
        </row>
        <row r="14136">
          <cell r="AR14136" t="str">
            <v/>
          </cell>
        </row>
        <row r="14137">
          <cell r="AR14137" t="str">
            <v/>
          </cell>
        </row>
        <row r="14138">
          <cell r="AR14138" t="str">
            <v/>
          </cell>
        </row>
        <row r="14139">
          <cell r="AR14139" t="str">
            <v/>
          </cell>
        </row>
        <row r="14140">
          <cell r="AR14140" t="str">
            <v/>
          </cell>
        </row>
        <row r="14141">
          <cell r="AR14141" t="str">
            <v/>
          </cell>
        </row>
        <row r="14142">
          <cell r="AR14142" t="str">
            <v/>
          </cell>
        </row>
        <row r="14143">
          <cell r="AR14143" t="str">
            <v/>
          </cell>
        </row>
        <row r="14144">
          <cell r="AR14144" t="str">
            <v/>
          </cell>
        </row>
        <row r="14145">
          <cell r="AR14145" t="str">
            <v/>
          </cell>
        </row>
        <row r="14146">
          <cell r="AR14146" t="str">
            <v/>
          </cell>
        </row>
        <row r="14147">
          <cell r="AR14147" t="str">
            <v/>
          </cell>
        </row>
        <row r="14148">
          <cell r="AR14148" t="str">
            <v/>
          </cell>
        </row>
        <row r="14149">
          <cell r="AR14149" t="str">
            <v/>
          </cell>
        </row>
        <row r="14150">
          <cell r="AR14150" t="str">
            <v/>
          </cell>
        </row>
        <row r="14151">
          <cell r="AR14151" t="str">
            <v/>
          </cell>
        </row>
        <row r="14152">
          <cell r="AR14152" t="str">
            <v/>
          </cell>
        </row>
        <row r="14153">
          <cell r="AR14153" t="str">
            <v/>
          </cell>
        </row>
        <row r="14154">
          <cell r="AR14154" t="str">
            <v/>
          </cell>
        </row>
        <row r="14155">
          <cell r="AR14155" t="str">
            <v/>
          </cell>
        </row>
        <row r="14156">
          <cell r="AR14156" t="str">
            <v/>
          </cell>
        </row>
        <row r="14157">
          <cell r="AR14157" t="str">
            <v/>
          </cell>
        </row>
        <row r="14158">
          <cell r="AR14158" t="str">
            <v/>
          </cell>
        </row>
        <row r="14159">
          <cell r="AR14159" t="str">
            <v/>
          </cell>
        </row>
        <row r="14160">
          <cell r="AR14160" t="str">
            <v/>
          </cell>
        </row>
        <row r="14161">
          <cell r="AR14161" t="str">
            <v/>
          </cell>
        </row>
        <row r="14162">
          <cell r="AR14162" t="str">
            <v/>
          </cell>
        </row>
        <row r="14163">
          <cell r="AR14163" t="str">
            <v/>
          </cell>
        </row>
        <row r="14164">
          <cell r="AR14164" t="str">
            <v/>
          </cell>
        </row>
        <row r="14165">
          <cell r="AR14165" t="str">
            <v/>
          </cell>
        </row>
        <row r="14166">
          <cell r="AR14166" t="str">
            <v/>
          </cell>
        </row>
        <row r="14167">
          <cell r="AR14167" t="str">
            <v/>
          </cell>
        </row>
        <row r="14168">
          <cell r="AR14168" t="str">
            <v/>
          </cell>
        </row>
        <row r="14169">
          <cell r="AR14169" t="str">
            <v/>
          </cell>
        </row>
        <row r="14170">
          <cell r="AR14170" t="str">
            <v/>
          </cell>
        </row>
        <row r="14171">
          <cell r="AR14171" t="str">
            <v/>
          </cell>
        </row>
        <row r="14172">
          <cell r="AR14172" t="str">
            <v/>
          </cell>
        </row>
        <row r="14173">
          <cell r="AR14173" t="str">
            <v/>
          </cell>
        </row>
        <row r="14174">
          <cell r="AR14174" t="str">
            <v/>
          </cell>
        </row>
        <row r="14175">
          <cell r="AR14175" t="str">
            <v/>
          </cell>
        </row>
        <row r="14176">
          <cell r="AR14176" t="str">
            <v/>
          </cell>
        </row>
        <row r="14177">
          <cell r="AR14177" t="str">
            <v/>
          </cell>
        </row>
        <row r="14178">
          <cell r="AR14178" t="str">
            <v/>
          </cell>
        </row>
        <row r="14179">
          <cell r="AR14179" t="str">
            <v/>
          </cell>
        </row>
        <row r="14180">
          <cell r="AR14180" t="str">
            <v/>
          </cell>
        </row>
        <row r="14181">
          <cell r="AR14181" t="str">
            <v/>
          </cell>
        </row>
        <row r="14182">
          <cell r="AR14182" t="str">
            <v/>
          </cell>
        </row>
        <row r="14183">
          <cell r="AR14183" t="str">
            <v/>
          </cell>
        </row>
        <row r="14184">
          <cell r="AR14184" t="str">
            <v/>
          </cell>
        </row>
        <row r="14185">
          <cell r="AR14185" t="str">
            <v/>
          </cell>
        </row>
        <row r="14186">
          <cell r="AR14186" t="str">
            <v/>
          </cell>
        </row>
        <row r="14187">
          <cell r="AR14187" t="str">
            <v/>
          </cell>
        </row>
        <row r="14188">
          <cell r="AR14188" t="str">
            <v/>
          </cell>
        </row>
        <row r="14189">
          <cell r="AR14189" t="str">
            <v/>
          </cell>
        </row>
        <row r="14190">
          <cell r="AR14190" t="str">
            <v/>
          </cell>
        </row>
        <row r="14191">
          <cell r="AR14191" t="str">
            <v/>
          </cell>
        </row>
        <row r="14192">
          <cell r="AR14192" t="str">
            <v/>
          </cell>
        </row>
        <row r="14193">
          <cell r="AR14193" t="str">
            <v/>
          </cell>
        </row>
        <row r="14194">
          <cell r="AR14194" t="str">
            <v/>
          </cell>
        </row>
        <row r="14195">
          <cell r="AR14195" t="str">
            <v/>
          </cell>
        </row>
        <row r="14196">
          <cell r="AR14196" t="str">
            <v/>
          </cell>
        </row>
        <row r="14197">
          <cell r="AR14197" t="str">
            <v/>
          </cell>
        </row>
        <row r="14198">
          <cell r="AR14198" t="str">
            <v/>
          </cell>
        </row>
        <row r="14199">
          <cell r="AR14199" t="str">
            <v/>
          </cell>
        </row>
        <row r="14200">
          <cell r="AR14200" t="str">
            <v/>
          </cell>
        </row>
        <row r="14201">
          <cell r="AR14201" t="str">
            <v/>
          </cell>
        </row>
        <row r="14202">
          <cell r="AR14202" t="str">
            <v/>
          </cell>
        </row>
        <row r="14203">
          <cell r="AR14203" t="str">
            <v/>
          </cell>
        </row>
        <row r="14204">
          <cell r="AR14204" t="str">
            <v/>
          </cell>
        </row>
        <row r="14205">
          <cell r="AR14205" t="str">
            <v/>
          </cell>
        </row>
        <row r="14206">
          <cell r="AR14206" t="str">
            <v/>
          </cell>
        </row>
        <row r="14207">
          <cell r="AR14207" t="str">
            <v/>
          </cell>
        </row>
        <row r="14208">
          <cell r="AR14208" t="str">
            <v/>
          </cell>
        </row>
        <row r="14209">
          <cell r="AR14209" t="str">
            <v/>
          </cell>
        </row>
        <row r="14210">
          <cell r="AR14210" t="str">
            <v/>
          </cell>
        </row>
        <row r="14211">
          <cell r="AR14211" t="str">
            <v/>
          </cell>
        </row>
        <row r="14212">
          <cell r="AR14212" t="str">
            <v/>
          </cell>
        </row>
        <row r="14213">
          <cell r="AR14213" t="str">
            <v/>
          </cell>
        </row>
        <row r="14214">
          <cell r="AR14214" t="str">
            <v/>
          </cell>
        </row>
        <row r="14215">
          <cell r="AR14215" t="str">
            <v/>
          </cell>
        </row>
        <row r="14216">
          <cell r="AR14216" t="str">
            <v/>
          </cell>
        </row>
        <row r="14217">
          <cell r="AR14217" t="str">
            <v/>
          </cell>
        </row>
        <row r="14218">
          <cell r="AR14218" t="str">
            <v/>
          </cell>
        </row>
        <row r="14219">
          <cell r="AR14219" t="str">
            <v/>
          </cell>
        </row>
        <row r="14220">
          <cell r="AR14220" t="str">
            <v/>
          </cell>
        </row>
        <row r="14221">
          <cell r="AR14221" t="str">
            <v/>
          </cell>
        </row>
        <row r="14222">
          <cell r="AR14222" t="str">
            <v/>
          </cell>
        </row>
        <row r="14223">
          <cell r="AR14223" t="str">
            <v/>
          </cell>
        </row>
        <row r="14224">
          <cell r="AR14224" t="str">
            <v/>
          </cell>
        </row>
        <row r="14225">
          <cell r="AR14225" t="str">
            <v/>
          </cell>
        </row>
        <row r="14226">
          <cell r="AR14226" t="str">
            <v/>
          </cell>
        </row>
        <row r="14227">
          <cell r="AR14227" t="str">
            <v/>
          </cell>
        </row>
        <row r="14228">
          <cell r="AR14228" t="str">
            <v/>
          </cell>
        </row>
        <row r="14229">
          <cell r="AR14229" t="str">
            <v/>
          </cell>
        </row>
        <row r="14230">
          <cell r="AR14230" t="str">
            <v/>
          </cell>
        </row>
        <row r="14231">
          <cell r="AR14231" t="str">
            <v/>
          </cell>
        </row>
        <row r="14232">
          <cell r="AR14232" t="str">
            <v/>
          </cell>
        </row>
        <row r="14233">
          <cell r="AR14233" t="str">
            <v/>
          </cell>
        </row>
        <row r="14234">
          <cell r="AR14234" t="str">
            <v/>
          </cell>
        </row>
        <row r="14235">
          <cell r="AR14235" t="str">
            <v/>
          </cell>
        </row>
        <row r="14236">
          <cell r="AR14236" t="str">
            <v/>
          </cell>
        </row>
        <row r="14237">
          <cell r="AR14237" t="str">
            <v/>
          </cell>
        </row>
        <row r="14238">
          <cell r="AR14238" t="str">
            <v/>
          </cell>
        </row>
        <row r="14239">
          <cell r="AR14239" t="str">
            <v/>
          </cell>
        </row>
        <row r="14240">
          <cell r="AR14240" t="str">
            <v/>
          </cell>
        </row>
        <row r="14241">
          <cell r="AR14241" t="str">
            <v/>
          </cell>
        </row>
        <row r="14242">
          <cell r="AR14242" t="str">
            <v/>
          </cell>
        </row>
        <row r="14243">
          <cell r="AR14243" t="str">
            <v/>
          </cell>
        </row>
        <row r="14244">
          <cell r="AR14244" t="str">
            <v/>
          </cell>
        </row>
        <row r="14245">
          <cell r="AR14245" t="str">
            <v/>
          </cell>
        </row>
        <row r="14246">
          <cell r="AR14246" t="str">
            <v/>
          </cell>
        </row>
        <row r="14247">
          <cell r="AR14247" t="str">
            <v/>
          </cell>
        </row>
        <row r="14248">
          <cell r="AR14248" t="str">
            <v/>
          </cell>
        </row>
        <row r="14249">
          <cell r="AR14249" t="str">
            <v/>
          </cell>
        </row>
        <row r="14250">
          <cell r="AR14250" t="str">
            <v/>
          </cell>
        </row>
        <row r="14251">
          <cell r="AR14251" t="str">
            <v/>
          </cell>
        </row>
        <row r="14252">
          <cell r="AR14252" t="str">
            <v/>
          </cell>
        </row>
        <row r="14253">
          <cell r="AR14253" t="str">
            <v/>
          </cell>
        </row>
        <row r="14254">
          <cell r="AR14254" t="str">
            <v/>
          </cell>
        </row>
        <row r="14255">
          <cell r="AR14255" t="str">
            <v/>
          </cell>
        </row>
        <row r="14256">
          <cell r="AR14256" t="str">
            <v/>
          </cell>
        </row>
        <row r="14257">
          <cell r="AR14257" t="str">
            <v/>
          </cell>
        </row>
        <row r="14258">
          <cell r="AR14258" t="str">
            <v/>
          </cell>
        </row>
        <row r="14259">
          <cell r="AR14259" t="str">
            <v/>
          </cell>
        </row>
        <row r="14260">
          <cell r="AR14260" t="str">
            <v/>
          </cell>
        </row>
        <row r="14261">
          <cell r="AR14261" t="str">
            <v/>
          </cell>
        </row>
        <row r="14262">
          <cell r="AR14262" t="str">
            <v/>
          </cell>
        </row>
        <row r="14263">
          <cell r="AR14263" t="str">
            <v/>
          </cell>
        </row>
        <row r="14264">
          <cell r="AR14264" t="str">
            <v/>
          </cell>
        </row>
        <row r="14265">
          <cell r="AR14265" t="str">
            <v/>
          </cell>
        </row>
        <row r="14266">
          <cell r="AR14266" t="str">
            <v/>
          </cell>
        </row>
        <row r="14267">
          <cell r="AR14267" t="str">
            <v/>
          </cell>
        </row>
        <row r="14268">
          <cell r="AR14268" t="str">
            <v/>
          </cell>
        </row>
        <row r="14269">
          <cell r="AR14269" t="str">
            <v/>
          </cell>
        </row>
        <row r="14270">
          <cell r="AR14270" t="str">
            <v/>
          </cell>
        </row>
        <row r="14271">
          <cell r="AR14271" t="str">
            <v/>
          </cell>
        </row>
        <row r="14272">
          <cell r="AR14272" t="str">
            <v/>
          </cell>
        </row>
        <row r="14273">
          <cell r="AR14273" t="str">
            <v/>
          </cell>
        </row>
        <row r="14274">
          <cell r="AR14274" t="str">
            <v/>
          </cell>
        </row>
        <row r="14275">
          <cell r="AR14275" t="str">
            <v/>
          </cell>
        </row>
        <row r="14276">
          <cell r="AR14276" t="str">
            <v/>
          </cell>
        </row>
        <row r="14277">
          <cell r="AR14277" t="str">
            <v/>
          </cell>
        </row>
        <row r="14278">
          <cell r="AR14278" t="str">
            <v/>
          </cell>
        </row>
        <row r="14279">
          <cell r="AR14279" t="str">
            <v/>
          </cell>
        </row>
        <row r="14280">
          <cell r="AR14280" t="str">
            <v/>
          </cell>
        </row>
        <row r="14281">
          <cell r="AR14281" t="str">
            <v/>
          </cell>
        </row>
        <row r="14282">
          <cell r="AR14282" t="str">
            <v/>
          </cell>
        </row>
        <row r="14283">
          <cell r="AR14283" t="str">
            <v/>
          </cell>
        </row>
        <row r="14284">
          <cell r="AR14284" t="str">
            <v/>
          </cell>
        </row>
        <row r="14285">
          <cell r="AR14285" t="str">
            <v/>
          </cell>
        </row>
        <row r="14286">
          <cell r="AR14286" t="str">
            <v/>
          </cell>
        </row>
        <row r="14287">
          <cell r="AR14287" t="str">
            <v/>
          </cell>
        </row>
        <row r="14288">
          <cell r="AR14288" t="str">
            <v/>
          </cell>
        </row>
        <row r="14289">
          <cell r="AR14289" t="str">
            <v/>
          </cell>
        </row>
        <row r="14290">
          <cell r="AR14290" t="str">
            <v/>
          </cell>
        </row>
        <row r="14291">
          <cell r="AR14291" t="str">
            <v/>
          </cell>
        </row>
        <row r="14292">
          <cell r="AR14292" t="str">
            <v/>
          </cell>
        </row>
        <row r="14293">
          <cell r="AR14293" t="str">
            <v/>
          </cell>
        </row>
        <row r="14294">
          <cell r="AR14294" t="str">
            <v/>
          </cell>
        </row>
        <row r="14295">
          <cell r="AR14295" t="str">
            <v/>
          </cell>
        </row>
        <row r="14296">
          <cell r="AR14296" t="str">
            <v/>
          </cell>
        </row>
        <row r="14297">
          <cell r="AR14297" t="str">
            <v/>
          </cell>
        </row>
        <row r="14298">
          <cell r="AR14298" t="str">
            <v/>
          </cell>
        </row>
        <row r="14299">
          <cell r="AR14299" t="str">
            <v/>
          </cell>
        </row>
        <row r="14300">
          <cell r="AR14300" t="str">
            <v/>
          </cell>
        </row>
        <row r="14301">
          <cell r="AR14301" t="str">
            <v/>
          </cell>
        </row>
        <row r="14302">
          <cell r="AR14302" t="str">
            <v/>
          </cell>
        </row>
        <row r="14303">
          <cell r="AR14303" t="str">
            <v/>
          </cell>
        </row>
        <row r="14304">
          <cell r="AR14304" t="str">
            <v/>
          </cell>
        </row>
        <row r="14305">
          <cell r="AR14305" t="str">
            <v/>
          </cell>
        </row>
        <row r="14306">
          <cell r="AR14306" t="str">
            <v/>
          </cell>
        </row>
        <row r="14307">
          <cell r="AR14307" t="str">
            <v/>
          </cell>
        </row>
        <row r="14308">
          <cell r="AR14308" t="str">
            <v/>
          </cell>
        </row>
        <row r="14309">
          <cell r="AR14309" t="str">
            <v/>
          </cell>
        </row>
        <row r="14310">
          <cell r="AR14310" t="str">
            <v/>
          </cell>
        </row>
        <row r="14311">
          <cell r="AR14311" t="str">
            <v/>
          </cell>
        </row>
        <row r="14312">
          <cell r="AR14312" t="str">
            <v/>
          </cell>
        </row>
        <row r="14313">
          <cell r="AR14313" t="str">
            <v/>
          </cell>
        </row>
        <row r="14314">
          <cell r="AR14314" t="str">
            <v/>
          </cell>
        </row>
        <row r="14315">
          <cell r="AR14315" t="str">
            <v/>
          </cell>
        </row>
        <row r="14316">
          <cell r="AR14316" t="str">
            <v/>
          </cell>
        </row>
        <row r="14317">
          <cell r="AR14317" t="str">
            <v/>
          </cell>
        </row>
        <row r="14318">
          <cell r="AR14318" t="str">
            <v/>
          </cell>
        </row>
        <row r="14319">
          <cell r="AR14319" t="str">
            <v/>
          </cell>
        </row>
        <row r="14320">
          <cell r="AR14320" t="str">
            <v/>
          </cell>
        </row>
        <row r="14321">
          <cell r="AR14321" t="str">
            <v/>
          </cell>
        </row>
        <row r="14322">
          <cell r="AR14322" t="str">
            <v/>
          </cell>
        </row>
        <row r="14323">
          <cell r="AR14323" t="str">
            <v/>
          </cell>
        </row>
        <row r="14324">
          <cell r="AR14324" t="str">
            <v/>
          </cell>
        </row>
        <row r="14325">
          <cell r="AR14325" t="str">
            <v/>
          </cell>
        </row>
        <row r="14326">
          <cell r="AR14326" t="str">
            <v/>
          </cell>
        </row>
        <row r="14327">
          <cell r="AR14327" t="str">
            <v/>
          </cell>
        </row>
        <row r="14328">
          <cell r="AR14328" t="str">
            <v/>
          </cell>
        </row>
        <row r="14329">
          <cell r="AR14329" t="str">
            <v/>
          </cell>
        </row>
        <row r="14330">
          <cell r="AR14330" t="str">
            <v/>
          </cell>
        </row>
        <row r="14331">
          <cell r="AR14331" t="str">
            <v/>
          </cell>
        </row>
        <row r="14332">
          <cell r="AR14332" t="str">
            <v/>
          </cell>
        </row>
        <row r="14333">
          <cell r="AR14333" t="str">
            <v/>
          </cell>
        </row>
        <row r="14334">
          <cell r="AR14334" t="str">
            <v/>
          </cell>
        </row>
        <row r="14335">
          <cell r="AR14335" t="str">
            <v/>
          </cell>
        </row>
        <row r="14336">
          <cell r="AR14336" t="str">
            <v/>
          </cell>
        </row>
        <row r="14337">
          <cell r="AR14337" t="str">
            <v/>
          </cell>
        </row>
        <row r="14338">
          <cell r="AR14338" t="str">
            <v/>
          </cell>
        </row>
        <row r="14339">
          <cell r="AR14339" t="str">
            <v/>
          </cell>
        </row>
        <row r="14340">
          <cell r="AR14340" t="str">
            <v/>
          </cell>
        </row>
        <row r="14341">
          <cell r="AR14341" t="str">
            <v/>
          </cell>
        </row>
        <row r="14342">
          <cell r="AR14342" t="str">
            <v/>
          </cell>
        </row>
        <row r="14343">
          <cell r="AR14343" t="str">
            <v/>
          </cell>
        </row>
        <row r="14344">
          <cell r="AR14344" t="str">
            <v/>
          </cell>
        </row>
        <row r="14345">
          <cell r="AR14345" t="str">
            <v/>
          </cell>
        </row>
        <row r="14346">
          <cell r="AR14346" t="str">
            <v/>
          </cell>
        </row>
        <row r="14347">
          <cell r="AR14347" t="str">
            <v/>
          </cell>
        </row>
        <row r="14348">
          <cell r="AR14348" t="str">
            <v/>
          </cell>
        </row>
        <row r="14349">
          <cell r="AR14349" t="str">
            <v/>
          </cell>
        </row>
        <row r="14350">
          <cell r="AR14350" t="str">
            <v/>
          </cell>
        </row>
        <row r="14351">
          <cell r="AR14351" t="str">
            <v/>
          </cell>
        </row>
        <row r="14352">
          <cell r="AR14352" t="str">
            <v/>
          </cell>
        </row>
        <row r="14353">
          <cell r="AR14353" t="str">
            <v/>
          </cell>
        </row>
        <row r="14354">
          <cell r="AR14354" t="str">
            <v/>
          </cell>
        </row>
        <row r="14355">
          <cell r="AR14355" t="str">
            <v/>
          </cell>
        </row>
        <row r="14356">
          <cell r="AR14356" t="str">
            <v/>
          </cell>
        </row>
        <row r="14357">
          <cell r="AR14357" t="str">
            <v/>
          </cell>
        </row>
        <row r="14358">
          <cell r="AR14358" t="str">
            <v/>
          </cell>
        </row>
        <row r="14359">
          <cell r="AR14359" t="str">
            <v/>
          </cell>
        </row>
        <row r="14360">
          <cell r="AR14360" t="str">
            <v/>
          </cell>
        </row>
        <row r="14361">
          <cell r="AR14361" t="str">
            <v/>
          </cell>
        </row>
        <row r="14362">
          <cell r="AR14362" t="str">
            <v/>
          </cell>
        </row>
        <row r="14363">
          <cell r="AR14363" t="str">
            <v/>
          </cell>
        </row>
        <row r="14364">
          <cell r="AR14364" t="str">
            <v/>
          </cell>
        </row>
        <row r="14365">
          <cell r="AR14365" t="str">
            <v/>
          </cell>
        </row>
        <row r="14366">
          <cell r="AR14366" t="str">
            <v/>
          </cell>
        </row>
        <row r="14367">
          <cell r="AR14367" t="str">
            <v/>
          </cell>
        </row>
        <row r="14368">
          <cell r="AR14368" t="str">
            <v/>
          </cell>
        </row>
        <row r="14369">
          <cell r="AR14369" t="str">
            <v/>
          </cell>
        </row>
        <row r="14370">
          <cell r="AR14370" t="str">
            <v/>
          </cell>
        </row>
        <row r="14371">
          <cell r="AR14371" t="str">
            <v/>
          </cell>
        </row>
        <row r="14372">
          <cell r="AR14372" t="str">
            <v/>
          </cell>
        </row>
        <row r="14373">
          <cell r="AR14373" t="str">
            <v/>
          </cell>
        </row>
        <row r="14374">
          <cell r="AR14374" t="str">
            <v/>
          </cell>
        </row>
        <row r="14375">
          <cell r="AR14375" t="str">
            <v/>
          </cell>
        </row>
        <row r="14376">
          <cell r="AR14376" t="str">
            <v/>
          </cell>
        </row>
        <row r="14377">
          <cell r="AR14377" t="str">
            <v/>
          </cell>
        </row>
        <row r="14378">
          <cell r="AR14378" t="str">
            <v/>
          </cell>
        </row>
        <row r="14379">
          <cell r="AR14379" t="str">
            <v/>
          </cell>
        </row>
        <row r="14380">
          <cell r="AR14380" t="str">
            <v/>
          </cell>
        </row>
        <row r="14381">
          <cell r="AR14381" t="str">
            <v/>
          </cell>
        </row>
        <row r="14382">
          <cell r="AR14382" t="str">
            <v/>
          </cell>
        </row>
        <row r="14383">
          <cell r="AR14383" t="str">
            <v/>
          </cell>
        </row>
        <row r="14384">
          <cell r="AR14384" t="str">
            <v/>
          </cell>
        </row>
        <row r="14385">
          <cell r="AR14385" t="str">
            <v/>
          </cell>
        </row>
        <row r="14386">
          <cell r="AR14386" t="str">
            <v/>
          </cell>
        </row>
        <row r="14387">
          <cell r="AR14387" t="str">
            <v/>
          </cell>
        </row>
        <row r="14388">
          <cell r="AR14388" t="str">
            <v/>
          </cell>
        </row>
        <row r="14389">
          <cell r="AR14389" t="str">
            <v/>
          </cell>
        </row>
        <row r="14390">
          <cell r="AR14390" t="str">
            <v/>
          </cell>
        </row>
        <row r="14391">
          <cell r="AR14391" t="str">
            <v/>
          </cell>
        </row>
        <row r="14392">
          <cell r="AR14392" t="str">
            <v/>
          </cell>
        </row>
        <row r="14393">
          <cell r="AR14393" t="str">
            <v/>
          </cell>
        </row>
        <row r="14394">
          <cell r="AR14394" t="str">
            <v/>
          </cell>
        </row>
        <row r="14395">
          <cell r="AR14395" t="str">
            <v/>
          </cell>
        </row>
        <row r="14396">
          <cell r="AR14396" t="str">
            <v/>
          </cell>
        </row>
        <row r="14397">
          <cell r="AR14397" t="str">
            <v/>
          </cell>
        </row>
        <row r="14398">
          <cell r="AR14398" t="str">
            <v/>
          </cell>
        </row>
        <row r="14399">
          <cell r="AR14399" t="str">
            <v/>
          </cell>
        </row>
        <row r="14400">
          <cell r="AR14400" t="str">
            <v/>
          </cell>
        </row>
        <row r="14401">
          <cell r="AR14401" t="str">
            <v/>
          </cell>
        </row>
        <row r="14402">
          <cell r="AR14402" t="str">
            <v/>
          </cell>
        </row>
        <row r="14403">
          <cell r="AR14403" t="str">
            <v/>
          </cell>
        </row>
        <row r="14404">
          <cell r="AR14404" t="str">
            <v/>
          </cell>
        </row>
        <row r="14405">
          <cell r="AR14405" t="str">
            <v/>
          </cell>
        </row>
        <row r="14406">
          <cell r="AR14406" t="str">
            <v/>
          </cell>
        </row>
        <row r="14407">
          <cell r="AR14407" t="str">
            <v/>
          </cell>
        </row>
        <row r="14408">
          <cell r="AR14408" t="str">
            <v/>
          </cell>
        </row>
        <row r="14409">
          <cell r="AR14409" t="str">
            <v/>
          </cell>
        </row>
        <row r="14410">
          <cell r="AR14410" t="str">
            <v/>
          </cell>
        </row>
        <row r="14411">
          <cell r="AR14411" t="str">
            <v/>
          </cell>
        </row>
        <row r="14412">
          <cell r="AR14412" t="str">
            <v/>
          </cell>
        </row>
        <row r="14413">
          <cell r="AR14413" t="str">
            <v/>
          </cell>
        </row>
        <row r="14414">
          <cell r="AR14414" t="str">
            <v/>
          </cell>
        </row>
        <row r="14415">
          <cell r="AR14415" t="str">
            <v/>
          </cell>
        </row>
        <row r="14416">
          <cell r="AR14416" t="str">
            <v/>
          </cell>
        </row>
        <row r="14417">
          <cell r="AR14417" t="str">
            <v/>
          </cell>
        </row>
        <row r="14418">
          <cell r="AR14418" t="str">
            <v/>
          </cell>
        </row>
        <row r="14419">
          <cell r="AR14419" t="str">
            <v/>
          </cell>
        </row>
        <row r="14420">
          <cell r="AR14420" t="str">
            <v/>
          </cell>
        </row>
        <row r="14421">
          <cell r="AR14421" t="str">
            <v/>
          </cell>
        </row>
        <row r="14422">
          <cell r="AR14422" t="str">
            <v/>
          </cell>
        </row>
        <row r="14423">
          <cell r="AR14423" t="str">
            <v/>
          </cell>
        </row>
        <row r="14424">
          <cell r="AR14424" t="str">
            <v/>
          </cell>
        </row>
        <row r="14425">
          <cell r="AR14425" t="str">
            <v/>
          </cell>
        </row>
        <row r="14426">
          <cell r="AR14426" t="str">
            <v/>
          </cell>
        </row>
        <row r="14427">
          <cell r="AR14427" t="str">
            <v/>
          </cell>
        </row>
        <row r="14428">
          <cell r="AR14428" t="str">
            <v/>
          </cell>
        </row>
        <row r="14429">
          <cell r="AR14429" t="str">
            <v/>
          </cell>
        </row>
        <row r="14430">
          <cell r="AR14430" t="str">
            <v/>
          </cell>
        </row>
        <row r="14431">
          <cell r="AR14431" t="str">
            <v/>
          </cell>
        </row>
        <row r="14432">
          <cell r="AR14432" t="str">
            <v/>
          </cell>
        </row>
        <row r="14433">
          <cell r="AR14433" t="str">
            <v/>
          </cell>
        </row>
        <row r="14434">
          <cell r="AR14434" t="str">
            <v/>
          </cell>
        </row>
        <row r="14435">
          <cell r="AR14435" t="str">
            <v/>
          </cell>
        </row>
        <row r="14436">
          <cell r="AR14436" t="str">
            <v/>
          </cell>
        </row>
        <row r="14437">
          <cell r="AR14437" t="str">
            <v/>
          </cell>
        </row>
        <row r="14438">
          <cell r="AR14438" t="str">
            <v/>
          </cell>
        </row>
        <row r="14439">
          <cell r="AR14439" t="str">
            <v/>
          </cell>
        </row>
        <row r="14440">
          <cell r="AR14440" t="str">
            <v/>
          </cell>
        </row>
        <row r="14441">
          <cell r="AR14441" t="str">
            <v/>
          </cell>
        </row>
        <row r="14442">
          <cell r="AR14442" t="str">
            <v/>
          </cell>
        </row>
        <row r="14443">
          <cell r="AR14443" t="str">
            <v/>
          </cell>
        </row>
        <row r="14444">
          <cell r="AR14444" t="str">
            <v/>
          </cell>
        </row>
        <row r="14445">
          <cell r="AR14445" t="str">
            <v/>
          </cell>
        </row>
        <row r="14446">
          <cell r="AR14446" t="str">
            <v/>
          </cell>
        </row>
        <row r="14447">
          <cell r="AR14447" t="str">
            <v/>
          </cell>
        </row>
        <row r="14448">
          <cell r="AR14448" t="str">
            <v/>
          </cell>
        </row>
        <row r="14449">
          <cell r="AR14449" t="str">
            <v/>
          </cell>
        </row>
        <row r="14450">
          <cell r="AR14450" t="str">
            <v/>
          </cell>
        </row>
        <row r="14451">
          <cell r="AR14451" t="str">
            <v/>
          </cell>
        </row>
        <row r="14452">
          <cell r="AR14452" t="str">
            <v/>
          </cell>
        </row>
        <row r="14453">
          <cell r="AR14453" t="str">
            <v/>
          </cell>
        </row>
        <row r="14454">
          <cell r="AR14454" t="str">
            <v/>
          </cell>
        </row>
        <row r="14455">
          <cell r="AR14455" t="str">
            <v/>
          </cell>
        </row>
        <row r="14456">
          <cell r="AR14456" t="str">
            <v/>
          </cell>
        </row>
        <row r="14457">
          <cell r="AR14457" t="str">
            <v/>
          </cell>
        </row>
        <row r="14458">
          <cell r="AR14458" t="str">
            <v/>
          </cell>
        </row>
        <row r="14459">
          <cell r="AR14459" t="str">
            <v/>
          </cell>
        </row>
        <row r="14460">
          <cell r="AR14460" t="str">
            <v/>
          </cell>
        </row>
        <row r="14461">
          <cell r="AR14461" t="str">
            <v/>
          </cell>
        </row>
        <row r="14462">
          <cell r="AR14462" t="str">
            <v/>
          </cell>
        </row>
        <row r="14463">
          <cell r="AR14463" t="str">
            <v/>
          </cell>
        </row>
        <row r="14464">
          <cell r="AR14464" t="str">
            <v/>
          </cell>
        </row>
        <row r="14465">
          <cell r="AR14465" t="str">
            <v/>
          </cell>
        </row>
        <row r="14466">
          <cell r="AR14466" t="str">
            <v/>
          </cell>
        </row>
        <row r="14467">
          <cell r="AR14467" t="str">
            <v/>
          </cell>
        </row>
        <row r="14468">
          <cell r="AR14468" t="str">
            <v/>
          </cell>
        </row>
        <row r="14469">
          <cell r="AR14469" t="str">
            <v/>
          </cell>
        </row>
        <row r="14470">
          <cell r="AR14470" t="str">
            <v/>
          </cell>
        </row>
        <row r="14471">
          <cell r="AR14471" t="str">
            <v/>
          </cell>
        </row>
        <row r="14472">
          <cell r="AR14472" t="str">
            <v/>
          </cell>
        </row>
        <row r="14473">
          <cell r="AR14473" t="str">
            <v/>
          </cell>
        </row>
        <row r="14474">
          <cell r="AR14474" t="str">
            <v/>
          </cell>
        </row>
        <row r="14475">
          <cell r="AR14475" t="str">
            <v/>
          </cell>
        </row>
        <row r="14476">
          <cell r="AR14476" t="str">
            <v/>
          </cell>
        </row>
        <row r="14477">
          <cell r="AR14477" t="str">
            <v/>
          </cell>
        </row>
        <row r="14478">
          <cell r="AR14478" t="str">
            <v/>
          </cell>
        </row>
        <row r="14479">
          <cell r="AR14479" t="str">
            <v/>
          </cell>
        </row>
        <row r="14480">
          <cell r="AR14480" t="str">
            <v/>
          </cell>
        </row>
        <row r="14481">
          <cell r="AR14481" t="str">
            <v/>
          </cell>
        </row>
        <row r="14482">
          <cell r="AR14482" t="str">
            <v/>
          </cell>
        </row>
        <row r="14483">
          <cell r="AR14483" t="str">
            <v/>
          </cell>
        </row>
        <row r="14484">
          <cell r="AR14484" t="str">
            <v/>
          </cell>
        </row>
        <row r="14485">
          <cell r="AR14485" t="str">
            <v/>
          </cell>
        </row>
        <row r="14486">
          <cell r="AR14486" t="str">
            <v/>
          </cell>
        </row>
        <row r="14487">
          <cell r="AR14487" t="str">
            <v/>
          </cell>
        </row>
        <row r="14488">
          <cell r="AR14488" t="str">
            <v/>
          </cell>
        </row>
        <row r="14489">
          <cell r="AR14489" t="str">
            <v/>
          </cell>
        </row>
        <row r="14490">
          <cell r="AR14490" t="str">
            <v/>
          </cell>
        </row>
        <row r="14491">
          <cell r="AR14491" t="str">
            <v/>
          </cell>
        </row>
        <row r="14492">
          <cell r="AR14492" t="str">
            <v/>
          </cell>
        </row>
        <row r="14493">
          <cell r="AR14493" t="str">
            <v/>
          </cell>
        </row>
        <row r="14494">
          <cell r="AR14494" t="str">
            <v/>
          </cell>
        </row>
        <row r="14495">
          <cell r="AR14495" t="str">
            <v/>
          </cell>
        </row>
        <row r="14496">
          <cell r="AR14496" t="str">
            <v/>
          </cell>
        </row>
        <row r="14497">
          <cell r="AR14497" t="str">
            <v/>
          </cell>
        </row>
        <row r="14498">
          <cell r="AR14498" t="str">
            <v/>
          </cell>
        </row>
        <row r="14499">
          <cell r="AR14499" t="str">
            <v/>
          </cell>
        </row>
        <row r="14500">
          <cell r="AR14500" t="str">
            <v/>
          </cell>
        </row>
        <row r="14501">
          <cell r="AR14501" t="str">
            <v/>
          </cell>
        </row>
        <row r="14502">
          <cell r="AR14502" t="str">
            <v/>
          </cell>
        </row>
        <row r="14503">
          <cell r="AR14503" t="str">
            <v/>
          </cell>
        </row>
        <row r="14504">
          <cell r="AR14504" t="str">
            <v/>
          </cell>
        </row>
        <row r="14505">
          <cell r="AR14505" t="str">
            <v/>
          </cell>
        </row>
        <row r="14506">
          <cell r="AR14506" t="str">
            <v/>
          </cell>
        </row>
        <row r="14507">
          <cell r="AR14507" t="str">
            <v/>
          </cell>
        </row>
        <row r="14508">
          <cell r="AR14508" t="str">
            <v/>
          </cell>
        </row>
        <row r="14509">
          <cell r="AR14509" t="str">
            <v/>
          </cell>
        </row>
        <row r="14510">
          <cell r="AR14510" t="str">
            <v/>
          </cell>
        </row>
        <row r="14511">
          <cell r="AR14511" t="str">
            <v/>
          </cell>
        </row>
        <row r="14512">
          <cell r="AR14512" t="str">
            <v/>
          </cell>
        </row>
        <row r="14513">
          <cell r="AR14513" t="str">
            <v/>
          </cell>
        </row>
        <row r="14514">
          <cell r="AR14514" t="str">
            <v/>
          </cell>
        </row>
        <row r="14515">
          <cell r="AR14515" t="str">
            <v/>
          </cell>
        </row>
        <row r="14516">
          <cell r="AR14516" t="str">
            <v/>
          </cell>
        </row>
        <row r="14517">
          <cell r="AR14517" t="str">
            <v/>
          </cell>
        </row>
        <row r="14518">
          <cell r="AR14518" t="str">
            <v/>
          </cell>
        </row>
        <row r="14519">
          <cell r="AR14519" t="str">
            <v/>
          </cell>
        </row>
        <row r="14520">
          <cell r="AR14520" t="str">
            <v/>
          </cell>
        </row>
        <row r="14521">
          <cell r="AR14521" t="str">
            <v/>
          </cell>
        </row>
        <row r="14522">
          <cell r="AR14522" t="str">
            <v/>
          </cell>
        </row>
        <row r="14523">
          <cell r="AR14523" t="str">
            <v/>
          </cell>
        </row>
        <row r="14524">
          <cell r="AR14524" t="str">
            <v/>
          </cell>
        </row>
        <row r="14525">
          <cell r="AR14525" t="str">
            <v/>
          </cell>
        </row>
        <row r="14526">
          <cell r="AR14526" t="str">
            <v/>
          </cell>
        </row>
        <row r="14527">
          <cell r="AR14527" t="str">
            <v/>
          </cell>
        </row>
        <row r="14528">
          <cell r="AR14528" t="str">
            <v/>
          </cell>
        </row>
        <row r="14529">
          <cell r="AR14529" t="str">
            <v/>
          </cell>
        </row>
        <row r="14530">
          <cell r="AR14530" t="str">
            <v/>
          </cell>
        </row>
        <row r="14531">
          <cell r="AR14531" t="str">
            <v/>
          </cell>
        </row>
        <row r="14532">
          <cell r="AR14532" t="str">
            <v/>
          </cell>
        </row>
        <row r="14533">
          <cell r="AR14533" t="str">
            <v/>
          </cell>
        </row>
        <row r="14534">
          <cell r="AR14534" t="str">
            <v/>
          </cell>
        </row>
        <row r="14535">
          <cell r="AR14535" t="str">
            <v/>
          </cell>
        </row>
        <row r="14536">
          <cell r="AR14536" t="str">
            <v/>
          </cell>
        </row>
        <row r="14537">
          <cell r="AR14537" t="str">
            <v/>
          </cell>
        </row>
        <row r="14538">
          <cell r="AR14538" t="str">
            <v/>
          </cell>
        </row>
        <row r="14539">
          <cell r="AR14539" t="str">
            <v/>
          </cell>
        </row>
        <row r="14540">
          <cell r="AR14540" t="str">
            <v/>
          </cell>
        </row>
        <row r="14541">
          <cell r="AR14541" t="str">
            <v/>
          </cell>
        </row>
        <row r="14542">
          <cell r="AR14542" t="str">
            <v/>
          </cell>
        </row>
        <row r="14543">
          <cell r="AR14543" t="str">
            <v/>
          </cell>
        </row>
        <row r="14544">
          <cell r="AR14544" t="str">
            <v/>
          </cell>
        </row>
        <row r="14545">
          <cell r="AR14545" t="str">
            <v/>
          </cell>
        </row>
        <row r="14546">
          <cell r="AR14546" t="str">
            <v/>
          </cell>
        </row>
        <row r="14547">
          <cell r="AR14547" t="str">
            <v/>
          </cell>
        </row>
        <row r="14548">
          <cell r="AR14548" t="str">
            <v/>
          </cell>
        </row>
        <row r="14549">
          <cell r="AR14549" t="str">
            <v/>
          </cell>
        </row>
        <row r="14550">
          <cell r="AR14550" t="str">
            <v/>
          </cell>
        </row>
        <row r="14551">
          <cell r="AR14551" t="str">
            <v/>
          </cell>
        </row>
        <row r="14552">
          <cell r="AR14552" t="str">
            <v/>
          </cell>
        </row>
        <row r="14553">
          <cell r="AR14553" t="str">
            <v/>
          </cell>
        </row>
        <row r="14554">
          <cell r="AR14554" t="str">
            <v/>
          </cell>
        </row>
        <row r="14555">
          <cell r="AR14555" t="str">
            <v/>
          </cell>
        </row>
        <row r="14556">
          <cell r="AR14556" t="str">
            <v/>
          </cell>
        </row>
        <row r="14557">
          <cell r="AR14557" t="str">
            <v/>
          </cell>
        </row>
        <row r="14558">
          <cell r="AR14558" t="str">
            <v/>
          </cell>
        </row>
        <row r="14559">
          <cell r="AR14559" t="str">
            <v/>
          </cell>
        </row>
        <row r="14560">
          <cell r="AR14560" t="str">
            <v/>
          </cell>
        </row>
        <row r="14561">
          <cell r="AR14561" t="str">
            <v/>
          </cell>
        </row>
        <row r="14562">
          <cell r="AR14562" t="str">
            <v/>
          </cell>
        </row>
        <row r="14563">
          <cell r="AR14563" t="str">
            <v/>
          </cell>
        </row>
        <row r="14564">
          <cell r="AR14564" t="str">
            <v/>
          </cell>
        </row>
        <row r="14565">
          <cell r="AR14565" t="str">
            <v/>
          </cell>
        </row>
        <row r="14566">
          <cell r="AR14566" t="str">
            <v/>
          </cell>
        </row>
        <row r="14567">
          <cell r="AR14567" t="str">
            <v/>
          </cell>
        </row>
        <row r="14568">
          <cell r="AR14568" t="str">
            <v/>
          </cell>
        </row>
        <row r="14569">
          <cell r="AR14569" t="str">
            <v/>
          </cell>
        </row>
        <row r="14570">
          <cell r="AR14570" t="str">
            <v/>
          </cell>
        </row>
        <row r="14571">
          <cell r="AR14571" t="str">
            <v/>
          </cell>
        </row>
        <row r="14572">
          <cell r="AR14572" t="str">
            <v/>
          </cell>
        </row>
        <row r="14573">
          <cell r="AR14573" t="str">
            <v/>
          </cell>
        </row>
        <row r="14574">
          <cell r="AR14574" t="str">
            <v/>
          </cell>
        </row>
        <row r="14575">
          <cell r="AR14575" t="str">
            <v/>
          </cell>
        </row>
        <row r="14576">
          <cell r="AR14576" t="str">
            <v/>
          </cell>
        </row>
        <row r="14577">
          <cell r="AR14577" t="str">
            <v/>
          </cell>
        </row>
        <row r="14578">
          <cell r="AR14578" t="str">
            <v/>
          </cell>
        </row>
        <row r="14579">
          <cell r="AR14579" t="str">
            <v/>
          </cell>
        </row>
        <row r="14580">
          <cell r="AR14580" t="str">
            <v/>
          </cell>
        </row>
        <row r="14581">
          <cell r="AR14581" t="str">
            <v/>
          </cell>
        </row>
        <row r="14582">
          <cell r="AR14582" t="str">
            <v/>
          </cell>
        </row>
        <row r="14583">
          <cell r="AR14583" t="str">
            <v/>
          </cell>
        </row>
        <row r="14584">
          <cell r="AR14584" t="str">
            <v/>
          </cell>
        </row>
        <row r="14585">
          <cell r="AR14585" t="str">
            <v/>
          </cell>
        </row>
        <row r="14586">
          <cell r="AR14586" t="str">
            <v/>
          </cell>
        </row>
        <row r="14587">
          <cell r="AR14587" t="str">
            <v/>
          </cell>
        </row>
        <row r="14588">
          <cell r="AR14588" t="str">
            <v/>
          </cell>
        </row>
        <row r="14589">
          <cell r="AR14589" t="str">
            <v/>
          </cell>
        </row>
        <row r="14590">
          <cell r="AR14590" t="str">
            <v/>
          </cell>
        </row>
        <row r="14591">
          <cell r="AR14591" t="str">
            <v/>
          </cell>
        </row>
        <row r="14592">
          <cell r="AR14592" t="str">
            <v/>
          </cell>
        </row>
        <row r="14593">
          <cell r="AR14593" t="str">
            <v/>
          </cell>
        </row>
        <row r="14594">
          <cell r="AR14594" t="str">
            <v/>
          </cell>
        </row>
        <row r="14595">
          <cell r="AR14595" t="str">
            <v/>
          </cell>
        </row>
        <row r="14596">
          <cell r="AR14596" t="str">
            <v/>
          </cell>
        </row>
        <row r="14597">
          <cell r="AR14597" t="str">
            <v/>
          </cell>
        </row>
        <row r="14598">
          <cell r="AR14598" t="str">
            <v/>
          </cell>
        </row>
        <row r="14599">
          <cell r="AR14599" t="str">
            <v/>
          </cell>
        </row>
        <row r="14600">
          <cell r="AR14600" t="str">
            <v/>
          </cell>
        </row>
        <row r="14601">
          <cell r="AR14601" t="str">
            <v/>
          </cell>
        </row>
        <row r="14602">
          <cell r="AR14602" t="str">
            <v/>
          </cell>
        </row>
        <row r="14603">
          <cell r="AR14603" t="str">
            <v/>
          </cell>
        </row>
        <row r="14604">
          <cell r="AR14604" t="str">
            <v/>
          </cell>
        </row>
        <row r="14605">
          <cell r="AR14605" t="str">
            <v/>
          </cell>
        </row>
        <row r="14606">
          <cell r="AR14606" t="str">
            <v/>
          </cell>
        </row>
        <row r="14607">
          <cell r="AR14607" t="str">
            <v/>
          </cell>
        </row>
        <row r="14608">
          <cell r="AR14608" t="str">
            <v/>
          </cell>
        </row>
        <row r="14609">
          <cell r="AR14609" t="str">
            <v/>
          </cell>
        </row>
        <row r="14610">
          <cell r="AR14610" t="str">
            <v/>
          </cell>
        </row>
        <row r="14611">
          <cell r="AR14611" t="str">
            <v/>
          </cell>
        </row>
        <row r="14612">
          <cell r="AR14612" t="str">
            <v/>
          </cell>
        </row>
        <row r="14613">
          <cell r="AR14613" t="str">
            <v/>
          </cell>
        </row>
        <row r="14614">
          <cell r="AR14614" t="str">
            <v/>
          </cell>
        </row>
        <row r="14615">
          <cell r="AR14615" t="str">
            <v/>
          </cell>
        </row>
        <row r="14616">
          <cell r="AR14616" t="str">
            <v/>
          </cell>
        </row>
        <row r="14617">
          <cell r="AR14617" t="str">
            <v/>
          </cell>
        </row>
        <row r="14618">
          <cell r="AR14618" t="str">
            <v/>
          </cell>
        </row>
        <row r="14619">
          <cell r="AR14619" t="str">
            <v/>
          </cell>
        </row>
        <row r="14620">
          <cell r="AR14620" t="str">
            <v/>
          </cell>
        </row>
        <row r="14621">
          <cell r="AR14621" t="str">
            <v/>
          </cell>
        </row>
        <row r="14622">
          <cell r="AR14622" t="str">
            <v/>
          </cell>
        </row>
        <row r="14623">
          <cell r="AR14623" t="str">
            <v/>
          </cell>
        </row>
        <row r="14624">
          <cell r="AR14624" t="str">
            <v/>
          </cell>
        </row>
        <row r="14625">
          <cell r="AR14625" t="str">
            <v/>
          </cell>
        </row>
        <row r="14626">
          <cell r="AR14626" t="str">
            <v/>
          </cell>
        </row>
        <row r="14627">
          <cell r="AR14627" t="str">
            <v/>
          </cell>
        </row>
        <row r="14628">
          <cell r="AR14628" t="str">
            <v/>
          </cell>
        </row>
        <row r="14629">
          <cell r="AR14629" t="str">
            <v/>
          </cell>
        </row>
        <row r="14630">
          <cell r="AR14630" t="str">
            <v/>
          </cell>
        </row>
        <row r="14631">
          <cell r="AR14631" t="str">
            <v/>
          </cell>
        </row>
        <row r="14632">
          <cell r="AR14632" t="str">
            <v/>
          </cell>
        </row>
        <row r="14633">
          <cell r="AR14633" t="str">
            <v/>
          </cell>
        </row>
        <row r="14634">
          <cell r="AR14634" t="str">
            <v/>
          </cell>
        </row>
        <row r="14635">
          <cell r="AR14635" t="str">
            <v/>
          </cell>
        </row>
        <row r="14636">
          <cell r="AR14636" t="str">
            <v/>
          </cell>
        </row>
        <row r="14637">
          <cell r="AR14637" t="str">
            <v/>
          </cell>
        </row>
        <row r="14638">
          <cell r="AR14638" t="str">
            <v/>
          </cell>
        </row>
        <row r="14639">
          <cell r="AR14639" t="str">
            <v/>
          </cell>
        </row>
        <row r="14640">
          <cell r="AR14640" t="str">
            <v/>
          </cell>
        </row>
        <row r="14641">
          <cell r="AR14641" t="str">
            <v/>
          </cell>
        </row>
        <row r="14642">
          <cell r="AR14642" t="str">
            <v/>
          </cell>
        </row>
        <row r="14643">
          <cell r="AR14643" t="str">
            <v/>
          </cell>
        </row>
        <row r="14644">
          <cell r="AR14644" t="str">
            <v/>
          </cell>
        </row>
        <row r="14645">
          <cell r="AR14645" t="str">
            <v/>
          </cell>
        </row>
        <row r="14646">
          <cell r="AR14646" t="str">
            <v/>
          </cell>
        </row>
        <row r="14647">
          <cell r="AR14647" t="str">
            <v/>
          </cell>
        </row>
        <row r="14648">
          <cell r="AR14648" t="str">
            <v/>
          </cell>
        </row>
        <row r="14649">
          <cell r="AR14649" t="str">
            <v/>
          </cell>
        </row>
        <row r="14650">
          <cell r="AR14650" t="str">
            <v/>
          </cell>
        </row>
        <row r="14651">
          <cell r="AR14651" t="str">
            <v/>
          </cell>
        </row>
        <row r="14652">
          <cell r="AR14652" t="str">
            <v/>
          </cell>
        </row>
        <row r="14653">
          <cell r="AR14653" t="str">
            <v/>
          </cell>
        </row>
        <row r="14654">
          <cell r="AR14654" t="str">
            <v/>
          </cell>
        </row>
        <row r="14655">
          <cell r="AR14655" t="str">
            <v/>
          </cell>
        </row>
        <row r="14656">
          <cell r="AR14656" t="str">
            <v/>
          </cell>
        </row>
        <row r="14657">
          <cell r="AR14657" t="str">
            <v/>
          </cell>
        </row>
        <row r="14658">
          <cell r="AR14658" t="str">
            <v/>
          </cell>
        </row>
        <row r="14659">
          <cell r="AR14659" t="str">
            <v/>
          </cell>
        </row>
        <row r="14660">
          <cell r="AR14660" t="str">
            <v/>
          </cell>
        </row>
        <row r="14661">
          <cell r="AR14661" t="str">
            <v/>
          </cell>
        </row>
        <row r="14662">
          <cell r="AR14662" t="str">
            <v/>
          </cell>
        </row>
        <row r="14663">
          <cell r="AR14663" t="str">
            <v/>
          </cell>
        </row>
        <row r="14664">
          <cell r="AR14664" t="str">
            <v/>
          </cell>
        </row>
        <row r="14665">
          <cell r="AR14665" t="str">
            <v/>
          </cell>
        </row>
        <row r="14666">
          <cell r="AR14666" t="str">
            <v/>
          </cell>
        </row>
        <row r="14667">
          <cell r="AR14667" t="str">
            <v/>
          </cell>
        </row>
        <row r="14668">
          <cell r="AR14668" t="str">
            <v/>
          </cell>
        </row>
        <row r="14669">
          <cell r="AR14669" t="str">
            <v/>
          </cell>
        </row>
        <row r="14670">
          <cell r="AR14670" t="str">
            <v/>
          </cell>
        </row>
        <row r="14671">
          <cell r="AR14671" t="str">
            <v/>
          </cell>
        </row>
        <row r="14672">
          <cell r="AR14672" t="str">
            <v/>
          </cell>
        </row>
        <row r="14673">
          <cell r="AR14673" t="str">
            <v/>
          </cell>
        </row>
        <row r="14674">
          <cell r="AR14674" t="str">
            <v/>
          </cell>
        </row>
        <row r="14675">
          <cell r="AR14675" t="str">
            <v/>
          </cell>
        </row>
        <row r="14676">
          <cell r="AR14676" t="str">
            <v/>
          </cell>
        </row>
        <row r="14677">
          <cell r="AR14677" t="str">
            <v/>
          </cell>
        </row>
        <row r="14678">
          <cell r="AR14678" t="str">
            <v/>
          </cell>
        </row>
        <row r="14679">
          <cell r="AR14679" t="str">
            <v/>
          </cell>
        </row>
        <row r="14680">
          <cell r="AR14680" t="str">
            <v/>
          </cell>
        </row>
        <row r="14681">
          <cell r="AR14681" t="str">
            <v/>
          </cell>
        </row>
        <row r="14682">
          <cell r="AR14682" t="str">
            <v/>
          </cell>
        </row>
        <row r="14683">
          <cell r="AR14683" t="str">
            <v/>
          </cell>
        </row>
        <row r="14684">
          <cell r="AR14684" t="str">
            <v/>
          </cell>
        </row>
        <row r="14685">
          <cell r="AR14685" t="str">
            <v/>
          </cell>
        </row>
        <row r="14686">
          <cell r="AR14686" t="str">
            <v/>
          </cell>
        </row>
        <row r="14687">
          <cell r="AR14687" t="str">
            <v/>
          </cell>
        </row>
        <row r="14688">
          <cell r="AR14688" t="str">
            <v/>
          </cell>
        </row>
        <row r="14689">
          <cell r="AR14689" t="str">
            <v/>
          </cell>
        </row>
        <row r="14690">
          <cell r="AR14690" t="str">
            <v/>
          </cell>
        </row>
        <row r="14691">
          <cell r="AR14691" t="str">
            <v/>
          </cell>
        </row>
        <row r="14692">
          <cell r="AR14692" t="str">
            <v/>
          </cell>
        </row>
        <row r="14693">
          <cell r="AR14693" t="str">
            <v/>
          </cell>
        </row>
        <row r="14694">
          <cell r="AR14694" t="str">
            <v/>
          </cell>
        </row>
        <row r="14695">
          <cell r="AR14695" t="str">
            <v/>
          </cell>
        </row>
        <row r="14696">
          <cell r="AR14696" t="str">
            <v/>
          </cell>
        </row>
        <row r="14697">
          <cell r="AR14697" t="str">
            <v/>
          </cell>
        </row>
        <row r="14698">
          <cell r="AR14698" t="str">
            <v/>
          </cell>
        </row>
        <row r="14699">
          <cell r="AR14699" t="str">
            <v/>
          </cell>
        </row>
        <row r="14700">
          <cell r="AR14700" t="str">
            <v/>
          </cell>
        </row>
        <row r="14701">
          <cell r="AR14701" t="str">
            <v/>
          </cell>
        </row>
        <row r="14702">
          <cell r="AR14702" t="str">
            <v/>
          </cell>
        </row>
        <row r="14703">
          <cell r="AR14703" t="str">
            <v/>
          </cell>
        </row>
        <row r="14704">
          <cell r="AR14704" t="str">
            <v/>
          </cell>
        </row>
        <row r="14705">
          <cell r="AR14705" t="str">
            <v/>
          </cell>
        </row>
        <row r="14706">
          <cell r="AR14706" t="str">
            <v/>
          </cell>
        </row>
        <row r="14707">
          <cell r="AR14707" t="str">
            <v/>
          </cell>
        </row>
        <row r="14708">
          <cell r="AR14708" t="str">
            <v/>
          </cell>
        </row>
        <row r="14709">
          <cell r="AR14709" t="str">
            <v/>
          </cell>
        </row>
        <row r="14710">
          <cell r="AR14710" t="str">
            <v/>
          </cell>
        </row>
        <row r="14711">
          <cell r="AR14711" t="str">
            <v/>
          </cell>
        </row>
        <row r="14712">
          <cell r="AR14712" t="str">
            <v/>
          </cell>
        </row>
        <row r="14713">
          <cell r="AR14713" t="str">
            <v/>
          </cell>
        </row>
        <row r="14714">
          <cell r="AR14714" t="str">
            <v/>
          </cell>
        </row>
        <row r="14715">
          <cell r="AR14715" t="str">
            <v/>
          </cell>
        </row>
        <row r="14716">
          <cell r="AR14716" t="str">
            <v/>
          </cell>
        </row>
        <row r="14717">
          <cell r="AR14717" t="str">
            <v/>
          </cell>
        </row>
        <row r="14718">
          <cell r="AR14718" t="str">
            <v/>
          </cell>
        </row>
        <row r="14719">
          <cell r="AR14719" t="str">
            <v/>
          </cell>
        </row>
        <row r="14720">
          <cell r="AR14720" t="str">
            <v/>
          </cell>
        </row>
        <row r="14721">
          <cell r="AR14721" t="str">
            <v/>
          </cell>
        </row>
        <row r="14722">
          <cell r="AR14722" t="str">
            <v/>
          </cell>
        </row>
        <row r="14723">
          <cell r="AR14723" t="str">
            <v/>
          </cell>
        </row>
        <row r="14724">
          <cell r="AR14724" t="str">
            <v/>
          </cell>
        </row>
        <row r="14725">
          <cell r="AR14725" t="str">
            <v/>
          </cell>
        </row>
        <row r="14726">
          <cell r="AR14726" t="str">
            <v/>
          </cell>
        </row>
        <row r="14727">
          <cell r="AR14727" t="str">
            <v/>
          </cell>
        </row>
        <row r="14728">
          <cell r="AR14728" t="str">
            <v/>
          </cell>
        </row>
        <row r="14729">
          <cell r="AR14729" t="str">
            <v/>
          </cell>
        </row>
        <row r="14730">
          <cell r="AR14730" t="str">
            <v/>
          </cell>
        </row>
        <row r="14731">
          <cell r="AR14731" t="str">
            <v/>
          </cell>
        </row>
        <row r="14732">
          <cell r="AR14732" t="str">
            <v/>
          </cell>
        </row>
        <row r="14733">
          <cell r="AR14733" t="str">
            <v/>
          </cell>
        </row>
        <row r="14734">
          <cell r="AR14734" t="str">
            <v/>
          </cell>
        </row>
        <row r="14735">
          <cell r="AR14735" t="str">
            <v/>
          </cell>
        </row>
        <row r="14736">
          <cell r="AR14736" t="str">
            <v/>
          </cell>
        </row>
        <row r="14737">
          <cell r="AR14737" t="str">
            <v/>
          </cell>
        </row>
        <row r="14738">
          <cell r="AR14738" t="str">
            <v/>
          </cell>
        </row>
        <row r="14739">
          <cell r="AR14739" t="str">
            <v/>
          </cell>
        </row>
        <row r="14740">
          <cell r="AR14740" t="str">
            <v/>
          </cell>
        </row>
        <row r="14741">
          <cell r="AR14741" t="str">
            <v/>
          </cell>
        </row>
        <row r="14742">
          <cell r="AR14742" t="str">
            <v/>
          </cell>
        </row>
        <row r="14743">
          <cell r="AR14743" t="str">
            <v/>
          </cell>
        </row>
        <row r="14744">
          <cell r="AR14744" t="str">
            <v/>
          </cell>
        </row>
        <row r="14745">
          <cell r="AR14745" t="str">
            <v/>
          </cell>
        </row>
        <row r="14746">
          <cell r="AR14746" t="str">
            <v/>
          </cell>
        </row>
        <row r="14747">
          <cell r="AR14747" t="str">
            <v/>
          </cell>
        </row>
        <row r="14748">
          <cell r="AR14748" t="str">
            <v/>
          </cell>
        </row>
        <row r="14749">
          <cell r="AR14749" t="str">
            <v/>
          </cell>
        </row>
        <row r="14750">
          <cell r="AR14750" t="str">
            <v/>
          </cell>
        </row>
        <row r="14751">
          <cell r="AR14751" t="str">
            <v/>
          </cell>
        </row>
        <row r="14752">
          <cell r="AR14752" t="str">
            <v/>
          </cell>
        </row>
        <row r="14753">
          <cell r="AR14753" t="str">
            <v/>
          </cell>
        </row>
        <row r="14754">
          <cell r="AR14754" t="str">
            <v/>
          </cell>
        </row>
        <row r="14755">
          <cell r="AR14755" t="str">
            <v/>
          </cell>
        </row>
        <row r="14756">
          <cell r="AR14756" t="str">
            <v/>
          </cell>
        </row>
        <row r="14757">
          <cell r="AR14757" t="str">
            <v/>
          </cell>
        </row>
        <row r="14758">
          <cell r="AR14758" t="str">
            <v/>
          </cell>
        </row>
        <row r="14759">
          <cell r="AR14759" t="str">
            <v/>
          </cell>
        </row>
        <row r="14760">
          <cell r="AR14760" t="str">
            <v/>
          </cell>
        </row>
        <row r="14761">
          <cell r="AR14761" t="str">
            <v/>
          </cell>
        </row>
        <row r="14762">
          <cell r="AR14762" t="str">
            <v/>
          </cell>
        </row>
        <row r="14763">
          <cell r="AR14763" t="str">
            <v/>
          </cell>
        </row>
        <row r="14764">
          <cell r="AR14764" t="str">
            <v/>
          </cell>
        </row>
        <row r="14765">
          <cell r="AR14765" t="str">
            <v/>
          </cell>
        </row>
        <row r="14766">
          <cell r="AR14766" t="str">
            <v/>
          </cell>
        </row>
        <row r="14767">
          <cell r="AR14767" t="str">
            <v/>
          </cell>
        </row>
        <row r="14768">
          <cell r="AR14768" t="str">
            <v/>
          </cell>
        </row>
        <row r="14769">
          <cell r="AR14769" t="str">
            <v/>
          </cell>
        </row>
        <row r="14770">
          <cell r="AR14770" t="str">
            <v/>
          </cell>
        </row>
        <row r="14771">
          <cell r="AR14771" t="str">
            <v/>
          </cell>
        </row>
        <row r="14772">
          <cell r="AR14772" t="str">
            <v/>
          </cell>
        </row>
        <row r="14773">
          <cell r="AR14773" t="str">
            <v/>
          </cell>
        </row>
        <row r="14774">
          <cell r="AR14774" t="str">
            <v/>
          </cell>
        </row>
        <row r="14775">
          <cell r="AR14775" t="str">
            <v/>
          </cell>
        </row>
        <row r="14776">
          <cell r="AR14776" t="str">
            <v/>
          </cell>
        </row>
        <row r="14777">
          <cell r="AR14777" t="str">
            <v/>
          </cell>
        </row>
        <row r="14778">
          <cell r="AR14778" t="str">
            <v/>
          </cell>
        </row>
        <row r="14779">
          <cell r="AR14779" t="str">
            <v/>
          </cell>
        </row>
        <row r="14780">
          <cell r="AR14780" t="str">
            <v/>
          </cell>
        </row>
        <row r="14781">
          <cell r="AR14781" t="str">
            <v/>
          </cell>
        </row>
        <row r="14782">
          <cell r="AR14782" t="str">
            <v/>
          </cell>
        </row>
        <row r="14783">
          <cell r="AR14783" t="str">
            <v/>
          </cell>
        </row>
        <row r="14784">
          <cell r="AR14784" t="str">
            <v/>
          </cell>
        </row>
        <row r="14785">
          <cell r="AR14785" t="str">
            <v/>
          </cell>
        </row>
        <row r="14786">
          <cell r="AR14786" t="str">
            <v/>
          </cell>
        </row>
        <row r="14787">
          <cell r="AR14787" t="str">
            <v/>
          </cell>
        </row>
        <row r="14788">
          <cell r="AR14788" t="str">
            <v/>
          </cell>
        </row>
        <row r="14789">
          <cell r="AR14789" t="str">
            <v/>
          </cell>
        </row>
        <row r="14790">
          <cell r="AR14790" t="str">
            <v/>
          </cell>
        </row>
        <row r="14791">
          <cell r="AR14791" t="str">
            <v/>
          </cell>
        </row>
        <row r="14792">
          <cell r="AR14792" t="str">
            <v/>
          </cell>
        </row>
        <row r="14793">
          <cell r="AR14793" t="str">
            <v/>
          </cell>
        </row>
        <row r="14794">
          <cell r="AR14794" t="str">
            <v/>
          </cell>
        </row>
        <row r="14795">
          <cell r="AR14795" t="str">
            <v/>
          </cell>
        </row>
        <row r="14796">
          <cell r="AR14796" t="str">
            <v/>
          </cell>
        </row>
        <row r="14797">
          <cell r="AR14797" t="str">
            <v/>
          </cell>
        </row>
        <row r="14798">
          <cell r="AR14798" t="str">
            <v/>
          </cell>
        </row>
        <row r="14799">
          <cell r="AR14799" t="str">
            <v/>
          </cell>
        </row>
        <row r="14800">
          <cell r="AR14800" t="str">
            <v/>
          </cell>
        </row>
        <row r="14801">
          <cell r="AR14801" t="str">
            <v/>
          </cell>
        </row>
        <row r="14802">
          <cell r="AR14802" t="str">
            <v/>
          </cell>
        </row>
        <row r="14803">
          <cell r="AR14803" t="str">
            <v/>
          </cell>
        </row>
        <row r="14804">
          <cell r="AR14804" t="str">
            <v/>
          </cell>
        </row>
        <row r="14805">
          <cell r="AR14805" t="str">
            <v/>
          </cell>
        </row>
        <row r="14806">
          <cell r="AR14806" t="str">
            <v/>
          </cell>
        </row>
        <row r="14807">
          <cell r="AR14807" t="str">
            <v/>
          </cell>
        </row>
        <row r="14808">
          <cell r="AR14808" t="str">
            <v/>
          </cell>
        </row>
        <row r="14809">
          <cell r="AR14809" t="str">
            <v/>
          </cell>
        </row>
        <row r="14810">
          <cell r="AR14810" t="str">
            <v/>
          </cell>
        </row>
        <row r="14811">
          <cell r="AR14811" t="str">
            <v/>
          </cell>
        </row>
        <row r="14812">
          <cell r="AR14812" t="str">
            <v/>
          </cell>
        </row>
        <row r="14813">
          <cell r="AR14813" t="str">
            <v/>
          </cell>
        </row>
        <row r="14814">
          <cell r="AR14814" t="str">
            <v/>
          </cell>
        </row>
        <row r="14815">
          <cell r="AR14815" t="str">
            <v/>
          </cell>
        </row>
        <row r="14816">
          <cell r="AR14816" t="str">
            <v/>
          </cell>
        </row>
        <row r="14817">
          <cell r="AR14817" t="str">
            <v/>
          </cell>
        </row>
        <row r="14818">
          <cell r="AR14818" t="str">
            <v/>
          </cell>
        </row>
        <row r="14819">
          <cell r="AR14819" t="str">
            <v/>
          </cell>
        </row>
        <row r="14820">
          <cell r="AR14820" t="str">
            <v/>
          </cell>
        </row>
        <row r="14821">
          <cell r="AR14821" t="str">
            <v/>
          </cell>
        </row>
        <row r="14822">
          <cell r="AR14822" t="str">
            <v/>
          </cell>
        </row>
        <row r="14823">
          <cell r="AR14823" t="str">
            <v/>
          </cell>
        </row>
        <row r="14824">
          <cell r="AR14824" t="str">
            <v/>
          </cell>
        </row>
        <row r="14825">
          <cell r="AR14825" t="str">
            <v/>
          </cell>
        </row>
        <row r="14826">
          <cell r="AR14826" t="str">
            <v/>
          </cell>
        </row>
        <row r="14827">
          <cell r="AR14827" t="str">
            <v/>
          </cell>
        </row>
        <row r="14828">
          <cell r="AR14828" t="str">
            <v/>
          </cell>
        </row>
        <row r="14829">
          <cell r="AR14829" t="str">
            <v/>
          </cell>
        </row>
        <row r="14830">
          <cell r="AR14830" t="str">
            <v/>
          </cell>
        </row>
        <row r="14831">
          <cell r="AR14831" t="str">
            <v/>
          </cell>
        </row>
        <row r="14832">
          <cell r="AR14832" t="str">
            <v/>
          </cell>
        </row>
        <row r="14833">
          <cell r="AR14833" t="str">
            <v/>
          </cell>
        </row>
        <row r="14834">
          <cell r="AR14834" t="str">
            <v/>
          </cell>
        </row>
        <row r="14835">
          <cell r="AR14835" t="str">
            <v/>
          </cell>
        </row>
        <row r="14836">
          <cell r="AR14836" t="str">
            <v/>
          </cell>
        </row>
        <row r="14837">
          <cell r="AR14837" t="str">
            <v/>
          </cell>
        </row>
        <row r="14838">
          <cell r="AR14838" t="str">
            <v/>
          </cell>
        </row>
        <row r="14839">
          <cell r="AR14839" t="str">
            <v/>
          </cell>
        </row>
        <row r="14840">
          <cell r="AR14840" t="str">
            <v/>
          </cell>
        </row>
        <row r="14841">
          <cell r="AR14841" t="str">
            <v/>
          </cell>
        </row>
        <row r="14842">
          <cell r="AR14842" t="str">
            <v/>
          </cell>
        </row>
        <row r="14843">
          <cell r="AR14843" t="str">
            <v/>
          </cell>
        </row>
        <row r="14844">
          <cell r="AR14844" t="str">
            <v/>
          </cell>
        </row>
        <row r="14845">
          <cell r="AR14845" t="str">
            <v/>
          </cell>
        </row>
        <row r="14846">
          <cell r="AR14846" t="str">
            <v/>
          </cell>
        </row>
        <row r="14847">
          <cell r="AR14847" t="str">
            <v/>
          </cell>
        </row>
        <row r="14848">
          <cell r="AR14848" t="str">
            <v/>
          </cell>
        </row>
        <row r="14849">
          <cell r="AR14849" t="str">
            <v/>
          </cell>
        </row>
        <row r="14850">
          <cell r="AR14850" t="str">
            <v/>
          </cell>
        </row>
        <row r="14851">
          <cell r="AR14851" t="str">
            <v/>
          </cell>
        </row>
        <row r="14852">
          <cell r="AR14852" t="str">
            <v/>
          </cell>
        </row>
        <row r="14853">
          <cell r="AR14853" t="str">
            <v/>
          </cell>
        </row>
        <row r="14854">
          <cell r="AR14854" t="str">
            <v/>
          </cell>
        </row>
        <row r="14855">
          <cell r="AR14855" t="str">
            <v/>
          </cell>
        </row>
        <row r="14856">
          <cell r="AR14856" t="str">
            <v/>
          </cell>
        </row>
        <row r="14857">
          <cell r="AR14857" t="str">
            <v/>
          </cell>
        </row>
        <row r="14858">
          <cell r="AR14858" t="str">
            <v/>
          </cell>
        </row>
        <row r="14859">
          <cell r="AR14859" t="str">
            <v/>
          </cell>
        </row>
        <row r="14860">
          <cell r="AR14860" t="str">
            <v/>
          </cell>
        </row>
        <row r="14861">
          <cell r="AR14861" t="str">
            <v/>
          </cell>
        </row>
        <row r="14862">
          <cell r="AR14862" t="str">
            <v/>
          </cell>
        </row>
        <row r="14863">
          <cell r="AR14863" t="str">
            <v/>
          </cell>
        </row>
        <row r="14864">
          <cell r="AR14864" t="str">
            <v/>
          </cell>
        </row>
        <row r="14865">
          <cell r="AR14865" t="str">
            <v/>
          </cell>
        </row>
        <row r="14866">
          <cell r="AR14866" t="str">
            <v/>
          </cell>
        </row>
        <row r="14867">
          <cell r="AR14867" t="str">
            <v/>
          </cell>
        </row>
        <row r="14868">
          <cell r="AR14868" t="str">
            <v/>
          </cell>
        </row>
        <row r="14869">
          <cell r="AR14869" t="str">
            <v/>
          </cell>
        </row>
        <row r="14870">
          <cell r="AR14870" t="str">
            <v/>
          </cell>
        </row>
        <row r="14871">
          <cell r="AR14871" t="str">
            <v/>
          </cell>
        </row>
        <row r="14872">
          <cell r="AR14872" t="str">
            <v/>
          </cell>
        </row>
        <row r="14873">
          <cell r="AR14873" t="str">
            <v/>
          </cell>
        </row>
        <row r="14874">
          <cell r="AR14874" t="str">
            <v/>
          </cell>
        </row>
        <row r="14875">
          <cell r="AR14875" t="str">
            <v/>
          </cell>
        </row>
        <row r="14876">
          <cell r="AR14876" t="str">
            <v/>
          </cell>
        </row>
        <row r="14877">
          <cell r="AR14877" t="str">
            <v/>
          </cell>
        </row>
        <row r="14878">
          <cell r="AR14878" t="str">
            <v/>
          </cell>
        </row>
        <row r="14879">
          <cell r="AR14879" t="str">
            <v/>
          </cell>
        </row>
        <row r="14880">
          <cell r="AR14880" t="str">
            <v/>
          </cell>
        </row>
        <row r="14881">
          <cell r="AR14881" t="str">
            <v/>
          </cell>
        </row>
        <row r="14882">
          <cell r="AR14882" t="str">
            <v/>
          </cell>
        </row>
        <row r="14883">
          <cell r="AR14883" t="str">
            <v/>
          </cell>
        </row>
        <row r="14884">
          <cell r="AR14884" t="str">
            <v/>
          </cell>
        </row>
        <row r="14885">
          <cell r="AR14885" t="str">
            <v/>
          </cell>
        </row>
        <row r="14886">
          <cell r="AR14886" t="str">
            <v/>
          </cell>
        </row>
        <row r="14887">
          <cell r="AR14887" t="str">
            <v/>
          </cell>
        </row>
        <row r="14888">
          <cell r="AR14888" t="str">
            <v/>
          </cell>
        </row>
        <row r="14889">
          <cell r="AR14889" t="str">
            <v/>
          </cell>
        </row>
        <row r="14890">
          <cell r="AR14890" t="str">
            <v/>
          </cell>
        </row>
        <row r="14891">
          <cell r="AR14891" t="str">
            <v/>
          </cell>
        </row>
        <row r="14892">
          <cell r="AR14892" t="str">
            <v/>
          </cell>
        </row>
        <row r="14893">
          <cell r="AR14893" t="str">
            <v/>
          </cell>
        </row>
        <row r="14894">
          <cell r="AR14894" t="str">
            <v/>
          </cell>
        </row>
        <row r="14895">
          <cell r="AR14895" t="str">
            <v/>
          </cell>
        </row>
        <row r="14896">
          <cell r="AR14896" t="str">
            <v/>
          </cell>
        </row>
        <row r="14897">
          <cell r="AR14897" t="str">
            <v/>
          </cell>
        </row>
        <row r="14898">
          <cell r="AR14898" t="str">
            <v/>
          </cell>
        </row>
        <row r="14899">
          <cell r="AR14899" t="str">
            <v/>
          </cell>
        </row>
        <row r="14900">
          <cell r="AR14900" t="str">
            <v/>
          </cell>
        </row>
        <row r="14901">
          <cell r="AR14901" t="str">
            <v/>
          </cell>
        </row>
        <row r="14902">
          <cell r="AR14902" t="str">
            <v/>
          </cell>
        </row>
        <row r="14903">
          <cell r="AR14903" t="str">
            <v/>
          </cell>
        </row>
        <row r="14904">
          <cell r="AR14904" t="str">
            <v/>
          </cell>
        </row>
        <row r="14905">
          <cell r="AR14905" t="str">
            <v/>
          </cell>
        </row>
        <row r="14906">
          <cell r="AR14906" t="str">
            <v/>
          </cell>
        </row>
        <row r="14907">
          <cell r="AR14907" t="str">
            <v/>
          </cell>
        </row>
        <row r="14908">
          <cell r="AR14908" t="str">
            <v/>
          </cell>
        </row>
        <row r="14909">
          <cell r="AR14909" t="str">
            <v/>
          </cell>
        </row>
        <row r="14910">
          <cell r="AR14910" t="str">
            <v/>
          </cell>
        </row>
        <row r="14911">
          <cell r="AR14911" t="str">
            <v/>
          </cell>
        </row>
        <row r="14912">
          <cell r="AR14912" t="str">
            <v/>
          </cell>
        </row>
        <row r="14913">
          <cell r="AR14913" t="str">
            <v/>
          </cell>
        </row>
        <row r="14914">
          <cell r="AR14914" t="str">
            <v/>
          </cell>
        </row>
        <row r="14915">
          <cell r="AR14915" t="str">
            <v/>
          </cell>
        </row>
        <row r="14916">
          <cell r="AR14916" t="str">
            <v/>
          </cell>
        </row>
        <row r="14917">
          <cell r="AR14917" t="str">
            <v/>
          </cell>
        </row>
        <row r="14918">
          <cell r="AR14918" t="str">
            <v/>
          </cell>
        </row>
        <row r="14919">
          <cell r="AR14919" t="str">
            <v/>
          </cell>
        </row>
        <row r="14920">
          <cell r="AR14920" t="str">
            <v/>
          </cell>
        </row>
        <row r="14921">
          <cell r="AR14921" t="str">
            <v/>
          </cell>
        </row>
        <row r="14922">
          <cell r="AR14922" t="str">
            <v/>
          </cell>
        </row>
        <row r="14923">
          <cell r="AR14923" t="str">
            <v/>
          </cell>
        </row>
        <row r="14924">
          <cell r="AR14924" t="str">
            <v/>
          </cell>
        </row>
        <row r="14925">
          <cell r="AR14925" t="str">
            <v/>
          </cell>
        </row>
        <row r="14926">
          <cell r="AR14926" t="str">
            <v/>
          </cell>
        </row>
        <row r="14927">
          <cell r="AR14927" t="str">
            <v/>
          </cell>
        </row>
        <row r="14928">
          <cell r="AR14928" t="str">
            <v/>
          </cell>
        </row>
        <row r="14929">
          <cell r="AR14929" t="str">
            <v/>
          </cell>
        </row>
        <row r="14930">
          <cell r="AR14930" t="str">
            <v/>
          </cell>
        </row>
        <row r="14931">
          <cell r="AR14931" t="str">
            <v/>
          </cell>
        </row>
        <row r="14932">
          <cell r="AR14932" t="str">
            <v/>
          </cell>
        </row>
        <row r="14933">
          <cell r="AR14933" t="str">
            <v/>
          </cell>
        </row>
        <row r="14934">
          <cell r="AR14934" t="str">
            <v/>
          </cell>
        </row>
        <row r="14935">
          <cell r="AR14935" t="str">
            <v/>
          </cell>
        </row>
        <row r="14936">
          <cell r="AR14936" t="str">
            <v/>
          </cell>
        </row>
        <row r="14937">
          <cell r="AR14937" t="str">
            <v/>
          </cell>
        </row>
        <row r="14938">
          <cell r="AR14938" t="str">
            <v/>
          </cell>
        </row>
        <row r="14939">
          <cell r="AR14939" t="str">
            <v/>
          </cell>
        </row>
        <row r="14940">
          <cell r="AR14940" t="str">
            <v/>
          </cell>
        </row>
        <row r="14941">
          <cell r="AR14941" t="str">
            <v/>
          </cell>
        </row>
        <row r="14942">
          <cell r="AR14942" t="str">
            <v/>
          </cell>
        </row>
        <row r="14943">
          <cell r="AR14943" t="str">
            <v/>
          </cell>
        </row>
        <row r="14944">
          <cell r="AR14944" t="str">
            <v/>
          </cell>
        </row>
        <row r="14945">
          <cell r="AR14945" t="str">
            <v/>
          </cell>
        </row>
        <row r="14946">
          <cell r="AR14946" t="str">
            <v/>
          </cell>
        </row>
        <row r="14947">
          <cell r="AR14947" t="str">
            <v/>
          </cell>
        </row>
        <row r="14948">
          <cell r="AR14948" t="str">
            <v/>
          </cell>
        </row>
        <row r="14949">
          <cell r="AR14949" t="str">
            <v/>
          </cell>
        </row>
        <row r="14950">
          <cell r="AR14950" t="str">
            <v/>
          </cell>
        </row>
        <row r="14951">
          <cell r="AR14951" t="str">
            <v/>
          </cell>
        </row>
        <row r="14952">
          <cell r="AR14952" t="str">
            <v/>
          </cell>
        </row>
        <row r="14953">
          <cell r="AR14953" t="str">
            <v/>
          </cell>
        </row>
        <row r="14954">
          <cell r="AR14954" t="str">
            <v/>
          </cell>
        </row>
        <row r="14955">
          <cell r="AR14955" t="str">
            <v/>
          </cell>
        </row>
        <row r="14956">
          <cell r="AR14956" t="str">
            <v/>
          </cell>
        </row>
        <row r="14957">
          <cell r="AR14957" t="str">
            <v/>
          </cell>
        </row>
        <row r="14958">
          <cell r="AR14958" t="str">
            <v/>
          </cell>
        </row>
        <row r="14959">
          <cell r="AR14959" t="str">
            <v/>
          </cell>
        </row>
        <row r="14960">
          <cell r="AR14960" t="str">
            <v/>
          </cell>
        </row>
        <row r="14961">
          <cell r="AR14961" t="str">
            <v/>
          </cell>
        </row>
        <row r="14962">
          <cell r="AR14962" t="str">
            <v/>
          </cell>
        </row>
        <row r="14963">
          <cell r="AR14963" t="str">
            <v/>
          </cell>
        </row>
        <row r="14964">
          <cell r="AR14964" t="str">
            <v/>
          </cell>
        </row>
        <row r="14965">
          <cell r="AR14965" t="str">
            <v/>
          </cell>
        </row>
        <row r="14966">
          <cell r="AR14966" t="str">
            <v/>
          </cell>
        </row>
        <row r="14967">
          <cell r="AR14967" t="str">
            <v/>
          </cell>
        </row>
        <row r="14968">
          <cell r="AR14968" t="str">
            <v/>
          </cell>
        </row>
        <row r="14969">
          <cell r="AR14969" t="str">
            <v/>
          </cell>
        </row>
        <row r="14970">
          <cell r="AR14970" t="str">
            <v/>
          </cell>
        </row>
        <row r="14971">
          <cell r="AR14971" t="str">
            <v/>
          </cell>
        </row>
        <row r="14972">
          <cell r="AR14972" t="str">
            <v/>
          </cell>
        </row>
        <row r="14973">
          <cell r="AR14973" t="str">
            <v/>
          </cell>
        </row>
        <row r="14974">
          <cell r="AR14974" t="str">
            <v/>
          </cell>
        </row>
        <row r="14975">
          <cell r="AR14975" t="str">
            <v/>
          </cell>
        </row>
        <row r="14976">
          <cell r="AR14976" t="str">
            <v/>
          </cell>
        </row>
        <row r="14977">
          <cell r="AR14977" t="str">
            <v/>
          </cell>
        </row>
        <row r="14978">
          <cell r="AR14978" t="str">
            <v/>
          </cell>
        </row>
        <row r="14979">
          <cell r="AR14979" t="str">
            <v/>
          </cell>
        </row>
        <row r="14980">
          <cell r="AR14980" t="str">
            <v/>
          </cell>
        </row>
        <row r="14981">
          <cell r="AR14981" t="str">
            <v/>
          </cell>
        </row>
        <row r="14982">
          <cell r="AR14982" t="str">
            <v/>
          </cell>
        </row>
        <row r="14983">
          <cell r="AR14983" t="str">
            <v/>
          </cell>
        </row>
        <row r="14984">
          <cell r="AR14984" t="str">
            <v/>
          </cell>
        </row>
        <row r="14985">
          <cell r="AR14985" t="str">
            <v/>
          </cell>
        </row>
        <row r="14986">
          <cell r="AR14986" t="str">
            <v/>
          </cell>
        </row>
        <row r="14987">
          <cell r="AR14987" t="str">
            <v/>
          </cell>
        </row>
        <row r="14988">
          <cell r="AR14988" t="str">
            <v/>
          </cell>
        </row>
        <row r="14989">
          <cell r="AR14989" t="str">
            <v/>
          </cell>
        </row>
        <row r="14990">
          <cell r="AR14990" t="str">
            <v/>
          </cell>
        </row>
        <row r="14991">
          <cell r="AR14991" t="str">
            <v/>
          </cell>
        </row>
        <row r="14992">
          <cell r="AR14992" t="str">
            <v/>
          </cell>
        </row>
        <row r="14993">
          <cell r="AR14993" t="str">
            <v/>
          </cell>
        </row>
        <row r="14994">
          <cell r="AR14994" t="str">
            <v/>
          </cell>
        </row>
        <row r="14995">
          <cell r="AR14995" t="str">
            <v/>
          </cell>
        </row>
        <row r="14996">
          <cell r="AR14996" t="str">
            <v/>
          </cell>
        </row>
        <row r="14997">
          <cell r="AR14997" t="str">
            <v/>
          </cell>
        </row>
        <row r="14998">
          <cell r="AR14998" t="str">
            <v/>
          </cell>
        </row>
        <row r="14999">
          <cell r="AR14999" t="str">
            <v/>
          </cell>
        </row>
        <row r="15000">
          <cell r="AR15000" t="str">
            <v/>
          </cell>
        </row>
        <row r="15001">
          <cell r="AR15001" t="str">
            <v/>
          </cell>
        </row>
        <row r="15002">
          <cell r="AR15002" t="str">
            <v/>
          </cell>
        </row>
        <row r="15003">
          <cell r="AR15003" t="str">
            <v/>
          </cell>
        </row>
        <row r="15004">
          <cell r="AR15004" t="str">
            <v/>
          </cell>
        </row>
        <row r="15005">
          <cell r="AR15005" t="str">
            <v/>
          </cell>
        </row>
        <row r="15006">
          <cell r="AR15006" t="str">
            <v/>
          </cell>
        </row>
        <row r="15007">
          <cell r="AR15007" t="str">
            <v/>
          </cell>
        </row>
        <row r="15008">
          <cell r="AR15008" t="str">
            <v/>
          </cell>
        </row>
        <row r="15009">
          <cell r="AR15009" t="str">
            <v/>
          </cell>
        </row>
        <row r="15010">
          <cell r="AR15010" t="str">
            <v/>
          </cell>
        </row>
        <row r="15011">
          <cell r="AR15011" t="str">
            <v/>
          </cell>
        </row>
        <row r="15012">
          <cell r="AR15012" t="str">
            <v/>
          </cell>
        </row>
        <row r="15013">
          <cell r="AR15013" t="str">
            <v/>
          </cell>
        </row>
        <row r="15014">
          <cell r="AR15014" t="str">
            <v/>
          </cell>
        </row>
        <row r="15015">
          <cell r="AR15015" t="str">
            <v/>
          </cell>
        </row>
        <row r="15016">
          <cell r="AR15016" t="str">
            <v/>
          </cell>
        </row>
        <row r="15017">
          <cell r="AR15017" t="str">
            <v/>
          </cell>
        </row>
        <row r="15018">
          <cell r="AR15018" t="str">
            <v/>
          </cell>
        </row>
        <row r="15019">
          <cell r="AR15019" t="str">
            <v/>
          </cell>
        </row>
        <row r="15020">
          <cell r="AR15020" t="str">
            <v/>
          </cell>
        </row>
        <row r="15021">
          <cell r="AR15021" t="str">
            <v/>
          </cell>
        </row>
        <row r="15022">
          <cell r="AR15022" t="str">
            <v/>
          </cell>
        </row>
        <row r="15023">
          <cell r="AR15023" t="str">
            <v/>
          </cell>
        </row>
        <row r="15024">
          <cell r="AR15024" t="str">
            <v/>
          </cell>
        </row>
        <row r="15025">
          <cell r="AR15025" t="str">
            <v/>
          </cell>
        </row>
        <row r="15026">
          <cell r="AR15026" t="str">
            <v/>
          </cell>
        </row>
        <row r="15027">
          <cell r="AR15027" t="str">
            <v/>
          </cell>
        </row>
        <row r="15028">
          <cell r="AR15028" t="str">
            <v/>
          </cell>
        </row>
        <row r="15029">
          <cell r="AR15029" t="str">
            <v/>
          </cell>
        </row>
        <row r="15030">
          <cell r="AR15030" t="str">
            <v/>
          </cell>
        </row>
        <row r="15031">
          <cell r="AR15031" t="str">
            <v/>
          </cell>
        </row>
        <row r="15032">
          <cell r="AR15032" t="str">
            <v/>
          </cell>
        </row>
        <row r="15033">
          <cell r="AR15033" t="str">
            <v/>
          </cell>
        </row>
        <row r="15034">
          <cell r="AR15034" t="str">
            <v/>
          </cell>
        </row>
        <row r="15035">
          <cell r="AR15035" t="str">
            <v/>
          </cell>
        </row>
        <row r="15036">
          <cell r="AR15036" t="str">
            <v/>
          </cell>
        </row>
        <row r="15037">
          <cell r="AR15037" t="str">
            <v/>
          </cell>
        </row>
        <row r="15038">
          <cell r="AR15038" t="str">
            <v/>
          </cell>
        </row>
        <row r="15039">
          <cell r="AR15039" t="str">
            <v/>
          </cell>
        </row>
        <row r="15040">
          <cell r="AR15040" t="str">
            <v/>
          </cell>
        </row>
        <row r="15041">
          <cell r="AR15041" t="str">
            <v/>
          </cell>
        </row>
        <row r="15042">
          <cell r="AR15042" t="str">
            <v/>
          </cell>
        </row>
        <row r="15043">
          <cell r="AR15043" t="str">
            <v/>
          </cell>
        </row>
        <row r="15044">
          <cell r="AR15044" t="str">
            <v/>
          </cell>
        </row>
        <row r="15045">
          <cell r="AR15045" t="str">
            <v/>
          </cell>
        </row>
        <row r="15046">
          <cell r="AR15046" t="str">
            <v/>
          </cell>
        </row>
        <row r="15047">
          <cell r="AR15047" t="str">
            <v/>
          </cell>
        </row>
        <row r="15048">
          <cell r="AR15048" t="str">
            <v/>
          </cell>
        </row>
        <row r="15049">
          <cell r="AR15049" t="str">
            <v/>
          </cell>
        </row>
        <row r="15050">
          <cell r="AR15050" t="str">
            <v/>
          </cell>
        </row>
        <row r="15051">
          <cell r="AR15051" t="str">
            <v/>
          </cell>
        </row>
        <row r="15052">
          <cell r="AR15052" t="str">
            <v/>
          </cell>
        </row>
        <row r="15053">
          <cell r="AR15053" t="str">
            <v/>
          </cell>
        </row>
        <row r="15054">
          <cell r="AR15054" t="str">
            <v/>
          </cell>
        </row>
        <row r="15055">
          <cell r="AR15055" t="str">
            <v/>
          </cell>
        </row>
        <row r="15056">
          <cell r="AR15056" t="str">
            <v/>
          </cell>
        </row>
        <row r="15057">
          <cell r="AR15057" t="str">
            <v/>
          </cell>
        </row>
        <row r="15058">
          <cell r="AR15058" t="str">
            <v/>
          </cell>
        </row>
        <row r="15059">
          <cell r="AR15059" t="str">
            <v/>
          </cell>
        </row>
        <row r="15060">
          <cell r="AR15060" t="str">
            <v/>
          </cell>
        </row>
        <row r="15061">
          <cell r="AR15061" t="str">
            <v/>
          </cell>
        </row>
        <row r="15062">
          <cell r="AR15062" t="str">
            <v/>
          </cell>
        </row>
        <row r="15063">
          <cell r="AR15063" t="str">
            <v/>
          </cell>
        </row>
        <row r="15064">
          <cell r="AR15064" t="str">
            <v/>
          </cell>
        </row>
        <row r="15065">
          <cell r="AR15065" t="str">
            <v/>
          </cell>
        </row>
        <row r="15066">
          <cell r="AR15066" t="str">
            <v/>
          </cell>
        </row>
        <row r="15067">
          <cell r="AR15067" t="str">
            <v/>
          </cell>
        </row>
        <row r="15068">
          <cell r="AR15068" t="str">
            <v/>
          </cell>
        </row>
        <row r="15069">
          <cell r="AR15069" t="str">
            <v/>
          </cell>
        </row>
        <row r="15070">
          <cell r="AR15070" t="str">
            <v/>
          </cell>
        </row>
        <row r="15071">
          <cell r="AR15071" t="str">
            <v/>
          </cell>
        </row>
        <row r="15072">
          <cell r="AR15072" t="str">
            <v/>
          </cell>
        </row>
        <row r="15073">
          <cell r="AR15073" t="str">
            <v/>
          </cell>
        </row>
        <row r="15074">
          <cell r="AR15074" t="str">
            <v/>
          </cell>
        </row>
        <row r="15075">
          <cell r="AR15075" t="str">
            <v/>
          </cell>
        </row>
        <row r="15076">
          <cell r="AR15076" t="str">
            <v/>
          </cell>
        </row>
        <row r="15077">
          <cell r="AR15077" t="str">
            <v/>
          </cell>
        </row>
        <row r="15078">
          <cell r="AR15078" t="str">
            <v/>
          </cell>
        </row>
        <row r="15079">
          <cell r="AR15079" t="str">
            <v/>
          </cell>
        </row>
        <row r="15080">
          <cell r="AR15080" t="str">
            <v/>
          </cell>
        </row>
        <row r="15081">
          <cell r="AR15081" t="str">
            <v/>
          </cell>
        </row>
        <row r="15082">
          <cell r="AR15082" t="str">
            <v/>
          </cell>
        </row>
        <row r="15083">
          <cell r="AR15083" t="str">
            <v/>
          </cell>
        </row>
        <row r="15084">
          <cell r="AR15084" t="str">
            <v/>
          </cell>
        </row>
        <row r="15085">
          <cell r="AR15085" t="str">
            <v/>
          </cell>
        </row>
        <row r="15086">
          <cell r="AR15086" t="str">
            <v/>
          </cell>
        </row>
        <row r="15087">
          <cell r="AR15087" t="str">
            <v/>
          </cell>
        </row>
        <row r="15088">
          <cell r="AR15088" t="str">
            <v/>
          </cell>
        </row>
        <row r="15089">
          <cell r="AR15089" t="str">
            <v/>
          </cell>
        </row>
        <row r="15090">
          <cell r="AR15090" t="str">
            <v/>
          </cell>
        </row>
        <row r="15091">
          <cell r="AR15091" t="str">
            <v/>
          </cell>
        </row>
        <row r="15092">
          <cell r="AR15092" t="str">
            <v/>
          </cell>
        </row>
        <row r="15093">
          <cell r="AR15093" t="str">
            <v/>
          </cell>
        </row>
        <row r="15094">
          <cell r="AR15094" t="str">
            <v/>
          </cell>
        </row>
        <row r="15095">
          <cell r="AR15095" t="str">
            <v/>
          </cell>
        </row>
        <row r="15096">
          <cell r="AR15096" t="str">
            <v/>
          </cell>
        </row>
        <row r="15097">
          <cell r="AR15097" t="str">
            <v/>
          </cell>
        </row>
        <row r="15098">
          <cell r="AR15098" t="str">
            <v/>
          </cell>
        </row>
        <row r="15099">
          <cell r="AR15099" t="str">
            <v/>
          </cell>
        </row>
        <row r="15100">
          <cell r="AR15100" t="str">
            <v/>
          </cell>
        </row>
        <row r="15101">
          <cell r="AR15101" t="str">
            <v/>
          </cell>
        </row>
        <row r="15102">
          <cell r="AR15102" t="str">
            <v/>
          </cell>
        </row>
        <row r="15103">
          <cell r="AR15103" t="str">
            <v/>
          </cell>
        </row>
        <row r="15104">
          <cell r="AR15104" t="str">
            <v/>
          </cell>
        </row>
        <row r="15105">
          <cell r="AR15105" t="str">
            <v/>
          </cell>
        </row>
        <row r="15106">
          <cell r="AR15106" t="str">
            <v/>
          </cell>
        </row>
        <row r="15107">
          <cell r="AR15107" t="str">
            <v/>
          </cell>
        </row>
        <row r="15108">
          <cell r="AR15108" t="str">
            <v/>
          </cell>
        </row>
        <row r="15109">
          <cell r="AR15109" t="str">
            <v/>
          </cell>
        </row>
        <row r="15110">
          <cell r="AR15110" t="str">
            <v/>
          </cell>
        </row>
        <row r="15111">
          <cell r="AR15111" t="str">
            <v/>
          </cell>
        </row>
        <row r="15112">
          <cell r="AR15112" t="str">
            <v/>
          </cell>
        </row>
        <row r="15113">
          <cell r="AR15113" t="str">
            <v/>
          </cell>
        </row>
        <row r="15114">
          <cell r="AR15114" t="str">
            <v/>
          </cell>
        </row>
        <row r="15115">
          <cell r="AR15115" t="str">
            <v/>
          </cell>
        </row>
        <row r="15116">
          <cell r="AR15116" t="str">
            <v/>
          </cell>
        </row>
        <row r="15117">
          <cell r="AR15117" t="str">
            <v/>
          </cell>
        </row>
        <row r="15118">
          <cell r="AR15118" t="str">
            <v/>
          </cell>
        </row>
        <row r="15119">
          <cell r="AR15119" t="str">
            <v/>
          </cell>
        </row>
        <row r="15120">
          <cell r="AR15120" t="str">
            <v/>
          </cell>
        </row>
        <row r="15121">
          <cell r="AR15121" t="str">
            <v/>
          </cell>
        </row>
        <row r="15122">
          <cell r="AR15122" t="str">
            <v/>
          </cell>
        </row>
        <row r="15123">
          <cell r="AR15123" t="str">
            <v/>
          </cell>
        </row>
        <row r="15124">
          <cell r="AR15124" t="str">
            <v/>
          </cell>
        </row>
        <row r="15125">
          <cell r="AR15125" t="str">
            <v/>
          </cell>
        </row>
        <row r="15126">
          <cell r="AR15126" t="str">
            <v/>
          </cell>
        </row>
        <row r="15127">
          <cell r="AR15127" t="str">
            <v/>
          </cell>
        </row>
        <row r="15128">
          <cell r="AR15128" t="str">
            <v/>
          </cell>
        </row>
        <row r="15129">
          <cell r="AR15129" t="str">
            <v/>
          </cell>
        </row>
        <row r="15130">
          <cell r="AR15130" t="str">
            <v/>
          </cell>
        </row>
        <row r="15131">
          <cell r="AR15131" t="str">
            <v/>
          </cell>
        </row>
        <row r="15132">
          <cell r="AR15132" t="str">
            <v/>
          </cell>
        </row>
        <row r="15133">
          <cell r="AR15133" t="str">
            <v/>
          </cell>
        </row>
        <row r="15134">
          <cell r="AR15134" t="str">
            <v/>
          </cell>
        </row>
        <row r="15135">
          <cell r="AR15135" t="str">
            <v/>
          </cell>
        </row>
        <row r="15136">
          <cell r="AR15136" t="str">
            <v/>
          </cell>
        </row>
        <row r="15137">
          <cell r="AR15137" t="str">
            <v/>
          </cell>
        </row>
        <row r="15138">
          <cell r="AR15138" t="str">
            <v/>
          </cell>
        </row>
        <row r="15139">
          <cell r="AR15139" t="str">
            <v/>
          </cell>
        </row>
        <row r="15140">
          <cell r="AR15140" t="str">
            <v/>
          </cell>
        </row>
        <row r="15141">
          <cell r="AR15141" t="str">
            <v/>
          </cell>
        </row>
        <row r="15142">
          <cell r="AR15142" t="str">
            <v/>
          </cell>
        </row>
        <row r="15143">
          <cell r="AR15143" t="str">
            <v/>
          </cell>
        </row>
        <row r="15144">
          <cell r="AR15144" t="str">
            <v/>
          </cell>
        </row>
        <row r="15145">
          <cell r="AR15145" t="str">
            <v/>
          </cell>
        </row>
        <row r="15146">
          <cell r="AR15146" t="str">
            <v/>
          </cell>
        </row>
        <row r="15147">
          <cell r="AR15147" t="str">
            <v/>
          </cell>
        </row>
        <row r="15148">
          <cell r="AR15148" t="str">
            <v/>
          </cell>
        </row>
        <row r="15149">
          <cell r="AR15149" t="str">
            <v/>
          </cell>
        </row>
        <row r="15150">
          <cell r="AR15150" t="str">
            <v/>
          </cell>
        </row>
        <row r="15151">
          <cell r="AR15151" t="str">
            <v/>
          </cell>
        </row>
        <row r="15152">
          <cell r="AR15152" t="str">
            <v/>
          </cell>
        </row>
        <row r="15153">
          <cell r="AR15153" t="str">
            <v/>
          </cell>
        </row>
        <row r="15154">
          <cell r="AR15154" t="str">
            <v/>
          </cell>
        </row>
        <row r="15155">
          <cell r="AR15155" t="str">
            <v/>
          </cell>
        </row>
        <row r="15156">
          <cell r="AR15156" t="str">
            <v/>
          </cell>
        </row>
        <row r="15157">
          <cell r="AR15157" t="str">
            <v/>
          </cell>
        </row>
        <row r="15158">
          <cell r="AR15158" t="str">
            <v/>
          </cell>
        </row>
        <row r="15159">
          <cell r="AR15159" t="str">
            <v/>
          </cell>
        </row>
        <row r="15160">
          <cell r="AR15160" t="str">
            <v/>
          </cell>
        </row>
        <row r="15161">
          <cell r="AR15161" t="str">
            <v/>
          </cell>
        </row>
        <row r="15162">
          <cell r="AR15162" t="str">
            <v/>
          </cell>
        </row>
        <row r="15163">
          <cell r="AR15163" t="str">
            <v/>
          </cell>
        </row>
        <row r="15164">
          <cell r="AR15164" t="str">
            <v/>
          </cell>
        </row>
        <row r="15165">
          <cell r="AR15165" t="str">
            <v/>
          </cell>
        </row>
        <row r="15166">
          <cell r="AR15166" t="str">
            <v/>
          </cell>
        </row>
        <row r="15167">
          <cell r="AR15167" t="str">
            <v/>
          </cell>
        </row>
        <row r="15168">
          <cell r="AR15168" t="str">
            <v/>
          </cell>
        </row>
        <row r="15169">
          <cell r="AR15169" t="str">
            <v/>
          </cell>
        </row>
        <row r="15170">
          <cell r="AR15170" t="str">
            <v/>
          </cell>
        </row>
        <row r="15171">
          <cell r="AR15171" t="str">
            <v/>
          </cell>
        </row>
        <row r="15172">
          <cell r="AR15172" t="str">
            <v/>
          </cell>
        </row>
        <row r="15173">
          <cell r="AR15173" t="str">
            <v/>
          </cell>
        </row>
        <row r="15174">
          <cell r="AR15174" t="str">
            <v/>
          </cell>
        </row>
        <row r="15175">
          <cell r="AR15175" t="str">
            <v/>
          </cell>
        </row>
        <row r="15176">
          <cell r="AR15176" t="str">
            <v/>
          </cell>
        </row>
        <row r="15177">
          <cell r="AR15177" t="str">
            <v/>
          </cell>
        </row>
        <row r="15178">
          <cell r="AR15178" t="str">
            <v/>
          </cell>
        </row>
        <row r="15179">
          <cell r="AR15179" t="str">
            <v/>
          </cell>
        </row>
        <row r="15180">
          <cell r="AR15180" t="str">
            <v/>
          </cell>
        </row>
        <row r="15181">
          <cell r="AR15181" t="str">
            <v/>
          </cell>
        </row>
        <row r="15182">
          <cell r="AR15182" t="str">
            <v/>
          </cell>
        </row>
        <row r="15183">
          <cell r="AR15183" t="str">
            <v/>
          </cell>
        </row>
        <row r="15184">
          <cell r="AR15184" t="str">
            <v/>
          </cell>
        </row>
        <row r="15185">
          <cell r="AR15185" t="str">
            <v/>
          </cell>
        </row>
        <row r="15186">
          <cell r="AR15186" t="str">
            <v/>
          </cell>
        </row>
        <row r="15187">
          <cell r="AR15187" t="str">
            <v/>
          </cell>
        </row>
        <row r="15188">
          <cell r="AR15188" t="str">
            <v/>
          </cell>
        </row>
        <row r="15189">
          <cell r="AR15189" t="str">
            <v/>
          </cell>
        </row>
        <row r="15190">
          <cell r="AR15190" t="str">
            <v/>
          </cell>
        </row>
        <row r="15191">
          <cell r="AR15191" t="str">
            <v/>
          </cell>
        </row>
        <row r="15192">
          <cell r="AR15192" t="str">
            <v/>
          </cell>
        </row>
        <row r="15193">
          <cell r="AR15193" t="str">
            <v/>
          </cell>
        </row>
        <row r="15194">
          <cell r="AR15194" t="str">
            <v/>
          </cell>
        </row>
        <row r="15195">
          <cell r="AR15195" t="str">
            <v/>
          </cell>
        </row>
        <row r="15196">
          <cell r="AR15196" t="str">
            <v/>
          </cell>
        </row>
        <row r="15197">
          <cell r="AR15197" t="str">
            <v/>
          </cell>
        </row>
        <row r="15198">
          <cell r="AR15198" t="str">
            <v/>
          </cell>
        </row>
        <row r="15199">
          <cell r="AR15199" t="str">
            <v/>
          </cell>
        </row>
        <row r="15200">
          <cell r="AR15200" t="str">
            <v/>
          </cell>
        </row>
        <row r="15201">
          <cell r="AR15201" t="str">
            <v/>
          </cell>
        </row>
        <row r="15202">
          <cell r="AR15202" t="str">
            <v/>
          </cell>
        </row>
        <row r="15203">
          <cell r="AR15203" t="str">
            <v/>
          </cell>
        </row>
        <row r="15204">
          <cell r="AR15204" t="str">
            <v/>
          </cell>
        </row>
        <row r="15205">
          <cell r="AR15205" t="str">
            <v/>
          </cell>
        </row>
        <row r="15206">
          <cell r="AR15206" t="str">
            <v/>
          </cell>
        </row>
        <row r="15207">
          <cell r="AR15207" t="str">
            <v/>
          </cell>
        </row>
        <row r="15208">
          <cell r="AR15208" t="str">
            <v/>
          </cell>
        </row>
        <row r="15209">
          <cell r="AR15209" t="str">
            <v/>
          </cell>
        </row>
        <row r="15210">
          <cell r="AR15210" t="str">
            <v/>
          </cell>
        </row>
        <row r="15211">
          <cell r="AR15211" t="str">
            <v/>
          </cell>
        </row>
        <row r="15212">
          <cell r="AR15212" t="str">
            <v/>
          </cell>
        </row>
        <row r="15213">
          <cell r="AR15213" t="str">
            <v/>
          </cell>
        </row>
        <row r="15214">
          <cell r="AR15214" t="str">
            <v/>
          </cell>
        </row>
        <row r="15215">
          <cell r="AR15215" t="str">
            <v/>
          </cell>
        </row>
        <row r="15216">
          <cell r="AR15216" t="str">
            <v/>
          </cell>
        </row>
        <row r="15217">
          <cell r="AR15217" t="str">
            <v/>
          </cell>
        </row>
        <row r="15218">
          <cell r="AR15218" t="str">
            <v/>
          </cell>
        </row>
        <row r="15219">
          <cell r="AR15219" t="str">
            <v/>
          </cell>
        </row>
        <row r="15220">
          <cell r="AR15220" t="str">
            <v/>
          </cell>
        </row>
        <row r="15221">
          <cell r="AR15221" t="str">
            <v/>
          </cell>
        </row>
        <row r="15222">
          <cell r="AR15222" t="str">
            <v/>
          </cell>
        </row>
        <row r="15223">
          <cell r="AR15223" t="str">
            <v/>
          </cell>
        </row>
        <row r="15224">
          <cell r="AR15224" t="str">
            <v/>
          </cell>
        </row>
        <row r="15225">
          <cell r="AR15225" t="str">
            <v/>
          </cell>
        </row>
        <row r="15226">
          <cell r="AR15226" t="str">
            <v/>
          </cell>
        </row>
        <row r="15227">
          <cell r="AR15227" t="str">
            <v/>
          </cell>
        </row>
        <row r="15228">
          <cell r="AR15228" t="str">
            <v/>
          </cell>
        </row>
        <row r="15229">
          <cell r="AR15229" t="str">
            <v/>
          </cell>
        </row>
        <row r="15230">
          <cell r="AR15230" t="str">
            <v/>
          </cell>
        </row>
        <row r="15231">
          <cell r="AR15231" t="str">
            <v/>
          </cell>
        </row>
        <row r="15232">
          <cell r="AR15232" t="str">
            <v/>
          </cell>
        </row>
        <row r="15233">
          <cell r="AR15233" t="str">
            <v/>
          </cell>
        </row>
        <row r="15234">
          <cell r="AR15234" t="str">
            <v/>
          </cell>
        </row>
        <row r="15235">
          <cell r="AR15235" t="str">
            <v/>
          </cell>
        </row>
        <row r="15236">
          <cell r="AR15236" t="str">
            <v/>
          </cell>
        </row>
        <row r="15237">
          <cell r="AR15237" t="str">
            <v/>
          </cell>
        </row>
        <row r="15238">
          <cell r="AR15238" t="str">
            <v/>
          </cell>
        </row>
        <row r="15239">
          <cell r="AR15239" t="str">
            <v/>
          </cell>
        </row>
        <row r="15240">
          <cell r="AR15240" t="str">
            <v/>
          </cell>
        </row>
        <row r="15241">
          <cell r="AR15241" t="str">
            <v/>
          </cell>
        </row>
        <row r="15242">
          <cell r="AR15242" t="str">
            <v/>
          </cell>
        </row>
        <row r="15243">
          <cell r="AR15243" t="str">
            <v/>
          </cell>
        </row>
        <row r="15244">
          <cell r="AR15244" t="str">
            <v/>
          </cell>
        </row>
        <row r="15245">
          <cell r="AR15245" t="str">
            <v/>
          </cell>
        </row>
        <row r="15246">
          <cell r="AR15246" t="str">
            <v/>
          </cell>
        </row>
        <row r="15247">
          <cell r="AR15247" t="str">
            <v/>
          </cell>
        </row>
        <row r="15248">
          <cell r="AR15248" t="str">
            <v/>
          </cell>
        </row>
        <row r="15249">
          <cell r="AR15249" t="str">
            <v/>
          </cell>
        </row>
        <row r="15250">
          <cell r="AR15250" t="str">
            <v/>
          </cell>
        </row>
        <row r="15251">
          <cell r="AR15251" t="str">
            <v/>
          </cell>
        </row>
        <row r="15252">
          <cell r="AR15252" t="str">
            <v/>
          </cell>
        </row>
        <row r="15253">
          <cell r="AR15253" t="str">
            <v/>
          </cell>
        </row>
        <row r="15254">
          <cell r="AR15254" t="str">
            <v/>
          </cell>
        </row>
        <row r="15255">
          <cell r="AR15255" t="str">
            <v/>
          </cell>
        </row>
        <row r="15256">
          <cell r="AR15256" t="str">
            <v/>
          </cell>
        </row>
        <row r="15257">
          <cell r="AR15257" t="str">
            <v/>
          </cell>
        </row>
        <row r="15258">
          <cell r="AR15258" t="str">
            <v/>
          </cell>
        </row>
        <row r="15259">
          <cell r="AR15259" t="str">
            <v/>
          </cell>
        </row>
        <row r="15260">
          <cell r="AR15260" t="str">
            <v/>
          </cell>
        </row>
        <row r="15261">
          <cell r="AR15261" t="str">
            <v/>
          </cell>
        </row>
        <row r="15262">
          <cell r="AR15262" t="str">
            <v/>
          </cell>
        </row>
        <row r="15263">
          <cell r="AR15263" t="str">
            <v/>
          </cell>
        </row>
        <row r="15264">
          <cell r="AR15264" t="str">
            <v/>
          </cell>
        </row>
        <row r="15265">
          <cell r="AR15265" t="str">
            <v/>
          </cell>
        </row>
        <row r="15266">
          <cell r="AR15266" t="str">
            <v/>
          </cell>
        </row>
        <row r="15267">
          <cell r="AR15267" t="str">
            <v/>
          </cell>
        </row>
        <row r="15268">
          <cell r="AR15268" t="str">
            <v/>
          </cell>
        </row>
        <row r="15269">
          <cell r="AR15269" t="str">
            <v/>
          </cell>
        </row>
        <row r="15270">
          <cell r="AR15270" t="str">
            <v/>
          </cell>
        </row>
        <row r="15271">
          <cell r="AR15271" t="str">
            <v/>
          </cell>
        </row>
        <row r="15272">
          <cell r="AR15272" t="str">
            <v/>
          </cell>
        </row>
        <row r="15273">
          <cell r="AR15273" t="str">
            <v/>
          </cell>
        </row>
        <row r="15274">
          <cell r="AR15274" t="str">
            <v/>
          </cell>
        </row>
        <row r="15275">
          <cell r="AR15275" t="str">
            <v/>
          </cell>
        </row>
        <row r="15276">
          <cell r="AR15276" t="str">
            <v/>
          </cell>
        </row>
        <row r="15277">
          <cell r="AR15277" t="str">
            <v/>
          </cell>
        </row>
        <row r="15278">
          <cell r="AR15278" t="str">
            <v/>
          </cell>
        </row>
        <row r="15279">
          <cell r="AR15279" t="str">
            <v/>
          </cell>
        </row>
        <row r="15280">
          <cell r="AR15280" t="str">
            <v/>
          </cell>
        </row>
        <row r="15281">
          <cell r="AR15281" t="str">
            <v/>
          </cell>
        </row>
        <row r="15282">
          <cell r="AR15282" t="str">
            <v/>
          </cell>
        </row>
        <row r="15283">
          <cell r="AR15283" t="str">
            <v/>
          </cell>
        </row>
        <row r="15284">
          <cell r="AR15284" t="str">
            <v/>
          </cell>
        </row>
        <row r="15285">
          <cell r="AR15285" t="str">
            <v/>
          </cell>
        </row>
        <row r="15286">
          <cell r="AR15286" t="str">
            <v/>
          </cell>
        </row>
        <row r="15287">
          <cell r="AR15287" t="str">
            <v/>
          </cell>
        </row>
        <row r="15288">
          <cell r="AR15288" t="str">
            <v/>
          </cell>
        </row>
        <row r="15289">
          <cell r="AR15289" t="str">
            <v/>
          </cell>
        </row>
        <row r="15290">
          <cell r="AR15290" t="str">
            <v/>
          </cell>
        </row>
        <row r="15291">
          <cell r="AR15291" t="str">
            <v/>
          </cell>
        </row>
        <row r="15292">
          <cell r="AR15292" t="str">
            <v/>
          </cell>
        </row>
        <row r="15293">
          <cell r="AR15293" t="str">
            <v/>
          </cell>
        </row>
        <row r="15294">
          <cell r="AR15294" t="str">
            <v/>
          </cell>
        </row>
        <row r="15295">
          <cell r="AR15295" t="str">
            <v/>
          </cell>
        </row>
        <row r="15296">
          <cell r="AR15296" t="str">
            <v/>
          </cell>
        </row>
        <row r="15297">
          <cell r="AR15297" t="str">
            <v/>
          </cell>
        </row>
        <row r="15298">
          <cell r="AR15298" t="str">
            <v/>
          </cell>
        </row>
        <row r="15299">
          <cell r="AR15299" t="str">
            <v/>
          </cell>
        </row>
        <row r="15300">
          <cell r="AR15300" t="str">
            <v/>
          </cell>
        </row>
        <row r="15301">
          <cell r="AR15301" t="str">
            <v/>
          </cell>
        </row>
        <row r="15302">
          <cell r="AR15302" t="str">
            <v/>
          </cell>
        </row>
        <row r="15303">
          <cell r="AR15303" t="str">
            <v/>
          </cell>
        </row>
        <row r="15304">
          <cell r="AR15304" t="str">
            <v/>
          </cell>
        </row>
        <row r="15305">
          <cell r="AR15305" t="str">
            <v/>
          </cell>
        </row>
        <row r="15306">
          <cell r="AR15306" t="str">
            <v/>
          </cell>
        </row>
        <row r="15307">
          <cell r="AR15307" t="str">
            <v/>
          </cell>
        </row>
        <row r="15308">
          <cell r="AR15308" t="str">
            <v/>
          </cell>
        </row>
        <row r="15309">
          <cell r="AR15309" t="str">
            <v/>
          </cell>
        </row>
        <row r="15310">
          <cell r="AR15310" t="str">
            <v/>
          </cell>
        </row>
        <row r="15311">
          <cell r="AR15311" t="str">
            <v/>
          </cell>
        </row>
        <row r="15312">
          <cell r="AR15312" t="str">
            <v/>
          </cell>
        </row>
        <row r="15313">
          <cell r="AR15313" t="str">
            <v/>
          </cell>
        </row>
        <row r="15314">
          <cell r="AR15314" t="str">
            <v/>
          </cell>
        </row>
        <row r="15315">
          <cell r="AR15315" t="str">
            <v/>
          </cell>
        </row>
        <row r="15316">
          <cell r="AR15316" t="str">
            <v/>
          </cell>
        </row>
        <row r="15317">
          <cell r="AR15317" t="str">
            <v/>
          </cell>
        </row>
        <row r="15318">
          <cell r="AR15318" t="str">
            <v/>
          </cell>
        </row>
        <row r="15319">
          <cell r="AR15319" t="str">
            <v/>
          </cell>
        </row>
        <row r="15320">
          <cell r="AR15320" t="str">
            <v/>
          </cell>
        </row>
        <row r="15321">
          <cell r="AR15321" t="str">
            <v/>
          </cell>
        </row>
        <row r="15322">
          <cell r="AR15322" t="str">
            <v/>
          </cell>
        </row>
        <row r="15323">
          <cell r="AR15323" t="str">
            <v/>
          </cell>
        </row>
        <row r="15324">
          <cell r="AR15324" t="str">
            <v/>
          </cell>
        </row>
        <row r="15325">
          <cell r="AR15325" t="str">
            <v/>
          </cell>
        </row>
        <row r="15326">
          <cell r="AR15326" t="str">
            <v/>
          </cell>
        </row>
        <row r="15327">
          <cell r="AR15327" t="str">
            <v/>
          </cell>
        </row>
        <row r="15328">
          <cell r="AR15328" t="str">
            <v/>
          </cell>
        </row>
        <row r="15329">
          <cell r="AR15329" t="str">
            <v/>
          </cell>
        </row>
        <row r="15330">
          <cell r="AR15330" t="str">
            <v/>
          </cell>
        </row>
        <row r="15331">
          <cell r="AR15331" t="str">
            <v/>
          </cell>
        </row>
        <row r="15332">
          <cell r="AR15332" t="str">
            <v/>
          </cell>
        </row>
        <row r="15333">
          <cell r="AR15333" t="str">
            <v/>
          </cell>
        </row>
        <row r="15334">
          <cell r="AR15334" t="str">
            <v/>
          </cell>
        </row>
        <row r="15335">
          <cell r="AR15335" t="str">
            <v/>
          </cell>
        </row>
        <row r="15336">
          <cell r="AR15336" t="str">
            <v/>
          </cell>
        </row>
        <row r="15337">
          <cell r="AR15337" t="str">
            <v/>
          </cell>
        </row>
        <row r="15338">
          <cell r="AR15338" t="str">
            <v/>
          </cell>
        </row>
        <row r="15339">
          <cell r="AR15339" t="str">
            <v/>
          </cell>
        </row>
        <row r="15340">
          <cell r="AR15340" t="str">
            <v/>
          </cell>
        </row>
        <row r="15341">
          <cell r="AR15341" t="str">
            <v/>
          </cell>
        </row>
        <row r="15342">
          <cell r="AR15342" t="str">
            <v/>
          </cell>
        </row>
        <row r="15343">
          <cell r="AR15343" t="str">
            <v/>
          </cell>
        </row>
        <row r="15344">
          <cell r="AR15344" t="str">
            <v/>
          </cell>
        </row>
        <row r="15345">
          <cell r="AR15345" t="str">
            <v/>
          </cell>
        </row>
        <row r="15346">
          <cell r="AR15346" t="str">
            <v/>
          </cell>
        </row>
        <row r="15347">
          <cell r="AR15347" t="str">
            <v/>
          </cell>
        </row>
        <row r="15348">
          <cell r="AR15348" t="str">
            <v/>
          </cell>
        </row>
        <row r="15349">
          <cell r="AR15349" t="str">
            <v/>
          </cell>
        </row>
        <row r="15350">
          <cell r="AR15350" t="str">
            <v/>
          </cell>
        </row>
        <row r="15351">
          <cell r="AR15351" t="str">
            <v/>
          </cell>
        </row>
        <row r="15352">
          <cell r="AR15352" t="str">
            <v/>
          </cell>
        </row>
        <row r="15353">
          <cell r="AR15353" t="str">
            <v/>
          </cell>
        </row>
        <row r="15354">
          <cell r="AR15354" t="str">
            <v/>
          </cell>
        </row>
        <row r="15355">
          <cell r="AR15355" t="str">
            <v/>
          </cell>
        </row>
        <row r="15356">
          <cell r="AR15356" t="str">
            <v/>
          </cell>
        </row>
        <row r="15357">
          <cell r="AR15357" t="str">
            <v/>
          </cell>
        </row>
        <row r="15358">
          <cell r="AR15358" t="str">
            <v/>
          </cell>
        </row>
        <row r="15359">
          <cell r="AR15359" t="str">
            <v/>
          </cell>
        </row>
        <row r="15360">
          <cell r="AR15360" t="str">
            <v/>
          </cell>
        </row>
        <row r="15361">
          <cell r="AR15361" t="str">
            <v/>
          </cell>
        </row>
        <row r="15362">
          <cell r="AR15362" t="str">
            <v/>
          </cell>
        </row>
        <row r="15363">
          <cell r="AR15363" t="str">
            <v/>
          </cell>
        </row>
        <row r="15364">
          <cell r="AR15364" t="str">
            <v/>
          </cell>
        </row>
        <row r="15365">
          <cell r="AR15365" t="str">
            <v/>
          </cell>
        </row>
        <row r="15366">
          <cell r="AR15366" t="str">
            <v/>
          </cell>
        </row>
        <row r="15367">
          <cell r="AR15367" t="str">
            <v/>
          </cell>
        </row>
        <row r="15368">
          <cell r="AR15368" t="str">
            <v/>
          </cell>
        </row>
        <row r="15369">
          <cell r="AR15369" t="str">
            <v/>
          </cell>
        </row>
        <row r="15370">
          <cell r="AR15370" t="str">
            <v/>
          </cell>
        </row>
        <row r="15371">
          <cell r="AR15371" t="str">
            <v/>
          </cell>
        </row>
        <row r="15372">
          <cell r="AR15372" t="str">
            <v/>
          </cell>
        </row>
        <row r="15373">
          <cell r="AR15373" t="str">
            <v/>
          </cell>
        </row>
        <row r="15374">
          <cell r="AR15374" t="str">
            <v/>
          </cell>
        </row>
        <row r="15375">
          <cell r="AR15375" t="str">
            <v/>
          </cell>
        </row>
        <row r="15376">
          <cell r="AR15376" t="str">
            <v/>
          </cell>
        </row>
        <row r="15377">
          <cell r="AR15377" t="str">
            <v/>
          </cell>
        </row>
        <row r="15378">
          <cell r="AR15378" t="str">
            <v/>
          </cell>
        </row>
        <row r="15379">
          <cell r="AR15379" t="str">
            <v/>
          </cell>
        </row>
        <row r="15380">
          <cell r="AR15380" t="str">
            <v/>
          </cell>
        </row>
        <row r="15381">
          <cell r="AR15381" t="str">
            <v/>
          </cell>
        </row>
        <row r="15382">
          <cell r="AR15382" t="str">
            <v/>
          </cell>
        </row>
        <row r="15383">
          <cell r="AR15383" t="str">
            <v/>
          </cell>
        </row>
        <row r="15384">
          <cell r="AR15384" t="str">
            <v/>
          </cell>
        </row>
        <row r="15385">
          <cell r="AR15385" t="str">
            <v/>
          </cell>
        </row>
        <row r="15386">
          <cell r="AR15386" t="str">
            <v/>
          </cell>
        </row>
        <row r="15387">
          <cell r="AR15387" t="str">
            <v/>
          </cell>
        </row>
        <row r="15388">
          <cell r="AR15388" t="str">
            <v/>
          </cell>
        </row>
        <row r="15389">
          <cell r="AR15389" t="str">
            <v/>
          </cell>
        </row>
        <row r="15390">
          <cell r="AR15390" t="str">
            <v/>
          </cell>
        </row>
        <row r="15391">
          <cell r="AR15391" t="str">
            <v/>
          </cell>
        </row>
        <row r="15392">
          <cell r="AR15392" t="str">
            <v/>
          </cell>
        </row>
        <row r="15393">
          <cell r="AR15393" t="str">
            <v/>
          </cell>
        </row>
        <row r="15394">
          <cell r="AR15394" t="str">
            <v/>
          </cell>
        </row>
        <row r="15395">
          <cell r="AR15395" t="str">
            <v/>
          </cell>
        </row>
        <row r="15396">
          <cell r="AR15396" t="str">
            <v/>
          </cell>
        </row>
        <row r="15397">
          <cell r="AR15397" t="str">
            <v/>
          </cell>
        </row>
        <row r="15398">
          <cell r="AR15398" t="str">
            <v/>
          </cell>
        </row>
        <row r="15399">
          <cell r="AR15399" t="str">
            <v/>
          </cell>
        </row>
        <row r="15400">
          <cell r="AR15400" t="str">
            <v/>
          </cell>
        </row>
        <row r="15401">
          <cell r="AR15401" t="str">
            <v/>
          </cell>
        </row>
        <row r="15402">
          <cell r="AR15402" t="str">
            <v/>
          </cell>
        </row>
        <row r="15403">
          <cell r="AR15403" t="str">
            <v/>
          </cell>
        </row>
        <row r="15404">
          <cell r="AR15404" t="str">
            <v/>
          </cell>
        </row>
        <row r="15405">
          <cell r="AR15405" t="str">
            <v/>
          </cell>
        </row>
        <row r="15406">
          <cell r="AR15406" t="str">
            <v/>
          </cell>
        </row>
        <row r="15407">
          <cell r="AR15407" t="str">
            <v/>
          </cell>
        </row>
        <row r="15408">
          <cell r="AR15408" t="str">
            <v/>
          </cell>
        </row>
        <row r="15409">
          <cell r="AR15409" t="str">
            <v/>
          </cell>
        </row>
        <row r="15410">
          <cell r="AR15410" t="str">
            <v/>
          </cell>
        </row>
        <row r="15411">
          <cell r="AR15411" t="str">
            <v/>
          </cell>
        </row>
        <row r="15412">
          <cell r="AR15412" t="str">
            <v/>
          </cell>
        </row>
        <row r="15413">
          <cell r="AR15413" t="str">
            <v/>
          </cell>
        </row>
        <row r="15414">
          <cell r="AR15414" t="str">
            <v/>
          </cell>
        </row>
        <row r="15415">
          <cell r="AR15415" t="str">
            <v/>
          </cell>
        </row>
        <row r="15416">
          <cell r="AR15416" t="str">
            <v/>
          </cell>
        </row>
        <row r="15417">
          <cell r="AR15417" t="str">
            <v/>
          </cell>
        </row>
        <row r="15418">
          <cell r="AR15418" t="str">
            <v/>
          </cell>
        </row>
        <row r="15419">
          <cell r="AR15419" t="str">
            <v/>
          </cell>
        </row>
        <row r="15420">
          <cell r="AR15420" t="str">
            <v/>
          </cell>
        </row>
        <row r="15421">
          <cell r="AR15421" t="str">
            <v/>
          </cell>
        </row>
        <row r="15422">
          <cell r="AR15422" t="str">
            <v/>
          </cell>
        </row>
        <row r="15423">
          <cell r="AR15423" t="str">
            <v/>
          </cell>
        </row>
        <row r="15424">
          <cell r="AR15424" t="str">
            <v/>
          </cell>
        </row>
        <row r="15425">
          <cell r="AR15425" t="str">
            <v/>
          </cell>
        </row>
        <row r="15426">
          <cell r="AR15426" t="str">
            <v/>
          </cell>
        </row>
        <row r="15427">
          <cell r="AR15427" t="str">
            <v/>
          </cell>
        </row>
        <row r="15428">
          <cell r="AR15428" t="str">
            <v/>
          </cell>
        </row>
        <row r="15429">
          <cell r="AR15429" t="str">
            <v/>
          </cell>
        </row>
        <row r="15430">
          <cell r="AR15430" t="str">
            <v/>
          </cell>
        </row>
        <row r="15431">
          <cell r="AR15431" t="str">
            <v/>
          </cell>
        </row>
        <row r="15432">
          <cell r="AR15432" t="str">
            <v/>
          </cell>
        </row>
        <row r="15433">
          <cell r="AR15433" t="str">
            <v/>
          </cell>
        </row>
        <row r="15434">
          <cell r="AR15434" t="str">
            <v/>
          </cell>
        </row>
        <row r="15435">
          <cell r="AR15435" t="str">
            <v/>
          </cell>
        </row>
        <row r="15436">
          <cell r="AR15436" t="str">
            <v/>
          </cell>
        </row>
        <row r="15437">
          <cell r="AR15437" t="str">
            <v/>
          </cell>
        </row>
        <row r="15438">
          <cell r="AR15438" t="str">
            <v/>
          </cell>
        </row>
        <row r="15439">
          <cell r="AR15439" t="str">
            <v/>
          </cell>
        </row>
        <row r="15440">
          <cell r="AR15440" t="str">
            <v/>
          </cell>
        </row>
        <row r="15441">
          <cell r="AR15441" t="str">
            <v/>
          </cell>
        </row>
        <row r="15442">
          <cell r="AR15442" t="str">
            <v/>
          </cell>
        </row>
        <row r="15443">
          <cell r="AR15443" t="str">
            <v/>
          </cell>
        </row>
        <row r="15444">
          <cell r="AR15444" t="str">
            <v/>
          </cell>
        </row>
        <row r="15445">
          <cell r="AR15445" t="str">
            <v/>
          </cell>
        </row>
        <row r="15446">
          <cell r="AR15446" t="str">
            <v/>
          </cell>
        </row>
        <row r="15447">
          <cell r="AR15447" t="str">
            <v/>
          </cell>
        </row>
        <row r="15448">
          <cell r="AR15448" t="str">
            <v/>
          </cell>
        </row>
        <row r="15449">
          <cell r="AR15449" t="str">
            <v/>
          </cell>
        </row>
        <row r="15450">
          <cell r="AR15450" t="str">
            <v/>
          </cell>
        </row>
        <row r="15451">
          <cell r="AR15451" t="str">
            <v/>
          </cell>
        </row>
        <row r="15452">
          <cell r="AR15452" t="str">
            <v/>
          </cell>
        </row>
        <row r="15453">
          <cell r="AR15453" t="str">
            <v/>
          </cell>
        </row>
        <row r="15454">
          <cell r="AR15454" t="str">
            <v/>
          </cell>
        </row>
        <row r="15455">
          <cell r="AR15455" t="str">
            <v/>
          </cell>
        </row>
        <row r="15456">
          <cell r="AR15456" t="str">
            <v/>
          </cell>
        </row>
        <row r="15457">
          <cell r="AR15457" t="str">
            <v/>
          </cell>
        </row>
        <row r="15458">
          <cell r="AR15458" t="str">
            <v/>
          </cell>
        </row>
        <row r="15459">
          <cell r="AR15459" t="str">
            <v/>
          </cell>
        </row>
        <row r="15460">
          <cell r="AR15460" t="str">
            <v/>
          </cell>
        </row>
        <row r="15461">
          <cell r="AR15461" t="str">
            <v/>
          </cell>
        </row>
        <row r="15462">
          <cell r="AR15462" t="str">
            <v/>
          </cell>
        </row>
        <row r="15463">
          <cell r="AR15463" t="str">
            <v/>
          </cell>
        </row>
        <row r="15464">
          <cell r="AR15464" t="str">
            <v/>
          </cell>
        </row>
        <row r="15465">
          <cell r="AR15465" t="str">
            <v/>
          </cell>
        </row>
        <row r="15466">
          <cell r="AR15466" t="str">
            <v/>
          </cell>
        </row>
        <row r="15467">
          <cell r="AR15467" t="str">
            <v/>
          </cell>
        </row>
        <row r="15468">
          <cell r="AR15468" t="str">
            <v/>
          </cell>
        </row>
        <row r="15469">
          <cell r="AR15469" t="str">
            <v/>
          </cell>
        </row>
        <row r="15470">
          <cell r="AR15470" t="str">
            <v/>
          </cell>
        </row>
        <row r="15471">
          <cell r="AR15471" t="str">
            <v/>
          </cell>
        </row>
        <row r="15472">
          <cell r="AR15472" t="str">
            <v/>
          </cell>
        </row>
        <row r="15473">
          <cell r="AR15473" t="str">
            <v/>
          </cell>
        </row>
        <row r="15474">
          <cell r="AR15474" t="str">
            <v/>
          </cell>
        </row>
        <row r="15475">
          <cell r="AR15475" t="str">
            <v/>
          </cell>
        </row>
        <row r="15476">
          <cell r="AR15476" t="str">
            <v/>
          </cell>
        </row>
        <row r="15477">
          <cell r="AR15477" t="str">
            <v/>
          </cell>
        </row>
        <row r="15478">
          <cell r="AR15478" t="str">
            <v/>
          </cell>
        </row>
        <row r="15479">
          <cell r="AR15479" t="str">
            <v/>
          </cell>
        </row>
        <row r="15480">
          <cell r="AR15480" t="str">
            <v/>
          </cell>
        </row>
        <row r="15481">
          <cell r="AR15481" t="str">
            <v/>
          </cell>
        </row>
        <row r="15482">
          <cell r="AR15482" t="str">
            <v/>
          </cell>
        </row>
        <row r="15483">
          <cell r="AR15483" t="str">
            <v/>
          </cell>
        </row>
        <row r="15484">
          <cell r="AR15484" t="str">
            <v/>
          </cell>
        </row>
        <row r="15485">
          <cell r="AR15485" t="str">
            <v/>
          </cell>
        </row>
        <row r="15486">
          <cell r="AR15486" t="str">
            <v/>
          </cell>
        </row>
        <row r="15487">
          <cell r="AR15487" t="str">
            <v/>
          </cell>
        </row>
        <row r="15488">
          <cell r="AR15488" t="str">
            <v/>
          </cell>
        </row>
        <row r="15489">
          <cell r="AR15489" t="str">
            <v/>
          </cell>
        </row>
        <row r="15490">
          <cell r="AR15490" t="str">
            <v/>
          </cell>
        </row>
        <row r="15491">
          <cell r="AR15491" t="str">
            <v/>
          </cell>
        </row>
        <row r="15492">
          <cell r="AR15492" t="str">
            <v/>
          </cell>
        </row>
        <row r="15493">
          <cell r="AR15493" t="str">
            <v/>
          </cell>
        </row>
        <row r="15494">
          <cell r="AR15494" t="str">
            <v/>
          </cell>
        </row>
        <row r="15495">
          <cell r="AR15495" t="str">
            <v/>
          </cell>
        </row>
        <row r="15496">
          <cell r="AR15496" t="str">
            <v/>
          </cell>
        </row>
        <row r="15497">
          <cell r="AR15497" t="str">
            <v/>
          </cell>
        </row>
        <row r="15498">
          <cell r="AR15498" t="str">
            <v/>
          </cell>
        </row>
        <row r="15499">
          <cell r="AR15499" t="str">
            <v/>
          </cell>
        </row>
        <row r="15500">
          <cell r="AR15500" t="str">
            <v/>
          </cell>
        </row>
        <row r="15501">
          <cell r="AR15501" t="str">
            <v/>
          </cell>
        </row>
        <row r="15502">
          <cell r="AR15502" t="str">
            <v/>
          </cell>
        </row>
        <row r="15503">
          <cell r="AR15503" t="str">
            <v/>
          </cell>
        </row>
        <row r="15504">
          <cell r="AR15504" t="str">
            <v/>
          </cell>
        </row>
        <row r="15505">
          <cell r="AR15505" t="str">
            <v/>
          </cell>
        </row>
        <row r="15506">
          <cell r="AR15506" t="str">
            <v/>
          </cell>
        </row>
        <row r="15507">
          <cell r="AR15507" t="str">
            <v/>
          </cell>
        </row>
        <row r="15508">
          <cell r="AR15508" t="str">
            <v/>
          </cell>
        </row>
        <row r="15509">
          <cell r="AR15509" t="str">
            <v/>
          </cell>
        </row>
        <row r="15510">
          <cell r="AR15510" t="str">
            <v/>
          </cell>
        </row>
        <row r="15511">
          <cell r="AR15511" t="str">
            <v/>
          </cell>
        </row>
        <row r="15512">
          <cell r="AR15512" t="str">
            <v/>
          </cell>
        </row>
        <row r="15513">
          <cell r="AR15513" t="str">
            <v/>
          </cell>
        </row>
        <row r="15514">
          <cell r="AR15514" t="str">
            <v/>
          </cell>
        </row>
        <row r="15515">
          <cell r="AR15515" t="str">
            <v/>
          </cell>
        </row>
        <row r="15516">
          <cell r="AR15516" t="str">
            <v/>
          </cell>
        </row>
        <row r="15517">
          <cell r="AR15517" t="str">
            <v/>
          </cell>
        </row>
        <row r="15518">
          <cell r="AR15518" t="str">
            <v/>
          </cell>
        </row>
        <row r="15519">
          <cell r="AR15519" t="str">
            <v/>
          </cell>
        </row>
        <row r="15520">
          <cell r="AR15520" t="str">
            <v/>
          </cell>
        </row>
        <row r="15521">
          <cell r="AR15521" t="str">
            <v/>
          </cell>
        </row>
        <row r="15522">
          <cell r="AR15522" t="str">
            <v/>
          </cell>
        </row>
        <row r="15523">
          <cell r="AR15523" t="str">
            <v/>
          </cell>
        </row>
        <row r="15524">
          <cell r="AR15524" t="str">
            <v/>
          </cell>
        </row>
        <row r="15525">
          <cell r="AR15525" t="str">
            <v/>
          </cell>
        </row>
        <row r="15526">
          <cell r="AR15526" t="str">
            <v/>
          </cell>
        </row>
        <row r="15527">
          <cell r="AR15527" t="str">
            <v/>
          </cell>
        </row>
        <row r="15528">
          <cell r="AR15528" t="str">
            <v/>
          </cell>
        </row>
        <row r="15529">
          <cell r="AR15529" t="str">
            <v/>
          </cell>
        </row>
        <row r="15530">
          <cell r="AR15530" t="str">
            <v/>
          </cell>
        </row>
        <row r="15531">
          <cell r="AR15531" t="str">
            <v/>
          </cell>
        </row>
        <row r="15532">
          <cell r="AR15532" t="str">
            <v/>
          </cell>
        </row>
        <row r="15533">
          <cell r="AR15533" t="str">
            <v/>
          </cell>
        </row>
        <row r="15534">
          <cell r="AR15534" t="str">
            <v/>
          </cell>
        </row>
        <row r="15535">
          <cell r="AR15535" t="str">
            <v/>
          </cell>
        </row>
        <row r="15536">
          <cell r="AR15536" t="str">
            <v/>
          </cell>
        </row>
        <row r="15537">
          <cell r="AR15537" t="str">
            <v/>
          </cell>
        </row>
        <row r="15538">
          <cell r="AR15538" t="str">
            <v/>
          </cell>
        </row>
        <row r="15539">
          <cell r="AR15539" t="str">
            <v/>
          </cell>
        </row>
        <row r="15540">
          <cell r="AR15540" t="str">
            <v/>
          </cell>
        </row>
        <row r="15541">
          <cell r="AR15541" t="str">
            <v/>
          </cell>
        </row>
        <row r="15542">
          <cell r="AR15542" t="str">
            <v/>
          </cell>
        </row>
        <row r="15543">
          <cell r="AR15543" t="str">
            <v/>
          </cell>
        </row>
        <row r="15544">
          <cell r="AR15544" t="str">
            <v/>
          </cell>
        </row>
        <row r="15545">
          <cell r="AR15545" t="str">
            <v/>
          </cell>
        </row>
        <row r="15546">
          <cell r="AR15546" t="str">
            <v/>
          </cell>
        </row>
        <row r="15547">
          <cell r="AR15547" t="str">
            <v/>
          </cell>
        </row>
        <row r="15548">
          <cell r="AR15548" t="str">
            <v/>
          </cell>
        </row>
        <row r="15549">
          <cell r="AR15549" t="str">
            <v/>
          </cell>
        </row>
        <row r="15550">
          <cell r="AR15550" t="str">
            <v/>
          </cell>
        </row>
        <row r="15551">
          <cell r="AR15551" t="str">
            <v/>
          </cell>
        </row>
        <row r="15552">
          <cell r="AR15552" t="str">
            <v/>
          </cell>
        </row>
        <row r="15553">
          <cell r="AR15553" t="str">
            <v/>
          </cell>
        </row>
        <row r="15554">
          <cell r="AR15554" t="str">
            <v/>
          </cell>
        </row>
        <row r="15555">
          <cell r="AR15555" t="str">
            <v/>
          </cell>
        </row>
        <row r="15556">
          <cell r="AR15556" t="str">
            <v/>
          </cell>
        </row>
        <row r="15557">
          <cell r="AR15557" t="str">
            <v/>
          </cell>
        </row>
        <row r="15558">
          <cell r="AR15558" t="str">
            <v/>
          </cell>
        </row>
        <row r="15559">
          <cell r="AR15559" t="str">
            <v/>
          </cell>
        </row>
        <row r="15560">
          <cell r="AR15560" t="str">
            <v/>
          </cell>
        </row>
        <row r="15561">
          <cell r="AR15561" t="str">
            <v/>
          </cell>
        </row>
        <row r="15562">
          <cell r="AR15562" t="str">
            <v/>
          </cell>
        </row>
        <row r="15563">
          <cell r="AR15563" t="str">
            <v/>
          </cell>
        </row>
        <row r="15564">
          <cell r="AR15564" t="str">
            <v/>
          </cell>
        </row>
        <row r="15565">
          <cell r="AR15565" t="str">
            <v/>
          </cell>
        </row>
        <row r="15566">
          <cell r="AR15566" t="str">
            <v/>
          </cell>
        </row>
        <row r="15567">
          <cell r="AR15567" t="str">
            <v/>
          </cell>
        </row>
        <row r="15568">
          <cell r="AR15568" t="str">
            <v/>
          </cell>
        </row>
        <row r="15569">
          <cell r="AR15569" t="str">
            <v/>
          </cell>
        </row>
        <row r="15570">
          <cell r="AR15570" t="str">
            <v/>
          </cell>
        </row>
        <row r="15571">
          <cell r="AR15571" t="str">
            <v/>
          </cell>
        </row>
        <row r="15572">
          <cell r="AR15572" t="str">
            <v/>
          </cell>
        </row>
        <row r="15573">
          <cell r="AR15573" t="str">
            <v/>
          </cell>
        </row>
        <row r="15574">
          <cell r="AR15574" t="str">
            <v/>
          </cell>
        </row>
        <row r="15575">
          <cell r="AR15575" t="str">
            <v/>
          </cell>
        </row>
        <row r="15576">
          <cell r="AR15576" t="str">
            <v/>
          </cell>
        </row>
        <row r="15577">
          <cell r="AR15577" t="str">
            <v/>
          </cell>
        </row>
        <row r="15578">
          <cell r="AR15578" t="str">
            <v/>
          </cell>
        </row>
        <row r="15579">
          <cell r="AR15579" t="str">
            <v/>
          </cell>
        </row>
        <row r="15580">
          <cell r="AR15580" t="str">
            <v/>
          </cell>
        </row>
        <row r="15581">
          <cell r="AR15581" t="str">
            <v/>
          </cell>
        </row>
        <row r="15582">
          <cell r="AR15582" t="str">
            <v/>
          </cell>
        </row>
        <row r="15583">
          <cell r="AR15583" t="str">
            <v/>
          </cell>
        </row>
        <row r="15584">
          <cell r="AR15584" t="str">
            <v/>
          </cell>
        </row>
        <row r="15585">
          <cell r="AR15585" t="str">
            <v/>
          </cell>
        </row>
        <row r="15586">
          <cell r="AR15586" t="str">
            <v/>
          </cell>
        </row>
        <row r="15587">
          <cell r="AR15587" t="str">
            <v/>
          </cell>
        </row>
        <row r="15588">
          <cell r="AR15588" t="str">
            <v/>
          </cell>
        </row>
        <row r="15589">
          <cell r="AR15589" t="str">
            <v/>
          </cell>
        </row>
        <row r="15590">
          <cell r="AR15590" t="str">
            <v/>
          </cell>
        </row>
        <row r="15591">
          <cell r="AR15591" t="str">
            <v/>
          </cell>
        </row>
        <row r="15592">
          <cell r="AR15592" t="str">
            <v/>
          </cell>
        </row>
        <row r="15593">
          <cell r="AR15593" t="str">
            <v/>
          </cell>
        </row>
        <row r="15594">
          <cell r="AR15594" t="str">
            <v/>
          </cell>
        </row>
        <row r="15595">
          <cell r="AR15595" t="str">
            <v/>
          </cell>
        </row>
        <row r="15596">
          <cell r="AR15596" t="str">
            <v/>
          </cell>
        </row>
        <row r="15597">
          <cell r="AR15597" t="str">
            <v/>
          </cell>
        </row>
        <row r="15598">
          <cell r="AR15598" t="str">
            <v/>
          </cell>
        </row>
        <row r="15599">
          <cell r="AR15599" t="str">
            <v/>
          </cell>
        </row>
        <row r="15600">
          <cell r="AR15600" t="str">
            <v/>
          </cell>
        </row>
        <row r="15601">
          <cell r="AR15601" t="str">
            <v/>
          </cell>
        </row>
        <row r="15602">
          <cell r="AR15602" t="str">
            <v/>
          </cell>
        </row>
        <row r="15603">
          <cell r="AR15603" t="str">
            <v/>
          </cell>
        </row>
        <row r="15604">
          <cell r="AR15604" t="str">
            <v/>
          </cell>
        </row>
        <row r="15605">
          <cell r="AR15605" t="str">
            <v/>
          </cell>
        </row>
        <row r="15606">
          <cell r="AR15606" t="str">
            <v/>
          </cell>
        </row>
        <row r="15607">
          <cell r="AR15607" t="str">
            <v/>
          </cell>
        </row>
        <row r="15608">
          <cell r="AR15608" t="str">
            <v/>
          </cell>
        </row>
        <row r="15609">
          <cell r="AR15609" t="str">
            <v/>
          </cell>
        </row>
        <row r="15610">
          <cell r="AR15610" t="str">
            <v/>
          </cell>
        </row>
        <row r="15611">
          <cell r="AR15611" t="str">
            <v/>
          </cell>
        </row>
        <row r="15612">
          <cell r="AR15612" t="str">
            <v/>
          </cell>
        </row>
        <row r="15613">
          <cell r="AR15613" t="str">
            <v/>
          </cell>
        </row>
        <row r="15614">
          <cell r="AR15614" t="str">
            <v/>
          </cell>
        </row>
        <row r="15615">
          <cell r="AR15615" t="str">
            <v/>
          </cell>
        </row>
        <row r="15616">
          <cell r="AR15616" t="str">
            <v/>
          </cell>
        </row>
        <row r="15617">
          <cell r="AR15617" t="str">
            <v/>
          </cell>
        </row>
        <row r="15618">
          <cell r="AR15618" t="str">
            <v/>
          </cell>
        </row>
        <row r="15619">
          <cell r="AR15619" t="str">
            <v/>
          </cell>
        </row>
        <row r="15620">
          <cell r="AR15620" t="str">
            <v/>
          </cell>
        </row>
        <row r="15621">
          <cell r="AR15621" t="str">
            <v/>
          </cell>
        </row>
        <row r="15622">
          <cell r="AR15622" t="str">
            <v/>
          </cell>
        </row>
        <row r="15623">
          <cell r="AR15623" t="str">
            <v/>
          </cell>
        </row>
        <row r="15624">
          <cell r="AR15624" t="str">
            <v/>
          </cell>
        </row>
        <row r="15625">
          <cell r="AR15625" t="str">
            <v/>
          </cell>
        </row>
        <row r="15626">
          <cell r="AR15626" t="str">
            <v/>
          </cell>
        </row>
        <row r="15627">
          <cell r="AR15627" t="str">
            <v/>
          </cell>
        </row>
        <row r="15628">
          <cell r="AR15628" t="str">
            <v/>
          </cell>
        </row>
        <row r="15629">
          <cell r="AR15629" t="str">
            <v/>
          </cell>
        </row>
        <row r="15630">
          <cell r="AR15630" t="str">
            <v/>
          </cell>
        </row>
        <row r="15631">
          <cell r="AR15631" t="str">
            <v/>
          </cell>
        </row>
        <row r="15632">
          <cell r="AR15632" t="str">
            <v/>
          </cell>
        </row>
        <row r="15633">
          <cell r="AR15633" t="str">
            <v/>
          </cell>
        </row>
        <row r="15634">
          <cell r="AR15634" t="str">
            <v/>
          </cell>
        </row>
        <row r="15635">
          <cell r="AR15635" t="str">
            <v/>
          </cell>
        </row>
        <row r="15636">
          <cell r="AR15636" t="str">
            <v/>
          </cell>
        </row>
        <row r="15637">
          <cell r="AR15637" t="str">
            <v/>
          </cell>
        </row>
        <row r="15638">
          <cell r="AR15638" t="str">
            <v/>
          </cell>
        </row>
        <row r="15639">
          <cell r="AR15639" t="str">
            <v/>
          </cell>
        </row>
        <row r="15640">
          <cell r="AR15640" t="str">
            <v/>
          </cell>
        </row>
        <row r="15641">
          <cell r="AR15641" t="str">
            <v/>
          </cell>
        </row>
        <row r="15642">
          <cell r="AR15642" t="str">
            <v/>
          </cell>
        </row>
        <row r="15643">
          <cell r="AR15643" t="str">
            <v/>
          </cell>
        </row>
        <row r="15644">
          <cell r="AR15644" t="str">
            <v/>
          </cell>
        </row>
        <row r="15645">
          <cell r="AR15645" t="str">
            <v/>
          </cell>
        </row>
        <row r="15646">
          <cell r="AR15646" t="str">
            <v/>
          </cell>
        </row>
        <row r="15647">
          <cell r="AR15647" t="str">
            <v/>
          </cell>
        </row>
        <row r="15648">
          <cell r="AR15648" t="str">
            <v/>
          </cell>
        </row>
        <row r="15649">
          <cell r="AR15649" t="str">
            <v/>
          </cell>
        </row>
        <row r="15650">
          <cell r="AR15650" t="str">
            <v/>
          </cell>
        </row>
        <row r="15651">
          <cell r="AR15651" t="str">
            <v/>
          </cell>
        </row>
        <row r="15652">
          <cell r="AR15652" t="str">
            <v/>
          </cell>
        </row>
        <row r="15653">
          <cell r="AR15653" t="str">
            <v/>
          </cell>
        </row>
        <row r="15654">
          <cell r="AR15654" t="str">
            <v/>
          </cell>
        </row>
        <row r="15655">
          <cell r="AR15655" t="str">
            <v/>
          </cell>
        </row>
        <row r="15656">
          <cell r="AR15656" t="str">
            <v/>
          </cell>
        </row>
        <row r="15657">
          <cell r="AR15657" t="str">
            <v/>
          </cell>
        </row>
        <row r="15658">
          <cell r="AR15658" t="str">
            <v/>
          </cell>
        </row>
        <row r="15659">
          <cell r="AR15659" t="str">
            <v/>
          </cell>
        </row>
        <row r="15660">
          <cell r="AR15660" t="str">
            <v/>
          </cell>
        </row>
        <row r="15661">
          <cell r="AR15661" t="str">
            <v/>
          </cell>
        </row>
        <row r="15662">
          <cell r="AR15662" t="str">
            <v/>
          </cell>
        </row>
        <row r="15663">
          <cell r="AR15663" t="str">
            <v/>
          </cell>
        </row>
        <row r="15664">
          <cell r="AR15664" t="str">
            <v/>
          </cell>
        </row>
        <row r="15665">
          <cell r="AR15665" t="str">
            <v/>
          </cell>
        </row>
        <row r="15666">
          <cell r="AR15666" t="str">
            <v/>
          </cell>
        </row>
        <row r="15667">
          <cell r="AR15667" t="str">
            <v/>
          </cell>
        </row>
        <row r="15668">
          <cell r="AR15668" t="str">
            <v/>
          </cell>
        </row>
        <row r="15669">
          <cell r="AR15669" t="str">
            <v/>
          </cell>
        </row>
        <row r="15670">
          <cell r="AR15670" t="str">
            <v/>
          </cell>
        </row>
        <row r="15671">
          <cell r="AR15671" t="str">
            <v/>
          </cell>
        </row>
        <row r="15672">
          <cell r="AR15672" t="str">
            <v/>
          </cell>
        </row>
        <row r="15673">
          <cell r="AR15673" t="str">
            <v/>
          </cell>
        </row>
        <row r="15674">
          <cell r="AR15674" t="str">
            <v/>
          </cell>
        </row>
        <row r="15675">
          <cell r="AR15675" t="str">
            <v/>
          </cell>
        </row>
        <row r="15676">
          <cell r="AR15676" t="str">
            <v/>
          </cell>
        </row>
        <row r="15677">
          <cell r="AR15677" t="str">
            <v/>
          </cell>
        </row>
        <row r="15678">
          <cell r="AR15678" t="str">
            <v/>
          </cell>
        </row>
        <row r="15679">
          <cell r="AR15679" t="str">
            <v/>
          </cell>
        </row>
        <row r="15680">
          <cell r="AR15680" t="str">
            <v/>
          </cell>
        </row>
        <row r="15681">
          <cell r="AR15681" t="str">
            <v/>
          </cell>
        </row>
        <row r="15682">
          <cell r="AR15682" t="str">
            <v/>
          </cell>
        </row>
        <row r="15683">
          <cell r="AR15683" t="str">
            <v/>
          </cell>
        </row>
        <row r="15684">
          <cell r="AR15684" t="str">
            <v/>
          </cell>
        </row>
        <row r="15685">
          <cell r="AR15685" t="str">
            <v/>
          </cell>
        </row>
        <row r="15686">
          <cell r="AR15686" t="str">
            <v/>
          </cell>
        </row>
        <row r="15687">
          <cell r="AR15687" t="str">
            <v/>
          </cell>
        </row>
        <row r="15688">
          <cell r="AR15688" t="str">
            <v/>
          </cell>
        </row>
        <row r="15689">
          <cell r="AR15689" t="str">
            <v/>
          </cell>
        </row>
        <row r="15690">
          <cell r="AR15690" t="str">
            <v/>
          </cell>
        </row>
        <row r="15691">
          <cell r="AR15691" t="str">
            <v/>
          </cell>
        </row>
        <row r="15692">
          <cell r="AR15692" t="str">
            <v/>
          </cell>
        </row>
        <row r="15693">
          <cell r="AR15693" t="str">
            <v/>
          </cell>
        </row>
        <row r="15694">
          <cell r="AR15694" t="str">
            <v/>
          </cell>
        </row>
        <row r="15695">
          <cell r="AR15695" t="str">
            <v/>
          </cell>
        </row>
        <row r="15696">
          <cell r="AR15696" t="str">
            <v/>
          </cell>
        </row>
        <row r="15697">
          <cell r="AR15697" t="str">
            <v/>
          </cell>
        </row>
        <row r="15698">
          <cell r="AR15698" t="str">
            <v/>
          </cell>
        </row>
        <row r="15699">
          <cell r="AR15699" t="str">
            <v/>
          </cell>
        </row>
        <row r="15700">
          <cell r="AR15700" t="str">
            <v/>
          </cell>
        </row>
        <row r="15701">
          <cell r="AR15701" t="str">
            <v/>
          </cell>
        </row>
        <row r="15702">
          <cell r="AR15702" t="str">
            <v/>
          </cell>
        </row>
        <row r="15703">
          <cell r="AR15703" t="str">
            <v/>
          </cell>
        </row>
        <row r="15704">
          <cell r="AR15704" t="str">
            <v/>
          </cell>
        </row>
        <row r="15705">
          <cell r="AR15705" t="str">
            <v/>
          </cell>
        </row>
        <row r="15706">
          <cell r="AR15706" t="str">
            <v/>
          </cell>
        </row>
        <row r="15707">
          <cell r="AR15707" t="str">
            <v/>
          </cell>
        </row>
        <row r="15708">
          <cell r="AR15708" t="str">
            <v/>
          </cell>
        </row>
        <row r="15709">
          <cell r="AR15709" t="str">
            <v/>
          </cell>
        </row>
        <row r="15710">
          <cell r="AR15710" t="str">
            <v/>
          </cell>
        </row>
        <row r="15711">
          <cell r="AR15711" t="str">
            <v/>
          </cell>
        </row>
        <row r="15712">
          <cell r="AR15712" t="str">
            <v/>
          </cell>
        </row>
        <row r="15713">
          <cell r="AR15713" t="str">
            <v/>
          </cell>
        </row>
        <row r="15714">
          <cell r="AR15714" t="str">
            <v/>
          </cell>
        </row>
        <row r="15715">
          <cell r="AR15715" t="str">
            <v/>
          </cell>
        </row>
        <row r="15716">
          <cell r="AR15716" t="str">
            <v/>
          </cell>
        </row>
        <row r="15717">
          <cell r="AR15717" t="str">
            <v/>
          </cell>
        </row>
        <row r="15718">
          <cell r="AR15718" t="str">
            <v/>
          </cell>
        </row>
        <row r="15719">
          <cell r="AR15719" t="str">
            <v/>
          </cell>
        </row>
        <row r="15720">
          <cell r="AR15720" t="str">
            <v/>
          </cell>
        </row>
        <row r="15721">
          <cell r="AR15721" t="str">
            <v/>
          </cell>
        </row>
        <row r="15722">
          <cell r="AR15722" t="str">
            <v/>
          </cell>
        </row>
        <row r="15723">
          <cell r="AR15723" t="str">
            <v/>
          </cell>
        </row>
        <row r="15724">
          <cell r="AR15724" t="str">
            <v/>
          </cell>
        </row>
        <row r="15725">
          <cell r="AR15725" t="str">
            <v/>
          </cell>
        </row>
        <row r="15726">
          <cell r="AR15726" t="str">
            <v/>
          </cell>
        </row>
        <row r="15727">
          <cell r="AR15727" t="str">
            <v/>
          </cell>
        </row>
        <row r="15728">
          <cell r="AR15728" t="str">
            <v/>
          </cell>
        </row>
        <row r="15729">
          <cell r="AR15729" t="str">
            <v/>
          </cell>
        </row>
        <row r="15730">
          <cell r="AR15730" t="str">
            <v/>
          </cell>
        </row>
        <row r="15731">
          <cell r="AR15731" t="str">
            <v/>
          </cell>
        </row>
        <row r="15732">
          <cell r="AR15732" t="str">
            <v/>
          </cell>
        </row>
        <row r="15733">
          <cell r="AR15733" t="str">
            <v/>
          </cell>
        </row>
        <row r="15734">
          <cell r="AR15734" t="str">
            <v/>
          </cell>
        </row>
        <row r="15735">
          <cell r="AR15735" t="str">
            <v/>
          </cell>
        </row>
        <row r="15736">
          <cell r="AR15736" t="str">
            <v/>
          </cell>
        </row>
        <row r="15737">
          <cell r="AR15737" t="str">
            <v/>
          </cell>
        </row>
        <row r="15738">
          <cell r="AR15738" t="str">
            <v/>
          </cell>
        </row>
        <row r="15739">
          <cell r="AR15739" t="str">
            <v/>
          </cell>
        </row>
        <row r="15740">
          <cell r="AR15740" t="str">
            <v/>
          </cell>
        </row>
        <row r="15741">
          <cell r="AR15741" t="str">
            <v/>
          </cell>
        </row>
        <row r="15742">
          <cell r="AR15742" t="str">
            <v/>
          </cell>
        </row>
        <row r="15743">
          <cell r="AR15743" t="str">
            <v/>
          </cell>
        </row>
        <row r="15744">
          <cell r="AR15744" t="str">
            <v/>
          </cell>
        </row>
        <row r="15745">
          <cell r="AR15745" t="str">
            <v/>
          </cell>
        </row>
        <row r="15746">
          <cell r="AR15746" t="str">
            <v/>
          </cell>
        </row>
        <row r="15747">
          <cell r="AR15747" t="str">
            <v/>
          </cell>
        </row>
        <row r="15748">
          <cell r="AR15748" t="str">
            <v/>
          </cell>
        </row>
        <row r="15749">
          <cell r="AR15749" t="str">
            <v/>
          </cell>
        </row>
        <row r="15750">
          <cell r="AR15750" t="str">
            <v/>
          </cell>
        </row>
        <row r="15751">
          <cell r="AR15751" t="str">
            <v/>
          </cell>
        </row>
        <row r="15752">
          <cell r="AR15752" t="str">
            <v/>
          </cell>
        </row>
        <row r="15753">
          <cell r="AR15753" t="str">
            <v/>
          </cell>
        </row>
        <row r="15754">
          <cell r="AR15754" t="str">
            <v/>
          </cell>
        </row>
        <row r="15755">
          <cell r="AR15755" t="str">
            <v/>
          </cell>
        </row>
        <row r="15756">
          <cell r="AR15756" t="str">
            <v/>
          </cell>
        </row>
        <row r="15757">
          <cell r="AR15757" t="str">
            <v/>
          </cell>
        </row>
        <row r="15758">
          <cell r="AR15758" t="str">
            <v/>
          </cell>
        </row>
        <row r="15759">
          <cell r="AR15759" t="str">
            <v/>
          </cell>
        </row>
        <row r="15760">
          <cell r="AR15760" t="str">
            <v/>
          </cell>
        </row>
        <row r="15761">
          <cell r="AR15761" t="str">
            <v/>
          </cell>
        </row>
        <row r="15762">
          <cell r="AR15762" t="str">
            <v/>
          </cell>
        </row>
        <row r="15763">
          <cell r="AR15763" t="str">
            <v/>
          </cell>
        </row>
        <row r="15764">
          <cell r="AR15764" t="str">
            <v/>
          </cell>
        </row>
        <row r="15765">
          <cell r="AR15765" t="str">
            <v/>
          </cell>
        </row>
        <row r="15766">
          <cell r="AR15766" t="str">
            <v/>
          </cell>
        </row>
        <row r="15767">
          <cell r="AR15767" t="str">
            <v/>
          </cell>
        </row>
        <row r="15768">
          <cell r="AR15768" t="str">
            <v/>
          </cell>
        </row>
        <row r="15769">
          <cell r="AR15769" t="str">
            <v/>
          </cell>
        </row>
        <row r="15770">
          <cell r="AR15770" t="str">
            <v/>
          </cell>
        </row>
        <row r="15771">
          <cell r="AR15771" t="str">
            <v/>
          </cell>
        </row>
        <row r="15772">
          <cell r="AR15772" t="str">
            <v/>
          </cell>
        </row>
        <row r="15773">
          <cell r="AR15773" t="str">
            <v/>
          </cell>
        </row>
        <row r="15774">
          <cell r="AR15774" t="str">
            <v/>
          </cell>
        </row>
        <row r="15775">
          <cell r="AR15775" t="str">
            <v/>
          </cell>
        </row>
        <row r="15776">
          <cell r="AR15776" t="str">
            <v/>
          </cell>
        </row>
        <row r="15777">
          <cell r="AR15777" t="str">
            <v/>
          </cell>
        </row>
        <row r="15778">
          <cell r="AR15778" t="str">
            <v/>
          </cell>
        </row>
        <row r="15779">
          <cell r="AR15779" t="str">
            <v/>
          </cell>
        </row>
        <row r="15780">
          <cell r="AR15780" t="str">
            <v/>
          </cell>
        </row>
        <row r="15781">
          <cell r="AR15781" t="str">
            <v/>
          </cell>
        </row>
        <row r="15782">
          <cell r="AR15782" t="str">
            <v/>
          </cell>
        </row>
        <row r="15783">
          <cell r="AR15783" t="str">
            <v/>
          </cell>
        </row>
        <row r="15784">
          <cell r="AR15784" t="str">
            <v/>
          </cell>
        </row>
        <row r="15785">
          <cell r="AR15785" t="str">
            <v/>
          </cell>
        </row>
        <row r="15786">
          <cell r="AR15786" t="str">
            <v/>
          </cell>
        </row>
        <row r="15787">
          <cell r="AR15787" t="str">
            <v/>
          </cell>
        </row>
        <row r="15788">
          <cell r="AR15788" t="str">
            <v/>
          </cell>
        </row>
        <row r="15789">
          <cell r="AR15789" t="str">
            <v/>
          </cell>
        </row>
        <row r="15790">
          <cell r="AR15790" t="str">
            <v/>
          </cell>
        </row>
        <row r="15791">
          <cell r="AR15791" t="str">
            <v/>
          </cell>
        </row>
        <row r="15792">
          <cell r="AR15792" t="str">
            <v/>
          </cell>
        </row>
        <row r="15793">
          <cell r="AR15793" t="str">
            <v/>
          </cell>
        </row>
        <row r="15794">
          <cell r="AR15794" t="str">
            <v/>
          </cell>
        </row>
        <row r="15795">
          <cell r="AR15795" t="str">
            <v/>
          </cell>
        </row>
        <row r="15796">
          <cell r="AR15796" t="str">
            <v/>
          </cell>
        </row>
        <row r="15797">
          <cell r="AR15797" t="str">
            <v/>
          </cell>
        </row>
        <row r="15798">
          <cell r="AR15798" t="str">
            <v/>
          </cell>
        </row>
        <row r="15799">
          <cell r="AR15799" t="str">
            <v/>
          </cell>
        </row>
        <row r="15800">
          <cell r="AR15800" t="str">
            <v/>
          </cell>
        </row>
        <row r="15801">
          <cell r="AR15801" t="str">
            <v/>
          </cell>
        </row>
        <row r="15802">
          <cell r="AR15802" t="str">
            <v/>
          </cell>
        </row>
        <row r="15803">
          <cell r="AR15803" t="str">
            <v/>
          </cell>
        </row>
        <row r="15804">
          <cell r="AR15804" t="str">
            <v/>
          </cell>
        </row>
        <row r="15805">
          <cell r="AR15805" t="str">
            <v/>
          </cell>
        </row>
        <row r="15806">
          <cell r="AR15806" t="str">
            <v/>
          </cell>
        </row>
        <row r="15807">
          <cell r="AR15807" t="str">
            <v/>
          </cell>
        </row>
        <row r="15808">
          <cell r="AR15808" t="str">
            <v/>
          </cell>
        </row>
        <row r="15809">
          <cell r="AR15809" t="str">
            <v/>
          </cell>
        </row>
        <row r="15810">
          <cell r="AR15810" t="str">
            <v/>
          </cell>
        </row>
        <row r="15811">
          <cell r="AR15811" t="str">
            <v/>
          </cell>
        </row>
        <row r="15812">
          <cell r="AR15812" t="str">
            <v/>
          </cell>
        </row>
        <row r="15813">
          <cell r="AR15813" t="str">
            <v/>
          </cell>
        </row>
        <row r="15814">
          <cell r="AR15814" t="str">
            <v/>
          </cell>
        </row>
        <row r="15815">
          <cell r="AR15815" t="str">
            <v/>
          </cell>
        </row>
        <row r="15816">
          <cell r="AR15816" t="str">
            <v/>
          </cell>
        </row>
        <row r="15817">
          <cell r="AR15817" t="str">
            <v/>
          </cell>
        </row>
        <row r="15818">
          <cell r="AR15818" t="str">
            <v/>
          </cell>
        </row>
        <row r="15819">
          <cell r="AR15819" t="str">
            <v/>
          </cell>
        </row>
        <row r="15820">
          <cell r="AR15820" t="str">
            <v/>
          </cell>
        </row>
        <row r="15821">
          <cell r="AR15821" t="str">
            <v/>
          </cell>
        </row>
        <row r="15822">
          <cell r="AR15822" t="str">
            <v/>
          </cell>
        </row>
        <row r="15823">
          <cell r="AR15823" t="str">
            <v/>
          </cell>
        </row>
        <row r="15824">
          <cell r="AR15824" t="str">
            <v/>
          </cell>
        </row>
        <row r="15825">
          <cell r="AR15825" t="str">
            <v/>
          </cell>
        </row>
        <row r="15826">
          <cell r="AR15826" t="str">
            <v/>
          </cell>
        </row>
        <row r="15827">
          <cell r="AR15827" t="str">
            <v/>
          </cell>
        </row>
        <row r="15828">
          <cell r="AR15828" t="str">
            <v/>
          </cell>
        </row>
        <row r="15829">
          <cell r="AR15829" t="str">
            <v/>
          </cell>
        </row>
        <row r="15830">
          <cell r="AR15830" t="str">
            <v/>
          </cell>
        </row>
        <row r="15831">
          <cell r="AR15831" t="str">
            <v/>
          </cell>
        </row>
        <row r="15832">
          <cell r="AR15832" t="str">
            <v/>
          </cell>
        </row>
        <row r="15833">
          <cell r="AR15833" t="str">
            <v/>
          </cell>
        </row>
        <row r="15834">
          <cell r="AR15834" t="str">
            <v/>
          </cell>
        </row>
        <row r="15835">
          <cell r="AR15835" t="str">
            <v/>
          </cell>
        </row>
        <row r="15836">
          <cell r="AR15836" t="str">
            <v/>
          </cell>
        </row>
        <row r="15837">
          <cell r="AR15837" t="str">
            <v/>
          </cell>
        </row>
        <row r="15838">
          <cell r="AR15838" t="str">
            <v/>
          </cell>
        </row>
        <row r="15839">
          <cell r="AR15839" t="str">
            <v/>
          </cell>
        </row>
        <row r="15840">
          <cell r="AR15840" t="str">
            <v/>
          </cell>
        </row>
        <row r="15841">
          <cell r="AR15841" t="str">
            <v/>
          </cell>
        </row>
        <row r="15842">
          <cell r="AR15842" t="str">
            <v/>
          </cell>
        </row>
        <row r="15843">
          <cell r="AR15843" t="str">
            <v/>
          </cell>
        </row>
        <row r="15844">
          <cell r="AR15844" t="str">
            <v/>
          </cell>
        </row>
        <row r="15845">
          <cell r="AR15845" t="str">
            <v/>
          </cell>
        </row>
        <row r="15846">
          <cell r="AR15846" t="str">
            <v/>
          </cell>
        </row>
        <row r="15847">
          <cell r="AR15847" t="str">
            <v/>
          </cell>
        </row>
        <row r="15848">
          <cell r="AR15848" t="str">
            <v/>
          </cell>
        </row>
        <row r="15849">
          <cell r="AR15849" t="str">
            <v/>
          </cell>
        </row>
        <row r="15850">
          <cell r="AR15850" t="str">
            <v/>
          </cell>
        </row>
        <row r="15851">
          <cell r="AR15851" t="str">
            <v/>
          </cell>
        </row>
        <row r="15852">
          <cell r="AR15852" t="str">
            <v/>
          </cell>
        </row>
        <row r="15853">
          <cell r="AR15853" t="str">
            <v/>
          </cell>
        </row>
        <row r="15854">
          <cell r="AR15854" t="str">
            <v/>
          </cell>
        </row>
        <row r="15855">
          <cell r="AR15855" t="str">
            <v/>
          </cell>
        </row>
        <row r="15856">
          <cell r="AR15856" t="str">
            <v/>
          </cell>
        </row>
        <row r="15857">
          <cell r="AR15857" t="str">
            <v/>
          </cell>
        </row>
        <row r="15858">
          <cell r="AR15858" t="str">
            <v/>
          </cell>
        </row>
        <row r="15859">
          <cell r="AR15859" t="str">
            <v/>
          </cell>
        </row>
        <row r="15860">
          <cell r="AR15860" t="str">
            <v/>
          </cell>
        </row>
        <row r="15861">
          <cell r="AR15861" t="str">
            <v/>
          </cell>
        </row>
        <row r="15862">
          <cell r="AR15862" t="str">
            <v/>
          </cell>
        </row>
        <row r="15863">
          <cell r="AR15863" t="str">
            <v/>
          </cell>
        </row>
        <row r="15864">
          <cell r="AR15864" t="str">
            <v/>
          </cell>
        </row>
        <row r="15865">
          <cell r="AR15865" t="str">
            <v/>
          </cell>
        </row>
        <row r="15866">
          <cell r="AR15866" t="str">
            <v/>
          </cell>
        </row>
        <row r="15867">
          <cell r="AR15867" t="str">
            <v/>
          </cell>
        </row>
        <row r="15868">
          <cell r="AR15868" t="str">
            <v/>
          </cell>
        </row>
        <row r="15869">
          <cell r="AR15869" t="str">
            <v/>
          </cell>
        </row>
        <row r="15870">
          <cell r="AR15870" t="str">
            <v/>
          </cell>
        </row>
        <row r="15871">
          <cell r="AR15871" t="str">
            <v/>
          </cell>
        </row>
        <row r="15872">
          <cell r="AR15872" t="str">
            <v/>
          </cell>
        </row>
        <row r="15873">
          <cell r="AR15873" t="str">
            <v/>
          </cell>
        </row>
        <row r="15874">
          <cell r="AR15874" t="str">
            <v/>
          </cell>
        </row>
        <row r="15875">
          <cell r="AR15875" t="str">
            <v/>
          </cell>
        </row>
        <row r="15876">
          <cell r="AR15876" t="str">
            <v/>
          </cell>
        </row>
        <row r="15877">
          <cell r="AR15877" t="str">
            <v/>
          </cell>
        </row>
        <row r="15878">
          <cell r="AR15878" t="str">
            <v/>
          </cell>
        </row>
        <row r="15879">
          <cell r="AR15879" t="str">
            <v/>
          </cell>
        </row>
        <row r="15880">
          <cell r="AR15880" t="str">
            <v/>
          </cell>
        </row>
        <row r="15881">
          <cell r="AR15881" t="str">
            <v/>
          </cell>
        </row>
        <row r="15882">
          <cell r="AR15882" t="str">
            <v/>
          </cell>
        </row>
        <row r="15883">
          <cell r="AR15883" t="str">
            <v/>
          </cell>
        </row>
        <row r="15884">
          <cell r="AR15884" t="str">
            <v/>
          </cell>
        </row>
        <row r="15885">
          <cell r="AR15885" t="str">
            <v/>
          </cell>
        </row>
        <row r="15886">
          <cell r="AR15886" t="str">
            <v/>
          </cell>
        </row>
        <row r="15887">
          <cell r="AR15887" t="str">
            <v/>
          </cell>
        </row>
        <row r="15888">
          <cell r="AR15888" t="str">
            <v/>
          </cell>
        </row>
        <row r="15889">
          <cell r="AR15889" t="str">
            <v/>
          </cell>
        </row>
        <row r="15890">
          <cell r="AR15890" t="str">
            <v/>
          </cell>
        </row>
        <row r="15891">
          <cell r="AR15891" t="str">
            <v/>
          </cell>
        </row>
        <row r="15892">
          <cell r="AR15892" t="str">
            <v/>
          </cell>
        </row>
        <row r="15893">
          <cell r="AR15893" t="str">
            <v/>
          </cell>
        </row>
        <row r="15894">
          <cell r="AR15894" t="str">
            <v/>
          </cell>
        </row>
        <row r="15895">
          <cell r="AR15895" t="str">
            <v/>
          </cell>
        </row>
        <row r="15896">
          <cell r="AR15896" t="str">
            <v/>
          </cell>
        </row>
        <row r="15897">
          <cell r="AR15897" t="str">
            <v/>
          </cell>
        </row>
        <row r="15898">
          <cell r="AR15898" t="str">
            <v/>
          </cell>
        </row>
        <row r="15899">
          <cell r="AR15899" t="str">
            <v/>
          </cell>
        </row>
        <row r="15900">
          <cell r="AR15900" t="str">
            <v/>
          </cell>
        </row>
        <row r="15901">
          <cell r="AR15901" t="str">
            <v/>
          </cell>
        </row>
        <row r="15902">
          <cell r="AR15902" t="str">
            <v/>
          </cell>
        </row>
        <row r="15903">
          <cell r="AR15903" t="str">
            <v/>
          </cell>
        </row>
        <row r="15904">
          <cell r="AR15904" t="str">
            <v/>
          </cell>
        </row>
        <row r="15905">
          <cell r="AR15905" t="str">
            <v/>
          </cell>
        </row>
        <row r="15906">
          <cell r="AR15906" t="str">
            <v/>
          </cell>
        </row>
        <row r="15907">
          <cell r="AR15907" t="str">
            <v/>
          </cell>
        </row>
        <row r="15908">
          <cell r="AR15908" t="str">
            <v/>
          </cell>
        </row>
        <row r="15909">
          <cell r="AR15909" t="str">
            <v/>
          </cell>
        </row>
        <row r="15910">
          <cell r="AR15910" t="str">
            <v/>
          </cell>
        </row>
        <row r="15911">
          <cell r="AR15911" t="str">
            <v/>
          </cell>
        </row>
        <row r="15912">
          <cell r="AR15912" t="str">
            <v/>
          </cell>
        </row>
        <row r="15913">
          <cell r="AR15913" t="str">
            <v/>
          </cell>
        </row>
        <row r="15914">
          <cell r="AR15914" t="str">
            <v/>
          </cell>
        </row>
        <row r="15915">
          <cell r="AR15915" t="str">
            <v/>
          </cell>
        </row>
        <row r="15916">
          <cell r="AR15916" t="str">
            <v/>
          </cell>
        </row>
        <row r="15917">
          <cell r="AR15917" t="str">
            <v/>
          </cell>
        </row>
        <row r="15918">
          <cell r="AR15918" t="str">
            <v/>
          </cell>
        </row>
        <row r="15919">
          <cell r="AR15919" t="str">
            <v/>
          </cell>
        </row>
        <row r="15920">
          <cell r="AR15920" t="str">
            <v/>
          </cell>
        </row>
        <row r="15921">
          <cell r="AR15921" t="str">
            <v/>
          </cell>
        </row>
        <row r="15922">
          <cell r="AR15922" t="str">
            <v/>
          </cell>
        </row>
        <row r="15923">
          <cell r="AR15923" t="str">
            <v/>
          </cell>
        </row>
        <row r="15924">
          <cell r="AR15924" t="str">
            <v/>
          </cell>
        </row>
        <row r="15925">
          <cell r="AR15925" t="str">
            <v/>
          </cell>
        </row>
        <row r="15926">
          <cell r="AR15926" t="str">
            <v/>
          </cell>
        </row>
        <row r="15927">
          <cell r="AR15927" t="str">
            <v/>
          </cell>
        </row>
        <row r="15928">
          <cell r="AR15928" t="str">
            <v/>
          </cell>
        </row>
        <row r="15929">
          <cell r="AR15929" t="str">
            <v/>
          </cell>
        </row>
        <row r="15930">
          <cell r="AR15930" t="str">
            <v/>
          </cell>
        </row>
        <row r="15931">
          <cell r="AR15931" t="str">
            <v/>
          </cell>
        </row>
        <row r="15932">
          <cell r="AR15932" t="str">
            <v/>
          </cell>
        </row>
        <row r="15933">
          <cell r="AR15933" t="str">
            <v/>
          </cell>
        </row>
        <row r="15934">
          <cell r="AR15934" t="str">
            <v/>
          </cell>
        </row>
        <row r="15935">
          <cell r="AR15935" t="str">
            <v/>
          </cell>
        </row>
        <row r="15936">
          <cell r="AR15936" t="str">
            <v/>
          </cell>
        </row>
        <row r="15937">
          <cell r="AR15937" t="str">
            <v/>
          </cell>
        </row>
        <row r="15938">
          <cell r="AR15938" t="str">
            <v/>
          </cell>
        </row>
        <row r="15939">
          <cell r="AR15939" t="str">
            <v/>
          </cell>
        </row>
        <row r="15940">
          <cell r="AR15940" t="str">
            <v/>
          </cell>
        </row>
        <row r="15941">
          <cell r="AR15941" t="str">
            <v/>
          </cell>
        </row>
        <row r="15942">
          <cell r="AR15942" t="str">
            <v/>
          </cell>
        </row>
        <row r="15943">
          <cell r="AR15943" t="str">
            <v/>
          </cell>
        </row>
        <row r="15944">
          <cell r="AR15944" t="str">
            <v/>
          </cell>
        </row>
        <row r="15945">
          <cell r="AR15945" t="str">
            <v/>
          </cell>
        </row>
        <row r="15946">
          <cell r="AR15946" t="str">
            <v/>
          </cell>
        </row>
        <row r="15947">
          <cell r="AR15947" t="str">
            <v/>
          </cell>
        </row>
        <row r="15948">
          <cell r="AR15948" t="str">
            <v/>
          </cell>
        </row>
        <row r="15949">
          <cell r="AR15949" t="str">
            <v/>
          </cell>
        </row>
        <row r="15950">
          <cell r="AR15950" t="str">
            <v/>
          </cell>
        </row>
        <row r="15951">
          <cell r="AR15951" t="str">
            <v/>
          </cell>
        </row>
        <row r="15952">
          <cell r="AR15952" t="str">
            <v/>
          </cell>
        </row>
        <row r="15953">
          <cell r="AR15953" t="str">
            <v/>
          </cell>
        </row>
        <row r="15954">
          <cell r="AR15954" t="str">
            <v/>
          </cell>
        </row>
        <row r="15955">
          <cell r="AR15955" t="str">
            <v/>
          </cell>
        </row>
        <row r="15956">
          <cell r="AR15956" t="str">
            <v/>
          </cell>
        </row>
        <row r="15957">
          <cell r="AR15957" t="str">
            <v/>
          </cell>
        </row>
        <row r="15958">
          <cell r="AR15958" t="str">
            <v/>
          </cell>
        </row>
        <row r="15959">
          <cell r="AR15959" t="str">
            <v/>
          </cell>
        </row>
        <row r="15960">
          <cell r="AR15960" t="str">
            <v/>
          </cell>
        </row>
        <row r="15961">
          <cell r="AR15961" t="str">
            <v/>
          </cell>
        </row>
        <row r="15962">
          <cell r="AR15962" t="str">
            <v/>
          </cell>
        </row>
        <row r="15963">
          <cell r="AR15963" t="str">
            <v/>
          </cell>
        </row>
        <row r="15964">
          <cell r="AR15964" t="str">
            <v/>
          </cell>
        </row>
        <row r="15965">
          <cell r="AR15965" t="str">
            <v/>
          </cell>
        </row>
        <row r="15966">
          <cell r="AR15966" t="str">
            <v/>
          </cell>
        </row>
        <row r="15967">
          <cell r="AR15967" t="str">
            <v/>
          </cell>
        </row>
        <row r="15968">
          <cell r="AR15968" t="str">
            <v/>
          </cell>
        </row>
        <row r="15969">
          <cell r="AR15969" t="str">
            <v/>
          </cell>
        </row>
        <row r="15970">
          <cell r="AR15970" t="str">
            <v/>
          </cell>
        </row>
        <row r="15971">
          <cell r="AR15971" t="str">
            <v/>
          </cell>
        </row>
        <row r="15972">
          <cell r="AR15972" t="str">
            <v/>
          </cell>
        </row>
        <row r="15973">
          <cell r="AR15973" t="str">
            <v/>
          </cell>
        </row>
        <row r="15974">
          <cell r="AR15974" t="str">
            <v/>
          </cell>
        </row>
        <row r="15975">
          <cell r="AR15975" t="str">
            <v/>
          </cell>
        </row>
        <row r="15976">
          <cell r="AR15976" t="str">
            <v/>
          </cell>
        </row>
        <row r="15977">
          <cell r="AR15977" t="str">
            <v/>
          </cell>
        </row>
        <row r="15978">
          <cell r="AR15978" t="str">
            <v/>
          </cell>
        </row>
        <row r="15979">
          <cell r="AR15979" t="str">
            <v/>
          </cell>
        </row>
        <row r="15980">
          <cell r="AR15980" t="str">
            <v/>
          </cell>
        </row>
        <row r="15981">
          <cell r="AR15981" t="str">
            <v/>
          </cell>
        </row>
        <row r="15982">
          <cell r="AR15982" t="str">
            <v/>
          </cell>
        </row>
        <row r="15983">
          <cell r="AR15983" t="str">
            <v/>
          </cell>
        </row>
        <row r="15984">
          <cell r="AR15984" t="str">
            <v/>
          </cell>
        </row>
        <row r="15985">
          <cell r="AR15985" t="str">
            <v/>
          </cell>
        </row>
        <row r="15986">
          <cell r="AR15986" t="str">
            <v/>
          </cell>
        </row>
        <row r="15987">
          <cell r="AR15987" t="str">
            <v/>
          </cell>
        </row>
        <row r="15988">
          <cell r="AR15988" t="str">
            <v/>
          </cell>
        </row>
        <row r="15989">
          <cell r="AR15989" t="str">
            <v/>
          </cell>
        </row>
        <row r="15990">
          <cell r="AR15990" t="str">
            <v/>
          </cell>
        </row>
        <row r="15991">
          <cell r="AR15991" t="str">
            <v/>
          </cell>
        </row>
        <row r="15992">
          <cell r="AR15992" t="str">
            <v/>
          </cell>
        </row>
        <row r="15993">
          <cell r="AR15993" t="str">
            <v/>
          </cell>
        </row>
        <row r="15994">
          <cell r="AR15994" t="str">
            <v/>
          </cell>
        </row>
        <row r="15995">
          <cell r="AR15995" t="str">
            <v/>
          </cell>
        </row>
        <row r="15996">
          <cell r="AR15996" t="str">
            <v/>
          </cell>
        </row>
        <row r="15997">
          <cell r="AR15997" t="str">
            <v/>
          </cell>
        </row>
        <row r="15998">
          <cell r="AR15998" t="str">
            <v/>
          </cell>
        </row>
        <row r="15999">
          <cell r="AR15999" t="str">
            <v/>
          </cell>
        </row>
        <row r="16000">
          <cell r="AR16000" t="str">
            <v/>
          </cell>
        </row>
        <row r="16001">
          <cell r="AR16001" t="str">
            <v/>
          </cell>
        </row>
        <row r="16002">
          <cell r="AR16002" t="str">
            <v/>
          </cell>
        </row>
        <row r="16003">
          <cell r="AR16003" t="str">
            <v/>
          </cell>
        </row>
        <row r="16004">
          <cell r="AR16004" t="str">
            <v/>
          </cell>
        </row>
        <row r="16005">
          <cell r="AR16005" t="str">
            <v/>
          </cell>
        </row>
        <row r="16006">
          <cell r="AR16006" t="str">
            <v/>
          </cell>
        </row>
        <row r="16007">
          <cell r="AR16007" t="str">
            <v/>
          </cell>
        </row>
        <row r="16008">
          <cell r="AR16008" t="str">
            <v/>
          </cell>
        </row>
        <row r="16009">
          <cell r="AR16009" t="str">
            <v/>
          </cell>
        </row>
        <row r="16010">
          <cell r="AR16010" t="str">
            <v/>
          </cell>
        </row>
        <row r="16011">
          <cell r="AR16011" t="str">
            <v/>
          </cell>
        </row>
        <row r="16012">
          <cell r="AR16012" t="str">
            <v/>
          </cell>
        </row>
        <row r="16013">
          <cell r="AR16013" t="str">
            <v/>
          </cell>
        </row>
        <row r="16014">
          <cell r="AR16014" t="str">
            <v/>
          </cell>
        </row>
        <row r="16015">
          <cell r="AR16015" t="str">
            <v/>
          </cell>
        </row>
        <row r="16016">
          <cell r="AR16016" t="str">
            <v/>
          </cell>
        </row>
        <row r="16017">
          <cell r="AR16017" t="str">
            <v/>
          </cell>
        </row>
        <row r="16018">
          <cell r="AR16018" t="str">
            <v/>
          </cell>
        </row>
        <row r="16019">
          <cell r="AR16019" t="str">
            <v/>
          </cell>
        </row>
        <row r="16020">
          <cell r="AR16020" t="str">
            <v/>
          </cell>
        </row>
        <row r="16021">
          <cell r="AR16021" t="str">
            <v/>
          </cell>
        </row>
        <row r="16022">
          <cell r="AR16022" t="str">
            <v/>
          </cell>
        </row>
        <row r="16023">
          <cell r="AR16023" t="str">
            <v/>
          </cell>
        </row>
        <row r="16024">
          <cell r="AR16024" t="str">
            <v/>
          </cell>
        </row>
        <row r="16025">
          <cell r="AR16025" t="str">
            <v/>
          </cell>
        </row>
        <row r="16026">
          <cell r="AR16026" t="str">
            <v/>
          </cell>
        </row>
        <row r="16027">
          <cell r="AR16027" t="str">
            <v/>
          </cell>
        </row>
        <row r="16028">
          <cell r="AR16028" t="str">
            <v/>
          </cell>
        </row>
        <row r="16029">
          <cell r="AR16029" t="str">
            <v/>
          </cell>
        </row>
        <row r="16030">
          <cell r="AR16030" t="str">
            <v/>
          </cell>
        </row>
        <row r="16031">
          <cell r="AR16031" t="str">
            <v/>
          </cell>
        </row>
        <row r="16032">
          <cell r="AR16032" t="str">
            <v/>
          </cell>
        </row>
        <row r="16033">
          <cell r="AR16033" t="str">
            <v/>
          </cell>
        </row>
        <row r="16034">
          <cell r="AR16034" t="str">
            <v/>
          </cell>
        </row>
        <row r="16035">
          <cell r="AR16035" t="str">
            <v/>
          </cell>
        </row>
        <row r="16036">
          <cell r="AR16036" t="str">
            <v/>
          </cell>
        </row>
        <row r="16037">
          <cell r="AR16037" t="str">
            <v/>
          </cell>
        </row>
        <row r="16038">
          <cell r="AR16038" t="str">
            <v/>
          </cell>
        </row>
        <row r="16039">
          <cell r="AR16039" t="str">
            <v/>
          </cell>
        </row>
        <row r="16040">
          <cell r="AR16040" t="str">
            <v/>
          </cell>
        </row>
        <row r="16041">
          <cell r="AR16041" t="str">
            <v/>
          </cell>
        </row>
        <row r="16042">
          <cell r="AR16042" t="str">
            <v/>
          </cell>
        </row>
        <row r="16043">
          <cell r="AR16043" t="str">
            <v/>
          </cell>
        </row>
        <row r="16044">
          <cell r="AR16044" t="str">
            <v/>
          </cell>
        </row>
        <row r="16045">
          <cell r="AR16045" t="str">
            <v/>
          </cell>
        </row>
        <row r="16046">
          <cell r="AR16046" t="str">
            <v/>
          </cell>
        </row>
        <row r="16047">
          <cell r="AR16047" t="str">
            <v/>
          </cell>
        </row>
        <row r="16048">
          <cell r="AR16048" t="str">
            <v/>
          </cell>
        </row>
        <row r="16049">
          <cell r="AR16049" t="str">
            <v/>
          </cell>
        </row>
        <row r="16050">
          <cell r="AR16050" t="str">
            <v/>
          </cell>
        </row>
        <row r="16051">
          <cell r="AR16051" t="str">
            <v/>
          </cell>
        </row>
        <row r="16052">
          <cell r="AR16052" t="str">
            <v/>
          </cell>
        </row>
        <row r="16053">
          <cell r="AR16053" t="str">
            <v/>
          </cell>
        </row>
        <row r="16054">
          <cell r="AR16054" t="str">
            <v/>
          </cell>
        </row>
        <row r="16055">
          <cell r="AR16055" t="str">
            <v/>
          </cell>
        </row>
        <row r="16056">
          <cell r="AR16056" t="str">
            <v/>
          </cell>
        </row>
        <row r="16057">
          <cell r="AR16057" t="str">
            <v/>
          </cell>
        </row>
        <row r="16058">
          <cell r="AR16058" t="str">
            <v/>
          </cell>
        </row>
        <row r="16059">
          <cell r="AR16059" t="str">
            <v/>
          </cell>
        </row>
        <row r="16060">
          <cell r="AR16060" t="str">
            <v/>
          </cell>
        </row>
        <row r="16061">
          <cell r="AR16061" t="str">
            <v/>
          </cell>
        </row>
        <row r="16062">
          <cell r="AR16062" t="str">
            <v/>
          </cell>
        </row>
        <row r="16063">
          <cell r="AR16063" t="str">
            <v/>
          </cell>
        </row>
        <row r="16064">
          <cell r="AR16064" t="str">
            <v/>
          </cell>
        </row>
        <row r="16065">
          <cell r="AR16065" t="str">
            <v/>
          </cell>
        </row>
        <row r="16066">
          <cell r="AR16066" t="str">
            <v/>
          </cell>
        </row>
        <row r="16067">
          <cell r="AR16067" t="str">
            <v/>
          </cell>
        </row>
        <row r="16068">
          <cell r="AR16068" t="str">
            <v/>
          </cell>
        </row>
        <row r="16069">
          <cell r="AR16069" t="str">
            <v/>
          </cell>
        </row>
        <row r="16070">
          <cell r="AR16070" t="str">
            <v/>
          </cell>
        </row>
        <row r="16071">
          <cell r="AR16071" t="str">
            <v/>
          </cell>
        </row>
        <row r="16072">
          <cell r="AR16072" t="str">
            <v/>
          </cell>
        </row>
        <row r="16073">
          <cell r="AR16073" t="str">
            <v/>
          </cell>
        </row>
        <row r="16074">
          <cell r="AR16074" t="str">
            <v/>
          </cell>
        </row>
        <row r="16075">
          <cell r="AR16075" t="str">
            <v/>
          </cell>
        </row>
        <row r="16076">
          <cell r="AR16076" t="str">
            <v/>
          </cell>
        </row>
        <row r="16077">
          <cell r="AR16077" t="str">
            <v/>
          </cell>
        </row>
        <row r="16078">
          <cell r="AR16078" t="str">
            <v/>
          </cell>
        </row>
        <row r="16079">
          <cell r="AR16079" t="str">
            <v/>
          </cell>
        </row>
        <row r="16080">
          <cell r="AR16080" t="str">
            <v/>
          </cell>
        </row>
        <row r="16081">
          <cell r="AR16081" t="str">
            <v/>
          </cell>
        </row>
        <row r="16082">
          <cell r="AR16082" t="str">
            <v/>
          </cell>
        </row>
        <row r="16083">
          <cell r="AR16083" t="str">
            <v/>
          </cell>
        </row>
        <row r="16084">
          <cell r="AR16084" t="str">
            <v/>
          </cell>
        </row>
        <row r="16085">
          <cell r="AR16085" t="str">
            <v/>
          </cell>
        </row>
        <row r="16086">
          <cell r="AR16086" t="str">
            <v/>
          </cell>
        </row>
        <row r="16087">
          <cell r="AR16087" t="str">
            <v/>
          </cell>
        </row>
        <row r="16088">
          <cell r="AR16088" t="str">
            <v/>
          </cell>
        </row>
        <row r="16089">
          <cell r="AR16089" t="str">
            <v/>
          </cell>
        </row>
        <row r="16090">
          <cell r="AR16090" t="str">
            <v/>
          </cell>
        </row>
        <row r="16091">
          <cell r="AR16091" t="str">
            <v/>
          </cell>
        </row>
        <row r="16092">
          <cell r="AR16092" t="str">
            <v/>
          </cell>
        </row>
        <row r="16093">
          <cell r="AR16093" t="str">
            <v/>
          </cell>
        </row>
        <row r="16094">
          <cell r="AR16094" t="str">
            <v/>
          </cell>
        </row>
        <row r="16095">
          <cell r="AR16095" t="str">
            <v/>
          </cell>
        </row>
        <row r="16096">
          <cell r="AR16096" t="str">
            <v/>
          </cell>
        </row>
        <row r="16097">
          <cell r="AR16097" t="str">
            <v/>
          </cell>
        </row>
        <row r="16098">
          <cell r="AR16098" t="str">
            <v/>
          </cell>
        </row>
        <row r="16099">
          <cell r="AR16099" t="str">
            <v/>
          </cell>
        </row>
        <row r="16100">
          <cell r="AR16100" t="str">
            <v/>
          </cell>
        </row>
        <row r="16101">
          <cell r="AR16101" t="str">
            <v/>
          </cell>
        </row>
        <row r="16102">
          <cell r="AR16102" t="str">
            <v/>
          </cell>
        </row>
        <row r="16103">
          <cell r="AR16103" t="str">
            <v/>
          </cell>
        </row>
        <row r="16104">
          <cell r="AR16104" t="str">
            <v/>
          </cell>
        </row>
        <row r="16105">
          <cell r="AR16105" t="str">
            <v/>
          </cell>
        </row>
        <row r="16106">
          <cell r="AR16106" t="str">
            <v/>
          </cell>
        </row>
        <row r="16107">
          <cell r="AR16107" t="str">
            <v/>
          </cell>
        </row>
        <row r="16108">
          <cell r="AR16108" t="str">
            <v/>
          </cell>
        </row>
        <row r="16109">
          <cell r="AR16109" t="str">
            <v/>
          </cell>
        </row>
        <row r="16110">
          <cell r="AR16110" t="str">
            <v/>
          </cell>
        </row>
        <row r="16111">
          <cell r="AR16111" t="str">
            <v/>
          </cell>
        </row>
        <row r="16112">
          <cell r="AR16112" t="str">
            <v/>
          </cell>
        </row>
        <row r="16113">
          <cell r="AR16113" t="str">
            <v/>
          </cell>
        </row>
        <row r="16114">
          <cell r="AR16114" t="str">
            <v/>
          </cell>
        </row>
        <row r="16115">
          <cell r="AR16115" t="str">
            <v/>
          </cell>
        </row>
        <row r="16116">
          <cell r="AR16116" t="str">
            <v/>
          </cell>
        </row>
        <row r="16117">
          <cell r="AR16117" t="str">
            <v/>
          </cell>
        </row>
        <row r="16118">
          <cell r="AR16118" t="str">
            <v/>
          </cell>
        </row>
        <row r="16119">
          <cell r="AR16119" t="str">
            <v/>
          </cell>
        </row>
        <row r="16120">
          <cell r="AR16120" t="str">
            <v/>
          </cell>
        </row>
        <row r="16121">
          <cell r="AR16121" t="str">
            <v/>
          </cell>
        </row>
        <row r="16122">
          <cell r="AR16122" t="str">
            <v/>
          </cell>
        </row>
        <row r="16123">
          <cell r="AR16123" t="str">
            <v/>
          </cell>
        </row>
        <row r="16124">
          <cell r="AR16124" t="str">
            <v/>
          </cell>
        </row>
        <row r="16125">
          <cell r="AR16125" t="str">
            <v/>
          </cell>
        </row>
        <row r="16126">
          <cell r="AR16126" t="str">
            <v/>
          </cell>
        </row>
        <row r="16127">
          <cell r="AR16127" t="str">
            <v/>
          </cell>
        </row>
        <row r="16128">
          <cell r="AR16128" t="str">
            <v/>
          </cell>
        </row>
        <row r="16129">
          <cell r="AR16129" t="str">
            <v/>
          </cell>
        </row>
        <row r="16130">
          <cell r="AR16130" t="str">
            <v/>
          </cell>
        </row>
        <row r="16131">
          <cell r="AR16131" t="str">
            <v/>
          </cell>
        </row>
        <row r="16132">
          <cell r="AR16132" t="str">
            <v/>
          </cell>
        </row>
        <row r="16133">
          <cell r="AR16133" t="str">
            <v/>
          </cell>
        </row>
        <row r="16134">
          <cell r="AR16134" t="str">
            <v/>
          </cell>
        </row>
        <row r="16135">
          <cell r="AR16135" t="str">
            <v/>
          </cell>
        </row>
        <row r="16136">
          <cell r="AR16136" t="str">
            <v/>
          </cell>
        </row>
        <row r="16137">
          <cell r="AR16137" t="str">
            <v/>
          </cell>
        </row>
        <row r="16138">
          <cell r="AR16138" t="str">
            <v/>
          </cell>
        </row>
        <row r="16139">
          <cell r="AR16139" t="str">
            <v/>
          </cell>
        </row>
        <row r="16140">
          <cell r="AR16140" t="str">
            <v/>
          </cell>
        </row>
        <row r="16141">
          <cell r="AR16141" t="str">
            <v/>
          </cell>
        </row>
        <row r="16142">
          <cell r="AR16142" t="str">
            <v/>
          </cell>
        </row>
        <row r="16143">
          <cell r="AR16143" t="str">
            <v/>
          </cell>
        </row>
        <row r="16144">
          <cell r="AR16144" t="str">
            <v/>
          </cell>
        </row>
        <row r="16145">
          <cell r="AR16145" t="str">
            <v/>
          </cell>
        </row>
        <row r="16146">
          <cell r="AR16146" t="str">
            <v/>
          </cell>
        </row>
        <row r="16147">
          <cell r="AR16147" t="str">
            <v/>
          </cell>
        </row>
        <row r="16148">
          <cell r="AR16148" t="str">
            <v/>
          </cell>
        </row>
        <row r="16149">
          <cell r="AR16149" t="str">
            <v/>
          </cell>
        </row>
        <row r="16150">
          <cell r="AR16150" t="str">
            <v/>
          </cell>
        </row>
        <row r="16151">
          <cell r="AR16151" t="str">
            <v/>
          </cell>
        </row>
        <row r="16152">
          <cell r="AR16152" t="str">
            <v/>
          </cell>
        </row>
        <row r="16153">
          <cell r="AR16153" t="str">
            <v/>
          </cell>
        </row>
        <row r="16154">
          <cell r="AR16154" t="str">
            <v/>
          </cell>
        </row>
        <row r="16155">
          <cell r="AR16155" t="str">
            <v/>
          </cell>
        </row>
        <row r="16156">
          <cell r="AR16156" t="str">
            <v/>
          </cell>
        </row>
        <row r="16157">
          <cell r="AR16157" t="str">
            <v/>
          </cell>
        </row>
        <row r="16158">
          <cell r="AR16158" t="str">
            <v/>
          </cell>
        </row>
        <row r="16159">
          <cell r="AR16159" t="str">
            <v/>
          </cell>
        </row>
        <row r="16160">
          <cell r="AR16160" t="str">
            <v/>
          </cell>
        </row>
        <row r="16161">
          <cell r="AR16161" t="str">
            <v/>
          </cell>
        </row>
        <row r="16162">
          <cell r="AR16162" t="str">
            <v/>
          </cell>
        </row>
        <row r="16163">
          <cell r="AR16163" t="str">
            <v/>
          </cell>
        </row>
        <row r="16164">
          <cell r="AR16164" t="str">
            <v/>
          </cell>
        </row>
        <row r="16165">
          <cell r="AR16165" t="str">
            <v/>
          </cell>
        </row>
        <row r="16166">
          <cell r="AR16166" t="str">
            <v/>
          </cell>
        </row>
        <row r="16167">
          <cell r="AR16167" t="str">
            <v/>
          </cell>
        </row>
        <row r="16168">
          <cell r="AR16168" t="str">
            <v/>
          </cell>
        </row>
        <row r="16169">
          <cell r="AR16169" t="str">
            <v/>
          </cell>
        </row>
        <row r="16170">
          <cell r="AR16170" t="str">
            <v/>
          </cell>
        </row>
        <row r="16171">
          <cell r="AR16171" t="str">
            <v/>
          </cell>
        </row>
        <row r="16172">
          <cell r="AR16172" t="str">
            <v/>
          </cell>
        </row>
        <row r="16173">
          <cell r="AR16173" t="str">
            <v/>
          </cell>
        </row>
        <row r="16174">
          <cell r="AR16174" t="str">
            <v/>
          </cell>
        </row>
        <row r="16175">
          <cell r="AR16175" t="str">
            <v/>
          </cell>
        </row>
        <row r="16176">
          <cell r="AR16176" t="str">
            <v/>
          </cell>
        </row>
        <row r="16177">
          <cell r="AR16177" t="str">
            <v/>
          </cell>
        </row>
        <row r="16178">
          <cell r="AR16178" t="str">
            <v/>
          </cell>
        </row>
        <row r="16179">
          <cell r="AR16179" t="str">
            <v/>
          </cell>
        </row>
        <row r="16180">
          <cell r="AR16180" t="str">
            <v/>
          </cell>
        </row>
        <row r="16181">
          <cell r="AR16181" t="str">
            <v/>
          </cell>
        </row>
        <row r="16182">
          <cell r="AR16182" t="str">
            <v/>
          </cell>
        </row>
        <row r="16183">
          <cell r="AR16183" t="str">
            <v/>
          </cell>
        </row>
        <row r="16184">
          <cell r="AR16184" t="str">
            <v/>
          </cell>
        </row>
        <row r="16185">
          <cell r="AR16185" t="str">
            <v/>
          </cell>
        </row>
        <row r="16186">
          <cell r="AR16186" t="str">
            <v/>
          </cell>
        </row>
        <row r="16187">
          <cell r="AR16187" t="str">
            <v/>
          </cell>
        </row>
        <row r="16188">
          <cell r="AR16188" t="str">
            <v/>
          </cell>
        </row>
        <row r="16189">
          <cell r="AR16189" t="str">
            <v/>
          </cell>
        </row>
        <row r="16190">
          <cell r="AR16190" t="str">
            <v/>
          </cell>
        </row>
        <row r="16191">
          <cell r="AR16191" t="str">
            <v/>
          </cell>
        </row>
        <row r="16192">
          <cell r="AR16192" t="str">
            <v/>
          </cell>
        </row>
        <row r="16193">
          <cell r="AR16193" t="str">
            <v/>
          </cell>
        </row>
        <row r="16194">
          <cell r="AR16194" t="str">
            <v/>
          </cell>
        </row>
        <row r="16195">
          <cell r="AR16195" t="str">
            <v/>
          </cell>
        </row>
        <row r="16196">
          <cell r="AR16196" t="str">
            <v/>
          </cell>
        </row>
        <row r="16197">
          <cell r="AR16197" t="str">
            <v/>
          </cell>
        </row>
        <row r="16198">
          <cell r="AR16198" t="str">
            <v/>
          </cell>
        </row>
        <row r="16199">
          <cell r="AR16199" t="str">
            <v/>
          </cell>
        </row>
        <row r="16200">
          <cell r="AR16200" t="str">
            <v/>
          </cell>
        </row>
        <row r="16201">
          <cell r="AR16201" t="str">
            <v/>
          </cell>
        </row>
        <row r="16202">
          <cell r="AR16202" t="str">
            <v/>
          </cell>
        </row>
        <row r="16203">
          <cell r="AR16203" t="str">
            <v/>
          </cell>
        </row>
        <row r="16204">
          <cell r="AR16204" t="str">
            <v/>
          </cell>
        </row>
        <row r="16205">
          <cell r="AR16205" t="str">
            <v/>
          </cell>
        </row>
        <row r="16206">
          <cell r="AR16206" t="str">
            <v/>
          </cell>
        </row>
        <row r="16207">
          <cell r="AR16207" t="str">
            <v/>
          </cell>
        </row>
        <row r="16208">
          <cell r="AR16208" t="str">
            <v/>
          </cell>
        </row>
        <row r="16209">
          <cell r="AR16209" t="str">
            <v/>
          </cell>
        </row>
        <row r="16210">
          <cell r="AR16210" t="str">
            <v/>
          </cell>
        </row>
        <row r="16211">
          <cell r="AR16211" t="str">
            <v/>
          </cell>
        </row>
        <row r="16212">
          <cell r="AR16212" t="str">
            <v/>
          </cell>
        </row>
        <row r="16213">
          <cell r="AR16213" t="str">
            <v/>
          </cell>
        </row>
        <row r="16214">
          <cell r="AR16214" t="str">
            <v/>
          </cell>
        </row>
        <row r="16215">
          <cell r="AR16215" t="str">
            <v/>
          </cell>
        </row>
        <row r="16216">
          <cell r="AR16216" t="str">
            <v/>
          </cell>
        </row>
        <row r="16217">
          <cell r="AR16217" t="str">
            <v/>
          </cell>
        </row>
        <row r="16218">
          <cell r="AR16218" t="str">
            <v/>
          </cell>
        </row>
        <row r="16219">
          <cell r="AR16219" t="str">
            <v/>
          </cell>
        </row>
        <row r="16220">
          <cell r="AR16220" t="str">
            <v/>
          </cell>
        </row>
        <row r="16221">
          <cell r="AR16221" t="str">
            <v/>
          </cell>
        </row>
        <row r="16222">
          <cell r="AR16222" t="str">
            <v/>
          </cell>
        </row>
        <row r="16223">
          <cell r="AR16223" t="str">
            <v/>
          </cell>
        </row>
        <row r="16224">
          <cell r="AR16224" t="str">
            <v/>
          </cell>
        </row>
        <row r="16225">
          <cell r="AR16225" t="str">
            <v/>
          </cell>
        </row>
        <row r="16226">
          <cell r="AR16226" t="str">
            <v/>
          </cell>
        </row>
        <row r="16227">
          <cell r="AR16227" t="str">
            <v/>
          </cell>
        </row>
        <row r="16228">
          <cell r="AR16228" t="str">
            <v/>
          </cell>
        </row>
        <row r="16229">
          <cell r="AR16229" t="str">
            <v/>
          </cell>
        </row>
        <row r="16230">
          <cell r="AR16230" t="str">
            <v/>
          </cell>
        </row>
        <row r="16231">
          <cell r="AR16231" t="str">
            <v/>
          </cell>
        </row>
        <row r="16232">
          <cell r="AR16232" t="str">
            <v/>
          </cell>
        </row>
        <row r="16233">
          <cell r="AR16233" t="str">
            <v/>
          </cell>
        </row>
        <row r="16234">
          <cell r="AR16234" t="str">
            <v/>
          </cell>
        </row>
        <row r="16235">
          <cell r="AR16235" t="str">
            <v/>
          </cell>
        </row>
        <row r="16236">
          <cell r="AR16236" t="str">
            <v/>
          </cell>
        </row>
        <row r="16237">
          <cell r="AR16237" t="str">
            <v/>
          </cell>
        </row>
        <row r="16238">
          <cell r="AR16238" t="str">
            <v/>
          </cell>
        </row>
        <row r="16239">
          <cell r="AR16239" t="str">
            <v/>
          </cell>
        </row>
        <row r="16240">
          <cell r="AR16240" t="str">
            <v/>
          </cell>
        </row>
        <row r="16241">
          <cell r="AR16241" t="str">
            <v/>
          </cell>
        </row>
        <row r="16242">
          <cell r="AR16242" t="str">
            <v/>
          </cell>
        </row>
        <row r="16243">
          <cell r="AR16243" t="str">
            <v/>
          </cell>
        </row>
        <row r="16244">
          <cell r="AR16244" t="str">
            <v/>
          </cell>
        </row>
        <row r="16245">
          <cell r="AR16245" t="str">
            <v/>
          </cell>
        </row>
        <row r="16246">
          <cell r="AR16246" t="str">
            <v/>
          </cell>
        </row>
        <row r="16247">
          <cell r="AR16247" t="str">
            <v/>
          </cell>
        </row>
        <row r="16248">
          <cell r="AR16248" t="str">
            <v/>
          </cell>
        </row>
        <row r="16249">
          <cell r="AR16249" t="str">
            <v/>
          </cell>
        </row>
        <row r="16250">
          <cell r="AR16250" t="str">
            <v/>
          </cell>
        </row>
        <row r="16251">
          <cell r="AR16251" t="str">
            <v/>
          </cell>
        </row>
        <row r="16252">
          <cell r="AR16252" t="str">
            <v/>
          </cell>
        </row>
        <row r="16253">
          <cell r="AR16253" t="str">
            <v/>
          </cell>
        </row>
        <row r="16254">
          <cell r="AR16254" t="str">
            <v/>
          </cell>
        </row>
        <row r="16255">
          <cell r="AR16255" t="str">
            <v/>
          </cell>
        </row>
        <row r="16256">
          <cell r="AR16256" t="str">
            <v/>
          </cell>
        </row>
        <row r="16257">
          <cell r="AR16257" t="str">
            <v/>
          </cell>
        </row>
        <row r="16258">
          <cell r="AR16258" t="str">
            <v/>
          </cell>
        </row>
        <row r="16259">
          <cell r="AR16259" t="str">
            <v/>
          </cell>
        </row>
        <row r="16260">
          <cell r="AR16260" t="str">
            <v/>
          </cell>
        </row>
        <row r="16261">
          <cell r="AR16261" t="str">
            <v/>
          </cell>
        </row>
        <row r="16262">
          <cell r="AR16262" t="str">
            <v/>
          </cell>
        </row>
        <row r="16263">
          <cell r="AR16263" t="str">
            <v/>
          </cell>
        </row>
        <row r="16264">
          <cell r="AR16264" t="str">
            <v/>
          </cell>
        </row>
        <row r="16265">
          <cell r="AR16265" t="str">
            <v/>
          </cell>
        </row>
        <row r="16266">
          <cell r="AR16266" t="str">
            <v/>
          </cell>
        </row>
        <row r="16267">
          <cell r="AR16267" t="str">
            <v/>
          </cell>
        </row>
        <row r="16268">
          <cell r="AR16268" t="str">
            <v/>
          </cell>
        </row>
        <row r="16269">
          <cell r="AR16269" t="str">
            <v/>
          </cell>
        </row>
        <row r="16270">
          <cell r="AR16270" t="str">
            <v/>
          </cell>
        </row>
        <row r="16271">
          <cell r="AR16271" t="str">
            <v/>
          </cell>
        </row>
        <row r="16272">
          <cell r="AR16272" t="str">
            <v/>
          </cell>
        </row>
        <row r="16273">
          <cell r="AR16273" t="str">
            <v/>
          </cell>
        </row>
        <row r="16274">
          <cell r="AR16274" t="str">
            <v/>
          </cell>
        </row>
        <row r="16275">
          <cell r="AR16275" t="str">
            <v/>
          </cell>
        </row>
        <row r="16276">
          <cell r="AR16276" t="str">
            <v/>
          </cell>
        </row>
        <row r="16277">
          <cell r="AR16277" t="str">
            <v/>
          </cell>
        </row>
        <row r="16278">
          <cell r="AR16278" t="str">
            <v/>
          </cell>
        </row>
        <row r="16279">
          <cell r="AR16279" t="str">
            <v/>
          </cell>
        </row>
        <row r="16280">
          <cell r="AR16280" t="str">
            <v/>
          </cell>
        </row>
        <row r="16281">
          <cell r="AR16281" t="str">
            <v/>
          </cell>
        </row>
        <row r="16282">
          <cell r="AR16282" t="str">
            <v/>
          </cell>
        </row>
        <row r="16283">
          <cell r="AR16283" t="str">
            <v/>
          </cell>
        </row>
        <row r="16284">
          <cell r="AR16284" t="str">
            <v/>
          </cell>
        </row>
        <row r="16285">
          <cell r="AR16285" t="str">
            <v/>
          </cell>
        </row>
        <row r="16286">
          <cell r="AR16286" t="str">
            <v/>
          </cell>
        </row>
        <row r="16287">
          <cell r="AR16287" t="str">
            <v/>
          </cell>
        </row>
        <row r="16288">
          <cell r="AR16288" t="str">
            <v/>
          </cell>
        </row>
        <row r="16289">
          <cell r="AR16289" t="str">
            <v/>
          </cell>
        </row>
        <row r="16290">
          <cell r="AR16290" t="str">
            <v/>
          </cell>
        </row>
        <row r="16291">
          <cell r="AR16291" t="str">
            <v/>
          </cell>
        </row>
        <row r="16292">
          <cell r="AR16292" t="str">
            <v/>
          </cell>
        </row>
        <row r="16293">
          <cell r="AR16293" t="str">
            <v/>
          </cell>
        </row>
        <row r="16294">
          <cell r="AR16294" t="str">
            <v/>
          </cell>
        </row>
        <row r="16295">
          <cell r="AR16295" t="str">
            <v/>
          </cell>
        </row>
        <row r="16296">
          <cell r="AR16296" t="str">
            <v/>
          </cell>
        </row>
        <row r="16297">
          <cell r="AR16297" t="str">
            <v/>
          </cell>
        </row>
        <row r="16298">
          <cell r="AR16298" t="str">
            <v/>
          </cell>
        </row>
        <row r="16299">
          <cell r="AR16299" t="str">
            <v/>
          </cell>
        </row>
        <row r="16300">
          <cell r="AR16300" t="str">
            <v/>
          </cell>
        </row>
        <row r="16301">
          <cell r="AR16301" t="str">
            <v/>
          </cell>
        </row>
        <row r="16302">
          <cell r="AR16302" t="str">
            <v/>
          </cell>
        </row>
        <row r="16303">
          <cell r="AR16303" t="str">
            <v/>
          </cell>
        </row>
        <row r="16304">
          <cell r="AR16304" t="str">
            <v/>
          </cell>
        </row>
        <row r="16305">
          <cell r="AR16305" t="str">
            <v/>
          </cell>
        </row>
        <row r="16306">
          <cell r="AR16306" t="str">
            <v/>
          </cell>
        </row>
        <row r="16307">
          <cell r="AR16307" t="str">
            <v/>
          </cell>
        </row>
        <row r="16308">
          <cell r="AR16308" t="str">
            <v/>
          </cell>
        </row>
        <row r="16309">
          <cell r="AR16309" t="str">
            <v/>
          </cell>
        </row>
        <row r="16310">
          <cell r="AR16310" t="str">
            <v/>
          </cell>
        </row>
        <row r="16311">
          <cell r="AR16311" t="str">
            <v/>
          </cell>
        </row>
        <row r="16312">
          <cell r="AR16312" t="str">
            <v/>
          </cell>
        </row>
        <row r="16313">
          <cell r="AR16313" t="str">
            <v/>
          </cell>
        </row>
        <row r="16314">
          <cell r="AR16314" t="str">
            <v/>
          </cell>
        </row>
        <row r="16315">
          <cell r="AR16315" t="str">
            <v/>
          </cell>
        </row>
        <row r="16316">
          <cell r="AR16316" t="str">
            <v/>
          </cell>
        </row>
        <row r="16317">
          <cell r="AR16317" t="str">
            <v/>
          </cell>
        </row>
        <row r="16318">
          <cell r="AR16318" t="str">
            <v/>
          </cell>
        </row>
        <row r="16319">
          <cell r="AR16319" t="str">
            <v/>
          </cell>
        </row>
        <row r="16320">
          <cell r="AR16320" t="str">
            <v/>
          </cell>
        </row>
        <row r="16321">
          <cell r="AR16321" t="str">
            <v/>
          </cell>
        </row>
        <row r="16322">
          <cell r="AR16322" t="str">
            <v/>
          </cell>
        </row>
        <row r="16323">
          <cell r="AR16323" t="str">
            <v/>
          </cell>
        </row>
        <row r="16324">
          <cell r="AR16324" t="str">
            <v/>
          </cell>
        </row>
        <row r="16325">
          <cell r="AR16325" t="str">
            <v/>
          </cell>
        </row>
        <row r="16326">
          <cell r="AR16326" t="str">
            <v/>
          </cell>
        </row>
        <row r="16327">
          <cell r="AR16327" t="str">
            <v/>
          </cell>
        </row>
        <row r="16328">
          <cell r="AR16328" t="str">
            <v/>
          </cell>
        </row>
        <row r="16329">
          <cell r="AR16329" t="str">
            <v/>
          </cell>
        </row>
        <row r="16330">
          <cell r="AR16330" t="str">
            <v/>
          </cell>
        </row>
        <row r="16331">
          <cell r="AR16331" t="str">
            <v/>
          </cell>
        </row>
        <row r="16332">
          <cell r="AR16332" t="str">
            <v/>
          </cell>
        </row>
        <row r="16333">
          <cell r="AR16333" t="str">
            <v/>
          </cell>
        </row>
        <row r="16334">
          <cell r="AR16334" t="str">
            <v/>
          </cell>
        </row>
        <row r="16335">
          <cell r="AR16335" t="str">
            <v/>
          </cell>
        </row>
        <row r="16336">
          <cell r="AR16336" t="str">
            <v/>
          </cell>
        </row>
        <row r="16337">
          <cell r="AR16337" t="str">
            <v/>
          </cell>
        </row>
        <row r="16338">
          <cell r="AR16338" t="str">
            <v/>
          </cell>
        </row>
        <row r="16339">
          <cell r="AR16339" t="str">
            <v/>
          </cell>
        </row>
        <row r="16340">
          <cell r="AR16340" t="str">
            <v/>
          </cell>
        </row>
        <row r="16341">
          <cell r="AR16341" t="str">
            <v/>
          </cell>
        </row>
        <row r="16342">
          <cell r="AR16342" t="str">
            <v/>
          </cell>
        </row>
        <row r="16343">
          <cell r="AR16343" t="str">
            <v/>
          </cell>
        </row>
        <row r="16344">
          <cell r="AR16344" t="str">
            <v/>
          </cell>
        </row>
        <row r="16345">
          <cell r="AR16345" t="str">
            <v/>
          </cell>
        </row>
        <row r="16346">
          <cell r="AR16346" t="str">
            <v/>
          </cell>
        </row>
        <row r="16347">
          <cell r="AR16347" t="str">
            <v/>
          </cell>
        </row>
        <row r="16348">
          <cell r="AR16348" t="str">
            <v/>
          </cell>
        </row>
        <row r="16349">
          <cell r="AR16349" t="str">
            <v/>
          </cell>
        </row>
        <row r="16350">
          <cell r="AR16350" t="str">
            <v/>
          </cell>
        </row>
        <row r="16351">
          <cell r="AR16351" t="str">
            <v/>
          </cell>
        </row>
        <row r="16352">
          <cell r="AR16352" t="str">
            <v/>
          </cell>
        </row>
        <row r="16353">
          <cell r="AR16353" t="str">
            <v/>
          </cell>
        </row>
        <row r="16354">
          <cell r="AR16354" t="str">
            <v/>
          </cell>
        </row>
        <row r="16355">
          <cell r="AR16355" t="str">
            <v/>
          </cell>
        </row>
        <row r="16356">
          <cell r="AR16356" t="str">
            <v/>
          </cell>
        </row>
        <row r="16357">
          <cell r="AR16357" t="str">
            <v/>
          </cell>
        </row>
        <row r="16358">
          <cell r="AR16358" t="str">
            <v/>
          </cell>
        </row>
        <row r="16359">
          <cell r="AR16359" t="str">
            <v/>
          </cell>
        </row>
        <row r="16360">
          <cell r="AR16360" t="str">
            <v/>
          </cell>
        </row>
        <row r="16361">
          <cell r="AR16361" t="str">
            <v/>
          </cell>
        </row>
        <row r="16362">
          <cell r="AR16362" t="str">
            <v/>
          </cell>
        </row>
        <row r="16363">
          <cell r="AR16363" t="str">
            <v/>
          </cell>
        </row>
        <row r="16364">
          <cell r="AR16364" t="str">
            <v/>
          </cell>
        </row>
        <row r="16365">
          <cell r="AR16365" t="str">
            <v/>
          </cell>
        </row>
        <row r="16366">
          <cell r="AR16366" t="str">
            <v/>
          </cell>
        </row>
        <row r="16367">
          <cell r="AR16367" t="str">
            <v/>
          </cell>
        </row>
        <row r="16368">
          <cell r="AR16368" t="str">
            <v/>
          </cell>
        </row>
        <row r="16369">
          <cell r="AR16369" t="str">
            <v/>
          </cell>
        </row>
        <row r="16370">
          <cell r="AR16370" t="str">
            <v/>
          </cell>
        </row>
        <row r="16371">
          <cell r="AR16371" t="str">
            <v/>
          </cell>
        </row>
        <row r="16372">
          <cell r="AR16372" t="str">
            <v/>
          </cell>
        </row>
        <row r="16373">
          <cell r="AR16373" t="str">
            <v/>
          </cell>
        </row>
        <row r="16374">
          <cell r="AR16374" t="str">
            <v/>
          </cell>
        </row>
        <row r="16375">
          <cell r="AR16375" t="str">
            <v/>
          </cell>
        </row>
        <row r="16376">
          <cell r="AR16376" t="str">
            <v/>
          </cell>
        </row>
        <row r="16377">
          <cell r="AR16377" t="str">
            <v/>
          </cell>
        </row>
        <row r="16378">
          <cell r="AR16378" t="str">
            <v/>
          </cell>
        </row>
        <row r="16379">
          <cell r="AR16379" t="str">
            <v/>
          </cell>
        </row>
        <row r="16380">
          <cell r="AR16380" t="str">
            <v/>
          </cell>
        </row>
        <row r="16381">
          <cell r="AR16381" t="str">
            <v/>
          </cell>
        </row>
        <row r="16382">
          <cell r="AR16382" t="str">
            <v/>
          </cell>
        </row>
        <row r="16383">
          <cell r="AR16383" t="str">
            <v/>
          </cell>
        </row>
        <row r="16384">
          <cell r="AR16384" t="str">
            <v/>
          </cell>
        </row>
        <row r="16385">
          <cell r="AR16385" t="str">
            <v/>
          </cell>
        </row>
        <row r="16386">
          <cell r="AR16386" t="str">
            <v/>
          </cell>
        </row>
        <row r="16387">
          <cell r="AR16387" t="str">
            <v/>
          </cell>
        </row>
        <row r="16388">
          <cell r="AR16388" t="str">
            <v/>
          </cell>
        </row>
        <row r="16389">
          <cell r="AR16389" t="str">
            <v/>
          </cell>
        </row>
        <row r="16390">
          <cell r="AR16390" t="str">
            <v/>
          </cell>
        </row>
        <row r="16391">
          <cell r="AR16391" t="str">
            <v/>
          </cell>
        </row>
        <row r="16392">
          <cell r="AR16392" t="str">
            <v/>
          </cell>
        </row>
        <row r="16393">
          <cell r="AR16393" t="str">
            <v/>
          </cell>
        </row>
        <row r="16394">
          <cell r="AR16394" t="str">
            <v/>
          </cell>
        </row>
        <row r="16395">
          <cell r="AR16395" t="str">
            <v/>
          </cell>
        </row>
        <row r="16396">
          <cell r="AR16396" t="str">
            <v/>
          </cell>
        </row>
        <row r="16397">
          <cell r="AR16397" t="str">
            <v/>
          </cell>
        </row>
        <row r="16398">
          <cell r="AR16398" t="str">
            <v/>
          </cell>
        </row>
        <row r="16399">
          <cell r="AR16399" t="str">
            <v/>
          </cell>
        </row>
        <row r="16400">
          <cell r="AR16400" t="str">
            <v/>
          </cell>
        </row>
        <row r="16401">
          <cell r="AR16401" t="str">
            <v/>
          </cell>
        </row>
        <row r="16402">
          <cell r="AR16402" t="str">
            <v/>
          </cell>
        </row>
        <row r="16403">
          <cell r="AR16403" t="str">
            <v/>
          </cell>
        </row>
        <row r="16404">
          <cell r="AR16404" t="str">
            <v/>
          </cell>
        </row>
        <row r="16405">
          <cell r="AR16405" t="str">
            <v/>
          </cell>
        </row>
        <row r="16406">
          <cell r="AR16406" t="str">
            <v/>
          </cell>
        </row>
        <row r="16407">
          <cell r="AR16407" t="str">
            <v/>
          </cell>
        </row>
        <row r="16408">
          <cell r="AR16408" t="str">
            <v/>
          </cell>
        </row>
        <row r="16409">
          <cell r="AR16409" t="str">
            <v/>
          </cell>
        </row>
        <row r="16410">
          <cell r="AR16410" t="str">
            <v/>
          </cell>
        </row>
        <row r="16411">
          <cell r="AR16411" t="str">
            <v/>
          </cell>
        </row>
        <row r="16412">
          <cell r="AR16412" t="str">
            <v/>
          </cell>
        </row>
        <row r="16413">
          <cell r="AR16413" t="str">
            <v/>
          </cell>
        </row>
        <row r="16414">
          <cell r="AR16414" t="str">
            <v/>
          </cell>
        </row>
        <row r="16415">
          <cell r="AR16415" t="str">
            <v/>
          </cell>
        </row>
        <row r="16416">
          <cell r="AR16416" t="str">
            <v/>
          </cell>
        </row>
        <row r="16417">
          <cell r="AR16417" t="str">
            <v/>
          </cell>
        </row>
        <row r="16418">
          <cell r="AR16418" t="str">
            <v/>
          </cell>
        </row>
        <row r="16419">
          <cell r="AR16419" t="str">
            <v/>
          </cell>
        </row>
        <row r="16420">
          <cell r="AR16420" t="str">
            <v/>
          </cell>
        </row>
        <row r="16421">
          <cell r="AR16421" t="str">
            <v/>
          </cell>
        </row>
        <row r="16422">
          <cell r="AR16422" t="str">
            <v/>
          </cell>
        </row>
        <row r="16423">
          <cell r="AR16423" t="str">
            <v/>
          </cell>
        </row>
        <row r="16424">
          <cell r="AR16424" t="str">
            <v/>
          </cell>
        </row>
        <row r="16425">
          <cell r="AR16425" t="str">
            <v/>
          </cell>
        </row>
        <row r="16426">
          <cell r="AR16426" t="str">
            <v/>
          </cell>
        </row>
        <row r="16427">
          <cell r="AR16427" t="str">
            <v/>
          </cell>
        </row>
        <row r="16428">
          <cell r="AR16428" t="str">
            <v/>
          </cell>
        </row>
        <row r="16429">
          <cell r="AR16429" t="str">
            <v/>
          </cell>
        </row>
        <row r="16430">
          <cell r="AR16430" t="str">
            <v/>
          </cell>
        </row>
        <row r="16431">
          <cell r="AR16431" t="str">
            <v/>
          </cell>
        </row>
        <row r="16432">
          <cell r="AR16432" t="str">
            <v/>
          </cell>
        </row>
        <row r="16433">
          <cell r="AR16433" t="str">
            <v/>
          </cell>
        </row>
        <row r="16434">
          <cell r="AR16434" t="str">
            <v/>
          </cell>
        </row>
        <row r="16435">
          <cell r="AR16435" t="str">
            <v/>
          </cell>
        </row>
        <row r="16436">
          <cell r="AR16436" t="str">
            <v/>
          </cell>
        </row>
        <row r="16437">
          <cell r="AR16437" t="str">
            <v/>
          </cell>
        </row>
        <row r="16438">
          <cell r="AR16438" t="str">
            <v/>
          </cell>
        </row>
        <row r="16439">
          <cell r="AR16439" t="str">
            <v/>
          </cell>
        </row>
        <row r="16440">
          <cell r="AR16440" t="str">
            <v/>
          </cell>
        </row>
        <row r="16441">
          <cell r="AR16441" t="str">
            <v/>
          </cell>
        </row>
        <row r="16442">
          <cell r="AR16442" t="str">
            <v/>
          </cell>
        </row>
        <row r="16443">
          <cell r="AR16443" t="str">
            <v/>
          </cell>
        </row>
        <row r="16444">
          <cell r="AR16444" t="str">
            <v/>
          </cell>
        </row>
        <row r="16445">
          <cell r="AR16445" t="str">
            <v/>
          </cell>
        </row>
        <row r="16446">
          <cell r="AR16446" t="str">
            <v/>
          </cell>
        </row>
        <row r="16447">
          <cell r="AR16447" t="str">
            <v/>
          </cell>
        </row>
        <row r="16448">
          <cell r="AR16448" t="str">
            <v/>
          </cell>
        </row>
        <row r="16449">
          <cell r="AR16449" t="str">
            <v/>
          </cell>
        </row>
        <row r="16450">
          <cell r="AR16450" t="str">
            <v/>
          </cell>
        </row>
        <row r="16451">
          <cell r="AR16451" t="str">
            <v/>
          </cell>
        </row>
        <row r="16452">
          <cell r="AR16452" t="str">
            <v/>
          </cell>
        </row>
        <row r="16453">
          <cell r="AR16453" t="str">
            <v/>
          </cell>
        </row>
        <row r="16454">
          <cell r="AR16454" t="str">
            <v/>
          </cell>
        </row>
        <row r="16455">
          <cell r="AR16455" t="str">
            <v/>
          </cell>
        </row>
        <row r="16456">
          <cell r="AR16456" t="str">
            <v/>
          </cell>
        </row>
        <row r="16457">
          <cell r="AR16457" t="str">
            <v/>
          </cell>
        </row>
        <row r="16458">
          <cell r="AR16458" t="str">
            <v/>
          </cell>
        </row>
        <row r="16459">
          <cell r="AR16459" t="str">
            <v/>
          </cell>
        </row>
        <row r="16460">
          <cell r="AR16460" t="str">
            <v/>
          </cell>
        </row>
        <row r="16461">
          <cell r="AR16461" t="str">
            <v/>
          </cell>
        </row>
        <row r="16462">
          <cell r="AR16462" t="str">
            <v/>
          </cell>
        </row>
        <row r="16463">
          <cell r="AR16463" t="str">
            <v/>
          </cell>
        </row>
        <row r="16464">
          <cell r="AR16464" t="str">
            <v/>
          </cell>
        </row>
        <row r="16465">
          <cell r="AR16465" t="str">
            <v/>
          </cell>
        </row>
        <row r="16466">
          <cell r="AR16466" t="str">
            <v/>
          </cell>
        </row>
        <row r="16467">
          <cell r="AR16467" t="str">
            <v/>
          </cell>
        </row>
        <row r="16468">
          <cell r="AR16468" t="str">
            <v/>
          </cell>
        </row>
        <row r="16469">
          <cell r="AR16469" t="str">
            <v/>
          </cell>
        </row>
        <row r="16470">
          <cell r="AR16470" t="str">
            <v/>
          </cell>
        </row>
        <row r="16471">
          <cell r="AR16471" t="str">
            <v/>
          </cell>
        </row>
        <row r="16472">
          <cell r="AR16472" t="str">
            <v/>
          </cell>
        </row>
        <row r="16473">
          <cell r="AR16473" t="str">
            <v/>
          </cell>
        </row>
        <row r="16474">
          <cell r="AR16474" t="str">
            <v/>
          </cell>
        </row>
        <row r="16475">
          <cell r="AR16475" t="str">
            <v/>
          </cell>
        </row>
        <row r="16476">
          <cell r="AR16476" t="str">
            <v/>
          </cell>
        </row>
        <row r="16477">
          <cell r="AR16477" t="str">
            <v/>
          </cell>
        </row>
        <row r="16478">
          <cell r="AR16478" t="str">
            <v/>
          </cell>
        </row>
        <row r="16479">
          <cell r="AR16479" t="str">
            <v/>
          </cell>
        </row>
        <row r="16480">
          <cell r="AR16480" t="str">
            <v/>
          </cell>
        </row>
        <row r="16481">
          <cell r="AR16481" t="str">
            <v/>
          </cell>
        </row>
        <row r="16482">
          <cell r="AR16482" t="str">
            <v/>
          </cell>
        </row>
        <row r="16483">
          <cell r="AR16483" t="str">
            <v/>
          </cell>
        </row>
        <row r="16484">
          <cell r="AR16484" t="str">
            <v/>
          </cell>
        </row>
        <row r="16485">
          <cell r="AR16485" t="str">
            <v/>
          </cell>
        </row>
        <row r="16486">
          <cell r="AR16486" t="str">
            <v/>
          </cell>
        </row>
        <row r="16487">
          <cell r="AR16487" t="str">
            <v/>
          </cell>
        </row>
        <row r="16488">
          <cell r="AR16488" t="str">
            <v/>
          </cell>
        </row>
        <row r="16489">
          <cell r="AR16489" t="str">
            <v/>
          </cell>
        </row>
        <row r="16490">
          <cell r="AR16490" t="str">
            <v/>
          </cell>
        </row>
        <row r="16491">
          <cell r="AR16491" t="str">
            <v/>
          </cell>
        </row>
        <row r="16492">
          <cell r="AR16492" t="str">
            <v/>
          </cell>
        </row>
        <row r="16493">
          <cell r="AR16493" t="str">
            <v/>
          </cell>
        </row>
        <row r="16494">
          <cell r="AR16494" t="str">
            <v/>
          </cell>
        </row>
        <row r="16495">
          <cell r="AR16495" t="str">
            <v/>
          </cell>
        </row>
        <row r="16496">
          <cell r="AR16496" t="str">
            <v/>
          </cell>
        </row>
        <row r="16497">
          <cell r="AR16497" t="str">
            <v/>
          </cell>
        </row>
        <row r="16498">
          <cell r="AR16498" t="str">
            <v/>
          </cell>
        </row>
        <row r="16499">
          <cell r="AR16499" t="str">
            <v/>
          </cell>
        </row>
        <row r="16500">
          <cell r="AR16500" t="str">
            <v/>
          </cell>
        </row>
        <row r="16501">
          <cell r="AR16501" t="str">
            <v/>
          </cell>
        </row>
        <row r="16502">
          <cell r="AR16502" t="str">
            <v/>
          </cell>
        </row>
        <row r="16503">
          <cell r="AR16503" t="str">
            <v/>
          </cell>
        </row>
        <row r="16504">
          <cell r="AR16504" t="str">
            <v/>
          </cell>
        </row>
        <row r="16505">
          <cell r="AR16505" t="str">
            <v/>
          </cell>
        </row>
        <row r="16506">
          <cell r="AR16506" t="str">
            <v/>
          </cell>
        </row>
        <row r="16507">
          <cell r="AR16507" t="str">
            <v/>
          </cell>
        </row>
        <row r="16508">
          <cell r="AR16508" t="str">
            <v/>
          </cell>
        </row>
        <row r="16509">
          <cell r="AR16509" t="str">
            <v/>
          </cell>
        </row>
        <row r="16510">
          <cell r="AR16510" t="str">
            <v/>
          </cell>
        </row>
        <row r="16511">
          <cell r="AR16511" t="str">
            <v/>
          </cell>
        </row>
        <row r="16512">
          <cell r="AR16512" t="str">
            <v/>
          </cell>
        </row>
        <row r="16513">
          <cell r="AR16513" t="str">
            <v/>
          </cell>
        </row>
        <row r="16514">
          <cell r="AR16514" t="str">
            <v/>
          </cell>
        </row>
        <row r="16515">
          <cell r="AR16515" t="str">
            <v/>
          </cell>
        </row>
        <row r="16516">
          <cell r="AR16516" t="str">
            <v/>
          </cell>
        </row>
        <row r="16517">
          <cell r="AR16517" t="str">
            <v/>
          </cell>
        </row>
        <row r="16518">
          <cell r="AR16518" t="str">
            <v/>
          </cell>
        </row>
        <row r="16519">
          <cell r="AR16519" t="str">
            <v/>
          </cell>
        </row>
        <row r="16520">
          <cell r="AR16520" t="str">
            <v/>
          </cell>
        </row>
        <row r="16521">
          <cell r="AR16521" t="str">
            <v/>
          </cell>
        </row>
        <row r="16522">
          <cell r="AR16522" t="str">
            <v/>
          </cell>
        </row>
        <row r="16523">
          <cell r="AR16523" t="str">
            <v/>
          </cell>
        </row>
        <row r="16524">
          <cell r="AR16524" t="str">
            <v/>
          </cell>
        </row>
        <row r="16525">
          <cell r="AR16525" t="str">
            <v/>
          </cell>
        </row>
        <row r="16526">
          <cell r="AR16526" t="str">
            <v/>
          </cell>
        </row>
        <row r="16527">
          <cell r="AR16527" t="str">
            <v/>
          </cell>
        </row>
        <row r="16528">
          <cell r="AR16528" t="str">
            <v/>
          </cell>
        </row>
        <row r="16529">
          <cell r="AR16529" t="str">
            <v/>
          </cell>
        </row>
        <row r="16530">
          <cell r="AR16530" t="str">
            <v/>
          </cell>
        </row>
        <row r="16531">
          <cell r="AR16531" t="str">
            <v/>
          </cell>
        </row>
        <row r="16532">
          <cell r="AR16532" t="str">
            <v/>
          </cell>
        </row>
        <row r="16533">
          <cell r="AR16533" t="str">
            <v/>
          </cell>
        </row>
        <row r="16534">
          <cell r="AR16534" t="str">
            <v/>
          </cell>
        </row>
        <row r="16535">
          <cell r="AR16535" t="str">
            <v/>
          </cell>
        </row>
        <row r="16536">
          <cell r="AR16536" t="str">
            <v/>
          </cell>
        </row>
        <row r="16537">
          <cell r="AR16537" t="str">
            <v/>
          </cell>
        </row>
        <row r="16538">
          <cell r="AR16538" t="str">
            <v/>
          </cell>
        </row>
        <row r="16539">
          <cell r="AR16539" t="str">
            <v/>
          </cell>
        </row>
        <row r="16540">
          <cell r="AR16540" t="str">
            <v/>
          </cell>
        </row>
        <row r="16541">
          <cell r="AR16541" t="str">
            <v/>
          </cell>
        </row>
        <row r="16542">
          <cell r="AR16542" t="str">
            <v/>
          </cell>
        </row>
        <row r="16543">
          <cell r="AR16543" t="str">
            <v/>
          </cell>
        </row>
        <row r="16544">
          <cell r="AR16544" t="str">
            <v/>
          </cell>
        </row>
        <row r="16545">
          <cell r="AR16545" t="str">
            <v/>
          </cell>
        </row>
        <row r="16546">
          <cell r="AR16546" t="str">
            <v/>
          </cell>
        </row>
        <row r="16547">
          <cell r="AR16547" t="str">
            <v/>
          </cell>
        </row>
        <row r="16548">
          <cell r="AR16548" t="str">
            <v/>
          </cell>
        </row>
        <row r="16549">
          <cell r="AR16549" t="str">
            <v/>
          </cell>
        </row>
        <row r="16550">
          <cell r="AR16550" t="str">
            <v/>
          </cell>
        </row>
        <row r="16551">
          <cell r="AR16551" t="str">
            <v/>
          </cell>
        </row>
        <row r="16552">
          <cell r="AR16552" t="str">
            <v/>
          </cell>
        </row>
        <row r="16553">
          <cell r="AR16553" t="str">
            <v/>
          </cell>
        </row>
        <row r="16554">
          <cell r="AR16554" t="str">
            <v/>
          </cell>
        </row>
        <row r="16555">
          <cell r="AR16555" t="str">
            <v/>
          </cell>
        </row>
        <row r="16556">
          <cell r="AR16556" t="str">
            <v/>
          </cell>
        </row>
        <row r="16557">
          <cell r="AR16557" t="str">
            <v/>
          </cell>
        </row>
        <row r="16558">
          <cell r="AR16558" t="str">
            <v/>
          </cell>
        </row>
        <row r="16559">
          <cell r="AR16559" t="str">
            <v/>
          </cell>
        </row>
        <row r="16560">
          <cell r="AR16560" t="str">
            <v/>
          </cell>
        </row>
        <row r="16561">
          <cell r="AR16561" t="str">
            <v/>
          </cell>
        </row>
        <row r="16562">
          <cell r="AR16562" t="str">
            <v/>
          </cell>
        </row>
        <row r="16563">
          <cell r="AR16563" t="str">
            <v/>
          </cell>
        </row>
        <row r="16564">
          <cell r="AR16564" t="str">
            <v/>
          </cell>
        </row>
        <row r="16565">
          <cell r="AR16565" t="str">
            <v/>
          </cell>
        </row>
        <row r="16566">
          <cell r="AR16566" t="str">
            <v/>
          </cell>
        </row>
        <row r="16567">
          <cell r="AR16567" t="str">
            <v/>
          </cell>
        </row>
        <row r="16568">
          <cell r="AR16568" t="str">
            <v/>
          </cell>
        </row>
        <row r="16569">
          <cell r="AR16569" t="str">
            <v/>
          </cell>
        </row>
        <row r="16570">
          <cell r="AR16570" t="str">
            <v/>
          </cell>
        </row>
        <row r="16571">
          <cell r="AR16571" t="str">
            <v/>
          </cell>
        </row>
        <row r="16572">
          <cell r="AR16572" t="str">
            <v/>
          </cell>
        </row>
        <row r="16573">
          <cell r="AR16573" t="str">
            <v/>
          </cell>
        </row>
        <row r="16574">
          <cell r="AR16574" t="str">
            <v/>
          </cell>
        </row>
        <row r="16575">
          <cell r="AR16575" t="str">
            <v/>
          </cell>
        </row>
        <row r="16576">
          <cell r="AR16576" t="str">
            <v/>
          </cell>
        </row>
        <row r="16577">
          <cell r="AR16577" t="str">
            <v/>
          </cell>
        </row>
        <row r="16578">
          <cell r="AR16578" t="str">
            <v/>
          </cell>
        </row>
        <row r="16579">
          <cell r="AR16579" t="str">
            <v/>
          </cell>
        </row>
        <row r="16580">
          <cell r="AR16580" t="str">
            <v/>
          </cell>
        </row>
        <row r="16581">
          <cell r="AR16581" t="str">
            <v/>
          </cell>
        </row>
        <row r="16582">
          <cell r="AR16582" t="str">
            <v/>
          </cell>
        </row>
        <row r="16583">
          <cell r="AR16583" t="str">
            <v/>
          </cell>
        </row>
        <row r="16584">
          <cell r="AR16584" t="str">
            <v/>
          </cell>
        </row>
        <row r="16585">
          <cell r="AR16585" t="str">
            <v/>
          </cell>
        </row>
        <row r="16586">
          <cell r="AR16586" t="str">
            <v/>
          </cell>
        </row>
        <row r="16587">
          <cell r="AR16587" t="str">
            <v/>
          </cell>
        </row>
        <row r="16588">
          <cell r="AR16588" t="str">
            <v/>
          </cell>
        </row>
        <row r="16589">
          <cell r="AR16589" t="str">
            <v/>
          </cell>
        </row>
        <row r="16590">
          <cell r="AR16590" t="str">
            <v/>
          </cell>
        </row>
        <row r="16591">
          <cell r="AR16591" t="str">
            <v/>
          </cell>
        </row>
        <row r="16592">
          <cell r="AR16592" t="str">
            <v/>
          </cell>
        </row>
        <row r="16593">
          <cell r="AR16593" t="str">
            <v/>
          </cell>
        </row>
        <row r="16594">
          <cell r="AR16594" t="str">
            <v/>
          </cell>
        </row>
        <row r="16595">
          <cell r="AR16595" t="str">
            <v/>
          </cell>
        </row>
        <row r="16596">
          <cell r="AR16596" t="str">
            <v/>
          </cell>
        </row>
        <row r="16597">
          <cell r="AR16597" t="str">
            <v/>
          </cell>
        </row>
        <row r="16598">
          <cell r="AR16598" t="str">
            <v/>
          </cell>
        </row>
        <row r="16599">
          <cell r="AR16599" t="str">
            <v/>
          </cell>
        </row>
        <row r="16600">
          <cell r="AR16600" t="str">
            <v/>
          </cell>
        </row>
        <row r="16601">
          <cell r="AR16601" t="str">
            <v/>
          </cell>
        </row>
        <row r="16602">
          <cell r="AR16602" t="str">
            <v/>
          </cell>
        </row>
        <row r="16603">
          <cell r="AR16603" t="str">
            <v/>
          </cell>
        </row>
        <row r="16604">
          <cell r="AR16604" t="str">
            <v/>
          </cell>
        </row>
        <row r="16605">
          <cell r="AR16605" t="str">
            <v/>
          </cell>
        </row>
        <row r="16606">
          <cell r="AR16606" t="str">
            <v/>
          </cell>
        </row>
        <row r="16607">
          <cell r="AR16607" t="str">
            <v/>
          </cell>
        </row>
        <row r="16608">
          <cell r="AR16608" t="str">
            <v/>
          </cell>
        </row>
        <row r="16609">
          <cell r="AR16609" t="str">
            <v/>
          </cell>
        </row>
        <row r="16610">
          <cell r="AR16610" t="str">
            <v/>
          </cell>
        </row>
        <row r="16611">
          <cell r="AR16611" t="str">
            <v/>
          </cell>
        </row>
        <row r="16612">
          <cell r="AR16612" t="str">
            <v/>
          </cell>
        </row>
        <row r="16613">
          <cell r="AR16613" t="str">
            <v/>
          </cell>
        </row>
        <row r="16614">
          <cell r="AR16614" t="str">
            <v/>
          </cell>
        </row>
        <row r="16615">
          <cell r="AR16615" t="str">
            <v/>
          </cell>
        </row>
        <row r="16616">
          <cell r="AR16616" t="str">
            <v/>
          </cell>
        </row>
        <row r="16617">
          <cell r="AR16617" t="str">
            <v/>
          </cell>
        </row>
        <row r="16618">
          <cell r="AR16618" t="str">
            <v/>
          </cell>
        </row>
        <row r="16619">
          <cell r="AR16619" t="str">
            <v/>
          </cell>
        </row>
        <row r="16620">
          <cell r="AR16620" t="str">
            <v/>
          </cell>
        </row>
        <row r="16621">
          <cell r="AR16621" t="str">
            <v/>
          </cell>
        </row>
        <row r="16622">
          <cell r="AR16622" t="str">
            <v/>
          </cell>
        </row>
        <row r="16623">
          <cell r="AR16623" t="str">
            <v/>
          </cell>
        </row>
        <row r="16624">
          <cell r="AR16624" t="str">
            <v/>
          </cell>
        </row>
        <row r="16625">
          <cell r="AR16625" t="str">
            <v/>
          </cell>
        </row>
        <row r="16626">
          <cell r="AR16626" t="str">
            <v/>
          </cell>
        </row>
        <row r="16627">
          <cell r="AR16627" t="str">
            <v/>
          </cell>
        </row>
        <row r="16628">
          <cell r="AR16628" t="str">
            <v/>
          </cell>
        </row>
        <row r="16629">
          <cell r="AR16629" t="str">
            <v/>
          </cell>
        </row>
        <row r="16630">
          <cell r="AR16630" t="str">
            <v/>
          </cell>
        </row>
        <row r="16631">
          <cell r="AR16631" t="str">
            <v/>
          </cell>
        </row>
        <row r="16632">
          <cell r="AR16632" t="str">
            <v/>
          </cell>
        </row>
        <row r="16633">
          <cell r="AR16633" t="str">
            <v/>
          </cell>
        </row>
        <row r="16634">
          <cell r="AR16634" t="str">
            <v/>
          </cell>
        </row>
        <row r="16635">
          <cell r="AR16635" t="str">
            <v/>
          </cell>
        </row>
        <row r="16636">
          <cell r="AR16636" t="str">
            <v/>
          </cell>
        </row>
        <row r="16637">
          <cell r="AR16637" t="str">
            <v/>
          </cell>
        </row>
        <row r="16638">
          <cell r="AR16638" t="str">
            <v/>
          </cell>
        </row>
        <row r="16639">
          <cell r="AR16639" t="str">
            <v/>
          </cell>
        </row>
        <row r="16640">
          <cell r="AR16640" t="str">
            <v/>
          </cell>
        </row>
        <row r="16641">
          <cell r="AR16641" t="str">
            <v/>
          </cell>
        </row>
        <row r="16642">
          <cell r="AR16642" t="str">
            <v/>
          </cell>
        </row>
        <row r="16643">
          <cell r="AR16643" t="str">
            <v/>
          </cell>
        </row>
        <row r="16644">
          <cell r="AR16644" t="str">
            <v/>
          </cell>
        </row>
        <row r="16645">
          <cell r="AR16645" t="str">
            <v/>
          </cell>
        </row>
        <row r="16646">
          <cell r="AR16646" t="str">
            <v/>
          </cell>
        </row>
        <row r="16647">
          <cell r="AR16647" t="str">
            <v/>
          </cell>
        </row>
        <row r="16648">
          <cell r="AR16648" t="str">
            <v/>
          </cell>
        </row>
        <row r="16649">
          <cell r="AR16649" t="str">
            <v/>
          </cell>
        </row>
        <row r="16650">
          <cell r="AR16650" t="str">
            <v/>
          </cell>
        </row>
        <row r="16651">
          <cell r="AR16651" t="str">
            <v/>
          </cell>
        </row>
        <row r="16652">
          <cell r="AR16652" t="str">
            <v/>
          </cell>
        </row>
        <row r="16653">
          <cell r="AR16653" t="str">
            <v/>
          </cell>
        </row>
        <row r="16654">
          <cell r="AR16654" t="str">
            <v/>
          </cell>
        </row>
        <row r="16655">
          <cell r="AR16655" t="str">
            <v/>
          </cell>
        </row>
        <row r="16656">
          <cell r="AR16656" t="str">
            <v/>
          </cell>
        </row>
        <row r="16657">
          <cell r="AR16657" t="str">
            <v/>
          </cell>
        </row>
        <row r="16658">
          <cell r="AR16658" t="str">
            <v/>
          </cell>
        </row>
        <row r="16659">
          <cell r="AR16659" t="str">
            <v/>
          </cell>
        </row>
        <row r="16660">
          <cell r="AR16660" t="str">
            <v/>
          </cell>
        </row>
        <row r="16661">
          <cell r="AR16661" t="str">
            <v/>
          </cell>
        </row>
        <row r="16662">
          <cell r="AR16662" t="str">
            <v/>
          </cell>
        </row>
        <row r="16663">
          <cell r="AR16663" t="str">
            <v/>
          </cell>
        </row>
        <row r="16664">
          <cell r="AR16664" t="str">
            <v/>
          </cell>
        </row>
        <row r="16665">
          <cell r="AR16665" t="str">
            <v/>
          </cell>
        </row>
        <row r="16666">
          <cell r="AR16666" t="str">
            <v/>
          </cell>
        </row>
        <row r="16667">
          <cell r="AR16667" t="str">
            <v/>
          </cell>
        </row>
        <row r="16668">
          <cell r="AR16668" t="str">
            <v/>
          </cell>
        </row>
        <row r="16669">
          <cell r="AR16669" t="str">
            <v/>
          </cell>
        </row>
        <row r="16670">
          <cell r="AR16670" t="str">
            <v/>
          </cell>
        </row>
        <row r="16671">
          <cell r="AR16671" t="str">
            <v/>
          </cell>
        </row>
        <row r="16672">
          <cell r="AR16672" t="str">
            <v/>
          </cell>
        </row>
        <row r="16673">
          <cell r="AR16673" t="str">
            <v/>
          </cell>
        </row>
        <row r="16674">
          <cell r="AR16674" t="str">
            <v/>
          </cell>
        </row>
        <row r="16675">
          <cell r="AR16675" t="str">
            <v/>
          </cell>
        </row>
        <row r="16676">
          <cell r="AR16676" t="str">
            <v/>
          </cell>
        </row>
        <row r="16677">
          <cell r="AR16677" t="str">
            <v/>
          </cell>
        </row>
        <row r="16678">
          <cell r="AR16678" t="str">
            <v/>
          </cell>
        </row>
        <row r="16679">
          <cell r="AR16679" t="str">
            <v/>
          </cell>
        </row>
        <row r="16680">
          <cell r="AR16680" t="str">
            <v/>
          </cell>
        </row>
        <row r="16681">
          <cell r="AR16681" t="str">
            <v/>
          </cell>
        </row>
        <row r="16682">
          <cell r="AR16682" t="str">
            <v/>
          </cell>
        </row>
        <row r="16683">
          <cell r="AR16683" t="str">
            <v/>
          </cell>
        </row>
        <row r="16684">
          <cell r="AR16684" t="str">
            <v/>
          </cell>
        </row>
        <row r="16685">
          <cell r="AR16685" t="str">
            <v/>
          </cell>
        </row>
        <row r="16686">
          <cell r="AR16686" t="str">
            <v/>
          </cell>
        </row>
        <row r="16687">
          <cell r="AR16687" t="str">
            <v/>
          </cell>
        </row>
        <row r="16688">
          <cell r="AR16688" t="str">
            <v/>
          </cell>
        </row>
        <row r="16689">
          <cell r="AR16689" t="str">
            <v/>
          </cell>
        </row>
        <row r="16690">
          <cell r="AR16690" t="str">
            <v/>
          </cell>
        </row>
        <row r="16691">
          <cell r="AR16691" t="str">
            <v/>
          </cell>
        </row>
        <row r="16692">
          <cell r="AR16692" t="str">
            <v/>
          </cell>
        </row>
        <row r="16693">
          <cell r="AR16693" t="str">
            <v/>
          </cell>
        </row>
        <row r="16694">
          <cell r="AR16694" t="str">
            <v/>
          </cell>
        </row>
        <row r="16695">
          <cell r="AR16695" t="str">
            <v/>
          </cell>
        </row>
        <row r="16696">
          <cell r="AR16696" t="str">
            <v/>
          </cell>
        </row>
        <row r="16697">
          <cell r="AR16697" t="str">
            <v/>
          </cell>
        </row>
        <row r="16698">
          <cell r="AR16698" t="str">
            <v/>
          </cell>
        </row>
        <row r="16699">
          <cell r="AR16699" t="str">
            <v/>
          </cell>
        </row>
        <row r="16700">
          <cell r="AR16700" t="str">
            <v/>
          </cell>
        </row>
        <row r="16701">
          <cell r="AR16701" t="str">
            <v/>
          </cell>
        </row>
        <row r="16702">
          <cell r="AR16702" t="str">
            <v/>
          </cell>
        </row>
        <row r="16703">
          <cell r="AR16703" t="str">
            <v/>
          </cell>
        </row>
        <row r="16704">
          <cell r="AR16704" t="str">
            <v/>
          </cell>
        </row>
        <row r="16705">
          <cell r="AR16705" t="str">
            <v/>
          </cell>
        </row>
        <row r="16706">
          <cell r="AR16706" t="str">
            <v/>
          </cell>
        </row>
        <row r="16707">
          <cell r="AR16707" t="str">
            <v/>
          </cell>
        </row>
        <row r="16708">
          <cell r="AR16708" t="str">
            <v/>
          </cell>
        </row>
        <row r="16709">
          <cell r="AR16709" t="str">
            <v/>
          </cell>
        </row>
        <row r="16710">
          <cell r="AR16710" t="str">
            <v/>
          </cell>
        </row>
        <row r="16711">
          <cell r="AR16711" t="str">
            <v/>
          </cell>
        </row>
        <row r="16712">
          <cell r="AR16712" t="str">
            <v/>
          </cell>
        </row>
        <row r="16713">
          <cell r="AR16713" t="str">
            <v/>
          </cell>
        </row>
        <row r="16714">
          <cell r="AR16714" t="str">
            <v/>
          </cell>
        </row>
        <row r="16715">
          <cell r="AR16715" t="str">
            <v/>
          </cell>
        </row>
        <row r="16716">
          <cell r="AR16716" t="str">
            <v/>
          </cell>
        </row>
        <row r="16717">
          <cell r="AR16717" t="str">
            <v/>
          </cell>
        </row>
        <row r="16718">
          <cell r="AR16718" t="str">
            <v/>
          </cell>
        </row>
        <row r="16719">
          <cell r="AR16719" t="str">
            <v/>
          </cell>
        </row>
        <row r="16720">
          <cell r="AR16720" t="str">
            <v/>
          </cell>
        </row>
        <row r="16721">
          <cell r="AR16721" t="str">
            <v/>
          </cell>
        </row>
        <row r="16722">
          <cell r="AR16722" t="str">
            <v/>
          </cell>
        </row>
        <row r="16723">
          <cell r="AR16723" t="str">
            <v/>
          </cell>
        </row>
        <row r="16724">
          <cell r="AR16724" t="str">
            <v/>
          </cell>
        </row>
        <row r="16725">
          <cell r="AR16725" t="str">
            <v/>
          </cell>
        </row>
        <row r="16726">
          <cell r="AR16726" t="str">
            <v/>
          </cell>
        </row>
        <row r="16727">
          <cell r="AR16727" t="str">
            <v/>
          </cell>
        </row>
        <row r="16728">
          <cell r="AR16728" t="str">
            <v/>
          </cell>
        </row>
        <row r="16729">
          <cell r="AR16729" t="str">
            <v/>
          </cell>
        </row>
        <row r="16730">
          <cell r="AR16730" t="str">
            <v/>
          </cell>
        </row>
        <row r="16731">
          <cell r="AR16731" t="str">
            <v/>
          </cell>
        </row>
        <row r="16732">
          <cell r="AR16732" t="str">
            <v/>
          </cell>
        </row>
        <row r="16733">
          <cell r="AR16733" t="str">
            <v/>
          </cell>
        </row>
        <row r="16734">
          <cell r="AR16734" t="str">
            <v/>
          </cell>
        </row>
        <row r="16735">
          <cell r="AR16735" t="str">
            <v/>
          </cell>
        </row>
        <row r="16736">
          <cell r="AR16736" t="str">
            <v/>
          </cell>
        </row>
        <row r="16737">
          <cell r="AR16737" t="str">
            <v/>
          </cell>
        </row>
        <row r="16738">
          <cell r="AR16738" t="str">
            <v/>
          </cell>
        </row>
        <row r="16739">
          <cell r="AR16739" t="str">
            <v/>
          </cell>
        </row>
        <row r="16740">
          <cell r="AR16740" t="str">
            <v/>
          </cell>
        </row>
        <row r="16741">
          <cell r="AR16741" t="str">
            <v/>
          </cell>
        </row>
        <row r="16742">
          <cell r="AR16742" t="str">
            <v/>
          </cell>
        </row>
        <row r="16743">
          <cell r="AR16743" t="str">
            <v/>
          </cell>
        </row>
        <row r="16744">
          <cell r="AR16744" t="str">
            <v/>
          </cell>
        </row>
        <row r="16745">
          <cell r="AR16745" t="str">
            <v/>
          </cell>
        </row>
        <row r="16746">
          <cell r="AR16746" t="str">
            <v/>
          </cell>
        </row>
        <row r="16747">
          <cell r="AR16747" t="str">
            <v/>
          </cell>
        </row>
        <row r="16748">
          <cell r="AR16748" t="str">
            <v/>
          </cell>
        </row>
        <row r="16749">
          <cell r="AR16749" t="str">
            <v/>
          </cell>
        </row>
        <row r="16750">
          <cell r="AR16750" t="str">
            <v/>
          </cell>
        </row>
        <row r="16751">
          <cell r="AR16751" t="str">
            <v/>
          </cell>
        </row>
        <row r="16752">
          <cell r="AR16752" t="str">
            <v/>
          </cell>
        </row>
        <row r="16753">
          <cell r="AR16753" t="str">
            <v/>
          </cell>
        </row>
        <row r="16754">
          <cell r="AR16754" t="str">
            <v/>
          </cell>
        </row>
        <row r="16755">
          <cell r="AR16755" t="str">
            <v/>
          </cell>
        </row>
        <row r="16756">
          <cell r="AR16756" t="str">
            <v/>
          </cell>
        </row>
        <row r="16757">
          <cell r="AR16757" t="str">
            <v/>
          </cell>
        </row>
        <row r="16758">
          <cell r="AR16758" t="str">
            <v/>
          </cell>
        </row>
        <row r="16759">
          <cell r="AR16759" t="str">
            <v/>
          </cell>
        </row>
        <row r="16760">
          <cell r="AR16760" t="str">
            <v/>
          </cell>
        </row>
        <row r="16761">
          <cell r="AR16761" t="str">
            <v/>
          </cell>
        </row>
        <row r="16762">
          <cell r="AR16762" t="str">
            <v/>
          </cell>
        </row>
        <row r="16763">
          <cell r="AR16763" t="str">
            <v/>
          </cell>
        </row>
        <row r="16764">
          <cell r="AR16764" t="str">
            <v/>
          </cell>
        </row>
        <row r="16765">
          <cell r="AR16765" t="str">
            <v/>
          </cell>
        </row>
        <row r="16766">
          <cell r="AR16766" t="str">
            <v/>
          </cell>
        </row>
        <row r="16767">
          <cell r="AR16767" t="str">
            <v/>
          </cell>
        </row>
        <row r="16768">
          <cell r="AR16768" t="str">
            <v/>
          </cell>
        </row>
        <row r="16769">
          <cell r="AR16769" t="str">
            <v/>
          </cell>
        </row>
        <row r="16770">
          <cell r="AR16770" t="str">
            <v/>
          </cell>
        </row>
        <row r="16771">
          <cell r="AR16771" t="str">
            <v/>
          </cell>
        </row>
        <row r="16772">
          <cell r="AR16772" t="str">
            <v/>
          </cell>
        </row>
        <row r="16773">
          <cell r="AR16773" t="str">
            <v/>
          </cell>
        </row>
        <row r="16774">
          <cell r="AR16774" t="str">
            <v/>
          </cell>
        </row>
        <row r="16775">
          <cell r="AR16775" t="str">
            <v/>
          </cell>
        </row>
        <row r="16776">
          <cell r="AR16776" t="str">
            <v/>
          </cell>
        </row>
        <row r="16777">
          <cell r="AR16777" t="str">
            <v/>
          </cell>
        </row>
        <row r="16778">
          <cell r="AR16778" t="str">
            <v/>
          </cell>
        </row>
        <row r="16779">
          <cell r="AR16779" t="str">
            <v/>
          </cell>
        </row>
        <row r="16780">
          <cell r="AR16780" t="str">
            <v/>
          </cell>
        </row>
        <row r="16781">
          <cell r="AR16781" t="str">
            <v/>
          </cell>
        </row>
        <row r="16782">
          <cell r="AR16782" t="str">
            <v/>
          </cell>
        </row>
        <row r="16783">
          <cell r="AR16783" t="str">
            <v/>
          </cell>
        </row>
        <row r="16784">
          <cell r="AR16784" t="str">
            <v/>
          </cell>
        </row>
        <row r="16785">
          <cell r="AR16785" t="str">
            <v/>
          </cell>
        </row>
        <row r="16786">
          <cell r="AR16786" t="str">
            <v/>
          </cell>
        </row>
        <row r="16787">
          <cell r="AR16787" t="str">
            <v/>
          </cell>
        </row>
        <row r="16788">
          <cell r="AR16788" t="str">
            <v/>
          </cell>
        </row>
        <row r="16789">
          <cell r="AR16789" t="str">
            <v/>
          </cell>
        </row>
        <row r="16790">
          <cell r="AR16790" t="str">
            <v/>
          </cell>
        </row>
        <row r="16791">
          <cell r="AR16791" t="str">
            <v/>
          </cell>
        </row>
        <row r="16792">
          <cell r="AR16792" t="str">
            <v/>
          </cell>
        </row>
        <row r="16793">
          <cell r="AR16793" t="str">
            <v/>
          </cell>
        </row>
        <row r="16794">
          <cell r="AR16794" t="str">
            <v/>
          </cell>
        </row>
        <row r="16795">
          <cell r="AR16795" t="str">
            <v/>
          </cell>
        </row>
        <row r="16796">
          <cell r="AR16796" t="str">
            <v/>
          </cell>
        </row>
        <row r="16797">
          <cell r="AR16797" t="str">
            <v/>
          </cell>
        </row>
        <row r="16798">
          <cell r="AR16798" t="str">
            <v/>
          </cell>
        </row>
        <row r="16799">
          <cell r="AR16799" t="str">
            <v/>
          </cell>
        </row>
        <row r="16800">
          <cell r="AR16800" t="str">
            <v/>
          </cell>
        </row>
        <row r="16801">
          <cell r="AR16801" t="str">
            <v/>
          </cell>
        </row>
        <row r="16802">
          <cell r="AR16802" t="str">
            <v/>
          </cell>
        </row>
        <row r="16803">
          <cell r="AR16803" t="str">
            <v/>
          </cell>
        </row>
        <row r="16804">
          <cell r="AR16804" t="str">
            <v/>
          </cell>
        </row>
        <row r="16805">
          <cell r="AR16805" t="str">
            <v/>
          </cell>
        </row>
        <row r="16806">
          <cell r="AR16806" t="str">
            <v/>
          </cell>
        </row>
        <row r="16807">
          <cell r="AR16807" t="str">
            <v/>
          </cell>
        </row>
        <row r="16808">
          <cell r="AR16808" t="str">
            <v/>
          </cell>
        </row>
        <row r="16809">
          <cell r="AR16809" t="str">
            <v/>
          </cell>
        </row>
        <row r="16810">
          <cell r="AR16810" t="str">
            <v/>
          </cell>
        </row>
        <row r="16811">
          <cell r="AR16811" t="str">
            <v/>
          </cell>
        </row>
        <row r="16812">
          <cell r="AR16812" t="str">
            <v/>
          </cell>
        </row>
        <row r="16813">
          <cell r="AR16813" t="str">
            <v/>
          </cell>
        </row>
        <row r="16814">
          <cell r="AR16814" t="str">
            <v/>
          </cell>
        </row>
        <row r="16815">
          <cell r="AR16815" t="str">
            <v/>
          </cell>
        </row>
        <row r="16816">
          <cell r="AR16816" t="str">
            <v/>
          </cell>
        </row>
        <row r="16817">
          <cell r="AR16817" t="str">
            <v/>
          </cell>
        </row>
        <row r="16818">
          <cell r="AR16818" t="str">
            <v/>
          </cell>
        </row>
        <row r="16819">
          <cell r="AR16819" t="str">
            <v/>
          </cell>
        </row>
        <row r="16820">
          <cell r="AR16820" t="str">
            <v/>
          </cell>
        </row>
        <row r="16821">
          <cell r="AR16821" t="str">
            <v/>
          </cell>
        </row>
        <row r="16822">
          <cell r="AR16822" t="str">
            <v/>
          </cell>
        </row>
        <row r="16823">
          <cell r="AR16823" t="str">
            <v/>
          </cell>
        </row>
        <row r="16824">
          <cell r="AR16824" t="str">
            <v/>
          </cell>
        </row>
        <row r="16825">
          <cell r="AR16825" t="str">
            <v/>
          </cell>
        </row>
        <row r="16826">
          <cell r="AR16826" t="str">
            <v/>
          </cell>
        </row>
        <row r="16827">
          <cell r="AR16827" t="str">
            <v/>
          </cell>
        </row>
        <row r="16828">
          <cell r="AR16828" t="str">
            <v/>
          </cell>
        </row>
        <row r="16829">
          <cell r="AR16829" t="str">
            <v/>
          </cell>
        </row>
        <row r="16830">
          <cell r="AR16830" t="str">
            <v/>
          </cell>
        </row>
        <row r="16831">
          <cell r="AR16831" t="str">
            <v/>
          </cell>
        </row>
        <row r="16832">
          <cell r="AR16832" t="str">
            <v/>
          </cell>
        </row>
        <row r="16833">
          <cell r="AR16833" t="str">
            <v/>
          </cell>
        </row>
        <row r="16834">
          <cell r="AR16834" t="str">
            <v/>
          </cell>
        </row>
        <row r="16835">
          <cell r="AR16835" t="str">
            <v/>
          </cell>
        </row>
        <row r="16836">
          <cell r="AR16836" t="str">
            <v/>
          </cell>
        </row>
        <row r="16837">
          <cell r="AR16837" t="str">
            <v/>
          </cell>
        </row>
        <row r="16838">
          <cell r="AR16838" t="str">
            <v/>
          </cell>
        </row>
        <row r="16839">
          <cell r="AR16839" t="str">
            <v/>
          </cell>
        </row>
        <row r="16840">
          <cell r="AR16840" t="str">
            <v/>
          </cell>
        </row>
        <row r="16841">
          <cell r="AR16841" t="str">
            <v/>
          </cell>
        </row>
        <row r="16842">
          <cell r="AR16842" t="str">
            <v/>
          </cell>
        </row>
        <row r="16843">
          <cell r="AR16843" t="str">
            <v/>
          </cell>
        </row>
        <row r="16844">
          <cell r="AR16844" t="str">
            <v/>
          </cell>
        </row>
        <row r="16845">
          <cell r="AR16845" t="str">
            <v/>
          </cell>
        </row>
        <row r="16846">
          <cell r="AR16846" t="str">
            <v/>
          </cell>
        </row>
        <row r="16847">
          <cell r="AR16847" t="str">
            <v/>
          </cell>
        </row>
        <row r="16848">
          <cell r="AR16848" t="str">
            <v/>
          </cell>
        </row>
        <row r="16849">
          <cell r="AR16849" t="str">
            <v/>
          </cell>
        </row>
        <row r="16850">
          <cell r="AR16850" t="str">
            <v/>
          </cell>
        </row>
        <row r="16851">
          <cell r="AR16851" t="str">
            <v/>
          </cell>
        </row>
        <row r="16852">
          <cell r="AR16852" t="str">
            <v/>
          </cell>
        </row>
        <row r="16853">
          <cell r="AR16853" t="str">
            <v/>
          </cell>
        </row>
        <row r="16854">
          <cell r="AR16854" t="str">
            <v/>
          </cell>
        </row>
        <row r="16855">
          <cell r="AR16855" t="str">
            <v/>
          </cell>
        </row>
        <row r="16856">
          <cell r="AR16856" t="str">
            <v/>
          </cell>
        </row>
        <row r="16857">
          <cell r="AR16857" t="str">
            <v/>
          </cell>
        </row>
        <row r="16858">
          <cell r="AR16858" t="str">
            <v/>
          </cell>
        </row>
        <row r="16859">
          <cell r="AR16859" t="str">
            <v/>
          </cell>
        </row>
        <row r="16860">
          <cell r="AR16860" t="str">
            <v/>
          </cell>
        </row>
        <row r="16861">
          <cell r="AR16861" t="str">
            <v/>
          </cell>
        </row>
        <row r="16862">
          <cell r="AR16862" t="str">
            <v/>
          </cell>
        </row>
        <row r="16863">
          <cell r="AR16863" t="str">
            <v/>
          </cell>
        </row>
        <row r="16864">
          <cell r="AR16864" t="str">
            <v/>
          </cell>
        </row>
        <row r="16865">
          <cell r="AR16865" t="str">
            <v/>
          </cell>
        </row>
        <row r="16866">
          <cell r="AR16866" t="str">
            <v/>
          </cell>
        </row>
        <row r="16867">
          <cell r="AR16867" t="str">
            <v/>
          </cell>
        </row>
        <row r="16868">
          <cell r="AR16868" t="str">
            <v/>
          </cell>
        </row>
        <row r="16869">
          <cell r="AR16869" t="str">
            <v/>
          </cell>
        </row>
        <row r="16870">
          <cell r="AR16870" t="str">
            <v/>
          </cell>
        </row>
        <row r="16871">
          <cell r="AR16871" t="str">
            <v/>
          </cell>
        </row>
        <row r="16872">
          <cell r="AR16872" t="str">
            <v/>
          </cell>
        </row>
        <row r="16873">
          <cell r="AR16873" t="str">
            <v/>
          </cell>
        </row>
        <row r="16874">
          <cell r="AR16874" t="str">
            <v/>
          </cell>
        </row>
        <row r="16875">
          <cell r="AR16875" t="str">
            <v/>
          </cell>
        </row>
        <row r="16876">
          <cell r="AR16876" t="str">
            <v/>
          </cell>
        </row>
        <row r="16877">
          <cell r="AR16877" t="str">
            <v/>
          </cell>
        </row>
        <row r="16878">
          <cell r="AR16878" t="str">
            <v/>
          </cell>
        </row>
        <row r="16879">
          <cell r="AR16879" t="str">
            <v/>
          </cell>
        </row>
        <row r="16880">
          <cell r="AR16880" t="str">
            <v/>
          </cell>
        </row>
        <row r="16881">
          <cell r="AR16881" t="str">
            <v/>
          </cell>
        </row>
        <row r="16882">
          <cell r="AR16882" t="str">
            <v/>
          </cell>
        </row>
        <row r="16883">
          <cell r="AR16883" t="str">
            <v/>
          </cell>
        </row>
        <row r="16884">
          <cell r="AR16884" t="str">
            <v/>
          </cell>
        </row>
        <row r="16885">
          <cell r="AR16885" t="str">
            <v/>
          </cell>
        </row>
        <row r="16886">
          <cell r="AR16886" t="str">
            <v/>
          </cell>
        </row>
        <row r="16887">
          <cell r="AR16887" t="str">
            <v/>
          </cell>
        </row>
        <row r="16888">
          <cell r="AR16888" t="str">
            <v/>
          </cell>
        </row>
        <row r="16889">
          <cell r="AR16889" t="str">
            <v/>
          </cell>
        </row>
        <row r="16890">
          <cell r="AR16890" t="str">
            <v/>
          </cell>
        </row>
        <row r="16891">
          <cell r="AR16891" t="str">
            <v/>
          </cell>
        </row>
        <row r="16892">
          <cell r="AR16892" t="str">
            <v/>
          </cell>
        </row>
        <row r="16893">
          <cell r="AR16893" t="str">
            <v/>
          </cell>
        </row>
        <row r="16894">
          <cell r="AR16894" t="str">
            <v/>
          </cell>
        </row>
        <row r="16895">
          <cell r="AR16895" t="str">
            <v/>
          </cell>
        </row>
        <row r="16896">
          <cell r="AR16896" t="str">
            <v/>
          </cell>
        </row>
        <row r="16897">
          <cell r="AR16897" t="str">
            <v/>
          </cell>
        </row>
        <row r="16898">
          <cell r="AR16898" t="str">
            <v/>
          </cell>
        </row>
        <row r="16899">
          <cell r="AR16899" t="str">
            <v/>
          </cell>
        </row>
        <row r="16900">
          <cell r="AR16900" t="str">
            <v/>
          </cell>
        </row>
        <row r="16901">
          <cell r="AR16901" t="str">
            <v/>
          </cell>
        </row>
        <row r="16902">
          <cell r="AR16902" t="str">
            <v/>
          </cell>
        </row>
        <row r="16903">
          <cell r="AR16903" t="str">
            <v/>
          </cell>
        </row>
        <row r="16904">
          <cell r="AR16904" t="str">
            <v/>
          </cell>
        </row>
        <row r="16905">
          <cell r="AR16905" t="str">
            <v/>
          </cell>
        </row>
        <row r="16906">
          <cell r="AR16906" t="str">
            <v/>
          </cell>
        </row>
        <row r="16907">
          <cell r="AR16907" t="str">
            <v/>
          </cell>
        </row>
        <row r="16908">
          <cell r="AR16908" t="str">
            <v/>
          </cell>
        </row>
        <row r="16909">
          <cell r="AR16909" t="str">
            <v/>
          </cell>
        </row>
        <row r="16910">
          <cell r="AR16910" t="str">
            <v/>
          </cell>
        </row>
        <row r="16911">
          <cell r="AR16911" t="str">
            <v/>
          </cell>
        </row>
        <row r="16912">
          <cell r="AR16912" t="str">
            <v/>
          </cell>
        </row>
        <row r="16913">
          <cell r="AR16913" t="str">
            <v/>
          </cell>
        </row>
        <row r="16914">
          <cell r="AR16914" t="str">
            <v/>
          </cell>
        </row>
        <row r="16915">
          <cell r="AR16915" t="str">
            <v/>
          </cell>
        </row>
        <row r="16916">
          <cell r="AR16916" t="str">
            <v/>
          </cell>
        </row>
        <row r="16917">
          <cell r="AR16917" t="str">
            <v/>
          </cell>
        </row>
        <row r="16918">
          <cell r="AR16918" t="str">
            <v/>
          </cell>
        </row>
        <row r="16919">
          <cell r="AR16919" t="str">
            <v/>
          </cell>
        </row>
        <row r="16920">
          <cell r="AR16920" t="str">
            <v/>
          </cell>
        </row>
        <row r="16921">
          <cell r="AR16921" t="str">
            <v/>
          </cell>
        </row>
        <row r="16922">
          <cell r="AR16922" t="str">
            <v/>
          </cell>
        </row>
        <row r="16923">
          <cell r="AR16923" t="str">
            <v/>
          </cell>
        </row>
        <row r="16924">
          <cell r="AR16924" t="str">
            <v/>
          </cell>
        </row>
        <row r="16925">
          <cell r="AR16925" t="str">
            <v/>
          </cell>
        </row>
        <row r="16926">
          <cell r="AR16926" t="str">
            <v/>
          </cell>
        </row>
        <row r="16927">
          <cell r="AR16927" t="str">
            <v/>
          </cell>
        </row>
        <row r="16928">
          <cell r="AR16928" t="str">
            <v/>
          </cell>
        </row>
        <row r="16929">
          <cell r="AR16929" t="str">
            <v/>
          </cell>
        </row>
        <row r="16930">
          <cell r="AR16930" t="str">
            <v/>
          </cell>
        </row>
        <row r="16931">
          <cell r="AR16931" t="str">
            <v/>
          </cell>
        </row>
        <row r="16932">
          <cell r="AR16932" t="str">
            <v/>
          </cell>
        </row>
        <row r="16933">
          <cell r="AR16933" t="str">
            <v/>
          </cell>
        </row>
        <row r="16934">
          <cell r="AR16934" t="str">
            <v/>
          </cell>
        </row>
        <row r="16935">
          <cell r="AR16935" t="str">
            <v/>
          </cell>
        </row>
        <row r="16936">
          <cell r="AR16936" t="str">
            <v/>
          </cell>
        </row>
        <row r="16937">
          <cell r="AR16937" t="str">
            <v/>
          </cell>
        </row>
        <row r="16938">
          <cell r="AR16938" t="str">
            <v/>
          </cell>
        </row>
        <row r="16939">
          <cell r="AR16939" t="str">
            <v/>
          </cell>
        </row>
        <row r="16940">
          <cell r="AR16940" t="str">
            <v/>
          </cell>
        </row>
        <row r="16941">
          <cell r="AR16941" t="str">
            <v/>
          </cell>
        </row>
        <row r="16942">
          <cell r="AR16942" t="str">
            <v/>
          </cell>
        </row>
        <row r="16943">
          <cell r="AR16943" t="str">
            <v/>
          </cell>
        </row>
        <row r="16944">
          <cell r="AR16944" t="str">
            <v/>
          </cell>
        </row>
        <row r="16945">
          <cell r="AR16945" t="str">
            <v/>
          </cell>
        </row>
        <row r="16946">
          <cell r="AR16946" t="str">
            <v/>
          </cell>
        </row>
        <row r="16947">
          <cell r="AR16947" t="str">
            <v/>
          </cell>
        </row>
        <row r="16948">
          <cell r="AR16948" t="str">
            <v/>
          </cell>
        </row>
        <row r="16949">
          <cell r="AR16949" t="str">
            <v/>
          </cell>
        </row>
        <row r="16950">
          <cell r="AR16950" t="str">
            <v/>
          </cell>
        </row>
        <row r="16951">
          <cell r="AR16951" t="str">
            <v/>
          </cell>
        </row>
        <row r="16952">
          <cell r="AR16952" t="str">
            <v/>
          </cell>
        </row>
        <row r="16953">
          <cell r="AR16953" t="str">
            <v/>
          </cell>
        </row>
        <row r="16954">
          <cell r="AR16954" t="str">
            <v/>
          </cell>
        </row>
        <row r="16955">
          <cell r="AR16955" t="str">
            <v/>
          </cell>
        </row>
        <row r="16956">
          <cell r="AR16956" t="str">
            <v/>
          </cell>
        </row>
        <row r="16957">
          <cell r="AR16957" t="str">
            <v/>
          </cell>
        </row>
        <row r="16958">
          <cell r="AR16958" t="str">
            <v/>
          </cell>
        </row>
        <row r="16959">
          <cell r="AR16959" t="str">
            <v/>
          </cell>
        </row>
        <row r="16960">
          <cell r="AR16960" t="str">
            <v/>
          </cell>
        </row>
        <row r="16961">
          <cell r="AR16961" t="str">
            <v/>
          </cell>
        </row>
        <row r="16962">
          <cell r="AR16962" t="str">
            <v/>
          </cell>
        </row>
        <row r="16963">
          <cell r="AR16963" t="str">
            <v/>
          </cell>
        </row>
        <row r="16964">
          <cell r="AR16964" t="str">
            <v/>
          </cell>
        </row>
        <row r="16965">
          <cell r="AR16965" t="str">
            <v/>
          </cell>
        </row>
        <row r="16966">
          <cell r="AR16966" t="str">
            <v/>
          </cell>
        </row>
        <row r="16967">
          <cell r="AR16967" t="str">
            <v/>
          </cell>
        </row>
        <row r="16968">
          <cell r="AR16968" t="str">
            <v/>
          </cell>
        </row>
        <row r="16969">
          <cell r="AR16969" t="str">
            <v/>
          </cell>
        </row>
        <row r="16970">
          <cell r="AR16970" t="str">
            <v/>
          </cell>
        </row>
        <row r="16971">
          <cell r="AR16971" t="str">
            <v/>
          </cell>
        </row>
        <row r="16972">
          <cell r="AR16972" t="str">
            <v/>
          </cell>
        </row>
        <row r="16973">
          <cell r="AR16973" t="str">
            <v/>
          </cell>
        </row>
        <row r="16974">
          <cell r="AR16974" t="str">
            <v/>
          </cell>
        </row>
        <row r="16975">
          <cell r="AR16975" t="str">
            <v/>
          </cell>
        </row>
        <row r="16976">
          <cell r="AR16976" t="str">
            <v/>
          </cell>
        </row>
        <row r="16977">
          <cell r="AR16977" t="str">
            <v/>
          </cell>
        </row>
        <row r="16978">
          <cell r="AR16978" t="str">
            <v/>
          </cell>
        </row>
        <row r="16979">
          <cell r="AR16979" t="str">
            <v/>
          </cell>
        </row>
        <row r="16980">
          <cell r="AR16980" t="str">
            <v/>
          </cell>
        </row>
        <row r="16981">
          <cell r="AR16981" t="str">
            <v/>
          </cell>
        </row>
        <row r="16982">
          <cell r="AR16982" t="str">
            <v/>
          </cell>
        </row>
        <row r="16983">
          <cell r="AR16983" t="str">
            <v/>
          </cell>
        </row>
        <row r="16984">
          <cell r="AR16984" t="str">
            <v/>
          </cell>
        </row>
        <row r="16985">
          <cell r="AR16985" t="str">
            <v/>
          </cell>
        </row>
        <row r="16986">
          <cell r="AR16986" t="str">
            <v/>
          </cell>
        </row>
        <row r="16987">
          <cell r="AR16987" t="str">
            <v/>
          </cell>
        </row>
        <row r="16988">
          <cell r="AR16988" t="str">
            <v/>
          </cell>
        </row>
        <row r="16989">
          <cell r="AR16989" t="str">
            <v/>
          </cell>
        </row>
        <row r="16990">
          <cell r="AR16990" t="str">
            <v/>
          </cell>
        </row>
        <row r="16991">
          <cell r="AR16991" t="str">
            <v/>
          </cell>
        </row>
        <row r="16992">
          <cell r="AR16992" t="str">
            <v/>
          </cell>
        </row>
        <row r="16993">
          <cell r="AR16993" t="str">
            <v/>
          </cell>
        </row>
        <row r="16994">
          <cell r="AR16994" t="str">
            <v/>
          </cell>
        </row>
        <row r="16995">
          <cell r="AR16995" t="str">
            <v/>
          </cell>
        </row>
        <row r="16996">
          <cell r="AR16996" t="str">
            <v/>
          </cell>
        </row>
        <row r="16997">
          <cell r="AR16997" t="str">
            <v/>
          </cell>
        </row>
        <row r="16998">
          <cell r="AR16998" t="str">
            <v/>
          </cell>
        </row>
        <row r="16999">
          <cell r="AR16999" t="str">
            <v/>
          </cell>
        </row>
        <row r="17000">
          <cell r="AR17000" t="str">
            <v/>
          </cell>
        </row>
        <row r="17001">
          <cell r="AR17001" t="str">
            <v/>
          </cell>
        </row>
        <row r="17002">
          <cell r="AR17002" t="str">
            <v/>
          </cell>
        </row>
        <row r="17003">
          <cell r="AR17003" t="str">
            <v/>
          </cell>
        </row>
        <row r="17004">
          <cell r="AR17004" t="str">
            <v/>
          </cell>
        </row>
        <row r="17005">
          <cell r="AR17005" t="str">
            <v/>
          </cell>
        </row>
        <row r="17006">
          <cell r="AR17006" t="str">
            <v/>
          </cell>
        </row>
        <row r="17007">
          <cell r="AR17007" t="str">
            <v/>
          </cell>
        </row>
        <row r="17008">
          <cell r="AR17008" t="str">
            <v/>
          </cell>
        </row>
        <row r="17009">
          <cell r="AR17009" t="str">
            <v/>
          </cell>
        </row>
        <row r="17010">
          <cell r="AR17010" t="str">
            <v/>
          </cell>
        </row>
        <row r="17011">
          <cell r="AR17011" t="str">
            <v/>
          </cell>
        </row>
        <row r="17012">
          <cell r="AR17012" t="str">
            <v/>
          </cell>
        </row>
        <row r="17013">
          <cell r="AR17013" t="str">
            <v/>
          </cell>
        </row>
        <row r="17014">
          <cell r="AR17014" t="str">
            <v/>
          </cell>
        </row>
        <row r="17015">
          <cell r="AR17015" t="str">
            <v/>
          </cell>
        </row>
        <row r="17016">
          <cell r="AR17016" t="str">
            <v/>
          </cell>
        </row>
        <row r="17017">
          <cell r="AR17017" t="str">
            <v/>
          </cell>
        </row>
        <row r="17018">
          <cell r="AR17018" t="str">
            <v/>
          </cell>
        </row>
        <row r="17019">
          <cell r="AR17019" t="str">
            <v/>
          </cell>
        </row>
        <row r="17020">
          <cell r="AR17020" t="str">
            <v/>
          </cell>
        </row>
        <row r="17021">
          <cell r="AR17021" t="str">
            <v/>
          </cell>
        </row>
        <row r="17022">
          <cell r="AR17022" t="str">
            <v/>
          </cell>
        </row>
        <row r="17023">
          <cell r="AR17023" t="str">
            <v/>
          </cell>
        </row>
        <row r="17024">
          <cell r="AR17024" t="str">
            <v/>
          </cell>
        </row>
        <row r="17025">
          <cell r="AR17025" t="str">
            <v/>
          </cell>
        </row>
        <row r="17026">
          <cell r="AR17026" t="str">
            <v/>
          </cell>
        </row>
        <row r="17027">
          <cell r="AR17027" t="str">
            <v/>
          </cell>
        </row>
        <row r="17028">
          <cell r="AR17028" t="str">
            <v/>
          </cell>
        </row>
        <row r="17029">
          <cell r="AR17029" t="str">
            <v/>
          </cell>
        </row>
        <row r="17030">
          <cell r="AR17030" t="str">
            <v/>
          </cell>
        </row>
        <row r="17031">
          <cell r="AR17031" t="str">
            <v/>
          </cell>
        </row>
        <row r="17032">
          <cell r="AR17032" t="str">
            <v/>
          </cell>
        </row>
        <row r="17033">
          <cell r="AR17033" t="str">
            <v/>
          </cell>
        </row>
        <row r="17034">
          <cell r="AR17034" t="str">
            <v/>
          </cell>
        </row>
        <row r="17035">
          <cell r="AR17035" t="str">
            <v/>
          </cell>
        </row>
        <row r="17036">
          <cell r="AR17036" t="str">
            <v/>
          </cell>
        </row>
        <row r="17037">
          <cell r="AR17037" t="str">
            <v/>
          </cell>
        </row>
        <row r="17038">
          <cell r="AR17038" t="str">
            <v/>
          </cell>
        </row>
        <row r="17039">
          <cell r="AR17039" t="str">
            <v/>
          </cell>
        </row>
        <row r="17040">
          <cell r="AR17040" t="str">
            <v/>
          </cell>
        </row>
        <row r="17041">
          <cell r="AR17041" t="str">
            <v/>
          </cell>
        </row>
        <row r="17042">
          <cell r="AR17042" t="str">
            <v/>
          </cell>
        </row>
        <row r="17043">
          <cell r="AR17043" t="str">
            <v/>
          </cell>
        </row>
        <row r="17044">
          <cell r="AR17044" t="str">
            <v/>
          </cell>
        </row>
        <row r="17045">
          <cell r="AR17045" t="str">
            <v/>
          </cell>
        </row>
        <row r="17046">
          <cell r="AR17046" t="str">
            <v/>
          </cell>
        </row>
        <row r="17047">
          <cell r="AR17047" t="str">
            <v/>
          </cell>
        </row>
        <row r="17048">
          <cell r="AR17048" t="str">
            <v/>
          </cell>
        </row>
        <row r="17049">
          <cell r="AR17049" t="str">
            <v/>
          </cell>
        </row>
        <row r="17050">
          <cell r="AR17050" t="str">
            <v/>
          </cell>
        </row>
        <row r="17051">
          <cell r="AR17051" t="str">
            <v/>
          </cell>
        </row>
        <row r="17052">
          <cell r="AR17052" t="str">
            <v/>
          </cell>
        </row>
        <row r="17053">
          <cell r="AR17053" t="str">
            <v/>
          </cell>
        </row>
        <row r="17054">
          <cell r="AR17054" t="str">
            <v/>
          </cell>
        </row>
        <row r="17055">
          <cell r="AR17055" t="str">
            <v/>
          </cell>
        </row>
        <row r="17056">
          <cell r="AR17056" t="str">
            <v/>
          </cell>
        </row>
        <row r="17057">
          <cell r="AR17057" t="str">
            <v/>
          </cell>
        </row>
        <row r="17058">
          <cell r="AR17058" t="str">
            <v/>
          </cell>
        </row>
        <row r="17059">
          <cell r="AR17059" t="str">
            <v/>
          </cell>
        </row>
        <row r="17060">
          <cell r="AR17060" t="str">
            <v/>
          </cell>
        </row>
        <row r="17061">
          <cell r="AR17061" t="str">
            <v/>
          </cell>
        </row>
        <row r="17062">
          <cell r="AR17062" t="str">
            <v/>
          </cell>
        </row>
        <row r="17063">
          <cell r="AR17063" t="str">
            <v/>
          </cell>
        </row>
        <row r="17064">
          <cell r="AR17064" t="str">
            <v/>
          </cell>
        </row>
        <row r="17065">
          <cell r="AR17065" t="str">
            <v/>
          </cell>
        </row>
        <row r="17066">
          <cell r="AR17066" t="str">
            <v/>
          </cell>
        </row>
        <row r="17067">
          <cell r="AR17067" t="str">
            <v/>
          </cell>
        </row>
        <row r="17068">
          <cell r="AR17068" t="str">
            <v/>
          </cell>
        </row>
        <row r="17069">
          <cell r="AR17069" t="str">
            <v/>
          </cell>
        </row>
        <row r="17070">
          <cell r="AR17070" t="str">
            <v/>
          </cell>
        </row>
        <row r="17071">
          <cell r="AR17071" t="str">
            <v/>
          </cell>
        </row>
        <row r="17072">
          <cell r="AR17072" t="str">
            <v/>
          </cell>
        </row>
        <row r="17073">
          <cell r="AR17073" t="str">
            <v/>
          </cell>
        </row>
        <row r="17074">
          <cell r="AR17074" t="str">
            <v/>
          </cell>
        </row>
        <row r="17075">
          <cell r="AR17075" t="str">
            <v/>
          </cell>
        </row>
        <row r="17076">
          <cell r="AR17076" t="str">
            <v/>
          </cell>
        </row>
        <row r="17077">
          <cell r="AR17077" t="str">
            <v/>
          </cell>
        </row>
        <row r="17078">
          <cell r="AR17078" t="str">
            <v/>
          </cell>
        </row>
        <row r="17079">
          <cell r="AR17079" t="str">
            <v/>
          </cell>
        </row>
        <row r="17080">
          <cell r="AR17080" t="str">
            <v/>
          </cell>
        </row>
        <row r="17081">
          <cell r="AR17081" t="str">
            <v/>
          </cell>
        </row>
        <row r="17082">
          <cell r="AR17082" t="str">
            <v/>
          </cell>
        </row>
        <row r="17083">
          <cell r="AR17083" t="str">
            <v/>
          </cell>
        </row>
        <row r="17084">
          <cell r="AR17084" t="str">
            <v/>
          </cell>
        </row>
        <row r="17085">
          <cell r="AR17085" t="str">
            <v/>
          </cell>
        </row>
        <row r="17086">
          <cell r="AR17086" t="str">
            <v/>
          </cell>
        </row>
        <row r="17087">
          <cell r="AR17087" t="str">
            <v/>
          </cell>
        </row>
        <row r="17088">
          <cell r="AR17088" t="str">
            <v/>
          </cell>
        </row>
        <row r="17089">
          <cell r="AR17089" t="str">
            <v/>
          </cell>
        </row>
        <row r="17090">
          <cell r="AR17090" t="str">
            <v/>
          </cell>
        </row>
        <row r="17091">
          <cell r="AR17091" t="str">
            <v/>
          </cell>
        </row>
        <row r="17092">
          <cell r="AR17092" t="str">
            <v/>
          </cell>
        </row>
        <row r="17093">
          <cell r="AR17093" t="str">
            <v/>
          </cell>
        </row>
        <row r="17094">
          <cell r="AR17094" t="str">
            <v/>
          </cell>
        </row>
        <row r="17095">
          <cell r="AR17095" t="str">
            <v/>
          </cell>
        </row>
        <row r="17096">
          <cell r="AR17096" t="str">
            <v/>
          </cell>
        </row>
        <row r="17097">
          <cell r="AR17097" t="str">
            <v/>
          </cell>
        </row>
        <row r="17098">
          <cell r="AR17098" t="str">
            <v/>
          </cell>
        </row>
        <row r="17099">
          <cell r="AR17099" t="str">
            <v/>
          </cell>
        </row>
        <row r="17100">
          <cell r="AR17100" t="str">
            <v/>
          </cell>
        </row>
        <row r="17101">
          <cell r="AR17101" t="str">
            <v/>
          </cell>
        </row>
        <row r="17102">
          <cell r="AR17102" t="str">
            <v/>
          </cell>
        </row>
        <row r="17103">
          <cell r="AR17103" t="str">
            <v/>
          </cell>
        </row>
        <row r="17104">
          <cell r="AR17104" t="str">
            <v/>
          </cell>
        </row>
        <row r="17105">
          <cell r="AR17105" t="str">
            <v/>
          </cell>
        </row>
        <row r="17106">
          <cell r="AR17106" t="str">
            <v/>
          </cell>
        </row>
        <row r="17107">
          <cell r="AR17107" t="str">
            <v/>
          </cell>
        </row>
        <row r="17108">
          <cell r="AR17108" t="str">
            <v/>
          </cell>
        </row>
        <row r="17109">
          <cell r="AR17109" t="str">
            <v/>
          </cell>
        </row>
        <row r="17110">
          <cell r="AR17110" t="str">
            <v/>
          </cell>
        </row>
        <row r="17111">
          <cell r="AR17111" t="str">
            <v/>
          </cell>
        </row>
        <row r="17112">
          <cell r="AR17112" t="str">
            <v/>
          </cell>
        </row>
        <row r="17113">
          <cell r="AR17113" t="str">
            <v/>
          </cell>
        </row>
        <row r="17114">
          <cell r="AR17114" t="str">
            <v/>
          </cell>
        </row>
        <row r="17115">
          <cell r="AR17115" t="str">
            <v/>
          </cell>
        </row>
        <row r="17116">
          <cell r="AR17116" t="str">
            <v/>
          </cell>
        </row>
        <row r="17117">
          <cell r="AR17117" t="str">
            <v/>
          </cell>
        </row>
        <row r="17118">
          <cell r="AR17118" t="str">
            <v/>
          </cell>
        </row>
        <row r="17119">
          <cell r="AR17119" t="str">
            <v/>
          </cell>
        </row>
        <row r="17120">
          <cell r="AR17120" t="str">
            <v/>
          </cell>
        </row>
        <row r="17121">
          <cell r="AR17121" t="str">
            <v/>
          </cell>
        </row>
        <row r="17122">
          <cell r="AR17122" t="str">
            <v/>
          </cell>
        </row>
        <row r="17123">
          <cell r="AR17123" t="str">
            <v/>
          </cell>
        </row>
        <row r="17124">
          <cell r="AR17124" t="str">
            <v/>
          </cell>
        </row>
        <row r="17125">
          <cell r="AR17125" t="str">
            <v/>
          </cell>
        </row>
        <row r="17126">
          <cell r="AR17126" t="str">
            <v/>
          </cell>
        </row>
        <row r="17127">
          <cell r="AR17127" t="str">
            <v/>
          </cell>
        </row>
        <row r="17128">
          <cell r="AR17128" t="str">
            <v/>
          </cell>
        </row>
        <row r="17129">
          <cell r="AR17129" t="str">
            <v/>
          </cell>
        </row>
        <row r="17130">
          <cell r="AR17130" t="str">
            <v/>
          </cell>
        </row>
        <row r="17131">
          <cell r="AR17131" t="str">
            <v/>
          </cell>
        </row>
        <row r="17132">
          <cell r="AR17132" t="str">
            <v/>
          </cell>
        </row>
        <row r="17133">
          <cell r="AR17133" t="str">
            <v/>
          </cell>
        </row>
        <row r="17134">
          <cell r="AR17134" t="str">
            <v/>
          </cell>
        </row>
        <row r="17135">
          <cell r="AR17135" t="str">
            <v/>
          </cell>
        </row>
        <row r="17136">
          <cell r="AR17136" t="str">
            <v/>
          </cell>
        </row>
        <row r="17137">
          <cell r="AR17137" t="str">
            <v/>
          </cell>
        </row>
        <row r="17138">
          <cell r="AR17138" t="str">
            <v/>
          </cell>
        </row>
        <row r="17139">
          <cell r="AR17139" t="str">
            <v/>
          </cell>
        </row>
        <row r="17140">
          <cell r="AR17140" t="str">
            <v/>
          </cell>
        </row>
        <row r="17141">
          <cell r="AR17141" t="str">
            <v/>
          </cell>
        </row>
        <row r="17142">
          <cell r="AR17142" t="str">
            <v/>
          </cell>
        </row>
        <row r="17143">
          <cell r="AR17143" t="str">
            <v/>
          </cell>
        </row>
        <row r="17144">
          <cell r="AR17144" t="str">
            <v/>
          </cell>
        </row>
        <row r="17145">
          <cell r="AR17145" t="str">
            <v/>
          </cell>
        </row>
        <row r="17146">
          <cell r="AR17146" t="str">
            <v/>
          </cell>
        </row>
        <row r="17147">
          <cell r="AR17147" t="str">
            <v/>
          </cell>
        </row>
        <row r="17148">
          <cell r="AR17148" t="str">
            <v/>
          </cell>
        </row>
        <row r="17149">
          <cell r="AR17149" t="str">
            <v/>
          </cell>
        </row>
        <row r="17150">
          <cell r="AR17150" t="str">
            <v/>
          </cell>
        </row>
        <row r="17151">
          <cell r="AR17151" t="str">
            <v/>
          </cell>
        </row>
        <row r="17152">
          <cell r="AR17152" t="str">
            <v/>
          </cell>
        </row>
        <row r="17153">
          <cell r="AR17153" t="str">
            <v/>
          </cell>
        </row>
        <row r="17154">
          <cell r="AR17154" t="str">
            <v/>
          </cell>
        </row>
        <row r="17155">
          <cell r="AR17155" t="str">
            <v/>
          </cell>
        </row>
        <row r="17156">
          <cell r="AR17156" t="str">
            <v/>
          </cell>
        </row>
        <row r="17157">
          <cell r="AR17157" t="str">
            <v/>
          </cell>
        </row>
        <row r="17158">
          <cell r="AR17158" t="str">
            <v/>
          </cell>
        </row>
        <row r="17159">
          <cell r="AR17159" t="str">
            <v/>
          </cell>
        </row>
        <row r="17160">
          <cell r="AR17160" t="str">
            <v/>
          </cell>
        </row>
        <row r="17161">
          <cell r="AR17161" t="str">
            <v/>
          </cell>
        </row>
        <row r="17162">
          <cell r="AR17162" t="str">
            <v/>
          </cell>
        </row>
        <row r="17163">
          <cell r="AR17163" t="str">
            <v/>
          </cell>
        </row>
        <row r="17164">
          <cell r="AR17164" t="str">
            <v/>
          </cell>
        </row>
        <row r="17165">
          <cell r="AR17165" t="str">
            <v/>
          </cell>
        </row>
        <row r="17166">
          <cell r="AR17166" t="str">
            <v/>
          </cell>
        </row>
        <row r="17167">
          <cell r="AR17167" t="str">
            <v/>
          </cell>
        </row>
        <row r="17168">
          <cell r="AR17168" t="str">
            <v/>
          </cell>
        </row>
        <row r="17169">
          <cell r="AR17169" t="str">
            <v/>
          </cell>
        </row>
        <row r="17170">
          <cell r="AR17170" t="str">
            <v/>
          </cell>
        </row>
        <row r="17171">
          <cell r="AR17171" t="str">
            <v/>
          </cell>
        </row>
        <row r="17172">
          <cell r="AR17172" t="str">
            <v/>
          </cell>
        </row>
        <row r="17173">
          <cell r="AR17173" t="str">
            <v/>
          </cell>
        </row>
        <row r="17174">
          <cell r="AR17174" t="str">
            <v/>
          </cell>
        </row>
        <row r="17175">
          <cell r="AR17175" t="str">
            <v/>
          </cell>
        </row>
        <row r="17176">
          <cell r="AR17176" t="str">
            <v/>
          </cell>
        </row>
        <row r="17177">
          <cell r="AR17177" t="str">
            <v/>
          </cell>
        </row>
        <row r="17178">
          <cell r="AR17178" t="str">
            <v/>
          </cell>
        </row>
        <row r="17179">
          <cell r="AR17179" t="str">
            <v/>
          </cell>
        </row>
        <row r="17180">
          <cell r="AR17180" t="str">
            <v/>
          </cell>
        </row>
        <row r="17181">
          <cell r="AR17181" t="str">
            <v/>
          </cell>
        </row>
        <row r="17182">
          <cell r="AR17182" t="str">
            <v/>
          </cell>
        </row>
        <row r="17183">
          <cell r="AR17183" t="str">
            <v/>
          </cell>
        </row>
        <row r="17184">
          <cell r="AR17184" t="str">
            <v/>
          </cell>
        </row>
        <row r="17185">
          <cell r="AR17185" t="str">
            <v/>
          </cell>
        </row>
        <row r="17186">
          <cell r="AR17186" t="str">
            <v/>
          </cell>
        </row>
        <row r="17187">
          <cell r="AR17187" t="str">
            <v/>
          </cell>
        </row>
        <row r="17188">
          <cell r="AR17188" t="str">
            <v/>
          </cell>
        </row>
        <row r="17189">
          <cell r="AR17189" t="str">
            <v/>
          </cell>
        </row>
        <row r="17190">
          <cell r="AR17190" t="str">
            <v/>
          </cell>
        </row>
        <row r="17191">
          <cell r="AR17191" t="str">
            <v/>
          </cell>
        </row>
        <row r="17192">
          <cell r="AR17192" t="str">
            <v/>
          </cell>
        </row>
        <row r="17193">
          <cell r="AR17193" t="str">
            <v/>
          </cell>
        </row>
        <row r="17194">
          <cell r="AR17194" t="str">
            <v/>
          </cell>
        </row>
        <row r="17195">
          <cell r="AR17195" t="str">
            <v/>
          </cell>
        </row>
        <row r="17196">
          <cell r="AR17196" t="str">
            <v/>
          </cell>
        </row>
        <row r="17197">
          <cell r="AR17197" t="str">
            <v/>
          </cell>
        </row>
        <row r="17198">
          <cell r="AR17198" t="str">
            <v/>
          </cell>
        </row>
        <row r="17199">
          <cell r="AR17199" t="str">
            <v/>
          </cell>
        </row>
        <row r="17200">
          <cell r="AR17200" t="str">
            <v/>
          </cell>
        </row>
        <row r="17201">
          <cell r="AR17201" t="str">
            <v/>
          </cell>
        </row>
        <row r="17202">
          <cell r="AR17202" t="str">
            <v/>
          </cell>
        </row>
        <row r="17203">
          <cell r="AR17203" t="str">
            <v/>
          </cell>
        </row>
        <row r="17204">
          <cell r="AR17204" t="str">
            <v/>
          </cell>
        </row>
        <row r="17205">
          <cell r="AR17205" t="str">
            <v/>
          </cell>
        </row>
        <row r="17206">
          <cell r="AR17206" t="str">
            <v/>
          </cell>
        </row>
        <row r="17207">
          <cell r="AR17207" t="str">
            <v/>
          </cell>
        </row>
        <row r="17208">
          <cell r="AR17208" t="str">
            <v/>
          </cell>
        </row>
        <row r="17209">
          <cell r="AR17209" t="str">
            <v/>
          </cell>
        </row>
        <row r="17210">
          <cell r="AR17210" t="str">
            <v/>
          </cell>
        </row>
        <row r="17211">
          <cell r="AR17211" t="str">
            <v/>
          </cell>
        </row>
        <row r="17212">
          <cell r="AR17212" t="str">
            <v/>
          </cell>
        </row>
        <row r="17213">
          <cell r="AR17213" t="str">
            <v/>
          </cell>
        </row>
        <row r="17214">
          <cell r="AR17214" t="str">
            <v/>
          </cell>
        </row>
        <row r="17215">
          <cell r="AR17215" t="str">
            <v/>
          </cell>
        </row>
        <row r="17216">
          <cell r="AR17216" t="str">
            <v/>
          </cell>
        </row>
        <row r="17217">
          <cell r="AR17217" t="str">
            <v/>
          </cell>
        </row>
        <row r="17218">
          <cell r="AR17218" t="str">
            <v/>
          </cell>
        </row>
        <row r="17219">
          <cell r="AR17219" t="str">
            <v/>
          </cell>
        </row>
        <row r="17220">
          <cell r="AR17220" t="str">
            <v/>
          </cell>
        </row>
        <row r="17221">
          <cell r="AR17221" t="str">
            <v/>
          </cell>
        </row>
        <row r="17222">
          <cell r="AR17222" t="str">
            <v/>
          </cell>
        </row>
        <row r="17223">
          <cell r="AR17223" t="str">
            <v/>
          </cell>
        </row>
        <row r="17224">
          <cell r="AR17224" t="str">
            <v/>
          </cell>
        </row>
        <row r="17225">
          <cell r="AR17225" t="str">
            <v/>
          </cell>
        </row>
        <row r="17226">
          <cell r="AR17226" t="str">
            <v/>
          </cell>
        </row>
        <row r="17227">
          <cell r="AR17227" t="str">
            <v/>
          </cell>
        </row>
        <row r="17228">
          <cell r="AR17228" t="str">
            <v/>
          </cell>
        </row>
        <row r="17229">
          <cell r="AR17229" t="str">
            <v/>
          </cell>
        </row>
        <row r="17230">
          <cell r="AR17230" t="str">
            <v/>
          </cell>
        </row>
        <row r="17231">
          <cell r="AR17231" t="str">
            <v/>
          </cell>
        </row>
        <row r="17232">
          <cell r="AR17232" t="str">
            <v/>
          </cell>
        </row>
        <row r="17233">
          <cell r="AR17233" t="str">
            <v/>
          </cell>
        </row>
        <row r="17234">
          <cell r="AR17234" t="str">
            <v/>
          </cell>
        </row>
        <row r="17235">
          <cell r="AR17235" t="str">
            <v/>
          </cell>
        </row>
        <row r="17236">
          <cell r="AR17236" t="str">
            <v/>
          </cell>
        </row>
        <row r="17237">
          <cell r="AR17237" t="str">
            <v/>
          </cell>
        </row>
        <row r="17238">
          <cell r="AR17238" t="str">
            <v/>
          </cell>
        </row>
        <row r="17239">
          <cell r="AR17239" t="str">
            <v/>
          </cell>
        </row>
        <row r="17240">
          <cell r="AR17240" t="str">
            <v/>
          </cell>
        </row>
        <row r="17241">
          <cell r="AR17241" t="str">
            <v/>
          </cell>
        </row>
        <row r="17242">
          <cell r="AR17242" t="str">
            <v/>
          </cell>
        </row>
        <row r="17243">
          <cell r="AR17243" t="str">
            <v/>
          </cell>
        </row>
        <row r="17244">
          <cell r="AR17244" t="str">
            <v/>
          </cell>
        </row>
        <row r="17245">
          <cell r="AR17245" t="str">
            <v/>
          </cell>
        </row>
        <row r="17246">
          <cell r="AR17246" t="str">
            <v/>
          </cell>
        </row>
        <row r="17247">
          <cell r="AR17247" t="str">
            <v/>
          </cell>
        </row>
        <row r="17248">
          <cell r="AR17248" t="str">
            <v/>
          </cell>
        </row>
        <row r="17249">
          <cell r="AR17249" t="str">
            <v/>
          </cell>
        </row>
        <row r="17250">
          <cell r="AR17250" t="str">
            <v/>
          </cell>
        </row>
        <row r="17251">
          <cell r="AR17251" t="str">
            <v/>
          </cell>
        </row>
        <row r="17252">
          <cell r="AR17252" t="str">
            <v/>
          </cell>
        </row>
        <row r="17253">
          <cell r="AR17253" t="str">
            <v/>
          </cell>
        </row>
        <row r="17254">
          <cell r="AR17254" t="str">
            <v/>
          </cell>
        </row>
        <row r="17255">
          <cell r="AR17255" t="str">
            <v/>
          </cell>
        </row>
        <row r="17256">
          <cell r="AR17256" t="str">
            <v/>
          </cell>
        </row>
        <row r="17257">
          <cell r="AR17257" t="str">
            <v/>
          </cell>
        </row>
        <row r="17258">
          <cell r="AR17258" t="str">
            <v/>
          </cell>
        </row>
        <row r="17259">
          <cell r="AR17259" t="str">
            <v/>
          </cell>
        </row>
        <row r="17260">
          <cell r="AR17260" t="str">
            <v/>
          </cell>
        </row>
        <row r="17261">
          <cell r="AR17261" t="str">
            <v/>
          </cell>
        </row>
        <row r="17262">
          <cell r="AR17262" t="str">
            <v/>
          </cell>
        </row>
        <row r="17263">
          <cell r="AR17263" t="str">
            <v/>
          </cell>
        </row>
        <row r="17264">
          <cell r="AR17264" t="str">
            <v/>
          </cell>
        </row>
        <row r="17265">
          <cell r="AR17265" t="str">
            <v/>
          </cell>
        </row>
        <row r="17266">
          <cell r="AR17266" t="str">
            <v/>
          </cell>
        </row>
        <row r="17267">
          <cell r="AR17267" t="str">
            <v/>
          </cell>
        </row>
        <row r="17268">
          <cell r="AR17268" t="str">
            <v/>
          </cell>
        </row>
        <row r="17269">
          <cell r="AR17269" t="str">
            <v/>
          </cell>
        </row>
        <row r="17270">
          <cell r="AR17270" t="str">
            <v/>
          </cell>
        </row>
        <row r="17271">
          <cell r="AR17271" t="str">
            <v/>
          </cell>
        </row>
        <row r="17272">
          <cell r="AR17272" t="str">
            <v/>
          </cell>
        </row>
        <row r="17273">
          <cell r="AR17273" t="str">
            <v/>
          </cell>
        </row>
        <row r="17274">
          <cell r="AR17274" t="str">
            <v/>
          </cell>
        </row>
        <row r="17275">
          <cell r="AR17275" t="str">
            <v/>
          </cell>
        </row>
        <row r="17276">
          <cell r="AR17276" t="str">
            <v/>
          </cell>
        </row>
        <row r="17277">
          <cell r="AR17277" t="str">
            <v/>
          </cell>
        </row>
        <row r="17278">
          <cell r="AR17278" t="str">
            <v/>
          </cell>
        </row>
        <row r="17279">
          <cell r="AR17279" t="str">
            <v/>
          </cell>
        </row>
        <row r="17280">
          <cell r="AR17280" t="str">
            <v/>
          </cell>
        </row>
        <row r="17281">
          <cell r="AR17281" t="str">
            <v/>
          </cell>
        </row>
        <row r="17282">
          <cell r="AR17282" t="str">
            <v/>
          </cell>
        </row>
        <row r="17283">
          <cell r="AR17283" t="str">
            <v/>
          </cell>
        </row>
        <row r="17284">
          <cell r="AR17284" t="str">
            <v/>
          </cell>
        </row>
        <row r="17285">
          <cell r="AR17285" t="str">
            <v/>
          </cell>
        </row>
        <row r="17286">
          <cell r="AR17286" t="str">
            <v/>
          </cell>
        </row>
        <row r="17287">
          <cell r="AR17287" t="str">
            <v/>
          </cell>
        </row>
        <row r="17288">
          <cell r="AR17288" t="str">
            <v/>
          </cell>
        </row>
        <row r="17289">
          <cell r="AR17289" t="str">
            <v/>
          </cell>
        </row>
        <row r="17290">
          <cell r="AR17290" t="str">
            <v/>
          </cell>
        </row>
        <row r="17291">
          <cell r="AR17291" t="str">
            <v/>
          </cell>
        </row>
        <row r="17292">
          <cell r="AR17292" t="str">
            <v/>
          </cell>
        </row>
        <row r="17293">
          <cell r="AR17293" t="str">
            <v/>
          </cell>
        </row>
        <row r="17294">
          <cell r="AR17294" t="str">
            <v/>
          </cell>
        </row>
        <row r="17295">
          <cell r="AR17295" t="str">
            <v/>
          </cell>
        </row>
        <row r="17296">
          <cell r="AR17296" t="str">
            <v/>
          </cell>
        </row>
        <row r="17297">
          <cell r="AR17297" t="str">
            <v/>
          </cell>
        </row>
        <row r="17298">
          <cell r="AR17298" t="str">
            <v/>
          </cell>
        </row>
        <row r="17299">
          <cell r="AR17299" t="str">
            <v/>
          </cell>
        </row>
        <row r="17300">
          <cell r="AR17300" t="str">
            <v/>
          </cell>
        </row>
        <row r="17301">
          <cell r="AR17301" t="str">
            <v/>
          </cell>
        </row>
        <row r="17302">
          <cell r="AR17302" t="str">
            <v/>
          </cell>
        </row>
        <row r="17303">
          <cell r="AR17303" t="str">
            <v/>
          </cell>
        </row>
        <row r="17304">
          <cell r="AR17304" t="str">
            <v/>
          </cell>
        </row>
        <row r="17305">
          <cell r="AR17305" t="str">
            <v/>
          </cell>
        </row>
        <row r="17306">
          <cell r="AR17306" t="str">
            <v/>
          </cell>
        </row>
        <row r="17307">
          <cell r="AR17307" t="str">
            <v/>
          </cell>
        </row>
        <row r="17308">
          <cell r="AR17308" t="str">
            <v/>
          </cell>
        </row>
        <row r="17309">
          <cell r="AR17309" t="str">
            <v/>
          </cell>
        </row>
        <row r="17310">
          <cell r="AR17310" t="str">
            <v/>
          </cell>
        </row>
        <row r="17311">
          <cell r="AR17311" t="str">
            <v/>
          </cell>
        </row>
        <row r="17312">
          <cell r="AR17312" t="str">
            <v/>
          </cell>
        </row>
        <row r="17313">
          <cell r="AR17313" t="str">
            <v/>
          </cell>
        </row>
        <row r="17314">
          <cell r="AR17314" t="str">
            <v/>
          </cell>
        </row>
        <row r="17315">
          <cell r="AR17315" t="str">
            <v/>
          </cell>
        </row>
        <row r="17316">
          <cell r="AR17316" t="str">
            <v/>
          </cell>
        </row>
        <row r="17317">
          <cell r="AR17317" t="str">
            <v/>
          </cell>
        </row>
        <row r="17318">
          <cell r="AR17318" t="str">
            <v/>
          </cell>
        </row>
        <row r="17319">
          <cell r="AR17319" t="str">
            <v/>
          </cell>
        </row>
        <row r="17320">
          <cell r="AR17320" t="str">
            <v/>
          </cell>
        </row>
        <row r="17321">
          <cell r="AR17321" t="str">
            <v/>
          </cell>
        </row>
        <row r="17322">
          <cell r="AR17322" t="str">
            <v/>
          </cell>
        </row>
        <row r="17323">
          <cell r="AR17323" t="str">
            <v/>
          </cell>
        </row>
        <row r="17324">
          <cell r="AR17324" t="str">
            <v/>
          </cell>
        </row>
        <row r="17325">
          <cell r="AR17325" t="str">
            <v/>
          </cell>
        </row>
        <row r="17326">
          <cell r="AR17326" t="str">
            <v/>
          </cell>
        </row>
        <row r="17327">
          <cell r="AR17327" t="str">
            <v/>
          </cell>
        </row>
        <row r="17328">
          <cell r="AR17328" t="str">
            <v/>
          </cell>
        </row>
        <row r="17329">
          <cell r="AR17329" t="str">
            <v/>
          </cell>
        </row>
        <row r="17330">
          <cell r="AR17330" t="str">
            <v/>
          </cell>
        </row>
        <row r="17331">
          <cell r="AR17331" t="str">
            <v/>
          </cell>
        </row>
        <row r="17332">
          <cell r="AR17332" t="str">
            <v/>
          </cell>
        </row>
        <row r="17333">
          <cell r="AR17333" t="str">
            <v/>
          </cell>
        </row>
        <row r="17334">
          <cell r="AR17334" t="str">
            <v/>
          </cell>
        </row>
        <row r="17335">
          <cell r="AR17335" t="str">
            <v/>
          </cell>
        </row>
        <row r="17336">
          <cell r="AR17336" t="str">
            <v/>
          </cell>
        </row>
        <row r="17337">
          <cell r="AR17337" t="str">
            <v/>
          </cell>
        </row>
        <row r="17338">
          <cell r="AR17338" t="str">
            <v/>
          </cell>
        </row>
        <row r="17339">
          <cell r="AR17339" t="str">
            <v/>
          </cell>
        </row>
        <row r="17340">
          <cell r="AR17340" t="str">
            <v/>
          </cell>
        </row>
        <row r="17341">
          <cell r="AR17341" t="str">
            <v/>
          </cell>
        </row>
        <row r="17342">
          <cell r="AR17342" t="str">
            <v/>
          </cell>
        </row>
        <row r="17343">
          <cell r="AR17343" t="str">
            <v/>
          </cell>
        </row>
        <row r="17344">
          <cell r="AR17344" t="str">
            <v/>
          </cell>
        </row>
        <row r="17345">
          <cell r="AR17345" t="str">
            <v/>
          </cell>
        </row>
        <row r="17346">
          <cell r="AR17346" t="str">
            <v/>
          </cell>
        </row>
        <row r="17347">
          <cell r="AR17347" t="str">
            <v/>
          </cell>
        </row>
        <row r="17348">
          <cell r="AR17348" t="str">
            <v/>
          </cell>
        </row>
        <row r="17349">
          <cell r="AR17349" t="str">
            <v/>
          </cell>
        </row>
        <row r="17350">
          <cell r="AR17350" t="str">
            <v/>
          </cell>
        </row>
        <row r="17351">
          <cell r="AR17351" t="str">
            <v/>
          </cell>
        </row>
        <row r="17352">
          <cell r="AR17352" t="str">
            <v/>
          </cell>
        </row>
        <row r="17353">
          <cell r="AR17353" t="str">
            <v/>
          </cell>
        </row>
        <row r="17354">
          <cell r="AR17354" t="str">
            <v/>
          </cell>
        </row>
        <row r="17355">
          <cell r="AR17355" t="str">
            <v/>
          </cell>
        </row>
        <row r="17356">
          <cell r="AR17356" t="str">
            <v/>
          </cell>
        </row>
        <row r="17357">
          <cell r="AR17357" t="str">
            <v/>
          </cell>
        </row>
        <row r="17358">
          <cell r="AR17358" t="str">
            <v/>
          </cell>
        </row>
        <row r="17359">
          <cell r="AR17359" t="str">
            <v/>
          </cell>
        </row>
        <row r="17360">
          <cell r="AR17360" t="str">
            <v/>
          </cell>
        </row>
        <row r="17361">
          <cell r="AR17361" t="str">
            <v/>
          </cell>
        </row>
        <row r="17362">
          <cell r="AR17362" t="str">
            <v/>
          </cell>
        </row>
        <row r="17363">
          <cell r="AR17363" t="str">
            <v/>
          </cell>
        </row>
        <row r="17364">
          <cell r="AR17364" t="str">
            <v/>
          </cell>
        </row>
        <row r="17365">
          <cell r="AR17365" t="str">
            <v/>
          </cell>
        </row>
        <row r="17366">
          <cell r="AR17366" t="str">
            <v/>
          </cell>
        </row>
        <row r="17367">
          <cell r="AR17367" t="str">
            <v/>
          </cell>
        </row>
        <row r="17368">
          <cell r="AR17368" t="str">
            <v/>
          </cell>
        </row>
        <row r="17369">
          <cell r="AR17369" t="str">
            <v/>
          </cell>
        </row>
        <row r="17370">
          <cell r="AR17370" t="str">
            <v/>
          </cell>
        </row>
        <row r="17371">
          <cell r="AR17371" t="str">
            <v/>
          </cell>
        </row>
        <row r="17372">
          <cell r="AR17372" t="str">
            <v/>
          </cell>
        </row>
        <row r="17373">
          <cell r="AR17373" t="str">
            <v/>
          </cell>
        </row>
        <row r="17374">
          <cell r="AR17374" t="str">
            <v/>
          </cell>
        </row>
        <row r="17375">
          <cell r="AR17375" t="str">
            <v/>
          </cell>
        </row>
        <row r="17376">
          <cell r="AR17376" t="str">
            <v/>
          </cell>
        </row>
        <row r="17377">
          <cell r="AR17377" t="str">
            <v/>
          </cell>
        </row>
        <row r="17378">
          <cell r="AR17378" t="str">
            <v/>
          </cell>
        </row>
        <row r="17379">
          <cell r="AR17379" t="str">
            <v/>
          </cell>
        </row>
        <row r="17380">
          <cell r="AR17380" t="str">
            <v/>
          </cell>
        </row>
        <row r="17381">
          <cell r="AR17381" t="str">
            <v/>
          </cell>
        </row>
        <row r="17382">
          <cell r="AR17382" t="str">
            <v/>
          </cell>
        </row>
        <row r="17383">
          <cell r="AR17383" t="str">
            <v/>
          </cell>
        </row>
        <row r="17384">
          <cell r="AR17384" t="str">
            <v/>
          </cell>
        </row>
        <row r="17385">
          <cell r="AR17385" t="str">
            <v/>
          </cell>
        </row>
        <row r="17386">
          <cell r="AR17386" t="str">
            <v/>
          </cell>
        </row>
        <row r="17387">
          <cell r="AR17387" t="str">
            <v/>
          </cell>
        </row>
        <row r="17388">
          <cell r="AR17388" t="str">
            <v/>
          </cell>
        </row>
        <row r="17389">
          <cell r="AR17389" t="str">
            <v/>
          </cell>
        </row>
        <row r="17390">
          <cell r="AR17390" t="str">
            <v/>
          </cell>
        </row>
        <row r="17391">
          <cell r="AR17391" t="str">
            <v/>
          </cell>
        </row>
        <row r="17392">
          <cell r="AR17392" t="str">
            <v/>
          </cell>
        </row>
        <row r="17393">
          <cell r="AR17393" t="str">
            <v/>
          </cell>
        </row>
        <row r="17394">
          <cell r="AR17394" t="str">
            <v/>
          </cell>
        </row>
        <row r="17395">
          <cell r="AR17395" t="str">
            <v/>
          </cell>
        </row>
        <row r="17396">
          <cell r="AR17396" t="str">
            <v/>
          </cell>
        </row>
        <row r="17397">
          <cell r="AR17397" t="str">
            <v/>
          </cell>
        </row>
        <row r="17398">
          <cell r="AR17398" t="str">
            <v/>
          </cell>
        </row>
        <row r="17399">
          <cell r="AR17399" t="str">
            <v/>
          </cell>
        </row>
        <row r="17400">
          <cell r="AR17400" t="str">
            <v/>
          </cell>
        </row>
        <row r="17401">
          <cell r="AR17401" t="str">
            <v/>
          </cell>
        </row>
        <row r="17402">
          <cell r="AR17402" t="str">
            <v/>
          </cell>
        </row>
        <row r="17403">
          <cell r="AR17403" t="str">
            <v/>
          </cell>
        </row>
        <row r="17404">
          <cell r="AR17404" t="str">
            <v/>
          </cell>
        </row>
        <row r="17405">
          <cell r="AR17405" t="str">
            <v/>
          </cell>
        </row>
        <row r="17406">
          <cell r="AR17406" t="str">
            <v/>
          </cell>
        </row>
        <row r="17407">
          <cell r="AR17407" t="str">
            <v/>
          </cell>
        </row>
        <row r="17408">
          <cell r="AR17408" t="str">
            <v/>
          </cell>
        </row>
        <row r="17409">
          <cell r="AR17409" t="str">
            <v/>
          </cell>
        </row>
        <row r="17410">
          <cell r="AR17410" t="str">
            <v/>
          </cell>
        </row>
        <row r="17411">
          <cell r="AR17411" t="str">
            <v/>
          </cell>
        </row>
        <row r="17412">
          <cell r="AR17412" t="str">
            <v/>
          </cell>
        </row>
        <row r="17413">
          <cell r="AR17413" t="str">
            <v/>
          </cell>
        </row>
        <row r="17414">
          <cell r="AR17414" t="str">
            <v/>
          </cell>
        </row>
        <row r="17415">
          <cell r="AR17415" t="str">
            <v/>
          </cell>
        </row>
        <row r="17416">
          <cell r="AR17416" t="str">
            <v/>
          </cell>
        </row>
        <row r="17417">
          <cell r="AR17417" t="str">
            <v/>
          </cell>
        </row>
        <row r="17418">
          <cell r="AR17418" t="str">
            <v/>
          </cell>
        </row>
        <row r="17419">
          <cell r="AR17419" t="str">
            <v/>
          </cell>
        </row>
        <row r="17420">
          <cell r="AR17420" t="str">
            <v/>
          </cell>
        </row>
        <row r="17421">
          <cell r="AR17421" t="str">
            <v/>
          </cell>
        </row>
        <row r="17422">
          <cell r="AR17422" t="str">
            <v/>
          </cell>
        </row>
        <row r="17423">
          <cell r="AR17423" t="str">
            <v/>
          </cell>
        </row>
        <row r="17424">
          <cell r="AR17424" t="str">
            <v/>
          </cell>
        </row>
        <row r="17425">
          <cell r="AR17425" t="str">
            <v/>
          </cell>
        </row>
        <row r="17426">
          <cell r="AR17426" t="str">
            <v/>
          </cell>
        </row>
        <row r="17427">
          <cell r="AR17427" t="str">
            <v/>
          </cell>
        </row>
        <row r="17428">
          <cell r="AR17428" t="str">
            <v/>
          </cell>
        </row>
        <row r="17429">
          <cell r="AR17429" t="str">
            <v/>
          </cell>
        </row>
        <row r="17430">
          <cell r="AR17430" t="str">
            <v/>
          </cell>
        </row>
        <row r="17431">
          <cell r="AR17431" t="str">
            <v/>
          </cell>
        </row>
        <row r="17432">
          <cell r="AR17432" t="str">
            <v/>
          </cell>
        </row>
        <row r="17433">
          <cell r="AR17433" t="str">
            <v/>
          </cell>
        </row>
        <row r="17434">
          <cell r="AR17434" t="str">
            <v/>
          </cell>
        </row>
        <row r="17435">
          <cell r="AR17435" t="str">
            <v/>
          </cell>
        </row>
        <row r="17436">
          <cell r="AR17436" t="str">
            <v/>
          </cell>
        </row>
        <row r="17437">
          <cell r="AR17437" t="str">
            <v/>
          </cell>
        </row>
        <row r="17438">
          <cell r="AR17438" t="str">
            <v/>
          </cell>
        </row>
        <row r="17439">
          <cell r="AR17439" t="str">
            <v/>
          </cell>
        </row>
        <row r="17440">
          <cell r="AR17440" t="str">
            <v/>
          </cell>
        </row>
        <row r="17441">
          <cell r="AR17441" t="str">
            <v/>
          </cell>
        </row>
        <row r="17442">
          <cell r="AR17442" t="str">
            <v/>
          </cell>
        </row>
        <row r="17443">
          <cell r="AR17443" t="str">
            <v/>
          </cell>
        </row>
        <row r="17444">
          <cell r="AR17444" t="str">
            <v/>
          </cell>
        </row>
        <row r="17445">
          <cell r="AR17445" t="str">
            <v/>
          </cell>
        </row>
        <row r="17446">
          <cell r="AR17446" t="str">
            <v/>
          </cell>
        </row>
        <row r="17447">
          <cell r="AR17447" t="str">
            <v/>
          </cell>
        </row>
        <row r="17448">
          <cell r="AR17448" t="str">
            <v/>
          </cell>
        </row>
        <row r="17449">
          <cell r="AR17449" t="str">
            <v/>
          </cell>
        </row>
        <row r="17450">
          <cell r="AR17450" t="str">
            <v/>
          </cell>
        </row>
        <row r="17451">
          <cell r="AR17451" t="str">
            <v/>
          </cell>
        </row>
        <row r="17452">
          <cell r="AR17452" t="str">
            <v/>
          </cell>
        </row>
        <row r="17453">
          <cell r="AR17453" t="str">
            <v/>
          </cell>
        </row>
        <row r="17454">
          <cell r="AR17454" t="str">
            <v/>
          </cell>
        </row>
        <row r="17455">
          <cell r="AR17455" t="str">
            <v/>
          </cell>
        </row>
        <row r="17456">
          <cell r="AR17456" t="str">
            <v/>
          </cell>
        </row>
        <row r="17457">
          <cell r="AR17457" t="str">
            <v/>
          </cell>
        </row>
        <row r="17458">
          <cell r="AR17458" t="str">
            <v/>
          </cell>
        </row>
        <row r="17459">
          <cell r="AR17459" t="str">
            <v/>
          </cell>
        </row>
        <row r="17460">
          <cell r="AR17460" t="str">
            <v/>
          </cell>
        </row>
        <row r="17461">
          <cell r="AR17461" t="str">
            <v/>
          </cell>
        </row>
        <row r="17462">
          <cell r="AR17462" t="str">
            <v/>
          </cell>
        </row>
        <row r="17463">
          <cell r="AR17463" t="str">
            <v/>
          </cell>
        </row>
        <row r="17464">
          <cell r="AR17464" t="str">
            <v/>
          </cell>
        </row>
        <row r="17465">
          <cell r="AR17465" t="str">
            <v/>
          </cell>
        </row>
        <row r="17466">
          <cell r="AR17466" t="str">
            <v/>
          </cell>
        </row>
        <row r="17467">
          <cell r="AR17467" t="str">
            <v/>
          </cell>
        </row>
        <row r="17468">
          <cell r="AR17468" t="str">
            <v/>
          </cell>
        </row>
        <row r="17469">
          <cell r="AR17469" t="str">
            <v/>
          </cell>
        </row>
        <row r="17470">
          <cell r="AR17470" t="str">
            <v/>
          </cell>
        </row>
        <row r="17471">
          <cell r="AR17471" t="str">
            <v/>
          </cell>
        </row>
        <row r="17472">
          <cell r="AR17472" t="str">
            <v/>
          </cell>
        </row>
        <row r="17473">
          <cell r="AR17473" t="str">
            <v/>
          </cell>
        </row>
        <row r="17474">
          <cell r="AR17474" t="str">
            <v/>
          </cell>
        </row>
        <row r="17475">
          <cell r="AR17475" t="str">
            <v/>
          </cell>
        </row>
        <row r="17476">
          <cell r="AR17476" t="str">
            <v/>
          </cell>
        </row>
        <row r="17477">
          <cell r="AR17477" t="str">
            <v/>
          </cell>
        </row>
        <row r="17478">
          <cell r="AR17478" t="str">
            <v/>
          </cell>
        </row>
        <row r="17479">
          <cell r="AR17479" t="str">
            <v/>
          </cell>
        </row>
        <row r="17480">
          <cell r="AR17480" t="str">
            <v/>
          </cell>
        </row>
        <row r="17481">
          <cell r="AR17481" t="str">
            <v/>
          </cell>
        </row>
        <row r="17482">
          <cell r="AR17482" t="str">
            <v/>
          </cell>
        </row>
        <row r="17483">
          <cell r="AR17483" t="str">
            <v/>
          </cell>
        </row>
        <row r="17484">
          <cell r="AR17484" t="str">
            <v/>
          </cell>
        </row>
        <row r="17485">
          <cell r="AR17485" t="str">
            <v/>
          </cell>
        </row>
        <row r="17486">
          <cell r="AR17486" t="str">
            <v/>
          </cell>
        </row>
        <row r="17487">
          <cell r="AR17487" t="str">
            <v/>
          </cell>
        </row>
        <row r="17488">
          <cell r="AR17488" t="str">
            <v/>
          </cell>
        </row>
        <row r="17489">
          <cell r="AR17489" t="str">
            <v/>
          </cell>
        </row>
        <row r="17490">
          <cell r="AR17490" t="str">
            <v/>
          </cell>
        </row>
        <row r="17491">
          <cell r="AR17491" t="str">
            <v/>
          </cell>
        </row>
        <row r="17492">
          <cell r="AR17492" t="str">
            <v/>
          </cell>
        </row>
        <row r="17493">
          <cell r="AR17493" t="str">
            <v/>
          </cell>
        </row>
        <row r="17494">
          <cell r="AR17494" t="str">
            <v/>
          </cell>
        </row>
        <row r="17495">
          <cell r="AR17495" t="str">
            <v/>
          </cell>
        </row>
        <row r="17496">
          <cell r="AR17496" t="str">
            <v/>
          </cell>
        </row>
        <row r="17497">
          <cell r="AR17497" t="str">
            <v/>
          </cell>
        </row>
        <row r="17498">
          <cell r="AR17498" t="str">
            <v/>
          </cell>
        </row>
        <row r="17499">
          <cell r="AR17499" t="str">
            <v/>
          </cell>
        </row>
        <row r="17500">
          <cell r="AR17500" t="str">
            <v/>
          </cell>
        </row>
        <row r="17501">
          <cell r="AR17501" t="str">
            <v/>
          </cell>
        </row>
        <row r="17502">
          <cell r="AR17502" t="str">
            <v/>
          </cell>
        </row>
        <row r="17503">
          <cell r="AR17503" t="str">
            <v/>
          </cell>
        </row>
        <row r="17504">
          <cell r="AR17504" t="str">
            <v/>
          </cell>
        </row>
        <row r="17505">
          <cell r="AR17505" t="str">
            <v/>
          </cell>
        </row>
        <row r="17506">
          <cell r="AR17506" t="str">
            <v/>
          </cell>
        </row>
        <row r="17507">
          <cell r="AR17507" t="str">
            <v/>
          </cell>
        </row>
        <row r="17508">
          <cell r="AR17508" t="str">
            <v/>
          </cell>
        </row>
        <row r="17509">
          <cell r="AR17509" t="str">
            <v/>
          </cell>
        </row>
        <row r="17510">
          <cell r="AR17510" t="str">
            <v/>
          </cell>
        </row>
        <row r="17511">
          <cell r="AR17511" t="str">
            <v/>
          </cell>
        </row>
        <row r="17512">
          <cell r="AR17512" t="str">
            <v/>
          </cell>
        </row>
        <row r="17513">
          <cell r="AR17513" t="str">
            <v/>
          </cell>
        </row>
        <row r="17514">
          <cell r="AR17514" t="str">
            <v/>
          </cell>
        </row>
        <row r="17515">
          <cell r="AR17515" t="str">
            <v/>
          </cell>
        </row>
        <row r="17516">
          <cell r="AR17516" t="str">
            <v/>
          </cell>
        </row>
        <row r="17517">
          <cell r="AR17517" t="str">
            <v/>
          </cell>
        </row>
        <row r="17518">
          <cell r="AR17518" t="str">
            <v/>
          </cell>
        </row>
        <row r="17519">
          <cell r="AR17519" t="str">
            <v/>
          </cell>
        </row>
        <row r="17520">
          <cell r="AR17520" t="str">
            <v/>
          </cell>
        </row>
        <row r="17521">
          <cell r="AR17521" t="str">
            <v/>
          </cell>
        </row>
        <row r="17522">
          <cell r="AR17522" t="str">
            <v/>
          </cell>
        </row>
        <row r="17523">
          <cell r="AR17523" t="str">
            <v/>
          </cell>
        </row>
        <row r="17524">
          <cell r="AR17524" t="str">
            <v/>
          </cell>
        </row>
        <row r="17525">
          <cell r="AR17525" t="str">
            <v/>
          </cell>
        </row>
        <row r="17526">
          <cell r="AR17526" t="str">
            <v/>
          </cell>
        </row>
        <row r="17527">
          <cell r="AR17527" t="str">
            <v/>
          </cell>
        </row>
        <row r="17528">
          <cell r="AR17528" t="str">
            <v/>
          </cell>
        </row>
        <row r="17529">
          <cell r="AR17529" t="str">
            <v/>
          </cell>
        </row>
        <row r="17530">
          <cell r="AR17530" t="str">
            <v/>
          </cell>
        </row>
        <row r="17531">
          <cell r="AR17531" t="str">
            <v/>
          </cell>
        </row>
        <row r="17532">
          <cell r="AR17532" t="str">
            <v/>
          </cell>
        </row>
        <row r="17533">
          <cell r="AR17533" t="str">
            <v/>
          </cell>
        </row>
        <row r="17534">
          <cell r="AR17534" t="str">
            <v/>
          </cell>
        </row>
        <row r="17535">
          <cell r="AR17535" t="str">
            <v/>
          </cell>
        </row>
        <row r="17536">
          <cell r="AR17536" t="str">
            <v/>
          </cell>
        </row>
        <row r="17537">
          <cell r="AR17537" t="str">
            <v/>
          </cell>
        </row>
        <row r="17538">
          <cell r="AR17538" t="str">
            <v/>
          </cell>
        </row>
        <row r="17539">
          <cell r="AR17539" t="str">
            <v/>
          </cell>
        </row>
        <row r="17540">
          <cell r="AR17540" t="str">
            <v/>
          </cell>
        </row>
        <row r="17541">
          <cell r="AR17541" t="str">
            <v/>
          </cell>
        </row>
        <row r="17542">
          <cell r="AR17542" t="str">
            <v/>
          </cell>
        </row>
        <row r="17543">
          <cell r="AR17543" t="str">
            <v/>
          </cell>
        </row>
        <row r="17544">
          <cell r="AR17544" t="str">
            <v/>
          </cell>
        </row>
        <row r="17545">
          <cell r="AR17545" t="str">
            <v/>
          </cell>
        </row>
        <row r="17546">
          <cell r="AR17546" t="str">
            <v/>
          </cell>
        </row>
        <row r="17547">
          <cell r="AR17547" t="str">
            <v/>
          </cell>
        </row>
        <row r="17548">
          <cell r="AR17548" t="str">
            <v/>
          </cell>
        </row>
        <row r="17549">
          <cell r="AR17549" t="str">
            <v/>
          </cell>
        </row>
        <row r="17550">
          <cell r="AR17550" t="str">
            <v/>
          </cell>
        </row>
        <row r="17551">
          <cell r="AR17551" t="str">
            <v/>
          </cell>
        </row>
        <row r="17552">
          <cell r="AR17552" t="str">
            <v/>
          </cell>
        </row>
        <row r="17553">
          <cell r="AR17553" t="str">
            <v/>
          </cell>
        </row>
        <row r="17554">
          <cell r="AR17554" t="str">
            <v/>
          </cell>
        </row>
        <row r="17555">
          <cell r="AR17555" t="str">
            <v/>
          </cell>
        </row>
        <row r="17556">
          <cell r="AR17556" t="str">
            <v/>
          </cell>
        </row>
        <row r="17557">
          <cell r="AR17557" t="str">
            <v/>
          </cell>
        </row>
        <row r="17558">
          <cell r="AR17558" t="str">
            <v/>
          </cell>
        </row>
        <row r="17559">
          <cell r="AR17559" t="str">
            <v/>
          </cell>
        </row>
        <row r="17560">
          <cell r="AR17560" t="str">
            <v/>
          </cell>
        </row>
        <row r="17561">
          <cell r="AR17561" t="str">
            <v/>
          </cell>
        </row>
        <row r="17562">
          <cell r="AR17562" t="str">
            <v/>
          </cell>
        </row>
        <row r="17563">
          <cell r="AR17563" t="str">
            <v/>
          </cell>
        </row>
        <row r="17564">
          <cell r="AR17564" t="str">
            <v/>
          </cell>
        </row>
        <row r="17565">
          <cell r="AR17565" t="str">
            <v/>
          </cell>
        </row>
        <row r="17566">
          <cell r="AR17566" t="str">
            <v/>
          </cell>
        </row>
        <row r="17567">
          <cell r="AR17567" t="str">
            <v/>
          </cell>
        </row>
        <row r="17568">
          <cell r="AR17568" t="str">
            <v/>
          </cell>
        </row>
        <row r="17569">
          <cell r="AR17569" t="str">
            <v/>
          </cell>
        </row>
        <row r="17570">
          <cell r="AR17570" t="str">
            <v/>
          </cell>
        </row>
        <row r="17571">
          <cell r="AR17571" t="str">
            <v/>
          </cell>
        </row>
        <row r="17572">
          <cell r="AR17572" t="str">
            <v/>
          </cell>
        </row>
        <row r="17573">
          <cell r="AR17573" t="str">
            <v/>
          </cell>
        </row>
        <row r="17574">
          <cell r="AR17574" t="str">
            <v/>
          </cell>
        </row>
        <row r="17575">
          <cell r="AR17575" t="str">
            <v/>
          </cell>
        </row>
        <row r="17576">
          <cell r="AR17576" t="str">
            <v/>
          </cell>
        </row>
        <row r="17577">
          <cell r="AR17577" t="str">
            <v/>
          </cell>
        </row>
        <row r="17578">
          <cell r="AR17578" t="str">
            <v/>
          </cell>
        </row>
        <row r="17579">
          <cell r="AR17579" t="str">
            <v/>
          </cell>
        </row>
        <row r="17580">
          <cell r="AR17580" t="str">
            <v/>
          </cell>
        </row>
        <row r="17581">
          <cell r="AR17581" t="str">
            <v/>
          </cell>
        </row>
        <row r="17582">
          <cell r="AR17582" t="str">
            <v/>
          </cell>
        </row>
        <row r="17583">
          <cell r="AR17583" t="str">
            <v/>
          </cell>
        </row>
        <row r="17584">
          <cell r="AR17584" t="str">
            <v/>
          </cell>
        </row>
        <row r="17585">
          <cell r="AR17585" t="str">
            <v/>
          </cell>
        </row>
        <row r="17586">
          <cell r="AR17586" t="str">
            <v/>
          </cell>
        </row>
        <row r="17587">
          <cell r="AR17587" t="str">
            <v/>
          </cell>
        </row>
        <row r="17588">
          <cell r="AR17588" t="str">
            <v/>
          </cell>
        </row>
        <row r="17589">
          <cell r="AR17589" t="str">
            <v/>
          </cell>
        </row>
        <row r="17590">
          <cell r="AR17590" t="str">
            <v/>
          </cell>
        </row>
        <row r="17591">
          <cell r="AR17591" t="str">
            <v/>
          </cell>
        </row>
        <row r="17592">
          <cell r="AR17592" t="str">
            <v/>
          </cell>
        </row>
        <row r="17593">
          <cell r="AR17593" t="str">
            <v/>
          </cell>
        </row>
        <row r="17594">
          <cell r="AR17594" t="str">
            <v/>
          </cell>
        </row>
        <row r="17595">
          <cell r="AR17595" t="str">
            <v/>
          </cell>
        </row>
        <row r="17596">
          <cell r="AR17596" t="str">
            <v/>
          </cell>
        </row>
        <row r="17597">
          <cell r="AR17597" t="str">
            <v/>
          </cell>
        </row>
        <row r="17598">
          <cell r="AR17598" t="str">
            <v/>
          </cell>
        </row>
        <row r="17599">
          <cell r="AR17599" t="str">
            <v/>
          </cell>
        </row>
        <row r="17600">
          <cell r="AR17600" t="str">
            <v/>
          </cell>
        </row>
        <row r="17601">
          <cell r="AR17601" t="str">
            <v/>
          </cell>
        </row>
        <row r="17602">
          <cell r="AR17602" t="str">
            <v/>
          </cell>
        </row>
        <row r="17603">
          <cell r="AR17603" t="str">
            <v/>
          </cell>
        </row>
        <row r="17604">
          <cell r="AR17604" t="str">
            <v/>
          </cell>
        </row>
        <row r="17605">
          <cell r="AR17605" t="str">
            <v/>
          </cell>
        </row>
        <row r="17606">
          <cell r="AR17606" t="str">
            <v/>
          </cell>
        </row>
        <row r="17607">
          <cell r="AR17607" t="str">
            <v/>
          </cell>
        </row>
        <row r="17608">
          <cell r="AR17608" t="str">
            <v/>
          </cell>
        </row>
        <row r="17609">
          <cell r="AR17609" t="str">
            <v/>
          </cell>
        </row>
        <row r="17610">
          <cell r="AR17610" t="str">
            <v/>
          </cell>
        </row>
        <row r="17611">
          <cell r="AR17611" t="str">
            <v/>
          </cell>
        </row>
        <row r="17612">
          <cell r="AR17612" t="str">
            <v/>
          </cell>
        </row>
        <row r="17613">
          <cell r="AR17613" t="str">
            <v/>
          </cell>
        </row>
        <row r="17614">
          <cell r="AR17614" t="str">
            <v/>
          </cell>
        </row>
        <row r="17615">
          <cell r="AR17615" t="str">
            <v/>
          </cell>
        </row>
        <row r="17616">
          <cell r="AR17616" t="str">
            <v/>
          </cell>
        </row>
        <row r="17617">
          <cell r="AR17617" t="str">
            <v/>
          </cell>
        </row>
        <row r="17618">
          <cell r="AR17618" t="str">
            <v/>
          </cell>
        </row>
        <row r="17619">
          <cell r="AR17619" t="str">
            <v/>
          </cell>
        </row>
        <row r="17620">
          <cell r="AR17620" t="str">
            <v/>
          </cell>
        </row>
        <row r="17621">
          <cell r="AR17621" t="str">
            <v/>
          </cell>
        </row>
        <row r="17622">
          <cell r="AR17622" t="str">
            <v/>
          </cell>
        </row>
        <row r="17623">
          <cell r="AR17623" t="str">
            <v/>
          </cell>
        </row>
        <row r="17624">
          <cell r="AR17624" t="str">
            <v/>
          </cell>
        </row>
        <row r="17625">
          <cell r="AR17625" t="str">
            <v/>
          </cell>
        </row>
        <row r="17626">
          <cell r="AR17626" t="str">
            <v/>
          </cell>
        </row>
        <row r="17627">
          <cell r="AR17627" t="str">
            <v/>
          </cell>
        </row>
        <row r="17628">
          <cell r="AR17628" t="str">
            <v/>
          </cell>
        </row>
        <row r="17629">
          <cell r="AR17629" t="str">
            <v/>
          </cell>
        </row>
        <row r="17630">
          <cell r="AR17630" t="str">
            <v/>
          </cell>
        </row>
        <row r="17631">
          <cell r="AR17631" t="str">
            <v/>
          </cell>
        </row>
        <row r="17632">
          <cell r="AR17632" t="str">
            <v/>
          </cell>
        </row>
        <row r="17633">
          <cell r="AR17633" t="str">
            <v/>
          </cell>
        </row>
        <row r="17634">
          <cell r="AR17634" t="str">
            <v/>
          </cell>
        </row>
        <row r="17635">
          <cell r="AR17635" t="str">
            <v/>
          </cell>
        </row>
        <row r="17636">
          <cell r="AR17636" t="str">
            <v/>
          </cell>
        </row>
        <row r="17637">
          <cell r="AR17637" t="str">
            <v/>
          </cell>
        </row>
        <row r="17638">
          <cell r="AR17638" t="str">
            <v/>
          </cell>
        </row>
        <row r="17639">
          <cell r="AR17639" t="str">
            <v/>
          </cell>
        </row>
        <row r="17640">
          <cell r="AR17640" t="str">
            <v/>
          </cell>
        </row>
        <row r="17641">
          <cell r="AR17641" t="str">
            <v/>
          </cell>
        </row>
        <row r="17642">
          <cell r="AR17642" t="str">
            <v/>
          </cell>
        </row>
        <row r="17643">
          <cell r="AR17643" t="str">
            <v/>
          </cell>
        </row>
        <row r="17644">
          <cell r="AR17644" t="str">
            <v/>
          </cell>
        </row>
        <row r="17645">
          <cell r="AR17645" t="str">
            <v/>
          </cell>
        </row>
        <row r="17646">
          <cell r="AR17646" t="str">
            <v/>
          </cell>
        </row>
        <row r="17647">
          <cell r="AR17647" t="str">
            <v/>
          </cell>
        </row>
        <row r="17648">
          <cell r="AR17648" t="str">
            <v/>
          </cell>
        </row>
        <row r="17649">
          <cell r="AR17649" t="str">
            <v/>
          </cell>
        </row>
        <row r="17650">
          <cell r="AR17650" t="str">
            <v/>
          </cell>
        </row>
        <row r="17651">
          <cell r="AR17651" t="str">
            <v/>
          </cell>
        </row>
        <row r="17652">
          <cell r="AR17652" t="str">
            <v/>
          </cell>
        </row>
        <row r="17653">
          <cell r="AR17653" t="str">
            <v/>
          </cell>
        </row>
        <row r="17654">
          <cell r="AR17654" t="str">
            <v/>
          </cell>
        </row>
        <row r="17655">
          <cell r="AR17655" t="str">
            <v/>
          </cell>
        </row>
        <row r="17656">
          <cell r="AR17656" t="str">
            <v/>
          </cell>
        </row>
        <row r="17657">
          <cell r="AR17657" t="str">
            <v/>
          </cell>
        </row>
        <row r="17658">
          <cell r="AR17658" t="str">
            <v/>
          </cell>
        </row>
        <row r="17659">
          <cell r="AR17659" t="str">
            <v/>
          </cell>
        </row>
        <row r="17660">
          <cell r="AR17660" t="str">
            <v/>
          </cell>
        </row>
        <row r="17661">
          <cell r="AR17661" t="str">
            <v/>
          </cell>
        </row>
        <row r="17662">
          <cell r="AR17662" t="str">
            <v/>
          </cell>
        </row>
        <row r="17663">
          <cell r="AR17663" t="str">
            <v/>
          </cell>
        </row>
        <row r="17664">
          <cell r="AR17664" t="str">
            <v/>
          </cell>
        </row>
        <row r="17665">
          <cell r="AR17665" t="str">
            <v/>
          </cell>
        </row>
        <row r="17666">
          <cell r="AR17666" t="str">
            <v/>
          </cell>
        </row>
        <row r="17667">
          <cell r="AR17667" t="str">
            <v/>
          </cell>
        </row>
        <row r="17668">
          <cell r="AR17668" t="str">
            <v/>
          </cell>
        </row>
        <row r="17669">
          <cell r="AR17669" t="str">
            <v/>
          </cell>
        </row>
        <row r="17670">
          <cell r="AR17670" t="str">
            <v/>
          </cell>
        </row>
        <row r="17671">
          <cell r="AR17671" t="str">
            <v/>
          </cell>
        </row>
        <row r="17672">
          <cell r="AR17672" t="str">
            <v/>
          </cell>
        </row>
        <row r="17673">
          <cell r="AR17673" t="str">
            <v/>
          </cell>
        </row>
        <row r="17674">
          <cell r="AR17674" t="str">
            <v/>
          </cell>
        </row>
        <row r="17675">
          <cell r="AR17675" t="str">
            <v/>
          </cell>
        </row>
        <row r="17676">
          <cell r="AR17676" t="str">
            <v/>
          </cell>
        </row>
        <row r="17677">
          <cell r="AR17677" t="str">
            <v/>
          </cell>
        </row>
        <row r="17678">
          <cell r="AR17678" t="str">
            <v/>
          </cell>
        </row>
        <row r="17679">
          <cell r="AR17679" t="str">
            <v/>
          </cell>
        </row>
        <row r="17680">
          <cell r="AR17680" t="str">
            <v/>
          </cell>
        </row>
        <row r="17681">
          <cell r="AR17681" t="str">
            <v/>
          </cell>
        </row>
        <row r="17682">
          <cell r="AR17682" t="str">
            <v/>
          </cell>
        </row>
        <row r="17683">
          <cell r="AR17683" t="str">
            <v/>
          </cell>
        </row>
        <row r="17684">
          <cell r="AR17684" t="str">
            <v/>
          </cell>
        </row>
        <row r="17685">
          <cell r="AR17685" t="str">
            <v/>
          </cell>
        </row>
        <row r="17686">
          <cell r="AR17686" t="str">
            <v/>
          </cell>
        </row>
        <row r="17687">
          <cell r="AR17687" t="str">
            <v/>
          </cell>
        </row>
        <row r="17688">
          <cell r="AR17688" t="str">
            <v/>
          </cell>
        </row>
        <row r="17689">
          <cell r="AR17689" t="str">
            <v/>
          </cell>
        </row>
        <row r="17690">
          <cell r="AR17690" t="str">
            <v/>
          </cell>
        </row>
        <row r="17691">
          <cell r="AR17691" t="str">
            <v/>
          </cell>
        </row>
        <row r="17692">
          <cell r="AR17692" t="str">
            <v/>
          </cell>
        </row>
        <row r="17693">
          <cell r="AR17693" t="str">
            <v/>
          </cell>
        </row>
        <row r="17694">
          <cell r="AR17694" t="str">
            <v/>
          </cell>
        </row>
        <row r="17695">
          <cell r="AR17695" t="str">
            <v/>
          </cell>
        </row>
        <row r="17696">
          <cell r="AR17696" t="str">
            <v/>
          </cell>
        </row>
        <row r="17697">
          <cell r="AR17697" t="str">
            <v/>
          </cell>
        </row>
        <row r="17698">
          <cell r="AR17698" t="str">
            <v/>
          </cell>
        </row>
        <row r="17699">
          <cell r="AR17699" t="str">
            <v/>
          </cell>
        </row>
        <row r="17700">
          <cell r="AR17700" t="str">
            <v/>
          </cell>
        </row>
        <row r="17701">
          <cell r="AR17701" t="str">
            <v/>
          </cell>
        </row>
        <row r="17702">
          <cell r="AR17702" t="str">
            <v/>
          </cell>
        </row>
        <row r="17703">
          <cell r="AR17703" t="str">
            <v/>
          </cell>
        </row>
        <row r="17704">
          <cell r="AR17704" t="str">
            <v/>
          </cell>
        </row>
        <row r="17705">
          <cell r="AR17705" t="str">
            <v/>
          </cell>
        </row>
        <row r="17706">
          <cell r="AR17706" t="str">
            <v/>
          </cell>
        </row>
        <row r="17707">
          <cell r="AR17707" t="str">
            <v/>
          </cell>
        </row>
        <row r="17708">
          <cell r="AR17708" t="str">
            <v/>
          </cell>
        </row>
        <row r="17709">
          <cell r="AR17709" t="str">
            <v/>
          </cell>
        </row>
        <row r="17710">
          <cell r="AR17710" t="str">
            <v/>
          </cell>
        </row>
        <row r="17711">
          <cell r="AR17711" t="str">
            <v/>
          </cell>
        </row>
        <row r="17712">
          <cell r="AR17712" t="str">
            <v/>
          </cell>
        </row>
        <row r="17713">
          <cell r="AR17713" t="str">
            <v/>
          </cell>
        </row>
        <row r="17714">
          <cell r="AR17714" t="str">
            <v/>
          </cell>
        </row>
        <row r="17715">
          <cell r="AR17715" t="str">
            <v/>
          </cell>
        </row>
        <row r="17716">
          <cell r="AR17716" t="str">
            <v/>
          </cell>
        </row>
        <row r="17717">
          <cell r="AR17717" t="str">
            <v/>
          </cell>
        </row>
        <row r="17718">
          <cell r="AR17718" t="str">
            <v/>
          </cell>
        </row>
        <row r="17719">
          <cell r="AR17719" t="str">
            <v/>
          </cell>
        </row>
        <row r="17720">
          <cell r="AR17720" t="str">
            <v/>
          </cell>
        </row>
        <row r="17721">
          <cell r="AR17721" t="str">
            <v/>
          </cell>
        </row>
        <row r="17722">
          <cell r="AR17722" t="str">
            <v/>
          </cell>
        </row>
        <row r="17723">
          <cell r="AR17723" t="str">
            <v/>
          </cell>
        </row>
        <row r="17724">
          <cell r="AR17724" t="str">
            <v/>
          </cell>
        </row>
        <row r="17725">
          <cell r="AR17725" t="str">
            <v/>
          </cell>
        </row>
        <row r="17726">
          <cell r="AR17726" t="str">
            <v/>
          </cell>
        </row>
        <row r="17727">
          <cell r="AR17727" t="str">
            <v/>
          </cell>
        </row>
        <row r="17728">
          <cell r="AR17728" t="str">
            <v/>
          </cell>
        </row>
        <row r="17729">
          <cell r="AR17729" t="str">
            <v/>
          </cell>
        </row>
        <row r="17730">
          <cell r="AR17730" t="str">
            <v/>
          </cell>
        </row>
        <row r="17731">
          <cell r="AR17731" t="str">
            <v/>
          </cell>
        </row>
        <row r="17732">
          <cell r="AR17732" t="str">
            <v/>
          </cell>
        </row>
        <row r="17733">
          <cell r="AR17733" t="str">
            <v/>
          </cell>
        </row>
        <row r="17734">
          <cell r="AR17734" t="str">
            <v/>
          </cell>
        </row>
        <row r="17735">
          <cell r="AR17735" t="str">
            <v/>
          </cell>
        </row>
        <row r="17736">
          <cell r="AR17736" t="str">
            <v/>
          </cell>
        </row>
        <row r="17737">
          <cell r="AR17737" t="str">
            <v/>
          </cell>
        </row>
        <row r="17738">
          <cell r="AR17738" t="str">
            <v/>
          </cell>
        </row>
        <row r="17739">
          <cell r="AR17739" t="str">
            <v/>
          </cell>
        </row>
        <row r="17740">
          <cell r="AR17740" t="str">
            <v/>
          </cell>
        </row>
        <row r="17741">
          <cell r="AR17741" t="str">
            <v/>
          </cell>
        </row>
        <row r="17742">
          <cell r="AR17742" t="str">
            <v/>
          </cell>
        </row>
        <row r="17743">
          <cell r="AR17743" t="str">
            <v/>
          </cell>
        </row>
        <row r="17744">
          <cell r="AR17744" t="str">
            <v/>
          </cell>
        </row>
        <row r="17745">
          <cell r="AR17745" t="str">
            <v/>
          </cell>
        </row>
        <row r="17746">
          <cell r="AR17746" t="str">
            <v/>
          </cell>
        </row>
        <row r="17747">
          <cell r="AR17747" t="str">
            <v/>
          </cell>
        </row>
        <row r="17748">
          <cell r="AR17748" t="str">
            <v/>
          </cell>
        </row>
        <row r="17749">
          <cell r="AR17749" t="str">
            <v/>
          </cell>
        </row>
        <row r="17750">
          <cell r="AR17750" t="str">
            <v/>
          </cell>
        </row>
        <row r="17751">
          <cell r="AR17751" t="str">
            <v/>
          </cell>
        </row>
        <row r="17752">
          <cell r="AR17752" t="str">
            <v/>
          </cell>
        </row>
        <row r="17753">
          <cell r="AR17753" t="str">
            <v/>
          </cell>
        </row>
        <row r="17754">
          <cell r="AR17754" t="str">
            <v/>
          </cell>
        </row>
        <row r="17755">
          <cell r="AR17755" t="str">
            <v/>
          </cell>
        </row>
        <row r="17756">
          <cell r="AR17756" t="str">
            <v/>
          </cell>
        </row>
        <row r="17757">
          <cell r="AR17757" t="str">
            <v/>
          </cell>
        </row>
        <row r="17758">
          <cell r="AR17758" t="str">
            <v/>
          </cell>
        </row>
        <row r="17759">
          <cell r="AR17759" t="str">
            <v/>
          </cell>
        </row>
        <row r="17760">
          <cell r="AR17760" t="str">
            <v/>
          </cell>
        </row>
        <row r="17761">
          <cell r="AR17761" t="str">
            <v/>
          </cell>
        </row>
        <row r="17762">
          <cell r="AR17762" t="str">
            <v/>
          </cell>
        </row>
        <row r="17763">
          <cell r="AR17763" t="str">
            <v/>
          </cell>
        </row>
        <row r="17764">
          <cell r="AR17764" t="str">
            <v/>
          </cell>
        </row>
        <row r="17765">
          <cell r="AR17765" t="str">
            <v/>
          </cell>
        </row>
        <row r="17766">
          <cell r="AR17766" t="str">
            <v/>
          </cell>
        </row>
        <row r="17767">
          <cell r="AR17767" t="str">
            <v/>
          </cell>
        </row>
        <row r="17768">
          <cell r="AR17768" t="str">
            <v/>
          </cell>
        </row>
        <row r="17769">
          <cell r="AR17769" t="str">
            <v/>
          </cell>
        </row>
        <row r="17770">
          <cell r="AR17770" t="str">
            <v/>
          </cell>
        </row>
        <row r="17771">
          <cell r="AR17771" t="str">
            <v/>
          </cell>
        </row>
        <row r="17772">
          <cell r="AR17772" t="str">
            <v/>
          </cell>
        </row>
        <row r="17773">
          <cell r="AR17773" t="str">
            <v/>
          </cell>
        </row>
        <row r="17774">
          <cell r="AR17774" t="str">
            <v/>
          </cell>
        </row>
        <row r="17775">
          <cell r="AR17775" t="str">
            <v/>
          </cell>
        </row>
        <row r="17776">
          <cell r="AR17776" t="str">
            <v/>
          </cell>
        </row>
        <row r="17777">
          <cell r="AR17777" t="str">
            <v/>
          </cell>
        </row>
        <row r="17778">
          <cell r="AR17778" t="str">
            <v/>
          </cell>
        </row>
        <row r="17779">
          <cell r="AR17779" t="str">
            <v/>
          </cell>
        </row>
        <row r="17780">
          <cell r="AR17780" t="str">
            <v/>
          </cell>
        </row>
        <row r="17781">
          <cell r="AR17781" t="str">
            <v/>
          </cell>
        </row>
        <row r="17782">
          <cell r="AR17782" t="str">
            <v/>
          </cell>
        </row>
        <row r="17783">
          <cell r="AR17783" t="str">
            <v/>
          </cell>
        </row>
        <row r="17784">
          <cell r="AR17784" t="str">
            <v/>
          </cell>
        </row>
        <row r="17785">
          <cell r="AR17785" t="str">
            <v/>
          </cell>
        </row>
        <row r="17786">
          <cell r="AR17786" t="str">
            <v/>
          </cell>
        </row>
        <row r="17787">
          <cell r="AR17787" t="str">
            <v/>
          </cell>
        </row>
        <row r="17788">
          <cell r="AR17788" t="str">
            <v/>
          </cell>
        </row>
        <row r="17789">
          <cell r="AR17789" t="str">
            <v/>
          </cell>
        </row>
        <row r="17790">
          <cell r="AR17790" t="str">
            <v/>
          </cell>
        </row>
        <row r="17791">
          <cell r="AR17791" t="str">
            <v/>
          </cell>
        </row>
        <row r="17792">
          <cell r="AR17792" t="str">
            <v/>
          </cell>
        </row>
        <row r="17793">
          <cell r="AR17793" t="str">
            <v/>
          </cell>
        </row>
        <row r="17794">
          <cell r="AR17794" t="str">
            <v/>
          </cell>
        </row>
        <row r="17795">
          <cell r="AR17795" t="str">
            <v/>
          </cell>
        </row>
        <row r="17796">
          <cell r="AR17796" t="str">
            <v/>
          </cell>
        </row>
        <row r="17797">
          <cell r="AR17797" t="str">
            <v/>
          </cell>
        </row>
        <row r="17798">
          <cell r="AR17798" t="str">
            <v/>
          </cell>
        </row>
        <row r="17799">
          <cell r="AR17799" t="str">
            <v/>
          </cell>
        </row>
        <row r="17800">
          <cell r="AR17800" t="str">
            <v/>
          </cell>
        </row>
        <row r="17801">
          <cell r="AR17801" t="str">
            <v/>
          </cell>
        </row>
        <row r="17802">
          <cell r="AR17802" t="str">
            <v/>
          </cell>
        </row>
        <row r="17803">
          <cell r="AR17803" t="str">
            <v/>
          </cell>
        </row>
        <row r="17804">
          <cell r="AR17804" t="str">
            <v/>
          </cell>
        </row>
        <row r="17805">
          <cell r="AR17805" t="str">
            <v/>
          </cell>
        </row>
        <row r="17806">
          <cell r="AR17806" t="str">
            <v/>
          </cell>
        </row>
        <row r="17807">
          <cell r="AR17807" t="str">
            <v/>
          </cell>
        </row>
        <row r="17808">
          <cell r="AR17808" t="str">
            <v/>
          </cell>
        </row>
        <row r="17809">
          <cell r="AR17809" t="str">
            <v/>
          </cell>
        </row>
        <row r="17810">
          <cell r="AR17810" t="str">
            <v/>
          </cell>
        </row>
        <row r="17811">
          <cell r="AR17811" t="str">
            <v/>
          </cell>
        </row>
        <row r="17812">
          <cell r="AR17812" t="str">
            <v/>
          </cell>
        </row>
        <row r="17813">
          <cell r="AR17813" t="str">
            <v/>
          </cell>
        </row>
        <row r="17814">
          <cell r="AR17814" t="str">
            <v/>
          </cell>
        </row>
        <row r="17815">
          <cell r="AR17815" t="str">
            <v/>
          </cell>
        </row>
        <row r="17816">
          <cell r="AR17816" t="str">
            <v/>
          </cell>
        </row>
        <row r="17817">
          <cell r="AR17817" t="str">
            <v/>
          </cell>
        </row>
        <row r="17818">
          <cell r="AR17818" t="str">
            <v/>
          </cell>
        </row>
        <row r="17819">
          <cell r="AR17819" t="str">
            <v/>
          </cell>
        </row>
        <row r="17820">
          <cell r="AR17820" t="str">
            <v/>
          </cell>
        </row>
        <row r="17821">
          <cell r="AR17821" t="str">
            <v/>
          </cell>
        </row>
        <row r="17822">
          <cell r="AR17822" t="str">
            <v/>
          </cell>
        </row>
        <row r="17823">
          <cell r="AR17823" t="str">
            <v/>
          </cell>
        </row>
        <row r="17824">
          <cell r="AR17824" t="str">
            <v/>
          </cell>
        </row>
        <row r="17825">
          <cell r="AR17825" t="str">
            <v/>
          </cell>
        </row>
        <row r="17826">
          <cell r="AR17826" t="str">
            <v/>
          </cell>
        </row>
        <row r="17827">
          <cell r="AR17827" t="str">
            <v/>
          </cell>
        </row>
        <row r="17828">
          <cell r="AR17828" t="str">
            <v/>
          </cell>
        </row>
        <row r="17829">
          <cell r="AR17829" t="str">
            <v/>
          </cell>
        </row>
        <row r="17830">
          <cell r="AR17830" t="str">
            <v/>
          </cell>
        </row>
        <row r="17831">
          <cell r="AR17831" t="str">
            <v/>
          </cell>
        </row>
        <row r="17832">
          <cell r="AR17832" t="str">
            <v/>
          </cell>
        </row>
        <row r="17833">
          <cell r="AR17833" t="str">
            <v/>
          </cell>
        </row>
        <row r="17834">
          <cell r="AR17834" t="str">
            <v/>
          </cell>
        </row>
        <row r="17835">
          <cell r="AR17835" t="str">
            <v/>
          </cell>
        </row>
        <row r="17836">
          <cell r="AR17836" t="str">
            <v/>
          </cell>
        </row>
        <row r="17837">
          <cell r="AR17837" t="str">
            <v/>
          </cell>
        </row>
        <row r="17838">
          <cell r="AR17838" t="str">
            <v/>
          </cell>
        </row>
        <row r="17839">
          <cell r="AR17839" t="str">
            <v/>
          </cell>
        </row>
        <row r="17840">
          <cell r="AR17840" t="str">
            <v/>
          </cell>
        </row>
        <row r="17841">
          <cell r="AR17841" t="str">
            <v/>
          </cell>
        </row>
        <row r="17842">
          <cell r="AR17842" t="str">
            <v/>
          </cell>
        </row>
        <row r="17843">
          <cell r="AR17843" t="str">
            <v/>
          </cell>
        </row>
        <row r="17844">
          <cell r="AR17844" t="str">
            <v/>
          </cell>
        </row>
        <row r="17845">
          <cell r="AR17845" t="str">
            <v/>
          </cell>
        </row>
        <row r="17846">
          <cell r="AR17846" t="str">
            <v/>
          </cell>
        </row>
        <row r="17847">
          <cell r="AR17847" t="str">
            <v/>
          </cell>
        </row>
        <row r="17848">
          <cell r="AR17848" t="str">
            <v/>
          </cell>
        </row>
        <row r="17849">
          <cell r="AR17849" t="str">
            <v/>
          </cell>
        </row>
        <row r="17850">
          <cell r="AR17850" t="str">
            <v/>
          </cell>
        </row>
        <row r="17851">
          <cell r="AR17851" t="str">
            <v/>
          </cell>
        </row>
        <row r="17852">
          <cell r="AR17852" t="str">
            <v/>
          </cell>
        </row>
        <row r="17853">
          <cell r="AR17853" t="str">
            <v/>
          </cell>
        </row>
        <row r="17854">
          <cell r="AR17854" t="str">
            <v/>
          </cell>
        </row>
        <row r="17855">
          <cell r="AR17855" t="str">
            <v/>
          </cell>
        </row>
        <row r="17856">
          <cell r="AR17856" t="str">
            <v/>
          </cell>
        </row>
        <row r="17857">
          <cell r="AR17857" t="str">
            <v/>
          </cell>
        </row>
        <row r="17858">
          <cell r="AR17858" t="str">
            <v/>
          </cell>
        </row>
        <row r="17859">
          <cell r="AR17859" t="str">
            <v/>
          </cell>
        </row>
        <row r="17860">
          <cell r="AR17860" t="str">
            <v/>
          </cell>
        </row>
        <row r="17861">
          <cell r="AR17861" t="str">
            <v/>
          </cell>
        </row>
        <row r="17862">
          <cell r="AR17862" t="str">
            <v/>
          </cell>
        </row>
        <row r="17863">
          <cell r="AR17863" t="str">
            <v/>
          </cell>
        </row>
        <row r="17864">
          <cell r="AR17864" t="str">
            <v/>
          </cell>
        </row>
        <row r="17865">
          <cell r="AR17865" t="str">
            <v/>
          </cell>
        </row>
        <row r="17866">
          <cell r="AR17866" t="str">
            <v/>
          </cell>
        </row>
        <row r="17867">
          <cell r="AR17867" t="str">
            <v/>
          </cell>
        </row>
        <row r="17868">
          <cell r="AR17868" t="str">
            <v/>
          </cell>
        </row>
        <row r="17869">
          <cell r="AR17869" t="str">
            <v/>
          </cell>
        </row>
        <row r="17870">
          <cell r="AR17870" t="str">
            <v/>
          </cell>
        </row>
        <row r="17871">
          <cell r="AR17871" t="str">
            <v/>
          </cell>
        </row>
        <row r="17872">
          <cell r="AR17872" t="str">
            <v/>
          </cell>
        </row>
        <row r="17873">
          <cell r="AR17873" t="str">
            <v/>
          </cell>
        </row>
        <row r="17874">
          <cell r="AR17874" t="str">
            <v/>
          </cell>
        </row>
        <row r="17875">
          <cell r="AR17875" t="str">
            <v/>
          </cell>
        </row>
        <row r="17876">
          <cell r="AR17876" t="str">
            <v/>
          </cell>
        </row>
        <row r="17877">
          <cell r="AR17877" t="str">
            <v/>
          </cell>
        </row>
        <row r="17878">
          <cell r="AR17878" t="str">
            <v/>
          </cell>
        </row>
        <row r="17879">
          <cell r="AR17879" t="str">
            <v/>
          </cell>
        </row>
        <row r="17880">
          <cell r="AR17880" t="str">
            <v/>
          </cell>
        </row>
        <row r="17881">
          <cell r="AR17881" t="str">
            <v/>
          </cell>
        </row>
        <row r="17882">
          <cell r="AR17882" t="str">
            <v/>
          </cell>
        </row>
        <row r="17883">
          <cell r="AR17883" t="str">
            <v/>
          </cell>
        </row>
        <row r="17884">
          <cell r="AR17884" t="str">
            <v/>
          </cell>
        </row>
        <row r="17885">
          <cell r="AR17885" t="str">
            <v/>
          </cell>
        </row>
        <row r="17886">
          <cell r="AR17886" t="str">
            <v/>
          </cell>
        </row>
        <row r="17887">
          <cell r="AR17887" t="str">
            <v/>
          </cell>
        </row>
        <row r="17888">
          <cell r="AR17888" t="str">
            <v/>
          </cell>
        </row>
        <row r="17889">
          <cell r="AR17889" t="str">
            <v/>
          </cell>
        </row>
        <row r="17890">
          <cell r="AR17890" t="str">
            <v/>
          </cell>
        </row>
        <row r="17891">
          <cell r="AR17891" t="str">
            <v/>
          </cell>
        </row>
        <row r="17892">
          <cell r="AR17892" t="str">
            <v/>
          </cell>
        </row>
        <row r="17893">
          <cell r="AR17893" t="str">
            <v/>
          </cell>
        </row>
        <row r="17894">
          <cell r="AR17894" t="str">
            <v/>
          </cell>
        </row>
        <row r="17895">
          <cell r="AR17895" t="str">
            <v/>
          </cell>
        </row>
        <row r="17896">
          <cell r="AR17896" t="str">
            <v/>
          </cell>
        </row>
        <row r="17897">
          <cell r="AR17897" t="str">
            <v/>
          </cell>
        </row>
        <row r="17898">
          <cell r="AR17898" t="str">
            <v/>
          </cell>
        </row>
        <row r="17899">
          <cell r="AR17899" t="str">
            <v/>
          </cell>
        </row>
        <row r="17900">
          <cell r="AR17900" t="str">
            <v/>
          </cell>
        </row>
        <row r="17901">
          <cell r="AR17901" t="str">
            <v/>
          </cell>
        </row>
        <row r="17902">
          <cell r="AR17902" t="str">
            <v/>
          </cell>
        </row>
        <row r="17903">
          <cell r="AR17903" t="str">
            <v/>
          </cell>
        </row>
        <row r="17904">
          <cell r="AR17904" t="str">
            <v/>
          </cell>
        </row>
        <row r="17905">
          <cell r="AR17905" t="str">
            <v/>
          </cell>
        </row>
        <row r="17906">
          <cell r="AR17906" t="str">
            <v/>
          </cell>
        </row>
        <row r="17907">
          <cell r="AR17907" t="str">
            <v/>
          </cell>
        </row>
        <row r="17908">
          <cell r="AR17908" t="str">
            <v/>
          </cell>
        </row>
        <row r="17909">
          <cell r="AR17909" t="str">
            <v/>
          </cell>
        </row>
        <row r="17910">
          <cell r="AR17910" t="str">
            <v/>
          </cell>
        </row>
        <row r="17911">
          <cell r="AR17911" t="str">
            <v/>
          </cell>
        </row>
        <row r="17912">
          <cell r="AR17912" t="str">
            <v/>
          </cell>
        </row>
        <row r="17913">
          <cell r="AR17913" t="str">
            <v/>
          </cell>
        </row>
        <row r="17914">
          <cell r="AR17914" t="str">
            <v/>
          </cell>
        </row>
        <row r="17915">
          <cell r="AR17915" t="str">
            <v/>
          </cell>
        </row>
        <row r="17916">
          <cell r="AR17916" t="str">
            <v/>
          </cell>
        </row>
        <row r="17917">
          <cell r="AR17917" t="str">
            <v/>
          </cell>
        </row>
        <row r="17918">
          <cell r="AR17918" t="str">
            <v/>
          </cell>
        </row>
        <row r="17919">
          <cell r="AR17919" t="str">
            <v/>
          </cell>
        </row>
        <row r="17920">
          <cell r="AR17920" t="str">
            <v/>
          </cell>
        </row>
        <row r="17921">
          <cell r="AR17921" t="str">
            <v/>
          </cell>
        </row>
        <row r="17922">
          <cell r="AR17922" t="str">
            <v/>
          </cell>
        </row>
        <row r="17923">
          <cell r="AR17923" t="str">
            <v/>
          </cell>
        </row>
        <row r="17924">
          <cell r="AR17924" t="str">
            <v/>
          </cell>
        </row>
        <row r="17925">
          <cell r="AR17925" t="str">
            <v/>
          </cell>
        </row>
        <row r="17926">
          <cell r="AR17926" t="str">
            <v/>
          </cell>
        </row>
        <row r="17927">
          <cell r="AR17927" t="str">
            <v/>
          </cell>
        </row>
        <row r="17928">
          <cell r="AR17928" t="str">
            <v/>
          </cell>
        </row>
        <row r="17929">
          <cell r="AR17929" t="str">
            <v/>
          </cell>
        </row>
        <row r="17930">
          <cell r="AR17930" t="str">
            <v/>
          </cell>
        </row>
        <row r="17931">
          <cell r="AR17931" t="str">
            <v/>
          </cell>
        </row>
        <row r="17932">
          <cell r="AR17932" t="str">
            <v/>
          </cell>
        </row>
        <row r="17933">
          <cell r="AR17933" t="str">
            <v/>
          </cell>
        </row>
        <row r="17934">
          <cell r="AR17934" t="str">
            <v/>
          </cell>
        </row>
        <row r="17935">
          <cell r="AR17935" t="str">
            <v/>
          </cell>
        </row>
        <row r="17936">
          <cell r="AR17936" t="str">
            <v/>
          </cell>
        </row>
        <row r="17937">
          <cell r="AR17937" t="str">
            <v/>
          </cell>
        </row>
        <row r="17938">
          <cell r="AR17938" t="str">
            <v/>
          </cell>
        </row>
        <row r="17939">
          <cell r="AR17939" t="str">
            <v/>
          </cell>
        </row>
        <row r="17940">
          <cell r="AR17940" t="str">
            <v/>
          </cell>
        </row>
        <row r="17941">
          <cell r="AR17941" t="str">
            <v/>
          </cell>
        </row>
        <row r="17942">
          <cell r="AR17942" t="str">
            <v/>
          </cell>
        </row>
        <row r="17943">
          <cell r="AR17943" t="str">
            <v/>
          </cell>
        </row>
        <row r="17944">
          <cell r="AR17944" t="str">
            <v/>
          </cell>
        </row>
        <row r="17945">
          <cell r="AR17945" t="str">
            <v/>
          </cell>
        </row>
        <row r="17946">
          <cell r="AR17946" t="str">
            <v/>
          </cell>
        </row>
        <row r="17947">
          <cell r="AR17947" t="str">
            <v/>
          </cell>
        </row>
        <row r="17948">
          <cell r="AR17948" t="str">
            <v/>
          </cell>
        </row>
        <row r="17949">
          <cell r="AR17949" t="str">
            <v/>
          </cell>
        </row>
        <row r="17950">
          <cell r="AR17950" t="str">
            <v/>
          </cell>
        </row>
        <row r="17951">
          <cell r="AR17951" t="str">
            <v/>
          </cell>
        </row>
        <row r="17952">
          <cell r="AR17952" t="str">
            <v/>
          </cell>
        </row>
        <row r="17953">
          <cell r="AR17953" t="str">
            <v/>
          </cell>
        </row>
        <row r="17954">
          <cell r="AR17954" t="str">
            <v/>
          </cell>
        </row>
        <row r="17955">
          <cell r="AR17955" t="str">
            <v/>
          </cell>
        </row>
        <row r="17956">
          <cell r="AR17956" t="str">
            <v/>
          </cell>
        </row>
        <row r="17957">
          <cell r="AR17957" t="str">
            <v/>
          </cell>
        </row>
        <row r="17958">
          <cell r="AR17958" t="str">
            <v/>
          </cell>
        </row>
        <row r="17959">
          <cell r="AR17959" t="str">
            <v/>
          </cell>
        </row>
        <row r="17960">
          <cell r="AR17960" t="str">
            <v/>
          </cell>
        </row>
        <row r="17961">
          <cell r="AR17961" t="str">
            <v/>
          </cell>
        </row>
        <row r="17962">
          <cell r="AR17962" t="str">
            <v/>
          </cell>
        </row>
        <row r="17963">
          <cell r="AR17963" t="str">
            <v/>
          </cell>
        </row>
        <row r="17964">
          <cell r="AR17964" t="str">
            <v/>
          </cell>
        </row>
        <row r="17965">
          <cell r="AR17965" t="str">
            <v/>
          </cell>
        </row>
        <row r="17966">
          <cell r="AR17966" t="str">
            <v/>
          </cell>
        </row>
        <row r="17967">
          <cell r="AR17967" t="str">
            <v/>
          </cell>
        </row>
        <row r="17968">
          <cell r="AR17968" t="str">
            <v/>
          </cell>
        </row>
        <row r="17969">
          <cell r="AR17969" t="str">
            <v/>
          </cell>
        </row>
        <row r="17970">
          <cell r="AR17970" t="str">
            <v/>
          </cell>
        </row>
        <row r="17971">
          <cell r="AR17971" t="str">
            <v/>
          </cell>
        </row>
        <row r="17972">
          <cell r="AR17972" t="str">
            <v/>
          </cell>
        </row>
        <row r="17973">
          <cell r="AR17973" t="str">
            <v/>
          </cell>
        </row>
        <row r="17974">
          <cell r="AR17974" t="str">
            <v/>
          </cell>
        </row>
        <row r="17975">
          <cell r="AR17975" t="str">
            <v/>
          </cell>
        </row>
        <row r="17976">
          <cell r="AR17976" t="str">
            <v/>
          </cell>
        </row>
        <row r="17977">
          <cell r="AR17977" t="str">
            <v/>
          </cell>
        </row>
        <row r="17978">
          <cell r="AR17978" t="str">
            <v/>
          </cell>
        </row>
        <row r="17979">
          <cell r="AR17979" t="str">
            <v/>
          </cell>
        </row>
        <row r="17980">
          <cell r="AR17980" t="str">
            <v/>
          </cell>
        </row>
        <row r="17981">
          <cell r="AR17981" t="str">
            <v/>
          </cell>
        </row>
        <row r="17982">
          <cell r="AR17982" t="str">
            <v/>
          </cell>
        </row>
        <row r="17983">
          <cell r="AR17983" t="str">
            <v/>
          </cell>
        </row>
        <row r="17984">
          <cell r="AR17984" t="str">
            <v/>
          </cell>
        </row>
        <row r="17985">
          <cell r="AR17985" t="str">
            <v/>
          </cell>
        </row>
        <row r="17986">
          <cell r="AR17986" t="str">
            <v/>
          </cell>
        </row>
        <row r="17987">
          <cell r="AR17987" t="str">
            <v/>
          </cell>
        </row>
        <row r="17988">
          <cell r="AR17988" t="str">
            <v/>
          </cell>
        </row>
        <row r="17989">
          <cell r="AR17989" t="str">
            <v/>
          </cell>
        </row>
        <row r="17990">
          <cell r="AR17990" t="str">
            <v/>
          </cell>
        </row>
        <row r="17991">
          <cell r="AR17991" t="str">
            <v/>
          </cell>
        </row>
        <row r="17992">
          <cell r="AR17992" t="str">
            <v/>
          </cell>
        </row>
        <row r="17993">
          <cell r="AR17993" t="str">
            <v/>
          </cell>
        </row>
        <row r="17994">
          <cell r="AR17994" t="str">
            <v/>
          </cell>
        </row>
        <row r="17995">
          <cell r="AR17995" t="str">
            <v/>
          </cell>
        </row>
        <row r="17996">
          <cell r="AR17996" t="str">
            <v/>
          </cell>
        </row>
        <row r="17997">
          <cell r="AR17997" t="str">
            <v/>
          </cell>
        </row>
        <row r="17998">
          <cell r="AR17998" t="str">
            <v/>
          </cell>
        </row>
        <row r="17999">
          <cell r="AR17999" t="str">
            <v/>
          </cell>
        </row>
        <row r="18000">
          <cell r="AR18000" t="str">
            <v/>
          </cell>
        </row>
        <row r="18001">
          <cell r="AR18001" t="str">
            <v/>
          </cell>
        </row>
        <row r="18002">
          <cell r="AR18002" t="str">
            <v/>
          </cell>
        </row>
        <row r="18003">
          <cell r="AR18003" t="str">
            <v/>
          </cell>
        </row>
        <row r="18004">
          <cell r="AR18004" t="str">
            <v/>
          </cell>
        </row>
        <row r="18005">
          <cell r="AR18005" t="str">
            <v/>
          </cell>
        </row>
        <row r="18006">
          <cell r="AR18006" t="str">
            <v/>
          </cell>
        </row>
        <row r="18007">
          <cell r="AR18007" t="str">
            <v/>
          </cell>
        </row>
        <row r="18008">
          <cell r="AR18008" t="str">
            <v/>
          </cell>
        </row>
        <row r="18009">
          <cell r="AR18009" t="str">
            <v/>
          </cell>
        </row>
        <row r="18010">
          <cell r="AR18010" t="str">
            <v/>
          </cell>
        </row>
        <row r="18011">
          <cell r="AR18011" t="str">
            <v/>
          </cell>
        </row>
        <row r="18012">
          <cell r="AR18012" t="str">
            <v/>
          </cell>
        </row>
        <row r="18013">
          <cell r="AR18013" t="str">
            <v/>
          </cell>
        </row>
        <row r="18014">
          <cell r="AR18014" t="str">
            <v/>
          </cell>
        </row>
        <row r="18015">
          <cell r="AR18015" t="str">
            <v/>
          </cell>
        </row>
        <row r="18016">
          <cell r="AR18016" t="str">
            <v/>
          </cell>
        </row>
        <row r="18017">
          <cell r="AR18017" t="str">
            <v/>
          </cell>
        </row>
        <row r="18018">
          <cell r="AR18018" t="str">
            <v/>
          </cell>
        </row>
        <row r="18019">
          <cell r="AR18019" t="str">
            <v/>
          </cell>
        </row>
        <row r="18020">
          <cell r="AR18020" t="str">
            <v/>
          </cell>
        </row>
        <row r="18021">
          <cell r="AR18021" t="str">
            <v/>
          </cell>
        </row>
        <row r="18022">
          <cell r="AR18022" t="str">
            <v/>
          </cell>
        </row>
        <row r="18023">
          <cell r="AR18023" t="str">
            <v/>
          </cell>
        </row>
        <row r="18024">
          <cell r="AR18024" t="str">
            <v/>
          </cell>
        </row>
        <row r="18025">
          <cell r="AR18025" t="str">
            <v/>
          </cell>
        </row>
        <row r="18026">
          <cell r="AR18026" t="str">
            <v/>
          </cell>
        </row>
        <row r="18027">
          <cell r="AR18027" t="str">
            <v/>
          </cell>
        </row>
        <row r="18028">
          <cell r="AR18028" t="str">
            <v/>
          </cell>
        </row>
        <row r="18029">
          <cell r="AR18029" t="str">
            <v/>
          </cell>
        </row>
        <row r="18030">
          <cell r="AR18030" t="str">
            <v/>
          </cell>
        </row>
        <row r="18031">
          <cell r="AR18031" t="str">
            <v/>
          </cell>
        </row>
        <row r="18032">
          <cell r="AR18032" t="str">
            <v/>
          </cell>
        </row>
        <row r="18033">
          <cell r="AR18033" t="str">
            <v/>
          </cell>
        </row>
        <row r="18034">
          <cell r="AR18034" t="str">
            <v/>
          </cell>
        </row>
        <row r="18035">
          <cell r="AR18035" t="str">
            <v/>
          </cell>
        </row>
        <row r="18036">
          <cell r="AR18036" t="str">
            <v/>
          </cell>
        </row>
        <row r="18037">
          <cell r="AR18037" t="str">
            <v/>
          </cell>
        </row>
        <row r="18038">
          <cell r="AR18038" t="str">
            <v/>
          </cell>
        </row>
        <row r="18039">
          <cell r="AR18039" t="str">
            <v/>
          </cell>
        </row>
        <row r="18040">
          <cell r="AR18040" t="str">
            <v/>
          </cell>
        </row>
        <row r="18041">
          <cell r="AR18041" t="str">
            <v/>
          </cell>
        </row>
        <row r="18042">
          <cell r="AR18042" t="str">
            <v/>
          </cell>
        </row>
        <row r="18043">
          <cell r="AR18043" t="str">
            <v/>
          </cell>
        </row>
        <row r="18044">
          <cell r="AR18044" t="str">
            <v/>
          </cell>
        </row>
        <row r="18045">
          <cell r="AR18045" t="str">
            <v/>
          </cell>
        </row>
        <row r="18046">
          <cell r="AR18046" t="str">
            <v/>
          </cell>
        </row>
        <row r="18047">
          <cell r="AR18047" t="str">
            <v/>
          </cell>
        </row>
        <row r="18048">
          <cell r="AR18048" t="str">
            <v/>
          </cell>
        </row>
        <row r="18049">
          <cell r="AR18049" t="str">
            <v/>
          </cell>
        </row>
        <row r="18050">
          <cell r="AR18050" t="str">
            <v/>
          </cell>
        </row>
        <row r="18051">
          <cell r="AR18051" t="str">
            <v/>
          </cell>
        </row>
        <row r="18052">
          <cell r="AR18052" t="str">
            <v/>
          </cell>
        </row>
        <row r="18053">
          <cell r="AR18053" t="str">
            <v/>
          </cell>
        </row>
        <row r="18054">
          <cell r="AR18054" t="str">
            <v/>
          </cell>
        </row>
        <row r="18055">
          <cell r="AR18055" t="str">
            <v/>
          </cell>
        </row>
        <row r="18056">
          <cell r="AR18056" t="str">
            <v/>
          </cell>
        </row>
        <row r="18057">
          <cell r="AR18057" t="str">
            <v/>
          </cell>
        </row>
        <row r="18058">
          <cell r="AR18058" t="str">
            <v/>
          </cell>
        </row>
        <row r="18059">
          <cell r="AR18059" t="str">
            <v/>
          </cell>
        </row>
        <row r="18060">
          <cell r="AR18060" t="str">
            <v/>
          </cell>
        </row>
        <row r="18061">
          <cell r="AR18061" t="str">
            <v/>
          </cell>
        </row>
        <row r="18062">
          <cell r="AR18062" t="str">
            <v/>
          </cell>
        </row>
        <row r="18063">
          <cell r="AR18063" t="str">
            <v/>
          </cell>
        </row>
        <row r="18064">
          <cell r="AR18064" t="str">
            <v/>
          </cell>
        </row>
        <row r="18065">
          <cell r="AR18065" t="str">
            <v/>
          </cell>
        </row>
        <row r="18066">
          <cell r="AR18066" t="str">
            <v/>
          </cell>
        </row>
        <row r="18067">
          <cell r="AR18067" t="str">
            <v/>
          </cell>
        </row>
        <row r="18068">
          <cell r="AR18068" t="str">
            <v/>
          </cell>
        </row>
        <row r="18069">
          <cell r="AR18069" t="str">
            <v/>
          </cell>
        </row>
        <row r="18070">
          <cell r="AR18070" t="str">
            <v/>
          </cell>
        </row>
        <row r="18071">
          <cell r="AR18071" t="str">
            <v/>
          </cell>
        </row>
        <row r="18072">
          <cell r="AR18072" t="str">
            <v/>
          </cell>
        </row>
        <row r="18073">
          <cell r="AR18073" t="str">
            <v/>
          </cell>
        </row>
        <row r="18074">
          <cell r="AR18074" t="str">
            <v/>
          </cell>
        </row>
        <row r="18075">
          <cell r="AR18075" t="str">
            <v/>
          </cell>
        </row>
        <row r="18076">
          <cell r="AR18076" t="str">
            <v/>
          </cell>
        </row>
        <row r="18077">
          <cell r="AR18077" t="str">
            <v/>
          </cell>
        </row>
        <row r="18078">
          <cell r="AR18078" t="str">
            <v/>
          </cell>
        </row>
        <row r="18079">
          <cell r="AR18079" t="str">
            <v/>
          </cell>
        </row>
        <row r="18080">
          <cell r="AR18080" t="str">
            <v/>
          </cell>
        </row>
        <row r="18081">
          <cell r="AR18081" t="str">
            <v/>
          </cell>
        </row>
        <row r="18082">
          <cell r="AR18082" t="str">
            <v/>
          </cell>
        </row>
        <row r="18083">
          <cell r="AR18083" t="str">
            <v/>
          </cell>
        </row>
        <row r="18084">
          <cell r="AR18084" t="str">
            <v/>
          </cell>
        </row>
        <row r="18085">
          <cell r="AR18085" t="str">
            <v/>
          </cell>
        </row>
        <row r="18086">
          <cell r="AR18086" t="str">
            <v/>
          </cell>
        </row>
        <row r="18087">
          <cell r="AR18087" t="str">
            <v/>
          </cell>
        </row>
        <row r="18088">
          <cell r="AR18088" t="str">
            <v/>
          </cell>
        </row>
        <row r="18089">
          <cell r="AR18089" t="str">
            <v/>
          </cell>
        </row>
        <row r="18090">
          <cell r="AR18090" t="str">
            <v/>
          </cell>
        </row>
        <row r="18091">
          <cell r="AR18091" t="str">
            <v/>
          </cell>
        </row>
        <row r="18092">
          <cell r="AR18092" t="str">
            <v/>
          </cell>
        </row>
        <row r="18093">
          <cell r="AR18093" t="str">
            <v/>
          </cell>
        </row>
        <row r="18094">
          <cell r="AR18094" t="str">
            <v/>
          </cell>
        </row>
        <row r="18095">
          <cell r="AR18095" t="str">
            <v/>
          </cell>
        </row>
        <row r="18096">
          <cell r="AR18096" t="str">
            <v/>
          </cell>
        </row>
        <row r="18097">
          <cell r="AR18097" t="str">
            <v/>
          </cell>
        </row>
        <row r="18098">
          <cell r="AR18098" t="str">
            <v/>
          </cell>
        </row>
        <row r="18099">
          <cell r="AR18099" t="str">
            <v/>
          </cell>
        </row>
        <row r="18100">
          <cell r="AR18100" t="str">
            <v/>
          </cell>
        </row>
        <row r="18101">
          <cell r="AR18101" t="str">
            <v/>
          </cell>
        </row>
        <row r="18102">
          <cell r="AR18102" t="str">
            <v/>
          </cell>
        </row>
        <row r="18103">
          <cell r="AR18103" t="str">
            <v/>
          </cell>
        </row>
        <row r="18104">
          <cell r="AR18104" t="str">
            <v/>
          </cell>
        </row>
        <row r="18105">
          <cell r="AR18105" t="str">
            <v/>
          </cell>
        </row>
        <row r="18106">
          <cell r="AR18106" t="str">
            <v/>
          </cell>
        </row>
        <row r="18107">
          <cell r="AR18107" t="str">
            <v/>
          </cell>
        </row>
        <row r="18108">
          <cell r="AR18108" t="str">
            <v/>
          </cell>
        </row>
        <row r="18109">
          <cell r="AR18109" t="str">
            <v/>
          </cell>
        </row>
        <row r="18110">
          <cell r="AR18110" t="str">
            <v/>
          </cell>
        </row>
        <row r="18111">
          <cell r="AR18111" t="str">
            <v/>
          </cell>
        </row>
        <row r="18112">
          <cell r="AR18112" t="str">
            <v/>
          </cell>
        </row>
        <row r="18113">
          <cell r="AR18113" t="str">
            <v/>
          </cell>
        </row>
        <row r="18114">
          <cell r="AR18114" t="str">
            <v/>
          </cell>
        </row>
        <row r="18115">
          <cell r="AR18115" t="str">
            <v/>
          </cell>
        </row>
        <row r="18116">
          <cell r="AR18116" t="str">
            <v/>
          </cell>
        </row>
        <row r="18117">
          <cell r="AR18117" t="str">
            <v/>
          </cell>
        </row>
        <row r="18118">
          <cell r="AR18118" t="str">
            <v/>
          </cell>
        </row>
        <row r="18119">
          <cell r="AR18119" t="str">
            <v/>
          </cell>
        </row>
        <row r="18120">
          <cell r="AR18120" t="str">
            <v/>
          </cell>
        </row>
        <row r="18121">
          <cell r="AR18121" t="str">
            <v/>
          </cell>
        </row>
        <row r="18122">
          <cell r="AR18122" t="str">
            <v/>
          </cell>
        </row>
        <row r="18123">
          <cell r="AR18123" t="str">
            <v/>
          </cell>
        </row>
        <row r="18124">
          <cell r="AR18124" t="str">
            <v/>
          </cell>
        </row>
        <row r="18125">
          <cell r="AR18125" t="str">
            <v/>
          </cell>
        </row>
        <row r="18126">
          <cell r="AR18126" t="str">
            <v/>
          </cell>
        </row>
        <row r="18127">
          <cell r="AR18127" t="str">
            <v/>
          </cell>
        </row>
        <row r="18128">
          <cell r="AR18128" t="str">
            <v/>
          </cell>
        </row>
        <row r="18129">
          <cell r="AR18129" t="str">
            <v/>
          </cell>
        </row>
        <row r="18130">
          <cell r="AR18130" t="str">
            <v/>
          </cell>
        </row>
        <row r="18131">
          <cell r="AR18131" t="str">
            <v/>
          </cell>
        </row>
        <row r="18132">
          <cell r="AR18132" t="str">
            <v/>
          </cell>
        </row>
        <row r="18133">
          <cell r="AR18133" t="str">
            <v/>
          </cell>
        </row>
        <row r="18134">
          <cell r="AR18134" t="str">
            <v/>
          </cell>
        </row>
        <row r="18135">
          <cell r="AR18135" t="str">
            <v/>
          </cell>
        </row>
        <row r="18136">
          <cell r="AR18136" t="str">
            <v/>
          </cell>
        </row>
        <row r="18137">
          <cell r="AR18137" t="str">
            <v/>
          </cell>
        </row>
        <row r="18138">
          <cell r="AR18138" t="str">
            <v/>
          </cell>
        </row>
        <row r="18139">
          <cell r="AR18139" t="str">
            <v/>
          </cell>
        </row>
        <row r="18140">
          <cell r="AR18140" t="str">
            <v/>
          </cell>
        </row>
        <row r="18141">
          <cell r="AR18141" t="str">
            <v/>
          </cell>
        </row>
        <row r="18142">
          <cell r="AR18142" t="str">
            <v/>
          </cell>
        </row>
        <row r="18143">
          <cell r="AR18143" t="str">
            <v/>
          </cell>
        </row>
        <row r="18144">
          <cell r="AR18144" t="str">
            <v/>
          </cell>
        </row>
        <row r="18145">
          <cell r="AR18145" t="str">
            <v/>
          </cell>
        </row>
        <row r="18146">
          <cell r="AR18146" t="str">
            <v/>
          </cell>
        </row>
        <row r="18147">
          <cell r="AR18147" t="str">
            <v/>
          </cell>
        </row>
        <row r="18148">
          <cell r="AR18148" t="str">
            <v/>
          </cell>
        </row>
        <row r="18149">
          <cell r="AR18149" t="str">
            <v/>
          </cell>
        </row>
        <row r="18150">
          <cell r="AR18150" t="str">
            <v/>
          </cell>
        </row>
        <row r="18151">
          <cell r="AR18151" t="str">
            <v/>
          </cell>
        </row>
        <row r="18152">
          <cell r="AR18152" t="str">
            <v/>
          </cell>
        </row>
        <row r="18153">
          <cell r="AR18153" t="str">
            <v/>
          </cell>
        </row>
        <row r="18154">
          <cell r="AR18154" t="str">
            <v/>
          </cell>
        </row>
        <row r="18155">
          <cell r="AR18155" t="str">
            <v/>
          </cell>
        </row>
        <row r="18156">
          <cell r="AR18156" t="str">
            <v/>
          </cell>
        </row>
        <row r="18157">
          <cell r="AR18157" t="str">
            <v/>
          </cell>
        </row>
        <row r="18158">
          <cell r="AR18158" t="str">
            <v/>
          </cell>
        </row>
        <row r="18159">
          <cell r="AR18159" t="str">
            <v/>
          </cell>
        </row>
        <row r="18160">
          <cell r="AR18160" t="str">
            <v/>
          </cell>
        </row>
        <row r="18161">
          <cell r="AR18161" t="str">
            <v/>
          </cell>
        </row>
        <row r="18162">
          <cell r="AR18162" t="str">
            <v/>
          </cell>
        </row>
        <row r="18163">
          <cell r="AR18163" t="str">
            <v/>
          </cell>
        </row>
        <row r="18164">
          <cell r="AR18164" t="str">
            <v/>
          </cell>
        </row>
        <row r="18165">
          <cell r="AR18165" t="str">
            <v/>
          </cell>
        </row>
        <row r="18166">
          <cell r="AR18166" t="str">
            <v/>
          </cell>
        </row>
        <row r="18167">
          <cell r="AR18167" t="str">
            <v/>
          </cell>
        </row>
        <row r="18168">
          <cell r="AR18168" t="str">
            <v/>
          </cell>
        </row>
        <row r="18169">
          <cell r="AR18169" t="str">
            <v/>
          </cell>
        </row>
        <row r="18170">
          <cell r="AR18170" t="str">
            <v/>
          </cell>
        </row>
        <row r="18171">
          <cell r="AR18171" t="str">
            <v/>
          </cell>
        </row>
        <row r="18172">
          <cell r="AR18172" t="str">
            <v/>
          </cell>
        </row>
        <row r="18173">
          <cell r="AR18173" t="str">
            <v/>
          </cell>
        </row>
        <row r="18174">
          <cell r="AR18174" t="str">
            <v/>
          </cell>
        </row>
        <row r="18175">
          <cell r="AR18175" t="str">
            <v/>
          </cell>
        </row>
        <row r="18176">
          <cell r="AR18176" t="str">
            <v/>
          </cell>
        </row>
        <row r="18177">
          <cell r="AR18177" t="str">
            <v/>
          </cell>
        </row>
        <row r="18178">
          <cell r="AR18178" t="str">
            <v/>
          </cell>
        </row>
        <row r="18179">
          <cell r="AR18179" t="str">
            <v/>
          </cell>
        </row>
        <row r="18180">
          <cell r="AR18180" t="str">
            <v/>
          </cell>
        </row>
        <row r="18181">
          <cell r="AR18181" t="str">
            <v/>
          </cell>
        </row>
        <row r="18182">
          <cell r="AR18182" t="str">
            <v/>
          </cell>
        </row>
        <row r="18183">
          <cell r="AR18183" t="str">
            <v/>
          </cell>
        </row>
        <row r="18184">
          <cell r="AR18184" t="str">
            <v/>
          </cell>
        </row>
        <row r="18185">
          <cell r="AR18185" t="str">
            <v/>
          </cell>
        </row>
        <row r="18186">
          <cell r="AR18186" t="str">
            <v/>
          </cell>
        </row>
        <row r="18187">
          <cell r="AR18187" t="str">
            <v/>
          </cell>
        </row>
        <row r="18188">
          <cell r="AR18188" t="str">
            <v/>
          </cell>
        </row>
        <row r="18189">
          <cell r="AR18189" t="str">
            <v/>
          </cell>
        </row>
        <row r="18190">
          <cell r="AR18190" t="str">
            <v/>
          </cell>
        </row>
        <row r="18191">
          <cell r="AR18191" t="str">
            <v/>
          </cell>
        </row>
        <row r="18192">
          <cell r="AR18192" t="str">
            <v/>
          </cell>
        </row>
        <row r="18193">
          <cell r="AR18193" t="str">
            <v/>
          </cell>
        </row>
        <row r="18194">
          <cell r="AR18194" t="str">
            <v/>
          </cell>
        </row>
        <row r="18195">
          <cell r="AR18195" t="str">
            <v/>
          </cell>
        </row>
        <row r="18196">
          <cell r="AR18196" t="str">
            <v/>
          </cell>
        </row>
        <row r="18197">
          <cell r="AR18197" t="str">
            <v/>
          </cell>
        </row>
        <row r="18198">
          <cell r="AR18198" t="str">
            <v/>
          </cell>
        </row>
        <row r="18199">
          <cell r="AR18199" t="str">
            <v/>
          </cell>
        </row>
        <row r="18200">
          <cell r="AR18200" t="str">
            <v/>
          </cell>
        </row>
        <row r="18201">
          <cell r="AR18201" t="str">
            <v/>
          </cell>
        </row>
        <row r="18202">
          <cell r="AR18202" t="str">
            <v/>
          </cell>
        </row>
        <row r="18203">
          <cell r="AR18203" t="str">
            <v/>
          </cell>
        </row>
        <row r="18204">
          <cell r="AR18204" t="str">
            <v/>
          </cell>
        </row>
        <row r="18205">
          <cell r="AR18205" t="str">
            <v/>
          </cell>
        </row>
        <row r="18206">
          <cell r="AR18206" t="str">
            <v/>
          </cell>
        </row>
        <row r="18207">
          <cell r="AR18207" t="str">
            <v/>
          </cell>
        </row>
        <row r="18208">
          <cell r="AR18208" t="str">
            <v/>
          </cell>
        </row>
        <row r="18209">
          <cell r="AR18209" t="str">
            <v/>
          </cell>
        </row>
        <row r="18210">
          <cell r="AR18210" t="str">
            <v/>
          </cell>
        </row>
        <row r="18211">
          <cell r="AR18211" t="str">
            <v/>
          </cell>
        </row>
        <row r="18212">
          <cell r="AR18212" t="str">
            <v/>
          </cell>
        </row>
        <row r="18213">
          <cell r="AR18213" t="str">
            <v/>
          </cell>
        </row>
        <row r="18214">
          <cell r="AR18214" t="str">
            <v/>
          </cell>
        </row>
        <row r="18215">
          <cell r="AR18215" t="str">
            <v/>
          </cell>
        </row>
        <row r="18216">
          <cell r="AR18216" t="str">
            <v/>
          </cell>
        </row>
        <row r="18217">
          <cell r="AR18217" t="str">
            <v/>
          </cell>
        </row>
        <row r="18218">
          <cell r="AR18218" t="str">
            <v/>
          </cell>
        </row>
        <row r="18219">
          <cell r="AR18219" t="str">
            <v/>
          </cell>
        </row>
        <row r="18220">
          <cell r="AR18220" t="str">
            <v/>
          </cell>
        </row>
        <row r="18221">
          <cell r="AR18221" t="str">
            <v/>
          </cell>
        </row>
        <row r="18222">
          <cell r="AR18222" t="str">
            <v/>
          </cell>
        </row>
        <row r="18223">
          <cell r="AR18223" t="str">
            <v/>
          </cell>
        </row>
        <row r="18224">
          <cell r="AR18224" t="str">
            <v/>
          </cell>
        </row>
        <row r="18225">
          <cell r="AR18225" t="str">
            <v/>
          </cell>
        </row>
        <row r="18226">
          <cell r="AR18226" t="str">
            <v/>
          </cell>
        </row>
        <row r="18227">
          <cell r="AR18227" t="str">
            <v/>
          </cell>
        </row>
        <row r="18228">
          <cell r="AR18228" t="str">
            <v/>
          </cell>
        </row>
        <row r="18229">
          <cell r="AR18229" t="str">
            <v/>
          </cell>
        </row>
        <row r="18230">
          <cell r="AR18230" t="str">
            <v/>
          </cell>
        </row>
        <row r="18231">
          <cell r="AR18231" t="str">
            <v/>
          </cell>
        </row>
        <row r="18232">
          <cell r="AR18232" t="str">
            <v/>
          </cell>
        </row>
        <row r="18233">
          <cell r="AR18233" t="str">
            <v/>
          </cell>
        </row>
        <row r="18234">
          <cell r="AR18234" t="str">
            <v/>
          </cell>
        </row>
        <row r="18235">
          <cell r="AR18235" t="str">
            <v/>
          </cell>
        </row>
        <row r="18236">
          <cell r="AR18236" t="str">
            <v/>
          </cell>
        </row>
        <row r="18237">
          <cell r="AR18237" t="str">
            <v/>
          </cell>
        </row>
        <row r="18238">
          <cell r="AR18238" t="str">
            <v/>
          </cell>
        </row>
        <row r="18239">
          <cell r="AR18239" t="str">
            <v/>
          </cell>
        </row>
        <row r="18240">
          <cell r="AR18240" t="str">
            <v/>
          </cell>
        </row>
        <row r="18241">
          <cell r="AR18241" t="str">
            <v/>
          </cell>
        </row>
        <row r="18242">
          <cell r="AR18242" t="str">
            <v/>
          </cell>
        </row>
        <row r="18243">
          <cell r="AR18243" t="str">
            <v/>
          </cell>
        </row>
        <row r="18244">
          <cell r="AR18244" t="str">
            <v/>
          </cell>
        </row>
        <row r="18245">
          <cell r="AR18245" t="str">
            <v/>
          </cell>
        </row>
        <row r="18246">
          <cell r="AR18246" t="str">
            <v/>
          </cell>
        </row>
        <row r="18247">
          <cell r="AR18247" t="str">
            <v/>
          </cell>
        </row>
        <row r="18248">
          <cell r="AR18248" t="str">
            <v/>
          </cell>
        </row>
        <row r="18249">
          <cell r="AR18249" t="str">
            <v/>
          </cell>
        </row>
        <row r="18250">
          <cell r="AR18250" t="str">
            <v/>
          </cell>
        </row>
        <row r="18251">
          <cell r="AR18251" t="str">
            <v/>
          </cell>
        </row>
        <row r="18252">
          <cell r="AR18252" t="str">
            <v/>
          </cell>
        </row>
        <row r="18253">
          <cell r="AR18253" t="str">
            <v/>
          </cell>
        </row>
        <row r="18254">
          <cell r="AR18254" t="str">
            <v/>
          </cell>
        </row>
        <row r="18255">
          <cell r="AR18255" t="str">
            <v/>
          </cell>
        </row>
        <row r="18256">
          <cell r="AR18256" t="str">
            <v/>
          </cell>
        </row>
        <row r="18257">
          <cell r="AR18257" t="str">
            <v/>
          </cell>
        </row>
        <row r="18258">
          <cell r="AR18258" t="str">
            <v/>
          </cell>
        </row>
        <row r="18259">
          <cell r="AR18259" t="str">
            <v/>
          </cell>
        </row>
        <row r="18260">
          <cell r="AR18260" t="str">
            <v/>
          </cell>
        </row>
        <row r="18261">
          <cell r="AR18261" t="str">
            <v/>
          </cell>
        </row>
        <row r="18262">
          <cell r="AR18262" t="str">
            <v/>
          </cell>
        </row>
        <row r="18263">
          <cell r="AR18263" t="str">
            <v/>
          </cell>
        </row>
        <row r="18264">
          <cell r="AR18264" t="str">
            <v/>
          </cell>
        </row>
        <row r="18265">
          <cell r="AR18265" t="str">
            <v/>
          </cell>
        </row>
        <row r="18266">
          <cell r="AR18266" t="str">
            <v/>
          </cell>
        </row>
        <row r="18267">
          <cell r="AR18267" t="str">
            <v/>
          </cell>
        </row>
        <row r="18268">
          <cell r="AR18268" t="str">
            <v/>
          </cell>
        </row>
        <row r="18269">
          <cell r="AR18269" t="str">
            <v/>
          </cell>
        </row>
        <row r="18270">
          <cell r="AR18270" t="str">
            <v/>
          </cell>
        </row>
        <row r="18271">
          <cell r="AR18271" t="str">
            <v/>
          </cell>
        </row>
        <row r="18272">
          <cell r="AR18272" t="str">
            <v/>
          </cell>
        </row>
        <row r="18273">
          <cell r="AR18273" t="str">
            <v/>
          </cell>
        </row>
        <row r="18274">
          <cell r="AR18274" t="str">
            <v/>
          </cell>
        </row>
        <row r="18275">
          <cell r="AR18275" t="str">
            <v/>
          </cell>
        </row>
        <row r="18276">
          <cell r="AR18276" t="str">
            <v/>
          </cell>
        </row>
        <row r="18277">
          <cell r="AR18277" t="str">
            <v/>
          </cell>
        </row>
        <row r="18278">
          <cell r="AR18278" t="str">
            <v/>
          </cell>
        </row>
        <row r="18279">
          <cell r="AR18279" t="str">
            <v/>
          </cell>
        </row>
        <row r="18280">
          <cell r="AR18280" t="str">
            <v/>
          </cell>
        </row>
        <row r="18281">
          <cell r="AR18281" t="str">
            <v/>
          </cell>
        </row>
        <row r="18282">
          <cell r="AR18282" t="str">
            <v/>
          </cell>
        </row>
        <row r="18283">
          <cell r="AR18283" t="str">
            <v/>
          </cell>
        </row>
        <row r="18284">
          <cell r="AR18284" t="str">
            <v/>
          </cell>
        </row>
        <row r="18285">
          <cell r="AR18285" t="str">
            <v/>
          </cell>
        </row>
        <row r="18286">
          <cell r="AR18286" t="str">
            <v/>
          </cell>
        </row>
        <row r="18287">
          <cell r="AR18287" t="str">
            <v/>
          </cell>
        </row>
        <row r="18288">
          <cell r="AR18288" t="str">
            <v/>
          </cell>
        </row>
        <row r="18289">
          <cell r="AR18289" t="str">
            <v/>
          </cell>
        </row>
        <row r="18290">
          <cell r="AR18290" t="str">
            <v/>
          </cell>
        </row>
        <row r="18291">
          <cell r="AR18291" t="str">
            <v/>
          </cell>
        </row>
        <row r="18292">
          <cell r="AR18292" t="str">
            <v/>
          </cell>
        </row>
        <row r="18293">
          <cell r="AR18293" t="str">
            <v/>
          </cell>
        </row>
        <row r="18294">
          <cell r="AR18294" t="str">
            <v/>
          </cell>
        </row>
        <row r="18295">
          <cell r="AR18295" t="str">
            <v/>
          </cell>
        </row>
        <row r="18296">
          <cell r="AR18296" t="str">
            <v/>
          </cell>
        </row>
        <row r="18297">
          <cell r="AR18297" t="str">
            <v/>
          </cell>
        </row>
        <row r="18298">
          <cell r="AR18298" t="str">
            <v/>
          </cell>
        </row>
        <row r="18299">
          <cell r="AR18299" t="str">
            <v/>
          </cell>
        </row>
        <row r="18300">
          <cell r="AR18300" t="str">
            <v/>
          </cell>
        </row>
        <row r="18301">
          <cell r="AR18301" t="str">
            <v/>
          </cell>
        </row>
        <row r="18302">
          <cell r="AR18302" t="str">
            <v/>
          </cell>
        </row>
        <row r="18303">
          <cell r="AR18303" t="str">
            <v/>
          </cell>
        </row>
        <row r="18304">
          <cell r="AR18304" t="str">
            <v/>
          </cell>
        </row>
        <row r="18305">
          <cell r="AR18305" t="str">
            <v/>
          </cell>
        </row>
        <row r="18306">
          <cell r="AR18306" t="str">
            <v/>
          </cell>
        </row>
        <row r="18307">
          <cell r="AR18307" t="str">
            <v/>
          </cell>
        </row>
        <row r="18308">
          <cell r="AR18308" t="str">
            <v/>
          </cell>
        </row>
        <row r="18309">
          <cell r="AR18309" t="str">
            <v/>
          </cell>
        </row>
        <row r="18310">
          <cell r="AR18310" t="str">
            <v/>
          </cell>
        </row>
        <row r="18311">
          <cell r="AR18311" t="str">
            <v/>
          </cell>
        </row>
        <row r="18312">
          <cell r="AR18312" t="str">
            <v/>
          </cell>
        </row>
        <row r="18313">
          <cell r="AR18313" t="str">
            <v/>
          </cell>
        </row>
        <row r="18314">
          <cell r="AR18314" t="str">
            <v/>
          </cell>
        </row>
        <row r="18315">
          <cell r="AR18315" t="str">
            <v/>
          </cell>
        </row>
        <row r="18316">
          <cell r="AR18316" t="str">
            <v/>
          </cell>
        </row>
        <row r="18317">
          <cell r="AR18317" t="str">
            <v/>
          </cell>
        </row>
        <row r="18318">
          <cell r="AR18318" t="str">
            <v/>
          </cell>
        </row>
        <row r="18319">
          <cell r="AR18319" t="str">
            <v/>
          </cell>
        </row>
        <row r="18320">
          <cell r="AR18320" t="str">
            <v/>
          </cell>
        </row>
        <row r="18321">
          <cell r="AR18321" t="str">
            <v/>
          </cell>
        </row>
        <row r="18322">
          <cell r="AR18322" t="str">
            <v/>
          </cell>
        </row>
        <row r="18323">
          <cell r="AR18323" t="str">
            <v/>
          </cell>
        </row>
        <row r="18324">
          <cell r="AR18324" t="str">
            <v/>
          </cell>
        </row>
        <row r="18325">
          <cell r="AR18325" t="str">
            <v/>
          </cell>
        </row>
        <row r="18326">
          <cell r="AR18326" t="str">
            <v/>
          </cell>
        </row>
        <row r="18327">
          <cell r="AR18327" t="str">
            <v/>
          </cell>
        </row>
        <row r="18328">
          <cell r="AR18328" t="str">
            <v/>
          </cell>
        </row>
        <row r="18329">
          <cell r="AR18329" t="str">
            <v/>
          </cell>
        </row>
        <row r="18330">
          <cell r="AR18330" t="str">
            <v/>
          </cell>
        </row>
        <row r="18331">
          <cell r="AR18331" t="str">
            <v/>
          </cell>
        </row>
        <row r="18332">
          <cell r="AR18332" t="str">
            <v/>
          </cell>
        </row>
        <row r="18333">
          <cell r="AR18333" t="str">
            <v/>
          </cell>
        </row>
        <row r="18334">
          <cell r="AR18334" t="str">
            <v/>
          </cell>
        </row>
        <row r="18335">
          <cell r="AR18335" t="str">
            <v/>
          </cell>
        </row>
        <row r="18336">
          <cell r="AR18336" t="str">
            <v/>
          </cell>
        </row>
        <row r="18337">
          <cell r="AR18337" t="str">
            <v/>
          </cell>
        </row>
        <row r="18338">
          <cell r="AR18338" t="str">
            <v/>
          </cell>
        </row>
        <row r="18339">
          <cell r="AR18339" t="str">
            <v/>
          </cell>
        </row>
        <row r="18340">
          <cell r="AR18340" t="str">
            <v/>
          </cell>
        </row>
        <row r="18341">
          <cell r="AR18341" t="str">
            <v/>
          </cell>
        </row>
        <row r="18342">
          <cell r="AR18342" t="str">
            <v/>
          </cell>
        </row>
        <row r="18343">
          <cell r="AR18343" t="str">
            <v/>
          </cell>
        </row>
        <row r="18344">
          <cell r="AR18344" t="str">
            <v/>
          </cell>
        </row>
        <row r="18345">
          <cell r="AR18345" t="str">
            <v/>
          </cell>
        </row>
        <row r="18346">
          <cell r="AR18346" t="str">
            <v/>
          </cell>
        </row>
        <row r="18347">
          <cell r="AR18347" t="str">
            <v/>
          </cell>
        </row>
        <row r="18348">
          <cell r="AR18348" t="str">
            <v/>
          </cell>
        </row>
        <row r="18349">
          <cell r="AR18349" t="str">
            <v/>
          </cell>
        </row>
        <row r="18350">
          <cell r="AR18350" t="str">
            <v/>
          </cell>
        </row>
        <row r="18351">
          <cell r="AR18351" t="str">
            <v/>
          </cell>
        </row>
        <row r="18352">
          <cell r="AR18352" t="str">
            <v/>
          </cell>
        </row>
        <row r="18353">
          <cell r="AR18353" t="str">
            <v/>
          </cell>
        </row>
        <row r="18354">
          <cell r="AR18354" t="str">
            <v/>
          </cell>
        </row>
        <row r="18355">
          <cell r="AR18355" t="str">
            <v/>
          </cell>
        </row>
        <row r="18356">
          <cell r="AR18356" t="str">
            <v/>
          </cell>
        </row>
        <row r="18357">
          <cell r="AR18357" t="str">
            <v/>
          </cell>
        </row>
        <row r="18358">
          <cell r="AR18358" t="str">
            <v/>
          </cell>
        </row>
        <row r="18359">
          <cell r="AR18359" t="str">
            <v/>
          </cell>
        </row>
        <row r="18360">
          <cell r="AR18360" t="str">
            <v/>
          </cell>
        </row>
        <row r="18361">
          <cell r="AR18361" t="str">
            <v/>
          </cell>
        </row>
        <row r="18362">
          <cell r="AR18362" t="str">
            <v/>
          </cell>
        </row>
        <row r="18363">
          <cell r="AR18363" t="str">
            <v/>
          </cell>
        </row>
        <row r="18364">
          <cell r="AR18364" t="str">
            <v/>
          </cell>
        </row>
        <row r="18365">
          <cell r="AR18365" t="str">
            <v/>
          </cell>
        </row>
        <row r="18366">
          <cell r="AR18366" t="str">
            <v/>
          </cell>
        </row>
        <row r="18367">
          <cell r="AR18367" t="str">
            <v/>
          </cell>
        </row>
        <row r="18368">
          <cell r="AR18368" t="str">
            <v/>
          </cell>
        </row>
        <row r="18369">
          <cell r="AR18369" t="str">
            <v/>
          </cell>
        </row>
        <row r="18370">
          <cell r="AR18370" t="str">
            <v/>
          </cell>
        </row>
        <row r="18371">
          <cell r="AR18371" t="str">
            <v/>
          </cell>
        </row>
        <row r="18372">
          <cell r="AR18372" t="str">
            <v/>
          </cell>
        </row>
        <row r="18373">
          <cell r="AR18373" t="str">
            <v/>
          </cell>
        </row>
        <row r="18374">
          <cell r="AR18374" t="str">
            <v/>
          </cell>
        </row>
        <row r="18375">
          <cell r="AR18375" t="str">
            <v/>
          </cell>
        </row>
        <row r="18376">
          <cell r="AR18376" t="str">
            <v/>
          </cell>
        </row>
        <row r="18377">
          <cell r="AR18377" t="str">
            <v/>
          </cell>
        </row>
        <row r="18378">
          <cell r="AR18378" t="str">
            <v/>
          </cell>
        </row>
        <row r="18379">
          <cell r="AR18379" t="str">
            <v/>
          </cell>
        </row>
        <row r="18380">
          <cell r="AR18380" t="str">
            <v/>
          </cell>
        </row>
        <row r="18381">
          <cell r="AR18381" t="str">
            <v/>
          </cell>
        </row>
        <row r="18382">
          <cell r="AR18382" t="str">
            <v/>
          </cell>
        </row>
        <row r="18383">
          <cell r="AR18383" t="str">
            <v/>
          </cell>
        </row>
        <row r="18384">
          <cell r="AR18384" t="str">
            <v/>
          </cell>
        </row>
        <row r="18385">
          <cell r="AR18385" t="str">
            <v/>
          </cell>
        </row>
        <row r="18386">
          <cell r="AR18386" t="str">
            <v/>
          </cell>
        </row>
        <row r="18387">
          <cell r="AR18387" t="str">
            <v/>
          </cell>
        </row>
        <row r="18388">
          <cell r="AR18388" t="str">
            <v/>
          </cell>
        </row>
        <row r="18389">
          <cell r="AR18389" t="str">
            <v/>
          </cell>
        </row>
        <row r="18390">
          <cell r="AR18390" t="str">
            <v/>
          </cell>
        </row>
        <row r="18391">
          <cell r="AR18391" t="str">
            <v/>
          </cell>
        </row>
        <row r="18392">
          <cell r="AR18392" t="str">
            <v/>
          </cell>
        </row>
        <row r="18393">
          <cell r="AR18393" t="str">
            <v/>
          </cell>
        </row>
        <row r="18394">
          <cell r="AR18394" t="str">
            <v/>
          </cell>
        </row>
        <row r="18395">
          <cell r="AR18395" t="str">
            <v/>
          </cell>
        </row>
        <row r="18396">
          <cell r="AR18396" t="str">
            <v/>
          </cell>
        </row>
        <row r="18397">
          <cell r="AR18397" t="str">
            <v/>
          </cell>
        </row>
        <row r="18398">
          <cell r="AR18398" t="str">
            <v/>
          </cell>
        </row>
        <row r="18399">
          <cell r="AR18399" t="str">
            <v/>
          </cell>
        </row>
        <row r="18400">
          <cell r="AR18400" t="str">
            <v/>
          </cell>
        </row>
        <row r="18401">
          <cell r="AR18401" t="str">
            <v/>
          </cell>
        </row>
        <row r="18402">
          <cell r="AR18402" t="str">
            <v/>
          </cell>
        </row>
        <row r="18403">
          <cell r="AR18403" t="str">
            <v/>
          </cell>
        </row>
        <row r="18404">
          <cell r="AR18404" t="str">
            <v/>
          </cell>
        </row>
        <row r="18405">
          <cell r="AR18405" t="str">
            <v/>
          </cell>
        </row>
        <row r="18406">
          <cell r="AR18406" t="str">
            <v/>
          </cell>
        </row>
        <row r="18407">
          <cell r="AR18407" t="str">
            <v/>
          </cell>
        </row>
        <row r="18408">
          <cell r="AR18408" t="str">
            <v/>
          </cell>
        </row>
        <row r="18409">
          <cell r="AR18409" t="str">
            <v/>
          </cell>
        </row>
        <row r="18410">
          <cell r="AR18410" t="str">
            <v/>
          </cell>
        </row>
        <row r="18411">
          <cell r="AR18411" t="str">
            <v/>
          </cell>
        </row>
        <row r="18412">
          <cell r="AR18412" t="str">
            <v/>
          </cell>
        </row>
        <row r="18413">
          <cell r="AR18413" t="str">
            <v/>
          </cell>
        </row>
        <row r="18414">
          <cell r="AR18414" t="str">
            <v/>
          </cell>
        </row>
        <row r="18415">
          <cell r="AR18415" t="str">
            <v/>
          </cell>
        </row>
        <row r="18416">
          <cell r="AR18416" t="str">
            <v/>
          </cell>
        </row>
        <row r="18417">
          <cell r="AR18417" t="str">
            <v/>
          </cell>
        </row>
        <row r="18418">
          <cell r="AR18418" t="str">
            <v/>
          </cell>
        </row>
        <row r="18419">
          <cell r="AR18419" t="str">
            <v/>
          </cell>
        </row>
        <row r="18420">
          <cell r="AR18420" t="str">
            <v/>
          </cell>
        </row>
        <row r="18421">
          <cell r="AR18421" t="str">
            <v/>
          </cell>
        </row>
        <row r="18422">
          <cell r="AR18422" t="str">
            <v/>
          </cell>
        </row>
        <row r="18423">
          <cell r="AR18423" t="str">
            <v/>
          </cell>
        </row>
        <row r="18424">
          <cell r="AR18424" t="str">
            <v/>
          </cell>
        </row>
        <row r="18425">
          <cell r="AR18425" t="str">
            <v/>
          </cell>
        </row>
        <row r="18426">
          <cell r="AR18426" t="str">
            <v/>
          </cell>
        </row>
        <row r="18427">
          <cell r="AR18427" t="str">
            <v/>
          </cell>
        </row>
        <row r="18428">
          <cell r="AR18428" t="str">
            <v/>
          </cell>
        </row>
        <row r="18429">
          <cell r="AR18429" t="str">
            <v/>
          </cell>
        </row>
        <row r="18430">
          <cell r="AR18430" t="str">
            <v/>
          </cell>
        </row>
        <row r="18431">
          <cell r="AR18431" t="str">
            <v/>
          </cell>
        </row>
        <row r="18432">
          <cell r="AR18432" t="str">
            <v/>
          </cell>
        </row>
        <row r="18433">
          <cell r="AR18433" t="str">
            <v/>
          </cell>
        </row>
        <row r="18434">
          <cell r="AR18434" t="str">
            <v/>
          </cell>
        </row>
        <row r="18435">
          <cell r="AR18435" t="str">
            <v/>
          </cell>
        </row>
        <row r="18436">
          <cell r="AR18436" t="str">
            <v/>
          </cell>
        </row>
        <row r="18437">
          <cell r="AR18437" t="str">
            <v/>
          </cell>
        </row>
        <row r="18438">
          <cell r="AR18438" t="str">
            <v/>
          </cell>
        </row>
        <row r="18439">
          <cell r="AR18439" t="str">
            <v/>
          </cell>
        </row>
        <row r="18440">
          <cell r="AR18440" t="str">
            <v/>
          </cell>
        </row>
        <row r="18441">
          <cell r="AR18441" t="str">
            <v/>
          </cell>
        </row>
        <row r="18442">
          <cell r="AR18442" t="str">
            <v/>
          </cell>
        </row>
        <row r="18443">
          <cell r="AR18443" t="str">
            <v/>
          </cell>
        </row>
        <row r="18444">
          <cell r="AR18444" t="str">
            <v/>
          </cell>
        </row>
        <row r="18445">
          <cell r="AR18445" t="str">
            <v/>
          </cell>
        </row>
        <row r="18446">
          <cell r="AR18446" t="str">
            <v/>
          </cell>
        </row>
        <row r="18447">
          <cell r="AR18447" t="str">
            <v/>
          </cell>
        </row>
        <row r="18448">
          <cell r="AR18448" t="str">
            <v/>
          </cell>
        </row>
        <row r="18449">
          <cell r="AR18449" t="str">
            <v/>
          </cell>
        </row>
        <row r="18450">
          <cell r="AR18450" t="str">
            <v/>
          </cell>
        </row>
        <row r="18451">
          <cell r="AR18451" t="str">
            <v/>
          </cell>
        </row>
        <row r="18452">
          <cell r="AR18452" t="str">
            <v/>
          </cell>
        </row>
        <row r="18453">
          <cell r="AR18453" t="str">
            <v/>
          </cell>
        </row>
        <row r="18454">
          <cell r="AR18454" t="str">
            <v/>
          </cell>
        </row>
        <row r="18455">
          <cell r="AR18455" t="str">
            <v/>
          </cell>
        </row>
        <row r="18456">
          <cell r="AR18456" t="str">
            <v/>
          </cell>
        </row>
        <row r="18457">
          <cell r="AR18457" t="str">
            <v/>
          </cell>
        </row>
        <row r="18458">
          <cell r="AR18458" t="str">
            <v/>
          </cell>
        </row>
        <row r="18459">
          <cell r="AR18459" t="str">
            <v/>
          </cell>
        </row>
        <row r="18460">
          <cell r="AR18460" t="str">
            <v/>
          </cell>
        </row>
        <row r="18461">
          <cell r="AR18461" t="str">
            <v/>
          </cell>
        </row>
        <row r="18462">
          <cell r="AR18462" t="str">
            <v/>
          </cell>
        </row>
        <row r="18463">
          <cell r="AR18463" t="str">
            <v/>
          </cell>
        </row>
        <row r="18464">
          <cell r="AR18464" t="str">
            <v/>
          </cell>
        </row>
        <row r="18465">
          <cell r="AR18465" t="str">
            <v/>
          </cell>
        </row>
        <row r="18466">
          <cell r="AR18466" t="str">
            <v/>
          </cell>
        </row>
        <row r="18467">
          <cell r="AR18467" t="str">
            <v/>
          </cell>
        </row>
        <row r="18468">
          <cell r="AR18468" t="str">
            <v/>
          </cell>
        </row>
        <row r="18469">
          <cell r="AR18469" t="str">
            <v/>
          </cell>
        </row>
        <row r="18470">
          <cell r="AR18470" t="str">
            <v/>
          </cell>
        </row>
        <row r="18471">
          <cell r="AR18471" t="str">
            <v/>
          </cell>
        </row>
        <row r="18472">
          <cell r="AR18472" t="str">
            <v/>
          </cell>
        </row>
        <row r="18473">
          <cell r="AR18473" t="str">
            <v/>
          </cell>
        </row>
        <row r="18474">
          <cell r="AR18474" t="str">
            <v/>
          </cell>
        </row>
        <row r="18475">
          <cell r="AR18475" t="str">
            <v/>
          </cell>
        </row>
        <row r="18476">
          <cell r="AR18476" t="str">
            <v/>
          </cell>
        </row>
        <row r="18477">
          <cell r="AR18477" t="str">
            <v/>
          </cell>
        </row>
        <row r="18478">
          <cell r="AR18478" t="str">
            <v/>
          </cell>
        </row>
        <row r="18479">
          <cell r="AR18479" t="str">
            <v/>
          </cell>
        </row>
        <row r="18480">
          <cell r="AR18480" t="str">
            <v/>
          </cell>
        </row>
        <row r="18481">
          <cell r="AR18481" t="str">
            <v/>
          </cell>
        </row>
        <row r="18482">
          <cell r="AR18482" t="str">
            <v/>
          </cell>
        </row>
        <row r="18483">
          <cell r="AR18483" t="str">
            <v/>
          </cell>
        </row>
        <row r="18484">
          <cell r="AR18484" t="str">
            <v/>
          </cell>
        </row>
        <row r="18485">
          <cell r="AR18485" t="str">
            <v/>
          </cell>
        </row>
        <row r="18486">
          <cell r="AR18486" t="str">
            <v/>
          </cell>
        </row>
        <row r="18487">
          <cell r="AR18487" t="str">
            <v/>
          </cell>
        </row>
        <row r="18488">
          <cell r="AR18488" t="str">
            <v/>
          </cell>
        </row>
        <row r="18489">
          <cell r="AR18489" t="str">
            <v/>
          </cell>
        </row>
        <row r="18490">
          <cell r="AR18490" t="str">
            <v/>
          </cell>
        </row>
        <row r="18491">
          <cell r="AR18491" t="str">
            <v/>
          </cell>
        </row>
        <row r="18492">
          <cell r="AR18492" t="str">
            <v/>
          </cell>
        </row>
        <row r="18493">
          <cell r="AR18493" t="str">
            <v/>
          </cell>
        </row>
        <row r="18494">
          <cell r="AR18494" t="str">
            <v/>
          </cell>
        </row>
        <row r="18495">
          <cell r="AR18495" t="str">
            <v/>
          </cell>
        </row>
        <row r="18496">
          <cell r="AR18496" t="str">
            <v/>
          </cell>
        </row>
        <row r="18497">
          <cell r="AR18497" t="str">
            <v/>
          </cell>
        </row>
        <row r="18498">
          <cell r="AR18498" t="str">
            <v/>
          </cell>
        </row>
        <row r="18499">
          <cell r="AR18499" t="str">
            <v/>
          </cell>
        </row>
        <row r="18500">
          <cell r="AR18500" t="str">
            <v/>
          </cell>
        </row>
        <row r="18501">
          <cell r="AR18501" t="str">
            <v/>
          </cell>
        </row>
        <row r="18502">
          <cell r="AR18502" t="str">
            <v/>
          </cell>
        </row>
        <row r="18503">
          <cell r="AR18503" t="str">
            <v/>
          </cell>
        </row>
        <row r="18504">
          <cell r="AR18504" t="str">
            <v/>
          </cell>
        </row>
        <row r="18505">
          <cell r="AR18505" t="str">
            <v/>
          </cell>
        </row>
        <row r="18506">
          <cell r="AR18506" t="str">
            <v/>
          </cell>
        </row>
        <row r="18507">
          <cell r="AR18507" t="str">
            <v/>
          </cell>
        </row>
        <row r="18508">
          <cell r="AR18508" t="str">
            <v/>
          </cell>
        </row>
        <row r="18509">
          <cell r="AR18509" t="str">
            <v/>
          </cell>
        </row>
        <row r="18510">
          <cell r="AR18510" t="str">
            <v/>
          </cell>
        </row>
        <row r="18511">
          <cell r="AR18511" t="str">
            <v/>
          </cell>
        </row>
        <row r="18512">
          <cell r="AR18512" t="str">
            <v/>
          </cell>
        </row>
        <row r="18513">
          <cell r="AR18513" t="str">
            <v/>
          </cell>
        </row>
        <row r="18514">
          <cell r="AR18514" t="str">
            <v/>
          </cell>
        </row>
        <row r="18515">
          <cell r="AR18515" t="str">
            <v/>
          </cell>
        </row>
        <row r="18516">
          <cell r="AR18516" t="str">
            <v/>
          </cell>
        </row>
        <row r="18517">
          <cell r="AR18517" t="str">
            <v/>
          </cell>
        </row>
        <row r="18518">
          <cell r="AR18518" t="str">
            <v/>
          </cell>
        </row>
        <row r="18519">
          <cell r="AR18519" t="str">
            <v/>
          </cell>
        </row>
        <row r="18520">
          <cell r="AR18520" t="str">
            <v/>
          </cell>
        </row>
        <row r="18521">
          <cell r="AR18521" t="str">
            <v/>
          </cell>
        </row>
        <row r="18522">
          <cell r="AR18522" t="str">
            <v/>
          </cell>
        </row>
        <row r="18523">
          <cell r="AR18523" t="str">
            <v/>
          </cell>
        </row>
        <row r="18524">
          <cell r="AR18524" t="str">
            <v/>
          </cell>
        </row>
        <row r="18525">
          <cell r="AR18525" t="str">
            <v/>
          </cell>
        </row>
        <row r="18526">
          <cell r="AR18526" t="str">
            <v/>
          </cell>
        </row>
        <row r="18527">
          <cell r="AR18527" t="str">
            <v/>
          </cell>
        </row>
        <row r="18528">
          <cell r="AR18528" t="str">
            <v/>
          </cell>
        </row>
        <row r="18529">
          <cell r="AR18529" t="str">
            <v/>
          </cell>
        </row>
        <row r="18530">
          <cell r="AR18530" t="str">
            <v/>
          </cell>
        </row>
        <row r="18531">
          <cell r="AR18531" t="str">
            <v/>
          </cell>
        </row>
        <row r="18532">
          <cell r="AR18532" t="str">
            <v/>
          </cell>
        </row>
        <row r="18533">
          <cell r="AR18533" t="str">
            <v/>
          </cell>
        </row>
        <row r="18534">
          <cell r="AR18534" t="str">
            <v/>
          </cell>
        </row>
        <row r="18535">
          <cell r="AR18535" t="str">
            <v/>
          </cell>
        </row>
        <row r="18536">
          <cell r="AR18536" t="str">
            <v/>
          </cell>
        </row>
        <row r="18537">
          <cell r="AR18537" t="str">
            <v/>
          </cell>
        </row>
        <row r="18538">
          <cell r="AR18538" t="str">
            <v/>
          </cell>
        </row>
        <row r="18539">
          <cell r="AR18539" t="str">
            <v/>
          </cell>
        </row>
        <row r="18540">
          <cell r="AR18540" t="str">
            <v/>
          </cell>
        </row>
        <row r="18541">
          <cell r="AR18541" t="str">
            <v/>
          </cell>
        </row>
        <row r="18542">
          <cell r="AR18542" t="str">
            <v/>
          </cell>
        </row>
        <row r="18543">
          <cell r="AR18543" t="str">
            <v/>
          </cell>
        </row>
        <row r="18544">
          <cell r="AR18544" t="str">
            <v/>
          </cell>
        </row>
        <row r="18545">
          <cell r="AR18545" t="str">
            <v/>
          </cell>
        </row>
        <row r="18546">
          <cell r="AR18546" t="str">
            <v/>
          </cell>
        </row>
        <row r="18547">
          <cell r="AR18547" t="str">
            <v/>
          </cell>
        </row>
        <row r="18548">
          <cell r="AR18548" t="str">
            <v/>
          </cell>
        </row>
        <row r="18549">
          <cell r="AR18549" t="str">
            <v/>
          </cell>
        </row>
        <row r="18550">
          <cell r="AR18550" t="str">
            <v/>
          </cell>
        </row>
        <row r="18551">
          <cell r="AR18551" t="str">
            <v/>
          </cell>
        </row>
        <row r="18552">
          <cell r="AR18552" t="str">
            <v/>
          </cell>
        </row>
        <row r="18553">
          <cell r="AR18553" t="str">
            <v/>
          </cell>
        </row>
        <row r="18554">
          <cell r="AR18554" t="str">
            <v/>
          </cell>
        </row>
        <row r="18555">
          <cell r="AR18555" t="str">
            <v/>
          </cell>
        </row>
        <row r="18556">
          <cell r="AR18556" t="str">
            <v/>
          </cell>
        </row>
        <row r="18557">
          <cell r="AR18557" t="str">
            <v/>
          </cell>
        </row>
        <row r="18558">
          <cell r="AR18558" t="str">
            <v/>
          </cell>
        </row>
        <row r="18559">
          <cell r="AR18559" t="str">
            <v/>
          </cell>
        </row>
        <row r="18560">
          <cell r="AR18560" t="str">
            <v/>
          </cell>
        </row>
        <row r="18561">
          <cell r="AR18561" t="str">
            <v/>
          </cell>
        </row>
        <row r="18562">
          <cell r="AR18562" t="str">
            <v/>
          </cell>
        </row>
        <row r="18563">
          <cell r="AR18563" t="str">
            <v/>
          </cell>
        </row>
        <row r="18564">
          <cell r="AR18564" t="str">
            <v/>
          </cell>
        </row>
        <row r="18565">
          <cell r="AR18565" t="str">
            <v/>
          </cell>
        </row>
        <row r="18566">
          <cell r="AR18566" t="str">
            <v/>
          </cell>
        </row>
        <row r="18567">
          <cell r="AR18567" t="str">
            <v/>
          </cell>
        </row>
        <row r="18568">
          <cell r="AR18568" t="str">
            <v/>
          </cell>
        </row>
        <row r="18569">
          <cell r="AR18569" t="str">
            <v/>
          </cell>
        </row>
        <row r="18570">
          <cell r="AR18570" t="str">
            <v/>
          </cell>
        </row>
        <row r="18571">
          <cell r="AR18571" t="str">
            <v/>
          </cell>
        </row>
        <row r="18572">
          <cell r="AR18572" t="str">
            <v/>
          </cell>
        </row>
        <row r="18573">
          <cell r="AR18573" t="str">
            <v/>
          </cell>
        </row>
        <row r="18574">
          <cell r="AR18574" t="str">
            <v/>
          </cell>
        </row>
        <row r="18575">
          <cell r="AR18575" t="str">
            <v/>
          </cell>
        </row>
        <row r="18576">
          <cell r="AR18576" t="str">
            <v/>
          </cell>
        </row>
        <row r="18577">
          <cell r="AR18577" t="str">
            <v/>
          </cell>
        </row>
        <row r="18578">
          <cell r="AR18578" t="str">
            <v/>
          </cell>
        </row>
        <row r="18579">
          <cell r="AR18579" t="str">
            <v/>
          </cell>
        </row>
        <row r="18580">
          <cell r="AR18580" t="str">
            <v/>
          </cell>
        </row>
        <row r="18581">
          <cell r="AR18581" t="str">
            <v/>
          </cell>
        </row>
        <row r="18582">
          <cell r="AR18582" t="str">
            <v/>
          </cell>
        </row>
        <row r="18583">
          <cell r="AR18583" t="str">
            <v/>
          </cell>
        </row>
        <row r="18584">
          <cell r="AR18584" t="str">
            <v/>
          </cell>
        </row>
        <row r="18585">
          <cell r="AR18585" t="str">
            <v/>
          </cell>
        </row>
        <row r="18586">
          <cell r="AR18586" t="str">
            <v/>
          </cell>
        </row>
        <row r="18587">
          <cell r="AR18587" t="str">
            <v/>
          </cell>
        </row>
        <row r="18588">
          <cell r="AR18588" t="str">
            <v/>
          </cell>
        </row>
        <row r="18589">
          <cell r="AR18589" t="str">
            <v/>
          </cell>
        </row>
        <row r="18590">
          <cell r="AR18590" t="str">
            <v/>
          </cell>
        </row>
        <row r="18591">
          <cell r="AR18591" t="str">
            <v/>
          </cell>
        </row>
        <row r="18592">
          <cell r="AR18592" t="str">
            <v/>
          </cell>
        </row>
        <row r="18593">
          <cell r="AR18593" t="str">
            <v/>
          </cell>
        </row>
        <row r="18594">
          <cell r="AR18594" t="str">
            <v/>
          </cell>
        </row>
        <row r="18595">
          <cell r="AR18595" t="str">
            <v/>
          </cell>
        </row>
        <row r="18596">
          <cell r="AR18596" t="str">
            <v/>
          </cell>
        </row>
        <row r="18597">
          <cell r="AR18597" t="str">
            <v/>
          </cell>
        </row>
        <row r="18598">
          <cell r="AR18598" t="str">
            <v/>
          </cell>
        </row>
        <row r="18599">
          <cell r="AR18599" t="str">
            <v/>
          </cell>
        </row>
        <row r="18600">
          <cell r="AR18600" t="str">
            <v/>
          </cell>
        </row>
        <row r="18601">
          <cell r="AR18601" t="str">
            <v/>
          </cell>
        </row>
        <row r="18602">
          <cell r="AR18602" t="str">
            <v/>
          </cell>
        </row>
        <row r="18603">
          <cell r="AR18603" t="str">
            <v/>
          </cell>
        </row>
        <row r="18604">
          <cell r="AR18604" t="str">
            <v/>
          </cell>
        </row>
        <row r="18605">
          <cell r="AR18605" t="str">
            <v/>
          </cell>
        </row>
        <row r="18606">
          <cell r="AR18606" t="str">
            <v/>
          </cell>
        </row>
        <row r="18607">
          <cell r="AR18607" t="str">
            <v/>
          </cell>
        </row>
        <row r="18608">
          <cell r="AR18608" t="str">
            <v/>
          </cell>
        </row>
        <row r="18609">
          <cell r="AR18609" t="str">
            <v/>
          </cell>
        </row>
        <row r="18610">
          <cell r="AR18610" t="str">
            <v/>
          </cell>
        </row>
        <row r="18611">
          <cell r="AR18611" t="str">
            <v/>
          </cell>
        </row>
        <row r="18612">
          <cell r="AR18612" t="str">
            <v/>
          </cell>
        </row>
        <row r="18613">
          <cell r="AR18613" t="str">
            <v/>
          </cell>
        </row>
        <row r="18614">
          <cell r="AR18614" t="str">
            <v/>
          </cell>
        </row>
        <row r="18615">
          <cell r="AR18615" t="str">
            <v/>
          </cell>
        </row>
        <row r="18616">
          <cell r="AR18616" t="str">
            <v/>
          </cell>
        </row>
        <row r="18617">
          <cell r="AR18617" t="str">
            <v/>
          </cell>
        </row>
        <row r="18618">
          <cell r="AR18618" t="str">
            <v/>
          </cell>
        </row>
        <row r="18619">
          <cell r="AR18619" t="str">
            <v/>
          </cell>
        </row>
        <row r="18620">
          <cell r="AR18620" t="str">
            <v/>
          </cell>
        </row>
        <row r="18621">
          <cell r="AR18621" t="str">
            <v/>
          </cell>
        </row>
        <row r="18622">
          <cell r="AR18622" t="str">
            <v/>
          </cell>
        </row>
        <row r="18623">
          <cell r="AR18623" t="str">
            <v/>
          </cell>
        </row>
        <row r="18624">
          <cell r="AR18624" t="str">
            <v/>
          </cell>
        </row>
        <row r="18625">
          <cell r="AR18625" t="str">
            <v/>
          </cell>
        </row>
        <row r="18626">
          <cell r="AR18626" t="str">
            <v/>
          </cell>
        </row>
        <row r="18627">
          <cell r="AR18627" t="str">
            <v/>
          </cell>
        </row>
        <row r="18628">
          <cell r="AR18628" t="str">
            <v/>
          </cell>
        </row>
        <row r="18629">
          <cell r="AR18629" t="str">
            <v/>
          </cell>
        </row>
        <row r="18630">
          <cell r="AR18630" t="str">
            <v/>
          </cell>
        </row>
        <row r="18631">
          <cell r="AR18631" t="str">
            <v/>
          </cell>
        </row>
        <row r="18632">
          <cell r="AR18632" t="str">
            <v/>
          </cell>
        </row>
        <row r="18633">
          <cell r="AR18633" t="str">
            <v/>
          </cell>
        </row>
        <row r="18634">
          <cell r="AR18634" t="str">
            <v/>
          </cell>
        </row>
        <row r="18635">
          <cell r="AR18635" t="str">
            <v/>
          </cell>
        </row>
        <row r="18636">
          <cell r="AR18636" t="str">
            <v/>
          </cell>
        </row>
        <row r="18637">
          <cell r="AR18637" t="str">
            <v/>
          </cell>
        </row>
        <row r="18638">
          <cell r="AR18638" t="str">
            <v/>
          </cell>
        </row>
        <row r="18639">
          <cell r="AR18639" t="str">
            <v/>
          </cell>
        </row>
        <row r="18640">
          <cell r="AR18640" t="str">
            <v/>
          </cell>
        </row>
        <row r="18641">
          <cell r="AR18641" t="str">
            <v/>
          </cell>
        </row>
        <row r="18642">
          <cell r="AR18642" t="str">
            <v/>
          </cell>
        </row>
        <row r="18643">
          <cell r="AR18643" t="str">
            <v/>
          </cell>
        </row>
        <row r="18644">
          <cell r="AR18644" t="str">
            <v/>
          </cell>
        </row>
        <row r="18645">
          <cell r="AR18645" t="str">
            <v/>
          </cell>
        </row>
        <row r="18646">
          <cell r="AR18646" t="str">
            <v/>
          </cell>
        </row>
        <row r="18647">
          <cell r="AR18647" t="str">
            <v/>
          </cell>
        </row>
        <row r="18648">
          <cell r="AR18648" t="str">
            <v/>
          </cell>
        </row>
        <row r="18649">
          <cell r="AR18649" t="str">
            <v/>
          </cell>
        </row>
        <row r="18650">
          <cell r="AR18650" t="str">
            <v/>
          </cell>
        </row>
        <row r="18651">
          <cell r="AR18651" t="str">
            <v/>
          </cell>
        </row>
        <row r="18652">
          <cell r="AR18652" t="str">
            <v/>
          </cell>
        </row>
        <row r="18653">
          <cell r="AR18653" t="str">
            <v/>
          </cell>
        </row>
        <row r="18654">
          <cell r="AR18654" t="str">
            <v/>
          </cell>
        </row>
        <row r="18655">
          <cell r="AR18655" t="str">
            <v/>
          </cell>
        </row>
        <row r="18656">
          <cell r="AR18656" t="str">
            <v/>
          </cell>
        </row>
        <row r="18657">
          <cell r="AR18657" t="str">
            <v/>
          </cell>
        </row>
        <row r="18658">
          <cell r="AR18658" t="str">
            <v/>
          </cell>
        </row>
        <row r="18659">
          <cell r="AR18659" t="str">
            <v/>
          </cell>
        </row>
        <row r="18660">
          <cell r="AR18660" t="str">
            <v/>
          </cell>
        </row>
        <row r="18661">
          <cell r="AR18661" t="str">
            <v/>
          </cell>
        </row>
        <row r="18662">
          <cell r="AR18662" t="str">
            <v/>
          </cell>
        </row>
        <row r="18663">
          <cell r="AR18663" t="str">
            <v/>
          </cell>
        </row>
        <row r="18664">
          <cell r="AR18664" t="str">
            <v/>
          </cell>
        </row>
        <row r="18665">
          <cell r="AR18665" t="str">
            <v/>
          </cell>
        </row>
        <row r="18666">
          <cell r="AR18666" t="str">
            <v/>
          </cell>
        </row>
        <row r="18667">
          <cell r="AR18667" t="str">
            <v/>
          </cell>
        </row>
        <row r="18668">
          <cell r="AR18668" t="str">
            <v/>
          </cell>
        </row>
        <row r="18669">
          <cell r="AR18669" t="str">
            <v/>
          </cell>
        </row>
        <row r="18670">
          <cell r="AR18670" t="str">
            <v/>
          </cell>
        </row>
        <row r="18671">
          <cell r="AR18671" t="str">
            <v/>
          </cell>
        </row>
        <row r="18672">
          <cell r="AR18672" t="str">
            <v/>
          </cell>
        </row>
        <row r="18673">
          <cell r="AR18673" t="str">
            <v/>
          </cell>
        </row>
        <row r="18674">
          <cell r="AR18674" t="str">
            <v/>
          </cell>
        </row>
        <row r="18675">
          <cell r="AR18675" t="str">
            <v/>
          </cell>
        </row>
        <row r="18676">
          <cell r="AR18676" t="str">
            <v/>
          </cell>
        </row>
        <row r="18677">
          <cell r="AR18677" t="str">
            <v/>
          </cell>
        </row>
        <row r="18678">
          <cell r="AR18678" t="str">
            <v/>
          </cell>
        </row>
        <row r="18679">
          <cell r="AR18679" t="str">
            <v/>
          </cell>
        </row>
        <row r="18680">
          <cell r="AR18680" t="str">
            <v/>
          </cell>
        </row>
        <row r="18681">
          <cell r="AR18681" t="str">
            <v/>
          </cell>
        </row>
        <row r="18682">
          <cell r="AR18682" t="str">
            <v/>
          </cell>
        </row>
        <row r="18683">
          <cell r="AR18683" t="str">
            <v/>
          </cell>
        </row>
        <row r="18684">
          <cell r="AR18684" t="str">
            <v/>
          </cell>
        </row>
        <row r="18685">
          <cell r="AR18685" t="str">
            <v/>
          </cell>
        </row>
        <row r="18686">
          <cell r="AR18686" t="str">
            <v/>
          </cell>
        </row>
        <row r="18687">
          <cell r="AR18687" t="str">
            <v/>
          </cell>
        </row>
        <row r="18688">
          <cell r="AR18688" t="str">
            <v/>
          </cell>
        </row>
        <row r="18689">
          <cell r="AR18689" t="str">
            <v/>
          </cell>
        </row>
        <row r="18690">
          <cell r="AR18690" t="str">
            <v/>
          </cell>
        </row>
        <row r="18691">
          <cell r="AR18691" t="str">
            <v/>
          </cell>
        </row>
        <row r="18692">
          <cell r="AR18692" t="str">
            <v/>
          </cell>
        </row>
        <row r="18693">
          <cell r="AR18693" t="str">
            <v/>
          </cell>
        </row>
        <row r="18694">
          <cell r="AR18694" t="str">
            <v/>
          </cell>
        </row>
        <row r="18695">
          <cell r="AR18695" t="str">
            <v/>
          </cell>
        </row>
        <row r="18696">
          <cell r="AR18696" t="str">
            <v/>
          </cell>
        </row>
        <row r="18697">
          <cell r="AR18697" t="str">
            <v/>
          </cell>
        </row>
        <row r="18698">
          <cell r="AR18698" t="str">
            <v/>
          </cell>
        </row>
        <row r="18699">
          <cell r="AR18699" t="str">
            <v/>
          </cell>
        </row>
        <row r="18700">
          <cell r="AR18700" t="str">
            <v/>
          </cell>
        </row>
        <row r="18701">
          <cell r="AR18701" t="str">
            <v/>
          </cell>
        </row>
        <row r="18702">
          <cell r="AR18702" t="str">
            <v/>
          </cell>
        </row>
        <row r="18703">
          <cell r="AR18703" t="str">
            <v/>
          </cell>
        </row>
        <row r="18704">
          <cell r="AR18704" t="str">
            <v/>
          </cell>
        </row>
        <row r="18705">
          <cell r="AR18705" t="str">
            <v/>
          </cell>
        </row>
        <row r="18706">
          <cell r="AR18706" t="str">
            <v/>
          </cell>
        </row>
        <row r="18707">
          <cell r="AR18707" t="str">
            <v/>
          </cell>
        </row>
        <row r="18708">
          <cell r="AR18708" t="str">
            <v/>
          </cell>
        </row>
        <row r="18709">
          <cell r="AR18709" t="str">
            <v/>
          </cell>
        </row>
        <row r="18710">
          <cell r="AR18710" t="str">
            <v/>
          </cell>
        </row>
        <row r="18711">
          <cell r="AR18711" t="str">
            <v/>
          </cell>
        </row>
        <row r="18712">
          <cell r="AR18712" t="str">
            <v/>
          </cell>
        </row>
        <row r="18713">
          <cell r="AR18713" t="str">
            <v/>
          </cell>
        </row>
        <row r="18714">
          <cell r="AR18714" t="str">
            <v/>
          </cell>
        </row>
        <row r="18715">
          <cell r="AR18715" t="str">
            <v/>
          </cell>
        </row>
        <row r="18716">
          <cell r="AR18716" t="str">
            <v/>
          </cell>
        </row>
        <row r="18717">
          <cell r="AR18717" t="str">
            <v/>
          </cell>
        </row>
        <row r="18718">
          <cell r="AR18718" t="str">
            <v/>
          </cell>
        </row>
        <row r="18719">
          <cell r="AR18719" t="str">
            <v/>
          </cell>
        </row>
        <row r="18720">
          <cell r="AR18720" t="str">
            <v/>
          </cell>
        </row>
        <row r="18721">
          <cell r="AR18721" t="str">
            <v/>
          </cell>
        </row>
        <row r="18722">
          <cell r="AR18722" t="str">
            <v/>
          </cell>
        </row>
        <row r="18723">
          <cell r="AR18723" t="str">
            <v/>
          </cell>
        </row>
        <row r="18724">
          <cell r="AR18724" t="str">
            <v/>
          </cell>
        </row>
        <row r="18725">
          <cell r="AR18725" t="str">
            <v/>
          </cell>
        </row>
        <row r="18726">
          <cell r="AR18726" t="str">
            <v/>
          </cell>
        </row>
        <row r="18727">
          <cell r="AR18727" t="str">
            <v/>
          </cell>
        </row>
        <row r="18728">
          <cell r="AR18728" t="str">
            <v/>
          </cell>
        </row>
        <row r="18729">
          <cell r="AR18729" t="str">
            <v/>
          </cell>
        </row>
        <row r="18730">
          <cell r="AR18730" t="str">
            <v/>
          </cell>
        </row>
        <row r="18731">
          <cell r="AR18731" t="str">
            <v/>
          </cell>
        </row>
        <row r="18732">
          <cell r="AR18732" t="str">
            <v/>
          </cell>
        </row>
        <row r="18733">
          <cell r="AR18733" t="str">
            <v/>
          </cell>
        </row>
        <row r="18734">
          <cell r="AR18734" t="str">
            <v/>
          </cell>
        </row>
        <row r="18735">
          <cell r="AR18735" t="str">
            <v/>
          </cell>
        </row>
        <row r="18736">
          <cell r="AR18736" t="str">
            <v/>
          </cell>
        </row>
        <row r="18737">
          <cell r="AR18737" t="str">
            <v/>
          </cell>
        </row>
        <row r="18738">
          <cell r="AR18738" t="str">
            <v/>
          </cell>
        </row>
        <row r="18739">
          <cell r="AR18739" t="str">
            <v/>
          </cell>
        </row>
        <row r="18740">
          <cell r="AR18740" t="str">
            <v/>
          </cell>
        </row>
        <row r="18741">
          <cell r="AR18741" t="str">
            <v/>
          </cell>
        </row>
        <row r="18742">
          <cell r="AR18742" t="str">
            <v/>
          </cell>
        </row>
        <row r="18743">
          <cell r="AR18743" t="str">
            <v/>
          </cell>
        </row>
        <row r="18744">
          <cell r="AR18744" t="str">
            <v/>
          </cell>
        </row>
        <row r="18745">
          <cell r="AR18745" t="str">
            <v/>
          </cell>
        </row>
        <row r="18746">
          <cell r="AR18746" t="str">
            <v/>
          </cell>
        </row>
        <row r="18747">
          <cell r="AR18747" t="str">
            <v/>
          </cell>
        </row>
        <row r="18748">
          <cell r="AR18748" t="str">
            <v/>
          </cell>
        </row>
        <row r="18749">
          <cell r="AR18749" t="str">
            <v/>
          </cell>
        </row>
        <row r="18750">
          <cell r="AR18750" t="str">
            <v/>
          </cell>
        </row>
        <row r="18751">
          <cell r="AR18751" t="str">
            <v/>
          </cell>
        </row>
        <row r="18752">
          <cell r="AR18752" t="str">
            <v/>
          </cell>
        </row>
        <row r="18753">
          <cell r="AR18753" t="str">
            <v/>
          </cell>
        </row>
        <row r="18754">
          <cell r="AR18754" t="str">
            <v/>
          </cell>
        </row>
        <row r="18755">
          <cell r="AR18755" t="str">
            <v/>
          </cell>
        </row>
        <row r="18756">
          <cell r="AR18756" t="str">
            <v/>
          </cell>
        </row>
        <row r="18757">
          <cell r="AR18757" t="str">
            <v/>
          </cell>
        </row>
        <row r="18758">
          <cell r="AR18758" t="str">
            <v/>
          </cell>
        </row>
        <row r="18759">
          <cell r="AR18759" t="str">
            <v/>
          </cell>
        </row>
        <row r="18760">
          <cell r="AR18760" t="str">
            <v/>
          </cell>
        </row>
        <row r="18761">
          <cell r="AR18761" t="str">
            <v/>
          </cell>
        </row>
        <row r="18762">
          <cell r="AR18762" t="str">
            <v/>
          </cell>
        </row>
        <row r="18763">
          <cell r="AR18763" t="str">
            <v/>
          </cell>
        </row>
        <row r="18764">
          <cell r="AR18764" t="str">
            <v/>
          </cell>
        </row>
        <row r="18765">
          <cell r="AR18765" t="str">
            <v/>
          </cell>
        </row>
        <row r="18766">
          <cell r="AR18766" t="str">
            <v/>
          </cell>
        </row>
        <row r="18767">
          <cell r="AR18767" t="str">
            <v/>
          </cell>
        </row>
        <row r="18768">
          <cell r="AR18768" t="str">
            <v/>
          </cell>
        </row>
        <row r="18769">
          <cell r="AR18769" t="str">
            <v/>
          </cell>
        </row>
        <row r="18770">
          <cell r="AR18770" t="str">
            <v/>
          </cell>
        </row>
        <row r="18771">
          <cell r="AR18771" t="str">
            <v/>
          </cell>
        </row>
        <row r="18772">
          <cell r="AR18772" t="str">
            <v/>
          </cell>
        </row>
        <row r="18773">
          <cell r="AR18773" t="str">
            <v/>
          </cell>
        </row>
        <row r="18774">
          <cell r="AR18774" t="str">
            <v/>
          </cell>
        </row>
        <row r="18775">
          <cell r="AR18775" t="str">
            <v/>
          </cell>
        </row>
        <row r="18776">
          <cell r="AR18776" t="str">
            <v/>
          </cell>
        </row>
        <row r="18777">
          <cell r="AR18777" t="str">
            <v/>
          </cell>
        </row>
        <row r="18778">
          <cell r="AR18778" t="str">
            <v/>
          </cell>
        </row>
        <row r="18779">
          <cell r="AR18779" t="str">
            <v/>
          </cell>
        </row>
        <row r="18780">
          <cell r="AR18780" t="str">
            <v/>
          </cell>
        </row>
        <row r="18781">
          <cell r="AR18781" t="str">
            <v/>
          </cell>
        </row>
        <row r="18782">
          <cell r="AR18782" t="str">
            <v/>
          </cell>
        </row>
        <row r="18783">
          <cell r="AR18783" t="str">
            <v/>
          </cell>
        </row>
        <row r="18784">
          <cell r="AR18784" t="str">
            <v/>
          </cell>
        </row>
        <row r="18785">
          <cell r="AR18785" t="str">
            <v/>
          </cell>
        </row>
        <row r="18786">
          <cell r="AR18786" t="str">
            <v/>
          </cell>
        </row>
        <row r="18787">
          <cell r="AR18787" t="str">
            <v/>
          </cell>
        </row>
        <row r="18788">
          <cell r="AR18788" t="str">
            <v/>
          </cell>
        </row>
        <row r="18789">
          <cell r="AR18789" t="str">
            <v/>
          </cell>
        </row>
        <row r="18790">
          <cell r="AR18790" t="str">
            <v/>
          </cell>
        </row>
        <row r="18791">
          <cell r="AR18791" t="str">
            <v/>
          </cell>
        </row>
        <row r="18792">
          <cell r="AR18792" t="str">
            <v/>
          </cell>
        </row>
        <row r="18793">
          <cell r="AR18793" t="str">
            <v/>
          </cell>
        </row>
        <row r="18794">
          <cell r="AR18794" t="str">
            <v/>
          </cell>
        </row>
        <row r="18795">
          <cell r="AR18795" t="str">
            <v/>
          </cell>
        </row>
        <row r="18796">
          <cell r="AR18796" t="str">
            <v/>
          </cell>
        </row>
        <row r="18797">
          <cell r="AR18797" t="str">
            <v/>
          </cell>
        </row>
        <row r="18798">
          <cell r="AR18798" t="str">
            <v/>
          </cell>
        </row>
        <row r="18799">
          <cell r="AR18799" t="str">
            <v/>
          </cell>
        </row>
        <row r="18800">
          <cell r="AR18800" t="str">
            <v/>
          </cell>
        </row>
        <row r="18801">
          <cell r="AR18801" t="str">
            <v/>
          </cell>
        </row>
        <row r="18802">
          <cell r="AR18802" t="str">
            <v/>
          </cell>
        </row>
        <row r="18803">
          <cell r="AR18803" t="str">
            <v/>
          </cell>
        </row>
        <row r="18804">
          <cell r="AR18804" t="str">
            <v/>
          </cell>
        </row>
        <row r="18805">
          <cell r="AR18805" t="str">
            <v/>
          </cell>
        </row>
        <row r="18806">
          <cell r="AR18806" t="str">
            <v/>
          </cell>
        </row>
        <row r="18807">
          <cell r="AR18807" t="str">
            <v/>
          </cell>
        </row>
        <row r="18808">
          <cell r="AR18808" t="str">
            <v/>
          </cell>
        </row>
        <row r="18809">
          <cell r="AR18809" t="str">
            <v/>
          </cell>
        </row>
        <row r="18810">
          <cell r="AR18810" t="str">
            <v/>
          </cell>
        </row>
        <row r="18811">
          <cell r="AR18811" t="str">
            <v/>
          </cell>
        </row>
        <row r="18812">
          <cell r="AR18812" t="str">
            <v/>
          </cell>
        </row>
        <row r="18813">
          <cell r="AR18813" t="str">
            <v/>
          </cell>
        </row>
        <row r="18814">
          <cell r="AR18814" t="str">
            <v/>
          </cell>
        </row>
        <row r="18815">
          <cell r="AR18815" t="str">
            <v/>
          </cell>
        </row>
        <row r="18816">
          <cell r="AR18816" t="str">
            <v/>
          </cell>
        </row>
        <row r="18817">
          <cell r="AR18817" t="str">
            <v/>
          </cell>
        </row>
        <row r="18818">
          <cell r="AR18818" t="str">
            <v/>
          </cell>
        </row>
        <row r="18819">
          <cell r="AR18819" t="str">
            <v/>
          </cell>
        </row>
        <row r="18820">
          <cell r="AR18820" t="str">
            <v/>
          </cell>
        </row>
        <row r="18821">
          <cell r="AR18821" t="str">
            <v/>
          </cell>
        </row>
        <row r="18822">
          <cell r="AR18822" t="str">
            <v/>
          </cell>
        </row>
        <row r="18823">
          <cell r="AR18823" t="str">
            <v/>
          </cell>
        </row>
        <row r="18824">
          <cell r="AR18824" t="str">
            <v/>
          </cell>
        </row>
        <row r="18825">
          <cell r="AR18825" t="str">
            <v/>
          </cell>
        </row>
        <row r="18826">
          <cell r="AR18826" t="str">
            <v/>
          </cell>
        </row>
        <row r="18827">
          <cell r="AR18827" t="str">
            <v/>
          </cell>
        </row>
        <row r="18828">
          <cell r="AR18828" t="str">
            <v/>
          </cell>
        </row>
        <row r="18829">
          <cell r="AR18829" t="str">
            <v/>
          </cell>
        </row>
        <row r="18830">
          <cell r="AR18830" t="str">
            <v/>
          </cell>
        </row>
        <row r="18831">
          <cell r="AR18831" t="str">
            <v/>
          </cell>
        </row>
        <row r="18832">
          <cell r="AR18832" t="str">
            <v/>
          </cell>
        </row>
        <row r="18833">
          <cell r="AR18833" t="str">
            <v/>
          </cell>
        </row>
        <row r="18834">
          <cell r="AR18834" t="str">
            <v/>
          </cell>
        </row>
        <row r="18835">
          <cell r="AR18835" t="str">
            <v/>
          </cell>
        </row>
        <row r="18836">
          <cell r="AR18836" t="str">
            <v/>
          </cell>
        </row>
        <row r="18837">
          <cell r="AR18837" t="str">
            <v/>
          </cell>
        </row>
        <row r="18838">
          <cell r="AR18838" t="str">
            <v/>
          </cell>
        </row>
        <row r="18839">
          <cell r="AR18839" t="str">
            <v/>
          </cell>
        </row>
        <row r="18840">
          <cell r="AR18840" t="str">
            <v/>
          </cell>
        </row>
        <row r="18841">
          <cell r="AR18841" t="str">
            <v/>
          </cell>
        </row>
        <row r="18842">
          <cell r="AR18842" t="str">
            <v/>
          </cell>
        </row>
        <row r="18843">
          <cell r="AR18843" t="str">
            <v/>
          </cell>
        </row>
        <row r="18844">
          <cell r="AR18844" t="str">
            <v/>
          </cell>
        </row>
        <row r="18845">
          <cell r="AR18845" t="str">
            <v/>
          </cell>
        </row>
        <row r="18846">
          <cell r="AR18846" t="str">
            <v/>
          </cell>
        </row>
        <row r="18847">
          <cell r="AR18847" t="str">
            <v/>
          </cell>
        </row>
        <row r="18848">
          <cell r="AR18848" t="str">
            <v/>
          </cell>
        </row>
        <row r="18849">
          <cell r="AR18849" t="str">
            <v/>
          </cell>
        </row>
        <row r="18850">
          <cell r="AR18850" t="str">
            <v/>
          </cell>
        </row>
        <row r="18851">
          <cell r="AR18851" t="str">
            <v/>
          </cell>
        </row>
        <row r="18852">
          <cell r="AR18852" t="str">
            <v/>
          </cell>
        </row>
        <row r="18853">
          <cell r="AR18853" t="str">
            <v/>
          </cell>
        </row>
        <row r="18854">
          <cell r="AR18854" t="str">
            <v/>
          </cell>
        </row>
        <row r="18855">
          <cell r="AR18855" t="str">
            <v/>
          </cell>
        </row>
        <row r="18856">
          <cell r="AR18856" t="str">
            <v/>
          </cell>
        </row>
        <row r="18857">
          <cell r="AR18857" t="str">
            <v/>
          </cell>
        </row>
        <row r="18858">
          <cell r="AR18858" t="str">
            <v/>
          </cell>
        </row>
        <row r="18859">
          <cell r="AR18859" t="str">
            <v/>
          </cell>
        </row>
        <row r="18860">
          <cell r="AR18860" t="str">
            <v/>
          </cell>
        </row>
        <row r="18861">
          <cell r="AR18861" t="str">
            <v/>
          </cell>
        </row>
        <row r="18862">
          <cell r="AR18862" t="str">
            <v/>
          </cell>
        </row>
        <row r="18863">
          <cell r="AR18863" t="str">
            <v/>
          </cell>
        </row>
        <row r="18864">
          <cell r="AR18864" t="str">
            <v/>
          </cell>
        </row>
        <row r="18865">
          <cell r="AR18865" t="str">
            <v/>
          </cell>
        </row>
        <row r="18866">
          <cell r="AR18866" t="str">
            <v/>
          </cell>
        </row>
        <row r="18867">
          <cell r="AR18867" t="str">
            <v/>
          </cell>
        </row>
        <row r="18868">
          <cell r="AR18868" t="str">
            <v/>
          </cell>
        </row>
        <row r="18869">
          <cell r="AR18869" t="str">
            <v/>
          </cell>
        </row>
        <row r="18870">
          <cell r="AR18870" t="str">
            <v/>
          </cell>
        </row>
        <row r="18871">
          <cell r="AR18871" t="str">
            <v/>
          </cell>
        </row>
        <row r="18872">
          <cell r="AR18872" t="str">
            <v/>
          </cell>
        </row>
        <row r="18873">
          <cell r="AR18873" t="str">
            <v/>
          </cell>
        </row>
        <row r="18874">
          <cell r="AR18874" t="str">
            <v/>
          </cell>
        </row>
        <row r="18875">
          <cell r="AR18875" t="str">
            <v/>
          </cell>
        </row>
        <row r="18876">
          <cell r="AR18876" t="str">
            <v/>
          </cell>
        </row>
        <row r="18877">
          <cell r="AR18877" t="str">
            <v/>
          </cell>
        </row>
        <row r="18878">
          <cell r="AR18878" t="str">
            <v/>
          </cell>
        </row>
        <row r="18879">
          <cell r="AR18879" t="str">
            <v/>
          </cell>
        </row>
        <row r="18880">
          <cell r="AR18880" t="str">
            <v/>
          </cell>
        </row>
        <row r="18881">
          <cell r="AR18881" t="str">
            <v/>
          </cell>
        </row>
        <row r="18882">
          <cell r="AR18882" t="str">
            <v/>
          </cell>
        </row>
        <row r="18883">
          <cell r="AR18883" t="str">
            <v/>
          </cell>
        </row>
        <row r="18884">
          <cell r="AR18884" t="str">
            <v/>
          </cell>
        </row>
        <row r="18885">
          <cell r="AR18885" t="str">
            <v/>
          </cell>
        </row>
        <row r="18886">
          <cell r="AR18886" t="str">
            <v/>
          </cell>
        </row>
        <row r="18887">
          <cell r="AR18887" t="str">
            <v/>
          </cell>
        </row>
        <row r="18888">
          <cell r="AR18888" t="str">
            <v/>
          </cell>
        </row>
        <row r="18889">
          <cell r="AR18889" t="str">
            <v/>
          </cell>
        </row>
        <row r="18890">
          <cell r="AR18890" t="str">
            <v/>
          </cell>
        </row>
        <row r="18891">
          <cell r="AR18891" t="str">
            <v/>
          </cell>
        </row>
        <row r="18892">
          <cell r="AR18892" t="str">
            <v/>
          </cell>
        </row>
        <row r="18893">
          <cell r="AR18893" t="str">
            <v/>
          </cell>
        </row>
        <row r="18894">
          <cell r="AR18894" t="str">
            <v/>
          </cell>
        </row>
        <row r="18895">
          <cell r="AR18895" t="str">
            <v/>
          </cell>
        </row>
        <row r="18896">
          <cell r="AR18896" t="str">
            <v/>
          </cell>
        </row>
        <row r="18897">
          <cell r="AR18897" t="str">
            <v/>
          </cell>
        </row>
        <row r="18898">
          <cell r="AR18898" t="str">
            <v/>
          </cell>
        </row>
        <row r="18899">
          <cell r="AR18899" t="str">
            <v/>
          </cell>
        </row>
        <row r="18900">
          <cell r="AR18900" t="str">
            <v/>
          </cell>
        </row>
        <row r="18901">
          <cell r="AR18901" t="str">
            <v/>
          </cell>
        </row>
        <row r="18902">
          <cell r="AR18902" t="str">
            <v/>
          </cell>
        </row>
        <row r="18903">
          <cell r="AR18903" t="str">
            <v/>
          </cell>
        </row>
        <row r="18904">
          <cell r="AR18904" t="str">
            <v/>
          </cell>
        </row>
        <row r="18905">
          <cell r="AR18905" t="str">
            <v/>
          </cell>
        </row>
        <row r="18906">
          <cell r="AR18906" t="str">
            <v/>
          </cell>
        </row>
        <row r="18907">
          <cell r="AR18907" t="str">
            <v/>
          </cell>
        </row>
        <row r="18908">
          <cell r="AR18908" t="str">
            <v/>
          </cell>
        </row>
        <row r="18909">
          <cell r="AR18909" t="str">
            <v/>
          </cell>
        </row>
        <row r="18910">
          <cell r="AR18910" t="str">
            <v/>
          </cell>
        </row>
        <row r="18911">
          <cell r="AR18911" t="str">
            <v/>
          </cell>
        </row>
        <row r="18912">
          <cell r="AR18912" t="str">
            <v/>
          </cell>
        </row>
        <row r="18913">
          <cell r="AR18913" t="str">
            <v/>
          </cell>
        </row>
        <row r="18914">
          <cell r="AR18914" t="str">
            <v/>
          </cell>
        </row>
        <row r="18915">
          <cell r="AR18915" t="str">
            <v/>
          </cell>
        </row>
        <row r="18916">
          <cell r="AR18916" t="str">
            <v/>
          </cell>
        </row>
        <row r="18917">
          <cell r="AR18917" t="str">
            <v/>
          </cell>
        </row>
        <row r="18918">
          <cell r="AR18918" t="str">
            <v/>
          </cell>
        </row>
        <row r="18919">
          <cell r="AR18919" t="str">
            <v/>
          </cell>
        </row>
        <row r="18920">
          <cell r="AR18920" t="str">
            <v/>
          </cell>
        </row>
        <row r="18921">
          <cell r="AR18921" t="str">
            <v/>
          </cell>
        </row>
        <row r="18922">
          <cell r="AR18922" t="str">
            <v/>
          </cell>
        </row>
        <row r="18923">
          <cell r="AR18923" t="str">
            <v/>
          </cell>
        </row>
        <row r="18924">
          <cell r="AR18924" t="str">
            <v/>
          </cell>
        </row>
        <row r="18925">
          <cell r="AR18925" t="str">
            <v/>
          </cell>
        </row>
        <row r="18926">
          <cell r="AR18926" t="str">
            <v/>
          </cell>
        </row>
        <row r="18927">
          <cell r="AR18927" t="str">
            <v/>
          </cell>
        </row>
        <row r="18928">
          <cell r="AR18928" t="str">
            <v/>
          </cell>
        </row>
        <row r="18929">
          <cell r="AR18929" t="str">
            <v/>
          </cell>
        </row>
        <row r="18930">
          <cell r="AR18930" t="str">
            <v/>
          </cell>
        </row>
        <row r="18931">
          <cell r="AR18931" t="str">
            <v/>
          </cell>
        </row>
        <row r="18932">
          <cell r="AR18932" t="str">
            <v/>
          </cell>
        </row>
        <row r="18933">
          <cell r="AR18933" t="str">
            <v/>
          </cell>
        </row>
        <row r="18934">
          <cell r="AR18934" t="str">
            <v/>
          </cell>
        </row>
        <row r="18935">
          <cell r="AR18935" t="str">
            <v/>
          </cell>
        </row>
        <row r="18936">
          <cell r="AR18936" t="str">
            <v/>
          </cell>
        </row>
        <row r="18937">
          <cell r="AR18937" t="str">
            <v/>
          </cell>
        </row>
        <row r="18938">
          <cell r="AR18938" t="str">
            <v/>
          </cell>
        </row>
        <row r="18939">
          <cell r="AR18939" t="str">
            <v/>
          </cell>
        </row>
        <row r="18940">
          <cell r="AR18940" t="str">
            <v/>
          </cell>
        </row>
        <row r="18941">
          <cell r="AR18941" t="str">
            <v/>
          </cell>
        </row>
        <row r="18942">
          <cell r="AR18942" t="str">
            <v/>
          </cell>
        </row>
        <row r="18943">
          <cell r="AR18943" t="str">
            <v/>
          </cell>
        </row>
        <row r="18944">
          <cell r="AR18944" t="str">
            <v/>
          </cell>
        </row>
        <row r="18945">
          <cell r="AR18945" t="str">
            <v/>
          </cell>
        </row>
        <row r="18946">
          <cell r="AR18946" t="str">
            <v/>
          </cell>
        </row>
        <row r="18947">
          <cell r="AR18947" t="str">
            <v/>
          </cell>
        </row>
        <row r="18948">
          <cell r="AR18948" t="str">
            <v/>
          </cell>
        </row>
        <row r="18949">
          <cell r="AR18949" t="str">
            <v/>
          </cell>
        </row>
        <row r="18950">
          <cell r="AR18950" t="str">
            <v/>
          </cell>
        </row>
        <row r="18951">
          <cell r="AR18951" t="str">
            <v/>
          </cell>
        </row>
        <row r="18952">
          <cell r="AR18952" t="str">
            <v/>
          </cell>
        </row>
        <row r="18953">
          <cell r="AR18953" t="str">
            <v/>
          </cell>
        </row>
        <row r="18954">
          <cell r="AR18954" t="str">
            <v/>
          </cell>
        </row>
        <row r="18955">
          <cell r="AR18955" t="str">
            <v/>
          </cell>
        </row>
        <row r="18956">
          <cell r="AR18956" t="str">
            <v/>
          </cell>
        </row>
        <row r="18957">
          <cell r="AR18957" t="str">
            <v/>
          </cell>
        </row>
        <row r="18958">
          <cell r="AR18958" t="str">
            <v/>
          </cell>
        </row>
        <row r="18959">
          <cell r="AR18959" t="str">
            <v/>
          </cell>
        </row>
        <row r="18960">
          <cell r="AR18960" t="str">
            <v/>
          </cell>
        </row>
        <row r="18961">
          <cell r="AR18961" t="str">
            <v/>
          </cell>
        </row>
        <row r="18962">
          <cell r="AR18962" t="str">
            <v/>
          </cell>
        </row>
        <row r="18963">
          <cell r="AR18963" t="str">
            <v/>
          </cell>
        </row>
        <row r="18964">
          <cell r="AR18964" t="str">
            <v/>
          </cell>
        </row>
        <row r="18965">
          <cell r="AR18965" t="str">
            <v/>
          </cell>
        </row>
        <row r="18966">
          <cell r="AR18966" t="str">
            <v/>
          </cell>
        </row>
        <row r="18967">
          <cell r="AR18967" t="str">
            <v/>
          </cell>
        </row>
        <row r="18968">
          <cell r="AR18968" t="str">
            <v/>
          </cell>
        </row>
        <row r="18969">
          <cell r="AR18969" t="str">
            <v/>
          </cell>
        </row>
        <row r="18970">
          <cell r="AR18970" t="str">
            <v/>
          </cell>
        </row>
        <row r="18971">
          <cell r="AR18971" t="str">
            <v/>
          </cell>
        </row>
        <row r="18972">
          <cell r="AR18972" t="str">
            <v/>
          </cell>
        </row>
        <row r="18973">
          <cell r="AR18973" t="str">
            <v/>
          </cell>
        </row>
        <row r="18974">
          <cell r="AR18974" t="str">
            <v/>
          </cell>
        </row>
        <row r="18975">
          <cell r="AR18975" t="str">
            <v/>
          </cell>
        </row>
        <row r="18976">
          <cell r="AR18976" t="str">
            <v/>
          </cell>
        </row>
        <row r="18977">
          <cell r="AR18977" t="str">
            <v/>
          </cell>
        </row>
        <row r="18978">
          <cell r="AR18978" t="str">
            <v/>
          </cell>
        </row>
        <row r="18979">
          <cell r="AR18979" t="str">
            <v/>
          </cell>
        </row>
        <row r="18980">
          <cell r="AR18980" t="str">
            <v/>
          </cell>
        </row>
        <row r="18981">
          <cell r="AR18981" t="str">
            <v/>
          </cell>
        </row>
        <row r="18982">
          <cell r="AR18982" t="str">
            <v/>
          </cell>
        </row>
        <row r="18983">
          <cell r="AR18983" t="str">
            <v/>
          </cell>
        </row>
        <row r="18984">
          <cell r="AR18984" t="str">
            <v/>
          </cell>
        </row>
        <row r="18985">
          <cell r="AR18985" t="str">
            <v/>
          </cell>
        </row>
        <row r="18986">
          <cell r="AR18986" t="str">
            <v/>
          </cell>
        </row>
        <row r="18987">
          <cell r="AR18987" t="str">
            <v/>
          </cell>
        </row>
        <row r="18988">
          <cell r="AR18988" t="str">
            <v/>
          </cell>
        </row>
        <row r="18989">
          <cell r="AR18989" t="str">
            <v/>
          </cell>
        </row>
        <row r="18990">
          <cell r="AR18990" t="str">
            <v/>
          </cell>
        </row>
        <row r="18991">
          <cell r="AR18991" t="str">
            <v/>
          </cell>
        </row>
        <row r="18992">
          <cell r="AR18992" t="str">
            <v/>
          </cell>
        </row>
        <row r="18993">
          <cell r="AR18993" t="str">
            <v/>
          </cell>
        </row>
        <row r="18994">
          <cell r="AR18994" t="str">
            <v/>
          </cell>
        </row>
        <row r="18995">
          <cell r="AR18995" t="str">
            <v/>
          </cell>
        </row>
        <row r="18996">
          <cell r="AR18996" t="str">
            <v/>
          </cell>
        </row>
        <row r="18997">
          <cell r="AR18997" t="str">
            <v/>
          </cell>
        </row>
        <row r="18998">
          <cell r="AR18998" t="str">
            <v/>
          </cell>
        </row>
        <row r="18999">
          <cell r="AR18999" t="str">
            <v/>
          </cell>
        </row>
        <row r="19000">
          <cell r="AR19000" t="str">
            <v/>
          </cell>
        </row>
        <row r="19001">
          <cell r="AR19001" t="str">
            <v/>
          </cell>
        </row>
        <row r="19002">
          <cell r="AR19002" t="str">
            <v/>
          </cell>
        </row>
        <row r="19003">
          <cell r="AR19003" t="str">
            <v/>
          </cell>
        </row>
        <row r="19004">
          <cell r="AR19004" t="str">
            <v/>
          </cell>
        </row>
        <row r="19005">
          <cell r="AR19005" t="str">
            <v/>
          </cell>
        </row>
        <row r="19006">
          <cell r="AR19006" t="str">
            <v/>
          </cell>
        </row>
        <row r="19007">
          <cell r="AR19007" t="str">
            <v/>
          </cell>
        </row>
        <row r="19008">
          <cell r="AR19008" t="str">
            <v/>
          </cell>
        </row>
        <row r="19009">
          <cell r="AR19009" t="str">
            <v/>
          </cell>
        </row>
        <row r="19010">
          <cell r="AR19010" t="str">
            <v/>
          </cell>
        </row>
        <row r="19011">
          <cell r="AR19011" t="str">
            <v/>
          </cell>
        </row>
        <row r="19012">
          <cell r="AR19012" t="str">
            <v/>
          </cell>
        </row>
        <row r="19013">
          <cell r="AR19013" t="str">
            <v/>
          </cell>
        </row>
        <row r="19014">
          <cell r="AR19014" t="str">
            <v/>
          </cell>
        </row>
        <row r="19015">
          <cell r="AR19015" t="str">
            <v/>
          </cell>
        </row>
        <row r="19016">
          <cell r="AR19016" t="str">
            <v/>
          </cell>
        </row>
        <row r="19017">
          <cell r="AR19017" t="str">
            <v/>
          </cell>
        </row>
        <row r="19018">
          <cell r="AR19018" t="str">
            <v/>
          </cell>
        </row>
        <row r="19019">
          <cell r="AR19019" t="str">
            <v/>
          </cell>
        </row>
        <row r="19020">
          <cell r="AR19020" t="str">
            <v/>
          </cell>
        </row>
        <row r="19021">
          <cell r="AR19021" t="str">
            <v/>
          </cell>
        </row>
        <row r="19022">
          <cell r="AR19022" t="str">
            <v/>
          </cell>
        </row>
        <row r="19023">
          <cell r="AR19023" t="str">
            <v/>
          </cell>
        </row>
        <row r="19024">
          <cell r="AR19024" t="str">
            <v/>
          </cell>
        </row>
        <row r="19025">
          <cell r="AR19025" t="str">
            <v/>
          </cell>
        </row>
        <row r="19026">
          <cell r="AR19026" t="str">
            <v/>
          </cell>
        </row>
        <row r="19027">
          <cell r="AR19027" t="str">
            <v/>
          </cell>
        </row>
        <row r="19028">
          <cell r="AR19028" t="str">
            <v/>
          </cell>
        </row>
        <row r="19029">
          <cell r="AR19029" t="str">
            <v/>
          </cell>
        </row>
        <row r="19030">
          <cell r="AR19030" t="str">
            <v/>
          </cell>
        </row>
        <row r="19031">
          <cell r="AR19031" t="str">
            <v/>
          </cell>
        </row>
        <row r="19032">
          <cell r="AR19032" t="str">
            <v/>
          </cell>
        </row>
        <row r="19033">
          <cell r="AR19033" t="str">
            <v/>
          </cell>
        </row>
        <row r="19034">
          <cell r="AR19034" t="str">
            <v/>
          </cell>
        </row>
        <row r="19035">
          <cell r="AR19035" t="str">
            <v/>
          </cell>
        </row>
        <row r="19036">
          <cell r="AR19036" t="str">
            <v/>
          </cell>
        </row>
        <row r="19037">
          <cell r="AR19037" t="str">
            <v/>
          </cell>
        </row>
        <row r="19038">
          <cell r="AR19038" t="str">
            <v/>
          </cell>
        </row>
        <row r="19039">
          <cell r="AR19039" t="str">
            <v/>
          </cell>
        </row>
        <row r="19040">
          <cell r="AR19040" t="str">
            <v/>
          </cell>
        </row>
        <row r="19041">
          <cell r="AR19041" t="str">
            <v/>
          </cell>
        </row>
        <row r="19042">
          <cell r="AR19042" t="str">
            <v/>
          </cell>
        </row>
        <row r="19043">
          <cell r="AR19043" t="str">
            <v/>
          </cell>
        </row>
        <row r="19044">
          <cell r="AR19044" t="str">
            <v/>
          </cell>
        </row>
        <row r="19045">
          <cell r="AR19045" t="str">
            <v/>
          </cell>
        </row>
        <row r="19046">
          <cell r="AR19046" t="str">
            <v/>
          </cell>
        </row>
        <row r="19047">
          <cell r="AR19047" t="str">
            <v/>
          </cell>
        </row>
        <row r="19048">
          <cell r="AR19048" t="str">
            <v/>
          </cell>
        </row>
        <row r="19049">
          <cell r="AR19049" t="str">
            <v/>
          </cell>
        </row>
        <row r="19050">
          <cell r="AR19050" t="str">
            <v/>
          </cell>
        </row>
        <row r="19051">
          <cell r="AR19051" t="str">
            <v/>
          </cell>
        </row>
        <row r="19052">
          <cell r="AR19052" t="str">
            <v/>
          </cell>
        </row>
        <row r="19053">
          <cell r="AR19053" t="str">
            <v/>
          </cell>
        </row>
        <row r="19054">
          <cell r="AR19054" t="str">
            <v/>
          </cell>
        </row>
        <row r="19055">
          <cell r="AR19055" t="str">
            <v/>
          </cell>
        </row>
        <row r="19056">
          <cell r="AR19056" t="str">
            <v/>
          </cell>
        </row>
        <row r="19057">
          <cell r="AR19057" t="str">
            <v/>
          </cell>
        </row>
        <row r="19058">
          <cell r="AR19058" t="str">
            <v/>
          </cell>
        </row>
        <row r="19059">
          <cell r="AR19059" t="str">
            <v/>
          </cell>
        </row>
        <row r="19060">
          <cell r="AR19060" t="str">
            <v/>
          </cell>
        </row>
        <row r="19061">
          <cell r="AR19061" t="str">
            <v/>
          </cell>
        </row>
        <row r="19062">
          <cell r="AR19062" t="str">
            <v/>
          </cell>
        </row>
        <row r="19063">
          <cell r="AR19063" t="str">
            <v/>
          </cell>
        </row>
        <row r="19064">
          <cell r="AR19064" t="str">
            <v/>
          </cell>
        </row>
        <row r="19065">
          <cell r="AR19065" t="str">
            <v/>
          </cell>
        </row>
        <row r="19066">
          <cell r="AR19066" t="str">
            <v/>
          </cell>
        </row>
        <row r="19067">
          <cell r="AR19067" t="str">
            <v/>
          </cell>
        </row>
        <row r="19068">
          <cell r="AR19068" t="str">
            <v/>
          </cell>
        </row>
        <row r="19069">
          <cell r="AR19069" t="str">
            <v/>
          </cell>
        </row>
        <row r="19070">
          <cell r="AR19070" t="str">
            <v/>
          </cell>
        </row>
        <row r="19071">
          <cell r="AR19071" t="str">
            <v/>
          </cell>
        </row>
        <row r="19072">
          <cell r="AR19072" t="str">
            <v/>
          </cell>
        </row>
        <row r="19073">
          <cell r="AR19073" t="str">
            <v/>
          </cell>
        </row>
        <row r="19074">
          <cell r="AR19074" t="str">
            <v/>
          </cell>
        </row>
        <row r="19075">
          <cell r="AR19075" t="str">
            <v/>
          </cell>
        </row>
        <row r="19076">
          <cell r="AR19076" t="str">
            <v/>
          </cell>
        </row>
        <row r="19077">
          <cell r="AR19077" t="str">
            <v/>
          </cell>
        </row>
        <row r="19078">
          <cell r="AR19078" t="str">
            <v/>
          </cell>
        </row>
        <row r="19079">
          <cell r="AR19079" t="str">
            <v/>
          </cell>
        </row>
        <row r="19080">
          <cell r="AR19080" t="str">
            <v/>
          </cell>
        </row>
        <row r="19081">
          <cell r="AR19081" t="str">
            <v/>
          </cell>
        </row>
        <row r="19082">
          <cell r="AR19082" t="str">
            <v/>
          </cell>
        </row>
        <row r="19083">
          <cell r="AR19083" t="str">
            <v/>
          </cell>
        </row>
        <row r="19084">
          <cell r="AR19084" t="str">
            <v/>
          </cell>
        </row>
        <row r="19085">
          <cell r="AR19085" t="str">
            <v/>
          </cell>
        </row>
        <row r="19086">
          <cell r="AR19086" t="str">
            <v/>
          </cell>
        </row>
        <row r="19087">
          <cell r="AR19087" t="str">
            <v/>
          </cell>
        </row>
        <row r="19088">
          <cell r="AR19088" t="str">
            <v/>
          </cell>
        </row>
        <row r="19089">
          <cell r="AR19089" t="str">
            <v/>
          </cell>
        </row>
        <row r="19090">
          <cell r="AR19090" t="str">
            <v/>
          </cell>
        </row>
        <row r="19091">
          <cell r="AR19091" t="str">
            <v/>
          </cell>
        </row>
        <row r="19092">
          <cell r="AR19092" t="str">
            <v/>
          </cell>
        </row>
        <row r="19093">
          <cell r="AR19093" t="str">
            <v/>
          </cell>
        </row>
        <row r="19094">
          <cell r="AR19094" t="str">
            <v/>
          </cell>
        </row>
        <row r="19095">
          <cell r="AR19095" t="str">
            <v/>
          </cell>
        </row>
        <row r="19096">
          <cell r="AR19096" t="str">
            <v/>
          </cell>
        </row>
        <row r="19097">
          <cell r="AR19097" t="str">
            <v/>
          </cell>
        </row>
        <row r="19098">
          <cell r="AR19098" t="str">
            <v/>
          </cell>
        </row>
        <row r="19099">
          <cell r="AR19099" t="str">
            <v/>
          </cell>
        </row>
        <row r="19100">
          <cell r="AR19100" t="str">
            <v/>
          </cell>
        </row>
        <row r="19101">
          <cell r="AR19101" t="str">
            <v/>
          </cell>
        </row>
        <row r="19102">
          <cell r="AR19102" t="str">
            <v/>
          </cell>
        </row>
        <row r="19103">
          <cell r="AR19103" t="str">
            <v/>
          </cell>
        </row>
        <row r="19104">
          <cell r="AR19104" t="str">
            <v/>
          </cell>
        </row>
        <row r="19105">
          <cell r="AR19105" t="str">
            <v/>
          </cell>
        </row>
        <row r="19106">
          <cell r="AR19106" t="str">
            <v/>
          </cell>
        </row>
        <row r="19107">
          <cell r="AR19107" t="str">
            <v/>
          </cell>
        </row>
        <row r="19108">
          <cell r="AR19108" t="str">
            <v/>
          </cell>
        </row>
        <row r="19109">
          <cell r="AR19109" t="str">
            <v/>
          </cell>
        </row>
        <row r="19110">
          <cell r="AR19110" t="str">
            <v/>
          </cell>
        </row>
        <row r="19111">
          <cell r="AR19111" t="str">
            <v/>
          </cell>
        </row>
        <row r="19112">
          <cell r="AR19112" t="str">
            <v/>
          </cell>
        </row>
        <row r="19113">
          <cell r="AR19113" t="str">
            <v/>
          </cell>
        </row>
        <row r="19114">
          <cell r="AR19114" t="str">
            <v/>
          </cell>
        </row>
        <row r="19115">
          <cell r="AR19115" t="str">
            <v/>
          </cell>
        </row>
        <row r="19116">
          <cell r="AR19116" t="str">
            <v/>
          </cell>
        </row>
        <row r="19117">
          <cell r="AR19117" t="str">
            <v/>
          </cell>
        </row>
        <row r="19118">
          <cell r="AR19118" t="str">
            <v/>
          </cell>
        </row>
        <row r="19119">
          <cell r="AR19119" t="str">
            <v/>
          </cell>
        </row>
        <row r="19120">
          <cell r="AR19120" t="str">
            <v/>
          </cell>
        </row>
        <row r="19121">
          <cell r="AR19121" t="str">
            <v/>
          </cell>
        </row>
        <row r="19122">
          <cell r="AR19122" t="str">
            <v/>
          </cell>
        </row>
        <row r="19123">
          <cell r="AR19123" t="str">
            <v/>
          </cell>
        </row>
        <row r="19124">
          <cell r="AR19124" t="str">
            <v/>
          </cell>
        </row>
        <row r="19125">
          <cell r="AR19125" t="str">
            <v/>
          </cell>
        </row>
        <row r="19126">
          <cell r="AR19126" t="str">
            <v/>
          </cell>
        </row>
        <row r="19127">
          <cell r="AR19127" t="str">
            <v/>
          </cell>
        </row>
        <row r="19128">
          <cell r="AR19128" t="str">
            <v/>
          </cell>
        </row>
        <row r="19129">
          <cell r="AR19129" t="str">
            <v/>
          </cell>
        </row>
        <row r="19130">
          <cell r="AR19130" t="str">
            <v/>
          </cell>
        </row>
        <row r="19131">
          <cell r="AR19131" t="str">
            <v/>
          </cell>
        </row>
        <row r="19132">
          <cell r="AR19132" t="str">
            <v/>
          </cell>
        </row>
        <row r="19133">
          <cell r="AR19133" t="str">
            <v/>
          </cell>
        </row>
        <row r="19134">
          <cell r="AR19134" t="str">
            <v/>
          </cell>
        </row>
        <row r="19135">
          <cell r="AR19135" t="str">
            <v/>
          </cell>
        </row>
        <row r="19136">
          <cell r="AR19136" t="str">
            <v/>
          </cell>
        </row>
        <row r="19137">
          <cell r="AR19137" t="str">
            <v/>
          </cell>
        </row>
        <row r="19138">
          <cell r="AR19138" t="str">
            <v/>
          </cell>
        </row>
        <row r="19139">
          <cell r="AR19139" t="str">
            <v/>
          </cell>
        </row>
        <row r="19140">
          <cell r="AR19140" t="str">
            <v/>
          </cell>
        </row>
        <row r="19141">
          <cell r="AR19141" t="str">
            <v/>
          </cell>
        </row>
        <row r="19142">
          <cell r="AR19142" t="str">
            <v/>
          </cell>
        </row>
        <row r="19143">
          <cell r="AR19143" t="str">
            <v/>
          </cell>
        </row>
        <row r="19144">
          <cell r="AR19144" t="str">
            <v/>
          </cell>
        </row>
        <row r="19145">
          <cell r="AR19145" t="str">
            <v/>
          </cell>
        </row>
        <row r="19146">
          <cell r="AR19146" t="str">
            <v/>
          </cell>
        </row>
        <row r="19147">
          <cell r="AR19147" t="str">
            <v/>
          </cell>
        </row>
        <row r="19148">
          <cell r="AR19148" t="str">
            <v/>
          </cell>
        </row>
        <row r="19149">
          <cell r="AR19149" t="str">
            <v/>
          </cell>
        </row>
        <row r="19150">
          <cell r="AR19150" t="str">
            <v/>
          </cell>
        </row>
        <row r="19151">
          <cell r="AR19151" t="str">
            <v/>
          </cell>
        </row>
        <row r="19152">
          <cell r="AR19152" t="str">
            <v/>
          </cell>
        </row>
        <row r="19153">
          <cell r="AR19153" t="str">
            <v/>
          </cell>
        </row>
        <row r="19154">
          <cell r="AR19154" t="str">
            <v/>
          </cell>
        </row>
        <row r="19155">
          <cell r="AR19155" t="str">
            <v/>
          </cell>
        </row>
        <row r="19156">
          <cell r="AR19156" t="str">
            <v/>
          </cell>
        </row>
        <row r="19157">
          <cell r="AR19157" t="str">
            <v/>
          </cell>
        </row>
        <row r="19158">
          <cell r="AR19158" t="str">
            <v/>
          </cell>
        </row>
        <row r="19159">
          <cell r="AR19159" t="str">
            <v/>
          </cell>
        </row>
        <row r="19160">
          <cell r="AR19160" t="str">
            <v/>
          </cell>
        </row>
        <row r="19161">
          <cell r="AR19161" t="str">
            <v/>
          </cell>
        </row>
        <row r="19162">
          <cell r="AR19162" t="str">
            <v/>
          </cell>
        </row>
        <row r="19163">
          <cell r="AR19163" t="str">
            <v/>
          </cell>
        </row>
        <row r="19164">
          <cell r="AR19164" t="str">
            <v/>
          </cell>
        </row>
        <row r="19165">
          <cell r="AR19165" t="str">
            <v/>
          </cell>
        </row>
        <row r="19166">
          <cell r="AR19166" t="str">
            <v/>
          </cell>
        </row>
        <row r="19167">
          <cell r="AR19167" t="str">
            <v/>
          </cell>
        </row>
        <row r="19168">
          <cell r="AR19168" t="str">
            <v/>
          </cell>
        </row>
        <row r="19169">
          <cell r="AR19169" t="str">
            <v/>
          </cell>
        </row>
        <row r="19170">
          <cell r="AR19170" t="str">
            <v/>
          </cell>
        </row>
        <row r="19171">
          <cell r="AR19171" t="str">
            <v/>
          </cell>
        </row>
        <row r="19172">
          <cell r="AR19172" t="str">
            <v/>
          </cell>
        </row>
        <row r="19173">
          <cell r="AR19173" t="str">
            <v/>
          </cell>
        </row>
        <row r="19174">
          <cell r="AR19174" t="str">
            <v/>
          </cell>
        </row>
        <row r="19175">
          <cell r="AR19175" t="str">
            <v/>
          </cell>
        </row>
        <row r="19176">
          <cell r="AR19176" t="str">
            <v/>
          </cell>
        </row>
        <row r="19177">
          <cell r="AR19177" t="str">
            <v/>
          </cell>
        </row>
        <row r="19178">
          <cell r="AR19178" t="str">
            <v/>
          </cell>
        </row>
        <row r="19179">
          <cell r="AR19179" t="str">
            <v/>
          </cell>
        </row>
        <row r="19180">
          <cell r="AR19180" t="str">
            <v/>
          </cell>
        </row>
        <row r="19181">
          <cell r="AR19181" t="str">
            <v/>
          </cell>
        </row>
        <row r="19182">
          <cell r="AR19182" t="str">
            <v/>
          </cell>
        </row>
        <row r="19183">
          <cell r="AR19183" t="str">
            <v/>
          </cell>
        </row>
        <row r="19184">
          <cell r="AR19184" t="str">
            <v/>
          </cell>
        </row>
        <row r="19185">
          <cell r="AR19185" t="str">
            <v/>
          </cell>
        </row>
        <row r="19186">
          <cell r="AR19186" t="str">
            <v/>
          </cell>
        </row>
        <row r="19187">
          <cell r="AR19187" t="str">
            <v/>
          </cell>
        </row>
        <row r="19188">
          <cell r="AR19188" t="str">
            <v/>
          </cell>
        </row>
        <row r="19189">
          <cell r="AR19189" t="str">
            <v/>
          </cell>
        </row>
        <row r="19190">
          <cell r="AR19190" t="str">
            <v/>
          </cell>
        </row>
        <row r="19191">
          <cell r="AR19191" t="str">
            <v/>
          </cell>
        </row>
        <row r="19192">
          <cell r="AR19192" t="str">
            <v/>
          </cell>
        </row>
        <row r="19193">
          <cell r="AR19193" t="str">
            <v/>
          </cell>
        </row>
        <row r="19194">
          <cell r="AR19194" t="str">
            <v/>
          </cell>
        </row>
        <row r="19195">
          <cell r="AR19195" t="str">
            <v/>
          </cell>
        </row>
        <row r="19196">
          <cell r="AR19196" t="str">
            <v/>
          </cell>
        </row>
        <row r="19197">
          <cell r="AR19197" t="str">
            <v/>
          </cell>
        </row>
        <row r="19198">
          <cell r="AR19198" t="str">
            <v/>
          </cell>
        </row>
        <row r="19199">
          <cell r="AR19199" t="str">
            <v/>
          </cell>
        </row>
        <row r="19200">
          <cell r="AR19200" t="str">
            <v/>
          </cell>
        </row>
        <row r="19201">
          <cell r="AR19201" t="str">
            <v/>
          </cell>
        </row>
        <row r="19202">
          <cell r="AR19202" t="str">
            <v/>
          </cell>
        </row>
        <row r="19203">
          <cell r="AR19203" t="str">
            <v/>
          </cell>
        </row>
        <row r="19204">
          <cell r="AR19204" t="str">
            <v/>
          </cell>
        </row>
        <row r="19205">
          <cell r="AR19205" t="str">
            <v/>
          </cell>
        </row>
        <row r="19206">
          <cell r="AR19206" t="str">
            <v/>
          </cell>
        </row>
        <row r="19207">
          <cell r="AR19207" t="str">
            <v/>
          </cell>
        </row>
        <row r="19208">
          <cell r="AR19208" t="str">
            <v/>
          </cell>
        </row>
        <row r="19209">
          <cell r="AR19209" t="str">
            <v/>
          </cell>
        </row>
        <row r="19210">
          <cell r="AR19210" t="str">
            <v/>
          </cell>
        </row>
        <row r="19211">
          <cell r="AR19211" t="str">
            <v/>
          </cell>
        </row>
        <row r="19212">
          <cell r="AR19212" t="str">
            <v/>
          </cell>
        </row>
        <row r="19213">
          <cell r="AR19213" t="str">
            <v/>
          </cell>
        </row>
        <row r="19214">
          <cell r="AR19214" t="str">
            <v/>
          </cell>
        </row>
        <row r="19215">
          <cell r="AR19215" t="str">
            <v/>
          </cell>
        </row>
        <row r="19216">
          <cell r="AR19216" t="str">
            <v/>
          </cell>
        </row>
        <row r="19217">
          <cell r="AR19217" t="str">
            <v/>
          </cell>
        </row>
        <row r="19218">
          <cell r="AR19218" t="str">
            <v/>
          </cell>
        </row>
        <row r="19219">
          <cell r="AR19219" t="str">
            <v/>
          </cell>
        </row>
        <row r="19220">
          <cell r="AR19220" t="str">
            <v/>
          </cell>
        </row>
        <row r="19221">
          <cell r="AR19221" t="str">
            <v/>
          </cell>
        </row>
        <row r="19222">
          <cell r="AR19222" t="str">
            <v/>
          </cell>
        </row>
        <row r="19223">
          <cell r="AR19223" t="str">
            <v/>
          </cell>
        </row>
        <row r="19224">
          <cell r="AR19224" t="str">
            <v/>
          </cell>
        </row>
        <row r="19225">
          <cell r="AR19225" t="str">
            <v/>
          </cell>
        </row>
        <row r="19226">
          <cell r="AR19226" t="str">
            <v/>
          </cell>
        </row>
        <row r="19227">
          <cell r="AR19227" t="str">
            <v/>
          </cell>
        </row>
        <row r="19228">
          <cell r="AR19228" t="str">
            <v/>
          </cell>
        </row>
        <row r="19229">
          <cell r="AR19229" t="str">
            <v/>
          </cell>
        </row>
        <row r="19230">
          <cell r="AR19230" t="str">
            <v/>
          </cell>
        </row>
        <row r="19231">
          <cell r="AR19231" t="str">
            <v/>
          </cell>
        </row>
        <row r="19232">
          <cell r="AR19232" t="str">
            <v/>
          </cell>
        </row>
        <row r="19233">
          <cell r="AR19233" t="str">
            <v/>
          </cell>
        </row>
        <row r="19234">
          <cell r="AR19234" t="str">
            <v/>
          </cell>
        </row>
        <row r="19235">
          <cell r="AR19235" t="str">
            <v/>
          </cell>
        </row>
        <row r="19236">
          <cell r="AR19236" t="str">
            <v/>
          </cell>
        </row>
        <row r="19237">
          <cell r="AR19237" t="str">
            <v/>
          </cell>
        </row>
        <row r="19238">
          <cell r="AR19238" t="str">
            <v/>
          </cell>
        </row>
        <row r="19239">
          <cell r="AR19239" t="str">
            <v/>
          </cell>
        </row>
        <row r="19240">
          <cell r="AR19240" t="str">
            <v/>
          </cell>
        </row>
        <row r="19241">
          <cell r="AR19241" t="str">
            <v/>
          </cell>
        </row>
        <row r="19242">
          <cell r="AR19242" t="str">
            <v/>
          </cell>
        </row>
        <row r="19243">
          <cell r="AR19243" t="str">
            <v/>
          </cell>
        </row>
        <row r="19244">
          <cell r="AR19244" t="str">
            <v/>
          </cell>
        </row>
        <row r="19245">
          <cell r="AR19245" t="str">
            <v/>
          </cell>
        </row>
        <row r="19246">
          <cell r="AR19246" t="str">
            <v/>
          </cell>
        </row>
        <row r="19247">
          <cell r="AR19247" t="str">
            <v/>
          </cell>
        </row>
        <row r="19248">
          <cell r="AR19248" t="str">
            <v/>
          </cell>
        </row>
        <row r="19249">
          <cell r="AR19249" t="str">
            <v/>
          </cell>
        </row>
        <row r="19250">
          <cell r="AR19250" t="str">
            <v/>
          </cell>
        </row>
        <row r="19251">
          <cell r="AR19251" t="str">
            <v/>
          </cell>
        </row>
        <row r="19252">
          <cell r="AR19252" t="str">
            <v/>
          </cell>
        </row>
        <row r="19253">
          <cell r="AR19253" t="str">
            <v/>
          </cell>
        </row>
        <row r="19254">
          <cell r="AR19254" t="str">
            <v/>
          </cell>
        </row>
        <row r="19255">
          <cell r="AR19255" t="str">
            <v/>
          </cell>
        </row>
        <row r="19256">
          <cell r="AR19256" t="str">
            <v/>
          </cell>
        </row>
        <row r="19257">
          <cell r="AR19257" t="str">
            <v/>
          </cell>
        </row>
        <row r="19258">
          <cell r="AR19258" t="str">
            <v/>
          </cell>
        </row>
        <row r="19259">
          <cell r="AR19259" t="str">
            <v/>
          </cell>
        </row>
        <row r="19260">
          <cell r="AR19260" t="str">
            <v/>
          </cell>
        </row>
        <row r="19261">
          <cell r="AR19261" t="str">
            <v/>
          </cell>
        </row>
        <row r="19262">
          <cell r="AR19262" t="str">
            <v/>
          </cell>
        </row>
        <row r="19263">
          <cell r="AR19263" t="str">
            <v/>
          </cell>
        </row>
        <row r="19264">
          <cell r="AR19264" t="str">
            <v/>
          </cell>
        </row>
        <row r="19265">
          <cell r="AR19265" t="str">
            <v/>
          </cell>
        </row>
        <row r="19266">
          <cell r="AR19266" t="str">
            <v/>
          </cell>
        </row>
        <row r="19267">
          <cell r="AR19267" t="str">
            <v/>
          </cell>
        </row>
        <row r="19268">
          <cell r="AR19268" t="str">
            <v/>
          </cell>
        </row>
        <row r="19269">
          <cell r="AR19269" t="str">
            <v/>
          </cell>
        </row>
        <row r="19270">
          <cell r="AR19270" t="str">
            <v/>
          </cell>
        </row>
        <row r="19271">
          <cell r="AR19271" t="str">
            <v/>
          </cell>
        </row>
        <row r="19272">
          <cell r="AR19272" t="str">
            <v/>
          </cell>
        </row>
        <row r="19273">
          <cell r="AR19273" t="str">
            <v/>
          </cell>
        </row>
        <row r="19274">
          <cell r="AR19274" t="str">
            <v/>
          </cell>
        </row>
        <row r="19275">
          <cell r="AR19275" t="str">
            <v/>
          </cell>
        </row>
        <row r="19276">
          <cell r="AR19276" t="str">
            <v/>
          </cell>
        </row>
        <row r="19277">
          <cell r="AR19277" t="str">
            <v/>
          </cell>
        </row>
        <row r="19278">
          <cell r="AR19278" t="str">
            <v/>
          </cell>
        </row>
        <row r="19279">
          <cell r="AR19279" t="str">
            <v/>
          </cell>
        </row>
        <row r="19280">
          <cell r="AR19280" t="str">
            <v/>
          </cell>
        </row>
        <row r="19281">
          <cell r="AR19281" t="str">
            <v/>
          </cell>
        </row>
        <row r="19282">
          <cell r="AR19282" t="str">
            <v/>
          </cell>
        </row>
        <row r="19283">
          <cell r="AR19283" t="str">
            <v/>
          </cell>
        </row>
        <row r="19284">
          <cell r="AR19284" t="str">
            <v/>
          </cell>
        </row>
        <row r="19285">
          <cell r="AR19285" t="str">
            <v/>
          </cell>
        </row>
        <row r="19286">
          <cell r="AR19286" t="str">
            <v/>
          </cell>
        </row>
        <row r="19287">
          <cell r="AR19287" t="str">
            <v/>
          </cell>
        </row>
        <row r="19288">
          <cell r="AR19288" t="str">
            <v/>
          </cell>
        </row>
        <row r="19289">
          <cell r="AR19289" t="str">
            <v/>
          </cell>
        </row>
        <row r="19290">
          <cell r="AR19290" t="str">
            <v/>
          </cell>
        </row>
        <row r="19291">
          <cell r="AR19291" t="str">
            <v/>
          </cell>
        </row>
        <row r="19292">
          <cell r="AR19292" t="str">
            <v/>
          </cell>
        </row>
        <row r="19293">
          <cell r="AR19293" t="str">
            <v/>
          </cell>
        </row>
        <row r="19294">
          <cell r="AR19294" t="str">
            <v/>
          </cell>
        </row>
        <row r="19295">
          <cell r="AR19295" t="str">
            <v/>
          </cell>
        </row>
        <row r="19296">
          <cell r="AR19296" t="str">
            <v/>
          </cell>
        </row>
        <row r="19297">
          <cell r="AR19297" t="str">
            <v/>
          </cell>
        </row>
        <row r="19298">
          <cell r="AR19298" t="str">
            <v/>
          </cell>
        </row>
        <row r="19299">
          <cell r="AR19299" t="str">
            <v/>
          </cell>
        </row>
        <row r="19300">
          <cell r="AR19300" t="str">
            <v/>
          </cell>
        </row>
        <row r="19301">
          <cell r="AR19301" t="str">
            <v/>
          </cell>
        </row>
        <row r="19302">
          <cell r="AR19302" t="str">
            <v/>
          </cell>
        </row>
        <row r="19303">
          <cell r="AR19303" t="str">
            <v/>
          </cell>
        </row>
        <row r="19304">
          <cell r="AR19304" t="str">
            <v/>
          </cell>
        </row>
        <row r="19305">
          <cell r="AR19305" t="str">
            <v/>
          </cell>
        </row>
        <row r="19306">
          <cell r="AR19306" t="str">
            <v/>
          </cell>
        </row>
        <row r="19307">
          <cell r="AR19307" t="str">
            <v/>
          </cell>
        </row>
        <row r="19308">
          <cell r="AR19308" t="str">
            <v/>
          </cell>
        </row>
        <row r="19309">
          <cell r="AR19309" t="str">
            <v/>
          </cell>
        </row>
        <row r="19310">
          <cell r="AR19310" t="str">
            <v/>
          </cell>
        </row>
        <row r="19311">
          <cell r="AR19311" t="str">
            <v/>
          </cell>
        </row>
        <row r="19312">
          <cell r="AR19312" t="str">
            <v/>
          </cell>
        </row>
        <row r="19313">
          <cell r="AR19313" t="str">
            <v/>
          </cell>
        </row>
        <row r="19314">
          <cell r="AR19314" t="str">
            <v/>
          </cell>
        </row>
        <row r="19315">
          <cell r="AR19315" t="str">
            <v/>
          </cell>
        </row>
        <row r="19316">
          <cell r="AR19316" t="str">
            <v/>
          </cell>
        </row>
        <row r="19317">
          <cell r="AR19317" t="str">
            <v/>
          </cell>
        </row>
        <row r="19318">
          <cell r="AR19318" t="str">
            <v/>
          </cell>
        </row>
        <row r="19319">
          <cell r="AR19319" t="str">
            <v/>
          </cell>
        </row>
        <row r="19320">
          <cell r="AR19320" t="str">
            <v/>
          </cell>
        </row>
        <row r="19321">
          <cell r="AR19321" t="str">
            <v/>
          </cell>
        </row>
        <row r="19322">
          <cell r="AR19322" t="str">
            <v/>
          </cell>
        </row>
        <row r="19323">
          <cell r="AR19323" t="str">
            <v/>
          </cell>
        </row>
        <row r="19324">
          <cell r="AR19324" t="str">
            <v/>
          </cell>
        </row>
        <row r="19325">
          <cell r="AR19325" t="str">
            <v/>
          </cell>
        </row>
        <row r="19326">
          <cell r="AR19326" t="str">
            <v/>
          </cell>
        </row>
        <row r="19327">
          <cell r="AR19327" t="str">
            <v/>
          </cell>
        </row>
        <row r="19328">
          <cell r="AR19328" t="str">
            <v/>
          </cell>
        </row>
        <row r="19329">
          <cell r="AR19329" t="str">
            <v/>
          </cell>
        </row>
        <row r="19330">
          <cell r="AR19330" t="str">
            <v/>
          </cell>
        </row>
        <row r="19331">
          <cell r="AR19331" t="str">
            <v/>
          </cell>
        </row>
        <row r="19332">
          <cell r="AR19332" t="str">
            <v/>
          </cell>
        </row>
        <row r="19333">
          <cell r="AR19333" t="str">
            <v/>
          </cell>
        </row>
        <row r="19334">
          <cell r="AR19334" t="str">
            <v/>
          </cell>
        </row>
        <row r="19335">
          <cell r="AR19335" t="str">
            <v/>
          </cell>
        </row>
        <row r="19336">
          <cell r="AR19336" t="str">
            <v/>
          </cell>
        </row>
        <row r="19337">
          <cell r="AR19337" t="str">
            <v/>
          </cell>
        </row>
        <row r="19338">
          <cell r="AR19338" t="str">
            <v/>
          </cell>
        </row>
        <row r="19339">
          <cell r="AR19339" t="str">
            <v/>
          </cell>
        </row>
        <row r="19340">
          <cell r="AR19340" t="str">
            <v/>
          </cell>
        </row>
        <row r="19341">
          <cell r="AR19341" t="str">
            <v/>
          </cell>
        </row>
        <row r="19342">
          <cell r="AR19342" t="str">
            <v/>
          </cell>
        </row>
        <row r="19343">
          <cell r="AR19343" t="str">
            <v/>
          </cell>
        </row>
        <row r="19344">
          <cell r="AR19344" t="str">
            <v/>
          </cell>
        </row>
        <row r="19345">
          <cell r="AR19345" t="str">
            <v/>
          </cell>
        </row>
        <row r="19346">
          <cell r="AR19346" t="str">
            <v/>
          </cell>
        </row>
        <row r="19347">
          <cell r="AR19347" t="str">
            <v/>
          </cell>
        </row>
        <row r="19348">
          <cell r="AR19348" t="str">
            <v/>
          </cell>
        </row>
        <row r="19349">
          <cell r="AR19349" t="str">
            <v/>
          </cell>
        </row>
        <row r="19350">
          <cell r="AR19350" t="str">
            <v/>
          </cell>
        </row>
        <row r="19351">
          <cell r="AR19351" t="str">
            <v/>
          </cell>
        </row>
        <row r="19352">
          <cell r="AR19352" t="str">
            <v/>
          </cell>
        </row>
        <row r="19353">
          <cell r="AR19353" t="str">
            <v/>
          </cell>
        </row>
        <row r="19354">
          <cell r="AR19354" t="str">
            <v/>
          </cell>
        </row>
        <row r="19355">
          <cell r="AR19355" t="str">
            <v/>
          </cell>
        </row>
        <row r="19356">
          <cell r="AR19356" t="str">
            <v/>
          </cell>
        </row>
        <row r="19357">
          <cell r="AR19357" t="str">
            <v/>
          </cell>
        </row>
        <row r="19358">
          <cell r="AR19358" t="str">
            <v/>
          </cell>
        </row>
        <row r="19359">
          <cell r="AR19359" t="str">
            <v/>
          </cell>
        </row>
        <row r="19360">
          <cell r="AR19360" t="str">
            <v/>
          </cell>
        </row>
        <row r="19361">
          <cell r="AR19361" t="str">
            <v/>
          </cell>
        </row>
        <row r="19362">
          <cell r="AR19362" t="str">
            <v/>
          </cell>
        </row>
        <row r="19363">
          <cell r="AR19363" t="str">
            <v/>
          </cell>
        </row>
        <row r="19364">
          <cell r="AR19364" t="str">
            <v/>
          </cell>
        </row>
        <row r="19365">
          <cell r="AR19365" t="str">
            <v/>
          </cell>
        </row>
        <row r="19366">
          <cell r="AR19366" t="str">
            <v/>
          </cell>
        </row>
        <row r="19367">
          <cell r="AR19367" t="str">
            <v/>
          </cell>
        </row>
        <row r="19368">
          <cell r="AR19368" t="str">
            <v/>
          </cell>
        </row>
        <row r="19369">
          <cell r="AR19369" t="str">
            <v/>
          </cell>
        </row>
        <row r="19370">
          <cell r="AR19370" t="str">
            <v/>
          </cell>
        </row>
        <row r="19371">
          <cell r="AR19371" t="str">
            <v/>
          </cell>
        </row>
        <row r="19372">
          <cell r="AR19372" t="str">
            <v/>
          </cell>
        </row>
        <row r="19373">
          <cell r="AR19373" t="str">
            <v/>
          </cell>
        </row>
        <row r="19374">
          <cell r="AR19374" t="str">
            <v/>
          </cell>
        </row>
        <row r="19375">
          <cell r="AR19375" t="str">
            <v/>
          </cell>
        </row>
        <row r="19376">
          <cell r="AR19376" t="str">
            <v/>
          </cell>
        </row>
        <row r="19377">
          <cell r="AR19377" t="str">
            <v/>
          </cell>
        </row>
        <row r="19378">
          <cell r="AR19378" t="str">
            <v/>
          </cell>
        </row>
        <row r="19379">
          <cell r="AR19379" t="str">
            <v/>
          </cell>
        </row>
        <row r="19380">
          <cell r="AR19380" t="str">
            <v/>
          </cell>
        </row>
        <row r="19381">
          <cell r="AR19381" t="str">
            <v/>
          </cell>
        </row>
        <row r="19382">
          <cell r="AR19382" t="str">
            <v/>
          </cell>
        </row>
        <row r="19383">
          <cell r="AR19383" t="str">
            <v/>
          </cell>
        </row>
        <row r="19384">
          <cell r="AR19384" t="str">
            <v/>
          </cell>
        </row>
        <row r="19385">
          <cell r="AR19385" t="str">
            <v/>
          </cell>
        </row>
        <row r="19386">
          <cell r="AR19386" t="str">
            <v/>
          </cell>
        </row>
        <row r="19387">
          <cell r="AR19387" t="str">
            <v/>
          </cell>
        </row>
        <row r="19388">
          <cell r="AR19388" t="str">
            <v/>
          </cell>
        </row>
        <row r="19389">
          <cell r="AR19389" t="str">
            <v/>
          </cell>
        </row>
        <row r="19390">
          <cell r="AR19390" t="str">
            <v/>
          </cell>
        </row>
        <row r="19391">
          <cell r="AR19391" t="str">
            <v/>
          </cell>
        </row>
        <row r="19392">
          <cell r="AR19392" t="str">
            <v/>
          </cell>
        </row>
        <row r="19393">
          <cell r="AR19393" t="str">
            <v/>
          </cell>
        </row>
        <row r="19394">
          <cell r="AR19394" t="str">
            <v/>
          </cell>
        </row>
        <row r="19395">
          <cell r="AR19395" t="str">
            <v/>
          </cell>
        </row>
        <row r="19396">
          <cell r="AR19396" t="str">
            <v/>
          </cell>
        </row>
        <row r="19397">
          <cell r="AR19397" t="str">
            <v/>
          </cell>
        </row>
        <row r="19398">
          <cell r="AR19398" t="str">
            <v/>
          </cell>
        </row>
        <row r="19399">
          <cell r="AR19399" t="str">
            <v/>
          </cell>
        </row>
        <row r="19400">
          <cell r="AR19400" t="str">
            <v/>
          </cell>
        </row>
        <row r="19401">
          <cell r="AR19401" t="str">
            <v/>
          </cell>
        </row>
        <row r="19402">
          <cell r="AR19402" t="str">
            <v/>
          </cell>
        </row>
        <row r="19403">
          <cell r="AR19403" t="str">
            <v/>
          </cell>
        </row>
        <row r="19404">
          <cell r="AR19404" t="str">
            <v/>
          </cell>
        </row>
        <row r="19405">
          <cell r="AR19405" t="str">
            <v/>
          </cell>
        </row>
        <row r="19406">
          <cell r="AR19406" t="str">
            <v/>
          </cell>
        </row>
        <row r="19407">
          <cell r="AR19407" t="str">
            <v/>
          </cell>
        </row>
        <row r="19408">
          <cell r="AR19408" t="str">
            <v/>
          </cell>
        </row>
        <row r="19409">
          <cell r="AR19409" t="str">
            <v/>
          </cell>
        </row>
        <row r="19410">
          <cell r="AR19410" t="str">
            <v/>
          </cell>
        </row>
        <row r="19411">
          <cell r="AR19411" t="str">
            <v/>
          </cell>
        </row>
        <row r="19412">
          <cell r="AR19412" t="str">
            <v/>
          </cell>
        </row>
        <row r="19413">
          <cell r="AR19413" t="str">
            <v/>
          </cell>
        </row>
        <row r="19414">
          <cell r="AR19414" t="str">
            <v/>
          </cell>
        </row>
        <row r="19415">
          <cell r="AR19415" t="str">
            <v/>
          </cell>
        </row>
        <row r="19416">
          <cell r="AR19416" t="str">
            <v/>
          </cell>
        </row>
        <row r="19417">
          <cell r="AR19417" t="str">
            <v/>
          </cell>
        </row>
        <row r="19418">
          <cell r="AR19418" t="str">
            <v/>
          </cell>
        </row>
        <row r="19419">
          <cell r="AR19419" t="str">
            <v/>
          </cell>
        </row>
        <row r="19420">
          <cell r="AR19420" t="str">
            <v/>
          </cell>
        </row>
        <row r="19421">
          <cell r="AR19421" t="str">
            <v/>
          </cell>
        </row>
        <row r="19422">
          <cell r="AR19422" t="str">
            <v/>
          </cell>
        </row>
        <row r="19423">
          <cell r="AR19423" t="str">
            <v/>
          </cell>
        </row>
        <row r="19424">
          <cell r="AR19424" t="str">
            <v/>
          </cell>
        </row>
        <row r="19425">
          <cell r="AR19425" t="str">
            <v/>
          </cell>
        </row>
        <row r="19426">
          <cell r="AR19426" t="str">
            <v/>
          </cell>
        </row>
        <row r="19427">
          <cell r="AR19427" t="str">
            <v/>
          </cell>
        </row>
        <row r="19428">
          <cell r="AR19428" t="str">
            <v/>
          </cell>
        </row>
        <row r="19429">
          <cell r="AR19429" t="str">
            <v/>
          </cell>
        </row>
        <row r="19430">
          <cell r="AR19430" t="str">
            <v/>
          </cell>
        </row>
        <row r="19431">
          <cell r="AR19431" t="str">
            <v/>
          </cell>
        </row>
        <row r="19432">
          <cell r="AR19432" t="str">
            <v/>
          </cell>
        </row>
        <row r="19433">
          <cell r="AR19433" t="str">
            <v/>
          </cell>
        </row>
        <row r="19434">
          <cell r="AR19434" t="str">
            <v/>
          </cell>
        </row>
        <row r="19435">
          <cell r="AR19435" t="str">
            <v/>
          </cell>
        </row>
        <row r="19436">
          <cell r="AR19436" t="str">
            <v/>
          </cell>
        </row>
        <row r="19437">
          <cell r="AR19437" t="str">
            <v/>
          </cell>
        </row>
        <row r="19438">
          <cell r="AR19438" t="str">
            <v/>
          </cell>
        </row>
        <row r="19439">
          <cell r="AR19439" t="str">
            <v/>
          </cell>
        </row>
        <row r="19440">
          <cell r="AR19440" t="str">
            <v/>
          </cell>
        </row>
        <row r="19441">
          <cell r="AR19441" t="str">
            <v/>
          </cell>
        </row>
        <row r="19442">
          <cell r="AR19442" t="str">
            <v/>
          </cell>
        </row>
        <row r="19443">
          <cell r="AR19443" t="str">
            <v/>
          </cell>
        </row>
        <row r="19444">
          <cell r="AR19444" t="str">
            <v/>
          </cell>
        </row>
        <row r="19445">
          <cell r="AR19445" t="str">
            <v/>
          </cell>
        </row>
        <row r="19446">
          <cell r="AR19446" t="str">
            <v/>
          </cell>
        </row>
        <row r="19447">
          <cell r="AR19447" t="str">
            <v/>
          </cell>
        </row>
        <row r="19448">
          <cell r="AR19448" t="str">
            <v/>
          </cell>
        </row>
        <row r="19449">
          <cell r="AR19449" t="str">
            <v/>
          </cell>
        </row>
        <row r="19450">
          <cell r="AR19450" t="str">
            <v/>
          </cell>
        </row>
        <row r="19451">
          <cell r="AR19451" t="str">
            <v/>
          </cell>
        </row>
        <row r="19452">
          <cell r="AR19452" t="str">
            <v/>
          </cell>
        </row>
        <row r="19453">
          <cell r="AR19453" t="str">
            <v/>
          </cell>
        </row>
        <row r="19454">
          <cell r="AR19454" t="str">
            <v/>
          </cell>
        </row>
        <row r="19455">
          <cell r="AR19455" t="str">
            <v/>
          </cell>
        </row>
        <row r="19456">
          <cell r="AR19456" t="str">
            <v/>
          </cell>
        </row>
        <row r="19457">
          <cell r="AR19457" t="str">
            <v/>
          </cell>
        </row>
        <row r="19458">
          <cell r="AR19458" t="str">
            <v/>
          </cell>
        </row>
        <row r="19459">
          <cell r="AR19459" t="str">
            <v/>
          </cell>
        </row>
        <row r="19460">
          <cell r="AR19460" t="str">
            <v/>
          </cell>
        </row>
        <row r="19461">
          <cell r="AR19461" t="str">
            <v/>
          </cell>
        </row>
        <row r="19462">
          <cell r="AR19462" t="str">
            <v/>
          </cell>
        </row>
        <row r="19463">
          <cell r="AR19463" t="str">
            <v/>
          </cell>
        </row>
        <row r="19464">
          <cell r="AR19464" t="str">
            <v/>
          </cell>
        </row>
        <row r="19465">
          <cell r="AR19465" t="str">
            <v/>
          </cell>
        </row>
        <row r="19466">
          <cell r="AR19466" t="str">
            <v/>
          </cell>
        </row>
        <row r="19467">
          <cell r="AR19467" t="str">
            <v/>
          </cell>
        </row>
        <row r="19468">
          <cell r="AR19468" t="str">
            <v/>
          </cell>
        </row>
        <row r="19469">
          <cell r="AR19469" t="str">
            <v/>
          </cell>
        </row>
        <row r="19470">
          <cell r="AR19470" t="str">
            <v/>
          </cell>
        </row>
        <row r="19471">
          <cell r="AR19471" t="str">
            <v/>
          </cell>
        </row>
        <row r="19472">
          <cell r="AR19472" t="str">
            <v/>
          </cell>
        </row>
        <row r="19473">
          <cell r="AR19473" t="str">
            <v/>
          </cell>
        </row>
        <row r="19474">
          <cell r="AR19474" t="str">
            <v/>
          </cell>
        </row>
        <row r="19475">
          <cell r="AR19475" t="str">
            <v/>
          </cell>
        </row>
        <row r="19476">
          <cell r="AR19476" t="str">
            <v/>
          </cell>
        </row>
        <row r="19477">
          <cell r="AR19477" t="str">
            <v/>
          </cell>
        </row>
        <row r="19478">
          <cell r="AR19478" t="str">
            <v/>
          </cell>
        </row>
        <row r="19479">
          <cell r="AR19479" t="str">
            <v/>
          </cell>
        </row>
        <row r="19480">
          <cell r="AR19480" t="str">
            <v/>
          </cell>
        </row>
        <row r="19481">
          <cell r="AR19481" t="str">
            <v/>
          </cell>
        </row>
        <row r="19482">
          <cell r="AR19482" t="str">
            <v/>
          </cell>
        </row>
        <row r="19483">
          <cell r="AR19483" t="str">
            <v/>
          </cell>
        </row>
        <row r="19484">
          <cell r="AR19484" t="str">
            <v/>
          </cell>
        </row>
        <row r="19485">
          <cell r="AR19485" t="str">
            <v/>
          </cell>
        </row>
        <row r="19486">
          <cell r="AR19486" t="str">
            <v/>
          </cell>
        </row>
        <row r="19487">
          <cell r="AR19487" t="str">
            <v/>
          </cell>
        </row>
        <row r="19488">
          <cell r="AR19488" t="str">
            <v/>
          </cell>
        </row>
        <row r="19489">
          <cell r="AR19489" t="str">
            <v/>
          </cell>
        </row>
        <row r="19490">
          <cell r="AR19490" t="str">
            <v/>
          </cell>
        </row>
        <row r="19491">
          <cell r="AR19491" t="str">
            <v/>
          </cell>
        </row>
        <row r="19492">
          <cell r="AR19492" t="str">
            <v/>
          </cell>
        </row>
        <row r="19493">
          <cell r="AR19493" t="str">
            <v/>
          </cell>
        </row>
        <row r="19494">
          <cell r="AR19494" t="str">
            <v/>
          </cell>
        </row>
        <row r="19495">
          <cell r="AR19495" t="str">
            <v/>
          </cell>
        </row>
        <row r="19496">
          <cell r="AR19496" t="str">
            <v/>
          </cell>
        </row>
        <row r="19497">
          <cell r="AR19497" t="str">
            <v/>
          </cell>
        </row>
        <row r="19498">
          <cell r="AR19498" t="str">
            <v/>
          </cell>
        </row>
        <row r="19499">
          <cell r="AR19499" t="str">
            <v/>
          </cell>
        </row>
        <row r="19500">
          <cell r="AR19500" t="str">
            <v/>
          </cell>
        </row>
        <row r="19501">
          <cell r="AR19501" t="str">
            <v/>
          </cell>
        </row>
        <row r="19502">
          <cell r="AR19502" t="str">
            <v/>
          </cell>
        </row>
        <row r="19503">
          <cell r="AR19503" t="str">
            <v/>
          </cell>
        </row>
        <row r="19504">
          <cell r="AR19504" t="str">
            <v/>
          </cell>
        </row>
        <row r="19505">
          <cell r="AR19505" t="str">
            <v/>
          </cell>
        </row>
        <row r="19506">
          <cell r="AR19506" t="str">
            <v/>
          </cell>
        </row>
        <row r="19507">
          <cell r="AR19507" t="str">
            <v/>
          </cell>
        </row>
        <row r="19508">
          <cell r="AR19508" t="str">
            <v/>
          </cell>
        </row>
        <row r="19509">
          <cell r="AR19509" t="str">
            <v/>
          </cell>
        </row>
        <row r="19510">
          <cell r="AR19510" t="str">
            <v/>
          </cell>
        </row>
        <row r="19511">
          <cell r="AR19511" t="str">
            <v/>
          </cell>
        </row>
        <row r="19512">
          <cell r="AR19512" t="str">
            <v/>
          </cell>
        </row>
        <row r="19513">
          <cell r="AR19513" t="str">
            <v/>
          </cell>
        </row>
        <row r="19514">
          <cell r="AR19514" t="str">
            <v/>
          </cell>
        </row>
        <row r="19515">
          <cell r="AR19515" t="str">
            <v/>
          </cell>
        </row>
        <row r="19516">
          <cell r="AR19516" t="str">
            <v/>
          </cell>
        </row>
        <row r="19517">
          <cell r="AR19517" t="str">
            <v/>
          </cell>
        </row>
        <row r="19518">
          <cell r="AR19518" t="str">
            <v/>
          </cell>
        </row>
        <row r="19519">
          <cell r="AR19519" t="str">
            <v/>
          </cell>
        </row>
        <row r="19520">
          <cell r="AR19520" t="str">
            <v/>
          </cell>
        </row>
        <row r="19521">
          <cell r="AR19521" t="str">
            <v/>
          </cell>
        </row>
        <row r="19522">
          <cell r="AR19522" t="str">
            <v/>
          </cell>
        </row>
        <row r="19523">
          <cell r="AR19523" t="str">
            <v/>
          </cell>
        </row>
        <row r="19524">
          <cell r="AR19524" t="str">
            <v/>
          </cell>
        </row>
        <row r="19525">
          <cell r="AR19525" t="str">
            <v/>
          </cell>
        </row>
        <row r="19526">
          <cell r="AR19526" t="str">
            <v/>
          </cell>
        </row>
        <row r="19527">
          <cell r="AR19527" t="str">
            <v/>
          </cell>
        </row>
        <row r="19528">
          <cell r="AR19528" t="str">
            <v/>
          </cell>
        </row>
        <row r="19529">
          <cell r="AR19529" t="str">
            <v/>
          </cell>
        </row>
        <row r="19530">
          <cell r="AR19530" t="str">
            <v/>
          </cell>
        </row>
        <row r="19531">
          <cell r="AR19531" t="str">
            <v/>
          </cell>
        </row>
        <row r="19532">
          <cell r="AR19532" t="str">
            <v/>
          </cell>
        </row>
        <row r="19533">
          <cell r="AR19533" t="str">
            <v/>
          </cell>
        </row>
        <row r="19534">
          <cell r="AR19534" t="str">
            <v/>
          </cell>
        </row>
        <row r="19535">
          <cell r="AR19535" t="str">
            <v/>
          </cell>
        </row>
        <row r="19536">
          <cell r="AR19536" t="str">
            <v/>
          </cell>
        </row>
        <row r="19537">
          <cell r="AR19537" t="str">
            <v/>
          </cell>
        </row>
        <row r="19538">
          <cell r="AR19538" t="str">
            <v/>
          </cell>
        </row>
        <row r="19539">
          <cell r="AR19539" t="str">
            <v/>
          </cell>
        </row>
        <row r="19540">
          <cell r="AR19540" t="str">
            <v/>
          </cell>
        </row>
        <row r="19541">
          <cell r="AR19541" t="str">
            <v/>
          </cell>
        </row>
        <row r="19542">
          <cell r="AR19542" t="str">
            <v/>
          </cell>
        </row>
        <row r="19543">
          <cell r="AR19543" t="str">
            <v/>
          </cell>
        </row>
        <row r="19544">
          <cell r="AR19544" t="str">
            <v/>
          </cell>
        </row>
        <row r="19545">
          <cell r="AR19545" t="str">
            <v/>
          </cell>
        </row>
        <row r="19546">
          <cell r="AR19546" t="str">
            <v/>
          </cell>
        </row>
        <row r="19547">
          <cell r="AR19547" t="str">
            <v/>
          </cell>
        </row>
        <row r="19548">
          <cell r="AR19548" t="str">
            <v/>
          </cell>
        </row>
        <row r="19549">
          <cell r="AR19549" t="str">
            <v/>
          </cell>
        </row>
        <row r="19550">
          <cell r="AR19550" t="str">
            <v/>
          </cell>
        </row>
        <row r="19551">
          <cell r="AR19551" t="str">
            <v/>
          </cell>
        </row>
        <row r="19552">
          <cell r="AR19552" t="str">
            <v/>
          </cell>
        </row>
        <row r="19553">
          <cell r="AR19553" t="str">
            <v/>
          </cell>
        </row>
        <row r="19554">
          <cell r="AR19554" t="str">
            <v/>
          </cell>
        </row>
        <row r="19555">
          <cell r="AR19555" t="str">
            <v/>
          </cell>
        </row>
        <row r="19556">
          <cell r="AR19556" t="str">
            <v/>
          </cell>
        </row>
        <row r="19557">
          <cell r="AR19557" t="str">
            <v/>
          </cell>
        </row>
        <row r="19558">
          <cell r="AR19558" t="str">
            <v/>
          </cell>
        </row>
        <row r="19559">
          <cell r="AR19559" t="str">
            <v/>
          </cell>
        </row>
        <row r="19560">
          <cell r="AR19560" t="str">
            <v/>
          </cell>
        </row>
        <row r="19561">
          <cell r="AR19561" t="str">
            <v/>
          </cell>
        </row>
        <row r="19562">
          <cell r="AR19562" t="str">
            <v/>
          </cell>
        </row>
        <row r="19563">
          <cell r="AR19563" t="str">
            <v/>
          </cell>
        </row>
        <row r="19564">
          <cell r="AR19564" t="str">
            <v/>
          </cell>
        </row>
        <row r="19565">
          <cell r="AR19565" t="str">
            <v/>
          </cell>
        </row>
        <row r="19566">
          <cell r="AR19566" t="str">
            <v/>
          </cell>
        </row>
        <row r="19567">
          <cell r="AR19567" t="str">
            <v/>
          </cell>
        </row>
        <row r="19568">
          <cell r="AR19568" t="str">
            <v/>
          </cell>
        </row>
        <row r="19569">
          <cell r="AR19569" t="str">
            <v/>
          </cell>
        </row>
        <row r="19570">
          <cell r="AR19570" t="str">
            <v/>
          </cell>
        </row>
        <row r="19571">
          <cell r="AR19571" t="str">
            <v/>
          </cell>
        </row>
        <row r="19572">
          <cell r="AR19572" t="str">
            <v/>
          </cell>
        </row>
        <row r="19573">
          <cell r="AR19573" t="str">
            <v/>
          </cell>
        </row>
        <row r="19574">
          <cell r="AR19574" t="str">
            <v/>
          </cell>
        </row>
        <row r="19575">
          <cell r="AR19575" t="str">
            <v/>
          </cell>
        </row>
        <row r="19576">
          <cell r="AR19576" t="str">
            <v/>
          </cell>
        </row>
        <row r="19577">
          <cell r="AR19577" t="str">
            <v/>
          </cell>
        </row>
        <row r="19578">
          <cell r="AR19578" t="str">
            <v/>
          </cell>
        </row>
        <row r="19579">
          <cell r="AR19579" t="str">
            <v/>
          </cell>
        </row>
        <row r="19580">
          <cell r="AR19580" t="str">
            <v/>
          </cell>
        </row>
        <row r="19581">
          <cell r="AR19581" t="str">
            <v/>
          </cell>
        </row>
        <row r="19582">
          <cell r="AR19582" t="str">
            <v/>
          </cell>
        </row>
        <row r="19583">
          <cell r="AR19583" t="str">
            <v/>
          </cell>
        </row>
        <row r="19584">
          <cell r="AR19584" t="str">
            <v/>
          </cell>
        </row>
        <row r="19585">
          <cell r="AR19585" t="str">
            <v/>
          </cell>
        </row>
        <row r="19586">
          <cell r="AR19586" t="str">
            <v/>
          </cell>
        </row>
        <row r="19587">
          <cell r="AR19587" t="str">
            <v/>
          </cell>
        </row>
        <row r="19588">
          <cell r="AR19588" t="str">
            <v/>
          </cell>
        </row>
        <row r="19589">
          <cell r="AR19589" t="str">
            <v/>
          </cell>
        </row>
        <row r="19590">
          <cell r="AR19590" t="str">
            <v/>
          </cell>
        </row>
        <row r="19591">
          <cell r="AR19591" t="str">
            <v/>
          </cell>
        </row>
        <row r="19592">
          <cell r="AR19592" t="str">
            <v/>
          </cell>
        </row>
        <row r="19593">
          <cell r="AR19593" t="str">
            <v/>
          </cell>
        </row>
        <row r="19594">
          <cell r="AR19594" t="str">
            <v/>
          </cell>
        </row>
        <row r="19595">
          <cell r="AR19595" t="str">
            <v/>
          </cell>
        </row>
        <row r="19596">
          <cell r="AR19596" t="str">
            <v/>
          </cell>
        </row>
        <row r="19597">
          <cell r="AR19597" t="str">
            <v/>
          </cell>
        </row>
        <row r="19598">
          <cell r="AR19598" t="str">
            <v/>
          </cell>
        </row>
        <row r="19599">
          <cell r="AR19599" t="str">
            <v/>
          </cell>
        </row>
        <row r="19600">
          <cell r="AR19600" t="str">
            <v/>
          </cell>
        </row>
        <row r="19601">
          <cell r="AR19601" t="str">
            <v/>
          </cell>
        </row>
        <row r="19602">
          <cell r="AR19602" t="str">
            <v/>
          </cell>
        </row>
        <row r="19603">
          <cell r="AR19603" t="str">
            <v/>
          </cell>
        </row>
        <row r="19604">
          <cell r="AR19604" t="str">
            <v/>
          </cell>
        </row>
        <row r="19605">
          <cell r="AR19605" t="str">
            <v/>
          </cell>
        </row>
        <row r="19606">
          <cell r="AR19606" t="str">
            <v/>
          </cell>
        </row>
        <row r="19607">
          <cell r="AR19607" t="str">
            <v/>
          </cell>
        </row>
        <row r="19608">
          <cell r="AR19608" t="str">
            <v/>
          </cell>
        </row>
        <row r="19609">
          <cell r="AR19609" t="str">
            <v/>
          </cell>
        </row>
        <row r="19610">
          <cell r="AR19610" t="str">
            <v/>
          </cell>
        </row>
        <row r="19611">
          <cell r="AR19611" t="str">
            <v/>
          </cell>
        </row>
        <row r="19612">
          <cell r="AR19612" t="str">
            <v/>
          </cell>
        </row>
        <row r="19613">
          <cell r="AR19613" t="str">
            <v/>
          </cell>
        </row>
        <row r="19614">
          <cell r="AR19614" t="str">
            <v/>
          </cell>
        </row>
        <row r="19615">
          <cell r="AR19615" t="str">
            <v/>
          </cell>
        </row>
        <row r="19616">
          <cell r="AR19616" t="str">
            <v/>
          </cell>
        </row>
        <row r="19617">
          <cell r="AR19617" t="str">
            <v/>
          </cell>
        </row>
        <row r="19618">
          <cell r="AR19618" t="str">
            <v/>
          </cell>
        </row>
        <row r="19619">
          <cell r="AR19619" t="str">
            <v/>
          </cell>
        </row>
        <row r="19620">
          <cell r="AR19620" t="str">
            <v/>
          </cell>
        </row>
        <row r="19621">
          <cell r="AR19621" t="str">
            <v/>
          </cell>
        </row>
        <row r="19622">
          <cell r="AR19622" t="str">
            <v/>
          </cell>
        </row>
        <row r="19623">
          <cell r="AR19623" t="str">
            <v/>
          </cell>
        </row>
        <row r="19624">
          <cell r="AR19624" t="str">
            <v/>
          </cell>
        </row>
        <row r="19625">
          <cell r="AR19625" t="str">
            <v/>
          </cell>
        </row>
        <row r="19626">
          <cell r="AR19626" t="str">
            <v/>
          </cell>
        </row>
        <row r="19627">
          <cell r="AR19627" t="str">
            <v/>
          </cell>
        </row>
        <row r="19628">
          <cell r="AR19628" t="str">
            <v/>
          </cell>
        </row>
        <row r="19629">
          <cell r="AR19629" t="str">
            <v/>
          </cell>
        </row>
        <row r="19630">
          <cell r="AR19630" t="str">
            <v/>
          </cell>
        </row>
        <row r="19631">
          <cell r="AR19631" t="str">
            <v/>
          </cell>
        </row>
        <row r="19632">
          <cell r="AR19632" t="str">
            <v/>
          </cell>
        </row>
        <row r="19633">
          <cell r="AR19633" t="str">
            <v/>
          </cell>
        </row>
        <row r="19634">
          <cell r="AR19634" t="str">
            <v/>
          </cell>
        </row>
        <row r="19635">
          <cell r="AR19635" t="str">
            <v/>
          </cell>
        </row>
        <row r="19636">
          <cell r="AR19636" t="str">
            <v/>
          </cell>
        </row>
        <row r="19637">
          <cell r="AR19637" t="str">
            <v/>
          </cell>
        </row>
        <row r="19638">
          <cell r="AR19638" t="str">
            <v/>
          </cell>
        </row>
        <row r="19639">
          <cell r="AR19639" t="str">
            <v/>
          </cell>
        </row>
        <row r="19640">
          <cell r="AR19640" t="str">
            <v/>
          </cell>
        </row>
        <row r="19641">
          <cell r="AR19641" t="str">
            <v/>
          </cell>
        </row>
        <row r="19642">
          <cell r="AR19642" t="str">
            <v/>
          </cell>
        </row>
        <row r="19643">
          <cell r="AR19643" t="str">
            <v/>
          </cell>
        </row>
        <row r="19644">
          <cell r="AR19644" t="str">
            <v/>
          </cell>
        </row>
        <row r="19645">
          <cell r="AR19645" t="str">
            <v/>
          </cell>
        </row>
        <row r="19646">
          <cell r="AR19646" t="str">
            <v/>
          </cell>
        </row>
        <row r="19647">
          <cell r="AR19647" t="str">
            <v/>
          </cell>
        </row>
        <row r="19648">
          <cell r="AR19648" t="str">
            <v/>
          </cell>
        </row>
        <row r="19649">
          <cell r="AR19649" t="str">
            <v/>
          </cell>
        </row>
        <row r="19650">
          <cell r="AR19650" t="str">
            <v/>
          </cell>
        </row>
        <row r="19651">
          <cell r="AR19651" t="str">
            <v/>
          </cell>
        </row>
        <row r="19652">
          <cell r="AR19652" t="str">
            <v/>
          </cell>
        </row>
        <row r="19653">
          <cell r="AR19653" t="str">
            <v/>
          </cell>
        </row>
        <row r="19654">
          <cell r="AR19654" t="str">
            <v/>
          </cell>
        </row>
        <row r="19655">
          <cell r="AR19655" t="str">
            <v/>
          </cell>
        </row>
        <row r="19656">
          <cell r="AR19656" t="str">
            <v/>
          </cell>
        </row>
        <row r="19657">
          <cell r="AR19657" t="str">
            <v/>
          </cell>
        </row>
        <row r="19658">
          <cell r="AR19658" t="str">
            <v/>
          </cell>
        </row>
        <row r="19659">
          <cell r="AR19659" t="str">
            <v/>
          </cell>
        </row>
        <row r="19660">
          <cell r="AR19660" t="str">
            <v/>
          </cell>
        </row>
        <row r="19661">
          <cell r="AR19661" t="str">
            <v/>
          </cell>
        </row>
        <row r="19662">
          <cell r="AR19662" t="str">
            <v/>
          </cell>
        </row>
        <row r="19663">
          <cell r="AR19663" t="str">
            <v/>
          </cell>
        </row>
        <row r="19664">
          <cell r="AR19664" t="str">
            <v/>
          </cell>
        </row>
        <row r="19665">
          <cell r="AR19665" t="str">
            <v/>
          </cell>
        </row>
        <row r="19666">
          <cell r="AR19666" t="str">
            <v/>
          </cell>
        </row>
        <row r="19667">
          <cell r="AR19667" t="str">
            <v/>
          </cell>
        </row>
        <row r="19668">
          <cell r="AR19668" t="str">
            <v/>
          </cell>
        </row>
        <row r="19669">
          <cell r="AR19669" t="str">
            <v/>
          </cell>
        </row>
        <row r="19670">
          <cell r="AR19670" t="str">
            <v/>
          </cell>
        </row>
        <row r="19671">
          <cell r="AR19671" t="str">
            <v/>
          </cell>
        </row>
        <row r="19672">
          <cell r="AR19672" t="str">
            <v/>
          </cell>
        </row>
        <row r="19673">
          <cell r="AR19673" t="str">
            <v/>
          </cell>
        </row>
        <row r="19674">
          <cell r="AR19674" t="str">
            <v/>
          </cell>
        </row>
        <row r="19675">
          <cell r="AR19675" t="str">
            <v/>
          </cell>
        </row>
        <row r="19676">
          <cell r="AR19676" t="str">
            <v/>
          </cell>
        </row>
        <row r="19677">
          <cell r="AR19677" t="str">
            <v/>
          </cell>
        </row>
        <row r="19678">
          <cell r="AR19678" t="str">
            <v/>
          </cell>
        </row>
        <row r="19679">
          <cell r="AR19679" t="str">
            <v/>
          </cell>
        </row>
        <row r="19680">
          <cell r="AR19680" t="str">
            <v/>
          </cell>
        </row>
        <row r="19681">
          <cell r="AR19681" t="str">
            <v/>
          </cell>
        </row>
        <row r="19682">
          <cell r="AR19682" t="str">
            <v/>
          </cell>
        </row>
        <row r="19683">
          <cell r="AR19683" t="str">
            <v/>
          </cell>
        </row>
        <row r="19684">
          <cell r="AR19684" t="str">
            <v/>
          </cell>
        </row>
        <row r="19685">
          <cell r="AR19685" t="str">
            <v/>
          </cell>
        </row>
        <row r="19686">
          <cell r="AR19686" t="str">
            <v/>
          </cell>
        </row>
        <row r="19687">
          <cell r="AR19687" t="str">
            <v/>
          </cell>
        </row>
        <row r="19688">
          <cell r="AR19688" t="str">
            <v/>
          </cell>
        </row>
        <row r="19689">
          <cell r="AR19689" t="str">
            <v/>
          </cell>
        </row>
        <row r="19690">
          <cell r="AR19690" t="str">
            <v/>
          </cell>
        </row>
        <row r="19691">
          <cell r="AR19691" t="str">
            <v/>
          </cell>
        </row>
        <row r="19692">
          <cell r="AR19692" t="str">
            <v/>
          </cell>
        </row>
        <row r="19693">
          <cell r="AR19693" t="str">
            <v/>
          </cell>
        </row>
        <row r="19694">
          <cell r="AR19694" t="str">
            <v/>
          </cell>
        </row>
        <row r="19695">
          <cell r="AR19695" t="str">
            <v/>
          </cell>
        </row>
        <row r="19696">
          <cell r="AR19696" t="str">
            <v/>
          </cell>
        </row>
        <row r="19697">
          <cell r="AR19697" t="str">
            <v/>
          </cell>
        </row>
        <row r="19698">
          <cell r="AR19698" t="str">
            <v/>
          </cell>
        </row>
        <row r="19699">
          <cell r="AR19699" t="str">
            <v/>
          </cell>
        </row>
        <row r="19700">
          <cell r="AR19700" t="str">
            <v/>
          </cell>
        </row>
        <row r="19701">
          <cell r="AR19701" t="str">
            <v/>
          </cell>
        </row>
        <row r="19702">
          <cell r="AR19702" t="str">
            <v/>
          </cell>
        </row>
        <row r="19703">
          <cell r="AR19703" t="str">
            <v/>
          </cell>
        </row>
        <row r="19704">
          <cell r="AR19704" t="str">
            <v/>
          </cell>
        </row>
        <row r="19705">
          <cell r="AR19705" t="str">
            <v/>
          </cell>
        </row>
        <row r="19706">
          <cell r="AR19706" t="str">
            <v/>
          </cell>
        </row>
        <row r="19707">
          <cell r="AR19707" t="str">
            <v/>
          </cell>
        </row>
        <row r="19708">
          <cell r="AR19708" t="str">
            <v/>
          </cell>
        </row>
        <row r="19709">
          <cell r="AR19709" t="str">
            <v/>
          </cell>
        </row>
        <row r="19710">
          <cell r="AR19710" t="str">
            <v/>
          </cell>
        </row>
        <row r="19711">
          <cell r="AR19711" t="str">
            <v/>
          </cell>
        </row>
        <row r="19712">
          <cell r="AR19712" t="str">
            <v/>
          </cell>
        </row>
        <row r="19713">
          <cell r="AR19713" t="str">
            <v/>
          </cell>
        </row>
        <row r="19714">
          <cell r="AR19714" t="str">
            <v/>
          </cell>
        </row>
        <row r="19715">
          <cell r="AR19715" t="str">
            <v/>
          </cell>
        </row>
        <row r="19716">
          <cell r="AR19716" t="str">
            <v/>
          </cell>
        </row>
        <row r="19717">
          <cell r="AR19717" t="str">
            <v/>
          </cell>
        </row>
        <row r="19718">
          <cell r="AR19718" t="str">
            <v/>
          </cell>
        </row>
        <row r="19719">
          <cell r="AR19719" t="str">
            <v/>
          </cell>
        </row>
        <row r="19720">
          <cell r="AR19720" t="str">
            <v/>
          </cell>
        </row>
        <row r="19721">
          <cell r="AR19721" t="str">
            <v/>
          </cell>
        </row>
        <row r="19722">
          <cell r="AR19722" t="str">
            <v/>
          </cell>
        </row>
        <row r="19723">
          <cell r="AR19723" t="str">
            <v/>
          </cell>
        </row>
        <row r="19724">
          <cell r="AR19724" t="str">
            <v/>
          </cell>
        </row>
        <row r="19725">
          <cell r="AR19725" t="str">
            <v/>
          </cell>
        </row>
        <row r="19726">
          <cell r="AR19726" t="str">
            <v/>
          </cell>
        </row>
        <row r="19727">
          <cell r="AR19727" t="str">
            <v/>
          </cell>
        </row>
        <row r="19728">
          <cell r="AR19728" t="str">
            <v/>
          </cell>
        </row>
        <row r="19729">
          <cell r="AR19729" t="str">
            <v/>
          </cell>
        </row>
        <row r="19730">
          <cell r="AR19730" t="str">
            <v/>
          </cell>
        </row>
        <row r="19731">
          <cell r="AR19731" t="str">
            <v/>
          </cell>
        </row>
        <row r="19732">
          <cell r="AR19732" t="str">
            <v/>
          </cell>
        </row>
        <row r="19733">
          <cell r="AR19733" t="str">
            <v/>
          </cell>
        </row>
        <row r="19734">
          <cell r="AR19734" t="str">
            <v/>
          </cell>
        </row>
        <row r="19735">
          <cell r="AR19735" t="str">
            <v/>
          </cell>
        </row>
        <row r="19736">
          <cell r="AR19736" t="str">
            <v/>
          </cell>
        </row>
        <row r="19737">
          <cell r="AR19737" t="str">
            <v/>
          </cell>
        </row>
        <row r="19738">
          <cell r="AR19738" t="str">
            <v/>
          </cell>
        </row>
        <row r="19739">
          <cell r="AR19739" t="str">
            <v/>
          </cell>
        </row>
        <row r="19740">
          <cell r="AR19740" t="str">
            <v/>
          </cell>
        </row>
        <row r="19741">
          <cell r="AR19741" t="str">
            <v/>
          </cell>
        </row>
        <row r="19742">
          <cell r="AR19742" t="str">
            <v/>
          </cell>
        </row>
        <row r="19743">
          <cell r="AR19743" t="str">
            <v/>
          </cell>
        </row>
        <row r="19744">
          <cell r="AR19744" t="str">
            <v/>
          </cell>
        </row>
        <row r="19745">
          <cell r="AR19745" t="str">
            <v/>
          </cell>
        </row>
        <row r="19746">
          <cell r="AR19746" t="str">
            <v/>
          </cell>
        </row>
        <row r="19747">
          <cell r="AR19747" t="str">
            <v/>
          </cell>
        </row>
        <row r="19748">
          <cell r="AR19748" t="str">
            <v/>
          </cell>
        </row>
        <row r="19749">
          <cell r="AR19749" t="str">
            <v/>
          </cell>
        </row>
        <row r="19750">
          <cell r="AR19750" t="str">
            <v/>
          </cell>
        </row>
        <row r="19751">
          <cell r="AR19751" t="str">
            <v/>
          </cell>
        </row>
        <row r="19752">
          <cell r="AR19752" t="str">
            <v/>
          </cell>
        </row>
        <row r="19753">
          <cell r="AR19753" t="str">
            <v/>
          </cell>
        </row>
        <row r="19754">
          <cell r="AR19754" t="str">
            <v/>
          </cell>
        </row>
        <row r="19755">
          <cell r="AR19755" t="str">
            <v/>
          </cell>
        </row>
        <row r="19756">
          <cell r="AR19756" t="str">
            <v/>
          </cell>
        </row>
        <row r="19757">
          <cell r="AR19757" t="str">
            <v/>
          </cell>
        </row>
        <row r="19758">
          <cell r="AR19758" t="str">
            <v/>
          </cell>
        </row>
        <row r="19759">
          <cell r="AR19759" t="str">
            <v/>
          </cell>
        </row>
        <row r="19760">
          <cell r="AR19760" t="str">
            <v/>
          </cell>
        </row>
        <row r="19761">
          <cell r="AR19761" t="str">
            <v/>
          </cell>
        </row>
        <row r="19762">
          <cell r="AR19762" t="str">
            <v/>
          </cell>
        </row>
        <row r="19763">
          <cell r="AR19763" t="str">
            <v/>
          </cell>
        </row>
        <row r="19764">
          <cell r="AR19764" t="str">
            <v/>
          </cell>
        </row>
        <row r="19765">
          <cell r="AR19765" t="str">
            <v/>
          </cell>
        </row>
        <row r="19766">
          <cell r="AR19766" t="str">
            <v/>
          </cell>
        </row>
        <row r="19767">
          <cell r="AR19767" t="str">
            <v/>
          </cell>
        </row>
        <row r="19768">
          <cell r="AR19768" t="str">
            <v/>
          </cell>
        </row>
        <row r="19769">
          <cell r="AR19769" t="str">
            <v/>
          </cell>
        </row>
        <row r="19770">
          <cell r="AR19770" t="str">
            <v/>
          </cell>
        </row>
        <row r="19771">
          <cell r="AR19771" t="str">
            <v/>
          </cell>
        </row>
        <row r="19772">
          <cell r="AR19772" t="str">
            <v/>
          </cell>
        </row>
        <row r="19773">
          <cell r="AR19773" t="str">
            <v/>
          </cell>
        </row>
        <row r="19774">
          <cell r="AR19774" t="str">
            <v/>
          </cell>
        </row>
        <row r="19775">
          <cell r="AR19775" t="str">
            <v/>
          </cell>
        </row>
        <row r="19776">
          <cell r="AR19776" t="str">
            <v/>
          </cell>
        </row>
        <row r="19777">
          <cell r="AR19777" t="str">
            <v/>
          </cell>
        </row>
        <row r="19778">
          <cell r="AR19778" t="str">
            <v/>
          </cell>
        </row>
        <row r="19779">
          <cell r="AR19779" t="str">
            <v/>
          </cell>
        </row>
        <row r="19780">
          <cell r="AR19780" t="str">
            <v/>
          </cell>
        </row>
        <row r="19781">
          <cell r="AR19781" t="str">
            <v/>
          </cell>
        </row>
        <row r="19782">
          <cell r="AR19782" t="str">
            <v/>
          </cell>
        </row>
        <row r="19783">
          <cell r="AR19783" t="str">
            <v/>
          </cell>
        </row>
        <row r="19784">
          <cell r="AR19784" t="str">
            <v/>
          </cell>
        </row>
        <row r="19785">
          <cell r="AR19785" t="str">
            <v/>
          </cell>
        </row>
        <row r="19786">
          <cell r="AR19786" t="str">
            <v/>
          </cell>
        </row>
        <row r="19787">
          <cell r="AR19787" t="str">
            <v/>
          </cell>
        </row>
        <row r="19788">
          <cell r="AR19788" t="str">
            <v/>
          </cell>
        </row>
        <row r="19789">
          <cell r="AR19789" t="str">
            <v/>
          </cell>
        </row>
        <row r="19790">
          <cell r="AR19790" t="str">
            <v/>
          </cell>
        </row>
        <row r="19791">
          <cell r="AR19791" t="str">
            <v/>
          </cell>
        </row>
        <row r="19792">
          <cell r="AR19792" t="str">
            <v/>
          </cell>
        </row>
        <row r="19793">
          <cell r="AR19793" t="str">
            <v/>
          </cell>
        </row>
        <row r="19794">
          <cell r="AR19794" t="str">
            <v/>
          </cell>
        </row>
        <row r="19795">
          <cell r="AR19795" t="str">
            <v/>
          </cell>
        </row>
        <row r="19796">
          <cell r="AR19796" t="str">
            <v/>
          </cell>
        </row>
        <row r="19797">
          <cell r="AR19797" t="str">
            <v/>
          </cell>
        </row>
        <row r="19798">
          <cell r="AR19798" t="str">
            <v/>
          </cell>
        </row>
        <row r="19799">
          <cell r="AR19799" t="str">
            <v/>
          </cell>
        </row>
        <row r="19800">
          <cell r="AR19800" t="str">
            <v/>
          </cell>
        </row>
        <row r="19801">
          <cell r="AR19801" t="str">
            <v/>
          </cell>
        </row>
        <row r="19802">
          <cell r="AR19802" t="str">
            <v/>
          </cell>
        </row>
        <row r="19803">
          <cell r="AR19803" t="str">
            <v/>
          </cell>
        </row>
        <row r="19804">
          <cell r="AR19804" t="str">
            <v/>
          </cell>
        </row>
        <row r="19805">
          <cell r="AR19805" t="str">
            <v/>
          </cell>
        </row>
        <row r="19806">
          <cell r="AR19806" t="str">
            <v/>
          </cell>
        </row>
        <row r="19807">
          <cell r="AR19807" t="str">
            <v/>
          </cell>
        </row>
        <row r="19808">
          <cell r="AR19808" t="str">
            <v/>
          </cell>
        </row>
        <row r="19809">
          <cell r="AR19809" t="str">
            <v/>
          </cell>
        </row>
        <row r="19810">
          <cell r="AR19810" t="str">
            <v/>
          </cell>
        </row>
        <row r="19811">
          <cell r="AR19811" t="str">
            <v/>
          </cell>
        </row>
        <row r="19812">
          <cell r="AR19812" t="str">
            <v/>
          </cell>
        </row>
        <row r="19813">
          <cell r="AR19813" t="str">
            <v/>
          </cell>
        </row>
        <row r="19814">
          <cell r="AR19814" t="str">
            <v/>
          </cell>
        </row>
        <row r="19815">
          <cell r="AR19815" t="str">
            <v/>
          </cell>
        </row>
        <row r="19816">
          <cell r="AR19816" t="str">
            <v/>
          </cell>
        </row>
        <row r="19817">
          <cell r="AR19817" t="str">
            <v/>
          </cell>
        </row>
        <row r="19818">
          <cell r="AR19818" t="str">
            <v/>
          </cell>
        </row>
        <row r="19819">
          <cell r="AR19819" t="str">
            <v/>
          </cell>
        </row>
        <row r="19820">
          <cell r="AR19820" t="str">
            <v/>
          </cell>
        </row>
        <row r="19821">
          <cell r="AR19821" t="str">
            <v/>
          </cell>
        </row>
        <row r="19822">
          <cell r="AR19822" t="str">
            <v/>
          </cell>
        </row>
        <row r="19823">
          <cell r="AR19823" t="str">
            <v/>
          </cell>
        </row>
        <row r="19824">
          <cell r="AR19824" t="str">
            <v/>
          </cell>
        </row>
        <row r="19825">
          <cell r="AR19825" t="str">
            <v/>
          </cell>
        </row>
        <row r="19826">
          <cell r="AR19826" t="str">
            <v/>
          </cell>
        </row>
        <row r="19827">
          <cell r="AR19827" t="str">
            <v/>
          </cell>
        </row>
        <row r="19828">
          <cell r="AR19828" t="str">
            <v/>
          </cell>
        </row>
        <row r="19829">
          <cell r="AR19829" t="str">
            <v/>
          </cell>
        </row>
        <row r="19830">
          <cell r="AR19830" t="str">
            <v/>
          </cell>
        </row>
        <row r="19831">
          <cell r="AR19831" t="str">
            <v/>
          </cell>
        </row>
        <row r="19832">
          <cell r="AR19832" t="str">
            <v/>
          </cell>
        </row>
        <row r="19833">
          <cell r="AR19833" t="str">
            <v/>
          </cell>
        </row>
        <row r="19834">
          <cell r="AR19834" t="str">
            <v/>
          </cell>
        </row>
        <row r="19835">
          <cell r="AR19835" t="str">
            <v/>
          </cell>
        </row>
        <row r="19836">
          <cell r="AR19836" t="str">
            <v/>
          </cell>
        </row>
        <row r="19837">
          <cell r="AR19837" t="str">
            <v/>
          </cell>
        </row>
        <row r="19838">
          <cell r="AR19838" t="str">
            <v/>
          </cell>
        </row>
        <row r="19839">
          <cell r="AR19839" t="str">
            <v/>
          </cell>
        </row>
        <row r="19840">
          <cell r="AR19840" t="str">
            <v/>
          </cell>
        </row>
        <row r="19841">
          <cell r="AR19841" t="str">
            <v/>
          </cell>
        </row>
        <row r="19842">
          <cell r="AR19842" t="str">
            <v/>
          </cell>
        </row>
        <row r="19843">
          <cell r="AR19843" t="str">
            <v/>
          </cell>
        </row>
        <row r="19844">
          <cell r="AR19844" t="str">
            <v/>
          </cell>
        </row>
        <row r="19845">
          <cell r="AR19845" t="str">
            <v/>
          </cell>
        </row>
        <row r="19846">
          <cell r="AR19846" t="str">
            <v/>
          </cell>
        </row>
        <row r="19847">
          <cell r="AR19847" t="str">
            <v/>
          </cell>
        </row>
        <row r="19848">
          <cell r="AR19848" t="str">
            <v/>
          </cell>
        </row>
        <row r="19849">
          <cell r="AR19849" t="str">
            <v/>
          </cell>
        </row>
        <row r="19850">
          <cell r="AR19850" t="str">
            <v/>
          </cell>
        </row>
        <row r="19851">
          <cell r="AR19851" t="str">
            <v/>
          </cell>
        </row>
        <row r="19852">
          <cell r="AR19852" t="str">
            <v/>
          </cell>
        </row>
        <row r="19853">
          <cell r="AR19853" t="str">
            <v/>
          </cell>
        </row>
        <row r="19854">
          <cell r="AR19854" t="str">
            <v/>
          </cell>
        </row>
        <row r="19855">
          <cell r="AR19855" t="str">
            <v/>
          </cell>
        </row>
        <row r="19856">
          <cell r="AR19856" t="str">
            <v/>
          </cell>
        </row>
        <row r="19857">
          <cell r="AR19857" t="str">
            <v/>
          </cell>
        </row>
        <row r="19858">
          <cell r="AR19858" t="str">
            <v/>
          </cell>
        </row>
        <row r="19859">
          <cell r="AR19859" t="str">
            <v/>
          </cell>
        </row>
        <row r="19860">
          <cell r="AR19860" t="str">
            <v/>
          </cell>
        </row>
        <row r="19861">
          <cell r="AR19861" t="str">
            <v/>
          </cell>
        </row>
        <row r="19862">
          <cell r="AR19862" t="str">
            <v/>
          </cell>
        </row>
        <row r="19863">
          <cell r="AR19863" t="str">
            <v/>
          </cell>
        </row>
        <row r="19864">
          <cell r="AR19864" t="str">
            <v/>
          </cell>
        </row>
        <row r="19865">
          <cell r="AR19865" t="str">
            <v/>
          </cell>
        </row>
        <row r="19866">
          <cell r="AR19866" t="str">
            <v/>
          </cell>
        </row>
        <row r="19867">
          <cell r="AR19867" t="str">
            <v/>
          </cell>
        </row>
        <row r="19868">
          <cell r="AR19868" t="str">
            <v/>
          </cell>
        </row>
        <row r="19869">
          <cell r="AR19869" t="str">
            <v/>
          </cell>
        </row>
        <row r="19870">
          <cell r="AR19870" t="str">
            <v/>
          </cell>
        </row>
        <row r="19871">
          <cell r="AR19871" t="str">
            <v/>
          </cell>
        </row>
        <row r="19872">
          <cell r="AR19872" t="str">
            <v/>
          </cell>
        </row>
        <row r="19873">
          <cell r="AR19873" t="str">
            <v/>
          </cell>
        </row>
        <row r="19874">
          <cell r="AR19874" t="str">
            <v/>
          </cell>
        </row>
        <row r="19875">
          <cell r="AR19875" t="str">
            <v/>
          </cell>
        </row>
        <row r="19876">
          <cell r="AR19876" t="str">
            <v/>
          </cell>
        </row>
        <row r="19877">
          <cell r="AR19877" t="str">
            <v/>
          </cell>
        </row>
        <row r="19878">
          <cell r="AR19878" t="str">
            <v/>
          </cell>
        </row>
        <row r="19879">
          <cell r="AR19879" t="str">
            <v/>
          </cell>
        </row>
        <row r="19880">
          <cell r="AR19880" t="str">
            <v/>
          </cell>
        </row>
        <row r="19881">
          <cell r="AR19881" t="str">
            <v/>
          </cell>
        </row>
        <row r="19882">
          <cell r="AR19882" t="str">
            <v/>
          </cell>
        </row>
        <row r="19883">
          <cell r="AR19883" t="str">
            <v/>
          </cell>
        </row>
        <row r="19884">
          <cell r="AR19884" t="str">
            <v/>
          </cell>
        </row>
        <row r="19885">
          <cell r="AR19885" t="str">
            <v/>
          </cell>
        </row>
        <row r="19886">
          <cell r="AR19886" t="str">
            <v/>
          </cell>
        </row>
        <row r="19887">
          <cell r="AR19887" t="str">
            <v/>
          </cell>
        </row>
        <row r="19888">
          <cell r="AR19888" t="str">
            <v/>
          </cell>
        </row>
        <row r="19889">
          <cell r="AR19889" t="str">
            <v/>
          </cell>
        </row>
        <row r="19890">
          <cell r="AR19890" t="str">
            <v/>
          </cell>
        </row>
        <row r="19891">
          <cell r="AR19891" t="str">
            <v/>
          </cell>
        </row>
        <row r="19892">
          <cell r="AR19892" t="str">
            <v/>
          </cell>
        </row>
        <row r="19893">
          <cell r="AR19893" t="str">
            <v/>
          </cell>
        </row>
        <row r="19894">
          <cell r="AR19894" t="str">
            <v/>
          </cell>
        </row>
        <row r="19895">
          <cell r="AR19895" t="str">
            <v/>
          </cell>
        </row>
        <row r="19896">
          <cell r="AR19896" t="str">
            <v/>
          </cell>
        </row>
        <row r="19897">
          <cell r="AR19897" t="str">
            <v/>
          </cell>
        </row>
        <row r="19898">
          <cell r="AR19898" t="str">
            <v/>
          </cell>
        </row>
        <row r="19899">
          <cell r="AR19899" t="str">
            <v/>
          </cell>
        </row>
        <row r="19900">
          <cell r="AR19900" t="str">
            <v/>
          </cell>
        </row>
        <row r="19901">
          <cell r="AR19901" t="str">
            <v/>
          </cell>
        </row>
        <row r="19902">
          <cell r="AR19902" t="str">
            <v/>
          </cell>
        </row>
        <row r="19903">
          <cell r="AR19903" t="str">
            <v/>
          </cell>
        </row>
        <row r="19904">
          <cell r="AR19904" t="str">
            <v/>
          </cell>
        </row>
        <row r="19905">
          <cell r="AR19905" t="str">
            <v/>
          </cell>
        </row>
        <row r="19906">
          <cell r="AR19906" t="str">
            <v/>
          </cell>
        </row>
        <row r="19907">
          <cell r="AR19907" t="str">
            <v/>
          </cell>
        </row>
        <row r="19908">
          <cell r="AR19908" t="str">
            <v/>
          </cell>
        </row>
        <row r="19909">
          <cell r="AR19909" t="str">
            <v/>
          </cell>
        </row>
        <row r="19910">
          <cell r="AR19910" t="str">
            <v/>
          </cell>
        </row>
        <row r="19911">
          <cell r="AR19911" t="str">
            <v/>
          </cell>
        </row>
        <row r="19912">
          <cell r="AR19912" t="str">
            <v/>
          </cell>
        </row>
        <row r="19913">
          <cell r="AR19913" t="str">
            <v/>
          </cell>
        </row>
        <row r="19914">
          <cell r="AR19914" t="str">
            <v/>
          </cell>
        </row>
        <row r="19915">
          <cell r="AR19915" t="str">
            <v/>
          </cell>
        </row>
        <row r="19916">
          <cell r="AR19916" t="str">
            <v/>
          </cell>
        </row>
        <row r="19917">
          <cell r="AR19917" t="str">
            <v/>
          </cell>
        </row>
        <row r="19918">
          <cell r="AR19918" t="str">
            <v/>
          </cell>
        </row>
        <row r="19919">
          <cell r="AR19919" t="str">
            <v/>
          </cell>
        </row>
        <row r="19920">
          <cell r="AR19920" t="str">
            <v/>
          </cell>
        </row>
        <row r="19921">
          <cell r="AR19921" t="str">
            <v/>
          </cell>
        </row>
        <row r="19922">
          <cell r="AR19922" t="str">
            <v/>
          </cell>
        </row>
        <row r="19923">
          <cell r="AR19923" t="str">
            <v/>
          </cell>
        </row>
        <row r="19924">
          <cell r="AR19924" t="str">
            <v/>
          </cell>
        </row>
        <row r="19925">
          <cell r="AR19925" t="str">
            <v/>
          </cell>
        </row>
        <row r="19926">
          <cell r="AR19926" t="str">
            <v/>
          </cell>
        </row>
        <row r="19927">
          <cell r="AR19927" t="str">
            <v/>
          </cell>
        </row>
        <row r="19928">
          <cell r="AR19928" t="str">
            <v/>
          </cell>
        </row>
        <row r="19929">
          <cell r="AR19929" t="str">
            <v/>
          </cell>
        </row>
        <row r="19930">
          <cell r="AR19930" t="str">
            <v/>
          </cell>
        </row>
        <row r="19931">
          <cell r="AR19931" t="str">
            <v/>
          </cell>
        </row>
        <row r="19932">
          <cell r="AR19932" t="str">
            <v/>
          </cell>
        </row>
        <row r="19933">
          <cell r="AR19933" t="str">
            <v/>
          </cell>
        </row>
        <row r="19934">
          <cell r="AR19934" t="str">
            <v/>
          </cell>
        </row>
        <row r="19935">
          <cell r="AR19935" t="str">
            <v/>
          </cell>
        </row>
        <row r="19936">
          <cell r="AR19936" t="str">
            <v/>
          </cell>
        </row>
        <row r="19937">
          <cell r="AR19937" t="str">
            <v/>
          </cell>
        </row>
        <row r="19938">
          <cell r="AR19938" t="str">
            <v/>
          </cell>
        </row>
        <row r="19939">
          <cell r="AR19939" t="str">
            <v/>
          </cell>
        </row>
        <row r="19940">
          <cell r="AR19940" t="str">
            <v/>
          </cell>
        </row>
        <row r="19941">
          <cell r="AR19941" t="str">
            <v/>
          </cell>
        </row>
        <row r="19942">
          <cell r="AR19942" t="str">
            <v/>
          </cell>
        </row>
        <row r="19943">
          <cell r="AR19943" t="str">
            <v/>
          </cell>
        </row>
        <row r="19944">
          <cell r="AR19944" t="str">
            <v/>
          </cell>
        </row>
        <row r="19945">
          <cell r="AR19945" t="str">
            <v/>
          </cell>
        </row>
        <row r="19946">
          <cell r="AR19946" t="str">
            <v/>
          </cell>
        </row>
        <row r="19947">
          <cell r="AR19947" t="str">
            <v/>
          </cell>
        </row>
        <row r="19948">
          <cell r="AR19948" t="str">
            <v/>
          </cell>
        </row>
        <row r="19949">
          <cell r="AR19949" t="str">
            <v/>
          </cell>
        </row>
        <row r="19950">
          <cell r="AR19950" t="str">
            <v/>
          </cell>
        </row>
        <row r="19951">
          <cell r="AR19951" t="str">
            <v/>
          </cell>
        </row>
        <row r="19952">
          <cell r="AR19952" t="str">
            <v/>
          </cell>
        </row>
        <row r="19953">
          <cell r="AR19953" t="str">
            <v/>
          </cell>
        </row>
        <row r="19954">
          <cell r="AR19954" t="str">
            <v/>
          </cell>
        </row>
        <row r="19955">
          <cell r="AR19955" t="str">
            <v/>
          </cell>
        </row>
        <row r="19956">
          <cell r="AR19956" t="str">
            <v/>
          </cell>
        </row>
        <row r="19957">
          <cell r="AR19957" t="str">
            <v/>
          </cell>
        </row>
        <row r="19958">
          <cell r="AR19958" t="str">
            <v/>
          </cell>
        </row>
        <row r="19959">
          <cell r="AR19959" t="str">
            <v/>
          </cell>
        </row>
        <row r="19960">
          <cell r="AR19960" t="str">
            <v/>
          </cell>
        </row>
        <row r="19961">
          <cell r="AR19961" t="str">
            <v/>
          </cell>
        </row>
        <row r="19962">
          <cell r="AR19962" t="str">
            <v/>
          </cell>
        </row>
        <row r="19963">
          <cell r="AR19963" t="str">
            <v/>
          </cell>
        </row>
        <row r="19964">
          <cell r="AR19964" t="str">
            <v/>
          </cell>
        </row>
        <row r="19965">
          <cell r="AR19965" t="str">
            <v/>
          </cell>
        </row>
        <row r="19966">
          <cell r="AR19966" t="str">
            <v/>
          </cell>
        </row>
        <row r="19967">
          <cell r="AR19967" t="str">
            <v/>
          </cell>
        </row>
        <row r="19968">
          <cell r="AR19968" t="str">
            <v/>
          </cell>
        </row>
        <row r="19969">
          <cell r="AR19969" t="str">
            <v/>
          </cell>
        </row>
        <row r="19970">
          <cell r="AR19970" t="str">
            <v/>
          </cell>
        </row>
        <row r="19971">
          <cell r="AR19971" t="str">
            <v/>
          </cell>
        </row>
        <row r="19972">
          <cell r="AR19972" t="str">
            <v/>
          </cell>
        </row>
        <row r="19973">
          <cell r="AR19973" t="str">
            <v/>
          </cell>
        </row>
        <row r="19974">
          <cell r="AR19974" t="str">
            <v/>
          </cell>
        </row>
        <row r="19975">
          <cell r="AR19975" t="str">
            <v/>
          </cell>
        </row>
        <row r="19976">
          <cell r="AR19976" t="str">
            <v/>
          </cell>
        </row>
        <row r="19977">
          <cell r="AR19977" t="str">
            <v/>
          </cell>
        </row>
        <row r="19978">
          <cell r="AR19978" t="str">
            <v/>
          </cell>
        </row>
        <row r="19979">
          <cell r="AR19979" t="str">
            <v/>
          </cell>
        </row>
        <row r="19980">
          <cell r="AR19980" t="str">
            <v/>
          </cell>
        </row>
        <row r="19981">
          <cell r="AR19981" t="str">
            <v/>
          </cell>
        </row>
        <row r="19982">
          <cell r="AR19982" t="str">
            <v/>
          </cell>
        </row>
        <row r="19983">
          <cell r="AR19983" t="str">
            <v/>
          </cell>
        </row>
        <row r="19984">
          <cell r="AR19984" t="str">
            <v/>
          </cell>
        </row>
        <row r="19985">
          <cell r="AR19985" t="str">
            <v/>
          </cell>
        </row>
        <row r="19986">
          <cell r="AR19986" t="str">
            <v/>
          </cell>
        </row>
        <row r="19987">
          <cell r="AR19987" t="str">
            <v/>
          </cell>
        </row>
        <row r="19988">
          <cell r="AR19988" t="str">
            <v/>
          </cell>
        </row>
        <row r="19989">
          <cell r="AR19989" t="str">
            <v/>
          </cell>
        </row>
        <row r="19990">
          <cell r="AR19990" t="str">
            <v/>
          </cell>
        </row>
        <row r="19991">
          <cell r="AR19991" t="str">
            <v/>
          </cell>
        </row>
        <row r="19992">
          <cell r="AR19992" t="str">
            <v/>
          </cell>
        </row>
        <row r="19993">
          <cell r="AR19993" t="str">
            <v/>
          </cell>
        </row>
        <row r="19994">
          <cell r="AR19994" t="str">
            <v/>
          </cell>
        </row>
        <row r="19995">
          <cell r="AR19995" t="str">
            <v/>
          </cell>
        </row>
        <row r="19996">
          <cell r="AR19996" t="str">
            <v/>
          </cell>
        </row>
        <row r="19997">
          <cell r="AR19997" t="str">
            <v/>
          </cell>
        </row>
        <row r="19998">
          <cell r="AR19998" t="str">
            <v/>
          </cell>
        </row>
        <row r="19999">
          <cell r="AR19999" t="str">
            <v/>
          </cell>
        </row>
        <row r="20000">
          <cell r="AR20000" t="str">
            <v/>
          </cell>
        </row>
        <row r="20001">
          <cell r="AR20001" t="str">
            <v/>
          </cell>
        </row>
        <row r="20002">
          <cell r="AR20002" t="str">
            <v/>
          </cell>
        </row>
        <row r="20003">
          <cell r="AR20003" t="str">
            <v/>
          </cell>
        </row>
        <row r="20004">
          <cell r="AR20004" t="str">
            <v/>
          </cell>
        </row>
      </sheetData>
      <sheetData sheetId="4"/>
      <sheetData sheetId="5">
        <row r="5">
          <cell r="A5" t="str">
            <v/>
          </cell>
        </row>
        <row r="6">
          <cell r="A6" t="str">
            <v/>
          </cell>
        </row>
        <row r="7">
          <cell r="A7" t="str">
            <v/>
          </cell>
        </row>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sheetData>
      <sheetData sheetId="6">
        <row r="5">
          <cell r="H5" t="str">
            <v>3111103-Bungalows/Flats</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ment 2001 by DEPT."/>
      <sheetName val="MIS"/>
      <sheetName val="MIS-Notes"/>
      <sheetName val="HR&amp;ADMIN"/>
      <sheetName val="HR-Salaries"/>
      <sheetName val="HR-Notes"/>
      <sheetName val="COMMERCIAL"/>
      <sheetName val="C- Ad &amp; Marktg"/>
      <sheetName val="TECHNICAL"/>
      <sheetName val="Tech-Leased Circuits"/>
      <sheetName val="Tech-BTS Sites"/>
      <sheetName val="FINANCE"/>
      <sheetName val="F-Notes"/>
      <sheetName val="OPERATION"/>
      <sheetName val="Oper-Notes"/>
      <sheetName val="CONSOLIDATED by MONTH"/>
      <sheetName val="SG&amp;A"/>
      <sheetName val="Summary"/>
      <sheetName val="Revenues"/>
      <sheetName val="Monthly Income Statement"/>
      <sheetName val="Quarterly Income Statement"/>
      <sheetName val="Capital Expenditure"/>
      <sheetName val="Headcount"/>
      <sheetName val="Cost of sales"/>
      <sheetName val="Operating Costs"/>
      <sheetName val="CONSOLIDATED by DEPT."/>
      <sheetName val="Investment_2001_by_DEPT_"/>
      <sheetName val="C-_Ad_&amp;_Marktg"/>
      <sheetName val="Tech-Leased_Circuits"/>
      <sheetName val="Tech-BTS_Sites"/>
      <sheetName val="CONSOLIDATED_by_MONTH"/>
      <sheetName val="Monthly_Income_Statement"/>
      <sheetName val="Quarterly_Income_Statement"/>
      <sheetName val="Capital_Expenditure"/>
      <sheetName val="Cost_of_sales"/>
      <sheetName val="Operating_Costs"/>
      <sheetName val="CONSOLIDATED_by_DEPT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Control"/>
      <sheetName val="Input-of-1TB"/>
      <sheetName val="Coy-Inc-Stmnt"/>
      <sheetName val="Cost Smry"/>
      <sheetName val="Mnthly Inc Stmnt"/>
      <sheetName val="Cost Details"/>
      <sheetName val="Coy-Bal-Sheet"/>
      <sheetName val="VC-M-Inc-Stmnt"/>
      <sheetName val="VC-M-Inc-Stmnt (2)"/>
      <sheetName val="VC-CoyMthly-Inc-Stmnt"/>
      <sheetName val="QV-M-Bal-Sheet"/>
      <sheetName val="Tb-Ave-ExchangeRates"/>
      <sheetName val="TB-DataStore"/>
      <sheetName val="Tb-BusEntities"/>
      <sheetName val="Tb-AccountRanges"/>
      <sheetName val="Tb-Spot-ExchangeRates"/>
      <sheetName val="Table-MthYr"/>
      <sheetName val="Tb-AccReNmbr"/>
      <sheetName val=" Budgets loaded"/>
      <sheetName val="Forecasts loaded"/>
      <sheetName val="Budgets store"/>
      <sheetName val="TB-Temp3"/>
      <sheetName val="TB-Temp2"/>
      <sheetName val="TB-Temp4"/>
      <sheetName val="TB-Temp1"/>
      <sheetName val="Sheet1"/>
      <sheetName val="APE Model YE 2010 - VC Group Up"/>
      <sheetName val="Load_Control"/>
      <sheetName val="Cost_Smry"/>
      <sheetName val="Mnthly_Inc_Stmnt"/>
      <sheetName val="Cost_Details"/>
      <sheetName val="VC-M-Inc-Stmnt_(2)"/>
      <sheetName val="_Budgets_loaded"/>
      <sheetName val="Forecasts_loaded"/>
      <sheetName val="Budgets_store"/>
      <sheetName val="APE_Model_YE_2010_-_VC_Group_Up"/>
    </sheetNames>
    <sheetDataSet>
      <sheetData sheetId="0"/>
      <sheetData sheetId="1">
        <row r="1">
          <cell r="N1" t="str">
            <v>&gt;</v>
          </cell>
          <cell r="P1">
            <v>5</v>
          </cell>
        </row>
      </sheetData>
      <sheetData sheetId="2">
        <row r="2">
          <cell r="AE2">
            <v>26</v>
          </cell>
        </row>
        <row r="5">
          <cell r="AE5">
            <v>26</v>
          </cell>
        </row>
        <row r="6">
          <cell r="AE6">
            <v>16</v>
          </cell>
        </row>
      </sheetData>
      <sheetData sheetId="3"/>
      <sheetData sheetId="4"/>
      <sheetData sheetId="5"/>
      <sheetData sheetId="6"/>
      <sheetData sheetId="7"/>
      <sheetData sheetId="8"/>
      <sheetData sheetId="9"/>
      <sheetData sheetId="10"/>
      <sheetData sheetId="11"/>
      <sheetData sheetId="12">
        <row r="1">
          <cell r="V1" t="str">
            <v>Error_Chk</v>
          </cell>
        </row>
        <row r="2">
          <cell r="A2">
            <v>0</v>
          </cell>
          <cell r="E2">
            <v>0</v>
          </cell>
          <cell r="I2">
            <v>0</v>
          </cell>
          <cell r="M2">
            <v>996</v>
          </cell>
          <cell r="Q2">
            <v>0</v>
          </cell>
          <cell r="V2">
            <v>1</v>
          </cell>
        </row>
        <row r="3">
          <cell r="A3">
            <v>1</v>
          </cell>
          <cell r="E3">
            <v>4</v>
          </cell>
          <cell r="I3">
            <v>0</v>
          </cell>
          <cell r="M3">
            <v>4</v>
          </cell>
          <cell r="Q3">
            <v>14</v>
          </cell>
          <cell r="V3">
            <v>1010</v>
          </cell>
        </row>
        <row r="4">
          <cell r="A4">
            <v>1</v>
          </cell>
          <cell r="E4">
            <v>4</v>
          </cell>
          <cell r="I4">
            <v>-3115405.97</v>
          </cell>
          <cell r="M4">
            <v>4</v>
          </cell>
          <cell r="Q4">
            <v>8</v>
          </cell>
          <cell r="V4">
            <v>1010</v>
          </cell>
        </row>
        <row r="5">
          <cell r="A5">
            <v>1</v>
          </cell>
          <cell r="E5">
            <v>4</v>
          </cell>
          <cell r="I5">
            <v>-266098.71000000002</v>
          </cell>
          <cell r="M5">
            <v>4</v>
          </cell>
          <cell r="Q5">
            <v>12</v>
          </cell>
          <cell r="V5">
            <v>1010</v>
          </cell>
        </row>
        <row r="6">
          <cell r="A6">
            <v>1</v>
          </cell>
          <cell r="E6">
            <v>4</v>
          </cell>
          <cell r="I6">
            <v>0</v>
          </cell>
          <cell r="M6">
            <v>4</v>
          </cell>
          <cell r="Q6">
            <v>6</v>
          </cell>
          <cell r="V6">
            <v>1010</v>
          </cell>
        </row>
        <row r="7">
          <cell r="A7">
            <v>1</v>
          </cell>
          <cell r="E7">
            <v>4</v>
          </cell>
          <cell r="I7">
            <v>0</v>
          </cell>
          <cell r="M7">
            <v>4</v>
          </cell>
          <cell r="Q7">
            <v>10</v>
          </cell>
          <cell r="V7">
            <v>1010</v>
          </cell>
        </row>
        <row r="8">
          <cell r="A8">
            <v>1</v>
          </cell>
          <cell r="E8">
            <v>4</v>
          </cell>
          <cell r="I8">
            <v>0</v>
          </cell>
          <cell r="M8">
            <v>4</v>
          </cell>
          <cell r="Q8">
            <v>9</v>
          </cell>
          <cell r="V8">
            <v>1030</v>
          </cell>
        </row>
        <row r="9">
          <cell r="A9">
            <v>1</v>
          </cell>
          <cell r="E9">
            <v>4</v>
          </cell>
          <cell r="I9">
            <v>0</v>
          </cell>
          <cell r="M9">
            <v>4</v>
          </cell>
          <cell r="Q9">
            <v>4</v>
          </cell>
          <cell r="V9">
            <v>1030</v>
          </cell>
        </row>
        <row r="10">
          <cell r="A10">
            <v>1</v>
          </cell>
          <cell r="E10">
            <v>4</v>
          </cell>
          <cell r="I10">
            <v>0</v>
          </cell>
          <cell r="M10">
            <v>4</v>
          </cell>
          <cell r="Q10">
            <v>14</v>
          </cell>
          <cell r="V10">
            <v>1030</v>
          </cell>
        </row>
        <row r="11">
          <cell r="A11">
            <v>1</v>
          </cell>
          <cell r="E11">
            <v>4</v>
          </cell>
          <cell r="I11">
            <v>0</v>
          </cell>
          <cell r="M11">
            <v>4</v>
          </cell>
          <cell r="Q11">
            <v>7</v>
          </cell>
          <cell r="V11">
            <v>1030</v>
          </cell>
        </row>
        <row r="12">
          <cell r="A12">
            <v>1</v>
          </cell>
          <cell r="E12">
            <v>4</v>
          </cell>
          <cell r="I12">
            <v>0</v>
          </cell>
          <cell r="M12">
            <v>4</v>
          </cell>
          <cell r="Q12">
            <v>8</v>
          </cell>
          <cell r="V12">
            <v>1030</v>
          </cell>
        </row>
        <row r="13">
          <cell r="A13">
            <v>1</v>
          </cell>
          <cell r="E13">
            <v>4</v>
          </cell>
          <cell r="I13">
            <v>0</v>
          </cell>
          <cell r="M13">
            <v>4</v>
          </cell>
          <cell r="Q13">
            <v>12</v>
          </cell>
          <cell r="V13">
            <v>1030</v>
          </cell>
        </row>
        <row r="14">
          <cell r="A14">
            <v>1</v>
          </cell>
          <cell r="E14">
            <v>4</v>
          </cell>
          <cell r="I14">
            <v>0</v>
          </cell>
          <cell r="M14">
            <v>4</v>
          </cell>
          <cell r="Q14">
            <v>11</v>
          </cell>
          <cell r="V14">
            <v>1030</v>
          </cell>
        </row>
        <row r="15">
          <cell r="A15">
            <v>1</v>
          </cell>
          <cell r="E15">
            <v>4</v>
          </cell>
          <cell r="I15">
            <v>0</v>
          </cell>
          <cell r="M15">
            <v>4</v>
          </cell>
          <cell r="Q15">
            <v>24</v>
          </cell>
          <cell r="V15">
            <v>1030</v>
          </cell>
        </row>
        <row r="16">
          <cell r="A16">
            <v>1</v>
          </cell>
          <cell r="E16">
            <v>4</v>
          </cell>
          <cell r="I16">
            <v>0</v>
          </cell>
          <cell r="M16">
            <v>4</v>
          </cell>
          <cell r="Q16">
            <v>21</v>
          </cell>
          <cell r="V16">
            <v>1030</v>
          </cell>
        </row>
        <row r="17">
          <cell r="A17">
            <v>1</v>
          </cell>
          <cell r="E17">
            <v>4</v>
          </cell>
          <cell r="I17">
            <v>0</v>
          </cell>
          <cell r="M17">
            <v>4</v>
          </cell>
          <cell r="Q17">
            <v>22</v>
          </cell>
          <cell r="V17">
            <v>1030</v>
          </cell>
        </row>
        <row r="18">
          <cell r="A18">
            <v>1</v>
          </cell>
          <cell r="E18">
            <v>4</v>
          </cell>
          <cell r="I18">
            <v>0</v>
          </cell>
          <cell r="M18">
            <v>4</v>
          </cell>
          <cell r="Q18">
            <v>23</v>
          </cell>
          <cell r="V18">
            <v>1030</v>
          </cell>
        </row>
        <row r="19">
          <cell r="A19">
            <v>1</v>
          </cell>
          <cell r="E19">
            <v>4</v>
          </cell>
          <cell r="I19">
            <v>0</v>
          </cell>
          <cell r="M19">
            <v>4</v>
          </cell>
          <cell r="Q19">
            <v>6</v>
          </cell>
          <cell r="V19">
            <v>1030</v>
          </cell>
        </row>
        <row r="20">
          <cell r="A20">
            <v>1</v>
          </cell>
          <cell r="E20">
            <v>4</v>
          </cell>
          <cell r="I20">
            <v>0</v>
          </cell>
          <cell r="M20">
            <v>4</v>
          </cell>
          <cell r="Q20">
            <v>13</v>
          </cell>
          <cell r="V20">
            <v>1030</v>
          </cell>
        </row>
        <row r="21">
          <cell r="A21">
            <v>1</v>
          </cell>
          <cell r="E21">
            <v>4</v>
          </cell>
          <cell r="I21">
            <v>0</v>
          </cell>
          <cell r="M21">
            <v>4</v>
          </cell>
          <cell r="Q21">
            <v>5</v>
          </cell>
          <cell r="V21">
            <v>1030</v>
          </cell>
        </row>
        <row r="22">
          <cell r="A22">
            <v>1</v>
          </cell>
          <cell r="E22">
            <v>4</v>
          </cell>
          <cell r="I22">
            <v>0</v>
          </cell>
          <cell r="M22">
            <v>4</v>
          </cell>
          <cell r="Q22">
            <v>2</v>
          </cell>
          <cell r="V22">
            <v>1030</v>
          </cell>
        </row>
        <row r="23">
          <cell r="A23">
            <v>1</v>
          </cell>
          <cell r="E23">
            <v>4</v>
          </cell>
          <cell r="I23">
            <v>0</v>
          </cell>
          <cell r="M23">
            <v>4</v>
          </cell>
          <cell r="Q23">
            <v>10</v>
          </cell>
          <cell r="V23">
            <v>1030</v>
          </cell>
        </row>
        <row r="24">
          <cell r="A24">
            <v>1</v>
          </cell>
          <cell r="E24">
            <v>4</v>
          </cell>
          <cell r="I24">
            <v>0</v>
          </cell>
          <cell r="M24">
            <v>4</v>
          </cell>
          <cell r="Q24">
            <v>9</v>
          </cell>
          <cell r="V24">
            <v>1090</v>
          </cell>
        </row>
        <row r="25">
          <cell r="A25">
            <v>1</v>
          </cell>
          <cell r="E25">
            <v>4</v>
          </cell>
          <cell r="I25">
            <v>0</v>
          </cell>
          <cell r="M25">
            <v>4</v>
          </cell>
          <cell r="Q25">
            <v>4</v>
          </cell>
          <cell r="V25">
            <v>1090</v>
          </cell>
        </row>
        <row r="26">
          <cell r="A26">
            <v>1</v>
          </cell>
          <cell r="E26">
            <v>4</v>
          </cell>
          <cell r="I26">
            <v>0</v>
          </cell>
          <cell r="M26">
            <v>4</v>
          </cell>
          <cell r="Q26">
            <v>8</v>
          </cell>
          <cell r="V26">
            <v>1090</v>
          </cell>
        </row>
        <row r="27">
          <cell r="A27">
            <v>1</v>
          </cell>
          <cell r="E27">
            <v>4</v>
          </cell>
          <cell r="I27">
            <v>-29696.49</v>
          </cell>
          <cell r="M27">
            <v>4</v>
          </cell>
          <cell r="Q27">
            <v>12</v>
          </cell>
          <cell r="V27">
            <v>1090</v>
          </cell>
        </row>
        <row r="28">
          <cell r="A28">
            <v>1</v>
          </cell>
          <cell r="E28">
            <v>4</v>
          </cell>
          <cell r="I28">
            <v>0</v>
          </cell>
          <cell r="M28">
            <v>4</v>
          </cell>
          <cell r="Q28">
            <v>24</v>
          </cell>
          <cell r="V28">
            <v>1090</v>
          </cell>
        </row>
        <row r="29">
          <cell r="A29">
            <v>1</v>
          </cell>
          <cell r="E29">
            <v>4</v>
          </cell>
          <cell r="I29">
            <v>0</v>
          </cell>
          <cell r="M29">
            <v>4</v>
          </cell>
          <cell r="Q29">
            <v>22</v>
          </cell>
          <cell r="V29">
            <v>1090</v>
          </cell>
        </row>
        <row r="30">
          <cell r="A30">
            <v>1</v>
          </cell>
          <cell r="E30">
            <v>4</v>
          </cell>
          <cell r="I30">
            <v>0</v>
          </cell>
          <cell r="M30">
            <v>4</v>
          </cell>
          <cell r="Q30">
            <v>13</v>
          </cell>
          <cell r="V30">
            <v>1090</v>
          </cell>
        </row>
        <row r="31">
          <cell r="A31">
            <v>1</v>
          </cell>
          <cell r="E31">
            <v>4</v>
          </cell>
          <cell r="I31">
            <v>0</v>
          </cell>
          <cell r="M31">
            <v>4</v>
          </cell>
          <cell r="Q31">
            <v>10</v>
          </cell>
          <cell r="V31">
            <v>1090</v>
          </cell>
        </row>
        <row r="32">
          <cell r="A32">
            <v>1</v>
          </cell>
          <cell r="E32">
            <v>4</v>
          </cell>
          <cell r="I32">
            <v>0</v>
          </cell>
          <cell r="M32">
            <v>4</v>
          </cell>
          <cell r="Q32">
            <v>9</v>
          </cell>
          <cell r="V32">
            <v>1095</v>
          </cell>
        </row>
        <row r="33">
          <cell r="A33">
            <v>1</v>
          </cell>
          <cell r="E33">
            <v>4</v>
          </cell>
          <cell r="I33">
            <v>-1627540</v>
          </cell>
          <cell r="M33">
            <v>4</v>
          </cell>
          <cell r="Q33">
            <v>14</v>
          </cell>
          <cell r="V33">
            <v>1095</v>
          </cell>
        </row>
        <row r="34">
          <cell r="A34">
            <v>1</v>
          </cell>
          <cell r="E34">
            <v>4</v>
          </cell>
          <cell r="I34">
            <v>8366.1</v>
          </cell>
          <cell r="M34">
            <v>4</v>
          </cell>
          <cell r="Q34">
            <v>8</v>
          </cell>
          <cell r="V34">
            <v>1095</v>
          </cell>
        </row>
        <row r="35">
          <cell r="A35">
            <v>1</v>
          </cell>
          <cell r="E35">
            <v>4</v>
          </cell>
          <cell r="I35">
            <v>0</v>
          </cell>
          <cell r="M35">
            <v>4</v>
          </cell>
          <cell r="Q35">
            <v>11</v>
          </cell>
          <cell r="V35">
            <v>1095</v>
          </cell>
        </row>
        <row r="36">
          <cell r="A36">
            <v>1</v>
          </cell>
          <cell r="E36">
            <v>4</v>
          </cell>
          <cell r="I36">
            <v>0</v>
          </cell>
          <cell r="M36">
            <v>4</v>
          </cell>
          <cell r="Q36">
            <v>24</v>
          </cell>
          <cell r="V36">
            <v>1095</v>
          </cell>
        </row>
        <row r="37">
          <cell r="A37">
            <v>1</v>
          </cell>
          <cell r="E37">
            <v>4</v>
          </cell>
          <cell r="I37">
            <v>0</v>
          </cell>
          <cell r="M37">
            <v>4</v>
          </cell>
          <cell r="Q37">
            <v>21</v>
          </cell>
          <cell r="V37">
            <v>1095</v>
          </cell>
        </row>
        <row r="38">
          <cell r="A38">
            <v>1</v>
          </cell>
          <cell r="E38">
            <v>4</v>
          </cell>
          <cell r="I38">
            <v>0</v>
          </cell>
          <cell r="M38">
            <v>4</v>
          </cell>
          <cell r="Q38">
            <v>22</v>
          </cell>
          <cell r="V38">
            <v>1095</v>
          </cell>
        </row>
        <row r="39">
          <cell r="A39">
            <v>1</v>
          </cell>
          <cell r="E39">
            <v>4</v>
          </cell>
          <cell r="I39">
            <v>0</v>
          </cell>
          <cell r="M39">
            <v>4</v>
          </cell>
          <cell r="Q39">
            <v>23</v>
          </cell>
          <cell r="V39">
            <v>1095</v>
          </cell>
        </row>
        <row r="40">
          <cell r="A40">
            <v>1</v>
          </cell>
          <cell r="E40">
            <v>4</v>
          </cell>
          <cell r="I40">
            <v>0</v>
          </cell>
          <cell r="M40">
            <v>4</v>
          </cell>
          <cell r="Q40">
            <v>6</v>
          </cell>
          <cell r="V40">
            <v>1095</v>
          </cell>
        </row>
        <row r="41">
          <cell r="A41">
            <v>1</v>
          </cell>
          <cell r="E41">
            <v>4</v>
          </cell>
          <cell r="I41">
            <v>0</v>
          </cell>
          <cell r="M41">
            <v>4</v>
          </cell>
          <cell r="Q41">
            <v>5</v>
          </cell>
          <cell r="V41">
            <v>1095</v>
          </cell>
        </row>
        <row r="42">
          <cell r="A42">
            <v>1</v>
          </cell>
          <cell r="E42">
            <v>4</v>
          </cell>
          <cell r="I42">
            <v>0</v>
          </cell>
          <cell r="M42">
            <v>4</v>
          </cell>
          <cell r="Q42">
            <v>2</v>
          </cell>
          <cell r="V42">
            <v>1095</v>
          </cell>
        </row>
        <row r="43">
          <cell r="A43">
            <v>1</v>
          </cell>
          <cell r="E43">
            <v>4</v>
          </cell>
          <cell r="I43">
            <v>-1176384.3999999999</v>
          </cell>
          <cell r="M43">
            <v>4</v>
          </cell>
          <cell r="Q43">
            <v>10</v>
          </cell>
          <cell r="V43">
            <v>1095</v>
          </cell>
        </row>
        <row r="44">
          <cell r="A44">
            <v>1</v>
          </cell>
          <cell r="E44">
            <v>4</v>
          </cell>
          <cell r="I44">
            <v>0</v>
          </cell>
          <cell r="M44">
            <v>4</v>
          </cell>
          <cell r="Q44">
            <v>8</v>
          </cell>
          <cell r="V44">
            <v>1096</v>
          </cell>
        </row>
        <row r="45">
          <cell r="A45">
            <v>1</v>
          </cell>
          <cell r="E45">
            <v>4</v>
          </cell>
          <cell r="I45">
            <v>0</v>
          </cell>
          <cell r="M45">
            <v>4</v>
          </cell>
          <cell r="Q45">
            <v>6</v>
          </cell>
          <cell r="V45">
            <v>1096</v>
          </cell>
        </row>
        <row r="46">
          <cell r="A46">
            <v>1</v>
          </cell>
          <cell r="E46">
            <v>4</v>
          </cell>
          <cell r="I46">
            <v>0</v>
          </cell>
          <cell r="M46">
            <v>4</v>
          </cell>
          <cell r="Q46">
            <v>10</v>
          </cell>
          <cell r="V46">
            <v>1096</v>
          </cell>
        </row>
        <row r="47">
          <cell r="A47">
            <v>1</v>
          </cell>
          <cell r="E47">
            <v>4</v>
          </cell>
          <cell r="I47">
            <v>0</v>
          </cell>
          <cell r="M47">
            <v>4</v>
          </cell>
          <cell r="Q47">
            <v>9</v>
          </cell>
          <cell r="V47">
            <v>1097</v>
          </cell>
        </row>
        <row r="48">
          <cell r="A48">
            <v>1</v>
          </cell>
          <cell r="E48">
            <v>4</v>
          </cell>
          <cell r="I48">
            <v>0</v>
          </cell>
          <cell r="M48">
            <v>4</v>
          </cell>
          <cell r="Q48">
            <v>2</v>
          </cell>
          <cell r="V48">
            <v>1098</v>
          </cell>
        </row>
        <row r="49">
          <cell r="A49">
            <v>1</v>
          </cell>
          <cell r="E49">
            <v>4</v>
          </cell>
          <cell r="I49">
            <v>0</v>
          </cell>
          <cell r="M49">
            <v>4</v>
          </cell>
          <cell r="Q49">
            <v>10</v>
          </cell>
          <cell r="V49">
            <v>1098</v>
          </cell>
        </row>
        <row r="50">
          <cell r="A50">
            <v>1</v>
          </cell>
          <cell r="E50">
            <v>4</v>
          </cell>
          <cell r="I50">
            <v>0</v>
          </cell>
          <cell r="M50">
            <v>4</v>
          </cell>
          <cell r="Q50">
            <v>4</v>
          </cell>
          <cell r="V50">
            <v>2010</v>
          </cell>
        </row>
        <row r="51">
          <cell r="A51">
            <v>1</v>
          </cell>
          <cell r="E51">
            <v>4</v>
          </cell>
          <cell r="I51">
            <v>-2186209.7799999998</v>
          </cell>
          <cell r="M51">
            <v>4</v>
          </cell>
          <cell r="Q51">
            <v>4</v>
          </cell>
          <cell r="V51">
            <v>2010</v>
          </cell>
        </row>
        <row r="52">
          <cell r="A52">
            <v>1</v>
          </cell>
          <cell r="E52">
            <v>4</v>
          </cell>
          <cell r="I52">
            <v>0</v>
          </cell>
          <cell r="M52">
            <v>4</v>
          </cell>
          <cell r="Q52">
            <v>14</v>
          </cell>
          <cell r="V52">
            <v>2010</v>
          </cell>
        </row>
        <row r="53">
          <cell r="A53">
            <v>1</v>
          </cell>
          <cell r="E53">
            <v>4</v>
          </cell>
          <cell r="I53">
            <v>-14193.44</v>
          </cell>
          <cell r="M53">
            <v>4</v>
          </cell>
          <cell r="Q53">
            <v>8</v>
          </cell>
          <cell r="V53">
            <v>2010</v>
          </cell>
        </row>
        <row r="54">
          <cell r="A54">
            <v>1</v>
          </cell>
          <cell r="E54">
            <v>4</v>
          </cell>
          <cell r="I54">
            <v>0</v>
          </cell>
          <cell r="M54">
            <v>4</v>
          </cell>
          <cell r="Q54">
            <v>21</v>
          </cell>
          <cell r="V54">
            <v>2010</v>
          </cell>
        </row>
        <row r="55">
          <cell r="A55">
            <v>1</v>
          </cell>
          <cell r="E55">
            <v>4</v>
          </cell>
          <cell r="I55">
            <v>0</v>
          </cell>
          <cell r="M55">
            <v>4</v>
          </cell>
          <cell r="Q55">
            <v>6</v>
          </cell>
          <cell r="V55">
            <v>2010</v>
          </cell>
        </row>
        <row r="56">
          <cell r="A56">
            <v>1</v>
          </cell>
          <cell r="E56">
            <v>4</v>
          </cell>
          <cell r="I56">
            <v>0</v>
          </cell>
          <cell r="M56">
            <v>4</v>
          </cell>
          <cell r="Q56">
            <v>2</v>
          </cell>
          <cell r="V56">
            <v>2010</v>
          </cell>
        </row>
        <row r="57">
          <cell r="A57">
            <v>1</v>
          </cell>
          <cell r="E57">
            <v>4</v>
          </cell>
          <cell r="I57">
            <v>0</v>
          </cell>
          <cell r="M57">
            <v>4</v>
          </cell>
          <cell r="Q57">
            <v>10</v>
          </cell>
          <cell r="V57">
            <v>2010</v>
          </cell>
        </row>
        <row r="58">
          <cell r="A58">
            <v>1</v>
          </cell>
          <cell r="E58">
            <v>4</v>
          </cell>
          <cell r="I58">
            <v>0</v>
          </cell>
          <cell r="M58">
            <v>4</v>
          </cell>
          <cell r="Q58">
            <v>7</v>
          </cell>
          <cell r="V58">
            <v>2011</v>
          </cell>
        </row>
        <row r="59">
          <cell r="A59">
            <v>1</v>
          </cell>
          <cell r="E59">
            <v>4</v>
          </cell>
          <cell r="I59">
            <v>0</v>
          </cell>
          <cell r="M59">
            <v>4</v>
          </cell>
          <cell r="Q59">
            <v>6</v>
          </cell>
          <cell r="V59">
            <v>2011</v>
          </cell>
        </row>
        <row r="60">
          <cell r="A60">
            <v>1</v>
          </cell>
          <cell r="E60">
            <v>4</v>
          </cell>
          <cell r="I60">
            <v>0</v>
          </cell>
          <cell r="M60">
            <v>4</v>
          </cell>
          <cell r="Q60">
            <v>4</v>
          </cell>
          <cell r="V60">
            <v>2020</v>
          </cell>
        </row>
        <row r="61">
          <cell r="A61">
            <v>1</v>
          </cell>
          <cell r="E61">
            <v>4</v>
          </cell>
          <cell r="I61">
            <v>142906.65</v>
          </cell>
          <cell r="M61">
            <v>4</v>
          </cell>
          <cell r="Q61">
            <v>14</v>
          </cell>
          <cell r="V61">
            <v>2020</v>
          </cell>
        </row>
        <row r="62">
          <cell r="A62">
            <v>1</v>
          </cell>
          <cell r="E62">
            <v>4</v>
          </cell>
          <cell r="I62">
            <v>0</v>
          </cell>
          <cell r="M62">
            <v>4</v>
          </cell>
          <cell r="Q62">
            <v>7</v>
          </cell>
          <cell r="V62">
            <v>2020</v>
          </cell>
        </row>
        <row r="63">
          <cell r="A63">
            <v>1</v>
          </cell>
          <cell r="E63">
            <v>4</v>
          </cell>
          <cell r="I63">
            <v>416118.86</v>
          </cell>
          <cell r="M63">
            <v>4</v>
          </cell>
          <cell r="Q63">
            <v>8</v>
          </cell>
          <cell r="V63">
            <v>2020</v>
          </cell>
        </row>
        <row r="64">
          <cell r="A64">
            <v>1</v>
          </cell>
          <cell r="E64">
            <v>4</v>
          </cell>
          <cell r="I64">
            <v>0</v>
          </cell>
          <cell r="M64">
            <v>4</v>
          </cell>
          <cell r="Q64">
            <v>24</v>
          </cell>
          <cell r="V64">
            <v>2020</v>
          </cell>
        </row>
        <row r="65">
          <cell r="A65">
            <v>1</v>
          </cell>
          <cell r="E65">
            <v>4</v>
          </cell>
          <cell r="I65">
            <v>0</v>
          </cell>
          <cell r="M65">
            <v>4</v>
          </cell>
          <cell r="Q65">
            <v>22</v>
          </cell>
          <cell r="V65">
            <v>2020</v>
          </cell>
        </row>
        <row r="66">
          <cell r="A66">
            <v>1</v>
          </cell>
          <cell r="E66">
            <v>4</v>
          </cell>
          <cell r="I66">
            <v>0</v>
          </cell>
          <cell r="M66">
            <v>4</v>
          </cell>
          <cell r="Q66">
            <v>6</v>
          </cell>
          <cell r="V66">
            <v>2020</v>
          </cell>
        </row>
        <row r="67">
          <cell r="A67">
            <v>1</v>
          </cell>
          <cell r="E67">
            <v>4</v>
          </cell>
          <cell r="I67">
            <v>0</v>
          </cell>
          <cell r="M67">
            <v>4</v>
          </cell>
          <cell r="Q67">
            <v>2</v>
          </cell>
          <cell r="V67">
            <v>2020</v>
          </cell>
        </row>
        <row r="68">
          <cell r="A68">
            <v>1</v>
          </cell>
          <cell r="E68">
            <v>4</v>
          </cell>
          <cell r="I68">
            <v>0</v>
          </cell>
          <cell r="M68">
            <v>4</v>
          </cell>
          <cell r="Q68">
            <v>10</v>
          </cell>
          <cell r="V68">
            <v>2020</v>
          </cell>
        </row>
        <row r="69">
          <cell r="A69">
            <v>1</v>
          </cell>
          <cell r="E69">
            <v>4</v>
          </cell>
          <cell r="I69">
            <v>3850</v>
          </cell>
          <cell r="M69">
            <v>4</v>
          </cell>
          <cell r="Q69">
            <v>8</v>
          </cell>
          <cell r="V69">
            <v>2021</v>
          </cell>
        </row>
        <row r="70">
          <cell r="A70">
            <v>1</v>
          </cell>
          <cell r="E70">
            <v>4</v>
          </cell>
          <cell r="I70">
            <v>0</v>
          </cell>
          <cell r="M70">
            <v>4</v>
          </cell>
          <cell r="Q70">
            <v>6</v>
          </cell>
          <cell r="V70">
            <v>2021</v>
          </cell>
        </row>
        <row r="71">
          <cell r="A71">
            <v>1</v>
          </cell>
          <cell r="E71">
            <v>4</v>
          </cell>
          <cell r="I71">
            <v>0</v>
          </cell>
          <cell r="M71">
            <v>4</v>
          </cell>
          <cell r="Q71">
            <v>10</v>
          </cell>
          <cell r="V71">
            <v>2021</v>
          </cell>
        </row>
        <row r="72">
          <cell r="A72">
            <v>1</v>
          </cell>
          <cell r="E72">
            <v>4</v>
          </cell>
          <cell r="I72">
            <v>11200</v>
          </cell>
          <cell r="M72">
            <v>4</v>
          </cell>
          <cell r="Q72">
            <v>9</v>
          </cell>
          <cell r="V72">
            <v>2030</v>
          </cell>
        </row>
        <row r="73">
          <cell r="A73">
            <v>1</v>
          </cell>
          <cell r="E73">
            <v>4</v>
          </cell>
          <cell r="I73">
            <v>120</v>
          </cell>
          <cell r="M73">
            <v>4</v>
          </cell>
          <cell r="Q73">
            <v>4</v>
          </cell>
          <cell r="V73">
            <v>2030</v>
          </cell>
        </row>
        <row r="74">
          <cell r="A74">
            <v>1</v>
          </cell>
          <cell r="E74">
            <v>4</v>
          </cell>
          <cell r="I74">
            <v>-36690.559999999998</v>
          </cell>
          <cell r="M74">
            <v>4</v>
          </cell>
          <cell r="Q74">
            <v>4</v>
          </cell>
          <cell r="V74">
            <v>2030</v>
          </cell>
        </row>
        <row r="75">
          <cell r="A75">
            <v>1</v>
          </cell>
          <cell r="E75">
            <v>4</v>
          </cell>
          <cell r="I75">
            <v>50298.01</v>
          </cell>
          <cell r="M75">
            <v>4</v>
          </cell>
          <cell r="Q75">
            <v>14</v>
          </cell>
          <cell r="V75">
            <v>2030</v>
          </cell>
        </row>
        <row r="76">
          <cell r="A76">
            <v>1</v>
          </cell>
          <cell r="E76">
            <v>4</v>
          </cell>
          <cell r="I76">
            <v>77179.34</v>
          </cell>
          <cell r="M76">
            <v>4</v>
          </cell>
          <cell r="Q76">
            <v>8</v>
          </cell>
          <cell r="V76">
            <v>2030</v>
          </cell>
        </row>
        <row r="77">
          <cell r="A77">
            <v>1</v>
          </cell>
          <cell r="E77">
            <v>4</v>
          </cell>
          <cell r="I77">
            <v>7782.68</v>
          </cell>
          <cell r="M77">
            <v>4</v>
          </cell>
          <cell r="Q77">
            <v>12</v>
          </cell>
          <cell r="V77">
            <v>2030</v>
          </cell>
        </row>
        <row r="78">
          <cell r="A78">
            <v>1</v>
          </cell>
          <cell r="E78">
            <v>4</v>
          </cell>
          <cell r="I78">
            <v>0</v>
          </cell>
          <cell r="M78">
            <v>4</v>
          </cell>
          <cell r="Q78">
            <v>22</v>
          </cell>
          <cell r="V78">
            <v>2030</v>
          </cell>
        </row>
        <row r="79">
          <cell r="A79">
            <v>1</v>
          </cell>
          <cell r="E79">
            <v>4</v>
          </cell>
          <cell r="I79">
            <v>13652.68</v>
          </cell>
          <cell r="M79">
            <v>4</v>
          </cell>
          <cell r="Q79">
            <v>23</v>
          </cell>
          <cell r="V79">
            <v>2030</v>
          </cell>
        </row>
        <row r="80">
          <cell r="A80">
            <v>1</v>
          </cell>
          <cell r="E80">
            <v>4</v>
          </cell>
          <cell r="I80">
            <v>0</v>
          </cell>
          <cell r="M80">
            <v>4</v>
          </cell>
          <cell r="Q80">
            <v>6</v>
          </cell>
          <cell r="V80">
            <v>2030</v>
          </cell>
        </row>
        <row r="81">
          <cell r="A81">
            <v>1</v>
          </cell>
          <cell r="E81">
            <v>4</v>
          </cell>
          <cell r="I81">
            <v>5500</v>
          </cell>
          <cell r="M81">
            <v>4</v>
          </cell>
          <cell r="Q81">
            <v>2</v>
          </cell>
          <cell r="V81">
            <v>2030</v>
          </cell>
        </row>
        <row r="82">
          <cell r="A82">
            <v>1</v>
          </cell>
          <cell r="E82">
            <v>4</v>
          </cell>
          <cell r="I82">
            <v>73711.399999999994</v>
          </cell>
          <cell r="M82">
            <v>4</v>
          </cell>
          <cell r="Q82">
            <v>10</v>
          </cell>
          <cell r="V82">
            <v>2030</v>
          </cell>
        </row>
        <row r="83">
          <cell r="A83">
            <v>1</v>
          </cell>
          <cell r="E83">
            <v>4</v>
          </cell>
          <cell r="I83">
            <v>0</v>
          </cell>
          <cell r="M83">
            <v>4</v>
          </cell>
          <cell r="Q83">
            <v>4</v>
          </cell>
          <cell r="V83">
            <v>2040</v>
          </cell>
        </row>
        <row r="84">
          <cell r="A84">
            <v>1</v>
          </cell>
          <cell r="E84">
            <v>4</v>
          </cell>
          <cell r="I84">
            <v>-270309.78999999998</v>
          </cell>
          <cell r="M84">
            <v>4</v>
          </cell>
          <cell r="Q84">
            <v>14</v>
          </cell>
          <cell r="V84">
            <v>2040</v>
          </cell>
        </row>
        <row r="85">
          <cell r="A85">
            <v>1</v>
          </cell>
          <cell r="E85">
            <v>4</v>
          </cell>
          <cell r="I85">
            <v>0</v>
          </cell>
          <cell r="M85">
            <v>4</v>
          </cell>
          <cell r="Q85">
            <v>8</v>
          </cell>
          <cell r="V85">
            <v>2040</v>
          </cell>
        </row>
        <row r="86">
          <cell r="A86">
            <v>1</v>
          </cell>
          <cell r="E86">
            <v>4</v>
          </cell>
          <cell r="I86">
            <v>243892.82</v>
          </cell>
          <cell r="M86">
            <v>4</v>
          </cell>
          <cell r="Q86">
            <v>22</v>
          </cell>
          <cell r="V86">
            <v>2040</v>
          </cell>
        </row>
        <row r="87">
          <cell r="A87">
            <v>1</v>
          </cell>
          <cell r="E87">
            <v>4</v>
          </cell>
          <cell r="I87">
            <v>0</v>
          </cell>
          <cell r="M87">
            <v>4</v>
          </cell>
          <cell r="Q87">
            <v>6</v>
          </cell>
          <cell r="V87">
            <v>2040</v>
          </cell>
        </row>
        <row r="88">
          <cell r="A88">
            <v>1</v>
          </cell>
          <cell r="E88">
            <v>4</v>
          </cell>
          <cell r="I88">
            <v>0</v>
          </cell>
          <cell r="M88">
            <v>4</v>
          </cell>
          <cell r="Q88">
            <v>13</v>
          </cell>
          <cell r="V88">
            <v>2040</v>
          </cell>
        </row>
        <row r="89">
          <cell r="A89">
            <v>1</v>
          </cell>
          <cell r="E89">
            <v>4</v>
          </cell>
          <cell r="I89">
            <v>0</v>
          </cell>
          <cell r="M89">
            <v>4</v>
          </cell>
          <cell r="Q89">
            <v>2</v>
          </cell>
          <cell r="V89">
            <v>2040</v>
          </cell>
        </row>
        <row r="90">
          <cell r="A90">
            <v>1</v>
          </cell>
          <cell r="E90">
            <v>4</v>
          </cell>
          <cell r="I90">
            <v>251946.37</v>
          </cell>
          <cell r="M90">
            <v>4</v>
          </cell>
          <cell r="Q90">
            <v>25</v>
          </cell>
          <cell r="V90">
            <v>2051</v>
          </cell>
        </row>
        <row r="91">
          <cell r="A91">
            <v>1</v>
          </cell>
          <cell r="E91">
            <v>4</v>
          </cell>
          <cell r="I91">
            <v>0</v>
          </cell>
          <cell r="M91">
            <v>4</v>
          </cell>
          <cell r="Q91">
            <v>4</v>
          </cell>
          <cell r="V91">
            <v>2051</v>
          </cell>
        </row>
        <row r="92">
          <cell r="A92">
            <v>1</v>
          </cell>
          <cell r="E92">
            <v>4</v>
          </cell>
          <cell r="I92">
            <v>2214544.7400000002</v>
          </cell>
          <cell r="M92">
            <v>4</v>
          </cell>
          <cell r="Q92">
            <v>14</v>
          </cell>
          <cell r="V92">
            <v>2051</v>
          </cell>
        </row>
        <row r="93">
          <cell r="A93">
            <v>1</v>
          </cell>
          <cell r="E93">
            <v>4</v>
          </cell>
          <cell r="I93">
            <v>679238.1</v>
          </cell>
          <cell r="M93">
            <v>4</v>
          </cell>
          <cell r="Q93">
            <v>8</v>
          </cell>
          <cell r="V93">
            <v>2051</v>
          </cell>
        </row>
        <row r="94">
          <cell r="A94">
            <v>1</v>
          </cell>
          <cell r="E94">
            <v>4</v>
          </cell>
          <cell r="I94">
            <v>121699.12</v>
          </cell>
          <cell r="M94">
            <v>4</v>
          </cell>
          <cell r="Q94">
            <v>11</v>
          </cell>
          <cell r="V94">
            <v>2051</v>
          </cell>
        </row>
        <row r="95">
          <cell r="A95">
            <v>1</v>
          </cell>
          <cell r="E95">
            <v>4</v>
          </cell>
          <cell r="I95">
            <v>144844.74</v>
          </cell>
          <cell r="M95">
            <v>4</v>
          </cell>
          <cell r="Q95">
            <v>21</v>
          </cell>
          <cell r="V95">
            <v>2051</v>
          </cell>
        </row>
        <row r="96">
          <cell r="A96">
            <v>1</v>
          </cell>
          <cell r="E96">
            <v>4</v>
          </cell>
          <cell r="I96">
            <v>665956.16</v>
          </cell>
          <cell r="M96">
            <v>4</v>
          </cell>
          <cell r="Q96">
            <v>6</v>
          </cell>
          <cell r="V96">
            <v>2051</v>
          </cell>
        </row>
        <row r="97">
          <cell r="A97">
            <v>1</v>
          </cell>
          <cell r="E97">
            <v>4</v>
          </cell>
          <cell r="I97">
            <v>0</v>
          </cell>
          <cell r="M97">
            <v>4</v>
          </cell>
          <cell r="Q97">
            <v>5</v>
          </cell>
          <cell r="V97">
            <v>2051</v>
          </cell>
        </row>
        <row r="98">
          <cell r="A98">
            <v>1</v>
          </cell>
          <cell r="E98">
            <v>4</v>
          </cell>
          <cell r="I98">
            <v>16284.78</v>
          </cell>
          <cell r="M98">
            <v>4</v>
          </cell>
          <cell r="Q98">
            <v>2</v>
          </cell>
          <cell r="V98">
            <v>2051</v>
          </cell>
        </row>
        <row r="99">
          <cell r="A99">
            <v>1</v>
          </cell>
          <cell r="E99">
            <v>4</v>
          </cell>
          <cell r="I99">
            <v>1352829.09</v>
          </cell>
          <cell r="M99">
            <v>4</v>
          </cell>
          <cell r="Q99">
            <v>10</v>
          </cell>
          <cell r="V99">
            <v>2051</v>
          </cell>
        </row>
        <row r="100">
          <cell r="A100">
            <v>1</v>
          </cell>
          <cell r="E100">
            <v>4</v>
          </cell>
          <cell r="I100">
            <v>2708</v>
          </cell>
          <cell r="M100">
            <v>4</v>
          </cell>
          <cell r="Q100">
            <v>25</v>
          </cell>
          <cell r="V100">
            <v>2052</v>
          </cell>
        </row>
        <row r="101">
          <cell r="A101">
            <v>1</v>
          </cell>
          <cell r="E101">
            <v>4</v>
          </cell>
          <cell r="I101">
            <v>0</v>
          </cell>
          <cell r="M101">
            <v>4</v>
          </cell>
          <cell r="Q101">
            <v>4</v>
          </cell>
          <cell r="V101">
            <v>2052</v>
          </cell>
        </row>
        <row r="102">
          <cell r="A102">
            <v>1</v>
          </cell>
          <cell r="E102">
            <v>4</v>
          </cell>
          <cell r="I102">
            <v>101369.93</v>
          </cell>
          <cell r="M102">
            <v>4</v>
          </cell>
          <cell r="Q102">
            <v>14</v>
          </cell>
          <cell r="V102">
            <v>2052</v>
          </cell>
        </row>
        <row r="103">
          <cell r="A103">
            <v>1</v>
          </cell>
          <cell r="E103">
            <v>4</v>
          </cell>
          <cell r="I103">
            <v>0</v>
          </cell>
          <cell r="M103">
            <v>4</v>
          </cell>
          <cell r="Q103">
            <v>7</v>
          </cell>
          <cell r="V103">
            <v>2052</v>
          </cell>
        </row>
        <row r="104">
          <cell r="A104">
            <v>1</v>
          </cell>
          <cell r="E104">
            <v>4</v>
          </cell>
          <cell r="I104">
            <v>13368</v>
          </cell>
          <cell r="M104">
            <v>4</v>
          </cell>
          <cell r="Q104">
            <v>8</v>
          </cell>
          <cell r="V104">
            <v>2052</v>
          </cell>
        </row>
        <row r="105">
          <cell r="A105">
            <v>1</v>
          </cell>
          <cell r="E105">
            <v>4</v>
          </cell>
          <cell r="I105">
            <v>0</v>
          </cell>
          <cell r="M105">
            <v>4</v>
          </cell>
          <cell r="Q105">
            <v>12</v>
          </cell>
          <cell r="V105">
            <v>2052</v>
          </cell>
        </row>
        <row r="106">
          <cell r="A106">
            <v>1</v>
          </cell>
          <cell r="E106">
            <v>4</v>
          </cell>
          <cell r="I106">
            <v>0</v>
          </cell>
          <cell r="M106">
            <v>4</v>
          </cell>
          <cell r="Q106">
            <v>21</v>
          </cell>
          <cell r="V106">
            <v>2052</v>
          </cell>
        </row>
        <row r="107">
          <cell r="A107">
            <v>1</v>
          </cell>
          <cell r="E107">
            <v>4</v>
          </cell>
          <cell r="I107">
            <v>36816.31</v>
          </cell>
          <cell r="M107">
            <v>4</v>
          </cell>
          <cell r="Q107">
            <v>22</v>
          </cell>
          <cell r="V107">
            <v>2052</v>
          </cell>
        </row>
        <row r="108">
          <cell r="A108">
            <v>1</v>
          </cell>
          <cell r="E108">
            <v>4</v>
          </cell>
          <cell r="I108">
            <v>193.32</v>
          </cell>
          <cell r="M108">
            <v>4</v>
          </cell>
          <cell r="Q108">
            <v>23</v>
          </cell>
          <cell r="V108">
            <v>2052</v>
          </cell>
        </row>
        <row r="109">
          <cell r="A109">
            <v>1</v>
          </cell>
          <cell r="E109">
            <v>4</v>
          </cell>
          <cell r="I109">
            <v>39494</v>
          </cell>
          <cell r="M109">
            <v>4</v>
          </cell>
          <cell r="Q109">
            <v>6</v>
          </cell>
          <cell r="V109">
            <v>2052</v>
          </cell>
        </row>
        <row r="110">
          <cell r="A110">
            <v>1</v>
          </cell>
          <cell r="E110">
            <v>4</v>
          </cell>
          <cell r="I110">
            <v>0</v>
          </cell>
          <cell r="M110">
            <v>4</v>
          </cell>
          <cell r="Q110">
            <v>13</v>
          </cell>
          <cell r="V110">
            <v>2052</v>
          </cell>
        </row>
        <row r="111">
          <cell r="A111">
            <v>1</v>
          </cell>
          <cell r="E111">
            <v>4</v>
          </cell>
          <cell r="I111">
            <v>0</v>
          </cell>
          <cell r="M111">
            <v>4</v>
          </cell>
          <cell r="Q111">
            <v>2</v>
          </cell>
          <cell r="V111">
            <v>2052</v>
          </cell>
        </row>
        <row r="112">
          <cell r="A112">
            <v>1</v>
          </cell>
          <cell r="E112">
            <v>4</v>
          </cell>
          <cell r="I112">
            <v>27949</v>
          </cell>
          <cell r="M112">
            <v>4</v>
          </cell>
          <cell r="Q112">
            <v>10</v>
          </cell>
          <cell r="V112">
            <v>2052</v>
          </cell>
        </row>
        <row r="113">
          <cell r="A113">
            <v>1</v>
          </cell>
          <cell r="E113">
            <v>4</v>
          </cell>
          <cell r="I113">
            <v>0</v>
          </cell>
          <cell r="M113">
            <v>4</v>
          </cell>
          <cell r="Q113">
            <v>7</v>
          </cell>
          <cell r="V113">
            <v>2053</v>
          </cell>
        </row>
        <row r="114">
          <cell r="A114">
            <v>1</v>
          </cell>
          <cell r="E114">
            <v>4</v>
          </cell>
          <cell r="I114">
            <v>0</v>
          </cell>
          <cell r="M114">
            <v>4</v>
          </cell>
          <cell r="Q114">
            <v>6</v>
          </cell>
          <cell r="V114">
            <v>2053</v>
          </cell>
        </row>
        <row r="115">
          <cell r="A115">
            <v>1</v>
          </cell>
          <cell r="E115">
            <v>4</v>
          </cell>
          <cell r="I115">
            <v>0</v>
          </cell>
          <cell r="M115">
            <v>4</v>
          </cell>
          <cell r="Q115">
            <v>10</v>
          </cell>
          <cell r="V115">
            <v>2053</v>
          </cell>
        </row>
        <row r="116">
          <cell r="A116">
            <v>1</v>
          </cell>
          <cell r="E116">
            <v>4</v>
          </cell>
          <cell r="I116">
            <v>0</v>
          </cell>
          <cell r="M116">
            <v>4</v>
          </cell>
          <cell r="Q116">
            <v>6</v>
          </cell>
          <cell r="V116">
            <v>2055</v>
          </cell>
        </row>
        <row r="117">
          <cell r="A117">
            <v>1</v>
          </cell>
          <cell r="E117">
            <v>4</v>
          </cell>
          <cell r="I117">
            <v>-7000</v>
          </cell>
          <cell r="M117">
            <v>4</v>
          </cell>
          <cell r="Q117">
            <v>10</v>
          </cell>
          <cell r="V117">
            <v>2055</v>
          </cell>
        </row>
        <row r="118">
          <cell r="A118">
            <v>1</v>
          </cell>
          <cell r="E118">
            <v>4</v>
          </cell>
          <cell r="I118">
            <v>4198.8500000000004</v>
          </cell>
          <cell r="M118">
            <v>4</v>
          </cell>
          <cell r="Q118">
            <v>9</v>
          </cell>
          <cell r="V118">
            <v>2090</v>
          </cell>
        </row>
        <row r="119">
          <cell r="A119">
            <v>1</v>
          </cell>
          <cell r="E119">
            <v>4</v>
          </cell>
          <cell r="I119">
            <v>0</v>
          </cell>
          <cell r="M119">
            <v>4</v>
          </cell>
          <cell r="Q119">
            <v>4</v>
          </cell>
          <cell r="V119">
            <v>2090</v>
          </cell>
        </row>
        <row r="120">
          <cell r="A120">
            <v>1</v>
          </cell>
          <cell r="E120">
            <v>4</v>
          </cell>
          <cell r="I120">
            <v>1223569.3999999999</v>
          </cell>
          <cell r="M120">
            <v>4</v>
          </cell>
          <cell r="Q120">
            <v>14</v>
          </cell>
          <cell r="V120">
            <v>2090</v>
          </cell>
        </row>
        <row r="121">
          <cell r="A121">
            <v>1</v>
          </cell>
          <cell r="E121">
            <v>4</v>
          </cell>
          <cell r="I121">
            <v>0</v>
          </cell>
          <cell r="M121">
            <v>4</v>
          </cell>
          <cell r="Q121">
            <v>7</v>
          </cell>
          <cell r="V121">
            <v>2090</v>
          </cell>
        </row>
        <row r="122">
          <cell r="A122">
            <v>1</v>
          </cell>
          <cell r="E122">
            <v>4</v>
          </cell>
          <cell r="I122">
            <v>2429042.65</v>
          </cell>
          <cell r="M122">
            <v>4</v>
          </cell>
          <cell r="Q122">
            <v>8</v>
          </cell>
          <cell r="V122">
            <v>2090</v>
          </cell>
        </row>
        <row r="123">
          <cell r="A123">
            <v>1</v>
          </cell>
          <cell r="E123">
            <v>4</v>
          </cell>
          <cell r="I123">
            <v>-849</v>
          </cell>
          <cell r="M123">
            <v>4</v>
          </cell>
          <cell r="Q123">
            <v>24</v>
          </cell>
          <cell r="V123">
            <v>2090</v>
          </cell>
        </row>
        <row r="124">
          <cell r="A124">
            <v>1</v>
          </cell>
          <cell r="E124">
            <v>4</v>
          </cell>
          <cell r="I124">
            <v>0</v>
          </cell>
          <cell r="M124">
            <v>4</v>
          </cell>
          <cell r="Q124">
            <v>21</v>
          </cell>
          <cell r="V124">
            <v>2090</v>
          </cell>
        </row>
        <row r="125">
          <cell r="A125">
            <v>1</v>
          </cell>
          <cell r="E125">
            <v>4</v>
          </cell>
          <cell r="I125">
            <v>30000</v>
          </cell>
          <cell r="M125">
            <v>4</v>
          </cell>
          <cell r="Q125">
            <v>6</v>
          </cell>
          <cell r="V125">
            <v>2090</v>
          </cell>
        </row>
        <row r="126">
          <cell r="A126">
            <v>1</v>
          </cell>
          <cell r="E126">
            <v>4</v>
          </cell>
          <cell r="I126">
            <v>0</v>
          </cell>
          <cell r="M126">
            <v>4</v>
          </cell>
          <cell r="Q126">
            <v>5</v>
          </cell>
          <cell r="V126">
            <v>2090</v>
          </cell>
        </row>
        <row r="127">
          <cell r="A127">
            <v>1</v>
          </cell>
          <cell r="E127">
            <v>4</v>
          </cell>
          <cell r="I127">
            <v>0</v>
          </cell>
          <cell r="M127">
            <v>4</v>
          </cell>
          <cell r="Q127">
            <v>2</v>
          </cell>
          <cell r="V127">
            <v>2090</v>
          </cell>
        </row>
        <row r="128">
          <cell r="A128">
            <v>1</v>
          </cell>
          <cell r="E128">
            <v>4</v>
          </cell>
          <cell r="I128">
            <v>9848.8700000000008</v>
          </cell>
          <cell r="M128">
            <v>4</v>
          </cell>
          <cell r="Q128">
            <v>10</v>
          </cell>
          <cell r="V128">
            <v>2090</v>
          </cell>
        </row>
        <row r="129">
          <cell r="A129">
            <v>1</v>
          </cell>
          <cell r="E129">
            <v>4</v>
          </cell>
          <cell r="I129">
            <v>0</v>
          </cell>
          <cell r="M129">
            <v>4</v>
          </cell>
          <cell r="Q129">
            <v>9</v>
          </cell>
          <cell r="V129">
            <v>2091</v>
          </cell>
        </row>
        <row r="130">
          <cell r="A130">
            <v>1</v>
          </cell>
          <cell r="E130">
            <v>4</v>
          </cell>
          <cell r="I130">
            <v>0</v>
          </cell>
          <cell r="M130">
            <v>4</v>
          </cell>
          <cell r="Q130">
            <v>4</v>
          </cell>
          <cell r="V130">
            <v>2091</v>
          </cell>
        </row>
        <row r="131">
          <cell r="A131">
            <v>1</v>
          </cell>
          <cell r="E131">
            <v>4</v>
          </cell>
          <cell r="I131">
            <v>0</v>
          </cell>
          <cell r="M131">
            <v>4</v>
          </cell>
          <cell r="Q131">
            <v>21</v>
          </cell>
          <cell r="V131">
            <v>2091</v>
          </cell>
        </row>
        <row r="132">
          <cell r="A132">
            <v>1</v>
          </cell>
          <cell r="E132">
            <v>4</v>
          </cell>
          <cell r="I132">
            <v>0</v>
          </cell>
          <cell r="M132">
            <v>4</v>
          </cell>
          <cell r="Q132">
            <v>6</v>
          </cell>
          <cell r="V132">
            <v>2091</v>
          </cell>
        </row>
        <row r="133">
          <cell r="A133">
            <v>1</v>
          </cell>
          <cell r="E133">
            <v>4</v>
          </cell>
          <cell r="I133">
            <v>-11700</v>
          </cell>
          <cell r="M133">
            <v>4</v>
          </cell>
          <cell r="Q133">
            <v>2</v>
          </cell>
          <cell r="V133">
            <v>2091</v>
          </cell>
        </row>
        <row r="134">
          <cell r="A134">
            <v>1</v>
          </cell>
          <cell r="E134">
            <v>4</v>
          </cell>
          <cell r="I134">
            <v>0</v>
          </cell>
          <cell r="M134">
            <v>4</v>
          </cell>
          <cell r="Q134">
            <v>9</v>
          </cell>
          <cell r="V134">
            <v>2095</v>
          </cell>
        </row>
        <row r="135">
          <cell r="A135">
            <v>1</v>
          </cell>
          <cell r="E135">
            <v>4</v>
          </cell>
          <cell r="I135">
            <v>0</v>
          </cell>
          <cell r="M135">
            <v>4</v>
          </cell>
          <cell r="Q135">
            <v>4</v>
          </cell>
          <cell r="V135">
            <v>2095</v>
          </cell>
        </row>
        <row r="136">
          <cell r="A136">
            <v>1</v>
          </cell>
          <cell r="E136">
            <v>4</v>
          </cell>
          <cell r="I136">
            <v>-515230.23</v>
          </cell>
          <cell r="M136">
            <v>4</v>
          </cell>
          <cell r="Q136">
            <v>14</v>
          </cell>
          <cell r="V136">
            <v>2095</v>
          </cell>
        </row>
        <row r="137">
          <cell r="A137">
            <v>1</v>
          </cell>
          <cell r="E137">
            <v>4</v>
          </cell>
          <cell r="I137">
            <v>0</v>
          </cell>
          <cell r="M137">
            <v>4</v>
          </cell>
          <cell r="Q137">
            <v>7</v>
          </cell>
          <cell r="V137">
            <v>2095</v>
          </cell>
        </row>
        <row r="138">
          <cell r="A138">
            <v>1</v>
          </cell>
          <cell r="E138">
            <v>4</v>
          </cell>
          <cell r="I138">
            <v>-98567.7</v>
          </cell>
          <cell r="M138">
            <v>4</v>
          </cell>
          <cell r="Q138">
            <v>8</v>
          </cell>
          <cell r="V138">
            <v>2095</v>
          </cell>
        </row>
        <row r="139">
          <cell r="A139">
            <v>1</v>
          </cell>
          <cell r="E139">
            <v>4</v>
          </cell>
          <cell r="I139">
            <v>0</v>
          </cell>
          <cell r="M139">
            <v>4</v>
          </cell>
          <cell r="Q139">
            <v>12</v>
          </cell>
          <cell r="V139">
            <v>2095</v>
          </cell>
        </row>
        <row r="140">
          <cell r="A140">
            <v>1</v>
          </cell>
          <cell r="E140">
            <v>4</v>
          </cell>
          <cell r="I140">
            <v>0</v>
          </cell>
          <cell r="M140">
            <v>4</v>
          </cell>
          <cell r="Q140">
            <v>24</v>
          </cell>
          <cell r="V140">
            <v>2095</v>
          </cell>
        </row>
        <row r="141">
          <cell r="A141">
            <v>1</v>
          </cell>
          <cell r="E141">
            <v>4</v>
          </cell>
          <cell r="I141">
            <v>0</v>
          </cell>
          <cell r="M141">
            <v>4</v>
          </cell>
          <cell r="Q141">
            <v>21</v>
          </cell>
          <cell r="V141">
            <v>2095</v>
          </cell>
        </row>
        <row r="142">
          <cell r="A142">
            <v>1</v>
          </cell>
          <cell r="E142">
            <v>4</v>
          </cell>
          <cell r="I142">
            <v>-311463.08</v>
          </cell>
          <cell r="M142">
            <v>4</v>
          </cell>
          <cell r="Q142">
            <v>22</v>
          </cell>
          <cell r="V142">
            <v>2095</v>
          </cell>
        </row>
        <row r="143">
          <cell r="A143">
            <v>1</v>
          </cell>
          <cell r="E143">
            <v>4</v>
          </cell>
          <cell r="I143">
            <v>0</v>
          </cell>
          <cell r="M143">
            <v>4</v>
          </cell>
          <cell r="Q143">
            <v>23</v>
          </cell>
          <cell r="V143">
            <v>2095</v>
          </cell>
        </row>
        <row r="144">
          <cell r="A144">
            <v>1</v>
          </cell>
          <cell r="E144">
            <v>4</v>
          </cell>
          <cell r="I144">
            <v>0</v>
          </cell>
          <cell r="M144">
            <v>4</v>
          </cell>
          <cell r="Q144">
            <v>6</v>
          </cell>
          <cell r="V144">
            <v>2095</v>
          </cell>
        </row>
        <row r="145">
          <cell r="A145">
            <v>1</v>
          </cell>
          <cell r="E145">
            <v>4</v>
          </cell>
          <cell r="I145">
            <v>0</v>
          </cell>
          <cell r="M145">
            <v>4</v>
          </cell>
          <cell r="Q145">
            <v>5</v>
          </cell>
          <cell r="V145">
            <v>2095</v>
          </cell>
        </row>
        <row r="146">
          <cell r="A146">
            <v>1</v>
          </cell>
          <cell r="E146">
            <v>4</v>
          </cell>
          <cell r="I146">
            <v>0</v>
          </cell>
          <cell r="M146">
            <v>4</v>
          </cell>
          <cell r="Q146">
            <v>2</v>
          </cell>
          <cell r="V146">
            <v>2095</v>
          </cell>
        </row>
        <row r="147">
          <cell r="A147">
            <v>1</v>
          </cell>
          <cell r="E147">
            <v>4</v>
          </cell>
          <cell r="I147">
            <v>658940.18999999994</v>
          </cell>
          <cell r="M147">
            <v>4</v>
          </cell>
          <cell r="Q147">
            <v>10</v>
          </cell>
          <cell r="V147">
            <v>2095</v>
          </cell>
        </row>
        <row r="148">
          <cell r="A148">
            <v>1</v>
          </cell>
          <cell r="E148">
            <v>4</v>
          </cell>
          <cell r="I148">
            <v>0</v>
          </cell>
          <cell r="M148">
            <v>4</v>
          </cell>
          <cell r="Q148">
            <v>4</v>
          </cell>
          <cell r="V148">
            <v>2096</v>
          </cell>
        </row>
        <row r="149">
          <cell r="A149">
            <v>1</v>
          </cell>
          <cell r="E149">
            <v>4</v>
          </cell>
          <cell r="I149">
            <v>0</v>
          </cell>
          <cell r="M149">
            <v>4</v>
          </cell>
          <cell r="Q149">
            <v>8</v>
          </cell>
          <cell r="V149">
            <v>2096</v>
          </cell>
        </row>
        <row r="150">
          <cell r="A150">
            <v>1</v>
          </cell>
          <cell r="E150">
            <v>4</v>
          </cell>
          <cell r="I150">
            <v>0</v>
          </cell>
          <cell r="M150">
            <v>4</v>
          </cell>
          <cell r="Q150">
            <v>5</v>
          </cell>
          <cell r="V150">
            <v>2096</v>
          </cell>
        </row>
        <row r="151">
          <cell r="A151">
            <v>1</v>
          </cell>
          <cell r="E151">
            <v>4</v>
          </cell>
          <cell r="I151">
            <v>0</v>
          </cell>
          <cell r="M151">
            <v>4</v>
          </cell>
          <cell r="Q151">
            <v>2</v>
          </cell>
          <cell r="V151">
            <v>2096</v>
          </cell>
        </row>
        <row r="152">
          <cell r="A152">
            <v>1</v>
          </cell>
          <cell r="E152">
            <v>4</v>
          </cell>
          <cell r="I152">
            <v>0</v>
          </cell>
          <cell r="M152">
            <v>4</v>
          </cell>
          <cell r="Q152">
            <v>10</v>
          </cell>
          <cell r="V152">
            <v>2096</v>
          </cell>
        </row>
        <row r="153">
          <cell r="A153">
            <v>1</v>
          </cell>
          <cell r="E153">
            <v>4</v>
          </cell>
          <cell r="I153">
            <v>147</v>
          </cell>
          <cell r="M153">
            <v>4</v>
          </cell>
          <cell r="Q153">
            <v>4</v>
          </cell>
          <cell r="V153">
            <v>2200</v>
          </cell>
        </row>
        <row r="154">
          <cell r="A154">
            <v>1</v>
          </cell>
          <cell r="E154">
            <v>4</v>
          </cell>
          <cell r="I154">
            <v>-1401855.36</v>
          </cell>
          <cell r="M154">
            <v>4</v>
          </cell>
          <cell r="Q154">
            <v>4</v>
          </cell>
          <cell r="V154">
            <v>2300</v>
          </cell>
        </row>
        <row r="155">
          <cell r="A155">
            <v>1</v>
          </cell>
          <cell r="E155">
            <v>4</v>
          </cell>
          <cell r="I155">
            <v>0</v>
          </cell>
          <cell r="M155">
            <v>4</v>
          </cell>
          <cell r="Q155">
            <v>22</v>
          </cell>
          <cell r="V155">
            <v>2301</v>
          </cell>
        </row>
        <row r="156">
          <cell r="A156">
            <v>1</v>
          </cell>
          <cell r="E156">
            <v>4</v>
          </cell>
          <cell r="I156">
            <v>11471.32</v>
          </cell>
          <cell r="M156">
            <v>4</v>
          </cell>
          <cell r="Q156">
            <v>4</v>
          </cell>
          <cell r="V156">
            <v>3050</v>
          </cell>
        </row>
        <row r="157">
          <cell r="A157">
            <v>1</v>
          </cell>
          <cell r="E157">
            <v>4</v>
          </cell>
          <cell r="I157">
            <v>0</v>
          </cell>
          <cell r="M157">
            <v>4</v>
          </cell>
          <cell r="Q157">
            <v>4</v>
          </cell>
          <cell r="V157">
            <v>3060</v>
          </cell>
        </row>
        <row r="158">
          <cell r="A158">
            <v>1</v>
          </cell>
          <cell r="E158">
            <v>4</v>
          </cell>
          <cell r="I158">
            <v>-354.37</v>
          </cell>
          <cell r="M158">
            <v>4</v>
          </cell>
          <cell r="Q158">
            <v>4</v>
          </cell>
          <cell r="V158">
            <v>3100</v>
          </cell>
        </row>
        <row r="159">
          <cell r="A159">
            <v>1</v>
          </cell>
          <cell r="E159">
            <v>4</v>
          </cell>
          <cell r="I159">
            <v>-24467.78</v>
          </cell>
          <cell r="M159">
            <v>4</v>
          </cell>
          <cell r="Q159">
            <v>4</v>
          </cell>
          <cell r="V159">
            <v>3300</v>
          </cell>
        </row>
        <row r="160">
          <cell r="A160">
            <v>1</v>
          </cell>
          <cell r="E160">
            <v>4</v>
          </cell>
          <cell r="I160">
            <v>0</v>
          </cell>
          <cell r="M160">
            <v>4</v>
          </cell>
          <cell r="Q160">
            <v>8</v>
          </cell>
          <cell r="V160">
            <v>3300</v>
          </cell>
        </row>
        <row r="161">
          <cell r="A161">
            <v>1</v>
          </cell>
          <cell r="E161">
            <v>4</v>
          </cell>
          <cell r="I161">
            <v>0</v>
          </cell>
          <cell r="M161">
            <v>4</v>
          </cell>
          <cell r="Q161">
            <v>10</v>
          </cell>
          <cell r="V161">
            <v>3300</v>
          </cell>
        </row>
        <row r="162">
          <cell r="A162">
            <v>1</v>
          </cell>
          <cell r="E162">
            <v>4</v>
          </cell>
          <cell r="I162">
            <v>-193.95</v>
          </cell>
          <cell r="M162">
            <v>4</v>
          </cell>
          <cell r="Q162">
            <v>9</v>
          </cell>
          <cell r="V162">
            <v>3400</v>
          </cell>
        </row>
        <row r="163">
          <cell r="A163">
            <v>1</v>
          </cell>
          <cell r="E163">
            <v>4</v>
          </cell>
          <cell r="I163">
            <v>590727.94999999995</v>
          </cell>
          <cell r="M163">
            <v>4</v>
          </cell>
          <cell r="Q163">
            <v>4</v>
          </cell>
          <cell r="V163">
            <v>3400</v>
          </cell>
        </row>
        <row r="164">
          <cell r="A164">
            <v>1</v>
          </cell>
          <cell r="E164">
            <v>4</v>
          </cell>
          <cell r="I164">
            <v>-249.36</v>
          </cell>
          <cell r="M164">
            <v>4</v>
          </cell>
          <cell r="Q164">
            <v>14</v>
          </cell>
          <cell r="V164">
            <v>3400</v>
          </cell>
        </row>
        <row r="165">
          <cell r="A165">
            <v>1</v>
          </cell>
          <cell r="E165">
            <v>4</v>
          </cell>
          <cell r="I165">
            <v>0</v>
          </cell>
          <cell r="M165">
            <v>4</v>
          </cell>
          <cell r="Q165">
            <v>7</v>
          </cell>
          <cell r="V165">
            <v>3400</v>
          </cell>
        </row>
        <row r="166">
          <cell r="A166">
            <v>1</v>
          </cell>
          <cell r="E166">
            <v>4</v>
          </cell>
          <cell r="I166">
            <v>1.33</v>
          </cell>
          <cell r="M166">
            <v>4</v>
          </cell>
          <cell r="Q166">
            <v>8</v>
          </cell>
          <cell r="V166">
            <v>3400</v>
          </cell>
        </row>
        <row r="167">
          <cell r="A167">
            <v>1</v>
          </cell>
          <cell r="E167">
            <v>4</v>
          </cell>
          <cell r="I167">
            <v>0</v>
          </cell>
          <cell r="M167">
            <v>4</v>
          </cell>
          <cell r="Q167">
            <v>11</v>
          </cell>
          <cell r="V167">
            <v>3400</v>
          </cell>
        </row>
        <row r="168">
          <cell r="A168">
            <v>1</v>
          </cell>
          <cell r="E168">
            <v>4</v>
          </cell>
          <cell r="I168">
            <v>40437.72</v>
          </cell>
          <cell r="M168">
            <v>4</v>
          </cell>
          <cell r="Q168">
            <v>6</v>
          </cell>
          <cell r="V168">
            <v>3400</v>
          </cell>
        </row>
        <row r="169">
          <cell r="A169">
            <v>1</v>
          </cell>
          <cell r="E169">
            <v>4</v>
          </cell>
          <cell r="I169">
            <v>0</v>
          </cell>
          <cell r="M169">
            <v>4</v>
          </cell>
          <cell r="Q169">
            <v>13</v>
          </cell>
          <cell r="V169">
            <v>3400</v>
          </cell>
        </row>
        <row r="170">
          <cell r="A170">
            <v>1</v>
          </cell>
          <cell r="E170">
            <v>4</v>
          </cell>
          <cell r="I170">
            <v>-12601.92</v>
          </cell>
          <cell r="M170">
            <v>4</v>
          </cell>
          <cell r="Q170">
            <v>5</v>
          </cell>
          <cell r="V170">
            <v>3400</v>
          </cell>
        </row>
        <row r="171">
          <cell r="A171">
            <v>1</v>
          </cell>
          <cell r="E171">
            <v>4</v>
          </cell>
          <cell r="I171">
            <v>0</v>
          </cell>
          <cell r="M171">
            <v>4</v>
          </cell>
          <cell r="Q171">
            <v>2</v>
          </cell>
          <cell r="V171">
            <v>3400</v>
          </cell>
        </row>
        <row r="172">
          <cell r="A172">
            <v>1</v>
          </cell>
          <cell r="E172">
            <v>4</v>
          </cell>
          <cell r="I172">
            <v>-279.45</v>
          </cell>
          <cell r="M172">
            <v>4</v>
          </cell>
          <cell r="Q172">
            <v>10</v>
          </cell>
          <cell r="V172">
            <v>3400</v>
          </cell>
        </row>
        <row r="173">
          <cell r="A173">
            <v>1</v>
          </cell>
          <cell r="E173">
            <v>4</v>
          </cell>
          <cell r="I173">
            <v>375237.29</v>
          </cell>
          <cell r="M173">
            <v>4</v>
          </cell>
          <cell r="Q173">
            <v>4</v>
          </cell>
          <cell r="V173">
            <v>3450</v>
          </cell>
        </row>
        <row r="174">
          <cell r="A174">
            <v>1</v>
          </cell>
          <cell r="E174">
            <v>4</v>
          </cell>
          <cell r="I174">
            <v>0</v>
          </cell>
          <cell r="M174">
            <v>4</v>
          </cell>
          <cell r="Q174">
            <v>9</v>
          </cell>
          <cell r="V174">
            <v>4000</v>
          </cell>
        </row>
        <row r="175">
          <cell r="A175">
            <v>1</v>
          </cell>
          <cell r="E175">
            <v>4</v>
          </cell>
          <cell r="I175">
            <v>-0.01</v>
          </cell>
          <cell r="M175">
            <v>4</v>
          </cell>
          <cell r="Q175">
            <v>4</v>
          </cell>
          <cell r="V175">
            <v>4000</v>
          </cell>
        </row>
        <row r="176">
          <cell r="A176">
            <v>1</v>
          </cell>
          <cell r="E176">
            <v>4</v>
          </cell>
          <cell r="I176">
            <v>0</v>
          </cell>
          <cell r="M176">
            <v>4</v>
          </cell>
          <cell r="Q176">
            <v>4</v>
          </cell>
          <cell r="V176">
            <v>4000</v>
          </cell>
        </row>
        <row r="177">
          <cell r="A177">
            <v>1</v>
          </cell>
          <cell r="E177">
            <v>4</v>
          </cell>
          <cell r="I177">
            <v>0</v>
          </cell>
          <cell r="M177">
            <v>4</v>
          </cell>
          <cell r="Q177">
            <v>9</v>
          </cell>
          <cell r="V177">
            <v>4050</v>
          </cell>
        </row>
        <row r="178">
          <cell r="A178">
            <v>1</v>
          </cell>
          <cell r="E178">
            <v>4</v>
          </cell>
          <cell r="I178">
            <v>0</v>
          </cell>
          <cell r="M178">
            <v>4</v>
          </cell>
          <cell r="Q178">
            <v>4</v>
          </cell>
          <cell r="V178">
            <v>4050</v>
          </cell>
        </row>
        <row r="179">
          <cell r="A179">
            <v>1</v>
          </cell>
          <cell r="E179">
            <v>4</v>
          </cell>
          <cell r="I179">
            <v>195713.26</v>
          </cell>
          <cell r="M179">
            <v>4</v>
          </cell>
          <cell r="Q179">
            <v>4</v>
          </cell>
          <cell r="V179">
            <v>4050</v>
          </cell>
        </row>
        <row r="180">
          <cell r="A180">
            <v>1</v>
          </cell>
          <cell r="E180">
            <v>4</v>
          </cell>
          <cell r="I180">
            <v>0</v>
          </cell>
          <cell r="M180">
            <v>4</v>
          </cell>
          <cell r="Q180">
            <v>4</v>
          </cell>
          <cell r="V180">
            <v>4050</v>
          </cell>
        </row>
        <row r="181">
          <cell r="A181">
            <v>1</v>
          </cell>
          <cell r="E181">
            <v>4</v>
          </cell>
          <cell r="I181">
            <v>2199</v>
          </cell>
          <cell r="M181">
            <v>4</v>
          </cell>
          <cell r="Q181">
            <v>14</v>
          </cell>
          <cell r="V181">
            <v>4050</v>
          </cell>
        </row>
        <row r="182">
          <cell r="A182">
            <v>1</v>
          </cell>
          <cell r="E182">
            <v>4</v>
          </cell>
          <cell r="I182">
            <v>0</v>
          </cell>
          <cell r="M182">
            <v>4</v>
          </cell>
          <cell r="Q182">
            <v>4</v>
          </cell>
          <cell r="V182">
            <v>4050</v>
          </cell>
        </row>
        <row r="183">
          <cell r="A183">
            <v>1</v>
          </cell>
          <cell r="E183">
            <v>4</v>
          </cell>
          <cell r="I183">
            <v>0</v>
          </cell>
          <cell r="M183">
            <v>4</v>
          </cell>
          <cell r="Q183">
            <v>8</v>
          </cell>
          <cell r="V183">
            <v>4050</v>
          </cell>
        </row>
        <row r="184">
          <cell r="A184">
            <v>1</v>
          </cell>
          <cell r="E184">
            <v>4</v>
          </cell>
          <cell r="I184">
            <v>15296.65</v>
          </cell>
          <cell r="M184">
            <v>4</v>
          </cell>
          <cell r="Q184">
            <v>4</v>
          </cell>
          <cell r="V184">
            <v>4050</v>
          </cell>
        </row>
        <row r="185">
          <cell r="A185">
            <v>1</v>
          </cell>
          <cell r="E185">
            <v>4</v>
          </cell>
          <cell r="I185">
            <v>0</v>
          </cell>
          <cell r="M185">
            <v>4</v>
          </cell>
          <cell r="Q185">
            <v>10</v>
          </cell>
          <cell r="V185">
            <v>4050</v>
          </cell>
        </row>
        <row r="186">
          <cell r="A186">
            <v>1</v>
          </cell>
          <cell r="E186">
            <v>4</v>
          </cell>
          <cell r="I186">
            <v>-24561.4</v>
          </cell>
          <cell r="M186">
            <v>4</v>
          </cell>
          <cell r="Q186">
            <v>4</v>
          </cell>
          <cell r="V186">
            <v>4060</v>
          </cell>
        </row>
        <row r="187">
          <cell r="A187">
            <v>1</v>
          </cell>
          <cell r="E187">
            <v>4</v>
          </cell>
          <cell r="I187">
            <v>540000</v>
          </cell>
          <cell r="M187">
            <v>4</v>
          </cell>
          <cell r="Q187">
            <v>4</v>
          </cell>
          <cell r="V187">
            <v>4060</v>
          </cell>
        </row>
        <row r="188">
          <cell r="A188">
            <v>1</v>
          </cell>
          <cell r="E188">
            <v>4</v>
          </cell>
          <cell r="I188">
            <v>11668.41</v>
          </cell>
          <cell r="M188">
            <v>4</v>
          </cell>
          <cell r="Q188">
            <v>9</v>
          </cell>
          <cell r="V188">
            <v>4100</v>
          </cell>
        </row>
        <row r="189">
          <cell r="A189">
            <v>1</v>
          </cell>
          <cell r="E189">
            <v>4</v>
          </cell>
          <cell r="I189">
            <v>-481367.87</v>
          </cell>
          <cell r="M189">
            <v>4</v>
          </cell>
          <cell r="Q189">
            <v>4</v>
          </cell>
          <cell r="V189">
            <v>4100</v>
          </cell>
        </row>
        <row r="190">
          <cell r="A190">
            <v>1</v>
          </cell>
          <cell r="E190">
            <v>4</v>
          </cell>
          <cell r="I190">
            <v>0</v>
          </cell>
          <cell r="M190">
            <v>4</v>
          </cell>
          <cell r="Q190">
            <v>4</v>
          </cell>
          <cell r="V190">
            <v>4100</v>
          </cell>
        </row>
        <row r="191">
          <cell r="A191">
            <v>1</v>
          </cell>
          <cell r="E191">
            <v>4</v>
          </cell>
          <cell r="I191">
            <v>0</v>
          </cell>
          <cell r="M191">
            <v>4</v>
          </cell>
          <cell r="Q191">
            <v>11</v>
          </cell>
          <cell r="V191">
            <v>4100</v>
          </cell>
        </row>
        <row r="192">
          <cell r="A192">
            <v>1</v>
          </cell>
          <cell r="E192">
            <v>4</v>
          </cell>
          <cell r="I192">
            <v>0</v>
          </cell>
          <cell r="M192">
            <v>4</v>
          </cell>
          <cell r="Q192">
            <v>9</v>
          </cell>
          <cell r="V192">
            <v>4150</v>
          </cell>
        </row>
        <row r="193">
          <cell r="A193">
            <v>1</v>
          </cell>
          <cell r="E193">
            <v>4</v>
          </cell>
          <cell r="I193">
            <v>0</v>
          </cell>
          <cell r="M193">
            <v>4</v>
          </cell>
          <cell r="Q193">
            <v>4</v>
          </cell>
          <cell r="V193">
            <v>4150</v>
          </cell>
        </row>
        <row r="194">
          <cell r="A194">
            <v>1</v>
          </cell>
          <cell r="E194">
            <v>4</v>
          </cell>
          <cell r="I194">
            <v>129919.11</v>
          </cell>
          <cell r="M194">
            <v>4</v>
          </cell>
          <cell r="Q194">
            <v>4</v>
          </cell>
          <cell r="V194">
            <v>4150</v>
          </cell>
        </row>
        <row r="195">
          <cell r="A195">
            <v>1</v>
          </cell>
          <cell r="E195">
            <v>4</v>
          </cell>
          <cell r="I195">
            <v>756.43</v>
          </cell>
          <cell r="M195">
            <v>4</v>
          </cell>
          <cell r="Q195">
            <v>4</v>
          </cell>
          <cell r="V195">
            <v>4150</v>
          </cell>
        </row>
        <row r="196">
          <cell r="A196">
            <v>1</v>
          </cell>
          <cell r="E196">
            <v>4</v>
          </cell>
          <cell r="I196">
            <v>0</v>
          </cell>
          <cell r="M196">
            <v>4</v>
          </cell>
          <cell r="Q196">
            <v>8</v>
          </cell>
          <cell r="V196">
            <v>4150</v>
          </cell>
        </row>
        <row r="197">
          <cell r="A197">
            <v>1</v>
          </cell>
          <cell r="E197">
            <v>4</v>
          </cell>
          <cell r="I197">
            <v>718.31</v>
          </cell>
          <cell r="M197">
            <v>4</v>
          </cell>
          <cell r="Q197">
            <v>4</v>
          </cell>
          <cell r="V197">
            <v>4150</v>
          </cell>
        </row>
        <row r="198">
          <cell r="A198">
            <v>1</v>
          </cell>
          <cell r="E198">
            <v>4</v>
          </cell>
          <cell r="I198">
            <v>0</v>
          </cell>
          <cell r="M198">
            <v>4</v>
          </cell>
          <cell r="Q198">
            <v>6</v>
          </cell>
          <cell r="V198">
            <v>4150</v>
          </cell>
        </row>
        <row r="199">
          <cell r="A199">
            <v>1</v>
          </cell>
          <cell r="E199">
            <v>4</v>
          </cell>
          <cell r="I199">
            <v>30.78</v>
          </cell>
          <cell r="M199">
            <v>4</v>
          </cell>
          <cell r="Q199">
            <v>13</v>
          </cell>
          <cell r="V199">
            <v>4150</v>
          </cell>
        </row>
        <row r="200">
          <cell r="A200">
            <v>1</v>
          </cell>
          <cell r="E200">
            <v>4</v>
          </cell>
          <cell r="I200">
            <v>0</v>
          </cell>
          <cell r="M200">
            <v>4</v>
          </cell>
          <cell r="Q200">
            <v>5</v>
          </cell>
          <cell r="V200">
            <v>4150</v>
          </cell>
        </row>
        <row r="201">
          <cell r="A201">
            <v>1</v>
          </cell>
          <cell r="E201">
            <v>4</v>
          </cell>
          <cell r="I201">
            <v>1460.07</v>
          </cell>
          <cell r="M201">
            <v>4</v>
          </cell>
          <cell r="Q201">
            <v>2</v>
          </cell>
          <cell r="V201">
            <v>4150</v>
          </cell>
        </row>
        <row r="202">
          <cell r="A202">
            <v>1</v>
          </cell>
          <cell r="E202">
            <v>4</v>
          </cell>
          <cell r="I202">
            <v>460</v>
          </cell>
          <cell r="M202">
            <v>4</v>
          </cell>
          <cell r="Q202">
            <v>10</v>
          </cell>
          <cell r="V202">
            <v>4150</v>
          </cell>
        </row>
        <row r="203">
          <cell r="A203">
            <v>1</v>
          </cell>
          <cell r="E203">
            <v>4</v>
          </cell>
          <cell r="I203">
            <v>8920.59</v>
          </cell>
          <cell r="M203">
            <v>4</v>
          </cell>
          <cell r="Q203">
            <v>4</v>
          </cell>
          <cell r="V203">
            <v>4200</v>
          </cell>
        </row>
        <row r="204">
          <cell r="A204">
            <v>1</v>
          </cell>
          <cell r="E204">
            <v>4</v>
          </cell>
          <cell r="I204">
            <v>0</v>
          </cell>
          <cell r="M204">
            <v>4</v>
          </cell>
          <cell r="Q204">
            <v>6</v>
          </cell>
          <cell r="V204">
            <v>4200</v>
          </cell>
        </row>
        <row r="205">
          <cell r="A205">
            <v>1</v>
          </cell>
          <cell r="E205">
            <v>4</v>
          </cell>
          <cell r="I205">
            <v>74861.759999999995</v>
          </cell>
          <cell r="M205">
            <v>4</v>
          </cell>
          <cell r="Q205">
            <v>4</v>
          </cell>
          <cell r="V205">
            <v>4250</v>
          </cell>
        </row>
        <row r="206">
          <cell r="A206">
            <v>1</v>
          </cell>
          <cell r="E206">
            <v>4</v>
          </cell>
          <cell r="I206">
            <v>0</v>
          </cell>
          <cell r="M206">
            <v>4</v>
          </cell>
          <cell r="Q206">
            <v>4</v>
          </cell>
          <cell r="V206">
            <v>4250</v>
          </cell>
        </row>
        <row r="207">
          <cell r="A207">
            <v>1</v>
          </cell>
          <cell r="E207">
            <v>4</v>
          </cell>
          <cell r="I207">
            <v>0</v>
          </cell>
          <cell r="M207">
            <v>4</v>
          </cell>
          <cell r="Q207">
            <v>10</v>
          </cell>
          <cell r="V207">
            <v>4250</v>
          </cell>
        </row>
        <row r="208">
          <cell r="A208">
            <v>1</v>
          </cell>
          <cell r="E208">
            <v>4</v>
          </cell>
          <cell r="I208">
            <v>0</v>
          </cell>
          <cell r="M208">
            <v>4</v>
          </cell>
          <cell r="Q208">
            <v>4</v>
          </cell>
          <cell r="V208">
            <v>4260</v>
          </cell>
        </row>
        <row r="209">
          <cell r="A209">
            <v>1</v>
          </cell>
          <cell r="E209">
            <v>4</v>
          </cell>
          <cell r="I209">
            <v>123157.82</v>
          </cell>
          <cell r="M209">
            <v>4</v>
          </cell>
          <cell r="Q209">
            <v>4</v>
          </cell>
          <cell r="V209">
            <v>4260</v>
          </cell>
        </row>
        <row r="210">
          <cell r="A210">
            <v>1</v>
          </cell>
          <cell r="E210">
            <v>4</v>
          </cell>
          <cell r="I210">
            <v>0</v>
          </cell>
          <cell r="M210">
            <v>4</v>
          </cell>
          <cell r="Q210">
            <v>4</v>
          </cell>
          <cell r="V210">
            <v>4260</v>
          </cell>
        </row>
        <row r="211">
          <cell r="A211">
            <v>1</v>
          </cell>
          <cell r="E211">
            <v>4</v>
          </cell>
          <cell r="I211">
            <v>2799.9</v>
          </cell>
          <cell r="M211">
            <v>4</v>
          </cell>
          <cell r="Q211">
            <v>14</v>
          </cell>
          <cell r="V211">
            <v>4260</v>
          </cell>
        </row>
        <row r="212">
          <cell r="A212">
            <v>1</v>
          </cell>
          <cell r="E212">
            <v>4</v>
          </cell>
          <cell r="I212">
            <v>0</v>
          </cell>
          <cell r="M212">
            <v>4</v>
          </cell>
          <cell r="Q212">
            <v>7</v>
          </cell>
          <cell r="V212">
            <v>4260</v>
          </cell>
        </row>
        <row r="213">
          <cell r="A213">
            <v>1</v>
          </cell>
          <cell r="E213">
            <v>4</v>
          </cell>
          <cell r="I213">
            <v>352.8</v>
          </cell>
          <cell r="M213">
            <v>4</v>
          </cell>
          <cell r="Q213">
            <v>4</v>
          </cell>
          <cell r="V213">
            <v>4260</v>
          </cell>
        </row>
        <row r="214">
          <cell r="A214">
            <v>1</v>
          </cell>
          <cell r="E214">
            <v>4</v>
          </cell>
          <cell r="I214">
            <v>0</v>
          </cell>
          <cell r="M214">
            <v>4</v>
          </cell>
          <cell r="Q214">
            <v>11</v>
          </cell>
          <cell r="V214">
            <v>4260</v>
          </cell>
        </row>
        <row r="215">
          <cell r="A215">
            <v>1</v>
          </cell>
          <cell r="E215">
            <v>4</v>
          </cell>
          <cell r="I215">
            <v>0</v>
          </cell>
          <cell r="M215">
            <v>4</v>
          </cell>
          <cell r="Q215">
            <v>4</v>
          </cell>
          <cell r="V215">
            <v>4260</v>
          </cell>
        </row>
        <row r="216">
          <cell r="A216">
            <v>1</v>
          </cell>
          <cell r="E216">
            <v>4</v>
          </cell>
          <cell r="I216">
            <v>0</v>
          </cell>
          <cell r="M216">
            <v>4</v>
          </cell>
          <cell r="Q216">
            <v>6</v>
          </cell>
          <cell r="V216">
            <v>4260</v>
          </cell>
        </row>
        <row r="217">
          <cell r="A217">
            <v>1</v>
          </cell>
          <cell r="E217">
            <v>4</v>
          </cell>
          <cell r="I217">
            <v>0</v>
          </cell>
          <cell r="M217">
            <v>4</v>
          </cell>
          <cell r="Q217">
            <v>2</v>
          </cell>
          <cell r="V217">
            <v>4260</v>
          </cell>
        </row>
        <row r="218">
          <cell r="A218">
            <v>1</v>
          </cell>
          <cell r="E218">
            <v>4</v>
          </cell>
          <cell r="I218">
            <v>33251.31</v>
          </cell>
          <cell r="M218">
            <v>4</v>
          </cell>
          <cell r="Q218">
            <v>4</v>
          </cell>
          <cell r="V218">
            <v>4265</v>
          </cell>
        </row>
        <row r="219">
          <cell r="A219">
            <v>1</v>
          </cell>
          <cell r="E219">
            <v>4</v>
          </cell>
          <cell r="I219">
            <v>0</v>
          </cell>
          <cell r="M219">
            <v>4</v>
          </cell>
          <cell r="Q219">
            <v>10</v>
          </cell>
          <cell r="V219">
            <v>4265</v>
          </cell>
        </row>
        <row r="220">
          <cell r="A220">
            <v>1</v>
          </cell>
          <cell r="E220">
            <v>4</v>
          </cell>
          <cell r="I220">
            <v>31323.95</v>
          </cell>
          <cell r="M220">
            <v>4</v>
          </cell>
          <cell r="Q220">
            <v>4</v>
          </cell>
          <cell r="V220">
            <v>4280</v>
          </cell>
        </row>
        <row r="221">
          <cell r="A221">
            <v>1</v>
          </cell>
          <cell r="E221">
            <v>4</v>
          </cell>
          <cell r="I221">
            <v>0</v>
          </cell>
          <cell r="M221">
            <v>4</v>
          </cell>
          <cell r="Q221">
            <v>4</v>
          </cell>
          <cell r="V221">
            <v>4280</v>
          </cell>
        </row>
        <row r="222">
          <cell r="A222">
            <v>1</v>
          </cell>
          <cell r="E222">
            <v>4</v>
          </cell>
          <cell r="I222">
            <v>0</v>
          </cell>
          <cell r="M222">
            <v>4</v>
          </cell>
          <cell r="Q222">
            <v>4</v>
          </cell>
          <cell r="V222">
            <v>4280</v>
          </cell>
        </row>
        <row r="223">
          <cell r="A223">
            <v>1</v>
          </cell>
          <cell r="E223">
            <v>4</v>
          </cell>
          <cell r="I223">
            <v>0</v>
          </cell>
          <cell r="M223">
            <v>4</v>
          </cell>
          <cell r="Q223">
            <v>2</v>
          </cell>
          <cell r="V223">
            <v>4280</v>
          </cell>
        </row>
        <row r="224">
          <cell r="A224">
            <v>1</v>
          </cell>
          <cell r="E224">
            <v>4</v>
          </cell>
          <cell r="I224">
            <v>1807.8</v>
          </cell>
          <cell r="M224">
            <v>4</v>
          </cell>
          <cell r="Q224">
            <v>10</v>
          </cell>
          <cell r="V224">
            <v>4280</v>
          </cell>
        </row>
        <row r="225">
          <cell r="A225">
            <v>1</v>
          </cell>
          <cell r="E225">
            <v>4</v>
          </cell>
          <cell r="I225">
            <v>241496.27</v>
          </cell>
          <cell r="M225">
            <v>4</v>
          </cell>
          <cell r="Q225">
            <v>4</v>
          </cell>
          <cell r="V225">
            <v>4301</v>
          </cell>
        </row>
        <row r="226">
          <cell r="A226">
            <v>1</v>
          </cell>
          <cell r="E226">
            <v>4</v>
          </cell>
          <cell r="I226">
            <v>46379.48</v>
          </cell>
          <cell r="M226">
            <v>4</v>
          </cell>
          <cell r="Q226">
            <v>4</v>
          </cell>
          <cell r="V226">
            <v>4302</v>
          </cell>
        </row>
        <row r="227">
          <cell r="A227">
            <v>1</v>
          </cell>
          <cell r="E227">
            <v>4</v>
          </cell>
          <cell r="I227">
            <v>271354.31</v>
          </cell>
          <cell r="M227">
            <v>4</v>
          </cell>
          <cell r="Q227">
            <v>4</v>
          </cell>
          <cell r="V227">
            <v>4303</v>
          </cell>
        </row>
        <row r="228">
          <cell r="A228">
            <v>1</v>
          </cell>
          <cell r="E228">
            <v>4</v>
          </cell>
          <cell r="I228">
            <v>19067.29</v>
          </cell>
          <cell r="M228">
            <v>4</v>
          </cell>
          <cell r="Q228">
            <v>4</v>
          </cell>
          <cell r="V228">
            <v>4304</v>
          </cell>
        </row>
        <row r="229">
          <cell r="A229">
            <v>1</v>
          </cell>
          <cell r="E229">
            <v>4</v>
          </cell>
          <cell r="I229">
            <v>390844.61</v>
          </cell>
          <cell r="M229">
            <v>4</v>
          </cell>
          <cell r="Q229">
            <v>4</v>
          </cell>
          <cell r="V229">
            <v>4305</v>
          </cell>
        </row>
        <row r="230">
          <cell r="A230">
            <v>1</v>
          </cell>
          <cell r="E230">
            <v>4</v>
          </cell>
          <cell r="I230">
            <v>89124.58</v>
          </cell>
          <cell r="M230">
            <v>4</v>
          </cell>
          <cell r="Q230">
            <v>4</v>
          </cell>
          <cell r="V230">
            <v>4306</v>
          </cell>
        </row>
        <row r="231">
          <cell r="A231">
            <v>1</v>
          </cell>
          <cell r="E231">
            <v>4</v>
          </cell>
          <cell r="I231">
            <v>8523.91</v>
          </cell>
          <cell r="M231">
            <v>4</v>
          </cell>
          <cell r="Q231">
            <v>4</v>
          </cell>
          <cell r="V231">
            <v>4307</v>
          </cell>
        </row>
        <row r="232">
          <cell r="A232">
            <v>1</v>
          </cell>
          <cell r="E232">
            <v>4</v>
          </cell>
          <cell r="I232">
            <v>0</v>
          </cell>
          <cell r="M232">
            <v>4</v>
          </cell>
          <cell r="Q232">
            <v>4</v>
          </cell>
          <cell r="V232">
            <v>4320</v>
          </cell>
        </row>
        <row r="233">
          <cell r="A233">
            <v>1</v>
          </cell>
          <cell r="E233">
            <v>4</v>
          </cell>
          <cell r="I233">
            <v>0</v>
          </cell>
          <cell r="M233">
            <v>4</v>
          </cell>
          <cell r="Q233">
            <v>4</v>
          </cell>
          <cell r="V233">
            <v>4340</v>
          </cell>
        </row>
        <row r="234">
          <cell r="A234">
            <v>1</v>
          </cell>
          <cell r="E234">
            <v>4</v>
          </cell>
          <cell r="I234">
            <v>161434.72</v>
          </cell>
          <cell r="M234">
            <v>4</v>
          </cell>
          <cell r="Q234">
            <v>4</v>
          </cell>
          <cell r="V234">
            <v>4360</v>
          </cell>
        </row>
        <row r="235">
          <cell r="A235">
            <v>1</v>
          </cell>
          <cell r="E235">
            <v>4</v>
          </cell>
          <cell r="I235">
            <v>0</v>
          </cell>
          <cell r="M235">
            <v>4</v>
          </cell>
          <cell r="Q235">
            <v>6</v>
          </cell>
          <cell r="V235">
            <v>4360</v>
          </cell>
        </row>
        <row r="236">
          <cell r="A236">
            <v>1</v>
          </cell>
          <cell r="E236">
            <v>4</v>
          </cell>
          <cell r="I236">
            <v>0</v>
          </cell>
          <cell r="M236">
            <v>4</v>
          </cell>
          <cell r="Q236">
            <v>2</v>
          </cell>
          <cell r="V236">
            <v>4360</v>
          </cell>
        </row>
        <row r="237">
          <cell r="A237">
            <v>1</v>
          </cell>
          <cell r="E237">
            <v>4</v>
          </cell>
          <cell r="I237">
            <v>0</v>
          </cell>
          <cell r="M237">
            <v>4</v>
          </cell>
          <cell r="Q237">
            <v>4</v>
          </cell>
          <cell r="V237">
            <v>4380</v>
          </cell>
        </row>
        <row r="238">
          <cell r="A238">
            <v>1</v>
          </cell>
          <cell r="E238">
            <v>4</v>
          </cell>
          <cell r="I238">
            <v>60236.05</v>
          </cell>
          <cell r="M238">
            <v>4</v>
          </cell>
          <cell r="Q238">
            <v>4</v>
          </cell>
          <cell r="V238">
            <v>4380</v>
          </cell>
        </row>
        <row r="239">
          <cell r="A239">
            <v>1</v>
          </cell>
          <cell r="E239">
            <v>4</v>
          </cell>
          <cell r="I239">
            <v>0</v>
          </cell>
          <cell r="M239">
            <v>4</v>
          </cell>
          <cell r="Q239">
            <v>4</v>
          </cell>
          <cell r="V239">
            <v>4380</v>
          </cell>
        </row>
        <row r="240">
          <cell r="A240">
            <v>1</v>
          </cell>
          <cell r="E240">
            <v>4</v>
          </cell>
          <cell r="I240">
            <v>7464.08</v>
          </cell>
          <cell r="M240">
            <v>4</v>
          </cell>
          <cell r="Q240">
            <v>14</v>
          </cell>
          <cell r="V240">
            <v>4380</v>
          </cell>
        </row>
        <row r="241">
          <cell r="A241">
            <v>1</v>
          </cell>
          <cell r="E241">
            <v>4</v>
          </cell>
          <cell r="I241">
            <v>19629.36</v>
          </cell>
          <cell r="M241">
            <v>4</v>
          </cell>
          <cell r="Q241">
            <v>4</v>
          </cell>
          <cell r="V241">
            <v>4380</v>
          </cell>
        </row>
        <row r="242">
          <cell r="A242">
            <v>1</v>
          </cell>
          <cell r="E242">
            <v>4</v>
          </cell>
          <cell r="I242">
            <v>0</v>
          </cell>
          <cell r="M242">
            <v>4</v>
          </cell>
          <cell r="Q242">
            <v>11</v>
          </cell>
          <cell r="V242">
            <v>4380</v>
          </cell>
        </row>
        <row r="243">
          <cell r="A243">
            <v>1</v>
          </cell>
          <cell r="E243">
            <v>4</v>
          </cell>
          <cell r="I243">
            <v>-7713.61</v>
          </cell>
          <cell r="M243">
            <v>4</v>
          </cell>
          <cell r="Q243">
            <v>21</v>
          </cell>
          <cell r="V243">
            <v>4380</v>
          </cell>
        </row>
        <row r="244">
          <cell r="A244">
            <v>1</v>
          </cell>
          <cell r="E244">
            <v>4</v>
          </cell>
          <cell r="I244">
            <v>0</v>
          </cell>
          <cell r="M244">
            <v>4</v>
          </cell>
          <cell r="Q244">
            <v>22</v>
          </cell>
          <cell r="V244">
            <v>4380</v>
          </cell>
        </row>
        <row r="245">
          <cell r="A245">
            <v>1</v>
          </cell>
          <cell r="E245">
            <v>4</v>
          </cell>
          <cell r="I245">
            <v>1386.88</v>
          </cell>
          <cell r="M245">
            <v>4</v>
          </cell>
          <cell r="Q245">
            <v>4</v>
          </cell>
          <cell r="V245">
            <v>4380</v>
          </cell>
        </row>
        <row r="246">
          <cell r="A246">
            <v>1</v>
          </cell>
          <cell r="E246">
            <v>4</v>
          </cell>
          <cell r="I246">
            <v>0</v>
          </cell>
          <cell r="M246">
            <v>4</v>
          </cell>
          <cell r="Q246">
            <v>4</v>
          </cell>
          <cell r="V246">
            <v>4380</v>
          </cell>
        </row>
        <row r="247">
          <cell r="A247">
            <v>1</v>
          </cell>
          <cell r="E247">
            <v>4</v>
          </cell>
          <cell r="I247">
            <v>0</v>
          </cell>
          <cell r="M247">
            <v>4</v>
          </cell>
          <cell r="Q247">
            <v>6</v>
          </cell>
          <cell r="V247">
            <v>4380</v>
          </cell>
        </row>
        <row r="248">
          <cell r="A248">
            <v>1</v>
          </cell>
          <cell r="E248">
            <v>4</v>
          </cell>
          <cell r="I248">
            <v>1240.5</v>
          </cell>
          <cell r="M248">
            <v>4</v>
          </cell>
          <cell r="Q248">
            <v>2</v>
          </cell>
          <cell r="V248">
            <v>4380</v>
          </cell>
        </row>
        <row r="249">
          <cell r="A249">
            <v>1</v>
          </cell>
          <cell r="E249">
            <v>4</v>
          </cell>
          <cell r="I249">
            <v>25988.32</v>
          </cell>
          <cell r="M249">
            <v>4</v>
          </cell>
          <cell r="Q249">
            <v>4</v>
          </cell>
          <cell r="V249">
            <v>4400</v>
          </cell>
        </row>
        <row r="250">
          <cell r="A250">
            <v>1</v>
          </cell>
          <cell r="E250">
            <v>4</v>
          </cell>
          <cell r="I250">
            <v>41760.400000000001</v>
          </cell>
          <cell r="M250">
            <v>4</v>
          </cell>
          <cell r="Q250">
            <v>4</v>
          </cell>
          <cell r="V250">
            <v>4400</v>
          </cell>
        </row>
        <row r="251">
          <cell r="A251">
            <v>1</v>
          </cell>
          <cell r="E251">
            <v>4</v>
          </cell>
          <cell r="I251">
            <v>1112.28</v>
          </cell>
          <cell r="M251">
            <v>4</v>
          </cell>
          <cell r="Q251">
            <v>4</v>
          </cell>
          <cell r="V251">
            <v>4440</v>
          </cell>
        </row>
        <row r="252">
          <cell r="A252">
            <v>1</v>
          </cell>
          <cell r="E252">
            <v>4</v>
          </cell>
          <cell r="I252">
            <v>0</v>
          </cell>
          <cell r="M252">
            <v>4</v>
          </cell>
          <cell r="Q252">
            <v>4</v>
          </cell>
          <cell r="V252">
            <v>4460</v>
          </cell>
        </row>
        <row r="253">
          <cell r="A253">
            <v>1</v>
          </cell>
          <cell r="E253">
            <v>4</v>
          </cell>
          <cell r="I253">
            <v>0</v>
          </cell>
          <cell r="M253">
            <v>4</v>
          </cell>
          <cell r="Q253">
            <v>4</v>
          </cell>
          <cell r="V253">
            <v>4480</v>
          </cell>
        </row>
        <row r="254">
          <cell r="A254">
            <v>1</v>
          </cell>
          <cell r="E254">
            <v>4</v>
          </cell>
          <cell r="I254">
            <v>10894.49</v>
          </cell>
          <cell r="M254">
            <v>4</v>
          </cell>
          <cell r="Q254">
            <v>4</v>
          </cell>
          <cell r="V254">
            <v>4480</v>
          </cell>
        </row>
        <row r="255">
          <cell r="A255">
            <v>1</v>
          </cell>
          <cell r="E255">
            <v>4</v>
          </cell>
          <cell r="I255">
            <v>0</v>
          </cell>
          <cell r="M255">
            <v>4</v>
          </cell>
          <cell r="Q255">
            <v>4</v>
          </cell>
          <cell r="V255">
            <v>4480</v>
          </cell>
        </row>
        <row r="256">
          <cell r="A256">
            <v>1</v>
          </cell>
          <cell r="E256">
            <v>4</v>
          </cell>
          <cell r="I256">
            <v>0</v>
          </cell>
          <cell r="M256">
            <v>4</v>
          </cell>
          <cell r="Q256">
            <v>4</v>
          </cell>
          <cell r="V256">
            <v>4480</v>
          </cell>
        </row>
        <row r="257">
          <cell r="A257">
            <v>1</v>
          </cell>
          <cell r="E257">
            <v>4</v>
          </cell>
          <cell r="I257">
            <v>0</v>
          </cell>
          <cell r="M257">
            <v>4</v>
          </cell>
          <cell r="Q257">
            <v>4</v>
          </cell>
          <cell r="V257">
            <v>4480</v>
          </cell>
        </row>
        <row r="258">
          <cell r="A258">
            <v>1</v>
          </cell>
          <cell r="E258">
            <v>4</v>
          </cell>
          <cell r="I258">
            <v>0</v>
          </cell>
          <cell r="M258">
            <v>4</v>
          </cell>
          <cell r="Q258">
            <v>4</v>
          </cell>
          <cell r="V258">
            <v>4480</v>
          </cell>
        </row>
        <row r="259">
          <cell r="A259">
            <v>1</v>
          </cell>
          <cell r="E259">
            <v>4</v>
          </cell>
          <cell r="I259">
            <v>0</v>
          </cell>
          <cell r="M259">
            <v>4</v>
          </cell>
          <cell r="Q259">
            <v>6</v>
          </cell>
          <cell r="V259">
            <v>4480</v>
          </cell>
        </row>
        <row r="260">
          <cell r="A260">
            <v>1</v>
          </cell>
          <cell r="E260">
            <v>4</v>
          </cell>
          <cell r="I260">
            <v>0</v>
          </cell>
          <cell r="M260">
            <v>4</v>
          </cell>
          <cell r="Q260">
            <v>2</v>
          </cell>
          <cell r="V260">
            <v>4480</v>
          </cell>
        </row>
        <row r="261">
          <cell r="A261">
            <v>1</v>
          </cell>
          <cell r="E261">
            <v>4</v>
          </cell>
          <cell r="I261">
            <v>35890.79</v>
          </cell>
          <cell r="M261">
            <v>4</v>
          </cell>
          <cell r="Q261">
            <v>4</v>
          </cell>
          <cell r="V261">
            <v>4490</v>
          </cell>
        </row>
        <row r="262">
          <cell r="A262">
            <v>1</v>
          </cell>
          <cell r="E262">
            <v>4</v>
          </cell>
          <cell r="I262">
            <v>0</v>
          </cell>
          <cell r="M262">
            <v>4</v>
          </cell>
          <cell r="Q262">
            <v>4</v>
          </cell>
          <cell r="V262">
            <v>4490</v>
          </cell>
        </row>
        <row r="263">
          <cell r="A263">
            <v>1</v>
          </cell>
          <cell r="E263">
            <v>4</v>
          </cell>
          <cell r="I263">
            <v>1875.4</v>
          </cell>
          <cell r="M263">
            <v>4</v>
          </cell>
          <cell r="Q263">
            <v>14</v>
          </cell>
          <cell r="V263">
            <v>4490</v>
          </cell>
        </row>
        <row r="264">
          <cell r="A264">
            <v>1</v>
          </cell>
          <cell r="E264">
            <v>4</v>
          </cell>
          <cell r="I264">
            <v>0</v>
          </cell>
          <cell r="M264">
            <v>4</v>
          </cell>
          <cell r="Q264">
            <v>4</v>
          </cell>
          <cell r="V264">
            <v>4490</v>
          </cell>
        </row>
        <row r="265">
          <cell r="A265">
            <v>1</v>
          </cell>
          <cell r="E265">
            <v>4</v>
          </cell>
          <cell r="I265">
            <v>0</v>
          </cell>
          <cell r="M265">
            <v>4</v>
          </cell>
          <cell r="Q265">
            <v>8</v>
          </cell>
          <cell r="V265">
            <v>4490</v>
          </cell>
        </row>
        <row r="266">
          <cell r="A266">
            <v>1</v>
          </cell>
          <cell r="E266">
            <v>4</v>
          </cell>
          <cell r="I266">
            <v>0</v>
          </cell>
          <cell r="M266">
            <v>4</v>
          </cell>
          <cell r="Q266">
            <v>6</v>
          </cell>
          <cell r="V266">
            <v>4490</v>
          </cell>
        </row>
        <row r="267">
          <cell r="A267">
            <v>1</v>
          </cell>
          <cell r="E267">
            <v>4</v>
          </cell>
          <cell r="I267">
            <v>0</v>
          </cell>
          <cell r="M267">
            <v>4</v>
          </cell>
          <cell r="Q267">
            <v>2</v>
          </cell>
          <cell r="V267">
            <v>4490</v>
          </cell>
        </row>
        <row r="268">
          <cell r="A268">
            <v>1</v>
          </cell>
          <cell r="E268">
            <v>4</v>
          </cell>
          <cell r="I268">
            <v>0</v>
          </cell>
          <cell r="M268">
            <v>4</v>
          </cell>
          <cell r="Q268">
            <v>10</v>
          </cell>
          <cell r="V268">
            <v>4490</v>
          </cell>
        </row>
        <row r="269">
          <cell r="A269">
            <v>1</v>
          </cell>
          <cell r="E269">
            <v>4</v>
          </cell>
          <cell r="I269">
            <v>0</v>
          </cell>
          <cell r="M269">
            <v>4</v>
          </cell>
          <cell r="Q269">
            <v>4</v>
          </cell>
          <cell r="V269">
            <v>4500</v>
          </cell>
        </row>
        <row r="270">
          <cell r="A270">
            <v>1</v>
          </cell>
          <cell r="E270">
            <v>4</v>
          </cell>
          <cell r="I270">
            <v>328801.93</v>
          </cell>
          <cell r="M270">
            <v>4</v>
          </cell>
          <cell r="Q270">
            <v>4</v>
          </cell>
          <cell r="V270">
            <v>4500</v>
          </cell>
        </row>
        <row r="271">
          <cell r="A271">
            <v>1</v>
          </cell>
          <cell r="E271">
            <v>4</v>
          </cell>
          <cell r="I271">
            <v>0</v>
          </cell>
          <cell r="M271">
            <v>4</v>
          </cell>
          <cell r="Q271">
            <v>2</v>
          </cell>
          <cell r="V271">
            <v>4500</v>
          </cell>
        </row>
        <row r="272">
          <cell r="A272">
            <v>1</v>
          </cell>
          <cell r="E272">
            <v>4</v>
          </cell>
          <cell r="I272">
            <v>0</v>
          </cell>
          <cell r="M272">
            <v>4</v>
          </cell>
          <cell r="Q272">
            <v>9</v>
          </cell>
          <cell r="V272">
            <v>4520</v>
          </cell>
        </row>
        <row r="273">
          <cell r="A273">
            <v>1</v>
          </cell>
          <cell r="E273">
            <v>4</v>
          </cell>
          <cell r="I273">
            <v>0</v>
          </cell>
          <cell r="M273">
            <v>4</v>
          </cell>
          <cell r="Q273">
            <v>4</v>
          </cell>
          <cell r="V273">
            <v>4520</v>
          </cell>
        </row>
        <row r="274">
          <cell r="A274">
            <v>1</v>
          </cell>
          <cell r="E274">
            <v>4</v>
          </cell>
          <cell r="I274">
            <v>1292177</v>
          </cell>
          <cell r="M274">
            <v>4</v>
          </cell>
          <cell r="Q274">
            <v>4</v>
          </cell>
          <cell r="V274">
            <v>4520</v>
          </cell>
        </row>
        <row r="275">
          <cell r="A275">
            <v>1</v>
          </cell>
          <cell r="E275">
            <v>4</v>
          </cell>
          <cell r="I275">
            <v>615.17999999999995</v>
          </cell>
          <cell r="M275">
            <v>4</v>
          </cell>
          <cell r="Q275">
            <v>4</v>
          </cell>
          <cell r="V275">
            <v>4520</v>
          </cell>
        </row>
        <row r="276">
          <cell r="A276">
            <v>1</v>
          </cell>
          <cell r="E276">
            <v>4</v>
          </cell>
          <cell r="I276">
            <v>0</v>
          </cell>
          <cell r="M276">
            <v>4</v>
          </cell>
          <cell r="Q276">
            <v>4</v>
          </cell>
          <cell r="V276">
            <v>4520</v>
          </cell>
        </row>
        <row r="277">
          <cell r="A277">
            <v>1</v>
          </cell>
          <cell r="E277">
            <v>4</v>
          </cell>
          <cell r="I277">
            <v>0</v>
          </cell>
          <cell r="M277">
            <v>4</v>
          </cell>
          <cell r="Q277">
            <v>8</v>
          </cell>
          <cell r="V277">
            <v>4520</v>
          </cell>
        </row>
        <row r="278">
          <cell r="A278">
            <v>1</v>
          </cell>
          <cell r="E278">
            <v>4</v>
          </cell>
          <cell r="I278">
            <v>3283.48</v>
          </cell>
          <cell r="M278">
            <v>4</v>
          </cell>
          <cell r="Q278">
            <v>4</v>
          </cell>
          <cell r="V278">
            <v>4520</v>
          </cell>
        </row>
        <row r="279">
          <cell r="A279">
            <v>1</v>
          </cell>
          <cell r="E279">
            <v>4</v>
          </cell>
          <cell r="I279">
            <v>16069.63</v>
          </cell>
          <cell r="M279">
            <v>4</v>
          </cell>
          <cell r="Q279">
            <v>2</v>
          </cell>
          <cell r="V279">
            <v>4520</v>
          </cell>
        </row>
        <row r="280">
          <cell r="A280">
            <v>1</v>
          </cell>
          <cell r="E280">
            <v>4</v>
          </cell>
          <cell r="I280">
            <v>2580.0500000000002</v>
          </cell>
          <cell r="M280">
            <v>4</v>
          </cell>
          <cell r="Q280">
            <v>10</v>
          </cell>
          <cell r="V280">
            <v>4520</v>
          </cell>
        </row>
        <row r="281">
          <cell r="A281">
            <v>1</v>
          </cell>
          <cell r="E281">
            <v>4</v>
          </cell>
          <cell r="I281">
            <v>184610.62</v>
          </cell>
          <cell r="M281">
            <v>4</v>
          </cell>
          <cell r="Q281">
            <v>4</v>
          </cell>
          <cell r="V281">
            <v>4560</v>
          </cell>
        </row>
        <row r="282">
          <cell r="A282">
            <v>1</v>
          </cell>
          <cell r="E282">
            <v>4</v>
          </cell>
          <cell r="I282">
            <v>0</v>
          </cell>
          <cell r="M282">
            <v>4</v>
          </cell>
          <cell r="Q282">
            <v>4</v>
          </cell>
          <cell r="V282">
            <v>4560</v>
          </cell>
        </row>
        <row r="283">
          <cell r="A283">
            <v>1</v>
          </cell>
          <cell r="E283">
            <v>4</v>
          </cell>
          <cell r="I283">
            <v>0</v>
          </cell>
          <cell r="M283">
            <v>4</v>
          </cell>
          <cell r="Q283">
            <v>4</v>
          </cell>
          <cell r="V283">
            <v>4560</v>
          </cell>
        </row>
        <row r="284">
          <cell r="A284">
            <v>1</v>
          </cell>
          <cell r="E284">
            <v>4</v>
          </cell>
          <cell r="I284">
            <v>0</v>
          </cell>
          <cell r="M284">
            <v>4</v>
          </cell>
          <cell r="Q284">
            <v>11</v>
          </cell>
          <cell r="V284">
            <v>4560</v>
          </cell>
        </row>
        <row r="285">
          <cell r="A285">
            <v>1</v>
          </cell>
          <cell r="E285">
            <v>4</v>
          </cell>
          <cell r="I285">
            <v>-74149.5</v>
          </cell>
          <cell r="M285">
            <v>4</v>
          </cell>
          <cell r="Q285">
            <v>4</v>
          </cell>
          <cell r="V285">
            <v>4560</v>
          </cell>
        </row>
        <row r="286">
          <cell r="A286">
            <v>1</v>
          </cell>
          <cell r="E286">
            <v>4</v>
          </cell>
          <cell r="I286">
            <v>10770</v>
          </cell>
          <cell r="M286">
            <v>4</v>
          </cell>
          <cell r="Q286">
            <v>4</v>
          </cell>
          <cell r="V286">
            <v>4560</v>
          </cell>
        </row>
        <row r="287">
          <cell r="A287">
            <v>1</v>
          </cell>
          <cell r="E287">
            <v>4</v>
          </cell>
          <cell r="I287">
            <v>0</v>
          </cell>
          <cell r="M287">
            <v>4</v>
          </cell>
          <cell r="Q287">
            <v>6</v>
          </cell>
          <cell r="V287">
            <v>4560</v>
          </cell>
        </row>
        <row r="288">
          <cell r="A288">
            <v>1</v>
          </cell>
          <cell r="E288">
            <v>4</v>
          </cell>
          <cell r="I288">
            <v>0</v>
          </cell>
          <cell r="M288">
            <v>4</v>
          </cell>
          <cell r="Q288">
            <v>10</v>
          </cell>
          <cell r="V288">
            <v>4560</v>
          </cell>
        </row>
        <row r="289">
          <cell r="A289">
            <v>1</v>
          </cell>
          <cell r="E289">
            <v>4</v>
          </cell>
          <cell r="I289">
            <v>0</v>
          </cell>
          <cell r="M289">
            <v>4</v>
          </cell>
          <cell r="Q289">
            <v>4</v>
          </cell>
          <cell r="V289">
            <v>4570</v>
          </cell>
        </row>
        <row r="290">
          <cell r="A290">
            <v>1</v>
          </cell>
          <cell r="E290">
            <v>4</v>
          </cell>
          <cell r="I290">
            <v>18357.05</v>
          </cell>
          <cell r="M290">
            <v>4</v>
          </cell>
          <cell r="Q290">
            <v>4</v>
          </cell>
          <cell r="V290">
            <v>4570</v>
          </cell>
        </row>
        <row r="291">
          <cell r="A291">
            <v>1</v>
          </cell>
          <cell r="E291">
            <v>4</v>
          </cell>
          <cell r="I291">
            <v>0</v>
          </cell>
          <cell r="M291">
            <v>4</v>
          </cell>
          <cell r="Q291">
            <v>4</v>
          </cell>
          <cell r="V291">
            <v>4570</v>
          </cell>
        </row>
        <row r="292">
          <cell r="A292">
            <v>1</v>
          </cell>
          <cell r="E292">
            <v>4</v>
          </cell>
          <cell r="I292">
            <v>0</v>
          </cell>
          <cell r="M292">
            <v>4</v>
          </cell>
          <cell r="Q292">
            <v>4</v>
          </cell>
          <cell r="V292">
            <v>4570</v>
          </cell>
        </row>
        <row r="293">
          <cell r="A293">
            <v>1</v>
          </cell>
          <cell r="E293">
            <v>4</v>
          </cell>
          <cell r="I293">
            <v>0</v>
          </cell>
          <cell r="M293">
            <v>4</v>
          </cell>
          <cell r="Q293">
            <v>4</v>
          </cell>
          <cell r="V293">
            <v>4595</v>
          </cell>
        </row>
        <row r="294">
          <cell r="A294">
            <v>1</v>
          </cell>
          <cell r="E294">
            <v>4</v>
          </cell>
          <cell r="I294">
            <v>2596.25</v>
          </cell>
          <cell r="M294">
            <v>4</v>
          </cell>
          <cell r="Q294">
            <v>4</v>
          </cell>
          <cell r="V294">
            <v>4595</v>
          </cell>
        </row>
        <row r="295">
          <cell r="A295">
            <v>1</v>
          </cell>
          <cell r="E295">
            <v>4</v>
          </cell>
          <cell r="I295">
            <v>0</v>
          </cell>
          <cell r="M295">
            <v>4</v>
          </cell>
          <cell r="Q295">
            <v>4</v>
          </cell>
          <cell r="V295">
            <v>4595</v>
          </cell>
        </row>
        <row r="296">
          <cell r="A296">
            <v>1</v>
          </cell>
          <cell r="E296">
            <v>4</v>
          </cell>
          <cell r="I296">
            <v>2676</v>
          </cell>
          <cell r="M296">
            <v>4</v>
          </cell>
          <cell r="Q296">
            <v>14</v>
          </cell>
          <cell r="V296">
            <v>4595</v>
          </cell>
        </row>
        <row r="297">
          <cell r="A297">
            <v>1</v>
          </cell>
          <cell r="E297">
            <v>4</v>
          </cell>
          <cell r="I297">
            <v>368</v>
          </cell>
          <cell r="M297">
            <v>4</v>
          </cell>
          <cell r="Q297">
            <v>8</v>
          </cell>
          <cell r="V297">
            <v>4595</v>
          </cell>
        </row>
        <row r="298">
          <cell r="A298">
            <v>1</v>
          </cell>
          <cell r="E298">
            <v>4</v>
          </cell>
          <cell r="I298">
            <v>0</v>
          </cell>
          <cell r="M298">
            <v>4</v>
          </cell>
          <cell r="Q298">
            <v>11</v>
          </cell>
          <cell r="V298">
            <v>4595</v>
          </cell>
        </row>
        <row r="299">
          <cell r="A299">
            <v>1</v>
          </cell>
          <cell r="E299">
            <v>4</v>
          </cell>
          <cell r="I299">
            <v>630</v>
          </cell>
          <cell r="M299">
            <v>4</v>
          </cell>
          <cell r="Q299">
            <v>4</v>
          </cell>
          <cell r="V299">
            <v>4595</v>
          </cell>
        </row>
        <row r="300">
          <cell r="A300">
            <v>1</v>
          </cell>
          <cell r="E300">
            <v>4</v>
          </cell>
          <cell r="I300">
            <v>0</v>
          </cell>
          <cell r="M300">
            <v>4</v>
          </cell>
          <cell r="Q300">
            <v>4</v>
          </cell>
          <cell r="V300">
            <v>4595</v>
          </cell>
        </row>
        <row r="301">
          <cell r="A301">
            <v>1</v>
          </cell>
          <cell r="E301">
            <v>4</v>
          </cell>
          <cell r="I301">
            <v>0</v>
          </cell>
          <cell r="M301">
            <v>4</v>
          </cell>
          <cell r="Q301">
            <v>6</v>
          </cell>
          <cell r="V301">
            <v>4595</v>
          </cell>
        </row>
        <row r="302">
          <cell r="A302">
            <v>1</v>
          </cell>
          <cell r="E302">
            <v>4</v>
          </cell>
          <cell r="I302">
            <v>0</v>
          </cell>
          <cell r="M302">
            <v>4</v>
          </cell>
          <cell r="Q302">
            <v>2</v>
          </cell>
          <cell r="V302">
            <v>4595</v>
          </cell>
        </row>
        <row r="303">
          <cell r="A303">
            <v>1</v>
          </cell>
          <cell r="E303">
            <v>4</v>
          </cell>
          <cell r="I303">
            <v>736</v>
          </cell>
          <cell r="M303">
            <v>4</v>
          </cell>
          <cell r="Q303">
            <v>10</v>
          </cell>
          <cell r="V303">
            <v>4595</v>
          </cell>
        </row>
        <row r="304">
          <cell r="A304">
            <v>1</v>
          </cell>
          <cell r="E304">
            <v>4</v>
          </cell>
          <cell r="I304">
            <v>10287.83</v>
          </cell>
          <cell r="M304">
            <v>4</v>
          </cell>
          <cell r="Q304">
            <v>4</v>
          </cell>
          <cell r="V304">
            <v>4601</v>
          </cell>
        </row>
        <row r="305">
          <cell r="A305">
            <v>1</v>
          </cell>
          <cell r="E305">
            <v>4</v>
          </cell>
          <cell r="I305">
            <v>100</v>
          </cell>
          <cell r="M305">
            <v>4</v>
          </cell>
          <cell r="Q305">
            <v>4</v>
          </cell>
          <cell r="V305">
            <v>4601</v>
          </cell>
        </row>
        <row r="306">
          <cell r="A306">
            <v>1</v>
          </cell>
          <cell r="E306">
            <v>4</v>
          </cell>
          <cell r="I306">
            <v>100</v>
          </cell>
          <cell r="M306">
            <v>4</v>
          </cell>
          <cell r="Q306">
            <v>4</v>
          </cell>
          <cell r="V306">
            <v>4601</v>
          </cell>
        </row>
        <row r="307">
          <cell r="A307">
            <v>1</v>
          </cell>
          <cell r="E307">
            <v>4</v>
          </cell>
          <cell r="I307">
            <v>600</v>
          </cell>
          <cell r="M307">
            <v>4</v>
          </cell>
          <cell r="Q307">
            <v>4</v>
          </cell>
          <cell r="V307">
            <v>4601</v>
          </cell>
        </row>
        <row r="308">
          <cell r="A308">
            <v>1</v>
          </cell>
          <cell r="E308">
            <v>4</v>
          </cell>
          <cell r="I308">
            <v>63036.73</v>
          </cell>
          <cell r="M308">
            <v>4</v>
          </cell>
          <cell r="Q308">
            <v>4</v>
          </cell>
          <cell r="V308">
            <v>4601</v>
          </cell>
        </row>
        <row r="309">
          <cell r="A309">
            <v>1</v>
          </cell>
          <cell r="E309">
            <v>4</v>
          </cell>
          <cell r="I309">
            <v>0</v>
          </cell>
          <cell r="M309">
            <v>4</v>
          </cell>
          <cell r="Q309">
            <v>6</v>
          </cell>
          <cell r="V309">
            <v>4601</v>
          </cell>
        </row>
        <row r="310">
          <cell r="A310">
            <v>1</v>
          </cell>
          <cell r="E310">
            <v>4</v>
          </cell>
          <cell r="I310">
            <v>46157.37</v>
          </cell>
          <cell r="M310">
            <v>4</v>
          </cell>
          <cell r="Q310">
            <v>2</v>
          </cell>
          <cell r="V310">
            <v>4601</v>
          </cell>
        </row>
        <row r="311">
          <cell r="A311">
            <v>1</v>
          </cell>
          <cell r="E311">
            <v>4</v>
          </cell>
          <cell r="I311">
            <v>0</v>
          </cell>
          <cell r="M311">
            <v>4</v>
          </cell>
          <cell r="Q311">
            <v>10</v>
          </cell>
          <cell r="V311">
            <v>4601</v>
          </cell>
        </row>
        <row r="312">
          <cell r="A312">
            <v>1</v>
          </cell>
          <cell r="E312">
            <v>4</v>
          </cell>
          <cell r="I312">
            <v>8714.39</v>
          </cell>
          <cell r="M312">
            <v>4</v>
          </cell>
          <cell r="Q312">
            <v>4</v>
          </cell>
          <cell r="V312">
            <v>4602</v>
          </cell>
        </row>
        <row r="313">
          <cell r="A313">
            <v>1</v>
          </cell>
          <cell r="E313">
            <v>4</v>
          </cell>
          <cell r="I313">
            <v>0</v>
          </cell>
          <cell r="M313">
            <v>4</v>
          </cell>
          <cell r="Q313">
            <v>4</v>
          </cell>
          <cell r="V313">
            <v>4602</v>
          </cell>
        </row>
        <row r="314">
          <cell r="A314">
            <v>1</v>
          </cell>
          <cell r="E314">
            <v>4</v>
          </cell>
          <cell r="I314">
            <v>0</v>
          </cell>
          <cell r="M314">
            <v>4</v>
          </cell>
          <cell r="Q314">
            <v>6</v>
          </cell>
          <cell r="V314">
            <v>4602</v>
          </cell>
        </row>
        <row r="315">
          <cell r="A315">
            <v>1</v>
          </cell>
          <cell r="E315">
            <v>4</v>
          </cell>
          <cell r="I315">
            <v>17388.400000000001</v>
          </cell>
          <cell r="M315">
            <v>4</v>
          </cell>
          <cell r="Q315">
            <v>25</v>
          </cell>
          <cell r="V315">
            <v>4603</v>
          </cell>
        </row>
        <row r="316">
          <cell r="A316">
            <v>1</v>
          </cell>
          <cell r="E316">
            <v>4</v>
          </cell>
          <cell r="I316">
            <v>11530.6</v>
          </cell>
          <cell r="M316">
            <v>4</v>
          </cell>
          <cell r="Q316">
            <v>4</v>
          </cell>
          <cell r="V316">
            <v>4603</v>
          </cell>
        </row>
        <row r="317">
          <cell r="A317">
            <v>1</v>
          </cell>
          <cell r="E317">
            <v>4</v>
          </cell>
          <cell r="I317">
            <v>390.02</v>
          </cell>
          <cell r="M317">
            <v>4</v>
          </cell>
          <cell r="Q317">
            <v>14</v>
          </cell>
          <cell r="V317">
            <v>4603</v>
          </cell>
        </row>
        <row r="318">
          <cell r="A318">
            <v>1</v>
          </cell>
          <cell r="E318">
            <v>4</v>
          </cell>
          <cell r="I318">
            <v>20946.599999999999</v>
          </cell>
          <cell r="M318">
            <v>4</v>
          </cell>
          <cell r="Q318">
            <v>4</v>
          </cell>
          <cell r="V318">
            <v>4603</v>
          </cell>
        </row>
        <row r="319">
          <cell r="A319">
            <v>1</v>
          </cell>
          <cell r="E319">
            <v>4</v>
          </cell>
          <cell r="I319">
            <v>0</v>
          </cell>
          <cell r="M319">
            <v>4</v>
          </cell>
          <cell r="Q319">
            <v>6</v>
          </cell>
          <cell r="V319">
            <v>4603</v>
          </cell>
        </row>
        <row r="320">
          <cell r="A320">
            <v>1</v>
          </cell>
          <cell r="E320">
            <v>4</v>
          </cell>
          <cell r="I320">
            <v>10936.75</v>
          </cell>
          <cell r="M320">
            <v>4</v>
          </cell>
          <cell r="Q320">
            <v>2</v>
          </cell>
          <cell r="V320">
            <v>4603</v>
          </cell>
        </row>
        <row r="321">
          <cell r="A321">
            <v>1</v>
          </cell>
          <cell r="E321">
            <v>4</v>
          </cell>
          <cell r="I321">
            <v>-329.94</v>
          </cell>
          <cell r="M321">
            <v>4</v>
          </cell>
          <cell r="Q321">
            <v>4</v>
          </cell>
          <cell r="V321">
            <v>4604</v>
          </cell>
        </row>
        <row r="322">
          <cell r="A322">
            <v>1</v>
          </cell>
          <cell r="E322">
            <v>4</v>
          </cell>
          <cell r="I322">
            <v>18334.07</v>
          </cell>
          <cell r="M322">
            <v>4</v>
          </cell>
          <cell r="Q322">
            <v>2</v>
          </cell>
          <cell r="V322">
            <v>4604</v>
          </cell>
        </row>
        <row r="323">
          <cell r="A323">
            <v>1</v>
          </cell>
          <cell r="E323">
            <v>4</v>
          </cell>
          <cell r="I323">
            <v>2970.87</v>
          </cell>
          <cell r="M323">
            <v>4</v>
          </cell>
          <cell r="Q323">
            <v>4</v>
          </cell>
          <cell r="V323">
            <v>4610</v>
          </cell>
        </row>
        <row r="324">
          <cell r="A324">
            <v>1</v>
          </cell>
          <cell r="E324">
            <v>4</v>
          </cell>
          <cell r="I324">
            <v>290.7</v>
          </cell>
          <cell r="M324">
            <v>4</v>
          </cell>
          <cell r="Q324">
            <v>8</v>
          </cell>
          <cell r="V324">
            <v>4610</v>
          </cell>
        </row>
        <row r="325">
          <cell r="A325">
            <v>1</v>
          </cell>
          <cell r="E325">
            <v>4</v>
          </cell>
          <cell r="I325">
            <v>0</v>
          </cell>
          <cell r="M325">
            <v>4</v>
          </cell>
          <cell r="Q325">
            <v>4</v>
          </cell>
          <cell r="V325">
            <v>4610</v>
          </cell>
        </row>
        <row r="326">
          <cell r="A326">
            <v>1</v>
          </cell>
          <cell r="E326">
            <v>4</v>
          </cell>
          <cell r="I326">
            <v>5087.49</v>
          </cell>
          <cell r="M326">
            <v>4</v>
          </cell>
          <cell r="Q326">
            <v>4</v>
          </cell>
          <cell r="V326">
            <v>4610</v>
          </cell>
        </row>
        <row r="327">
          <cell r="A327">
            <v>1</v>
          </cell>
          <cell r="E327">
            <v>4</v>
          </cell>
          <cell r="I327">
            <v>1512.78</v>
          </cell>
          <cell r="M327">
            <v>4</v>
          </cell>
          <cell r="Q327">
            <v>2</v>
          </cell>
          <cell r="V327">
            <v>4610</v>
          </cell>
        </row>
        <row r="328">
          <cell r="A328">
            <v>1</v>
          </cell>
          <cell r="E328">
            <v>4</v>
          </cell>
          <cell r="I328">
            <v>732</v>
          </cell>
          <cell r="M328">
            <v>4</v>
          </cell>
          <cell r="Q328">
            <v>10</v>
          </cell>
          <cell r="V328">
            <v>4610</v>
          </cell>
        </row>
        <row r="329">
          <cell r="A329">
            <v>1</v>
          </cell>
          <cell r="E329">
            <v>4</v>
          </cell>
          <cell r="I329">
            <v>3752.57</v>
          </cell>
          <cell r="M329">
            <v>4</v>
          </cell>
          <cell r="Q329">
            <v>25</v>
          </cell>
          <cell r="V329">
            <v>4640</v>
          </cell>
        </row>
        <row r="330">
          <cell r="A330">
            <v>1</v>
          </cell>
          <cell r="E330">
            <v>4</v>
          </cell>
          <cell r="I330">
            <v>4.96</v>
          </cell>
          <cell r="M330">
            <v>4</v>
          </cell>
          <cell r="Q330">
            <v>9</v>
          </cell>
          <cell r="V330">
            <v>4640</v>
          </cell>
        </row>
        <row r="331">
          <cell r="A331">
            <v>1</v>
          </cell>
          <cell r="E331">
            <v>4</v>
          </cell>
          <cell r="I331">
            <v>11256.56</v>
          </cell>
          <cell r="M331">
            <v>4</v>
          </cell>
          <cell r="Q331">
            <v>4</v>
          </cell>
          <cell r="V331">
            <v>4640</v>
          </cell>
        </row>
        <row r="332">
          <cell r="A332">
            <v>1</v>
          </cell>
          <cell r="E332">
            <v>4</v>
          </cell>
          <cell r="I332">
            <v>0</v>
          </cell>
          <cell r="M332">
            <v>4</v>
          </cell>
          <cell r="Q332">
            <v>4</v>
          </cell>
          <cell r="V332">
            <v>4640</v>
          </cell>
        </row>
        <row r="333">
          <cell r="A333">
            <v>1</v>
          </cell>
          <cell r="E333">
            <v>4</v>
          </cell>
          <cell r="I333">
            <v>13081.25</v>
          </cell>
          <cell r="M333">
            <v>4</v>
          </cell>
          <cell r="Q333">
            <v>14</v>
          </cell>
          <cell r="V333">
            <v>4640</v>
          </cell>
        </row>
        <row r="334">
          <cell r="A334">
            <v>1</v>
          </cell>
          <cell r="E334">
            <v>4</v>
          </cell>
          <cell r="I334">
            <v>1115.2</v>
          </cell>
          <cell r="M334">
            <v>4</v>
          </cell>
          <cell r="Q334">
            <v>7</v>
          </cell>
          <cell r="V334">
            <v>4640</v>
          </cell>
        </row>
        <row r="335">
          <cell r="A335">
            <v>1</v>
          </cell>
          <cell r="E335">
            <v>4</v>
          </cell>
          <cell r="I335">
            <v>9439.25</v>
          </cell>
          <cell r="M335">
            <v>4</v>
          </cell>
          <cell r="Q335">
            <v>8</v>
          </cell>
          <cell r="V335">
            <v>4640</v>
          </cell>
        </row>
        <row r="336">
          <cell r="A336">
            <v>1</v>
          </cell>
          <cell r="E336">
            <v>4</v>
          </cell>
          <cell r="I336">
            <v>2946.1</v>
          </cell>
          <cell r="M336">
            <v>4</v>
          </cell>
          <cell r="Q336">
            <v>11</v>
          </cell>
          <cell r="V336">
            <v>4640</v>
          </cell>
        </row>
        <row r="337">
          <cell r="A337">
            <v>1</v>
          </cell>
          <cell r="E337">
            <v>4</v>
          </cell>
          <cell r="I337">
            <v>1654.1</v>
          </cell>
          <cell r="M337">
            <v>4</v>
          </cell>
          <cell r="Q337">
            <v>22</v>
          </cell>
          <cell r="V337">
            <v>4640</v>
          </cell>
        </row>
        <row r="338">
          <cell r="A338">
            <v>1</v>
          </cell>
          <cell r="E338">
            <v>4</v>
          </cell>
          <cell r="I338">
            <v>4417.8500000000004</v>
          </cell>
          <cell r="M338">
            <v>4</v>
          </cell>
          <cell r="Q338">
            <v>4</v>
          </cell>
          <cell r="V338">
            <v>4640</v>
          </cell>
        </row>
        <row r="339">
          <cell r="A339">
            <v>1</v>
          </cell>
          <cell r="E339">
            <v>4</v>
          </cell>
          <cell r="I339">
            <v>882.3</v>
          </cell>
          <cell r="M339">
            <v>4</v>
          </cell>
          <cell r="Q339">
            <v>13</v>
          </cell>
          <cell r="V339">
            <v>4640</v>
          </cell>
        </row>
        <row r="340">
          <cell r="A340">
            <v>1</v>
          </cell>
          <cell r="E340">
            <v>4</v>
          </cell>
          <cell r="I340">
            <v>2287.21</v>
          </cell>
          <cell r="M340">
            <v>4</v>
          </cell>
          <cell r="Q340">
            <v>5</v>
          </cell>
          <cell r="V340">
            <v>4640</v>
          </cell>
        </row>
        <row r="341">
          <cell r="A341">
            <v>1</v>
          </cell>
          <cell r="E341">
            <v>4</v>
          </cell>
          <cell r="I341">
            <v>3737.45</v>
          </cell>
          <cell r="M341">
            <v>4</v>
          </cell>
          <cell r="Q341">
            <v>10</v>
          </cell>
          <cell r="V341">
            <v>4640</v>
          </cell>
        </row>
        <row r="342">
          <cell r="A342">
            <v>1</v>
          </cell>
          <cell r="E342">
            <v>4</v>
          </cell>
          <cell r="I342">
            <v>1709.67</v>
          </cell>
          <cell r="M342">
            <v>4</v>
          </cell>
          <cell r="Q342">
            <v>25</v>
          </cell>
          <cell r="V342">
            <v>4660</v>
          </cell>
        </row>
        <row r="343">
          <cell r="A343">
            <v>1</v>
          </cell>
          <cell r="E343">
            <v>4</v>
          </cell>
          <cell r="I343">
            <v>0</v>
          </cell>
          <cell r="M343">
            <v>4</v>
          </cell>
          <cell r="Q343">
            <v>4</v>
          </cell>
          <cell r="V343">
            <v>4660</v>
          </cell>
        </row>
        <row r="344">
          <cell r="A344">
            <v>1</v>
          </cell>
          <cell r="E344">
            <v>4</v>
          </cell>
          <cell r="I344">
            <v>274565.03000000003</v>
          </cell>
          <cell r="M344">
            <v>4</v>
          </cell>
          <cell r="Q344">
            <v>4</v>
          </cell>
          <cell r="V344">
            <v>4660</v>
          </cell>
        </row>
        <row r="345">
          <cell r="A345">
            <v>1</v>
          </cell>
          <cell r="E345">
            <v>4</v>
          </cell>
          <cell r="I345">
            <v>0</v>
          </cell>
          <cell r="M345">
            <v>4</v>
          </cell>
          <cell r="Q345">
            <v>4</v>
          </cell>
          <cell r="V345">
            <v>4660</v>
          </cell>
        </row>
        <row r="346">
          <cell r="A346">
            <v>1</v>
          </cell>
          <cell r="E346">
            <v>4</v>
          </cell>
          <cell r="I346">
            <v>544</v>
          </cell>
          <cell r="M346">
            <v>4</v>
          </cell>
          <cell r="Q346">
            <v>14</v>
          </cell>
          <cell r="V346">
            <v>4660</v>
          </cell>
        </row>
        <row r="347">
          <cell r="A347">
            <v>1</v>
          </cell>
          <cell r="E347">
            <v>4</v>
          </cell>
          <cell r="I347">
            <v>6734.32</v>
          </cell>
          <cell r="M347">
            <v>4</v>
          </cell>
          <cell r="Q347">
            <v>4</v>
          </cell>
          <cell r="V347">
            <v>4660</v>
          </cell>
        </row>
        <row r="348">
          <cell r="A348">
            <v>1</v>
          </cell>
          <cell r="E348">
            <v>4</v>
          </cell>
          <cell r="I348">
            <v>344</v>
          </cell>
          <cell r="M348">
            <v>4</v>
          </cell>
          <cell r="Q348">
            <v>4</v>
          </cell>
          <cell r="V348">
            <v>4660</v>
          </cell>
        </row>
        <row r="349">
          <cell r="A349">
            <v>1</v>
          </cell>
          <cell r="E349">
            <v>4</v>
          </cell>
          <cell r="I349">
            <v>0</v>
          </cell>
          <cell r="M349">
            <v>4</v>
          </cell>
          <cell r="Q349">
            <v>6</v>
          </cell>
          <cell r="V349">
            <v>4660</v>
          </cell>
        </row>
        <row r="350">
          <cell r="A350">
            <v>1</v>
          </cell>
          <cell r="E350">
            <v>4</v>
          </cell>
          <cell r="I350">
            <v>160.66</v>
          </cell>
          <cell r="M350">
            <v>4</v>
          </cell>
          <cell r="Q350">
            <v>13</v>
          </cell>
          <cell r="V350">
            <v>4660</v>
          </cell>
        </row>
        <row r="351">
          <cell r="A351">
            <v>1</v>
          </cell>
          <cell r="E351">
            <v>4</v>
          </cell>
          <cell r="I351">
            <v>2012.34</v>
          </cell>
          <cell r="M351">
            <v>4</v>
          </cell>
          <cell r="Q351">
            <v>2</v>
          </cell>
          <cell r="V351">
            <v>4660</v>
          </cell>
        </row>
        <row r="352">
          <cell r="A352">
            <v>1</v>
          </cell>
          <cell r="E352">
            <v>4</v>
          </cell>
          <cell r="I352">
            <v>0</v>
          </cell>
          <cell r="M352">
            <v>4</v>
          </cell>
          <cell r="Q352">
            <v>10</v>
          </cell>
          <cell r="V352">
            <v>4660</v>
          </cell>
        </row>
        <row r="353">
          <cell r="A353">
            <v>1</v>
          </cell>
          <cell r="E353">
            <v>4</v>
          </cell>
          <cell r="I353">
            <v>-19056</v>
          </cell>
          <cell r="M353">
            <v>4</v>
          </cell>
          <cell r="Q353">
            <v>9</v>
          </cell>
          <cell r="V353">
            <v>4680</v>
          </cell>
        </row>
        <row r="354">
          <cell r="A354">
            <v>1</v>
          </cell>
          <cell r="E354">
            <v>4</v>
          </cell>
          <cell r="I354">
            <v>0</v>
          </cell>
          <cell r="M354">
            <v>4</v>
          </cell>
          <cell r="Q354">
            <v>4</v>
          </cell>
          <cell r="V354">
            <v>4680</v>
          </cell>
        </row>
        <row r="355">
          <cell r="A355">
            <v>1</v>
          </cell>
          <cell r="E355">
            <v>4</v>
          </cell>
          <cell r="I355">
            <v>481065.78</v>
          </cell>
          <cell r="M355">
            <v>4</v>
          </cell>
          <cell r="Q355">
            <v>4</v>
          </cell>
          <cell r="V355">
            <v>4680</v>
          </cell>
        </row>
        <row r="356">
          <cell r="A356">
            <v>1</v>
          </cell>
          <cell r="E356">
            <v>4</v>
          </cell>
          <cell r="I356">
            <v>82426.929999999993</v>
          </cell>
          <cell r="M356">
            <v>4</v>
          </cell>
          <cell r="Q356">
            <v>4</v>
          </cell>
          <cell r="V356">
            <v>4680</v>
          </cell>
        </row>
        <row r="357">
          <cell r="A357">
            <v>1</v>
          </cell>
          <cell r="E357">
            <v>4</v>
          </cell>
          <cell r="I357">
            <v>2110</v>
          </cell>
          <cell r="M357">
            <v>4</v>
          </cell>
          <cell r="Q357">
            <v>14</v>
          </cell>
          <cell r="V357">
            <v>4680</v>
          </cell>
        </row>
        <row r="358">
          <cell r="A358">
            <v>1</v>
          </cell>
          <cell r="E358">
            <v>4</v>
          </cell>
          <cell r="I358">
            <v>581574</v>
          </cell>
          <cell r="M358">
            <v>4</v>
          </cell>
          <cell r="Q358">
            <v>4</v>
          </cell>
          <cell r="V358">
            <v>4680</v>
          </cell>
        </row>
        <row r="359">
          <cell r="A359">
            <v>1</v>
          </cell>
          <cell r="E359">
            <v>4</v>
          </cell>
          <cell r="I359">
            <v>-2647.74</v>
          </cell>
          <cell r="M359">
            <v>4</v>
          </cell>
          <cell r="Q359">
            <v>7</v>
          </cell>
          <cell r="V359">
            <v>4680</v>
          </cell>
        </row>
        <row r="360">
          <cell r="A360">
            <v>1</v>
          </cell>
          <cell r="E360">
            <v>4</v>
          </cell>
          <cell r="I360">
            <v>0</v>
          </cell>
          <cell r="M360">
            <v>4</v>
          </cell>
          <cell r="Q360">
            <v>4</v>
          </cell>
          <cell r="V360">
            <v>4680</v>
          </cell>
        </row>
        <row r="361">
          <cell r="A361">
            <v>1</v>
          </cell>
          <cell r="E361">
            <v>4</v>
          </cell>
          <cell r="I361">
            <v>-154936</v>
          </cell>
          <cell r="M361">
            <v>4</v>
          </cell>
          <cell r="Q361">
            <v>8</v>
          </cell>
          <cell r="V361">
            <v>4680</v>
          </cell>
        </row>
        <row r="362">
          <cell r="A362">
            <v>1</v>
          </cell>
          <cell r="E362">
            <v>4</v>
          </cell>
          <cell r="I362">
            <v>0</v>
          </cell>
          <cell r="M362">
            <v>4</v>
          </cell>
          <cell r="Q362">
            <v>11</v>
          </cell>
          <cell r="V362">
            <v>4680</v>
          </cell>
        </row>
        <row r="363">
          <cell r="A363">
            <v>1</v>
          </cell>
          <cell r="E363">
            <v>4</v>
          </cell>
          <cell r="I363">
            <v>0</v>
          </cell>
          <cell r="M363">
            <v>4</v>
          </cell>
          <cell r="Q363">
            <v>4</v>
          </cell>
          <cell r="V363">
            <v>4680</v>
          </cell>
        </row>
        <row r="364">
          <cell r="A364">
            <v>1</v>
          </cell>
          <cell r="E364">
            <v>4</v>
          </cell>
          <cell r="I364">
            <v>0</v>
          </cell>
          <cell r="M364">
            <v>4</v>
          </cell>
          <cell r="Q364">
            <v>2</v>
          </cell>
          <cell r="V364">
            <v>4680</v>
          </cell>
        </row>
        <row r="365">
          <cell r="A365">
            <v>1</v>
          </cell>
          <cell r="E365">
            <v>4</v>
          </cell>
          <cell r="I365">
            <v>0</v>
          </cell>
          <cell r="M365">
            <v>4</v>
          </cell>
          <cell r="Q365">
            <v>4</v>
          </cell>
          <cell r="V365">
            <v>4690</v>
          </cell>
        </row>
        <row r="366">
          <cell r="A366">
            <v>1</v>
          </cell>
          <cell r="E366">
            <v>4</v>
          </cell>
          <cell r="I366">
            <v>0</v>
          </cell>
          <cell r="M366">
            <v>4</v>
          </cell>
          <cell r="Q366">
            <v>4</v>
          </cell>
          <cell r="V366">
            <v>4690</v>
          </cell>
        </row>
        <row r="367">
          <cell r="A367">
            <v>1</v>
          </cell>
          <cell r="E367">
            <v>4</v>
          </cell>
          <cell r="I367">
            <v>3891.75</v>
          </cell>
          <cell r="M367">
            <v>4</v>
          </cell>
          <cell r="Q367">
            <v>7</v>
          </cell>
          <cell r="V367">
            <v>4690</v>
          </cell>
        </row>
        <row r="368">
          <cell r="A368">
            <v>1</v>
          </cell>
          <cell r="E368">
            <v>4</v>
          </cell>
          <cell r="I368">
            <v>0</v>
          </cell>
          <cell r="M368">
            <v>4</v>
          </cell>
          <cell r="Q368">
            <v>4</v>
          </cell>
          <cell r="V368">
            <v>4690</v>
          </cell>
        </row>
        <row r="369">
          <cell r="A369">
            <v>1</v>
          </cell>
          <cell r="E369">
            <v>4</v>
          </cell>
          <cell r="I369">
            <v>1026941.06</v>
          </cell>
          <cell r="M369">
            <v>4</v>
          </cell>
          <cell r="Q369">
            <v>4</v>
          </cell>
          <cell r="V369">
            <v>4700</v>
          </cell>
        </row>
        <row r="370">
          <cell r="A370">
            <v>1</v>
          </cell>
          <cell r="E370">
            <v>4</v>
          </cell>
          <cell r="I370">
            <v>0</v>
          </cell>
          <cell r="M370">
            <v>4</v>
          </cell>
          <cell r="Q370">
            <v>4</v>
          </cell>
          <cell r="V370">
            <v>4700</v>
          </cell>
        </row>
        <row r="371">
          <cell r="A371">
            <v>1</v>
          </cell>
          <cell r="E371">
            <v>4</v>
          </cell>
          <cell r="I371">
            <v>0</v>
          </cell>
          <cell r="M371">
            <v>4</v>
          </cell>
          <cell r="Q371">
            <v>6</v>
          </cell>
          <cell r="V371">
            <v>4700</v>
          </cell>
        </row>
        <row r="372">
          <cell r="A372">
            <v>1</v>
          </cell>
          <cell r="E372">
            <v>4</v>
          </cell>
          <cell r="I372">
            <v>660</v>
          </cell>
          <cell r="M372">
            <v>4</v>
          </cell>
          <cell r="Q372">
            <v>25</v>
          </cell>
          <cell r="V372">
            <v>4720</v>
          </cell>
        </row>
        <row r="373">
          <cell r="A373">
            <v>1</v>
          </cell>
          <cell r="E373">
            <v>4</v>
          </cell>
          <cell r="I373">
            <v>13.7</v>
          </cell>
          <cell r="M373">
            <v>4</v>
          </cell>
          <cell r="Q373">
            <v>4</v>
          </cell>
          <cell r="V373">
            <v>4720</v>
          </cell>
        </row>
        <row r="374">
          <cell r="A374">
            <v>1</v>
          </cell>
          <cell r="E374">
            <v>4</v>
          </cell>
          <cell r="I374">
            <v>0</v>
          </cell>
          <cell r="M374">
            <v>4</v>
          </cell>
          <cell r="Q374">
            <v>4</v>
          </cell>
          <cell r="V374">
            <v>4720</v>
          </cell>
        </row>
        <row r="375">
          <cell r="A375">
            <v>1</v>
          </cell>
          <cell r="E375">
            <v>4</v>
          </cell>
          <cell r="I375">
            <v>81719.13</v>
          </cell>
          <cell r="M375">
            <v>4</v>
          </cell>
          <cell r="Q375">
            <v>4</v>
          </cell>
          <cell r="V375">
            <v>4720</v>
          </cell>
        </row>
        <row r="376">
          <cell r="A376">
            <v>1</v>
          </cell>
          <cell r="E376">
            <v>4</v>
          </cell>
          <cell r="I376">
            <v>342.11</v>
          </cell>
          <cell r="M376">
            <v>4</v>
          </cell>
          <cell r="Q376">
            <v>4</v>
          </cell>
          <cell r="V376">
            <v>4720</v>
          </cell>
        </row>
        <row r="377">
          <cell r="A377">
            <v>1</v>
          </cell>
          <cell r="E377">
            <v>4</v>
          </cell>
          <cell r="I377">
            <v>0</v>
          </cell>
          <cell r="M377">
            <v>4</v>
          </cell>
          <cell r="Q377">
            <v>4</v>
          </cell>
          <cell r="V377">
            <v>4720</v>
          </cell>
        </row>
        <row r="378">
          <cell r="A378">
            <v>1</v>
          </cell>
          <cell r="E378">
            <v>4</v>
          </cell>
          <cell r="I378">
            <v>900</v>
          </cell>
          <cell r="M378">
            <v>4</v>
          </cell>
          <cell r="Q378">
            <v>8</v>
          </cell>
          <cell r="V378">
            <v>4720</v>
          </cell>
        </row>
        <row r="379">
          <cell r="A379">
            <v>1</v>
          </cell>
          <cell r="E379">
            <v>4</v>
          </cell>
          <cell r="I379">
            <v>0</v>
          </cell>
          <cell r="M379">
            <v>4</v>
          </cell>
          <cell r="Q379">
            <v>4</v>
          </cell>
          <cell r="V379">
            <v>4720</v>
          </cell>
        </row>
        <row r="380">
          <cell r="A380">
            <v>1</v>
          </cell>
          <cell r="E380">
            <v>4</v>
          </cell>
          <cell r="I380">
            <v>0</v>
          </cell>
          <cell r="M380">
            <v>4</v>
          </cell>
          <cell r="Q380">
            <v>4</v>
          </cell>
          <cell r="V380">
            <v>4720</v>
          </cell>
        </row>
        <row r="381">
          <cell r="A381">
            <v>1</v>
          </cell>
          <cell r="E381">
            <v>4</v>
          </cell>
          <cell r="I381">
            <v>0</v>
          </cell>
          <cell r="M381">
            <v>4</v>
          </cell>
          <cell r="Q381">
            <v>6</v>
          </cell>
          <cell r="V381">
            <v>4720</v>
          </cell>
        </row>
        <row r="382">
          <cell r="A382">
            <v>1</v>
          </cell>
          <cell r="E382">
            <v>4</v>
          </cell>
          <cell r="I382">
            <v>2507.88</v>
          </cell>
          <cell r="M382">
            <v>4</v>
          </cell>
          <cell r="Q382">
            <v>2</v>
          </cell>
          <cell r="V382">
            <v>4720</v>
          </cell>
        </row>
        <row r="383">
          <cell r="A383">
            <v>1</v>
          </cell>
          <cell r="E383">
            <v>4</v>
          </cell>
          <cell r="I383">
            <v>435456.26</v>
          </cell>
          <cell r="M383">
            <v>4</v>
          </cell>
          <cell r="Q383">
            <v>25</v>
          </cell>
          <cell r="V383">
            <v>4730</v>
          </cell>
        </row>
        <row r="384">
          <cell r="A384">
            <v>1</v>
          </cell>
          <cell r="E384">
            <v>4</v>
          </cell>
          <cell r="I384">
            <v>734920.64</v>
          </cell>
          <cell r="M384">
            <v>4</v>
          </cell>
          <cell r="Q384">
            <v>4</v>
          </cell>
          <cell r="V384">
            <v>4730</v>
          </cell>
        </row>
        <row r="385">
          <cell r="A385">
            <v>1</v>
          </cell>
          <cell r="E385">
            <v>4</v>
          </cell>
          <cell r="I385">
            <v>1251344.08</v>
          </cell>
          <cell r="M385">
            <v>4</v>
          </cell>
          <cell r="Q385">
            <v>4</v>
          </cell>
          <cell r="V385">
            <v>4730</v>
          </cell>
        </row>
        <row r="386">
          <cell r="A386">
            <v>1</v>
          </cell>
          <cell r="E386">
            <v>4</v>
          </cell>
          <cell r="I386">
            <v>56447.87</v>
          </cell>
          <cell r="M386">
            <v>4</v>
          </cell>
          <cell r="Q386">
            <v>9</v>
          </cell>
          <cell r="V386">
            <v>4730</v>
          </cell>
        </row>
        <row r="387">
          <cell r="A387">
            <v>1</v>
          </cell>
          <cell r="E387">
            <v>4</v>
          </cell>
          <cell r="I387">
            <v>0</v>
          </cell>
          <cell r="M387">
            <v>4</v>
          </cell>
          <cell r="Q387">
            <v>4</v>
          </cell>
          <cell r="V387">
            <v>4730</v>
          </cell>
        </row>
        <row r="388">
          <cell r="A388">
            <v>1</v>
          </cell>
          <cell r="E388">
            <v>4</v>
          </cell>
          <cell r="I388">
            <v>33061.89</v>
          </cell>
          <cell r="M388">
            <v>4</v>
          </cell>
          <cell r="Q388">
            <v>4</v>
          </cell>
          <cell r="V388">
            <v>4730</v>
          </cell>
        </row>
        <row r="389">
          <cell r="A389">
            <v>1</v>
          </cell>
          <cell r="E389">
            <v>4</v>
          </cell>
          <cell r="I389">
            <v>2932884.96</v>
          </cell>
          <cell r="M389">
            <v>4</v>
          </cell>
          <cell r="Q389">
            <v>4</v>
          </cell>
          <cell r="V389">
            <v>4730</v>
          </cell>
        </row>
        <row r="390">
          <cell r="A390">
            <v>1</v>
          </cell>
          <cell r="E390">
            <v>4</v>
          </cell>
          <cell r="I390">
            <v>895036.66</v>
          </cell>
          <cell r="M390">
            <v>4</v>
          </cell>
          <cell r="Q390">
            <v>14</v>
          </cell>
          <cell r="V390">
            <v>4730</v>
          </cell>
        </row>
        <row r="391">
          <cell r="A391">
            <v>1</v>
          </cell>
          <cell r="E391">
            <v>4</v>
          </cell>
          <cell r="I391">
            <v>745108.94</v>
          </cell>
          <cell r="M391">
            <v>4</v>
          </cell>
          <cell r="Q391">
            <v>4</v>
          </cell>
          <cell r="V391">
            <v>4730</v>
          </cell>
        </row>
        <row r="392">
          <cell r="A392">
            <v>1</v>
          </cell>
          <cell r="E392">
            <v>4</v>
          </cell>
          <cell r="I392">
            <v>336700.93</v>
          </cell>
          <cell r="M392">
            <v>4</v>
          </cell>
          <cell r="Q392">
            <v>4</v>
          </cell>
          <cell r="V392">
            <v>4730</v>
          </cell>
        </row>
        <row r="393">
          <cell r="A393">
            <v>1</v>
          </cell>
          <cell r="E393">
            <v>4</v>
          </cell>
          <cell r="I393">
            <v>186376.91</v>
          </cell>
          <cell r="M393">
            <v>4</v>
          </cell>
          <cell r="Q393">
            <v>4</v>
          </cell>
          <cell r="V393">
            <v>4730</v>
          </cell>
        </row>
        <row r="394">
          <cell r="A394">
            <v>1</v>
          </cell>
          <cell r="E394">
            <v>4</v>
          </cell>
          <cell r="I394">
            <v>7454.1</v>
          </cell>
          <cell r="M394">
            <v>4</v>
          </cell>
          <cell r="Q394">
            <v>7</v>
          </cell>
          <cell r="V394">
            <v>4730</v>
          </cell>
        </row>
        <row r="395">
          <cell r="A395">
            <v>1</v>
          </cell>
          <cell r="E395">
            <v>4</v>
          </cell>
          <cell r="I395">
            <v>234908.12</v>
          </cell>
          <cell r="M395">
            <v>4</v>
          </cell>
          <cell r="Q395">
            <v>4</v>
          </cell>
          <cell r="V395">
            <v>4730</v>
          </cell>
        </row>
        <row r="396">
          <cell r="A396">
            <v>1</v>
          </cell>
          <cell r="E396">
            <v>4</v>
          </cell>
          <cell r="I396">
            <v>1641926.26</v>
          </cell>
          <cell r="M396">
            <v>4</v>
          </cell>
          <cell r="Q396">
            <v>4</v>
          </cell>
          <cell r="V396">
            <v>4730</v>
          </cell>
        </row>
        <row r="397">
          <cell r="A397">
            <v>1</v>
          </cell>
          <cell r="E397">
            <v>4</v>
          </cell>
          <cell r="I397">
            <v>320609.06</v>
          </cell>
          <cell r="M397">
            <v>4</v>
          </cell>
          <cell r="Q397">
            <v>8</v>
          </cell>
          <cell r="V397">
            <v>4730</v>
          </cell>
        </row>
        <row r="398">
          <cell r="A398">
            <v>1</v>
          </cell>
          <cell r="E398">
            <v>4</v>
          </cell>
          <cell r="I398">
            <v>15272.46</v>
          </cell>
          <cell r="M398">
            <v>4</v>
          </cell>
          <cell r="Q398">
            <v>12</v>
          </cell>
          <cell r="V398">
            <v>4730</v>
          </cell>
        </row>
        <row r="399">
          <cell r="A399">
            <v>1</v>
          </cell>
          <cell r="E399">
            <v>4</v>
          </cell>
          <cell r="I399">
            <v>22000.45</v>
          </cell>
          <cell r="M399">
            <v>4</v>
          </cell>
          <cell r="Q399">
            <v>11</v>
          </cell>
          <cell r="V399">
            <v>4730</v>
          </cell>
        </row>
        <row r="400">
          <cell r="A400">
            <v>1</v>
          </cell>
          <cell r="E400">
            <v>4</v>
          </cell>
          <cell r="I400">
            <v>1705550.71</v>
          </cell>
          <cell r="M400">
            <v>4</v>
          </cell>
          <cell r="Q400">
            <v>21</v>
          </cell>
          <cell r="V400">
            <v>4730</v>
          </cell>
        </row>
        <row r="401">
          <cell r="A401">
            <v>1</v>
          </cell>
          <cell r="E401">
            <v>4</v>
          </cell>
          <cell r="I401">
            <v>0</v>
          </cell>
          <cell r="M401">
            <v>4</v>
          </cell>
          <cell r="Q401">
            <v>22</v>
          </cell>
          <cell r="V401">
            <v>4730</v>
          </cell>
        </row>
        <row r="402">
          <cell r="A402">
            <v>1</v>
          </cell>
          <cell r="E402">
            <v>4</v>
          </cell>
          <cell r="I402">
            <v>0</v>
          </cell>
          <cell r="M402">
            <v>4</v>
          </cell>
          <cell r="Q402">
            <v>23</v>
          </cell>
          <cell r="V402">
            <v>4730</v>
          </cell>
        </row>
        <row r="403">
          <cell r="A403">
            <v>1</v>
          </cell>
          <cell r="E403">
            <v>4</v>
          </cell>
          <cell r="I403">
            <v>470081.25</v>
          </cell>
          <cell r="M403">
            <v>4</v>
          </cell>
          <cell r="Q403">
            <v>4</v>
          </cell>
          <cell r="V403">
            <v>4730</v>
          </cell>
        </row>
        <row r="404">
          <cell r="A404">
            <v>1</v>
          </cell>
          <cell r="E404">
            <v>4</v>
          </cell>
          <cell r="I404">
            <v>84018.880000000005</v>
          </cell>
          <cell r="M404">
            <v>4</v>
          </cell>
          <cell r="Q404">
            <v>4</v>
          </cell>
          <cell r="V404">
            <v>4730</v>
          </cell>
        </row>
        <row r="405">
          <cell r="A405">
            <v>1</v>
          </cell>
          <cell r="E405">
            <v>4</v>
          </cell>
          <cell r="I405">
            <v>3183829.75</v>
          </cell>
          <cell r="M405">
            <v>4</v>
          </cell>
          <cell r="Q405">
            <v>4</v>
          </cell>
          <cell r="V405">
            <v>4730</v>
          </cell>
        </row>
        <row r="406">
          <cell r="A406">
            <v>1</v>
          </cell>
          <cell r="E406">
            <v>4</v>
          </cell>
          <cell r="I406">
            <v>0</v>
          </cell>
          <cell r="M406">
            <v>4</v>
          </cell>
          <cell r="Q406">
            <v>4</v>
          </cell>
          <cell r="V406">
            <v>4730</v>
          </cell>
        </row>
        <row r="407">
          <cell r="A407">
            <v>1</v>
          </cell>
          <cell r="E407">
            <v>4</v>
          </cell>
          <cell r="I407">
            <v>12244.65</v>
          </cell>
          <cell r="M407">
            <v>4</v>
          </cell>
          <cell r="Q407">
            <v>6</v>
          </cell>
          <cell r="V407">
            <v>4730</v>
          </cell>
        </row>
        <row r="408">
          <cell r="A408">
            <v>1</v>
          </cell>
          <cell r="E408">
            <v>4</v>
          </cell>
          <cell r="I408">
            <v>805.93</v>
          </cell>
          <cell r="M408">
            <v>4</v>
          </cell>
          <cell r="Q408">
            <v>13</v>
          </cell>
          <cell r="V408">
            <v>4730</v>
          </cell>
        </row>
        <row r="409">
          <cell r="A409">
            <v>1</v>
          </cell>
          <cell r="E409">
            <v>4</v>
          </cell>
          <cell r="I409">
            <v>-111472.41</v>
          </cell>
          <cell r="M409">
            <v>4</v>
          </cell>
          <cell r="Q409">
            <v>5</v>
          </cell>
          <cell r="V409">
            <v>4730</v>
          </cell>
        </row>
        <row r="410">
          <cell r="A410">
            <v>1</v>
          </cell>
          <cell r="E410">
            <v>4</v>
          </cell>
          <cell r="I410">
            <v>55894.12</v>
          </cell>
          <cell r="M410">
            <v>4</v>
          </cell>
          <cell r="Q410">
            <v>2</v>
          </cell>
          <cell r="V410">
            <v>4730</v>
          </cell>
        </row>
        <row r="411">
          <cell r="A411">
            <v>1</v>
          </cell>
          <cell r="E411">
            <v>4</v>
          </cell>
          <cell r="I411">
            <v>523151.66</v>
          </cell>
          <cell r="M411">
            <v>4</v>
          </cell>
          <cell r="Q411">
            <v>10</v>
          </cell>
          <cell r="V411">
            <v>4730</v>
          </cell>
        </row>
        <row r="412">
          <cell r="A412">
            <v>1</v>
          </cell>
          <cell r="E412">
            <v>4</v>
          </cell>
          <cell r="I412">
            <v>0</v>
          </cell>
          <cell r="M412">
            <v>4</v>
          </cell>
          <cell r="Q412">
            <v>4</v>
          </cell>
          <cell r="V412">
            <v>4740</v>
          </cell>
        </row>
        <row r="413">
          <cell r="A413">
            <v>1</v>
          </cell>
          <cell r="E413">
            <v>4</v>
          </cell>
          <cell r="I413">
            <v>0</v>
          </cell>
          <cell r="M413">
            <v>4</v>
          </cell>
          <cell r="Q413">
            <v>4</v>
          </cell>
          <cell r="V413">
            <v>4740</v>
          </cell>
        </row>
        <row r="414">
          <cell r="A414">
            <v>1</v>
          </cell>
          <cell r="E414">
            <v>4</v>
          </cell>
          <cell r="I414">
            <v>0</v>
          </cell>
          <cell r="M414">
            <v>4</v>
          </cell>
          <cell r="Q414">
            <v>4</v>
          </cell>
          <cell r="V414">
            <v>4740</v>
          </cell>
        </row>
        <row r="415">
          <cell r="A415">
            <v>1</v>
          </cell>
          <cell r="E415">
            <v>4</v>
          </cell>
          <cell r="I415">
            <v>0</v>
          </cell>
          <cell r="M415">
            <v>4</v>
          </cell>
          <cell r="Q415">
            <v>4</v>
          </cell>
          <cell r="V415">
            <v>4740</v>
          </cell>
        </row>
        <row r="416">
          <cell r="A416">
            <v>1</v>
          </cell>
          <cell r="E416">
            <v>4</v>
          </cell>
          <cell r="I416">
            <v>0</v>
          </cell>
          <cell r="M416">
            <v>4</v>
          </cell>
          <cell r="Q416">
            <v>21</v>
          </cell>
          <cell r="V416">
            <v>4740</v>
          </cell>
        </row>
        <row r="417">
          <cell r="A417">
            <v>1</v>
          </cell>
          <cell r="E417">
            <v>4</v>
          </cell>
          <cell r="I417">
            <v>0</v>
          </cell>
          <cell r="M417">
            <v>4</v>
          </cell>
          <cell r="Q417">
            <v>22</v>
          </cell>
          <cell r="V417">
            <v>4740</v>
          </cell>
        </row>
        <row r="418">
          <cell r="A418">
            <v>1</v>
          </cell>
          <cell r="E418">
            <v>4</v>
          </cell>
          <cell r="I418">
            <v>0</v>
          </cell>
          <cell r="M418">
            <v>4</v>
          </cell>
          <cell r="Q418">
            <v>4</v>
          </cell>
          <cell r="V418">
            <v>4740</v>
          </cell>
        </row>
        <row r="419">
          <cell r="A419">
            <v>1</v>
          </cell>
          <cell r="E419">
            <v>4</v>
          </cell>
          <cell r="I419">
            <v>0</v>
          </cell>
          <cell r="M419">
            <v>4</v>
          </cell>
          <cell r="Q419">
            <v>4</v>
          </cell>
          <cell r="V419">
            <v>4740</v>
          </cell>
        </row>
        <row r="420">
          <cell r="A420">
            <v>1</v>
          </cell>
          <cell r="E420">
            <v>4</v>
          </cell>
          <cell r="I420">
            <v>0</v>
          </cell>
          <cell r="M420">
            <v>4</v>
          </cell>
          <cell r="Q420">
            <v>6</v>
          </cell>
          <cell r="V420">
            <v>4740</v>
          </cell>
        </row>
        <row r="421">
          <cell r="A421">
            <v>1</v>
          </cell>
          <cell r="E421">
            <v>4</v>
          </cell>
          <cell r="I421">
            <v>0</v>
          </cell>
          <cell r="M421">
            <v>4</v>
          </cell>
          <cell r="Q421">
            <v>2</v>
          </cell>
          <cell r="V421">
            <v>4740</v>
          </cell>
        </row>
        <row r="422">
          <cell r="A422">
            <v>1</v>
          </cell>
          <cell r="E422">
            <v>4</v>
          </cell>
          <cell r="I422">
            <v>0</v>
          </cell>
          <cell r="M422">
            <v>4</v>
          </cell>
          <cell r="Q422">
            <v>4</v>
          </cell>
          <cell r="V422">
            <v>4745</v>
          </cell>
        </row>
        <row r="423">
          <cell r="A423">
            <v>1</v>
          </cell>
          <cell r="E423">
            <v>4</v>
          </cell>
          <cell r="I423">
            <v>227622.36</v>
          </cell>
          <cell r="M423">
            <v>4</v>
          </cell>
          <cell r="Q423">
            <v>25</v>
          </cell>
          <cell r="V423">
            <v>4751</v>
          </cell>
        </row>
        <row r="424">
          <cell r="A424">
            <v>1</v>
          </cell>
          <cell r="E424">
            <v>4</v>
          </cell>
          <cell r="I424">
            <v>-885.64</v>
          </cell>
          <cell r="M424">
            <v>4</v>
          </cell>
          <cell r="Q424">
            <v>9</v>
          </cell>
          <cell r="V424">
            <v>4751</v>
          </cell>
        </row>
        <row r="425">
          <cell r="A425">
            <v>1</v>
          </cell>
          <cell r="E425">
            <v>4</v>
          </cell>
          <cell r="I425">
            <v>0</v>
          </cell>
          <cell r="M425">
            <v>4</v>
          </cell>
          <cell r="Q425">
            <v>4</v>
          </cell>
          <cell r="V425">
            <v>4751</v>
          </cell>
        </row>
        <row r="426">
          <cell r="A426">
            <v>1</v>
          </cell>
          <cell r="E426">
            <v>4</v>
          </cell>
          <cell r="I426">
            <v>157909.98000000001</v>
          </cell>
          <cell r="M426">
            <v>4</v>
          </cell>
          <cell r="Q426">
            <v>14</v>
          </cell>
          <cell r="V426">
            <v>4751</v>
          </cell>
        </row>
        <row r="427">
          <cell r="A427">
            <v>1</v>
          </cell>
          <cell r="E427">
            <v>4</v>
          </cell>
          <cell r="I427">
            <v>77736.490000000005</v>
          </cell>
          <cell r="M427">
            <v>4</v>
          </cell>
          <cell r="Q427">
            <v>7</v>
          </cell>
          <cell r="V427">
            <v>4751</v>
          </cell>
        </row>
        <row r="428">
          <cell r="A428">
            <v>1</v>
          </cell>
          <cell r="E428">
            <v>4</v>
          </cell>
          <cell r="I428">
            <v>127449.12</v>
          </cell>
          <cell r="M428">
            <v>4</v>
          </cell>
          <cell r="Q428">
            <v>8</v>
          </cell>
          <cell r="V428">
            <v>4751</v>
          </cell>
        </row>
        <row r="429">
          <cell r="A429">
            <v>1</v>
          </cell>
          <cell r="E429">
            <v>4</v>
          </cell>
          <cell r="I429">
            <v>239854.72</v>
          </cell>
          <cell r="M429">
            <v>4</v>
          </cell>
          <cell r="Q429">
            <v>11</v>
          </cell>
          <cell r="V429">
            <v>4751</v>
          </cell>
        </row>
        <row r="430">
          <cell r="A430">
            <v>1</v>
          </cell>
          <cell r="E430">
            <v>4</v>
          </cell>
          <cell r="I430">
            <v>531867.27</v>
          </cell>
          <cell r="M430">
            <v>4</v>
          </cell>
          <cell r="Q430">
            <v>21</v>
          </cell>
          <cell r="V430">
            <v>4751</v>
          </cell>
        </row>
        <row r="431">
          <cell r="A431">
            <v>1</v>
          </cell>
          <cell r="E431">
            <v>4</v>
          </cell>
          <cell r="I431">
            <v>0</v>
          </cell>
          <cell r="M431">
            <v>4</v>
          </cell>
          <cell r="Q431">
            <v>4</v>
          </cell>
          <cell r="V431">
            <v>4755</v>
          </cell>
        </row>
        <row r="432">
          <cell r="A432">
            <v>1</v>
          </cell>
          <cell r="E432">
            <v>4</v>
          </cell>
          <cell r="I432">
            <v>72305.960000000006</v>
          </cell>
          <cell r="M432">
            <v>4</v>
          </cell>
          <cell r="Q432">
            <v>4</v>
          </cell>
          <cell r="V432">
            <v>4760</v>
          </cell>
        </row>
        <row r="433">
          <cell r="A433">
            <v>1</v>
          </cell>
          <cell r="E433">
            <v>4</v>
          </cell>
          <cell r="I433">
            <v>2306.2800000000002</v>
          </cell>
          <cell r="M433">
            <v>4</v>
          </cell>
          <cell r="Q433">
            <v>8</v>
          </cell>
          <cell r="V433">
            <v>4760</v>
          </cell>
        </row>
        <row r="434">
          <cell r="A434">
            <v>1</v>
          </cell>
          <cell r="E434">
            <v>4</v>
          </cell>
          <cell r="I434">
            <v>0</v>
          </cell>
          <cell r="M434">
            <v>4</v>
          </cell>
          <cell r="Q434">
            <v>4</v>
          </cell>
          <cell r="V434">
            <v>4760</v>
          </cell>
        </row>
        <row r="435">
          <cell r="A435">
            <v>1</v>
          </cell>
          <cell r="E435">
            <v>4</v>
          </cell>
          <cell r="I435">
            <v>0</v>
          </cell>
          <cell r="M435">
            <v>4</v>
          </cell>
          <cell r="Q435">
            <v>6</v>
          </cell>
          <cell r="V435">
            <v>4760</v>
          </cell>
        </row>
        <row r="436">
          <cell r="A436">
            <v>1</v>
          </cell>
          <cell r="E436">
            <v>4</v>
          </cell>
          <cell r="I436">
            <v>0</v>
          </cell>
          <cell r="M436">
            <v>4</v>
          </cell>
          <cell r="Q436">
            <v>9</v>
          </cell>
          <cell r="V436">
            <v>4770</v>
          </cell>
        </row>
        <row r="437">
          <cell r="A437">
            <v>1</v>
          </cell>
          <cell r="E437">
            <v>4</v>
          </cell>
          <cell r="I437">
            <v>6370.34</v>
          </cell>
          <cell r="M437">
            <v>4</v>
          </cell>
          <cell r="Q437">
            <v>4</v>
          </cell>
          <cell r="V437">
            <v>4770</v>
          </cell>
        </row>
        <row r="438">
          <cell r="A438">
            <v>1</v>
          </cell>
          <cell r="E438">
            <v>4</v>
          </cell>
          <cell r="I438">
            <v>0</v>
          </cell>
          <cell r="M438">
            <v>4</v>
          </cell>
          <cell r="Q438">
            <v>4</v>
          </cell>
          <cell r="V438">
            <v>4770</v>
          </cell>
        </row>
        <row r="439">
          <cell r="A439">
            <v>1</v>
          </cell>
          <cell r="E439">
            <v>4</v>
          </cell>
          <cell r="I439">
            <v>3829.81</v>
          </cell>
          <cell r="M439">
            <v>4</v>
          </cell>
          <cell r="Q439">
            <v>14</v>
          </cell>
          <cell r="V439">
            <v>4770</v>
          </cell>
        </row>
        <row r="440">
          <cell r="A440">
            <v>1</v>
          </cell>
          <cell r="E440">
            <v>4</v>
          </cell>
          <cell r="I440">
            <v>0</v>
          </cell>
          <cell r="M440">
            <v>4</v>
          </cell>
          <cell r="Q440">
            <v>8</v>
          </cell>
          <cell r="V440">
            <v>4770</v>
          </cell>
        </row>
        <row r="441">
          <cell r="A441">
            <v>1</v>
          </cell>
          <cell r="E441">
            <v>4</v>
          </cell>
          <cell r="I441">
            <v>1048.25</v>
          </cell>
          <cell r="M441">
            <v>4</v>
          </cell>
          <cell r="Q441">
            <v>4</v>
          </cell>
          <cell r="V441">
            <v>4770</v>
          </cell>
        </row>
        <row r="442">
          <cell r="A442">
            <v>1</v>
          </cell>
          <cell r="E442">
            <v>4</v>
          </cell>
          <cell r="I442">
            <v>0</v>
          </cell>
          <cell r="M442">
            <v>4</v>
          </cell>
          <cell r="Q442">
            <v>6</v>
          </cell>
          <cell r="V442">
            <v>4770</v>
          </cell>
        </row>
        <row r="443">
          <cell r="A443">
            <v>1</v>
          </cell>
          <cell r="E443">
            <v>4</v>
          </cell>
          <cell r="I443">
            <v>0</v>
          </cell>
          <cell r="M443">
            <v>4</v>
          </cell>
          <cell r="Q443">
            <v>13</v>
          </cell>
          <cell r="V443">
            <v>4770</v>
          </cell>
        </row>
        <row r="444">
          <cell r="A444">
            <v>1</v>
          </cell>
          <cell r="E444">
            <v>4</v>
          </cell>
          <cell r="I444">
            <v>0</v>
          </cell>
          <cell r="M444">
            <v>4</v>
          </cell>
          <cell r="Q444">
            <v>2</v>
          </cell>
          <cell r="V444">
            <v>4770</v>
          </cell>
        </row>
        <row r="445">
          <cell r="A445">
            <v>1</v>
          </cell>
          <cell r="E445">
            <v>4</v>
          </cell>
          <cell r="I445">
            <v>2427</v>
          </cell>
          <cell r="M445">
            <v>4</v>
          </cell>
          <cell r="Q445">
            <v>10</v>
          </cell>
          <cell r="V445">
            <v>4770</v>
          </cell>
        </row>
        <row r="446">
          <cell r="A446">
            <v>1</v>
          </cell>
          <cell r="E446">
            <v>4</v>
          </cell>
          <cell r="I446">
            <v>0</v>
          </cell>
          <cell r="M446">
            <v>4</v>
          </cell>
          <cell r="Q446">
            <v>9</v>
          </cell>
          <cell r="V446">
            <v>4772</v>
          </cell>
        </row>
        <row r="447">
          <cell r="A447">
            <v>1</v>
          </cell>
          <cell r="E447">
            <v>4</v>
          </cell>
          <cell r="I447">
            <v>0</v>
          </cell>
          <cell r="M447">
            <v>4</v>
          </cell>
          <cell r="Q447">
            <v>4</v>
          </cell>
          <cell r="V447">
            <v>4772</v>
          </cell>
        </row>
        <row r="448">
          <cell r="A448">
            <v>1</v>
          </cell>
          <cell r="E448">
            <v>4</v>
          </cell>
          <cell r="I448">
            <v>191911.6</v>
          </cell>
          <cell r="M448">
            <v>4</v>
          </cell>
          <cell r="Q448">
            <v>4</v>
          </cell>
          <cell r="V448">
            <v>4772</v>
          </cell>
        </row>
        <row r="449">
          <cell r="A449">
            <v>1</v>
          </cell>
          <cell r="E449">
            <v>4</v>
          </cell>
          <cell r="I449">
            <v>-22363</v>
          </cell>
          <cell r="M449">
            <v>4</v>
          </cell>
          <cell r="Q449">
            <v>4</v>
          </cell>
          <cell r="V449">
            <v>4772</v>
          </cell>
        </row>
        <row r="450">
          <cell r="A450">
            <v>1</v>
          </cell>
          <cell r="E450">
            <v>4</v>
          </cell>
          <cell r="I450">
            <v>0</v>
          </cell>
          <cell r="M450">
            <v>4</v>
          </cell>
          <cell r="Q450">
            <v>4</v>
          </cell>
          <cell r="V450">
            <v>4772</v>
          </cell>
        </row>
        <row r="451">
          <cell r="A451">
            <v>1</v>
          </cell>
          <cell r="E451">
            <v>4</v>
          </cell>
          <cell r="I451">
            <v>39600</v>
          </cell>
          <cell r="M451">
            <v>4</v>
          </cell>
          <cell r="Q451">
            <v>4</v>
          </cell>
          <cell r="V451">
            <v>4772</v>
          </cell>
        </row>
        <row r="452">
          <cell r="A452">
            <v>1</v>
          </cell>
          <cell r="E452">
            <v>4</v>
          </cell>
          <cell r="I452">
            <v>0</v>
          </cell>
          <cell r="M452">
            <v>4</v>
          </cell>
          <cell r="Q452">
            <v>4</v>
          </cell>
          <cell r="V452">
            <v>4772</v>
          </cell>
        </row>
        <row r="453">
          <cell r="A453">
            <v>1</v>
          </cell>
          <cell r="E453">
            <v>4</v>
          </cell>
          <cell r="I453">
            <v>0</v>
          </cell>
          <cell r="M453">
            <v>4</v>
          </cell>
          <cell r="Q453">
            <v>6</v>
          </cell>
          <cell r="V453">
            <v>4772</v>
          </cell>
        </row>
        <row r="454">
          <cell r="A454">
            <v>1</v>
          </cell>
          <cell r="E454">
            <v>4</v>
          </cell>
          <cell r="I454">
            <v>0</v>
          </cell>
          <cell r="M454">
            <v>4</v>
          </cell>
          <cell r="Q454">
            <v>2</v>
          </cell>
          <cell r="V454">
            <v>4772</v>
          </cell>
        </row>
        <row r="455">
          <cell r="A455">
            <v>1</v>
          </cell>
          <cell r="E455">
            <v>4</v>
          </cell>
          <cell r="I455">
            <v>0</v>
          </cell>
          <cell r="M455">
            <v>4</v>
          </cell>
          <cell r="Q455">
            <v>10</v>
          </cell>
          <cell r="V455">
            <v>4772</v>
          </cell>
        </row>
        <row r="456">
          <cell r="A456">
            <v>1</v>
          </cell>
          <cell r="E456">
            <v>4</v>
          </cell>
          <cell r="I456">
            <v>52949.7</v>
          </cell>
          <cell r="M456">
            <v>4</v>
          </cell>
          <cell r="Q456">
            <v>4</v>
          </cell>
          <cell r="V456">
            <v>4775</v>
          </cell>
        </row>
        <row r="457">
          <cell r="A457">
            <v>1</v>
          </cell>
          <cell r="E457">
            <v>4</v>
          </cell>
          <cell r="I457">
            <v>0</v>
          </cell>
          <cell r="M457">
            <v>4</v>
          </cell>
          <cell r="Q457">
            <v>4</v>
          </cell>
          <cell r="V457">
            <v>4775</v>
          </cell>
        </row>
        <row r="458">
          <cell r="A458">
            <v>1</v>
          </cell>
          <cell r="E458">
            <v>4</v>
          </cell>
          <cell r="I458">
            <v>122788.88</v>
          </cell>
          <cell r="M458">
            <v>4</v>
          </cell>
          <cell r="Q458">
            <v>4</v>
          </cell>
          <cell r="V458">
            <v>4775</v>
          </cell>
        </row>
        <row r="459">
          <cell r="A459">
            <v>1</v>
          </cell>
          <cell r="E459">
            <v>4</v>
          </cell>
          <cell r="I459">
            <v>1509.04</v>
          </cell>
          <cell r="M459">
            <v>4</v>
          </cell>
          <cell r="Q459">
            <v>4</v>
          </cell>
          <cell r="V459">
            <v>4775</v>
          </cell>
        </row>
        <row r="460">
          <cell r="A460">
            <v>1</v>
          </cell>
          <cell r="E460">
            <v>4</v>
          </cell>
          <cell r="I460">
            <v>12000</v>
          </cell>
          <cell r="M460">
            <v>4</v>
          </cell>
          <cell r="Q460">
            <v>14</v>
          </cell>
          <cell r="V460">
            <v>4775</v>
          </cell>
        </row>
        <row r="461">
          <cell r="A461">
            <v>1</v>
          </cell>
          <cell r="E461">
            <v>4</v>
          </cell>
          <cell r="I461">
            <v>288.7</v>
          </cell>
          <cell r="M461">
            <v>4</v>
          </cell>
          <cell r="Q461">
            <v>4</v>
          </cell>
          <cell r="V461">
            <v>4775</v>
          </cell>
        </row>
        <row r="462">
          <cell r="A462">
            <v>1</v>
          </cell>
          <cell r="E462">
            <v>4</v>
          </cell>
          <cell r="I462">
            <v>5359.63</v>
          </cell>
          <cell r="M462">
            <v>4</v>
          </cell>
          <cell r="Q462">
            <v>4</v>
          </cell>
          <cell r="V462">
            <v>4775</v>
          </cell>
        </row>
        <row r="463">
          <cell r="A463">
            <v>1</v>
          </cell>
          <cell r="E463">
            <v>4</v>
          </cell>
          <cell r="I463">
            <v>0</v>
          </cell>
          <cell r="M463">
            <v>4</v>
          </cell>
          <cell r="Q463">
            <v>8</v>
          </cell>
          <cell r="V463">
            <v>4775</v>
          </cell>
        </row>
        <row r="464">
          <cell r="A464">
            <v>1</v>
          </cell>
          <cell r="E464">
            <v>4</v>
          </cell>
          <cell r="I464">
            <v>356.4</v>
          </cell>
          <cell r="M464">
            <v>4</v>
          </cell>
          <cell r="Q464">
            <v>11</v>
          </cell>
          <cell r="V464">
            <v>4775</v>
          </cell>
        </row>
        <row r="465">
          <cell r="A465">
            <v>1</v>
          </cell>
          <cell r="E465">
            <v>4</v>
          </cell>
          <cell r="I465">
            <v>0</v>
          </cell>
          <cell r="M465">
            <v>4</v>
          </cell>
          <cell r="Q465">
            <v>22</v>
          </cell>
          <cell r="V465">
            <v>4775</v>
          </cell>
        </row>
        <row r="466">
          <cell r="A466">
            <v>1</v>
          </cell>
          <cell r="E466">
            <v>4</v>
          </cell>
          <cell r="I466">
            <v>1175.9000000000001</v>
          </cell>
          <cell r="M466">
            <v>4</v>
          </cell>
          <cell r="Q466">
            <v>4</v>
          </cell>
          <cell r="V466">
            <v>4775</v>
          </cell>
        </row>
        <row r="467">
          <cell r="A467">
            <v>1</v>
          </cell>
          <cell r="E467">
            <v>4</v>
          </cell>
          <cell r="I467">
            <v>0</v>
          </cell>
          <cell r="M467">
            <v>4</v>
          </cell>
          <cell r="Q467">
            <v>4</v>
          </cell>
          <cell r="V467">
            <v>4775</v>
          </cell>
        </row>
        <row r="468">
          <cell r="A468">
            <v>1</v>
          </cell>
          <cell r="E468">
            <v>4</v>
          </cell>
          <cell r="I468">
            <v>0</v>
          </cell>
          <cell r="M468">
            <v>4</v>
          </cell>
          <cell r="Q468">
            <v>6</v>
          </cell>
          <cell r="V468">
            <v>4775</v>
          </cell>
        </row>
        <row r="469">
          <cell r="A469">
            <v>1</v>
          </cell>
          <cell r="E469">
            <v>4</v>
          </cell>
          <cell r="I469">
            <v>0</v>
          </cell>
          <cell r="M469">
            <v>4</v>
          </cell>
          <cell r="Q469">
            <v>13</v>
          </cell>
          <cell r="V469">
            <v>4775</v>
          </cell>
        </row>
        <row r="470">
          <cell r="A470">
            <v>1</v>
          </cell>
          <cell r="E470">
            <v>4</v>
          </cell>
          <cell r="I470">
            <v>0</v>
          </cell>
          <cell r="M470">
            <v>4</v>
          </cell>
          <cell r="Q470">
            <v>2</v>
          </cell>
          <cell r="V470">
            <v>4775</v>
          </cell>
        </row>
        <row r="471">
          <cell r="A471">
            <v>1</v>
          </cell>
          <cell r="E471">
            <v>4</v>
          </cell>
          <cell r="I471">
            <v>0</v>
          </cell>
          <cell r="M471">
            <v>4</v>
          </cell>
          <cell r="Q471">
            <v>10</v>
          </cell>
          <cell r="V471">
            <v>4775</v>
          </cell>
        </row>
        <row r="472">
          <cell r="A472">
            <v>1</v>
          </cell>
          <cell r="E472">
            <v>4</v>
          </cell>
          <cell r="I472">
            <v>0</v>
          </cell>
          <cell r="M472">
            <v>4</v>
          </cell>
          <cell r="Q472">
            <v>4</v>
          </cell>
          <cell r="V472">
            <v>4780</v>
          </cell>
        </row>
        <row r="473">
          <cell r="A473">
            <v>1</v>
          </cell>
          <cell r="E473">
            <v>4</v>
          </cell>
          <cell r="I473">
            <v>39062.67</v>
          </cell>
          <cell r="M473">
            <v>4</v>
          </cell>
          <cell r="Q473">
            <v>4</v>
          </cell>
          <cell r="V473">
            <v>4780</v>
          </cell>
        </row>
        <row r="474">
          <cell r="A474">
            <v>1</v>
          </cell>
          <cell r="E474">
            <v>4</v>
          </cell>
          <cell r="I474">
            <v>8468.6</v>
          </cell>
          <cell r="M474">
            <v>4</v>
          </cell>
          <cell r="Q474">
            <v>4</v>
          </cell>
          <cell r="V474">
            <v>4780</v>
          </cell>
        </row>
        <row r="475">
          <cell r="A475">
            <v>1</v>
          </cell>
          <cell r="E475">
            <v>4</v>
          </cell>
          <cell r="I475">
            <v>0</v>
          </cell>
          <cell r="M475">
            <v>4</v>
          </cell>
          <cell r="Q475">
            <v>22</v>
          </cell>
          <cell r="V475">
            <v>4780</v>
          </cell>
        </row>
        <row r="476">
          <cell r="A476">
            <v>1</v>
          </cell>
          <cell r="E476">
            <v>4</v>
          </cell>
          <cell r="I476">
            <v>0</v>
          </cell>
          <cell r="M476">
            <v>4</v>
          </cell>
          <cell r="Q476">
            <v>6</v>
          </cell>
          <cell r="V476">
            <v>4780</v>
          </cell>
        </row>
        <row r="477">
          <cell r="A477">
            <v>1</v>
          </cell>
          <cell r="E477">
            <v>4</v>
          </cell>
          <cell r="I477">
            <v>0</v>
          </cell>
          <cell r="M477">
            <v>4</v>
          </cell>
          <cell r="Q477">
            <v>2</v>
          </cell>
          <cell r="V477">
            <v>4780</v>
          </cell>
        </row>
        <row r="478">
          <cell r="A478">
            <v>1</v>
          </cell>
          <cell r="E478">
            <v>4</v>
          </cell>
          <cell r="I478">
            <v>13825.67</v>
          </cell>
          <cell r="M478">
            <v>4</v>
          </cell>
          <cell r="Q478">
            <v>25</v>
          </cell>
          <cell r="V478">
            <v>4785</v>
          </cell>
        </row>
        <row r="479">
          <cell r="A479">
            <v>1</v>
          </cell>
          <cell r="E479">
            <v>4</v>
          </cell>
          <cell r="I479">
            <v>26438.400000000001</v>
          </cell>
          <cell r="M479">
            <v>4</v>
          </cell>
          <cell r="Q479">
            <v>9</v>
          </cell>
          <cell r="V479">
            <v>4785</v>
          </cell>
        </row>
        <row r="480">
          <cell r="A480">
            <v>1</v>
          </cell>
          <cell r="E480">
            <v>4</v>
          </cell>
          <cell r="I480">
            <v>0</v>
          </cell>
          <cell r="M480">
            <v>4</v>
          </cell>
          <cell r="Q480">
            <v>4</v>
          </cell>
          <cell r="V480">
            <v>4785</v>
          </cell>
        </row>
        <row r="481">
          <cell r="A481">
            <v>1</v>
          </cell>
          <cell r="E481">
            <v>4</v>
          </cell>
          <cell r="I481">
            <v>18384.2</v>
          </cell>
          <cell r="M481">
            <v>4</v>
          </cell>
          <cell r="Q481">
            <v>4</v>
          </cell>
          <cell r="V481">
            <v>4785</v>
          </cell>
        </row>
        <row r="482">
          <cell r="A482">
            <v>1</v>
          </cell>
          <cell r="E482">
            <v>4</v>
          </cell>
          <cell r="I482">
            <v>3495.33</v>
          </cell>
          <cell r="M482">
            <v>4</v>
          </cell>
          <cell r="Q482">
            <v>4</v>
          </cell>
          <cell r="V482">
            <v>4785</v>
          </cell>
        </row>
        <row r="483">
          <cell r="A483">
            <v>1</v>
          </cell>
          <cell r="E483">
            <v>4</v>
          </cell>
          <cell r="I483">
            <v>18194.95</v>
          </cell>
          <cell r="M483">
            <v>4</v>
          </cell>
          <cell r="Q483">
            <v>14</v>
          </cell>
          <cell r="V483">
            <v>4785</v>
          </cell>
        </row>
        <row r="484">
          <cell r="A484">
            <v>1</v>
          </cell>
          <cell r="E484">
            <v>4</v>
          </cell>
          <cell r="I484">
            <v>3750</v>
          </cell>
          <cell r="M484">
            <v>4</v>
          </cell>
          <cell r="Q484">
            <v>7</v>
          </cell>
          <cell r="V484">
            <v>4785</v>
          </cell>
        </row>
        <row r="485">
          <cell r="A485">
            <v>1</v>
          </cell>
          <cell r="E485">
            <v>4</v>
          </cell>
          <cell r="I485">
            <v>0</v>
          </cell>
          <cell r="M485">
            <v>4</v>
          </cell>
          <cell r="Q485">
            <v>4</v>
          </cell>
          <cell r="V485">
            <v>4785</v>
          </cell>
        </row>
        <row r="486">
          <cell r="A486">
            <v>1</v>
          </cell>
          <cell r="E486">
            <v>4</v>
          </cell>
          <cell r="I486">
            <v>2674.4</v>
          </cell>
          <cell r="M486">
            <v>4</v>
          </cell>
          <cell r="Q486">
            <v>8</v>
          </cell>
          <cell r="V486">
            <v>4785</v>
          </cell>
        </row>
        <row r="487">
          <cell r="A487">
            <v>1</v>
          </cell>
          <cell r="E487">
            <v>4</v>
          </cell>
          <cell r="I487">
            <v>0</v>
          </cell>
          <cell r="M487">
            <v>4</v>
          </cell>
          <cell r="Q487">
            <v>11</v>
          </cell>
          <cell r="V487">
            <v>4785</v>
          </cell>
        </row>
        <row r="488">
          <cell r="A488">
            <v>1</v>
          </cell>
          <cell r="E488">
            <v>4</v>
          </cell>
          <cell r="I488">
            <v>7500</v>
          </cell>
          <cell r="M488">
            <v>4</v>
          </cell>
          <cell r="Q488">
            <v>21</v>
          </cell>
          <cell r="V488">
            <v>4785</v>
          </cell>
        </row>
        <row r="489">
          <cell r="A489">
            <v>1</v>
          </cell>
          <cell r="E489">
            <v>4</v>
          </cell>
          <cell r="I489">
            <v>0</v>
          </cell>
          <cell r="M489">
            <v>4</v>
          </cell>
          <cell r="Q489">
            <v>22</v>
          </cell>
          <cell r="V489">
            <v>4785</v>
          </cell>
        </row>
        <row r="490">
          <cell r="A490">
            <v>1</v>
          </cell>
          <cell r="E490">
            <v>4</v>
          </cell>
          <cell r="I490">
            <v>0</v>
          </cell>
          <cell r="M490">
            <v>4</v>
          </cell>
          <cell r="Q490">
            <v>23</v>
          </cell>
          <cell r="V490">
            <v>4785</v>
          </cell>
        </row>
        <row r="491">
          <cell r="A491">
            <v>1</v>
          </cell>
          <cell r="E491">
            <v>4</v>
          </cell>
          <cell r="I491">
            <v>17570.66</v>
          </cell>
          <cell r="M491">
            <v>4</v>
          </cell>
          <cell r="Q491">
            <v>4</v>
          </cell>
          <cell r="V491">
            <v>4785</v>
          </cell>
        </row>
        <row r="492">
          <cell r="A492">
            <v>1</v>
          </cell>
          <cell r="E492">
            <v>4</v>
          </cell>
          <cell r="I492">
            <v>0</v>
          </cell>
          <cell r="M492">
            <v>4</v>
          </cell>
          <cell r="Q492">
            <v>4</v>
          </cell>
          <cell r="V492">
            <v>4785</v>
          </cell>
        </row>
        <row r="493">
          <cell r="A493">
            <v>1</v>
          </cell>
          <cell r="E493">
            <v>4</v>
          </cell>
          <cell r="I493">
            <v>0</v>
          </cell>
          <cell r="M493">
            <v>4</v>
          </cell>
          <cell r="Q493">
            <v>6</v>
          </cell>
          <cell r="V493">
            <v>4785</v>
          </cell>
        </row>
        <row r="494">
          <cell r="A494">
            <v>1</v>
          </cell>
          <cell r="E494">
            <v>4</v>
          </cell>
          <cell r="I494">
            <v>4376.55</v>
          </cell>
          <cell r="M494">
            <v>4</v>
          </cell>
          <cell r="Q494">
            <v>13</v>
          </cell>
          <cell r="V494">
            <v>4785</v>
          </cell>
        </row>
        <row r="495">
          <cell r="A495">
            <v>1</v>
          </cell>
          <cell r="E495">
            <v>4</v>
          </cell>
          <cell r="I495">
            <v>14764.05</v>
          </cell>
          <cell r="M495">
            <v>4</v>
          </cell>
          <cell r="Q495">
            <v>5</v>
          </cell>
          <cell r="V495">
            <v>4785</v>
          </cell>
        </row>
        <row r="496">
          <cell r="A496">
            <v>1</v>
          </cell>
          <cell r="E496">
            <v>4</v>
          </cell>
          <cell r="I496">
            <v>0</v>
          </cell>
          <cell r="M496">
            <v>4</v>
          </cell>
          <cell r="Q496">
            <v>2</v>
          </cell>
          <cell r="V496">
            <v>4785</v>
          </cell>
        </row>
        <row r="497">
          <cell r="A497">
            <v>1</v>
          </cell>
          <cell r="E497">
            <v>4</v>
          </cell>
          <cell r="I497">
            <v>32940.65</v>
          </cell>
          <cell r="M497">
            <v>4</v>
          </cell>
          <cell r="Q497">
            <v>10</v>
          </cell>
          <cell r="V497">
            <v>4785</v>
          </cell>
        </row>
        <row r="498">
          <cell r="A498">
            <v>1</v>
          </cell>
          <cell r="E498">
            <v>4</v>
          </cell>
          <cell r="I498">
            <v>1409.13</v>
          </cell>
          <cell r="M498">
            <v>4</v>
          </cell>
          <cell r="Q498">
            <v>4</v>
          </cell>
          <cell r="V498">
            <v>4800</v>
          </cell>
        </row>
        <row r="499">
          <cell r="A499">
            <v>1</v>
          </cell>
          <cell r="E499">
            <v>4</v>
          </cell>
          <cell r="I499">
            <v>550</v>
          </cell>
          <cell r="M499">
            <v>4</v>
          </cell>
          <cell r="Q499">
            <v>4</v>
          </cell>
          <cell r="V499">
            <v>4800</v>
          </cell>
        </row>
        <row r="500">
          <cell r="A500">
            <v>1</v>
          </cell>
          <cell r="E500">
            <v>4</v>
          </cell>
          <cell r="I500">
            <v>1500</v>
          </cell>
          <cell r="M500">
            <v>4</v>
          </cell>
          <cell r="Q500">
            <v>9</v>
          </cell>
          <cell r="V500">
            <v>4800</v>
          </cell>
        </row>
        <row r="501">
          <cell r="A501">
            <v>1</v>
          </cell>
          <cell r="E501">
            <v>4</v>
          </cell>
          <cell r="I501">
            <v>0</v>
          </cell>
          <cell r="M501">
            <v>4</v>
          </cell>
          <cell r="Q501">
            <v>4</v>
          </cell>
          <cell r="V501">
            <v>4800</v>
          </cell>
        </row>
        <row r="502">
          <cell r="A502">
            <v>1</v>
          </cell>
          <cell r="E502">
            <v>4</v>
          </cell>
          <cell r="I502">
            <v>709226.03</v>
          </cell>
          <cell r="M502">
            <v>4</v>
          </cell>
          <cell r="Q502">
            <v>4</v>
          </cell>
          <cell r="V502">
            <v>4800</v>
          </cell>
        </row>
        <row r="503">
          <cell r="A503">
            <v>1</v>
          </cell>
          <cell r="E503">
            <v>4</v>
          </cell>
          <cell r="I503">
            <v>18989.68</v>
          </cell>
          <cell r="M503">
            <v>4</v>
          </cell>
          <cell r="Q503">
            <v>4</v>
          </cell>
          <cell r="V503">
            <v>4800</v>
          </cell>
        </row>
        <row r="504">
          <cell r="A504">
            <v>1</v>
          </cell>
          <cell r="E504">
            <v>4</v>
          </cell>
          <cell r="I504">
            <v>38235.11</v>
          </cell>
          <cell r="M504">
            <v>4</v>
          </cell>
          <cell r="Q504">
            <v>14</v>
          </cell>
          <cell r="V504">
            <v>4800</v>
          </cell>
        </row>
        <row r="505">
          <cell r="A505">
            <v>1</v>
          </cell>
          <cell r="E505">
            <v>4</v>
          </cell>
          <cell r="I505">
            <v>340.14</v>
          </cell>
          <cell r="M505">
            <v>4</v>
          </cell>
          <cell r="Q505">
            <v>4</v>
          </cell>
          <cell r="V505">
            <v>4800</v>
          </cell>
        </row>
        <row r="506">
          <cell r="A506">
            <v>1</v>
          </cell>
          <cell r="E506">
            <v>4</v>
          </cell>
          <cell r="I506">
            <v>28644</v>
          </cell>
          <cell r="M506">
            <v>4</v>
          </cell>
          <cell r="Q506">
            <v>4</v>
          </cell>
          <cell r="V506">
            <v>4800</v>
          </cell>
        </row>
        <row r="507">
          <cell r="A507">
            <v>1</v>
          </cell>
          <cell r="E507">
            <v>4</v>
          </cell>
          <cell r="I507">
            <v>2094.21</v>
          </cell>
          <cell r="M507">
            <v>4</v>
          </cell>
          <cell r="Q507">
            <v>8</v>
          </cell>
          <cell r="V507">
            <v>4800</v>
          </cell>
        </row>
        <row r="508">
          <cell r="A508">
            <v>1</v>
          </cell>
          <cell r="E508">
            <v>4</v>
          </cell>
          <cell r="I508">
            <v>0</v>
          </cell>
          <cell r="M508">
            <v>4</v>
          </cell>
          <cell r="Q508">
            <v>11</v>
          </cell>
          <cell r="V508">
            <v>4800</v>
          </cell>
        </row>
        <row r="509">
          <cell r="A509">
            <v>1</v>
          </cell>
          <cell r="E509">
            <v>4</v>
          </cell>
          <cell r="I509">
            <v>6455</v>
          </cell>
          <cell r="M509">
            <v>4</v>
          </cell>
          <cell r="Q509">
            <v>21</v>
          </cell>
          <cell r="V509">
            <v>4800</v>
          </cell>
        </row>
        <row r="510">
          <cell r="A510">
            <v>1</v>
          </cell>
          <cell r="E510">
            <v>4</v>
          </cell>
          <cell r="I510">
            <v>0</v>
          </cell>
          <cell r="M510">
            <v>4</v>
          </cell>
          <cell r="Q510">
            <v>22</v>
          </cell>
          <cell r="V510">
            <v>4800</v>
          </cell>
        </row>
        <row r="511">
          <cell r="A511">
            <v>1</v>
          </cell>
          <cell r="E511">
            <v>4</v>
          </cell>
          <cell r="I511">
            <v>56959.98</v>
          </cell>
          <cell r="M511">
            <v>4</v>
          </cell>
          <cell r="Q511">
            <v>4</v>
          </cell>
          <cell r="V511">
            <v>4800</v>
          </cell>
        </row>
        <row r="512">
          <cell r="A512">
            <v>1</v>
          </cell>
          <cell r="E512">
            <v>4</v>
          </cell>
          <cell r="I512">
            <v>276.22000000000003</v>
          </cell>
          <cell r="M512">
            <v>4</v>
          </cell>
          <cell r="Q512">
            <v>4</v>
          </cell>
          <cell r="V512">
            <v>4800</v>
          </cell>
        </row>
        <row r="513">
          <cell r="A513">
            <v>1</v>
          </cell>
          <cell r="E513">
            <v>4</v>
          </cell>
          <cell r="I513">
            <v>0</v>
          </cell>
          <cell r="M513">
            <v>4</v>
          </cell>
          <cell r="Q513">
            <v>6</v>
          </cell>
          <cell r="V513">
            <v>4800</v>
          </cell>
        </row>
        <row r="514">
          <cell r="A514">
            <v>1</v>
          </cell>
          <cell r="E514">
            <v>4</v>
          </cell>
          <cell r="I514">
            <v>11279.9</v>
          </cell>
          <cell r="M514">
            <v>4</v>
          </cell>
          <cell r="Q514">
            <v>2</v>
          </cell>
          <cell r="V514">
            <v>4800</v>
          </cell>
        </row>
        <row r="515">
          <cell r="A515">
            <v>1</v>
          </cell>
          <cell r="E515">
            <v>4</v>
          </cell>
          <cell r="I515">
            <v>4853.5600000000004</v>
          </cell>
          <cell r="M515">
            <v>4</v>
          </cell>
          <cell r="Q515">
            <v>4</v>
          </cell>
          <cell r="V515">
            <v>4820</v>
          </cell>
        </row>
        <row r="516">
          <cell r="A516">
            <v>1</v>
          </cell>
          <cell r="E516">
            <v>4</v>
          </cell>
          <cell r="I516">
            <v>0</v>
          </cell>
          <cell r="M516">
            <v>4</v>
          </cell>
          <cell r="Q516">
            <v>4</v>
          </cell>
          <cell r="V516">
            <v>4820</v>
          </cell>
        </row>
        <row r="517">
          <cell r="A517">
            <v>1</v>
          </cell>
          <cell r="E517">
            <v>4</v>
          </cell>
          <cell r="I517">
            <v>8110</v>
          </cell>
          <cell r="M517">
            <v>4</v>
          </cell>
          <cell r="Q517">
            <v>6</v>
          </cell>
          <cell r="V517">
            <v>4820</v>
          </cell>
        </row>
        <row r="518">
          <cell r="A518">
            <v>1</v>
          </cell>
          <cell r="E518">
            <v>4</v>
          </cell>
          <cell r="I518">
            <v>75621.7</v>
          </cell>
          <cell r="M518">
            <v>4</v>
          </cell>
          <cell r="Q518">
            <v>25</v>
          </cell>
          <cell r="V518">
            <v>4830</v>
          </cell>
        </row>
        <row r="519">
          <cell r="A519">
            <v>1</v>
          </cell>
          <cell r="E519">
            <v>4</v>
          </cell>
          <cell r="I519">
            <v>400</v>
          </cell>
          <cell r="M519">
            <v>4</v>
          </cell>
          <cell r="Q519">
            <v>4</v>
          </cell>
          <cell r="V519">
            <v>4830</v>
          </cell>
        </row>
        <row r="520">
          <cell r="A520">
            <v>1</v>
          </cell>
          <cell r="E520">
            <v>4</v>
          </cell>
          <cell r="I520">
            <v>4875</v>
          </cell>
          <cell r="M520">
            <v>4</v>
          </cell>
          <cell r="Q520">
            <v>4</v>
          </cell>
          <cell r="V520">
            <v>4830</v>
          </cell>
        </row>
        <row r="521">
          <cell r="A521">
            <v>1</v>
          </cell>
          <cell r="E521">
            <v>4</v>
          </cell>
          <cell r="I521">
            <v>41871.760000000002</v>
          </cell>
          <cell r="M521">
            <v>4</v>
          </cell>
          <cell r="Q521">
            <v>9</v>
          </cell>
          <cell r="V521">
            <v>4830</v>
          </cell>
        </row>
        <row r="522">
          <cell r="A522">
            <v>1</v>
          </cell>
          <cell r="E522">
            <v>4</v>
          </cell>
          <cell r="I522">
            <v>0</v>
          </cell>
          <cell r="M522">
            <v>4</v>
          </cell>
          <cell r="Q522">
            <v>4</v>
          </cell>
          <cell r="V522">
            <v>4830</v>
          </cell>
        </row>
        <row r="523">
          <cell r="A523">
            <v>1</v>
          </cell>
          <cell r="E523">
            <v>4</v>
          </cell>
          <cell r="I523">
            <v>85443.82</v>
          </cell>
          <cell r="M523">
            <v>4</v>
          </cell>
          <cell r="Q523">
            <v>4</v>
          </cell>
          <cell r="V523">
            <v>4830</v>
          </cell>
        </row>
        <row r="524">
          <cell r="A524">
            <v>1</v>
          </cell>
          <cell r="E524">
            <v>4</v>
          </cell>
          <cell r="I524">
            <v>11910.52</v>
          </cell>
          <cell r="M524">
            <v>4</v>
          </cell>
          <cell r="Q524">
            <v>4</v>
          </cell>
          <cell r="V524">
            <v>4830</v>
          </cell>
        </row>
        <row r="525">
          <cell r="A525">
            <v>1</v>
          </cell>
          <cell r="E525">
            <v>4</v>
          </cell>
          <cell r="I525">
            <v>555120.68000000005</v>
          </cell>
          <cell r="M525">
            <v>4</v>
          </cell>
          <cell r="Q525">
            <v>14</v>
          </cell>
          <cell r="V525">
            <v>4830</v>
          </cell>
        </row>
        <row r="526">
          <cell r="A526">
            <v>1</v>
          </cell>
          <cell r="E526">
            <v>4</v>
          </cell>
          <cell r="I526">
            <v>90329.37</v>
          </cell>
          <cell r="M526">
            <v>4</v>
          </cell>
          <cell r="Q526">
            <v>7</v>
          </cell>
          <cell r="V526">
            <v>4830</v>
          </cell>
        </row>
        <row r="527">
          <cell r="A527">
            <v>1</v>
          </cell>
          <cell r="E527">
            <v>4</v>
          </cell>
          <cell r="I527">
            <v>69911.45</v>
          </cell>
          <cell r="M527">
            <v>4</v>
          </cell>
          <cell r="Q527">
            <v>4</v>
          </cell>
          <cell r="V527">
            <v>4830</v>
          </cell>
        </row>
        <row r="528">
          <cell r="A528">
            <v>1</v>
          </cell>
          <cell r="E528">
            <v>4</v>
          </cell>
          <cell r="I528">
            <v>275149.34999999998</v>
          </cell>
          <cell r="M528">
            <v>4</v>
          </cell>
          <cell r="Q528">
            <v>8</v>
          </cell>
          <cell r="V528">
            <v>4830</v>
          </cell>
        </row>
        <row r="529">
          <cell r="A529">
            <v>1</v>
          </cell>
          <cell r="E529">
            <v>4</v>
          </cell>
          <cell r="I529">
            <v>4738.67</v>
          </cell>
          <cell r="M529">
            <v>4</v>
          </cell>
          <cell r="Q529">
            <v>12</v>
          </cell>
          <cell r="V529">
            <v>4830</v>
          </cell>
        </row>
        <row r="530">
          <cell r="A530">
            <v>1</v>
          </cell>
          <cell r="E530">
            <v>4</v>
          </cell>
          <cell r="I530">
            <v>71273.740000000005</v>
          </cell>
          <cell r="M530">
            <v>4</v>
          </cell>
          <cell r="Q530">
            <v>11</v>
          </cell>
          <cell r="V530">
            <v>4830</v>
          </cell>
        </row>
        <row r="531">
          <cell r="A531">
            <v>1</v>
          </cell>
          <cell r="E531">
            <v>4</v>
          </cell>
          <cell r="I531">
            <v>30115.64</v>
          </cell>
          <cell r="M531">
            <v>4</v>
          </cell>
          <cell r="Q531">
            <v>21</v>
          </cell>
          <cell r="V531">
            <v>4830</v>
          </cell>
        </row>
        <row r="532">
          <cell r="A532">
            <v>1</v>
          </cell>
          <cell r="E532">
            <v>4</v>
          </cell>
          <cell r="I532">
            <v>114028.01</v>
          </cell>
          <cell r="M532">
            <v>4</v>
          </cell>
          <cell r="Q532">
            <v>22</v>
          </cell>
          <cell r="V532">
            <v>4830</v>
          </cell>
        </row>
        <row r="533">
          <cell r="A533">
            <v>1</v>
          </cell>
          <cell r="E533">
            <v>4</v>
          </cell>
          <cell r="I533">
            <v>39507.81</v>
          </cell>
          <cell r="M533">
            <v>4</v>
          </cell>
          <cell r="Q533">
            <v>4</v>
          </cell>
          <cell r="V533">
            <v>4830</v>
          </cell>
        </row>
        <row r="534">
          <cell r="A534">
            <v>1</v>
          </cell>
          <cell r="E534">
            <v>4</v>
          </cell>
          <cell r="I534">
            <v>251410.41</v>
          </cell>
          <cell r="M534">
            <v>4</v>
          </cell>
          <cell r="Q534">
            <v>4</v>
          </cell>
          <cell r="V534">
            <v>4830</v>
          </cell>
        </row>
        <row r="535">
          <cell r="A535">
            <v>1</v>
          </cell>
          <cell r="E535">
            <v>4</v>
          </cell>
          <cell r="I535">
            <v>2955</v>
          </cell>
          <cell r="M535">
            <v>4</v>
          </cell>
          <cell r="Q535">
            <v>4</v>
          </cell>
          <cell r="V535">
            <v>4830</v>
          </cell>
        </row>
        <row r="536">
          <cell r="A536">
            <v>1</v>
          </cell>
          <cell r="E536">
            <v>4</v>
          </cell>
          <cell r="I536">
            <v>70040.23</v>
          </cell>
          <cell r="M536">
            <v>4</v>
          </cell>
          <cell r="Q536">
            <v>6</v>
          </cell>
          <cell r="V536">
            <v>4830</v>
          </cell>
        </row>
        <row r="537">
          <cell r="A537">
            <v>1</v>
          </cell>
          <cell r="E537">
            <v>4</v>
          </cell>
          <cell r="I537">
            <v>35965.919999999998</v>
          </cell>
          <cell r="M537">
            <v>4</v>
          </cell>
          <cell r="Q537">
            <v>13</v>
          </cell>
          <cell r="V537">
            <v>4830</v>
          </cell>
        </row>
        <row r="538">
          <cell r="A538">
            <v>1</v>
          </cell>
          <cell r="E538">
            <v>4</v>
          </cell>
          <cell r="I538">
            <v>12655.77</v>
          </cell>
          <cell r="M538">
            <v>4</v>
          </cell>
          <cell r="Q538">
            <v>5</v>
          </cell>
          <cell r="V538">
            <v>4830</v>
          </cell>
        </row>
        <row r="539">
          <cell r="A539">
            <v>1</v>
          </cell>
          <cell r="E539">
            <v>4</v>
          </cell>
          <cell r="I539">
            <v>34436.32</v>
          </cell>
          <cell r="M539">
            <v>4</v>
          </cell>
          <cell r="Q539">
            <v>2</v>
          </cell>
          <cell r="V539">
            <v>4830</v>
          </cell>
        </row>
        <row r="540">
          <cell r="A540">
            <v>1</v>
          </cell>
          <cell r="E540">
            <v>4</v>
          </cell>
          <cell r="I540">
            <v>139300</v>
          </cell>
          <cell r="M540">
            <v>4</v>
          </cell>
          <cell r="Q540">
            <v>10</v>
          </cell>
          <cell r="V540">
            <v>4830</v>
          </cell>
        </row>
        <row r="541">
          <cell r="A541">
            <v>1</v>
          </cell>
          <cell r="E541">
            <v>4</v>
          </cell>
          <cell r="I541">
            <v>89500.28</v>
          </cell>
          <cell r="M541">
            <v>4</v>
          </cell>
          <cell r="Q541">
            <v>4</v>
          </cell>
          <cell r="V541">
            <v>4840</v>
          </cell>
        </row>
        <row r="542">
          <cell r="A542">
            <v>1</v>
          </cell>
          <cell r="E542">
            <v>4</v>
          </cell>
          <cell r="I542">
            <v>8387.5400000000009</v>
          </cell>
          <cell r="M542">
            <v>4</v>
          </cell>
          <cell r="Q542">
            <v>4</v>
          </cell>
          <cell r="V542">
            <v>4840</v>
          </cell>
        </row>
        <row r="543">
          <cell r="A543">
            <v>1</v>
          </cell>
          <cell r="E543">
            <v>4</v>
          </cell>
          <cell r="I543">
            <v>0</v>
          </cell>
          <cell r="M543">
            <v>4</v>
          </cell>
          <cell r="Q543">
            <v>14</v>
          </cell>
          <cell r="V543">
            <v>4840</v>
          </cell>
        </row>
        <row r="544">
          <cell r="A544">
            <v>1</v>
          </cell>
          <cell r="E544">
            <v>4</v>
          </cell>
          <cell r="I544">
            <v>17680</v>
          </cell>
          <cell r="M544">
            <v>4</v>
          </cell>
          <cell r="Q544">
            <v>4</v>
          </cell>
          <cell r="V544">
            <v>4840</v>
          </cell>
        </row>
        <row r="545">
          <cell r="A545">
            <v>1</v>
          </cell>
          <cell r="E545">
            <v>4</v>
          </cell>
          <cell r="I545">
            <v>117150</v>
          </cell>
          <cell r="M545">
            <v>4</v>
          </cell>
          <cell r="Q545">
            <v>21</v>
          </cell>
          <cell r="V545">
            <v>4840</v>
          </cell>
        </row>
        <row r="546">
          <cell r="A546">
            <v>1</v>
          </cell>
          <cell r="E546">
            <v>4</v>
          </cell>
          <cell r="I546">
            <v>110645.75</v>
          </cell>
          <cell r="M546">
            <v>4</v>
          </cell>
          <cell r="Q546">
            <v>4</v>
          </cell>
          <cell r="V546">
            <v>4840</v>
          </cell>
        </row>
        <row r="547">
          <cell r="A547">
            <v>1</v>
          </cell>
          <cell r="E547">
            <v>4</v>
          </cell>
          <cell r="I547">
            <v>650</v>
          </cell>
          <cell r="M547">
            <v>4</v>
          </cell>
          <cell r="Q547">
            <v>4</v>
          </cell>
          <cell r="V547">
            <v>4840</v>
          </cell>
        </row>
        <row r="548">
          <cell r="A548">
            <v>1</v>
          </cell>
          <cell r="E548">
            <v>4</v>
          </cell>
          <cell r="I548">
            <v>0</v>
          </cell>
          <cell r="M548">
            <v>4</v>
          </cell>
          <cell r="Q548">
            <v>4</v>
          </cell>
          <cell r="V548">
            <v>4860</v>
          </cell>
        </row>
        <row r="549">
          <cell r="A549">
            <v>1</v>
          </cell>
          <cell r="E549">
            <v>4</v>
          </cell>
          <cell r="I549">
            <v>-302313.13</v>
          </cell>
          <cell r="M549">
            <v>4</v>
          </cell>
          <cell r="Q549">
            <v>4</v>
          </cell>
          <cell r="V549">
            <v>4860</v>
          </cell>
        </row>
        <row r="550">
          <cell r="A550">
            <v>1</v>
          </cell>
          <cell r="E550">
            <v>4</v>
          </cell>
          <cell r="I550">
            <v>0</v>
          </cell>
          <cell r="M550">
            <v>4</v>
          </cell>
          <cell r="Q550">
            <v>4</v>
          </cell>
          <cell r="V550">
            <v>4880</v>
          </cell>
        </row>
        <row r="551">
          <cell r="A551">
            <v>1</v>
          </cell>
          <cell r="E551">
            <v>4</v>
          </cell>
          <cell r="I551">
            <v>-1307782.27</v>
          </cell>
          <cell r="M551">
            <v>4</v>
          </cell>
          <cell r="Q551">
            <v>4</v>
          </cell>
          <cell r="V551">
            <v>4880</v>
          </cell>
        </row>
        <row r="552">
          <cell r="A552">
            <v>1</v>
          </cell>
          <cell r="E552">
            <v>4</v>
          </cell>
          <cell r="I552">
            <v>0</v>
          </cell>
          <cell r="M552">
            <v>4</v>
          </cell>
          <cell r="Q552">
            <v>4</v>
          </cell>
          <cell r="V552">
            <v>4901</v>
          </cell>
        </row>
        <row r="553">
          <cell r="A553">
            <v>1</v>
          </cell>
          <cell r="E553">
            <v>4</v>
          </cell>
          <cell r="I553">
            <v>64666.64</v>
          </cell>
          <cell r="M553">
            <v>4</v>
          </cell>
          <cell r="Q553">
            <v>4</v>
          </cell>
          <cell r="V553">
            <v>4910</v>
          </cell>
        </row>
        <row r="554">
          <cell r="A554">
            <v>1</v>
          </cell>
          <cell r="E554">
            <v>4</v>
          </cell>
          <cell r="I554">
            <v>-38053.1</v>
          </cell>
          <cell r="M554">
            <v>4</v>
          </cell>
          <cell r="Q554">
            <v>4</v>
          </cell>
          <cell r="V554">
            <v>5100</v>
          </cell>
        </row>
        <row r="555">
          <cell r="A555">
            <v>1</v>
          </cell>
          <cell r="E555">
            <v>4</v>
          </cell>
          <cell r="I555">
            <v>-5865307.6200000001</v>
          </cell>
          <cell r="M555">
            <v>4</v>
          </cell>
          <cell r="Q555">
            <v>4</v>
          </cell>
          <cell r="V555">
            <v>5110</v>
          </cell>
        </row>
        <row r="556">
          <cell r="A556">
            <v>1</v>
          </cell>
          <cell r="E556">
            <v>4</v>
          </cell>
          <cell r="I556">
            <v>7418590.54</v>
          </cell>
          <cell r="M556">
            <v>4</v>
          </cell>
          <cell r="Q556">
            <v>4</v>
          </cell>
          <cell r="V556">
            <v>5200</v>
          </cell>
        </row>
        <row r="557">
          <cell r="A557">
            <v>1</v>
          </cell>
          <cell r="E557">
            <v>4</v>
          </cell>
          <cell r="I557">
            <v>614501.49</v>
          </cell>
          <cell r="M557">
            <v>4</v>
          </cell>
          <cell r="Q557">
            <v>4</v>
          </cell>
          <cell r="V557">
            <v>5400</v>
          </cell>
        </row>
        <row r="558">
          <cell r="A558">
            <v>1</v>
          </cell>
          <cell r="E558">
            <v>4</v>
          </cell>
          <cell r="I558">
            <v>-1522359.45</v>
          </cell>
          <cell r="M558">
            <v>4</v>
          </cell>
          <cell r="Q558">
            <v>4</v>
          </cell>
          <cell r="V558">
            <v>5400</v>
          </cell>
        </row>
        <row r="559">
          <cell r="A559">
            <v>1</v>
          </cell>
          <cell r="E559">
            <v>4</v>
          </cell>
          <cell r="I559">
            <v>-29677505.960000001</v>
          </cell>
          <cell r="M559">
            <v>4</v>
          </cell>
          <cell r="Q559">
            <v>4</v>
          </cell>
          <cell r="V559">
            <v>5400</v>
          </cell>
        </row>
        <row r="560">
          <cell r="A560">
            <v>1</v>
          </cell>
          <cell r="E560">
            <v>4</v>
          </cell>
          <cell r="I560">
            <v>889616.98</v>
          </cell>
          <cell r="M560">
            <v>4</v>
          </cell>
          <cell r="Q560">
            <v>4</v>
          </cell>
          <cell r="V560">
            <v>5400</v>
          </cell>
        </row>
        <row r="561">
          <cell r="A561">
            <v>1</v>
          </cell>
          <cell r="E561">
            <v>4</v>
          </cell>
          <cell r="I561">
            <v>-6615058.0599999996</v>
          </cell>
          <cell r="M561">
            <v>4</v>
          </cell>
          <cell r="Q561">
            <v>4</v>
          </cell>
          <cell r="V561">
            <v>5400</v>
          </cell>
        </row>
        <row r="562">
          <cell r="A562">
            <v>1</v>
          </cell>
          <cell r="E562">
            <v>4</v>
          </cell>
          <cell r="I562">
            <v>863636.57</v>
          </cell>
          <cell r="M562">
            <v>4</v>
          </cell>
          <cell r="Q562">
            <v>4</v>
          </cell>
          <cell r="V562">
            <v>5400</v>
          </cell>
        </row>
        <row r="563">
          <cell r="A563">
            <v>1</v>
          </cell>
          <cell r="E563">
            <v>4</v>
          </cell>
          <cell r="I563">
            <v>1750587.79</v>
          </cell>
          <cell r="M563">
            <v>4</v>
          </cell>
          <cell r="Q563">
            <v>4</v>
          </cell>
          <cell r="V563">
            <v>5400</v>
          </cell>
        </row>
        <row r="564">
          <cell r="A564">
            <v>1</v>
          </cell>
          <cell r="E564">
            <v>4</v>
          </cell>
          <cell r="I564">
            <v>91114.45</v>
          </cell>
          <cell r="M564">
            <v>4</v>
          </cell>
          <cell r="Q564">
            <v>4</v>
          </cell>
          <cell r="V564">
            <v>5400</v>
          </cell>
        </row>
        <row r="565">
          <cell r="A565">
            <v>1</v>
          </cell>
          <cell r="E565">
            <v>4</v>
          </cell>
          <cell r="I565">
            <v>70839.83</v>
          </cell>
          <cell r="M565">
            <v>4</v>
          </cell>
          <cell r="Q565">
            <v>4</v>
          </cell>
          <cell r="V565">
            <v>5400</v>
          </cell>
        </row>
        <row r="566">
          <cell r="A566">
            <v>1</v>
          </cell>
          <cell r="E566">
            <v>4</v>
          </cell>
          <cell r="I566">
            <v>-742689.48</v>
          </cell>
          <cell r="M566">
            <v>4</v>
          </cell>
          <cell r="Q566">
            <v>4</v>
          </cell>
          <cell r="V566">
            <v>5400</v>
          </cell>
        </row>
        <row r="567">
          <cell r="A567">
            <v>1</v>
          </cell>
          <cell r="E567">
            <v>4</v>
          </cell>
          <cell r="I567">
            <v>7790.04</v>
          </cell>
          <cell r="M567">
            <v>4</v>
          </cell>
          <cell r="Q567">
            <v>4</v>
          </cell>
          <cell r="V567">
            <v>5400</v>
          </cell>
        </row>
        <row r="568">
          <cell r="A568">
            <v>1</v>
          </cell>
          <cell r="E568">
            <v>4</v>
          </cell>
          <cell r="I568">
            <v>-48993062.299999997</v>
          </cell>
          <cell r="M568">
            <v>4</v>
          </cell>
          <cell r="Q568">
            <v>4</v>
          </cell>
          <cell r="V568">
            <v>5400</v>
          </cell>
        </row>
        <row r="569">
          <cell r="A569">
            <v>1</v>
          </cell>
          <cell r="E569">
            <v>4</v>
          </cell>
          <cell r="I569">
            <v>813757.28</v>
          </cell>
          <cell r="M569">
            <v>4</v>
          </cell>
          <cell r="Q569">
            <v>4</v>
          </cell>
          <cell r="V569">
            <v>5400</v>
          </cell>
        </row>
        <row r="570">
          <cell r="A570">
            <v>1</v>
          </cell>
          <cell r="E570">
            <v>4</v>
          </cell>
          <cell r="I570">
            <v>2895001.3</v>
          </cell>
          <cell r="M570">
            <v>4</v>
          </cell>
          <cell r="Q570">
            <v>4</v>
          </cell>
          <cell r="V570">
            <v>5400</v>
          </cell>
        </row>
        <row r="571">
          <cell r="A571">
            <v>1</v>
          </cell>
          <cell r="E571">
            <v>4</v>
          </cell>
          <cell r="I571">
            <v>-1265086.8</v>
          </cell>
          <cell r="M571">
            <v>4</v>
          </cell>
          <cell r="Q571">
            <v>4</v>
          </cell>
          <cell r="V571">
            <v>5400</v>
          </cell>
        </row>
        <row r="572">
          <cell r="A572">
            <v>1</v>
          </cell>
          <cell r="E572">
            <v>4</v>
          </cell>
          <cell r="I572">
            <v>897971.67</v>
          </cell>
          <cell r="M572">
            <v>4</v>
          </cell>
          <cell r="Q572">
            <v>4</v>
          </cell>
          <cell r="V572">
            <v>5400</v>
          </cell>
        </row>
        <row r="573">
          <cell r="A573">
            <v>1</v>
          </cell>
          <cell r="E573">
            <v>4</v>
          </cell>
          <cell r="I573">
            <v>8989398.3599999994</v>
          </cell>
          <cell r="M573">
            <v>4</v>
          </cell>
          <cell r="Q573">
            <v>4</v>
          </cell>
          <cell r="V573">
            <v>5400</v>
          </cell>
        </row>
        <row r="574">
          <cell r="A574">
            <v>1</v>
          </cell>
          <cell r="E574">
            <v>4</v>
          </cell>
          <cell r="I574">
            <v>21088632.649999999</v>
          </cell>
          <cell r="M574">
            <v>4</v>
          </cell>
          <cell r="Q574">
            <v>4</v>
          </cell>
          <cell r="V574">
            <v>5400</v>
          </cell>
        </row>
        <row r="575">
          <cell r="A575">
            <v>1</v>
          </cell>
          <cell r="E575">
            <v>4</v>
          </cell>
          <cell r="I575">
            <v>-22185.41</v>
          </cell>
          <cell r="M575">
            <v>4</v>
          </cell>
          <cell r="Q575">
            <v>4</v>
          </cell>
          <cell r="V575">
            <v>5450</v>
          </cell>
        </row>
        <row r="576">
          <cell r="A576">
            <v>1</v>
          </cell>
          <cell r="E576">
            <v>4</v>
          </cell>
          <cell r="I576">
            <v>-16361.01</v>
          </cell>
          <cell r="M576">
            <v>4</v>
          </cell>
          <cell r="Q576">
            <v>4</v>
          </cell>
          <cell r="V576">
            <v>5450</v>
          </cell>
        </row>
        <row r="577">
          <cell r="A577">
            <v>1</v>
          </cell>
          <cell r="E577">
            <v>4</v>
          </cell>
          <cell r="I577">
            <v>-16361.01</v>
          </cell>
          <cell r="M577">
            <v>4</v>
          </cell>
          <cell r="Q577">
            <v>4</v>
          </cell>
          <cell r="V577">
            <v>5450</v>
          </cell>
        </row>
        <row r="578">
          <cell r="A578">
            <v>1</v>
          </cell>
          <cell r="E578">
            <v>4</v>
          </cell>
          <cell r="I578">
            <v>-16361.01</v>
          </cell>
          <cell r="M578">
            <v>4</v>
          </cell>
          <cell r="Q578">
            <v>4</v>
          </cell>
          <cell r="V578">
            <v>5450</v>
          </cell>
        </row>
        <row r="579">
          <cell r="A579">
            <v>1</v>
          </cell>
          <cell r="E579">
            <v>4</v>
          </cell>
          <cell r="I579">
            <v>-15638.77</v>
          </cell>
          <cell r="M579">
            <v>4</v>
          </cell>
          <cell r="Q579">
            <v>4</v>
          </cell>
          <cell r="V579">
            <v>5450</v>
          </cell>
        </row>
        <row r="580">
          <cell r="A580">
            <v>1</v>
          </cell>
          <cell r="E580">
            <v>4</v>
          </cell>
          <cell r="I580">
            <v>-15638.77</v>
          </cell>
          <cell r="M580">
            <v>4</v>
          </cell>
          <cell r="Q580">
            <v>4</v>
          </cell>
          <cell r="V580">
            <v>5450</v>
          </cell>
        </row>
        <row r="581">
          <cell r="A581">
            <v>1</v>
          </cell>
          <cell r="E581">
            <v>4</v>
          </cell>
          <cell r="I581">
            <v>-15638.77</v>
          </cell>
          <cell r="M581">
            <v>4</v>
          </cell>
          <cell r="Q581">
            <v>4</v>
          </cell>
          <cell r="V581">
            <v>5450</v>
          </cell>
        </row>
        <row r="582">
          <cell r="A582">
            <v>1</v>
          </cell>
          <cell r="E582">
            <v>4</v>
          </cell>
          <cell r="I582">
            <v>-1601804.59</v>
          </cell>
          <cell r="M582">
            <v>4</v>
          </cell>
          <cell r="Q582">
            <v>4</v>
          </cell>
          <cell r="V582">
            <v>5500</v>
          </cell>
        </row>
        <row r="583">
          <cell r="A583">
            <v>1</v>
          </cell>
          <cell r="E583">
            <v>4</v>
          </cell>
          <cell r="I583">
            <v>-735119.52</v>
          </cell>
          <cell r="M583">
            <v>4</v>
          </cell>
          <cell r="Q583">
            <v>4</v>
          </cell>
          <cell r="V583">
            <v>5500</v>
          </cell>
        </row>
        <row r="584">
          <cell r="A584">
            <v>1</v>
          </cell>
          <cell r="E584">
            <v>4</v>
          </cell>
          <cell r="I584">
            <v>-329693.57</v>
          </cell>
          <cell r="M584">
            <v>4</v>
          </cell>
          <cell r="Q584">
            <v>4</v>
          </cell>
          <cell r="V584">
            <v>5500</v>
          </cell>
        </row>
        <row r="585">
          <cell r="A585">
            <v>1</v>
          </cell>
          <cell r="E585">
            <v>4</v>
          </cell>
          <cell r="I585">
            <v>-1584228.82</v>
          </cell>
          <cell r="M585">
            <v>4</v>
          </cell>
          <cell r="Q585">
            <v>4</v>
          </cell>
          <cell r="V585">
            <v>5520</v>
          </cell>
        </row>
        <row r="586">
          <cell r="A586">
            <v>1</v>
          </cell>
          <cell r="E586">
            <v>4</v>
          </cell>
          <cell r="I586">
            <v>61936.71</v>
          </cell>
          <cell r="M586">
            <v>4</v>
          </cell>
          <cell r="Q586">
            <v>4</v>
          </cell>
          <cell r="V586">
            <v>5520</v>
          </cell>
        </row>
        <row r="587">
          <cell r="A587">
            <v>1</v>
          </cell>
          <cell r="E587">
            <v>4</v>
          </cell>
          <cell r="I587">
            <v>-2903089.59</v>
          </cell>
          <cell r="M587">
            <v>4</v>
          </cell>
          <cell r="Q587">
            <v>4</v>
          </cell>
          <cell r="V587">
            <v>5520</v>
          </cell>
        </row>
        <row r="588">
          <cell r="A588">
            <v>1</v>
          </cell>
          <cell r="E588">
            <v>4</v>
          </cell>
          <cell r="I588">
            <v>-618355.21</v>
          </cell>
          <cell r="M588">
            <v>4</v>
          </cell>
          <cell r="Q588">
            <v>4</v>
          </cell>
          <cell r="V588">
            <v>5520</v>
          </cell>
        </row>
        <row r="589">
          <cell r="A589">
            <v>1</v>
          </cell>
          <cell r="E589">
            <v>4</v>
          </cell>
          <cell r="I589">
            <v>306305.59000000003</v>
          </cell>
          <cell r="M589">
            <v>4</v>
          </cell>
          <cell r="Q589">
            <v>4</v>
          </cell>
          <cell r="V589">
            <v>6010</v>
          </cell>
        </row>
        <row r="590">
          <cell r="A590">
            <v>1</v>
          </cell>
          <cell r="E590">
            <v>4</v>
          </cell>
          <cell r="I590">
            <v>-9800.19</v>
          </cell>
          <cell r="M590">
            <v>4</v>
          </cell>
          <cell r="Q590">
            <v>4</v>
          </cell>
          <cell r="V590">
            <v>6020</v>
          </cell>
        </row>
        <row r="591">
          <cell r="A591">
            <v>1</v>
          </cell>
          <cell r="E591">
            <v>4</v>
          </cell>
          <cell r="I591">
            <v>2648785.52</v>
          </cell>
          <cell r="M591">
            <v>4</v>
          </cell>
          <cell r="Q591">
            <v>4</v>
          </cell>
          <cell r="V591">
            <v>6110</v>
          </cell>
        </row>
        <row r="592">
          <cell r="A592">
            <v>1</v>
          </cell>
          <cell r="E592">
            <v>4</v>
          </cell>
          <cell r="I592">
            <v>-2122182.5499999998</v>
          </cell>
          <cell r="M592">
            <v>4</v>
          </cell>
          <cell r="Q592">
            <v>4</v>
          </cell>
          <cell r="V592">
            <v>6120</v>
          </cell>
        </row>
        <row r="593">
          <cell r="A593">
            <v>1</v>
          </cell>
          <cell r="E593">
            <v>4</v>
          </cell>
          <cell r="I593">
            <v>450227</v>
          </cell>
          <cell r="M593">
            <v>4</v>
          </cell>
          <cell r="Q593">
            <v>4</v>
          </cell>
          <cell r="V593">
            <v>6210</v>
          </cell>
        </row>
        <row r="594">
          <cell r="A594">
            <v>1</v>
          </cell>
          <cell r="E594">
            <v>4</v>
          </cell>
          <cell r="I594">
            <v>-175401.17</v>
          </cell>
          <cell r="M594">
            <v>4</v>
          </cell>
          <cell r="Q594">
            <v>4</v>
          </cell>
          <cell r="V594">
            <v>6220</v>
          </cell>
        </row>
        <row r="595">
          <cell r="A595">
            <v>1</v>
          </cell>
          <cell r="E595">
            <v>4</v>
          </cell>
          <cell r="I595">
            <v>2123957.77</v>
          </cell>
          <cell r="M595">
            <v>4</v>
          </cell>
          <cell r="Q595">
            <v>4</v>
          </cell>
          <cell r="V595">
            <v>6310</v>
          </cell>
        </row>
        <row r="596">
          <cell r="A596">
            <v>1</v>
          </cell>
          <cell r="E596">
            <v>4</v>
          </cell>
          <cell r="I596">
            <v>-1377365.4</v>
          </cell>
          <cell r="M596">
            <v>4</v>
          </cell>
          <cell r="Q596">
            <v>4</v>
          </cell>
          <cell r="V596">
            <v>6320</v>
          </cell>
        </row>
        <row r="597">
          <cell r="A597">
            <v>1</v>
          </cell>
          <cell r="E597">
            <v>4</v>
          </cell>
          <cell r="I597">
            <v>186971.72</v>
          </cell>
          <cell r="M597">
            <v>4</v>
          </cell>
          <cell r="Q597">
            <v>4</v>
          </cell>
          <cell r="V597">
            <v>6410</v>
          </cell>
        </row>
        <row r="598">
          <cell r="A598">
            <v>1</v>
          </cell>
          <cell r="E598">
            <v>4</v>
          </cell>
          <cell r="I598">
            <v>-80221.149999999994</v>
          </cell>
          <cell r="M598">
            <v>4</v>
          </cell>
          <cell r="Q598">
            <v>4</v>
          </cell>
          <cell r="V598">
            <v>6420</v>
          </cell>
        </row>
        <row r="599">
          <cell r="A599">
            <v>1</v>
          </cell>
          <cell r="E599">
            <v>4</v>
          </cell>
          <cell r="I599">
            <v>1574568.53</v>
          </cell>
          <cell r="M599">
            <v>4</v>
          </cell>
          <cell r="Q599">
            <v>4</v>
          </cell>
          <cell r="V599">
            <v>6510</v>
          </cell>
        </row>
        <row r="600">
          <cell r="A600">
            <v>1</v>
          </cell>
          <cell r="E600">
            <v>4</v>
          </cell>
          <cell r="I600">
            <v>-588917.98</v>
          </cell>
          <cell r="M600">
            <v>4</v>
          </cell>
          <cell r="Q600">
            <v>4</v>
          </cell>
          <cell r="V600">
            <v>6520</v>
          </cell>
        </row>
        <row r="601">
          <cell r="A601">
            <v>1</v>
          </cell>
          <cell r="E601">
            <v>4</v>
          </cell>
          <cell r="I601">
            <v>107100</v>
          </cell>
          <cell r="M601">
            <v>4</v>
          </cell>
          <cell r="Q601">
            <v>4</v>
          </cell>
          <cell r="V601">
            <v>6610</v>
          </cell>
        </row>
        <row r="602">
          <cell r="A602">
            <v>1</v>
          </cell>
          <cell r="E602">
            <v>4</v>
          </cell>
          <cell r="I602">
            <v>-20825</v>
          </cell>
          <cell r="M602">
            <v>4</v>
          </cell>
          <cell r="Q602">
            <v>4</v>
          </cell>
          <cell r="V602">
            <v>6620</v>
          </cell>
        </row>
        <row r="603">
          <cell r="A603">
            <v>1</v>
          </cell>
          <cell r="E603">
            <v>4</v>
          </cell>
          <cell r="I603">
            <v>381263.3</v>
          </cell>
          <cell r="M603">
            <v>4</v>
          </cell>
          <cell r="Q603">
            <v>4</v>
          </cell>
          <cell r="V603">
            <v>6710</v>
          </cell>
        </row>
        <row r="604">
          <cell r="A604">
            <v>1</v>
          </cell>
          <cell r="E604">
            <v>4</v>
          </cell>
          <cell r="I604">
            <v>-131463.09</v>
          </cell>
          <cell r="M604">
            <v>4</v>
          </cell>
          <cell r="Q604">
            <v>4</v>
          </cell>
          <cell r="V604">
            <v>6720</v>
          </cell>
        </row>
        <row r="605">
          <cell r="A605">
            <v>1</v>
          </cell>
          <cell r="E605">
            <v>4</v>
          </cell>
          <cell r="I605">
            <v>379080.5</v>
          </cell>
          <cell r="M605">
            <v>4</v>
          </cell>
          <cell r="Q605">
            <v>4</v>
          </cell>
          <cell r="V605">
            <v>6810</v>
          </cell>
        </row>
        <row r="606">
          <cell r="A606">
            <v>1</v>
          </cell>
          <cell r="E606">
            <v>4</v>
          </cell>
          <cell r="I606">
            <v>2337310</v>
          </cell>
          <cell r="M606">
            <v>4</v>
          </cell>
          <cell r="Q606">
            <v>4</v>
          </cell>
          <cell r="V606">
            <v>6811</v>
          </cell>
        </row>
        <row r="607">
          <cell r="A607">
            <v>1</v>
          </cell>
          <cell r="E607">
            <v>4</v>
          </cell>
          <cell r="I607">
            <v>-192570.39</v>
          </cell>
          <cell r="M607">
            <v>4</v>
          </cell>
          <cell r="Q607">
            <v>4</v>
          </cell>
          <cell r="V607">
            <v>6820</v>
          </cell>
        </row>
        <row r="608">
          <cell r="A608">
            <v>1</v>
          </cell>
          <cell r="E608">
            <v>4</v>
          </cell>
          <cell r="I608">
            <v>139773.85999999999</v>
          </cell>
          <cell r="M608">
            <v>4</v>
          </cell>
          <cell r="Q608">
            <v>4</v>
          </cell>
          <cell r="V608">
            <v>7000</v>
          </cell>
        </row>
        <row r="609">
          <cell r="A609">
            <v>1</v>
          </cell>
          <cell r="E609">
            <v>4</v>
          </cell>
          <cell r="I609">
            <v>6641238.96</v>
          </cell>
          <cell r="M609">
            <v>4</v>
          </cell>
          <cell r="Q609">
            <v>4</v>
          </cell>
          <cell r="V609">
            <v>7100</v>
          </cell>
        </row>
        <row r="610">
          <cell r="A610">
            <v>1</v>
          </cell>
          <cell r="E610">
            <v>4</v>
          </cell>
          <cell r="I610">
            <v>-1026509.85</v>
          </cell>
          <cell r="M610">
            <v>4</v>
          </cell>
          <cell r="Q610">
            <v>4</v>
          </cell>
          <cell r="V610">
            <v>7110</v>
          </cell>
        </row>
        <row r="611">
          <cell r="A611">
            <v>1</v>
          </cell>
          <cell r="E611">
            <v>4</v>
          </cell>
          <cell r="I611">
            <v>0</v>
          </cell>
          <cell r="M611">
            <v>4</v>
          </cell>
          <cell r="Q611">
            <v>4</v>
          </cell>
          <cell r="V611">
            <v>7130</v>
          </cell>
        </row>
        <row r="612">
          <cell r="A612">
            <v>1</v>
          </cell>
          <cell r="E612">
            <v>4</v>
          </cell>
          <cell r="I612">
            <v>100</v>
          </cell>
          <cell r="M612">
            <v>4</v>
          </cell>
          <cell r="Q612">
            <v>4</v>
          </cell>
          <cell r="V612">
            <v>7200</v>
          </cell>
        </row>
        <row r="613">
          <cell r="A613">
            <v>1</v>
          </cell>
          <cell r="E613">
            <v>4</v>
          </cell>
          <cell r="I613">
            <v>10000</v>
          </cell>
          <cell r="M613">
            <v>4</v>
          </cell>
          <cell r="Q613">
            <v>4</v>
          </cell>
          <cell r="V613">
            <v>7200</v>
          </cell>
        </row>
        <row r="614">
          <cell r="A614">
            <v>1</v>
          </cell>
          <cell r="E614">
            <v>4</v>
          </cell>
          <cell r="I614">
            <v>26481.26</v>
          </cell>
          <cell r="M614">
            <v>4</v>
          </cell>
          <cell r="Q614">
            <v>4</v>
          </cell>
          <cell r="V614">
            <v>7300</v>
          </cell>
        </row>
        <row r="615">
          <cell r="A615">
            <v>1</v>
          </cell>
          <cell r="E615">
            <v>4</v>
          </cell>
          <cell r="I615">
            <v>911.66</v>
          </cell>
          <cell r="M615">
            <v>4</v>
          </cell>
          <cell r="Q615">
            <v>4</v>
          </cell>
          <cell r="V615">
            <v>7300</v>
          </cell>
        </row>
        <row r="616">
          <cell r="A616">
            <v>1</v>
          </cell>
          <cell r="E616">
            <v>4</v>
          </cell>
          <cell r="I616">
            <v>4765.16</v>
          </cell>
          <cell r="M616">
            <v>4</v>
          </cell>
          <cell r="Q616">
            <v>4</v>
          </cell>
          <cell r="V616">
            <v>7300</v>
          </cell>
        </row>
        <row r="617">
          <cell r="A617">
            <v>1</v>
          </cell>
          <cell r="E617">
            <v>4</v>
          </cell>
          <cell r="I617">
            <v>-116206.12</v>
          </cell>
          <cell r="M617">
            <v>4</v>
          </cell>
          <cell r="Q617">
            <v>4</v>
          </cell>
          <cell r="V617">
            <v>7300</v>
          </cell>
        </row>
        <row r="618">
          <cell r="A618">
            <v>1</v>
          </cell>
          <cell r="E618">
            <v>4</v>
          </cell>
          <cell r="I618">
            <v>0</v>
          </cell>
          <cell r="M618">
            <v>4</v>
          </cell>
          <cell r="Q618">
            <v>4</v>
          </cell>
          <cell r="V618">
            <v>7300</v>
          </cell>
        </row>
        <row r="619">
          <cell r="A619">
            <v>1</v>
          </cell>
          <cell r="E619">
            <v>4</v>
          </cell>
          <cell r="I619">
            <v>0</v>
          </cell>
          <cell r="M619">
            <v>4</v>
          </cell>
          <cell r="Q619">
            <v>4</v>
          </cell>
          <cell r="V619">
            <v>7300</v>
          </cell>
        </row>
        <row r="620">
          <cell r="A620">
            <v>1</v>
          </cell>
          <cell r="E620">
            <v>4</v>
          </cell>
          <cell r="I620">
            <v>0</v>
          </cell>
          <cell r="M620">
            <v>4</v>
          </cell>
          <cell r="Q620">
            <v>4</v>
          </cell>
          <cell r="V620">
            <v>7300</v>
          </cell>
        </row>
        <row r="621">
          <cell r="A621">
            <v>1</v>
          </cell>
          <cell r="E621">
            <v>4</v>
          </cell>
          <cell r="I621">
            <v>0</v>
          </cell>
          <cell r="M621">
            <v>4</v>
          </cell>
          <cell r="Q621">
            <v>4</v>
          </cell>
          <cell r="V621">
            <v>7300</v>
          </cell>
        </row>
        <row r="622">
          <cell r="A622">
            <v>1</v>
          </cell>
          <cell r="E622">
            <v>4</v>
          </cell>
          <cell r="I622">
            <v>22603.4</v>
          </cell>
          <cell r="M622">
            <v>4</v>
          </cell>
          <cell r="Q622">
            <v>4</v>
          </cell>
          <cell r="V622">
            <v>7300</v>
          </cell>
        </row>
        <row r="623">
          <cell r="A623">
            <v>1</v>
          </cell>
          <cell r="E623">
            <v>4</v>
          </cell>
          <cell r="I623">
            <v>0</v>
          </cell>
          <cell r="M623">
            <v>4</v>
          </cell>
          <cell r="Q623">
            <v>4</v>
          </cell>
          <cell r="V623">
            <v>7300</v>
          </cell>
        </row>
        <row r="624">
          <cell r="A624">
            <v>1</v>
          </cell>
          <cell r="E624">
            <v>4</v>
          </cell>
          <cell r="I624">
            <v>0</v>
          </cell>
          <cell r="M624">
            <v>4</v>
          </cell>
          <cell r="Q624">
            <v>4</v>
          </cell>
          <cell r="V624">
            <v>7300</v>
          </cell>
        </row>
        <row r="625">
          <cell r="A625">
            <v>1</v>
          </cell>
          <cell r="E625">
            <v>4</v>
          </cell>
          <cell r="I625">
            <v>3546.34</v>
          </cell>
          <cell r="M625">
            <v>4</v>
          </cell>
          <cell r="Q625">
            <v>4</v>
          </cell>
          <cell r="V625">
            <v>7300</v>
          </cell>
        </row>
        <row r="626">
          <cell r="A626">
            <v>1</v>
          </cell>
          <cell r="E626">
            <v>4</v>
          </cell>
          <cell r="I626">
            <v>9463.57</v>
          </cell>
          <cell r="M626">
            <v>4</v>
          </cell>
          <cell r="Q626">
            <v>4</v>
          </cell>
          <cell r="V626">
            <v>7300</v>
          </cell>
        </row>
        <row r="627">
          <cell r="A627">
            <v>1</v>
          </cell>
          <cell r="E627">
            <v>4</v>
          </cell>
          <cell r="I627">
            <v>250</v>
          </cell>
          <cell r="M627">
            <v>4</v>
          </cell>
          <cell r="Q627">
            <v>4</v>
          </cell>
          <cell r="V627">
            <v>7300</v>
          </cell>
        </row>
        <row r="628">
          <cell r="A628">
            <v>1</v>
          </cell>
          <cell r="E628">
            <v>4</v>
          </cell>
          <cell r="I628">
            <v>-187.03</v>
          </cell>
          <cell r="M628">
            <v>4</v>
          </cell>
          <cell r="Q628">
            <v>4</v>
          </cell>
          <cell r="V628">
            <v>7300</v>
          </cell>
        </row>
        <row r="629">
          <cell r="A629">
            <v>1</v>
          </cell>
          <cell r="E629">
            <v>4</v>
          </cell>
          <cell r="I629">
            <v>-17787.89</v>
          </cell>
          <cell r="M629">
            <v>4</v>
          </cell>
          <cell r="Q629">
            <v>4</v>
          </cell>
          <cell r="V629">
            <v>7300</v>
          </cell>
        </row>
        <row r="630">
          <cell r="A630">
            <v>1</v>
          </cell>
          <cell r="E630">
            <v>4</v>
          </cell>
          <cell r="I630">
            <v>313</v>
          </cell>
          <cell r="M630">
            <v>4</v>
          </cell>
          <cell r="Q630">
            <v>4</v>
          </cell>
          <cell r="V630">
            <v>7300</v>
          </cell>
        </row>
        <row r="631">
          <cell r="A631">
            <v>1</v>
          </cell>
          <cell r="E631">
            <v>4</v>
          </cell>
          <cell r="I631">
            <v>303.5</v>
          </cell>
          <cell r="M631">
            <v>4</v>
          </cell>
          <cell r="Q631">
            <v>4</v>
          </cell>
          <cell r="V631">
            <v>7300</v>
          </cell>
        </row>
        <row r="632">
          <cell r="A632">
            <v>1</v>
          </cell>
          <cell r="E632">
            <v>4</v>
          </cell>
          <cell r="I632">
            <v>200</v>
          </cell>
          <cell r="M632">
            <v>4</v>
          </cell>
          <cell r="Q632">
            <v>4</v>
          </cell>
          <cell r="V632">
            <v>7300</v>
          </cell>
        </row>
        <row r="633">
          <cell r="A633">
            <v>1</v>
          </cell>
          <cell r="E633">
            <v>4</v>
          </cell>
          <cell r="I633">
            <v>3000</v>
          </cell>
          <cell r="M633">
            <v>4</v>
          </cell>
          <cell r="Q633">
            <v>4</v>
          </cell>
          <cell r="V633">
            <v>7300</v>
          </cell>
        </row>
        <row r="634">
          <cell r="A634">
            <v>1</v>
          </cell>
          <cell r="E634">
            <v>4</v>
          </cell>
          <cell r="I634">
            <v>2429.2199999999998</v>
          </cell>
          <cell r="M634">
            <v>4</v>
          </cell>
          <cell r="Q634">
            <v>4</v>
          </cell>
          <cell r="V634">
            <v>7300</v>
          </cell>
        </row>
        <row r="635">
          <cell r="A635">
            <v>1</v>
          </cell>
          <cell r="E635">
            <v>4</v>
          </cell>
          <cell r="I635">
            <v>6393.27</v>
          </cell>
          <cell r="M635">
            <v>4</v>
          </cell>
          <cell r="Q635">
            <v>4</v>
          </cell>
          <cell r="V635">
            <v>7300</v>
          </cell>
        </row>
        <row r="636">
          <cell r="A636">
            <v>1</v>
          </cell>
          <cell r="E636">
            <v>4</v>
          </cell>
          <cell r="I636">
            <v>6594.88</v>
          </cell>
          <cell r="M636">
            <v>4</v>
          </cell>
          <cell r="Q636">
            <v>4</v>
          </cell>
          <cell r="V636">
            <v>7300</v>
          </cell>
        </row>
        <row r="637">
          <cell r="A637">
            <v>1</v>
          </cell>
          <cell r="E637">
            <v>4</v>
          </cell>
          <cell r="I637">
            <v>300</v>
          </cell>
          <cell r="M637">
            <v>4</v>
          </cell>
          <cell r="Q637">
            <v>4</v>
          </cell>
          <cell r="V637">
            <v>7300</v>
          </cell>
        </row>
        <row r="638">
          <cell r="A638">
            <v>1</v>
          </cell>
          <cell r="E638">
            <v>4</v>
          </cell>
          <cell r="I638">
            <v>-1019.74</v>
          </cell>
          <cell r="M638">
            <v>4</v>
          </cell>
          <cell r="Q638">
            <v>4</v>
          </cell>
          <cell r="V638">
            <v>7300</v>
          </cell>
        </row>
        <row r="639">
          <cell r="A639">
            <v>1</v>
          </cell>
          <cell r="E639">
            <v>4</v>
          </cell>
          <cell r="I639">
            <v>1050</v>
          </cell>
          <cell r="M639">
            <v>4</v>
          </cell>
          <cell r="Q639">
            <v>4</v>
          </cell>
          <cell r="V639">
            <v>7300</v>
          </cell>
        </row>
        <row r="640">
          <cell r="A640">
            <v>1</v>
          </cell>
          <cell r="E640">
            <v>4</v>
          </cell>
          <cell r="I640">
            <v>3838.18</v>
          </cell>
          <cell r="M640">
            <v>4</v>
          </cell>
          <cell r="Q640">
            <v>4</v>
          </cell>
          <cell r="V640">
            <v>7300</v>
          </cell>
        </row>
        <row r="641">
          <cell r="A641">
            <v>1</v>
          </cell>
          <cell r="E641">
            <v>4</v>
          </cell>
          <cell r="I641">
            <v>12207.74</v>
          </cell>
          <cell r="M641">
            <v>4</v>
          </cell>
          <cell r="Q641">
            <v>4</v>
          </cell>
          <cell r="V641">
            <v>7300</v>
          </cell>
        </row>
        <row r="642">
          <cell r="A642">
            <v>1</v>
          </cell>
          <cell r="E642">
            <v>4</v>
          </cell>
          <cell r="I642">
            <v>5403.68</v>
          </cell>
          <cell r="M642">
            <v>4</v>
          </cell>
          <cell r="Q642">
            <v>4</v>
          </cell>
          <cell r="V642">
            <v>7300</v>
          </cell>
        </row>
        <row r="643">
          <cell r="A643">
            <v>1</v>
          </cell>
          <cell r="E643">
            <v>4</v>
          </cell>
          <cell r="I643">
            <v>3691.53</v>
          </cell>
          <cell r="M643">
            <v>4</v>
          </cell>
          <cell r="Q643">
            <v>4</v>
          </cell>
          <cell r="V643">
            <v>7300</v>
          </cell>
        </row>
        <row r="644">
          <cell r="A644">
            <v>1</v>
          </cell>
          <cell r="E644">
            <v>4</v>
          </cell>
          <cell r="I644">
            <v>3332.84</v>
          </cell>
          <cell r="M644">
            <v>4</v>
          </cell>
          <cell r="Q644">
            <v>4</v>
          </cell>
          <cell r="V644">
            <v>7300</v>
          </cell>
        </row>
        <row r="645">
          <cell r="A645">
            <v>1</v>
          </cell>
          <cell r="E645">
            <v>4</v>
          </cell>
          <cell r="I645">
            <v>725.82</v>
          </cell>
          <cell r="M645">
            <v>4</v>
          </cell>
          <cell r="Q645">
            <v>4</v>
          </cell>
          <cell r="V645">
            <v>7300</v>
          </cell>
        </row>
        <row r="646">
          <cell r="A646">
            <v>1</v>
          </cell>
          <cell r="E646">
            <v>4</v>
          </cell>
          <cell r="I646">
            <v>6731061.75</v>
          </cell>
          <cell r="M646">
            <v>4</v>
          </cell>
          <cell r="Q646">
            <v>4</v>
          </cell>
          <cell r="V646">
            <v>7400</v>
          </cell>
        </row>
        <row r="647">
          <cell r="A647">
            <v>1</v>
          </cell>
          <cell r="E647">
            <v>4</v>
          </cell>
          <cell r="I647">
            <v>0</v>
          </cell>
          <cell r="M647">
            <v>4</v>
          </cell>
          <cell r="Q647">
            <v>4</v>
          </cell>
          <cell r="V647">
            <v>7600</v>
          </cell>
        </row>
        <row r="648">
          <cell r="A648">
            <v>1</v>
          </cell>
          <cell r="E648">
            <v>4</v>
          </cell>
          <cell r="I648">
            <v>4590909.04</v>
          </cell>
          <cell r="M648">
            <v>4</v>
          </cell>
          <cell r="Q648">
            <v>4</v>
          </cell>
          <cell r="V648">
            <v>7700</v>
          </cell>
        </row>
        <row r="649">
          <cell r="A649">
            <v>1</v>
          </cell>
          <cell r="E649">
            <v>4</v>
          </cell>
          <cell r="I649">
            <v>0</v>
          </cell>
          <cell r="M649">
            <v>4</v>
          </cell>
          <cell r="Q649">
            <v>4</v>
          </cell>
          <cell r="V649">
            <v>7700</v>
          </cell>
        </row>
        <row r="650">
          <cell r="A650">
            <v>1</v>
          </cell>
          <cell r="E650">
            <v>4</v>
          </cell>
          <cell r="I650">
            <v>0</v>
          </cell>
          <cell r="M650">
            <v>4</v>
          </cell>
          <cell r="Q650">
            <v>4</v>
          </cell>
          <cell r="V650">
            <v>7700</v>
          </cell>
        </row>
        <row r="651">
          <cell r="A651">
            <v>1</v>
          </cell>
          <cell r="E651">
            <v>4</v>
          </cell>
          <cell r="I651">
            <v>229259.85</v>
          </cell>
          <cell r="M651">
            <v>4</v>
          </cell>
          <cell r="Q651">
            <v>4</v>
          </cell>
          <cell r="V651">
            <v>7800</v>
          </cell>
        </row>
        <row r="652">
          <cell r="A652">
            <v>1</v>
          </cell>
          <cell r="E652">
            <v>4</v>
          </cell>
          <cell r="I652">
            <v>956.1</v>
          </cell>
          <cell r="M652">
            <v>4</v>
          </cell>
          <cell r="Q652">
            <v>4</v>
          </cell>
          <cell r="V652">
            <v>7901</v>
          </cell>
        </row>
        <row r="653">
          <cell r="A653">
            <v>1</v>
          </cell>
          <cell r="E653">
            <v>4</v>
          </cell>
          <cell r="I653">
            <v>8015.3</v>
          </cell>
          <cell r="M653">
            <v>4</v>
          </cell>
          <cell r="Q653">
            <v>4</v>
          </cell>
          <cell r="V653">
            <v>7902</v>
          </cell>
        </row>
        <row r="654">
          <cell r="A654">
            <v>1</v>
          </cell>
          <cell r="E654">
            <v>4</v>
          </cell>
          <cell r="I654">
            <v>0</v>
          </cell>
          <cell r="M654">
            <v>4</v>
          </cell>
          <cell r="Q654">
            <v>4</v>
          </cell>
          <cell r="V654">
            <v>7903</v>
          </cell>
        </row>
        <row r="655">
          <cell r="A655">
            <v>1</v>
          </cell>
          <cell r="E655">
            <v>4</v>
          </cell>
          <cell r="I655">
            <v>-1195506.1599999999</v>
          </cell>
          <cell r="M655">
            <v>4</v>
          </cell>
          <cell r="Q655">
            <v>4</v>
          </cell>
          <cell r="V655">
            <v>8011</v>
          </cell>
        </row>
        <row r="656">
          <cell r="A656">
            <v>1</v>
          </cell>
          <cell r="E656">
            <v>4</v>
          </cell>
          <cell r="I656">
            <v>43.62</v>
          </cell>
          <cell r="M656">
            <v>4</v>
          </cell>
          <cell r="Q656">
            <v>4</v>
          </cell>
          <cell r="V656">
            <v>8012</v>
          </cell>
        </row>
        <row r="657">
          <cell r="A657">
            <v>1</v>
          </cell>
          <cell r="E657">
            <v>4</v>
          </cell>
          <cell r="I657">
            <v>-324.63</v>
          </cell>
          <cell r="M657">
            <v>4</v>
          </cell>
          <cell r="Q657">
            <v>4</v>
          </cell>
          <cell r="V657">
            <v>8013</v>
          </cell>
        </row>
        <row r="658">
          <cell r="A658">
            <v>1</v>
          </cell>
          <cell r="E658">
            <v>4</v>
          </cell>
          <cell r="I658">
            <v>60847.42</v>
          </cell>
          <cell r="M658">
            <v>4</v>
          </cell>
          <cell r="Q658">
            <v>4</v>
          </cell>
          <cell r="V658">
            <v>8014</v>
          </cell>
        </row>
        <row r="659">
          <cell r="A659">
            <v>1</v>
          </cell>
          <cell r="E659">
            <v>4</v>
          </cell>
          <cell r="I659">
            <v>619.89</v>
          </cell>
          <cell r="M659">
            <v>4</v>
          </cell>
          <cell r="Q659">
            <v>4</v>
          </cell>
          <cell r="V659">
            <v>8016</v>
          </cell>
        </row>
        <row r="660">
          <cell r="A660">
            <v>1</v>
          </cell>
          <cell r="E660">
            <v>4</v>
          </cell>
          <cell r="I660">
            <v>8369.5400000000009</v>
          </cell>
          <cell r="M660">
            <v>4</v>
          </cell>
          <cell r="Q660">
            <v>4</v>
          </cell>
          <cell r="V660">
            <v>8021</v>
          </cell>
        </row>
        <row r="661">
          <cell r="A661">
            <v>1</v>
          </cell>
          <cell r="E661">
            <v>4</v>
          </cell>
          <cell r="I661">
            <v>0</v>
          </cell>
          <cell r="M661">
            <v>4</v>
          </cell>
          <cell r="Q661">
            <v>4</v>
          </cell>
          <cell r="V661">
            <v>8041</v>
          </cell>
        </row>
        <row r="662">
          <cell r="A662">
            <v>1</v>
          </cell>
          <cell r="E662">
            <v>4</v>
          </cell>
          <cell r="I662">
            <v>0</v>
          </cell>
          <cell r="M662">
            <v>4</v>
          </cell>
          <cell r="Q662">
            <v>4</v>
          </cell>
          <cell r="V662">
            <v>8042</v>
          </cell>
        </row>
        <row r="663">
          <cell r="A663">
            <v>1</v>
          </cell>
          <cell r="E663">
            <v>4</v>
          </cell>
          <cell r="I663">
            <v>0</v>
          </cell>
          <cell r="M663">
            <v>4</v>
          </cell>
          <cell r="Q663">
            <v>4</v>
          </cell>
          <cell r="V663">
            <v>8043</v>
          </cell>
        </row>
        <row r="664">
          <cell r="A664">
            <v>1</v>
          </cell>
          <cell r="E664">
            <v>4</v>
          </cell>
          <cell r="I664">
            <v>1473510</v>
          </cell>
          <cell r="M664">
            <v>4</v>
          </cell>
          <cell r="Q664">
            <v>4</v>
          </cell>
          <cell r="V664">
            <v>8112</v>
          </cell>
        </row>
        <row r="665">
          <cell r="A665">
            <v>1</v>
          </cell>
          <cell r="E665">
            <v>4</v>
          </cell>
          <cell r="I665">
            <v>27639.599999999999</v>
          </cell>
          <cell r="M665">
            <v>4</v>
          </cell>
          <cell r="Q665">
            <v>4</v>
          </cell>
          <cell r="V665">
            <v>8700</v>
          </cell>
        </row>
        <row r="666">
          <cell r="A666">
            <v>1</v>
          </cell>
          <cell r="E666">
            <v>4</v>
          </cell>
          <cell r="I666">
            <v>-313994.87</v>
          </cell>
          <cell r="M666">
            <v>4</v>
          </cell>
          <cell r="Q666">
            <v>4</v>
          </cell>
          <cell r="V666">
            <v>8900</v>
          </cell>
        </row>
        <row r="667">
          <cell r="A667">
            <v>1</v>
          </cell>
          <cell r="E667">
            <v>4</v>
          </cell>
          <cell r="I667">
            <v>-4091198.54</v>
          </cell>
          <cell r="M667">
            <v>4</v>
          </cell>
          <cell r="Q667">
            <v>4</v>
          </cell>
          <cell r="V667">
            <v>9100</v>
          </cell>
        </row>
        <row r="668">
          <cell r="A668">
            <v>1</v>
          </cell>
          <cell r="E668">
            <v>4</v>
          </cell>
          <cell r="I668">
            <v>-408017.85</v>
          </cell>
          <cell r="M668">
            <v>4</v>
          </cell>
          <cell r="Q668">
            <v>4</v>
          </cell>
          <cell r="V668">
            <v>9110</v>
          </cell>
        </row>
        <row r="669">
          <cell r="A669">
            <v>1</v>
          </cell>
          <cell r="E669">
            <v>4</v>
          </cell>
          <cell r="I669">
            <v>0</v>
          </cell>
          <cell r="M669">
            <v>4</v>
          </cell>
          <cell r="Q669">
            <v>4</v>
          </cell>
          <cell r="V669">
            <v>9150</v>
          </cell>
        </row>
        <row r="670">
          <cell r="A670">
            <v>1</v>
          </cell>
          <cell r="E670">
            <v>4</v>
          </cell>
          <cell r="I670">
            <v>0</v>
          </cell>
          <cell r="M670">
            <v>4</v>
          </cell>
          <cell r="Q670">
            <v>4</v>
          </cell>
          <cell r="V670">
            <v>9201</v>
          </cell>
        </row>
        <row r="671">
          <cell r="A671">
            <v>1</v>
          </cell>
          <cell r="E671">
            <v>4</v>
          </cell>
          <cell r="I671">
            <v>-4585530.8</v>
          </cell>
          <cell r="M671">
            <v>4</v>
          </cell>
          <cell r="Q671">
            <v>4</v>
          </cell>
          <cell r="V671">
            <v>9205</v>
          </cell>
        </row>
        <row r="672">
          <cell r="A672">
            <v>1</v>
          </cell>
          <cell r="E672">
            <v>4</v>
          </cell>
          <cell r="I672">
            <v>-8366.1</v>
          </cell>
          <cell r="M672">
            <v>4</v>
          </cell>
          <cell r="Q672">
            <v>4</v>
          </cell>
          <cell r="V672">
            <v>9208</v>
          </cell>
        </row>
        <row r="673">
          <cell r="A673">
            <v>1</v>
          </cell>
          <cell r="E673">
            <v>4</v>
          </cell>
          <cell r="I673">
            <v>0</v>
          </cell>
          <cell r="M673">
            <v>4</v>
          </cell>
          <cell r="Q673">
            <v>4</v>
          </cell>
          <cell r="V673">
            <v>9210</v>
          </cell>
        </row>
        <row r="674">
          <cell r="A674">
            <v>1</v>
          </cell>
          <cell r="E674">
            <v>4</v>
          </cell>
          <cell r="I674">
            <v>-672557.85</v>
          </cell>
          <cell r="M674">
            <v>4</v>
          </cell>
          <cell r="Q674">
            <v>4</v>
          </cell>
          <cell r="V674">
            <v>9251</v>
          </cell>
        </row>
        <row r="675">
          <cell r="A675">
            <v>1</v>
          </cell>
          <cell r="E675">
            <v>4</v>
          </cell>
          <cell r="I675">
            <v>-592954.49</v>
          </cell>
          <cell r="M675">
            <v>4</v>
          </cell>
          <cell r="Q675">
            <v>4</v>
          </cell>
          <cell r="V675">
            <v>9252</v>
          </cell>
        </row>
        <row r="676">
          <cell r="A676">
            <v>1</v>
          </cell>
          <cell r="E676">
            <v>4</v>
          </cell>
          <cell r="I676">
            <v>16955.66</v>
          </cell>
          <cell r="M676">
            <v>4</v>
          </cell>
          <cell r="Q676">
            <v>4</v>
          </cell>
          <cell r="V676">
            <v>9253</v>
          </cell>
        </row>
        <row r="677">
          <cell r="A677">
            <v>1</v>
          </cell>
          <cell r="E677">
            <v>4</v>
          </cell>
          <cell r="I677">
            <v>-31150</v>
          </cell>
          <cell r="M677">
            <v>4</v>
          </cell>
          <cell r="Q677">
            <v>4</v>
          </cell>
          <cell r="V677">
            <v>9255</v>
          </cell>
        </row>
        <row r="678">
          <cell r="A678">
            <v>1</v>
          </cell>
          <cell r="E678">
            <v>4</v>
          </cell>
          <cell r="I678">
            <v>-5406.52</v>
          </cell>
          <cell r="M678">
            <v>4</v>
          </cell>
          <cell r="Q678">
            <v>4</v>
          </cell>
          <cell r="V678">
            <v>9256</v>
          </cell>
        </row>
        <row r="679">
          <cell r="A679">
            <v>1</v>
          </cell>
          <cell r="E679">
            <v>4</v>
          </cell>
          <cell r="I679">
            <v>-95656.2</v>
          </cell>
          <cell r="M679">
            <v>4</v>
          </cell>
          <cell r="Q679">
            <v>4</v>
          </cell>
          <cell r="V679">
            <v>9258</v>
          </cell>
        </row>
        <row r="680">
          <cell r="A680">
            <v>1</v>
          </cell>
          <cell r="E680">
            <v>4</v>
          </cell>
          <cell r="I680">
            <v>-285721.99</v>
          </cell>
          <cell r="M680">
            <v>4</v>
          </cell>
          <cell r="Q680">
            <v>4</v>
          </cell>
          <cell r="V680">
            <v>9301</v>
          </cell>
        </row>
        <row r="681">
          <cell r="A681">
            <v>1</v>
          </cell>
          <cell r="E681">
            <v>4</v>
          </cell>
          <cell r="I681">
            <v>-1028157.24</v>
          </cell>
          <cell r="M681">
            <v>4</v>
          </cell>
          <cell r="Q681">
            <v>4</v>
          </cell>
          <cell r="V681">
            <v>9302</v>
          </cell>
        </row>
        <row r="682">
          <cell r="A682">
            <v>1</v>
          </cell>
          <cell r="E682">
            <v>4</v>
          </cell>
          <cell r="I682">
            <v>-3795620</v>
          </cell>
          <cell r="M682">
            <v>4</v>
          </cell>
          <cell r="Q682">
            <v>4</v>
          </cell>
          <cell r="V682">
            <v>9303</v>
          </cell>
        </row>
        <row r="683">
          <cell r="A683">
            <v>1</v>
          </cell>
          <cell r="E683">
            <v>4</v>
          </cell>
          <cell r="I683">
            <v>-504703.5</v>
          </cell>
          <cell r="M683">
            <v>4</v>
          </cell>
          <cell r="Q683">
            <v>4</v>
          </cell>
          <cell r="V683">
            <v>9305</v>
          </cell>
        </row>
        <row r="684">
          <cell r="A684">
            <v>1</v>
          </cell>
          <cell r="E684">
            <v>4</v>
          </cell>
          <cell r="I684">
            <v>0</v>
          </cell>
          <cell r="M684">
            <v>4</v>
          </cell>
          <cell r="Q684">
            <v>4</v>
          </cell>
          <cell r="V684">
            <v>9306</v>
          </cell>
        </row>
        <row r="685">
          <cell r="A685">
            <v>1</v>
          </cell>
          <cell r="E685">
            <v>4</v>
          </cell>
          <cell r="I685">
            <v>-2655750.96</v>
          </cell>
          <cell r="M685">
            <v>4</v>
          </cell>
          <cell r="Q685">
            <v>4</v>
          </cell>
          <cell r="V685">
            <v>9530</v>
          </cell>
        </row>
        <row r="686">
          <cell r="A686">
            <v>1</v>
          </cell>
          <cell r="E686">
            <v>4</v>
          </cell>
          <cell r="I686">
            <v>686859.64</v>
          </cell>
          <cell r="M686">
            <v>4</v>
          </cell>
          <cell r="Q686">
            <v>4</v>
          </cell>
          <cell r="V686">
            <v>9600</v>
          </cell>
        </row>
        <row r="687">
          <cell r="A687">
            <v>1</v>
          </cell>
          <cell r="E687">
            <v>4</v>
          </cell>
          <cell r="I687">
            <v>-5246525.34</v>
          </cell>
          <cell r="M687">
            <v>4</v>
          </cell>
          <cell r="Q687">
            <v>4</v>
          </cell>
          <cell r="V687">
            <v>9610</v>
          </cell>
        </row>
        <row r="688">
          <cell r="A688">
            <v>1</v>
          </cell>
          <cell r="E688">
            <v>4</v>
          </cell>
          <cell r="I688">
            <v>13144.77</v>
          </cell>
          <cell r="M688">
            <v>4</v>
          </cell>
          <cell r="Q688">
            <v>4</v>
          </cell>
          <cell r="V688">
            <v>9611</v>
          </cell>
        </row>
        <row r="689">
          <cell r="A689">
            <v>1</v>
          </cell>
          <cell r="E689">
            <v>4</v>
          </cell>
          <cell r="I689">
            <v>12299677.76</v>
          </cell>
          <cell r="M689">
            <v>4</v>
          </cell>
          <cell r="Q689">
            <v>4</v>
          </cell>
          <cell r="V689">
            <v>9620</v>
          </cell>
        </row>
        <row r="690">
          <cell r="A690">
            <v>1</v>
          </cell>
          <cell r="E690">
            <v>4</v>
          </cell>
          <cell r="I690">
            <v>50578.57</v>
          </cell>
          <cell r="M690">
            <v>4</v>
          </cell>
          <cell r="Q690">
            <v>4</v>
          </cell>
          <cell r="V690">
            <v>9670</v>
          </cell>
        </row>
        <row r="691">
          <cell r="A691">
            <v>1</v>
          </cell>
          <cell r="E691">
            <v>4</v>
          </cell>
          <cell r="I691">
            <v>16861913.48</v>
          </cell>
          <cell r="M691">
            <v>4</v>
          </cell>
          <cell r="Q691">
            <v>4</v>
          </cell>
          <cell r="V691">
            <v>5301</v>
          </cell>
        </row>
        <row r="692">
          <cell r="A692">
            <v>1</v>
          </cell>
          <cell r="E692">
            <v>18</v>
          </cell>
          <cell r="I692">
            <v>-53798.58</v>
          </cell>
          <cell r="M692">
            <v>18</v>
          </cell>
          <cell r="Q692">
            <v>18</v>
          </cell>
          <cell r="V692">
            <v>3100</v>
          </cell>
        </row>
        <row r="693">
          <cell r="A693">
            <v>1</v>
          </cell>
          <cell r="E693">
            <v>18</v>
          </cell>
          <cell r="I693">
            <v>8664</v>
          </cell>
          <cell r="M693">
            <v>18</v>
          </cell>
          <cell r="Q693">
            <v>18</v>
          </cell>
          <cell r="V693">
            <v>4060</v>
          </cell>
        </row>
        <row r="694">
          <cell r="A694">
            <v>1</v>
          </cell>
          <cell r="E694">
            <v>18</v>
          </cell>
          <cell r="I694">
            <v>5506.18</v>
          </cell>
          <cell r="M694">
            <v>18</v>
          </cell>
          <cell r="Q694">
            <v>18</v>
          </cell>
          <cell r="V694">
            <v>4150</v>
          </cell>
        </row>
        <row r="695">
          <cell r="A695">
            <v>1</v>
          </cell>
          <cell r="E695">
            <v>18</v>
          </cell>
          <cell r="I695">
            <v>24000</v>
          </cell>
          <cell r="M695">
            <v>18</v>
          </cell>
          <cell r="Q695">
            <v>18</v>
          </cell>
          <cell r="V695">
            <v>4380</v>
          </cell>
        </row>
        <row r="696">
          <cell r="A696">
            <v>1</v>
          </cell>
          <cell r="E696">
            <v>18</v>
          </cell>
          <cell r="I696">
            <v>20000</v>
          </cell>
          <cell r="M696">
            <v>18</v>
          </cell>
          <cell r="Q696">
            <v>18</v>
          </cell>
          <cell r="V696">
            <v>4500</v>
          </cell>
        </row>
        <row r="697">
          <cell r="A697">
            <v>1</v>
          </cell>
          <cell r="E697">
            <v>18</v>
          </cell>
          <cell r="I697">
            <v>62617.5</v>
          </cell>
          <cell r="M697">
            <v>18</v>
          </cell>
          <cell r="Q697">
            <v>18</v>
          </cell>
          <cell r="V697">
            <v>4520</v>
          </cell>
        </row>
        <row r="698">
          <cell r="A698">
            <v>1</v>
          </cell>
          <cell r="E698">
            <v>18</v>
          </cell>
          <cell r="I698">
            <v>63973.62</v>
          </cell>
          <cell r="M698">
            <v>18</v>
          </cell>
          <cell r="Q698">
            <v>18</v>
          </cell>
          <cell r="V698">
            <v>4560</v>
          </cell>
        </row>
        <row r="699">
          <cell r="A699">
            <v>1</v>
          </cell>
          <cell r="E699">
            <v>18</v>
          </cell>
          <cell r="I699">
            <v>1600</v>
          </cell>
          <cell r="M699">
            <v>18</v>
          </cell>
          <cell r="Q699">
            <v>18</v>
          </cell>
          <cell r="V699">
            <v>4660</v>
          </cell>
        </row>
        <row r="700">
          <cell r="A700">
            <v>1</v>
          </cell>
          <cell r="E700">
            <v>18</v>
          </cell>
          <cell r="I700">
            <v>40740.519999999997</v>
          </cell>
          <cell r="M700">
            <v>18</v>
          </cell>
          <cell r="Q700">
            <v>18</v>
          </cell>
          <cell r="V700">
            <v>4680</v>
          </cell>
        </row>
        <row r="701">
          <cell r="A701">
            <v>1</v>
          </cell>
          <cell r="E701">
            <v>18</v>
          </cell>
          <cell r="I701">
            <v>11808.5</v>
          </cell>
          <cell r="M701">
            <v>18</v>
          </cell>
          <cell r="Q701">
            <v>18</v>
          </cell>
          <cell r="V701">
            <v>4730</v>
          </cell>
        </row>
        <row r="702">
          <cell r="A702">
            <v>1</v>
          </cell>
          <cell r="E702">
            <v>18</v>
          </cell>
          <cell r="I702">
            <v>305291.33</v>
          </cell>
          <cell r="M702">
            <v>18</v>
          </cell>
          <cell r="Q702">
            <v>18</v>
          </cell>
          <cell r="V702">
            <v>4731</v>
          </cell>
        </row>
        <row r="703">
          <cell r="A703">
            <v>1</v>
          </cell>
          <cell r="E703">
            <v>18</v>
          </cell>
          <cell r="I703">
            <v>312</v>
          </cell>
          <cell r="M703">
            <v>18</v>
          </cell>
          <cell r="Q703">
            <v>18</v>
          </cell>
          <cell r="V703">
            <v>4780</v>
          </cell>
        </row>
        <row r="704">
          <cell r="A704">
            <v>1</v>
          </cell>
          <cell r="E704">
            <v>18</v>
          </cell>
          <cell r="I704">
            <v>12501.22</v>
          </cell>
          <cell r="M704">
            <v>18</v>
          </cell>
          <cell r="Q704">
            <v>18</v>
          </cell>
          <cell r="V704">
            <v>4800</v>
          </cell>
        </row>
        <row r="705">
          <cell r="A705">
            <v>1</v>
          </cell>
          <cell r="E705">
            <v>18</v>
          </cell>
          <cell r="I705">
            <v>45057.8</v>
          </cell>
          <cell r="M705">
            <v>18</v>
          </cell>
          <cell r="Q705">
            <v>18</v>
          </cell>
          <cell r="V705">
            <v>4830</v>
          </cell>
        </row>
        <row r="706">
          <cell r="A706">
            <v>1</v>
          </cell>
          <cell r="E706">
            <v>18</v>
          </cell>
          <cell r="I706">
            <v>-12707009</v>
          </cell>
          <cell r="M706">
            <v>18</v>
          </cell>
          <cell r="Q706">
            <v>18</v>
          </cell>
          <cell r="V706">
            <v>5100</v>
          </cell>
        </row>
        <row r="707">
          <cell r="A707">
            <v>1</v>
          </cell>
          <cell r="E707">
            <v>18</v>
          </cell>
          <cell r="I707">
            <v>6628605</v>
          </cell>
          <cell r="M707">
            <v>18</v>
          </cell>
          <cell r="Q707">
            <v>18</v>
          </cell>
          <cell r="V707">
            <v>5210</v>
          </cell>
        </row>
        <row r="708">
          <cell r="A708">
            <v>1</v>
          </cell>
          <cell r="E708">
            <v>18</v>
          </cell>
          <cell r="I708">
            <v>120000</v>
          </cell>
          <cell r="M708">
            <v>18</v>
          </cell>
          <cell r="Q708">
            <v>18</v>
          </cell>
          <cell r="V708">
            <v>5400</v>
          </cell>
        </row>
        <row r="709">
          <cell r="A709">
            <v>1</v>
          </cell>
          <cell r="E709">
            <v>18</v>
          </cell>
          <cell r="I709">
            <v>307506</v>
          </cell>
          <cell r="M709">
            <v>18</v>
          </cell>
          <cell r="Q709">
            <v>18</v>
          </cell>
          <cell r="V709">
            <v>5400</v>
          </cell>
        </row>
        <row r="710">
          <cell r="A710">
            <v>1</v>
          </cell>
          <cell r="E710">
            <v>18</v>
          </cell>
          <cell r="I710">
            <v>-1488743</v>
          </cell>
          <cell r="M710">
            <v>18</v>
          </cell>
          <cell r="Q710">
            <v>18</v>
          </cell>
          <cell r="V710">
            <v>5400</v>
          </cell>
        </row>
        <row r="711">
          <cell r="A711">
            <v>1</v>
          </cell>
          <cell r="E711">
            <v>18</v>
          </cell>
          <cell r="I711">
            <v>847807.58</v>
          </cell>
          <cell r="M711">
            <v>18</v>
          </cell>
          <cell r="Q711">
            <v>18</v>
          </cell>
          <cell r="V711">
            <v>5400</v>
          </cell>
        </row>
        <row r="712">
          <cell r="A712">
            <v>1</v>
          </cell>
          <cell r="E712">
            <v>18</v>
          </cell>
          <cell r="I712">
            <v>191406</v>
          </cell>
          <cell r="M712">
            <v>18</v>
          </cell>
          <cell r="Q712">
            <v>18</v>
          </cell>
          <cell r="V712">
            <v>5400</v>
          </cell>
        </row>
        <row r="713">
          <cell r="A713">
            <v>1</v>
          </cell>
          <cell r="E713">
            <v>18</v>
          </cell>
          <cell r="I713">
            <v>0</v>
          </cell>
          <cell r="M713">
            <v>18</v>
          </cell>
          <cell r="Q713">
            <v>18</v>
          </cell>
          <cell r="V713">
            <v>5400</v>
          </cell>
        </row>
        <row r="714">
          <cell r="A714">
            <v>1</v>
          </cell>
          <cell r="E714">
            <v>18</v>
          </cell>
          <cell r="I714">
            <v>325204.40000000002</v>
          </cell>
          <cell r="M714">
            <v>18</v>
          </cell>
          <cell r="Q714">
            <v>18</v>
          </cell>
          <cell r="V714">
            <v>5400</v>
          </cell>
        </row>
        <row r="715">
          <cell r="A715">
            <v>1</v>
          </cell>
          <cell r="E715">
            <v>18</v>
          </cell>
          <cell r="I715">
            <v>312654</v>
          </cell>
          <cell r="M715">
            <v>18</v>
          </cell>
          <cell r="Q715">
            <v>18</v>
          </cell>
          <cell r="V715">
            <v>5400</v>
          </cell>
        </row>
        <row r="716">
          <cell r="A716">
            <v>1</v>
          </cell>
          <cell r="E716">
            <v>18</v>
          </cell>
          <cell r="I716">
            <v>164806.10999999999</v>
          </cell>
          <cell r="M716">
            <v>18</v>
          </cell>
          <cell r="Q716">
            <v>18</v>
          </cell>
          <cell r="V716">
            <v>5400</v>
          </cell>
        </row>
        <row r="717">
          <cell r="A717">
            <v>1</v>
          </cell>
          <cell r="E717">
            <v>18</v>
          </cell>
          <cell r="I717">
            <v>3920.83</v>
          </cell>
          <cell r="M717">
            <v>18</v>
          </cell>
          <cell r="Q717">
            <v>18</v>
          </cell>
          <cell r="V717">
            <v>5400</v>
          </cell>
        </row>
        <row r="718">
          <cell r="A718">
            <v>1</v>
          </cell>
          <cell r="E718">
            <v>18</v>
          </cell>
          <cell r="I718">
            <v>455460</v>
          </cell>
          <cell r="M718">
            <v>18</v>
          </cell>
          <cell r="Q718">
            <v>18</v>
          </cell>
          <cell r="V718">
            <v>5400</v>
          </cell>
        </row>
        <row r="719">
          <cell r="A719">
            <v>1</v>
          </cell>
          <cell r="E719">
            <v>18</v>
          </cell>
          <cell r="I719">
            <v>585000</v>
          </cell>
          <cell r="M719">
            <v>18</v>
          </cell>
          <cell r="Q719">
            <v>18</v>
          </cell>
          <cell r="V719">
            <v>5400</v>
          </cell>
        </row>
        <row r="720">
          <cell r="A720">
            <v>1</v>
          </cell>
          <cell r="E720">
            <v>18</v>
          </cell>
          <cell r="I720">
            <v>-6628603.8300000001</v>
          </cell>
          <cell r="M720">
            <v>18</v>
          </cell>
          <cell r="Q720">
            <v>18</v>
          </cell>
          <cell r="V720">
            <v>5400</v>
          </cell>
        </row>
        <row r="721">
          <cell r="A721">
            <v>1</v>
          </cell>
          <cell r="E721">
            <v>18</v>
          </cell>
          <cell r="I721">
            <v>-900236</v>
          </cell>
          <cell r="M721">
            <v>18</v>
          </cell>
          <cell r="Q721">
            <v>18</v>
          </cell>
          <cell r="V721">
            <v>5400</v>
          </cell>
        </row>
        <row r="722">
          <cell r="A722">
            <v>1</v>
          </cell>
          <cell r="E722">
            <v>18</v>
          </cell>
          <cell r="I722">
            <v>853288.9</v>
          </cell>
          <cell r="M722">
            <v>18</v>
          </cell>
          <cell r="Q722">
            <v>18</v>
          </cell>
          <cell r="V722">
            <v>5400</v>
          </cell>
        </row>
        <row r="723">
          <cell r="A723">
            <v>1</v>
          </cell>
          <cell r="E723">
            <v>18</v>
          </cell>
          <cell r="I723">
            <v>6637473.7800000003</v>
          </cell>
          <cell r="M723">
            <v>18</v>
          </cell>
          <cell r="Q723">
            <v>18</v>
          </cell>
          <cell r="V723">
            <v>5400</v>
          </cell>
        </row>
        <row r="724">
          <cell r="A724">
            <v>1</v>
          </cell>
          <cell r="E724">
            <v>18</v>
          </cell>
          <cell r="I724">
            <v>2187791</v>
          </cell>
          <cell r="M724">
            <v>18</v>
          </cell>
          <cell r="Q724">
            <v>18</v>
          </cell>
          <cell r="V724">
            <v>5400</v>
          </cell>
        </row>
        <row r="725">
          <cell r="A725">
            <v>1</v>
          </cell>
          <cell r="E725">
            <v>18</v>
          </cell>
          <cell r="I725">
            <v>1362.48</v>
          </cell>
          <cell r="M725">
            <v>18</v>
          </cell>
          <cell r="Q725">
            <v>18</v>
          </cell>
          <cell r="V725">
            <v>7000</v>
          </cell>
        </row>
        <row r="726">
          <cell r="A726">
            <v>1</v>
          </cell>
          <cell r="E726">
            <v>18</v>
          </cell>
          <cell r="I726">
            <v>50000</v>
          </cell>
          <cell r="M726">
            <v>18</v>
          </cell>
          <cell r="Q726">
            <v>18</v>
          </cell>
          <cell r="V726">
            <v>7200</v>
          </cell>
        </row>
        <row r="727">
          <cell r="A727">
            <v>1</v>
          </cell>
          <cell r="E727">
            <v>18</v>
          </cell>
          <cell r="I727">
            <v>50000</v>
          </cell>
          <cell r="M727">
            <v>18</v>
          </cell>
          <cell r="Q727">
            <v>18</v>
          </cell>
          <cell r="V727">
            <v>7200</v>
          </cell>
        </row>
        <row r="728">
          <cell r="A728">
            <v>1</v>
          </cell>
          <cell r="E728">
            <v>18</v>
          </cell>
          <cell r="I728">
            <v>50000</v>
          </cell>
          <cell r="M728">
            <v>18</v>
          </cell>
          <cell r="Q728">
            <v>18</v>
          </cell>
          <cell r="V728">
            <v>7200</v>
          </cell>
        </row>
        <row r="729">
          <cell r="A729">
            <v>1</v>
          </cell>
          <cell r="E729">
            <v>18</v>
          </cell>
          <cell r="I729">
            <v>200000</v>
          </cell>
          <cell r="M729">
            <v>18</v>
          </cell>
          <cell r="Q729">
            <v>18</v>
          </cell>
          <cell r="V729">
            <v>7200</v>
          </cell>
        </row>
        <row r="730">
          <cell r="A730">
            <v>1</v>
          </cell>
          <cell r="E730">
            <v>18</v>
          </cell>
          <cell r="I730">
            <v>50000</v>
          </cell>
          <cell r="M730">
            <v>18</v>
          </cell>
          <cell r="Q730">
            <v>18</v>
          </cell>
          <cell r="V730">
            <v>7200</v>
          </cell>
        </row>
        <row r="731">
          <cell r="A731">
            <v>1</v>
          </cell>
          <cell r="E731">
            <v>18</v>
          </cell>
          <cell r="I731">
            <v>67844.3</v>
          </cell>
          <cell r="M731">
            <v>18</v>
          </cell>
          <cell r="Q731">
            <v>18</v>
          </cell>
          <cell r="V731">
            <v>7200</v>
          </cell>
        </row>
        <row r="732">
          <cell r="A732">
            <v>1</v>
          </cell>
          <cell r="E732">
            <v>18</v>
          </cell>
          <cell r="I732">
            <v>50000</v>
          </cell>
          <cell r="M732">
            <v>18</v>
          </cell>
          <cell r="Q732">
            <v>18</v>
          </cell>
          <cell r="V732">
            <v>7200</v>
          </cell>
        </row>
        <row r="733">
          <cell r="A733">
            <v>1</v>
          </cell>
          <cell r="E733">
            <v>18</v>
          </cell>
          <cell r="I733">
            <v>50000</v>
          </cell>
          <cell r="M733">
            <v>18</v>
          </cell>
          <cell r="Q733">
            <v>18</v>
          </cell>
          <cell r="V733">
            <v>7200</v>
          </cell>
        </row>
        <row r="734">
          <cell r="A734">
            <v>1</v>
          </cell>
          <cell r="E734">
            <v>18</v>
          </cell>
          <cell r="I734">
            <v>50000</v>
          </cell>
          <cell r="M734">
            <v>18</v>
          </cell>
          <cell r="Q734">
            <v>18</v>
          </cell>
          <cell r="V734">
            <v>7200</v>
          </cell>
        </row>
        <row r="735">
          <cell r="A735">
            <v>1</v>
          </cell>
          <cell r="E735">
            <v>18</v>
          </cell>
          <cell r="I735">
            <v>-30786.07</v>
          </cell>
          <cell r="M735">
            <v>18</v>
          </cell>
          <cell r="Q735">
            <v>18</v>
          </cell>
          <cell r="V735">
            <v>7300</v>
          </cell>
        </row>
        <row r="736">
          <cell r="A736">
            <v>1</v>
          </cell>
          <cell r="E736">
            <v>18</v>
          </cell>
          <cell r="I736">
            <v>9806.06</v>
          </cell>
          <cell r="M736">
            <v>18</v>
          </cell>
          <cell r="Q736">
            <v>18</v>
          </cell>
          <cell r="V736">
            <v>8200</v>
          </cell>
        </row>
        <row r="737">
          <cell r="A737">
            <v>1</v>
          </cell>
          <cell r="E737">
            <v>18</v>
          </cell>
          <cell r="I737">
            <v>-6000</v>
          </cell>
          <cell r="M737">
            <v>18</v>
          </cell>
          <cell r="Q737">
            <v>18</v>
          </cell>
          <cell r="V737">
            <v>9258</v>
          </cell>
        </row>
        <row r="738">
          <cell r="A738">
            <v>1</v>
          </cell>
          <cell r="E738">
            <v>18</v>
          </cell>
          <cell r="I738">
            <v>-69153.98</v>
          </cell>
          <cell r="M738">
            <v>18</v>
          </cell>
          <cell r="Q738">
            <v>18</v>
          </cell>
          <cell r="V738">
            <v>9303</v>
          </cell>
        </row>
        <row r="739">
          <cell r="A739">
            <v>1</v>
          </cell>
          <cell r="E739">
            <v>18</v>
          </cell>
          <cell r="I739">
            <v>-8664</v>
          </cell>
          <cell r="M739">
            <v>18</v>
          </cell>
          <cell r="Q739">
            <v>18</v>
          </cell>
          <cell r="V739">
            <v>9305</v>
          </cell>
        </row>
        <row r="740">
          <cell r="A740">
            <v>1</v>
          </cell>
          <cell r="E740">
            <v>18</v>
          </cell>
          <cell r="I740">
            <v>-2500</v>
          </cell>
          <cell r="M740">
            <v>18</v>
          </cell>
          <cell r="Q740">
            <v>18</v>
          </cell>
          <cell r="V740">
            <v>9400</v>
          </cell>
        </row>
        <row r="741">
          <cell r="A741">
            <v>1</v>
          </cell>
          <cell r="E741">
            <v>18</v>
          </cell>
          <cell r="I741">
            <v>1043485.35</v>
          </cell>
          <cell r="M741">
            <v>18</v>
          </cell>
          <cell r="Q741">
            <v>18</v>
          </cell>
          <cell r="V741">
            <v>5301</v>
          </cell>
        </row>
        <row r="742">
          <cell r="A742">
            <v>1</v>
          </cell>
          <cell r="E742">
            <v>20</v>
          </cell>
          <cell r="I742">
            <v>-9822991</v>
          </cell>
          <cell r="M742">
            <v>20</v>
          </cell>
          <cell r="Q742">
            <v>20</v>
          </cell>
          <cell r="V742">
            <v>3060</v>
          </cell>
        </row>
        <row r="743">
          <cell r="A743">
            <v>1</v>
          </cell>
          <cell r="E743">
            <v>20</v>
          </cell>
          <cell r="I743">
            <v>-13.46</v>
          </cell>
          <cell r="M743">
            <v>20</v>
          </cell>
          <cell r="Q743">
            <v>20</v>
          </cell>
          <cell r="V743">
            <v>3100</v>
          </cell>
        </row>
        <row r="744">
          <cell r="A744">
            <v>1</v>
          </cell>
          <cell r="E744">
            <v>20</v>
          </cell>
          <cell r="I744">
            <v>11000</v>
          </cell>
          <cell r="M744">
            <v>20</v>
          </cell>
          <cell r="Q744">
            <v>20</v>
          </cell>
          <cell r="V744">
            <v>3401</v>
          </cell>
        </row>
        <row r="745">
          <cell r="A745">
            <v>1</v>
          </cell>
          <cell r="E745">
            <v>20</v>
          </cell>
          <cell r="I745">
            <v>474.68</v>
          </cell>
          <cell r="M745">
            <v>20</v>
          </cell>
          <cell r="Q745">
            <v>20</v>
          </cell>
          <cell r="V745">
            <v>4150</v>
          </cell>
        </row>
        <row r="746">
          <cell r="A746">
            <v>1</v>
          </cell>
          <cell r="E746">
            <v>20</v>
          </cell>
          <cell r="I746">
            <v>0</v>
          </cell>
          <cell r="M746">
            <v>20</v>
          </cell>
          <cell r="Q746">
            <v>20</v>
          </cell>
          <cell r="V746">
            <v>4520</v>
          </cell>
        </row>
        <row r="747">
          <cell r="A747">
            <v>1</v>
          </cell>
          <cell r="E747">
            <v>20</v>
          </cell>
          <cell r="I747">
            <v>0</v>
          </cell>
          <cell r="M747">
            <v>20</v>
          </cell>
          <cell r="Q747">
            <v>20</v>
          </cell>
          <cell r="V747">
            <v>4640</v>
          </cell>
        </row>
        <row r="748">
          <cell r="A748">
            <v>1</v>
          </cell>
          <cell r="E748">
            <v>20</v>
          </cell>
          <cell r="I748">
            <v>56800.82</v>
          </cell>
          <cell r="M748">
            <v>20</v>
          </cell>
          <cell r="Q748">
            <v>20</v>
          </cell>
          <cell r="V748">
            <v>4680</v>
          </cell>
        </row>
        <row r="749">
          <cell r="A749">
            <v>1</v>
          </cell>
          <cell r="E749">
            <v>20</v>
          </cell>
          <cell r="I749">
            <v>0</v>
          </cell>
          <cell r="M749">
            <v>20</v>
          </cell>
          <cell r="Q749">
            <v>20</v>
          </cell>
          <cell r="V749">
            <v>4731</v>
          </cell>
        </row>
        <row r="750">
          <cell r="A750">
            <v>1</v>
          </cell>
          <cell r="E750">
            <v>20</v>
          </cell>
          <cell r="I750">
            <v>6119.44</v>
          </cell>
          <cell r="M750">
            <v>20</v>
          </cell>
          <cell r="Q750">
            <v>20</v>
          </cell>
          <cell r="V750">
            <v>4780</v>
          </cell>
        </row>
        <row r="751">
          <cell r="A751">
            <v>1</v>
          </cell>
          <cell r="E751">
            <v>20</v>
          </cell>
          <cell r="I751">
            <v>-12791971</v>
          </cell>
          <cell r="M751">
            <v>20</v>
          </cell>
          <cell r="Q751">
            <v>20</v>
          </cell>
          <cell r="V751">
            <v>5100</v>
          </cell>
        </row>
        <row r="752">
          <cell r="A752">
            <v>1</v>
          </cell>
          <cell r="E752">
            <v>20</v>
          </cell>
          <cell r="I752">
            <v>22530000</v>
          </cell>
          <cell r="M752">
            <v>20</v>
          </cell>
          <cell r="Q752">
            <v>20</v>
          </cell>
          <cell r="V752">
            <v>5210</v>
          </cell>
        </row>
        <row r="753">
          <cell r="A753">
            <v>1</v>
          </cell>
          <cell r="E753">
            <v>20</v>
          </cell>
          <cell r="I753">
            <v>0</v>
          </cell>
          <cell r="M753">
            <v>20</v>
          </cell>
          <cell r="Q753">
            <v>20</v>
          </cell>
          <cell r="V753">
            <v>5400</v>
          </cell>
        </row>
        <row r="754">
          <cell r="A754">
            <v>1</v>
          </cell>
          <cell r="E754">
            <v>20</v>
          </cell>
          <cell r="I754">
            <v>0</v>
          </cell>
          <cell r="M754">
            <v>20</v>
          </cell>
          <cell r="Q754">
            <v>20</v>
          </cell>
          <cell r="V754">
            <v>5400</v>
          </cell>
        </row>
        <row r="755">
          <cell r="A755">
            <v>1</v>
          </cell>
          <cell r="E755">
            <v>20</v>
          </cell>
          <cell r="I755">
            <v>0</v>
          </cell>
          <cell r="M755">
            <v>20</v>
          </cell>
          <cell r="Q755">
            <v>20</v>
          </cell>
          <cell r="V755">
            <v>5400</v>
          </cell>
        </row>
        <row r="756">
          <cell r="A756">
            <v>1</v>
          </cell>
          <cell r="E756">
            <v>20</v>
          </cell>
          <cell r="I756">
            <v>0</v>
          </cell>
          <cell r="M756">
            <v>20</v>
          </cell>
          <cell r="Q756">
            <v>20</v>
          </cell>
          <cell r="V756">
            <v>5530</v>
          </cell>
        </row>
        <row r="757">
          <cell r="A757">
            <v>1</v>
          </cell>
          <cell r="E757">
            <v>20</v>
          </cell>
          <cell r="I757">
            <v>0</v>
          </cell>
          <cell r="M757">
            <v>20</v>
          </cell>
          <cell r="Q757">
            <v>20</v>
          </cell>
          <cell r="V757">
            <v>7240</v>
          </cell>
        </row>
        <row r="758">
          <cell r="A758">
            <v>1</v>
          </cell>
          <cell r="E758">
            <v>20</v>
          </cell>
          <cell r="I758">
            <v>0</v>
          </cell>
          <cell r="M758">
            <v>20</v>
          </cell>
          <cell r="Q758">
            <v>20</v>
          </cell>
          <cell r="V758">
            <v>8201</v>
          </cell>
        </row>
        <row r="759">
          <cell r="A759">
            <v>1</v>
          </cell>
          <cell r="E759">
            <v>20</v>
          </cell>
          <cell r="I759">
            <v>0</v>
          </cell>
          <cell r="M759">
            <v>20</v>
          </cell>
          <cell r="Q759">
            <v>20</v>
          </cell>
          <cell r="V759">
            <v>8202</v>
          </cell>
        </row>
        <row r="760">
          <cell r="A760">
            <v>1</v>
          </cell>
          <cell r="E760">
            <v>20</v>
          </cell>
          <cell r="I760">
            <v>-53692.82</v>
          </cell>
          <cell r="M760">
            <v>20</v>
          </cell>
          <cell r="Q760">
            <v>20</v>
          </cell>
          <cell r="V760">
            <v>9303</v>
          </cell>
        </row>
        <row r="761">
          <cell r="A761">
            <v>1</v>
          </cell>
          <cell r="E761">
            <v>20</v>
          </cell>
          <cell r="I761">
            <v>64273.34</v>
          </cell>
          <cell r="M761">
            <v>20</v>
          </cell>
          <cell r="Q761">
            <v>20</v>
          </cell>
          <cell r="V761">
            <v>5301</v>
          </cell>
        </row>
        <row r="762">
          <cell r="A762">
            <v>1</v>
          </cell>
          <cell r="E762">
            <v>13</v>
          </cell>
          <cell r="I762">
            <v>-64809970.630000003</v>
          </cell>
          <cell r="M762">
            <v>13</v>
          </cell>
          <cell r="Q762">
            <v>13</v>
          </cell>
          <cell r="V762">
            <v>1010</v>
          </cell>
        </row>
        <row r="763">
          <cell r="A763">
            <v>1</v>
          </cell>
          <cell r="E763">
            <v>13</v>
          </cell>
          <cell r="I763">
            <v>0</v>
          </cell>
          <cell r="M763">
            <v>13</v>
          </cell>
          <cell r="Q763">
            <v>13</v>
          </cell>
          <cell r="V763">
            <v>1030</v>
          </cell>
        </row>
        <row r="764">
          <cell r="A764">
            <v>1</v>
          </cell>
          <cell r="E764">
            <v>13</v>
          </cell>
          <cell r="I764">
            <v>-172565719</v>
          </cell>
          <cell r="M764">
            <v>13</v>
          </cell>
          <cell r="Q764">
            <v>13</v>
          </cell>
          <cell r="V764">
            <v>1095</v>
          </cell>
        </row>
        <row r="765">
          <cell r="A765">
            <v>1</v>
          </cell>
          <cell r="E765">
            <v>13</v>
          </cell>
          <cell r="I765">
            <v>50517938.82</v>
          </cell>
          <cell r="M765">
            <v>13</v>
          </cell>
          <cell r="Q765">
            <v>13</v>
          </cell>
          <cell r="V765">
            <v>1096</v>
          </cell>
        </row>
        <row r="766">
          <cell r="A766">
            <v>1</v>
          </cell>
          <cell r="E766">
            <v>13</v>
          </cell>
          <cell r="I766">
            <v>0</v>
          </cell>
          <cell r="M766">
            <v>13</v>
          </cell>
          <cell r="Q766">
            <v>13</v>
          </cell>
          <cell r="V766">
            <v>2010</v>
          </cell>
        </row>
        <row r="767">
          <cell r="A767">
            <v>1</v>
          </cell>
          <cell r="E767">
            <v>13</v>
          </cell>
          <cell r="I767">
            <v>0</v>
          </cell>
          <cell r="M767">
            <v>13</v>
          </cell>
          <cell r="Q767">
            <v>13</v>
          </cell>
          <cell r="V767">
            <v>2030</v>
          </cell>
        </row>
        <row r="768">
          <cell r="A768">
            <v>1</v>
          </cell>
          <cell r="E768">
            <v>13</v>
          </cell>
          <cell r="I768">
            <v>0</v>
          </cell>
          <cell r="M768">
            <v>13</v>
          </cell>
          <cell r="Q768">
            <v>13</v>
          </cell>
          <cell r="V768">
            <v>2040</v>
          </cell>
        </row>
        <row r="769">
          <cell r="A769">
            <v>1</v>
          </cell>
          <cell r="E769">
            <v>13</v>
          </cell>
          <cell r="I769">
            <v>5805341</v>
          </cell>
          <cell r="M769">
            <v>13</v>
          </cell>
          <cell r="Q769">
            <v>13</v>
          </cell>
          <cell r="V769">
            <v>2040</v>
          </cell>
        </row>
        <row r="770">
          <cell r="A770">
            <v>1</v>
          </cell>
          <cell r="E770">
            <v>13</v>
          </cell>
          <cell r="I770">
            <v>19360820.25</v>
          </cell>
          <cell r="M770">
            <v>13</v>
          </cell>
          <cell r="Q770">
            <v>13</v>
          </cell>
          <cell r="V770">
            <v>2051</v>
          </cell>
        </row>
        <row r="771">
          <cell r="A771">
            <v>1</v>
          </cell>
          <cell r="E771">
            <v>13</v>
          </cell>
          <cell r="I771">
            <v>0</v>
          </cell>
          <cell r="M771">
            <v>13</v>
          </cell>
          <cell r="Q771">
            <v>13</v>
          </cell>
          <cell r="V771">
            <v>2052</v>
          </cell>
        </row>
        <row r="772">
          <cell r="A772">
            <v>1</v>
          </cell>
          <cell r="E772">
            <v>13</v>
          </cell>
          <cell r="I772">
            <v>0</v>
          </cell>
          <cell r="M772">
            <v>13</v>
          </cell>
          <cell r="Q772">
            <v>13</v>
          </cell>
          <cell r="V772">
            <v>2053</v>
          </cell>
        </row>
        <row r="773">
          <cell r="A773">
            <v>1</v>
          </cell>
          <cell r="E773">
            <v>13</v>
          </cell>
          <cell r="I773">
            <v>0</v>
          </cell>
          <cell r="M773">
            <v>13</v>
          </cell>
          <cell r="Q773">
            <v>13</v>
          </cell>
          <cell r="V773">
            <v>2054</v>
          </cell>
        </row>
        <row r="774">
          <cell r="A774">
            <v>1</v>
          </cell>
          <cell r="E774">
            <v>13</v>
          </cell>
          <cell r="I774">
            <v>0</v>
          </cell>
          <cell r="M774">
            <v>13</v>
          </cell>
          <cell r="Q774">
            <v>13</v>
          </cell>
          <cell r="V774">
            <v>2054</v>
          </cell>
        </row>
        <row r="775">
          <cell r="A775">
            <v>1</v>
          </cell>
          <cell r="E775">
            <v>13</v>
          </cell>
          <cell r="I775">
            <v>0</v>
          </cell>
          <cell r="M775">
            <v>13</v>
          </cell>
          <cell r="Q775">
            <v>13</v>
          </cell>
          <cell r="V775">
            <v>2055</v>
          </cell>
        </row>
        <row r="776">
          <cell r="A776">
            <v>1</v>
          </cell>
          <cell r="E776">
            <v>13</v>
          </cell>
          <cell r="I776">
            <v>0</v>
          </cell>
          <cell r="M776">
            <v>13</v>
          </cell>
          <cell r="Q776">
            <v>13</v>
          </cell>
          <cell r="V776">
            <v>2090</v>
          </cell>
        </row>
        <row r="777">
          <cell r="A777">
            <v>1</v>
          </cell>
          <cell r="E777">
            <v>13</v>
          </cell>
          <cell r="I777">
            <v>221809615.81</v>
          </cell>
          <cell r="M777">
            <v>13</v>
          </cell>
          <cell r="Q777">
            <v>13</v>
          </cell>
          <cell r="V777">
            <v>2095</v>
          </cell>
        </row>
        <row r="778">
          <cell r="A778">
            <v>1</v>
          </cell>
          <cell r="E778">
            <v>13</v>
          </cell>
          <cell r="I778">
            <v>0</v>
          </cell>
          <cell r="M778">
            <v>13</v>
          </cell>
          <cell r="Q778">
            <v>13</v>
          </cell>
          <cell r="V778">
            <v>3400</v>
          </cell>
        </row>
        <row r="779">
          <cell r="A779">
            <v>1</v>
          </cell>
          <cell r="E779">
            <v>13</v>
          </cell>
          <cell r="I779">
            <v>74950</v>
          </cell>
          <cell r="M779">
            <v>13</v>
          </cell>
          <cell r="Q779">
            <v>13</v>
          </cell>
          <cell r="V779">
            <v>3400</v>
          </cell>
        </row>
        <row r="780">
          <cell r="A780">
            <v>1</v>
          </cell>
          <cell r="E780">
            <v>13</v>
          </cell>
          <cell r="I780">
            <v>-33543612.199999999</v>
          </cell>
          <cell r="M780">
            <v>13</v>
          </cell>
          <cell r="Q780">
            <v>13</v>
          </cell>
          <cell r="V780">
            <v>3400</v>
          </cell>
        </row>
        <row r="781">
          <cell r="A781">
            <v>1</v>
          </cell>
          <cell r="E781">
            <v>13</v>
          </cell>
          <cell r="I781">
            <v>4038100</v>
          </cell>
          <cell r="M781">
            <v>13</v>
          </cell>
          <cell r="Q781">
            <v>13</v>
          </cell>
          <cell r="V781">
            <v>4000</v>
          </cell>
        </row>
        <row r="782">
          <cell r="A782">
            <v>1</v>
          </cell>
          <cell r="E782">
            <v>13</v>
          </cell>
          <cell r="I782">
            <v>0</v>
          </cell>
          <cell r="M782">
            <v>13</v>
          </cell>
          <cell r="Q782">
            <v>13</v>
          </cell>
          <cell r="V782">
            <v>4050</v>
          </cell>
        </row>
        <row r="783">
          <cell r="A783">
            <v>1</v>
          </cell>
          <cell r="E783">
            <v>13</v>
          </cell>
          <cell r="I783">
            <v>2520851.67</v>
          </cell>
          <cell r="M783">
            <v>13</v>
          </cell>
          <cell r="Q783">
            <v>13</v>
          </cell>
          <cell r="V783">
            <v>4060</v>
          </cell>
        </row>
        <row r="784">
          <cell r="A784">
            <v>1</v>
          </cell>
          <cell r="E784">
            <v>13</v>
          </cell>
          <cell r="I784">
            <v>2520851.67</v>
          </cell>
          <cell r="M784">
            <v>13</v>
          </cell>
          <cell r="Q784">
            <v>13</v>
          </cell>
          <cell r="V784">
            <v>4060</v>
          </cell>
        </row>
        <row r="785">
          <cell r="A785">
            <v>1</v>
          </cell>
          <cell r="E785">
            <v>13</v>
          </cell>
          <cell r="I785">
            <v>87754484.519999996</v>
          </cell>
          <cell r="M785">
            <v>13</v>
          </cell>
          <cell r="Q785">
            <v>13</v>
          </cell>
          <cell r="V785">
            <v>4100</v>
          </cell>
        </row>
        <row r="786">
          <cell r="A786">
            <v>1</v>
          </cell>
          <cell r="E786">
            <v>13</v>
          </cell>
          <cell r="I786">
            <v>15015</v>
          </cell>
          <cell r="M786">
            <v>13</v>
          </cell>
          <cell r="Q786">
            <v>13</v>
          </cell>
          <cell r="V786">
            <v>4150</v>
          </cell>
        </row>
        <row r="787">
          <cell r="A787">
            <v>1</v>
          </cell>
          <cell r="E787">
            <v>13</v>
          </cell>
          <cell r="I787">
            <v>20754724.129999999</v>
          </cell>
          <cell r="M787">
            <v>13</v>
          </cell>
          <cell r="Q787">
            <v>13</v>
          </cell>
          <cell r="V787">
            <v>4150</v>
          </cell>
        </row>
        <row r="788">
          <cell r="A788">
            <v>1</v>
          </cell>
          <cell r="E788">
            <v>13</v>
          </cell>
          <cell r="I788">
            <v>0</v>
          </cell>
          <cell r="M788">
            <v>13</v>
          </cell>
          <cell r="Q788">
            <v>13</v>
          </cell>
          <cell r="V788">
            <v>4150</v>
          </cell>
        </row>
        <row r="789">
          <cell r="A789">
            <v>1</v>
          </cell>
          <cell r="E789">
            <v>13</v>
          </cell>
          <cell r="I789">
            <v>0</v>
          </cell>
          <cell r="M789">
            <v>13</v>
          </cell>
          <cell r="Q789">
            <v>13</v>
          </cell>
          <cell r="V789">
            <v>4250</v>
          </cell>
        </row>
        <row r="790">
          <cell r="A790">
            <v>1</v>
          </cell>
          <cell r="E790">
            <v>13</v>
          </cell>
          <cell r="I790">
            <v>0</v>
          </cell>
          <cell r="M790">
            <v>13</v>
          </cell>
          <cell r="Q790">
            <v>13</v>
          </cell>
          <cell r="V790">
            <v>4260</v>
          </cell>
        </row>
        <row r="791">
          <cell r="A791">
            <v>1</v>
          </cell>
          <cell r="E791">
            <v>13</v>
          </cell>
          <cell r="I791">
            <v>1173523.01</v>
          </cell>
          <cell r="M791">
            <v>13</v>
          </cell>
          <cell r="Q791">
            <v>13</v>
          </cell>
          <cell r="V791">
            <v>4302</v>
          </cell>
        </row>
        <row r="792">
          <cell r="A792">
            <v>1</v>
          </cell>
          <cell r="E792">
            <v>13</v>
          </cell>
          <cell r="I792">
            <v>1454618.16</v>
          </cell>
          <cell r="M792">
            <v>13</v>
          </cell>
          <cell r="Q792">
            <v>13</v>
          </cell>
          <cell r="V792">
            <v>4303</v>
          </cell>
        </row>
        <row r="793">
          <cell r="A793">
            <v>1</v>
          </cell>
          <cell r="E793">
            <v>13</v>
          </cell>
          <cell r="I793">
            <v>165753.38</v>
          </cell>
          <cell r="M793">
            <v>13</v>
          </cell>
          <cell r="Q793">
            <v>13</v>
          </cell>
          <cell r="V793">
            <v>4304</v>
          </cell>
        </row>
        <row r="794">
          <cell r="A794">
            <v>1</v>
          </cell>
          <cell r="E794">
            <v>13</v>
          </cell>
          <cell r="I794">
            <v>1249656.79</v>
          </cell>
          <cell r="M794">
            <v>13</v>
          </cell>
          <cell r="Q794">
            <v>13</v>
          </cell>
          <cell r="V794">
            <v>4305</v>
          </cell>
        </row>
        <row r="795">
          <cell r="A795">
            <v>1</v>
          </cell>
          <cell r="E795">
            <v>13</v>
          </cell>
          <cell r="I795">
            <v>427436.34</v>
          </cell>
          <cell r="M795">
            <v>13</v>
          </cell>
          <cell r="Q795">
            <v>13</v>
          </cell>
          <cell r="V795">
            <v>4307</v>
          </cell>
        </row>
        <row r="796">
          <cell r="A796">
            <v>1</v>
          </cell>
          <cell r="E796">
            <v>13</v>
          </cell>
          <cell r="I796">
            <v>0</v>
          </cell>
          <cell r="M796">
            <v>13</v>
          </cell>
          <cell r="Q796">
            <v>13</v>
          </cell>
          <cell r="V796">
            <v>4360</v>
          </cell>
        </row>
        <row r="797">
          <cell r="A797">
            <v>1</v>
          </cell>
          <cell r="E797">
            <v>13</v>
          </cell>
          <cell r="I797">
            <v>0</v>
          </cell>
          <cell r="M797">
            <v>13</v>
          </cell>
          <cell r="Q797">
            <v>13</v>
          </cell>
          <cell r="V797">
            <v>4380</v>
          </cell>
        </row>
        <row r="798">
          <cell r="A798">
            <v>1</v>
          </cell>
          <cell r="E798">
            <v>13</v>
          </cell>
          <cell r="I798">
            <v>0</v>
          </cell>
          <cell r="M798">
            <v>13</v>
          </cell>
          <cell r="Q798">
            <v>13</v>
          </cell>
          <cell r="V798">
            <v>4500</v>
          </cell>
        </row>
        <row r="799">
          <cell r="A799">
            <v>1</v>
          </cell>
          <cell r="E799">
            <v>13</v>
          </cell>
          <cell r="I799">
            <v>111340577.52</v>
          </cell>
          <cell r="M799">
            <v>13</v>
          </cell>
          <cell r="Q799">
            <v>13</v>
          </cell>
          <cell r="V799">
            <v>4520</v>
          </cell>
        </row>
        <row r="800">
          <cell r="A800">
            <v>1</v>
          </cell>
          <cell r="E800">
            <v>13</v>
          </cell>
          <cell r="I800">
            <v>0</v>
          </cell>
          <cell r="M800">
            <v>13</v>
          </cell>
          <cell r="Q800">
            <v>13</v>
          </cell>
          <cell r="V800">
            <v>4595</v>
          </cell>
        </row>
        <row r="801">
          <cell r="A801">
            <v>1</v>
          </cell>
          <cell r="E801">
            <v>13</v>
          </cell>
          <cell r="I801">
            <v>9169150</v>
          </cell>
          <cell r="M801">
            <v>13</v>
          </cell>
          <cell r="Q801">
            <v>13</v>
          </cell>
          <cell r="V801">
            <v>4601</v>
          </cell>
        </row>
        <row r="802">
          <cell r="A802">
            <v>1</v>
          </cell>
          <cell r="E802">
            <v>13</v>
          </cell>
          <cell r="I802">
            <v>1855500</v>
          </cell>
          <cell r="M802">
            <v>13</v>
          </cell>
          <cell r="Q802">
            <v>13</v>
          </cell>
          <cell r="V802">
            <v>4602</v>
          </cell>
        </row>
        <row r="803">
          <cell r="A803">
            <v>1</v>
          </cell>
          <cell r="E803">
            <v>13</v>
          </cell>
          <cell r="I803">
            <v>0</v>
          </cell>
          <cell r="M803">
            <v>13</v>
          </cell>
          <cell r="Q803">
            <v>13</v>
          </cell>
          <cell r="V803">
            <v>4603</v>
          </cell>
        </row>
        <row r="804">
          <cell r="A804">
            <v>1</v>
          </cell>
          <cell r="E804">
            <v>13</v>
          </cell>
          <cell r="I804">
            <v>0</v>
          </cell>
          <cell r="M804">
            <v>13</v>
          </cell>
          <cell r="Q804">
            <v>13</v>
          </cell>
          <cell r="V804">
            <v>4610</v>
          </cell>
        </row>
        <row r="805">
          <cell r="A805">
            <v>1</v>
          </cell>
          <cell r="E805">
            <v>13</v>
          </cell>
          <cell r="I805">
            <v>0</v>
          </cell>
          <cell r="M805">
            <v>13</v>
          </cell>
          <cell r="Q805">
            <v>13</v>
          </cell>
          <cell r="V805">
            <v>4640</v>
          </cell>
        </row>
        <row r="806">
          <cell r="A806">
            <v>1</v>
          </cell>
          <cell r="E806">
            <v>13</v>
          </cell>
          <cell r="I806">
            <v>0</v>
          </cell>
          <cell r="M806">
            <v>13</v>
          </cell>
          <cell r="Q806">
            <v>13</v>
          </cell>
          <cell r="V806">
            <v>4660</v>
          </cell>
        </row>
        <row r="807">
          <cell r="A807">
            <v>1</v>
          </cell>
          <cell r="E807">
            <v>13</v>
          </cell>
          <cell r="I807">
            <v>7560430</v>
          </cell>
          <cell r="M807">
            <v>13</v>
          </cell>
          <cell r="Q807">
            <v>13</v>
          </cell>
          <cell r="V807">
            <v>4680</v>
          </cell>
        </row>
        <row r="808">
          <cell r="A808">
            <v>1</v>
          </cell>
          <cell r="E808">
            <v>13</v>
          </cell>
          <cell r="I808">
            <v>14599096.199999999</v>
          </cell>
          <cell r="M808">
            <v>13</v>
          </cell>
          <cell r="Q808">
            <v>13</v>
          </cell>
          <cell r="V808">
            <v>4700</v>
          </cell>
        </row>
        <row r="809">
          <cell r="A809">
            <v>1</v>
          </cell>
          <cell r="E809">
            <v>13</v>
          </cell>
          <cell r="I809">
            <v>0</v>
          </cell>
          <cell r="M809">
            <v>13</v>
          </cell>
          <cell r="Q809">
            <v>13</v>
          </cell>
          <cell r="V809">
            <v>4720</v>
          </cell>
        </row>
        <row r="810">
          <cell r="A810">
            <v>1</v>
          </cell>
          <cell r="E810">
            <v>13</v>
          </cell>
          <cell r="I810">
            <v>-3499645.88</v>
          </cell>
          <cell r="M810">
            <v>13</v>
          </cell>
          <cell r="Q810">
            <v>13</v>
          </cell>
          <cell r="V810">
            <v>4730</v>
          </cell>
        </row>
        <row r="811">
          <cell r="A811">
            <v>1</v>
          </cell>
          <cell r="E811">
            <v>13</v>
          </cell>
          <cell r="I811">
            <v>40566300</v>
          </cell>
          <cell r="M811">
            <v>13</v>
          </cell>
          <cell r="Q811">
            <v>13</v>
          </cell>
          <cell r="V811">
            <v>4740</v>
          </cell>
        </row>
        <row r="812">
          <cell r="A812">
            <v>1</v>
          </cell>
          <cell r="E812">
            <v>13</v>
          </cell>
          <cell r="I812">
            <v>0</v>
          </cell>
          <cell r="M812">
            <v>13</v>
          </cell>
          <cell r="Q812">
            <v>13</v>
          </cell>
          <cell r="V812">
            <v>4750</v>
          </cell>
        </row>
        <row r="813">
          <cell r="A813">
            <v>1</v>
          </cell>
          <cell r="E813">
            <v>13</v>
          </cell>
          <cell r="I813">
            <v>0</v>
          </cell>
          <cell r="M813">
            <v>13</v>
          </cell>
          <cell r="Q813">
            <v>13</v>
          </cell>
          <cell r="V813">
            <v>4755</v>
          </cell>
        </row>
        <row r="814">
          <cell r="A814">
            <v>1</v>
          </cell>
          <cell r="E814">
            <v>13</v>
          </cell>
          <cell r="I814">
            <v>0</v>
          </cell>
          <cell r="M814">
            <v>13</v>
          </cell>
          <cell r="Q814">
            <v>13</v>
          </cell>
          <cell r="V814">
            <v>4760</v>
          </cell>
        </row>
        <row r="815">
          <cell r="A815">
            <v>1</v>
          </cell>
          <cell r="E815">
            <v>13</v>
          </cell>
          <cell r="I815">
            <v>0</v>
          </cell>
          <cell r="M815">
            <v>13</v>
          </cell>
          <cell r="Q815">
            <v>13</v>
          </cell>
          <cell r="V815">
            <v>4770</v>
          </cell>
        </row>
        <row r="816">
          <cell r="A816">
            <v>1</v>
          </cell>
          <cell r="E816">
            <v>13</v>
          </cell>
          <cell r="I816">
            <v>0</v>
          </cell>
          <cell r="M816">
            <v>13</v>
          </cell>
          <cell r="Q816">
            <v>13</v>
          </cell>
          <cell r="V816">
            <v>4775</v>
          </cell>
        </row>
        <row r="817">
          <cell r="A817">
            <v>1</v>
          </cell>
          <cell r="E817">
            <v>13</v>
          </cell>
          <cell r="I817">
            <v>0</v>
          </cell>
          <cell r="M817">
            <v>13</v>
          </cell>
          <cell r="Q817">
            <v>13</v>
          </cell>
          <cell r="V817">
            <v>4780</v>
          </cell>
        </row>
        <row r="818">
          <cell r="A818">
            <v>1</v>
          </cell>
          <cell r="E818">
            <v>13</v>
          </cell>
          <cell r="I818">
            <v>18830000</v>
          </cell>
          <cell r="M818">
            <v>13</v>
          </cell>
          <cell r="Q818">
            <v>13</v>
          </cell>
          <cell r="V818">
            <v>4785</v>
          </cell>
        </row>
        <row r="819">
          <cell r="A819">
            <v>1</v>
          </cell>
          <cell r="E819">
            <v>13</v>
          </cell>
          <cell r="I819">
            <v>0</v>
          </cell>
          <cell r="M819">
            <v>13</v>
          </cell>
          <cell r="Q819">
            <v>13</v>
          </cell>
          <cell r="V819">
            <v>4785</v>
          </cell>
        </row>
        <row r="820">
          <cell r="A820">
            <v>1</v>
          </cell>
          <cell r="E820">
            <v>13</v>
          </cell>
          <cell r="I820">
            <v>2698948</v>
          </cell>
          <cell r="M820">
            <v>13</v>
          </cell>
          <cell r="Q820">
            <v>13</v>
          </cell>
          <cell r="V820">
            <v>4800</v>
          </cell>
        </row>
        <row r="821">
          <cell r="A821">
            <v>1</v>
          </cell>
          <cell r="E821">
            <v>13</v>
          </cell>
          <cell r="I821">
            <v>0</v>
          </cell>
          <cell r="M821">
            <v>13</v>
          </cell>
          <cell r="Q821">
            <v>13</v>
          </cell>
          <cell r="V821">
            <v>4820</v>
          </cell>
        </row>
        <row r="822">
          <cell r="A822">
            <v>1</v>
          </cell>
          <cell r="E822">
            <v>13</v>
          </cell>
          <cell r="I822">
            <v>10001696.4</v>
          </cell>
          <cell r="M822">
            <v>13</v>
          </cell>
          <cell r="Q822">
            <v>13</v>
          </cell>
          <cell r="V822">
            <v>4830</v>
          </cell>
        </row>
        <row r="823">
          <cell r="A823">
            <v>1</v>
          </cell>
          <cell r="E823">
            <v>13</v>
          </cell>
          <cell r="I823">
            <v>-3000000</v>
          </cell>
          <cell r="M823">
            <v>13</v>
          </cell>
          <cell r="Q823">
            <v>13</v>
          </cell>
          <cell r="V823">
            <v>5100</v>
          </cell>
        </row>
        <row r="824">
          <cell r="A824">
            <v>1</v>
          </cell>
          <cell r="E824">
            <v>13</v>
          </cell>
          <cell r="I824">
            <v>-595343779.01999998</v>
          </cell>
          <cell r="M824">
            <v>13</v>
          </cell>
          <cell r="Q824">
            <v>13</v>
          </cell>
          <cell r="V824">
            <v>5200</v>
          </cell>
        </row>
        <row r="825">
          <cell r="A825">
            <v>1</v>
          </cell>
          <cell r="E825">
            <v>13</v>
          </cell>
          <cell r="I825">
            <v>-959312374.73000002</v>
          </cell>
          <cell r="M825">
            <v>13</v>
          </cell>
          <cell r="Q825">
            <v>13</v>
          </cell>
          <cell r="V825">
            <v>5302</v>
          </cell>
        </row>
        <row r="826">
          <cell r="A826">
            <v>1</v>
          </cell>
          <cell r="E826">
            <v>13</v>
          </cell>
          <cell r="I826">
            <v>67778964.680000007</v>
          </cell>
          <cell r="M826">
            <v>13</v>
          </cell>
          <cell r="Q826">
            <v>13</v>
          </cell>
          <cell r="V826">
            <v>5400</v>
          </cell>
        </row>
        <row r="827">
          <cell r="A827">
            <v>1</v>
          </cell>
          <cell r="E827">
            <v>13</v>
          </cell>
          <cell r="I827">
            <v>-124330064.7</v>
          </cell>
          <cell r="M827">
            <v>13</v>
          </cell>
          <cell r="Q827">
            <v>13</v>
          </cell>
          <cell r="V827">
            <v>5400</v>
          </cell>
        </row>
        <row r="828">
          <cell r="A828">
            <v>1</v>
          </cell>
          <cell r="E828">
            <v>13</v>
          </cell>
          <cell r="I828">
            <v>0</v>
          </cell>
          <cell r="M828">
            <v>13</v>
          </cell>
          <cell r="Q828">
            <v>13</v>
          </cell>
          <cell r="V828">
            <v>5400</v>
          </cell>
        </row>
        <row r="829">
          <cell r="A829">
            <v>1</v>
          </cell>
          <cell r="E829">
            <v>13</v>
          </cell>
          <cell r="I829">
            <v>1220341201.8900001</v>
          </cell>
          <cell r="M829">
            <v>13</v>
          </cell>
          <cell r="Q829">
            <v>13</v>
          </cell>
          <cell r="V829">
            <v>5400</v>
          </cell>
        </row>
        <row r="830">
          <cell r="A830">
            <v>1</v>
          </cell>
          <cell r="E830">
            <v>13</v>
          </cell>
          <cell r="I830">
            <v>-21189749.75</v>
          </cell>
          <cell r="M830">
            <v>13</v>
          </cell>
          <cell r="Q830">
            <v>13</v>
          </cell>
          <cell r="V830">
            <v>5400</v>
          </cell>
        </row>
        <row r="831">
          <cell r="A831">
            <v>1</v>
          </cell>
          <cell r="E831">
            <v>13</v>
          </cell>
          <cell r="I831">
            <v>-531698614.47000003</v>
          </cell>
          <cell r="M831">
            <v>13</v>
          </cell>
          <cell r="Q831">
            <v>13</v>
          </cell>
          <cell r="V831">
            <v>5400</v>
          </cell>
        </row>
        <row r="832">
          <cell r="A832">
            <v>1</v>
          </cell>
          <cell r="E832">
            <v>13</v>
          </cell>
          <cell r="I832">
            <v>-322233187.64999998</v>
          </cell>
          <cell r="M832">
            <v>13</v>
          </cell>
          <cell r="Q832">
            <v>13</v>
          </cell>
          <cell r="V832">
            <v>5400</v>
          </cell>
        </row>
        <row r="833">
          <cell r="A833">
            <v>1</v>
          </cell>
          <cell r="E833">
            <v>13</v>
          </cell>
          <cell r="I833">
            <v>44730977.530000001</v>
          </cell>
          <cell r="M833">
            <v>13</v>
          </cell>
          <cell r="Q833">
            <v>13</v>
          </cell>
          <cell r="V833">
            <v>6110</v>
          </cell>
        </row>
        <row r="834">
          <cell r="A834">
            <v>1</v>
          </cell>
          <cell r="E834">
            <v>13</v>
          </cell>
          <cell r="I834">
            <v>-42244224.579999998</v>
          </cell>
          <cell r="M834">
            <v>13</v>
          </cell>
          <cell r="Q834">
            <v>13</v>
          </cell>
          <cell r="V834">
            <v>6120</v>
          </cell>
        </row>
        <row r="835">
          <cell r="A835">
            <v>1</v>
          </cell>
          <cell r="E835">
            <v>13</v>
          </cell>
          <cell r="I835">
            <v>14186502.789999999</v>
          </cell>
          <cell r="M835">
            <v>13</v>
          </cell>
          <cell r="Q835">
            <v>13</v>
          </cell>
          <cell r="V835">
            <v>6210</v>
          </cell>
        </row>
        <row r="836">
          <cell r="A836">
            <v>1</v>
          </cell>
          <cell r="E836">
            <v>13</v>
          </cell>
          <cell r="I836">
            <v>-5172157.37</v>
          </cell>
          <cell r="M836">
            <v>13</v>
          </cell>
          <cell r="Q836">
            <v>13</v>
          </cell>
          <cell r="V836">
            <v>6220</v>
          </cell>
        </row>
        <row r="837">
          <cell r="A837">
            <v>1</v>
          </cell>
          <cell r="E837">
            <v>13</v>
          </cell>
          <cell r="I837">
            <v>58532693.450000003</v>
          </cell>
          <cell r="M837">
            <v>13</v>
          </cell>
          <cell r="Q837">
            <v>13</v>
          </cell>
          <cell r="V837">
            <v>6310</v>
          </cell>
        </row>
        <row r="838">
          <cell r="A838">
            <v>1</v>
          </cell>
          <cell r="E838">
            <v>13</v>
          </cell>
          <cell r="I838">
            <v>-51095108.799999997</v>
          </cell>
          <cell r="M838">
            <v>13</v>
          </cell>
          <cell r="Q838">
            <v>13</v>
          </cell>
          <cell r="V838">
            <v>6320</v>
          </cell>
        </row>
        <row r="839">
          <cell r="A839">
            <v>1</v>
          </cell>
          <cell r="E839">
            <v>13</v>
          </cell>
          <cell r="I839">
            <v>3190995.12</v>
          </cell>
          <cell r="M839">
            <v>13</v>
          </cell>
          <cell r="Q839">
            <v>13</v>
          </cell>
          <cell r="V839">
            <v>6410</v>
          </cell>
        </row>
        <row r="840">
          <cell r="A840">
            <v>1</v>
          </cell>
          <cell r="E840">
            <v>13</v>
          </cell>
          <cell r="I840">
            <v>-1466246.58</v>
          </cell>
          <cell r="M840">
            <v>13</v>
          </cell>
          <cell r="Q840">
            <v>13</v>
          </cell>
          <cell r="V840">
            <v>6420</v>
          </cell>
        </row>
        <row r="841">
          <cell r="A841">
            <v>1</v>
          </cell>
          <cell r="E841">
            <v>13</v>
          </cell>
          <cell r="I841">
            <v>3078284.57</v>
          </cell>
          <cell r="M841">
            <v>13</v>
          </cell>
          <cell r="Q841">
            <v>13</v>
          </cell>
          <cell r="V841">
            <v>6710</v>
          </cell>
        </row>
        <row r="842">
          <cell r="A842">
            <v>1</v>
          </cell>
          <cell r="E842">
            <v>13</v>
          </cell>
          <cell r="I842">
            <v>-710987.56</v>
          </cell>
          <cell r="M842">
            <v>13</v>
          </cell>
          <cell r="Q842">
            <v>13</v>
          </cell>
          <cell r="V842">
            <v>6720</v>
          </cell>
        </row>
        <row r="843">
          <cell r="A843">
            <v>1</v>
          </cell>
          <cell r="E843">
            <v>13</v>
          </cell>
          <cell r="I843">
            <v>17699113.170000002</v>
          </cell>
          <cell r="M843">
            <v>13</v>
          </cell>
          <cell r="Q843">
            <v>13</v>
          </cell>
          <cell r="V843">
            <v>7000</v>
          </cell>
        </row>
        <row r="844">
          <cell r="A844">
            <v>1</v>
          </cell>
          <cell r="E844">
            <v>13</v>
          </cell>
          <cell r="I844">
            <v>229126155.63999999</v>
          </cell>
          <cell r="M844">
            <v>13</v>
          </cell>
          <cell r="Q844">
            <v>13</v>
          </cell>
          <cell r="V844">
            <v>7100</v>
          </cell>
        </row>
        <row r="845">
          <cell r="A845">
            <v>1</v>
          </cell>
          <cell r="E845">
            <v>13</v>
          </cell>
          <cell r="I845">
            <v>8376194.0199999996</v>
          </cell>
          <cell r="M845">
            <v>13</v>
          </cell>
          <cell r="Q845">
            <v>13</v>
          </cell>
          <cell r="V845">
            <v>7110</v>
          </cell>
        </row>
        <row r="846">
          <cell r="A846">
            <v>1</v>
          </cell>
          <cell r="E846">
            <v>13</v>
          </cell>
          <cell r="I846">
            <v>0</v>
          </cell>
          <cell r="M846">
            <v>13</v>
          </cell>
          <cell r="Q846">
            <v>13</v>
          </cell>
          <cell r="V846">
            <v>7130</v>
          </cell>
        </row>
        <row r="847">
          <cell r="A847">
            <v>1</v>
          </cell>
          <cell r="E847">
            <v>13</v>
          </cell>
          <cell r="I847">
            <v>0</v>
          </cell>
          <cell r="M847">
            <v>13</v>
          </cell>
          <cell r="Q847">
            <v>13</v>
          </cell>
          <cell r="V847">
            <v>7700</v>
          </cell>
        </row>
        <row r="848">
          <cell r="A848">
            <v>1</v>
          </cell>
          <cell r="E848">
            <v>13</v>
          </cell>
          <cell r="I848">
            <v>89135946.659999996</v>
          </cell>
          <cell r="M848">
            <v>13</v>
          </cell>
          <cell r="Q848">
            <v>13</v>
          </cell>
          <cell r="V848">
            <v>7905</v>
          </cell>
        </row>
        <row r="849">
          <cell r="A849">
            <v>1</v>
          </cell>
          <cell r="E849">
            <v>13</v>
          </cell>
          <cell r="I849">
            <v>0</v>
          </cell>
          <cell r="M849">
            <v>13</v>
          </cell>
          <cell r="Q849">
            <v>13</v>
          </cell>
          <cell r="V849">
            <v>7906</v>
          </cell>
        </row>
        <row r="850">
          <cell r="A850">
            <v>1</v>
          </cell>
          <cell r="E850">
            <v>13</v>
          </cell>
          <cell r="I850">
            <v>-30345.4</v>
          </cell>
          <cell r="M850">
            <v>13</v>
          </cell>
          <cell r="Q850">
            <v>13</v>
          </cell>
          <cell r="V850">
            <v>8051</v>
          </cell>
        </row>
        <row r="851">
          <cell r="A851">
            <v>1</v>
          </cell>
          <cell r="E851">
            <v>13</v>
          </cell>
          <cell r="I851">
            <v>1234572.33</v>
          </cell>
          <cell r="M851">
            <v>13</v>
          </cell>
          <cell r="Q851">
            <v>13</v>
          </cell>
          <cell r="V851">
            <v>8052</v>
          </cell>
        </row>
        <row r="852">
          <cell r="A852">
            <v>1</v>
          </cell>
          <cell r="E852">
            <v>13</v>
          </cell>
          <cell r="I852">
            <v>33167097.789999999</v>
          </cell>
          <cell r="M852">
            <v>13</v>
          </cell>
          <cell r="Q852">
            <v>13</v>
          </cell>
          <cell r="V852">
            <v>8053</v>
          </cell>
        </row>
        <row r="853">
          <cell r="A853">
            <v>1</v>
          </cell>
          <cell r="E853">
            <v>13</v>
          </cell>
          <cell r="I853">
            <v>-19142.52</v>
          </cell>
          <cell r="M853">
            <v>13</v>
          </cell>
          <cell r="Q853">
            <v>13</v>
          </cell>
          <cell r="V853">
            <v>8054</v>
          </cell>
        </row>
        <row r="854">
          <cell r="A854">
            <v>1</v>
          </cell>
          <cell r="E854">
            <v>13</v>
          </cell>
          <cell r="I854">
            <v>3072162.06</v>
          </cell>
          <cell r="M854">
            <v>13</v>
          </cell>
          <cell r="Q854">
            <v>13</v>
          </cell>
          <cell r="V854">
            <v>8055</v>
          </cell>
        </row>
        <row r="855">
          <cell r="A855">
            <v>1</v>
          </cell>
          <cell r="E855">
            <v>13</v>
          </cell>
          <cell r="I855">
            <v>-114239427.01000001</v>
          </cell>
          <cell r="M855">
            <v>13</v>
          </cell>
          <cell r="Q855">
            <v>13</v>
          </cell>
          <cell r="V855">
            <v>9100</v>
          </cell>
        </row>
        <row r="856">
          <cell r="A856">
            <v>1</v>
          </cell>
          <cell r="E856">
            <v>13</v>
          </cell>
          <cell r="I856">
            <v>-2014376.47</v>
          </cell>
          <cell r="M856">
            <v>13</v>
          </cell>
          <cell r="Q856">
            <v>13</v>
          </cell>
          <cell r="V856">
            <v>9110</v>
          </cell>
        </row>
        <row r="857">
          <cell r="A857">
            <v>1</v>
          </cell>
          <cell r="E857">
            <v>13</v>
          </cell>
          <cell r="I857">
            <v>0</v>
          </cell>
          <cell r="M857">
            <v>13</v>
          </cell>
          <cell r="Q857">
            <v>13</v>
          </cell>
          <cell r="V857">
            <v>9202</v>
          </cell>
        </row>
        <row r="858">
          <cell r="A858">
            <v>1</v>
          </cell>
          <cell r="E858">
            <v>13</v>
          </cell>
          <cell r="I858">
            <v>0</v>
          </cell>
          <cell r="M858">
            <v>13</v>
          </cell>
          <cell r="Q858">
            <v>13</v>
          </cell>
          <cell r="V858">
            <v>9251</v>
          </cell>
        </row>
        <row r="859">
          <cell r="A859">
            <v>1</v>
          </cell>
          <cell r="E859">
            <v>13</v>
          </cell>
          <cell r="I859">
            <v>-42213319.200000003</v>
          </cell>
          <cell r="M859">
            <v>13</v>
          </cell>
          <cell r="Q859">
            <v>13</v>
          </cell>
          <cell r="V859">
            <v>9252</v>
          </cell>
        </row>
        <row r="860">
          <cell r="A860">
            <v>1</v>
          </cell>
          <cell r="E860">
            <v>13</v>
          </cell>
          <cell r="I860">
            <v>0</v>
          </cell>
          <cell r="M860">
            <v>13</v>
          </cell>
          <cell r="Q860">
            <v>13</v>
          </cell>
          <cell r="V860">
            <v>9253</v>
          </cell>
        </row>
        <row r="861">
          <cell r="A861">
            <v>1</v>
          </cell>
          <cell r="E861">
            <v>13</v>
          </cell>
          <cell r="I861">
            <v>-2089750.08</v>
          </cell>
          <cell r="M861">
            <v>13</v>
          </cell>
          <cell r="Q861">
            <v>13</v>
          </cell>
          <cell r="V861">
            <v>9256</v>
          </cell>
        </row>
        <row r="862">
          <cell r="A862">
            <v>1</v>
          </cell>
          <cell r="E862">
            <v>13</v>
          </cell>
          <cell r="I862">
            <v>-87754484.519999996</v>
          </cell>
          <cell r="M862">
            <v>13</v>
          </cell>
          <cell r="Q862">
            <v>13</v>
          </cell>
          <cell r="V862">
            <v>9301</v>
          </cell>
        </row>
        <row r="863">
          <cell r="A863">
            <v>1</v>
          </cell>
          <cell r="E863">
            <v>13</v>
          </cell>
          <cell r="I863">
            <v>-205523965.94</v>
          </cell>
          <cell r="M863">
            <v>13</v>
          </cell>
          <cell r="Q863">
            <v>13</v>
          </cell>
          <cell r="V863">
            <v>9303</v>
          </cell>
        </row>
        <row r="864">
          <cell r="A864">
            <v>1</v>
          </cell>
          <cell r="E864">
            <v>13</v>
          </cell>
          <cell r="I864">
            <v>-27702574.449999999</v>
          </cell>
          <cell r="M864">
            <v>13</v>
          </cell>
          <cell r="Q864">
            <v>13</v>
          </cell>
          <cell r="V864">
            <v>9305</v>
          </cell>
        </row>
        <row r="865">
          <cell r="A865">
            <v>1</v>
          </cell>
          <cell r="E865">
            <v>13</v>
          </cell>
          <cell r="I865">
            <v>0</v>
          </cell>
          <cell r="M865">
            <v>13</v>
          </cell>
          <cell r="Q865">
            <v>13</v>
          </cell>
          <cell r="V865">
            <v>9306</v>
          </cell>
        </row>
        <row r="866">
          <cell r="A866">
            <v>1</v>
          </cell>
          <cell r="E866">
            <v>13</v>
          </cell>
          <cell r="I866">
            <v>160499623.66</v>
          </cell>
          <cell r="M866">
            <v>13</v>
          </cell>
          <cell r="Q866">
            <v>13</v>
          </cell>
          <cell r="V866">
            <v>9500</v>
          </cell>
        </row>
        <row r="867">
          <cell r="A867">
            <v>1</v>
          </cell>
          <cell r="E867">
            <v>13</v>
          </cell>
          <cell r="I867">
            <v>-166597150.81</v>
          </cell>
          <cell r="M867">
            <v>13</v>
          </cell>
          <cell r="Q867">
            <v>13</v>
          </cell>
          <cell r="V867">
            <v>9530</v>
          </cell>
        </row>
        <row r="868">
          <cell r="A868">
            <v>1</v>
          </cell>
          <cell r="E868">
            <v>13</v>
          </cell>
          <cell r="I868">
            <v>171934701.75</v>
          </cell>
          <cell r="M868">
            <v>13</v>
          </cell>
          <cell r="Q868">
            <v>13</v>
          </cell>
          <cell r="V868">
            <v>9600</v>
          </cell>
        </row>
        <row r="869">
          <cell r="A869">
            <v>1</v>
          </cell>
          <cell r="E869">
            <v>13</v>
          </cell>
          <cell r="I869">
            <v>-106779475.06</v>
          </cell>
          <cell r="M869">
            <v>13</v>
          </cell>
          <cell r="Q869">
            <v>13</v>
          </cell>
          <cell r="V869">
            <v>9610</v>
          </cell>
        </row>
        <row r="870">
          <cell r="A870">
            <v>1</v>
          </cell>
          <cell r="E870">
            <v>13</v>
          </cell>
          <cell r="I870">
            <v>-87026814.959999993</v>
          </cell>
          <cell r="M870">
            <v>13</v>
          </cell>
          <cell r="Q870">
            <v>13</v>
          </cell>
          <cell r="V870">
            <v>9620</v>
          </cell>
        </row>
        <row r="871">
          <cell r="A871">
            <v>1</v>
          </cell>
          <cell r="E871">
            <v>13</v>
          </cell>
          <cell r="I871">
            <v>1011855703.5599999</v>
          </cell>
          <cell r="M871">
            <v>13</v>
          </cell>
          <cell r="Q871">
            <v>13</v>
          </cell>
          <cell r="V871">
            <v>5301</v>
          </cell>
        </row>
        <row r="872">
          <cell r="A872">
            <v>1</v>
          </cell>
          <cell r="E872">
            <v>11</v>
          </cell>
          <cell r="I872">
            <v>-18693.009999999998</v>
          </cell>
          <cell r="M872">
            <v>11</v>
          </cell>
          <cell r="Q872">
            <v>11</v>
          </cell>
          <cell r="V872">
            <v>3100</v>
          </cell>
        </row>
        <row r="873">
          <cell r="A873">
            <v>1</v>
          </cell>
          <cell r="E873">
            <v>11</v>
          </cell>
          <cell r="I873">
            <v>0</v>
          </cell>
          <cell r="M873">
            <v>11</v>
          </cell>
          <cell r="Q873">
            <v>4</v>
          </cell>
          <cell r="V873">
            <v>3400</v>
          </cell>
        </row>
        <row r="874">
          <cell r="A874">
            <v>1</v>
          </cell>
          <cell r="E874">
            <v>11</v>
          </cell>
          <cell r="I874">
            <v>1034260.22</v>
          </cell>
          <cell r="M874">
            <v>11</v>
          </cell>
          <cell r="Q874">
            <v>11</v>
          </cell>
          <cell r="V874">
            <v>3400</v>
          </cell>
        </row>
        <row r="875">
          <cell r="A875">
            <v>1</v>
          </cell>
          <cell r="E875">
            <v>11</v>
          </cell>
          <cell r="I875">
            <v>879301.7</v>
          </cell>
          <cell r="M875">
            <v>11</v>
          </cell>
          <cell r="Q875">
            <v>11</v>
          </cell>
          <cell r="V875">
            <v>4060</v>
          </cell>
        </row>
        <row r="876">
          <cell r="A876">
            <v>1</v>
          </cell>
          <cell r="E876">
            <v>11</v>
          </cell>
          <cell r="I876">
            <v>549879.29</v>
          </cell>
          <cell r="M876">
            <v>11</v>
          </cell>
          <cell r="Q876">
            <v>11</v>
          </cell>
          <cell r="V876">
            <v>4150</v>
          </cell>
        </row>
        <row r="877">
          <cell r="A877">
            <v>1</v>
          </cell>
          <cell r="E877">
            <v>11</v>
          </cell>
          <cell r="I877">
            <v>0</v>
          </cell>
          <cell r="M877">
            <v>11</v>
          </cell>
          <cell r="Q877">
            <v>11</v>
          </cell>
          <cell r="V877">
            <v>4200</v>
          </cell>
        </row>
        <row r="878">
          <cell r="A878">
            <v>1</v>
          </cell>
          <cell r="E878">
            <v>11</v>
          </cell>
          <cell r="I878">
            <v>32672</v>
          </cell>
          <cell r="M878">
            <v>11</v>
          </cell>
          <cell r="Q878">
            <v>11</v>
          </cell>
          <cell r="V878">
            <v>4280</v>
          </cell>
        </row>
        <row r="879">
          <cell r="A879">
            <v>1</v>
          </cell>
          <cell r="E879">
            <v>11</v>
          </cell>
          <cell r="I879">
            <v>12859.59</v>
          </cell>
          <cell r="M879">
            <v>11</v>
          </cell>
          <cell r="Q879">
            <v>11</v>
          </cell>
          <cell r="V879">
            <v>4305</v>
          </cell>
        </row>
        <row r="880">
          <cell r="A880">
            <v>1</v>
          </cell>
          <cell r="E880">
            <v>11</v>
          </cell>
          <cell r="I880">
            <v>100000</v>
          </cell>
          <cell r="M880">
            <v>11</v>
          </cell>
          <cell r="Q880">
            <v>11</v>
          </cell>
          <cell r="V880">
            <v>4560</v>
          </cell>
        </row>
        <row r="881">
          <cell r="A881">
            <v>1</v>
          </cell>
          <cell r="E881">
            <v>11</v>
          </cell>
          <cell r="I881">
            <v>394400</v>
          </cell>
          <cell r="M881">
            <v>11</v>
          </cell>
          <cell r="Q881">
            <v>11</v>
          </cell>
          <cell r="V881">
            <v>4601</v>
          </cell>
        </row>
        <row r="882">
          <cell r="A882">
            <v>1</v>
          </cell>
          <cell r="E882">
            <v>11</v>
          </cell>
          <cell r="I882">
            <v>2878909.67</v>
          </cell>
          <cell r="M882">
            <v>11</v>
          </cell>
          <cell r="Q882">
            <v>11</v>
          </cell>
          <cell r="V882">
            <v>4602</v>
          </cell>
        </row>
        <row r="883">
          <cell r="A883">
            <v>1</v>
          </cell>
          <cell r="E883">
            <v>11</v>
          </cell>
          <cell r="I883">
            <v>3034570</v>
          </cell>
          <cell r="M883">
            <v>11</v>
          </cell>
          <cell r="Q883">
            <v>11</v>
          </cell>
          <cell r="V883">
            <v>4700</v>
          </cell>
        </row>
        <row r="884">
          <cell r="A884">
            <v>1</v>
          </cell>
          <cell r="E884">
            <v>11</v>
          </cell>
          <cell r="I884">
            <v>6028411.6399999997</v>
          </cell>
          <cell r="M884">
            <v>11</v>
          </cell>
          <cell r="Q884">
            <v>11</v>
          </cell>
          <cell r="V884">
            <v>4785</v>
          </cell>
        </row>
        <row r="885">
          <cell r="A885">
            <v>1</v>
          </cell>
          <cell r="E885">
            <v>11</v>
          </cell>
          <cell r="I885">
            <v>63500</v>
          </cell>
          <cell r="M885">
            <v>11</v>
          </cell>
          <cell r="Q885">
            <v>11</v>
          </cell>
          <cell r="V885">
            <v>4800</v>
          </cell>
        </row>
        <row r="886">
          <cell r="A886">
            <v>1</v>
          </cell>
          <cell r="E886">
            <v>11</v>
          </cell>
          <cell r="I886">
            <v>1735042.69</v>
          </cell>
          <cell r="M886">
            <v>11</v>
          </cell>
          <cell r="Q886">
            <v>11</v>
          </cell>
          <cell r="V886">
            <v>4830</v>
          </cell>
        </row>
        <row r="887">
          <cell r="A887">
            <v>1</v>
          </cell>
          <cell r="E887">
            <v>11</v>
          </cell>
          <cell r="I887">
            <v>-9999999</v>
          </cell>
          <cell r="M887">
            <v>11</v>
          </cell>
          <cell r="Q887">
            <v>11</v>
          </cell>
          <cell r="V887">
            <v>5100</v>
          </cell>
        </row>
        <row r="888">
          <cell r="A888">
            <v>1</v>
          </cell>
          <cell r="E888">
            <v>11</v>
          </cell>
          <cell r="I888">
            <v>-24758403.109999999</v>
          </cell>
          <cell r="M888">
            <v>11</v>
          </cell>
          <cell r="Q888">
            <v>11</v>
          </cell>
          <cell r="V888">
            <v>5400</v>
          </cell>
        </row>
        <row r="889">
          <cell r="A889">
            <v>1</v>
          </cell>
          <cell r="E889">
            <v>11</v>
          </cell>
          <cell r="I889">
            <v>-1441845.6</v>
          </cell>
          <cell r="M889">
            <v>11</v>
          </cell>
          <cell r="Q889">
            <v>11</v>
          </cell>
          <cell r="V889">
            <v>5400</v>
          </cell>
        </row>
        <row r="890">
          <cell r="A890">
            <v>1</v>
          </cell>
          <cell r="E890">
            <v>11</v>
          </cell>
          <cell r="I890">
            <v>154315</v>
          </cell>
          <cell r="M890">
            <v>11</v>
          </cell>
          <cell r="Q890">
            <v>11</v>
          </cell>
          <cell r="V890">
            <v>6110</v>
          </cell>
        </row>
        <row r="891">
          <cell r="A891">
            <v>1</v>
          </cell>
          <cell r="E891">
            <v>11</v>
          </cell>
          <cell r="I891">
            <v>-12859.59</v>
          </cell>
          <cell r="M891">
            <v>11</v>
          </cell>
          <cell r="Q891">
            <v>11</v>
          </cell>
          <cell r="V891">
            <v>6120</v>
          </cell>
        </row>
        <row r="892">
          <cell r="A892">
            <v>1</v>
          </cell>
          <cell r="E892">
            <v>11</v>
          </cell>
          <cell r="I892">
            <v>747285</v>
          </cell>
          <cell r="M892">
            <v>11</v>
          </cell>
          <cell r="Q892">
            <v>11</v>
          </cell>
          <cell r="V892">
            <v>7150</v>
          </cell>
        </row>
        <row r="893">
          <cell r="A893">
            <v>1</v>
          </cell>
          <cell r="E893">
            <v>11</v>
          </cell>
          <cell r="I893">
            <v>150232</v>
          </cell>
          <cell r="M893">
            <v>11</v>
          </cell>
          <cell r="Q893">
            <v>11</v>
          </cell>
          <cell r="V893">
            <v>7300</v>
          </cell>
        </row>
        <row r="894">
          <cell r="A894">
            <v>1</v>
          </cell>
          <cell r="E894">
            <v>11</v>
          </cell>
          <cell r="I894">
            <v>581661.22</v>
          </cell>
          <cell r="M894">
            <v>11</v>
          </cell>
          <cell r="Q894">
            <v>11</v>
          </cell>
          <cell r="V894">
            <v>7300</v>
          </cell>
        </row>
        <row r="895">
          <cell r="A895">
            <v>1</v>
          </cell>
          <cell r="E895">
            <v>11</v>
          </cell>
          <cell r="I895">
            <v>-20487.169999999998</v>
          </cell>
          <cell r="M895">
            <v>11</v>
          </cell>
          <cell r="Q895">
            <v>11</v>
          </cell>
          <cell r="V895">
            <v>7300</v>
          </cell>
        </row>
        <row r="896">
          <cell r="A896">
            <v>1</v>
          </cell>
          <cell r="E896">
            <v>11</v>
          </cell>
          <cell r="I896">
            <v>2380077.64</v>
          </cell>
          <cell r="M896">
            <v>11</v>
          </cell>
          <cell r="Q896">
            <v>11</v>
          </cell>
          <cell r="V896">
            <v>7300</v>
          </cell>
        </row>
        <row r="897">
          <cell r="A897">
            <v>1</v>
          </cell>
          <cell r="E897">
            <v>11</v>
          </cell>
          <cell r="I897">
            <v>122125.33</v>
          </cell>
          <cell r="M897">
            <v>11</v>
          </cell>
          <cell r="Q897">
            <v>11</v>
          </cell>
          <cell r="V897">
            <v>7300</v>
          </cell>
        </row>
        <row r="898">
          <cell r="A898">
            <v>1</v>
          </cell>
          <cell r="E898">
            <v>11</v>
          </cell>
          <cell r="I898">
            <v>-231750</v>
          </cell>
          <cell r="M898">
            <v>11</v>
          </cell>
          <cell r="Q898">
            <v>11</v>
          </cell>
          <cell r="V898">
            <v>7300</v>
          </cell>
        </row>
        <row r="899">
          <cell r="A899">
            <v>1</v>
          </cell>
          <cell r="E899">
            <v>11</v>
          </cell>
          <cell r="I899">
            <v>715426.2</v>
          </cell>
          <cell r="M899">
            <v>11</v>
          </cell>
          <cell r="Q899">
            <v>11</v>
          </cell>
          <cell r="V899">
            <v>8112</v>
          </cell>
        </row>
        <row r="900">
          <cell r="A900">
            <v>1</v>
          </cell>
          <cell r="E900">
            <v>11</v>
          </cell>
          <cell r="I900">
            <v>-100</v>
          </cell>
          <cell r="M900">
            <v>11</v>
          </cell>
          <cell r="Q900">
            <v>11</v>
          </cell>
          <cell r="V900">
            <v>8113</v>
          </cell>
        </row>
        <row r="901">
          <cell r="A901">
            <v>1</v>
          </cell>
          <cell r="E901">
            <v>11</v>
          </cell>
          <cell r="I901">
            <v>71706.44</v>
          </cell>
          <cell r="M901">
            <v>11</v>
          </cell>
          <cell r="Q901">
            <v>11</v>
          </cell>
          <cell r="V901">
            <v>8114</v>
          </cell>
        </row>
        <row r="902">
          <cell r="A902">
            <v>1</v>
          </cell>
          <cell r="E902">
            <v>11</v>
          </cell>
          <cell r="I902">
            <v>-4456685.05</v>
          </cell>
          <cell r="M902">
            <v>11</v>
          </cell>
          <cell r="Q902">
            <v>11</v>
          </cell>
          <cell r="V902">
            <v>9100</v>
          </cell>
        </row>
        <row r="903">
          <cell r="A903">
            <v>1</v>
          </cell>
          <cell r="E903">
            <v>11</v>
          </cell>
          <cell r="I903">
            <v>-481000</v>
          </cell>
          <cell r="M903">
            <v>11</v>
          </cell>
          <cell r="Q903">
            <v>11</v>
          </cell>
          <cell r="V903">
            <v>9303</v>
          </cell>
        </row>
        <row r="904">
          <cell r="A904">
            <v>1</v>
          </cell>
          <cell r="E904">
            <v>11</v>
          </cell>
          <cell r="I904">
            <v>-841176.7</v>
          </cell>
          <cell r="M904">
            <v>11</v>
          </cell>
          <cell r="Q904">
            <v>11</v>
          </cell>
          <cell r="V904">
            <v>9305</v>
          </cell>
        </row>
        <row r="905">
          <cell r="A905">
            <v>1</v>
          </cell>
          <cell r="E905">
            <v>11</v>
          </cell>
          <cell r="I905">
            <v>196549.8</v>
          </cell>
          <cell r="M905">
            <v>11</v>
          </cell>
          <cell r="Q905">
            <v>11</v>
          </cell>
          <cell r="V905">
            <v>9600</v>
          </cell>
        </row>
        <row r="906">
          <cell r="A906">
            <v>1</v>
          </cell>
          <cell r="E906">
            <v>11</v>
          </cell>
          <cell r="I906">
            <v>20399813.800000001</v>
          </cell>
          <cell r="M906">
            <v>11</v>
          </cell>
          <cell r="Q906">
            <v>11</v>
          </cell>
          <cell r="V906">
            <v>5301</v>
          </cell>
        </row>
        <row r="907">
          <cell r="A907">
            <v>1</v>
          </cell>
          <cell r="E907">
            <v>12</v>
          </cell>
          <cell r="I907">
            <v>777552</v>
          </cell>
          <cell r="M907">
            <v>12</v>
          </cell>
          <cell r="Q907">
            <v>12</v>
          </cell>
          <cell r="V907">
            <v>2040</v>
          </cell>
        </row>
        <row r="908">
          <cell r="A908">
            <v>1</v>
          </cell>
          <cell r="E908">
            <v>12</v>
          </cell>
          <cell r="I908">
            <v>0</v>
          </cell>
          <cell r="M908">
            <v>12</v>
          </cell>
          <cell r="Q908">
            <v>12</v>
          </cell>
          <cell r="V908">
            <v>3400</v>
          </cell>
        </row>
        <row r="909">
          <cell r="A909">
            <v>1</v>
          </cell>
          <cell r="E909">
            <v>12</v>
          </cell>
          <cell r="I909">
            <v>396790.91</v>
          </cell>
          <cell r="M909">
            <v>12</v>
          </cell>
          <cell r="Q909">
            <v>12</v>
          </cell>
          <cell r="V909">
            <v>3400</v>
          </cell>
        </row>
        <row r="910">
          <cell r="A910">
            <v>1</v>
          </cell>
          <cell r="E910">
            <v>12</v>
          </cell>
          <cell r="I910">
            <v>0</v>
          </cell>
          <cell r="M910">
            <v>12</v>
          </cell>
          <cell r="Q910">
            <v>12</v>
          </cell>
          <cell r="V910">
            <v>4100</v>
          </cell>
        </row>
        <row r="911">
          <cell r="A911">
            <v>1</v>
          </cell>
          <cell r="E911">
            <v>12</v>
          </cell>
          <cell r="I911">
            <v>83309.179999999993</v>
          </cell>
          <cell r="M911">
            <v>12</v>
          </cell>
          <cell r="Q911">
            <v>12</v>
          </cell>
          <cell r="V911">
            <v>4460</v>
          </cell>
        </row>
        <row r="912">
          <cell r="A912">
            <v>1</v>
          </cell>
          <cell r="E912">
            <v>12</v>
          </cell>
          <cell r="I912">
            <v>-18027.5</v>
          </cell>
          <cell r="M912">
            <v>12</v>
          </cell>
          <cell r="Q912">
            <v>12</v>
          </cell>
          <cell r="V912">
            <v>4480</v>
          </cell>
        </row>
        <row r="913">
          <cell r="A913">
            <v>1</v>
          </cell>
          <cell r="E913">
            <v>12</v>
          </cell>
          <cell r="I913">
            <v>22540.400000000001</v>
          </cell>
          <cell r="M913">
            <v>12</v>
          </cell>
          <cell r="Q913">
            <v>12</v>
          </cell>
          <cell r="V913">
            <v>4601</v>
          </cell>
        </row>
        <row r="914">
          <cell r="A914">
            <v>1</v>
          </cell>
          <cell r="E914">
            <v>12</v>
          </cell>
          <cell r="I914">
            <v>31587.61</v>
          </cell>
          <cell r="M914">
            <v>12</v>
          </cell>
          <cell r="Q914">
            <v>12</v>
          </cell>
          <cell r="V914">
            <v>4602</v>
          </cell>
        </row>
        <row r="915">
          <cell r="A915">
            <v>1</v>
          </cell>
          <cell r="E915">
            <v>12</v>
          </cell>
          <cell r="I915">
            <v>7482.93</v>
          </cell>
          <cell r="M915">
            <v>12</v>
          </cell>
          <cell r="Q915">
            <v>12</v>
          </cell>
          <cell r="V915">
            <v>4660</v>
          </cell>
        </row>
        <row r="916">
          <cell r="A916">
            <v>1</v>
          </cell>
          <cell r="E916">
            <v>12</v>
          </cell>
          <cell r="I916">
            <v>141197.64000000001</v>
          </cell>
          <cell r="M916">
            <v>12</v>
          </cell>
          <cell r="Q916">
            <v>12</v>
          </cell>
          <cell r="V916">
            <v>4680</v>
          </cell>
        </row>
        <row r="917">
          <cell r="A917">
            <v>1</v>
          </cell>
          <cell r="E917">
            <v>12</v>
          </cell>
          <cell r="I917">
            <v>6149</v>
          </cell>
          <cell r="M917">
            <v>12</v>
          </cell>
          <cell r="Q917">
            <v>12</v>
          </cell>
          <cell r="V917">
            <v>4770</v>
          </cell>
        </row>
        <row r="918">
          <cell r="A918">
            <v>1</v>
          </cell>
          <cell r="E918">
            <v>12</v>
          </cell>
          <cell r="I918">
            <v>90174.74</v>
          </cell>
          <cell r="M918">
            <v>12</v>
          </cell>
          <cell r="Q918">
            <v>12</v>
          </cell>
          <cell r="V918">
            <v>4785</v>
          </cell>
        </row>
        <row r="919">
          <cell r="A919">
            <v>1</v>
          </cell>
          <cell r="E919">
            <v>12</v>
          </cell>
          <cell r="I919">
            <v>16292.33</v>
          </cell>
          <cell r="M919">
            <v>12</v>
          </cell>
          <cell r="Q919">
            <v>12</v>
          </cell>
          <cell r="V919">
            <v>4800</v>
          </cell>
        </row>
        <row r="920">
          <cell r="A920">
            <v>1</v>
          </cell>
          <cell r="E920">
            <v>12</v>
          </cell>
          <cell r="I920">
            <v>-3446</v>
          </cell>
          <cell r="M920">
            <v>12</v>
          </cell>
          <cell r="Q920">
            <v>12</v>
          </cell>
          <cell r="V920">
            <v>4830</v>
          </cell>
        </row>
        <row r="921">
          <cell r="A921">
            <v>1</v>
          </cell>
          <cell r="E921">
            <v>12</v>
          </cell>
          <cell r="I921">
            <v>85680.99</v>
          </cell>
          <cell r="M921">
            <v>12</v>
          </cell>
          <cell r="Q921">
            <v>12</v>
          </cell>
          <cell r="V921">
            <v>4830</v>
          </cell>
        </row>
        <row r="922">
          <cell r="A922">
            <v>1</v>
          </cell>
          <cell r="E922">
            <v>12</v>
          </cell>
          <cell r="I922">
            <v>-20000</v>
          </cell>
          <cell r="M922">
            <v>12</v>
          </cell>
          <cell r="Q922">
            <v>12</v>
          </cell>
          <cell r="V922">
            <v>5100</v>
          </cell>
        </row>
        <row r="923">
          <cell r="A923">
            <v>1</v>
          </cell>
          <cell r="E923">
            <v>12</v>
          </cell>
          <cell r="I923">
            <v>6434901.3099999996</v>
          </cell>
          <cell r="M923">
            <v>12</v>
          </cell>
          <cell r="Q923">
            <v>12</v>
          </cell>
          <cell r="V923">
            <v>5200</v>
          </cell>
        </row>
        <row r="924">
          <cell r="A924">
            <v>1</v>
          </cell>
          <cell r="E924">
            <v>12</v>
          </cell>
          <cell r="I924">
            <v>-8682316.0099999998</v>
          </cell>
          <cell r="M924">
            <v>12</v>
          </cell>
          <cell r="Q924">
            <v>12</v>
          </cell>
          <cell r="V924">
            <v>5400</v>
          </cell>
        </row>
        <row r="925">
          <cell r="A925">
            <v>1</v>
          </cell>
          <cell r="E925">
            <v>12</v>
          </cell>
          <cell r="I925">
            <v>-342807.83</v>
          </cell>
          <cell r="M925">
            <v>12</v>
          </cell>
          <cell r="Q925">
            <v>12</v>
          </cell>
          <cell r="V925">
            <v>5400</v>
          </cell>
        </row>
        <row r="926">
          <cell r="A926">
            <v>1</v>
          </cell>
          <cell r="E926">
            <v>12</v>
          </cell>
          <cell r="I926">
            <v>-3</v>
          </cell>
          <cell r="M926">
            <v>12</v>
          </cell>
          <cell r="Q926">
            <v>12</v>
          </cell>
          <cell r="V926">
            <v>6110</v>
          </cell>
        </row>
        <row r="927">
          <cell r="A927">
            <v>1</v>
          </cell>
          <cell r="E927">
            <v>12</v>
          </cell>
          <cell r="I927">
            <v>0</v>
          </cell>
          <cell r="M927">
            <v>12</v>
          </cell>
          <cell r="Q927">
            <v>12</v>
          </cell>
          <cell r="V927">
            <v>6120</v>
          </cell>
        </row>
        <row r="928">
          <cell r="A928">
            <v>1</v>
          </cell>
          <cell r="E928">
            <v>12</v>
          </cell>
          <cell r="I928">
            <v>0</v>
          </cell>
          <cell r="M928">
            <v>12</v>
          </cell>
          <cell r="Q928">
            <v>12</v>
          </cell>
          <cell r="V928">
            <v>6210</v>
          </cell>
        </row>
        <row r="929">
          <cell r="A929">
            <v>1</v>
          </cell>
          <cell r="E929">
            <v>12</v>
          </cell>
          <cell r="I929">
            <v>0</v>
          </cell>
          <cell r="M929">
            <v>12</v>
          </cell>
          <cell r="Q929">
            <v>12</v>
          </cell>
          <cell r="V929">
            <v>6220</v>
          </cell>
        </row>
        <row r="930">
          <cell r="A930">
            <v>1</v>
          </cell>
          <cell r="E930">
            <v>12</v>
          </cell>
          <cell r="I930">
            <v>0</v>
          </cell>
          <cell r="M930">
            <v>12</v>
          </cell>
          <cell r="Q930">
            <v>12</v>
          </cell>
          <cell r="V930">
            <v>7000</v>
          </cell>
        </row>
        <row r="931">
          <cell r="A931">
            <v>1</v>
          </cell>
          <cell r="E931">
            <v>12</v>
          </cell>
          <cell r="I931">
            <v>0</v>
          </cell>
          <cell r="M931">
            <v>12</v>
          </cell>
          <cell r="Q931">
            <v>12</v>
          </cell>
          <cell r="V931">
            <v>7300</v>
          </cell>
        </row>
        <row r="932">
          <cell r="A932">
            <v>1</v>
          </cell>
          <cell r="E932">
            <v>12</v>
          </cell>
          <cell r="I932">
            <v>-1434.25</v>
          </cell>
          <cell r="M932">
            <v>12</v>
          </cell>
          <cell r="Q932">
            <v>12</v>
          </cell>
          <cell r="V932">
            <v>7300</v>
          </cell>
        </row>
        <row r="933">
          <cell r="A933">
            <v>1</v>
          </cell>
          <cell r="E933">
            <v>12</v>
          </cell>
          <cell r="I933">
            <v>-34816.03</v>
          </cell>
          <cell r="M933">
            <v>12</v>
          </cell>
          <cell r="Q933">
            <v>12</v>
          </cell>
          <cell r="V933">
            <v>7300</v>
          </cell>
        </row>
        <row r="934">
          <cell r="A934">
            <v>1</v>
          </cell>
          <cell r="E934">
            <v>12</v>
          </cell>
          <cell r="I934">
            <v>0</v>
          </cell>
          <cell r="M934">
            <v>12</v>
          </cell>
          <cell r="Q934">
            <v>12</v>
          </cell>
          <cell r="V934">
            <v>7500</v>
          </cell>
        </row>
        <row r="935">
          <cell r="A935">
            <v>1</v>
          </cell>
          <cell r="E935">
            <v>12</v>
          </cell>
          <cell r="I935">
            <v>0</v>
          </cell>
          <cell r="M935">
            <v>12</v>
          </cell>
          <cell r="Q935">
            <v>12</v>
          </cell>
          <cell r="V935">
            <v>7914</v>
          </cell>
        </row>
        <row r="936">
          <cell r="A936">
            <v>1</v>
          </cell>
          <cell r="E936">
            <v>12</v>
          </cell>
          <cell r="I936">
            <v>0</v>
          </cell>
          <cell r="M936">
            <v>12</v>
          </cell>
          <cell r="Q936">
            <v>12</v>
          </cell>
          <cell r="V936">
            <v>7915</v>
          </cell>
        </row>
        <row r="937">
          <cell r="A937">
            <v>1</v>
          </cell>
          <cell r="E937">
            <v>12</v>
          </cell>
          <cell r="I937">
            <v>0</v>
          </cell>
          <cell r="M937">
            <v>12</v>
          </cell>
          <cell r="Q937">
            <v>12</v>
          </cell>
          <cell r="V937">
            <v>8111</v>
          </cell>
        </row>
        <row r="938">
          <cell r="A938">
            <v>1</v>
          </cell>
          <cell r="E938">
            <v>12</v>
          </cell>
          <cell r="I938">
            <v>0</v>
          </cell>
          <cell r="M938">
            <v>12</v>
          </cell>
          <cell r="Q938">
            <v>12</v>
          </cell>
          <cell r="V938">
            <v>9251</v>
          </cell>
        </row>
        <row r="939">
          <cell r="A939">
            <v>1</v>
          </cell>
          <cell r="E939">
            <v>12</v>
          </cell>
          <cell r="I939">
            <v>0</v>
          </cell>
          <cell r="M939">
            <v>12</v>
          </cell>
          <cell r="Q939">
            <v>12</v>
          </cell>
          <cell r="V939">
            <v>9252</v>
          </cell>
        </row>
        <row r="940">
          <cell r="A940">
            <v>1</v>
          </cell>
          <cell r="E940">
            <v>12</v>
          </cell>
          <cell r="I940">
            <v>0</v>
          </cell>
          <cell r="M940">
            <v>12</v>
          </cell>
          <cell r="Q940">
            <v>12</v>
          </cell>
          <cell r="V940">
            <v>9256</v>
          </cell>
        </row>
        <row r="941">
          <cell r="A941">
            <v>1</v>
          </cell>
          <cell r="E941">
            <v>12</v>
          </cell>
          <cell r="I941">
            <v>-896961.82</v>
          </cell>
          <cell r="M941">
            <v>12</v>
          </cell>
          <cell r="Q941">
            <v>12</v>
          </cell>
          <cell r="V941">
            <v>9303</v>
          </cell>
        </row>
        <row r="942">
          <cell r="A942">
            <v>1</v>
          </cell>
          <cell r="E942">
            <v>12</v>
          </cell>
          <cell r="I942">
            <v>0</v>
          </cell>
          <cell r="M942">
            <v>12</v>
          </cell>
          <cell r="Q942">
            <v>12</v>
          </cell>
          <cell r="V942">
            <v>9305</v>
          </cell>
        </row>
        <row r="943">
          <cell r="A943">
            <v>1</v>
          </cell>
          <cell r="E943">
            <v>12</v>
          </cell>
          <cell r="I943">
            <v>0</v>
          </cell>
          <cell r="M943">
            <v>12</v>
          </cell>
          <cell r="Q943">
            <v>12</v>
          </cell>
          <cell r="V943">
            <v>9600</v>
          </cell>
        </row>
        <row r="944">
          <cell r="A944">
            <v>1</v>
          </cell>
          <cell r="E944">
            <v>12</v>
          </cell>
          <cell r="I944">
            <v>0</v>
          </cell>
          <cell r="M944">
            <v>12</v>
          </cell>
          <cell r="Q944">
            <v>12</v>
          </cell>
          <cell r="V944">
            <v>9610</v>
          </cell>
        </row>
        <row r="945">
          <cell r="A945">
            <v>1</v>
          </cell>
          <cell r="E945">
            <v>12</v>
          </cell>
          <cell r="I945">
            <v>0</v>
          </cell>
          <cell r="M945">
            <v>12</v>
          </cell>
          <cell r="Q945">
            <v>12</v>
          </cell>
          <cell r="V945">
            <v>9670</v>
          </cell>
        </row>
        <row r="946">
          <cell r="A946">
            <v>1</v>
          </cell>
          <cell r="E946">
            <v>12</v>
          </cell>
          <cell r="I946">
            <v>1906153.4</v>
          </cell>
          <cell r="M946">
            <v>12</v>
          </cell>
          <cell r="Q946">
            <v>12</v>
          </cell>
          <cell r="V946">
            <v>5301</v>
          </cell>
        </row>
        <row r="947">
          <cell r="A947">
            <v>1</v>
          </cell>
          <cell r="E947">
            <v>8</v>
          </cell>
          <cell r="I947">
            <v>-1727881225.28</v>
          </cell>
          <cell r="M947">
            <v>8</v>
          </cell>
          <cell r="Q947">
            <v>8</v>
          </cell>
          <cell r="V947">
            <v>1010</v>
          </cell>
        </row>
        <row r="948">
          <cell r="A948">
            <v>1</v>
          </cell>
          <cell r="E948">
            <v>8</v>
          </cell>
          <cell r="I948">
            <v>-1280000</v>
          </cell>
          <cell r="M948">
            <v>8</v>
          </cell>
          <cell r="Q948">
            <v>8</v>
          </cell>
          <cell r="V948">
            <v>1090</v>
          </cell>
        </row>
        <row r="949">
          <cell r="A949">
            <v>1</v>
          </cell>
          <cell r="E949">
            <v>8</v>
          </cell>
          <cell r="I949">
            <v>72314091.849999994</v>
          </cell>
          <cell r="M949">
            <v>8</v>
          </cell>
          <cell r="Q949">
            <v>8</v>
          </cell>
          <cell r="V949">
            <v>1095</v>
          </cell>
        </row>
        <row r="950">
          <cell r="A950">
            <v>1</v>
          </cell>
          <cell r="E950">
            <v>8</v>
          </cell>
          <cell r="I950">
            <v>-530144531.61000001</v>
          </cell>
          <cell r="M950">
            <v>8</v>
          </cell>
          <cell r="Q950">
            <v>8</v>
          </cell>
          <cell r="V950">
            <v>1096</v>
          </cell>
        </row>
        <row r="951">
          <cell r="A951">
            <v>1</v>
          </cell>
          <cell r="E951">
            <v>8</v>
          </cell>
          <cell r="I951">
            <v>95369773.290000007</v>
          </cell>
          <cell r="M951">
            <v>8</v>
          </cell>
          <cell r="Q951">
            <v>8</v>
          </cell>
          <cell r="V951">
            <v>2010</v>
          </cell>
        </row>
        <row r="952">
          <cell r="A952">
            <v>1</v>
          </cell>
          <cell r="E952">
            <v>8</v>
          </cell>
          <cell r="I952">
            <v>1373836</v>
          </cell>
          <cell r="M952">
            <v>8</v>
          </cell>
          <cell r="Q952">
            <v>8</v>
          </cell>
          <cell r="V952">
            <v>2011</v>
          </cell>
        </row>
        <row r="953">
          <cell r="A953">
            <v>1</v>
          </cell>
          <cell r="E953">
            <v>8</v>
          </cell>
          <cell r="I953">
            <v>0</v>
          </cell>
          <cell r="M953">
            <v>8</v>
          </cell>
          <cell r="Q953">
            <v>8</v>
          </cell>
          <cell r="V953">
            <v>2020</v>
          </cell>
        </row>
        <row r="954">
          <cell r="A954">
            <v>1</v>
          </cell>
          <cell r="E954">
            <v>8</v>
          </cell>
          <cell r="I954">
            <v>60396862.590000004</v>
          </cell>
          <cell r="M954">
            <v>8</v>
          </cell>
          <cell r="Q954">
            <v>8</v>
          </cell>
          <cell r="V954">
            <v>2030</v>
          </cell>
        </row>
        <row r="955">
          <cell r="A955">
            <v>1</v>
          </cell>
          <cell r="E955">
            <v>8</v>
          </cell>
          <cell r="I955">
            <v>901386808.73000002</v>
          </cell>
          <cell r="M955">
            <v>8</v>
          </cell>
          <cell r="Q955">
            <v>8</v>
          </cell>
          <cell r="V955">
            <v>2040</v>
          </cell>
        </row>
        <row r="956">
          <cell r="A956">
            <v>1</v>
          </cell>
          <cell r="E956">
            <v>8</v>
          </cell>
          <cell r="I956">
            <v>382536254.48000002</v>
          </cell>
          <cell r="M956">
            <v>8</v>
          </cell>
          <cell r="Q956">
            <v>8</v>
          </cell>
          <cell r="V956">
            <v>2051</v>
          </cell>
        </row>
        <row r="957">
          <cell r="A957">
            <v>1</v>
          </cell>
          <cell r="E957">
            <v>8</v>
          </cell>
          <cell r="I957">
            <v>0</v>
          </cell>
          <cell r="M957">
            <v>8</v>
          </cell>
          <cell r="Q957">
            <v>8</v>
          </cell>
          <cell r="V957">
            <v>2052</v>
          </cell>
        </row>
        <row r="958">
          <cell r="A958">
            <v>1</v>
          </cell>
          <cell r="E958">
            <v>8</v>
          </cell>
          <cell r="I958">
            <v>200954830.34999999</v>
          </cell>
          <cell r="M958">
            <v>8</v>
          </cell>
          <cell r="Q958">
            <v>8</v>
          </cell>
          <cell r="V958">
            <v>2052</v>
          </cell>
        </row>
        <row r="959">
          <cell r="A959">
            <v>1</v>
          </cell>
          <cell r="E959">
            <v>8</v>
          </cell>
          <cell r="I959">
            <v>30912314.579999998</v>
          </cell>
          <cell r="M959">
            <v>8</v>
          </cell>
          <cell r="Q959">
            <v>8</v>
          </cell>
          <cell r="V959">
            <v>2053</v>
          </cell>
        </row>
        <row r="960">
          <cell r="A960">
            <v>1</v>
          </cell>
          <cell r="E960">
            <v>8</v>
          </cell>
          <cell r="I960">
            <v>76755163.390000001</v>
          </cell>
          <cell r="M960">
            <v>8</v>
          </cell>
          <cell r="Q960">
            <v>8</v>
          </cell>
          <cell r="V960">
            <v>2054</v>
          </cell>
        </row>
        <row r="961">
          <cell r="A961">
            <v>1</v>
          </cell>
          <cell r="E961">
            <v>8</v>
          </cell>
          <cell r="I961">
            <v>135446057.00999999</v>
          </cell>
          <cell r="M961">
            <v>8</v>
          </cell>
          <cell r="Q961">
            <v>8</v>
          </cell>
          <cell r="V961">
            <v>2055</v>
          </cell>
        </row>
        <row r="962">
          <cell r="A962">
            <v>1</v>
          </cell>
          <cell r="E962">
            <v>8</v>
          </cell>
          <cell r="I962">
            <v>289431872.32999998</v>
          </cell>
          <cell r="M962">
            <v>8</v>
          </cell>
          <cell r="Q962">
            <v>8</v>
          </cell>
          <cell r="V962">
            <v>2090</v>
          </cell>
        </row>
        <row r="963">
          <cell r="A963">
            <v>1</v>
          </cell>
          <cell r="E963">
            <v>8</v>
          </cell>
          <cell r="I963">
            <v>-103328479.90000001</v>
          </cell>
          <cell r="M963">
            <v>8</v>
          </cell>
          <cell r="Q963">
            <v>8</v>
          </cell>
          <cell r="V963">
            <v>2095</v>
          </cell>
        </row>
        <row r="964">
          <cell r="A964">
            <v>1</v>
          </cell>
          <cell r="E964">
            <v>8</v>
          </cell>
          <cell r="I964">
            <v>41621355.939999998</v>
          </cell>
          <cell r="M964">
            <v>8</v>
          </cell>
          <cell r="Q964">
            <v>8</v>
          </cell>
          <cell r="V964">
            <v>3050</v>
          </cell>
        </row>
        <row r="965">
          <cell r="A965">
            <v>1</v>
          </cell>
          <cell r="E965">
            <v>8</v>
          </cell>
          <cell r="I965">
            <v>-375191.52</v>
          </cell>
          <cell r="M965">
            <v>8</v>
          </cell>
          <cell r="Q965">
            <v>8</v>
          </cell>
          <cell r="V965">
            <v>3100</v>
          </cell>
        </row>
        <row r="966">
          <cell r="A966">
            <v>1</v>
          </cell>
          <cell r="E966">
            <v>8</v>
          </cell>
          <cell r="I966">
            <v>-3267215.48</v>
          </cell>
          <cell r="M966">
            <v>8</v>
          </cell>
          <cell r="Q966">
            <v>8</v>
          </cell>
          <cell r="V966">
            <v>3300</v>
          </cell>
        </row>
        <row r="967">
          <cell r="A967">
            <v>1</v>
          </cell>
          <cell r="E967">
            <v>8</v>
          </cell>
          <cell r="I967">
            <v>-37368071.990000002</v>
          </cell>
          <cell r="M967">
            <v>8</v>
          </cell>
          <cell r="Q967">
            <v>8</v>
          </cell>
          <cell r="V967">
            <v>3400</v>
          </cell>
        </row>
        <row r="968">
          <cell r="A968">
            <v>1</v>
          </cell>
          <cell r="E968">
            <v>8</v>
          </cell>
          <cell r="I968">
            <v>37644510.840000004</v>
          </cell>
          <cell r="M968">
            <v>8</v>
          </cell>
          <cell r="Q968">
            <v>8</v>
          </cell>
          <cell r="V968">
            <v>4000</v>
          </cell>
        </row>
        <row r="969">
          <cell r="A969">
            <v>1</v>
          </cell>
          <cell r="E969">
            <v>8</v>
          </cell>
          <cell r="I969">
            <v>1046521</v>
          </cell>
          <cell r="M969">
            <v>8</v>
          </cell>
          <cell r="Q969">
            <v>8</v>
          </cell>
          <cell r="V969">
            <v>4050</v>
          </cell>
        </row>
        <row r="970">
          <cell r="A970">
            <v>1</v>
          </cell>
          <cell r="E970">
            <v>8</v>
          </cell>
          <cell r="I970">
            <v>9000000</v>
          </cell>
          <cell r="M970">
            <v>8</v>
          </cell>
          <cell r="Q970">
            <v>8</v>
          </cell>
          <cell r="V970">
            <v>4060</v>
          </cell>
        </row>
        <row r="971">
          <cell r="A971">
            <v>1</v>
          </cell>
          <cell r="E971">
            <v>8</v>
          </cell>
          <cell r="I971">
            <v>13761916.470000001</v>
          </cell>
          <cell r="M971">
            <v>8</v>
          </cell>
          <cell r="Q971">
            <v>8</v>
          </cell>
          <cell r="V971">
            <v>4150</v>
          </cell>
        </row>
        <row r="972">
          <cell r="A972">
            <v>1</v>
          </cell>
          <cell r="E972">
            <v>8</v>
          </cell>
          <cell r="I972">
            <v>0</v>
          </cell>
          <cell r="M972">
            <v>8</v>
          </cell>
          <cell r="Q972">
            <v>8</v>
          </cell>
          <cell r="V972">
            <v>4200</v>
          </cell>
        </row>
        <row r="973">
          <cell r="A973">
            <v>1</v>
          </cell>
          <cell r="E973">
            <v>8</v>
          </cell>
          <cell r="I973">
            <v>361560</v>
          </cell>
          <cell r="M973">
            <v>8</v>
          </cell>
          <cell r="Q973">
            <v>8</v>
          </cell>
          <cell r="V973">
            <v>4250</v>
          </cell>
        </row>
        <row r="974">
          <cell r="A974">
            <v>1</v>
          </cell>
          <cell r="E974">
            <v>8</v>
          </cell>
          <cell r="I974">
            <v>17545942</v>
          </cell>
          <cell r="M974">
            <v>8</v>
          </cell>
          <cell r="Q974">
            <v>8</v>
          </cell>
          <cell r="V974">
            <v>4260</v>
          </cell>
        </row>
        <row r="975">
          <cell r="A975">
            <v>1</v>
          </cell>
          <cell r="E975">
            <v>8</v>
          </cell>
          <cell r="I975">
            <v>35235466.149999999</v>
          </cell>
          <cell r="M975">
            <v>8</v>
          </cell>
          <cell r="Q975">
            <v>8</v>
          </cell>
          <cell r="V975">
            <v>4301</v>
          </cell>
        </row>
        <row r="976">
          <cell r="A976">
            <v>1</v>
          </cell>
          <cell r="E976">
            <v>8</v>
          </cell>
          <cell r="I976">
            <v>3403805.22</v>
          </cell>
          <cell r="M976">
            <v>8</v>
          </cell>
          <cell r="Q976">
            <v>8</v>
          </cell>
          <cell r="V976">
            <v>4302</v>
          </cell>
        </row>
        <row r="977">
          <cell r="A977">
            <v>1</v>
          </cell>
          <cell r="E977">
            <v>8</v>
          </cell>
          <cell r="I977">
            <v>91850181.609999999</v>
          </cell>
          <cell r="M977">
            <v>8</v>
          </cell>
          <cell r="Q977">
            <v>8</v>
          </cell>
          <cell r="V977">
            <v>4303</v>
          </cell>
        </row>
        <row r="978">
          <cell r="A978">
            <v>1</v>
          </cell>
          <cell r="E978">
            <v>8</v>
          </cell>
          <cell r="I978">
            <v>0</v>
          </cell>
          <cell r="M978">
            <v>8</v>
          </cell>
          <cell r="Q978">
            <v>8</v>
          </cell>
          <cell r="V978">
            <v>4304</v>
          </cell>
        </row>
        <row r="979">
          <cell r="A979">
            <v>1</v>
          </cell>
          <cell r="E979">
            <v>8</v>
          </cell>
          <cell r="I979">
            <v>3742883.31</v>
          </cell>
          <cell r="M979">
            <v>8</v>
          </cell>
          <cell r="Q979">
            <v>8</v>
          </cell>
          <cell r="V979">
            <v>4305</v>
          </cell>
        </row>
        <row r="980">
          <cell r="A980">
            <v>1</v>
          </cell>
          <cell r="E980">
            <v>8</v>
          </cell>
          <cell r="I980">
            <v>4838262.1900000004</v>
          </cell>
          <cell r="M980">
            <v>8</v>
          </cell>
          <cell r="Q980">
            <v>8</v>
          </cell>
          <cell r="V980">
            <v>4307</v>
          </cell>
        </row>
        <row r="981">
          <cell r="A981">
            <v>1</v>
          </cell>
          <cell r="E981">
            <v>8</v>
          </cell>
          <cell r="I981">
            <v>2408459.12</v>
          </cell>
          <cell r="M981">
            <v>8</v>
          </cell>
          <cell r="Q981">
            <v>8</v>
          </cell>
          <cell r="V981">
            <v>4309</v>
          </cell>
        </row>
        <row r="982">
          <cell r="A982">
            <v>1</v>
          </cell>
          <cell r="E982">
            <v>8</v>
          </cell>
          <cell r="I982">
            <v>0</v>
          </cell>
          <cell r="M982">
            <v>8</v>
          </cell>
          <cell r="Q982">
            <v>8</v>
          </cell>
          <cell r="V982">
            <v>4340</v>
          </cell>
        </row>
        <row r="983">
          <cell r="A983">
            <v>1</v>
          </cell>
          <cell r="E983">
            <v>8</v>
          </cell>
          <cell r="I983">
            <v>2734379.6</v>
          </cell>
          <cell r="M983">
            <v>8</v>
          </cell>
          <cell r="Q983">
            <v>8</v>
          </cell>
          <cell r="V983">
            <v>4360</v>
          </cell>
        </row>
        <row r="984">
          <cell r="A984">
            <v>1</v>
          </cell>
          <cell r="E984">
            <v>8</v>
          </cell>
          <cell r="I984">
            <v>5956303.9900000002</v>
          </cell>
          <cell r="M984">
            <v>8</v>
          </cell>
          <cell r="Q984">
            <v>8</v>
          </cell>
          <cell r="V984">
            <v>4380</v>
          </cell>
        </row>
        <row r="985">
          <cell r="A985">
            <v>1</v>
          </cell>
          <cell r="E985">
            <v>8</v>
          </cell>
          <cell r="I985">
            <v>0</v>
          </cell>
          <cell r="M985">
            <v>8</v>
          </cell>
          <cell r="Q985">
            <v>8</v>
          </cell>
          <cell r="V985">
            <v>4400</v>
          </cell>
        </row>
        <row r="986">
          <cell r="A986">
            <v>1</v>
          </cell>
          <cell r="E986">
            <v>8</v>
          </cell>
          <cell r="I986">
            <v>308671.52</v>
          </cell>
          <cell r="M986">
            <v>8</v>
          </cell>
          <cell r="Q986">
            <v>8</v>
          </cell>
          <cell r="V986">
            <v>4460</v>
          </cell>
        </row>
        <row r="987">
          <cell r="A987">
            <v>1</v>
          </cell>
          <cell r="E987">
            <v>8</v>
          </cell>
          <cell r="I987">
            <v>0</v>
          </cell>
          <cell r="M987">
            <v>8</v>
          </cell>
          <cell r="Q987">
            <v>8</v>
          </cell>
          <cell r="V987">
            <v>4480</v>
          </cell>
        </row>
        <row r="988">
          <cell r="A988">
            <v>1</v>
          </cell>
          <cell r="E988">
            <v>8</v>
          </cell>
          <cell r="I988">
            <v>448580.52</v>
          </cell>
          <cell r="M988">
            <v>8</v>
          </cell>
          <cell r="Q988">
            <v>8</v>
          </cell>
          <cell r="V988">
            <v>4500</v>
          </cell>
        </row>
        <row r="989">
          <cell r="A989">
            <v>1</v>
          </cell>
          <cell r="E989">
            <v>8</v>
          </cell>
          <cell r="I989">
            <v>44360994.439999998</v>
          </cell>
          <cell r="M989">
            <v>8</v>
          </cell>
          <cell r="Q989">
            <v>8</v>
          </cell>
          <cell r="V989">
            <v>4520</v>
          </cell>
        </row>
        <row r="990">
          <cell r="A990">
            <v>1</v>
          </cell>
          <cell r="E990">
            <v>8</v>
          </cell>
          <cell r="I990">
            <v>92843705.700000003</v>
          </cell>
          <cell r="M990">
            <v>8</v>
          </cell>
          <cell r="Q990">
            <v>8</v>
          </cell>
          <cell r="V990">
            <v>4521</v>
          </cell>
        </row>
        <row r="991">
          <cell r="A991">
            <v>1</v>
          </cell>
          <cell r="E991">
            <v>8</v>
          </cell>
          <cell r="I991">
            <v>10538300</v>
          </cell>
          <cell r="M991">
            <v>8</v>
          </cell>
          <cell r="Q991">
            <v>8</v>
          </cell>
          <cell r="V991">
            <v>4560</v>
          </cell>
        </row>
        <row r="992">
          <cell r="A992">
            <v>1</v>
          </cell>
          <cell r="E992">
            <v>8</v>
          </cell>
          <cell r="I992">
            <v>2000000</v>
          </cell>
          <cell r="M992">
            <v>8</v>
          </cell>
          <cell r="Q992">
            <v>8</v>
          </cell>
          <cell r="V992">
            <v>4570</v>
          </cell>
        </row>
        <row r="993">
          <cell r="A993">
            <v>1</v>
          </cell>
          <cell r="E993">
            <v>8</v>
          </cell>
          <cell r="I993">
            <v>7743171.9900000002</v>
          </cell>
          <cell r="M993">
            <v>8</v>
          </cell>
          <cell r="Q993">
            <v>8</v>
          </cell>
          <cell r="V993">
            <v>4595</v>
          </cell>
        </row>
        <row r="994">
          <cell r="A994">
            <v>1</v>
          </cell>
          <cell r="E994">
            <v>8</v>
          </cell>
          <cell r="I994">
            <v>16644717.18</v>
          </cell>
          <cell r="M994">
            <v>8</v>
          </cell>
          <cell r="Q994">
            <v>8</v>
          </cell>
          <cell r="V994">
            <v>4601</v>
          </cell>
        </row>
        <row r="995">
          <cell r="A995">
            <v>1</v>
          </cell>
          <cell r="E995">
            <v>8</v>
          </cell>
          <cell r="I995">
            <v>6203161.3300000001</v>
          </cell>
          <cell r="M995">
            <v>8</v>
          </cell>
          <cell r="Q995">
            <v>8</v>
          </cell>
          <cell r="V995">
            <v>4602</v>
          </cell>
        </row>
        <row r="996">
          <cell r="A996">
            <v>1</v>
          </cell>
          <cell r="E996">
            <v>8</v>
          </cell>
          <cell r="I996">
            <v>2141241.23</v>
          </cell>
          <cell r="M996">
            <v>8</v>
          </cell>
          <cell r="Q996">
            <v>8</v>
          </cell>
          <cell r="V996">
            <v>4603</v>
          </cell>
        </row>
        <row r="997">
          <cell r="A997">
            <v>1</v>
          </cell>
          <cell r="E997">
            <v>8</v>
          </cell>
          <cell r="I997">
            <v>25491666.57</v>
          </cell>
          <cell r="M997">
            <v>8</v>
          </cell>
          <cell r="Q997">
            <v>8</v>
          </cell>
          <cell r="V997">
            <v>4610</v>
          </cell>
        </row>
        <row r="998">
          <cell r="A998">
            <v>1</v>
          </cell>
          <cell r="E998">
            <v>8</v>
          </cell>
          <cell r="I998">
            <v>895220</v>
          </cell>
          <cell r="M998">
            <v>8</v>
          </cell>
          <cell r="Q998">
            <v>8</v>
          </cell>
          <cell r="V998">
            <v>4640</v>
          </cell>
        </row>
        <row r="999">
          <cell r="A999">
            <v>1</v>
          </cell>
          <cell r="E999">
            <v>8</v>
          </cell>
          <cell r="I999">
            <v>12770308.51</v>
          </cell>
          <cell r="M999">
            <v>8</v>
          </cell>
          <cell r="Q999">
            <v>8</v>
          </cell>
          <cell r="V999">
            <v>4660</v>
          </cell>
        </row>
        <row r="1000">
          <cell r="A1000">
            <v>1</v>
          </cell>
          <cell r="E1000">
            <v>8</v>
          </cell>
          <cell r="I1000">
            <v>151264173.81</v>
          </cell>
          <cell r="M1000">
            <v>8</v>
          </cell>
          <cell r="Q1000">
            <v>8</v>
          </cell>
          <cell r="V1000">
            <v>4680</v>
          </cell>
        </row>
        <row r="1001">
          <cell r="A1001">
            <v>1</v>
          </cell>
          <cell r="E1001">
            <v>8</v>
          </cell>
          <cell r="I1001">
            <v>39300000</v>
          </cell>
          <cell r="M1001">
            <v>8</v>
          </cell>
          <cell r="Q1001">
            <v>8</v>
          </cell>
          <cell r="V1001">
            <v>4700</v>
          </cell>
        </row>
        <row r="1002">
          <cell r="A1002">
            <v>1</v>
          </cell>
          <cell r="E1002">
            <v>8</v>
          </cell>
          <cell r="I1002">
            <v>2980453.67</v>
          </cell>
          <cell r="M1002">
            <v>8</v>
          </cell>
          <cell r="Q1002">
            <v>8</v>
          </cell>
          <cell r="V1002">
            <v>4720</v>
          </cell>
        </row>
        <row r="1003">
          <cell r="A1003">
            <v>1</v>
          </cell>
          <cell r="E1003">
            <v>8</v>
          </cell>
          <cell r="I1003">
            <v>16404085.810000001</v>
          </cell>
          <cell r="M1003">
            <v>8</v>
          </cell>
          <cell r="Q1003">
            <v>8</v>
          </cell>
          <cell r="V1003">
            <v>4730</v>
          </cell>
        </row>
        <row r="1004">
          <cell r="A1004">
            <v>1</v>
          </cell>
          <cell r="E1004">
            <v>8</v>
          </cell>
          <cell r="I1004">
            <v>0</v>
          </cell>
          <cell r="M1004">
            <v>8</v>
          </cell>
          <cell r="Q1004">
            <v>8</v>
          </cell>
          <cell r="V1004">
            <v>4740</v>
          </cell>
        </row>
        <row r="1005">
          <cell r="A1005">
            <v>1</v>
          </cell>
          <cell r="E1005">
            <v>8</v>
          </cell>
          <cell r="I1005">
            <v>8509860.5199999996</v>
          </cell>
          <cell r="M1005">
            <v>8</v>
          </cell>
          <cell r="Q1005">
            <v>8</v>
          </cell>
          <cell r="V1005">
            <v>4750</v>
          </cell>
        </row>
        <row r="1006">
          <cell r="A1006">
            <v>1</v>
          </cell>
          <cell r="E1006">
            <v>8</v>
          </cell>
          <cell r="I1006">
            <v>0</v>
          </cell>
          <cell r="M1006">
            <v>8</v>
          </cell>
          <cell r="Q1006">
            <v>8</v>
          </cell>
          <cell r="V1006">
            <v>4755</v>
          </cell>
        </row>
        <row r="1007">
          <cell r="A1007">
            <v>1</v>
          </cell>
          <cell r="E1007">
            <v>8</v>
          </cell>
          <cell r="I1007">
            <v>0</v>
          </cell>
          <cell r="M1007">
            <v>8</v>
          </cell>
          <cell r="Q1007">
            <v>8</v>
          </cell>
          <cell r="V1007">
            <v>4760</v>
          </cell>
        </row>
        <row r="1008">
          <cell r="A1008">
            <v>1</v>
          </cell>
          <cell r="E1008">
            <v>8</v>
          </cell>
          <cell r="I1008">
            <v>2930925.95</v>
          </cell>
          <cell r="M1008">
            <v>8</v>
          </cell>
          <cell r="Q1008">
            <v>8</v>
          </cell>
          <cell r="V1008">
            <v>4770</v>
          </cell>
        </row>
        <row r="1009">
          <cell r="A1009">
            <v>1</v>
          </cell>
          <cell r="E1009">
            <v>8</v>
          </cell>
          <cell r="I1009">
            <v>0</v>
          </cell>
          <cell r="M1009">
            <v>8</v>
          </cell>
          <cell r="Q1009">
            <v>8</v>
          </cell>
          <cell r="V1009">
            <v>4772</v>
          </cell>
        </row>
        <row r="1010">
          <cell r="A1010">
            <v>1</v>
          </cell>
          <cell r="E1010">
            <v>8</v>
          </cell>
          <cell r="I1010">
            <v>2808383</v>
          </cell>
          <cell r="M1010">
            <v>8</v>
          </cell>
          <cell r="Q1010">
            <v>8</v>
          </cell>
          <cell r="V1010">
            <v>4775</v>
          </cell>
        </row>
        <row r="1011">
          <cell r="A1011">
            <v>1</v>
          </cell>
          <cell r="E1011">
            <v>8</v>
          </cell>
          <cell r="I1011">
            <v>28497991.670000002</v>
          </cell>
          <cell r="M1011">
            <v>8</v>
          </cell>
          <cell r="Q1011">
            <v>8</v>
          </cell>
          <cell r="V1011">
            <v>4780</v>
          </cell>
        </row>
        <row r="1012">
          <cell r="A1012">
            <v>1</v>
          </cell>
          <cell r="E1012">
            <v>8</v>
          </cell>
          <cell r="I1012">
            <v>53222809.75</v>
          </cell>
          <cell r="M1012">
            <v>8</v>
          </cell>
          <cell r="Q1012">
            <v>8</v>
          </cell>
          <cell r="V1012">
            <v>4785</v>
          </cell>
        </row>
        <row r="1013">
          <cell r="A1013">
            <v>1</v>
          </cell>
          <cell r="E1013">
            <v>8</v>
          </cell>
          <cell r="I1013">
            <v>17345643.699999999</v>
          </cell>
          <cell r="M1013">
            <v>8</v>
          </cell>
          <cell r="Q1013">
            <v>8</v>
          </cell>
          <cell r="V1013">
            <v>4800</v>
          </cell>
        </row>
        <row r="1014">
          <cell r="A1014">
            <v>1</v>
          </cell>
          <cell r="E1014">
            <v>8</v>
          </cell>
          <cell r="I1014">
            <v>36174036.189999998</v>
          </cell>
          <cell r="M1014">
            <v>8</v>
          </cell>
          <cell r="Q1014">
            <v>8</v>
          </cell>
          <cell r="V1014">
            <v>4830</v>
          </cell>
        </row>
        <row r="1015">
          <cell r="A1015">
            <v>1</v>
          </cell>
          <cell r="E1015">
            <v>8</v>
          </cell>
          <cell r="I1015">
            <v>0</v>
          </cell>
          <cell r="M1015">
            <v>8</v>
          </cell>
          <cell r="Q1015">
            <v>8</v>
          </cell>
          <cell r="V1015">
            <v>4901</v>
          </cell>
        </row>
        <row r="1016">
          <cell r="A1016">
            <v>1</v>
          </cell>
          <cell r="E1016">
            <v>8</v>
          </cell>
          <cell r="I1016">
            <v>-10000000</v>
          </cell>
          <cell r="M1016">
            <v>8</v>
          </cell>
          <cell r="Q1016">
            <v>8</v>
          </cell>
          <cell r="V1016">
            <v>5100</v>
          </cell>
        </row>
        <row r="1017">
          <cell r="A1017">
            <v>1</v>
          </cell>
          <cell r="E1017">
            <v>8</v>
          </cell>
          <cell r="I1017">
            <v>196855900</v>
          </cell>
          <cell r="M1017">
            <v>8</v>
          </cell>
          <cell r="Q1017">
            <v>8</v>
          </cell>
          <cell r="V1017">
            <v>5200</v>
          </cell>
        </row>
        <row r="1018">
          <cell r="A1018">
            <v>1</v>
          </cell>
          <cell r="E1018">
            <v>8</v>
          </cell>
          <cell r="I1018">
            <v>-38980948.600000001</v>
          </cell>
          <cell r="M1018">
            <v>8</v>
          </cell>
          <cell r="Q1018">
            <v>8</v>
          </cell>
          <cell r="V1018">
            <v>5400</v>
          </cell>
        </row>
        <row r="1019">
          <cell r="A1019">
            <v>1</v>
          </cell>
          <cell r="E1019">
            <v>8</v>
          </cell>
          <cell r="I1019">
            <v>-688955224.62</v>
          </cell>
          <cell r="M1019">
            <v>8</v>
          </cell>
          <cell r="Q1019">
            <v>8</v>
          </cell>
          <cell r="V1019">
            <v>5400</v>
          </cell>
        </row>
        <row r="1020">
          <cell r="A1020">
            <v>1</v>
          </cell>
          <cell r="E1020">
            <v>8</v>
          </cell>
          <cell r="I1020">
            <v>0</v>
          </cell>
          <cell r="M1020">
            <v>8</v>
          </cell>
          <cell r="Q1020">
            <v>8</v>
          </cell>
          <cell r="V1020">
            <v>5400</v>
          </cell>
        </row>
        <row r="1021">
          <cell r="A1021">
            <v>1</v>
          </cell>
          <cell r="E1021">
            <v>8</v>
          </cell>
          <cell r="I1021">
            <v>-483109017.44</v>
          </cell>
          <cell r="M1021">
            <v>8</v>
          </cell>
          <cell r="Q1021">
            <v>8</v>
          </cell>
          <cell r="V1021">
            <v>5400</v>
          </cell>
        </row>
        <row r="1022">
          <cell r="A1022">
            <v>1</v>
          </cell>
          <cell r="E1022">
            <v>8</v>
          </cell>
          <cell r="I1022">
            <v>0</v>
          </cell>
          <cell r="M1022">
            <v>8</v>
          </cell>
          <cell r="Q1022">
            <v>8</v>
          </cell>
          <cell r="V1022">
            <v>5440</v>
          </cell>
        </row>
        <row r="1023">
          <cell r="A1023">
            <v>1</v>
          </cell>
          <cell r="E1023">
            <v>8</v>
          </cell>
          <cell r="I1023">
            <v>0</v>
          </cell>
          <cell r="M1023">
            <v>8</v>
          </cell>
          <cell r="Q1023">
            <v>8</v>
          </cell>
          <cell r="V1023">
            <v>5440</v>
          </cell>
        </row>
        <row r="1024">
          <cell r="A1024">
            <v>1</v>
          </cell>
          <cell r="E1024">
            <v>8</v>
          </cell>
          <cell r="I1024">
            <v>0</v>
          </cell>
          <cell r="M1024">
            <v>8</v>
          </cell>
          <cell r="Q1024">
            <v>8</v>
          </cell>
          <cell r="V1024">
            <v>5440</v>
          </cell>
        </row>
        <row r="1025">
          <cell r="A1025">
            <v>1</v>
          </cell>
          <cell r="E1025">
            <v>8</v>
          </cell>
          <cell r="I1025">
            <v>0</v>
          </cell>
          <cell r="M1025">
            <v>8</v>
          </cell>
          <cell r="Q1025">
            <v>8</v>
          </cell>
          <cell r="V1025">
            <v>5440</v>
          </cell>
        </row>
        <row r="1026">
          <cell r="A1026">
            <v>1</v>
          </cell>
          <cell r="E1026">
            <v>8</v>
          </cell>
          <cell r="I1026">
            <v>0</v>
          </cell>
          <cell r="M1026">
            <v>8</v>
          </cell>
          <cell r="Q1026">
            <v>8</v>
          </cell>
          <cell r="V1026">
            <v>5440</v>
          </cell>
        </row>
        <row r="1027">
          <cell r="A1027">
            <v>1</v>
          </cell>
          <cell r="E1027">
            <v>8</v>
          </cell>
          <cell r="I1027">
            <v>0</v>
          </cell>
          <cell r="M1027">
            <v>8</v>
          </cell>
          <cell r="Q1027">
            <v>8</v>
          </cell>
          <cell r="V1027">
            <v>5440</v>
          </cell>
        </row>
        <row r="1028">
          <cell r="A1028">
            <v>1</v>
          </cell>
          <cell r="E1028">
            <v>8</v>
          </cell>
          <cell r="I1028">
            <v>0</v>
          </cell>
          <cell r="M1028">
            <v>8</v>
          </cell>
          <cell r="Q1028">
            <v>8</v>
          </cell>
          <cell r="V1028">
            <v>5440</v>
          </cell>
        </row>
        <row r="1029">
          <cell r="A1029">
            <v>1</v>
          </cell>
          <cell r="E1029">
            <v>8</v>
          </cell>
          <cell r="I1029">
            <v>0</v>
          </cell>
          <cell r="M1029">
            <v>8</v>
          </cell>
          <cell r="Q1029">
            <v>8</v>
          </cell>
          <cell r="V1029">
            <v>5440</v>
          </cell>
        </row>
        <row r="1030">
          <cell r="A1030">
            <v>1</v>
          </cell>
          <cell r="E1030">
            <v>8</v>
          </cell>
          <cell r="I1030">
            <v>0</v>
          </cell>
          <cell r="M1030">
            <v>8</v>
          </cell>
          <cell r="Q1030">
            <v>8</v>
          </cell>
          <cell r="V1030">
            <v>5440</v>
          </cell>
        </row>
        <row r="1031">
          <cell r="A1031">
            <v>1</v>
          </cell>
          <cell r="E1031">
            <v>8</v>
          </cell>
          <cell r="I1031">
            <v>0</v>
          </cell>
          <cell r="M1031">
            <v>8</v>
          </cell>
          <cell r="Q1031">
            <v>8</v>
          </cell>
          <cell r="V1031">
            <v>5440</v>
          </cell>
        </row>
        <row r="1032">
          <cell r="A1032">
            <v>1</v>
          </cell>
          <cell r="E1032">
            <v>8</v>
          </cell>
          <cell r="I1032">
            <v>0</v>
          </cell>
          <cell r="M1032">
            <v>8</v>
          </cell>
          <cell r="Q1032">
            <v>8</v>
          </cell>
          <cell r="V1032">
            <v>5440</v>
          </cell>
        </row>
        <row r="1033">
          <cell r="A1033">
            <v>1</v>
          </cell>
          <cell r="E1033">
            <v>8</v>
          </cell>
          <cell r="I1033">
            <v>0</v>
          </cell>
          <cell r="M1033">
            <v>8</v>
          </cell>
          <cell r="Q1033">
            <v>8</v>
          </cell>
          <cell r="V1033">
            <v>5440</v>
          </cell>
        </row>
        <row r="1034">
          <cell r="A1034">
            <v>1</v>
          </cell>
          <cell r="E1034">
            <v>8</v>
          </cell>
          <cell r="I1034">
            <v>0</v>
          </cell>
          <cell r="M1034">
            <v>8</v>
          </cell>
          <cell r="Q1034">
            <v>8</v>
          </cell>
          <cell r="V1034">
            <v>5440</v>
          </cell>
        </row>
        <row r="1035">
          <cell r="A1035">
            <v>1</v>
          </cell>
          <cell r="E1035">
            <v>8</v>
          </cell>
          <cell r="I1035">
            <v>0</v>
          </cell>
          <cell r="M1035">
            <v>8</v>
          </cell>
          <cell r="Q1035">
            <v>8</v>
          </cell>
          <cell r="V1035">
            <v>5440</v>
          </cell>
        </row>
        <row r="1036">
          <cell r="A1036">
            <v>1</v>
          </cell>
          <cell r="E1036">
            <v>8</v>
          </cell>
          <cell r="I1036">
            <v>0</v>
          </cell>
          <cell r="M1036">
            <v>8</v>
          </cell>
          <cell r="Q1036">
            <v>8</v>
          </cell>
          <cell r="V1036">
            <v>5440</v>
          </cell>
        </row>
        <row r="1037">
          <cell r="A1037">
            <v>1</v>
          </cell>
          <cell r="E1037">
            <v>8</v>
          </cell>
          <cell r="I1037">
            <v>0</v>
          </cell>
          <cell r="M1037">
            <v>8</v>
          </cell>
          <cell r="Q1037">
            <v>8</v>
          </cell>
          <cell r="V1037">
            <v>5440</v>
          </cell>
        </row>
        <row r="1038">
          <cell r="A1038">
            <v>1</v>
          </cell>
          <cell r="E1038">
            <v>8</v>
          </cell>
          <cell r="I1038">
            <v>0</v>
          </cell>
          <cell r="M1038">
            <v>8</v>
          </cell>
          <cell r="Q1038">
            <v>8</v>
          </cell>
          <cell r="V1038">
            <v>5440</v>
          </cell>
        </row>
        <row r="1039">
          <cell r="A1039">
            <v>1</v>
          </cell>
          <cell r="E1039">
            <v>8</v>
          </cell>
          <cell r="I1039">
            <v>0</v>
          </cell>
          <cell r="M1039">
            <v>8</v>
          </cell>
          <cell r="Q1039">
            <v>8</v>
          </cell>
          <cell r="V1039">
            <v>5440</v>
          </cell>
        </row>
        <row r="1040">
          <cell r="A1040">
            <v>1</v>
          </cell>
          <cell r="E1040">
            <v>8</v>
          </cell>
          <cell r="I1040">
            <v>0</v>
          </cell>
          <cell r="M1040">
            <v>8</v>
          </cell>
          <cell r="Q1040">
            <v>8</v>
          </cell>
          <cell r="V1040">
            <v>5440</v>
          </cell>
        </row>
        <row r="1041">
          <cell r="A1041">
            <v>1</v>
          </cell>
          <cell r="E1041">
            <v>8</v>
          </cell>
          <cell r="I1041">
            <v>0</v>
          </cell>
          <cell r="M1041">
            <v>8</v>
          </cell>
          <cell r="Q1041">
            <v>8</v>
          </cell>
          <cell r="V1041">
            <v>5440</v>
          </cell>
        </row>
        <row r="1042">
          <cell r="A1042">
            <v>1</v>
          </cell>
          <cell r="E1042">
            <v>8</v>
          </cell>
          <cell r="I1042">
            <v>0</v>
          </cell>
          <cell r="M1042">
            <v>8</v>
          </cell>
          <cell r="Q1042">
            <v>8</v>
          </cell>
          <cell r="V1042">
            <v>5450</v>
          </cell>
        </row>
        <row r="1043">
          <cell r="A1043">
            <v>1</v>
          </cell>
          <cell r="E1043">
            <v>8</v>
          </cell>
          <cell r="I1043">
            <v>-73021691.129999995</v>
          </cell>
          <cell r="M1043">
            <v>8</v>
          </cell>
          <cell r="Q1043">
            <v>8</v>
          </cell>
          <cell r="V1043">
            <v>5450</v>
          </cell>
        </row>
        <row r="1044">
          <cell r="A1044">
            <v>1</v>
          </cell>
          <cell r="E1044">
            <v>8</v>
          </cell>
          <cell r="I1044">
            <v>506327.5</v>
          </cell>
          <cell r="M1044">
            <v>8</v>
          </cell>
          <cell r="Q1044">
            <v>8</v>
          </cell>
          <cell r="V1044">
            <v>6010</v>
          </cell>
        </row>
        <row r="1045">
          <cell r="A1045">
            <v>1</v>
          </cell>
          <cell r="E1045">
            <v>8</v>
          </cell>
          <cell r="I1045">
            <v>20300184</v>
          </cell>
          <cell r="M1045">
            <v>8</v>
          </cell>
          <cell r="Q1045">
            <v>8</v>
          </cell>
          <cell r="V1045">
            <v>6110</v>
          </cell>
        </row>
        <row r="1046">
          <cell r="A1046">
            <v>1</v>
          </cell>
          <cell r="E1046">
            <v>8</v>
          </cell>
          <cell r="I1046">
            <v>-11159544.26</v>
          </cell>
          <cell r="M1046">
            <v>8</v>
          </cell>
          <cell r="Q1046">
            <v>8</v>
          </cell>
          <cell r="V1046">
            <v>6120</v>
          </cell>
        </row>
        <row r="1047">
          <cell r="A1047">
            <v>1</v>
          </cell>
          <cell r="E1047">
            <v>8</v>
          </cell>
          <cell r="I1047">
            <v>27230441.739999998</v>
          </cell>
          <cell r="M1047">
            <v>8</v>
          </cell>
          <cell r="Q1047">
            <v>8</v>
          </cell>
          <cell r="V1047">
            <v>6210</v>
          </cell>
        </row>
        <row r="1048">
          <cell r="A1048">
            <v>1</v>
          </cell>
          <cell r="E1048">
            <v>8</v>
          </cell>
          <cell r="I1048">
            <v>-9725693.9100000001</v>
          </cell>
          <cell r="M1048">
            <v>8</v>
          </cell>
          <cell r="Q1048">
            <v>8</v>
          </cell>
          <cell r="V1048">
            <v>6220</v>
          </cell>
        </row>
        <row r="1049">
          <cell r="A1049">
            <v>1</v>
          </cell>
          <cell r="E1049">
            <v>8</v>
          </cell>
          <cell r="I1049">
            <v>545219370.55999994</v>
          </cell>
          <cell r="M1049">
            <v>8</v>
          </cell>
          <cell r="Q1049">
            <v>8</v>
          </cell>
          <cell r="V1049">
            <v>6310</v>
          </cell>
        </row>
        <row r="1050">
          <cell r="A1050">
            <v>1</v>
          </cell>
          <cell r="E1050">
            <v>8</v>
          </cell>
          <cell r="I1050">
            <v>-253921138.09</v>
          </cell>
          <cell r="M1050">
            <v>8</v>
          </cell>
          <cell r="Q1050">
            <v>8</v>
          </cell>
          <cell r="V1050">
            <v>6320</v>
          </cell>
        </row>
        <row r="1051">
          <cell r="A1051">
            <v>1</v>
          </cell>
          <cell r="E1051">
            <v>8</v>
          </cell>
          <cell r="I1051">
            <v>331670824.18000001</v>
          </cell>
          <cell r="M1051">
            <v>8</v>
          </cell>
          <cell r="Q1051">
            <v>8</v>
          </cell>
          <cell r="V1051">
            <v>6510</v>
          </cell>
        </row>
        <row r="1052">
          <cell r="A1052">
            <v>1</v>
          </cell>
          <cell r="E1052">
            <v>8</v>
          </cell>
          <cell r="I1052">
            <v>-139399137.83000001</v>
          </cell>
          <cell r="M1052">
            <v>8</v>
          </cell>
          <cell r="Q1052">
            <v>8</v>
          </cell>
          <cell r="V1052">
            <v>6520</v>
          </cell>
        </row>
        <row r="1053">
          <cell r="A1053">
            <v>1</v>
          </cell>
          <cell r="E1053">
            <v>8</v>
          </cell>
          <cell r="I1053">
            <v>20130182.199999999</v>
          </cell>
          <cell r="M1053">
            <v>8</v>
          </cell>
          <cell r="Q1053">
            <v>8</v>
          </cell>
          <cell r="V1053">
            <v>6610</v>
          </cell>
        </row>
        <row r="1054">
          <cell r="A1054">
            <v>1</v>
          </cell>
          <cell r="E1054">
            <v>8</v>
          </cell>
          <cell r="I1054">
            <v>-4195324.24</v>
          </cell>
          <cell r="M1054">
            <v>8</v>
          </cell>
          <cell r="Q1054">
            <v>8</v>
          </cell>
          <cell r="V1054">
            <v>6620</v>
          </cell>
        </row>
        <row r="1055">
          <cell r="A1055">
            <v>1</v>
          </cell>
          <cell r="E1055">
            <v>8</v>
          </cell>
          <cell r="I1055">
            <v>58492856.829999998</v>
          </cell>
          <cell r="M1055">
            <v>8</v>
          </cell>
          <cell r="Q1055">
            <v>8</v>
          </cell>
          <cell r="V1055">
            <v>6710</v>
          </cell>
        </row>
        <row r="1056">
          <cell r="A1056">
            <v>1</v>
          </cell>
          <cell r="E1056">
            <v>8</v>
          </cell>
          <cell r="I1056">
            <v>-4838262.1900000004</v>
          </cell>
          <cell r="M1056">
            <v>8</v>
          </cell>
          <cell r="Q1056">
            <v>8</v>
          </cell>
          <cell r="V1056">
            <v>6720</v>
          </cell>
        </row>
        <row r="1057">
          <cell r="A1057">
            <v>1</v>
          </cell>
          <cell r="E1057">
            <v>8</v>
          </cell>
          <cell r="I1057">
            <v>5459656.75</v>
          </cell>
          <cell r="M1057">
            <v>8</v>
          </cell>
          <cell r="Q1057">
            <v>8</v>
          </cell>
          <cell r="V1057">
            <v>7000</v>
          </cell>
        </row>
        <row r="1058">
          <cell r="A1058">
            <v>1</v>
          </cell>
          <cell r="E1058">
            <v>8</v>
          </cell>
          <cell r="I1058">
            <v>648245519.25</v>
          </cell>
          <cell r="M1058">
            <v>8</v>
          </cell>
          <cell r="Q1058">
            <v>8</v>
          </cell>
          <cell r="V1058">
            <v>7100</v>
          </cell>
        </row>
        <row r="1059">
          <cell r="A1059">
            <v>1</v>
          </cell>
          <cell r="E1059">
            <v>8</v>
          </cell>
          <cell r="I1059">
            <v>602919519.01999998</v>
          </cell>
          <cell r="M1059">
            <v>8</v>
          </cell>
          <cell r="Q1059">
            <v>8</v>
          </cell>
          <cell r="V1059">
            <v>7130</v>
          </cell>
        </row>
        <row r="1060">
          <cell r="A1060">
            <v>1</v>
          </cell>
          <cell r="E1060">
            <v>8</v>
          </cell>
          <cell r="I1060">
            <v>34655181.219999999</v>
          </cell>
          <cell r="M1060">
            <v>8</v>
          </cell>
          <cell r="Q1060">
            <v>8</v>
          </cell>
          <cell r="V1060">
            <v>7140</v>
          </cell>
        </row>
        <row r="1061">
          <cell r="A1061">
            <v>1</v>
          </cell>
          <cell r="E1061">
            <v>8</v>
          </cell>
          <cell r="I1061">
            <v>2812327.49</v>
          </cell>
          <cell r="M1061">
            <v>8</v>
          </cell>
          <cell r="Q1061">
            <v>8</v>
          </cell>
          <cell r="V1061">
            <v>7300</v>
          </cell>
        </row>
        <row r="1062">
          <cell r="A1062">
            <v>1</v>
          </cell>
          <cell r="E1062">
            <v>8</v>
          </cell>
          <cell r="I1062">
            <v>0</v>
          </cell>
          <cell r="M1062">
            <v>8</v>
          </cell>
          <cell r="Q1062">
            <v>8</v>
          </cell>
          <cell r="V1062">
            <v>7300</v>
          </cell>
        </row>
        <row r="1063">
          <cell r="A1063">
            <v>1</v>
          </cell>
          <cell r="E1063">
            <v>8</v>
          </cell>
          <cell r="I1063">
            <v>342525</v>
          </cell>
          <cell r="M1063">
            <v>8</v>
          </cell>
          <cell r="Q1063">
            <v>8</v>
          </cell>
          <cell r="V1063">
            <v>7300</v>
          </cell>
        </row>
        <row r="1064">
          <cell r="A1064">
            <v>1</v>
          </cell>
          <cell r="E1064">
            <v>8</v>
          </cell>
          <cell r="I1064">
            <v>0</v>
          </cell>
          <cell r="M1064">
            <v>8</v>
          </cell>
          <cell r="Q1064">
            <v>8</v>
          </cell>
          <cell r="V1064">
            <v>7300</v>
          </cell>
        </row>
        <row r="1065">
          <cell r="A1065">
            <v>1</v>
          </cell>
          <cell r="E1065">
            <v>8</v>
          </cell>
          <cell r="I1065">
            <v>0</v>
          </cell>
          <cell r="M1065">
            <v>8</v>
          </cell>
          <cell r="Q1065">
            <v>8</v>
          </cell>
          <cell r="V1065">
            <v>7300</v>
          </cell>
        </row>
        <row r="1066">
          <cell r="A1066">
            <v>1</v>
          </cell>
          <cell r="E1066">
            <v>8</v>
          </cell>
          <cell r="I1066">
            <v>0</v>
          </cell>
          <cell r="M1066">
            <v>8</v>
          </cell>
          <cell r="Q1066">
            <v>8</v>
          </cell>
          <cell r="V1066">
            <v>7300</v>
          </cell>
        </row>
        <row r="1067">
          <cell r="A1067">
            <v>1</v>
          </cell>
          <cell r="E1067">
            <v>8</v>
          </cell>
          <cell r="I1067">
            <v>0</v>
          </cell>
          <cell r="M1067">
            <v>8</v>
          </cell>
          <cell r="Q1067">
            <v>8</v>
          </cell>
          <cell r="V1067">
            <v>7300</v>
          </cell>
        </row>
        <row r="1068">
          <cell r="A1068">
            <v>1</v>
          </cell>
          <cell r="E1068">
            <v>8</v>
          </cell>
          <cell r="I1068">
            <v>0</v>
          </cell>
          <cell r="M1068">
            <v>8</v>
          </cell>
          <cell r="Q1068">
            <v>8</v>
          </cell>
          <cell r="V1068">
            <v>7300</v>
          </cell>
        </row>
        <row r="1069">
          <cell r="A1069">
            <v>1</v>
          </cell>
          <cell r="E1069">
            <v>8</v>
          </cell>
          <cell r="I1069">
            <v>0</v>
          </cell>
          <cell r="M1069">
            <v>8</v>
          </cell>
          <cell r="Q1069">
            <v>8</v>
          </cell>
          <cell r="V1069">
            <v>7300</v>
          </cell>
        </row>
        <row r="1070">
          <cell r="A1070">
            <v>1</v>
          </cell>
          <cell r="E1070">
            <v>8</v>
          </cell>
          <cell r="I1070">
            <v>0</v>
          </cell>
          <cell r="M1070">
            <v>8</v>
          </cell>
          <cell r="Q1070">
            <v>8</v>
          </cell>
          <cell r="V1070">
            <v>7300</v>
          </cell>
        </row>
        <row r="1071">
          <cell r="A1071">
            <v>1</v>
          </cell>
          <cell r="E1071">
            <v>8</v>
          </cell>
          <cell r="I1071">
            <v>0</v>
          </cell>
          <cell r="M1071">
            <v>8</v>
          </cell>
          <cell r="Q1071">
            <v>8</v>
          </cell>
          <cell r="V1071">
            <v>7300</v>
          </cell>
        </row>
        <row r="1072">
          <cell r="A1072">
            <v>1</v>
          </cell>
          <cell r="E1072">
            <v>8</v>
          </cell>
          <cell r="I1072">
            <v>0</v>
          </cell>
          <cell r="M1072">
            <v>8</v>
          </cell>
          <cell r="Q1072">
            <v>8</v>
          </cell>
          <cell r="V1072">
            <v>7300</v>
          </cell>
        </row>
        <row r="1073">
          <cell r="A1073">
            <v>1</v>
          </cell>
          <cell r="E1073">
            <v>8</v>
          </cell>
          <cell r="I1073">
            <v>0</v>
          </cell>
          <cell r="M1073">
            <v>8</v>
          </cell>
          <cell r="Q1073">
            <v>8</v>
          </cell>
          <cell r="V1073">
            <v>7300</v>
          </cell>
        </row>
        <row r="1074">
          <cell r="A1074">
            <v>1</v>
          </cell>
          <cell r="E1074">
            <v>8</v>
          </cell>
          <cell r="I1074">
            <v>0</v>
          </cell>
          <cell r="M1074">
            <v>8</v>
          </cell>
          <cell r="Q1074">
            <v>8</v>
          </cell>
          <cell r="V1074">
            <v>7300</v>
          </cell>
        </row>
        <row r="1075">
          <cell r="A1075">
            <v>1</v>
          </cell>
          <cell r="E1075">
            <v>8</v>
          </cell>
          <cell r="I1075">
            <v>-8000000</v>
          </cell>
          <cell r="M1075">
            <v>8</v>
          </cell>
          <cell r="Q1075">
            <v>8</v>
          </cell>
          <cell r="V1075">
            <v>7300</v>
          </cell>
        </row>
        <row r="1076">
          <cell r="A1076">
            <v>1</v>
          </cell>
          <cell r="E1076">
            <v>8</v>
          </cell>
          <cell r="I1076">
            <v>0</v>
          </cell>
          <cell r="M1076">
            <v>8</v>
          </cell>
          <cell r="Q1076">
            <v>8</v>
          </cell>
          <cell r="V1076">
            <v>7300</v>
          </cell>
        </row>
        <row r="1077">
          <cell r="A1077">
            <v>1</v>
          </cell>
          <cell r="E1077">
            <v>8</v>
          </cell>
          <cell r="I1077">
            <v>0</v>
          </cell>
          <cell r="M1077">
            <v>8</v>
          </cell>
          <cell r="Q1077">
            <v>8</v>
          </cell>
          <cell r="V1077">
            <v>7300</v>
          </cell>
        </row>
        <row r="1078">
          <cell r="A1078">
            <v>1</v>
          </cell>
          <cell r="E1078">
            <v>8</v>
          </cell>
          <cell r="I1078">
            <v>0</v>
          </cell>
          <cell r="M1078">
            <v>8</v>
          </cell>
          <cell r="Q1078">
            <v>8</v>
          </cell>
          <cell r="V1078">
            <v>7300</v>
          </cell>
        </row>
        <row r="1079">
          <cell r="A1079">
            <v>1</v>
          </cell>
          <cell r="E1079">
            <v>8</v>
          </cell>
          <cell r="I1079">
            <v>0</v>
          </cell>
          <cell r="M1079">
            <v>8</v>
          </cell>
          <cell r="Q1079">
            <v>8</v>
          </cell>
          <cell r="V1079">
            <v>7300</v>
          </cell>
        </row>
        <row r="1080">
          <cell r="A1080">
            <v>1</v>
          </cell>
          <cell r="E1080">
            <v>8</v>
          </cell>
          <cell r="I1080">
            <v>0</v>
          </cell>
          <cell r="M1080">
            <v>8</v>
          </cell>
          <cell r="Q1080">
            <v>8</v>
          </cell>
          <cell r="V1080">
            <v>7300</v>
          </cell>
        </row>
        <row r="1081">
          <cell r="A1081">
            <v>1</v>
          </cell>
          <cell r="E1081">
            <v>8</v>
          </cell>
          <cell r="I1081">
            <v>0</v>
          </cell>
          <cell r="M1081">
            <v>8</v>
          </cell>
          <cell r="Q1081">
            <v>8</v>
          </cell>
          <cell r="V1081">
            <v>7300</v>
          </cell>
        </row>
        <row r="1082">
          <cell r="A1082">
            <v>1</v>
          </cell>
          <cell r="E1082">
            <v>8</v>
          </cell>
          <cell r="I1082">
            <v>0</v>
          </cell>
          <cell r="M1082">
            <v>8</v>
          </cell>
          <cell r="Q1082">
            <v>8</v>
          </cell>
          <cell r="V1082">
            <v>7300</v>
          </cell>
        </row>
        <row r="1083">
          <cell r="A1083">
            <v>1</v>
          </cell>
          <cell r="E1083">
            <v>8</v>
          </cell>
          <cell r="I1083">
            <v>70000</v>
          </cell>
          <cell r="M1083">
            <v>8</v>
          </cell>
          <cell r="Q1083">
            <v>8</v>
          </cell>
          <cell r="V1083">
            <v>7300</v>
          </cell>
        </row>
        <row r="1084">
          <cell r="A1084">
            <v>1</v>
          </cell>
          <cell r="E1084">
            <v>8</v>
          </cell>
          <cell r="I1084">
            <v>0</v>
          </cell>
          <cell r="M1084">
            <v>8</v>
          </cell>
          <cell r="Q1084">
            <v>8</v>
          </cell>
          <cell r="V1084">
            <v>7300</v>
          </cell>
        </row>
        <row r="1085">
          <cell r="A1085">
            <v>1</v>
          </cell>
          <cell r="E1085">
            <v>8</v>
          </cell>
          <cell r="I1085">
            <v>0</v>
          </cell>
          <cell r="M1085">
            <v>8</v>
          </cell>
          <cell r="Q1085">
            <v>8</v>
          </cell>
          <cell r="V1085">
            <v>7300</v>
          </cell>
        </row>
        <row r="1086">
          <cell r="A1086">
            <v>1</v>
          </cell>
          <cell r="E1086">
            <v>8</v>
          </cell>
          <cell r="I1086">
            <v>0</v>
          </cell>
          <cell r="M1086">
            <v>8</v>
          </cell>
          <cell r="Q1086">
            <v>8</v>
          </cell>
          <cell r="V1086">
            <v>7300</v>
          </cell>
        </row>
        <row r="1087">
          <cell r="A1087">
            <v>1</v>
          </cell>
          <cell r="E1087">
            <v>8</v>
          </cell>
          <cell r="I1087">
            <v>0</v>
          </cell>
          <cell r="M1087">
            <v>8</v>
          </cell>
          <cell r="Q1087">
            <v>8</v>
          </cell>
          <cell r="V1087">
            <v>7300</v>
          </cell>
        </row>
        <row r="1088">
          <cell r="A1088">
            <v>1</v>
          </cell>
          <cell r="E1088">
            <v>8</v>
          </cell>
          <cell r="I1088">
            <v>0</v>
          </cell>
          <cell r="M1088">
            <v>8</v>
          </cell>
          <cell r="Q1088">
            <v>8</v>
          </cell>
          <cell r="V1088">
            <v>7300</v>
          </cell>
        </row>
        <row r="1089">
          <cell r="A1089">
            <v>1</v>
          </cell>
          <cell r="E1089">
            <v>8</v>
          </cell>
          <cell r="I1089">
            <v>0</v>
          </cell>
          <cell r="M1089">
            <v>8</v>
          </cell>
          <cell r="Q1089">
            <v>8</v>
          </cell>
          <cell r="V1089">
            <v>7300</v>
          </cell>
        </row>
        <row r="1090">
          <cell r="A1090">
            <v>1</v>
          </cell>
          <cell r="E1090">
            <v>8</v>
          </cell>
          <cell r="I1090">
            <v>0</v>
          </cell>
          <cell r="M1090">
            <v>8</v>
          </cell>
          <cell r="Q1090">
            <v>8</v>
          </cell>
          <cell r="V1090">
            <v>7300</v>
          </cell>
        </row>
        <row r="1091">
          <cell r="A1091">
            <v>1</v>
          </cell>
          <cell r="E1091">
            <v>8</v>
          </cell>
          <cell r="I1091">
            <v>0</v>
          </cell>
          <cell r="M1091">
            <v>8</v>
          </cell>
          <cell r="Q1091">
            <v>8</v>
          </cell>
          <cell r="V1091">
            <v>7300</v>
          </cell>
        </row>
        <row r="1092">
          <cell r="A1092">
            <v>1</v>
          </cell>
          <cell r="E1092">
            <v>8</v>
          </cell>
          <cell r="I1092">
            <v>0</v>
          </cell>
          <cell r="M1092">
            <v>8</v>
          </cell>
          <cell r="Q1092">
            <v>8</v>
          </cell>
          <cell r="V1092">
            <v>7300</v>
          </cell>
        </row>
        <row r="1093">
          <cell r="A1093">
            <v>1</v>
          </cell>
          <cell r="E1093">
            <v>8</v>
          </cell>
          <cell r="I1093">
            <v>0</v>
          </cell>
          <cell r="M1093">
            <v>8</v>
          </cell>
          <cell r="Q1093">
            <v>8</v>
          </cell>
          <cell r="V1093">
            <v>7300</v>
          </cell>
        </row>
        <row r="1094">
          <cell r="A1094">
            <v>1</v>
          </cell>
          <cell r="E1094">
            <v>8</v>
          </cell>
          <cell r="I1094">
            <v>-23912</v>
          </cell>
          <cell r="M1094">
            <v>8</v>
          </cell>
          <cell r="Q1094">
            <v>8</v>
          </cell>
          <cell r="V1094">
            <v>7300</v>
          </cell>
        </row>
        <row r="1095">
          <cell r="A1095">
            <v>1</v>
          </cell>
          <cell r="E1095">
            <v>8</v>
          </cell>
          <cell r="I1095">
            <v>3934505.1</v>
          </cell>
          <cell r="M1095">
            <v>8</v>
          </cell>
          <cell r="Q1095">
            <v>8</v>
          </cell>
          <cell r="V1095">
            <v>7300</v>
          </cell>
        </row>
        <row r="1096">
          <cell r="A1096">
            <v>1</v>
          </cell>
          <cell r="E1096">
            <v>8</v>
          </cell>
          <cell r="I1096">
            <v>1537243</v>
          </cell>
          <cell r="M1096">
            <v>8</v>
          </cell>
          <cell r="Q1096">
            <v>8</v>
          </cell>
          <cell r="V1096">
            <v>7300</v>
          </cell>
        </row>
        <row r="1097">
          <cell r="A1097">
            <v>1</v>
          </cell>
          <cell r="E1097">
            <v>8</v>
          </cell>
          <cell r="I1097">
            <v>0</v>
          </cell>
          <cell r="M1097">
            <v>8</v>
          </cell>
          <cell r="Q1097">
            <v>8</v>
          </cell>
          <cell r="V1097">
            <v>7300</v>
          </cell>
        </row>
        <row r="1098">
          <cell r="A1098">
            <v>1</v>
          </cell>
          <cell r="E1098">
            <v>8</v>
          </cell>
          <cell r="I1098">
            <v>0</v>
          </cell>
          <cell r="M1098">
            <v>8</v>
          </cell>
          <cell r="Q1098">
            <v>8</v>
          </cell>
          <cell r="V1098">
            <v>7300</v>
          </cell>
        </row>
        <row r="1099">
          <cell r="A1099">
            <v>1</v>
          </cell>
          <cell r="E1099">
            <v>8</v>
          </cell>
          <cell r="I1099">
            <v>-375900</v>
          </cell>
          <cell r="M1099">
            <v>8</v>
          </cell>
          <cell r="Q1099">
            <v>8</v>
          </cell>
          <cell r="V1099">
            <v>7300</v>
          </cell>
        </row>
        <row r="1100">
          <cell r="A1100">
            <v>1</v>
          </cell>
          <cell r="E1100">
            <v>8</v>
          </cell>
          <cell r="I1100">
            <v>0</v>
          </cell>
          <cell r="M1100">
            <v>8</v>
          </cell>
          <cell r="Q1100">
            <v>8</v>
          </cell>
          <cell r="V1100">
            <v>7300</v>
          </cell>
        </row>
        <row r="1101">
          <cell r="A1101">
            <v>1</v>
          </cell>
          <cell r="E1101">
            <v>8</v>
          </cell>
          <cell r="I1101">
            <v>0</v>
          </cell>
          <cell r="M1101">
            <v>8</v>
          </cell>
          <cell r="Q1101">
            <v>8</v>
          </cell>
          <cell r="V1101">
            <v>7300</v>
          </cell>
        </row>
        <row r="1102">
          <cell r="A1102">
            <v>1</v>
          </cell>
          <cell r="E1102">
            <v>8</v>
          </cell>
          <cell r="I1102">
            <v>0</v>
          </cell>
          <cell r="M1102">
            <v>8</v>
          </cell>
          <cell r="Q1102">
            <v>8</v>
          </cell>
          <cell r="V1102">
            <v>7300</v>
          </cell>
        </row>
        <row r="1103">
          <cell r="A1103">
            <v>1</v>
          </cell>
          <cell r="E1103">
            <v>8</v>
          </cell>
          <cell r="I1103">
            <v>0</v>
          </cell>
          <cell r="M1103">
            <v>8</v>
          </cell>
          <cell r="Q1103">
            <v>8</v>
          </cell>
          <cell r="V1103">
            <v>7300</v>
          </cell>
        </row>
        <row r="1104">
          <cell r="A1104">
            <v>1</v>
          </cell>
          <cell r="E1104">
            <v>8</v>
          </cell>
          <cell r="I1104">
            <v>40000</v>
          </cell>
          <cell r="M1104">
            <v>8</v>
          </cell>
          <cell r="Q1104">
            <v>8</v>
          </cell>
          <cell r="V1104">
            <v>7300</v>
          </cell>
        </row>
        <row r="1105">
          <cell r="A1105">
            <v>1</v>
          </cell>
          <cell r="E1105">
            <v>8</v>
          </cell>
          <cell r="I1105">
            <v>100000</v>
          </cell>
          <cell r="M1105">
            <v>8</v>
          </cell>
          <cell r="Q1105">
            <v>8</v>
          </cell>
          <cell r="V1105">
            <v>7300</v>
          </cell>
        </row>
        <row r="1106">
          <cell r="A1106">
            <v>1</v>
          </cell>
          <cell r="E1106">
            <v>8</v>
          </cell>
          <cell r="I1106">
            <v>843000</v>
          </cell>
          <cell r="M1106">
            <v>8</v>
          </cell>
          <cell r="Q1106">
            <v>8</v>
          </cell>
          <cell r="V1106">
            <v>7300</v>
          </cell>
        </row>
        <row r="1107">
          <cell r="A1107">
            <v>1</v>
          </cell>
          <cell r="E1107">
            <v>8</v>
          </cell>
          <cell r="I1107">
            <v>53190</v>
          </cell>
          <cell r="M1107">
            <v>8</v>
          </cell>
          <cell r="Q1107">
            <v>8</v>
          </cell>
          <cell r="V1107">
            <v>7300</v>
          </cell>
        </row>
        <row r="1108">
          <cell r="A1108">
            <v>1</v>
          </cell>
          <cell r="E1108">
            <v>8</v>
          </cell>
          <cell r="I1108">
            <v>19914180.27</v>
          </cell>
          <cell r="M1108">
            <v>8</v>
          </cell>
          <cell r="Q1108">
            <v>8</v>
          </cell>
          <cell r="V1108">
            <v>7300</v>
          </cell>
        </row>
        <row r="1109">
          <cell r="A1109">
            <v>1</v>
          </cell>
          <cell r="E1109">
            <v>8</v>
          </cell>
          <cell r="I1109">
            <v>-70266.91</v>
          </cell>
          <cell r="M1109">
            <v>8</v>
          </cell>
          <cell r="Q1109">
            <v>8</v>
          </cell>
          <cell r="V1109">
            <v>7300</v>
          </cell>
        </row>
        <row r="1110">
          <cell r="A1110">
            <v>1</v>
          </cell>
          <cell r="E1110">
            <v>8</v>
          </cell>
          <cell r="I1110">
            <v>125000</v>
          </cell>
          <cell r="M1110">
            <v>8</v>
          </cell>
          <cell r="Q1110">
            <v>8</v>
          </cell>
          <cell r="V1110">
            <v>7300</v>
          </cell>
        </row>
        <row r="1111">
          <cell r="A1111">
            <v>1</v>
          </cell>
          <cell r="E1111">
            <v>8</v>
          </cell>
          <cell r="I1111">
            <v>-171000</v>
          </cell>
          <cell r="M1111">
            <v>8</v>
          </cell>
          <cell r="Q1111">
            <v>8</v>
          </cell>
          <cell r="V1111">
            <v>7300</v>
          </cell>
        </row>
        <row r="1112">
          <cell r="A1112">
            <v>1</v>
          </cell>
          <cell r="E1112">
            <v>8</v>
          </cell>
          <cell r="I1112">
            <v>120000</v>
          </cell>
          <cell r="M1112">
            <v>8</v>
          </cell>
          <cell r="Q1112">
            <v>8</v>
          </cell>
          <cell r="V1112">
            <v>7300</v>
          </cell>
        </row>
        <row r="1113">
          <cell r="A1113">
            <v>1</v>
          </cell>
          <cell r="E1113">
            <v>8</v>
          </cell>
          <cell r="I1113">
            <v>14000</v>
          </cell>
          <cell r="M1113">
            <v>8</v>
          </cell>
          <cell r="Q1113">
            <v>8</v>
          </cell>
          <cell r="V1113">
            <v>7300</v>
          </cell>
        </row>
        <row r="1114">
          <cell r="A1114">
            <v>1</v>
          </cell>
          <cell r="E1114">
            <v>8</v>
          </cell>
          <cell r="I1114">
            <v>-5880718.3399999999</v>
          </cell>
          <cell r="M1114">
            <v>8</v>
          </cell>
          <cell r="Q1114">
            <v>8</v>
          </cell>
          <cell r="V1114">
            <v>7300</v>
          </cell>
        </row>
        <row r="1115">
          <cell r="A1115">
            <v>1</v>
          </cell>
          <cell r="E1115">
            <v>8</v>
          </cell>
          <cell r="I1115">
            <v>11689261.73</v>
          </cell>
          <cell r="M1115">
            <v>8</v>
          </cell>
          <cell r="Q1115">
            <v>8</v>
          </cell>
          <cell r="V1115">
            <v>7300</v>
          </cell>
        </row>
        <row r="1116">
          <cell r="A1116">
            <v>1</v>
          </cell>
          <cell r="E1116">
            <v>8</v>
          </cell>
          <cell r="I1116">
            <v>-45500.1</v>
          </cell>
          <cell r="M1116">
            <v>8</v>
          </cell>
          <cell r="Q1116">
            <v>8</v>
          </cell>
          <cell r="V1116">
            <v>7300</v>
          </cell>
        </row>
        <row r="1117">
          <cell r="A1117">
            <v>1</v>
          </cell>
          <cell r="E1117">
            <v>8</v>
          </cell>
          <cell r="I1117">
            <v>193209.3</v>
          </cell>
          <cell r="M1117">
            <v>8</v>
          </cell>
          <cell r="Q1117">
            <v>8</v>
          </cell>
          <cell r="V1117">
            <v>7300</v>
          </cell>
        </row>
        <row r="1118">
          <cell r="A1118">
            <v>1</v>
          </cell>
          <cell r="E1118">
            <v>8</v>
          </cell>
          <cell r="I1118">
            <v>50000</v>
          </cell>
          <cell r="M1118">
            <v>8</v>
          </cell>
          <cell r="Q1118">
            <v>8</v>
          </cell>
          <cell r="V1118">
            <v>7300</v>
          </cell>
        </row>
        <row r="1119">
          <cell r="A1119">
            <v>1</v>
          </cell>
          <cell r="E1119">
            <v>8</v>
          </cell>
          <cell r="I1119">
            <v>-434071.44</v>
          </cell>
          <cell r="M1119">
            <v>8</v>
          </cell>
          <cell r="Q1119">
            <v>8</v>
          </cell>
          <cell r="V1119">
            <v>7300</v>
          </cell>
        </row>
        <row r="1120">
          <cell r="A1120">
            <v>1</v>
          </cell>
          <cell r="E1120">
            <v>8</v>
          </cell>
          <cell r="I1120">
            <v>6000000</v>
          </cell>
          <cell r="M1120">
            <v>8</v>
          </cell>
          <cell r="Q1120">
            <v>8</v>
          </cell>
          <cell r="V1120">
            <v>7300</v>
          </cell>
        </row>
        <row r="1121">
          <cell r="A1121">
            <v>1</v>
          </cell>
          <cell r="E1121">
            <v>8</v>
          </cell>
          <cell r="I1121">
            <v>2386465.65</v>
          </cell>
          <cell r="M1121">
            <v>8</v>
          </cell>
          <cell r="Q1121">
            <v>8</v>
          </cell>
          <cell r="V1121">
            <v>7300</v>
          </cell>
        </row>
        <row r="1122">
          <cell r="A1122">
            <v>1</v>
          </cell>
          <cell r="E1122">
            <v>8</v>
          </cell>
          <cell r="I1122">
            <v>32393601.960000001</v>
          </cell>
          <cell r="M1122">
            <v>8</v>
          </cell>
          <cell r="Q1122">
            <v>8</v>
          </cell>
          <cell r="V1122">
            <v>7400</v>
          </cell>
        </row>
        <row r="1123">
          <cell r="A1123">
            <v>1</v>
          </cell>
          <cell r="E1123">
            <v>8</v>
          </cell>
          <cell r="I1123">
            <v>1640000</v>
          </cell>
          <cell r="M1123">
            <v>8</v>
          </cell>
          <cell r="Q1123">
            <v>8</v>
          </cell>
          <cell r="V1123">
            <v>7500</v>
          </cell>
        </row>
        <row r="1124">
          <cell r="A1124">
            <v>1</v>
          </cell>
          <cell r="E1124">
            <v>8</v>
          </cell>
          <cell r="I1124">
            <v>215975258.90000001</v>
          </cell>
          <cell r="M1124">
            <v>8</v>
          </cell>
          <cell r="Q1124">
            <v>8</v>
          </cell>
          <cell r="V1124">
            <v>7700</v>
          </cell>
        </row>
        <row r="1125">
          <cell r="A1125">
            <v>1</v>
          </cell>
          <cell r="E1125">
            <v>8</v>
          </cell>
          <cell r="I1125">
            <v>0</v>
          </cell>
          <cell r="M1125">
            <v>8</v>
          </cell>
          <cell r="Q1125">
            <v>8</v>
          </cell>
          <cell r="V1125">
            <v>7800</v>
          </cell>
        </row>
        <row r="1126">
          <cell r="A1126">
            <v>1</v>
          </cell>
          <cell r="E1126">
            <v>8</v>
          </cell>
          <cell r="I1126">
            <v>4849973.97</v>
          </cell>
          <cell r="M1126">
            <v>8</v>
          </cell>
          <cell r="Q1126">
            <v>8</v>
          </cell>
          <cell r="V1126">
            <v>7910</v>
          </cell>
        </row>
        <row r="1127">
          <cell r="A1127">
            <v>1</v>
          </cell>
          <cell r="E1127">
            <v>8</v>
          </cell>
          <cell r="I1127">
            <v>4279430.2300000004</v>
          </cell>
          <cell r="M1127">
            <v>8</v>
          </cell>
          <cell r="Q1127">
            <v>8</v>
          </cell>
          <cell r="V1127">
            <v>7913</v>
          </cell>
        </row>
        <row r="1128">
          <cell r="A1128">
            <v>1</v>
          </cell>
          <cell r="E1128">
            <v>8</v>
          </cell>
          <cell r="I1128">
            <v>-4544837.83</v>
          </cell>
          <cell r="M1128">
            <v>8</v>
          </cell>
          <cell r="Q1128">
            <v>8</v>
          </cell>
          <cell r="V1128">
            <v>8071</v>
          </cell>
        </row>
        <row r="1129">
          <cell r="A1129">
            <v>1</v>
          </cell>
          <cell r="E1129">
            <v>8</v>
          </cell>
          <cell r="I1129">
            <v>54855391.07</v>
          </cell>
          <cell r="M1129">
            <v>8</v>
          </cell>
          <cell r="Q1129">
            <v>8</v>
          </cell>
          <cell r="V1129">
            <v>8072</v>
          </cell>
        </row>
        <row r="1130">
          <cell r="A1130">
            <v>1</v>
          </cell>
          <cell r="E1130">
            <v>8</v>
          </cell>
          <cell r="I1130">
            <v>0</v>
          </cell>
          <cell r="M1130">
            <v>8</v>
          </cell>
          <cell r="Q1130">
            <v>8</v>
          </cell>
          <cell r="V1130">
            <v>8073</v>
          </cell>
        </row>
        <row r="1131">
          <cell r="A1131">
            <v>1</v>
          </cell>
          <cell r="E1131">
            <v>8</v>
          </cell>
          <cell r="I1131">
            <v>0</v>
          </cell>
          <cell r="M1131">
            <v>8</v>
          </cell>
          <cell r="Q1131">
            <v>8</v>
          </cell>
          <cell r="V1131">
            <v>8074</v>
          </cell>
        </row>
        <row r="1132">
          <cell r="A1132">
            <v>1</v>
          </cell>
          <cell r="E1132">
            <v>8</v>
          </cell>
          <cell r="I1132">
            <v>338795.29</v>
          </cell>
          <cell r="M1132">
            <v>8</v>
          </cell>
          <cell r="Q1132">
            <v>8</v>
          </cell>
          <cell r="V1132">
            <v>8076</v>
          </cell>
        </row>
        <row r="1133">
          <cell r="A1133">
            <v>1</v>
          </cell>
          <cell r="E1133">
            <v>8</v>
          </cell>
          <cell r="I1133">
            <v>134140.81</v>
          </cell>
          <cell r="M1133">
            <v>8</v>
          </cell>
          <cell r="Q1133">
            <v>8</v>
          </cell>
          <cell r="V1133">
            <v>9000</v>
          </cell>
        </row>
        <row r="1134">
          <cell r="A1134">
            <v>1</v>
          </cell>
          <cell r="E1134">
            <v>8</v>
          </cell>
          <cell r="I1134">
            <v>-381389754.17000002</v>
          </cell>
          <cell r="M1134">
            <v>8</v>
          </cell>
          <cell r="Q1134">
            <v>8</v>
          </cell>
          <cell r="V1134">
            <v>9100</v>
          </cell>
        </row>
        <row r="1135">
          <cell r="A1135">
            <v>1</v>
          </cell>
          <cell r="E1135">
            <v>8</v>
          </cell>
          <cell r="I1135">
            <v>-93256405.310000002</v>
          </cell>
          <cell r="M1135">
            <v>8</v>
          </cell>
          <cell r="Q1135">
            <v>8</v>
          </cell>
          <cell r="V1135">
            <v>9208</v>
          </cell>
        </row>
        <row r="1136">
          <cell r="A1136">
            <v>1</v>
          </cell>
          <cell r="E1136">
            <v>8</v>
          </cell>
          <cell r="I1136">
            <v>-34990366.659999996</v>
          </cell>
          <cell r="M1136">
            <v>8</v>
          </cell>
          <cell r="Q1136">
            <v>8</v>
          </cell>
          <cell r="V1136">
            <v>9251</v>
          </cell>
        </row>
        <row r="1137">
          <cell r="A1137">
            <v>1</v>
          </cell>
          <cell r="E1137">
            <v>8</v>
          </cell>
          <cell r="I1137">
            <v>340000</v>
          </cell>
          <cell r="M1137">
            <v>8</v>
          </cell>
          <cell r="Q1137">
            <v>8</v>
          </cell>
          <cell r="V1137">
            <v>9253</v>
          </cell>
        </row>
        <row r="1138">
          <cell r="A1138">
            <v>1</v>
          </cell>
          <cell r="E1138">
            <v>8</v>
          </cell>
          <cell r="I1138">
            <v>0</v>
          </cell>
          <cell r="M1138">
            <v>8</v>
          </cell>
          <cell r="Q1138">
            <v>8</v>
          </cell>
          <cell r="V1138">
            <v>9302</v>
          </cell>
        </row>
        <row r="1139">
          <cell r="A1139">
            <v>1</v>
          </cell>
          <cell r="E1139">
            <v>8</v>
          </cell>
          <cell r="I1139">
            <v>-377307480.05000001</v>
          </cell>
          <cell r="M1139">
            <v>8</v>
          </cell>
          <cell r="Q1139">
            <v>8</v>
          </cell>
          <cell r="V1139">
            <v>9303</v>
          </cell>
        </row>
        <row r="1140">
          <cell r="A1140">
            <v>1</v>
          </cell>
          <cell r="E1140">
            <v>8</v>
          </cell>
          <cell r="I1140">
            <v>-9000000</v>
          </cell>
          <cell r="M1140">
            <v>8</v>
          </cell>
          <cell r="Q1140">
            <v>8</v>
          </cell>
          <cell r="V1140">
            <v>9305</v>
          </cell>
        </row>
        <row r="1141">
          <cell r="A1141">
            <v>1</v>
          </cell>
          <cell r="E1141">
            <v>8</v>
          </cell>
          <cell r="I1141">
            <v>12106973.130000001</v>
          </cell>
          <cell r="M1141">
            <v>8</v>
          </cell>
          <cell r="Q1141">
            <v>8</v>
          </cell>
          <cell r="V1141">
            <v>9400</v>
          </cell>
        </row>
        <row r="1142">
          <cell r="A1142">
            <v>1</v>
          </cell>
          <cell r="E1142">
            <v>8</v>
          </cell>
          <cell r="I1142">
            <v>237450</v>
          </cell>
          <cell r="M1142">
            <v>8</v>
          </cell>
          <cell r="Q1142">
            <v>8</v>
          </cell>
          <cell r="V1142">
            <v>9500</v>
          </cell>
        </row>
        <row r="1143">
          <cell r="A1143">
            <v>1</v>
          </cell>
          <cell r="E1143">
            <v>8</v>
          </cell>
          <cell r="I1143">
            <v>-327340203.13999999</v>
          </cell>
          <cell r="M1143">
            <v>8</v>
          </cell>
          <cell r="Q1143">
            <v>8</v>
          </cell>
          <cell r="V1143">
            <v>9600</v>
          </cell>
        </row>
        <row r="1144">
          <cell r="A1144">
            <v>1</v>
          </cell>
          <cell r="E1144">
            <v>8</v>
          </cell>
          <cell r="I1144">
            <v>-288231827.51999998</v>
          </cell>
          <cell r="M1144">
            <v>8</v>
          </cell>
          <cell r="Q1144">
            <v>8</v>
          </cell>
          <cell r="V1144">
            <v>9610</v>
          </cell>
        </row>
        <row r="1145">
          <cell r="A1145">
            <v>1</v>
          </cell>
          <cell r="E1145">
            <v>8</v>
          </cell>
          <cell r="I1145">
            <v>-11582883.08</v>
          </cell>
          <cell r="M1145">
            <v>8</v>
          </cell>
          <cell r="Q1145">
            <v>8</v>
          </cell>
          <cell r="V1145">
            <v>9611</v>
          </cell>
        </row>
        <row r="1146">
          <cell r="A1146">
            <v>1</v>
          </cell>
          <cell r="E1146">
            <v>8</v>
          </cell>
          <cell r="I1146">
            <v>1047520.04</v>
          </cell>
          <cell r="M1146">
            <v>8</v>
          </cell>
          <cell r="Q1146">
            <v>8</v>
          </cell>
          <cell r="V1146">
            <v>9620</v>
          </cell>
        </row>
        <row r="1147">
          <cell r="A1147">
            <v>1</v>
          </cell>
          <cell r="E1147">
            <v>8</v>
          </cell>
          <cell r="I1147">
            <v>-306371096.64999998</v>
          </cell>
          <cell r="M1147">
            <v>8</v>
          </cell>
          <cell r="Q1147">
            <v>8</v>
          </cell>
          <cell r="V1147">
            <v>5301</v>
          </cell>
        </row>
        <row r="1148">
          <cell r="A1148">
            <v>1</v>
          </cell>
          <cell r="E1148">
            <v>14</v>
          </cell>
          <cell r="I1148">
            <v>-6728084.96</v>
          </cell>
          <cell r="M1148">
            <v>14</v>
          </cell>
          <cell r="Q1148">
            <v>14</v>
          </cell>
          <cell r="V1148">
            <v>1010</v>
          </cell>
        </row>
        <row r="1149">
          <cell r="A1149">
            <v>1</v>
          </cell>
          <cell r="E1149">
            <v>14</v>
          </cell>
          <cell r="I1149">
            <v>-286440</v>
          </cell>
          <cell r="M1149">
            <v>14</v>
          </cell>
          <cell r="Q1149">
            <v>14</v>
          </cell>
          <cell r="V1149">
            <v>1020</v>
          </cell>
        </row>
        <row r="1150">
          <cell r="A1150">
            <v>1</v>
          </cell>
          <cell r="E1150">
            <v>14</v>
          </cell>
          <cell r="I1150">
            <v>-713578.14</v>
          </cell>
          <cell r="M1150">
            <v>14</v>
          </cell>
          <cell r="Q1150">
            <v>14</v>
          </cell>
          <cell r="V1150">
            <v>1095</v>
          </cell>
        </row>
        <row r="1151">
          <cell r="A1151">
            <v>1</v>
          </cell>
          <cell r="E1151">
            <v>14</v>
          </cell>
          <cell r="I1151">
            <v>181695.83</v>
          </cell>
          <cell r="M1151">
            <v>14</v>
          </cell>
          <cell r="Q1151">
            <v>14</v>
          </cell>
          <cell r="V1151">
            <v>1096</v>
          </cell>
        </row>
        <row r="1152">
          <cell r="A1152">
            <v>1</v>
          </cell>
          <cell r="E1152">
            <v>14</v>
          </cell>
          <cell r="I1152">
            <v>3265.5</v>
          </cell>
          <cell r="M1152">
            <v>14</v>
          </cell>
          <cell r="Q1152">
            <v>14</v>
          </cell>
          <cell r="V1152">
            <v>2010</v>
          </cell>
        </row>
        <row r="1153">
          <cell r="A1153">
            <v>1</v>
          </cell>
          <cell r="E1153">
            <v>14</v>
          </cell>
          <cell r="I1153">
            <v>2574935.11</v>
          </cell>
          <cell r="M1153">
            <v>14</v>
          </cell>
          <cell r="Q1153">
            <v>14</v>
          </cell>
          <cell r="V1153">
            <v>2010</v>
          </cell>
        </row>
        <row r="1154">
          <cell r="A1154">
            <v>1</v>
          </cell>
          <cell r="E1154">
            <v>14</v>
          </cell>
          <cell r="I1154">
            <v>107803.8</v>
          </cell>
          <cell r="M1154">
            <v>14</v>
          </cell>
          <cell r="Q1154">
            <v>14</v>
          </cell>
          <cell r="V1154">
            <v>2011</v>
          </cell>
        </row>
        <row r="1155">
          <cell r="A1155">
            <v>1</v>
          </cell>
          <cell r="E1155">
            <v>14</v>
          </cell>
          <cell r="I1155">
            <v>28</v>
          </cell>
          <cell r="M1155">
            <v>14</v>
          </cell>
          <cell r="Q1155">
            <v>14</v>
          </cell>
          <cell r="V1155">
            <v>2011</v>
          </cell>
        </row>
        <row r="1156">
          <cell r="A1156">
            <v>1</v>
          </cell>
          <cell r="E1156">
            <v>14</v>
          </cell>
          <cell r="I1156">
            <v>112133.64</v>
          </cell>
          <cell r="M1156">
            <v>14</v>
          </cell>
          <cell r="Q1156">
            <v>14</v>
          </cell>
          <cell r="V1156">
            <v>2020</v>
          </cell>
        </row>
        <row r="1157">
          <cell r="A1157">
            <v>1</v>
          </cell>
          <cell r="E1157">
            <v>14</v>
          </cell>
          <cell r="I1157">
            <v>10</v>
          </cell>
          <cell r="M1157">
            <v>14</v>
          </cell>
          <cell r="Q1157">
            <v>14</v>
          </cell>
          <cell r="V1157">
            <v>2030</v>
          </cell>
        </row>
        <row r="1158">
          <cell r="A1158">
            <v>1</v>
          </cell>
          <cell r="E1158">
            <v>14</v>
          </cell>
          <cell r="I1158">
            <v>558450.18000000005</v>
          </cell>
          <cell r="M1158">
            <v>14</v>
          </cell>
          <cell r="Q1158">
            <v>14</v>
          </cell>
          <cell r="V1158">
            <v>2030</v>
          </cell>
        </row>
        <row r="1159">
          <cell r="A1159">
            <v>1</v>
          </cell>
          <cell r="E1159">
            <v>14</v>
          </cell>
          <cell r="I1159">
            <v>533.33000000000004</v>
          </cell>
          <cell r="M1159">
            <v>14</v>
          </cell>
          <cell r="Q1159">
            <v>14</v>
          </cell>
          <cell r="V1159">
            <v>2030</v>
          </cell>
        </row>
        <row r="1160">
          <cell r="A1160">
            <v>1</v>
          </cell>
          <cell r="E1160">
            <v>14</v>
          </cell>
          <cell r="I1160">
            <v>1086349.3600000001</v>
          </cell>
          <cell r="M1160">
            <v>14</v>
          </cell>
          <cell r="Q1160">
            <v>14</v>
          </cell>
          <cell r="V1160">
            <v>2040</v>
          </cell>
        </row>
        <row r="1161">
          <cell r="A1161">
            <v>1</v>
          </cell>
          <cell r="E1161">
            <v>14</v>
          </cell>
          <cell r="I1161">
            <v>4302.38</v>
          </cell>
          <cell r="M1161">
            <v>14</v>
          </cell>
          <cell r="Q1161">
            <v>14</v>
          </cell>
          <cell r="V1161">
            <v>2040</v>
          </cell>
        </row>
        <row r="1162">
          <cell r="A1162">
            <v>1</v>
          </cell>
          <cell r="E1162">
            <v>14</v>
          </cell>
          <cell r="I1162">
            <v>128384.23</v>
          </cell>
          <cell r="M1162">
            <v>14</v>
          </cell>
          <cell r="Q1162">
            <v>14</v>
          </cell>
          <cell r="V1162">
            <v>2051</v>
          </cell>
        </row>
        <row r="1163">
          <cell r="A1163">
            <v>1</v>
          </cell>
          <cell r="E1163">
            <v>14</v>
          </cell>
          <cell r="I1163">
            <v>818.55</v>
          </cell>
          <cell r="M1163">
            <v>14</v>
          </cell>
          <cell r="Q1163">
            <v>14</v>
          </cell>
          <cell r="V1163">
            <v>2052</v>
          </cell>
        </row>
        <row r="1164">
          <cell r="A1164">
            <v>1</v>
          </cell>
          <cell r="E1164">
            <v>14</v>
          </cell>
          <cell r="I1164">
            <v>163908.54</v>
          </cell>
          <cell r="M1164">
            <v>14</v>
          </cell>
          <cell r="Q1164">
            <v>14</v>
          </cell>
          <cell r="V1164">
            <v>2052</v>
          </cell>
        </row>
        <row r="1165">
          <cell r="A1165">
            <v>1</v>
          </cell>
          <cell r="E1165">
            <v>14</v>
          </cell>
          <cell r="I1165">
            <v>10354.290000000001</v>
          </cell>
          <cell r="M1165">
            <v>14</v>
          </cell>
          <cell r="Q1165">
            <v>14</v>
          </cell>
          <cell r="V1165">
            <v>2053</v>
          </cell>
        </row>
        <row r="1166">
          <cell r="A1166">
            <v>1</v>
          </cell>
          <cell r="E1166">
            <v>14</v>
          </cell>
          <cell r="I1166">
            <v>3346.5</v>
          </cell>
          <cell r="M1166">
            <v>14</v>
          </cell>
          <cell r="Q1166">
            <v>14</v>
          </cell>
          <cell r="V1166">
            <v>2054</v>
          </cell>
        </row>
        <row r="1167">
          <cell r="A1167">
            <v>1</v>
          </cell>
          <cell r="E1167">
            <v>14</v>
          </cell>
          <cell r="I1167">
            <v>158</v>
          </cell>
          <cell r="M1167">
            <v>14</v>
          </cell>
          <cell r="Q1167">
            <v>14</v>
          </cell>
          <cell r="V1167">
            <v>2055</v>
          </cell>
        </row>
        <row r="1168">
          <cell r="A1168">
            <v>1</v>
          </cell>
          <cell r="E1168">
            <v>14</v>
          </cell>
          <cell r="I1168">
            <v>-214669.74</v>
          </cell>
          <cell r="M1168">
            <v>14</v>
          </cell>
          <cell r="Q1168">
            <v>14</v>
          </cell>
          <cell r="V1168">
            <v>2090</v>
          </cell>
        </row>
        <row r="1169">
          <cell r="A1169">
            <v>1</v>
          </cell>
          <cell r="E1169">
            <v>14</v>
          </cell>
          <cell r="I1169">
            <v>2082</v>
          </cell>
          <cell r="M1169">
            <v>14</v>
          </cell>
          <cell r="Q1169">
            <v>14</v>
          </cell>
          <cell r="V1169">
            <v>2090</v>
          </cell>
        </row>
        <row r="1170">
          <cell r="A1170">
            <v>1</v>
          </cell>
          <cell r="E1170">
            <v>14</v>
          </cell>
          <cell r="I1170">
            <v>1836075.3</v>
          </cell>
          <cell r="M1170">
            <v>14</v>
          </cell>
          <cell r="Q1170">
            <v>14</v>
          </cell>
          <cell r="V1170">
            <v>2095</v>
          </cell>
        </row>
        <row r="1171">
          <cell r="A1171">
            <v>1</v>
          </cell>
          <cell r="E1171">
            <v>14</v>
          </cell>
          <cell r="I1171">
            <v>603.24</v>
          </cell>
          <cell r="M1171">
            <v>14</v>
          </cell>
          <cell r="Q1171">
            <v>14</v>
          </cell>
          <cell r="V1171">
            <v>3100</v>
          </cell>
        </row>
        <row r="1172">
          <cell r="A1172">
            <v>1</v>
          </cell>
          <cell r="E1172">
            <v>14</v>
          </cell>
          <cell r="I1172">
            <v>-23727.07</v>
          </cell>
          <cell r="M1172">
            <v>14</v>
          </cell>
          <cell r="Q1172">
            <v>14</v>
          </cell>
          <cell r="V1172">
            <v>3300</v>
          </cell>
        </row>
        <row r="1173">
          <cell r="A1173">
            <v>1</v>
          </cell>
          <cell r="E1173">
            <v>14</v>
          </cell>
          <cell r="I1173">
            <v>2309.9899999999998</v>
          </cell>
          <cell r="M1173">
            <v>14</v>
          </cell>
          <cell r="Q1173">
            <v>14</v>
          </cell>
          <cell r="V1173">
            <v>3300</v>
          </cell>
        </row>
        <row r="1174">
          <cell r="A1174">
            <v>1</v>
          </cell>
          <cell r="E1174">
            <v>14</v>
          </cell>
          <cell r="I1174">
            <v>3998.2</v>
          </cell>
          <cell r="M1174">
            <v>14</v>
          </cell>
          <cell r="Q1174">
            <v>14</v>
          </cell>
          <cell r="V1174">
            <v>3400</v>
          </cell>
        </row>
        <row r="1175">
          <cell r="A1175">
            <v>1</v>
          </cell>
          <cell r="E1175">
            <v>14</v>
          </cell>
          <cell r="I1175">
            <v>291376.92</v>
          </cell>
          <cell r="M1175">
            <v>14</v>
          </cell>
          <cell r="Q1175">
            <v>14</v>
          </cell>
          <cell r="V1175">
            <v>3400</v>
          </cell>
        </row>
        <row r="1176">
          <cell r="A1176">
            <v>1</v>
          </cell>
          <cell r="E1176">
            <v>14</v>
          </cell>
          <cell r="I1176">
            <v>0</v>
          </cell>
          <cell r="M1176">
            <v>14</v>
          </cell>
          <cell r="Q1176">
            <v>14</v>
          </cell>
          <cell r="V1176">
            <v>4000</v>
          </cell>
        </row>
        <row r="1177">
          <cell r="A1177">
            <v>1</v>
          </cell>
          <cell r="E1177">
            <v>14</v>
          </cell>
          <cell r="I1177">
            <v>30258.87</v>
          </cell>
          <cell r="M1177">
            <v>14</v>
          </cell>
          <cell r="Q1177">
            <v>14</v>
          </cell>
          <cell r="V1177">
            <v>4060</v>
          </cell>
        </row>
        <row r="1178">
          <cell r="A1178">
            <v>1</v>
          </cell>
          <cell r="E1178">
            <v>14</v>
          </cell>
          <cell r="I1178">
            <v>-75159.960000000006</v>
          </cell>
          <cell r="M1178">
            <v>14</v>
          </cell>
          <cell r="Q1178">
            <v>14</v>
          </cell>
          <cell r="V1178">
            <v>4100</v>
          </cell>
        </row>
        <row r="1179">
          <cell r="A1179">
            <v>1</v>
          </cell>
          <cell r="E1179">
            <v>14</v>
          </cell>
          <cell r="I1179">
            <v>16</v>
          </cell>
          <cell r="M1179">
            <v>14</v>
          </cell>
          <cell r="Q1179">
            <v>14</v>
          </cell>
          <cell r="V1179">
            <v>4150</v>
          </cell>
        </row>
        <row r="1180">
          <cell r="A1180">
            <v>1</v>
          </cell>
          <cell r="E1180">
            <v>14</v>
          </cell>
          <cell r="I1180">
            <v>43493.04</v>
          </cell>
          <cell r="M1180">
            <v>14</v>
          </cell>
          <cell r="Q1180">
            <v>14</v>
          </cell>
          <cell r="V1180">
            <v>4150</v>
          </cell>
        </row>
        <row r="1181">
          <cell r="A1181">
            <v>1</v>
          </cell>
          <cell r="E1181">
            <v>14</v>
          </cell>
          <cell r="I1181">
            <v>25</v>
          </cell>
          <cell r="M1181">
            <v>14</v>
          </cell>
          <cell r="Q1181">
            <v>14</v>
          </cell>
          <cell r="V1181">
            <v>4150</v>
          </cell>
        </row>
        <row r="1182">
          <cell r="A1182">
            <v>1</v>
          </cell>
          <cell r="E1182">
            <v>14</v>
          </cell>
          <cell r="I1182">
            <v>803.95</v>
          </cell>
          <cell r="M1182">
            <v>14</v>
          </cell>
          <cell r="Q1182">
            <v>14</v>
          </cell>
          <cell r="V1182">
            <v>4200</v>
          </cell>
        </row>
        <row r="1183">
          <cell r="A1183">
            <v>1</v>
          </cell>
          <cell r="E1183">
            <v>14</v>
          </cell>
          <cell r="I1183">
            <v>46</v>
          </cell>
          <cell r="M1183">
            <v>14</v>
          </cell>
          <cell r="Q1183">
            <v>14</v>
          </cell>
          <cell r="V1183">
            <v>4250</v>
          </cell>
        </row>
        <row r="1184">
          <cell r="A1184">
            <v>1</v>
          </cell>
          <cell r="E1184">
            <v>14</v>
          </cell>
          <cell r="I1184">
            <v>300</v>
          </cell>
          <cell r="M1184">
            <v>14</v>
          </cell>
          <cell r="Q1184">
            <v>14</v>
          </cell>
          <cell r="V1184">
            <v>4260</v>
          </cell>
        </row>
        <row r="1185">
          <cell r="A1185">
            <v>1</v>
          </cell>
          <cell r="E1185">
            <v>14</v>
          </cell>
          <cell r="I1185">
            <v>150</v>
          </cell>
          <cell r="M1185">
            <v>14</v>
          </cell>
          <cell r="Q1185">
            <v>14</v>
          </cell>
          <cell r="V1185">
            <v>4280</v>
          </cell>
        </row>
        <row r="1186">
          <cell r="A1186">
            <v>1</v>
          </cell>
          <cell r="E1186">
            <v>14</v>
          </cell>
          <cell r="I1186">
            <v>8115.06</v>
          </cell>
          <cell r="M1186">
            <v>14</v>
          </cell>
          <cell r="Q1186">
            <v>14</v>
          </cell>
          <cell r="V1186">
            <v>4301</v>
          </cell>
        </row>
        <row r="1187">
          <cell r="A1187">
            <v>1</v>
          </cell>
          <cell r="E1187">
            <v>14</v>
          </cell>
          <cell r="I1187">
            <v>2350.73</v>
          </cell>
          <cell r="M1187">
            <v>14</v>
          </cell>
          <cell r="Q1187">
            <v>14</v>
          </cell>
          <cell r="V1187">
            <v>4302</v>
          </cell>
        </row>
        <row r="1188">
          <cell r="A1188">
            <v>1</v>
          </cell>
          <cell r="E1188">
            <v>14</v>
          </cell>
          <cell r="I1188">
            <v>28912.66</v>
          </cell>
          <cell r="M1188">
            <v>14</v>
          </cell>
          <cell r="Q1188">
            <v>14</v>
          </cell>
          <cell r="V1188">
            <v>4303</v>
          </cell>
        </row>
        <row r="1189">
          <cell r="A1189">
            <v>1</v>
          </cell>
          <cell r="E1189">
            <v>14</v>
          </cell>
          <cell r="I1189">
            <v>4338.6400000000003</v>
          </cell>
          <cell r="M1189">
            <v>14</v>
          </cell>
          <cell r="Q1189">
            <v>14</v>
          </cell>
          <cell r="V1189">
            <v>4305</v>
          </cell>
        </row>
        <row r="1190">
          <cell r="A1190">
            <v>1</v>
          </cell>
          <cell r="E1190">
            <v>14</v>
          </cell>
          <cell r="I1190">
            <v>2058.29</v>
          </cell>
          <cell r="M1190">
            <v>14</v>
          </cell>
          <cell r="Q1190">
            <v>14</v>
          </cell>
          <cell r="V1190">
            <v>4306</v>
          </cell>
        </row>
        <row r="1191">
          <cell r="A1191">
            <v>1</v>
          </cell>
          <cell r="E1191">
            <v>14</v>
          </cell>
          <cell r="I1191">
            <v>3721.34</v>
          </cell>
          <cell r="M1191">
            <v>14</v>
          </cell>
          <cell r="Q1191">
            <v>14</v>
          </cell>
          <cell r="V1191">
            <v>4307</v>
          </cell>
        </row>
        <row r="1192">
          <cell r="A1192">
            <v>1</v>
          </cell>
          <cell r="E1192">
            <v>14</v>
          </cell>
          <cell r="I1192">
            <v>2104.9499999999998</v>
          </cell>
          <cell r="M1192">
            <v>14</v>
          </cell>
          <cell r="Q1192">
            <v>14</v>
          </cell>
          <cell r="V1192">
            <v>4308</v>
          </cell>
        </row>
        <row r="1193">
          <cell r="A1193">
            <v>1</v>
          </cell>
          <cell r="E1193">
            <v>14</v>
          </cell>
          <cell r="I1193">
            <v>0</v>
          </cell>
          <cell r="M1193">
            <v>14</v>
          </cell>
          <cell r="Q1193">
            <v>14</v>
          </cell>
          <cell r="V1193">
            <v>4340</v>
          </cell>
        </row>
        <row r="1194">
          <cell r="A1194">
            <v>1</v>
          </cell>
          <cell r="E1194">
            <v>14</v>
          </cell>
          <cell r="I1194">
            <v>19456.650000000001</v>
          </cell>
          <cell r="M1194">
            <v>14</v>
          </cell>
          <cell r="Q1194">
            <v>14</v>
          </cell>
          <cell r="V1194">
            <v>4360</v>
          </cell>
        </row>
        <row r="1195">
          <cell r="A1195">
            <v>1</v>
          </cell>
          <cell r="E1195">
            <v>14</v>
          </cell>
          <cell r="I1195">
            <v>6038.82</v>
          </cell>
          <cell r="M1195">
            <v>14</v>
          </cell>
          <cell r="Q1195">
            <v>14</v>
          </cell>
          <cell r="V1195">
            <v>4380</v>
          </cell>
        </row>
        <row r="1196">
          <cell r="A1196">
            <v>1</v>
          </cell>
          <cell r="E1196">
            <v>14</v>
          </cell>
          <cell r="I1196">
            <v>420</v>
          </cell>
          <cell r="M1196">
            <v>14</v>
          </cell>
          <cell r="Q1196">
            <v>14</v>
          </cell>
          <cell r="V1196">
            <v>4400</v>
          </cell>
        </row>
        <row r="1197">
          <cell r="A1197">
            <v>1</v>
          </cell>
          <cell r="E1197">
            <v>14</v>
          </cell>
          <cell r="I1197">
            <v>189996.41</v>
          </cell>
          <cell r="M1197">
            <v>14</v>
          </cell>
          <cell r="Q1197">
            <v>14</v>
          </cell>
          <cell r="V1197">
            <v>4440</v>
          </cell>
        </row>
        <row r="1198">
          <cell r="A1198">
            <v>1</v>
          </cell>
          <cell r="E1198">
            <v>14</v>
          </cell>
          <cell r="I1198">
            <v>597.66999999999996</v>
          </cell>
          <cell r="M1198">
            <v>14</v>
          </cell>
          <cell r="Q1198">
            <v>14</v>
          </cell>
          <cell r="V1198">
            <v>4460</v>
          </cell>
        </row>
        <row r="1199">
          <cell r="A1199">
            <v>1</v>
          </cell>
          <cell r="E1199">
            <v>14</v>
          </cell>
          <cell r="I1199">
            <v>150</v>
          </cell>
          <cell r="M1199">
            <v>14</v>
          </cell>
          <cell r="Q1199">
            <v>14</v>
          </cell>
          <cell r="V1199">
            <v>4480</v>
          </cell>
        </row>
        <row r="1200">
          <cell r="A1200">
            <v>1</v>
          </cell>
          <cell r="E1200">
            <v>14</v>
          </cell>
          <cell r="I1200">
            <v>124.75</v>
          </cell>
          <cell r="M1200">
            <v>14</v>
          </cell>
          <cell r="Q1200">
            <v>14</v>
          </cell>
          <cell r="V1200">
            <v>4490</v>
          </cell>
        </row>
        <row r="1201">
          <cell r="A1201">
            <v>1</v>
          </cell>
          <cell r="E1201">
            <v>14</v>
          </cell>
          <cell r="I1201">
            <v>-12546.11</v>
          </cell>
          <cell r="M1201">
            <v>14</v>
          </cell>
          <cell r="Q1201">
            <v>14</v>
          </cell>
          <cell r="V1201">
            <v>4500</v>
          </cell>
        </row>
        <row r="1202">
          <cell r="A1202">
            <v>1</v>
          </cell>
          <cell r="E1202">
            <v>14</v>
          </cell>
          <cell r="I1202">
            <v>28581.48</v>
          </cell>
          <cell r="M1202">
            <v>14</v>
          </cell>
          <cell r="Q1202">
            <v>14</v>
          </cell>
          <cell r="V1202">
            <v>4520</v>
          </cell>
        </row>
        <row r="1203">
          <cell r="A1203">
            <v>1</v>
          </cell>
          <cell r="E1203">
            <v>14</v>
          </cell>
          <cell r="I1203">
            <v>676801.15</v>
          </cell>
          <cell r="M1203">
            <v>14</v>
          </cell>
          <cell r="Q1203">
            <v>14</v>
          </cell>
          <cell r="V1203">
            <v>4520</v>
          </cell>
        </row>
        <row r="1204">
          <cell r="A1204">
            <v>1</v>
          </cell>
          <cell r="E1204">
            <v>14</v>
          </cell>
          <cell r="I1204">
            <v>3087.45</v>
          </cell>
          <cell r="M1204">
            <v>14</v>
          </cell>
          <cell r="Q1204">
            <v>14</v>
          </cell>
          <cell r="V1204">
            <v>4560</v>
          </cell>
        </row>
        <row r="1205">
          <cell r="A1205">
            <v>1</v>
          </cell>
          <cell r="E1205">
            <v>14</v>
          </cell>
          <cell r="I1205">
            <v>200</v>
          </cell>
          <cell r="M1205">
            <v>14</v>
          </cell>
          <cell r="Q1205">
            <v>14</v>
          </cell>
          <cell r="V1205">
            <v>4570</v>
          </cell>
        </row>
        <row r="1206">
          <cell r="A1206">
            <v>1</v>
          </cell>
          <cell r="E1206">
            <v>14</v>
          </cell>
          <cell r="I1206">
            <v>4196.59</v>
          </cell>
          <cell r="M1206">
            <v>14</v>
          </cell>
          <cell r="Q1206">
            <v>14</v>
          </cell>
          <cell r="V1206">
            <v>4595</v>
          </cell>
        </row>
        <row r="1207">
          <cell r="A1207">
            <v>1</v>
          </cell>
          <cell r="E1207">
            <v>14</v>
          </cell>
          <cell r="I1207">
            <v>20</v>
          </cell>
          <cell r="M1207">
            <v>14</v>
          </cell>
          <cell r="Q1207">
            <v>14</v>
          </cell>
          <cell r="V1207">
            <v>4601</v>
          </cell>
        </row>
        <row r="1208">
          <cell r="A1208">
            <v>1</v>
          </cell>
          <cell r="E1208">
            <v>14</v>
          </cell>
          <cell r="I1208">
            <v>20658.03</v>
          </cell>
          <cell r="M1208">
            <v>14</v>
          </cell>
          <cell r="Q1208">
            <v>14</v>
          </cell>
          <cell r="V1208">
            <v>4601</v>
          </cell>
        </row>
        <row r="1209">
          <cell r="A1209">
            <v>1</v>
          </cell>
          <cell r="E1209">
            <v>14</v>
          </cell>
          <cell r="I1209">
            <v>7530.25</v>
          </cell>
          <cell r="M1209">
            <v>14</v>
          </cell>
          <cell r="Q1209">
            <v>14</v>
          </cell>
          <cell r="V1209">
            <v>4602</v>
          </cell>
        </row>
        <row r="1210">
          <cell r="A1210">
            <v>1</v>
          </cell>
          <cell r="E1210">
            <v>14</v>
          </cell>
          <cell r="I1210">
            <v>2612.42</v>
          </cell>
          <cell r="M1210">
            <v>14</v>
          </cell>
          <cell r="Q1210">
            <v>14</v>
          </cell>
          <cell r="V1210">
            <v>4603</v>
          </cell>
        </row>
        <row r="1211">
          <cell r="A1211">
            <v>1</v>
          </cell>
          <cell r="E1211">
            <v>14</v>
          </cell>
          <cell r="I1211">
            <v>-380.33</v>
          </cell>
          <cell r="M1211">
            <v>14</v>
          </cell>
          <cell r="Q1211">
            <v>14</v>
          </cell>
          <cell r="V1211">
            <v>4610</v>
          </cell>
        </row>
        <row r="1212">
          <cell r="A1212">
            <v>1</v>
          </cell>
          <cell r="E1212">
            <v>14</v>
          </cell>
          <cell r="I1212">
            <v>15.1</v>
          </cell>
          <cell r="M1212">
            <v>14</v>
          </cell>
          <cell r="Q1212">
            <v>14</v>
          </cell>
          <cell r="V1212">
            <v>4640</v>
          </cell>
        </row>
        <row r="1213">
          <cell r="A1213">
            <v>1</v>
          </cell>
          <cell r="E1213">
            <v>14</v>
          </cell>
          <cell r="I1213">
            <v>14779.4</v>
          </cell>
          <cell r="M1213">
            <v>14</v>
          </cell>
          <cell r="Q1213">
            <v>14</v>
          </cell>
          <cell r="V1213">
            <v>4660</v>
          </cell>
        </row>
        <row r="1214">
          <cell r="A1214">
            <v>1</v>
          </cell>
          <cell r="E1214">
            <v>14</v>
          </cell>
          <cell r="I1214">
            <v>10504.7</v>
          </cell>
          <cell r="M1214">
            <v>14</v>
          </cell>
          <cell r="Q1214">
            <v>14</v>
          </cell>
          <cell r="V1214">
            <v>4680</v>
          </cell>
        </row>
        <row r="1215">
          <cell r="A1215">
            <v>1</v>
          </cell>
          <cell r="E1215">
            <v>14</v>
          </cell>
          <cell r="I1215">
            <v>0</v>
          </cell>
          <cell r="M1215">
            <v>14</v>
          </cell>
          <cell r="Q1215">
            <v>14</v>
          </cell>
          <cell r="V1215">
            <v>4690</v>
          </cell>
        </row>
        <row r="1216">
          <cell r="A1216">
            <v>1</v>
          </cell>
          <cell r="E1216">
            <v>14</v>
          </cell>
          <cell r="I1216">
            <v>142049.71</v>
          </cell>
          <cell r="M1216">
            <v>14</v>
          </cell>
          <cell r="Q1216">
            <v>14</v>
          </cell>
          <cell r="V1216">
            <v>4700</v>
          </cell>
        </row>
        <row r="1217">
          <cell r="A1217">
            <v>1</v>
          </cell>
          <cell r="E1217">
            <v>14</v>
          </cell>
          <cell r="I1217">
            <v>18356.95</v>
          </cell>
          <cell r="M1217">
            <v>14</v>
          </cell>
          <cell r="Q1217">
            <v>14</v>
          </cell>
          <cell r="V1217">
            <v>4720</v>
          </cell>
        </row>
        <row r="1218">
          <cell r="A1218">
            <v>1</v>
          </cell>
          <cell r="E1218">
            <v>14</v>
          </cell>
          <cell r="I1218">
            <v>-14994.46</v>
          </cell>
          <cell r="M1218">
            <v>14</v>
          </cell>
          <cell r="Q1218">
            <v>14</v>
          </cell>
          <cell r="V1218">
            <v>4730</v>
          </cell>
        </row>
        <row r="1219">
          <cell r="A1219">
            <v>1</v>
          </cell>
          <cell r="E1219">
            <v>14</v>
          </cell>
          <cell r="I1219">
            <v>232527.66</v>
          </cell>
          <cell r="M1219">
            <v>14</v>
          </cell>
          <cell r="Q1219">
            <v>14</v>
          </cell>
          <cell r="V1219">
            <v>4730</v>
          </cell>
        </row>
        <row r="1220">
          <cell r="A1220">
            <v>1</v>
          </cell>
          <cell r="E1220">
            <v>14</v>
          </cell>
          <cell r="I1220">
            <v>0</v>
          </cell>
          <cell r="M1220">
            <v>14</v>
          </cell>
          <cell r="Q1220">
            <v>14</v>
          </cell>
          <cell r="V1220">
            <v>4740</v>
          </cell>
        </row>
        <row r="1221">
          <cell r="A1221">
            <v>1</v>
          </cell>
          <cell r="E1221">
            <v>14</v>
          </cell>
          <cell r="I1221">
            <v>3660.59</v>
          </cell>
          <cell r="M1221">
            <v>14</v>
          </cell>
          <cell r="Q1221">
            <v>14</v>
          </cell>
          <cell r="V1221">
            <v>4750</v>
          </cell>
        </row>
        <row r="1222">
          <cell r="A1222">
            <v>1</v>
          </cell>
          <cell r="E1222">
            <v>14</v>
          </cell>
          <cell r="I1222">
            <v>28790.639999999999</v>
          </cell>
          <cell r="M1222">
            <v>14</v>
          </cell>
          <cell r="Q1222">
            <v>14</v>
          </cell>
          <cell r="V1222">
            <v>4760</v>
          </cell>
        </row>
        <row r="1223">
          <cell r="A1223">
            <v>1</v>
          </cell>
          <cell r="E1223">
            <v>14</v>
          </cell>
          <cell r="I1223">
            <v>24977.62</v>
          </cell>
          <cell r="M1223">
            <v>14</v>
          </cell>
          <cell r="Q1223">
            <v>14</v>
          </cell>
          <cell r="V1223">
            <v>4770</v>
          </cell>
        </row>
        <row r="1224">
          <cell r="A1224">
            <v>1</v>
          </cell>
          <cell r="E1224">
            <v>14</v>
          </cell>
          <cell r="I1224">
            <v>10862.4</v>
          </cell>
          <cell r="M1224">
            <v>14</v>
          </cell>
          <cell r="Q1224">
            <v>14</v>
          </cell>
          <cell r="V1224">
            <v>4772</v>
          </cell>
        </row>
        <row r="1225">
          <cell r="A1225">
            <v>1</v>
          </cell>
          <cell r="E1225">
            <v>14</v>
          </cell>
          <cell r="I1225">
            <v>80</v>
          </cell>
          <cell r="M1225">
            <v>14</v>
          </cell>
          <cell r="Q1225">
            <v>14</v>
          </cell>
          <cell r="V1225">
            <v>4775</v>
          </cell>
        </row>
        <row r="1226">
          <cell r="A1226">
            <v>1</v>
          </cell>
          <cell r="E1226">
            <v>14</v>
          </cell>
          <cell r="I1226">
            <v>15652.17</v>
          </cell>
          <cell r="M1226">
            <v>14</v>
          </cell>
          <cell r="Q1226">
            <v>14</v>
          </cell>
          <cell r="V1226">
            <v>4775</v>
          </cell>
        </row>
        <row r="1227">
          <cell r="A1227">
            <v>1</v>
          </cell>
          <cell r="E1227">
            <v>14</v>
          </cell>
          <cell r="I1227">
            <v>9062.27</v>
          </cell>
          <cell r="M1227">
            <v>14</v>
          </cell>
          <cell r="Q1227">
            <v>14</v>
          </cell>
          <cell r="V1227">
            <v>4780</v>
          </cell>
        </row>
        <row r="1228">
          <cell r="A1228">
            <v>1</v>
          </cell>
          <cell r="E1228">
            <v>14</v>
          </cell>
          <cell r="I1228">
            <v>276.47000000000003</v>
          </cell>
          <cell r="M1228">
            <v>14</v>
          </cell>
          <cell r="Q1228">
            <v>14</v>
          </cell>
          <cell r="V1228">
            <v>4785</v>
          </cell>
        </row>
        <row r="1229">
          <cell r="A1229">
            <v>1</v>
          </cell>
          <cell r="E1229">
            <v>14</v>
          </cell>
          <cell r="I1229">
            <v>26441.86</v>
          </cell>
          <cell r="M1229">
            <v>14</v>
          </cell>
          <cell r="Q1229">
            <v>14</v>
          </cell>
          <cell r="V1229">
            <v>4785</v>
          </cell>
        </row>
        <row r="1230">
          <cell r="A1230">
            <v>1</v>
          </cell>
          <cell r="E1230">
            <v>14</v>
          </cell>
          <cell r="I1230">
            <v>17205.73</v>
          </cell>
          <cell r="M1230">
            <v>14</v>
          </cell>
          <cell r="Q1230">
            <v>14</v>
          </cell>
          <cell r="V1230">
            <v>4800</v>
          </cell>
        </row>
        <row r="1231">
          <cell r="A1231">
            <v>1</v>
          </cell>
          <cell r="E1231">
            <v>14</v>
          </cell>
          <cell r="I1231">
            <v>2634.19</v>
          </cell>
          <cell r="M1231">
            <v>14</v>
          </cell>
          <cell r="Q1231">
            <v>14</v>
          </cell>
          <cell r="V1231">
            <v>4830</v>
          </cell>
        </row>
        <row r="1232">
          <cell r="A1232">
            <v>1</v>
          </cell>
          <cell r="E1232">
            <v>14</v>
          </cell>
          <cell r="I1232">
            <v>4148</v>
          </cell>
          <cell r="M1232">
            <v>14</v>
          </cell>
          <cell r="Q1232">
            <v>14</v>
          </cell>
          <cell r="V1232">
            <v>4840</v>
          </cell>
        </row>
        <row r="1233">
          <cell r="A1233">
            <v>1</v>
          </cell>
          <cell r="E1233">
            <v>14</v>
          </cell>
          <cell r="I1233">
            <v>0</v>
          </cell>
          <cell r="M1233">
            <v>14</v>
          </cell>
          <cell r="Q1233">
            <v>14</v>
          </cell>
          <cell r="V1233">
            <v>4850</v>
          </cell>
        </row>
        <row r="1234">
          <cell r="A1234">
            <v>1</v>
          </cell>
          <cell r="E1234">
            <v>14</v>
          </cell>
          <cell r="I1234">
            <v>8872.98</v>
          </cell>
          <cell r="M1234">
            <v>14</v>
          </cell>
          <cell r="Q1234">
            <v>14</v>
          </cell>
          <cell r="V1234">
            <v>4900</v>
          </cell>
        </row>
        <row r="1235">
          <cell r="A1235">
            <v>1</v>
          </cell>
          <cell r="E1235">
            <v>14</v>
          </cell>
          <cell r="I1235">
            <v>-50000</v>
          </cell>
          <cell r="M1235">
            <v>14</v>
          </cell>
          <cell r="Q1235">
            <v>14</v>
          </cell>
          <cell r="V1235">
            <v>5100</v>
          </cell>
        </row>
        <row r="1236">
          <cell r="A1236">
            <v>1</v>
          </cell>
          <cell r="E1236">
            <v>14</v>
          </cell>
          <cell r="I1236">
            <v>13005.9</v>
          </cell>
          <cell r="M1236">
            <v>14</v>
          </cell>
          <cell r="Q1236">
            <v>14</v>
          </cell>
          <cell r="V1236">
            <v>5305</v>
          </cell>
        </row>
        <row r="1237">
          <cell r="A1237">
            <v>1</v>
          </cell>
          <cell r="E1237">
            <v>14</v>
          </cell>
          <cell r="I1237">
            <v>199.75</v>
          </cell>
          <cell r="M1237">
            <v>14</v>
          </cell>
          <cell r="Q1237">
            <v>14</v>
          </cell>
          <cell r="V1237">
            <v>5306</v>
          </cell>
        </row>
        <row r="1238">
          <cell r="A1238">
            <v>1</v>
          </cell>
          <cell r="E1238">
            <v>14</v>
          </cell>
          <cell r="I1238">
            <v>-16497.53</v>
          </cell>
          <cell r="M1238">
            <v>14</v>
          </cell>
          <cell r="Q1238">
            <v>14</v>
          </cell>
          <cell r="V1238">
            <v>5400</v>
          </cell>
        </row>
        <row r="1239">
          <cell r="A1239">
            <v>1</v>
          </cell>
          <cell r="E1239">
            <v>14</v>
          </cell>
          <cell r="I1239">
            <v>-1199847.1100000001</v>
          </cell>
          <cell r="M1239">
            <v>14</v>
          </cell>
          <cell r="Q1239">
            <v>14</v>
          </cell>
          <cell r="V1239">
            <v>5400</v>
          </cell>
        </row>
        <row r="1240">
          <cell r="A1240">
            <v>1</v>
          </cell>
          <cell r="E1240">
            <v>14</v>
          </cell>
          <cell r="I1240">
            <v>-107814.38</v>
          </cell>
          <cell r="M1240">
            <v>14</v>
          </cell>
          <cell r="Q1240">
            <v>14</v>
          </cell>
          <cell r="V1240">
            <v>5400</v>
          </cell>
        </row>
        <row r="1241">
          <cell r="A1241">
            <v>1</v>
          </cell>
          <cell r="E1241">
            <v>14</v>
          </cell>
          <cell r="I1241">
            <v>1312551.56</v>
          </cell>
          <cell r="M1241">
            <v>14</v>
          </cell>
          <cell r="Q1241">
            <v>14</v>
          </cell>
          <cell r="V1241">
            <v>5400</v>
          </cell>
        </row>
        <row r="1242">
          <cell r="A1242">
            <v>1</v>
          </cell>
          <cell r="E1242">
            <v>14</v>
          </cell>
          <cell r="I1242">
            <v>-20758.02</v>
          </cell>
          <cell r="M1242">
            <v>14</v>
          </cell>
          <cell r="Q1242">
            <v>14</v>
          </cell>
          <cell r="V1242">
            <v>5450</v>
          </cell>
        </row>
        <row r="1243">
          <cell r="A1243">
            <v>1</v>
          </cell>
          <cell r="E1243">
            <v>14</v>
          </cell>
          <cell r="I1243">
            <v>-144786.85999999999</v>
          </cell>
          <cell r="M1243">
            <v>14</v>
          </cell>
          <cell r="Q1243">
            <v>14</v>
          </cell>
          <cell r="V1243">
            <v>5450</v>
          </cell>
        </row>
        <row r="1244">
          <cell r="A1244">
            <v>1</v>
          </cell>
          <cell r="E1244">
            <v>14</v>
          </cell>
          <cell r="I1244">
            <v>26124.67</v>
          </cell>
          <cell r="M1244">
            <v>14</v>
          </cell>
          <cell r="Q1244">
            <v>14</v>
          </cell>
          <cell r="V1244">
            <v>6110</v>
          </cell>
        </row>
        <row r="1245">
          <cell r="A1245">
            <v>1</v>
          </cell>
          <cell r="E1245">
            <v>14</v>
          </cell>
          <cell r="I1245">
            <v>-7152.45</v>
          </cell>
          <cell r="M1245">
            <v>14</v>
          </cell>
          <cell r="Q1245">
            <v>14</v>
          </cell>
          <cell r="V1245">
            <v>6120</v>
          </cell>
        </row>
        <row r="1246">
          <cell r="A1246">
            <v>1</v>
          </cell>
          <cell r="E1246">
            <v>14</v>
          </cell>
          <cell r="I1246">
            <v>20481.5</v>
          </cell>
          <cell r="M1246">
            <v>14</v>
          </cell>
          <cell r="Q1246">
            <v>14</v>
          </cell>
          <cell r="V1246">
            <v>6210</v>
          </cell>
        </row>
        <row r="1247">
          <cell r="A1247">
            <v>1</v>
          </cell>
          <cell r="E1247">
            <v>14</v>
          </cell>
          <cell r="I1247">
            <v>-3510.85</v>
          </cell>
          <cell r="M1247">
            <v>14</v>
          </cell>
          <cell r="Q1247">
            <v>14</v>
          </cell>
          <cell r="V1247">
            <v>6220</v>
          </cell>
        </row>
        <row r="1248">
          <cell r="A1248">
            <v>1</v>
          </cell>
          <cell r="E1248">
            <v>14</v>
          </cell>
          <cell r="I1248">
            <v>239768.5</v>
          </cell>
          <cell r="M1248">
            <v>14</v>
          </cell>
          <cell r="Q1248">
            <v>14</v>
          </cell>
          <cell r="V1248">
            <v>6310</v>
          </cell>
        </row>
        <row r="1249">
          <cell r="A1249">
            <v>1</v>
          </cell>
          <cell r="E1249">
            <v>14</v>
          </cell>
          <cell r="I1249">
            <v>-36016.199999999997</v>
          </cell>
          <cell r="M1249">
            <v>14</v>
          </cell>
          <cell r="Q1249">
            <v>14</v>
          </cell>
          <cell r="V1249">
            <v>6320</v>
          </cell>
        </row>
        <row r="1250">
          <cell r="A1250">
            <v>1</v>
          </cell>
          <cell r="E1250">
            <v>14</v>
          </cell>
          <cell r="I1250">
            <v>69367.64</v>
          </cell>
          <cell r="M1250">
            <v>14</v>
          </cell>
          <cell r="Q1250">
            <v>14</v>
          </cell>
          <cell r="V1250">
            <v>6510</v>
          </cell>
        </row>
        <row r="1251">
          <cell r="A1251">
            <v>1</v>
          </cell>
          <cell r="E1251">
            <v>14</v>
          </cell>
          <cell r="I1251">
            <v>-15340.77</v>
          </cell>
          <cell r="M1251">
            <v>14</v>
          </cell>
          <cell r="Q1251">
            <v>14</v>
          </cell>
          <cell r="V1251">
            <v>6520</v>
          </cell>
        </row>
        <row r="1252">
          <cell r="A1252">
            <v>1</v>
          </cell>
          <cell r="E1252">
            <v>14</v>
          </cell>
          <cell r="I1252">
            <v>69360.160000000003</v>
          </cell>
          <cell r="M1252">
            <v>14</v>
          </cell>
          <cell r="Q1252">
            <v>14</v>
          </cell>
          <cell r="V1252">
            <v>6710</v>
          </cell>
        </row>
        <row r="1253">
          <cell r="A1253">
            <v>1</v>
          </cell>
          <cell r="E1253">
            <v>14</v>
          </cell>
          <cell r="I1253">
            <v>-10310.6</v>
          </cell>
          <cell r="M1253">
            <v>14</v>
          </cell>
          <cell r="Q1253">
            <v>14</v>
          </cell>
          <cell r="V1253">
            <v>6720</v>
          </cell>
        </row>
        <row r="1254">
          <cell r="A1254">
            <v>1</v>
          </cell>
          <cell r="E1254">
            <v>14</v>
          </cell>
          <cell r="I1254">
            <v>16425.919999999998</v>
          </cell>
          <cell r="M1254">
            <v>14</v>
          </cell>
          <cell r="Q1254">
            <v>14</v>
          </cell>
          <cell r="V1254">
            <v>6810</v>
          </cell>
        </row>
        <row r="1255">
          <cell r="A1255">
            <v>1</v>
          </cell>
          <cell r="E1255">
            <v>14</v>
          </cell>
          <cell r="I1255">
            <v>-4163.24</v>
          </cell>
          <cell r="M1255">
            <v>14</v>
          </cell>
          <cell r="Q1255">
            <v>14</v>
          </cell>
          <cell r="V1255">
            <v>6820</v>
          </cell>
        </row>
        <row r="1256">
          <cell r="A1256">
            <v>1</v>
          </cell>
          <cell r="E1256">
            <v>14</v>
          </cell>
          <cell r="I1256">
            <v>36495.660000000003</v>
          </cell>
          <cell r="M1256">
            <v>14</v>
          </cell>
          <cell r="Q1256">
            <v>14</v>
          </cell>
          <cell r="V1256">
            <v>7000</v>
          </cell>
        </row>
        <row r="1257">
          <cell r="A1257">
            <v>1</v>
          </cell>
          <cell r="E1257">
            <v>14</v>
          </cell>
          <cell r="I1257">
            <v>2484186.69</v>
          </cell>
          <cell r="M1257">
            <v>14</v>
          </cell>
          <cell r="Q1257">
            <v>14</v>
          </cell>
          <cell r="V1257">
            <v>7100</v>
          </cell>
        </row>
        <row r="1258">
          <cell r="A1258">
            <v>1</v>
          </cell>
          <cell r="E1258">
            <v>14</v>
          </cell>
          <cell r="I1258">
            <v>-36153.71</v>
          </cell>
          <cell r="M1258">
            <v>14</v>
          </cell>
          <cell r="Q1258">
            <v>14</v>
          </cell>
          <cell r="V1258">
            <v>7110</v>
          </cell>
        </row>
        <row r="1259">
          <cell r="A1259">
            <v>1</v>
          </cell>
          <cell r="E1259">
            <v>14</v>
          </cell>
          <cell r="I1259">
            <v>136853.78</v>
          </cell>
          <cell r="M1259">
            <v>14</v>
          </cell>
          <cell r="Q1259">
            <v>14</v>
          </cell>
          <cell r="V1259">
            <v>7130</v>
          </cell>
        </row>
        <row r="1260">
          <cell r="A1260">
            <v>1</v>
          </cell>
          <cell r="E1260">
            <v>14</v>
          </cell>
          <cell r="I1260">
            <v>-3811.25</v>
          </cell>
          <cell r="M1260">
            <v>14</v>
          </cell>
          <cell r="Q1260">
            <v>14</v>
          </cell>
          <cell r="V1260">
            <v>7140</v>
          </cell>
        </row>
        <row r="1261">
          <cell r="A1261">
            <v>1</v>
          </cell>
          <cell r="E1261">
            <v>14</v>
          </cell>
          <cell r="I1261">
            <v>0</v>
          </cell>
          <cell r="M1261">
            <v>14</v>
          </cell>
          <cell r="Q1261">
            <v>14</v>
          </cell>
          <cell r="V1261">
            <v>7300</v>
          </cell>
        </row>
        <row r="1262">
          <cell r="A1262">
            <v>1</v>
          </cell>
          <cell r="E1262">
            <v>14</v>
          </cell>
          <cell r="I1262">
            <v>0</v>
          </cell>
          <cell r="M1262">
            <v>14</v>
          </cell>
          <cell r="Q1262">
            <v>14</v>
          </cell>
          <cell r="V1262">
            <v>7300</v>
          </cell>
        </row>
        <row r="1263">
          <cell r="A1263">
            <v>1</v>
          </cell>
          <cell r="E1263">
            <v>14</v>
          </cell>
          <cell r="I1263">
            <v>6158.75</v>
          </cell>
          <cell r="M1263">
            <v>14</v>
          </cell>
          <cell r="Q1263">
            <v>14</v>
          </cell>
          <cell r="V1263">
            <v>7300</v>
          </cell>
        </row>
        <row r="1264">
          <cell r="A1264">
            <v>1</v>
          </cell>
          <cell r="E1264">
            <v>14</v>
          </cell>
          <cell r="I1264">
            <v>0</v>
          </cell>
          <cell r="M1264">
            <v>14</v>
          </cell>
          <cell r="Q1264">
            <v>14</v>
          </cell>
          <cell r="V1264">
            <v>7300</v>
          </cell>
        </row>
        <row r="1265">
          <cell r="A1265">
            <v>1</v>
          </cell>
          <cell r="E1265">
            <v>14</v>
          </cell>
          <cell r="I1265">
            <v>0</v>
          </cell>
          <cell r="M1265">
            <v>14</v>
          </cell>
          <cell r="Q1265">
            <v>14</v>
          </cell>
          <cell r="V1265">
            <v>7300</v>
          </cell>
        </row>
        <row r="1266">
          <cell r="A1266">
            <v>1</v>
          </cell>
          <cell r="E1266">
            <v>14</v>
          </cell>
          <cell r="I1266">
            <v>0</v>
          </cell>
          <cell r="M1266">
            <v>14</v>
          </cell>
          <cell r="Q1266">
            <v>14</v>
          </cell>
          <cell r="V1266">
            <v>7300</v>
          </cell>
        </row>
        <row r="1267">
          <cell r="A1267">
            <v>1</v>
          </cell>
          <cell r="E1267">
            <v>14</v>
          </cell>
          <cell r="I1267">
            <v>2920</v>
          </cell>
          <cell r="M1267">
            <v>14</v>
          </cell>
          <cell r="Q1267">
            <v>14</v>
          </cell>
          <cell r="V1267">
            <v>7300</v>
          </cell>
        </row>
        <row r="1268">
          <cell r="A1268">
            <v>1</v>
          </cell>
          <cell r="E1268">
            <v>14</v>
          </cell>
          <cell r="I1268">
            <v>0</v>
          </cell>
          <cell r="M1268">
            <v>14</v>
          </cell>
          <cell r="Q1268">
            <v>14</v>
          </cell>
          <cell r="V1268">
            <v>7300</v>
          </cell>
        </row>
        <row r="1269">
          <cell r="A1269">
            <v>1</v>
          </cell>
          <cell r="E1269">
            <v>14</v>
          </cell>
          <cell r="I1269">
            <v>0</v>
          </cell>
          <cell r="M1269">
            <v>14</v>
          </cell>
          <cell r="Q1269">
            <v>14</v>
          </cell>
          <cell r="V1269">
            <v>7300</v>
          </cell>
        </row>
        <row r="1270">
          <cell r="A1270">
            <v>1</v>
          </cell>
          <cell r="E1270">
            <v>14</v>
          </cell>
          <cell r="I1270">
            <v>0</v>
          </cell>
          <cell r="M1270">
            <v>14</v>
          </cell>
          <cell r="Q1270">
            <v>14</v>
          </cell>
          <cell r="V1270">
            <v>7300</v>
          </cell>
        </row>
        <row r="1271">
          <cell r="A1271">
            <v>1</v>
          </cell>
          <cell r="E1271">
            <v>14</v>
          </cell>
          <cell r="I1271">
            <v>1799.22</v>
          </cell>
          <cell r="M1271">
            <v>14</v>
          </cell>
          <cell r="Q1271">
            <v>14</v>
          </cell>
          <cell r="V1271">
            <v>7300</v>
          </cell>
        </row>
        <row r="1272">
          <cell r="A1272">
            <v>1</v>
          </cell>
          <cell r="E1272">
            <v>14</v>
          </cell>
          <cell r="I1272">
            <v>1981.3</v>
          </cell>
          <cell r="M1272">
            <v>14</v>
          </cell>
          <cell r="Q1272">
            <v>14</v>
          </cell>
          <cell r="V1272">
            <v>7300</v>
          </cell>
        </row>
        <row r="1273">
          <cell r="A1273">
            <v>1</v>
          </cell>
          <cell r="E1273">
            <v>14</v>
          </cell>
          <cell r="I1273">
            <v>1501.73</v>
          </cell>
          <cell r="M1273">
            <v>14</v>
          </cell>
          <cell r="Q1273">
            <v>14</v>
          </cell>
          <cell r="V1273">
            <v>7300</v>
          </cell>
        </row>
        <row r="1274">
          <cell r="A1274">
            <v>1</v>
          </cell>
          <cell r="E1274">
            <v>14</v>
          </cell>
          <cell r="I1274">
            <v>1511.86</v>
          </cell>
          <cell r="M1274">
            <v>14</v>
          </cell>
          <cell r="Q1274">
            <v>14</v>
          </cell>
          <cell r="V1274">
            <v>7300</v>
          </cell>
        </row>
        <row r="1275">
          <cell r="A1275">
            <v>1</v>
          </cell>
          <cell r="E1275">
            <v>14</v>
          </cell>
          <cell r="I1275">
            <v>0</v>
          </cell>
          <cell r="M1275">
            <v>14</v>
          </cell>
          <cell r="Q1275">
            <v>14</v>
          </cell>
          <cell r="V1275">
            <v>7300</v>
          </cell>
        </row>
        <row r="1276">
          <cell r="A1276">
            <v>1</v>
          </cell>
          <cell r="E1276">
            <v>14</v>
          </cell>
          <cell r="I1276">
            <v>761.6</v>
          </cell>
          <cell r="M1276">
            <v>14</v>
          </cell>
          <cell r="Q1276">
            <v>14</v>
          </cell>
          <cell r="V1276">
            <v>7300</v>
          </cell>
        </row>
        <row r="1277">
          <cell r="A1277">
            <v>1</v>
          </cell>
          <cell r="E1277">
            <v>14</v>
          </cell>
          <cell r="I1277">
            <v>5320</v>
          </cell>
          <cell r="M1277">
            <v>14</v>
          </cell>
          <cell r="Q1277">
            <v>14</v>
          </cell>
          <cell r="V1277">
            <v>7300</v>
          </cell>
        </row>
        <row r="1278">
          <cell r="A1278">
            <v>1</v>
          </cell>
          <cell r="E1278">
            <v>14</v>
          </cell>
          <cell r="I1278">
            <v>-13.66</v>
          </cell>
          <cell r="M1278">
            <v>14</v>
          </cell>
          <cell r="Q1278">
            <v>14</v>
          </cell>
          <cell r="V1278">
            <v>7300</v>
          </cell>
        </row>
        <row r="1279">
          <cell r="A1279">
            <v>1</v>
          </cell>
          <cell r="E1279">
            <v>14</v>
          </cell>
          <cell r="I1279">
            <v>1725.8</v>
          </cell>
          <cell r="M1279">
            <v>14</v>
          </cell>
          <cell r="Q1279">
            <v>14</v>
          </cell>
          <cell r="V1279">
            <v>7300</v>
          </cell>
        </row>
        <row r="1280">
          <cell r="A1280">
            <v>1</v>
          </cell>
          <cell r="E1280">
            <v>14</v>
          </cell>
          <cell r="I1280">
            <v>-5910.53</v>
          </cell>
          <cell r="M1280">
            <v>14</v>
          </cell>
          <cell r="Q1280">
            <v>14</v>
          </cell>
          <cell r="V1280">
            <v>7300</v>
          </cell>
        </row>
        <row r="1281">
          <cell r="A1281">
            <v>1</v>
          </cell>
          <cell r="E1281">
            <v>14</v>
          </cell>
          <cell r="I1281">
            <v>-4783.6499999999996</v>
          </cell>
          <cell r="M1281">
            <v>14</v>
          </cell>
          <cell r="Q1281">
            <v>14</v>
          </cell>
          <cell r="V1281">
            <v>7300</v>
          </cell>
        </row>
        <row r="1282">
          <cell r="A1282">
            <v>1</v>
          </cell>
          <cell r="E1282">
            <v>14</v>
          </cell>
          <cell r="I1282">
            <v>20128.3</v>
          </cell>
          <cell r="M1282">
            <v>14</v>
          </cell>
          <cell r="Q1282">
            <v>14</v>
          </cell>
          <cell r="V1282">
            <v>7300</v>
          </cell>
        </row>
        <row r="1283">
          <cell r="A1283">
            <v>1</v>
          </cell>
          <cell r="E1283">
            <v>14</v>
          </cell>
          <cell r="I1283">
            <v>0.09</v>
          </cell>
          <cell r="M1283">
            <v>14</v>
          </cell>
          <cell r="Q1283">
            <v>14</v>
          </cell>
          <cell r="V1283">
            <v>7300</v>
          </cell>
        </row>
        <row r="1284">
          <cell r="A1284">
            <v>1</v>
          </cell>
          <cell r="E1284">
            <v>14</v>
          </cell>
          <cell r="I1284">
            <v>3090.79</v>
          </cell>
          <cell r="M1284">
            <v>14</v>
          </cell>
          <cell r="Q1284">
            <v>14</v>
          </cell>
          <cell r="V1284">
            <v>7300</v>
          </cell>
        </row>
        <row r="1285">
          <cell r="A1285">
            <v>1</v>
          </cell>
          <cell r="E1285">
            <v>14</v>
          </cell>
          <cell r="I1285">
            <v>100</v>
          </cell>
          <cell r="M1285">
            <v>14</v>
          </cell>
          <cell r="Q1285">
            <v>14</v>
          </cell>
          <cell r="V1285">
            <v>7300</v>
          </cell>
        </row>
        <row r="1286">
          <cell r="A1286">
            <v>1</v>
          </cell>
          <cell r="E1286">
            <v>14</v>
          </cell>
          <cell r="I1286">
            <v>-100</v>
          </cell>
          <cell r="M1286">
            <v>14</v>
          </cell>
          <cell r="Q1286">
            <v>14</v>
          </cell>
          <cell r="V1286">
            <v>7300</v>
          </cell>
        </row>
        <row r="1287">
          <cell r="A1287">
            <v>1</v>
          </cell>
          <cell r="E1287">
            <v>14</v>
          </cell>
          <cell r="I1287">
            <v>-250</v>
          </cell>
          <cell r="M1287">
            <v>14</v>
          </cell>
          <cell r="Q1287">
            <v>14</v>
          </cell>
          <cell r="V1287">
            <v>7300</v>
          </cell>
        </row>
        <row r="1288">
          <cell r="A1288">
            <v>1</v>
          </cell>
          <cell r="E1288">
            <v>14</v>
          </cell>
          <cell r="I1288">
            <v>20</v>
          </cell>
          <cell r="M1288">
            <v>14</v>
          </cell>
          <cell r="Q1288">
            <v>14</v>
          </cell>
          <cell r="V1288">
            <v>7300</v>
          </cell>
        </row>
        <row r="1289">
          <cell r="A1289">
            <v>1</v>
          </cell>
          <cell r="E1289">
            <v>14</v>
          </cell>
          <cell r="I1289">
            <v>-3.5</v>
          </cell>
          <cell r="M1289">
            <v>14</v>
          </cell>
          <cell r="Q1289">
            <v>14</v>
          </cell>
          <cell r="V1289">
            <v>7300</v>
          </cell>
        </row>
        <row r="1290">
          <cell r="A1290">
            <v>1</v>
          </cell>
          <cell r="E1290">
            <v>14</v>
          </cell>
          <cell r="I1290">
            <v>-1350.15</v>
          </cell>
          <cell r="M1290">
            <v>14</v>
          </cell>
          <cell r="Q1290">
            <v>14</v>
          </cell>
          <cell r="V1290">
            <v>7300</v>
          </cell>
        </row>
        <row r="1291">
          <cell r="A1291">
            <v>1</v>
          </cell>
          <cell r="E1291">
            <v>14</v>
          </cell>
          <cell r="I1291">
            <v>450</v>
          </cell>
          <cell r="M1291">
            <v>14</v>
          </cell>
          <cell r="Q1291">
            <v>14</v>
          </cell>
          <cell r="V1291">
            <v>7300</v>
          </cell>
        </row>
        <row r="1292">
          <cell r="A1292">
            <v>1</v>
          </cell>
          <cell r="E1292">
            <v>14</v>
          </cell>
          <cell r="I1292">
            <v>-999.23</v>
          </cell>
          <cell r="M1292">
            <v>14</v>
          </cell>
          <cell r="Q1292">
            <v>14</v>
          </cell>
          <cell r="V1292">
            <v>7300</v>
          </cell>
        </row>
        <row r="1293">
          <cell r="A1293">
            <v>1</v>
          </cell>
          <cell r="E1293">
            <v>14</v>
          </cell>
          <cell r="I1293">
            <v>319135.84000000003</v>
          </cell>
          <cell r="M1293">
            <v>14</v>
          </cell>
          <cell r="Q1293">
            <v>14</v>
          </cell>
          <cell r="V1293">
            <v>7700</v>
          </cell>
        </row>
        <row r="1294">
          <cell r="A1294">
            <v>1</v>
          </cell>
          <cell r="E1294">
            <v>14</v>
          </cell>
          <cell r="I1294">
            <v>5288.59</v>
          </cell>
          <cell r="M1294">
            <v>14</v>
          </cell>
          <cell r="Q1294">
            <v>14</v>
          </cell>
          <cell r="V1294">
            <v>7800</v>
          </cell>
        </row>
        <row r="1295">
          <cell r="A1295">
            <v>1</v>
          </cell>
          <cell r="E1295">
            <v>14</v>
          </cell>
          <cell r="I1295">
            <v>-0.04</v>
          </cell>
          <cell r="M1295">
            <v>14</v>
          </cell>
          <cell r="Q1295">
            <v>14</v>
          </cell>
          <cell r="V1295">
            <v>8013</v>
          </cell>
        </row>
        <row r="1296">
          <cell r="A1296">
            <v>1</v>
          </cell>
          <cell r="E1296">
            <v>14</v>
          </cell>
          <cell r="I1296">
            <v>659847.79</v>
          </cell>
          <cell r="M1296">
            <v>14</v>
          </cell>
          <cell r="Q1296">
            <v>14</v>
          </cell>
          <cell r="V1296">
            <v>8112</v>
          </cell>
        </row>
        <row r="1297">
          <cell r="A1297">
            <v>1</v>
          </cell>
          <cell r="E1297">
            <v>14</v>
          </cell>
          <cell r="I1297">
            <v>1627.75</v>
          </cell>
          <cell r="M1297">
            <v>14</v>
          </cell>
          <cell r="Q1297">
            <v>14</v>
          </cell>
          <cell r="V1297">
            <v>8113</v>
          </cell>
        </row>
        <row r="1298">
          <cell r="A1298">
            <v>1</v>
          </cell>
          <cell r="E1298">
            <v>14</v>
          </cell>
          <cell r="I1298">
            <v>-63115.43</v>
          </cell>
          <cell r="M1298">
            <v>14</v>
          </cell>
          <cell r="Q1298">
            <v>14</v>
          </cell>
          <cell r="V1298">
            <v>8114</v>
          </cell>
        </row>
        <row r="1299">
          <cell r="A1299">
            <v>1</v>
          </cell>
          <cell r="E1299">
            <v>14</v>
          </cell>
          <cell r="I1299">
            <v>-145647.44</v>
          </cell>
          <cell r="M1299">
            <v>14</v>
          </cell>
          <cell r="Q1299">
            <v>14</v>
          </cell>
          <cell r="V1299">
            <v>8115</v>
          </cell>
        </row>
        <row r="1300">
          <cell r="A1300">
            <v>1</v>
          </cell>
          <cell r="E1300">
            <v>14</v>
          </cell>
          <cell r="I1300">
            <v>0</v>
          </cell>
          <cell r="M1300">
            <v>14</v>
          </cell>
          <cell r="Q1300">
            <v>14</v>
          </cell>
          <cell r="V1300">
            <v>8116</v>
          </cell>
        </row>
        <row r="1301">
          <cell r="A1301">
            <v>1</v>
          </cell>
          <cell r="E1301">
            <v>14</v>
          </cell>
          <cell r="I1301">
            <v>3613</v>
          </cell>
          <cell r="M1301">
            <v>14</v>
          </cell>
          <cell r="Q1301">
            <v>14</v>
          </cell>
          <cell r="V1301">
            <v>8117</v>
          </cell>
        </row>
        <row r="1302">
          <cell r="A1302">
            <v>1</v>
          </cell>
          <cell r="E1302">
            <v>14</v>
          </cell>
          <cell r="I1302">
            <v>25660.87</v>
          </cell>
          <cell r="M1302">
            <v>14</v>
          </cell>
          <cell r="Q1302">
            <v>14</v>
          </cell>
          <cell r="V1302">
            <v>8119</v>
          </cell>
        </row>
        <row r="1303">
          <cell r="A1303">
            <v>1</v>
          </cell>
          <cell r="E1303">
            <v>14</v>
          </cell>
          <cell r="I1303">
            <v>401.51</v>
          </cell>
          <cell r="M1303">
            <v>14</v>
          </cell>
          <cell r="Q1303">
            <v>14</v>
          </cell>
          <cell r="V1303">
            <v>8120</v>
          </cell>
        </row>
        <row r="1304">
          <cell r="A1304">
            <v>1</v>
          </cell>
          <cell r="E1304">
            <v>14</v>
          </cell>
          <cell r="I1304">
            <v>-434100</v>
          </cell>
          <cell r="M1304">
            <v>14</v>
          </cell>
          <cell r="Q1304">
            <v>14</v>
          </cell>
          <cell r="V1304">
            <v>8122</v>
          </cell>
        </row>
        <row r="1305">
          <cell r="A1305">
            <v>1</v>
          </cell>
          <cell r="E1305">
            <v>14</v>
          </cell>
          <cell r="I1305">
            <v>-2333281.92</v>
          </cell>
          <cell r="M1305">
            <v>14</v>
          </cell>
          <cell r="Q1305">
            <v>14</v>
          </cell>
          <cell r="V1305">
            <v>8123</v>
          </cell>
        </row>
        <row r="1306">
          <cell r="A1306">
            <v>1</v>
          </cell>
          <cell r="E1306">
            <v>14</v>
          </cell>
          <cell r="I1306">
            <v>-350</v>
          </cell>
          <cell r="M1306">
            <v>14</v>
          </cell>
          <cell r="Q1306">
            <v>14</v>
          </cell>
          <cell r="V1306">
            <v>8700</v>
          </cell>
        </row>
        <row r="1307">
          <cell r="A1307">
            <v>1</v>
          </cell>
          <cell r="E1307">
            <v>14</v>
          </cell>
          <cell r="I1307">
            <v>0</v>
          </cell>
          <cell r="M1307">
            <v>14</v>
          </cell>
          <cell r="Q1307">
            <v>14</v>
          </cell>
          <cell r="V1307">
            <v>9000</v>
          </cell>
        </row>
        <row r="1308">
          <cell r="A1308">
            <v>1</v>
          </cell>
          <cell r="E1308">
            <v>14</v>
          </cell>
          <cell r="I1308">
            <v>-984876.81</v>
          </cell>
          <cell r="M1308">
            <v>14</v>
          </cell>
          <cell r="Q1308">
            <v>14</v>
          </cell>
          <cell r="V1308">
            <v>9100</v>
          </cell>
        </row>
        <row r="1309">
          <cell r="A1309">
            <v>1</v>
          </cell>
          <cell r="E1309">
            <v>14</v>
          </cell>
          <cell r="I1309">
            <v>68069.81</v>
          </cell>
          <cell r="M1309">
            <v>14</v>
          </cell>
          <cell r="Q1309">
            <v>14</v>
          </cell>
          <cell r="V1309">
            <v>9100</v>
          </cell>
        </row>
        <row r="1310">
          <cell r="A1310">
            <v>1</v>
          </cell>
          <cell r="E1310">
            <v>14</v>
          </cell>
          <cell r="I1310">
            <v>-328198.15000000002</v>
          </cell>
          <cell r="M1310">
            <v>14</v>
          </cell>
          <cell r="Q1310">
            <v>14</v>
          </cell>
          <cell r="V1310">
            <v>9205</v>
          </cell>
        </row>
        <row r="1311">
          <cell r="A1311">
            <v>1</v>
          </cell>
          <cell r="E1311">
            <v>14</v>
          </cell>
          <cell r="I1311">
            <v>169391.33</v>
          </cell>
          <cell r="M1311">
            <v>14</v>
          </cell>
          <cell r="Q1311">
            <v>14</v>
          </cell>
          <cell r="V1311">
            <v>9222</v>
          </cell>
        </row>
        <row r="1312">
          <cell r="A1312">
            <v>1</v>
          </cell>
          <cell r="E1312">
            <v>14</v>
          </cell>
          <cell r="I1312">
            <v>-16899.41</v>
          </cell>
          <cell r="M1312">
            <v>14</v>
          </cell>
          <cell r="Q1312">
            <v>14</v>
          </cell>
          <cell r="V1312">
            <v>9251</v>
          </cell>
        </row>
        <row r="1313">
          <cell r="A1313">
            <v>1</v>
          </cell>
          <cell r="E1313">
            <v>14</v>
          </cell>
          <cell r="I1313">
            <v>-110866.17</v>
          </cell>
          <cell r="M1313">
            <v>14</v>
          </cell>
          <cell r="Q1313">
            <v>14</v>
          </cell>
          <cell r="V1313">
            <v>9252</v>
          </cell>
        </row>
        <row r="1314">
          <cell r="A1314">
            <v>1</v>
          </cell>
          <cell r="E1314">
            <v>14</v>
          </cell>
          <cell r="I1314">
            <v>-1581.19</v>
          </cell>
          <cell r="M1314">
            <v>14</v>
          </cell>
          <cell r="Q1314">
            <v>14</v>
          </cell>
          <cell r="V1314">
            <v>9256</v>
          </cell>
        </row>
        <row r="1315">
          <cell r="A1315">
            <v>1</v>
          </cell>
          <cell r="E1315">
            <v>14</v>
          </cell>
          <cell r="I1315">
            <v>-144096.37</v>
          </cell>
          <cell r="M1315">
            <v>14</v>
          </cell>
          <cell r="Q1315">
            <v>14</v>
          </cell>
          <cell r="V1315">
            <v>9301</v>
          </cell>
        </row>
        <row r="1316">
          <cell r="A1316">
            <v>1</v>
          </cell>
          <cell r="E1316">
            <v>14</v>
          </cell>
          <cell r="I1316">
            <v>-6549.12</v>
          </cell>
          <cell r="M1316">
            <v>14</v>
          </cell>
          <cell r="Q1316">
            <v>14</v>
          </cell>
          <cell r="V1316">
            <v>9302</v>
          </cell>
        </row>
        <row r="1317">
          <cell r="A1317">
            <v>1</v>
          </cell>
          <cell r="E1317">
            <v>14</v>
          </cell>
          <cell r="I1317">
            <v>0</v>
          </cell>
          <cell r="M1317">
            <v>14</v>
          </cell>
          <cell r="Q1317">
            <v>14</v>
          </cell>
          <cell r="V1317">
            <v>9303</v>
          </cell>
        </row>
        <row r="1318">
          <cell r="A1318">
            <v>1</v>
          </cell>
          <cell r="E1318">
            <v>14</v>
          </cell>
          <cell r="I1318">
            <v>-50533.97</v>
          </cell>
          <cell r="M1318">
            <v>14</v>
          </cell>
          <cell r="Q1318">
            <v>14</v>
          </cell>
          <cell r="V1318">
            <v>9305</v>
          </cell>
        </row>
        <row r="1319">
          <cell r="A1319">
            <v>1</v>
          </cell>
          <cell r="E1319">
            <v>14</v>
          </cell>
          <cell r="I1319">
            <v>0</v>
          </cell>
          <cell r="M1319">
            <v>14</v>
          </cell>
          <cell r="Q1319">
            <v>14</v>
          </cell>
          <cell r="V1319">
            <v>9306</v>
          </cell>
        </row>
        <row r="1320">
          <cell r="A1320">
            <v>1</v>
          </cell>
          <cell r="E1320">
            <v>14</v>
          </cell>
          <cell r="I1320">
            <v>-449608.34</v>
          </cell>
          <cell r="M1320">
            <v>14</v>
          </cell>
          <cell r="Q1320">
            <v>14</v>
          </cell>
          <cell r="V1320">
            <v>9307</v>
          </cell>
        </row>
        <row r="1321">
          <cell r="A1321">
            <v>1</v>
          </cell>
          <cell r="E1321">
            <v>14</v>
          </cell>
          <cell r="I1321">
            <v>0</v>
          </cell>
          <cell r="M1321">
            <v>14</v>
          </cell>
          <cell r="Q1321">
            <v>14</v>
          </cell>
          <cell r="V1321">
            <v>9500</v>
          </cell>
        </row>
        <row r="1322">
          <cell r="A1322">
            <v>1</v>
          </cell>
          <cell r="E1322">
            <v>14</v>
          </cell>
          <cell r="I1322">
            <v>-1084080.3899999999</v>
          </cell>
          <cell r="M1322">
            <v>14</v>
          </cell>
          <cell r="Q1322">
            <v>14</v>
          </cell>
          <cell r="V1322">
            <v>9600</v>
          </cell>
        </row>
        <row r="1323">
          <cell r="A1323">
            <v>1</v>
          </cell>
          <cell r="E1323">
            <v>14</v>
          </cell>
          <cell r="I1323">
            <v>36156.080000000002</v>
          </cell>
          <cell r="M1323">
            <v>14</v>
          </cell>
          <cell r="Q1323">
            <v>14</v>
          </cell>
          <cell r="V1323">
            <v>9610</v>
          </cell>
        </row>
        <row r="1324">
          <cell r="A1324">
            <v>1</v>
          </cell>
          <cell r="E1324">
            <v>14</v>
          </cell>
          <cell r="I1324">
            <v>-103812</v>
          </cell>
          <cell r="M1324">
            <v>14</v>
          </cell>
          <cell r="Q1324">
            <v>14</v>
          </cell>
          <cell r="V1324">
            <v>9620</v>
          </cell>
        </row>
        <row r="1325">
          <cell r="A1325">
            <v>1</v>
          </cell>
          <cell r="E1325">
            <v>14</v>
          </cell>
          <cell r="I1325">
            <v>108946.06</v>
          </cell>
          <cell r="M1325">
            <v>14</v>
          </cell>
          <cell r="Q1325">
            <v>14</v>
          </cell>
          <cell r="V1325">
            <v>9670</v>
          </cell>
        </row>
        <row r="1326">
          <cell r="A1326">
            <v>1</v>
          </cell>
          <cell r="E1326">
            <v>14</v>
          </cell>
          <cell r="I1326">
            <v>0</v>
          </cell>
          <cell r="M1326">
            <v>14</v>
          </cell>
          <cell r="Q1326">
            <v>14</v>
          </cell>
          <cell r="V1326">
            <v>9990</v>
          </cell>
        </row>
        <row r="1327">
          <cell r="A1327">
            <v>1</v>
          </cell>
          <cell r="E1327">
            <v>14</v>
          </cell>
          <cell r="I1327">
            <v>1395333.88</v>
          </cell>
          <cell r="M1327">
            <v>14</v>
          </cell>
          <cell r="Q1327">
            <v>14</v>
          </cell>
          <cell r="V1327">
            <v>5301</v>
          </cell>
        </row>
        <row r="1328">
          <cell r="A1328">
            <v>1</v>
          </cell>
          <cell r="E1328">
            <v>9</v>
          </cell>
          <cell r="I1328">
            <v>-170599331.03999999</v>
          </cell>
          <cell r="M1328">
            <v>9</v>
          </cell>
          <cell r="Q1328">
            <v>9</v>
          </cell>
          <cell r="V1328">
            <v>1010</v>
          </cell>
        </row>
        <row r="1329">
          <cell r="A1329">
            <v>1</v>
          </cell>
          <cell r="E1329">
            <v>9</v>
          </cell>
          <cell r="I1329">
            <v>0</v>
          </cell>
          <cell r="M1329">
            <v>9</v>
          </cell>
          <cell r="Q1329">
            <v>9</v>
          </cell>
          <cell r="V1329">
            <v>1030</v>
          </cell>
        </row>
        <row r="1330">
          <cell r="A1330">
            <v>1</v>
          </cell>
          <cell r="E1330">
            <v>9</v>
          </cell>
          <cell r="I1330">
            <v>0</v>
          </cell>
          <cell r="M1330">
            <v>9</v>
          </cell>
          <cell r="Q1330">
            <v>9</v>
          </cell>
          <cell r="V1330">
            <v>1030</v>
          </cell>
        </row>
        <row r="1331">
          <cell r="A1331">
            <v>1</v>
          </cell>
          <cell r="E1331">
            <v>9</v>
          </cell>
          <cell r="I1331">
            <v>0</v>
          </cell>
          <cell r="M1331">
            <v>9</v>
          </cell>
          <cell r="Q1331">
            <v>9</v>
          </cell>
          <cell r="V1331">
            <v>1090</v>
          </cell>
        </row>
        <row r="1332">
          <cell r="A1332">
            <v>1</v>
          </cell>
          <cell r="E1332">
            <v>9</v>
          </cell>
          <cell r="I1332">
            <v>-11543197.68</v>
          </cell>
          <cell r="M1332">
            <v>9</v>
          </cell>
          <cell r="Q1332">
            <v>9</v>
          </cell>
          <cell r="V1332">
            <v>1095</v>
          </cell>
        </row>
        <row r="1333">
          <cell r="A1333">
            <v>1</v>
          </cell>
          <cell r="E1333">
            <v>9</v>
          </cell>
          <cell r="I1333">
            <v>16794561.379999999</v>
          </cell>
          <cell r="M1333">
            <v>9</v>
          </cell>
          <cell r="Q1333">
            <v>9</v>
          </cell>
          <cell r="V1333">
            <v>1096</v>
          </cell>
        </row>
        <row r="1334">
          <cell r="A1334">
            <v>1</v>
          </cell>
          <cell r="E1334">
            <v>9</v>
          </cell>
          <cell r="I1334">
            <v>1436180.96</v>
          </cell>
          <cell r="M1334">
            <v>9</v>
          </cell>
          <cell r="Q1334">
            <v>9</v>
          </cell>
          <cell r="V1334">
            <v>2010</v>
          </cell>
        </row>
        <row r="1335">
          <cell r="A1335">
            <v>1</v>
          </cell>
          <cell r="E1335">
            <v>9</v>
          </cell>
          <cell r="I1335">
            <v>47322380.899999999</v>
          </cell>
          <cell r="M1335">
            <v>9</v>
          </cell>
          <cell r="Q1335">
            <v>9</v>
          </cell>
          <cell r="V1335">
            <v>2030</v>
          </cell>
        </row>
        <row r="1336">
          <cell r="A1336">
            <v>1</v>
          </cell>
          <cell r="E1336">
            <v>9</v>
          </cell>
          <cell r="I1336">
            <v>48998693</v>
          </cell>
          <cell r="M1336">
            <v>9</v>
          </cell>
          <cell r="Q1336">
            <v>9</v>
          </cell>
          <cell r="V1336">
            <v>2040</v>
          </cell>
        </row>
        <row r="1337">
          <cell r="A1337">
            <v>1</v>
          </cell>
          <cell r="E1337">
            <v>9</v>
          </cell>
          <cell r="I1337">
            <v>8721266.4800000004</v>
          </cell>
          <cell r="M1337">
            <v>9</v>
          </cell>
          <cell r="Q1337">
            <v>9</v>
          </cell>
          <cell r="V1337">
            <v>2051</v>
          </cell>
        </row>
        <row r="1338">
          <cell r="A1338">
            <v>1</v>
          </cell>
          <cell r="E1338">
            <v>9</v>
          </cell>
          <cell r="I1338">
            <v>8126325.5999999996</v>
          </cell>
          <cell r="M1338">
            <v>9</v>
          </cell>
          <cell r="Q1338">
            <v>9</v>
          </cell>
          <cell r="V1338">
            <v>2052</v>
          </cell>
        </row>
        <row r="1339">
          <cell r="A1339">
            <v>1</v>
          </cell>
          <cell r="E1339">
            <v>9</v>
          </cell>
          <cell r="I1339">
            <v>165220.06</v>
          </cell>
          <cell r="M1339">
            <v>9</v>
          </cell>
          <cell r="Q1339">
            <v>9</v>
          </cell>
          <cell r="V1339">
            <v>2053</v>
          </cell>
        </row>
        <row r="1340">
          <cell r="A1340">
            <v>1</v>
          </cell>
          <cell r="E1340">
            <v>9</v>
          </cell>
          <cell r="I1340">
            <v>2474996.6800000002</v>
          </cell>
          <cell r="M1340">
            <v>9</v>
          </cell>
          <cell r="Q1340">
            <v>9</v>
          </cell>
          <cell r="V1340">
            <v>2054</v>
          </cell>
        </row>
        <row r="1341">
          <cell r="A1341">
            <v>1</v>
          </cell>
          <cell r="E1341">
            <v>9</v>
          </cell>
          <cell r="I1341">
            <v>0</v>
          </cell>
          <cell r="M1341">
            <v>9</v>
          </cell>
          <cell r="Q1341">
            <v>9</v>
          </cell>
          <cell r="V1341">
            <v>2055</v>
          </cell>
        </row>
        <row r="1342">
          <cell r="A1342">
            <v>1</v>
          </cell>
          <cell r="E1342">
            <v>9</v>
          </cell>
          <cell r="I1342">
            <v>1186278.3400000001</v>
          </cell>
          <cell r="M1342">
            <v>9</v>
          </cell>
          <cell r="Q1342">
            <v>9</v>
          </cell>
          <cell r="V1342">
            <v>2090</v>
          </cell>
        </row>
        <row r="1343">
          <cell r="A1343">
            <v>1</v>
          </cell>
          <cell r="E1343">
            <v>9</v>
          </cell>
          <cell r="I1343">
            <v>19434644.489999998</v>
          </cell>
          <cell r="M1343">
            <v>9</v>
          </cell>
          <cell r="Q1343">
            <v>9</v>
          </cell>
          <cell r="V1343">
            <v>2095</v>
          </cell>
        </row>
        <row r="1344">
          <cell r="A1344">
            <v>1</v>
          </cell>
          <cell r="E1344">
            <v>9</v>
          </cell>
          <cell r="I1344">
            <v>-160072.25</v>
          </cell>
          <cell r="M1344">
            <v>9</v>
          </cell>
          <cell r="Q1344">
            <v>9</v>
          </cell>
          <cell r="V1344">
            <v>3100</v>
          </cell>
        </row>
        <row r="1345">
          <cell r="A1345">
            <v>1</v>
          </cell>
          <cell r="E1345">
            <v>9</v>
          </cell>
          <cell r="I1345">
            <v>0</v>
          </cell>
          <cell r="M1345">
            <v>9</v>
          </cell>
          <cell r="Q1345">
            <v>9</v>
          </cell>
          <cell r="V1345">
            <v>3300</v>
          </cell>
        </row>
        <row r="1346">
          <cell r="A1346">
            <v>1</v>
          </cell>
          <cell r="E1346">
            <v>9</v>
          </cell>
          <cell r="I1346">
            <v>40201491.740000002</v>
          </cell>
          <cell r="M1346">
            <v>9</v>
          </cell>
          <cell r="Q1346">
            <v>9</v>
          </cell>
          <cell r="V1346">
            <v>3400</v>
          </cell>
        </row>
        <row r="1347">
          <cell r="A1347">
            <v>1</v>
          </cell>
          <cell r="E1347">
            <v>9</v>
          </cell>
          <cell r="I1347">
            <v>0</v>
          </cell>
          <cell r="M1347">
            <v>9</v>
          </cell>
          <cell r="Q1347">
            <v>4</v>
          </cell>
          <cell r="V1347">
            <v>3400</v>
          </cell>
        </row>
        <row r="1348">
          <cell r="A1348">
            <v>1</v>
          </cell>
          <cell r="E1348">
            <v>9</v>
          </cell>
          <cell r="I1348">
            <v>0</v>
          </cell>
          <cell r="M1348">
            <v>9</v>
          </cell>
          <cell r="Q1348">
            <v>9</v>
          </cell>
          <cell r="V1348">
            <v>3400</v>
          </cell>
        </row>
        <row r="1349">
          <cell r="A1349">
            <v>1</v>
          </cell>
          <cell r="E1349">
            <v>9</v>
          </cell>
          <cell r="I1349">
            <v>0</v>
          </cell>
          <cell r="M1349">
            <v>9</v>
          </cell>
          <cell r="Q1349">
            <v>9</v>
          </cell>
          <cell r="V1349">
            <v>3500</v>
          </cell>
        </row>
        <row r="1350">
          <cell r="A1350">
            <v>1</v>
          </cell>
          <cell r="E1350">
            <v>9</v>
          </cell>
          <cell r="I1350">
            <v>6886051.1500000004</v>
          </cell>
          <cell r="M1350">
            <v>9</v>
          </cell>
          <cell r="Q1350">
            <v>9</v>
          </cell>
          <cell r="V1350">
            <v>4000</v>
          </cell>
        </row>
        <row r="1351">
          <cell r="A1351">
            <v>1</v>
          </cell>
          <cell r="E1351">
            <v>9</v>
          </cell>
          <cell r="I1351">
            <v>0</v>
          </cell>
          <cell r="M1351">
            <v>9</v>
          </cell>
          <cell r="Q1351">
            <v>9</v>
          </cell>
          <cell r="V1351">
            <v>4050</v>
          </cell>
        </row>
        <row r="1352">
          <cell r="A1352">
            <v>1</v>
          </cell>
          <cell r="E1352">
            <v>9</v>
          </cell>
          <cell r="I1352">
            <v>6391026.3499999996</v>
          </cell>
          <cell r="M1352">
            <v>9</v>
          </cell>
          <cell r="Q1352">
            <v>9</v>
          </cell>
          <cell r="V1352">
            <v>4060</v>
          </cell>
        </row>
        <row r="1353">
          <cell r="A1353">
            <v>1</v>
          </cell>
          <cell r="E1353">
            <v>9</v>
          </cell>
          <cell r="I1353">
            <v>130137360.13</v>
          </cell>
          <cell r="M1353">
            <v>9</v>
          </cell>
          <cell r="Q1353">
            <v>9</v>
          </cell>
          <cell r="V1353">
            <v>4100</v>
          </cell>
        </row>
        <row r="1354">
          <cell r="A1354">
            <v>1</v>
          </cell>
          <cell r="E1354">
            <v>9</v>
          </cell>
          <cell r="I1354">
            <v>2515547.33</v>
          </cell>
          <cell r="M1354">
            <v>9</v>
          </cell>
          <cell r="Q1354">
            <v>9</v>
          </cell>
          <cell r="V1354">
            <v>4150</v>
          </cell>
        </row>
        <row r="1355">
          <cell r="A1355">
            <v>1</v>
          </cell>
          <cell r="E1355">
            <v>9</v>
          </cell>
          <cell r="I1355">
            <v>0</v>
          </cell>
          <cell r="M1355">
            <v>9</v>
          </cell>
          <cell r="Q1355">
            <v>4</v>
          </cell>
          <cell r="V1355">
            <v>4150</v>
          </cell>
        </row>
        <row r="1356">
          <cell r="A1356">
            <v>1</v>
          </cell>
          <cell r="E1356">
            <v>9</v>
          </cell>
          <cell r="I1356">
            <v>154481.67000000001</v>
          </cell>
          <cell r="M1356">
            <v>9</v>
          </cell>
          <cell r="Q1356">
            <v>9</v>
          </cell>
          <cell r="V1356">
            <v>4200</v>
          </cell>
        </row>
        <row r="1357">
          <cell r="A1357">
            <v>1</v>
          </cell>
          <cell r="E1357">
            <v>9</v>
          </cell>
          <cell r="I1357">
            <v>158269.04</v>
          </cell>
          <cell r="M1357">
            <v>9</v>
          </cell>
          <cell r="Q1357">
            <v>9</v>
          </cell>
          <cell r="V1357">
            <v>4250</v>
          </cell>
        </row>
        <row r="1358">
          <cell r="A1358">
            <v>1</v>
          </cell>
          <cell r="E1358">
            <v>9</v>
          </cell>
          <cell r="I1358">
            <v>1594709.15</v>
          </cell>
          <cell r="M1358">
            <v>9</v>
          </cell>
          <cell r="Q1358">
            <v>9</v>
          </cell>
          <cell r="V1358">
            <v>4260</v>
          </cell>
        </row>
        <row r="1359">
          <cell r="A1359">
            <v>1</v>
          </cell>
          <cell r="E1359">
            <v>9</v>
          </cell>
          <cell r="I1359">
            <v>0</v>
          </cell>
          <cell r="M1359">
            <v>9</v>
          </cell>
          <cell r="Q1359">
            <v>9</v>
          </cell>
          <cell r="V1359">
            <v>4260</v>
          </cell>
        </row>
        <row r="1360">
          <cell r="A1360">
            <v>1</v>
          </cell>
          <cell r="E1360">
            <v>9</v>
          </cell>
          <cell r="I1360">
            <v>0</v>
          </cell>
          <cell r="M1360">
            <v>9</v>
          </cell>
          <cell r="Q1360">
            <v>9</v>
          </cell>
          <cell r="V1360">
            <v>4301</v>
          </cell>
        </row>
        <row r="1361">
          <cell r="A1361">
            <v>1</v>
          </cell>
          <cell r="E1361">
            <v>9</v>
          </cell>
          <cell r="I1361">
            <v>173213.03</v>
          </cell>
          <cell r="M1361">
            <v>9</v>
          </cell>
          <cell r="Q1361">
            <v>9</v>
          </cell>
          <cell r="V1361">
            <v>4302</v>
          </cell>
        </row>
        <row r="1362">
          <cell r="A1362">
            <v>1</v>
          </cell>
          <cell r="E1362">
            <v>9</v>
          </cell>
          <cell r="I1362">
            <v>0</v>
          </cell>
          <cell r="M1362">
            <v>9</v>
          </cell>
          <cell r="Q1362">
            <v>9</v>
          </cell>
          <cell r="V1362">
            <v>4303</v>
          </cell>
        </row>
        <row r="1363">
          <cell r="A1363">
            <v>1</v>
          </cell>
          <cell r="E1363">
            <v>9</v>
          </cell>
          <cell r="I1363">
            <v>0</v>
          </cell>
          <cell r="M1363">
            <v>9</v>
          </cell>
          <cell r="Q1363">
            <v>9</v>
          </cell>
          <cell r="V1363">
            <v>4304</v>
          </cell>
        </row>
        <row r="1364">
          <cell r="A1364">
            <v>1</v>
          </cell>
          <cell r="E1364">
            <v>9</v>
          </cell>
          <cell r="I1364">
            <v>255963.78</v>
          </cell>
          <cell r="M1364">
            <v>9</v>
          </cell>
          <cell r="Q1364">
            <v>9</v>
          </cell>
          <cell r="V1364">
            <v>4305</v>
          </cell>
        </row>
        <row r="1365">
          <cell r="A1365">
            <v>1</v>
          </cell>
          <cell r="E1365">
            <v>9</v>
          </cell>
          <cell r="I1365">
            <v>0</v>
          </cell>
          <cell r="M1365">
            <v>9</v>
          </cell>
          <cell r="Q1365">
            <v>9</v>
          </cell>
          <cell r="V1365">
            <v>4340</v>
          </cell>
        </row>
        <row r="1366">
          <cell r="A1366">
            <v>1</v>
          </cell>
          <cell r="E1366">
            <v>9</v>
          </cell>
          <cell r="I1366">
            <v>0</v>
          </cell>
          <cell r="M1366">
            <v>9</v>
          </cell>
          <cell r="Q1366">
            <v>9</v>
          </cell>
          <cell r="V1366">
            <v>4360</v>
          </cell>
        </row>
        <row r="1367">
          <cell r="A1367">
            <v>1</v>
          </cell>
          <cell r="E1367">
            <v>9</v>
          </cell>
          <cell r="I1367">
            <v>171315.42</v>
          </cell>
          <cell r="M1367">
            <v>9</v>
          </cell>
          <cell r="Q1367">
            <v>9</v>
          </cell>
          <cell r="V1367">
            <v>4380</v>
          </cell>
        </row>
        <row r="1368">
          <cell r="A1368">
            <v>1</v>
          </cell>
          <cell r="E1368">
            <v>9</v>
          </cell>
          <cell r="I1368">
            <v>0</v>
          </cell>
          <cell r="M1368">
            <v>9</v>
          </cell>
          <cell r="Q1368">
            <v>9</v>
          </cell>
          <cell r="V1368">
            <v>4460</v>
          </cell>
        </row>
        <row r="1369">
          <cell r="A1369">
            <v>1</v>
          </cell>
          <cell r="E1369">
            <v>9</v>
          </cell>
          <cell r="I1369">
            <v>0</v>
          </cell>
          <cell r="M1369">
            <v>9</v>
          </cell>
          <cell r="Q1369">
            <v>9</v>
          </cell>
          <cell r="V1369">
            <v>4480</v>
          </cell>
        </row>
        <row r="1370">
          <cell r="A1370">
            <v>1</v>
          </cell>
          <cell r="E1370">
            <v>9</v>
          </cell>
          <cell r="I1370">
            <v>0</v>
          </cell>
          <cell r="M1370">
            <v>9</v>
          </cell>
          <cell r="Q1370">
            <v>9</v>
          </cell>
          <cell r="V1370">
            <v>4490</v>
          </cell>
        </row>
        <row r="1371">
          <cell r="A1371">
            <v>1</v>
          </cell>
          <cell r="E1371">
            <v>9</v>
          </cell>
          <cell r="I1371">
            <v>0</v>
          </cell>
          <cell r="M1371">
            <v>9</v>
          </cell>
          <cell r="Q1371">
            <v>9</v>
          </cell>
          <cell r="V1371">
            <v>4500</v>
          </cell>
        </row>
        <row r="1372">
          <cell r="A1372">
            <v>1</v>
          </cell>
          <cell r="E1372">
            <v>9</v>
          </cell>
          <cell r="I1372">
            <v>0</v>
          </cell>
          <cell r="M1372">
            <v>9</v>
          </cell>
          <cell r="Q1372">
            <v>9</v>
          </cell>
          <cell r="V1372">
            <v>4520</v>
          </cell>
        </row>
        <row r="1373">
          <cell r="A1373">
            <v>1</v>
          </cell>
          <cell r="E1373">
            <v>9</v>
          </cell>
          <cell r="I1373">
            <v>5390302.5</v>
          </cell>
          <cell r="M1373">
            <v>9</v>
          </cell>
          <cell r="Q1373">
            <v>9</v>
          </cell>
          <cell r="V1373">
            <v>4560</v>
          </cell>
        </row>
        <row r="1374">
          <cell r="A1374">
            <v>1</v>
          </cell>
          <cell r="E1374">
            <v>9</v>
          </cell>
          <cell r="I1374">
            <v>0</v>
          </cell>
          <cell r="M1374">
            <v>9</v>
          </cell>
          <cell r="Q1374">
            <v>9</v>
          </cell>
          <cell r="V1374">
            <v>4595</v>
          </cell>
        </row>
        <row r="1375">
          <cell r="A1375">
            <v>1</v>
          </cell>
          <cell r="E1375">
            <v>9</v>
          </cell>
          <cell r="I1375">
            <v>549353.43999999994</v>
          </cell>
          <cell r="M1375">
            <v>9</v>
          </cell>
          <cell r="Q1375">
            <v>9</v>
          </cell>
          <cell r="V1375">
            <v>4601</v>
          </cell>
        </row>
        <row r="1376">
          <cell r="A1376">
            <v>1</v>
          </cell>
          <cell r="E1376">
            <v>9</v>
          </cell>
          <cell r="I1376">
            <v>5679348.2999999998</v>
          </cell>
          <cell r="M1376">
            <v>9</v>
          </cell>
          <cell r="Q1376">
            <v>9</v>
          </cell>
          <cell r="V1376">
            <v>4602</v>
          </cell>
        </row>
        <row r="1377">
          <cell r="A1377">
            <v>1</v>
          </cell>
          <cell r="E1377">
            <v>9</v>
          </cell>
          <cell r="I1377">
            <v>0</v>
          </cell>
          <cell r="M1377">
            <v>9</v>
          </cell>
          <cell r="Q1377">
            <v>9</v>
          </cell>
          <cell r="V1377">
            <v>4603</v>
          </cell>
        </row>
        <row r="1378">
          <cell r="A1378">
            <v>1</v>
          </cell>
          <cell r="E1378">
            <v>9</v>
          </cell>
          <cell r="I1378">
            <v>0</v>
          </cell>
          <cell r="M1378">
            <v>9</v>
          </cell>
          <cell r="Q1378">
            <v>9</v>
          </cell>
          <cell r="V1378">
            <v>4610</v>
          </cell>
        </row>
        <row r="1379">
          <cell r="A1379">
            <v>1</v>
          </cell>
          <cell r="E1379">
            <v>9</v>
          </cell>
          <cell r="I1379">
            <v>153514.12</v>
          </cell>
          <cell r="M1379">
            <v>9</v>
          </cell>
          <cell r="Q1379">
            <v>9</v>
          </cell>
          <cell r="V1379">
            <v>4640</v>
          </cell>
        </row>
        <row r="1380">
          <cell r="A1380">
            <v>1</v>
          </cell>
          <cell r="E1380">
            <v>9</v>
          </cell>
          <cell r="I1380">
            <v>223735.69</v>
          </cell>
          <cell r="M1380">
            <v>9</v>
          </cell>
          <cell r="Q1380">
            <v>9</v>
          </cell>
          <cell r="V1380">
            <v>4660</v>
          </cell>
        </row>
        <row r="1381">
          <cell r="A1381">
            <v>1</v>
          </cell>
          <cell r="E1381">
            <v>9</v>
          </cell>
          <cell r="I1381">
            <v>7306973.0199999996</v>
          </cell>
          <cell r="M1381">
            <v>9</v>
          </cell>
          <cell r="Q1381">
            <v>9</v>
          </cell>
          <cell r="V1381">
            <v>4680</v>
          </cell>
        </row>
        <row r="1382">
          <cell r="A1382">
            <v>1</v>
          </cell>
          <cell r="E1382">
            <v>9</v>
          </cell>
          <cell r="I1382">
            <v>41218.04</v>
          </cell>
          <cell r="M1382">
            <v>9</v>
          </cell>
          <cell r="Q1382">
            <v>9</v>
          </cell>
          <cell r="V1382">
            <v>4690</v>
          </cell>
        </row>
        <row r="1383">
          <cell r="A1383">
            <v>1</v>
          </cell>
          <cell r="E1383">
            <v>9</v>
          </cell>
          <cell r="I1383">
            <v>1205544.47</v>
          </cell>
          <cell r="M1383">
            <v>9</v>
          </cell>
          <cell r="Q1383">
            <v>9</v>
          </cell>
          <cell r="V1383">
            <v>4700</v>
          </cell>
        </row>
        <row r="1384">
          <cell r="A1384">
            <v>1</v>
          </cell>
          <cell r="E1384">
            <v>9</v>
          </cell>
          <cell r="I1384">
            <v>124432.16</v>
          </cell>
          <cell r="M1384">
            <v>9</v>
          </cell>
          <cell r="Q1384">
            <v>9</v>
          </cell>
          <cell r="V1384">
            <v>4720</v>
          </cell>
        </row>
        <row r="1385">
          <cell r="A1385">
            <v>1</v>
          </cell>
          <cell r="E1385">
            <v>9</v>
          </cell>
          <cell r="I1385">
            <v>10757127.529999999</v>
          </cell>
          <cell r="M1385">
            <v>9</v>
          </cell>
          <cell r="Q1385">
            <v>9</v>
          </cell>
          <cell r="V1385">
            <v>4730</v>
          </cell>
        </row>
        <row r="1386">
          <cell r="A1386">
            <v>1</v>
          </cell>
          <cell r="E1386">
            <v>9</v>
          </cell>
          <cell r="I1386">
            <v>0</v>
          </cell>
          <cell r="M1386">
            <v>9</v>
          </cell>
          <cell r="Q1386">
            <v>9</v>
          </cell>
          <cell r="V1386">
            <v>4740</v>
          </cell>
        </row>
        <row r="1387">
          <cell r="A1387">
            <v>1</v>
          </cell>
          <cell r="E1387">
            <v>9</v>
          </cell>
          <cell r="I1387">
            <v>0</v>
          </cell>
          <cell r="M1387">
            <v>9</v>
          </cell>
          <cell r="Q1387">
            <v>9</v>
          </cell>
          <cell r="V1387">
            <v>4760</v>
          </cell>
        </row>
        <row r="1388">
          <cell r="A1388">
            <v>1</v>
          </cell>
          <cell r="E1388">
            <v>9</v>
          </cell>
          <cell r="I1388">
            <v>0</v>
          </cell>
          <cell r="M1388">
            <v>9</v>
          </cell>
          <cell r="Q1388">
            <v>9</v>
          </cell>
          <cell r="V1388">
            <v>4770</v>
          </cell>
        </row>
        <row r="1389">
          <cell r="A1389">
            <v>1</v>
          </cell>
          <cell r="E1389">
            <v>9</v>
          </cell>
          <cell r="I1389">
            <v>0</v>
          </cell>
          <cell r="M1389">
            <v>9</v>
          </cell>
          <cell r="Q1389">
            <v>9</v>
          </cell>
          <cell r="V1389">
            <v>4770</v>
          </cell>
        </row>
        <row r="1390">
          <cell r="A1390">
            <v>1</v>
          </cell>
          <cell r="E1390">
            <v>9</v>
          </cell>
          <cell r="I1390">
            <v>383110.17</v>
          </cell>
          <cell r="M1390">
            <v>9</v>
          </cell>
          <cell r="Q1390">
            <v>9</v>
          </cell>
          <cell r="V1390">
            <v>4775</v>
          </cell>
        </row>
        <row r="1391">
          <cell r="A1391">
            <v>1</v>
          </cell>
          <cell r="E1391">
            <v>9</v>
          </cell>
          <cell r="I1391">
            <v>0</v>
          </cell>
          <cell r="M1391">
            <v>9</v>
          </cell>
          <cell r="Q1391">
            <v>9</v>
          </cell>
          <cell r="V1391">
            <v>4775</v>
          </cell>
        </row>
        <row r="1392">
          <cell r="A1392">
            <v>1</v>
          </cell>
          <cell r="E1392">
            <v>9</v>
          </cell>
          <cell r="I1392">
            <v>280523.18</v>
          </cell>
          <cell r="M1392">
            <v>9</v>
          </cell>
          <cell r="Q1392">
            <v>9</v>
          </cell>
          <cell r="V1392">
            <v>4780</v>
          </cell>
        </row>
        <row r="1393">
          <cell r="A1393">
            <v>1</v>
          </cell>
          <cell r="E1393">
            <v>9</v>
          </cell>
          <cell r="I1393">
            <v>8034038.8700000001</v>
          </cell>
          <cell r="M1393">
            <v>9</v>
          </cell>
          <cell r="Q1393">
            <v>9</v>
          </cell>
          <cell r="V1393">
            <v>4785</v>
          </cell>
        </row>
        <row r="1394">
          <cell r="A1394">
            <v>1</v>
          </cell>
          <cell r="E1394">
            <v>9</v>
          </cell>
          <cell r="I1394">
            <v>4126558.93</v>
          </cell>
          <cell r="M1394">
            <v>9</v>
          </cell>
          <cell r="Q1394">
            <v>9</v>
          </cell>
          <cell r="V1394">
            <v>4800</v>
          </cell>
        </row>
        <row r="1395">
          <cell r="A1395">
            <v>1</v>
          </cell>
          <cell r="E1395">
            <v>9</v>
          </cell>
          <cell r="I1395">
            <v>0</v>
          </cell>
          <cell r="M1395">
            <v>9</v>
          </cell>
          <cell r="Q1395">
            <v>9</v>
          </cell>
          <cell r="V1395">
            <v>4800</v>
          </cell>
        </row>
        <row r="1396">
          <cell r="A1396">
            <v>1</v>
          </cell>
          <cell r="E1396">
            <v>9</v>
          </cell>
          <cell r="I1396">
            <v>1151479.47</v>
          </cell>
          <cell r="M1396">
            <v>9</v>
          </cell>
          <cell r="Q1396">
            <v>9</v>
          </cell>
          <cell r="V1396">
            <v>4830</v>
          </cell>
        </row>
        <row r="1397">
          <cell r="A1397">
            <v>1</v>
          </cell>
          <cell r="E1397">
            <v>9</v>
          </cell>
          <cell r="I1397">
            <v>0</v>
          </cell>
          <cell r="M1397">
            <v>9</v>
          </cell>
          <cell r="Q1397">
            <v>9</v>
          </cell>
          <cell r="V1397">
            <v>4901</v>
          </cell>
        </row>
        <row r="1398">
          <cell r="A1398">
            <v>1</v>
          </cell>
          <cell r="E1398">
            <v>9</v>
          </cell>
          <cell r="I1398">
            <v>-4700000</v>
          </cell>
          <cell r="M1398">
            <v>9</v>
          </cell>
          <cell r="Q1398">
            <v>9</v>
          </cell>
          <cell r="V1398">
            <v>5100</v>
          </cell>
        </row>
        <row r="1399">
          <cell r="A1399">
            <v>1</v>
          </cell>
          <cell r="E1399">
            <v>9</v>
          </cell>
          <cell r="I1399">
            <v>-4530597.3</v>
          </cell>
          <cell r="M1399">
            <v>9</v>
          </cell>
          <cell r="Q1399">
            <v>9</v>
          </cell>
          <cell r="V1399">
            <v>5150</v>
          </cell>
        </row>
        <row r="1400">
          <cell r="A1400">
            <v>1</v>
          </cell>
          <cell r="E1400">
            <v>9</v>
          </cell>
          <cell r="I1400">
            <v>-54918102.609999999</v>
          </cell>
          <cell r="M1400">
            <v>9</v>
          </cell>
          <cell r="Q1400">
            <v>9</v>
          </cell>
          <cell r="V1400">
            <v>5200</v>
          </cell>
        </row>
        <row r="1401">
          <cell r="A1401">
            <v>1</v>
          </cell>
          <cell r="E1401">
            <v>9</v>
          </cell>
          <cell r="I1401">
            <v>17210915.420000002</v>
          </cell>
          <cell r="M1401">
            <v>9</v>
          </cell>
          <cell r="Q1401">
            <v>9</v>
          </cell>
          <cell r="V1401">
            <v>5400</v>
          </cell>
        </row>
        <row r="1402">
          <cell r="A1402">
            <v>1</v>
          </cell>
          <cell r="E1402">
            <v>9</v>
          </cell>
          <cell r="I1402">
            <v>-279551202.07999998</v>
          </cell>
          <cell r="M1402">
            <v>9</v>
          </cell>
          <cell r="Q1402">
            <v>9</v>
          </cell>
          <cell r="V1402">
            <v>5400</v>
          </cell>
        </row>
        <row r="1403">
          <cell r="A1403">
            <v>1</v>
          </cell>
          <cell r="E1403">
            <v>9</v>
          </cell>
          <cell r="I1403">
            <v>-34986401.810000002</v>
          </cell>
          <cell r="M1403">
            <v>9</v>
          </cell>
          <cell r="Q1403">
            <v>9</v>
          </cell>
          <cell r="V1403">
            <v>5400</v>
          </cell>
        </row>
        <row r="1404">
          <cell r="A1404">
            <v>1</v>
          </cell>
          <cell r="E1404">
            <v>9</v>
          </cell>
          <cell r="I1404">
            <v>-46191219.909999996</v>
          </cell>
          <cell r="M1404">
            <v>9</v>
          </cell>
          <cell r="Q1404">
            <v>9</v>
          </cell>
          <cell r="V1404">
            <v>5400</v>
          </cell>
        </row>
        <row r="1405">
          <cell r="A1405">
            <v>1</v>
          </cell>
          <cell r="E1405">
            <v>9</v>
          </cell>
          <cell r="I1405">
            <v>7735758.4000000004</v>
          </cell>
          <cell r="M1405">
            <v>9</v>
          </cell>
          <cell r="Q1405">
            <v>9</v>
          </cell>
          <cell r="V1405">
            <v>5400</v>
          </cell>
        </row>
        <row r="1406">
          <cell r="A1406">
            <v>1</v>
          </cell>
          <cell r="E1406">
            <v>9</v>
          </cell>
          <cell r="I1406">
            <v>187506722.94</v>
          </cell>
          <cell r="M1406">
            <v>9</v>
          </cell>
          <cell r="Q1406">
            <v>9</v>
          </cell>
          <cell r="V1406">
            <v>5400</v>
          </cell>
        </row>
        <row r="1407">
          <cell r="A1407">
            <v>1</v>
          </cell>
          <cell r="E1407">
            <v>9</v>
          </cell>
          <cell r="I1407">
            <v>-119227402.79000001</v>
          </cell>
          <cell r="M1407">
            <v>9</v>
          </cell>
          <cell r="Q1407">
            <v>9</v>
          </cell>
          <cell r="V1407">
            <v>5400</v>
          </cell>
        </row>
        <row r="1408">
          <cell r="A1408">
            <v>1</v>
          </cell>
          <cell r="E1408">
            <v>9</v>
          </cell>
          <cell r="I1408">
            <v>3412850</v>
          </cell>
          <cell r="M1408">
            <v>9</v>
          </cell>
          <cell r="Q1408">
            <v>9</v>
          </cell>
          <cell r="V1408">
            <v>6110</v>
          </cell>
        </row>
        <row r="1409">
          <cell r="A1409">
            <v>1</v>
          </cell>
          <cell r="E1409">
            <v>9</v>
          </cell>
          <cell r="I1409">
            <v>-706675.86</v>
          </cell>
          <cell r="M1409">
            <v>9</v>
          </cell>
          <cell r="Q1409">
            <v>9</v>
          </cell>
          <cell r="V1409">
            <v>6120</v>
          </cell>
        </row>
        <row r="1410">
          <cell r="A1410">
            <v>1</v>
          </cell>
          <cell r="E1410">
            <v>9</v>
          </cell>
          <cell r="I1410">
            <v>2354136.1800000002</v>
          </cell>
          <cell r="M1410">
            <v>9</v>
          </cell>
          <cell r="Q1410">
            <v>9</v>
          </cell>
          <cell r="V1410">
            <v>6210</v>
          </cell>
        </row>
        <row r="1411">
          <cell r="A1411">
            <v>1</v>
          </cell>
          <cell r="E1411">
            <v>9</v>
          </cell>
          <cell r="I1411">
            <v>-427713.45</v>
          </cell>
          <cell r="M1411">
            <v>9</v>
          </cell>
          <cell r="Q1411">
            <v>9</v>
          </cell>
          <cell r="V1411">
            <v>6220</v>
          </cell>
        </row>
        <row r="1412">
          <cell r="A1412">
            <v>1</v>
          </cell>
          <cell r="E1412">
            <v>9</v>
          </cell>
          <cell r="I1412">
            <v>0</v>
          </cell>
          <cell r="M1412">
            <v>9</v>
          </cell>
          <cell r="Q1412">
            <v>9</v>
          </cell>
          <cell r="V1412">
            <v>6310</v>
          </cell>
        </row>
        <row r="1413">
          <cell r="A1413">
            <v>1</v>
          </cell>
          <cell r="E1413">
            <v>9</v>
          </cell>
          <cell r="I1413">
            <v>0</v>
          </cell>
          <cell r="M1413">
            <v>9</v>
          </cell>
          <cell r="Q1413">
            <v>9</v>
          </cell>
          <cell r="V1413">
            <v>6320</v>
          </cell>
        </row>
        <row r="1414">
          <cell r="A1414">
            <v>1</v>
          </cell>
          <cell r="E1414">
            <v>9</v>
          </cell>
          <cell r="I1414">
            <v>0</v>
          </cell>
          <cell r="M1414">
            <v>9</v>
          </cell>
          <cell r="Q1414">
            <v>9</v>
          </cell>
          <cell r="V1414">
            <v>6410</v>
          </cell>
        </row>
        <row r="1415">
          <cell r="A1415">
            <v>1</v>
          </cell>
          <cell r="E1415">
            <v>9</v>
          </cell>
          <cell r="I1415">
            <v>0</v>
          </cell>
          <cell r="M1415">
            <v>9</v>
          </cell>
          <cell r="Q1415">
            <v>9</v>
          </cell>
          <cell r="V1415">
            <v>6420</v>
          </cell>
        </row>
        <row r="1416">
          <cell r="A1416">
            <v>1</v>
          </cell>
          <cell r="E1416">
            <v>9</v>
          </cell>
          <cell r="I1416">
            <v>0</v>
          </cell>
          <cell r="M1416">
            <v>9</v>
          </cell>
          <cell r="Q1416">
            <v>9</v>
          </cell>
          <cell r="V1416">
            <v>6510</v>
          </cell>
        </row>
        <row r="1417">
          <cell r="A1417">
            <v>1</v>
          </cell>
          <cell r="E1417">
            <v>9</v>
          </cell>
          <cell r="I1417">
            <v>0</v>
          </cell>
          <cell r="M1417">
            <v>9</v>
          </cell>
          <cell r="Q1417">
            <v>9</v>
          </cell>
          <cell r="V1417">
            <v>6520</v>
          </cell>
        </row>
        <row r="1418">
          <cell r="A1418">
            <v>1</v>
          </cell>
          <cell r="E1418">
            <v>9</v>
          </cell>
          <cell r="I1418">
            <v>0</v>
          </cell>
          <cell r="M1418">
            <v>9</v>
          </cell>
          <cell r="Q1418">
            <v>9</v>
          </cell>
          <cell r="V1418">
            <v>6710</v>
          </cell>
        </row>
        <row r="1419">
          <cell r="A1419">
            <v>1</v>
          </cell>
          <cell r="E1419">
            <v>9</v>
          </cell>
          <cell r="I1419">
            <v>0</v>
          </cell>
          <cell r="M1419">
            <v>9</v>
          </cell>
          <cell r="Q1419">
            <v>9</v>
          </cell>
          <cell r="V1419">
            <v>6910</v>
          </cell>
        </row>
        <row r="1420">
          <cell r="A1420">
            <v>1</v>
          </cell>
          <cell r="E1420">
            <v>9</v>
          </cell>
          <cell r="I1420">
            <v>175522.56</v>
          </cell>
          <cell r="M1420">
            <v>9</v>
          </cell>
          <cell r="Q1420">
            <v>9</v>
          </cell>
          <cell r="V1420">
            <v>7000</v>
          </cell>
        </row>
        <row r="1421">
          <cell r="A1421">
            <v>1</v>
          </cell>
          <cell r="E1421">
            <v>9</v>
          </cell>
          <cell r="I1421">
            <v>115075080.43000001</v>
          </cell>
          <cell r="M1421">
            <v>9</v>
          </cell>
          <cell r="Q1421">
            <v>9</v>
          </cell>
          <cell r="V1421">
            <v>7100</v>
          </cell>
        </row>
        <row r="1422">
          <cell r="A1422">
            <v>1</v>
          </cell>
          <cell r="E1422">
            <v>9</v>
          </cell>
          <cell r="I1422">
            <v>0</v>
          </cell>
          <cell r="M1422">
            <v>9</v>
          </cell>
          <cell r="Q1422">
            <v>9</v>
          </cell>
          <cell r="V1422">
            <v>7110</v>
          </cell>
        </row>
        <row r="1423">
          <cell r="A1423">
            <v>1</v>
          </cell>
          <cell r="E1423">
            <v>9</v>
          </cell>
          <cell r="I1423">
            <v>5427664</v>
          </cell>
          <cell r="M1423">
            <v>9</v>
          </cell>
          <cell r="Q1423">
            <v>9</v>
          </cell>
          <cell r="V1423">
            <v>7130</v>
          </cell>
        </row>
        <row r="1424">
          <cell r="A1424">
            <v>1</v>
          </cell>
          <cell r="E1424">
            <v>9</v>
          </cell>
          <cell r="I1424">
            <v>4955293.92</v>
          </cell>
          <cell r="M1424">
            <v>9</v>
          </cell>
          <cell r="Q1424">
            <v>9</v>
          </cell>
          <cell r="V1424">
            <v>7140</v>
          </cell>
        </row>
        <row r="1425">
          <cell r="A1425">
            <v>1</v>
          </cell>
          <cell r="E1425">
            <v>9</v>
          </cell>
          <cell r="I1425">
            <v>463445</v>
          </cell>
          <cell r="M1425">
            <v>9</v>
          </cell>
          <cell r="Q1425">
            <v>9</v>
          </cell>
          <cell r="V1425">
            <v>7150</v>
          </cell>
        </row>
        <row r="1426">
          <cell r="A1426">
            <v>1</v>
          </cell>
          <cell r="E1426">
            <v>9</v>
          </cell>
          <cell r="I1426">
            <v>0</v>
          </cell>
          <cell r="M1426">
            <v>9</v>
          </cell>
          <cell r="Q1426">
            <v>9</v>
          </cell>
          <cell r="V1426">
            <v>7300</v>
          </cell>
        </row>
        <row r="1427">
          <cell r="A1427">
            <v>1</v>
          </cell>
          <cell r="E1427">
            <v>9</v>
          </cell>
          <cell r="I1427">
            <v>0</v>
          </cell>
          <cell r="M1427">
            <v>9</v>
          </cell>
          <cell r="Q1427">
            <v>9</v>
          </cell>
          <cell r="V1427">
            <v>7300</v>
          </cell>
        </row>
        <row r="1428">
          <cell r="A1428">
            <v>1</v>
          </cell>
          <cell r="E1428">
            <v>9</v>
          </cell>
          <cell r="I1428">
            <v>0</v>
          </cell>
          <cell r="M1428">
            <v>9</v>
          </cell>
          <cell r="Q1428">
            <v>9</v>
          </cell>
          <cell r="V1428">
            <v>7300</v>
          </cell>
        </row>
        <row r="1429">
          <cell r="A1429">
            <v>1</v>
          </cell>
          <cell r="E1429">
            <v>9</v>
          </cell>
          <cell r="I1429">
            <v>0</v>
          </cell>
          <cell r="M1429">
            <v>9</v>
          </cell>
          <cell r="Q1429">
            <v>9</v>
          </cell>
          <cell r="V1429">
            <v>7300</v>
          </cell>
        </row>
        <row r="1430">
          <cell r="A1430">
            <v>1</v>
          </cell>
          <cell r="E1430">
            <v>9</v>
          </cell>
          <cell r="I1430">
            <v>0</v>
          </cell>
          <cell r="M1430">
            <v>9</v>
          </cell>
          <cell r="Q1430">
            <v>9</v>
          </cell>
          <cell r="V1430">
            <v>7300</v>
          </cell>
        </row>
        <row r="1431">
          <cell r="A1431">
            <v>1</v>
          </cell>
          <cell r="E1431">
            <v>9</v>
          </cell>
          <cell r="I1431">
            <v>0</v>
          </cell>
          <cell r="M1431">
            <v>9</v>
          </cell>
          <cell r="Q1431">
            <v>9</v>
          </cell>
          <cell r="V1431">
            <v>7300</v>
          </cell>
        </row>
        <row r="1432">
          <cell r="A1432">
            <v>1</v>
          </cell>
          <cell r="E1432">
            <v>9</v>
          </cell>
          <cell r="I1432">
            <v>0</v>
          </cell>
          <cell r="M1432">
            <v>9</v>
          </cell>
          <cell r="Q1432">
            <v>9</v>
          </cell>
          <cell r="V1432">
            <v>7300</v>
          </cell>
        </row>
        <row r="1433">
          <cell r="A1433">
            <v>1</v>
          </cell>
          <cell r="E1433">
            <v>9</v>
          </cell>
          <cell r="I1433">
            <v>0</v>
          </cell>
          <cell r="M1433">
            <v>9</v>
          </cell>
          <cell r="Q1433">
            <v>9</v>
          </cell>
          <cell r="V1433">
            <v>7300</v>
          </cell>
        </row>
        <row r="1434">
          <cell r="A1434">
            <v>1</v>
          </cell>
          <cell r="E1434">
            <v>9</v>
          </cell>
          <cell r="I1434">
            <v>0</v>
          </cell>
          <cell r="M1434">
            <v>9</v>
          </cell>
          <cell r="Q1434">
            <v>9</v>
          </cell>
          <cell r="V1434">
            <v>7300</v>
          </cell>
        </row>
        <row r="1435">
          <cell r="A1435">
            <v>1</v>
          </cell>
          <cell r="E1435">
            <v>9</v>
          </cell>
          <cell r="I1435">
            <v>0</v>
          </cell>
          <cell r="M1435">
            <v>9</v>
          </cell>
          <cell r="Q1435">
            <v>9</v>
          </cell>
          <cell r="V1435">
            <v>7300</v>
          </cell>
        </row>
        <row r="1436">
          <cell r="A1436">
            <v>1</v>
          </cell>
          <cell r="E1436">
            <v>9</v>
          </cell>
          <cell r="I1436">
            <v>0</v>
          </cell>
          <cell r="M1436">
            <v>9</v>
          </cell>
          <cell r="Q1436">
            <v>9</v>
          </cell>
          <cell r="V1436">
            <v>7300</v>
          </cell>
        </row>
        <row r="1437">
          <cell r="A1437">
            <v>1</v>
          </cell>
          <cell r="E1437">
            <v>9</v>
          </cell>
          <cell r="I1437">
            <v>0</v>
          </cell>
          <cell r="M1437">
            <v>9</v>
          </cell>
          <cell r="Q1437">
            <v>9</v>
          </cell>
          <cell r="V1437">
            <v>7300</v>
          </cell>
        </row>
        <row r="1438">
          <cell r="A1438">
            <v>1</v>
          </cell>
          <cell r="E1438">
            <v>9</v>
          </cell>
          <cell r="I1438">
            <v>0</v>
          </cell>
          <cell r="M1438">
            <v>9</v>
          </cell>
          <cell r="Q1438">
            <v>9</v>
          </cell>
          <cell r="V1438">
            <v>7300</v>
          </cell>
        </row>
        <row r="1439">
          <cell r="A1439">
            <v>1</v>
          </cell>
          <cell r="E1439">
            <v>9</v>
          </cell>
          <cell r="I1439">
            <v>0</v>
          </cell>
          <cell r="M1439">
            <v>9</v>
          </cell>
          <cell r="Q1439">
            <v>9</v>
          </cell>
          <cell r="V1439">
            <v>7300</v>
          </cell>
        </row>
        <row r="1440">
          <cell r="A1440">
            <v>1</v>
          </cell>
          <cell r="E1440">
            <v>9</v>
          </cell>
          <cell r="I1440">
            <v>0</v>
          </cell>
          <cell r="M1440">
            <v>9</v>
          </cell>
          <cell r="Q1440">
            <v>9</v>
          </cell>
          <cell r="V1440">
            <v>7300</v>
          </cell>
        </row>
        <row r="1441">
          <cell r="A1441">
            <v>1</v>
          </cell>
          <cell r="E1441">
            <v>9</v>
          </cell>
          <cell r="I1441">
            <v>0</v>
          </cell>
          <cell r="M1441">
            <v>9</v>
          </cell>
          <cell r="Q1441">
            <v>9</v>
          </cell>
          <cell r="V1441">
            <v>7300</v>
          </cell>
        </row>
        <row r="1442">
          <cell r="A1442">
            <v>1</v>
          </cell>
          <cell r="E1442">
            <v>9</v>
          </cell>
          <cell r="I1442">
            <v>0</v>
          </cell>
          <cell r="M1442">
            <v>9</v>
          </cell>
          <cell r="Q1442">
            <v>9</v>
          </cell>
          <cell r="V1442">
            <v>7300</v>
          </cell>
        </row>
        <row r="1443">
          <cell r="A1443">
            <v>1</v>
          </cell>
          <cell r="E1443">
            <v>9</v>
          </cell>
          <cell r="I1443">
            <v>0</v>
          </cell>
          <cell r="M1443">
            <v>9</v>
          </cell>
          <cell r="Q1443">
            <v>9</v>
          </cell>
          <cell r="V1443">
            <v>7300</v>
          </cell>
        </row>
        <row r="1444">
          <cell r="A1444">
            <v>1</v>
          </cell>
          <cell r="E1444">
            <v>9</v>
          </cell>
          <cell r="I1444">
            <v>0</v>
          </cell>
          <cell r="M1444">
            <v>9</v>
          </cell>
          <cell r="Q1444">
            <v>9</v>
          </cell>
          <cell r="V1444">
            <v>7300</v>
          </cell>
        </row>
        <row r="1445">
          <cell r="A1445">
            <v>1</v>
          </cell>
          <cell r="E1445">
            <v>9</v>
          </cell>
          <cell r="I1445">
            <v>0</v>
          </cell>
          <cell r="M1445">
            <v>9</v>
          </cell>
          <cell r="Q1445">
            <v>9</v>
          </cell>
          <cell r="V1445">
            <v>7300</v>
          </cell>
        </row>
        <row r="1446">
          <cell r="A1446">
            <v>1</v>
          </cell>
          <cell r="E1446">
            <v>9</v>
          </cell>
          <cell r="I1446">
            <v>0</v>
          </cell>
          <cell r="M1446">
            <v>9</v>
          </cell>
          <cell r="Q1446">
            <v>9</v>
          </cell>
          <cell r="V1446">
            <v>7300</v>
          </cell>
        </row>
        <row r="1447">
          <cell r="A1447">
            <v>1</v>
          </cell>
          <cell r="E1447">
            <v>9</v>
          </cell>
          <cell r="I1447">
            <v>0</v>
          </cell>
          <cell r="M1447">
            <v>9</v>
          </cell>
          <cell r="Q1447">
            <v>9</v>
          </cell>
          <cell r="V1447">
            <v>7300</v>
          </cell>
        </row>
        <row r="1448">
          <cell r="A1448">
            <v>1</v>
          </cell>
          <cell r="E1448">
            <v>9</v>
          </cell>
          <cell r="I1448">
            <v>0</v>
          </cell>
          <cell r="M1448">
            <v>9</v>
          </cell>
          <cell r="Q1448">
            <v>9</v>
          </cell>
          <cell r="V1448">
            <v>7300</v>
          </cell>
        </row>
        <row r="1449">
          <cell r="A1449">
            <v>1</v>
          </cell>
          <cell r="E1449">
            <v>9</v>
          </cell>
          <cell r="I1449">
            <v>0</v>
          </cell>
          <cell r="M1449">
            <v>9</v>
          </cell>
          <cell r="Q1449">
            <v>9</v>
          </cell>
          <cell r="V1449">
            <v>7300</v>
          </cell>
        </row>
        <row r="1450">
          <cell r="A1450">
            <v>1</v>
          </cell>
          <cell r="E1450">
            <v>9</v>
          </cell>
          <cell r="I1450">
            <v>0</v>
          </cell>
          <cell r="M1450">
            <v>9</v>
          </cell>
          <cell r="Q1450">
            <v>9</v>
          </cell>
          <cell r="V1450">
            <v>7300</v>
          </cell>
        </row>
        <row r="1451">
          <cell r="A1451">
            <v>1</v>
          </cell>
          <cell r="E1451">
            <v>9</v>
          </cell>
          <cell r="I1451">
            <v>0</v>
          </cell>
          <cell r="M1451">
            <v>9</v>
          </cell>
          <cell r="Q1451">
            <v>9</v>
          </cell>
          <cell r="V1451">
            <v>7300</v>
          </cell>
        </row>
        <row r="1452">
          <cell r="A1452">
            <v>1</v>
          </cell>
          <cell r="E1452">
            <v>9</v>
          </cell>
          <cell r="I1452">
            <v>0</v>
          </cell>
          <cell r="M1452">
            <v>9</v>
          </cell>
          <cell r="Q1452">
            <v>9</v>
          </cell>
          <cell r="V1452">
            <v>7300</v>
          </cell>
        </row>
        <row r="1453">
          <cell r="A1453">
            <v>1</v>
          </cell>
          <cell r="E1453">
            <v>9</v>
          </cell>
          <cell r="I1453">
            <v>0</v>
          </cell>
          <cell r="M1453">
            <v>9</v>
          </cell>
          <cell r="Q1453">
            <v>9</v>
          </cell>
          <cell r="V1453">
            <v>7300</v>
          </cell>
        </row>
        <row r="1454">
          <cell r="A1454">
            <v>1</v>
          </cell>
          <cell r="E1454">
            <v>9</v>
          </cell>
          <cell r="I1454">
            <v>2114626.33</v>
          </cell>
          <cell r="M1454">
            <v>9</v>
          </cell>
          <cell r="Q1454">
            <v>9</v>
          </cell>
          <cell r="V1454">
            <v>7300</v>
          </cell>
        </row>
        <row r="1455">
          <cell r="A1455">
            <v>1</v>
          </cell>
          <cell r="E1455">
            <v>9</v>
          </cell>
          <cell r="I1455">
            <v>0</v>
          </cell>
          <cell r="M1455">
            <v>9</v>
          </cell>
          <cell r="Q1455">
            <v>9</v>
          </cell>
          <cell r="V1455">
            <v>7430</v>
          </cell>
        </row>
        <row r="1456">
          <cell r="A1456">
            <v>1</v>
          </cell>
          <cell r="E1456">
            <v>9</v>
          </cell>
          <cell r="I1456">
            <v>0</v>
          </cell>
          <cell r="M1456">
            <v>9</v>
          </cell>
          <cell r="Q1456">
            <v>9</v>
          </cell>
          <cell r="V1456">
            <v>7700</v>
          </cell>
        </row>
        <row r="1457">
          <cell r="A1457">
            <v>1</v>
          </cell>
          <cell r="E1457">
            <v>9</v>
          </cell>
          <cell r="I1457">
            <v>0</v>
          </cell>
          <cell r="M1457">
            <v>9</v>
          </cell>
          <cell r="Q1457">
            <v>9</v>
          </cell>
          <cell r="V1457">
            <v>7800</v>
          </cell>
        </row>
        <row r="1458">
          <cell r="A1458">
            <v>1</v>
          </cell>
          <cell r="E1458">
            <v>9</v>
          </cell>
          <cell r="I1458">
            <v>1097892.06</v>
          </cell>
          <cell r="M1458">
            <v>9</v>
          </cell>
          <cell r="Q1458">
            <v>9</v>
          </cell>
          <cell r="V1458">
            <v>7903</v>
          </cell>
        </row>
        <row r="1459">
          <cell r="A1459">
            <v>1</v>
          </cell>
          <cell r="E1459">
            <v>9</v>
          </cell>
          <cell r="I1459">
            <v>14302705.9</v>
          </cell>
          <cell r="M1459">
            <v>9</v>
          </cell>
          <cell r="Q1459">
            <v>9</v>
          </cell>
          <cell r="V1459">
            <v>8031</v>
          </cell>
        </row>
        <row r="1460">
          <cell r="A1460">
            <v>1</v>
          </cell>
          <cell r="E1460">
            <v>9</v>
          </cell>
          <cell r="I1460">
            <v>238754.8</v>
          </cell>
          <cell r="M1460">
            <v>9</v>
          </cell>
          <cell r="Q1460">
            <v>9</v>
          </cell>
          <cell r="V1460">
            <v>8032</v>
          </cell>
        </row>
        <row r="1461">
          <cell r="A1461">
            <v>1</v>
          </cell>
          <cell r="E1461">
            <v>9</v>
          </cell>
          <cell r="I1461">
            <v>-363763.67</v>
          </cell>
          <cell r="M1461">
            <v>9</v>
          </cell>
          <cell r="Q1461">
            <v>9</v>
          </cell>
          <cell r="V1461">
            <v>8033</v>
          </cell>
        </row>
        <row r="1462">
          <cell r="A1462">
            <v>1</v>
          </cell>
          <cell r="E1462">
            <v>9</v>
          </cell>
          <cell r="I1462">
            <v>0</v>
          </cell>
          <cell r="M1462">
            <v>9</v>
          </cell>
          <cell r="Q1462">
            <v>9</v>
          </cell>
          <cell r="V1462">
            <v>8034</v>
          </cell>
        </row>
        <row r="1463">
          <cell r="A1463">
            <v>1</v>
          </cell>
          <cell r="E1463">
            <v>9</v>
          </cell>
          <cell r="I1463">
            <v>-14197172.27</v>
          </cell>
          <cell r="M1463">
            <v>9</v>
          </cell>
          <cell r="Q1463">
            <v>9</v>
          </cell>
          <cell r="V1463">
            <v>9100</v>
          </cell>
        </row>
        <row r="1464">
          <cell r="A1464">
            <v>1</v>
          </cell>
          <cell r="E1464">
            <v>9</v>
          </cell>
          <cell r="I1464">
            <v>41257.43</v>
          </cell>
          <cell r="M1464">
            <v>9</v>
          </cell>
          <cell r="Q1464">
            <v>9</v>
          </cell>
          <cell r="V1464">
            <v>9110</v>
          </cell>
        </row>
        <row r="1465">
          <cell r="A1465">
            <v>1</v>
          </cell>
          <cell r="E1465">
            <v>9</v>
          </cell>
          <cell r="I1465">
            <v>0</v>
          </cell>
          <cell r="M1465">
            <v>9</v>
          </cell>
          <cell r="Q1465">
            <v>9</v>
          </cell>
          <cell r="V1465">
            <v>9203</v>
          </cell>
        </row>
        <row r="1466">
          <cell r="A1466">
            <v>1</v>
          </cell>
          <cell r="E1466">
            <v>9</v>
          </cell>
          <cell r="I1466">
            <v>0</v>
          </cell>
          <cell r="M1466">
            <v>9</v>
          </cell>
          <cell r="Q1466">
            <v>9</v>
          </cell>
          <cell r="V1466">
            <v>9251</v>
          </cell>
        </row>
        <row r="1467">
          <cell r="A1467">
            <v>1</v>
          </cell>
          <cell r="E1467">
            <v>9</v>
          </cell>
          <cell r="I1467">
            <v>-25801790.93</v>
          </cell>
          <cell r="M1467">
            <v>9</v>
          </cell>
          <cell r="Q1467">
            <v>9</v>
          </cell>
          <cell r="V1467">
            <v>9252</v>
          </cell>
        </row>
        <row r="1468">
          <cell r="A1468">
            <v>1</v>
          </cell>
          <cell r="E1468">
            <v>9</v>
          </cell>
          <cell r="I1468">
            <v>0</v>
          </cell>
          <cell r="M1468">
            <v>9</v>
          </cell>
          <cell r="Q1468">
            <v>9</v>
          </cell>
          <cell r="V1468">
            <v>9253</v>
          </cell>
        </row>
        <row r="1469">
          <cell r="A1469">
            <v>1</v>
          </cell>
          <cell r="E1469">
            <v>9</v>
          </cell>
          <cell r="I1469">
            <v>0</v>
          </cell>
          <cell r="M1469">
            <v>9</v>
          </cell>
          <cell r="Q1469">
            <v>9</v>
          </cell>
          <cell r="V1469">
            <v>9256</v>
          </cell>
        </row>
        <row r="1470">
          <cell r="A1470">
            <v>1</v>
          </cell>
          <cell r="E1470">
            <v>9</v>
          </cell>
          <cell r="I1470">
            <v>-130137360.13</v>
          </cell>
          <cell r="M1470">
            <v>9</v>
          </cell>
          <cell r="Q1470">
            <v>9</v>
          </cell>
          <cell r="V1470">
            <v>9301</v>
          </cell>
        </row>
        <row r="1471">
          <cell r="A1471">
            <v>1</v>
          </cell>
          <cell r="E1471">
            <v>9</v>
          </cell>
          <cell r="I1471">
            <v>-2114626.33</v>
          </cell>
          <cell r="M1471">
            <v>9</v>
          </cell>
          <cell r="Q1471">
            <v>9</v>
          </cell>
          <cell r="V1471">
            <v>9303</v>
          </cell>
        </row>
        <row r="1472">
          <cell r="A1472">
            <v>1</v>
          </cell>
          <cell r="E1472">
            <v>9</v>
          </cell>
          <cell r="I1472">
            <v>-3969251.07</v>
          </cell>
          <cell r="M1472">
            <v>9</v>
          </cell>
          <cell r="Q1472">
            <v>9</v>
          </cell>
          <cell r="V1472">
            <v>9305</v>
          </cell>
        </row>
        <row r="1473">
          <cell r="A1473">
            <v>1</v>
          </cell>
          <cell r="E1473">
            <v>9</v>
          </cell>
          <cell r="I1473">
            <v>0</v>
          </cell>
          <cell r="M1473">
            <v>9</v>
          </cell>
          <cell r="Q1473">
            <v>9</v>
          </cell>
          <cell r="V1473">
            <v>9306</v>
          </cell>
        </row>
        <row r="1474">
          <cell r="A1474">
            <v>1</v>
          </cell>
          <cell r="E1474">
            <v>9</v>
          </cell>
          <cell r="I1474">
            <v>-43230744.579999998</v>
          </cell>
          <cell r="M1474">
            <v>9</v>
          </cell>
          <cell r="Q1474">
            <v>9</v>
          </cell>
          <cell r="V1474">
            <v>9530</v>
          </cell>
        </row>
        <row r="1475">
          <cell r="A1475">
            <v>1</v>
          </cell>
          <cell r="E1475">
            <v>9</v>
          </cell>
          <cell r="I1475">
            <v>-158352116.25999999</v>
          </cell>
          <cell r="M1475">
            <v>9</v>
          </cell>
          <cell r="Q1475">
            <v>9</v>
          </cell>
          <cell r="V1475">
            <v>9600</v>
          </cell>
        </row>
        <row r="1476">
          <cell r="A1476">
            <v>1</v>
          </cell>
          <cell r="E1476">
            <v>9</v>
          </cell>
          <cell r="I1476">
            <v>-7595546.9800000004</v>
          </cell>
          <cell r="M1476">
            <v>9</v>
          </cell>
          <cell r="Q1476">
            <v>9</v>
          </cell>
          <cell r="V1476">
            <v>9610</v>
          </cell>
        </row>
        <row r="1477">
          <cell r="A1477">
            <v>1</v>
          </cell>
          <cell r="E1477">
            <v>9</v>
          </cell>
          <cell r="I1477">
            <v>0</v>
          </cell>
          <cell r="M1477">
            <v>9</v>
          </cell>
          <cell r="Q1477">
            <v>9</v>
          </cell>
          <cell r="V1477">
            <v>9990</v>
          </cell>
        </row>
        <row r="1478">
          <cell r="A1478">
            <v>1</v>
          </cell>
          <cell r="E1478">
            <v>9</v>
          </cell>
          <cell r="I1478">
            <v>362484427.06</v>
          </cell>
          <cell r="M1478">
            <v>9</v>
          </cell>
          <cell r="Q1478">
            <v>9</v>
          </cell>
          <cell r="V1478">
            <v>5301</v>
          </cell>
        </row>
        <row r="1479">
          <cell r="A1479">
            <v>1</v>
          </cell>
          <cell r="E1479">
            <v>2</v>
          </cell>
          <cell r="I1479">
            <v>0</v>
          </cell>
          <cell r="M1479">
            <v>2</v>
          </cell>
          <cell r="Q1479">
            <v>24</v>
          </cell>
          <cell r="V1479">
            <v>1010</v>
          </cell>
        </row>
        <row r="1480">
          <cell r="A1480">
            <v>1</v>
          </cell>
          <cell r="E1480">
            <v>2</v>
          </cell>
          <cell r="I1480">
            <v>-92532.38</v>
          </cell>
          <cell r="M1480">
            <v>2</v>
          </cell>
          <cell r="Q1480">
            <v>22</v>
          </cell>
          <cell r="V1480">
            <v>1010</v>
          </cell>
        </row>
        <row r="1481">
          <cell r="A1481">
            <v>1</v>
          </cell>
          <cell r="E1481">
            <v>2</v>
          </cell>
          <cell r="I1481">
            <v>-25309450.879999999</v>
          </cell>
          <cell r="M1481">
            <v>2</v>
          </cell>
          <cell r="Q1481">
            <v>2</v>
          </cell>
          <cell r="V1481">
            <v>1010</v>
          </cell>
        </row>
        <row r="1482">
          <cell r="A1482">
            <v>1</v>
          </cell>
          <cell r="E1482">
            <v>2</v>
          </cell>
          <cell r="I1482">
            <v>0</v>
          </cell>
          <cell r="M1482">
            <v>2</v>
          </cell>
          <cell r="Q1482">
            <v>8</v>
          </cell>
          <cell r="V1482">
            <v>1030</v>
          </cell>
        </row>
        <row r="1483">
          <cell r="A1483">
            <v>1</v>
          </cell>
          <cell r="E1483">
            <v>2</v>
          </cell>
          <cell r="I1483">
            <v>-84090</v>
          </cell>
          <cell r="M1483">
            <v>2</v>
          </cell>
          <cell r="Q1483">
            <v>2</v>
          </cell>
          <cell r="V1483">
            <v>1090</v>
          </cell>
        </row>
        <row r="1484">
          <cell r="A1484">
            <v>1</v>
          </cell>
          <cell r="E1484">
            <v>2</v>
          </cell>
          <cell r="I1484">
            <v>-1485022.54</v>
          </cell>
          <cell r="M1484">
            <v>2</v>
          </cell>
          <cell r="Q1484">
            <v>2</v>
          </cell>
          <cell r="V1484">
            <v>1095</v>
          </cell>
        </row>
        <row r="1485">
          <cell r="A1485">
            <v>1</v>
          </cell>
          <cell r="E1485">
            <v>2</v>
          </cell>
          <cell r="I1485">
            <v>-2506823.0099999998</v>
          </cell>
          <cell r="M1485">
            <v>2</v>
          </cell>
          <cell r="Q1485">
            <v>2</v>
          </cell>
          <cell r="V1485">
            <v>1096</v>
          </cell>
        </row>
        <row r="1486">
          <cell r="A1486">
            <v>1</v>
          </cell>
          <cell r="E1486">
            <v>2</v>
          </cell>
          <cell r="I1486">
            <v>857380.66</v>
          </cell>
          <cell r="M1486">
            <v>2</v>
          </cell>
          <cell r="Q1486">
            <v>2</v>
          </cell>
          <cell r="V1486">
            <v>2010</v>
          </cell>
        </row>
        <row r="1487">
          <cell r="A1487">
            <v>1</v>
          </cell>
          <cell r="E1487">
            <v>2</v>
          </cell>
          <cell r="I1487">
            <v>560</v>
          </cell>
          <cell r="M1487">
            <v>2</v>
          </cell>
          <cell r="Q1487">
            <v>2</v>
          </cell>
          <cell r="V1487">
            <v>2011</v>
          </cell>
        </row>
        <row r="1488">
          <cell r="A1488">
            <v>1</v>
          </cell>
          <cell r="E1488">
            <v>2</v>
          </cell>
          <cell r="I1488">
            <v>67573.240000000005</v>
          </cell>
          <cell r="M1488">
            <v>2</v>
          </cell>
          <cell r="Q1488">
            <v>2</v>
          </cell>
          <cell r="V1488">
            <v>2030</v>
          </cell>
        </row>
        <row r="1489">
          <cell r="A1489">
            <v>1</v>
          </cell>
          <cell r="E1489">
            <v>2</v>
          </cell>
          <cell r="I1489">
            <v>1674467.41</v>
          </cell>
          <cell r="M1489">
            <v>2</v>
          </cell>
          <cell r="Q1489">
            <v>2</v>
          </cell>
          <cell r="V1489">
            <v>2030</v>
          </cell>
        </row>
        <row r="1490">
          <cell r="A1490">
            <v>1</v>
          </cell>
          <cell r="E1490">
            <v>2</v>
          </cell>
          <cell r="I1490">
            <v>19786523.800000001</v>
          </cell>
          <cell r="M1490">
            <v>2</v>
          </cell>
          <cell r="Q1490">
            <v>2</v>
          </cell>
          <cell r="V1490">
            <v>2040</v>
          </cell>
        </row>
        <row r="1491">
          <cell r="A1491">
            <v>1</v>
          </cell>
          <cell r="E1491">
            <v>2</v>
          </cell>
          <cell r="I1491">
            <v>4089936.95</v>
          </cell>
          <cell r="M1491">
            <v>2</v>
          </cell>
          <cell r="Q1491">
            <v>2</v>
          </cell>
          <cell r="V1491">
            <v>2051</v>
          </cell>
        </row>
        <row r="1492">
          <cell r="A1492">
            <v>1</v>
          </cell>
          <cell r="E1492">
            <v>2</v>
          </cell>
          <cell r="I1492">
            <v>0</v>
          </cell>
          <cell r="M1492">
            <v>2</v>
          </cell>
          <cell r="Q1492">
            <v>22</v>
          </cell>
          <cell r="V1492">
            <v>2052</v>
          </cell>
        </row>
        <row r="1493">
          <cell r="A1493">
            <v>1</v>
          </cell>
          <cell r="E1493">
            <v>2</v>
          </cell>
          <cell r="I1493">
            <v>112458.13</v>
          </cell>
          <cell r="M1493">
            <v>2</v>
          </cell>
          <cell r="Q1493">
            <v>2</v>
          </cell>
          <cell r="V1493">
            <v>2052</v>
          </cell>
        </row>
        <row r="1494">
          <cell r="A1494">
            <v>1</v>
          </cell>
          <cell r="E1494">
            <v>2</v>
          </cell>
          <cell r="I1494">
            <v>70590.649999999994</v>
          </cell>
          <cell r="M1494">
            <v>2</v>
          </cell>
          <cell r="Q1494">
            <v>2</v>
          </cell>
          <cell r="V1494">
            <v>2053</v>
          </cell>
        </row>
        <row r="1495">
          <cell r="A1495">
            <v>1</v>
          </cell>
          <cell r="E1495">
            <v>2</v>
          </cell>
          <cell r="I1495">
            <v>459098.06</v>
          </cell>
          <cell r="M1495">
            <v>2</v>
          </cell>
          <cell r="Q1495">
            <v>2</v>
          </cell>
          <cell r="V1495">
            <v>2054</v>
          </cell>
        </row>
        <row r="1496">
          <cell r="A1496">
            <v>1</v>
          </cell>
          <cell r="E1496">
            <v>2</v>
          </cell>
          <cell r="I1496">
            <v>326</v>
          </cell>
          <cell r="M1496">
            <v>2</v>
          </cell>
          <cell r="Q1496">
            <v>2</v>
          </cell>
          <cell r="V1496">
            <v>2055</v>
          </cell>
        </row>
        <row r="1497">
          <cell r="A1497">
            <v>1</v>
          </cell>
          <cell r="E1497">
            <v>2</v>
          </cell>
          <cell r="I1497">
            <v>284817.64</v>
          </cell>
          <cell r="M1497">
            <v>2</v>
          </cell>
          <cell r="Q1497">
            <v>2</v>
          </cell>
          <cell r="V1497">
            <v>2090</v>
          </cell>
        </row>
        <row r="1498">
          <cell r="A1498">
            <v>1</v>
          </cell>
          <cell r="E1498">
            <v>2</v>
          </cell>
          <cell r="I1498">
            <v>-2146852.2000000002</v>
          </cell>
          <cell r="M1498">
            <v>2</v>
          </cell>
          <cell r="Q1498">
            <v>2</v>
          </cell>
          <cell r="V1498">
            <v>2095</v>
          </cell>
        </row>
        <row r="1499">
          <cell r="A1499">
            <v>1</v>
          </cell>
          <cell r="E1499">
            <v>2</v>
          </cell>
          <cell r="I1499">
            <v>-397.4</v>
          </cell>
          <cell r="M1499">
            <v>2</v>
          </cell>
          <cell r="Q1499">
            <v>2</v>
          </cell>
          <cell r="V1499">
            <v>2200</v>
          </cell>
        </row>
        <row r="1500">
          <cell r="A1500">
            <v>1</v>
          </cell>
          <cell r="E1500">
            <v>2</v>
          </cell>
          <cell r="I1500">
            <v>76857.320000000007</v>
          </cell>
          <cell r="M1500">
            <v>2</v>
          </cell>
          <cell r="Q1500">
            <v>2</v>
          </cell>
          <cell r="V1500">
            <v>2300</v>
          </cell>
        </row>
        <row r="1501">
          <cell r="A1501">
            <v>1</v>
          </cell>
          <cell r="E1501">
            <v>2</v>
          </cell>
          <cell r="I1501">
            <v>116892.4</v>
          </cell>
          <cell r="M1501">
            <v>2</v>
          </cell>
          <cell r="Q1501">
            <v>2</v>
          </cell>
          <cell r="V1501">
            <v>3000</v>
          </cell>
        </row>
        <row r="1502">
          <cell r="A1502">
            <v>1</v>
          </cell>
          <cell r="E1502">
            <v>2</v>
          </cell>
          <cell r="I1502">
            <v>-7865.05</v>
          </cell>
          <cell r="M1502">
            <v>2</v>
          </cell>
          <cell r="Q1502">
            <v>2</v>
          </cell>
          <cell r="V1502">
            <v>3300</v>
          </cell>
        </row>
        <row r="1503">
          <cell r="A1503">
            <v>1</v>
          </cell>
          <cell r="E1503">
            <v>2</v>
          </cell>
          <cell r="I1503">
            <v>0</v>
          </cell>
          <cell r="M1503">
            <v>2</v>
          </cell>
          <cell r="Q1503">
            <v>4</v>
          </cell>
          <cell r="V1503">
            <v>3400</v>
          </cell>
        </row>
        <row r="1504">
          <cell r="A1504">
            <v>1</v>
          </cell>
          <cell r="E1504">
            <v>2</v>
          </cell>
          <cell r="I1504">
            <v>209913.17</v>
          </cell>
          <cell r="M1504">
            <v>2</v>
          </cell>
          <cell r="Q1504">
            <v>2</v>
          </cell>
          <cell r="V1504">
            <v>3400</v>
          </cell>
        </row>
        <row r="1505">
          <cell r="A1505">
            <v>1</v>
          </cell>
          <cell r="E1505">
            <v>2</v>
          </cell>
          <cell r="I1505">
            <v>0</v>
          </cell>
          <cell r="M1505">
            <v>2</v>
          </cell>
          <cell r="Q1505">
            <v>2</v>
          </cell>
          <cell r="V1505">
            <v>4000</v>
          </cell>
        </row>
        <row r="1506">
          <cell r="A1506">
            <v>1</v>
          </cell>
          <cell r="E1506">
            <v>2</v>
          </cell>
          <cell r="I1506">
            <v>-675.06</v>
          </cell>
          <cell r="M1506">
            <v>2</v>
          </cell>
          <cell r="Q1506">
            <v>2</v>
          </cell>
          <cell r="V1506">
            <v>4050</v>
          </cell>
        </row>
        <row r="1507">
          <cell r="A1507">
            <v>1</v>
          </cell>
          <cell r="E1507">
            <v>2</v>
          </cell>
          <cell r="I1507">
            <v>180000</v>
          </cell>
          <cell r="M1507">
            <v>2</v>
          </cell>
          <cell r="Q1507">
            <v>2</v>
          </cell>
          <cell r="V1507">
            <v>4060</v>
          </cell>
        </row>
        <row r="1508">
          <cell r="A1508">
            <v>1</v>
          </cell>
          <cell r="E1508">
            <v>2</v>
          </cell>
          <cell r="I1508">
            <v>0</v>
          </cell>
          <cell r="M1508">
            <v>2</v>
          </cell>
          <cell r="Q1508">
            <v>4</v>
          </cell>
          <cell r="V1508">
            <v>4150</v>
          </cell>
        </row>
        <row r="1509">
          <cell r="A1509">
            <v>1</v>
          </cell>
          <cell r="E1509">
            <v>2</v>
          </cell>
          <cell r="I1509">
            <v>10115.91</v>
          </cell>
          <cell r="M1509">
            <v>2</v>
          </cell>
          <cell r="Q1509">
            <v>2</v>
          </cell>
          <cell r="V1509">
            <v>4150</v>
          </cell>
        </row>
        <row r="1510">
          <cell r="A1510">
            <v>1</v>
          </cell>
          <cell r="E1510">
            <v>2</v>
          </cell>
          <cell r="I1510">
            <v>8100.69</v>
          </cell>
          <cell r="M1510">
            <v>2</v>
          </cell>
          <cell r="Q1510">
            <v>2</v>
          </cell>
          <cell r="V1510">
            <v>4260</v>
          </cell>
        </row>
        <row r="1511">
          <cell r="A1511">
            <v>1</v>
          </cell>
          <cell r="E1511">
            <v>2</v>
          </cell>
          <cell r="I1511">
            <v>5154.1000000000004</v>
          </cell>
          <cell r="M1511">
            <v>2</v>
          </cell>
          <cell r="Q1511">
            <v>2</v>
          </cell>
          <cell r="V1511">
            <v>4280</v>
          </cell>
        </row>
        <row r="1512">
          <cell r="A1512">
            <v>1</v>
          </cell>
          <cell r="E1512">
            <v>2</v>
          </cell>
          <cell r="I1512">
            <v>2511.98</v>
          </cell>
          <cell r="M1512">
            <v>2</v>
          </cell>
          <cell r="Q1512">
            <v>2</v>
          </cell>
          <cell r="V1512">
            <v>4305</v>
          </cell>
        </row>
        <row r="1513">
          <cell r="A1513">
            <v>1</v>
          </cell>
          <cell r="E1513">
            <v>2</v>
          </cell>
          <cell r="I1513">
            <v>675.09</v>
          </cell>
          <cell r="M1513">
            <v>2</v>
          </cell>
          <cell r="Q1513">
            <v>2</v>
          </cell>
          <cell r="V1513">
            <v>4306</v>
          </cell>
        </row>
        <row r="1514">
          <cell r="A1514">
            <v>1</v>
          </cell>
          <cell r="E1514">
            <v>2</v>
          </cell>
          <cell r="I1514">
            <v>9361.98</v>
          </cell>
          <cell r="M1514">
            <v>2</v>
          </cell>
          <cell r="Q1514">
            <v>2</v>
          </cell>
          <cell r="V1514">
            <v>4308</v>
          </cell>
        </row>
        <row r="1515">
          <cell r="A1515">
            <v>1</v>
          </cell>
          <cell r="E1515">
            <v>2</v>
          </cell>
          <cell r="I1515">
            <v>2158.12</v>
          </cell>
          <cell r="M1515">
            <v>2</v>
          </cell>
          <cell r="Q1515">
            <v>2</v>
          </cell>
          <cell r="V1515">
            <v>4320</v>
          </cell>
        </row>
        <row r="1516">
          <cell r="A1516">
            <v>1</v>
          </cell>
          <cell r="E1516">
            <v>2</v>
          </cell>
          <cell r="I1516">
            <v>5696.52</v>
          </cell>
          <cell r="M1516">
            <v>2</v>
          </cell>
          <cell r="Q1516">
            <v>2</v>
          </cell>
          <cell r="V1516">
            <v>4340</v>
          </cell>
        </row>
        <row r="1517">
          <cell r="A1517">
            <v>1</v>
          </cell>
          <cell r="E1517">
            <v>2</v>
          </cell>
          <cell r="I1517">
            <v>0</v>
          </cell>
          <cell r="M1517">
            <v>2</v>
          </cell>
          <cell r="Q1517">
            <v>4</v>
          </cell>
          <cell r="V1517">
            <v>4380</v>
          </cell>
        </row>
        <row r="1518">
          <cell r="A1518">
            <v>1</v>
          </cell>
          <cell r="E1518">
            <v>2</v>
          </cell>
          <cell r="I1518">
            <v>2785.1</v>
          </cell>
          <cell r="M1518">
            <v>2</v>
          </cell>
          <cell r="Q1518">
            <v>2</v>
          </cell>
          <cell r="V1518">
            <v>4380</v>
          </cell>
        </row>
        <row r="1519">
          <cell r="A1519">
            <v>1</v>
          </cell>
          <cell r="E1519">
            <v>2</v>
          </cell>
          <cell r="I1519">
            <v>60</v>
          </cell>
          <cell r="M1519">
            <v>2</v>
          </cell>
          <cell r="Q1519">
            <v>2</v>
          </cell>
          <cell r="V1519">
            <v>4440</v>
          </cell>
        </row>
        <row r="1520">
          <cell r="A1520">
            <v>1</v>
          </cell>
          <cell r="E1520">
            <v>2</v>
          </cell>
          <cell r="I1520">
            <v>184414.77</v>
          </cell>
          <cell r="M1520">
            <v>2</v>
          </cell>
          <cell r="Q1520">
            <v>2</v>
          </cell>
          <cell r="V1520">
            <v>4460</v>
          </cell>
        </row>
        <row r="1521">
          <cell r="A1521">
            <v>1</v>
          </cell>
          <cell r="E1521">
            <v>2</v>
          </cell>
          <cell r="I1521">
            <v>620.70000000000005</v>
          </cell>
          <cell r="M1521">
            <v>2</v>
          </cell>
          <cell r="Q1521">
            <v>2</v>
          </cell>
          <cell r="V1521">
            <v>4480</v>
          </cell>
        </row>
        <row r="1522">
          <cell r="A1522">
            <v>1</v>
          </cell>
          <cell r="E1522">
            <v>2</v>
          </cell>
          <cell r="I1522">
            <v>-451.98</v>
          </cell>
          <cell r="M1522">
            <v>2</v>
          </cell>
          <cell r="Q1522">
            <v>2</v>
          </cell>
          <cell r="V1522">
            <v>4490</v>
          </cell>
        </row>
        <row r="1523">
          <cell r="A1523">
            <v>1</v>
          </cell>
          <cell r="E1523">
            <v>2</v>
          </cell>
          <cell r="I1523">
            <v>132359.04000000001</v>
          </cell>
          <cell r="M1523">
            <v>2</v>
          </cell>
          <cell r="Q1523">
            <v>2</v>
          </cell>
          <cell r="V1523">
            <v>4520</v>
          </cell>
        </row>
        <row r="1524">
          <cell r="A1524">
            <v>1</v>
          </cell>
          <cell r="E1524">
            <v>2</v>
          </cell>
          <cell r="I1524">
            <v>0</v>
          </cell>
          <cell r="M1524">
            <v>2</v>
          </cell>
          <cell r="Q1524">
            <v>2</v>
          </cell>
          <cell r="V1524">
            <v>4570</v>
          </cell>
        </row>
        <row r="1525">
          <cell r="A1525">
            <v>1</v>
          </cell>
          <cell r="E1525">
            <v>2</v>
          </cell>
          <cell r="I1525">
            <v>13971.11</v>
          </cell>
          <cell r="M1525">
            <v>2</v>
          </cell>
          <cell r="Q1525">
            <v>2</v>
          </cell>
          <cell r="V1525">
            <v>4601</v>
          </cell>
        </row>
        <row r="1526">
          <cell r="A1526">
            <v>1</v>
          </cell>
          <cell r="E1526">
            <v>2</v>
          </cell>
          <cell r="I1526">
            <v>-21600</v>
          </cell>
          <cell r="M1526">
            <v>2</v>
          </cell>
          <cell r="Q1526">
            <v>2</v>
          </cell>
          <cell r="V1526">
            <v>4602</v>
          </cell>
        </row>
        <row r="1527">
          <cell r="A1527">
            <v>1</v>
          </cell>
          <cell r="E1527">
            <v>2</v>
          </cell>
          <cell r="I1527">
            <v>32895.79</v>
          </cell>
          <cell r="M1527">
            <v>2</v>
          </cell>
          <cell r="Q1527">
            <v>2</v>
          </cell>
          <cell r="V1527">
            <v>4603</v>
          </cell>
        </row>
        <row r="1528">
          <cell r="A1528">
            <v>1</v>
          </cell>
          <cell r="E1528">
            <v>2</v>
          </cell>
          <cell r="I1528">
            <v>0</v>
          </cell>
          <cell r="M1528">
            <v>2</v>
          </cell>
          <cell r="Q1528">
            <v>4</v>
          </cell>
          <cell r="V1528">
            <v>4604</v>
          </cell>
        </row>
        <row r="1529">
          <cell r="A1529">
            <v>1</v>
          </cell>
          <cell r="E1529">
            <v>2</v>
          </cell>
          <cell r="I1529">
            <v>105.46</v>
          </cell>
          <cell r="M1529">
            <v>2</v>
          </cell>
          <cell r="Q1529">
            <v>2</v>
          </cell>
          <cell r="V1529">
            <v>4604</v>
          </cell>
        </row>
        <row r="1530">
          <cell r="A1530">
            <v>1</v>
          </cell>
          <cell r="E1530">
            <v>2</v>
          </cell>
          <cell r="I1530">
            <v>116.47</v>
          </cell>
          <cell r="M1530">
            <v>2</v>
          </cell>
          <cell r="Q1530">
            <v>2</v>
          </cell>
          <cell r="V1530">
            <v>4610</v>
          </cell>
        </row>
        <row r="1531">
          <cell r="A1531">
            <v>1</v>
          </cell>
          <cell r="E1531">
            <v>2</v>
          </cell>
          <cell r="I1531">
            <v>5</v>
          </cell>
          <cell r="M1531">
            <v>2</v>
          </cell>
          <cell r="Q1531">
            <v>2</v>
          </cell>
          <cell r="V1531">
            <v>4620</v>
          </cell>
        </row>
        <row r="1532">
          <cell r="A1532">
            <v>1</v>
          </cell>
          <cell r="E1532">
            <v>2</v>
          </cell>
          <cell r="I1532">
            <v>6749.49</v>
          </cell>
          <cell r="M1532">
            <v>2</v>
          </cell>
          <cell r="Q1532">
            <v>2</v>
          </cell>
          <cell r="V1532">
            <v>4660</v>
          </cell>
        </row>
        <row r="1533">
          <cell r="A1533">
            <v>1</v>
          </cell>
          <cell r="E1533">
            <v>2</v>
          </cell>
          <cell r="I1533">
            <v>12534.11</v>
          </cell>
          <cell r="M1533">
            <v>2</v>
          </cell>
          <cell r="Q1533">
            <v>2</v>
          </cell>
          <cell r="V1533">
            <v>4680</v>
          </cell>
        </row>
        <row r="1534">
          <cell r="A1534">
            <v>1</v>
          </cell>
          <cell r="E1534">
            <v>2</v>
          </cell>
          <cell r="I1534">
            <v>18833.45</v>
          </cell>
          <cell r="M1534">
            <v>2</v>
          </cell>
          <cell r="Q1534">
            <v>2</v>
          </cell>
          <cell r="V1534">
            <v>4720</v>
          </cell>
        </row>
        <row r="1535">
          <cell r="A1535">
            <v>1</v>
          </cell>
          <cell r="E1535">
            <v>2</v>
          </cell>
          <cell r="I1535">
            <v>0</v>
          </cell>
          <cell r="M1535">
            <v>2</v>
          </cell>
          <cell r="Q1535">
            <v>9</v>
          </cell>
          <cell r="V1535">
            <v>4730</v>
          </cell>
        </row>
        <row r="1536">
          <cell r="A1536">
            <v>1</v>
          </cell>
          <cell r="E1536">
            <v>2</v>
          </cell>
          <cell r="I1536">
            <v>9179.07</v>
          </cell>
          <cell r="M1536">
            <v>2</v>
          </cell>
          <cell r="Q1536">
            <v>4</v>
          </cell>
          <cell r="V1536">
            <v>4730</v>
          </cell>
        </row>
        <row r="1537">
          <cell r="A1537">
            <v>1</v>
          </cell>
          <cell r="E1537">
            <v>2</v>
          </cell>
          <cell r="I1537">
            <v>119779.86</v>
          </cell>
          <cell r="M1537">
            <v>2</v>
          </cell>
          <cell r="Q1537">
            <v>4</v>
          </cell>
          <cell r="V1537">
            <v>4730</v>
          </cell>
        </row>
        <row r="1538">
          <cell r="A1538">
            <v>1</v>
          </cell>
          <cell r="E1538">
            <v>2</v>
          </cell>
          <cell r="I1538">
            <v>288386.34000000003</v>
          </cell>
          <cell r="M1538">
            <v>2</v>
          </cell>
          <cell r="Q1538">
            <v>2</v>
          </cell>
          <cell r="V1538">
            <v>4730</v>
          </cell>
        </row>
        <row r="1539">
          <cell r="A1539">
            <v>1</v>
          </cell>
          <cell r="E1539">
            <v>2</v>
          </cell>
          <cell r="I1539">
            <v>177667.34</v>
          </cell>
          <cell r="M1539">
            <v>2</v>
          </cell>
          <cell r="Q1539">
            <v>4</v>
          </cell>
          <cell r="V1539">
            <v>4730</v>
          </cell>
        </row>
        <row r="1540">
          <cell r="A1540">
            <v>1</v>
          </cell>
          <cell r="E1540">
            <v>2</v>
          </cell>
          <cell r="I1540">
            <v>0</v>
          </cell>
          <cell r="M1540">
            <v>2</v>
          </cell>
          <cell r="Q1540">
            <v>22</v>
          </cell>
          <cell r="V1540">
            <v>4730</v>
          </cell>
        </row>
        <row r="1541">
          <cell r="A1541">
            <v>1</v>
          </cell>
          <cell r="E1541">
            <v>2</v>
          </cell>
          <cell r="I1541">
            <v>0</v>
          </cell>
          <cell r="M1541">
            <v>2</v>
          </cell>
          <cell r="Q1541">
            <v>4</v>
          </cell>
          <cell r="V1541">
            <v>4730</v>
          </cell>
        </row>
        <row r="1542">
          <cell r="A1542">
            <v>1</v>
          </cell>
          <cell r="E1542">
            <v>2</v>
          </cell>
          <cell r="I1542">
            <v>154620.9</v>
          </cell>
          <cell r="M1542">
            <v>2</v>
          </cell>
          <cell r="Q1542">
            <v>4</v>
          </cell>
          <cell r="V1542">
            <v>4730</v>
          </cell>
        </row>
        <row r="1543">
          <cell r="A1543">
            <v>1</v>
          </cell>
          <cell r="E1543">
            <v>2</v>
          </cell>
          <cell r="I1543">
            <v>1863785.72</v>
          </cell>
          <cell r="M1543">
            <v>2</v>
          </cell>
          <cell r="Q1543">
            <v>2</v>
          </cell>
          <cell r="V1543">
            <v>4730</v>
          </cell>
        </row>
        <row r="1544">
          <cell r="A1544">
            <v>1</v>
          </cell>
          <cell r="E1544">
            <v>2</v>
          </cell>
          <cell r="I1544">
            <v>360000</v>
          </cell>
          <cell r="M1544">
            <v>2</v>
          </cell>
          <cell r="Q1544">
            <v>2</v>
          </cell>
          <cell r="V1544">
            <v>4740</v>
          </cell>
        </row>
        <row r="1545">
          <cell r="A1545">
            <v>1</v>
          </cell>
          <cell r="E1545">
            <v>2</v>
          </cell>
          <cell r="I1545">
            <v>0</v>
          </cell>
          <cell r="M1545">
            <v>2</v>
          </cell>
          <cell r="Q1545">
            <v>2</v>
          </cell>
          <cell r="V1545">
            <v>4745</v>
          </cell>
        </row>
        <row r="1546">
          <cell r="A1546">
            <v>1</v>
          </cell>
          <cell r="E1546">
            <v>2</v>
          </cell>
          <cell r="I1546">
            <v>0</v>
          </cell>
          <cell r="M1546">
            <v>2</v>
          </cell>
          <cell r="Q1546">
            <v>2</v>
          </cell>
          <cell r="V1546">
            <v>4755</v>
          </cell>
        </row>
        <row r="1547">
          <cell r="A1547">
            <v>1</v>
          </cell>
          <cell r="E1547">
            <v>2</v>
          </cell>
          <cell r="I1547">
            <v>0</v>
          </cell>
          <cell r="M1547">
            <v>2</v>
          </cell>
          <cell r="Q1547">
            <v>4</v>
          </cell>
          <cell r="V1547">
            <v>4770</v>
          </cell>
        </row>
        <row r="1548">
          <cell r="A1548">
            <v>1</v>
          </cell>
          <cell r="E1548">
            <v>2</v>
          </cell>
          <cell r="I1548">
            <v>50731.16</v>
          </cell>
          <cell r="M1548">
            <v>2</v>
          </cell>
          <cell r="Q1548">
            <v>2</v>
          </cell>
          <cell r="V1548">
            <v>4770</v>
          </cell>
        </row>
        <row r="1549">
          <cell r="A1549">
            <v>1</v>
          </cell>
          <cell r="E1549">
            <v>2</v>
          </cell>
          <cell r="I1549">
            <v>600</v>
          </cell>
          <cell r="M1549">
            <v>2</v>
          </cell>
          <cell r="Q1549">
            <v>2</v>
          </cell>
          <cell r="V1549">
            <v>4775</v>
          </cell>
        </row>
        <row r="1550">
          <cell r="A1550">
            <v>1</v>
          </cell>
          <cell r="E1550">
            <v>2</v>
          </cell>
          <cell r="I1550">
            <v>1561.9</v>
          </cell>
          <cell r="M1550">
            <v>2</v>
          </cell>
          <cell r="Q1550">
            <v>2</v>
          </cell>
          <cell r="V1550">
            <v>4785</v>
          </cell>
        </row>
        <row r="1551">
          <cell r="A1551">
            <v>1</v>
          </cell>
          <cell r="E1551">
            <v>2</v>
          </cell>
          <cell r="I1551">
            <v>57738.97</v>
          </cell>
          <cell r="M1551">
            <v>2</v>
          </cell>
          <cell r="Q1551">
            <v>2</v>
          </cell>
          <cell r="V1551">
            <v>4800</v>
          </cell>
        </row>
        <row r="1552">
          <cell r="A1552">
            <v>1</v>
          </cell>
          <cell r="E1552">
            <v>2</v>
          </cell>
          <cell r="I1552">
            <v>2484</v>
          </cell>
          <cell r="M1552">
            <v>2</v>
          </cell>
          <cell r="Q1552">
            <v>2</v>
          </cell>
          <cell r="V1552">
            <v>4830</v>
          </cell>
        </row>
        <row r="1553">
          <cell r="A1553">
            <v>1</v>
          </cell>
          <cell r="E1553">
            <v>2</v>
          </cell>
          <cell r="I1553">
            <v>3397.37</v>
          </cell>
          <cell r="M1553">
            <v>2</v>
          </cell>
          <cell r="Q1553">
            <v>2</v>
          </cell>
          <cell r="V1553">
            <v>4830</v>
          </cell>
        </row>
        <row r="1554">
          <cell r="A1554">
            <v>1</v>
          </cell>
          <cell r="E1554">
            <v>2</v>
          </cell>
          <cell r="I1554">
            <v>41286.75</v>
          </cell>
          <cell r="M1554">
            <v>2</v>
          </cell>
          <cell r="Q1554">
            <v>2</v>
          </cell>
          <cell r="V1554">
            <v>4840</v>
          </cell>
        </row>
        <row r="1555">
          <cell r="A1555">
            <v>1</v>
          </cell>
          <cell r="E1555">
            <v>2</v>
          </cell>
          <cell r="I1555">
            <v>1293520.93</v>
          </cell>
          <cell r="M1555">
            <v>2</v>
          </cell>
          <cell r="Q1555">
            <v>2</v>
          </cell>
          <cell r="V1555">
            <v>4880</v>
          </cell>
        </row>
        <row r="1556">
          <cell r="A1556">
            <v>1</v>
          </cell>
          <cell r="E1556">
            <v>2</v>
          </cell>
          <cell r="I1556">
            <v>9564.6</v>
          </cell>
          <cell r="M1556">
            <v>2</v>
          </cell>
          <cell r="Q1556">
            <v>2</v>
          </cell>
          <cell r="V1556">
            <v>4910</v>
          </cell>
        </row>
        <row r="1557">
          <cell r="A1557">
            <v>1</v>
          </cell>
          <cell r="E1557">
            <v>2</v>
          </cell>
          <cell r="I1557">
            <v>-10000</v>
          </cell>
          <cell r="M1557">
            <v>2</v>
          </cell>
          <cell r="Q1557">
            <v>2</v>
          </cell>
          <cell r="V1557">
            <v>5100</v>
          </cell>
        </row>
        <row r="1558">
          <cell r="A1558">
            <v>1</v>
          </cell>
          <cell r="E1558">
            <v>2</v>
          </cell>
          <cell r="I1558">
            <v>-8989398.3599999994</v>
          </cell>
          <cell r="M1558">
            <v>2</v>
          </cell>
          <cell r="Q1558">
            <v>2</v>
          </cell>
          <cell r="V1558">
            <v>5400</v>
          </cell>
        </row>
        <row r="1559">
          <cell r="A1559">
            <v>1</v>
          </cell>
          <cell r="E1559">
            <v>2</v>
          </cell>
          <cell r="I1559">
            <v>15506.01</v>
          </cell>
          <cell r="M1559">
            <v>2</v>
          </cell>
          <cell r="Q1559">
            <v>2</v>
          </cell>
          <cell r="V1559">
            <v>6110</v>
          </cell>
        </row>
        <row r="1560">
          <cell r="A1560">
            <v>1</v>
          </cell>
          <cell r="E1560">
            <v>2</v>
          </cell>
          <cell r="I1560">
            <v>-3455.14</v>
          </cell>
          <cell r="M1560">
            <v>2</v>
          </cell>
          <cell r="Q1560">
            <v>2</v>
          </cell>
          <cell r="V1560">
            <v>6120</v>
          </cell>
        </row>
        <row r="1561">
          <cell r="A1561">
            <v>1</v>
          </cell>
          <cell r="E1561">
            <v>2</v>
          </cell>
          <cell r="I1561">
            <v>101754.51</v>
          </cell>
          <cell r="M1561">
            <v>2</v>
          </cell>
          <cell r="Q1561">
            <v>2</v>
          </cell>
          <cell r="V1561">
            <v>6710</v>
          </cell>
        </row>
        <row r="1562">
          <cell r="A1562">
            <v>1</v>
          </cell>
          <cell r="E1562">
            <v>2</v>
          </cell>
          <cell r="I1562">
            <v>-9361.98</v>
          </cell>
          <cell r="M1562">
            <v>2</v>
          </cell>
          <cell r="Q1562">
            <v>2</v>
          </cell>
          <cell r="V1562">
            <v>6720</v>
          </cell>
        </row>
        <row r="1563">
          <cell r="A1563">
            <v>1</v>
          </cell>
          <cell r="E1563">
            <v>2</v>
          </cell>
          <cell r="I1563">
            <v>8101.01</v>
          </cell>
          <cell r="M1563">
            <v>2</v>
          </cell>
          <cell r="Q1563">
            <v>2</v>
          </cell>
          <cell r="V1563">
            <v>6810</v>
          </cell>
        </row>
        <row r="1564">
          <cell r="A1564">
            <v>1</v>
          </cell>
          <cell r="E1564">
            <v>2</v>
          </cell>
          <cell r="I1564">
            <v>-675.09</v>
          </cell>
          <cell r="M1564">
            <v>2</v>
          </cell>
          <cell r="Q1564">
            <v>2</v>
          </cell>
          <cell r="V1564">
            <v>6820</v>
          </cell>
        </row>
        <row r="1565">
          <cell r="A1565">
            <v>1</v>
          </cell>
          <cell r="E1565">
            <v>2</v>
          </cell>
          <cell r="I1565">
            <v>6707917.4900000002</v>
          </cell>
          <cell r="M1565">
            <v>2</v>
          </cell>
          <cell r="Q1565">
            <v>2</v>
          </cell>
          <cell r="V1565">
            <v>7100</v>
          </cell>
        </row>
        <row r="1566">
          <cell r="A1566">
            <v>1</v>
          </cell>
          <cell r="E1566">
            <v>2</v>
          </cell>
          <cell r="I1566">
            <v>-92923.75</v>
          </cell>
          <cell r="M1566">
            <v>2</v>
          </cell>
          <cell r="Q1566">
            <v>2</v>
          </cell>
          <cell r="V1566">
            <v>7110</v>
          </cell>
        </row>
        <row r="1567">
          <cell r="A1567">
            <v>1</v>
          </cell>
          <cell r="E1567">
            <v>2</v>
          </cell>
          <cell r="I1567">
            <v>4117041.53</v>
          </cell>
          <cell r="M1567">
            <v>2</v>
          </cell>
          <cell r="Q1567">
            <v>2</v>
          </cell>
          <cell r="V1567">
            <v>7130</v>
          </cell>
        </row>
        <row r="1568">
          <cell r="A1568">
            <v>1</v>
          </cell>
          <cell r="E1568">
            <v>2</v>
          </cell>
          <cell r="I1568">
            <v>142.34</v>
          </cell>
          <cell r="M1568">
            <v>2</v>
          </cell>
          <cell r="Q1568">
            <v>2</v>
          </cell>
          <cell r="V1568">
            <v>7300</v>
          </cell>
        </row>
        <row r="1569">
          <cell r="A1569">
            <v>1</v>
          </cell>
          <cell r="E1569">
            <v>2</v>
          </cell>
          <cell r="I1569">
            <v>0</v>
          </cell>
          <cell r="M1569">
            <v>2</v>
          </cell>
          <cell r="Q1569">
            <v>2</v>
          </cell>
          <cell r="V1569">
            <v>7300</v>
          </cell>
        </row>
        <row r="1570">
          <cell r="A1570">
            <v>1</v>
          </cell>
          <cell r="E1570">
            <v>2</v>
          </cell>
          <cell r="I1570">
            <v>5456.5</v>
          </cell>
          <cell r="M1570">
            <v>2</v>
          </cell>
          <cell r="Q1570">
            <v>2</v>
          </cell>
          <cell r="V1570">
            <v>7300</v>
          </cell>
        </row>
        <row r="1571">
          <cell r="A1571">
            <v>1</v>
          </cell>
          <cell r="E1571">
            <v>2</v>
          </cell>
          <cell r="I1571">
            <v>0</v>
          </cell>
          <cell r="M1571">
            <v>2</v>
          </cell>
          <cell r="Q1571">
            <v>2</v>
          </cell>
          <cell r="V1571">
            <v>7300</v>
          </cell>
        </row>
        <row r="1572">
          <cell r="A1572">
            <v>1</v>
          </cell>
          <cell r="E1572">
            <v>2</v>
          </cell>
          <cell r="I1572">
            <v>0</v>
          </cell>
          <cell r="M1572">
            <v>2</v>
          </cell>
          <cell r="Q1572">
            <v>2</v>
          </cell>
          <cell r="V1572">
            <v>7300</v>
          </cell>
        </row>
        <row r="1573">
          <cell r="A1573">
            <v>1</v>
          </cell>
          <cell r="E1573">
            <v>2</v>
          </cell>
          <cell r="I1573">
            <v>14939.31</v>
          </cell>
          <cell r="M1573">
            <v>2</v>
          </cell>
          <cell r="Q1573">
            <v>2</v>
          </cell>
          <cell r="V1573">
            <v>7300</v>
          </cell>
        </row>
        <row r="1574">
          <cell r="A1574">
            <v>1</v>
          </cell>
          <cell r="E1574">
            <v>2</v>
          </cell>
          <cell r="I1574">
            <v>-334.67</v>
          </cell>
          <cell r="M1574">
            <v>2</v>
          </cell>
          <cell r="Q1574">
            <v>2</v>
          </cell>
          <cell r="V1574">
            <v>7300</v>
          </cell>
        </row>
        <row r="1575">
          <cell r="A1575">
            <v>1</v>
          </cell>
          <cell r="E1575">
            <v>2</v>
          </cell>
          <cell r="I1575">
            <v>200</v>
          </cell>
          <cell r="M1575">
            <v>2</v>
          </cell>
          <cell r="Q1575">
            <v>2</v>
          </cell>
          <cell r="V1575">
            <v>7300</v>
          </cell>
        </row>
        <row r="1576">
          <cell r="A1576">
            <v>1</v>
          </cell>
          <cell r="E1576">
            <v>2</v>
          </cell>
          <cell r="I1576">
            <v>39730.050000000003</v>
          </cell>
          <cell r="M1576">
            <v>2</v>
          </cell>
          <cell r="Q1576">
            <v>2</v>
          </cell>
          <cell r="V1576">
            <v>7300</v>
          </cell>
        </row>
        <row r="1577">
          <cell r="A1577">
            <v>1</v>
          </cell>
          <cell r="E1577">
            <v>2</v>
          </cell>
          <cell r="I1577">
            <v>27802.84</v>
          </cell>
          <cell r="M1577">
            <v>2</v>
          </cell>
          <cell r="Q1577">
            <v>2</v>
          </cell>
          <cell r="V1577">
            <v>7300</v>
          </cell>
        </row>
        <row r="1578">
          <cell r="A1578">
            <v>1</v>
          </cell>
          <cell r="E1578">
            <v>2</v>
          </cell>
          <cell r="I1578">
            <v>-8470.43</v>
          </cell>
          <cell r="M1578">
            <v>2</v>
          </cell>
          <cell r="Q1578">
            <v>2</v>
          </cell>
          <cell r="V1578">
            <v>7300</v>
          </cell>
        </row>
        <row r="1579">
          <cell r="A1579">
            <v>1</v>
          </cell>
          <cell r="E1579">
            <v>2</v>
          </cell>
          <cell r="I1579">
            <v>1186.6099999999999</v>
          </cell>
          <cell r="M1579">
            <v>2</v>
          </cell>
          <cell r="Q1579">
            <v>2</v>
          </cell>
          <cell r="V1579">
            <v>7300</v>
          </cell>
        </row>
        <row r="1580">
          <cell r="A1580">
            <v>1</v>
          </cell>
          <cell r="E1580">
            <v>2</v>
          </cell>
          <cell r="I1580">
            <v>1500</v>
          </cell>
          <cell r="M1580">
            <v>2</v>
          </cell>
          <cell r="Q1580">
            <v>2</v>
          </cell>
          <cell r="V1580">
            <v>7300</v>
          </cell>
        </row>
        <row r="1581">
          <cell r="A1581">
            <v>1</v>
          </cell>
          <cell r="E1581">
            <v>2</v>
          </cell>
          <cell r="I1581">
            <v>9867.07</v>
          </cell>
          <cell r="M1581">
            <v>2</v>
          </cell>
          <cell r="Q1581">
            <v>2</v>
          </cell>
          <cell r="V1581">
            <v>7300</v>
          </cell>
        </row>
        <row r="1582">
          <cell r="A1582">
            <v>1</v>
          </cell>
          <cell r="E1582">
            <v>2</v>
          </cell>
          <cell r="I1582">
            <v>14037.08</v>
          </cell>
          <cell r="M1582">
            <v>2</v>
          </cell>
          <cell r="Q1582">
            <v>2</v>
          </cell>
          <cell r="V1582">
            <v>7300</v>
          </cell>
        </row>
        <row r="1583">
          <cell r="A1583">
            <v>1</v>
          </cell>
          <cell r="E1583">
            <v>2</v>
          </cell>
          <cell r="I1583">
            <v>400</v>
          </cell>
          <cell r="M1583">
            <v>2</v>
          </cell>
          <cell r="Q1583">
            <v>2</v>
          </cell>
          <cell r="V1583">
            <v>7300</v>
          </cell>
        </row>
        <row r="1584">
          <cell r="A1584">
            <v>1</v>
          </cell>
          <cell r="E1584">
            <v>2</v>
          </cell>
          <cell r="I1584">
            <v>1100</v>
          </cell>
          <cell r="M1584">
            <v>2</v>
          </cell>
          <cell r="Q1584">
            <v>2</v>
          </cell>
          <cell r="V1584">
            <v>7300</v>
          </cell>
        </row>
        <row r="1585">
          <cell r="A1585">
            <v>1</v>
          </cell>
          <cell r="E1585">
            <v>2</v>
          </cell>
          <cell r="I1585">
            <v>6743.09</v>
          </cell>
          <cell r="M1585">
            <v>2</v>
          </cell>
          <cell r="Q1585">
            <v>2</v>
          </cell>
          <cell r="V1585">
            <v>7300</v>
          </cell>
        </row>
        <row r="1586">
          <cell r="A1586">
            <v>1</v>
          </cell>
          <cell r="E1586">
            <v>2</v>
          </cell>
          <cell r="I1586">
            <v>7250</v>
          </cell>
          <cell r="M1586">
            <v>2</v>
          </cell>
          <cell r="Q1586">
            <v>2</v>
          </cell>
          <cell r="V1586">
            <v>7300</v>
          </cell>
        </row>
        <row r="1587">
          <cell r="A1587">
            <v>1</v>
          </cell>
          <cell r="E1587">
            <v>2</v>
          </cell>
          <cell r="I1587">
            <v>17187.66</v>
          </cell>
          <cell r="M1587">
            <v>2</v>
          </cell>
          <cell r="Q1587">
            <v>2</v>
          </cell>
          <cell r="V1587">
            <v>7300</v>
          </cell>
        </row>
        <row r="1588">
          <cell r="A1588">
            <v>1</v>
          </cell>
          <cell r="E1588">
            <v>2</v>
          </cell>
          <cell r="I1588">
            <v>3600</v>
          </cell>
          <cell r="M1588">
            <v>2</v>
          </cell>
          <cell r="Q1588">
            <v>2</v>
          </cell>
          <cell r="V1588">
            <v>7300</v>
          </cell>
        </row>
        <row r="1589">
          <cell r="A1589">
            <v>1</v>
          </cell>
          <cell r="E1589">
            <v>2</v>
          </cell>
          <cell r="I1589">
            <v>3700</v>
          </cell>
          <cell r="M1589">
            <v>2</v>
          </cell>
          <cell r="Q1589">
            <v>2</v>
          </cell>
          <cell r="V1589">
            <v>7300</v>
          </cell>
        </row>
        <row r="1590">
          <cell r="A1590">
            <v>1</v>
          </cell>
          <cell r="E1590">
            <v>2</v>
          </cell>
          <cell r="I1590">
            <v>3600</v>
          </cell>
          <cell r="M1590">
            <v>2</v>
          </cell>
          <cell r="Q1590">
            <v>2</v>
          </cell>
          <cell r="V1590">
            <v>7300</v>
          </cell>
        </row>
        <row r="1591">
          <cell r="A1591">
            <v>1</v>
          </cell>
          <cell r="E1591">
            <v>2</v>
          </cell>
          <cell r="I1591">
            <v>17350.95</v>
          </cell>
          <cell r="M1591">
            <v>2</v>
          </cell>
          <cell r="Q1591">
            <v>2</v>
          </cell>
          <cell r="V1591">
            <v>7300</v>
          </cell>
        </row>
        <row r="1592">
          <cell r="A1592">
            <v>1</v>
          </cell>
          <cell r="E1592">
            <v>2</v>
          </cell>
          <cell r="I1592">
            <v>8935.0499999999993</v>
          </cell>
          <cell r="M1592">
            <v>2</v>
          </cell>
          <cell r="Q1592">
            <v>2</v>
          </cell>
          <cell r="V1592">
            <v>7300</v>
          </cell>
        </row>
        <row r="1593">
          <cell r="A1593">
            <v>1</v>
          </cell>
          <cell r="E1593">
            <v>2</v>
          </cell>
          <cell r="I1593">
            <v>25789.5</v>
          </cell>
          <cell r="M1593">
            <v>2</v>
          </cell>
          <cell r="Q1593">
            <v>2</v>
          </cell>
          <cell r="V1593">
            <v>7300</v>
          </cell>
        </row>
        <row r="1594">
          <cell r="A1594">
            <v>1</v>
          </cell>
          <cell r="E1594">
            <v>2</v>
          </cell>
          <cell r="I1594">
            <v>1115.96</v>
          </cell>
          <cell r="M1594">
            <v>2</v>
          </cell>
          <cell r="Q1594">
            <v>2</v>
          </cell>
          <cell r="V1594">
            <v>7300</v>
          </cell>
        </row>
        <row r="1595">
          <cell r="A1595">
            <v>1</v>
          </cell>
          <cell r="E1595">
            <v>2</v>
          </cell>
          <cell r="I1595">
            <v>6650</v>
          </cell>
          <cell r="M1595">
            <v>2</v>
          </cell>
          <cell r="Q1595">
            <v>2</v>
          </cell>
          <cell r="V1595">
            <v>7300</v>
          </cell>
        </row>
        <row r="1596">
          <cell r="A1596">
            <v>1</v>
          </cell>
          <cell r="E1596">
            <v>2</v>
          </cell>
          <cell r="I1596">
            <v>25.17</v>
          </cell>
          <cell r="M1596">
            <v>2</v>
          </cell>
          <cell r="Q1596">
            <v>2</v>
          </cell>
          <cell r="V1596">
            <v>7300</v>
          </cell>
        </row>
        <row r="1597">
          <cell r="A1597">
            <v>1</v>
          </cell>
          <cell r="E1597">
            <v>2</v>
          </cell>
          <cell r="I1597">
            <v>300</v>
          </cell>
          <cell r="M1597">
            <v>2</v>
          </cell>
          <cell r="Q1597">
            <v>2</v>
          </cell>
          <cell r="V1597">
            <v>7300</v>
          </cell>
        </row>
        <row r="1598">
          <cell r="A1598">
            <v>1</v>
          </cell>
          <cell r="E1598">
            <v>2</v>
          </cell>
          <cell r="I1598">
            <v>12374.55</v>
          </cell>
          <cell r="M1598">
            <v>2</v>
          </cell>
          <cell r="Q1598">
            <v>2</v>
          </cell>
          <cell r="V1598">
            <v>7300</v>
          </cell>
        </row>
        <row r="1599">
          <cell r="A1599">
            <v>1</v>
          </cell>
          <cell r="E1599">
            <v>2</v>
          </cell>
          <cell r="I1599">
            <v>200</v>
          </cell>
          <cell r="M1599">
            <v>2</v>
          </cell>
          <cell r="Q1599">
            <v>2</v>
          </cell>
          <cell r="V1599">
            <v>7300</v>
          </cell>
        </row>
        <row r="1600">
          <cell r="A1600">
            <v>1</v>
          </cell>
          <cell r="E1600">
            <v>2</v>
          </cell>
          <cell r="I1600">
            <v>800</v>
          </cell>
          <cell r="M1600">
            <v>2</v>
          </cell>
          <cell r="Q1600">
            <v>2</v>
          </cell>
          <cell r="V1600">
            <v>7300</v>
          </cell>
        </row>
        <row r="1601">
          <cell r="A1601">
            <v>1</v>
          </cell>
          <cell r="E1601">
            <v>2</v>
          </cell>
          <cell r="I1601">
            <v>336765.02</v>
          </cell>
          <cell r="M1601">
            <v>2</v>
          </cell>
          <cell r="Q1601">
            <v>2</v>
          </cell>
          <cell r="V1601">
            <v>7400</v>
          </cell>
        </row>
        <row r="1602">
          <cell r="A1602">
            <v>1</v>
          </cell>
          <cell r="E1602">
            <v>2</v>
          </cell>
          <cell r="I1602">
            <v>5402871.4400000004</v>
          </cell>
          <cell r="M1602">
            <v>2</v>
          </cell>
          <cell r="Q1602">
            <v>2</v>
          </cell>
          <cell r="V1602">
            <v>7700</v>
          </cell>
        </row>
        <row r="1603">
          <cell r="A1603">
            <v>1</v>
          </cell>
          <cell r="E1603">
            <v>2</v>
          </cell>
          <cell r="I1603">
            <v>242.85</v>
          </cell>
          <cell r="M1603">
            <v>2</v>
          </cell>
          <cell r="Q1603">
            <v>2</v>
          </cell>
          <cell r="V1603">
            <v>7902</v>
          </cell>
        </row>
        <row r="1604">
          <cell r="A1604">
            <v>1</v>
          </cell>
          <cell r="E1604">
            <v>2</v>
          </cell>
          <cell r="I1604">
            <v>549.42999999999995</v>
          </cell>
          <cell r="M1604">
            <v>2</v>
          </cell>
          <cell r="Q1604">
            <v>2</v>
          </cell>
          <cell r="V1604">
            <v>7916</v>
          </cell>
        </row>
        <row r="1605">
          <cell r="A1605">
            <v>1</v>
          </cell>
          <cell r="E1605">
            <v>2</v>
          </cell>
          <cell r="I1605">
            <v>200102.1</v>
          </cell>
          <cell r="M1605">
            <v>2</v>
          </cell>
          <cell r="Q1605">
            <v>2</v>
          </cell>
          <cell r="V1605">
            <v>8081</v>
          </cell>
        </row>
        <row r="1606">
          <cell r="A1606">
            <v>1</v>
          </cell>
          <cell r="E1606">
            <v>2</v>
          </cell>
          <cell r="I1606">
            <v>-305.42</v>
          </cell>
          <cell r="M1606">
            <v>2</v>
          </cell>
          <cell r="Q1606">
            <v>2</v>
          </cell>
          <cell r="V1606">
            <v>8700</v>
          </cell>
        </row>
        <row r="1607">
          <cell r="A1607">
            <v>1</v>
          </cell>
          <cell r="E1607">
            <v>2</v>
          </cell>
          <cell r="I1607">
            <v>-5530685.2199999997</v>
          </cell>
          <cell r="M1607">
            <v>2</v>
          </cell>
          <cell r="Q1607">
            <v>2</v>
          </cell>
          <cell r="V1607">
            <v>9100</v>
          </cell>
        </row>
        <row r="1608">
          <cell r="A1608">
            <v>1</v>
          </cell>
          <cell r="E1608">
            <v>2</v>
          </cell>
          <cell r="I1608">
            <v>4.0599999999999996</v>
          </cell>
          <cell r="M1608">
            <v>2</v>
          </cell>
          <cell r="Q1608">
            <v>2</v>
          </cell>
          <cell r="V1608">
            <v>9110</v>
          </cell>
        </row>
        <row r="1609">
          <cell r="A1609">
            <v>1</v>
          </cell>
          <cell r="E1609">
            <v>2</v>
          </cell>
          <cell r="I1609">
            <v>-5855.08</v>
          </cell>
          <cell r="M1609">
            <v>2</v>
          </cell>
          <cell r="Q1609">
            <v>2</v>
          </cell>
          <cell r="V1609">
            <v>9150</v>
          </cell>
        </row>
        <row r="1610">
          <cell r="A1610">
            <v>1</v>
          </cell>
          <cell r="E1610">
            <v>2</v>
          </cell>
          <cell r="I1610">
            <v>-1978016.54</v>
          </cell>
          <cell r="M1610">
            <v>2</v>
          </cell>
          <cell r="Q1610">
            <v>2</v>
          </cell>
          <cell r="V1610">
            <v>9206</v>
          </cell>
        </row>
        <row r="1611">
          <cell r="A1611">
            <v>1</v>
          </cell>
          <cell r="E1611">
            <v>2</v>
          </cell>
          <cell r="I1611">
            <v>-11645.21</v>
          </cell>
          <cell r="M1611">
            <v>2</v>
          </cell>
          <cell r="Q1611">
            <v>2</v>
          </cell>
          <cell r="V1611">
            <v>9252</v>
          </cell>
        </row>
        <row r="1612">
          <cell r="A1612">
            <v>1</v>
          </cell>
          <cell r="E1612">
            <v>2</v>
          </cell>
          <cell r="I1612">
            <v>-14781.58</v>
          </cell>
          <cell r="M1612">
            <v>2</v>
          </cell>
          <cell r="Q1612">
            <v>2</v>
          </cell>
          <cell r="V1612">
            <v>9253</v>
          </cell>
        </row>
        <row r="1613">
          <cell r="A1613">
            <v>1</v>
          </cell>
          <cell r="E1613">
            <v>2</v>
          </cell>
          <cell r="I1613">
            <v>351.81</v>
          </cell>
          <cell r="M1613">
            <v>2</v>
          </cell>
          <cell r="Q1613">
            <v>2</v>
          </cell>
          <cell r="V1613">
            <v>9256</v>
          </cell>
        </row>
        <row r="1614">
          <cell r="A1614">
            <v>1</v>
          </cell>
          <cell r="E1614">
            <v>2</v>
          </cell>
          <cell r="I1614">
            <v>-223881.4</v>
          </cell>
          <cell r="M1614">
            <v>2</v>
          </cell>
          <cell r="Q1614">
            <v>2</v>
          </cell>
          <cell r="V1614">
            <v>9302</v>
          </cell>
        </row>
        <row r="1615">
          <cell r="A1615">
            <v>1</v>
          </cell>
          <cell r="E1615">
            <v>2</v>
          </cell>
          <cell r="I1615">
            <v>-3722857.06</v>
          </cell>
          <cell r="M1615">
            <v>2</v>
          </cell>
          <cell r="Q1615">
            <v>2</v>
          </cell>
          <cell r="V1615">
            <v>9303</v>
          </cell>
        </row>
        <row r="1616">
          <cell r="A1616">
            <v>1</v>
          </cell>
          <cell r="E1616">
            <v>2</v>
          </cell>
          <cell r="I1616">
            <v>-300000</v>
          </cell>
          <cell r="M1616">
            <v>2</v>
          </cell>
          <cell r="Q1616">
            <v>2</v>
          </cell>
          <cell r="V1616">
            <v>9305</v>
          </cell>
        </row>
        <row r="1617">
          <cell r="A1617">
            <v>1</v>
          </cell>
          <cell r="E1617">
            <v>2</v>
          </cell>
          <cell r="I1617">
            <v>-360000</v>
          </cell>
          <cell r="M1617">
            <v>2</v>
          </cell>
          <cell r="Q1617">
            <v>2</v>
          </cell>
          <cell r="V1617">
            <v>9306</v>
          </cell>
        </row>
        <row r="1618">
          <cell r="A1618">
            <v>1</v>
          </cell>
          <cell r="E1618">
            <v>2</v>
          </cell>
          <cell r="I1618">
            <v>-0.01</v>
          </cell>
          <cell r="M1618">
            <v>2</v>
          </cell>
          <cell r="Q1618">
            <v>2</v>
          </cell>
          <cell r="V1618">
            <v>9500</v>
          </cell>
        </row>
        <row r="1619">
          <cell r="A1619">
            <v>1</v>
          </cell>
          <cell r="E1619">
            <v>2</v>
          </cell>
          <cell r="I1619">
            <v>-769768.83</v>
          </cell>
          <cell r="M1619">
            <v>2</v>
          </cell>
          <cell r="Q1619">
            <v>2</v>
          </cell>
          <cell r="V1619">
            <v>9530</v>
          </cell>
        </row>
        <row r="1620">
          <cell r="A1620">
            <v>1</v>
          </cell>
          <cell r="E1620">
            <v>2</v>
          </cell>
          <cell r="I1620">
            <v>189343.69</v>
          </cell>
          <cell r="M1620">
            <v>2</v>
          </cell>
          <cell r="Q1620">
            <v>2</v>
          </cell>
          <cell r="V1620">
            <v>9600</v>
          </cell>
        </row>
        <row r="1621">
          <cell r="A1621">
            <v>1</v>
          </cell>
          <cell r="E1621">
            <v>2</v>
          </cell>
          <cell r="I1621">
            <v>-44489</v>
          </cell>
          <cell r="M1621">
            <v>2</v>
          </cell>
          <cell r="Q1621">
            <v>2</v>
          </cell>
          <cell r="V1621">
            <v>9610</v>
          </cell>
        </row>
        <row r="1622">
          <cell r="A1622">
            <v>1</v>
          </cell>
          <cell r="E1622">
            <v>2</v>
          </cell>
          <cell r="I1622">
            <v>213617.1</v>
          </cell>
          <cell r="M1622">
            <v>2</v>
          </cell>
          <cell r="Q1622">
            <v>2</v>
          </cell>
          <cell r="V1622">
            <v>9611</v>
          </cell>
        </row>
        <row r="1623">
          <cell r="A1623">
            <v>1</v>
          </cell>
          <cell r="E1623">
            <v>2</v>
          </cell>
          <cell r="I1623">
            <v>896251</v>
          </cell>
          <cell r="M1623">
            <v>2</v>
          </cell>
          <cell r="Q1623">
            <v>2</v>
          </cell>
          <cell r="V1623">
            <v>9620</v>
          </cell>
        </row>
        <row r="1624">
          <cell r="A1624">
            <v>1</v>
          </cell>
          <cell r="E1624">
            <v>2</v>
          </cell>
          <cell r="I1624">
            <v>44991.41</v>
          </cell>
          <cell r="M1624">
            <v>2</v>
          </cell>
          <cell r="Q1624">
            <v>2</v>
          </cell>
          <cell r="V1624">
            <v>9670</v>
          </cell>
        </row>
        <row r="1625">
          <cell r="A1625">
            <v>1</v>
          </cell>
          <cell r="E1625">
            <v>2</v>
          </cell>
          <cell r="I1625">
            <v>0</v>
          </cell>
          <cell r="M1625">
            <v>2</v>
          </cell>
          <cell r="Q1625">
            <v>2</v>
          </cell>
          <cell r="V1625">
            <v>9990</v>
          </cell>
        </row>
        <row r="1626">
          <cell r="A1626">
            <v>1</v>
          </cell>
          <cell r="E1626">
            <v>2</v>
          </cell>
          <cell r="I1626">
            <v>2394345.85</v>
          </cell>
          <cell r="M1626">
            <v>2</v>
          </cell>
          <cell r="Q1626">
            <v>2</v>
          </cell>
          <cell r="V1626">
            <v>5301</v>
          </cell>
        </row>
        <row r="1627">
          <cell r="A1627">
            <v>1</v>
          </cell>
          <cell r="E1627">
            <v>5</v>
          </cell>
          <cell r="I1627">
            <v>-518443973.5</v>
          </cell>
          <cell r="M1627">
            <v>5</v>
          </cell>
          <cell r="Q1627">
            <v>5</v>
          </cell>
          <cell r="V1627">
            <v>1010</v>
          </cell>
        </row>
        <row r="1628">
          <cell r="A1628">
            <v>1</v>
          </cell>
          <cell r="E1628">
            <v>5</v>
          </cell>
          <cell r="I1628">
            <v>0</v>
          </cell>
          <cell r="M1628">
            <v>5</v>
          </cell>
          <cell r="Q1628">
            <v>5</v>
          </cell>
          <cell r="V1628">
            <v>1030</v>
          </cell>
        </row>
        <row r="1629">
          <cell r="A1629">
            <v>1</v>
          </cell>
          <cell r="E1629">
            <v>5</v>
          </cell>
          <cell r="I1629">
            <v>0</v>
          </cell>
          <cell r="M1629">
            <v>5</v>
          </cell>
          <cell r="Q1629">
            <v>5</v>
          </cell>
          <cell r="V1629">
            <v>1060</v>
          </cell>
        </row>
        <row r="1630">
          <cell r="A1630">
            <v>1</v>
          </cell>
          <cell r="E1630">
            <v>5</v>
          </cell>
          <cell r="I1630">
            <v>0</v>
          </cell>
          <cell r="M1630">
            <v>5</v>
          </cell>
          <cell r="Q1630">
            <v>5</v>
          </cell>
          <cell r="V1630">
            <v>1090</v>
          </cell>
        </row>
        <row r="1631">
          <cell r="A1631">
            <v>1</v>
          </cell>
          <cell r="E1631">
            <v>5</v>
          </cell>
          <cell r="I1631">
            <v>-129218928.95</v>
          </cell>
          <cell r="M1631">
            <v>5</v>
          </cell>
          <cell r="Q1631">
            <v>5</v>
          </cell>
          <cell r="V1631">
            <v>1095</v>
          </cell>
        </row>
        <row r="1632">
          <cell r="A1632">
            <v>1</v>
          </cell>
          <cell r="E1632">
            <v>5</v>
          </cell>
          <cell r="I1632">
            <v>14136697.300000001</v>
          </cell>
          <cell r="M1632">
            <v>5</v>
          </cell>
          <cell r="Q1632">
            <v>5</v>
          </cell>
          <cell r="V1632">
            <v>1096</v>
          </cell>
        </row>
        <row r="1633">
          <cell r="A1633">
            <v>1</v>
          </cell>
          <cell r="E1633">
            <v>5</v>
          </cell>
          <cell r="I1633">
            <v>-105170802294.59</v>
          </cell>
          <cell r="M1633">
            <v>5</v>
          </cell>
          <cell r="Q1633">
            <v>5</v>
          </cell>
          <cell r="V1633">
            <v>2010</v>
          </cell>
        </row>
        <row r="1634">
          <cell r="A1634">
            <v>1</v>
          </cell>
          <cell r="E1634">
            <v>5</v>
          </cell>
          <cell r="I1634">
            <v>0</v>
          </cell>
          <cell r="M1634">
            <v>5</v>
          </cell>
          <cell r="Q1634">
            <v>5</v>
          </cell>
          <cell r="V1634">
            <v>2011</v>
          </cell>
        </row>
        <row r="1635">
          <cell r="A1635">
            <v>1</v>
          </cell>
          <cell r="E1635">
            <v>5</v>
          </cell>
          <cell r="I1635">
            <v>-1046000</v>
          </cell>
          <cell r="M1635">
            <v>5</v>
          </cell>
          <cell r="Q1635">
            <v>5</v>
          </cell>
          <cell r="V1635">
            <v>2030</v>
          </cell>
        </row>
        <row r="1636">
          <cell r="A1636">
            <v>1</v>
          </cell>
          <cell r="E1636">
            <v>5</v>
          </cell>
          <cell r="I1636">
            <v>25986143.620000001</v>
          </cell>
          <cell r="M1636">
            <v>5</v>
          </cell>
          <cell r="Q1636">
            <v>5</v>
          </cell>
          <cell r="V1636">
            <v>2030</v>
          </cell>
        </row>
        <row r="1637">
          <cell r="A1637">
            <v>1</v>
          </cell>
          <cell r="E1637">
            <v>5</v>
          </cell>
          <cell r="I1637">
            <v>106048963189.39</v>
          </cell>
          <cell r="M1637">
            <v>5</v>
          </cell>
          <cell r="Q1637">
            <v>5</v>
          </cell>
          <cell r="V1637">
            <v>2040</v>
          </cell>
        </row>
        <row r="1638">
          <cell r="A1638">
            <v>1</v>
          </cell>
          <cell r="E1638">
            <v>5</v>
          </cell>
          <cell r="I1638">
            <v>2127265.29</v>
          </cell>
          <cell r="M1638">
            <v>5</v>
          </cell>
          <cell r="Q1638">
            <v>5</v>
          </cell>
          <cell r="V1638">
            <v>2051</v>
          </cell>
        </row>
        <row r="1639">
          <cell r="A1639">
            <v>1</v>
          </cell>
          <cell r="E1639">
            <v>5</v>
          </cell>
          <cell r="I1639">
            <v>-1194000</v>
          </cell>
          <cell r="M1639">
            <v>5</v>
          </cell>
          <cell r="Q1639">
            <v>5</v>
          </cell>
          <cell r="V1639">
            <v>2052</v>
          </cell>
        </row>
        <row r="1640">
          <cell r="A1640">
            <v>1</v>
          </cell>
          <cell r="E1640">
            <v>5</v>
          </cell>
          <cell r="I1640">
            <v>-1533082</v>
          </cell>
          <cell r="M1640">
            <v>5</v>
          </cell>
          <cell r="Q1640">
            <v>5</v>
          </cell>
          <cell r="V1640">
            <v>2053</v>
          </cell>
        </row>
        <row r="1641">
          <cell r="A1641">
            <v>1</v>
          </cell>
          <cell r="E1641">
            <v>5</v>
          </cell>
          <cell r="I1641">
            <v>0</v>
          </cell>
          <cell r="M1641">
            <v>5</v>
          </cell>
          <cell r="Q1641">
            <v>5</v>
          </cell>
          <cell r="V1641">
            <v>2054</v>
          </cell>
        </row>
        <row r="1642">
          <cell r="A1642">
            <v>1</v>
          </cell>
          <cell r="E1642">
            <v>5</v>
          </cell>
          <cell r="I1642">
            <v>7090000</v>
          </cell>
          <cell r="M1642">
            <v>5</v>
          </cell>
          <cell r="Q1642">
            <v>5</v>
          </cell>
          <cell r="V1642">
            <v>2055</v>
          </cell>
        </row>
        <row r="1643">
          <cell r="A1643">
            <v>1</v>
          </cell>
          <cell r="E1643">
            <v>5</v>
          </cell>
          <cell r="I1643">
            <v>-680496036.80999994</v>
          </cell>
          <cell r="M1643">
            <v>5</v>
          </cell>
          <cell r="Q1643">
            <v>5</v>
          </cell>
          <cell r="V1643">
            <v>2090</v>
          </cell>
        </row>
        <row r="1644">
          <cell r="A1644">
            <v>1</v>
          </cell>
          <cell r="E1644">
            <v>5</v>
          </cell>
          <cell r="I1644">
            <v>0</v>
          </cell>
          <cell r="M1644">
            <v>5</v>
          </cell>
          <cell r="Q1644">
            <v>5</v>
          </cell>
          <cell r="V1644">
            <v>2095</v>
          </cell>
        </row>
        <row r="1645">
          <cell r="A1645">
            <v>1</v>
          </cell>
          <cell r="E1645">
            <v>5</v>
          </cell>
          <cell r="I1645">
            <v>234773034.28</v>
          </cell>
          <cell r="M1645">
            <v>5</v>
          </cell>
          <cell r="Q1645">
            <v>5</v>
          </cell>
          <cell r="V1645">
            <v>2095</v>
          </cell>
        </row>
        <row r="1646">
          <cell r="A1646">
            <v>1</v>
          </cell>
          <cell r="E1646">
            <v>5</v>
          </cell>
          <cell r="I1646">
            <v>739564.16</v>
          </cell>
          <cell r="M1646">
            <v>5</v>
          </cell>
          <cell r="Q1646">
            <v>5</v>
          </cell>
          <cell r="V1646">
            <v>3050</v>
          </cell>
        </row>
        <row r="1647">
          <cell r="A1647">
            <v>1</v>
          </cell>
          <cell r="E1647">
            <v>5</v>
          </cell>
          <cell r="I1647">
            <v>-68280.12</v>
          </cell>
          <cell r="M1647">
            <v>5</v>
          </cell>
          <cell r="Q1647">
            <v>5</v>
          </cell>
          <cell r="V1647">
            <v>3100</v>
          </cell>
        </row>
        <row r="1648">
          <cell r="A1648">
            <v>1</v>
          </cell>
          <cell r="E1648">
            <v>5</v>
          </cell>
          <cell r="I1648">
            <v>-470.75</v>
          </cell>
          <cell r="M1648">
            <v>5</v>
          </cell>
          <cell r="Q1648">
            <v>5</v>
          </cell>
          <cell r="V1648">
            <v>3300</v>
          </cell>
        </row>
        <row r="1649">
          <cell r="A1649">
            <v>1</v>
          </cell>
          <cell r="E1649">
            <v>5</v>
          </cell>
          <cell r="I1649">
            <v>-12184392.050000001</v>
          </cell>
          <cell r="M1649">
            <v>5</v>
          </cell>
          <cell r="Q1649">
            <v>5</v>
          </cell>
          <cell r="V1649">
            <v>3400</v>
          </cell>
        </row>
        <row r="1650">
          <cell r="A1650">
            <v>1</v>
          </cell>
          <cell r="E1650">
            <v>5</v>
          </cell>
          <cell r="I1650">
            <v>0</v>
          </cell>
          <cell r="M1650">
            <v>5</v>
          </cell>
          <cell r="Q1650">
            <v>5</v>
          </cell>
          <cell r="V1650">
            <v>3400</v>
          </cell>
        </row>
        <row r="1651">
          <cell r="A1651">
            <v>1</v>
          </cell>
          <cell r="E1651">
            <v>5</v>
          </cell>
          <cell r="I1651">
            <v>68369430.730000004</v>
          </cell>
          <cell r="M1651">
            <v>5</v>
          </cell>
          <cell r="Q1651">
            <v>5</v>
          </cell>
          <cell r="V1651">
            <v>3400</v>
          </cell>
        </row>
        <row r="1652">
          <cell r="A1652">
            <v>1</v>
          </cell>
          <cell r="E1652">
            <v>5</v>
          </cell>
          <cell r="I1652">
            <v>-3496014.22</v>
          </cell>
          <cell r="M1652">
            <v>5</v>
          </cell>
          <cell r="Q1652">
            <v>5</v>
          </cell>
          <cell r="V1652">
            <v>3500</v>
          </cell>
        </row>
        <row r="1653">
          <cell r="A1653">
            <v>1</v>
          </cell>
          <cell r="E1653">
            <v>5</v>
          </cell>
          <cell r="I1653">
            <v>0</v>
          </cell>
          <cell r="M1653">
            <v>5</v>
          </cell>
          <cell r="Q1653">
            <v>5</v>
          </cell>
          <cell r="V1653">
            <v>4000</v>
          </cell>
        </row>
        <row r="1654">
          <cell r="A1654">
            <v>1</v>
          </cell>
          <cell r="E1654">
            <v>5</v>
          </cell>
          <cell r="I1654">
            <v>-749500</v>
          </cell>
          <cell r="M1654">
            <v>5</v>
          </cell>
          <cell r="Q1654">
            <v>5</v>
          </cell>
          <cell r="V1654">
            <v>4050</v>
          </cell>
        </row>
        <row r="1655">
          <cell r="A1655">
            <v>1</v>
          </cell>
          <cell r="E1655">
            <v>5</v>
          </cell>
          <cell r="I1655">
            <v>31792130.670000002</v>
          </cell>
          <cell r="M1655">
            <v>5</v>
          </cell>
          <cell r="Q1655">
            <v>5</v>
          </cell>
          <cell r="V1655">
            <v>4060</v>
          </cell>
        </row>
        <row r="1656">
          <cell r="A1656">
            <v>1</v>
          </cell>
          <cell r="E1656">
            <v>5</v>
          </cell>
          <cell r="I1656">
            <v>-60568224</v>
          </cell>
          <cell r="M1656">
            <v>5</v>
          </cell>
          <cell r="Q1656">
            <v>5</v>
          </cell>
          <cell r="V1656">
            <v>4100</v>
          </cell>
        </row>
        <row r="1657">
          <cell r="A1657">
            <v>1</v>
          </cell>
          <cell r="E1657">
            <v>5</v>
          </cell>
          <cell r="I1657">
            <v>0</v>
          </cell>
          <cell r="M1657">
            <v>5</v>
          </cell>
          <cell r="Q1657">
            <v>5</v>
          </cell>
          <cell r="V1657">
            <v>4150</v>
          </cell>
        </row>
        <row r="1658">
          <cell r="A1658">
            <v>1</v>
          </cell>
          <cell r="E1658">
            <v>5</v>
          </cell>
          <cell r="I1658">
            <v>0</v>
          </cell>
          <cell r="M1658">
            <v>5</v>
          </cell>
          <cell r="Q1658">
            <v>5</v>
          </cell>
          <cell r="V1658">
            <v>4150</v>
          </cell>
        </row>
        <row r="1659">
          <cell r="A1659">
            <v>1</v>
          </cell>
          <cell r="E1659">
            <v>5</v>
          </cell>
          <cell r="I1659">
            <v>7702585.6299999999</v>
          </cell>
          <cell r="M1659">
            <v>5</v>
          </cell>
          <cell r="Q1659">
            <v>5</v>
          </cell>
          <cell r="V1659">
            <v>4150</v>
          </cell>
        </row>
        <row r="1660">
          <cell r="A1660">
            <v>1</v>
          </cell>
          <cell r="E1660">
            <v>5</v>
          </cell>
          <cell r="I1660">
            <v>0</v>
          </cell>
          <cell r="M1660">
            <v>5</v>
          </cell>
          <cell r="Q1660">
            <v>5</v>
          </cell>
          <cell r="V1660">
            <v>4250</v>
          </cell>
        </row>
        <row r="1661">
          <cell r="A1661">
            <v>1</v>
          </cell>
          <cell r="E1661">
            <v>5</v>
          </cell>
          <cell r="I1661">
            <v>801309.36</v>
          </cell>
          <cell r="M1661">
            <v>5</v>
          </cell>
          <cell r="Q1661">
            <v>5</v>
          </cell>
          <cell r="V1661">
            <v>4250</v>
          </cell>
        </row>
        <row r="1662">
          <cell r="A1662">
            <v>1</v>
          </cell>
          <cell r="E1662">
            <v>5</v>
          </cell>
          <cell r="I1662">
            <v>1074000</v>
          </cell>
          <cell r="M1662">
            <v>5</v>
          </cell>
          <cell r="Q1662">
            <v>5</v>
          </cell>
          <cell r="V1662">
            <v>4260</v>
          </cell>
        </row>
        <row r="1663">
          <cell r="A1663">
            <v>1</v>
          </cell>
          <cell r="E1663">
            <v>5</v>
          </cell>
          <cell r="I1663">
            <v>0</v>
          </cell>
          <cell r="M1663">
            <v>5</v>
          </cell>
          <cell r="Q1663">
            <v>5</v>
          </cell>
          <cell r="V1663">
            <v>4280</v>
          </cell>
        </row>
        <row r="1664">
          <cell r="A1664">
            <v>1</v>
          </cell>
          <cell r="E1664">
            <v>5</v>
          </cell>
          <cell r="I1664">
            <v>69680.5</v>
          </cell>
          <cell r="M1664">
            <v>5</v>
          </cell>
          <cell r="Q1664">
            <v>5</v>
          </cell>
          <cell r="V1664">
            <v>4301</v>
          </cell>
        </row>
        <row r="1665">
          <cell r="A1665">
            <v>1</v>
          </cell>
          <cell r="E1665">
            <v>5</v>
          </cell>
          <cell r="I1665">
            <v>1485503.86</v>
          </cell>
          <cell r="M1665">
            <v>5</v>
          </cell>
          <cell r="Q1665">
            <v>5</v>
          </cell>
          <cell r="V1665">
            <v>4302</v>
          </cell>
        </row>
        <row r="1666">
          <cell r="A1666">
            <v>1</v>
          </cell>
          <cell r="E1666">
            <v>5</v>
          </cell>
          <cell r="I1666">
            <v>7106546.79</v>
          </cell>
          <cell r="M1666">
            <v>5</v>
          </cell>
          <cell r="Q1666">
            <v>5</v>
          </cell>
          <cell r="V1666">
            <v>4303</v>
          </cell>
        </row>
        <row r="1667">
          <cell r="A1667">
            <v>1</v>
          </cell>
          <cell r="E1667">
            <v>5</v>
          </cell>
          <cell r="I1667">
            <v>-243755.91</v>
          </cell>
          <cell r="M1667">
            <v>5</v>
          </cell>
          <cell r="Q1667">
            <v>5</v>
          </cell>
          <cell r="V1667">
            <v>4304</v>
          </cell>
        </row>
        <row r="1668">
          <cell r="A1668">
            <v>1</v>
          </cell>
          <cell r="E1668">
            <v>5</v>
          </cell>
          <cell r="I1668">
            <v>-2356018.98</v>
          </cell>
          <cell r="M1668">
            <v>5</v>
          </cell>
          <cell r="Q1668">
            <v>5</v>
          </cell>
          <cell r="V1668">
            <v>4305</v>
          </cell>
        </row>
        <row r="1669">
          <cell r="A1669">
            <v>1</v>
          </cell>
          <cell r="E1669">
            <v>5</v>
          </cell>
          <cell r="I1669">
            <v>54360</v>
          </cell>
          <cell r="M1669">
            <v>5</v>
          </cell>
          <cell r="Q1669">
            <v>5</v>
          </cell>
          <cell r="V1669">
            <v>4360</v>
          </cell>
        </row>
        <row r="1670">
          <cell r="A1670">
            <v>1</v>
          </cell>
          <cell r="E1670">
            <v>5</v>
          </cell>
          <cell r="I1670">
            <v>2334190.7799999998</v>
          </cell>
          <cell r="M1670">
            <v>5</v>
          </cell>
          <cell r="Q1670">
            <v>5</v>
          </cell>
          <cell r="V1670">
            <v>4360</v>
          </cell>
        </row>
        <row r="1671">
          <cell r="A1671">
            <v>1</v>
          </cell>
          <cell r="E1671">
            <v>5</v>
          </cell>
          <cell r="I1671">
            <v>66000</v>
          </cell>
          <cell r="M1671">
            <v>5</v>
          </cell>
          <cell r="Q1671">
            <v>5</v>
          </cell>
          <cell r="V1671">
            <v>4380</v>
          </cell>
        </row>
        <row r="1672">
          <cell r="A1672">
            <v>1</v>
          </cell>
          <cell r="E1672">
            <v>5</v>
          </cell>
          <cell r="I1672">
            <v>34600</v>
          </cell>
          <cell r="M1672">
            <v>5</v>
          </cell>
          <cell r="Q1672">
            <v>5</v>
          </cell>
          <cell r="V1672">
            <v>4380</v>
          </cell>
        </row>
        <row r="1673">
          <cell r="A1673">
            <v>1</v>
          </cell>
          <cell r="E1673">
            <v>5</v>
          </cell>
          <cell r="I1673">
            <v>0</v>
          </cell>
          <cell r="M1673">
            <v>5</v>
          </cell>
          <cell r="Q1673">
            <v>5</v>
          </cell>
          <cell r="V1673">
            <v>4460</v>
          </cell>
        </row>
        <row r="1674">
          <cell r="A1674">
            <v>1</v>
          </cell>
          <cell r="E1674">
            <v>5</v>
          </cell>
          <cell r="I1674">
            <v>100000</v>
          </cell>
          <cell r="M1674">
            <v>5</v>
          </cell>
          <cell r="Q1674">
            <v>5</v>
          </cell>
          <cell r="V1674">
            <v>4480</v>
          </cell>
        </row>
        <row r="1675">
          <cell r="A1675">
            <v>1</v>
          </cell>
          <cell r="E1675">
            <v>5</v>
          </cell>
          <cell r="I1675">
            <v>3837397</v>
          </cell>
          <cell r="M1675">
            <v>5</v>
          </cell>
          <cell r="Q1675">
            <v>5</v>
          </cell>
          <cell r="V1675">
            <v>4500</v>
          </cell>
        </row>
        <row r="1676">
          <cell r="A1676">
            <v>1</v>
          </cell>
          <cell r="E1676">
            <v>5</v>
          </cell>
          <cell r="I1676">
            <v>20106</v>
          </cell>
          <cell r="M1676">
            <v>5</v>
          </cell>
          <cell r="Q1676">
            <v>5</v>
          </cell>
          <cell r="V1676">
            <v>4520</v>
          </cell>
        </row>
        <row r="1677">
          <cell r="A1677">
            <v>1</v>
          </cell>
          <cell r="E1677">
            <v>5</v>
          </cell>
          <cell r="I1677">
            <v>19565366.359999999</v>
          </cell>
          <cell r="M1677">
            <v>5</v>
          </cell>
          <cell r="Q1677">
            <v>5</v>
          </cell>
          <cell r="V1677">
            <v>4560</v>
          </cell>
        </row>
        <row r="1678">
          <cell r="A1678">
            <v>1</v>
          </cell>
          <cell r="E1678">
            <v>5</v>
          </cell>
          <cell r="I1678">
            <v>0</v>
          </cell>
          <cell r="M1678">
            <v>5</v>
          </cell>
          <cell r="Q1678">
            <v>5</v>
          </cell>
          <cell r="V1678">
            <v>4570</v>
          </cell>
        </row>
        <row r="1679">
          <cell r="A1679">
            <v>1</v>
          </cell>
          <cell r="E1679">
            <v>5</v>
          </cell>
          <cell r="I1679">
            <v>73075</v>
          </cell>
          <cell r="M1679">
            <v>5</v>
          </cell>
          <cell r="Q1679">
            <v>5</v>
          </cell>
          <cell r="V1679">
            <v>4595</v>
          </cell>
        </row>
        <row r="1680">
          <cell r="A1680">
            <v>1</v>
          </cell>
          <cell r="E1680">
            <v>5</v>
          </cell>
          <cell r="I1680">
            <v>0</v>
          </cell>
          <cell r="M1680">
            <v>5</v>
          </cell>
          <cell r="Q1680">
            <v>5</v>
          </cell>
          <cell r="V1680">
            <v>4601</v>
          </cell>
        </row>
        <row r="1681">
          <cell r="A1681">
            <v>1</v>
          </cell>
          <cell r="E1681">
            <v>5</v>
          </cell>
          <cell r="I1681">
            <v>1232843</v>
          </cell>
          <cell r="M1681">
            <v>5</v>
          </cell>
          <cell r="Q1681">
            <v>5</v>
          </cell>
          <cell r="V1681">
            <v>4601</v>
          </cell>
        </row>
        <row r="1682">
          <cell r="A1682">
            <v>1</v>
          </cell>
          <cell r="E1682">
            <v>5</v>
          </cell>
          <cell r="I1682">
            <v>-10460000</v>
          </cell>
          <cell r="M1682">
            <v>5</v>
          </cell>
          <cell r="Q1682">
            <v>5</v>
          </cell>
          <cell r="V1682">
            <v>4602</v>
          </cell>
        </row>
        <row r="1683">
          <cell r="A1683">
            <v>1</v>
          </cell>
          <cell r="E1683">
            <v>5</v>
          </cell>
          <cell r="I1683">
            <v>-3260500</v>
          </cell>
          <cell r="M1683">
            <v>5</v>
          </cell>
          <cell r="Q1683">
            <v>5</v>
          </cell>
          <cell r="V1683">
            <v>4603</v>
          </cell>
        </row>
        <row r="1684">
          <cell r="A1684">
            <v>1</v>
          </cell>
          <cell r="E1684">
            <v>5</v>
          </cell>
          <cell r="I1684">
            <v>200000</v>
          </cell>
          <cell r="M1684">
            <v>5</v>
          </cell>
          <cell r="Q1684">
            <v>5</v>
          </cell>
          <cell r="V1684">
            <v>4610</v>
          </cell>
        </row>
        <row r="1685">
          <cell r="A1685">
            <v>1</v>
          </cell>
          <cell r="E1685">
            <v>5</v>
          </cell>
          <cell r="I1685">
            <v>-152539.45000000001</v>
          </cell>
          <cell r="M1685">
            <v>5</v>
          </cell>
          <cell r="Q1685">
            <v>5</v>
          </cell>
          <cell r="V1685">
            <v>4640</v>
          </cell>
        </row>
        <row r="1686">
          <cell r="A1686">
            <v>1</v>
          </cell>
          <cell r="E1686">
            <v>5</v>
          </cell>
          <cell r="I1686">
            <v>-3108690</v>
          </cell>
          <cell r="M1686">
            <v>5</v>
          </cell>
          <cell r="Q1686">
            <v>5</v>
          </cell>
          <cell r="V1686">
            <v>4660</v>
          </cell>
        </row>
        <row r="1687">
          <cell r="A1687">
            <v>1</v>
          </cell>
          <cell r="E1687">
            <v>5</v>
          </cell>
          <cell r="I1687">
            <v>9587232.5399999991</v>
          </cell>
          <cell r="M1687">
            <v>5</v>
          </cell>
          <cell r="Q1687">
            <v>5</v>
          </cell>
          <cell r="V1687">
            <v>4680</v>
          </cell>
        </row>
        <row r="1688">
          <cell r="A1688">
            <v>1</v>
          </cell>
          <cell r="E1688">
            <v>5</v>
          </cell>
          <cell r="I1688">
            <v>-6489057</v>
          </cell>
          <cell r="M1688">
            <v>5</v>
          </cell>
          <cell r="Q1688">
            <v>5</v>
          </cell>
          <cell r="V1688">
            <v>4700</v>
          </cell>
        </row>
        <row r="1689">
          <cell r="A1689">
            <v>1</v>
          </cell>
          <cell r="E1689">
            <v>5</v>
          </cell>
          <cell r="I1689">
            <v>61888299.57</v>
          </cell>
          <cell r="M1689">
            <v>5</v>
          </cell>
          <cell r="Q1689">
            <v>5</v>
          </cell>
          <cell r="V1689">
            <v>4700</v>
          </cell>
        </row>
        <row r="1690">
          <cell r="A1690">
            <v>1</v>
          </cell>
          <cell r="E1690">
            <v>5</v>
          </cell>
          <cell r="I1690">
            <v>0</v>
          </cell>
          <cell r="M1690">
            <v>5</v>
          </cell>
          <cell r="Q1690">
            <v>5</v>
          </cell>
          <cell r="V1690">
            <v>4720</v>
          </cell>
        </row>
        <row r="1691">
          <cell r="A1691">
            <v>1</v>
          </cell>
          <cell r="E1691">
            <v>5</v>
          </cell>
          <cell r="I1691">
            <v>830000</v>
          </cell>
          <cell r="M1691">
            <v>5</v>
          </cell>
          <cell r="Q1691">
            <v>5</v>
          </cell>
          <cell r="V1691">
            <v>4720</v>
          </cell>
        </row>
        <row r="1692">
          <cell r="A1692">
            <v>1</v>
          </cell>
          <cell r="E1692">
            <v>5</v>
          </cell>
          <cell r="I1692">
            <v>-765587</v>
          </cell>
          <cell r="M1692">
            <v>5</v>
          </cell>
          <cell r="Q1692">
            <v>5</v>
          </cell>
          <cell r="V1692">
            <v>4730</v>
          </cell>
        </row>
        <row r="1693">
          <cell r="A1693">
            <v>1</v>
          </cell>
          <cell r="E1693">
            <v>5</v>
          </cell>
          <cell r="I1693">
            <v>2783002</v>
          </cell>
          <cell r="M1693">
            <v>5</v>
          </cell>
          <cell r="Q1693">
            <v>5</v>
          </cell>
          <cell r="V1693">
            <v>4730</v>
          </cell>
        </row>
        <row r="1694">
          <cell r="A1694">
            <v>1</v>
          </cell>
          <cell r="E1694">
            <v>5</v>
          </cell>
          <cell r="I1694">
            <v>65735913.689999998</v>
          </cell>
          <cell r="M1694">
            <v>5</v>
          </cell>
          <cell r="Q1694">
            <v>5</v>
          </cell>
          <cell r="V1694">
            <v>4730</v>
          </cell>
        </row>
        <row r="1695">
          <cell r="A1695">
            <v>1</v>
          </cell>
          <cell r="E1695">
            <v>5</v>
          </cell>
          <cell r="I1695">
            <v>0.22</v>
          </cell>
          <cell r="M1695">
            <v>5</v>
          </cell>
          <cell r="Q1695">
            <v>5</v>
          </cell>
          <cell r="V1695">
            <v>4740</v>
          </cell>
        </row>
        <row r="1696">
          <cell r="A1696">
            <v>1</v>
          </cell>
          <cell r="E1696">
            <v>5</v>
          </cell>
          <cell r="I1696">
            <v>4284540</v>
          </cell>
          <cell r="M1696">
            <v>5</v>
          </cell>
          <cell r="Q1696">
            <v>5</v>
          </cell>
          <cell r="V1696">
            <v>4760</v>
          </cell>
        </row>
        <row r="1697">
          <cell r="A1697">
            <v>1</v>
          </cell>
          <cell r="E1697">
            <v>5</v>
          </cell>
          <cell r="I1697">
            <v>26116124.760000002</v>
          </cell>
          <cell r="M1697">
            <v>5</v>
          </cell>
          <cell r="Q1697">
            <v>5</v>
          </cell>
          <cell r="V1697">
            <v>4770</v>
          </cell>
        </row>
        <row r="1698">
          <cell r="A1698">
            <v>1</v>
          </cell>
          <cell r="E1698">
            <v>5</v>
          </cell>
          <cell r="I1698">
            <v>1299591.8500000001</v>
          </cell>
          <cell r="M1698">
            <v>5</v>
          </cell>
          <cell r="Q1698">
            <v>5</v>
          </cell>
          <cell r="V1698">
            <v>4775</v>
          </cell>
        </row>
        <row r="1699">
          <cell r="A1699">
            <v>1</v>
          </cell>
          <cell r="E1699">
            <v>5</v>
          </cell>
          <cell r="I1699">
            <v>-8115456.3300000001</v>
          </cell>
          <cell r="M1699">
            <v>5</v>
          </cell>
          <cell r="Q1699">
            <v>5</v>
          </cell>
          <cell r="V1699">
            <v>4780</v>
          </cell>
        </row>
        <row r="1700">
          <cell r="A1700">
            <v>1</v>
          </cell>
          <cell r="E1700">
            <v>5</v>
          </cell>
          <cell r="I1700">
            <v>261000</v>
          </cell>
          <cell r="M1700">
            <v>5</v>
          </cell>
          <cell r="Q1700">
            <v>5</v>
          </cell>
          <cell r="V1700">
            <v>4785</v>
          </cell>
        </row>
        <row r="1701">
          <cell r="A1701">
            <v>1</v>
          </cell>
          <cell r="E1701">
            <v>5</v>
          </cell>
          <cell r="I1701">
            <v>16196795.77</v>
          </cell>
          <cell r="M1701">
            <v>5</v>
          </cell>
          <cell r="Q1701">
            <v>5</v>
          </cell>
          <cell r="V1701">
            <v>4785</v>
          </cell>
        </row>
        <row r="1702">
          <cell r="A1702">
            <v>1</v>
          </cell>
          <cell r="E1702">
            <v>5</v>
          </cell>
          <cell r="I1702">
            <v>8974425.5500000007</v>
          </cell>
          <cell r="M1702">
            <v>5</v>
          </cell>
          <cell r="Q1702">
            <v>5</v>
          </cell>
          <cell r="V1702">
            <v>4800</v>
          </cell>
        </row>
        <row r="1703">
          <cell r="A1703">
            <v>1</v>
          </cell>
          <cell r="E1703">
            <v>5</v>
          </cell>
          <cell r="I1703">
            <v>0</v>
          </cell>
          <cell r="M1703">
            <v>5</v>
          </cell>
          <cell r="Q1703">
            <v>5</v>
          </cell>
          <cell r="V1703">
            <v>4820</v>
          </cell>
        </row>
        <row r="1704">
          <cell r="A1704">
            <v>1</v>
          </cell>
          <cell r="E1704">
            <v>5</v>
          </cell>
          <cell r="I1704">
            <v>0</v>
          </cell>
          <cell r="M1704">
            <v>5</v>
          </cell>
          <cell r="Q1704">
            <v>5</v>
          </cell>
          <cell r="V1704">
            <v>4830</v>
          </cell>
        </row>
        <row r="1705">
          <cell r="A1705">
            <v>1</v>
          </cell>
          <cell r="E1705">
            <v>5</v>
          </cell>
          <cell r="I1705">
            <v>6777167.2199999997</v>
          </cell>
          <cell r="M1705">
            <v>5</v>
          </cell>
          <cell r="Q1705">
            <v>5</v>
          </cell>
          <cell r="V1705">
            <v>4830</v>
          </cell>
        </row>
        <row r="1706">
          <cell r="A1706">
            <v>1</v>
          </cell>
          <cell r="E1706">
            <v>5</v>
          </cell>
          <cell r="I1706">
            <v>4802856.38</v>
          </cell>
          <cell r="M1706">
            <v>5</v>
          </cell>
          <cell r="Q1706">
            <v>5</v>
          </cell>
          <cell r="V1706">
            <v>4840</v>
          </cell>
        </row>
        <row r="1707">
          <cell r="A1707">
            <v>1</v>
          </cell>
          <cell r="E1707">
            <v>5</v>
          </cell>
          <cell r="I1707">
            <v>1222404.18</v>
          </cell>
          <cell r="M1707">
            <v>5</v>
          </cell>
          <cell r="Q1707">
            <v>5</v>
          </cell>
          <cell r="V1707">
            <v>4910</v>
          </cell>
        </row>
        <row r="1708">
          <cell r="A1708">
            <v>1</v>
          </cell>
          <cell r="E1708">
            <v>5</v>
          </cell>
          <cell r="I1708">
            <v>-1000000</v>
          </cell>
          <cell r="M1708">
            <v>5</v>
          </cell>
          <cell r="Q1708">
            <v>5</v>
          </cell>
          <cell r="V1708">
            <v>5100</v>
          </cell>
        </row>
        <row r="1709">
          <cell r="A1709">
            <v>1</v>
          </cell>
          <cell r="E1709">
            <v>5</v>
          </cell>
          <cell r="I1709">
            <v>563068813.15999997</v>
          </cell>
          <cell r="M1709">
            <v>5</v>
          </cell>
          <cell r="Q1709">
            <v>5</v>
          </cell>
          <cell r="V1709">
            <v>5200</v>
          </cell>
        </row>
        <row r="1710">
          <cell r="A1710">
            <v>1</v>
          </cell>
          <cell r="E1710">
            <v>5</v>
          </cell>
          <cell r="I1710">
            <v>-17656596.850000001</v>
          </cell>
          <cell r="M1710">
            <v>5</v>
          </cell>
          <cell r="Q1710">
            <v>5</v>
          </cell>
          <cell r="V1710">
            <v>5400</v>
          </cell>
        </row>
        <row r="1711">
          <cell r="A1711">
            <v>1</v>
          </cell>
          <cell r="E1711">
            <v>5</v>
          </cell>
          <cell r="I1711">
            <v>-147675717.27000001</v>
          </cell>
          <cell r="M1711">
            <v>5</v>
          </cell>
          <cell r="Q1711">
            <v>5</v>
          </cell>
          <cell r="V1711">
            <v>5400</v>
          </cell>
        </row>
        <row r="1712">
          <cell r="A1712">
            <v>1</v>
          </cell>
          <cell r="E1712">
            <v>5</v>
          </cell>
          <cell r="I1712">
            <v>-1770549101.98</v>
          </cell>
          <cell r="M1712">
            <v>5</v>
          </cell>
          <cell r="Q1712">
            <v>5</v>
          </cell>
          <cell r="V1712">
            <v>5400</v>
          </cell>
        </row>
        <row r="1713">
          <cell r="A1713">
            <v>1</v>
          </cell>
          <cell r="E1713">
            <v>5</v>
          </cell>
          <cell r="I1713">
            <v>32434918.309999999</v>
          </cell>
          <cell r="M1713">
            <v>5</v>
          </cell>
          <cell r="Q1713">
            <v>5</v>
          </cell>
          <cell r="V1713">
            <v>5400</v>
          </cell>
        </row>
        <row r="1714">
          <cell r="A1714">
            <v>1</v>
          </cell>
          <cell r="E1714">
            <v>5</v>
          </cell>
          <cell r="I1714">
            <v>355651028.32999998</v>
          </cell>
          <cell r="M1714">
            <v>5</v>
          </cell>
          <cell r="Q1714">
            <v>5</v>
          </cell>
          <cell r="V1714">
            <v>5400</v>
          </cell>
        </row>
        <row r="1715">
          <cell r="A1715">
            <v>1</v>
          </cell>
          <cell r="E1715">
            <v>5</v>
          </cell>
          <cell r="I1715">
            <v>22996415.059999999</v>
          </cell>
          <cell r="M1715">
            <v>5</v>
          </cell>
          <cell r="Q1715">
            <v>5</v>
          </cell>
          <cell r="V1715">
            <v>6110</v>
          </cell>
        </row>
        <row r="1716">
          <cell r="A1716">
            <v>1</v>
          </cell>
          <cell r="E1716">
            <v>5</v>
          </cell>
          <cell r="I1716">
            <v>-19782390.620000001</v>
          </cell>
          <cell r="M1716">
            <v>5</v>
          </cell>
          <cell r="Q1716">
            <v>5</v>
          </cell>
          <cell r="V1716">
            <v>6120</v>
          </cell>
        </row>
        <row r="1717">
          <cell r="A1717">
            <v>1</v>
          </cell>
          <cell r="E1717">
            <v>5</v>
          </cell>
          <cell r="I1717">
            <v>15609800.82</v>
          </cell>
          <cell r="M1717">
            <v>5</v>
          </cell>
          <cell r="Q1717">
            <v>5</v>
          </cell>
          <cell r="V1717">
            <v>6210</v>
          </cell>
        </row>
        <row r="1718">
          <cell r="A1718">
            <v>1</v>
          </cell>
          <cell r="E1718">
            <v>5</v>
          </cell>
          <cell r="I1718">
            <v>-11286960.119999999</v>
          </cell>
          <cell r="M1718">
            <v>5</v>
          </cell>
          <cell r="Q1718">
            <v>5</v>
          </cell>
          <cell r="V1718">
            <v>6220</v>
          </cell>
        </row>
        <row r="1719">
          <cell r="A1719">
            <v>1</v>
          </cell>
          <cell r="E1719">
            <v>5</v>
          </cell>
          <cell r="I1719">
            <v>45000000</v>
          </cell>
          <cell r="M1719">
            <v>5</v>
          </cell>
          <cell r="Q1719">
            <v>5</v>
          </cell>
          <cell r="V1719">
            <v>6310</v>
          </cell>
        </row>
        <row r="1720">
          <cell r="A1720">
            <v>1</v>
          </cell>
          <cell r="E1720">
            <v>5</v>
          </cell>
          <cell r="I1720">
            <v>-25173272.43</v>
          </cell>
          <cell r="M1720">
            <v>5</v>
          </cell>
          <cell r="Q1720">
            <v>5</v>
          </cell>
          <cell r="V1720">
            <v>6320</v>
          </cell>
        </row>
        <row r="1721">
          <cell r="A1721">
            <v>1</v>
          </cell>
          <cell r="E1721">
            <v>5</v>
          </cell>
          <cell r="I1721">
            <v>1401800</v>
          </cell>
          <cell r="M1721">
            <v>5</v>
          </cell>
          <cell r="Q1721">
            <v>5</v>
          </cell>
          <cell r="V1721">
            <v>6410</v>
          </cell>
        </row>
        <row r="1722">
          <cell r="A1722">
            <v>1</v>
          </cell>
          <cell r="E1722">
            <v>5</v>
          </cell>
          <cell r="I1722">
            <v>-651887.9</v>
          </cell>
          <cell r="M1722">
            <v>5</v>
          </cell>
          <cell r="Q1722">
            <v>5</v>
          </cell>
          <cell r="V1722">
            <v>6420</v>
          </cell>
        </row>
        <row r="1723">
          <cell r="A1723">
            <v>1</v>
          </cell>
          <cell r="E1723">
            <v>5</v>
          </cell>
          <cell r="I1723">
            <v>2506500</v>
          </cell>
          <cell r="M1723">
            <v>5</v>
          </cell>
          <cell r="Q1723">
            <v>5</v>
          </cell>
          <cell r="V1723">
            <v>6510</v>
          </cell>
        </row>
        <row r="1724">
          <cell r="A1724">
            <v>1</v>
          </cell>
          <cell r="E1724">
            <v>5</v>
          </cell>
          <cell r="I1724">
            <v>-696250</v>
          </cell>
          <cell r="M1724">
            <v>5</v>
          </cell>
          <cell r="Q1724">
            <v>5</v>
          </cell>
          <cell r="V1724">
            <v>6520</v>
          </cell>
        </row>
        <row r="1725">
          <cell r="A1725">
            <v>1</v>
          </cell>
          <cell r="E1725">
            <v>5</v>
          </cell>
          <cell r="I1725">
            <v>0</v>
          </cell>
          <cell r="M1725">
            <v>5</v>
          </cell>
          <cell r="Q1725">
            <v>5</v>
          </cell>
          <cell r="V1725">
            <v>7100</v>
          </cell>
        </row>
        <row r="1726">
          <cell r="A1726">
            <v>1</v>
          </cell>
          <cell r="E1726">
            <v>5</v>
          </cell>
          <cell r="I1726">
            <v>0</v>
          </cell>
          <cell r="M1726">
            <v>5</v>
          </cell>
          <cell r="Q1726">
            <v>5</v>
          </cell>
          <cell r="V1726">
            <v>7110</v>
          </cell>
        </row>
        <row r="1727">
          <cell r="A1727">
            <v>1</v>
          </cell>
          <cell r="E1727">
            <v>5</v>
          </cell>
          <cell r="I1727">
            <v>114072631.72</v>
          </cell>
          <cell r="M1727">
            <v>5</v>
          </cell>
          <cell r="Q1727">
            <v>5</v>
          </cell>
          <cell r="V1727">
            <v>7130</v>
          </cell>
        </row>
        <row r="1728">
          <cell r="A1728">
            <v>1</v>
          </cell>
          <cell r="E1728">
            <v>5</v>
          </cell>
          <cell r="I1728">
            <v>-155455.73000000001</v>
          </cell>
          <cell r="M1728">
            <v>5</v>
          </cell>
          <cell r="Q1728">
            <v>5</v>
          </cell>
          <cell r="V1728">
            <v>7140</v>
          </cell>
        </row>
        <row r="1729">
          <cell r="A1729">
            <v>1</v>
          </cell>
          <cell r="E1729">
            <v>5</v>
          </cell>
          <cell r="I1729">
            <v>0</v>
          </cell>
          <cell r="M1729">
            <v>5</v>
          </cell>
          <cell r="Q1729">
            <v>5</v>
          </cell>
          <cell r="V1729">
            <v>7300</v>
          </cell>
        </row>
        <row r="1730">
          <cell r="A1730">
            <v>1</v>
          </cell>
          <cell r="E1730">
            <v>5</v>
          </cell>
          <cell r="I1730">
            <v>-49969410</v>
          </cell>
          <cell r="M1730">
            <v>5</v>
          </cell>
          <cell r="Q1730">
            <v>5</v>
          </cell>
          <cell r="V1730">
            <v>7700</v>
          </cell>
        </row>
        <row r="1731">
          <cell r="A1731">
            <v>1</v>
          </cell>
          <cell r="E1731">
            <v>5</v>
          </cell>
          <cell r="I1731">
            <v>1387376</v>
          </cell>
          <cell r="M1731">
            <v>5</v>
          </cell>
          <cell r="Q1731">
            <v>5</v>
          </cell>
          <cell r="V1731">
            <v>7908</v>
          </cell>
        </row>
        <row r="1732">
          <cell r="A1732">
            <v>1</v>
          </cell>
          <cell r="E1732">
            <v>5</v>
          </cell>
          <cell r="I1732">
            <v>0</v>
          </cell>
          <cell r="M1732">
            <v>5</v>
          </cell>
          <cell r="Q1732">
            <v>5</v>
          </cell>
          <cell r="V1732">
            <v>7917</v>
          </cell>
        </row>
        <row r="1733">
          <cell r="A1733">
            <v>1</v>
          </cell>
          <cell r="E1733">
            <v>5</v>
          </cell>
          <cell r="I1733">
            <v>2407733.33</v>
          </cell>
          <cell r="M1733">
            <v>5</v>
          </cell>
          <cell r="Q1733">
            <v>5</v>
          </cell>
          <cell r="V1733">
            <v>7918</v>
          </cell>
        </row>
        <row r="1734">
          <cell r="A1734">
            <v>1</v>
          </cell>
          <cell r="E1734">
            <v>5</v>
          </cell>
          <cell r="I1734">
            <v>2500</v>
          </cell>
          <cell r="M1734">
            <v>5</v>
          </cell>
          <cell r="Q1734">
            <v>5</v>
          </cell>
          <cell r="V1734">
            <v>7919</v>
          </cell>
        </row>
        <row r="1735">
          <cell r="A1735">
            <v>1</v>
          </cell>
          <cell r="E1735">
            <v>5</v>
          </cell>
          <cell r="I1735">
            <v>0</v>
          </cell>
          <cell r="M1735">
            <v>5</v>
          </cell>
          <cell r="Q1735">
            <v>5</v>
          </cell>
          <cell r="V1735">
            <v>8061</v>
          </cell>
        </row>
        <row r="1736">
          <cell r="A1736">
            <v>1</v>
          </cell>
          <cell r="E1736">
            <v>5</v>
          </cell>
          <cell r="I1736">
            <v>0</v>
          </cell>
          <cell r="M1736">
            <v>5</v>
          </cell>
          <cell r="Q1736">
            <v>5</v>
          </cell>
          <cell r="V1736">
            <v>8062</v>
          </cell>
        </row>
        <row r="1737">
          <cell r="A1737">
            <v>1</v>
          </cell>
          <cell r="E1737">
            <v>5</v>
          </cell>
          <cell r="I1737">
            <v>0</v>
          </cell>
          <cell r="M1737">
            <v>5</v>
          </cell>
          <cell r="Q1737">
            <v>5</v>
          </cell>
          <cell r="V1737">
            <v>8063</v>
          </cell>
        </row>
        <row r="1738">
          <cell r="A1738">
            <v>1</v>
          </cell>
          <cell r="E1738">
            <v>5</v>
          </cell>
          <cell r="I1738">
            <v>0</v>
          </cell>
          <cell r="M1738">
            <v>5</v>
          </cell>
          <cell r="Q1738">
            <v>5</v>
          </cell>
          <cell r="V1738">
            <v>8064</v>
          </cell>
        </row>
        <row r="1739">
          <cell r="A1739">
            <v>1</v>
          </cell>
          <cell r="E1739">
            <v>5</v>
          </cell>
          <cell r="I1739">
            <v>0</v>
          </cell>
          <cell r="M1739">
            <v>5</v>
          </cell>
          <cell r="Q1739">
            <v>5</v>
          </cell>
          <cell r="V1739">
            <v>8065</v>
          </cell>
        </row>
        <row r="1740">
          <cell r="A1740">
            <v>1</v>
          </cell>
          <cell r="E1740">
            <v>5</v>
          </cell>
          <cell r="I1740">
            <v>0</v>
          </cell>
          <cell r="M1740">
            <v>5</v>
          </cell>
          <cell r="Q1740">
            <v>5</v>
          </cell>
          <cell r="V1740">
            <v>8066</v>
          </cell>
        </row>
        <row r="1741">
          <cell r="A1741">
            <v>1</v>
          </cell>
          <cell r="E1741">
            <v>5</v>
          </cell>
          <cell r="I1741">
            <v>0</v>
          </cell>
          <cell r="M1741">
            <v>5</v>
          </cell>
          <cell r="Q1741">
            <v>5</v>
          </cell>
          <cell r="V1741">
            <v>8581</v>
          </cell>
        </row>
        <row r="1742">
          <cell r="A1742">
            <v>1</v>
          </cell>
          <cell r="E1742">
            <v>5</v>
          </cell>
          <cell r="I1742">
            <v>500000</v>
          </cell>
          <cell r="M1742">
            <v>5</v>
          </cell>
          <cell r="Q1742">
            <v>5</v>
          </cell>
          <cell r="V1742">
            <v>8582</v>
          </cell>
        </row>
        <row r="1743">
          <cell r="A1743">
            <v>1</v>
          </cell>
          <cell r="E1743">
            <v>5</v>
          </cell>
          <cell r="I1743">
            <v>817500</v>
          </cell>
          <cell r="M1743">
            <v>5</v>
          </cell>
          <cell r="Q1743">
            <v>5</v>
          </cell>
          <cell r="V1743">
            <v>8583</v>
          </cell>
        </row>
        <row r="1744">
          <cell r="A1744">
            <v>1</v>
          </cell>
          <cell r="E1744">
            <v>5</v>
          </cell>
          <cell r="I1744">
            <v>-1168857809.4100001</v>
          </cell>
          <cell r="M1744">
            <v>5</v>
          </cell>
          <cell r="Q1744">
            <v>5</v>
          </cell>
          <cell r="V1744">
            <v>9100</v>
          </cell>
        </row>
        <row r="1745">
          <cell r="A1745">
            <v>1</v>
          </cell>
          <cell r="E1745">
            <v>5</v>
          </cell>
          <cell r="I1745">
            <v>-47418403.950000003</v>
          </cell>
          <cell r="M1745">
            <v>5</v>
          </cell>
          <cell r="Q1745">
            <v>5</v>
          </cell>
          <cell r="V1745">
            <v>9110</v>
          </cell>
        </row>
        <row r="1746">
          <cell r="A1746">
            <v>1</v>
          </cell>
          <cell r="E1746">
            <v>5</v>
          </cell>
          <cell r="I1746">
            <v>-90088870.950000003</v>
          </cell>
          <cell r="M1746">
            <v>5</v>
          </cell>
          <cell r="Q1746">
            <v>5</v>
          </cell>
          <cell r="V1746">
            <v>9204</v>
          </cell>
        </row>
        <row r="1747">
          <cell r="A1747">
            <v>1</v>
          </cell>
          <cell r="E1747">
            <v>5</v>
          </cell>
          <cell r="I1747">
            <v>-3581342</v>
          </cell>
          <cell r="M1747">
            <v>5</v>
          </cell>
          <cell r="Q1747">
            <v>5</v>
          </cell>
          <cell r="V1747">
            <v>9251</v>
          </cell>
        </row>
        <row r="1748">
          <cell r="A1748">
            <v>1</v>
          </cell>
          <cell r="E1748">
            <v>5</v>
          </cell>
          <cell r="I1748">
            <v>-93074056.439999998</v>
          </cell>
          <cell r="M1748">
            <v>5</v>
          </cell>
          <cell r="Q1748">
            <v>5</v>
          </cell>
          <cell r="V1748">
            <v>9252</v>
          </cell>
        </row>
        <row r="1749">
          <cell r="A1749">
            <v>1</v>
          </cell>
          <cell r="E1749">
            <v>5</v>
          </cell>
          <cell r="I1749">
            <v>0</v>
          </cell>
          <cell r="M1749">
            <v>5</v>
          </cell>
          <cell r="Q1749">
            <v>5</v>
          </cell>
          <cell r="V1749">
            <v>9253</v>
          </cell>
        </row>
        <row r="1750">
          <cell r="A1750">
            <v>1</v>
          </cell>
          <cell r="E1750">
            <v>5</v>
          </cell>
          <cell r="I1750">
            <v>0</v>
          </cell>
          <cell r="M1750">
            <v>5</v>
          </cell>
          <cell r="Q1750">
            <v>5</v>
          </cell>
          <cell r="V1750">
            <v>9255</v>
          </cell>
        </row>
        <row r="1751">
          <cell r="A1751">
            <v>1</v>
          </cell>
          <cell r="E1751">
            <v>5</v>
          </cell>
          <cell r="I1751">
            <v>-24667425</v>
          </cell>
          <cell r="M1751">
            <v>5</v>
          </cell>
          <cell r="Q1751">
            <v>5</v>
          </cell>
          <cell r="V1751">
            <v>9256</v>
          </cell>
        </row>
        <row r="1752">
          <cell r="A1752">
            <v>1</v>
          </cell>
          <cell r="E1752">
            <v>5</v>
          </cell>
          <cell r="I1752">
            <v>0</v>
          </cell>
          <cell r="M1752">
            <v>5</v>
          </cell>
          <cell r="Q1752">
            <v>5</v>
          </cell>
          <cell r="V1752">
            <v>9257</v>
          </cell>
        </row>
        <row r="1753">
          <cell r="A1753">
            <v>1</v>
          </cell>
          <cell r="E1753">
            <v>5</v>
          </cell>
          <cell r="I1753">
            <v>-412725</v>
          </cell>
          <cell r="M1753">
            <v>5</v>
          </cell>
          <cell r="Q1753">
            <v>5</v>
          </cell>
          <cell r="V1753">
            <v>9302</v>
          </cell>
        </row>
        <row r="1754">
          <cell r="A1754">
            <v>1</v>
          </cell>
          <cell r="E1754">
            <v>5</v>
          </cell>
          <cell r="I1754">
            <v>-14350235</v>
          </cell>
          <cell r="M1754">
            <v>5</v>
          </cell>
          <cell r="Q1754">
            <v>5</v>
          </cell>
          <cell r="V1754">
            <v>9303</v>
          </cell>
        </row>
        <row r="1755">
          <cell r="A1755">
            <v>1</v>
          </cell>
          <cell r="E1755">
            <v>5</v>
          </cell>
          <cell r="I1755">
            <v>-29044792.969999999</v>
          </cell>
          <cell r="M1755">
            <v>5</v>
          </cell>
          <cell r="Q1755">
            <v>5</v>
          </cell>
          <cell r="V1755">
            <v>9305</v>
          </cell>
        </row>
        <row r="1756">
          <cell r="A1756">
            <v>1</v>
          </cell>
          <cell r="E1756">
            <v>5</v>
          </cell>
          <cell r="I1756">
            <v>0</v>
          </cell>
          <cell r="M1756">
            <v>5</v>
          </cell>
          <cell r="Q1756">
            <v>5</v>
          </cell>
          <cell r="V1756">
            <v>9306</v>
          </cell>
        </row>
        <row r="1757">
          <cell r="A1757">
            <v>1</v>
          </cell>
          <cell r="E1757">
            <v>5</v>
          </cell>
          <cell r="I1757">
            <v>-141664210.52000001</v>
          </cell>
          <cell r="M1757">
            <v>5</v>
          </cell>
          <cell r="Q1757">
            <v>5</v>
          </cell>
          <cell r="V1757">
            <v>9530</v>
          </cell>
        </row>
        <row r="1758">
          <cell r="A1758">
            <v>1</v>
          </cell>
          <cell r="E1758">
            <v>5</v>
          </cell>
          <cell r="I1758">
            <v>-288688848.63999999</v>
          </cell>
          <cell r="M1758">
            <v>5</v>
          </cell>
          <cell r="Q1758">
            <v>5</v>
          </cell>
          <cell r="V1758">
            <v>9600</v>
          </cell>
        </row>
        <row r="1759">
          <cell r="A1759">
            <v>1</v>
          </cell>
          <cell r="E1759">
            <v>5</v>
          </cell>
          <cell r="I1759">
            <v>1064643.48</v>
          </cell>
          <cell r="M1759">
            <v>5</v>
          </cell>
          <cell r="Q1759">
            <v>5</v>
          </cell>
          <cell r="V1759">
            <v>9601</v>
          </cell>
        </row>
        <row r="1760">
          <cell r="A1760">
            <v>1</v>
          </cell>
          <cell r="E1760">
            <v>5</v>
          </cell>
          <cell r="I1760">
            <v>112038274.54000001</v>
          </cell>
          <cell r="M1760">
            <v>5</v>
          </cell>
          <cell r="Q1760">
            <v>5</v>
          </cell>
          <cell r="V1760">
            <v>9610</v>
          </cell>
        </row>
        <row r="1761">
          <cell r="A1761">
            <v>1</v>
          </cell>
          <cell r="E1761">
            <v>5</v>
          </cell>
          <cell r="I1761">
            <v>4625736.2</v>
          </cell>
          <cell r="M1761">
            <v>5</v>
          </cell>
          <cell r="Q1761">
            <v>5</v>
          </cell>
          <cell r="V1761">
            <v>9611</v>
          </cell>
        </row>
        <row r="1762">
          <cell r="A1762">
            <v>1</v>
          </cell>
          <cell r="E1762">
            <v>5</v>
          </cell>
          <cell r="I1762">
            <v>295787796.62</v>
          </cell>
          <cell r="M1762">
            <v>5</v>
          </cell>
          <cell r="Q1762">
            <v>5</v>
          </cell>
          <cell r="V1762">
            <v>9670</v>
          </cell>
        </row>
        <row r="1763">
          <cell r="A1763">
            <v>1</v>
          </cell>
          <cell r="E1763">
            <v>5</v>
          </cell>
          <cell r="I1763">
            <v>0</v>
          </cell>
          <cell r="M1763">
            <v>5</v>
          </cell>
          <cell r="Q1763">
            <v>5</v>
          </cell>
          <cell r="V1763">
            <v>9990</v>
          </cell>
        </row>
        <row r="1764">
          <cell r="A1764">
            <v>1</v>
          </cell>
          <cell r="E1764">
            <v>5</v>
          </cell>
          <cell r="I1764">
            <v>2299330723.4200001</v>
          </cell>
          <cell r="M1764">
            <v>5</v>
          </cell>
          <cell r="Q1764">
            <v>5</v>
          </cell>
          <cell r="V1764">
            <v>5301</v>
          </cell>
        </row>
        <row r="1765">
          <cell r="A1765">
            <v>1</v>
          </cell>
          <cell r="E1765">
            <v>7</v>
          </cell>
          <cell r="I1765">
            <v>-8548682.6400000006</v>
          </cell>
          <cell r="M1765">
            <v>7</v>
          </cell>
          <cell r="Q1765">
            <v>7</v>
          </cell>
          <cell r="V1765">
            <v>1010</v>
          </cell>
        </row>
        <row r="1766">
          <cell r="A1766">
            <v>1</v>
          </cell>
          <cell r="E1766">
            <v>7</v>
          </cell>
          <cell r="I1766">
            <v>-3442627.48</v>
          </cell>
          <cell r="M1766">
            <v>7</v>
          </cell>
          <cell r="Q1766">
            <v>7</v>
          </cell>
          <cell r="V1766">
            <v>1020</v>
          </cell>
        </row>
        <row r="1767">
          <cell r="A1767">
            <v>1</v>
          </cell>
          <cell r="E1767">
            <v>7</v>
          </cell>
          <cell r="I1767">
            <v>0</v>
          </cell>
          <cell r="M1767">
            <v>7</v>
          </cell>
          <cell r="Q1767">
            <v>7</v>
          </cell>
          <cell r="V1767">
            <v>1030</v>
          </cell>
        </row>
        <row r="1768">
          <cell r="A1768">
            <v>1</v>
          </cell>
          <cell r="E1768">
            <v>7</v>
          </cell>
          <cell r="I1768">
            <v>72702965</v>
          </cell>
          <cell r="M1768">
            <v>7</v>
          </cell>
          <cell r="Q1768">
            <v>7</v>
          </cell>
          <cell r="V1768">
            <v>1095</v>
          </cell>
        </row>
        <row r="1769">
          <cell r="A1769">
            <v>1</v>
          </cell>
          <cell r="E1769">
            <v>7</v>
          </cell>
          <cell r="I1769">
            <v>-69439668</v>
          </cell>
          <cell r="M1769">
            <v>7</v>
          </cell>
          <cell r="Q1769">
            <v>7</v>
          </cell>
          <cell r="V1769">
            <v>1096</v>
          </cell>
        </row>
        <row r="1770">
          <cell r="A1770">
            <v>1</v>
          </cell>
          <cell r="E1770">
            <v>7</v>
          </cell>
          <cell r="I1770">
            <v>0</v>
          </cell>
          <cell r="M1770">
            <v>7</v>
          </cell>
          <cell r="Q1770">
            <v>7</v>
          </cell>
          <cell r="V1770">
            <v>2010</v>
          </cell>
        </row>
        <row r="1771">
          <cell r="A1771">
            <v>1</v>
          </cell>
          <cell r="E1771">
            <v>7</v>
          </cell>
          <cell r="I1771">
            <v>96760.41</v>
          </cell>
          <cell r="M1771">
            <v>7</v>
          </cell>
          <cell r="Q1771">
            <v>7</v>
          </cell>
          <cell r="V1771">
            <v>2010</v>
          </cell>
        </row>
        <row r="1772">
          <cell r="A1772">
            <v>1</v>
          </cell>
          <cell r="E1772">
            <v>7</v>
          </cell>
          <cell r="I1772">
            <v>0</v>
          </cell>
          <cell r="M1772">
            <v>7</v>
          </cell>
          <cell r="Q1772">
            <v>7</v>
          </cell>
          <cell r="V1772">
            <v>2011</v>
          </cell>
        </row>
        <row r="1773">
          <cell r="A1773">
            <v>1</v>
          </cell>
          <cell r="E1773">
            <v>7</v>
          </cell>
          <cell r="I1773">
            <v>0</v>
          </cell>
          <cell r="M1773">
            <v>7</v>
          </cell>
          <cell r="Q1773">
            <v>7</v>
          </cell>
          <cell r="V1773">
            <v>2030</v>
          </cell>
        </row>
        <row r="1774">
          <cell r="A1774">
            <v>1</v>
          </cell>
          <cell r="E1774">
            <v>7</v>
          </cell>
          <cell r="I1774">
            <v>304252</v>
          </cell>
          <cell r="M1774">
            <v>7</v>
          </cell>
          <cell r="Q1774">
            <v>7</v>
          </cell>
          <cell r="V1774">
            <v>2030</v>
          </cell>
        </row>
        <row r="1775">
          <cell r="A1775">
            <v>1</v>
          </cell>
          <cell r="E1775">
            <v>7</v>
          </cell>
          <cell r="I1775">
            <v>6630</v>
          </cell>
          <cell r="M1775">
            <v>7</v>
          </cell>
          <cell r="Q1775">
            <v>7</v>
          </cell>
          <cell r="V1775">
            <v>2030</v>
          </cell>
        </row>
        <row r="1776">
          <cell r="A1776">
            <v>1</v>
          </cell>
          <cell r="E1776">
            <v>7</v>
          </cell>
          <cell r="I1776">
            <v>6835902.9699999997</v>
          </cell>
          <cell r="M1776">
            <v>7</v>
          </cell>
          <cell r="Q1776">
            <v>7</v>
          </cell>
          <cell r="V1776">
            <v>2040</v>
          </cell>
        </row>
        <row r="1777">
          <cell r="A1777">
            <v>1</v>
          </cell>
          <cell r="E1777">
            <v>7</v>
          </cell>
          <cell r="I1777">
            <v>0</v>
          </cell>
          <cell r="M1777">
            <v>7</v>
          </cell>
          <cell r="Q1777">
            <v>7</v>
          </cell>
          <cell r="V1777">
            <v>2051</v>
          </cell>
        </row>
        <row r="1778">
          <cell r="A1778">
            <v>1</v>
          </cell>
          <cell r="E1778">
            <v>7</v>
          </cell>
          <cell r="I1778">
            <v>0</v>
          </cell>
          <cell r="M1778">
            <v>7</v>
          </cell>
          <cell r="Q1778">
            <v>7</v>
          </cell>
          <cell r="V1778">
            <v>2052</v>
          </cell>
        </row>
        <row r="1779">
          <cell r="A1779">
            <v>1</v>
          </cell>
          <cell r="E1779">
            <v>7</v>
          </cell>
          <cell r="I1779">
            <v>0</v>
          </cell>
          <cell r="M1779">
            <v>7</v>
          </cell>
          <cell r="Q1779">
            <v>7</v>
          </cell>
          <cell r="V1779">
            <v>2053</v>
          </cell>
        </row>
        <row r="1780">
          <cell r="A1780">
            <v>1</v>
          </cell>
          <cell r="E1780">
            <v>7</v>
          </cell>
          <cell r="I1780">
            <v>0</v>
          </cell>
          <cell r="M1780">
            <v>7</v>
          </cell>
          <cell r="Q1780">
            <v>7</v>
          </cell>
          <cell r="V1780">
            <v>2054</v>
          </cell>
        </row>
        <row r="1781">
          <cell r="A1781">
            <v>1</v>
          </cell>
          <cell r="E1781">
            <v>7</v>
          </cell>
          <cell r="I1781">
            <v>265242.09999999998</v>
          </cell>
          <cell r="M1781">
            <v>7</v>
          </cell>
          <cell r="Q1781">
            <v>7</v>
          </cell>
          <cell r="V1781">
            <v>2055</v>
          </cell>
        </row>
        <row r="1782">
          <cell r="A1782">
            <v>1</v>
          </cell>
          <cell r="E1782">
            <v>7</v>
          </cell>
          <cell r="I1782">
            <v>0</v>
          </cell>
          <cell r="M1782">
            <v>7</v>
          </cell>
          <cell r="Q1782">
            <v>7</v>
          </cell>
          <cell r="V1782">
            <v>2090</v>
          </cell>
        </row>
        <row r="1783">
          <cell r="A1783">
            <v>1</v>
          </cell>
          <cell r="E1783">
            <v>7</v>
          </cell>
          <cell r="I1783">
            <v>0</v>
          </cell>
          <cell r="M1783">
            <v>7</v>
          </cell>
          <cell r="Q1783">
            <v>7</v>
          </cell>
          <cell r="V1783">
            <v>2095</v>
          </cell>
        </row>
        <row r="1784">
          <cell r="A1784">
            <v>1</v>
          </cell>
          <cell r="E1784">
            <v>7</v>
          </cell>
          <cell r="I1784">
            <v>0</v>
          </cell>
          <cell r="M1784">
            <v>7</v>
          </cell>
          <cell r="Q1784">
            <v>7</v>
          </cell>
          <cell r="V1784">
            <v>2095</v>
          </cell>
        </row>
        <row r="1785">
          <cell r="A1785">
            <v>1</v>
          </cell>
          <cell r="E1785">
            <v>7</v>
          </cell>
          <cell r="I1785">
            <v>53.24</v>
          </cell>
          <cell r="M1785">
            <v>7</v>
          </cell>
          <cell r="Q1785">
            <v>7</v>
          </cell>
          <cell r="V1785">
            <v>2300</v>
          </cell>
        </row>
        <row r="1786">
          <cell r="A1786">
            <v>1</v>
          </cell>
          <cell r="E1786">
            <v>7</v>
          </cell>
          <cell r="I1786">
            <v>-2561.96</v>
          </cell>
          <cell r="M1786">
            <v>7</v>
          </cell>
          <cell r="Q1786">
            <v>7</v>
          </cell>
          <cell r="V1786">
            <v>3100</v>
          </cell>
        </row>
        <row r="1787">
          <cell r="A1787">
            <v>1</v>
          </cell>
          <cell r="E1787">
            <v>7</v>
          </cell>
          <cell r="I1787">
            <v>0</v>
          </cell>
          <cell r="M1787">
            <v>7</v>
          </cell>
          <cell r="Q1787">
            <v>7</v>
          </cell>
          <cell r="V1787">
            <v>3100</v>
          </cell>
        </row>
        <row r="1788">
          <cell r="A1788">
            <v>1</v>
          </cell>
          <cell r="E1788">
            <v>7</v>
          </cell>
          <cell r="I1788">
            <v>-2730.97</v>
          </cell>
          <cell r="M1788">
            <v>7</v>
          </cell>
          <cell r="Q1788">
            <v>7</v>
          </cell>
          <cell r="V1788">
            <v>3300</v>
          </cell>
        </row>
        <row r="1789">
          <cell r="A1789">
            <v>1</v>
          </cell>
          <cell r="E1789">
            <v>7</v>
          </cell>
          <cell r="I1789">
            <v>-998.42</v>
          </cell>
          <cell r="M1789">
            <v>7</v>
          </cell>
          <cell r="Q1789">
            <v>7</v>
          </cell>
          <cell r="V1789">
            <v>3400</v>
          </cell>
        </row>
        <row r="1790">
          <cell r="A1790">
            <v>1</v>
          </cell>
          <cell r="E1790">
            <v>7</v>
          </cell>
          <cell r="I1790">
            <v>1296134.68</v>
          </cell>
          <cell r="M1790">
            <v>7</v>
          </cell>
          <cell r="Q1790">
            <v>7</v>
          </cell>
          <cell r="V1790">
            <v>3400</v>
          </cell>
        </row>
        <row r="1791">
          <cell r="A1791">
            <v>1</v>
          </cell>
          <cell r="E1791">
            <v>7</v>
          </cell>
          <cell r="I1791">
            <v>0</v>
          </cell>
          <cell r="M1791">
            <v>7</v>
          </cell>
          <cell r="Q1791">
            <v>7</v>
          </cell>
          <cell r="V1791">
            <v>3400</v>
          </cell>
        </row>
        <row r="1792">
          <cell r="A1792">
            <v>1</v>
          </cell>
          <cell r="E1792">
            <v>7</v>
          </cell>
          <cell r="I1792">
            <v>-94165</v>
          </cell>
          <cell r="M1792">
            <v>7</v>
          </cell>
          <cell r="Q1792">
            <v>7</v>
          </cell>
          <cell r="V1792">
            <v>3500</v>
          </cell>
        </row>
        <row r="1793">
          <cell r="A1793">
            <v>1</v>
          </cell>
          <cell r="E1793">
            <v>7</v>
          </cell>
          <cell r="I1793">
            <v>122967.22</v>
          </cell>
          <cell r="M1793">
            <v>7</v>
          </cell>
          <cell r="Q1793">
            <v>7</v>
          </cell>
          <cell r="V1793">
            <v>4000</v>
          </cell>
        </row>
        <row r="1794">
          <cell r="A1794">
            <v>1</v>
          </cell>
          <cell r="E1794">
            <v>7</v>
          </cell>
          <cell r="I1794">
            <v>0</v>
          </cell>
          <cell r="M1794">
            <v>7</v>
          </cell>
          <cell r="Q1794">
            <v>7</v>
          </cell>
          <cell r="V1794">
            <v>4050</v>
          </cell>
        </row>
        <row r="1795">
          <cell r="A1795">
            <v>1</v>
          </cell>
          <cell r="E1795">
            <v>7</v>
          </cell>
          <cell r="I1795">
            <v>485421.03</v>
          </cell>
          <cell r="M1795">
            <v>7</v>
          </cell>
          <cell r="Q1795">
            <v>7</v>
          </cell>
          <cell r="V1795">
            <v>4060</v>
          </cell>
        </row>
        <row r="1796">
          <cell r="A1796">
            <v>1</v>
          </cell>
          <cell r="E1796">
            <v>7</v>
          </cell>
          <cell r="I1796">
            <v>-164049.47</v>
          </cell>
          <cell r="M1796">
            <v>7</v>
          </cell>
          <cell r="Q1796">
            <v>7</v>
          </cell>
          <cell r="V1796">
            <v>4100</v>
          </cell>
        </row>
        <row r="1797">
          <cell r="A1797">
            <v>1</v>
          </cell>
          <cell r="E1797">
            <v>7</v>
          </cell>
          <cell r="I1797">
            <v>0</v>
          </cell>
          <cell r="M1797">
            <v>7</v>
          </cell>
          <cell r="Q1797">
            <v>7</v>
          </cell>
          <cell r="V1797">
            <v>4150</v>
          </cell>
        </row>
        <row r="1798">
          <cell r="A1798">
            <v>1</v>
          </cell>
          <cell r="E1798">
            <v>7</v>
          </cell>
          <cell r="I1798">
            <v>395686.03</v>
          </cell>
          <cell r="M1798">
            <v>7</v>
          </cell>
          <cell r="Q1798">
            <v>7</v>
          </cell>
          <cell r="V1798">
            <v>4150</v>
          </cell>
        </row>
        <row r="1799">
          <cell r="A1799">
            <v>1</v>
          </cell>
          <cell r="E1799">
            <v>7</v>
          </cell>
          <cell r="I1799">
            <v>0</v>
          </cell>
          <cell r="M1799">
            <v>7</v>
          </cell>
          <cell r="Q1799">
            <v>7</v>
          </cell>
          <cell r="V1799">
            <v>4150</v>
          </cell>
        </row>
        <row r="1800">
          <cell r="A1800">
            <v>1</v>
          </cell>
          <cell r="E1800">
            <v>7</v>
          </cell>
          <cell r="I1800">
            <v>0</v>
          </cell>
          <cell r="M1800">
            <v>7</v>
          </cell>
          <cell r="Q1800">
            <v>7</v>
          </cell>
          <cell r="V1800">
            <v>4200</v>
          </cell>
        </row>
        <row r="1801">
          <cell r="A1801">
            <v>1</v>
          </cell>
          <cell r="E1801">
            <v>7</v>
          </cell>
          <cell r="I1801">
            <v>2517</v>
          </cell>
          <cell r="M1801">
            <v>7</v>
          </cell>
          <cell r="Q1801">
            <v>7</v>
          </cell>
          <cell r="V1801">
            <v>4250</v>
          </cell>
        </row>
        <row r="1802">
          <cell r="A1802">
            <v>1</v>
          </cell>
          <cell r="E1802">
            <v>7</v>
          </cell>
          <cell r="I1802">
            <v>11150</v>
          </cell>
          <cell r="M1802">
            <v>7</v>
          </cell>
          <cell r="Q1802">
            <v>7</v>
          </cell>
          <cell r="V1802">
            <v>4260</v>
          </cell>
        </row>
        <row r="1803">
          <cell r="A1803">
            <v>1</v>
          </cell>
          <cell r="E1803">
            <v>7</v>
          </cell>
          <cell r="I1803">
            <v>6500</v>
          </cell>
          <cell r="M1803">
            <v>7</v>
          </cell>
          <cell r="Q1803">
            <v>7</v>
          </cell>
          <cell r="V1803">
            <v>4280</v>
          </cell>
        </row>
        <row r="1804">
          <cell r="A1804">
            <v>1</v>
          </cell>
          <cell r="E1804">
            <v>7</v>
          </cell>
          <cell r="I1804">
            <v>52401.35</v>
          </cell>
          <cell r="M1804">
            <v>7</v>
          </cell>
          <cell r="Q1804">
            <v>7</v>
          </cell>
          <cell r="V1804">
            <v>4301</v>
          </cell>
        </row>
        <row r="1805">
          <cell r="A1805">
            <v>1</v>
          </cell>
          <cell r="E1805">
            <v>7</v>
          </cell>
          <cell r="I1805">
            <v>56582.74</v>
          </cell>
          <cell r="M1805">
            <v>7</v>
          </cell>
          <cell r="Q1805">
            <v>7</v>
          </cell>
          <cell r="V1805">
            <v>4302</v>
          </cell>
        </row>
        <row r="1806">
          <cell r="A1806">
            <v>1</v>
          </cell>
          <cell r="E1806">
            <v>7</v>
          </cell>
          <cell r="I1806">
            <v>0</v>
          </cell>
          <cell r="M1806">
            <v>7</v>
          </cell>
          <cell r="Q1806">
            <v>7</v>
          </cell>
          <cell r="V1806">
            <v>4303</v>
          </cell>
        </row>
        <row r="1807">
          <cell r="A1807">
            <v>1</v>
          </cell>
          <cell r="E1807">
            <v>7</v>
          </cell>
          <cell r="I1807">
            <v>86452.85</v>
          </cell>
          <cell r="M1807">
            <v>7</v>
          </cell>
          <cell r="Q1807">
            <v>7</v>
          </cell>
          <cell r="V1807">
            <v>4303</v>
          </cell>
        </row>
        <row r="1808">
          <cell r="A1808">
            <v>1</v>
          </cell>
          <cell r="E1808">
            <v>7</v>
          </cell>
          <cell r="I1808">
            <v>129809.74</v>
          </cell>
          <cell r="M1808">
            <v>7</v>
          </cell>
          <cell r="Q1808">
            <v>7</v>
          </cell>
          <cell r="V1808">
            <v>4304</v>
          </cell>
        </row>
        <row r="1809">
          <cell r="A1809">
            <v>1</v>
          </cell>
          <cell r="E1809">
            <v>7</v>
          </cell>
          <cell r="I1809">
            <v>362128.11</v>
          </cell>
          <cell r="M1809">
            <v>7</v>
          </cell>
          <cell r="Q1809">
            <v>7</v>
          </cell>
          <cell r="V1809">
            <v>4305</v>
          </cell>
        </row>
        <row r="1810">
          <cell r="A1810">
            <v>1</v>
          </cell>
          <cell r="E1810">
            <v>7</v>
          </cell>
          <cell r="I1810">
            <v>220875.04</v>
          </cell>
          <cell r="M1810">
            <v>7</v>
          </cell>
          <cell r="Q1810">
            <v>7</v>
          </cell>
          <cell r="V1810">
            <v>4306</v>
          </cell>
        </row>
        <row r="1811">
          <cell r="A1811">
            <v>1</v>
          </cell>
          <cell r="E1811">
            <v>7</v>
          </cell>
          <cell r="I1811">
            <v>54875</v>
          </cell>
          <cell r="M1811">
            <v>7</v>
          </cell>
          <cell r="Q1811">
            <v>7</v>
          </cell>
          <cell r="V1811">
            <v>4360</v>
          </cell>
        </row>
        <row r="1812">
          <cell r="A1812">
            <v>1</v>
          </cell>
          <cell r="E1812">
            <v>7</v>
          </cell>
          <cell r="I1812">
            <v>0</v>
          </cell>
          <cell r="M1812">
            <v>7</v>
          </cell>
          <cell r="Q1812">
            <v>7</v>
          </cell>
          <cell r="V1812">
            <v>4360</v>
          </cell>
        </row>
        <row r="1813">
          <cell r="A1813">
            <v>1</v>
          </cell>
          <cell r="E1813">
            <v>7</v>
          </cell>
          <cell r="I1813">
            <v>1900</v>
          </cell>
          <cell r="M1813">
            <v>7</v>
          </cell>
          <cell r="Q1813">
            <v>7</v>
          </cell>
          <cell r="V1813">
            <v>4360</v>
          </cell>
        </row>
        <row r="1814">
          <cell r="A1814">
            <v>1</v>
          </cell>
          <cell r="E1814">
            <v>7</v>
          </cell>
          <cell r="I1814">
            <v>16233</v>
          </cell>
          <cell r="M1814">
            <v>7</v>
          </cell>
          <cell r="Q1814">
            <v>7</v>
          </cell>
          <cell r="V1814">
            <v>4380</v>
          </cell>
        </row>
        <row r="1815">
          <cell r="A1815">
            <v>1</v>
          </cell>
          <cell r="E1815">
            <v>7</v>
          </cell>
          <cell r="I1815">
            <v>0</v>
          </cell>
          <cell r="M1815">
            <v>7</v>
          </cell>
          <cell r="Q1815">
            <v>7</v>
          </cell>
          <cell r="V1815">
            <v>4380</v>
          </cell>
        </row>
        <row r="1816">
          <cell r="A1816">
            <v>1</v>
          </cell>
          <cell r="E1816">
            <v>7</v>
          </cell>
          <cell r="I1816">
            <v>50100</v>
          </cell>
          <cell r="M1816">
            <v>7</v>
          </cell>
          <cell r="Q1816">
            <v>7</v>
          </cell>
          <cell r="V1816">
            <v>4460</v>
          </cell>
        </row>
        <row r="1817">
          <cell r="A1817">
            <v>1</v>
          </cell>
          <cell r="E1817">
            <v>7</v>
          </cell>
          <cell r="I1817">
            <v>2000</v>
          </cell>
          <cell r="M1817">
            <v>7</v>
          </cell>
          <cell r="Q1817">
            <v>7</v>
          </cell>
          <cell r="V1817">
            <v>4480</v>
          </cell>
        </row>
        <row r="1818">
          <cell r="A1818">
            <v>1</v>
          </cell>
          <cell r="E1818">
            <v>7</v>
          </cell>
          <cell r="I1818">
            <v>-180699</v>
          </cell>
          <cell r="M1818">
            <v>7</v>
          </cell>
          <cell r="Q1818">
            <v>7</v>
          </cell>
          <cell r="V1818">
            <v>4490</v>
          </cell>
        </row>
        <row r="1819">
          <cell r="A1819">
            <v>1</v>
          </cell>
          <cell r="E1819">
            <v>7</v>
          </cell>
          <cell r="I1819">
            <v>0</v>
          </cell>
          <cell r="M1819">
            <v>7</v>
          </cell>
          <cell r="Q1819">
            <v>7</v>
          </cell>
          <cell r="V1819">
            <v>4500</v>
          </cell>
        </row>
        <row r="1820">
          <cell r="A1820">
            <v>1</v>
          </cell>
          <cell r="E1820">
            <v>7</v>
          </cell>
          <cell r="I1820">
            <v>287471.3</v>
          </cell>
          <cell r="M1820">
            <v>7</v>
          </cell>
          <cell r="Q1820">
            <v>7</v>
          </cell>
          <cell r="V1820">
            <v>4520</v>
          </cell>
        </row>
        <row r="1821">
          <cell r="A1821">
            <v>1</v>
          </cell>
          <cell r="E1821">
            <v>7</v>
          </cell>
          <cell r="I1821">
            <v>300025</v>
          </cell>
          <cell r="M1821">
            <v>7</v>
          </cell>
          <cell r="Q1821">
            <v>7</v>
          </cell>
          <cell r="V1821">
            <v>4560</v>
          </cell>
        </row>
        <row r="1822">
          <cell r="A1822">
            <v>1</v>
          </cell>
          <cell r="E1822">
            <v>7</v>
          </cell>
          <cell r="I1822">
            <v>0</v>
          </cell>
          <cell r="M1822">
            <v>7</v>
          </cell>
          <cell r="Q1822">
            <v>7</v>
          </cell>
          <cell r="V1822">
            <v>4560</v>
          </cell>
        </row>
        <row r="1823">
          <cell r="A1823">
            <v>1</v>
          </cell>
          <cell r="E1823">
            <v>7</v>
          </cell>
          <cell r="I1823">
            <v>0</v>
          </cell>
          <cell r="M1823">
            <v>7</v>
          </cell>
          <cell r="Q1823">
            <v>7</v>
          </cell>
          <cell r="V1823">
            <v>4570</v>
          </cell>
        </row>
        <row r="1824">
          <cell r="A1824">
            <v>1</v>
          </cell>
          <cell r="E1824">
            <v>7</v>
          </cell>
          <cell r="I1824">
            <v>194882.22</v>
          </cell>
          <cell r="M1824">
            <v>7</v>
          </cell>
          <cell r="Q1824">
            <v>7</v>
          </cell>
          <cell r="V1824">
            <v>4595</v>
          </cell>
        </row>
        <row r="1825">
          <cell r="A1825">
            <v>1</v>
          </cell>
          <cell r="E1825">
            <v>7</v>
          </cell>
          <cell r="I1825">
            <v>98069</v>
          </cell>
          <cell r="M1825">
            <v>7</v>
          </cell>
          <cell r="Q1825">
            <v>7</v>
          </cell>
          <cell r="V1825">
            <v>4595</v>
          </cell>
        </row>
        <row r="1826">
          <cell r="A1826">
            <v>1</v>
          </cell>
          <cell r="E1826">
            <v>7</v>
          </cell>
          <cell r="I1826">
            <v>313973</v>
          </cell>
          <cell r="M1826">
            <v>7</v>
          </cell>
          <cell r="Q1826">
            <v>7</v>
          </cell>
          <cell r="V1826">
            <v>4601</v>
          </cell>
        </row>
        <row r="1827">
          <cell r="A1827">
            <v>1</v>
          </cell>
          <cell r="E1827">
            <v>7</v>
          </cell>
          <cell r="I1827">
            <v>0</v>
          </cell>
          <cell r="M1827">
            <v>7</v>
          </cell>
          <cell r="Q1827">
            <v>7</v>
          </cell>
          <cell r="V1827">
            <v>4602</v>
          </cell>
        </row>
        <row r="1828">
          <cell r="A1828">
            <v>1</v>
          </cell>
          <cell r="E1828">
            <v>7</v>
          </cell>
          <cell r="I1828">
            <v>106000</v>
          </cell>
          <cell r="M1828">
            <v>7</v>
          </cell>
          <cell r="Q1828">
            <v>7</v>
          </cell>
          <cell r="V1828">
            <v>4603</v>
          </cell>
        </row>
        <row r="1829">
          <cell r="A1829">
            <v>1</v>
          </cell>
          <cell r="E1829">
            <v>7</v>
          </cell>
          <cell r="I1829">
            <v>19040</v>
          </cell>
          <cell r="M1829">
            <v>7</v>
          </cell>
          <cell r="Q1829">
            <v>7</v>
          </cell>
          <cell r="V1829">
            <v>4604</v>
          </cell>
        </row>
        <row r="1830">
          <cell r="A1830">
            <v>1</v>
          </cell>
          <cell r="E1830">
            <v>7</v>
          </cell>
          <cell r="I1830">
            <v>22510</v>
          </cell>
          <cell r="M1830">
            <v>7</v>
          </cell>
          <cell r="Q1830">
            <v>7</v>
          </cell>
          <cell r="V1830">
            <v>4610</v>
          </cell>
        </row>
        <row r="1831">
          <cell r="A1831">
            <v>1</v>
          </cell>
          <cell r="E1831">
            <v>7</v>
          </cell>
          <cell r="I1831">
            <v>73445</v>
          </cell>
          <cell r="M1831">
            <v>7</v>
          </cell>
          <cell r="Q1831">
            <v>7</v>
          </cell>
          <cell r="V1831">
            <v>4640</v>
          </cell>
        </row>
        <row r="1832">
          <cell r="A1832">
            <v>1</v>
          </cell>
          <cell r="E1832">
            <v>7</v>
          </cell>
          <cell r="I1832">
            <v>0</v>
          </cell>
          <cell r="M1832">
            <v>7</v>
          </cell>
          <cell r="Q1832">
            <v>7</v>
          </cell>
          <cell r="V1832">
            <v>4660</v>
          </cell>
        </row>
        <row r="1833">
          <cell r="A1833">
            <v>1</v>
          </cell>
          <cell r="E1833">
            <v>7</v>
          </cell>
          <cell r="I1833">
            <v>262955</v>
          </cell>
          <cell r="M1833">
            <v>7</v>
          </cell>
          <cell r="Q1833">
            <v>7</v>
          </cell>
          <cell r="V1833">
            <v>4660</v>
          </cell>
        </row>
        <row r="1834">
          <cell r="A1834">
            <v>1</v>
          </cell>
          <cell r="E1834">
            <v>7</v>
          </cell>
          <cell r="I1834">
            <v>362886.22</v>
          </cell>
          <cell r="M1834">
            <v>7</v>
          </cell>
          <cell r="Q1834">
            <v>7</v>
          </cell>
          <cell r="V1834">
            <v>4680</v>
          </cell>
        </row>
        <row r="1835">
          <cell r="A1835">
            <v>1</v>
          </cell>
          <cell r="E1835">
            <v>7</v>
          </cell>
          <cell r="I1835">
            <v>2416709.56</v>
          </cell>
          <cell r="M1835">
            <v>7</v>
          </cell>
          <cell r="Q1835">
            <v>7</v>
          </cell>
          <cell r="V1835">
            <v>4700</v>
          </cell>
        </row>
        <row r="1836">
          <cell r="A1836">
            <v>1</v>
          </cell>
          <cell r="E1836">
            <v>7</v>
          </cell>
          <cell r="I1836">
            <v>0</v>
          </cell>
          <cell r="M1836">
            <v>7</v>
          </cell>
          <cell r="Q1836">
            <v>7</v>
          </cell>
          <cell r="V1836">
            <v>4700</v>
          </cell>
        </row>
        <row r="1837">
          <cell r="A1837">
            <v>1</v>
          </cell>
          <cell r="E1837">
            <v>7</v>
          </cell>
          <cell r="I1837">
            <v>71128</v>
          </cell>
          <cell r="M1837">
            <v>7</v>
          </cell>
          <cell r="Q1837">
            <v>7</v>
          </cell>
          <cell r="V1837">
            <v>4720</v>
          </cell>
        </row>
        <row r="1838">
          <cell r="A1838">
            <v>1</v>
          </cell>
          <cell r="E1838">
            <v>7</v>
          </cell>
          <cell r="I1838">
            <v>11005519.640000001</v>
          </cell>
          <cell r="M1838">
            <v>7</v>
          </cell>
          <cell r="Q1838">
            <v>7</v>
          </cell>
          <cell r="V1838">
            <v>4730</v>
          </cell>
        </row>
        <row r="1839">
          <cell r="A1839">
            <v>1</v>
          </cell>
          <cell r="E1839">
            <v>7</v>
          </cell>
          <cell r="I1839">
            <v>0</v>
          </cell>
          <cell r="M1839">
            <v>7</v>
          </cell>
          <cell r="Q1839">
            <v>7</v>
          </cell>
          <cell r="V1839">
            <v>4730</v>
          </cell>
        </row>
        <row r="1840">
          <cell r="A1840">
            <v>1</v>
          </cell>
          <cell r="E1840">
            <v>7</v>
          </cell>
          <cell r="I1840">
            <v>0</v>
          </cell>
          <cell r="M1840">
            <v>7</v>
          </cell>
          <cell r="Q1840">
            <v>7</v>
          </cell>
          <cell r="V1840">
            <v>4730</v>
          </cell>
        </row>
        <row r="1841">
          <cell r="A1841">
            <v>1</v>
          </cell>
          <cell r="E1841">
            <v>7</v>
          </cell>
          <cell r="I1841">
            <v>0</v>
          </cell>
          <cell r="M1841">
            <v>7</v>
          </cell>
          <cell r="Q1841">
            <v>7</v>
          </cell>
          <cell r="V1841">
            <v>4740</v>
          </cell>
        </row>
        <row r="1842">
          <cell r="A1842">
            <v>1</v>
          </cell>
          <cell r="E1842">
            <v>7</v>
          </cell>
          <cell r="I1842">
            <v>0</v>
          </cell>
          <cell r="M1842">
            <v>7</v>
          </cell>
          <cell r="Q1842">
            <v>7</v>
          </cell>
          <cell r="V1842">
            <v>4770</v>
          </cell>
        </row>
        <row r="1843">
          <cell r="A1843">
            <v>1</v>
          </cell>
          <cell r="E1843">
            <v>7</v>
          </cell>
          <cell r="I1843">
            <v>0</v>
          </cell>
          <cell r="M1843">
            <v>7</v>
          </cell>
          <cell r="Q1843">
            <v>7</v>
          </cell>
          <cell r="V1843">
            <v>4772</v>
          </cell>
        </row>
        <row r="1844">
          <cell r="A1844">
            <v>1</v>
          </cell>
          <cell r="E1844">
            <v>7</v>
          </cell>
          <cell r="I1844">
            <v>50086</v>
          </cell>
          <cell r="M1844">
            <v>7</v>
          </cell>
          <cell r="Q1844">
            <v>7</v>
          </cell>
          <cell r="V1844">
            <v>4775</v>
          </cell>
        </row>
        <row r="1845">
          <cell r="A1845">
            <v>1</v>
          </cell>
          <cell r="E1845">
            <v>7</v>
          </cell>
          <cell r="I1845">
            <v>0</v>
          </cell>
          <cell r="M1845">
            <v>7</v>
          </cell>
          <cell r="Q1845">
            <v>7</v>
          </cell>
          <cell r="V1845">
            <v>4775</v>
          </cell>
        </row>
        <row r="1846">
          <cell r="A1846">
            <v>1</v>
          </cell>
          <cell r="E1846">
            <v>7</v>
          </cell>
          <cell r="I1846">
            <v>0</v>
          </cell>
          <cell r="M1846">
            <v>7</v>
          </cell>
          <cell r="Q1846">
            <v>7</v>
          </cell>
          <cell r="V1846">
            <v>4775</v>
          </cell>
        </row>
        <row r="1847">
          <cell r="A1847">
            <v>1</v>
          </cell>
          <cell r="E1847">
            <v>7</v>
          </cell>
          <cell r="I1847">
            <v>0</v>
          </cell>
          <cell r="M1847">
            <v>7</v>
          </cell>
          <cell r="Q1847">
            <v>7</v>
          </cell>
          <cell r="V1847">
            <v>4780</v>
          </cell>
        </row>
        <row r="1848">
          <cell r="A1848">
            <v>1</v>
          </cell>
          <cell r="E1848">
            <v>7</v>
          </cell>
          <cell r="I1848">
            <v>-154000</v>
          </cell>
          <cell r="M1848">
            <v>7</v>
          </cell>
          <cell r="Q1848">
            <v>7</v>
          </cell>
          <cell r="V1848">
            <v>4780</v>
          </cell>
        </row>
        <row r="1849">
          <cell r="A1849">
            <v>1</v>
          </cell>
          <cell r="E1849">
            <v>7</v>
          </cell>
          <cell r="I1849">
            <v>154000</v>
          </cell>
          <cell r="M1849">
            <v>7</v>
          </cell>
          <cell r="Q1849">
            <v>7</v>
          </cell>
          <cell r="V1849">
            <v>4780</v>
          </cell>
        </row>
        <row r="1850">
          <cell r="A1850">
            <v>1</v>
          </cell>
          <cell r="E1850">
            <v>7</v>
          </cell>
          <cell r="I1850">
            <v>836778.02</v>
          </cell>
          <cell r="M1850">
            <v>7</v>
          </cell>
          <cell r="Q1850">
            <v>7</v>
          </cell>
          <cell r="V1850">
            <v>4785</v>
          </cell>
        </row>
        <row r="1851">
          <cell r="A1851">
            <v>1</v>
          </cell>
          <cell r="E1851">
            <v>7</v>
          </cell>
          <cell r="I1851">
            <v>280156</v>
          </cell>
          <cell r="M1851">
            <v>7</v>
          </cell>
          <cell r="Q1851">
            <v>7</v>
          </cell>
          <cell r="V1851">
            <v>4785</v>
          </cell>
        </row>
        <row r="1852">
          <cell r="A1852">
            <v>1</v>
          </cell>
          <cell r="E1852">
            <v>7</v>
          </cell>
          <cell r="I1852">
            <v>87246</v>
          </cell>
          <cell r="M1852">
            <v>7</v>
          </cell>
          <cell r="Q1852">
            <v>7</v>
          </cell>
          <cell r="V1852">
            <v>4785</v>
          </cell>
        </row>
        <row r="1853">
          <cell r="A1853">
            <v>1</v>
          </cell>
          <cell r="E1853">
            <v>7</v>
          </cell>
          <cell r="I1853">
            <v>935948.65</v>
          </cell>
          <cell r="M1853">
            <v>7</v>
          </cell>
          <cell r="Q1853">
            <v>7</v>
          </cell>
          <cell r="V1853">
            <v>4800</v>
          </cell>
        </row>
        <row r="1854">
          <cell r="A1854">
            <v>1</v>
          </cell>
          <cell r="E1854">
            <v>7</v>
          </cell>
          <cell r="I1854">
            <v>45054</v>
          </cell>
          <cell r="M1854">
            <v>7</v>
          </cell>
          <cell r="Q1854">
            <v>7</v>
          </cell>
          <cell r="V1854">
            <v>4830</v>
          </cell>
        </row>
        <row r="1855">
          <cell r="A1855">
            <v>1</v>
          </cell>
          <cell r="E1855">
            <v>7</v>
          </cell>
          <cell r="I1855">
            <v>1384398.29</v>
          </cell>
          <cell r="M1855">
            <v>7</v>
          </cell>
          <cell r="Q1855">
            <v>7</v>
          </cell>
          <cell r="V1855">
            <v>4830</v>
          </cell>
        </row>
        <row r="1856">
          <cell r="A1856">
            <v>1</v>
          </cell>
          <cell r="E1856">
            <v>7</v>
          </cell>
          <cell r="I1856">
            <v>448703.48</v>
          </cell>
          <cell r="M1856">
            <v>7</v>
          </cell>
          <cell r="Q1856">
            <v>7</v>
          </cell>
          <cell r="V1856">
            <v>4830</v>
          </cell>
        </row>
        <row r="1857">
          <cell r="A1857">
            <v>1</v>
          </cell>
          <cell r="E1857">
            <v>7</v>
          </cell>
          <cell r="I1857">
            <v>11410</v>
          </cell>
          <cell r="M1857">
            <v>7</v>
          </cell>
          <cell r="Q1857">
            <v>7</v>
          </cell>
          <cell r="V1857">
            <v>4830</v>
          </cell>
        </row>
        <row r="1858">
          <cell r="A1858">
            <v>1</v>
          </cell>
          <cell r="E1858">
            <v>7</v>
          </cell>
          <cell r="I1858">
            <v>45900</v>
          </cell>
          <cell r="M1858">
            <v>7</v>
          </cell>
          <cell r="Q1858">
            <v>7</v>
          </cell>
          <cell r="V1858">
            <v>4840</v>
          </cell>
        </row>
        <row r="1859">
          <cell r="A1859">
            <v>1</v>
          </cell>
          <cell r="E1859">
            <v>7</v>
          </cell>
          <cell r="I1859">
            <v>20100</v>
          </cell>
          <cell r="M1859">
            <v>7</v>
          </cell>
          <cell r="Q1859">
            <v>7</v>
          </cell>
          <cell r="V1859">
            <v>4850</v>
          </cell>
        </row>
        <row r="1860">
          <cell r="A1860">
            <v>1</v>
          </cell>
          <cell r="E1860">
            <v>7</v>
          </cell>
          <cell r="I1860">
            <v>0</v>
          </cell>
          <cell r="M1860">
            <v>7</v>
          </cell>
          <cell r="Q1860">
            <v>7</v>
          </cell>
          <cell r="V1860">
            <v>4900</v>
          </cell>
        </row>
        <row r="1861">
          <cell r="A1861">
            <v>1</v>
          </cell>
          <cell r="E1861">
            <v>7</v>
          </cell>
          <cell r="I1861">
            <v>0</v>
          </cell>
          <cell r="M1861">
            <v>7</v>
          </cell>
          <cell r="Q1861">
            <v>7</v>
          </cell>
          <cell r="V1861">
            <v>4901</v>
          </cell>
        </row>
        <row r="1862">
          <cell r="A1862">
            <v>1</v>
          </cell>
          <cell r="E1862">
            <v>7</v>
          </cell>
          <cell r="I1862">
            <v>-100000</v>
          </cell>
          <cell r="M1862">
            <v>7</v>
          </cell>
          <cell r="Q1862">
            <v>7</v>
          </cell>
          <cell r="V1862">
            <v>5100</v>
          </cell>
        </row>
        <row r="1863">
          <cell r="A1863">
            <v>1</v>
          </cell>
          <cell r="E1863">
            <v>7</v>
          </cell>
          <cell r="I1863">
            <v>-14771660.609999999</v>
          </cell>
          <cell r="M1863">
            <v>7</v>
          </cell>
          <cell r="Q1863">
            <v>7</v>
          </cell>
          <cell r="V1863">
            <v>5400</v>
          </cell>
        </row>
        <row r="1864">
          <cell r="A1864">
            <v>1</v>
          </cell>
          <cell r="E1864">
            <v>7</v>
          </cell>
          <cell r="I1864">
            <v>7078235.9299999997</v>
          </cell>
          <cell r="M1864">
            <v>7</v>
          </cell>
          <cell r="Q1864">
            <v>7</v>
          </cell>
          <cell r="V1864">
            <v>5400</v>
          </cell>
        </row>
        <row r="1865">
          <cell r="A1865">
            <v>1</v>
          </cell>
          <cell r="E1865">
            <v>7</v>
          </cell>
          <cell r="I1865">
            <v>5492511.6100000003</v>
          </cell>
          <cell r="M1865">
            <v>7</v>
          </cell>
          <cell r="Q1865">
            <v>7</v>
          </cell>
          <cell r="V1865">
            <v>5400</v>
          </cell>
        </row>
        <row r="1866">
          <cell r="A1866">
            <v>1</v>
          </cell>
          <cell r="E1866">
            <v>7</v>
          </cell>
          <cell r="I1866">
            <v>-8627851.8599999994</v>
          </cell>
          <cell r="M1866">
            <v>7</v>
          </cell>
          <cell r="Q1866">
            <v>7</v>
          </cell>
          <cell r="V1866">
            <v>5400</v>
          </cell>
        </row>
        <row r="1867">
          <cell r="A1867">
            <v>1</v>
          </cell>
          <cell r="E1867">
            <v>7</v>
          </cell>
          <cell r="I1867">
            <v>-30000</v>
          </cell>
          <cell r="M1867">
            <v>7</v>
          </cell>
          <cell r="Q1867">
            <v>7</v>
          </cell>
          <cell r="V1867">
            <v>5500</v>
          </cell>
        </row>
        <row r="1868">
          <cell r="A1868">
            <v>1</v>
          </cell>
          <cell r="E1868">
            <v>7</v>
          </cell>
          <cell r="I1868">
            <v>1448512.82</v>
          </cell>
          <cell r="M1868">
            <v>7</v>
          </cell>
          <cell r="Q1868">
            <v>7</v>
          </cell>
          <cell r="V1868">
            <v>6110</v>
          </cell>
        </row>
        <row r="1869">
          <cell r="A1869">
            <v>1</v>
          </cell>
          <cell r="E1869">
            <v>7</v>
          </cell>
          <cell r="I1869">
            <v>-877144.53</v>
          </cell>
          <cell r="M1869">
            <v>7</v>
          </cell>
          <cell r="Q1869">
            <v>7</v>
          </cell>
          <cell r="V1869">
            <v>6120</v>
          </cell>
        </row>
        <row r="1870">
          <cell r="A1870">
            <v>1</v>
          </cell>
          <cell r="E1870">
            <v>7</v>
          </cell>
          <cell r="I1870">
            <v>407395.75</v>
          </cell>
          <cell r="M1870">
            <v>7</v>
          </cell>
          <cell r="Q1870">
            <v>7</v>
          </cell>
          <cell r="V1870">
            <v>6210</v>
          </cell>
        </row>
        <row r="1871">
          <cell r="A1871">
            <v>1</v>
          </cell>
          <cell r="E1871">
            <v>7</v>
          </cell>
          <cell r="I1871">
            <v>-140767.16</v>
          </cell>
          <cell r="M1871">
            <v>7</v>
          </cell>
          <cell r="Q1871">
            <v>7</v>
          </cell>
          <cell r="V1871">
            <v>6220</v>
          </cell>
        </row>
        <row r="1872">
          <cell r="A1872">
            <v>1</v>
          </cell>
          <cell r="E1872">
            <v>7</v>
          </cell>
          <cell r="I1872">
            <v>576350.31999999995</v>
          </cell>
          <cell r="M1872">
            <v>7</v>
          </cell>
          <cell r="Q1872">
            <v>7</v>
          </cell>
          <cell r="V1872">
            <v>6310</v>
          </cell>
        </row>
        <row r="1873">
          <cell r="A1873">
            <v>1</v>
          </cell>
          <cell r="E1873">
            <v>7</v>
          </cell>
          <cell r="I1873">
            <v>-345810.19</v>
          </cell>
          <cell r="M1873">
            <v>7</v>
          </cell>
          <cell r="Q1873">
            <v>7</v>
          </cell>
          <cell r="V1873">
            <v>6320</v>
          </cell>
        </row>
        <row r="1874">
          <cell r="A1874">
            <v>1</v>
          </cell>
          <cell r="E1874">
            <v>7</v>
          </cell>
          <cell r="I1874">
            <v>537274.19999999995</v>
          </cell>
          <cell r="M1874">
            <v>7</v>
          </cell>
          <cell r="Q1874">
            <v>7</v>
          </cell>
          <cell r="V1874">
            <v>6410</v>
          </cell>
        </row>
        <row r="1875">
          <cell r="A1875">
            <v>1</v>
          </cell>
          <cell r="E1875">
            <v>7</v>
          </cell>
          <cell r="I1875">
            <v>-146931.39000000001</v>
          </cell>
          <cell r="M1875">
            <v>7</v>
          </cell>
          <cell r="Q1875">
            <v>7</v>
          </cell>
          <cell r="V1875">
            <v>6420</v>
          </cell>
        </row>
        <row r="1876">
          <cell r="A1876">
            <v>1</v>
          </cell>
          <cell r="E1876">
            <v>7</v>
          </cell>
          <cell r="I1876">
            <v>209605.58</v>
          </cell>
          <cell r="M1876">
            <v>7</v>
          </cell>
          <cell r="Q1876">
            <v>7</v>
          </cell>
          <cell r="V1876">
            <v>6710</v>
          </cell>
        </row>
        <row r="1877">
          <cell r="A1877">
            <v>1</v>
          </cell>
          <cell r="E1877">
            <v>7</v>
          </cell>
          <cell r="I1877">
            <v>-105933.48</v>
          </cell>
          <cell r="M1877">
            <v>7</v>
          </cell>
          <cell r="Q1877">
            <v>7</v>
          </cell>
          <cell r="V1877">
            <v>6720</v>
          </cell>
        </row>
        <row r="1878">
          <cell r="A1878">
            <v>1</v>
          </cell>
          <cell r="E1878">
            <v>7</v>
          </cell>
          <cell r="I1878">
            <v>883500</v>
          </cell>
          <cell r="M1878">
            <v>7</v>
          </cell>
          <cell r="Q1878">
            <v>7</v>
          </cell>
          <cell r="V1878">
            <v>6810</v>
          </cell>
        </row>
        <row r="1879">
          <cell r="A1879">
            <v>1</v>
          </cell>
          <cell r="E1879">
            <v>7</v>
          </cell>
          <cell r="I1879">
            <v>-278652.78000000003</v>
          </cell>
          <cell r="M1879">
            <v>7</v>
          </cell>
          <cell r="Q1879">
            <v>7</v>
          </cell>
          <cell r="V1879">
            <v>6820</v>
          </cell>
        </row>
        <row r="1880">
          <cell r="A1880">
            <v>1</v>
          </cell>
          <cell r="E1880">
            <v>7</v>
          </cell>
          <cell r="I1880">
            <v>61200</v>
          </cell>
          <cell r="M1880">
            <v>7</v>
          </cell>
          <cell r="Q1880">
            <v>7</v>
          </cell>
          <cell r="V1880">
            <v>7000</v>
          </cell>
        </row>
        <row r="1881">
          <cell r="A1881">
            <v>1</v>
          </cell>
          <cell r="E1881">
            <v>7</v>
          </cell>
          <cell r="I1881">
            <v>11022405.710000001</v>
          </cell>
          <cell r="M1881">
            <v>7</v>
          </cell>
          <cell r="Q1881">
            <v>7</v>
          </cell>
          <cell r="V1881">
            <v>7100</v>
          </cell>
        </row>
        <row r="1882">
          <cell r="A1882">
            <v>1</v>
          </cell>
          <cell r="E1882">
            <v>7</v>
          </cell>
          <cell r="I1882">
            <v>-308629.7</v>
          </cell>
          <cell r="M1882">
            <v>7</v>
          </cell>
          <cell r="Q1882">
            <v>7</v>
          </cell>
          <cell r="V1882">
            <v>7110</v>
          </cell>
        </row>
        <row r="1883">
          <cell r="A1883">
            <v>1</v>
          </cell>
          <cell r="E1883">
            <v>7</v>
          </cell>
          <cell r="I1883">
            <v>9342209.8599999994</v>
          </cell>
          <cell r="M1883">
            <v>7</v>
          </cell>
          <cell r="Q1883">
            <v>7</v>
          </cell>
          <cell r="V1883">
            <v>7130</v>
          </cell>
        </row>
        <row r="1884">
          <cell r="A1884">
            <v>1</v>
          </cell>
          <cell r="E1884">
            <v>7</v>
          </cell>
          <cell r="I1884">
            <v>-513776</v>
          </cell>
          <cell r="M1884">
            <v>7</v>
          </cell>
          <cell r="Q1884">
            <v>7</v>
          </cell>
          <cell r="V1884">
            <v>7140</v>
          </cell>
        </row>
        <row r="1885">
          <cell r="A1885">
            <v>1</v>
          </cell>
          <cell r="E1885">
            <v>7</v>
          </cell>
          <cell r="I1885">
            <v>0</v>
          </cell>
          <cell r="M1885">
            <v>7</v>
          </cell>
          <cell r="Q1885">
            <v>7</v>
          </cell>
          <cell r="V1885">
            <v>7150</v>
          </cell>
        </row>
        <row r="1886">
          <cell r="A1886">
            <v>1</v>
          </cell>
          <cell r="E1886">
            <v>7</v>
          </cell>
          <cell r="I1886">
            <v>0</v>
          </cell>
          <cell r="M1886">
            <v>7</v>
          </cell>
          <cell r="Q1886">
            <v>7</v>
          </cell>
          <cell r="V1886">
            <v>7300</v>
          </cell>
        </row>
        <row r="1887">
          <cell r="A1887">
            <v>1</v>
          </cell>
          <cell r="E1887">
            <v>7</v>
          </cell>
          <cell r="I1887">
            <v>0</v>
          </cell>
          <cell r="M1887">
            <v>7</v>
          </cell>
          <cell r="Q1887">
            <v>7</v>
          </cell>
          <cell r="V1887">
            <v>7300</v>
          </cell>
        </row>
        <row r="1888">
          <cell r="A1888">
            <v>1</v>
          </cell>
          <cell r="E1888">
            <v>7</v>
          </cell>
          <cell r="I1888">
            <v>1257766.72</v>
          </cell>
          <cell r="M1888">
            <v>7</v>
          </cell>
          <cell r="Q1888">
            <v>7</v>
          </cell>
          <cell r="V1888">
            <v>7400</v>
          </cell>
        </row>
        <row r="1889">
          <cell r="A1889">
            <v>1</v>
          </cell>
          <cell r="E1889">
            <v>7</v>
          </cell>
          <cell r="I1889">
            <v>0</v>
          </cell>
          <cell r="M1889">
            <v>7</v>
          </cell>
          <cell r="Q1889">
            <v>7</v>
          </cell>
          <cell r="V1889">
            <v>7700</v>
          </cell>
        </row>
        <row r="1890">
          <cell r="A1890">
            <v>1</v>
          </cell>
          <cell r="E1890">
            <v>7</v>
          </cell>
          <cell r="I1890">
            <v>660000</v>
          </cell>
          <cell r="M1890">
            <v>7</v>
          </cell>
          <cell r="Q1890">
            <v>7</v>
          </cell>
          <cell r="V1890">
            <v>7800</v>
          </cell>
        </row>
        <row r="1891">
          <cell r="A1891">
            <v>1</v>
          </cell>
          <cell r="E1891">
            <v>7</v>
          </cell>
          <cell r="I1891">
            <v>19113</v>
          </cell>
          <cell r="M1891">
            <v>7</v>
          </cell>
          <cell r="Q1891">
            <v>7</v>
          </cell>
          <cell r="V1891">
            <v>7912</v>
          </cell>
        </row>
        <row r="1892">
          <cell r="A1892">
            <v>1</v>
          </cell>
          <cell r="E1892">
            <v>7</v>
          </cell>
          <cell r="I1892">
            <v>0</v>
          </cell>
          <cell r="M1892">
            <v>7</v>
          </cell>
          <cell r="Q1892">
            <v>7</v>
          </cell>
          <cell r="V1892">
            <v>7913</v>
          </cell>
        </row>
        <row r="1893">
          <cell r="A1893">
            <v>1</v>
          </cell>
          <cell r="E1893">
            <v>7</v>
          </cell>
          <cell r="I1893">
            <v>0</v>
          </cell>
          <cell r="M1893">
            <v>7</v>
          </cell>
          <cell r="Q1893">
            <v>7</v>
          </cell>
          <cell r="V1893">
            <v>7916</v>
          </cell>
        </row>
        <row r="1894">
          <cell r="A1894">
            <v>1</v>
          </cell>
          <cell r="E1894">
            <v>7</v>
          </cell>
          <cell r="I1894">
            <v>27</v>
          </cell>
          <cell r="M1894">
            <v>7</v>
          </cell>
          <cell r="Q1894">
            <v>7</v>
          </cell>
          <cell r="V1894">
            <v>7917</v>
          </cell>
        </row>
        <row r="1895">
          <cell r="A1895">
            <v>1</v>
          </cell>
          <cell r="E1895">
            <v>7</v>
          </cell>
          <cell r="I1895">
            <v>413468.55</v>
          </cell>
          <cell r="M1895">
            <v>7</v>
          </cell>
          <cell r="Q1895">
            <v>7</v>
          </cell>
          <cell r="V1895">
            <v>8101</v>
          </cell>
        </row>
        <row r="1896">
          <cell r="A1896">
            <v>1</v>
          </cell>
          <cell r="E1896">
            <v>7</v>
          </cell>
          <cell r="I1896">
            <v>-1228989.54</v>
          </cell>
          <cell r="M1896">
            <v>7</v>
          </cell>
          <cell r="Q1896">
            <v>7</v>
          </cell>
          <cell r="V1896">
            <v>8102</v>
          </cell>
        </row>
        <row r="1897">
          <cell r="A1897">
            <v>1</v>
          </cell>
          <cell r="E1897">
            <v>7</v>
          </cell>
          <cell r="I1897">
            <v>2232.9299999999998</v>
          </cell>
          <cell r="M1897">
            <v>7</v>
          </cell>
          <cell r="Q1897">
            <v>7</v>
          </cell>
          <cell r="V1897">
            <v>8103</v>
          </cell>
        </row>
        <row r="1898">
          <cell r="A1898">
            <v>1</v>
          </cell>
          <cell r="E1898">
            <v>7</v>
          </cell>
          <cell r="I1898">
            <v>0</v>
          </cell>
          <cell r="M1898">
            <v>7</v>
          </cell>
          <cell r="Q1898">
            <v>7</v>
          </cell>
          <cell r="V1898">
            <v>8600</v>
          </cell>
        </row>
        <row r="1899">
          <cell r="A1899">
            <v>1</v>
          </cell>
          <cell r="E1899">
            <v>7</v>
          </cell>
          <cell r="I1899">
            <v>-25588503.77</v>
          </cell>
          <cell r="M1899">
            <v>7</v>
          </cell>
          <cell r="Q1899">
            <v>7</v>
          </cell>
          <cell r="V1899">
            <v>9100</v>
          </cell>
        </row>
        <row r="1900">
          <cell r="A1900">
            <v>1</v>
          </cell>
          <cell r="E1900">
            <v>7</v>
          </cell>
          <cell r="I1900">
            <v>800262.43</v>
          </cell>
          <cell r="M1900">
            <v>7</v>
          </cell>
          <cell r="Q1900">
            <v>7</v>
          </cell>
          <cell r="V1900">
            <v>9110</v>
          </cell>
        </row>
        <row r="1901">
          <cell r="A1901">
            <v>1</v>
          </cell>
          <cell r="E1901">
            <v>7</v>
          </cell>
          <cell r="I1901">
            <v>-385048.09</v>
          </cell>
          <cell r="M1901">
            <v>7</v>
          </cell>
          <cell r="Q1901">
            <v>7</v>
          </cell>
          <cell r="V1901">
            <v>9150</v>
          </cell>
        </row>
        <row r="1902">
          <cell r="A1902">
            <v>1</v>
          </cell>
          <cell r="E1902">
            <v>7</v>
          </cell>
          <cell r="I1902">
            <v>0</v>
          </cell>
          <cell r="M1902">
            <v>7</v>
          </cell>
          <cell r="Q1902">
            <v>7</v>
          </cell>
          <cell r="V1902">
            <v>9205</v>
          </cell>
        </row>
        <row r="1903">
          <cell r="A1903">
            <v>1</v>
          </cell>
          <cell r="E1903">
            <v>7</v>
          </cell>
          <cell r="I1903">
            <v>-1083807.3</v>
          </cell>
          <cell r="M1903">
            <v>7</v>
          </cell>
          <cell r="Q1903">
            <v>7</v>
          </cell>
          <cell r="V1903">
            <v>9251</v>
          </cell>
        </row>
        <row r="1904">
          <cell r="A1904">
            <v>1</v>
          </cell>
          <cell r="E1904">
            <v>7</v>
          </cell>
          <cell r="I1904">
            <v>-3981011.64</v>
          </cell>
          <cell r="M1904">
            <v>7</v>
          </cell>
          <cell r="Q1904">
            <v>7</v>
          </cell>
          <cell r="V1904">
            <v>9252</v>
          </cell>
        </row>
        <row r="1905">
          <cell r="A1905">
            <v>1</v>
          </cell>
          <cell r="E1905">
            <v>7</v>
          </cell>
          <cell r="I1905">
            <v>142374.85</v>
          </cell>
          <cell r="M1905">
            <v>7</v>
          </cell>
          <cell r="Q1905">
            <v>7</v>
          </cell>
          <cell r="V1905">
            <v>9253</v>
          </cell>
        </row>
        <row r="1906">
          <cell r="A1906">
            <v>1</v>
          </cell>
          <cell r="E1906">
            <v>7</v>
          </cell>
          <cell r="I1906">
            <v>-1280</v>
          </cell>
          <cell r="M1906">
            <v>7</v>
          </cell>
          <cell r="Q1906">
            <v>7</v>
          </cell>
          <cell r="V1906">
            <v>9255</v>
          </cell>
        </row>
        <row r="1907">
          <cell r="A1907">
            <v>1</v>
          </cell>
          <cell r="E1907">
            <v>7</v>
          </cell>
          <cell r="I1907">
            <v>-1600</v>
          </cell>
          <cell r="M1907">
            <v>7</v>
          </cell>
          <cell r="Q1907">
            <v>7</v>
          </cell>
          <cell r="V1907">
            <v>9256</v>
          </cell>
        </row>
        <row r="1908">
          <cell r="A1908">
            <v>1</v>
          </cell>
          <cell r="E1908">
            <v>7</v>
          </cell>
          <cell r="I1908">
            <v>-224322.48</v>
          </cell>
          <cell r="M1908">
            <v>7</v>
          </cell>
          <cell r="Q1908">
            <v>7</v>
          </cell>
          <cell r="V1908">
            <v>9302</v>
          </cell>
        </row>
        <row r="1909">
          <cell r="A1909">
            <v>1</v>
          </cell>
          <cell r="E1909">
            <v>7</v>
          </cell>
          <cell r="I1909">
            <v>-1090359.32</v>
          </cell>
          <cell r="M1909">
            <v>7</v>
          </cell>
          <cell r="Q1909">
            <v>7</v>
          </cell>
          <cell r="V1909">
            <v>9305</v>
          </cell>
        </row>
        <row r="1910">
          <cell r="A1910">
            <v>1</v>
          </cell>
          <cell r="E1910">
            <v>7</v>
          </cell>
          <cell r="I1910">
            <v>0</v>
          </cell>
          <cell r="M1910">
            <v>7</v>
          </cell>
          <cell r="Q1910">
            <v>7</v>
          </cell>
          <cell r="V1910">
            <v>9306</v>
          </cell>
        </row>
        <row r="1911">
          <cell r="A1911">
            <v>1</v>
          </cell>
          <cell r="E1911">
            <v>7</v>
          </cell>
          <cell r="I1911">
            <v>0</v>
          </cell>
          <cell r="M1911">
            <v>7</v>
          </cell>
          <cell r="Q1911">
            <v>7</v>
          </cell>
          <cell r="V1911">
            <v>9530</v>
          </cell>
        </row>
        <row r="1912">
          <cell r="A1912">
            <v>1</v>
          </cell>
          <cell r="E1912">
            <v>7</v>
          </cell>
          <cell r="I1912">
            <v>-316008.93</v>
          </cell>
          <cell r="M1912">
            <v>7</v>
          </cell>
          <cell r="Q1912">
            <v>7</v>
          </cell>
          <cell r="V1912">
            <v>9600</v>
          </cell>
        </row>
        <row r="1913">
          <cell r="A1913">
            <v>1</v>
          </cell>
          <cell r="E1913">
            <v>7</v>
          </cell>
          <cell r="I1913">
            <v>2010758</v>
          </cell>
          <cell r="M1913">
            <v>7</v>
          </cell>
          <cell r="Q1913">
            <v>7</v>
          </cell>
          <cell r="V1913">
            <v>9610</v>
          </cell>
        </row>
        <row r="1914">
          <cell r="A1914">
            <v>1</v>
          </cell>
          <cell r="E1914">
            <v>7</v>
          </cell>
          <cell r="I1914">
            <v>5148639.99</v>
          </cell>
          <cell r="M1914">
            <v>7</v>
          </cell>
          <cell r="Q1914">
            <v>7</v>
          </cell>
          <cell r="V1914">
            <v>9611</v>
          </cell>
        </row>
        <row r="1915">
          <cell r="A1915">
            <v>1</v>
          </cell>
          <cell r="E1915">
            <v>7</v>
          </cell>
          <cell r="I1915">
            <v>1131109.27</v>
          </cell>
          <cell r="M1915">
            <v>7</v>
          </cell>
          <cell r="Q1915">
            <v>7</v>
          </cell>
          <cell r="V1915">
            <v>9670</v>
          </cell>
        </row>
        <row r="1916">
          <cell r="A1916">
            <v>1</v>
          </cell>
          <cell r="E1916">
            <v>7</v>
          </cell>
          <cell r="I1916">
            <v>0</v>
          </cell>
          <cell r="M1916">
            <v>7</v>
          </cell>
          <cell r="Q1916">
            <v>7</v>
          </cell>
          <cell r="V1916">
            <v>9990</v>
          </cell>
        </row>
        <row r="1917">
          <cell r="A1917">
            <v>1</v>
          </cell>
          <cell r="E1917">
            <v>7</v>
          </cell>
          <cell r="I1917">
            <v>-9866616.6999999993</v>
          </cell>
          <cell r="M1917">
            <v>7</v>
          </cell>
          <cell r="Q1917">
            <v>7</v>
          </cell>
          <cell r="V1917">
            <v>5301</v>
          </cell>
        </row>
        <row r="1918">
          <cell r="A1918">
            <v>1</v>
          </cell>
          <cell r="E1918">
            <v>6</v>
          </cell>
          <cell r="I1918">
            <v>-57792459.32</v>
          </cell>
          <cell r="M1918">
            <v>6</v>
          </cell>
          <cell r="Q1918">
            <v>6</v>
          </cell>
          <cell r="V1918">
            <v>1010</v>
          </cell>
        </row>
        <row r="1919">
          <cell r="A1919">
            <v>1</v>
          </cell>
          <cell r="E1919">
            <v>6</v>
          </cell>
          <cell r="I1919">
            <v>54381144.649999999</v>
          </cell>
          <cell r="M1919">
            <v>6</v>
          </cell>
          <cell r="Q1919">
            <v>6</v>
          </cell>
          <cell r="V1919">
            <v>1096</v>
          </cell>
        </row>
        <row r="1920">
          <cell r="A1920">
            <v>1</v>
          </cell>
          <cell r="E1920">
            <v>6</v>
          </cell>
          <cell r="I1920">
            <v>5712098.9000000004</v>
          </cell>
          <cell r="M1920">
            <v>6</v>
          </cell>
          <cell r="Q1920">
            <v>6</v>
          </cell>
          <cell r="V1920">
            <v>2010</v>
          </cell>
        </row>
        <row r="1921">
          <cell r="A1921">
            <v>1</v>
          </cell>
          <cell r="E1921">
            <v>6</v>
          </cell>
          <cell r="I1921">
            <v>180264</v>
          </cell>
          <cell r="M1921">
            <v>6</v>
          </cell>
          <cell r="Q1921">
            <v>6</v>
          </cell>
          <cell r="V1921">
            <v>2011</v>
          </cell>
        </row>
        <row r="1922">
          <cell r="A1922">
            <v>1</v>
          </cell>
          <cell r="E1922">
            <v>6</v>
          </cell>
          <cell r="I1922">
            <v>5420450</v>
          </cell>
          <cell r="M1922">
            <v>6</v>
          </cell>
          <cell r="Q1922">
            <v>6</v>
          </cell>
          <cell r="V1922">
            <v>2020</v>
          </cell>
        </row>
        <row r="1923">
          <cell r="A1923">
            <v>1</v>
          </cell>
          <cell r="E1923">
            <v>6</v>
          </cell>
          <cell r="I1923">
            <v>2400000</v>
          </cell>
          <cell r="M1923">
            <v>6</v>
          </cell>
          <cell r="Q1923">
            <v>6</v>
          </cell>
          <cell r="V1923">
            <v>2021</v>
          </cell>
        </row>
        <row r="1924">
          <cell r="A1924">
            <v>1</v>
          </cell>
          <cell r="E1924">
            <v>6</v>
          </cell>
          <cell r="I1924">
            <v>14829410.84</v>
          </cell>
          <cell r="M1924">
            <v>6</v>
          </cell>
          <cell r="Q1924">
            <v>6</v>
          </cell>
          <cell r="V1924">
            <v>2030</v>
          </cell>
        </row>
        <row r="1925">
          <cell r="A1925">
            <v>1</v>
          </cell>
          <cell r="E1925">
            <v>6</v>
          </cell>
          <cell r="I1925">
            <v>-5774905.1399999997</v>
          </cell>
          <cell r="M1925">
            <v>6</v>
          </cell>
          <cell r="Q1925">
            <v>6</v>
          </cell>
          <cell r="V1925">
            <v>2040</v>
          </cell>
        </row>
        <row r="1926">
          <cell r="A1926">
            <v>1</v>
          </cell>
          <cell r="E1926">
            <v>6</v>
          </cell>
          <cell r="I1926">
            <v>36928223.189999998</v>
          </cell>
          <cell r="M1926">
            <v>6</v>
          </cell>
          <cell r="Q1926">
            <v>6</v>
          </cell>
          <cell r="V1926">
            <v>2051</v>
          </cell>
        </row>
        <row r="1927">
          <cell r="A1927">
            <v>1</v>
          </cell>
          <cell r="E1927">
            <v>6</v>
          </cell>
          <cell r="I1927">
            <v>29643795.27</v>
          </cell>
          <cell r="M1927">
            <v>6</v>
          </cell>
          <cell r="Q1927">
            <v>6</v>
          </cell>
          <cell r="V1927">
            <v>2052</v>
          </cell>
        </row>
        <row r="1928">
          <cell r="A1928">
            <v>1</v>
          </cell>
          <cell r="E1928">
            <v>6</v>
          </cell>
          <cell r="I1928">
            <v>335333.32</v>
          </cell>
          <cell r="M1928">
            <v>6</v>
          </cell>
          <cell r="Q1928">
            <v>6</v>
          </cell>
          <cell r="V1928">
            <v>2053</v>
          </cell>
        </row>
        <row r="1929">
          <cell r="A1929">
            <v>1</v>
          </cell>
          <cell r="E1929">
            <v>6</v>
          </cell>
          <cell r="I1929">
            <v>250000</v>
          </cell>
          <cell r="M1929">
            <v>6</v>
          </cell>
          <cell r="Q1929">
            <v>6</v>
          </cell>
          <cell r="V1929">
            <v>2054</v>
          </cell>
        </row>
        <row r="1930">
          <cell r="A1930">
            <v>1</v>
          </cell>
          <cell r="E1930">
            <v>6</v>
          </cell>
          <cell r="I1930">
            <v>-1342482.57</v>
          </cell>
          <cell r="M1930">
            <v>6</v>
          </cell>
          <cell r="Q1930">
            <v>6</v>
          </cell>
          <cell r="V1930">
            <v>2090</v>
          </cell>
        </row>
        <row r="1931">
          <cell r="A1931">
            <v>1</v>
          </cell>
          <cell r="E1931">
            <v>6</v>
          </cell>
          <cell r="I1931">
            <v>23596468.699999999</v>
          </cell>
          <cell r="M1931">
            <v>6</v>
          </cell>
          <cell r="Q1931">
            <v>6</v>
          </cell>
          <cell r="V1931">
            <v>3400</v>
          </cell>
        </row>
        <row r="1932">
          <cell r="A1932">
            <v>1</v>
          </cell>
          <cell r="E1932">
            <v>6</v>
          </cell>
          <cell r="I1932">
            <v>968468.68</v>
          </cell>
          <cell r="M1932">
            <v>6</v>
          </cell>
          <cell r="Q1932">
            <v>6</v>
          </cell>
          <cell r="V1932">
            <v>4150</v>
          </cell>
        </row>
        <row r="1933">
          <cell r="A1933">
            <v>1</v>
          </cell>
          <cell r="E1933">
            <v>6</v>
          </cell>
          <cell r="I1933">
            <v>250785</v>
          </cell>
          <cell r="M1933">
            <v>6</v>
          </cell>
          <cell r="Q1933">
            <v>6</v>
          </cell>
          <cell r="V1933">
            <v>4250</v>
          </cell>
        </row>
        <row r="1934">
          <cell r="A1934">
            <v>1</v>
          </cell>
          <cell r="E1934">
            <v>6</v>
          </cell>
          <cell r="I1934">
            <v>88440</v>
          </cell>
          <cell r="M1934">
            <v>6</v>
          </cell>
          <cell r="Q1934">
            <v>6</v>
          </cell>
          <cell r="V1934">
            <v>4260</v>
          </cell>
        </row>
        <row r="1935">
          <cell r="A1935">
            <v>1</v>
          </cell>
          <cell r="E1935">
            <v>6</v>
          </cell>
          <cell r="I1935">
            <v>332600</v>
          </cell>
          <cell r="M1935">
            <v>6</v>
          </cell>
          <cell r="Q1935">
            <v>6</v>
          </cell>
          <cell r="V1935">
            <v>4280</v>
          </cell>
        </row>
        <row r="1936">
          <cell r="A1936">
            <v>1</v>
          </cell>
          <cell r="E1936">
            <v>6</v>
          </cell>
          <cell r="I1936">
            <v>2652909.15</v>
          </cell>
          <cell r="M1936">
            <v>6</v>
          </cell>
          <cell r="Q1936">
            <v>6</v>
          </cell>
          <cell r="V1936">
            <v>4360</v>
          </cell>
        </row>
        <row r="1937">
          <cell r="A1937">
            <v>1</v>
          </cell>
          <cell r="E1937">
            <v>6</v>
          </cell>
          <cell r="I1937">
            <v>1200000</v>
          </cell>
          <cell r="M1937">
            <v>6</v>
          </cell>
          <cell r="Q1937">
            <v>6</v>
          </cell>
          <cell r="V1937">
            <v>4560</v>
          </cell>
        </row>
        <row r="1938">
          <cell r="A1938">
            <v>1</v>
          </cell>
          <cell r="E1938">
            <v>6</v>
          </cell>
          <cell r="I1938">
            <v>30000</v>
          </cell>
          <cell r="M1938">
            <v>6</v>
          </cell>
          <cell r="Q1938">
            <v>6</v>
          </cell>
          <cell r="V1938">
            <v>4595</v>
          </cell>
        </row>
        <row r="1939">
          <cell r="A1939">
            <v>1</v>
          </cell>
          <cell r="E1939">
            <v>6</v>
          </cell>
          <cell r="I1939">
            <v>1506915.85</v>
          </cell>
          <cell r="M1939">
            <v>6</v>
          </cell>
          <cell r="Q1939">
            <v>6</v>
          </cell>
          <cell r="V1939">
            <v>4601</v>
          </cell>
        </row>
        <row r="1940">
          <cell r="A1940">
            <v>1</v>
          </cell>
          <cell r="E1940">
            <v>6</v>
          </cell>
          <cell r="I1940">
            <v>9853435</v>
          </cell>
          <cell r="M1940">
            <v>6</v>
          </cell>
          <cell r="Q1940">
            <v>6</v>
          </cell>
          <cell r="V1940">
            <v>4602</v>
          </cell>
        </row>
        <row r="1941">
          <cell r="A1941">
            <v>1</v>
          </cell>
          <cell r="E1941">
            <v>6</v>
          </cell>
          <cell r="I1941">
            <v>747020.67</v>
          </cell>
          <cell r="M1941">
            <v>6</v>
          </cell>
          <cell r="Q1941">
            <v>6</v>
          </cell>
          <cell r="V1941">
            <v>4660</v>
          </cell>
        </row>
        <row r="1942">
          <cell r="A1942">
            <v>1</v>
          </cell>
          <cell r="E1942">
            <v>6</v>
          </cell>
          <cell r="I1942">
            <v>9364270.3699999992</v>
          </cell>
          <cell r="M1942">
            <v>6</v>
          </cell>
          <cell r="Q1942">
            <v>6</v>
          </cell>
          <cell r="V1942">
            <v>4700</v>
          </cell>
        </row>
        <row r="1943">
          <cell r="A1943">
            <v>1</v>
          </cell>
          <cell r="E1943">
            <v>6</v>
          </cell>
          <cell r="I1943">
            <v>1489611.29</v>
          </cell>
          <cell r="M1943">
            <v>6</v>
          </cell>
          <cell r="Q1943">
            <v>6</v>
          </cell>
          <cell r="V1943">
            <v>4720</v>
          </cell>
        </row>
        <row r="1944">
          <cell r="A1944">
            <v>1</v>
          </cell>
          <cell r="E1944">
            <v>6</v>
          </cell>
          <cell r="I1944">
            <v>7474452.3600000003</v>
          </cell>
          <cell r="M1944">
            <v>6</v>
          </cell>
          <cell r="Q1944">
            <v>6</v>
          </cell>
          <cell r="V1944">
            <v>4730</v>
          </cell>
        </row>
        <row r="1945">
          <cell r="A1945">
            <v>1</v>
          </cell>
          <cell r="E1945">
            <v>6</v>
          </cell>
          <cell r="I1945">
            <v>1280419.5900000001</v>
          </cell>
          <cell r="M1945">
            <v>6</v>
          </cell>
          <cell r="Q1945">
            <v>6</v>
          </cell>
          <cell r="V1945">
            <v>4760</v>
          </cell>
        </row>
        <row r="1946">
          <cell r="A1946">
            <v>1</v>
          </cell>
          <cell r="E1946">
            <v>6</v>
          </cell>
          <cell r="I1946">
            <v>1223686.71</v>
          </cell>
          <cell r="M1946">
            <v>6</v>
          </cell>
          <cell r="Q1946">
            <v>6</v>
          </cell>
          <cell r="V1946">
            <v>4775</v>
          </cell>
        </row>
        <row r="1947">
          <cell r="A1947">
            <v>1</v>
          </cell>
          <cell r="E1947">
            <v>6</v>
          </cell>
          <cell r="I1947">
            <v>4063927.92</v>
          </cell>
          <cell r="M1947">
            <v>6</v>
          </cell>
          <cell r="Q1947">
            <v>6</v>
          </cell>
          <cell r="V1947">
            <v>4780</v>
          </cell>
        </row>
        <row r="1948">
          <cell r="A1948">
            <v>1</v>
          </cell>
          <cell r="E1948">
            <v>6</v>
          </cell>
          <cell r="I1948">
            <v>414867.20000000001</v>
          </cell>
          <cell r="M1948">
            <v>6</v>
          </cell>
          <cell r="Q1948">
            <v>6</v>
          </cell>
          <cell r="V1948">
            <v>4785</v>
          </cell>
        </row>
        <row r="1949">
          <cell r="A1949">
            <v>1</v>
          </cell>
          <cell r="E1949">
            <v>6</v>
          </cell>
          <cell r="I1949">
            <v>3020763.58</v>
          </cell>
          <cell r="M1949">
            <v>6</v>
          </cell>
          <cell r="Q1949">
            <v>6</v>
          </cell>
          <cell r="V1949">
            <v>4800</v>
          </cell>
        </row>
        <row r="1950">
          <cell r="A1950">
            <v>1</v>
          </cell>
          <cell r="E1950">
            <v>6</v>
          </cell>
          <cell r="I1950">
            <v>-2432100.0099999998</v>
          </cell>
          <cell r="M1950">
            <v>6</v>
          </cell>
          <cell r="Q1950">
            <v>6</v>
          </cell>
          <cell r="V1950">
            <v>4830</v>
          </cell>
        </row>
        <row r="1951">
          <cell r="A1951">
            <v>1</v>
          </cell>
          <cell r="E1951">
            <v>6</v>
          </cell>
          <cell r="I1951">
            <v>-139074863.88999999</v>
          </cell>
          <cell r="M1951">
            <v>6</v>
          </cell>
          <cell r="Q1951">
            <v>6</v>
          </cell>
          <cell r="V1951">
            <v>5200</v>
          </cell>
        </row>
        <row r="1952">
          <cell r="A1952">
            <v>1</v>
          </cell>
          <cell r="E1952">
            <v>6</v>
          </cell>
          <cell r="I1952">
            <v>18723383.809999999</v>
          </cell>
          <cell r="M1952">
            <v>6</v>
          </cell>
          <cell r="Q1952">
            <v>6</v>
          </cell>
          <cell r="V1952">
            <v>5400</v>
          </cell>
        </row>
        <row r="1953">
          <cell r="A1953">
            <v>1</v>
          </cell>
          <cell r="E1953">
            <v>6</v>
          </cell>
          <cell r="I1953">
            <v>36421858.32</v>
          </cell>
          <cell r="M1953">
            <v>6</v>
          </cell>
          <cell r="Q1953">
            <v>6</v>
          </cell>
          <cell r="V1953">
            <v>5400</v>
          </cell>
        </row>
        <row r="1954">
          <cell r="A1954">
            <v>1</v>
          </cell>
          <cell r="E1954">
            <v>6</v>
          </cell>
          <cell r="I1954">
            <v>-53638867.670000002</v>
          </cell>
          <cell r="M1954">
            <v>6</v>
          </cell>
          <cell r="Q1954">
            <v>6</v>
          </cell>
          <cell r="V1954">
            <v>5400</v>
          </cell>
        </row>
        <row r="1955">
          <cell r="A1955">
            <v>1</v>
          </cell>
          <cell r="E1955">
            <v>6</v>
          </cell>
          <cell r="I1955">
            <v>56755076.840000004</v>
          </cell>
          <cell r="M1955">
            <v>6</v>
          </cell>
          <cell r="Q1955">
            <v>6</v>
          </cell>
          <cell r="V1955">
            <v>7100</v>
          </cell>
        </row>
        <row r="1956">
          <cell r="A1956">
            <v>1</v>
          </cell>
          <cell r="E1956">
            <v>6</v>
          </cell>
          <cell r="I1956">
            <v>-3129008.7</v>
          </cell>
          <cell r="M1956">
            <v>6</v>
          </cell>
          <cell r="Q1956">
            <v>6</v>
          </cell>
          <cell r="V1956">
            <v>7110</v>
          </cell>
        </row>
        <row r="1957">
          <cell r="A1957">
            <v>1</v>
          </cell>
          <cell r="E1957">
            <v>6</v>
          </cell>
          <cell r="I1957">
            <v>9861621.1400000006</v>
          </cell>
          <cell r="M1957">
            <v>6</v>
          </cell>
          <cell r="Q1957">
            <v>6</v>
          </cell>
          <cell r="V1957">
            <v>7130</v>
          </cell>
        </row>
        <row r="1958">
          <cell r="A1958">
            <v>1</v>
          </cell>
          <cell r="E1958">
            <v>6</v>
          </cell>
          <cell r="I1958">
            <v>851842.2</v>
          </cell>
          <cell r="M1958">
            <v>6</v>
          </cell>
          <cell r="Q1958">
            <v>6</v>
          </cell>
          <cell r="V1958">
            <v>7140</v>
          </cell>
        </row>
        <row r="1959">
          <cell r="A1959">
            <v>1</v>
          </cell>
          <cell r="E1959">
            <v>6</v>
          </cell>
          <cell r="I1959">
            <v>8680559.7200000007</v>
          </cell>
          <cell r="M1959">
            <v>6</v>
          </cell>
          <cell r="Q1959">
            <v>6</v>
          </cell>
          <cell r="V1959">
            <v>7300</v>
          </cell>
        </row>
        <row r="1960">
          <cell r="A1960">
            <v>1</v>
          </cell>
          <cell r="E1960">
            <v>6</v>
          </cell>
          <cell r="I1960">
            <v>-8161.71</v>
          </cell>
          <cell r="M1960">
            <v>6</v>
          </cell>
          <cell r="Q1960">
            <v>6</v>
          </cell>
          <cell r="V1960">
            <v>7300</v>
          </cell>
        </row>
        <row r="1961">
          <cell r="A1961">
            <v>1</v>
          </cell>
          <cell r="E1961">
            <v>6</v>
          </cell>
          <cell r="I1961">
            <v>1950000</v>
          </cell>
          <cell r="M1961">
            <v>6</v>
          </cell>
          <cell r="Q1961">
            <v>6</v>
          </cell>
          <cell r="V1961">
            <v>7800</v>
          </cell>
        </row>
        <row r="1962">
          <cell r="A1962">
            <v>1</v>
          </cell>
          <cell r="E1962">
            <v>6</v>
          </cell>
          <cell r="I1962">
            <v>134470</v>
          </cell>
          <cell r="M1962">
            <v>6</v>
          </cell>
          <cell r="Q1962">
            <v>6</v>
          </cell>
          <cell r="V1962">
            <v>8042</v>
          </cell>
        </row>
        <row r="1963">
          <cell r="A1963">
            <v>1</v>
          </cell>
          <cell r="E1963">
            <v>6</v>
          </cell>
          <cell r="I1963">
            <v>42871</v>
          </cell>
          <cell r="M1963">
            <v>6</v>
          </cell>
          <cell r="Q1963">
            <v>6</v>
          </cell>
          <cell r="V1963">
            <v>8043</v>
          </cell>
        </row>
        <row r="1964">
          <cell r="A1964">
            <v>1</v>
          </cell>
          <cell r="E1964">
            <v>6</v>
          </cell>
          <cell r="I1964">
            <v>-81694653</v>
          </cell>
          <cell r="M1964">
            <v>6</v>
          </cell>
          <cell r="Q1964">
            <v>6</v>
          </cell>
          <cell r="V1964">
            <v>9100</v>
          </cell>
        </row>
        <row r="1965">
          <cell r="A1965">
            <v>1</v>
          </cell>
          <cell r="E1965">
            <v>6</v>
          </cell>
          <cell r="I1965">
            <v>-8173943.2599999998</v>
          </cell>
          <cell r="M1965">
            <v>6</v>
          </cell>
          <cell r="Q1965">
            <v>6</v>
          </cell>
          <cell r="V1965">
            <v>9251</v>
          </cell>
        </row>
        <row r="1966">
          <cell r="A1966">
            <v>1</v>
          </cell>
          <cell r="E1966">
            <v>25</v>
          </cell>
          <cell r="I1966">
            <v>-32036249.850000001</v>
          </cell>
          <cell r="M1966">
            <v>25</v>
          </cell>
          <cell r="Q1966">
            <v>25</v>
          </cell>
          <cell r="V1966">
            <v>1010</v>
          </cell>
        </row>
        <row r="1967">
          <cell r="A1967">
            <v>1</v>
          </cell>
          <cell r="E1967">
            <v>25</v>
          </cell>
          <cell r="I1967">
            <v>-26594157.739999998</v>
          </cell>
          <cell r="M1967">
            <v>25</v>
          </cell>
          <cell r="Q1967">
            <v>25</v>
          </cell>
          <cell r="V1967">
            <v>1095</v>
          </cell>
        </row>
        <row r="1968">
          <cell r="A1968">
            <v>1</v>
          </cell>
          <cell r="E1968">
            <v>25</v>
          </cell>
          <cell r="I1968">
            <v>-6315638.3799999999</v>
          </cell>
          <cell r="M1968">
            <v>25</v>
          </cell>
          <cell r="Q1968">
            <v>25</v>
          </cell>
          <cell r="V1968">
            <v>1096</v>
          </cell>
        </row>
        <row r="1969">
          <cell r="A1969">
            <v>1</v>
          </cell>
          <cell r="E1969">
            <v>25</v>
          </cell>
          <cell r="I1969">
            <v>4913808.9400000004</v>
          </cell>
          <cell r="M1969">
            <v>25</v>
          </cell>
          <cell r="Q1969">
            <v>25</v>
          </cell>
          <cell r="V1969">
            <v>2010</v>
          </cell>
        </row>
        <row r="1970">
          <cell r="A1970">
            <v>1</v>
          </cell>
          <cell r="E1970">
            <v>25</v>
          </cell>
          <cell r="I1970">
            <v>6098847.5499999998</v>
          </cell>
          <cell r="M1970">
            <v>25</v>
          </cell>
          <cell r="Q1970">
            <v>25</v>
          </cell>
          <cell r="V1970">
            <v>2030</v>
          </cell>
        </row>
        <row r="1971">
          <cell r="A1971">
            <v>1</v>
          </cell>
          <cell r="E1971">
            <v>25</v>
          </cell>
          <cell r="I1971">
            <v>22873504.219999999</v>
          </cell>
          <cell r="M1971">
            <v>25</v>
          </cell>
          <cell r="Q1971">
            <v>25</v>
          </cell>
          <cell r="V1971">
            <v>2040</v>
          </cell>
        </row>
        <row r="1972">
          <cell r="A1972">
            <v>1</v>
          </cell>
          <cell r="E1972">
            <v>25</v>
          </cell>
          <cell r="I1972">
            <v>2589209.87</v>
          </cell>
          <cell r="M1972">
            <v>25</v>
          </cell>
          <cell r="Q1972">
            <v>25</v>
          </cell>
          <cell r="V1972">
            <v>2051</v>
          </cell>
        </row>
        <row r="1973">
          <cell r="A1973">
            <v>1</v>
          </cell>
          <cell r="E1973">
            <v>25</v>
          </cell>
          <cell r="I1973">
            <v>4887704.66</v>
          </cell>
          <cell r="M1973">
            <v>25</v>
          </cell>
          <cell r="Q1973">
            <v>25</v>
          </cell>
          <cell r="V1973">
            <v>2052</v>
          </cell>
        </row>
        <row r="1974">
          <cell r="A1974">
            <v>1</v>
          </cell>
          <cell r="E1974">
            <v>25</v>
          </cell>
          <cell r="I1974">
            <v>673129.84</v>
          </cell>
          <cell r="M1974">
            <v>25</v>
          </cell>
          <cell r="Q1974">
            <v>25</v>
          </cell>
          <cell r="V1974">
            <v>2053</v>
          </cell>
        </row>
        <row r="1975">
          <cell r="A1975">
            <v>1</v>
          </cell>
          <cell r="E1975">
            <v>25</v>
          </cell>
          <cell r="I1975">
            <v>2157426.75</v>
          </cell>
          <cell r="M1975">
            <v>25</v>
          </cell>
          <cell r="Q1975">
            <v>25</v>
          </cell>
          <cell r="V1975">
            <v>2054</v>
          </cell>
        </row>
        <row r="1976">
          <cell r="A1976">
            <v>1</v>
          </cell>
          <cell r="E1976">
            <v>25</v>
          </cell>
          <cell r="I1976">
            <v>1268650.5900000001</v>
          </cell>
          <cell r="M1976">
            <v>25</v>
          </cell>
          <cell r="Q1976">
            <v>25</v>
          </cell>
          <cell r="V1976">
            <v>2055</v>
          </cell>
        </row>
        <row r="1977">
          <cell r="A1977">
            <v>1</v>
          </cell>
          <cell r="E1977">
            <v>25</v>
          </cell>
          <cell r="I1977">
            <v>224709.53</v>
          </cell>
          <cell r="M1977">
            <v>25</v>
          </cell>
          <cell r="Q1977">
            <v>25</v>
          </cell>
          <cell r="V1977">
            <v>2090</v>
          </cell>
        </row>
        <row r="1978">
          <cell r="A1978">
            <v>1</v>
          </cell>
          <cell r="E1978">
            <v>25</v>
          </cell>
          <cell r="I1978">
            <v>5980215.6399999997</v>
          </cell>
          <cell r="M1978">
            <v>25</v>
          </cell>
          <cell r="Q1978">
            <v>25</v>
          </cell>
          <cell r="V1978">
            <v>2095</v>
          </cell>
        </row>
        <row r="1979">
          <cell r="A1979">
            <v>1</v>
          </cell>
          <cell r="E1979">
            <v>25</v>
          </cell>
          <cell r="I1979">
            <v>-1079655</v>
          </cell>
          <cell r="M1979">
            <v>25</v>
          </cell>
          <cell r="Q1979">
            <v>25</v>
          </cell>
          <cell r="V1979">
            <v>3400</v>
          </cell>
        </row>
        <row r="1980">
          <cell r="A1980">
            <v>1</v>
          </cell>
          <cell r="E1980">
            <v>25</v>
          </cell>
          <cell r="I1980">
            <v>227161.94</v>
          </cell>
          <cell r="M1980">
            <v>25</v>
          </cell>
          <cell r="Q1980">
            <v>25</v>
          </cell>
          <cell r="V1980">
            <v>4150</v>
          </cell>
        </row>
        <row r="1981">
          <cell r="A1981">
            <v>1</v>
          </cell>
          <cell r="E1981">
            <v>25</v>
          </cell>
          <cell r="I1981">
            <v>17600.009999999998</v>
          </cell>
          <cell r="M1981">
            <v>25</v>
          </cell>
          <cell r="Q1981">
            <v>25</v>
          </cell>
          <cell r="V1981">
            <v>4250</v>
          </cell>
        </row>
        <row r="1982">
          <cell r="A1982">
            <v>1</v>
          </cell>
          <cell r="E1982">
            <v>25</v>
          </cell>
          <cell r="I1982">
            <v>28969.88</v>
          </cell>
          <cell r="M1982">
            <v>25</v>
          </cell>
          <cell r="Q1982">
            <v>25</v>
          </cell>
          <cell r="V1982">
            <v>4260</v>
          </cell>
        </row>
        <row r="1983">
          <cell r="A1983">
            <v>1</v>
          </cell>
          <cell r="E1983">
            <v>25</v>
          </cell>
          <cell r="I1983">
            <v>25783.32</v>
          </cell>
          <cell r="M1983">
            <v>25</v>
          </cell>
          <cell r="Q1983">
            <v>25</v>
          </cell>
          <cell r="V1983">
            <v>4302</v>
          </cell>
        </row>
        <row r="1984">
          <cell r="A1984">
            <v>1</v>
          </cell>
          <cell r="E1984">
            <v>25</v>
          </cell>
          <cell r="I1984">
            <v>7427.16</v>
          </cell>
          <cell r="M1984">
            <v>25</v>
          </cell>
          <cell r="Q1984">
            <v>25</v>
          </cell>
          <cell r="V1984">
            <v>4304</v>
          </cell>
        </row>
        <row r="1985">
          <cell r="A1985">
            <v>1</v>
          </cell>
          <cell r="E1985">
            <v>25</v>
          </cell>
          <cell r="I1985">
            <v>17646.099999999999</v>
          </cell>
          <cell r="M1985">
            <v>25</v>
          </cell>
          <cell r="Q1985">
            <v>25</v>
          </cell>
          <cell r="V1985">
            <v>4305</v>
          </cell>
        </row>
        <row r="1986">
          <cell r="A1986">
            <v>1</v>
          </cell>
          <cell r="E1986">
            <v>25</v>
          </cell>
          <cell r="I1986">
            <v>117022.45</v>
          </cell>
          <cell r="M1986">
            <v>25</v>
          </cell>
          <cell r="Q1986">
            <v>25</v>
          </cell>
          <cell r="V1986">
            <v>4308</v>
          </cell>
        </row>
        <row r="1987">
          <cell r="A1987">
            <v>1</v>
          </cell>
          <cell r="E1987">
            <v>25</v>
          </cell>
          <cell r="I1987">
            <v>21708.22</v>
          </cell>
          <cell r="M1987">
            <v>25</v>
          </cell>
          <cell r="Q1987">
            <v>25</v>
          </cell>
          <cell r="V1987">
            <v>4360</v>
          </cell>
        </row>
        <row r="1988">
          <cell r="A1988">
            <v>1</v>
          </cell>
          <cell r="E1988">
            <v>25</v>
          </cell>
          <cell r="I1988">
            <v>380721.3</v>
          </cell>
          <cell r="M1988">
            <v>25</v>
          </cell>
          <cell r="Q1988">
            <v>25</v>
          </cell>
          <cell r="V1988">
            <v>4380</v>
          </cell>
        </row>
        <row r="1989">
          <cell r="A1989">
            <v>1</v>
          </cell>
          <cell r="E1989">
            <v>25</v>
          </cell>
          <cell r="I1989">
            <v>7230.14</v>
          </cell>
          <cell r="M1989">
            <v>25</v>
          </cell>
          <cell r="Q1989">
            <v>25</v>
          </cell>
          <cell r="V1989">
            <v>4480</v>
          </cell>
        </row>
        <row r="1990">
          <cell r="A1990">
            <v>1</v>
          </cell>
          <cell r="E1990">
            <v>25</v>
          </cell>
          <cell r="I1990">
            <v>21536.58</v>
          </cell>
          <cell r="M1990">
            <v>25</v>
          </cell>
          <cell r="Q1990">
            <v>25</v>
          </cell>
          <cell r="V1990">
            <v>4560</v>
          </cell>
        </row>
        <row r="1991">
          <cell r="A1991">
            <v>1</v>
          </cell>
          <cell r="E1991">
            <v>25</v>
          </cell>
          <cell r="I1991">
            <v>24900.400000000001</v>
          </cell>
          <cell r="M1991">
            <v>25</v>
          </cell>
          <cell r="Q1991">
            <v>25</v>
          </cell>
          <cell r="V1991">
            <v>4595</v>
          </cell>
        </row>
        <row r="1992">
          <cell r="A1992">
            <v>1</v>
          </cell>
          <cell r="E1992">
            <v>25</v>
          </cell>
          <cell r="I1992">
            <v>263091.99</v>
          </cell>
          <cell r="M1992">
            <v>25</v>
          </cell>
          <cell r="Q1992">
            <v>25</v>
          </cell>
          <cell r="V1992">
            <v>4601</v>
          </cell>
        </row>
        <row r="1993">
          <cell r="A1993">
            <v>1</v>
          </cell>
          <cell r="E1993">
            <v>25</v>
          </cell>
          <cell r="I1993">
            <v>2215041</v>
          </cell>
          <cell r="M1993">
            <v>25</v>
          </cell>
          <cell r="Q1993">
            <v>25</v>
          </cell>
          <cell r="V1993">
            <v>4602</v>
          </cell>
        </row>
        <row r="1994">
          <cell r="A1994">
            <v>1</v>
          </cell>
          <cell r="E1994">
            <v>25</v>
          </cell>
          <cell r="I1994">
            <v>62764.07</v>
          </cell>
          <cell r="M1994">
            <v>25</v>
          </cell>
          <cell r="Q1994">
            <v>25</v>
          </cell>
          <cell r="V1994">
            <v>4603</v>
          </cell>
        </row>
        <row r="1995">
          <cell r="A1995">
            <v>1</v>
          </cell>
          <cell r="E1995">
            <v>25</v>
          </cell>
          <cell r="I1995">
            <v>44728.17</v>
          </cell>
          <cell r="M1995">
            <v>25</v>
          </cell>
          <cell r="Q1995">
            <v>25</v>
          </cell>
          <cell r="V1995">
            <v>4610</v>
          </cell>
        </row>
        <row r="1996">
          <cell r="A1996">
            <v>1</v>
          </cell>
          <cell r="E1996">
            <v>25</v>
          </cell>
          <cell r="I1996">
            <v>3195.3</v>
          </cell>
          <cell r="M1996">
            <v>25</v>
          </cell>
          <cell r="Q1996">
            <v>25</v>
          </cell>
          <cell r="V1996">
            <v>4620</v>
          </cell>
        </row>
        <row r="1997">
          <cell r="A1997">
            <v>1</v>
          </cell>
          <cell r="E1997">
            <v>25</v>
          </cell>
          <cell r="I1997">
            <v>41205.339999999997</v>
          </cell>
          <cell r="M1997">
            <v>25</v>
          </cell>
          <cell r="Q1997">
            <v>25</v>
          </cell>
          <cell r="V1997">
            <v>4640</v>
          </cell>
        </row>
        <row r="1998">
          <cell r="A1998">
            <v>1</v>
          </cell>
          <cell r="E1998">
            <v>25</v>
          </cell>
          <cell r="I1998">
            <v>127856.04</v>
          </cell>
          <cell r="M1998">
            <v>25</v>
          </cell>
          <cell r="Q1998">
            <v>25</v>
          </cell>
          <cell r="V1998">
            <v>4660</v>
          </cell>
        </row>
        <row r="1999">
          <cell r="A1999">
            <v>1</v>
          </cell>
          <cell r="E1999">
            <v>25</v>
          </cell>
          <cell r="I1999">
            <v>1157463</v>
          </cell>
          <cell r="M1999">
            <v>25</v>
          </cell>
          <cell r="Q1999">
            <v>25</v>
          </cell>
          <cell r="V1999">
            <v>4700</v>
          </cell>
        </row>
        <row r="2000">
          <cell r="A2000">
            <v>1</v>
          </cell>
          <cell r="E2000">
            <v>25</v>
          </cell>
          <cell r="I2000">
            <v>29680.78</v>
          </cell>
          <cell r="M2000">
            <v>25</v>
          </cell>
          <cell r="Q2000">
            <v>25</v>
          </cell>
          <cell r="V2000">
            <v>4720</v>
          </cell>
        </row>
        <row r="2001">
          <cell r="A2001">
            <v>1</v>
          </cell>
          <cell r="E2001">
            <v>25</v>
          </cell>
          <cell r="I2001">
            <v>613711.44999999995</v>
          </cell>
          <cell r="M2001">
            <v>25</v>
          </cell>
          <cell r="Q2001">
            <v>25</v>
          </cell>
          <cell r="V2001">
            <v>4730</v>
          </cell>
        </row>
        <row r="2002">
          <cell r="A2002">
            <v>1</v>
          </cell>
          <cell r="E2002">
            <v>25</v>
          </cell>
          <cell r="I2002">
            <v>175031.5</v>
          </cell>
          <cell r="M2002">
            <v>25</v>
          </cell>
          <cell r="Q2002">
            <v>25</v>
          </cell>
          <cell r="V2002">
            <v>4770</v>
          </cell>
        </row>
        <row r="2003">
          <cell r="A2003">
            <v>1</v>
          </cell>
          <cell r="E2003">
            <v>25</v>
          </cell>
          <cell r="I2003">
            <v>26948.97</v>
          </cell>
          <cell r="M2003">
            <v>25</v>
          </cell>
          <cell r="Q2003">
            <v>25</v>
          </cell>
          <cell r="V2003">
            <v>4775</v>
          </cell>
        </row>
        <row r="2004">
          <cell r="A2004">
            <v>1</v>
          </cell>
          <cell r="E2004">
            <v>25</v>
          </cell>
          <cell r="I2004">
            <v>87864.83</v>
          </cell>
          <cell r="M2004">
            <v>25</v>
          </cell>
          <cell r="Q2004">
            <v>25</v>
          </cell>
          <cell r="V2004">
            <v>4780</v>
          </cell>
        </row>
        <row r="2005">
          <cell r="A2005">
            <v>1</v>
          </cell>
          <cell r="E2005">
            <v>25</v>
          </cell>
          <cell r="I2005">
            <v>1587523.38</v>
          </cell>
          <cell r="M2005">
            <v>25</v>
          </cell>
          <cell r="Q2005">
            <v>25</v>
          </cell>
          <cell r="V2005">
            <v>4785</v>
          </cell>
        </row>
        <row r="2006">
          <cell r="A2006">
            <v>1</v>
          </cell>
          <cell r="E2006">
            <v>25</v>
          </cell>
          <cell r="I2006">
            <v>729819.41</v>
          </cell>
          <cell r="M2006">
            <v>25</v>
          </cell>
          <cell r="Q2006">
            <v>25</v>
          </cell>
          <cell r="V2006">
            <v>4800</v>
          </cell>
        </row>
        <row r="2007">
          <cell r="A2007">
            <v>1</v>
          </cell>
          <cell r="E2007">
            <v>25</v>
          </cell>
          <cell r="I2007">
            <v>442855.54</v>
          </cell>
          <cell r="M2007">
            <v>25</v>
          </cell>
          <cell r="Q2007">
            <v>25</v>
          </cell>
          <cell r="V2007">
            <v>4830</v>
          </cell>
        </row>
        <row r="2008">
          <cell r="A2008">
            <v>1</v>
          </cell>
          <cell r="E2008">
            <v>25</v>
          </cell>
          <cell r="I2008">
            <v>12409.96</v>
          </cell>
          <cell r="M2008">
            <v>25</v>
          </cell>
          <cell r="Q2008">
            <v>25</v>
          </cell>
          <cell r="V2008">
            <v>4850</v>
          </cell>
        </row>
        <row r="2009">
          <cell r="A2009">
            <v>1</v>
          </cell>
          <cell r="E2009">
            <v>25</v>
          </cell>
          <cell r="I2009">
            <v>-11141054.630000001</v>
          </cell>
          <cell r="M2009">
            <v>25</v>
          </cell>
          <cell r="Q2009">
            <v>25</v>
          </cell>
          <cell r="V2009">
            <v>5400</v>
          </cell>
        </row>
        <row r="2010">
          <cell r="A2010">
            <v>1</v>
          </cell>
          <cell r="E2010">
            <v>25</v>
          </cell>
          <cell r="I2010">
            <v>-7729650.71</v>
          </cell>
          <cell r="M2010">
            <v>25</v>
          </cell>
          <cell r="Q2010">
            <v>25</v>
          </cell>
          <cell r="V2010">
            <v>5400</v>
          </cell>
        </row>
        <row r="2011">
          <cell r="A2011">
            <v>1</v>
          </cell>
          <cell r="E2011">
            <v>25</v>
          </cell>
          <cell r="I2011">
            <v>90751.360000000001</v>
          </cell>
          <cell r="M2011">
            <v>25</v>
          </cell>
          <cell r="Q2011">
            <v>25</v>
          </cell>
          <cell r="V2011">
            <v>6110</v>
          </cell>
        </row>
        <row r="2012">
          <cell r="A2012">
            <v>1</v>
          </cell>
          <cell r="E2012">
            <v>25</v>
          </cell>
          <cell r="I2012">
            <v>-17646.099999999999</v>
          </cell>
          <cell r="M2012">
            <v>25</v>
          </cell>
          <cell r="Q2012">
            <v>25</v>
          </cell>
          <cell r="V2012">
            <v>6120</v>
          </cell>
        </row>
        <row r="2013">
          <cell r="A2013">
            <v>1</v>
          </cell>
          <cell r="E2013">
            <v>25</v>
          </cell>
          <cell r="I2013">
            <v>265200</v>
          </cell>
          <cell r="M2013">
            <v>25</v>
          </cell>
          <cell r="Q2013">
            <v>25</v>
          </cell>
          <cell r="V2013">
            <v>6210</v>
          </cell>
        </row>
        <row r="2014">
          <cell r="A2014">
            <v>1</v>
          </cell>
          <cell r="E2014">
            <v>25</v>
          </cell>
          <cell r="I2014">
            <v>-25783.32</v>
          </cell>
          <cell r="M2014">
            <v>25</v>
          </cell>
          <cell r="Q2014">
            <v>25</v>
          </cell>
          <cell r="V2014">
            <v>6220</v>
          </cell>
        </row>
        <row r="2015">
          <cell r="A2015">
            <v>1</v>
          </cell>
          <cell r="E2015">
            <v>25</v>
          </cell>
          <cell r="I2015">
            <v>44563.040000000001</v>
          </cell>
          <cell r="M2015">
            <v>25</v>
          </cell>
          <cell r="Q2015">
            <v>25</v>
          </cell>
          <cell r="V2015">
            <v>6410</v>
          </cell>
        </row>
        <row r="2016">
          <cell r="A2016">
            <v>1</v>
          </cell>
          <cell r="E2016">
            <v>25</v>
          </cell>
          <cell r="I2016">
            <v>-7427.16</v>
          </cell>
          <cell r="M2016">
            <v>25</v>
          </cell>
          <cell r="Q2016">
            <v>25</v>
          </cell>
          <cell r="V2016">
            <v>6420</v>
          </cell>
        </row>
        <row r="2017">
          <cell r="A2017">
            <v>1</v>
          </cell>
          <cell r="E2017">
            <v>25</v>
          </cell>
          <cell r="I2017">
            <v>501065.94</v>
          </cell>
          <cell r="M2017">
            <v>25</v>
          </cell>
          <cell r="Q2017">
            <v>25</v>
          </cell>
          <cell r="V2017">
            <v>6710</v>
          </cell>
        </row>
        <row r="2018">
          <cell r="A2018">
            <v>1</v>
          </cell>
          <cell r="E2018">
            <v>25</v>
          </cell>
          <cell r="I2018">
            <v>-117022.45</v>
          </cell>
          <cell r="M2018">
            <v>25</v>
          </cell>
          <cell r="Q2018">
            <v>25</v>
          </cell>
          <cell r="V2018">
            <v>6720</v>
          </cell>
        </row>
        <row r="2019">
          <cell r="A2019">
            <v>1</v>
          </cell>
          <cell r="E2019">
            <v>25</v>
          </cell>
          <cell r="I2019">
            <v>22581152.34</v>
          </cell>
          <cell r="M2019">
            <v>25</v>
          </cell>
          <cell r="Q2019">
            <v>25</v>
          </cell>
          <cell r="V2019">
            <v>7100</v>
          </cell>
        </row>
        <row r="2020">
          <cell r="A2020">
            <v>1</v>
          </cell>
          <cell r="E2020">
            <v>25</v>
          </cell>
          <cell r="I2020">
            <v>1608827.52</v>
          </cell>
          <cell r="M2020">
            <v>25</v>
          </cell>
          <cell r="Q2020">
            <v>25</v>
          </cell>
          <cell r="V2020">
            <v>7110</v>
          </cell>
        </row>
        <row r="2021">
          <cell r="A2021">
            <v>1</v>
          </cell>
          <cell r="E2021">
            <v>25</v>
          </cell>
          <cell r="I2021">
            <v>6315638.3799999999</v>
          </cell>
          <cell r="M2021">
            <v>25</v>
          </cell>
          <cell r="Q2021">
            <v>25</v>
          </cell>
          <cell r="V2021">
            <v>7130</v>
          </cell>
        </row>
        <row r="2022">
          <cell r="A2022">
            <v>1</v>
          </cell>
          <cell r="E2022">
            <v>25</v>
          </cell>
          <cell r="I2022">
            <v>279908.03000000003</v>
          </cell>
          <cell r="M2022">
            <v>25</v>
          </cell>
          <cell r="Q2022">
            <v>25</v>
          </cell>
          <cell r="V2022">
            <v>7140</v>
          </cell>
        </row>
        <row r="2023">
          <cell r="A2023">
            <v>1</v>
          </cell>
          <cell r="E2023">
            <v>25</v>
          </cell>
          <cell r="I2023">
            <v>-368</v>
          </cell>
          <cell r="M2023">
            <v>25</v>
          </cell>
          <cell r="Q2023">
            <v>25</v>
          </cell>
          <cell r="V2023">
            <v>7300</v>
          </cell>
        </row>
        <row r="2024">
          <cell r="A2024">
            <v>1</v>
          </cell>
          <cell r="E2024">
            <v>25</v>
          </cell>
          <cell r="I2024">
            <v>58801.75</v>
          </cell>
          <cell r="M2024">
            <v>25</v>
          </cell>
          <cell r="Q2024">
            <v>25</v>
          </cell>
          <cell r="V2024">
            <v>7300</v>
          </cell>
        </row>
        <row r="2025">
          <cell r="A2025">
            <v>1</v>
          </cell>
          <cell r="E2025">
            <v>25</v>
          </cell>
          <cell r="I2025">
            <v>50236.59</v>
          </cell>
          <cell r="M2025">
            <v>25</v>
          </cell>
          <cell r="Q2025">
            <v>25</v>
          </cell>
          <cell r="V2025">
            <v>7300</v>
          </cell>
        </row>
        <row r="2026">
          <cell r="A2026">
            <v>1</v>
          </cell>
          <cell r="E2026">
            <v>25</v>
          </cell>
          <cell r="I2026">
            <v>627047.4</v>
          </cell>
          <cell r="M2026">
            <v>25</v>
          </cell>
          <cell r="Q2026">
            <v>25</v>
          </cell>
          <cell r="V2026">
            <v>7300</v>
          </cell>
        </row>
        <row r="2027">
          <cell r="A2027">
            <v>1</v>
          </cell>
          <cell r="E2027">
            <v>25</v>
          </cell>
          <cell r="I2027">
            <v>90283.4</v>
          </cell>
          <cell r="M2027">
            <v>25</v>
          </cell>
          <cell r="Q2027">
            <v>25</v>
          </cell>
          <cell r="V2027">
            <v>7300</v>
          </cell>
        </row>
        <row r="2028">
          <cell r="A2028">
            <v>1</v>
          </cell>
          <cell r="E2028">
            <v>25</v>
          </cell>
          <cell r="I2028">
            <v>1706.14</v>
          </cell>
          <cell r="M2028">
            <v>25</v>
          </cell>
          <cell r="Q2028">
            <v>25</v>
          </cell>
          <cell r="V2028">
            <v>7300</v>
          </cell>
        </row>
        <row r="2029">
          <cell r="A2029">
            <v>1</v>
          </cell>
          <cell r="E2029">
            <v>25</v>
          </cell>
          <cell r="I2029">
            <v>89425</v>
          </cell>
          <cell r="M2029">
            <v>25</v>
          </cell>
          <cell r="Q2029">
            <v>25</v>
          </cell>
          <cell r="V2029">
            <v>7300</v>
          </cell>
        </row>
        <row r="2030">
          <cell r="A2030">
            <v>1</v>
          </cell>
          <cell r="E2030">
            <v>25</v>
          </cell>
          <cell r="I2030">
            <v>-6162.53</v>
          </cell>
          <cell r="M2030">
            <v>25</v>
          </cell>
          <cell r="Q2030">
            <v>25</v>
          </cell>
          <cell r="V2030">
            <v>7300</v>
          </cell>
        </row>
        <row r="2031">
          <cell r="A2031">
            <v>1</v>
          </cell>
          <cell r="E2031">
            <v>25</v>
          </cell>
          <cell r="I2031">
            <v>51951.23</v>
          </cell>
          <cell r="M2031">
            <v>25</v>
          </cell>
          <cell r="Q2031">
            <v>25</v>
          </cell>
          <cell r="V2031">
            <v>7902</v>
          </cell>
        </row>
        <row r="2032">
          <cell r="A2032">
            <v>1</v>
          </cell>
          <cell r="E2032">
            <v>25</v>
          </cell>
          <cell r="I2032">
            <v>-52476.35</v>
          </cell>
          <cell r="M2032">
            <v>25</v>
          </cell>
          <cell r="Q2032">
            <v>25</v>
          </cell>
          <cell r="V2032">
            <v>8401</v>
          </cell>
        </row>
        <row r="2033">
          <cell r="A2033">
            <v>1</v>
          </cell>
          <cell r="E2033">
            <v>25</v>
          </cell>
          <cell r="I2033">
            <v>9028.35</v>
          </cell>
          <cell r="M2033">
            <v>25</v>
          </cell>
          <cell r="Q2033">
            <v>25</v>
          </cell>
          <cell r="V2033">
            <v>8402</v>
          </cell>
        </row>
        <row r="2034">
          <cell r="A2034">
            <v>1</v>
          </cell>
          <cell r="E2034">
            <v>25</v>
          </cell>
          <cell r="I2034">
            <v>-4256613.1900000004</v>
          </cell>
          <cell r="M2034">
            <v>25</v>
          </cell>
          <cell r="Q2034">
            <v>25</v>
          </cell>
          <cell r="V2034">
            <v>9100</v>
          </cell>
        </row>
        <row r="2035">
          <cell r="A2035">
            <v>1</v>
          </cell>
          <cell r="E2035">
            <v>25</v>
          </cell>
          <cell r="I2035">
            <v>-278526.37</v>
          </cell>
          <cell r="M2035">
            <v>25</v>
          </cell>
          <cell r="Q2035">
            <v>25</v>
          </cell>
          <cell r="V2035">
            <v>9251</v>
          </cell>
        </row>
        <row r="2036">
          <cell r="A2036">
            <v>1</v>
          </cell>
          <cell r="E2036">
            <v>25</v>
          </cell>
          <cell r="I2036">
            <v>-4629563</v>
          </cell>
          <cell r="M2036">
            <v>25</v>
          </cell>
          <cell r="Q2036">
            <v>25</v>
          </cell>
          <cell r="V2036">
            <v>9303</v>
          </cell>
        </row>
        <row r="2037">
          <cell r="A2037">
            <v>1</v>
          </cell>
          <cell r="E2037">
            <v>25</v>
          </cell>
          <cell r="I2037">
            <v>957.84</v>
          </cell>
          <cell r="M2037">
            <v>25</v>
          </cell>
          <cell r="Q2037">
            <v>25</v>
          </cell>
          <cell r="V2037">
            <v>9600</v>
          </cell>
        </row>
        <row r="2038">
          <cell r="A2038">
            <v>1</v>
          </cell>
          <cell r="E2038">
            <v>25</v>
          </cell>
          <cell r="I2038">
            <v>1435507.47</v>
          </cell>
          <cell r="M2038">
            <v>25</v>
          </cell>
          <cell r="Q2038">
            <v>25</v>
          </cell>
          <cell r="V2038">
            <v>9611</v>
          </cell>
        </row>
        <row r="2039">
          <cell r="A2039">
            <v>1</v>
          </cell>
          <cell r="E2039">
            <v>25</v>
          </cell>
          <cell r="I2039">
            <v>-162.82</v>
          </cell>
          <cell r="M2039">
            <v>25</v>
          </cell>
          <cell r="Q2039">
            <v>25</v>
          </cell>
          <cell r="V2039">
            <v>9990</v>
          </cell>
        </row>
        <row r="2040">
          <cell r="A2040">
            <v>1</v>
          </cell>
          <cell r="E2040">
            <v>10</v>
          </cell>
          <cell r="I2040">
            <v>-6476851695.54</v>
          </cell>
          <cell r="M2040">
            <v>10</v>
          </cell>
          <cell r="Q2040">
            <v>10</v>
          </cell>
          <cell r="V2040">
            <v>1010</v>
          </cell>
        </row>
        <row r="2041">
          <cell r="A2041">
            <v>1</v>
          </cell>
          <cell r="E2041">
            <v>10</v>
          </cell>
          <cell r="I2041">
            <v>-840061295.07000005</v>
          </cell>
          <cell r="M2041">
            <v>10</v>
          </cell>
          <cell r="Q2041">
            <v>10</v>
          </cell>
          <cell r="V2041">
            <v>1020</v>
          </cell>
        </row>
        <row r="2042">
          <cell r="A2042">
            <v>1</v>
          </cell>
          <cell r="E2042">
            <v>10</v>
          </cell>
          <cell r="I2042">
            <v>490055772.64999998</v>
          </cell>
          <cell r="M2042">
            <v>10</v>
          </cell>
          <cell r="Q2042">
            <v>10</v>
          </cell>
          <cell r="V2042">
            <v>1028</v>
          </cell>
        </row>
        <row r="2043">
          <cell r="A2043">
            <v>1</v>
          </cell>
          <cell r="E2043">
            <v>10</v>
          </cell>
          <cell r="I2043">
            <v>0</v>
          </cell>
          <cell r="M2043">
            <v>10</v>
          </cell>
          <cell r="Q2043">
            <v>10</v>
          </cell>
          <cell r="V2043">
            <v>1030</v>
          </cell>
        </row>
        <row r="2044">
          <cell r="A2044">
            <v>1</v>
          </cell>
          <cell r="E2044">
            <v>10</v>
          </cell>
          <cell r="I2044">
            <v>0</v>
          </cell>
          <cell r="M2044">
            <v>10</v>
          </cell>
          <cell r="Q2044">
            <v>10</v>
          </cell>
          <cell r="V2044">
            <v>1060</v>
          </cell>
        </row>
        <row r="2045">
          <cell r="A2045">
            <v>1</v>
          </cell>
          <cell r="E2045">
            <v>10</v>
          </cell>
          <cell r="I2045">
            <v>-1669917934.6900001</v>
          </cell>
          <cell r="M2045">
            <v>10</v>
          </cell>
          <cell r="Q2045">
            <v>10</v>
          </cell>
          <cell r="V2045">
            <v>1090</v>
          </cell>
        </row>
        <row r="2046">
          <cell r="A2046">
            <v>1</v>
          </cell>
          <cell r="E2046">
            <v>10</v>
          </cell>
          <cell r="I2046">
            <v>-1184280503.9400001</v>
          </cell>
          <cell r="M2046">
            <v>10</v>
          </cell>
          <cell r="Q2046">
            <v>10</v>
          </cell>
          <cell r="V2046">
            <v>1095</v>
          </cell>
        </row>
        <row r="2047">
          <cell r="A2047">
            <v>1</v>
          </cell>
          <cell r="E2047">
            <v>10</v>
          </cell>
          <cell r="I2047">
            <v>1333464230.21</v>
          </cell>
          <cell r="M2047">
            <v>10</v>
          </cell>
          <cell r="Q2047">
            <v>10</v>
          </cell>
          <cell r="V2047">
            <v>1096</v>
          </cell>
        </row>
        <row r="2048">
          <cell r="A2048">
            <v>1</v>
          </cell>
          <cell r="E2048">
            <v>10</v>
          </cell>
          <cell r="I2048">
            <v>2342896.5499999998</v>
          </cell>
          <cell r="M2048">
            <v>10</v>
          </cell>
          <cell r="Q2048">
            <v>10</v>
          </cell>
          <cell r="V2048">
            <v>2010</v>
          </cell>
        </row>
        <row r="2049">
          <cell r="A2049">
            <v>1</v>
          </cell>
          <cell r="E2049">
            <v>10</v>
          </cell>
          <cell r="I2049">
            <v>0</v>
          </cell>
          <cell r="M2049">
            <v>10</v>
          </cell>
          <cell r="Q2049">
            <v>10</v>
          </cell>
          <cell r="V2049">
            <v>2011</v>
          </cell>
        </row>
        <row r="2050">
          <cell r="A2050">
            <v>1</v>
          </cell>
          <cell r="E2050">
            <v>10</v>
          </cell>
          <cell r="I2050">
            <v>960000</v>
          </cell>
          <cell r="M2050">
            <v>10</v>
          </cell>
          <cell r="Q2050">
            <v>10</v>
          </cell>
          <cell r="V2050">
            <v>2021</v>
          </cell>
        </row>
        <row r="2051">
          <cell r="A2051">
            <v>1</v>
          </cell>
          <cell r="E2051">
            <v>10</v>
          </cell>
          <cell r="I2051">
            <v>522157141.5</v>
          </cell>
          <cell r="M2051">
            <v>10</v>
          </cell>
          <cell r="Q2051">
            <v>10</v>
          </cell>
          <cell r="V2051">
            <v>2030</v>
          </cell>
        </row>
        <row r="2052">
          <cell r="A2052">
            <v>1</v>
          </cell>
          <cell r="E2052">
            <v>10</v>
          </cell>
          <cell r="I2052">
            <v>1311286137.75</v>
          </cell>
          <cell r="M2052">
            <v>10</v>
          </cell>
          <cell r="Q2052">
            <v>10</v>
          </cell>
          <cell r="V2052">
            <v>2040</v>
          </cell>
        </row>
        <row r="2053">
          <cell r="A2053">
            <v>1</v>
          </cell>
          <cell r="E2053">
            <v>10</v>
          </cell>
          <cell r="I2053">
            <v>1084277718.8099999</v>
          </cell>
          <cell r="M2053">
            <v>10</v>
          </cell>
          <cell r="Q2053">
            <v>10</v>
          </cell>
          <cell r="V2053">
            <v>2051</v>
          </cell>
        </row>
        <row r="2054">
          <cell r="A2054">
            <v>1</v>
          </cell>
          <cell r="E2054">
            <v>10</v>
          </cell>
          <cell r="I2054">
            <v>83413763.420000002</v>
          </cell>
          <cell r="M2054">
            <v>10</v>
          </cell>
          <cell r="Q2054">
            <v>10</v>
          </cell>
          <cell r="V2054">
            <v>2052</v>
          </cell>
        </row>
        <row r="2055">
          <cell r="A2055">
            <v>1</v>
          </cell>
          <cell r="E2055">
            <v>10</v>
          </cell>
          <cell r="I2055">
            <v>50956881.960000001</v>
          </cell>
          <cell r="M2055">
            <v>10</v>
          </cell>
          <cell r="Q2055">
            <v>10</v>
          </cell>
          <cell r="V2055">
            <v>2053</v>
          </cell>
        </row>
        <row r="2056">
          <cell r="A2056">
            <v>1</v>
          </cell>
          <cell r="E2056">
            <v>10</v>
          </cell>
          <cell r="I2056">
            <v>76162750</v>
          </cell>
          <cell r="M2056">
            <v>10</v>
          </cell>
          <cell r="Q2056">
            <v>10</v>
          </cell>
          <cell r="V2056">
            <v>2054</v>
          </cell>
        </row>
        <row r="2057">
          <cell r="A2057">
            <v>1</v>
          </cell>
          <cell r="E2057">
            <v>10</v>
          </cell>
          <cell r="I2057">
            <v>113511451.84</v>
          </cell>
          <cell r="M2057">
            <v>10</v>
          </cell>
          <cell r="Q2057">
            <v>10</v>
          </cell>
          <cell r="V2057">
            <v>2055</v>
          </cell>
        </row>
        <row r="2058">
          <cell r="A2058">
            <v>1</v>
          </cell>
          <cell r="E2058">
            <v>10</v>
          </cell>
          <cell r="I2058">
            <v>674183753.73000002</v>
          </cell>
          <cell r="M2058">
            <v>10</v>
          </cell>
          <cell r="Q2058">
            <v>10</v>
          </cell>
          <cell r="V2058">
            <v>2090</v>
          </cell>
        </row>
        <row r="2059">
          <cell r="A2059">
            <v>1</v>
          </cell>
          <cell r="E2059">
            <v>10</v>
          </cell>
          <cell r="I2059">
            <v>2127631860.1500001</v>
          </cell>
          <cell r="M2059">
            <v>10</v>
          </cell>
          <cell r="Q2059">
            <v>10</v>
          </cell>
          <cell r="V2059">
            <v>2095</v>
          </cell>
        </row>
        <row r="2060">
          <cell r="A2060">
            <v>1</v>
          </cell>
          <cell r="E2060">
            <v>10</v>
          </cell>
          <cell r="I2060">
            <v>13900000</v>
          </cell>
          <cell r="M2060">
            <v>10</v>
          </cell>
          <cell r="Q2060">
            <v>10</v>
          </cell>
          <cell r="V2060">
            <v>2400</v>
          </cell>
        </row>
        <row r="2061">
          <cell r="A2061">
            <v>1</v>
          </cell>
          <cell r="E2061">
            <v>10</v>
          </cell>
          <cell r="I2061">
            <v>14757809.779999999</v>
          </cell>
          <cell r="M2061">
            <v>10</v>
          </cell>
          <cell r="Q2061">
            <v>10</v>
          </cell>
          <cell r="V2061">
            <v>3050</v>
          </cell>
        </row>
        <row r="2062">
          <cell r="A2062">
            <v>1</v>
          </cell>
          <cell r="E2062">
            <v>10</v>
          </cell>
          <cell r="I2062">
            <v>-4769512.42</v>
          </cell>
          <cell r="M2062">
            <v>10</v>
          </cell>
          <cell r="Q2062">
            <v>10</v>
          </cell>
          <cell r="V2062">
            <v>3100</v>
          </cell>
        </row>
        <row r="2063">
          <cell r="A2063">
            <v>1</v>
          </cell>
          <cell r="E2063">
            <v>10</v>
          </cell>
          <cell r="I2063">
            <v>-25522743.199999999</v>
          </cell>
          <cell r="M2063">
            <v>10</v>
          </cell>
          <cell r="Q2063">
            <v>10</v>
          </cell>
          <cell r="V2063">
            <v>3300</v>
          </cell>
        </row>
        <row r="2064">
          <cell r="A2064">
            <v>1</v>
          </cell>
          <cell r="E2064">
            <v>10</v>
          </cell>
          <cell r="I2064">
            <v>-1782990236.9100001</v>
          </cell>
          <cell r="M2064">
            <v>10</v>
          </cell>
          <cell r="Q2064">
            <v>10</v>
          </cell>
          <cell r="V2064">
            <v>3400</v>
          </cell>
        </row>
        <row r="2065">
          <cell r="A2065">
            <v>1</v>
          </cell>
          <cell r="E2065">
            <v>10</v>
          </cell>
          <cell r="I2065">
            <v>0</v>
          </cell>
          <cell r="M2065">
            <v>10</v>
          </cell>
          <cell r="Q2065">
            <v>10</v>
          </cell>
          <cell r="V2065">
            <v>3500</v>
          </cell>
        </row>
        <row r="2066">
          <cell r="A2066">
            <v>1</v>
          </cell>
          <cell r="E2066">
            <v>10</v>
          </cell>
          <cell r="I2066">
            <v>-1550390.4</v>
          </cell>
          <cell r="M2066">
            <v>10</v>
          </cell>
          <cell r="Q2066">
            <v>10</v>
          </cell>
          <cell r="V2066">
            <v>4000</v>
          </cell>
        </row>
        <row r="2067">
          <cell r="A2067">
            <v>1</v>
          </cell>
          <cell r="E2067">
            <v>10</v>
          </cell>
          <cell r="I2067">
            <v>16437975</v>
          </cell>
          <cell r="M2067">
            <v>10</v>
          </cell>
          <cell r="Q2067">
            <v>10</v>
          </cell>
          <cell r="V2067">
            <v>4050</v>
          </cell>
        </row>
        <row r="2068">
          <cell r="A2068">
            <v>1</v>
          </cell>
          <cell r="E2068">
            <v>10</v>
          </cell>
          <cell r="I2068">
            <v>135485000</v>
          </cell>
          <cell r="M2068">
            <v>10</v>
          </cell>
          <cell r="Q2068">
            <v>10</v>
          </cell>
          <cell r="V2068">
            <v>4060</v>
          </cell>
        </row>
        <row r="2069">
          <cell r="A2069">
            <v>1</v>
          </cell>
          <cell r="E2069">
            <v>10</v>
          </cell>
          <cell r="I2069">
            <v>137155235.25</v>
          </cell>
          <cell r="M2069">
            <v>10</v>
          </cell>
          <cell r="Q2069">
            <v>10</v>
          </cell>
          <cell r="V2069">
            <v>4150</v>
          </cell>
        </row>
        <row r="2070">
          <cell r="A2070">
            <v>1</v>
          </cell>
          <cell r="E2070">
            <v>10</v>
          </cell>
          <cell r="I2070">
            <v>11179319.43</v>
          </cell>
          <cell r="M2070">
            <v>10</v>
          </cell>
          <cell r="Q2070">
            <v>10</v>
          </cell>
          <cell r="V2070">
            <v>4200</v>
          </cell>
        </row>
        <row r="2071">
          <cell r="A2071">
            <v>1</v>
          </cell>
          <cell r="E2071">
            <v>10</v>
          </cell>
          <cell r="I2071">
            <v>11528491.91</v>
          </cell>
          <cell r="M2071">
            <v>10</v>
          </cell>
          <cell r="Q2071">
            <v>10</v>
          </cell>
          <cell r="V2071">
            <v>4250</v>
          </cell>
        </row>
        <row r="2072">
          <cell r="A2072">
            <v>1</v>
          </cell>
          <cell r="E2072">
            <v>10</v>
          </cell>
          <cell r="I2072">
            <v>226964104.38</v>
          </cell>
          <cell r="M2072">
            <v>10</v>
          </cell>
          <cell r="Q2072">
            <v>10</v>
          </cell>
          <cell r="V2072">
            <v>4260</v>
          </cell>
        </row>
        <row r="2073">
          <cell r="A2073">
            <v>1</v>
          </cell>
          <cell r="E2073">
            <v>10</v>
          </cell>
          <cell r="I2073">
            <v>2394827.58</v>
          </cell>
          <cell r="M2073">
            <v>10</v>
          </cell>
          <cell r="Q2073">
            <v>10</v>
          </cell>
          <cell r="V2073">
            <v>4280</v>
          </cell>
        </row>
        <row r="2074">
          <cell r="A2074">
            <v>1</v>
          </cell>
          <cell r="E2074">
            <v>10</v>
          </cell>
          <cell r="I2074">
            <v>35047209.270000003</v>
          </cell>
          <cell r="M2074">
            <v>10</v>
          </cell>
          <cell r="Q2074">
            <v>10</v>
          </cell>
          <cell r="V2074">
            <v>4301</v>
          </cell>
        </row>
        <row r="2075">
          <cell r="A2075">
            <v>1</v>
          </cell>
          <cell r="E2075">
            <v>10</v>
          </cell>
          <cell r="I2075">
            <v>36357483.560000002</v>
          </cell>
          <cell r="M2075">
            <v>10</v>
          </cell>
          <cell r="Q2075">
            <v>10</v>
          </cell>
          <cell r="V2075">
            <v>4302</v>
          </cell>
        </row>
        <row r="2076">
          <cell r="A2076">
            <v>1</v>
          </cell>
          <cell r="E2076">
            <v>10</v>
          </cell>
          <cell r="I2076">
            <v>406012730.06</v>
          </cell>
          <cell r="M2076">
            <v>10</v>
          </cell>
          <cell r="Q2076">
            <v>10</v>
          </cell>
          <cell r="V2076">
            <v>4303</v>
          </cell>
        </row>
        <row r="2077">
          <cell r="A2077">
            <v>1</v>
          </cell>
          <cell r="E2077">
            <v>10</v>
          </cell>
          <cell r="I2077">
            <v>24620826.84</v>
          </cell>
          <cell r="M2077">
            <v>10</v>
          </cell>
          <cell r="Q2077">
            <v>10</v>
          </cell>
          <cell r="V2077">
            <v>4304</v>
          </cell>
        </row>
        <row r="2078">
          <cell r="A2078">
            <v>1</v>
          </cell>
          <cell r="E2078">
            <v>10</v>
          </cell>
          <cell r="I2078">
            <v>34298443.259999998</v>
          </cell>
          <cell r="M2078">
            <v>10</v>
          </cell>
          <cell r="Q2078">
            <v>10</v>
          </cell>
          <cell r="V2078">
            <v>4305</v>
          </cell>
        </row>
        <row r="2079">
          <cell r="A2079">
            <v>1</v>
          </cell>
          <cell r="E2079">
            <v>10</v>
          </cell>
          <cell r="I2079">
            <v>37132654.969999999</v>
          </cell>
          <cell r="M2079">
            <v>10</v>
          </cell>
          <cell r="Q2079">
            <v>10</v>
          </cell>
          <cell r="V2079">
            <v>4306</v>
          </cell>
        </row>
        <row r="2080">
          <cell r="A2080">
            <v>1</v>
          </cell>
          <cell r="E2080">
            <v>10</v>
          </cell>
          <cell r="I2080">
            <v>0</v>
          </cell>
          <cell r="M2080">
            <v>10</v>
          </cell>
          <cell r="Q2080">
            <v>10</v>
          </cell>
          <cell r="V2080">
            <v>4308</v>
          </cell>
        </row>
        <row r="2081">
          <cell r="A2081">
            <v>1</v>
          </cell>
          <cell r="E2081">
            <v>10</v>
          </cell>
          <cell r="I2081">
            <v>0</v>
          </cell>
          <cell r="M2081">
            <v>10</v>
          </cell>
          <cell r="Q2081">
            <v>10</v>
          </cell>
          <cell r="V2081">
            <v>4310</v>
          </cell>
        </row>
        <row r="2082">
          <cell r="A2082">
            <v>1</v>
          </cell>
          <cell r="E2082">
            <v>10</v>
          </cell>
          <cell r="I2082">
            <v>13500000</v>
          </cell>
          <cell r="M2082">
            <v>10</v>
          </cell>
          <cell r="Q2082">
            <v>10</v>
          </cell>
          <cell r="V2082">
            <v>4340</v>
          </cell>
        </row>
        <row r="2083">
          <cell r="A2083">
            <v>1</v>
          </cell>
          <cell r="E2083">
            <v>10</v>
          </cell>
          <cell r="I2083">
            <v>13060262.24</v>
          </cell>
          <cell r="M2083">
            <v>10</v>
          </cell>
          <cell r="Q2083">
            <v>10</v>
          </cell>
          <cell r="V2083">
            <v>4360</v>
          </cell>
        </row>
        <row r="2084">
          <cell r="A2084">
            <v>1</v>
          </cell>
          <cell r="E2084">
            <v>10</v>
          </cell>
          <cell r="I2084">
            <v>35848775.670000002</v>
          </cell>
          <cell r="M2084">
            <v>10</v>
          </cell>
          <cell r="Q2084">
            <v>10</v>
          </cell>
          <cell r="V2084">
            <v>4380</v>
          </cell>
        </row>
        <row r="2085">
          <cell r="A2085">
            <v>1</v>
          </cell>
          <cell r="E2085">
            <v>10</v>
          </cell>
          <cell r="I2085">
            <v>-1077586.21</v>
          </cell>
          <cell r="M2085">
            <v>10</v>
          </cell>
          <cell r="Q2085">
            <v>10</v>
          </cell>
          <cell r="V2085">
            <v>4400</v>
          </cell>
        </row>
        <row r="2086">
          <cell r="A2086">
            <v>1</v>
          </cell>
          <cell r="E2086">
            <v>10</v>
          </cell>
          <cell r="I2086">
            <v>221997939.55000001</v>
          </cell>
          <cell r="M2086">
            <v>10</v>
          </cell>
          <cell r="Q2086">
            <v>10</v>
          </cell>
          <cell r="V2086">
            <v>4440</v>
          </cell>
        </row>
        <row r="2087">
          <cell r="A2087">
            <v>1</v>
          </cell>
          <cell r="E2087">
            <v>10</v>
          </cell>
          <cell r="I2087">
            <v>-120762897.59</v>
          </cell>
          <cell r="M2087">
            <v>10</v>
          </cell>
          <cell r="Q2087">
            <v>10</v>
          </cell>
          <cell r="V2087">
            <v>4460</v>
          </cell>
        </row>
        <row r="2088">
          <cell r="A2088">
            <v>1</v>
          </cell>
          <cell r="E2088">
            <v>10</v>
          </cell>
          <cell r="I2088">
            <v>1541152.5</v>
          </cell>
          <cell r="M2088">
            <v>10</v>
          </cell>
          <cell r="Q2088">
            <v>10</v>
          </cell>
          <cell r="V2088">
            <v>4480</v>
          </cell>
        </row>
        <row r="2089">
          <cell r="A2089">
            <v>1</v>
          </cell>
          <cell r="E2089">
            <v>10</v>
          </cell>
          <cell r="I2089">
            <v>870689.65</v>
          </cell>
          <cell r="M2089">
            <v>10</v>
          </cell>
          <cell r="Q2089">
            <v>10</v>
          </cell>
          <cell r="V2089">
            <v>4490</v>
          </cell>
        </row>
        <row r="2090">
          <cell r="A2090">
            <v>1</v>
          </cell>
          <cell r="E2090">
            <v>10</v>
          </cell>
          <cell r="I2090">
            <v>44147235.32</v>
          </cell>
          <cell r="M2090">
            <v>10</v>
          </cell>
          <cell r="Q2090">
            <v>10</v>
          </cell>
          <cell r="V2090">
            <v>4500</v>
          </cell>
        </row>
        <row r="2091">
          <cell r="A2091">
            <v>1</v>
          </cell>
          <cell r="E2091">
            <v>10</v>
          </cell>
          <cell r="I2091">
            <v>215857263.09999999</v>
          </cell>
          <cell r="M2091">
            <v>10</v>
          </cell>
          <cell r="Q2091">
            <v>10</v>
          </cell>
          <cell r="V2091">
            <v>4520</v>
          </cell>
        </row>
        <row r="2092">
          <cell r="A2092">
            <v>1</v>
          </cell>
          <cell r="E2092">
            <v>10</v>
          </cell>
          <cell r="I2092">
            <v>115243250.55</v>
          </cell>
          <cell r="M2092">
            <v>10</v>
          </cell>
          <cell r="Q2092">
            <v>10</v>
          </cell>
          <cell r="V2092">
            <v>4560</v>
          </cell>
        </row>
        <row r="2093">
          <cell r="A2093">
            <v>1</v>
          </cell>
          <cell r="E2093">
            <v>10</v>
          </cell>
          <cell r="I2093">
            <v>0</v>
          </cell>
          <cell r="M2093">
            <v>10</v>
          </cell>
          <cell r="Q2093">
            <v>10</v>
          </cell>
          <cell r="V2093">
            <v>4570</v>
          </cell>
        </row>
        <row r="2094">
          <cell r="A2094">
            <v>1</v>
          </cell>
          <cell r="E2094">
            <v>10</v>
          </cell>
          <cell r="I2094">
            <v>670000</v>
          </cell>
          <cell r="M2094">
            <v>10</v>
          </cell>
          <cell r="Q2094">
            <v>10</v>
          </cell>
          <cell r="V2094">
            <v>4595</v>
          </cell>
        </row>
        <row r="2095">
          <cell r="A2095">
            <v>1</v>
          </cell>
          <cell r="E2095">
            <v>10</v>
          </cell>
          <cell r="I2095">
            <v>0</v>
          </cell>
          <cell r="M2095">
            <v>10</v>
          </cell>
          <cell r="Q2095">
            <v>4</v>
          </cell>
          <cell r="V2095">
            <v>4601</v>
          </cell>
        </row>
        <row r="2096">
          <cell r="A2096">
            <v>1</v>
          </cell>
          <cell r="E2096">
            <v>10</v>
          </cell>
          <cell r="I2096">
            <v>142573738.90000001</v>
          </cell>
          <cell r="M2096">
            <v>10</v>
          </cell>
          <cell r="Q2096">
            <v>10</v>
          </cell>
          <cell r="V2096">
            <v>4601</v>
          </cell>
        </row>
        <row r="2097">
          <cell r="A2097">
            <v>1</v>
          </cell>
          <cell r="E2097">
            <v>10</v>
          </cell>
          <cell r="I2097">
            <v>27700000</v>
          </cell>
          <cell r="M2097">
            <v>10</v>
          </cell>
          <cell r="Q2097">
            <v>10</v>
          </cell>
          <cell r="V2097">
            <v>4602</v>
          </cell>
        </row>
        <row r="2098">
          <cell r="A2098">
            <v>1</v>
          </cell>
          <cell r="E2098">
            <v>10</v>
          </cell>
          <cell r="I2098">
            <v>80967146.900000006</v>
          </cell>
          <cell r="M2098">
            <v>10</v>
          </cell>
          <cell r="Q2098">
            <v>10</v>
          </cell>
          <cell r="V2098">
            <v>4603</v>
          </cell>
        </row>
        <row r="2099">
          <cell r="A2099">
            <v>1</v>
          </cell>
          <cell r="E2099">
            <v>10</v>
          </cell>
          <cell r="I2099">
            <v>0</v>
          </cell>
          <cell r="M2099">
            <v>10</v>
          </cell>
          <cell r="Q2099">
            <v>10</v>
          </cell>
          <cell r="V2099">
            <v>4604</v>
          </cell>
        </row>
        <row r="2100">
          <cell r="A2100">
            <v>1</v>
          </cell>
          <cell r="E2100">
            <v>10</v>
          </cell>
          <cell r="I2100">
            <v>20522895.16</v>
          </cell>
          <cell r="M2100">
            <v>10</v>
          </cell>
          <cell r="Q2100">
            <v>10</v>
          </cell>
          <cell r="V2100">
            <v>4610</v>
          </cell>
        </row>
        <row r="2101">
          <cell r="A2101">
            <v>1</v>
          </cell>
          <cell r="E2101">
            <v>10</v>
          </cell>
          <cell r="I2101">
            <v>3743071.39</v>
          </cell>
          <cell r="M2101">
            <v>10</v>
          </cell>
          <cell r="Q2101">
            <v>10</v>
          </cell>
          <cell r="V2101">
            <v>4640</v>
          </cell>
        </row>
        <row r="2102">
          <cell r="A2102">
            <v>1</v>
          </cell>
          <cell r="E2102">
            <v>10</v>
          </cell>
          <cell r="I2102">
            <v>8123146.71</v>
          </cell>
          <cell r="M2102">
            <v>10</v>
          </cell>
          <cell r="Q2102">
            <v>10</v>
          </cell>
          <cell r="V2102">
            <v>4660</v>
          </cell>
        </row>
        <row r="2103">
          <cell r="A2103">
            <v>1</v>
          </cell>
          <cell r="E2103">
            <v>10</v>
          </cell>
          <cell r="I2103">
            <v>51247738.460000001</v>
          </cell>
          <cell r="M2103">
            <v>10</v>
          </cell>
          <cell r="Q2103">
            <v>10</v>
          </cell>
          <cell r="V2103">
            <v>4680</v>
          </cell>
        </row>
        <row r="2104">
          <cell r="A2104">
            <v>1</v>
          </cell>
          <cell r="E2104">
            <v>10</v>
          </cell>
          <cell r="I2104">
            <v>2998162.62</v>
          </cell>
          <cell r="M2104">
            <v>10</v>
          </cell>
          <cell r="Q2104">
            <v>10</v>
          </cell>
          <cell r="V2104">
            <v>4690</v>
          </cell>
        </row>
        <row r="2105">
          <cell r="A2105">
            <v>1</v>
          </cell>
          <cell r="E2105">
            <v>10</v>
          </cell>
          <cell r="I2105">
            <v>688208452.96000004</v>
          </cell>
          <cell r="M2105">
            <v>10</v>
          </cell>
          <cell r="Q2105">
            <v>10</v>
          </cell>
          <cell r="V2105">
            <v>4700</v>
          </cell>
        </row>
        <row r="2106">
          <cell r="A2106">
            <v>1</v>
          </cell>
          <cell r="E2106">
            <v>10</v>
          </cell>
          <cell r="I2106">
            <v>0</v>
          </cell>
          <cell r="M2106">
            <v>10</v>
          </cell>
          <cell r="Q2106">
            <v>4</v>
          </cell>
          <cell r="V2106">
            <v>4720</v>
          </cell>
        </row>
        <row r="2107">
          <cell r="A2107">
            <v>1</v>
          </cell>
          <cell r="E2107">
            <v>10</v>
          </cell>
          <cell r="I2107">
            <v>92104215.849999994</v>
          </cell>
          <cell r="M2107">
            <v>10</v>
          </cell>
          <cell r="Q2107">
            <v>10</v>
          </cell>
          <cell r="V2107">
            <v>4720</v>
          </cell>
        </row>
        <row r="2108">
          <cell r="A2108">
            <v>1</v>
          </cell>
          <cell r="E2108">
            <v>10</v>
          </cell>
          <cell r="I2108">
            <v>1416009560.3499999</v>
          </cell>
          <cell r="M2108">
            <v>10</v>
          </cell>
          <cell r="Q2108">
            <v>10</v>
          </cell>
          <cell r="V2108">
            <v>4730</v>
          </cell>
        </row>
        <row r="2109">
          <cell r="A2109">
            <v>1</v>
          </cell>
          <cell r="E2109">
            <v>10</v>
          </cell>
          <cell r="I2109">
            <v>0</v>
          </cell>
          <cell r="M2109">
            <v>10</v>
          </cell>
          <cell r="Q2109">
            <v>10</v>
          </cell>
          <cell r="V2109">
            <v>4740</v>
          </cell>
        </row>
        <row r="2110">
          <cell r="A2110">
            <v>1</v>
          </cell>
          <cell r="E2110">
            <v>10</v>
          </cell>
          <cell r="I2110">
            <v>36917701.600000001</v>
          </cell>
          <cell r="M2110">
            <v>10</v>
          </cell>
          <cell r="Q2110">
            <v>10</v>
          </cell>
          <cell r="V2110">
            <v>4750</v>
          </cell>
        </row>
        <row r="2111">
          <cell r="A2111">
            <v>1</v>
          </cell>
          <cell r="E2111">
            <v>10</v>
          </cell>
          <cell r="I2111">
            <v>78394379.310000002</v>
          </cell>
          <cell r="M2111">
            <v>10</v>
          </cell>
          <cell r="Q2111">
            <v>10</v>
          </cell>
          <cell r="V2111">
            <v>4760</v>
          </cell>
        </row>
        <row r="2112">
          <cell r="A2112">
            <v>1</v>
          </cell>
          <cell r="E2112">
            <v>10</v>
          </cell>
          <cell r="I2112">
            <v>122241.38</v>
          </cell>
          <cell r="M2112">
            <v>10</v>
          </cell>
          <cell r="Q2112">
            <v>10</v>
          </cell>
          <cell r="V2112">
            <v>4770</v>
          </cell>
        </row>
        <row r="2113">
          <cell r="A2113">
            <v>1</v>
          </cell>
          <cell r="E2113">
            <v>10</v>
          </cell>
          <cell r="I2113">
            <v>31745135.739999998</v>
          </cell>
          <cell r="M2113">
            <v>10</v>
          </cell>
          <cell r="Q2113">
            <v>10</v>
          </cell>
          <cell r="V2113">
            <v>4775</v>
          </cell>
        </row>
        <row r="2114">
          <cell r="A2114">
            <v>1</v>
          </cell>
          <cell r="E2114">
            <v>10</v>
          </cell>
          <cell r="I2114">
            <v>2361444.14</v>
          </cell>
          <cell r="M2114">
            <v>10</v>
          </cell>
          <cell r="Q2114">
            <v>10</v>
          </cell>
          <cell r="V2114">
            <v>4780</v>
          </cell>
        </row>
        <row r="2115">
          <cell r="A2115">
            <v>1</v>
          </cell>
          <cell r="E2115">
            <v>10</v>
          </cell>
          <cell r="I2115">
            <v>18362938.510000002</v>
          </cell>
          <cell r="M2115">
            <v>10</v>
          </cell>
          <cell r="Q2115">
            <v>10</v>
          </cell>
          <cell r="V2115">
            <v>4785</v>
          </cell>
        </row>
        <row r="2116">
          <cell r="A2116">
            <v>1</v>
          </cell>
          <cell r="E2116">
            <v>10</v>
          </cell>
          <cell r="I2116">
            <v>133835169.84999999</v>
          </cell>
          <cell r="M2116">
            <v>10</v>
          </cell>
          <cell r="Q2116">
            <v>10</v>
          </cell>
          <cell r="V2116">
            <v>4800</v>
          </cell>
        </row>
        <row r="2117">
          <cell r="A2117">
            <v>1</v>
          </cell>
          <cell r="E2117">
            <v>10</v>
          </cell>
          <cell r="I2117">
            <v>2600000</v>
          </cell>
          <cell r="M2117">
            <v>10</v>
          </cell>
          <cell r="Q2117">
            <v>10</v>
          </cell>
          <cell r="V2117">
            <v>4820</v>
          </cell>
        </row>
        <row r="2118">
          <cell r="A2118">
            <v>1</v>
          </cell>
          <cell r="E2118">
            <v>10</v>
          </cell>
          <cell r="I2118">
            <v>0</v>
          </cell>
          <cell r="M2118">
            <v>10</v>
          </cell>
          <cell r="Q2118">
            <v>4</v>
          </cell>
          <cell r="V2118">
            <v>4830</v>
          </cell>
        </row>
        <row r="2119">
          <cell r="A2119">
            <v>1</v>
          </cell>
          <cell r="E2119">
            <v>10</v>
          </cell>
          <cell r="I2119">
            <v>27123777.940000001</v>
          </cell>
          <cell r="M2119">
            <v>10</v>
          </cell>
          <cell r="Q2119">
            <v>10</v>
          </cell>
          <cell r="V2119">
            <v>4830</v>
          </cell>
        </row>
        <row r="2120">
          <cell r="A2120">
            <v>1</v>
          </cell>
          <cell r="E2120">
            <v>10</v>
          </cell>
          <cell r="I2120">
            <v>11830000</v>
          </cell>
          <cell r="M2120">
            <v>10</v>
          </cell>
          <cell r="Q2120">
            <v>10</v>
          </cell>
          <cell r="V2120">
            <v>4840</v>
          </cell>
        </row>
        <row r="2121">
          <cell r="A2121">
            <v>1</v>
          </cell>
          <cell r="E2121">
            <v>10</v>
          </cell>
          <cell r="I2121">
            <v>305172.40999999997</v>
          </cell>
          <cell r="M2121">
            <v>10</v>
          </cell>
          <cell r="Q2121">
            <v>10</v>
          </cell>
          <cell r="V2121">
            <v>4850</v>
          </cell>
        </row>
        <row r="2122">
          <cell r="A2122">
            <v>1</v>
          </cell>
          <cell r="E2122">
            <v>10</v>
          </cell>
          <cell r="I2122">
            <v>0</v>
          </cell>
          <cell r="M2122">
            <v>10</v>
          </cell>
          <cell r="Q2122">
            <v>10</v>
          </cell>
          <cell r="V2122">
            <v>4870</v>
          </cell>
        </row>
        <row r="2123">
          <cell r="A2123">
            <v>1</v>
          </cell>
          <cell r="E2123">
            <v>10</v>
          </cell>
          <cell r="I2123">
            <v>30111395</v>
          </cell>
          <cell r="M2123">
            <v>10</v>
          </cell>
          <cell r="Q2123">
            <v>10</v>
          </cell>
          <cell r="V2123">
            <v>4910</v>
          </cell>
        </row>
        <row r="2124">
          <cell r="A2124">
            <v>1</v>
          </cell>
          <cell r="E2124">
            <v>10</v>
          </cell>
          <cell r="I2124">
            <v>-5000000</v>
          </cell>
          <cell r="M2124">
            <v>10</v>
          </cell>
          <cell r="Q2124">
            <v>10</v>
          </cell>
          <cell r="V2124">
            <v>5100</v>
          </cell>
        </row>
        <row r="2125">
          <cell r="A2125">
            <v>1</v>
          </cell>
          <cell r="E2125">
            <v>10</v>
          </cell>
          <cell r="I2125">
            <v>2782011959.52</v>
          </cell>
          <cell r="M2125">
            <v>10</v>
          </cell>
          <cell r="Q2125">
            <v>10</v>
          </cell>
          <cell r="V2125">
            <v>5200</v>
          </cell>
        </row>
        <row r="2126">
          <cell r="A2126">
            <v>1</v>
          </cell>
          <cell r="E2126">
            <v>10</v>
          </cell>
          <cell r="I2126">
            <v>-308304857.06999999</v>
          </cell>
          <cell r="M2126">
            <v>10</v>
          </cell>
          <cell r="Q2126">
            <v>10</v>
          </cell>
          <cell r="V2126">
            <v>5304</v>
          </cell>
        </row>
        <row r="2127">
          <cell r="A2127">
            <v>1</v>
          </cell>
          <cell r="E2127">
            <v>10</v>
          </cell>
          <cell r="I2127">
            <v>283958329.97000003</v>
          </cell>
          <cell r="M2127">
            <v>10</v>
          </cell>
          <cell r="Q2127">
            <v>10</v>
          </cell>
          <cell r="V2127">
            <v>5305</v>
          </cell>
        </row>
        <row r="2128">
          <cell r="A2128">
            <v>1</v>
          </cell>
          <cell r="E2128">
            <v>10</v>
          </cell>
          <cell r="I2128">
            <v>4389167</v>
          </cell>
          <cell r="M2128">
            <v>10</v>
          </cell>
          <cell r="Q2128">
            <v>10</v>
          </cell>
          <cell r="V2128">
            <v>5306</v>
          </cell>
        </row>
        <row r="2129">
          <cell r="A2129">
            <v>1</v>
          </cell>
          <cell r="E2129">
            <v>10</v>
          </cell>
          <cell r="I2129">
            <v>-5555301.7400000002</v>
          </cell>
          <cell r="M2129">
            <v>10</v>
          </cell>
          <cell r="Q2129">
            <v>10</v>
          </cell>
          <cell r="V2129">
            <v>5307</v>
          </cell>
        </row>
        <row r="2130">
          <cell r="A2130">
            <v>1</v>
          </cell>
          <cell r="E2130">
            <v>10</v>
          </cell>
          <cell r="I2130">
            <v>622198354.51999998</v>
          </cell>
          <cell r="M2130">
            <v>10</v>
          </cell>
          <cell r="Q2130">
            <v>10</v>
          </cell>
          <cell r="V2130">
            <v>5400</v>
          </cell>
        </row>
        <row r="2131">
          <cell r="A2131">
            <v>1</v>
          </cell>
          <cell r="E2131">
            <v>10</v>
          </cell>
          <cell r="I2131">
            <v>-10379260085.74</v>
          </cell>
          <cell r="M2131">
            <v>10</v>
          </cell>
          <cell r="Q2131">
            <v>10</v>
          </cell>
          <cell r="V2131">
            <v>5400</v>
          </cell>
        </row>
        <row r="2132">
          <cell r="A2132">
            <v>1</v>
          </cell>
          <cell r="E2132">
            <v>10</v>
          </cell>
          <cell r="I2132">
            <v>1127731979.45</v>
          </cell>
          <cell r="M2132">
            <v>10</v>
          </cell>
          <cell r="Q2132">
            <v>10</v>
          </cell>
          <cell r="V2132">
            <v>5400</v>
          </cell>
        </row>
        <row r="2133">
          <cell r="A2133">
            <v>1</v>
          </cell>
          <cell r="E2133">
            <v>10</v>
          </cell>
          <cell r="I2133">
            <v>-13555039430.280001</v>
          </cell>
          <cell r="M2133">
            <v>10</v>
          </cell>
          <cell r="Q2133">
            <v>10</v>
          </cell>
          <cell r="V2133">
            <v>5400</v>
          </cell>
        </row>
        <row r="2134">
          <cell r="A2134">
            <v>1</v>
          </cell>
          <cell r="E2134">
            <v>10</v>
          </cell>
          <cell r="I2134">
            <v>-2949025.73</v>
          </cell>
          <cell r="M2134">
            <v>10</v>
          </cell>
          <cell r="Q2134">
            <v>10</v>
          </cell>
          <cell r="V2134">
            <v>5450</v>
          </cell>
        </row>
        <row r="2135">
          <cell r="A2135">
            <v>1</v>
          </cell>
          <cell r="E2135">
            <v>10</v>
          </cell>
          <cell r="I2135">
            <v>-2240576.91</v>
          </cell>
          <cell r="M2135">
            <v>10</v>
          </cell>
          <cell r="Q2135">
            <v>10</v>
          </cell>
          <cell r="V2135">
            <v>5450</v>
          </cell>
        </row>
        <row r="2136">
          <cell r="A2136">
            <v>1</v>
          </cell>
          <cell r="E2136">
            <v>10</v>
          </cell>
          <cell r="I2136">
            <v>-2240576.91</v>
          </cell>
          <cell r="M2136">
            <v>10</v>
          </cell>
          <cell r="Q2136">
            <v>10</v>
          </cell>
          <cell r="V2136">
            <v>5450</v>
          </cell>
        </row>
        <row r="2137">
          <cell r="A2137">
            <v>1</v>
          </cell>
          <cell r="E2137">
            <v>10</v>
          </cell>
          <cell r="I2137">
            <v>-5145097.24</v>
          </cell>
          <cell r="M2137">
            <v>10</v>
          </cell>
          <cell r="Q2137">
            <v>10</v>
          </cell>
          <cell r="V2137">
            <v>5450</v>
          </cell>
        </row>
        <row r="2138">
          <cell r="A2138">
            <v>1</v>
          </cell>
          <cell r="E2138">
            <v>10</v>
          </cell>
          <cell r="I2138">
            <v>-5145097.24</v>
          </cell>
          <cell r="M2138">
            <v>10</v>
          </cell>
          <cell r="Q2138">
            <v>10</v>
          </cell>
          <cell r="V2138">
            <v>5450</v>
          </cell>
        </row>
        <row r="2139">
          <cell r="A2139">
            <v>1</v>
          </cell>
          <cell r="E2139">
            <v>10</v>
          </cell>
          <cell r="I2139">
            <v>-5332984.8</v>
          </cell>
          <cell r="M2139">
            <v>10</v>
          </cell>
          <cell r="Q2139">
            <v>10</v>
          </cell>
          <cell r="V2139">
            <v>5450</v>
          </cell>
        </row>
        <row r="2140">
          <cell r="A2140">
            <v>1</v>
          </cell>
          <cell r="E2140">
            <v>10</v>
          </cell>
          <cell r="I2140">
            <v>-45351684.689999998</v>
          </cell>
          <cell r="M2140">
            <v>10</v>
          </cell>
          <cell r="Q2140">
            <v>10</v>
          </cell>
          <cell r="V2140">
            <v>5450</v>
          </cell>
        </row>
        <row r="2141">
          <cell r="A2141">
            <v>1</v>
          </cell>
          <cell r="E2141">
            <v>10</v>
          </cell>
          <cell r="I2141">
            <v>-54266210.939999998</v>
          </cell>
          <cell r="M2141">
            <v>10</v>
          </cell>
          <cell r="Q2141">
            <v>10</v>
          </cell>
          <cell r="V2141">
            <v>5450</v>
          </cell>
        </row>
        <row r="2142">
          <cell r="A2142">
            <v>1</v>
          </cell>
          <cell r="E2142">
            <v>10</v>
          </cell>
          <cell r="I2142">
            <v>-140349606.15000001</v>
          </cell>
          <cell r="M2142">
            <v>10</v>
          </cell>
          <cell r="Q2142">
            <v>10</v>
          </cell>
          <cell r="V2142">
            <v>5450</v>
          </cell>
        </row>
        <row r="2143">
          <cell r="A2143">
            <v>1</v>
          </cell>
          <cell r="E2143">
            <v>10</v>
          </cell>
          <cell r="I2143">
            <v>-140349606.15000001</v>
          </cell>
          <cell r="M2143">
            <v>10</v>
          </cell>
          <cell r="Q2143">
            <v>10</v>
          </cell>
          <cell r="V2143">
            <v>5450</v>
          </cell>
        </row>
        <row r="2144">
          <cell r="A2144">
            <v>1</v>
          </cell>
          <cell r="E2144">
            <v>10</v>
          </cell>
          <cell r="I2144">
            <v>-140349606.15000001</v>
          </cell>
          <cell r="M2144">
            <v>10</v>
          </cell>
          <cell r="Q2144">
            <v>10</v>
          </cell>
          <cell r="V2144">
            <v>5450</v>
          </cell>
        </row>
        <row r="2145">
          <cell r="A2145">
            <v>1</v>
          </cell>
          <cell r="E2145">
            <v>10</v>
          </cell>
          <cell r="I2145">
            <v>-129100782.12</v>
          </cell>
          <cell r="M2145">
            <v>10</v>
          </cell>
          <cell r="Q2145">
            <v>10</v>
          </cell>
          <cell r="V2145">
            <v>5450</v>
          </cell>
        </row>
        <row r="2146">
          <cell r="A2146">
            <v>1</v>
          </cell>
          <cell r="E2146">
            <v>10</v>
          </cell>
          <cell r="I2146">
            <v>-129100782.12</v>
          </cell>
          <cell r="M2146">
            <v>10</v>
          </cell>
          <cell r="Q2146">
            <v>10</v>
          </cell>
          <cell r="V2146">
            <v>5450</v>
          </cell>
        </row>
        <row r="2147">
          <cell r="A2147">
            <v>1</v>
          </cell>
          <cell r="E2147">
            <v>10</v>
          </cell>
          <cell r="I2147">
            <v>-129100737.12</v>
          </cell>
          <cell r="M2147">
            <v>10</v>
          </cell>
          <cell r="Q2147">
            <v>10</v>
          </cell>
          <cell r="V2147">
            <v>5450</v>
          </cell>
        </row>
        <row r="2148">
          <cell r="A2148">
            <v>1</v>
          </cell>
          <cell r="E2148">
            <v>10</v>
          </cell>
          <cell r="I2148">
            <v>-129100827.12</v>
          </cell>
          <cell r="M2148">
            <v>10</v>
          </cell>
          <cell r="Q2148">
            <v>10</v>
          </cell>
          <cell r="V2148">
            <v>5450</v>
          </cell>
        </row>
        <row r="2149">
          <cell r="A2149">
            <v>1</v>
          </cell>
          <cell r="E2149">
            <v>10</v>
          </cell>
          <cell r="I2149">
            <v>208908123</v>
          </cell>
          <cell r="M2149">
            <v>10</v>
          </cell>
          <cell r="Q2149">
            <v>10</v>
          </cell>
          <cell r="V2149">
            <v>6110</v>
          </cell>
        </row>
        <row r="2150">
          <cell r="A2150">
            <v>1</v>
          </cell>
          <cell r="E2150">
            <v>10</v>
          </cell>
          <cell r="I2150">
            <v>-56083795.030000001</v>
          </cell>
          <cell r="M2150">
            <v>10</v>
          </cell>
          <cell r="Q2150">
            <v>10</v>
          </cell>
          <cell r="V2150">
            <v>6120</v>
          </cell>
        </row>
        <row r="2151">
          <cell r="A2151">
            <v>1</v>
          </cell>
          <cell r="E2151">
            <v>10</v>
          </cell>
          <cell r="I2151">
            <v>292447747.63999999</v>
          </cell>
          <cell r="M2151">
            <v>10</v>
          </cell>
          <cell r="Q2151">
            <v>10</v>
          </cell>
          <cell r="V2151">
            <v>6210</v>
          </cell>
        </row>
        <row r="2152">
          <cell r="A2152">
            <v>1</v>
          </cell>
          <cell r="E2152">
            <v>10</v>
          </cell>
          <cell r="I2152">
            <v>-87653314.319999993</v>
          </cell>
          <cell r="M2152">
            <v>10</v>
          </cell>
          <cell r="Q2152">
            <v>10</v>
          </cell>
          <cell r="V2152">
            <v>6220</v>
          </cell>
        </row>
        <row r="2153">
          <cell r="A2153">
            <v>1</v>
          </cell>
          <cell r="E2153">
            <v>10</v>
          </cell>
          <cell r="I2153">
            <v>2818240834.6399999</v>
          </cell>
          <cell r="M2153">
            <v>10</v>
          </cell>
          <cell r="Q2153">
            <v>10</v>
          </cell>
          <cell r="V2153">
            <v>6310</v>
          </cell>
        </row>
        <row r="2154">
          <cell r="A2154">
            <v>1</v>
          </cell>
          <cell r="E2154">
            <v>10</v>
          </cell>
          <cell r="I2154">
            <v>-1146620948.0699999</v>
          </cell>
          <cell r="M2154">
            <v>10</v>
          </cell>
          <cell r="Q2154">
            <v>10</v>
          </cell>
          <cell r="V2154">
            <v>6320</v>
          </cell>
        </row>
        <row r="2155">
          <cell r="A2155">
            <v>1</v>
          </cell>
          <cell r="E2155">
            <v>10</v>
          </cell>
          <cell r="I2155">
            <v>194984624.47</v>
          </cell>
          <cell r="M2155">
            <v>10</v>
          </cell>
          <cell r="Q2155">
            <v>10</v>
          </cell>
          <cell r="V2155">
            <v>6410</v>
          </cell>
        </row>
        <row r="2156">
          <cell r="A2156">
            <v>1</v>
          </cell>
          <cell r="E2156">
            <v>10</v>
          </cell>
          <cell r="I2156">
            <v>-101752587.98</v>
          </cell>
          <cell r="M2156">
            <v>10</v>
          </cell>
          <cell r="Q2156">
            <v>10</v>
          </cell>
          <cell r="V2156">
            <v>6420</v>
          </cell>
        </row>
        <row r="2157">
          <cell r="A2157">
            <v>1</v>
          </cell>
          <cell r="E2157">
            <v>10</v>
          </cell>
          <cell r="I2157">
            <v>184189713</v>
          </cell>
          <cell r="M2157">
            <v>10</v>
          </cell>
          <cell r="Q2157">
            <v>10</v>
          </cell>
          <cell r="V2157">
            <v>6510</v>
          </cell>
        </row>
        <row r="2158">
          <cell r="A2158">
            <v>1</v>
          </cell>
          <cell r="E2158">
            <v>10</v>
          </cell>
          <cell r="I2158">
            <v>-68338224.609999999</v>
          </cell>
          <cell r="M2158">
            <v>10</v>
          </cell>
          <cell r="Q2158">
            <v>10</v>
          </cell>
          <cell r="V2158">
            <v>6520</v>
          </cell>
        </row>
        <row r="2159">
          <cell r="A2159">
            <v>1</v>
          </cell>
          <cell r="E2159">
            <v>10</v>
          </cell>
          <cell r="I2159">
            <v>0</v>
          </cell>
          <cell r="M2159">
            <v>10</v>
          </cell>
          <cell r="Q2159">
            <v>10</v>
          </cell>
          <cell r="V2159">
            <v>6610</v>
          </cell>
        </row>
        <row r="2160">
          <cell r="A2160">
            <v>1</v>
          </cell>
          <cell r="E2160">
            <v>10</v>
          </cell>
          <cell r="I2160">
            <v>0</v>
          </cell>
          <cell r="M2160">
            <v>10</v>
          </cell>
          <cell r="Q2160">
            <v>10</v>
          </cell>
          <cell r="V2160">
            <v>6620</v>
          </cell>
        </row>
        <row r="2161">
          <cell r="A2161">
            <v>1</v>
          </cell>
          <cell r="E2161">
            <v>10</v>
          </cell>
          <cell r="I2161">
            <v>0</v>
          </cell>
          <cell r="M2161">
            <v>10</v>
          </cell>
          <cell r="Q2161">
            <v>10</v>
          </cell>
          <cell r="V2161">
            <v>6710</v>
          </cell>
        </row>
        <row r="2162">
          <cell r="A2162">
            <v>1</v>
          </cell>
          <cell r="E2162">
            <v>10</v>
          </cell>
          <cell r="I2162">
            <v>0</v>
          </cell>
          <cell r="M2162">
            <v>10</v>
          </cell>
          <cell r="Q2162">
            <v>10</v>
          </cell>
          <cell r="V2162">
            <v>6720</v>
          </cell>
        </row>
        <row r="2163">
          <cell r="A2163">
            <v>1</v>
          </cell>
          <cell r="E2163">
            <v>10</v>
          </cell>
          <cell r="I2163">
            <v>332268894.66000003</v>
          </cell>
          <cell r="M2163">
            <v>10</v>
          </cell>
          <cell r="Q2163">
            <v>10</v>
          </cell>
          <cell r="V2163">
            <v>6810</v>
          </cell>
        </row>
        <row r="2164">
          <cell r="A2164">
            <v>1</v>
          </cell>
          <cell r="E2164">
            <v>10</v>
          </cell>
          <cell r="I2164">
            <v>-44941540.600000001</v>
          </cell>
          <cell r="M2164">
            <v>10</v>
          </cell>
          <cell r="Q2164">
            <v>10</v>
          </cell>
          <cell r="V2164">
            <v>6820</v>
          </cell>
        </row>
        <row r="2165">
          <cell r="A2165">
            <v>1</v>
          </cell>
          <cell r="E2165">
            <v>10</v>
          </cell>
          <cell r="I2165">
            <v>226527475.97999999</v>
          </cell>
          <cell r="M2165">
            <v>10</v>
          </cell>
          <cell r="Q2165">
            <v>10</v>
          </cell>
          <cell r="V2165">
            <v>7000</v>
          </cell>
        </row>
        <row r="2166">
          <cell r="A2166">
            <v>1</v>
          </cell>
          <cell r="E2166">
            <v>10</v>
          </cell>
          <cell r="I2166">
            <v>3269409713.3699999</v>
          </cell>
          <cell r="M2166">
            <v>10</v>
          </cell>
          <cell r="Q2166">
            <v>10</v>
          </cell>
          <cell r="V2166">
            <v>7100</v>
          </cell>
        </row>
        <row r="2167">
          <cell r="A2167">
            <v>1</v>
          </cell>
          <cell r="E2167">
            <v>10</v>
          </cell>
          <cell r="I2167">
            <v>-384191753.80000001</v>
          </cell>
          <cell r="M2167">
            <v>10</v>
          </cell>
          <cell r="Q2167">
            <v>10</v>
          </cell>
          <cell r="V2167">
            <v>7110</v>
          </cell>
        </row>
        <row r="2168">
          <cell r="A2168">
            <v>1</v>
          </cell>
          <cell r="E2168">
            <v>10</v>
          </cell>
          <cell r="I2168">
            <v>1261849117.96</v>
          </cell>
          <cell r="M2168">
            <v>10</v>
          </cell>
          <cell r="Q2168">
            <v>10</v>
          </cell>
          <cell r="V2168">
            <v>7130</v>
          </cell>
        </row>
        <row r="2169">
          <cell r="A2169">
            <v>1</v>
          </cell>
          <cell r="E2169">
            <v>10</v>
          </cell>
          <cell r="I2169">
            <v>82178439.709999993</v>
          </cell>
          <cell r="M2169">
            <v>10</v>
          </cell>
          <cell r="Q2169">
            <v>10</v>
          </cell>
          <cell r="V2169">
            <v>7140</v>
          </cell>
        </row>
        <row r="2170">
          <cell r="A2170">
            <v>1</v>
          </cell>
          <cell r="E2170">
            <v>10</v>
          </cell>
          <cell r="I2170">
            <v>114891390</v>
          </cell>
          <cell r="M2170">
            <v>10</v>
          </cell>
          <cell r="Q2170">
            <v>10</v>
          </cell>
          <cell r="V2170">
            <v>7150</v>
          </cell>
        </row>
        <row r="2171">
          <cell r="A2171">
            <v>1</v>
          </cell>
          <cell r="E2171">
            <v>10</v>
          </cell>
          <cell r="I2171">
            <v>0</v>
          </cell>
          <cell r="M2171">
            <v>10</v>
          </cell>
          <cell r="Q2171">
            <v>10</v>
          </cell>
          <cell r="V2171">
            <v>7300</v>
          </cell>
        </row>
        <row r="2172">
          <cell r="A2172">
            <v>1</v>
          </cell>
          <cell r="E2172">
            <v>10</v>
          </cell>
          <cell r="I2172">
            <v>0</v>
          </cell>
          <cell r="M2172">
            <v>10</v>
          </cell>
          <cell r="Q2172">
            <v>10</v>
          </cell>
          <cell r="V2172">
            <v>7300</v>
          </cell>
        </row>
        <row r="2173">
          <cell r="A2173">
            <v>1</v>
          </cell>
          <cell r="E2173">
            <v>10</v>
          </cell>
          <cell r="I2173">
            <v>0</v>
          </cell>
          <cell r="M2173">
            <v>10</v>
          </cell>
          <cell r="Q2173">
            <v>10</v>
          </cell>
          <cell r="V2173">
            <v>7300</v>
          </cell>
        </row>
        <row r="2174">
          <cell r="A2174">
            <v>1</v>
          </cell>
          <cell r="E2174">
            <v>10</v>
          </cell>
          <cell r="I2174">
            <v>1500000</v>
          </cell>
          <cell r="M2174">
            <v>10</v>
          </cell>
          <cell r="Q2174">
            <v>10</v>
          </cell>
          <cell r="V2174">
            <v>7300</v>
          </cell>
        </row>
        <row r="2175">
          <cell r="A2175">
            <v>1</v>
          </cell>
          <cell r="E2175">
            <v>10</v>
          </cell>
          <cell r="I2175">
            <v>300000</v>
          </cell>
          <cell r="M2175">
            <v>10</v>
          </cell>
          <cell r="Q2175">
            <v>10</v>
          </cell>
          <cell r="V2175">
            <v>7300</v>
          </cell>
        </row>
        <row r="2176">
          <cell r="A2176">
            <v>1</v>
          </cell>
          <cell r="E2176">
            <v>10</v>
          </cell>
          <cell r="I2176">
            <v>-5297.7</v>
          </cell>
          <cell r="M2176">
            <v>10</v>
          </cell>
          <cell r="Q2176">
            <v>10</v>
          </cell>
          <cell r="V2176">
            <v>7300</v>
          </cell>
        </row>
        <row r="2177">
          <cell r="A2177">
            <v>1</v>
          </cell>
          <cell r="E2177">
            <v>10</v>
          </cell>
          <cell r="I2177">
            <v>500000</v>
          </cell>
          <cell r="M2177">
            <v>10</v>
          </cell>
          <cell r="Q2177">
            <v>10</v>
          </cell>
          <cell r="V2177">
            <v>7300</v>
          </cell>
        </row>
        <row r="2178">
          <cell r="A2178">
            <v>1</v>
          </cell>
          <cell r="E2178">
            <v>10</v>
          </cell>
          <cell r="I2178">
            <v>400000</v>
          </cell>
          <cell r="M2178">
            <v>10</v>
          </cell>
          <cell r="Q2178">
            <v>10</v>
          </cell>
          <cell r="V2178">
            <v>7300</v>
          </cell>
        </row>
        <row r="2179">
          <cell r="A2179">
            <v>1</v>
          </cell>
          <cell r="E2179">
            <v>10</v>
          </cell>
          <cell r="I2179">
            <v>0</v>
          </cell>
          <cell r="M2179">
            <v>10</v>
          </cell>
          <cell r="Q2179">
            <v>10</v>
          </cell>
          <cell r="V2179">
            <v>7300</v>
          </cell>
        </row>
        <row r="2180">
          <cell r="A2180">
            <v>1</v>
          </cell>
          <cell r="E2180">
            <v>10</v>
          </cell>
          <cell r="I2180">
            <v>0</v>
          </cell>
          <cell r="M2180">
            <v>10</v>
          </cell>
          <cell r="Q2180">
            <v>10</v>
          </cell>
          <cell r="V2180">
            <v>7300</v>
          </cell>
        </row>
        <row r="2181">
          <cell r="A2181">
            <v>1</v>
          </cell>
          <cell r="E2181">
            <v>10</v>
          </cell>
          <cell r="I2181">
            <v>29636743.460000001</v>
          </cell>
          <cell r="M2181">
            <v>10</v>
          </cell>
          <cell r="Q2181">
            <v>10</v>
          </cell>
          <cell r="V2181">
            <v>7300</v>
          </cell>
        </row>
        <row r="2182">
          <cell r="A2182">
            <v>1</v>
          </cell>
          <cell r="E2182">
            <v>10</v>
          </cell>
          <cell r="I2182">
            <v>2077733.2</v>
          </cell>
          <cell r="M2182">
            <v>10</v>
          </cell>
          <cell r="Q2182">
            <v>10</v>
          </cell>
          <cell r="V2182">
            <v>7300</v>
          </cell>
        </row>
        <row r="2183">
          <cell r="A2183">
            <v>1</v>
          </cell>
          <cell r="E2183">
            <v>10</v>
          </cell>
          <cell r="I2183">
            <v>0</v>
          </cell>
          <cell r="M2183">
            <v>10</v>
          </cell>
          <cell r="Q2183">
            <v>10</v>
          </cell>
          <cell r="V2183">
            <v>7500</v>
          </cell>
        </row>
        <row r="2184">
          <cell r="A2184">
            <v>1</v>
          </cell>
          <cell r="E2184">
            <v>10</v>
          </cell>
          <cell r="I2184">
            <v>406257428.76999998</v>
          </cell>
          <cell r="M2184">
            <v>10</v>
          </cell>
          <cell r="Q2184">
            <v>10</v>
          </cell>
          <cell r="V2184">
            <v>7700</v>
          </cell>
        </row>
        <row r="2185">
          <cell r="A2185">
            <v>1</v>
          </cell>
          <cell r="E2185">
            <v>10</v>
          </cell>
          <cell r="I2185">
            <v>3574000</v>
          </cell>
          <cell r="M2185">
            <v>10</v>
          </cell>
          <cell r="Q2185">
            <v>10</v>
          </cell>
          <cell r="V2185">
            <v>7909</v>
          </cell>
        </row>
        <row r="2186">
          <cell r="A2186">
            <v>1</v>
          </cell>
          <cell r="E2186">
            <v>10</v>
          </cell>
          <cell r="I2186">
            <v>38116.480000000003</v>
          </cell>
          <cell r="M2186">
            <v>10</v>
          </cell>
          <cell r="Q2186">
            <v>10</v>
          </cell>
          <cell r="V2186">
            <v>7916</v>
          </cell>
        </row>
        <row r="2187">
          <cell r="A2187">
            <v>1</v>
          </cell>
          <cell r="E2187">
            <v>10</v>
          </cell>
          <cell r="I2187">
            <v>6489413.0899999999</v>
          </cell>
          <cell r="M2187">
            <v>10</v>
          </cell>
          <cell r="Q2187">
            <v>10</v>
          </cell>
          <cell r="V2187">
            <v>8091</v>
          </cell>
        </row>
        <row r="2188">
          <cell r="A2188">
            <v>1</v>
          </cell>
          <cell r="E2188">
            <v>10</v>
          </cell>
          <cell r="I2188">
            <v>-23366812.859999999</v>
          </cell>
          <cell r="M2188">
            <v>10</v>
          </cell>
          <cell r="Q2188">
            <v>10</v>
          </cell>
          <cell r="V2188">
            <v>8092</v>
          </cell>
        </row>
        <row r="2189">
          <cell r="A2189">
            <v>1</v>
          </cell>
          <cell r="E2189">
            <v>10</v>
          </cell>
          <cell r="I2189">
            <v>1077586.21</v>
          </cell>
          <cell r="M2189">
            <v>10</v>
          </cell>
          <cell r="Q2189">
            <v>10</v>
          </cell>
          <cell r="V2189">
            <v>8700</v>
          </cell>
        </row>
        <row r="2190">
          <cell r="A2190">
            <v>1</v>
          </cell>
          <cell r="E2190">
            <v>10</v>
          </cell>
          <cell r="I2190">
            <v>-141354308</v>
          </cell>
          <cell r="M2190">
            <v>10</v>
          </cell>
          <cell r="Q2190">
            <v>10</v>
          </cell>
          <cell r="V2190">
            <v>9000</v>
          </cell>
        </row>
        <row r="2191">
          <cell r="A2191">
            <v>1</v>
          </cell>
          <cell r="E2191">
            <v>10</v>
          </cell>
          <cell r="I2191">
            <v>-3126862050.8099999</v>
          </cell>
          <cell r="M2191">
            <v>10</v>
          </cell>
          <cell r="Q2191">
            <v>10</v>
          </cell>
          <cell r="V2191">
            <v>9100</v>
          </cell>
        </row>
        <row r="2192">
          <cell r="A2192">
            <v>1</v>
          </cell>
          <cell r="E2192">
            <v>10</v>
          </cell>
          <cell r="I2192">
            <v>108982099.59999999</v>
          </cell>
          <cell r="M2192">
            <v>10</v>
          </cell>
          <cell r="Q2192">
            <v>10</v>
          </cell>
          <cell r="V2192">
            <v>9110</v>
          </cell>
        </row>
        <row r="2193">
          <cell r="A2193">
            <v>1</v>
          </cell>
          <cell r="E2193">
            <v>10</v>
          </cell>
          <cell r="I2193">
            <v>0</v>
          </cell>
          <cell r="M2193">
            <v>10</v>
          </cell>
          <cell r="Q2193">
            <v>10</v>
          </cell>
          <cell r="V2193">
            <v>9201</v>
          </cell>
        </row>
        <row r="2194">
          <cell r="A2194">
            <v>1</v>
          </cell>
          <cell r="E2194">
            <v>10</v>
          </cell>
          <cell r="I2194">
            <v>-490055772.64999998</v>
          </cell>
          <cell r="M2194">
            <v>10</v>
          </cell>
          <cell r="Q2194">
            <v>10</v>
          </cell>
          <cell r="V2194">
            <v>9222</v>
          </cell>
        </row>
        <row r="2195">
          <cell r="A2195">
            <v>1</v>
          </cell>
          <cell r="E2195">
            <v>10</v>
          </cell>
          <cell r="I2195">
            <v>-126421127.89</v>
          </cell>
          <cell r="M2195">
            <v>10</v>
          </cell>
          <cell r="Q2195">
            <v>10</v>
          </cell>
          <cell r="V2195">
            <v>9251</v>
          </cell>
        </row>
        <row r="2196">
          <cell r="A2196">
            <v>1</v>
          </cell>
          <cell r="E2196">
            <v>10</v>
          </cell>
          <cell r="I2196">
            <v>-836866168.23000002</v>
          </cell>
          <cell r="M2196">
            <v>10</v>
          </cell>
          <cell r="Q2196">
            <v>10</v>
          </cell>
          <cell r="V2196">
            <v>9252</v>
          </cell>
        </row>
        <row r="2197">
          <cell r="A2197">
            <v>1</v>
          </cell>
          <cell r="E2197">
            <v>10</v>
          </cell>
          <cell r="I2197">
            <v>0</v>
          </cell>
          <cell r="M2197">
            <v>10</v>
          </cell>
          <cell r="Q2197">
            <v>10</v>
          </cell>
          <cell r="V2197">
            <v>9253</v>
          </cell>
        </row>
        <row r="2198">
          <cell r="A2198">
            <v>1</v>
          </cell>
          <cell r="E2198">
            <v>10</v>
          </cell>
          <cell r="I2198">
            <v>20870678.5</v>
          </cell>
          <cell r="M2198">
            <v>10</v>
          </cell>
          <cell r="Q2198">
            <v>10</v>
          </cell>
          <cell r="V2198">
            <v>9253</v>
          </cell>
        </row>
        <row r="2199">
          <cell r="A2199">
            <v>1</v>
          </cell>
          <cell r="E2199">
            <v>10</v>
          </cell>
          <cell r="I2199">
            <v>-144768277.19999999</v>
          </cell>
          <cell r="M2199">
            <v>10</v>
          </cell>
          <cell r="Q2199">
            <v>10</v>
          </cell>
          <cell r="V2199">
            <v>9256</v>
          </cell>
        </row>
        <row r="2200">
          <cell r="A2200">
            <v>1</v>
          </cell>
          <cell r="E2200">
            <v>10</v>
          </cell>
          <cell r="I2200">
            <v>-138558897.56</v>
          </cell>
          <cell r="M2200">
            <v>10</v>
          </cell>
          <cell r="Q2200">
            <v>10</v>
          </cell>
          <cell r="V2200">
            <v>9302</v>
          </cell>
        </row>
        <row r="2201">
          <cell r="A2201">
            <v>1</v>
          </cell>
          <cell r="E2201">
            <v>10</v>
          </cell>
          <cell r="I2201">
            <v>58767529.75</v>
          </cell>
          <cell r="M2201">
            <v>10</v>
          </cell>
          <cell r="Q2201">
            <v>10</v>
          </cell>
          <cell r="V2201">
            <v>9303</v>
          </cell>
        </row>
        <row r="2202">
          <cell r="A2202">
            <v>1</v>
          </cell>
          <cell r="E2202">
            <v>10</v>
          </cell>
          <cell r="I2202">
            <v>-157944190</v>
          </cell>
          <cell r="M2202">
            <v>10</v>
          </cell>
          <cell r="Q2202">
            <v>10</v>
          </cell>
          <cell r="V2202">
            <v>9305</v>
          </cell>
        </row>
        <row r="2203">
          <cell r="A2203">
            <v>1</v>
          </cell>
          <cell r="E2203">
            <v>10</v>
          </cell>
          <cell r="I2203">
            <v>34042877.68</v>
          </cell>
          <cell r="M2203">
            <v>10</v>
          </cell>
          <cell r="Q2203">
            <v>10</v>
          </cell>
          <cell r="V2203">
            <v>9306</v>
          </cell>
        </row>
        <row r="2204">
          <cell r="A2204">
            <v>1</v>
          </cell>
          <cell r="E2204">
            <v>10</v>
          </cell>
          <cell r="I2204">
            <v>0</v>
          </cell>
          <cell r="M2204">
            <v>10</v>
          </cell>
          <cell r="Q2204">
            <v>10</v>
          </cell>
          <cell r="V2204">
            <v>9400</v>
          </cell>
        </row>
        <row r="2205">
          <cell r="A2205">
            <v>1</v>
          </cell>
          <cell r="E2205">
            <v>10</v>
          </cell>
          <cell r="I2205">
            <v>7282843.9699999997</v>
          </cell>
          <cell r="M2205">
            <v>10</v>
          </cell>
          <cell r="Q2205">
            <v>10</v>
          </cell>
          <cell r="V2205">
            <v>9500</v>
          </cell>
        </row>
        <row r="2206">
          <cell r="A2206">
            <v>1</v>
          </cell>
          <cell r="E2206">
            <v>10</v>
          </cell>
          <cell r="I2206">
            <v>-364389655.19999999</v>
          </cell>
          <cell r="M2206">
            <v>10</v>
          </cell>
          <cell r="Q2206">
            <v>10</v>
          </cell>
          <cell r="V2206">
            <v>9530</v>
          </cell>
        </row>
        <row r="2207">
          <cell r="A2207">
            <v>1</v>
          </cell>
          <cell r="E2207">
            <v>10</v>
          </cell>
          <cell r="I2207">
            <v>-1010561092.79</v>
          </cell>
          <cell r="M2207">
            <v>10</v>
          </cell>
          <cell r="Q2207">
            <v>10</v>
          </cell>
          <cell r="V2207">
            <v>9600</v>
          </cell>
        </row>
        <row r="2208">
          <cell r="A2208">
            <v>1</v>
          </cell>
          <cell r="E2208">
            <v>10</v>
          </cell>
          <cell r="I2208">
            <v>-86764838.109999999</v>
          </cell>
          <cell r="M2208">
            <v>10</v>
          </cell>
          <cell r="Q2208">
            <v>10</v>
          </cell>
          <cell r="V2208">
            <v>9610</v>
          </cell>
        </row>
        <row r="2209">
          <cell r="A2209">
            <v>1</v>
          </cell>
          <cell r="E2209">
            <v>10</v>
          </cell>
          <cell r="I2209">
            <v>7214476411</v>
          </cell>
          <cell r="M2209">
            <v>10</v>
          </cell>
          <cell r="Q2209">
            <v>10</v>
          </cell>
          <cell r="V2209">
            <v>9620</v>
          </cell>
        </row>
        <row r="2210">
          <cell r="A2210">
            <v>1</v>
          </cell>
          <cell r="E2210">
            <v>10</v>
          </cell>
          <cell r="I2210">
            <v>-318526521.94</v>
          </cell>
          <cell r="M2210">
            <v>10</v>
          </cell>
          <cell r="Q2210">
            <v>10</v>
          </cell>
          <cell r="V2210">
            <v>9670</v>
          </cell>
        </row>
        <row r="2211">
          <cell r="A2211">
            <v>1</v>
          </cell>
          <cell r="E2211">
            <v>10</v>
          </cell>
          <cell r="I2211">
            <v>11990314997.33</v>
          </cell>
          <cell r="M2211">
            <v>10</v>
          </cell>
          <cell r="Q2211">
            <v>10</v>
          </cell>
          <cell r="V2211">
            <v>5301</v>
          </cell>
        </row>
        <row r="2212">
          <cell r="A2212">
            <v>1</v>
          </cell>
          <cell r="E2212">
            <v>25</v>
          </cell>
          <cell r="I2212">
            <v>0</v>
          </cell>
          <cell r="M2212">
            <v>25</v>
          </cell>
          <cell r="Q2212">
            <v>25</v>
          </cell>
          <cell r="V2212">
            <v>7700</v>
          </cell>
        </row>
        <row r="2213">
          <cell r="A2213">
            <v>1</v>
          </cell>
          <cell r="E2213">
            <v>7</v>
          </cell>
          <cell r="I2213">
            <v>0</v>
          </cell>
          <cell r="M2213">
            <v>7</v>
          </cell>
          <cell r="Q2213">
            <v>7</v>
          </cell>
          <cell r="V2213">
            <v>9303</v>
          </cell>
        </row>
        <row r="2214">
          <cell r="A2214">
            <v>1</v>
          </cell>
          <cell r="E2214">
            <v>18</v>
          </cell>
          <cell r="I2214">
            <v>-47997.73</v>
          </cell>
          <cell r="M2214">
            <v>18</v>
          </cell>
          <cell r="Q2214">
            <v>18</v>
          </cell>
          <cell r="V2214">
            <v>3100</v>
          </cell>
        </row>
        <row r="2215">
          <cell r="A2215">
            <v>1</v>
          </cell>
          <cell r="E2215">
            <v>18</v>
          </cell>
          <cell r="I2215">
            <v>7581</v>
          </cell>
          <cell r="M2215">
            <v>18</v>
          </cell>
          <cell r="Q2215">
            <v>18</v>
          </cell>
          <cell r="V2215">
            <v>4060</v>
          </cell>
        </row>
        <row r="2216">
          <cell r="A2216">
            <v>1</v>
          </cell>
          <cell r="E2216">
            <v>18</v>
          </cell>
          <cell r="I2216">
            <v>5366.18</v>
          </cell>
          <cell r="M2216">
            <v>18</v>
          </cell>
          <cell r="Q2216">
            <v>18</v>
          </cell>
          <cell r="V2216">
            <v>4150</v>
          </cell>
        </row>
        <row r="2217">
          <cell r="A2217">
            <v>1</v>
          </cell>
          <cell r="E2217">
            <v>18</v>
          </cell>
          <cell r="I2217">
            <v>21000</v>
          </cell>
          <cell r="M2217">
            <v>18</v>
          </cell>
          <cell r="Q2217">
            <v>18</v>
          </cell>
          <cell r="V2217">
            <v>4380</v>
          </cell>
        </row>
        <row r="2218">
          <cell r="A2218">
            <v>1</v>
          </cell>
          <cell r="E2218">
            <v>18</v>
          </cell>
          <cell r="I2218">
            <v>17500</v>
          </cell>
          <cell r="M2218">
            <v>18</v>
          </cell>
          <cell r="Q2218">
            <v>18</v>
          </cell>
          <cell r="V2218">
            <v>4500</v>
          </cell>
        </row>
        <row r="2219">
          <cell r="A2219">
            <v>1</v>
          </cell>
          <cell r="E2219">
            <v>18</v>
          </cell>
          <cell r="I2219">
            <v>62617.5</v>
          </cell>
          <cell r="M2219">
            <v>18</v>
          </cell>
          <cell r="Q2219">
            <v>18</v>
          </cell>
          <cell r="V2219">
            <v>4520</v>
          </cell>
        </row>
        <row r="2220">
          <cell r="A2220">
            <v>1</v>
          </cell>
          <cell r="E2220">
            <v>18</v>
          </cell>
          <cell r="I2220">
            <v>63473.62</v>
          </cell>
          <cell r="M2220">
            <v>18</v>
          </cell>
          <cell r="Q2220">
            <v>18</v>
          </cell>
          <cell r="V2220">
            <v>4560</v>
          </cell>
        </row>
        <row r="2221">
          <cell r="A2221">
            <v>1</v>
          </cell>
          <cell r="E2221">
            <v>18</v>
          </cell>
          <cell r="I2221">
            <v>1400</v>
          </cell>
          <cell r="M2221">
            <v>18</v>
          </cell>
          <cell r="Q2221">
            <v>18</v>
          </cell>
          <cell r="V2221">
            <v>4660</v>
          </cell>
        </row>
        <row r="2222">
          <cell r="A2222">
            <v>1</v>
          </cell>
          <cell r="E2222">
            <v>18</v>
          </cell>
          <cell r="I2222">
            <v>36769.35</v>
          </cell>
          <cell r="M2222">
            <v>18</v>
          </cell>
          <cell r="Q2222">
            <v>18</v>
          </cell>
          <cell r="V2222">
            <v>4680</v>
          </cell>
        </row>
        <row r="2223">
          <cell r="A2223">
            <v>1</v>
          </cell>
          <cell r="E2223">
            <v>18</v>
          </cell>
          <cell r="I2223">
            <v>10457.15</v>
          </cell>
          <cell r="M2223">
            <v>18</v>
          </cell>
          <cell r="Q2223">
            <v>18</v>
          </cell>
          <cell r="V2223">
            <v>4730</v>
          </cell>
        </row>
        <row r="2224">
          <cell r="A2224">
            <v>1</v>
          </cell>
          <cell r="E2224">
            <v>18</v>
          </cell>
          <cell r="I2224">
            <v>305291.33</v>
          </cell>
          <cell r="M2224">
            <v>18</v>
          </cell>
          <cell r="Q2224">
            <v>18</v>
          </cell>
          <cell r="V2224">
            <v>4731</v>
          </cell>
        </row>
        <row r="2225">
          <cell r="A2225">
            <v>1</v>
          </cell>
          <cell r="E2225">
            <v>18</v>
          </cell>
          <cell r="I2225">
            <v>273</v>
          </cell>
          <cell r="M2225">
            <v>18</v>
          </cell>
          <cell r="Q2225">
            <v>18</v>
          </cell>
          <cell r="V2225">
            <v>4780</v>
          </cell>
        </row>
        <row r="2226">
          <cell r="A2226">
            <v>1</v>
          </cell>
          <cell r="E2226">
            <v>18</v>
          </cell>
          <cell r="I2226">
            <v>11031.22</v>
          </cell>
          <cell r="M2226">
            <v>18</v>
          </cell>
          <cell r="Q2226">
            <v>18</v>
          </cell>
          <cell r="V2226">
            <v>4800</v>
          </cell>
        </row>
        <row r="2227">
          <cell r="A2227">
            <v>1</v>
          </cell>
          <cell r="E2227">
            <v>18</v>
          </cell>
          <cell r="I2227">
            <v>45057.8</v>
          </cell>
          <cell r="M2227">
            <v>18</v>
          </cell>
          <cell r="Q2227">
            <v>18</v>
          </cell>
          <cell r="V2227">
            <v>4830</v>
          </cell>
        </row>
        <row r="2228">
          <cell r="A2228">
            <v>1</v>
          </cell>
          <cell r="E2228">
            <v>18</v>
          </cell>
          <cell r="I2228">
            <v>-12707009</v>
          </cell>
          <cell r="M2228">
            <v>18</v>
          </cell>
          <cell r="Q2228">
            <v>18</v>
          </cell>
          <cell r="V2228">
            <v>5100</v>
          </cell>
        </row>
        <row r="2229">
          <cell r="A2229">
            <v>1</v>
          </cell>
          <cell r="E2229">
            <v>18</v>
          </cell>
          <cell r="I2229">
            <v>6628605</v>
          </cell>
          <cell r="M2229">
            <v>18</v>
          </cell>
          <cell r="Q2229">
            <v>18</v>
          </cell>
          <cell r="V2229">
            <v>5210</v>
          </cell>
        </row>
        <row r="2230">
          <cell r="A2230">
            <v>1</v>
          </cell>
          <cell r="E2230">
            <v>18</v>
          </cell>
          <cell r="I2230">
            <v>120000</v>
          </cell>
          <cell r="M2230">
            <v>18</v>
          </cell>
          <cell r="Q2230">
            <v>18</v>
          </cell>
          <cell r="V2230">
            <v>5400</v>
          </cell>
        </row>
        <row r="2231">
          <cell r="A2231">
            <v>1</v>
          </cell>
          <cell r="E2231">
            <v>18</v>
          </cell>
          <cell r="I2231">
            <v>307506</v>
          </cell>
          <cell r="M2231">
            <v>18</v>
          </cell>
          <cell r="Q2231">
            <v>18</v>
          </cell>
          <cell r="V2231">
            <v>5400</v>
          </cell>
        </row>
        <row r="2232">
          <cell r="A2232">
            <v>1</v>
          </cell>
          <cell r="E2232">
            <v>18</v>
          </cell>
          <cell r="I2232">
            <v>-1538743</v>
          </cell>
          <cell r="M2232">
            <v>18</v>
          </cell>
          <cell r="Q2232">
            <v>18</v>
          </cell>
          <cell r="V2232">
            <v>5400</v>
          </cell>
        </row>
        <row r="2233">
          <cell r="A2233">
            <v>1</v>
          </cell>
          <cell r="E2233">
            <v>18</v>
          </cell>
          <cell r="I2233">
            <v>844265.91</v>
          </cell>
          <cell r="M2233">
            <v>18</v>
          </cell>
          <cell r="Q2233">
            <v>18</v>
          </cell>
          <cell r="V2233">
            <v>5400</v>
          </cell>
        </row>
        <row r="2234">
          <cell r="A2234">
            <v>1</v>
          </cell>
          <cell r="E2234">
            <v>18</v>
          </cell>
          <cell r="I2234">
            <v>191406</v>
          </cell>
          <cell r="M2234">
            <v>18</v>
          </cell>
          <cell r="Q2234">
            <v>18</v>
          </cell>
          <cell r="V2234">
            <v>5400</v>
          </cell>
        </row>
        <row r="2235">
          <cell r="A2235">
            <v>1</v>
          </cell>
          <cell r="E2235">
            <v>18</v>
          </cell>
          <cell r="I2235">
            <v>0</v>
          </cell>
          <cell r="M2235">
            <v>18</v>
          </cell>
          <cell r="Q2235">
            <v>18</v>
          </cell>
          <cell r="V2235">
            <v>5400</v>
          </cell>
        </row>
        <row r="2236">
          <cell r="A2236">
            <v>1</v>
          </cell>
          <cell r="E2236">
            <v>18</v>
          </cell>
          <cell r="I2236">
            <v>325204.40000000002</v>
          </cell>
          <cell r="M2236">
            <v>18</v>
          </cell>
          <cell r="Q2236">
            <v>18</v>
          </cell>
          <cell r="V2236">
            <v>5400</v>
          </cell>
        </row>
        <row r="2237">
          <cell r="A2237">
            <v>1</v>
          </cell>
          <cell r="E2237">
            <v>18</v>
          </cell>
          <cell r="I2237">
            <v>312654</v>
          </cell>
          <cell r="M2237">
            <v>18</v>
          </cell>
          <cell r="Q2237">
            <v>18</v>
          </cell>
          <cell r="V2237">
            <v>5400</v>
          </cell>
        </row>
        <row r="2238">
          <cell r="A2238">
            <v>1</v>
          </cell>
          <cell r="E2238">
            <v>18</v>
          </cell>
          <cell r="I2238">
            <v>164806.10999999999</v>
          </cell>
          <cell r="M2238">
            <v>18</v>
          </cell>
          <cell r="Q2238">
            <v>18</v>
          </cell>
          <cell r="V2238">
            <v>5400</v>
          </cell>
        </row>
        <row r="2239">
          <cell r="A2239">
            <v>1</v>
          </cell>
          <cell r="E2239">
            <v>18</v>
          </cell>
          <cell r="I2239">
            <v>5059.8500000000004</v>
          </cell>
          <cell r="M2239">
            <v>18</v>
          </cell>
          <cell r="Q2239">
            <v>18</v>
          </cell>
          <cell r="V2239">
            <v>5400</v>
          </cell>
        </row>
        <row r="2240">
          <cell r="A2240">
            <v>1</v>
          </cell>
          <cell r="E2240">
            <v>18</v>
          </cell>
          <cell r="I2240">
            <v>453413.15</v>
          </cell>
          <cell r="M2240">
            <v>18</v>
          </cell>
          <cell r="Q2240">
            <v>18</v>
          </cell>
          <cell r="V2240">
            <v>5400</v>
          </cell>
        </row>
        <row r="2241">
          <cell r="A2241">
            <v>1</v>
          </cell>
          <cell r="E2241">
            <v>18</v>
          </cell>
          <cell r="I2241">
            <v>585000</v>
          </cell>
          <cell r="M2241">
            <v>18</v>
          </cell>
          <cell r="Q2241">
            <v>18</v>
          </cell>
          <cell r="V2241">
            <v>5400</v>
          </cell>
        </row>
        <row r="2242">
          <cell r="A2242">
            <v>1</v>
          </cell>
          <cell r="E2242">
            <v>18</v>
          </cell>
          <cell r="I2242">
            <v>-6628603.8300000001</v>
          </cell>
          <cell r="M2242">
            <v>18</v>
          </cell>
          <cell r="Q2242">
            <v>18</v>
          </cell>
          <cell r="V2242">
            <v>5400</v>
          </cell>
        </row>
        <row r="2243">
          <cell r="A2243">
            <v>1</v>
          </cell>
          <cell r="E2243">
            <v>18</v>
          </cell>
          <cell r="I2243">
            <v>-900236</v>
          </cell>
          <cell r="M2243">
            <v>18</v>
          </cell>
          <cell r="Q2243">
            <v>18</v>
          </cell>
          <cell r="V2243">
            <v>5400</v>
          </cell>
        </row>
        <row r="2244">
          <cell r="A2244">
            <v>1</v>
          </cell>
          <cell r="E2244">
            <v>18</v>
          </cell>
          <cell r="I2244">
            <v>853288.9</v>
          </cell>
          <cell r="M2244">
            <v>18</v>
          </cell>
          <cell r="Q2244">
            <v>18</v>
          </cell>
          <cell r="V2244">
            <v>5400</v>
          </cell>
        </row>
        <row r="2245">
          <cell r="A2245">
            <v>1</v>
          </cell>
          <cell r="E2245">
            <v>18</v>
          </cell>
          <cell r="I2245">
            <v>6637473.7800000003</v>
          </cell>
          <cell r="M2245">
            <v>18</v>
          </cell>
          <cell r="Q2245">
            <v>18</v>
          </cell>
          <cell r="V2245">
            <v>5400</v>
          </cell>
        </row>
        <row r="2246">
          <cell r="A2246">
            <v>1</v>
          </cell>
          <cell r="E2246">
            <v>18</v>
          </cell>
          <cell r="I2246">
            <v>2187791</v>
          </cell>
          <cell r="M2246">
            <v>18</v>
          </cell>
          <cell r="Q2246">
            <v>18</v>
          </cell>
          <cell r="V2246">
            <v>5400</v>
          </cell>
        </row>
        <row r="2247">
          <cell r="A2247">
            <v>1</v>
          </cell>
          <cell r="E2247">
            <v>18</v>
          </cell>
          <cell r="I2247">
            <v>1816.65</v>
          </cell>
          <cell r="M2247">
            <v>18</v>
          </cell>
          <cell r="Q2247">
            <v>18</v>
          </cell>
          <cell r="V2247">
            <v>7000</v>
          </cell>
        </row>
        <row r="2248">
          <cell r="A2248">
            <v>1</v>
          </cell>
          <cell r="E2248">
            <v>18</v>
          </cell>
          <cell r="I2248">
            <v>50000</v>
          </cell>
          <cell r="M2248">
            <v>18</v>
          </cell>
          <cell r="Q2248">
            <v>18</v>
          </cell>
          <cell r="V2248">
            <v>7200</v>
          </cell>
        </row>
        <row r="2249">
          <cell r="A2249">
            <v>1</v>
          </cell>
          <cell r="E2249">
            <v>18</v>
          </cell>
          <cell r="I2249">
            <v>50000</v>
          </cell>
          <cell r="M2249">
            <v>18</v>
          </cell>
          <cell r="Q2249">
            <v>18</v>
          </cell>
          <cell r="V2249">
            <v>7200</v>
          </cell>
        </row>
        <row r="2250">
          <cell r="A2250">
            <v>1</v>
          </cell>
          <cell r="E2250">
            <v>18</v>
          </cell>
          <cell r="I2250">
            <v>50000</v>
          </cell>
          <cell r="M2250">
            <v>18</v>
          </cell>
          <cell r="Q2250">
            <v>18</v>
          </cell>
          <cell r="V2250">
            <v>7200</v>
          </cell>
        </row>
        <row r="2251">
          <cell r="A2251">
            <v>1</v>
          </cell>
          <cell r="E2251">
            <v>18</v>
          </cell>
          <cell r="I2251">
            <v>200000</v>
          </cell>
          <cell r="M2251">
            <v>18</v>
          </cell>
          <cell r="Q2251">
            <v>18</v>
          </cell>
          <cell r="V2251">
            <v>7200</v>
          </cell>
        </row>
        <row r="2252">
          <cell r="A2252">
            <v>1</v>
          </cell>
          <cell r="E2252">
            <v>18</v>
          </cell>
          <cell r="I2252">
            <v>50000</v>
          </cell>
          <cell r="M2252">
            <v>18</v>
          </cell>
          <cell r="Q2252">
            <v>18</v>
          </cell>
          <cell r="V2252">
            <v>7200</v>
          </cell>
        </row>
        <row r="2253">
          <cell r="A2253">
            <v>1</v>
          </cell>
          <cell r="E2253">
            <v>18</v>
          </cell>
          <cell r="I2253">
            <v>67844.3</v>
          </cell>
          <cell r="M2253">
            <v>18</v>
          </cell>
          <cell r="Q2253">
            <v>18</v>
          </cell>
          <cell r="V2253">
            <v>7200</v>
          </cell>
        </row>
        <row r="2254">
          <cell r="A2254">
            <v>1</v>
          </cell>
          <cell r="E2254">
            <v>18</v>
          </cell>
          <cell r="I2254">
            <v>50000</v>
          </cell>
          <cell r="M2254">
            <v>18</v>
          </cell>
          <cell r="Q2254">
            <v>18</v>
          </cell>
          <cell r="V2254">
            <v>7200</v>
          </cell>
        </row>
        <row r="2255">
          <cell r="A2255">
            <v>1</v>
          </cell>
          <cell r="E2255">
            <v>18</v>
          </cell>
          <cell r="I2255">
            <v>50000</v>
          </cell>
          <cell r="M2255">
            <v>18</v>
          </cell>
          <cell r="Q2255">
            <v>18</v>
          </cell>
          <cell r="V2255">
            <v>7200</v>
          </cell>
        </row>
        <row r="2256">
          <cell r="A2256">
            <v>1</v>
          </cell>
          <cell r="E2256">
            <v>18</v>
          </cell>
          <cell r="I2256">
            <v>50000</v>
          </cell>
          <cell r="M2256">
            <v>18</v>
          </cell>
          <cell r="Q2256">
            <v>18</v>
          </cell>
          <cell r="V2256">
            <v>7200</v>
          </cell>
        </row>
        <row r="2257">
          <cell r="A2257">
            <v>1</v>
          </cell>
          <cell r="E2257">
            <v>18</v>
          </cell>
          <cell r="I2257">
            <v>-30786.07</v>
          </cell>
          <cell r="M2257">
            <v>18</v>
          </cell>
          <cell r="Q2257">
            <v>18</v>
          </cell>
          <cell r="V2257">
            <v>7300</v>
          </cell>
        </row>
        <row r="2258">
          <cell r="A2258">
            <v>1</v>
          </cell>
          <cell r="E2258">
            <v>18</v>
          </cell>
          <cell r="I2258">
            <v>63147.83</v>
          </cell>
          <cell r="M2258">
            <v>18</v>
          </cell>
          <cell r="Q2258">
            <v>18</v>
          </cell>
          <cell r="V2258">
            <v>8200</v>
          </cell>
        </row>
        <row r="2259">
          <cell r="A2259">
            <v>1</v>
          </cell>
          <cell r="E2259">
            <v>18</v>
          </cell>
          <cell r="I2259">
            <v>-6000</v>
          </cell>
          <cell r="M2259">
            <v>18</v>
          </cell>
          <cell r="Q2259">
            <v>18</v>
          </cell>
          <cell r="V2259">
            <v>9258</v>
          </cell>
        </row>
        <row r="2260">
          <cell r="A2260">
            <v>1</v>
          </cell>
          <cell r="E2260">
            <v>18</v>
          </cell>
          <cell r="I2260">
            <v>-61129.75</v>
          </cell>
          <cell r="M2260">
            <v>18</v>
          </cell>
          <cell r="Q2260">
            <v>18</v>
          </cell>
          <cell r="V2260">
            <v>9303</v>
          </cell>
        </row>
        <row r="2261">
          <cell r="A2261">
            <v>1</v>
          </cell>
          <cell r="E2261">
            <v>18</v>
          </cell>
          <cell r="I2261">
            <v>-7581</v>
          </cell>
          <cell r="M2261">
            <v>18</v>
          </cell>
          <cell r="Q2261">
            <v>18</v>
          </cell>
          <cell r="V2261">
            <v>9305</v>
          </cell>
        </row>
        <row r="2262">
          <cell r="A2262">
            <v>1</v>
          </cell>
          <cell r="E2262">
            <v>18</v>
          </cell>
          <cell r="I2262">
            <v>-2500</v>
          </cell>
          <cell r="M2262">
            <v>18</v>
          </cell>
          <cell r="Q2262">
            <v>18</v>
          </cell>
          <cell r="V2262">
            <v>9400</v>
          </cell>
        </row>
        <row r="2263">
          <cell r="A2263">
            <v>1</v>
          </cell>
          <cell r="E2263">
            <v>18</v>
          </cell>
          <cell r="I2263">
            <v>1043485.35</v>
          </cell>
          <cell r="M2263">
            <v>18</v>
          </cell>
          <cell r="Q2263">
            <v>18</v>
          </cell>
          <cell r="V2263">
            <v>5301</v>
          </cell>
        </row>
        <row r="2264">
          <cell r="A2264">
            <v>1</v>
          </cell>
          <cell r="E2264">
            <v>7</v>
          </cell>
          <cell r="I2264">
            <v>-8548682.6400000006</v>
          </cell>
          <cell r="M2264">
            <v>7</v>
          </cell>
          <cell r="Q2264">
            <v>7</v>
          </cell>
          <cell r="V2264">
            <v>1010</v>
          </cell>
        </row>
        <row r="2265">
          <cell r="A2265">
            <v>1</v>
          </cell>
          <cell r="E2265">
            <v>7</v>
          </cell>
          <cell r="I2265">
            <v>-2937493.51</v>
          </cell>
          <cell r="M2265">
            <v>7</v>
          </cell>
          <cell r="Q2265">
            <v>7</v>
          </cell>
          <cell r="V2265">
            <v>1020</v>
          </cell>
        </row>
        <row r="2266">
          <cell r="A2266">
            <v>1</v>
          </cell>
          <cell r="E2266">
            <v>7</v>
          </cell>
          <cell r="I2266">
            <v>0</v>
          </cell>
          <cell r="M2266">
            <v>7</v>
          </cell>
          <cell r="Q2266">
            <v>7</v>
          </cell>
          <cell r="V2266">
            <v>1030</v>
          </cell>
        </row>
        <row r="2267">
          <cell r="A2267">
            <v>1</v>
          </cell>
          <cell r="E2267">
            <v>7</v>
          </cell>
          <cell r="I2267">
            <v>72702965</v>
          </cell>
          <cell r="M2267">
            <v>7</v>
          </cell>
          <cell r="Q2267">
            <v>7</v>
          </cell>
          <cell r="V2267">
            <v>1095</v>
          </cell>
        </row>
        <row r="2268">
          <cell r="A2268">
            <v>1</v>
          </cell>
          <cell r="E2268">
            <v>7</v>
          </cell>
          <cell r="I2268">
            <v>-67552613</v>
          </cell>
          <cell r="M2268">
            <v>7</v>
          </cell>
          <cell r="Q2268">
            <v>7</v>
          </cell>
          <cell r="V2268">
            <v>1096</v>
          </cell>
        </row>
        <row r="2269">
          <cell r="A2269">
            <v>1</v>
          </cell>
          <cell r="E2269">
            <v>7</v>
          </cell>
          <cell r="I2269">
            <v>0</v>
          </cell>
          <cell r="M2269">
            <v>7</v>
          </cell>
          <cell r="Q2269">
            <v>7</v>
          </cell>
          <cell r="V2269">
            <v>2010</v>
          </cell>
        </row>
        <row r="2270">
          <cell r="A2270">
            <v>1</v>
          </cell>
          <cell r="E2270">
            <v>7</v>
          </cell>
          <cell r="I2270">
            <v>96760.41</v>
          </cell>
          <cell r="M2270">
            <v>7</v>
          </cell>
          <cell r="Q2270">
            <v>7</v>
          </cell>
          <cell r="V2270">
            <v>2010</v>
          </cell>
        </row>
        <row r="2271">
          <cell r="A2271">
            <v>1</v>
          </cell>
          <cell r="E2271">
            <v>7</v>
          </cell>
          <cell r="I2271">
            <v>0</v>
          </cell>
          <cell r="M2271">
            <v>7</v>
          </cell>
          <cell r="Q2271">
            <v>7</v>
          </cell>
          <cell r="V2271">
            <v>2011</v>
          </cell>
        </row>
        <row r="2272">
          <cell r="A2272">
            <v>1</v>
          </cell>
          <cell r="E2272">
            <v>7</v>
          </cell>
          <cell r="I2272">
            <v>0</v>
          </cell>
          <cell r="M2272">
            <v>7</v>
          </cell>
          <cell r="Q2272">
            <v>7</v>
          </cell>
          <cell r="V2272">
            <v>2030</v>
          </cell>
        </row>
        <row r="2273">
          <cell r="A2273">
            <v>1</v>
          </cell>
          <cell r="E2273">
            <v>7</v>
          </cell>
          <cell r="I2273">
            <v>304252</v>
          </cell>
          <cell r="M2273">
            <v>7</v>
          </cell>
          <cell r="Q2273">
            <v>7</v>
          </cell>
          <cell r="V2273">
            <v>2030</v>
          </cell>
        </row>
        <row r="2274">
          <cell r="A2274">
            <v>1</v>
          </cell>
          <cell r="E2274">
            <v>7</v>
          </cell>
          <cell r="I2274">
            <v>6630</v>
          </cell>
          <cell r="M2274">
            <v>7</v>
          </cell>
          <cell r="Q2274">
            <v>7</v>
          </cell>
          <cell r="V2274">
            <v>2030</v>
          </cell>
        </row>
        <row r="2275">
          <cell r="A2275">
            <v>1</v>
          </cell>
          <cell r="E2275">
            <v>7</v>
          </cell>
          <cell r="I2275">
            <v>5391472</v>
          </cell>
          <cell r="M2275">
            <v>7</v>
          </cell>
          <cell r="Q2275">
            <v>7</v>
          </cell>
          <cell r="V2275">
            <v>2040</v>
          </cell>
        </row>
        <row r="2276">
          <cell r="A2276">
            <v>1</v>
          </cell>
          <cell r="E2276">
            <v>7</v>
          </cell>
          <cell r="I2276">
            <v>0</v>
          </cell>
          <cell r="M2276">
            <v>7</v>
          </cell>
          <cell r="Q2276">
            <v>7</v>
          </cell>
          <cell r="V2276">
            <v>2051</v>
          </cell>
        </row>
        <row r="2277">
          <cell r="A2277">
            <v>1</v>
          </cell>
          <cell r="E2277">
            <v>7</v>
          </cell>
          <cell r="I2277">
            <v>0</v>
          </cell>
          <cell r="M2277">
            <v>7</v>
          </cell>
          <cell r="Q2277">
            <v>7</v>
          </cell>
          <cell r="V2277">
            <v>2052</v>
          </cell>
        </row>
        <row r="2278">
          <cell r="A2278">
            <v>1</v>
          </cell>
          <cell r="E2278">
            <v>7</v>
          </cell>
          <cell r="I2278">
            <v>0</v>
          </cell>
          <cell r="M2278">
            <v>7</v>
          </cell>
          <cell r="Q2278">
            <v>7</v>
          </cell>
          <cell r="V2278">
            <v>2053</v>
          </cell>
        </row>
        <row r="2279">
          <cell r="A2279">
            <v>1</v>
          </cell>
          <cell r="E2279">
            <v>7</v>
          </cell>
          <cell r="I2279">
            <v>0</v>
          </cell>
          <cell r="M2279">
            <v>7</v>
          </cell>
          <cell r="Q2279">
            <v>7</v>
          </cell>
          <cell r="V2279">
            <v>2054</v>
          </cell>
        </row>
        <row r="2280">
          <cell r="A2280">
            <v>1</v>
          </cell>
          <cell r="E2280">
            <v>7</v>
          </cell>
          <cell r="I2280">
            <v>265242.09999999998</v>
          </cell>
          <cell r="M2280">
            <v>7</v>
          </cell>
          <cell r="Q2280">
            <v>7</v>
          </cell>
          <cell r="V2280">
            <v>2055</v>
          </cell>
        </row>
        <row r="2281">
          <cell r="A2281">
            <v>1</v>
          </cell>
          <cell r="E2281">
            <v>7</v>
          </cell>
          <cell r="I2281">
            <v>0</v>
          </cell>
          <cell r="M2281">
            <v>7</v>
          </cell>
          <cell r="Q2281">
            <v>7</v>
          </cell>
          <cell r="V2281">
            <v>2090</v>
          </cell>
        </row>
        <row r="2282">
          <cell r="A2282">
            <v>1</v>
          </cell>
          <cell r="E2282">
            <v>7</v>
          </cell>
          <cell r="I2282">
            <v>0</v>
          </cell>
          <cell r="M2282">
            <v>7</v>
          </cell>
          <cell r="Q2282">
            <v>7</v>
          </cell>
          <cell r="V2282">
            <v>2095</v>
          </cell>
        </row>
        <row r="2283">
          <cell r="A2283">
            <v>1</v>
          </cell>
          <cell r="E2283">
            <v>7</v>
          </cell>
          <cell r="I2283">
            <v>0</v>
          </cell>
          <cell r="M2283">
            <v>7</v>
          </cell>
          <cell r="Q2283">
            <v>7</v>
          </cell>
          <cell r="V2283">
            <v>2095</v>
          </cell>
        </row>
        <row r="2284">
          <cell r="A2284">
            <v>1</v>
          </cell>
          <cell r="E2284">
            <v>7</v>
          </cell>
          <cell r="I2284">
            <v>53.24</v>
          </cell>
          <cell r="M2284">
            <v>7</v>
          </cell>
          <cell r="Q2284">
            <v>7</v>
          </cell>
          <cell r="V2284">
            <v>2300</v>
          </cell>
        </row>
        <row r="2285">
          <cell r="A2285">
            <v>1</v>
          </cell>
          <cell r="E2285">
            <v>7</v>
          </cell>
          <cell r="I2285">
            <v>-2561.96</v>
          </cell>
          <cell r="M2285">
            <v>7</v>
          </cell>
          <cell r="Q2285">
            <v>7</v>
          </cell>
          <cell r="V2285">
            <v>3100</v>
          </cell>
        </row>
        <row r="2286">
          <cell r="A2286">
            <v>1</v>
          </cell>
          <cell r="E2286">
            <v>7</v>
          </cell>
          <cell r="I2286">
            <v>0</v>
          </cell>
          <cell r="M2286">
            <v>7</v>
          </cell>
          <cell r="Q2286">
            <v>7</v>
          </cell>
          <cell r="V2286">
            <v>3100</v>
          </cell>
        </row>
        <row r="2287">
          <cell r="A2287">
            <v>1</v>
          </cell>
          <cell r="E2287">
            <v>7</v>
          </cell>
          <cell r="I2287">
            <v>-2730.97</v>
          </cell>
          <cell r="M2287">
            <v>7</v>
          </cell>
          <cell r="Q2287">
            <v>7</v>
          </cell>
          <cell r="V2287">
            <v>3300</v>
          </cell>
        </row>
        <row r="2288">
          <cell r="A2288">
            <v>1</v>
          </cell>
          <cell r="E2288">
            <v>7</v>
          </cell>
          <cell r="I2288">
            <v>-998.42</v>
          </cell>
          <cell r="M2288">
            <v>7</v>
          </cell>
          <cell r="Q2288">
            <v>7</v>
          </cell>
          <cell r="V2288">
            <v>3400</v>
          </cell>
        </row>
        <row r="2289">
          <cell r="A2289">
            <v>1</v>
          </cell>
          <cell r="E2289">
            <v>7</v>
          </cell>
          <cell r="I2289">
            <v>754417.2</v>
          </cell>
          <cell r="M2289">
            <v>7</v>
          </cell>
          <cell r="Q2289">
            <v>7</v>
          </cell>
          <cell r="V2289">
            <v>3400</v>
          </cell>
        </row>
        <row r="2290">
          <cell r="A2290">
            <v>1</v>
          </cell>
          <cell r="E2290">
            <v>7</v>
          </cell>
          <cell r="I2290">
            <v>0</v>
          </cell>
          <cell r="M2290">
            <v>7</v>
          </cell>
          <cell r="Q2290">
            <v>7</v>
          </cell>
          <cell r="V2290">
            <v>3400</v>
          </cell>
        </row>
        <row r="2291">
          <cell r="A2291">
            <v>1</v>
          </cell>
          <cell r="E2291">
            <v>7</v>
          </cell>
          <cell r="I2291">
            <v>-94165</v>
          </cell>
          <cell r="M2291">
            <v>7</v>
          </cell>
          <cell r="Q2291">
            <v>7</v>
          </cell>
          <cell r="V2291">
            <v>3500</v>
          </cell>
        </row>
        <row r="2292">
          <cell r="A2292">
            <v>1</v>
          </cell>
          <cell r="E2292">
            <v>7</v>
          </cell>
          <cell r="I2292">
            <v>122967.22</v>
          </cell>
          <cell r="M2292">
            <v>7</v>
          </cell>
          <cell r="Q2292">
            <v>7</v>
          </cell>
          <cell r="V2292">
            <v>4000</v>
          </cell>
        </row>
        <row r="2293">
          <cell r="A2293">
            <v>1</v>
          </cell>
          <cell r="E2293">
            <v>7</v>
          </cell>
          <cell r="I2293">
            <v>0</v>
          </cell>
          <cell r="M2293">
            <v>7</v>
          </cell>
          <cell r="Q2293">
            <v>7</v>
          </cell>
          <cell r="V2293">
            <v>4050</v>
          </cell>
        </row>
        <row r="2294">
          <cell r="A2294">
            <v>1</v>
          </cell>
          <cell r="E2294">
            <v>7</v>
          </cell>
          <cell r="I2294">
            <v>336900.94</v>
          </cell>
          <cell r="M2294">
            <v>7</v>
          </cell>
          <cell r="Q2294">
            <v>7</v>
          </cell>
          <cell r="V2294">
            <v>4060</v>
          </cell>
        </row>
        <row r="2295">
          <cell r="A2295">
            <v>1</v>
          </cell>
          <cell r="E2295">
            <v>7</v>
          </cell>
          <cell r="I2295">
            <v>-164049.47</v>
          </cell>
          <cell r="M2295">
            <v>7</v>
          </cell>
          <cell r="Q2295">
            <v>7</v>
          </cell>
          <cell r="V2295">
            <v>4100</v>
          </cell>
        </row>
        <row r="2296">
          <cell r="A2296">
            <v>1</v>
          </cell>
          <cell r="E2296">
            <v>7</v>
          </cell>
          <cell r="I2296">
            <v>0</v>
          </cell>
          <cell r="M2296">
            <v>7</v>
          </cell>
          <cell r="Q2296">
            <v>7</v>
          </cell>
          <cell r="V2296">
            <v>4150</v>
          </cell>
        </row>
        <row r="2297">
          <cell r="A2297">
            <v>1</v>
          </cell>
          <cell r="E2297">
            <v>7</v>
          </cell>
          <cell r="I2297">
            <v>237877.22</v>
          </cell>
          <cell r="M2297">
            <v>7</v>
          </cell>
          <cell r="Q2297">
            <v>7</v>
          </cell>
          <cell r="V2297">
            <v>4150</v>
          </cell>
        </row>
        <row r="2298">
          <cell r="A2298">
            <v>1</v>
          </cell>
          <cell r="E2298">
            <v>7</v>
          </cell>
          <cell r="I2298">
            <v>0</v>
          </cell>
          <cell r="M2298">
            <v>7</v>
          </cell>
          <cell r="Q2298">
            <v>7</v>
          </cell>
          <cell r="V2298">
            <v>4150</v>
          </cell>
        </row>
        <row r="2299">
          <cell r="A2299">
            <v>1</v>
          </cell>
          <cell r="E2299">
            <v>7</v>
          </cell>
          <cell r="I2299">
            <v>0</v>
          </cell>
          <cell r="M2299">
            <v>7</v>
          </cell>
          <cell r="Q2299">
            <v>7</v>
          </cell>
          <cell r="V2299">
            <v>4200</v>
          </cell>
        </row>
        <row r="2300">
          <cell r="A2300">
            <v>1</v>
          </cell>
          <cell r="E2300">
            <v>7</v>
          </cell>
          <cell r="I2300">
            <v>2175</v>
          </cell>
          <cell r="M2300">
            <v>7</v>
          </cell>
          <cell r="Q2300">
            <v>7</v>
          </cell>
          <cell r="V2300">
            <v>4250</v>
          </cell>
        </row>
        <row r="2301">
          <cell r="A2301">
            <v>1</v>
          </cell>
          <cell r="E2301">
            <v>7</v>
          </cell>
          <cell r="I2301">
            <v>11150</v>
          </cell>
          <cell r="M2301">
            <v>7</v>
          </cell>
          <cell r="Q2301">
            <v>7</v>
          </cell>
          <cell r="V2301">
            <v>4260</v>
          </cell>
        </row>
        <row r="2302">
          <cell r="A2302">
            <v>1</v>
          </cell>
          <cell r="E2302">
            <v>7</v>
          </cell>
          <cell r="I2302">
            <v>6500</v>
          </cell>
          <cell r="M2302">
            <v>7</v>
          </cell>
          <cell r="Q2302">
            <v>7</v>
          </cell>
          <cell r="V2302">
            <v>4280</v>
          </cell>
        </row>
        <row r="2303">
          <cell r="A2303">
            <v>1</v>
          </cell>
          <cell r="E2303">
            <v>7</v>
          </cell>
          <cell r="I2303">
            <v>46578.97</v>
          </cell>
          <cell r="M2303">
            <v>7</v>
          </cell>
          <cell r="Q2303">
            <v>7</v>
          </cell>
          <cell r="V2303">
            <v>4301</v>
          </cell>
        </row>
        <row r="2304">
          <cell r="A2304">
            <v>1</v>
          </cell>
          <cell r="E2304">
            <v>7</v>
          </cell>
          <cell r="I2304">
            <v>50924.47</v>
          </cell>
          <cell r="M2304">
            <v>7</v>
          </cell>
          <cell r="Q2304">
            <v>7</v>
          </cell>
          <cell r="V2304">
            <v>4302</v>
          </cell>
        </row>
        <row r="2305">
          <cell r="A2305">
            <v>1</v>
          </cell>
          <cell r="E2305">
            <v>7</v>
          </cell>
          <cell r="I2305">
            <v>0</v>
          </cell>
          <cell r="M2305">
            <v>7</v>
          </cell>
          <cell r="Q2305">
            <v>7</v>
          </cell>
          <cell r="V2305">
            <v>4303</v>
          </cell>
        </row>
        <row r="2306">
          <cell r="A2306">
            <v>1</v>
          </cell>
          <cell r="E2306">
            <v>7</v>
          </cell>
          <cell r="I2306">
            <v>76847.33</v>
          </cell>
          <cell r="M2306">
            <v>7</v>
          </cell>
          <cell r="Q2306">
            <v>7</v>
          </cell>
          <cell r="V2306">
            <v>4303</v>
          </cell>
        </row>
        <row r="2307">
          <cell r="A2307">
            <v>1</v>
          </cell>
          <cell r="E2307">
            <v>7</v>
          </cell>
          <cell r="I2307">
            <v>127966</v>
          </cell>
          <cell r="M2307">
            <v>7</v>
          </cell>
          <cell r="Q2307">
            <v>7</v>
          </cell>
          <cell r="V2307">
            <v>4304</v>
          </cell>
        </row>
        <row r="2308">
          <cell r="A2308">
            <v>1</v>
          </cell>
          <cell r="E2308">
            <v>7</v>
          </cell>
          <cell r="I2308">
            <v>321891.34000000003</v>
          </cell>
          <cell r="M2308">
            <v>7</v>
          </cell>
          <cell r="Q2308">
            <v>7</v>
          </cell>
          <cell r="V2308">
            <v>4305</v>
          </cell>
        </row>
        <row r="2309">
          <cell r="A2309">
            <v>1</v>
          </cell>
          <cell r="E2309">
            <v>7</v>
          </cell>
          <cell r="I2309">
            <v>196333.37</v>
          </cell>
          <cell r="M2309">
            <v>7</v>
          </cell>
          <cell r="Q2309">
            <v>7</v>
          </cell>
          <cell r="V2309">
            <v>4306</v>
          </cell>
        </row>
        <row r="2310">
          <cell r="A2310">
            <v>1</v>
          </cell>
          <cell r="E2310">
            <v>7</v>
          </cell>
          <cell r="I2310">
            <v>54875</v>
          </cell>
          <cell r="M2310">
            <v>7</v>
          </cell>
          <cell r="Q2310">
            <v>7</v>
          </cell>
          <cell r="V2310">
            <v>4360</v>
          </cell>
        </row>
        <row r="2311">
          <cell r="A2311">
            <v>1</v>
          </cell>
          <cell r="E2311">
            <v>7</v>
          </cell>
          <cell r="I2311">
            <v>0</v>
          </cell>
          <cell r="M2311">
            <v>7</v>
          </cell>
          <cell r="Q2311">
            <v>7</v>
          </cell>
          <cell r="V2311">
            <v>4360</v>
          </cell>
        </row>
        <row r="2312">
          <cell r="A2312">
            <v>1</v>
          </cell>
          <cell r="E2312">
            <v>7</v>
          </cell>
          <cell r="I2312">
            <v>1900</v>
          </cell>
          <cell r="M2312">
            <v>7</v>
          </cell>
          <cell r="Q2312">
            <v>7</v>
          </cell>
          <cell r="V2312">
            <v>4360</v>
          </cell>
        </row>
        <row r="2313">
          <cell r="A2313">
            <v>1</v>
          </cell>
          <cell r="E2313">
            <v>7</v>
          </cell>
          <cell r="I2313">
            <v>16233</v>
          </cell>
          <cell r="M2313">
            <v>7</v>
          </cell>
          <cell r="Q2313">
            <v>7</v>
          </cell>
          <cell r="V2313">
            <v>4380</v>
          </cell>
        </row>
        <row r="2314">
          <cell r="A2314">
            <v>1</v>
          </cell>
          <cell r="E2314">
            <v>7</v>
          </cell>
          <cell r="I2314">
            <v>0</v>
          </cell>
          <cell r="M2314">
            <v>7</v>
          </cell>
          <cell r="Q2314">
            <v>7</v>
          </cell>
          <cell r="V2314">
            <v>4380</v>
          </cell>
        </row>
        <row r="2315">
          <cell r="A2315">
            <v>1</v>
          </cell>
          <cell r="E2315">
            <v>7</v>
          </cell>
          <cell r="I2315">
            <v>0</v>
          </cell>
          <cell r="M2315">
            <v>7</v>
          </cell>
          <cell r="Q2315">
            <v>7</v>
          </cell>
          <cell r="V2315">
            <v>4460</v>
          </cell>
        </row>
        <row r="2316">
          <cell r="A2316">
            <v>1</v>
          </cell>
          <cell r="E2316">
            <v>7</v>
          </cell>
          <cell r="I2316">
            <v>2000</v>
          </cell>
          <cell r="M2316">
            <v>7</v>
          </cell>
          <cell r="Q2316">
            <v>7</v>
          </cell>
          <cell r="V2316">
            <v>4480</v>
          </cell>
        </row>
        <row r="2317">
          <cell r="A2317">
            <v>1</v>
          </cell>
          <cell r="E2317">
            <v>7</v>
          </cell>
          <cell r="I2317">
            <v>-180699</v>
          </cell>
          <cell r="M2317">
            <v>7</v>
          </cell>
          <cell r="Q2317">
            <v>7</v>
          </cell>
          <cell r="V2317">
            <v>4490</v>
          </cell>
        </row>
        <row r="2318">
          <cell r="A2318">
            <v>1</v>
          </cell>
          <cell r="E2318">
            <v>7</v>
          </cell>
          <cell r="I2318">
            <v>0</v>
          </cell>
          <cell r="M2318">
            <v>7</v>
          </cell>
          <cell r="Q2318">
            <v>7</v>
          </cell>
          <cell r="V2318">
            <v>4500</v>
          </cell>
        </row>
        <row r="2319">
          <cell r="A2319">
            <v>1</v>
          </cell>
          <cell r="E2319">
            <v>7</v>
          </cell>
          <cell r="I2319">
            <v>233753.33</v>
          </cell>
          <cell r="M2319">
            <v>7</v>
          </cell>
          <cell r="Q2319">
            <v>7</v>
          </cell>
          <cell r="V2319">
            <v>4520</v>
          </cell>
        </row>
        <row r="2320">
          <cell r="A2320">
            <v>1</v>
          </cell>
          <cell r="E2320">
            <v>7</v>
          </cell>
          <cell r="I2320">
            <v>208925</v>
          </cell>
          <cell r="M2320">
            <v>7</v>
          </cell>
          <cell r="Q2320">
            <v>7</v>
          </cell>
          <cell r="V2320">
            <v>4560</v>
          </cell>
        </row>
        <row r="2321">
          <cell r="A2321">
            <v>1</v>
          </cell>
          <cell r="E2321">
            <v>7</v>
          </cell>
          <cell r="I2321">
            <v>0</v>
          </cell>
          <cell r="M2321">
            <v>7</v>
          </cell>
          <cell r="Q2321">
            <v>7</v>
          </cell>
          <cell r="V2321">
            <v>4560</v>
          </cell>
        </row>
        <row r="2322">
          <cell r="A2322">
            <v>1</v>
          </cell>
          <cell r="E2322">
            <v>7</v>
          </cell>
          <cell r="I2322">
            <v>0</v>
          </cell>
          <cell r="M2322">
            <v>7</v>
          </cell>
          <cell r="Q2322">
            <v>7</v>
          </cell>
          <cell r="V2322">
            <v>4570</v>
          </cell>
        </row>
        <row r="2323">
          <cell r="A2323">
            <v>1</v>
          </cell>
          <cell r="E2323">
            <v>7</v>
          </cell>
          <cell r="I2323">
            <v>194882.22</v>
          </cell>
          <cell r="M2323">
            <v>7</v>
          </cell>
          <cell r="Q2323">
            <v>7</v>
          </cell>
          <cell r="V2323">
            <v>4595</v>
          </cell>
        </row>
        <row r="2324">
          <cell r="A2324">
            <v>1</v>
          </cell>
          <cell r="E2324">
            <v>7</v>
          </cell>
          <cell r="I2324">
            <v>98069</v>
          </cell>
          <cell r="M2324">
            <v>7</v>
          </cell>
          <cell r="Q2324">
            <v>7</v>
          </cell>
          <cell r="V2324">
            <v>4595</v>
          </cell>
        </row>
        <row r="2325">
          <cell r="A2325">
            <v>1</v>
          </cell>
          <cell r="E2325">
            <v>7</v>
          </cell>
          <cell r="I2325">
            <v>313973</v>
          </cell>
          <cell r="M2325">
            <v>7</v>
          </cell>
          <cell r="Q2325">
            <v>7</v>
          </cell>
          <cell r="V2325">
            <v>4601</v>
          </cell>
        </row>
        <row r="2326">
          <cell r="A2326">
            <v>1</v>
          </cell>
          <cell r="E2326">
            <v>7</v>
          </cell>
          <cell r="I2326">
            <v>0</v>
          </cell>
          <cell r="M2326">
            <v>7</v>
          </cell>
          <cell r="Q2326">
            <v>7</v>
          </cell>
          <cell r="V2326">
            <v>4602</v>
          </cell>
        </row>
        <row r="2327">
          <cell r="A2327">
            <v>1</v>
          </cell>
          <cell r="E2327">
            <v>7</v>
          </cell>
          <cell r="I2327">
            <v>106000</v>
          </cell>
          <cell r="M2327">
            <v>7</v>
          </cell>
          <cell r="Q2327">
            <v>7</v>
          </cell>
          <cell r="V2327">
            <v>4603</v>
          </cell>
        </row>
        <row r="2328">
          <cell r="A2328">
            <v>1</v>
          </cell>
          <cell r="E2328">
            <v>7</v>
          </cell>
          <cell r="I2328">
            <v>19040</v>
          </cell>
          <cell r="M2328">
            <v>7</v>
          </cell>
          <cell r="Q2328">
            <v>7</v>
          </cell>
          <cell r="V2328">
            <v>4604</v>
          </cell>
        </row>
        <row r="2329">
          <cell r="A2329">
            <v>1</v>
          </cell>
          <cell r="E2329">
            <v>7</v>
          </cell>
          <cell r="I2329">
            <v>2310</v>
          </cell>
          <cell r="M2329">
            <v>7</v>
          </cell>
          <cell r="Q2329">
            <v>7</v>
          </cell>
          <cell r="V2329">
            <v>4610</v>
          </cell>
        </row>
        <row r="2330">
          <cell r="A2330">
            <v>1</v>
          </cell>
          <cell r="E2330">
            <v>7</v>
          </cell>
          <cell r="I2330">
            <v>73445</v>
          </cell>
          <cell r="M2330">
            <v>7</v>
          </cell>
          <cell r="Q2330">
            <v>7</v>
          </cell>
          <cell r="V2330">
            <v>4640</v>
          </cell>
        </row>
        <row r="2331">
          <cell r="A2331">
            <v>1</v>
          </cell>
          <cell r="E2331">
            <v>7</v>
          </cell>
          <cell r="I2331">
            <v>0</v>
          </cell>
          <cell r="M2331">
            <v>7</v>
          </cell>
          <cell r="Q2331">
            <v>7</v>
          </cell>
          <cell r="V2331">
            <v>4660</v>
          </cell>
        </row>
        <row r="2332">
          <cell r="A2332">
            <v>1</v>
          </cell>
          <cell r="E2332">
            <v>7</v>
          </cell>
          <cell r="I2332">
            <v>258875</v>
          </cell>
          <cell r="M2332">
            <v>7</v>
          </cell>
          <cell r="Q2332">
            <v>7</v>
          </cell>
          <cell r="V2332">
            <v>4660</v>
          </cell>
        </row>
        <row r="2333">
          <cell r="A2333">
            <v>1</v>
          </cell>
          <cell r="E2333">
            <v>7</v>
          </cell>
          <cell r="I2333">
            <v>323196.56</v>
          </cell>
          <cell r="M2333">
            <v>7</v>
          </cell>
          <cell r="Q2333">
            <v>7</v>
          </cell>
          <cell r="V2333">
            <v>4680</v>
          </cell>
        </row>
        <row r="2334">
          <cell r="A2334">
            <v>1</v>
          </cell>
          <cell r="E2334">
            <v>7</v>
          </cell>
          <cell r="I2334">
            <v>2312309.56</v>
          </cell>
          <cell r="M2334">
            <v>7</v>
          </cell>
          <cell r="Q2334">
            <v>7</v>
          </cell>
          <cell r="V2334">
            <v>4700</v>
          </cell>
        </row>
        <row r="2335">
          <cell r="A2335">
            <v>1</v>
          </cell>
          <cell r="E2335">
            <v>7</v>
          </cell>
          <cell r="I2335">
            <v>0</v>
          </cell>
          <cell r="M2335">
            <v>7</v>
          </cell>
          <cell r="Q2335">
            <v>7</v>
          </cell>
          <cell r="V2335">
            <v>4700</v>
          </cell>
        </row>
        <row r="2336">
          <cell r="A2336">
            <v>1</v>
          </cell>
          <cell r="E2336">
            <v>7</v>
          </cell>
          <cell r="I2336">
            <v>71128</v>
          </cell>
          <cell r="M2336">
            <v>7</v>
          </cell>
          <cell r="Q2336">
            <v>7</v>
          </cell>
          <cell r="V2336">
            <v>4720</v>
          </cell>
        </row>
        <row r="2337">
          <cell r="A2337">
            <v>1</v>
          </cell>
          <cell r="E2337">
            <v>7</v>
          </cell>
          <cell r="I2337">
            <v>9707785.4600000009</v>
          </cell>
          <cell r="M2337">
            <v>7</v>
          </cell>
          <cell r="Q2337">
            <v>7</v>
          </cell>
          <cell r="V2337">
            <v>4730</v>
          </cell>
        </row>
        <row r="2338">
          <cell r="A2338">
            <v>1</v>
          </cell>
          <cell r="E2338">
            <v>7</v>
          </cell>
          <cell r="I2338">
            <v>0</v>
          </cell>
          <cell r="M2338">
            <v>7</v>
          </cell>
          <cell r="Q2338">
            <v>7</v>
          </cell>
          <cell r="V2338">
            <v>4730</v>
          </cell>
        </row>
        <row r="2339">
          <cell r="A2339">
            <v>1</v>
          </cell>
          <cell r="E2339">
            <v>7</v>
          </cell>
          <cell r="I2339">
            <v>0</v>
          </cell>
          <cell r="M2339">
            <v>7</v>
          </cell>
          <cell r="Q2339">
            <v>7</v>
          </cell>
          <cell r="V2339">
            <v>4730</v>
          </cell>
        </row>
        <row r="2340">
          <cell r="A2340">
            <v>1</v>
          </cell>
          <cell r="E2340">
            <v>7</v>
          </cell>
          <cell r="I2340">
            <v>0</v>
          </cell>
          <cell r="M2340">
            <v>7</v>
          </cell>
          <cell r="Q2340">
            <v>7</v>
          </cell>
          <cell r="V2340">
            <v>4740</v>
          </cell>
        </row>
        <row r="2341">
          <cell r="A2341">
            <v>1</v>
          </cell>
          <cell r="E2341">
            <v>7</v>
          </cell>
          <cell r="I2341">
            <v>0</v>
          </cell>
          <cell r="M2341">
            <v>7</v>
          </cell>
          <cell r="Q2341">
            <v>7</v>
          </cell>
          <cell r="V2341">
            <v>4770</v>
          </cell>
        </row>
        <row r="2342">
          <cell r="A2342">
            <v>1</v>
          </cell>
          <cell r="E2342">
            <v>7</v>
          </cell>
          <cell r="I2342">
            <v>0</v>
          </cell>
          <cell r="M2342">
            <v>7</v>
          </cell>
          <cell r="Q2342">
            <v>7</v>
          </cell>
          <cell r="V2342">
            <v>4772</v>
          </cell>
        </row>
        <row r="2343">
          <cell r="A2343">
            <v>1</v>
          </cell>
          <cell r="E2343">
            <v>7</v>
          </cell>
          <cell r="I2343">
            <v>49026</v>
          </cell>
          <cell r="M2343">
            <v>7</v>
          </cell>
          <cell r="Q2343">
            <v>7</v>
          </cell>
          <cell r="V2343">
            <v>4775</v>
          </cell>
        </row>
        <row r="2344">
          <cell r="A2344">
            <v>1</v>
          </cell>
          <cell r="E2344">
            <v>7</v>
          </cell>
          <cell r="I2344">
            <v>0</v>
          </cell>
          <cell r="M2344">
            <v>7</v>
          </cell>
          <cell r="Q2344">
            <v>7</v>
          </cell>
          <cell r="V2344">
            <v>4775</v>
          </cell>
        </row>
        <row r="2345">
          <cell r="A2345">
            <v>1</v>
          </cell>
          <cell r="E2345">
            <v>7</v>
          </cell>
          <cell r="I2345">
            <v>0</v>
          </cell>
          <cell r="M2345">
            <v>7</v>
          </cell>
          <cell r="Q2345">
            <v>7</v>
          </cell>
          <cell r="V2345">
            <v>4775</v>
          </cell>
        </row>
        <row r="2346">
          <cell r="A2346">
            <v>1</v>
          </cell>
          <cell r="E2346">
            <v>7</v>
          </cell>
          <cell r="I2346">
            <v>0</v>
          </cell>
          <cell r="M2346">
            <v>7</v>
          </cell>
          <cell r="Q2346">
            <v>7</v>
          </cell>
          <cell r="V2346">
            <v>4780</v>
          </cell>
        </row>
        <row r="2347">
          <cell r="A2347">
            <v>1</v>
          </cell>
          <cell r="E2347">
            <v>7</v>
          </cell>
          <cell r="I2347">
            <v>-154000</v>
          </cell>
          <cell r="M2347">
            <v>7</v>
          </cell>
          <cell r="Q2347">
            <v>7</v>
          </cell>
          <cell r="V2347">
            <v>4780</v>
          </cell>
        </row>
        <row r="2348">
          <cell r="A2348">
            <v>1</v>
          </cell>
          <cell r="E2348">
            <v>7</v>
          </cell>
          <cell r="I2348">
            <v>154000</v>
          </cell>
          <cell r="M2348">
            <v>7</v>
          </cell>
          <cell r="Q2348">
            <v>7</v>
          </cell>
          <cell r="V2348">
            <v>4780</v>
          </cell>
        </row>
        <row r="2349">
          <cell r="A2349">
            <v>1</v>
          </cell>
          <cell r="E2349">
            <v>7</v>
          </cell>
          <cell r="I2349">
            <v>836778.02</v>
          </cell>
          <cell r="M2349">
            <v>7</v>
          </cell>
          <cell r="Q2349">
            <v>7</v>
          </cell>
          <cell r="V2349">
            <v>4785</v>
          </cell>
        </row>
        <row r="2350">
          <cell r="A2350">
            <v>1</v>
          </cell>
          <cell r="E2350">
            <v>7</v>
          </cell>
          <cell r="I2350">
            <v>280156</v>
          </cell>
          <cell r="M2350">
            <v>7</v>
          </cell>
          <cell r="Q2350">
            <v>7</v>
          </cell>
          <cell r="V2350">
            <v>4785</v>
          </cell>
        </row>
        <row r="2351">
          <cell r="A2351">
            <v>1</v>
          </cell>
          <cell r="E2351">
            <v>7</v>
          </cell>
          <cell r="I2351">
            <v>87246</v>
          </cell>
          <cell r="M2351">
            <v>7</v>
          </cell>
          <cell r="Q2351">
            <v>7</v>
          </cell>
          <cell r="V2351">
            <v>4785</v>
          </cell>
        </row>
        <row r="2352">
          <cell r="A2352">
            <v>1</v>
          </cell>
          <cell r="E2352">
            <v>7</v>
          </cell>
          <cell r="I2352">
            <v>884648.65</v>
          </cell>
          <cell r="M2352">
            <v>7</v>
          </cell>
          <cell r="Q2352">
            <v>7</v>
          </cell>
          <cell r="V2352">
            <v>4800</v>
          </cell>
        </row>
        <row r="2353">
          <cell r="A2353">
            <v>1</v>
          </cell>
          <cell r="E2353">
            <v>7</v>
          </cell>
          <cell r="I2353">
            <v>45054</v>
          </cell>
          <cell r="M2353">
            <v>7</v>
          </cell>
          <cell r="Q2353">
            <v>7</v>
          </cell>
          <cell r="V2353">
            <v>4830</v>
          </cell>
        </row>
        <row r="2354">
          <cell r="A2354">
            <v>1</v>
          </cell>
          <cell r="E2354">
            <v>7</v>
          </cell>
          <cell r="I2354">
            <v>1372975.88</v>
          </cell>
          <cell r="M2354">
            <v>7</v>
          </cell>
          <cell r="Q2354">
            <v>7</v>
          </cell>
          <cell r="V2354">
            <v>4830</v>
          </cell>
        </row>
        <row r="2355">
          <cell r="A2355">
            <v>1</v>
          </cell>
          <cell r="E2355">
            <v>7</v>
          </cell>
          <cell r="I2355">
            <v>448703.48</v>
          </cell>
          <cell r="M2355">
            <v>7</v>
          </cell>
          <cell r="Q2355">
            <v>7</v>
          </cell>
          <cell r="V2355">
            <v>4830</v>
          </cell>
        </row>
        <row r="2356">
          <cell r="A2356">
            <v>1</v>
          </cell>
          <cell r="E2356">
            <v>7</v>
          </cell>
          <cell r="I2356">
            <v>11410</v>
          </cell>
          <cell r="M2356">
            <v>7</v>
          </cell>
          <cell r="Q2356">
            <v>7</v>
          </cell>
          <cell r="V2356">
            <v>4830</v>
          </cell>
        </row>
        <row r="2357">
          <cell r="A2357">
            <v>1</v>
          </cell>
          <cell r="E2357">
            <v>7</v>
          </cell>
          <cell r="I2357">
            <v>45900</v>
          </cell>
          <cell r="M2357">
            <v>7</v>
          </cell>
          <cell r="Q2357">
            <v>7</v>
          </cell>
          <cell r="V2357">
            <v>4840</v>
          </cell>
        </row>
        <row r="2358">
          <cell r="A2358">
            <v>1</v>
          </cell>
          <cell r="E2358">
            <v>7</v>
          </cell>
          <cell r="I2358">
            <v>20100</v>
          </cell>
          <cell r="M2358">
            <v>7</v>
          </cell>
          <cell r="Q2358">
            <v>7</v>
          </cell>
          <cell r="V2358">
            <v>4850</v>
          </cell>
        </row>
        <row r="2359">
          <cell r="A2359">
            <v>1</v>
          </cell>
          <cell r="E2359">
            <v>7</v>
          </cell>
          <cell r="I2359">
            <v>0</v>
          </cell>
          <cell r="M2359">
            <v>7</v>
          </cell>
          <cell r="Q2359">
            <v>7</v>
          </cell>
          <cell r="V2359">
            <v>4900</v>
          </cell>
        </row>
        <row r="2360">
          <cell r="A2360">
            <v>1</v>
          </cell>
          <cell r="E2360">
            <v>7</v>
          </cell>
          <cell r="I2360">
            <v>0</v>
          </cell>
          <cell r="M2360">
            <v>7</v>
          </cell>
          <cell r="Q2360">
            <v>7</v>
          </cell>
          <cell r="V2360">
            <v>4901</v>
          </cell>
        </row>
        <row r="2361">
          <cell r="A2361">
            <v>1</v>
          </cell>
          <cell r="E2361">
            <v>7</v>
          </cell>
          <cell r="I2361">
            <v>-100000</v>
          </cell>
          <cell r="M2361">
            <v>7</v>
          </cell>
          <cell r="Q2361">
            <v>7</v>
          </cell>
          <cell r="V2361">
            <v>5100</v>
          </cell>
        </row>
        <row r="2362">
          <cell r="A2362">
            <v>1</v>
          </cell>
          <cell r="E2362">
            <v>7</v>
          </cell>
          <cell r="I2362">
            <v>-14653304.5</v>
          </cell>
          <cell r="M2362">
            <v>7</v>
          </cell>
          <cell r="Q2362">
            <v>7</v>
          </cell>
          <cell r="V2362">
            <v>5400</v>
          </cell>
        </row>
        <row r="2363">
          <cell r="A2363">
            <v>1</v>
          </cell>
          <cell r="E2363">
            <v>7</v>
          </cell>
          <cell r="I2363">
            <v>7021522.4400000004</v>
          </cell>
          <cell r="M2363">
            <v>7</v>
          </cell>
          <cell r="Q2363">
            <v>7</v>
          </cell>
          <cell r="V2363">
            <v>5400</v>
          </cell>
        </row>
        <row r="2364">
          <cell r="A2364">
            <v>1</v>
          </cell>
          <cell r="E2364">
            <v>7</v>
          </cell>
          <cell r="I2364">
            <v>5448503.54</v>
          </cell>
          <cell r="M2364">
            <v>7</v>
          </cell>
          <cell r="Q2364">
            <v>7</v>
          </cell>
          <cell r="V2364">
            <v>5400</v>
          </cell>
        </row>
        <row r="2365">
          <cell r="A2365">
            <v>1</v>
          </cell>
          <cell r="E2365">
            <v>7</v>
          </cell>
          <cell r="I2365">
            <v>-8558722.2599999998</v>
          </cell>
          <cell r="M2365">
            <v>7</v>
          </cell>
          <cell r="Q2365">
            <v>7</v>
          </cell>
          <cell r="V2365">
            <v>5400</v>
          </cell>
        </row>
        <row r="2366">
          <cell r="A2366">
            <v>1</v>
          </cell>
          <cell r="E2366">
            <v>7</v>
          </cell>
          <cell r="I2366">
            <v>1448512.82</v>
          </cell>
          <cell r="M2366">
            <v>7</v>
          </cell>
          <cell r="Q2366">
            <v>7</v>
          </cell>
          <cell r="V2366">
            <v>6110</v>
          </cell>
        </row>
        <row r="2367">
          <cell r="A2367">
            <v>1</v>
          </cell>
          <cell r="E2367">
            <v>7</v>
          </cell>
          <cell r="I2367">
            <v>-836907.76</v>
          </cell>
          <cell r="M2367">
            <v>7</v>
          </cell>
          <cell r="Q2367">
            <v>7</v>
          </cell>
          <cell r="V2367">
            <v>6120</v>
          </cell>
        </row>
        <row r="2368">
          <cell r="A2368">
            <v>1</v>
          </cell>
          <cell r="E2368">
            <v>7</v>
          </cell>
          <cell r="I2368">
            <v>407395.75</v>
          </cell>
          <cell r="M2368">
            <v>7</v>
          </cell>
          <cell r="Q2368">
            <v>7</v>
          </cell>
          <cell r="V2368">
            <v>6210</v>
          </cell>
        </row>
        <row r="2369">
          <cell r="A2369">
            <v>1</v>
          </cell>
          <cell r="E2369">
            <v>7</v>
          </cell>
          <cell r="I2369">
            <v>-135108.89000000001</v>
          </cell>
          <cell r="M2369">
            <v>7</v>
          </cell>
          <cell r="Q2369">
            <v>7</v>
          </cell>
          <cell r="V2369">
            <v>6220</v>
          </cell>
        </row>
        <row r="2370">
          <cell r="A2370">
            <v>1</v>
          </cell>
          <cell r="E2370">
            <v>7</v>
          </cell>
          <cell r="I2370">
            <v>576350.31999999995</v>
          </cell>
          <cell r="M2370">
            <v>7</v>
          </cell>
          <cell r="Q2370">
            <v>7</v>
          </cell>
          <cell r="V2370">
            <v>6310</v>
          </cell>
        </row>
        <row r="2371">
          <cell r="A2371">
            <v>1</v>
          </cell>
          <cell r="E2371">
            <v>7</v>
          </cell>
          <cell r="I2371">
            <v>-336204.67</v>
          </cell>
          <cell r="M2371">
            <v>7</v>
          </cell>
          <cell r="Q2371">
            <v>7</v>
          </cell>
          <cell r="V2371">
            <v>6320</v>
          </cell>
        </row>
        <row r="2372">
          <cell r="A2372">
            <v>1</v>
          </cell>
          <cell r="E2372">
            <v>7</v>
          </cell>
          <cell r="I2372">
            <v>537274.19999999995</v>
          </cell>
          <cell r="M2372">
            <v>7</v>
          </cell>
          <cell r="Q2372">
            <v>7</v>
          </cell>
          <cell r="V2372">
            <v>6410</v>
          </cell>
        </row>
        <row r="2373">
          <cell r="A2373">
            <v>1</v>
          </cell>
          <cell r="E2373">
            <v>7</v>
          </cell>
          <cell r="I2373">
            <v>-145087.65</v>
          </cell>
          <cell r="M2373">
            <v>7</v>
          </cell>
          <cell r="Q2373">
            <v>7</v>
          </cell>
          <cell r="V2373">
            <v>6420</v>
          </cell>
        </row>
        <row r="2374">
          <cell r="A2374">
            <v>1</v>
          </cell>
          <cell r="E2374">
            <v>7</v>
          </cell>
          <cell r="I2374">
            <v>209605.58</v>
          </cell>
          <cell r="M2374">
            <v>7</v>
          </cell>
          <cell r="Q2374">
            <v>7</v>
          </cell>
          <cell r="V2374">
            <v>6710</v>
          </cell>
        </row>
        <row r="2375">
          <cell r="A2375">
            <v>1</v>
          </cell>
          <cell r="E2375">
            <v>7</v>
          </cell>
          <cell r="I2375">
            <v>-100111.1</v>
          </cell>
          <cell r="M2375">
            <v>7</v>
          </cell>
          <cell r="Q2375">
            <v>7</v>
          </cell>
          <cell r="V2375">
            <v>6720</v>
          </cell>
        </row>
        <row r="2376">
          <cell r="A2376">
            <v>1</v>
          </cell>
          <cell r="E2376">
            <v>7</v>
          </cell>
          <cell r="I2376">
            <v>883500</v>
          </cell>
          <cell r="M2376">
            <v>7</v>
          </cell>
          <cell r="Q2376">
            <v>7</v>
          </cell>
          <cell r="V2376">
            <v>6810</v>
          </cell>
        </row>
        <row r="2377">
          <cell r="A2377">
            <v>1</v>
          </cell>
          <cell r="E2377">
            <v>7</v>
          </cell>
          <cell r="I2377">
            <v>-254111.11</v>
          </cell>
          <cell r="M2377">
            <v>7</v>
          </cell>
          <cell r="Q2377">
            <v>7</v>
          </cell>
          <cell r="V2377">
            <v>6820</v>
          </cell>
        </row>
        <row r="2378">
          <cell r="A2378">
            <v>1</v>
          </cell>
          <cell r="E2378">
            <v>7</v>
          </cell>
          <cell r="I2378">
            <v>-104400</v>
          </cell>
          <cell r="M2378">
            <v>7</v>
          </cell>
          <cell r="Q2378">
            <v>7</v>
          </cell>
          <cell r="V2378">
            <v>7000</v>
          </cell>
        </row>
        <row r="2379">
          <cell r="A2379">
            <v>1</v>
          </cell>
          <cell r="E2379">
            <v>7</v>
          </cell>
          <cell r="I2379">
            <v>13936821.439999999</v>
          </cell>
          <cell r="M2379">
            <v>7</v>
          </cell>
          <cell r="Q2379">
            <v>7</v>
          </cell>
          <cell r="V2379">
            <v>7100</v>
          </cell>
        </row>
        <row r="2380">
          <cell r="A2380">
            <v>1</v>
          </cell>
          <cell r="E2380">
            <v>7</v>
          </cell>
          <cell r="I2380">
            <v>0</v>
          </cell>
          <cell r="M2380">
            <v>7</v>
          </cell>
          <cell r="Q2380">
            <v>7</v>
          </cell>
          <cell r="V2380">
            <v>7110</v>
          </cell>
        </row>
        <row r="2381">
          <cell r="A2381">
            <v>1</v>
          </cell>
          <cell r="E2381">
            <v>7</v>
          </cell>
          <cell r="I2381">
            <v>7043085</v>
          </cell>
          <cell r="M2381">
            <v>7</v>
          </cell>
          <cell r="Q2381">
            <v>7</v>
          </cell>
          <cell r="V2381">
            <v>7120</v>
          </cell>
        </row>
        <row r="2382">
          <cell r="A2382">
            <v>1</v>
          </cell>
          <cell r="E2382">
            <v>7</v>
          </cell>
          <cell r="I2382">
            <v>7455154.8600000003</v>
          </cell>
          <cell r="M2382">
            <v>7</v>
          </cell>
          <cell r="Q2382">
            <v>7</v>
          </cell>
          <cell r="V2382">
            <v>7130</v>
          </cell>
        </row>
        <row r="2383">
          <cell r="A2383">
            <v>1</v>
          </cell>
          <cell r="E2383">
            <v>7</v>
          </cell>
          <cell r="I2383">
            <v>-492847</v>
          </cell>
          <cell r="M2383">
            <v>7</v>
          </cell>
          <cell r="Q2383">
            <v>7</v>
          </cell>
          <cell r="V2383">
            <v>7140</v>
          </cell>
        </row>
        <row r="2384">
          <cell r="A2384">
            <v>1</v>
          </cell>
          <cell r="E2384">
            <v>7</v>
          </cell>
          <cell r="I2384">
            <v>0</v>
          </cell>
          <cell r="M2384">
            <v>7</v>
          </cell>
          <cell r="Q2384">
            <v>7</v>
          </cell>
          <cell r="V2384">
            <v>7150</v>
          </cell>
        </row>
        <row r="2385">
          <cell r="A2385">
            <v>1</v>
          </cell>
          <cell r="E2385">
            <v>7</v>
          </cell>
          <cell r="I2385">
            <v>0</v>
          </cell>
          <cell r="M2385">
            <v>7</v>
          </cell>
          <cell r="Q2385">
            <v>7</v>
          </cell>
          <cell r="V2385">
            <v>7300</v>
          </cell>
        </row>
        <row r="2386">
          <cell r="A2386">
            <v>1</v>
          </cell>
          <cell r="E2386">
            <v>7</v>
          </cell>
          <cell r="I2386">
            <v>0</v>
          </cell>
          <cell r="M2386">
            <v>7</v>
          </cell>
          <cell r="Q2386">
            <v>7</v>
          </cell>
          <cell r="V2386">
            <v>7300</v>
          </cell>
        </row>
        <row r="2387">
          <cell r="A2387">
            <v>1</v>
          </cell>
          <cell r="E2387">
            <v>7</v>
          </cell>
          <cell r="I2387">
            <v>0</v>
          </cell>
          <cell r="M2387">
            <v>7</v>
          </cell>
          <cell r="Q2387">
            <v>7</v>
          </cell>
          <cell r="V2387">
            <v>7300</v>
          </cell>
        </row>
        <row r="2388">
          <cell r="A2388">
            <v>1</v>
          </cell>
          <cell r="E2388">
            <v>7</v>
          </cell>
          <cell r="I2388">
            <v>1257766.72</v>
          </cell>
          <cell r="M2388">
            <v>7</v>
          </cell>
          <cell r="Q2388">
            <v>7</v>
          </cell>
          <cell r="V2388">
            <v>7400</v>
          </cell>
        </row>
        <row r="2389">
          <cell r="A2389">
            <v>1</v>
          </cell>
          <cell r="E2389">
            <v>7</v>
          </cell>
          <cell r="I2389">
            <v>0</v>
          </cell>
          <cell r="M2389">
            <v>7</v>
          </cell>
          <cell r="Q2389">
            <v>7</v>
          </cell>
          <cell r="V2389">
            <v>7700</v>
          </cell>
        </row>
        <row r="2390">
          <cell r="A2390">
            <v>1</v>
          </cell>
          <cell r="E2390">
            <v>7</v>
          </cell>
          <cell r="I2390">
            <v>0</v>
          </cell>
          <cell r="M2390">
            <v>7</v>
          </cell>
          <cell r="Q2390">
            <v>7</v>
          </cell>
          <cell r="V2390">
            <v>7700</v>
          </cell>
        </row>
        <row r="2391">
          <cell r="A2391">
            <v>1</v>
          </cell>
          <cell r="E2391">
            <v>7</v>
          </cell>
          <cell r="I2391">
            <v>660000</v>
          </cell>
          <cell r="M2391">
            <v>7</v>
          </cell>
          <cell r="Q2391">
            <v>7</v>
          </cell>
          <cell r="V2391">
            <v>7800</v>
          </cell>
        </row>
        <row r="2392">
          <cell r="A2392">
            <v>1</v>
          </cell>
          <cell r="E2392">
            <v>7</v>
          </cell>
          <cell r="I2392">
            <v>39445</v>
          </cell>
          <cell r="M2392">
            <v>7</v>
          </cell>
          <cell r="Q2392">
            <v>7</v>
          </cell>
          <cell r="V2392">
            <v>7912</v>
          </cell>
        </row>
        <row r="2393">
          <cell r="A2393">
            <v>1</v>
          </cell>
          <cell r="E2393">
            <v>7</v>
          </cell>
          <cell r="I2393">
            <v>0</v>
          </cell>
          <cell r="M2393">
            <v>7</v>
          </cell>
          <cell r="Q2393">
            <v>7</v>
          </cell>
          <cell r="V2393">
            <v>7913</v>
          </cell>
        </row>
        <row r="2394">
          <cell r="A2394">
            <v>1</v>
          </cell>
          <cell r="E2394">
            <v>7</v>
          </cell>
          <cell r="I2394">
            <v>0</v>
          </cell>
          <cell r="M2394">
            <v>7</v>
          </cell>
          <cell r="Q2394">
            <v>7</v>
          </cell>
          <cell r="V2394">
            <v>7916</v>
          </cell>
        </row>
        <row r="2395">
          <cell r="A2395">
            <v>1</v>
          </cell>
          <cell r="E2395">
            <v>7</v>
          </cell>
          <cell r="I2395">
            <v>27</v>
          </cell>
          <cell r="M2395">
            <v>7</v>
          </cell>
          <cell r="Q2395">
            <v>7</v>
          </cell>
          <cell r="V2395">
            <v>7917</v>
          </cell>
        </row>
        <row r="2396">
          <cell r="A2396">
            <v>1</v>
          </cell>
          <cell r="E2396">
            <v>7</v>
          </cell>
          <cell r="I2396">
            <v>3200142.02</v>
          </cell>
          <cell r="M2396">
            <v>7</v>
          </cell>
          <cell r="Q2396">
            <v>7</v>
          </cell>
          <cell r="V2396">
            <v>8101</v>
          </cell>
        </row>
        <row r="2397">
          <cell r="A2397">
            <v>1</v>
          </cell>
          <cell r="E2397">
            <v>7</v>
          </cell>
          <cell r="I2397">
            <v>-3838177.67</v>
          </cell>
          <cell r="M2397">
            <v>7</v>
          </cell>
          <cell r="Q2397">
            <v>7</v>
          </cell>
          <cell r="V2397">
            <v>8102</v>
          </cell>
        </row>
        <row r="2398">
          <cell r="A2398">
            <v>1</v>
          </cell>
          <cell r="E2398">
            <v>7</v>
          </cell>
          <cell r="I2398">
            <v>2232.9299999999998</v>
          </cell>
          <cell r="M2398">
            <v>7</v>
          </cell>
          <cell r="Q2398">
            <v>7</v>
          </cell>
          <cell r="V2398">
            <v>8103</v>
          </cell>
        </row>
        <row r="2399">
          <cell r="A2399">
            <v>1</v>
          </cell>
          <cell r="E2399">
            <v>7</v>
          </cell>
          <cell r="I2399">
            <v>-23114109.149999999</v>
          </cell>
          <cell r="M2399">
            <v>7</v>
          </cell>
          <cell r="Q2399">
            <v>7</v>
          </cell>
          <cell r="V2399">
            <v>9100</v>
          </cell>
        </row>
        <row r="2400">
          <cell r="A2400">
            <v>1</v>
          </cell>
          <cell r="E2400">
            <v>7</v>
          </cell>
          <cell r="I2400">
            <v>1508118.54</v>
          </cell>
          <cell r="M2400">
            <v>7</v>
          </cell>
          <cell r="Q2400">
            <v>7</v>
          </cell>
          <cell r="V2400">
            <v>9110</v>
          </cell>
        </row>
        <row r="2401">
          <cell r="A2401">
            <v>1</v>
          </cell>
          <cell r="E2401">
            <v>7</v>
          </cell>
          <cell r="I2401">
            <v>-385048.09</v>
          </cell>
          <cell r="M2401">
            <v>7</v>
          </cell>
          <cell r="Q2401">
            <v>7</v>
          </cell>
          <cell r="V2401">
            <v>9150</v>
          </cell>
        </row>
        <row r="2402">
          <cell r="A2402">
            <v>1</v>
          </cell>
          <cell r="E2402">
            <v>7</v>
          </cell>
          <cell r="I2402">
            <v>0</v>
          </cell>
          <cell r="M2402">
            <v>7</v>
          </cell>
          <cell r="Q2402">
            <v>7</v>
          </cell>
          <cell r="V2402">
            <v>9205</v>
          </cell>
        </row>
        <row r="2403">
          <cell r="A2403">
            <v>1</v>
          </cell>
          <cell r="E2403">
            <v>7</v>
          </cell>
          <cell r="I2403">
            <v>-320625</v>
          </cell>
          <cell r="M2403">
            <v>7</v>
          </cell>
          <cell r="Q2403">
            <v>7</v>
          </cell>
          <cell r="V2403">
            <v>9251</v>
          </cell>
        </row>
        <row r="2404">
          <cell r="A2404">
            <v>1</v>
          </cell>
          <cell r="E2404">
            <v>7</v>
          </cell>
          <cell r="I2404">
            <v>-3876885.44</v>
          </cell>
          <cell r="M2404">
            <v>7</v>
          </cell>
          <cell r="Q2404">
            <v>7</v>
          </cell>
          <cell r="V2404">
            <v>9252</v>
          </cell>
        </row>
        <row r="2405">
          <cell r="A2405">
            <v>1</v>
          </cell>
          <cell r="E2405">
            <v>7</v>
          </cell>
          <cell r="I2405">
            <v>147374.85</v>
          </cell>
          <cell r="M2405">
            <v>7</v>
          </cell>
          <cell r="Q2405">
            <v>7</v>
          </cell>
          <cell r="V2405">
            <v>9253</v>
          </cell>
        </row>
        <row r="2406">
          <cell r="A2406">
            <v>1</v>
          </cell>
          <cell r="E2406">
            <v>7</v>
          </cell>
          <cell r="I2406">
            <v>-5120</v>
          </cell>
          <cell r="M2406">
            <v>7</v>
          </cell>
          <cell r="Q2406">
            <v>7</v>
          </cell>
          <cell r="V2406">
            <v>9255</v>
          </cell>
        </row>
        <row r="2407">
          <cell r="A2407">
            <v>1</v>
          </cell>
          <cell r="E2407">
            <v>7</v>
          </cell>
          <cell r="I2407">
            <v>-14400</v>
          </cell>
          <cell r="M2407">
            <v>7</v>
          </cell>
          <cell r="Q2407">
            <v>7</v>
          </cell>
          <cell r="V2407">
            <v>9256</v>
          </cell>
        </row>
        <row r="2408">
          <cell r="A2408">
            <v>1</v>
          </cell>
          <cell r="E2408">
            <v>7</v>
          </cell>
          <cell r="I2408">
            <v>-196251.11</v>
          </cell>
          <cell r="M2408">
            <v>7</v>
          </cell>
          <cell r="Q2408">
            <v>7</v>
          </cell>
          <cell r="V2408">
            <v>9302</v>
          </cell>
        </row>
        <row r="2409">
          <cell r="A2409">
            <v>1</v>
          </cell>
          <cell r="E2409">
            <v>7</v>
          </cell>
          <cell r="I2409">
            <v>-4836173</v>
          </cell>
          <cell r="M2409">
            <v>7</v>
          </cell>
          <cell r="Q2409">
            <v>7</v>
          </cell>
          <cell r="V2409">
            <v>9303</v>
          </cell>
        </row>
        <row r="2410">
          <cell r="A2410">
            <v>1</v>
          </cell>
          <cell r="E2410">
            <v>7</v>
          </cell>
          <cell r="I2410">
            <v>-941839.23</v>
          </cell>
          <cell r="M2410">
            <v>7</v>
          </cell>
          <cell r="Q2410">
            <v>7</v>
          </cell>
          <cell r="V2410">
            <v>9305</v>
          </cell>
        </row>
        <row r="2411">
          <cell r="A2411">
            <v>1</v>
          </cell>
          <cell r="E2411">
            <v>7</v>
          </cell>
          <cell r="I2411">
            <v>0</v>
          </cell>
          <cell r="M2411">
            <v>7</v>
          </cell>
          <cell r="Q2411">
            <v>7</v>
          </cell>
          <cell r="V2411">
            <v>9306</v>
          </cell>
        </row>
        <row r="2412">
          <cell r="A2412">
            <v>1</v>
          </cell>
          <cell r="E2412">
            <v>7</v>
          </cell>
          <cell r="I2412">
            <v>0</v>
          </cell>
          <cell r="M2412">
            <v>7</v>
          </cell>
          <cell r="Q2412">
            <v>7</v>
          </cell>
          <cell r="V2412">
            <v>9500</v>
          </cell>
        </row>
        <row r="2413">
          <cell r="A2413">
            <v>1</v>
          </cell>
          <cell r="E2413">
            <v>7</v>
          </cell>
          <cell r="I2413">
            <v>-2510750.1</v>
          </cell>
          <cell r="M2413">
            <v>7</v>
          </cell>
          <cell r="Q2413">
            <v>7</v>
          </cell>
          <cell r="V2413">
            <v>9530</v>
          </cell>
        </row>
        <row r="2414">
          <cell r="A2414">
            <v>1</v>
          </cell>
          <cell r="E2414">
            <v>7</v>
          </cell>
          <cell r="I2414">
            <v>-176753.22</v>
          </cell>
          <cell r="M2414">
            <v>7</v>
          </cell>
          <cell r="Q2414">
            <v>7</v>
          </cell>
          <cell r="V2414">
            <v>9600</v>
          </cell>
        </row>
        <row r="2415">
          <cell r="A2415">
            <v>1</v>
          </cell>
          <cell r="E2415">
            <v>7</v>
          </cell>
          <cell r="I2415">
            <v>2010758</v>
          </cell>
          <cell r="M2415">
            <v>7</v>
          </cell>
          <cell r="Q2415">
            <v>7</v>
          </cell>
          <cell r="V2415">
            <v>9610</v>
          </cell>
        </row>
        <row r="2416">
          <cell r="A2416">
            <v>1</v>
          </cell>
          <cell r="E2416">
            <v>7</v>
          </cell>
          <cell r="I2416">
            <v>1218245.3700000001</v>
          </cell>
          <cell r="M2416">
            <v>7</v>
          </cell>
          <cell r="Q2416">
            <v>7</v>
          </cell>
          <cell r="V2416">
            <v>9611</v>
          </cell>
        </row>
        <row r="2417">
          <cell r="A2417">
            <v>1</v>
          </cell>
          <cell r="E2417">
            <v>7</v>
          </cell>
          <cell r="I2417">
            <v>1131109.27</v>
          </cell>
          <cell r="M2417">
            <v>7</v>
          </cell>
          <cell r="Q2417">
            <v>7</v>
          </cell>
          <cell r="V2417">
            <v>9670</v>
          </cell>
        </row>
        <row r="2418">
          <cell r="A2418">
            <v>1</v>
          </cell>
          <cell r="E2418">
            <v>7</v>
          </cell>
          <cell r="I2418">
            <v>0</v>
          </cell>
          <cell r="M2418">
            <v>7</v>
          </cell>
          <cell r="Q2418">
            <v>7</v>
          </cell>
          <cell r="V2418">
            <v>9990</v>
          </cell>
        </row>
        <row r="2419">
          <cell r="A2419">
            <v>1</v>
          </cell>
          <cell r="E2419">
            <v>7</v>
          </cell>
          <cell r="I2419">
            <v>-9866616.6999999993</v>
          </cell>
          <cell r="M2419">
            <v>7</v>
          </cell>
          <cell r="Q2419">
            <v>7</v>
          </cell>
          <cell r="V2419">
            <v>5301</v>
          </cell>
        </row>
        <row r="2420">
          <cell r="A2420">
            <v>1</v>
          </cell>
          <cell r="E2420">
            <v>5</v>
          </cell>
          <cell r="I2420">
            <v>-518443973.5</v>
          </cell>
          <cell r="M2420">
            <v>5</v>
          </cell>
          <cell r="Q2420">
            <v>5</v>
          </cell>
          <cell r="V2420">
            <v>1010</v>
          </cell>
        </row>
        <row r="2421">
          <cell r="A2421">
            <v>1</v>
          </cell>
          <cell r="E2421">
            <v>5</v>
          </cell>
          <cell r="I2421">
            <v>0</v>
          </cell>
          <cell r="M2421">
            <v>5</v>
          </cell>
          <cell r="Q2421">
            <v>5</v>
          </cell>
          <cell r="V2421">
            <v>1030</v>
          </cell>
        </row>
        <row r="2422">
          <cell r="A2422">
            <v>1</v>
          </cell>
          <cell r="E2422">
            <v>5</v>
          </cell>
          <cell r="I2422">
            <v>0</v>
          </cell>
          <cell r="M2422">
            <v>5</v>
          </cell>
          <cell r="Q2422">
            <v>5</v>
          </cell>
          <cell r="V2422">
            <v>1060</v>
          </cell>
        </row>
        <row r="2423">
          <cell r="A2423">
            <v>1</v>
          </cell>
          <cell r="E2423">
            <v>5</v>
          </cell>
          <cell r="I2423">
            <v>0</v>
          </cell>
          <cell r="M2423">
            <v>5</v>
          </cell>
          <cell r="Q2423">
            <v>5</v>
          </cell>
          <cell r="V2423">
            <v>1090</v>
          </cell>
        </row>
        <row r="2424">
          <cell r="A2424">
            <v>1</v>
          </cell>
          <cell r="E2424">
            <v>5</v>
          </cell>
          <cell r="I2424">
            <v>-129218928.95</v>
          </cell>
          <cell r="M2424">
            <v>5</v>
          </cell>
          <cell r="Q2424">
            <v>5</v>
          </cell>
          <cell r="V2424">
            <v>1095</v>
          </cell>
        </row>
        <row r="2425">
          <cell r="A2425">
            <v>1</v>
          </cell>
          <cell r="E2425">
            <v>5</v>
          </cell>
          <cell r="I2425">
            <v>14136697.300000001</v>
          </cell>
          <cell r="M2425">
            <v>5</v>
          </cell>
          <cell r="Q2425">
            <v>5</v>
          </cell>
          <cell r="V2425">
            <v>1096</v>
          </cell>
        </row>
        <row r="2426">
          <cell r="A2426">
            <v>1</v>
          </cell>
          <cell r="E2426">
            <v>5</v>
          </cell>
          <cell r="I2426">
            <v>-105170802294.59</v>
          </cell>
          <cell r="M2426">
            <v>5</v>
          </cell>
          <cell r="Q2426">
            <v>5</v>
          </cell>
          <cell r="V2426">
            <v>2010</v>
          </cell>
        </row>
        <row r="2427">
          <cell r="A2427">
            <v>1</v>
          </cell>
          <cell r="E2427">
            <v>5</v>
          </cell>
          <cell r="I2427">
            <v>0</v>
          </cell>
          <cell r="M2427">
            <v>5</v>
          </cell>
          <cell r="Q2427">
            <v>5</v>
          </cell>
          <cell r="V2427">
            <v>2011</v>
          </cell>
        </row>
        <row r="2428">
          <cell r="A2428">
            <v>1</v>
          </cell>
          <cell r="E2428">
            <v>5</v>
          </cell>
          <cell r="I2428">
            <v>-1046000</v>
          </cell>
          <cell r="M2428">
            <v>5</v>
          </cell>
          <cell r="Q2428">
            <v>5</v>
          </cell>
          <cell r="V2428">
            <v>2030</v>
          </cell>
        </row>
        <row r="2429">
          <cell r="A2429">
            <v>1</v>
          </cell>
          <cell r="E2429">
            <v>5</v>
          </cell>
          <cell r="I2429">
            <v>25986143.620000001</v>
          </cell>
          <cell r="M2429">
            <v>5</v>
          </cell>
          <cell r="Q2429">
            <v>5</v>
          </cell>
          <cell r="V2429">
            <v>2030</v>
          </cell>
        </row>
        <row r="2430">
          <cell r="A2430">
            <v>1</v>
          </cell>
          <cell r="E2430">
            <v>5</v>
          </cell>
          <cell r="I2430">
            <v>106048963189.39</v>
          </cell>
          <cell r="M2430">
            <v>5</v>
          </cell>
          <cell r="Q2430">
            <v>5</v>
          </cell>
          <cell r="V2430">
            <v>2040</v>
          </cell>
        </row>
        <row r="2431">
          <cell r="A2431">
            <v>1</v>
          </cell>
          <cell r="E2431">
            <v>5</v>
          </cell>
          <cell r="I2431">
            <v>-4625584.71</v>
          </cell>
          <cell r="M2431">
            <v>5</v>
          </cell>
          <cell r="Q2431">
            <v>5</v>
          </cell>
          <cell r="V2431">
            <v>2051</v>
          </cell>
        </row>
        <row r="2432">
          <cell r="A2432">
            <v>1</v>
          </cell>
          <cell r="E2432">
            <v>5</v>
          </cell>
          <cell r="I2432">
            <v>-1194000</v>
          </cell>
          <cell r="M2432">
            <v>5</v>
          </cell>
          <cell r="Q2432">
            <v>5</v>
          </cell>
          <cell r="V2432">
            <v>2052</v>
          </cell>
        </row>
        <row r="2433">
          <cell r="A2433">
            <v>1</v>
          </cell>
          <cell r="E2433">
            <v>5</v>
          </cell>
          <cell r="I2433">
            <v>-1533082</v>
          </cell>
          <cell r="M2433">
            <v>5</v>
          </cell>
          <cell r="Q2433">
            <v>5</v>
          </cell>
          <cell r="V2433">
            <v>2053</v>
          </cell>
        </row>
        <row r="2434">
          <cell r="A2434">
            <v>1</v>
          </cell>
          <cell r="E2434">
            <v>5</v>
          </cell>
          <cell r="I2434">
            <v>0</v>
          </cell>
          <cell r="M2434">
            <v>5</v>
          </cell>
          <cell r="Q2434">
            <v>5</v>
          </cell>
          <cell r="V2434">
            <v>2054</v>
          </cell>
        </row>
        <row r="2435">
          <cell r="A2435">
            <v>1</v>
          </cell>
          <cell r="E2435">
            <v>5</v>
          </cell>
          <cell r="I2435">
            <v>7090000</v>
          </cell>
          <cell r="M2435">
            <v>5</v>
          </cell>
          <cell r="Q2435">
            <v>5</v>
          </cell>
          <cell r="V2435">
            <v>2055</v>
          </cell>
        </row>
        <row r="2436">
          <cell r="A2436">
            <v>1</v>
          </cell>
          <cell r="E2436">
            <v>5</v>
          </cell>
          <cell r="I2436">
            <v>-680496036.80999994</v>
          </cell>
          <cell r="M2436">
            <v>5</v>
          </cell>
          <cell r="Q2436">
            <v>5</v>
          </cell>
          <cell r="V2436">
            <v>2090</v>
          </cell>
        </row>
        <row r="2437">
          <cell r="A2437">
            <v>1</v>
          </cell>
          <cell r="E2437">
            <v>5</v>
          </cell>
          <cell r="I2437">
            <v>0</v>
          </cell>
          <cell r="M2437">
            <v>5</v>
          </cell>
          <cell r="Q2437">
            <v>5</v>
          </cell>
          <cell r="V2437">
            <v>2095</v>
          </cell>
        </row>
        <row r="2438">
          <cell r="A2438">
            <v>1</v>
          </cell>
          <cell r="E2438">
            <v>5</v>
          </cell>
          <cell r="I2438">
            <v>234773034.28</v>
          </cell>
          <cell r="M2438">
            <v>5</v>
          </cell>
          <cell r="Q2438">
            <v>5</v>
          </cell>
          <cell r="V2438">
            <v>2095</v>
          </cell>
        </row>
        <row r="2439">
          <cell r="A2439">
            <v>1</v>
          </cell>
          <cell r="E2439">
            <v>5</v>
          </cell>
          <cell r="I2439">
            <v>739564.16</v>
          </cell>
          <cell r="M2439">
            <v>5</v>
          </cell>
          <cell r="Q2439">
            <v>5</v>
          </cell>
          <cell r="V2439">
            <v>3050</v>
          </cell>
        </row>
        <row r="2440">
          <cell r="A2440">
            <v>1</v>
          </cell>
          <cell r="E2440">
            <v>5</v>
          </cell>
          <cell r="I2440">
            <v>-68280.12</v>
          </cell>
          <cell r="M2440">
            <v>5</v>
          </cell>
          <cell r="Q2440">
            <v>5</v>
          </cell>
          <cell r="V2440">
            <v>3100</v>
          </cell>
        </row>
        <row r="2441">
          <cell r="A2441">
            <v>1</v>
          </cell>
          <cell r="E2441">
            <v>5</v>
          </cell>
          <cell r="I2441">
            <v>-470.75</v>
          </cell>
          <cell r="M2441">
            <v>5</v>
          </cell>
          <cell r="Q2441">
            <v>5</v>
          </cell>
          <cell r="V2441">
            <v>3300</v>
          </cell>
        </row>
        <row r="2442">
          <cell r="A2442">
            <v>1</v>
          </cell>
          <cell r="E2442">
            <v>5</v>
          </cell>
          <cell r="I2442">
            <v>-12184392.050000001</v>
          </cell>
          <cell r="M2442">
            <v>5</v>
          </cell>
          <cell r="Q2442">
            <v>5</v>
          </cell>
          <cell r="V2442">
            <v>3400</v>
          </cell>
        </row>
        <row r="2443">
          <cell r="A2443">
            <v>1</v>
          </cell>
          <cell r="E2443">
            <v>5</v>
          </cell>
          <cell r="I2443">
            <v>41588461.060000002</v>
          </cell>
          <cell r="M2443">
            <v>5</v>
          </cell>
          <cell r="Q2443">
            <v>5</v>
          </cell>
          <cell r="V2443">
            <v>3400</v>
          </cell>
        </row>
        <row r="2444">
          <cell r="A2444">
            <v>1</v>
          </cell>
          <cell r="E2444">
            <v>5</v>
          </cell>
          <cell r="I2444">
            <v>-1712750</v>
          </cell>
          <cell r="M2444">
            <v>5</v>
          </cell>
          <cell r="Q2444">
            <v>5</v>
          </cell>
          <cell r="V2444">
            <v>3500</v>
          </cell>
        </row>
        <row r="2445">
          <cell r="A2445">
            <v>1</v>
          </cell>
          <cell r="E2445">
            <v>5</v>
          </cell>
          <cell r="I2445">
            <v>0</v>
          </cell>
          <cell r="M2445">
            <v>5</v>
          </cell>
          <cell r="Q2445">
            <v>5</v>
          </cell>
          <cell r="V2445">
            <v>4000</v>
          </cell>
        </row>
        <row r="2446">
          <cell r="A2446">
            <v>1</v>
          </cell>
          <cell r="E2446">
            <v>5</v>
          </cell>
          <cell r="I2446">
            <v>-749500</v>
          </cell>
          <cell r="M2446">
            <v>5</v>
          </cell>
          <cell r="Q2446">
            <v>5</v>
          </cell>
          <cell r="V2446">
            <v>4050</v>
          </cell>
        </row>
        <row r="2447">
          <cell r="A2447">
            <v>1</v>
          </cell>
          <cell r="E2447">
            <v>5</v>
          </cell>
          <cell r="I2447">
            <v>28617130.670000002</v>
          </cell>
          <cell r="M2447">
            <v>5</v>
          </cell>
          <cell r="Q2447">
            <v>5</v>
          </cell>
          <cell r="V2447">
            <v>4060</v>
          </cell>
        </row>
        <row r="2448">
          <cell r="A2448">
            <v>1</v>
          </cell>
          <cell r="E2448">
            <v>5</v>
          </cell>
          <cell r="I2448">
            <v>-60568224</v>
          </cell>
          <cell r="M2448">
            <v>5</v>
          </cell>
          <cell r="Q2448">
            <v>5</v>
          </cell>
          <cell r="V2448">
            <v>4100</v>
          </cell>
        </row>
        <row r="2449">
          <cell r="A2449">
            <v>1</v>
          </cell>
          <cell r="E2449">
            <v>5</v>
          </cell>
          <cell r="I2449">
            <v>0</v>
          </cell>
          <cell r="M2449">
            <v>5</v>
          </cell>
          <cell r="Q2449">
            <v>5</v>
          </cell>
          <cell r="V2449">
            <v>4150</v>
          </cell>
        </row>
        <row r="2450">
          <cell r="A2450">
            <v>1</v>
          </cell>
          <cell r="E2450">
            <v>5</v>
          </cell>
          <cell r="I2450">
            <v>0</v>
          </cell>
          <cell r="M2450">
            <v>5</v>
          </cell>
          <cell r="Q2450">
            <v>5</v>
          </cell>
          <cell r="V2450">
            <v>4150</v>
          </cell>
        </row>
        <row r="2451">
          <cell r="A2451">
            <v>1</v>
          </cell>
          <cell r="E2451">
            <v>5</v>
          </cell>
          <cell r="I2451">
            <v>7698439.5899999999</v>
          </cell>
          <cell r="M2451">
            <v>5</v>
          </cell>
          <cell r="Q2451">
            <v>5</v>
          </cell>
          <cell r="V2451">
            <v>4150</v>
          </cell>
        </row>
        <row r="2452">
          <cell r="A2452">
            <v>1</v>
          </cell>
          <cell r="E2452">
            <v>5</v>
          </cell>
          <cell r="I2452">
            <v>0</v>
          </cell>
          <cell r="M2452">
            <v>5</v>
          </cell>
          <cell r="Q2452">
            <v>5</v>
          </cell>
          <cell r="V2452">
            <v>4250</v>
          </cell>
        </row>
        <row r="2453">
          <cell r="A2453">
            <v>1</v>
          </cell>
          <cell r="E2453">
            <v>5</v>
          </cell>
          <cell r="I2453">
            <v>801309.36</v>
          </cell>
          <cell r="M2453">
            <v>5</v>
          </cell>
          <cell r="Q2453">
            <v>5</v>
          </cell>
          <cell r="V2453">
            <v>4250</v>
          </cell>
        </row>
        <row r="2454">
          <cell r="A2454">
            <v>1</v>
          </cell>
          <cell r="E2454">
            <v>5</v>
          </cell>
          <cell r="I2454">
            <v>1074000</v>
          </cell>
          <cell r="M2454">
            <v>5</v>
          </cell>
          <cell r="Q2454">
            <v>5</v>
          </cell>
          <cell r="V2454">
            <v>4260</v>
          </cell>
        </row>
        <row r="2455">
          <cell r="A2455">
            <v>1</v>
          </cell>
          <cell r="E2455">
            <v>5</v>
          </cell>
          <cell r="I2455">
            <v>0</v>
          </cell>
          <cell r="M2455">
            <v>5</v>
          </cell>
          <cell r="Q2455">
            <v>5</v>
          </cell>
          <cell r="V2455">
            <v>4280</v>
          </cell>
        </row>
        <row r="2456">
          <cell r="A2456">
            <v>1</v>
          </cell>
          <cell r="E2456">
            <v>5</v>
          </cell>
          <cell r="I2456">
            <v>34868</v>
          </cell>
          <cell r="M2456">
            <v>5</v>
          </cell>
          <cell r="Q2456">
            <v>5</v>
          </cell>
          <cell r="V2456">
            <v>4301</v>
          </cell>
        </row>
        <row r="2457">
          <cell r="A2457">
            <v>1</v>
          </cell>
          <cell r="E2457">
            <v>5</v>
          </cell>
          <cell r="I2457">
            <v>1342505.56</v>
          </cell>
          <cell r="M2457">
            <v>5</v>
          </cell>
          <cell r="Q2457">
            <v>5</v>
          </cell>
          <cell r="V2457">
            <v>4302</v>
          </cell>
        </row>
        <row r="2458">
          <cell r="A2458">
            <v>1</v>
          </cell>
          <cell r="E2458">
            <v>5</v>
          </cell>
          <cell r="I2458">
            <v>6341695.5300000003</v>
          </cell>
          <cell r="M2458">
            <v>5</v>
          </cell>
          <cell r="Q2458">
            <v>5</v>
          </cell>
          <cell r="V2458">
            <v>4303</v>
          </cell>
        </row>
        <row r="2459">
          <cell r="A2459">
            <v>1</v>
          </cell>
          <cell r="E2459">
            <v>5</v>
          </cell>
          <cell r="I2459">
            <v>-262909.14</v>
          </cell>
          <cell r="M2459">
            <v>5</v>
          </cell>
          <cell r="Q2459">
            <v>5</v>
          </cell>
          <cell r="V2459">
            <v>4304</v>
          </cell>
        </row>
        <row r="2460">
          <cell r="A2460">
            <v>1</v>
          </cell>
          <cell r="E2460">
            <v>5</v>
          </cell>
          <cell r="I2460">
            <v>-2556695.94</v>
          </cell>
          <cell r="M2460">
            <v>5</v>
          </cell>
          <cell r="Q2460">
            <v>5</v>
          </cell>
          <cell r="V2460">
            <v>4305</v>
          </cell>
        </row>
        <row r="2461">
          <cell r="A2461">
            <v>1</v>
          </cell>
          <cell r="E2461">
            <v>5</v>
          </cell>
          <cell r="I2461">
            <v>54360</v>
          </cell>
          <cell r="M2461">
            <v>5</v>
          </cell>
          <cell r="Q2461">
            <v>5</v>
          </cell>
          <cell r="V2461">
            <v>4360</v>
          </cell>
        </row>
        <row r="2462">
          <cell r="A2462">
            <v>1</v>
          </cell>
          <cell r="E2462">
            <v>5</v>
          </cell>
          <cell r="I2462">
            <v>1847690.78</v>
          </cell>
          <cell r="M2462">
            <v>5</v>
          </cell>
          <cell r="Q2462">
            <v>5</v>
          </cell>
          <cell r="V2462">
            <v>4360</v>
          </cell>
        </row>
        <row r="2463">
          <cell r="A2463">
            <v>1</v>
          </cell>
          <cell r="E2463">
            <v>5</v>
          </cell>
          <cell r="I2463">
            <v>66000</v>
          </cell>
          <cell r="M2463">
            <v>5</v>
          </cell>
          <cell r="Q2463">
            <v>5</v>
          </cell>
          <cell r="V2463">
            <v>4380</v>
          </cell>
        </row>
        <row r="2464">
          <cell r="A2464">
            <v>1</v>
          </cell>
          <cell r="E2464">
            <v>5</v>
          </cell>
          <cell r="I2464">
            <v>34600</v>
          </cell>
          <cell r="M2464">
            <v>5</v>
          </cell>
          <cell r="Q2464">
            <v>5</v>
          </cell>
          <cell r="V2464">
            <v>4380</v>
          </cell>
        </row>
        <row r="2465">
          <cell r="A2465">
            <v>1</v>
          </cell>
          <cell r="E2465">
            <v>5</v>
          </cell>
          <cell r="I2465">
            <v>0</v>
          </cell>
          <cell r="M2465">
            <v>5</v>
          </cell>
          <cell r="Q2465">
            <v>5</v>
          </cell>
          <cell r="V2465">
            <v>4460</v>
          </cell>
        </row>
        <row r="2466">
          <cell r="A2466">
            <v>1</v>
          </cell>
          <cell r="E2466">
            <v>5</v>
          </cell>
          <cell r="I2466">
            <v>100000</v>
          </cell>
          <cell r="M2466">
            <v>5</v>
          </cell>
          <cell r="Q2466">
            <v>5</v>
          </cell>
          <cell r="V2466">
            <v>4480</v>
          </cell>
        </row>
        <row r="2467">
          <cell r="A2467">
            <v>1</v>
          </cell>
          <cell r="E2467">
            <v>5</v>
          </cell>
          <cell r="I2467">
            <v>3837397</v>
          </cell>
          <cell r="M2467">
            <v>5</v>
          </cell>
          <cell r="Q2467">
            <v>5</v>
          </cell>
          <cell r="V2467">
            <v>4500</v>
          </cell>
        </row>
        <row r="2468">
          <cell r="A2468">
            <v>1</v>
          </cell>
          <cell r="E2468">
            <v>5</v>
          </cell>
          <cell r="I2468">
            <v>20106</v>
          </cell>
          <cell r="M2468">
            <v>5</v>
          </cell>
          <cell r="Q2468">
            <v>5</v>
          </cell>
          <cell r="V2468">
            <v>4520</v>
          </cell>
        </row>
        <row r="2469">
          <cell r="A2469">
            <v>1</v>
          </cell>
          <cell r="E2469">
            <v>5</v>
          </cell>
          <cell r="I2469">
            <v>19565366.359999999</v>
          </cell>
          <cell r="M2469">
            <v>5</v>
          </cell>
          <cell r="Q2469">
            <v>5</v>
          </cell>
          <cell r="V2469">
            <v>4560</v>
          </cell>
        </row>
        <row r="2470">
          <cell r="A2470">
            <v>1</v>
          </cell>
          <cell r="E2470">
            <v>5</v>
          </cell>
          <cell r="I2470">
            <v>73075</v>
          </cell>
          <cell r="M2470">
            <v>5</v>
          </cell>
          <cell r="Q2470">
            <v>5</v>
          </cell>
          <cell r="V2470">
            <v>4595</v>
          </cell>
        </row>
        <row r="2471">
          <cell r="A2471">
            <v>1</v>
          </cell>
          <cell r="E2471">
            <v>5</v>
          </cell>
          <cell r="I2471">
            <v>0</v>
          </cell>
          <cell r="M2471">
            <v>5</v>
          </cell>
          <cell r="Q2471">
            <v>5</v>
          </cell>
          <cell r="V2471">
            <v>4601</v>
          </cell>
        </row>
        <row r="2472">
          <cell r="A2472">
            <v>1</v>
          </cell>
          <cell r="E2472">
            <v>5</v>
          </cell>
          <cell r="I2472">
            <v>1162843</v>
          </cell>
          <cell r="M2472">
            <v>5</v>
          </cell>
          <cell r="Q2472">
            <v>5</v>
          </cell>
          <cell r="V2472">
            <v>4601</v>
          </cell>
        </row>
        <row r="2473">
          <cell r="A2473">
            <v>1</v>
          </cell>
          <cell r="E2473">
            <v>5</v>
          </cell>
          <cell r="I2473">
            <v>-10460000</v>
          </cell>
          <cell r="M2473">
            <v>5</v>
          </cell>
          <cell r="Q2473">
            <v>5</v>
          </cell>
          <cell r="V2473">
            <v>4602</v>
          </cell>
        </row>
        <row r="2474">
          <cell r="A2474">
            <v>1</v>
          </cell>
          <cell r="E2474">
            <v>5</v>
          </cell>
          <cell r="I2474">
            <v>-3260500</v>
          </cell>
          <cell r="M2474">
            <v>5</v>
          </cell>
          <cell r="Q2474">
            <v>5</v>
          </cell>
          <cell r="V2474">
            <v>4603</v>
          </cell>
        </row>
        <row r="2475">
          <cell r="A2475">
            <v>1</v>
          </cell>
          <cell r="E2475">
            <v>5</v>
          </cell>
          <cell r="I2475">
            <v>200000</v>
          </cell>
          <cell r="M2475">
            <v>5</v>
          </cell>
          <cell r="Q2475">
            <v>5</v>
          </cell>
          <cell r="V2475">
            <v>4610</v>
          </cell>
        </row>
        <row r="2476">
          <cell r="A2476">
            <v>1</v>
          </cell>
          <cell r="E2476">
            <v>5</v>
          </cell>
          <cell r="I2476">
            <v>-152539.45000000001</v>
          </cell>
          <cell r="M2476">
            <v>5</v>
          </cell>
          <cell r="Q2476">
            <v>5</v>
          </cell>
          <cell r="V2476">
            <v>4640</v>
          </cell>
        </row>
        <row r="2477">
          <cell r="A2477">
            <v>1</v>
          </cell>
          <cell r="E2477">
            <v>5</v>
          </cell>
          <cell r="I2477">
            <v>-3108690</v>
          </cell>
          <cell r="M2477">
            <v>5</v>
          </cell>
          <cell r="Q2477">
            <v>5</v>
          </cell>
          <cell r="V2477">
            <v>4660</v>
          </cell>
        </row>
        <row r="2478">
          <cell r="A2478">
            <v>1</v>
          </cell>
          <cell r="E2478">
            <v>5</v>
          </cell>
          <cell r="I2478">
            <v>9587232.5399999991</v>
          </cell>
          <cell r="M2478">
            <v>5</v>
          </cell>
          <cell r="Q2478">
            <v>5</v>
          </cell>
          <cell r="V2478">
            <v>4680</v>
          </cell>
        </row>
        <row r="2479">
          <cell r="A2479">
            <v>1</v>
          </cell>
          <cell r="E2479">
            <v>5</v>
          </cell>
          <cell r="I2479">
            <v>-6489057</v>
          </cell>
          <cell r="M2479">
            <v>5</v>
          </cell>
          <cell r="Q2479">
            <v>5</v>
          </cell>
          <cell r="V2479">
            <v>4700</v>
          </cell>
        </row>
        <row r="2480">
          <cell r="A2480">
            <v>1</v>
          </cell>
          <cell r="E2480">
            <v>5</v>
          </cell>
          <cell r="I2480">
            <v>57626679.57</v>
          </cell>
          <cell r="M2480">
            <v>5</v>
          </cell>
          <cell r="Q2480">
            <v>5</v>
          </cell>
          <cell r="V2480">
            <v>4700</v>
          </cell>
        </row>
        <row r="2481">
          <cell r="A2481">
            <v>1</v>
          </cell>
          <cell r="E2481">
            <v>5</v>
          </cell>
          <cell r="I2481">
            <v>0</v>
          </cell>
          <cell r="M2481">
            <v>5</v>
          </cell>
          <cell r="Q2481">
            <v>5</v>
          </cell>
          <cell r="V2481">
            <v>4720</v>
          </cell>
        </row>
        <row r="2482">
          <cell r="A2482">
            <v>1</v>
          </cell>
          <cell r="E2482">
            <v>5</v>
          </cell>
          <cell r="I2482">
            <v>830000</v>
          </cell>
          <cell r="M2482">
            <v>5</v>
          </cell>
          <cell r="Q2482">
            <v>5</v>
          </cell>
          <cell r="V2482">
            <v>4720</v>
          </cell>
        </row>
        <row r="2483">
          <cell r="A2483">
            <v>1</v>
          </cell>
          <cell r="E2483">
            <v>5</v>
          </cell>
          <cell r="I2483">
            <v>2783002</v>
          </cell>
          <cell r="M2483">
            <v>5</v>
          </cell>
          <cell r="Q2483">
            <v>5</v>
          </cell>
          <cell r="V2483">
            <v>4730</v>
          </cell>
        </row>
        <row r="2484">
          <cell r="A2484">
            <v>1</v>
          </cell>
          <cell r="E2484">
            <v>5</v>
          </cell>
          <cell r="I2484">
            <v>63084813.689999998</v>
          </cell>
          <cell r="M2484">
            <v>5</v>
          </cell>
          <cell r="Q2484">
            <v>5</v>
          </cell>
          <cell r="V2484">
            <v>4730</v>
          </cell>
        </row>
        <row r="2485">
          <cell r="A2485">
            <v>1</v>
          </cell>
          <cell r="E2485">
            <v>5</v>
          </cell>
          <cell r="I2485">
            <v>0.22</v>
          </cell>
          <cell r="M2485">
            <v>5</v>
          </cell>
          <cell r="Q2485">
            <v>5</v>
          </cell>
          <cell r="V2485">
            <v>4740</v>
          </cell>
        </row>
        <row r="2486">
          <cell r="A2486">
            <v>1</v>
          </cell>
          <cell r="E2486">
            <v>5</v>
          </cell>
          <cell r="I2486">
            <v>4284540</v>
          </cell>
          <cell r="M2486">
            <v>5</v>
          </cell>
          <cell r="Q2486">
            <v>5</v>
          </cell>
          <cell r="V2486">
            <v>4760</v>
          </cell>
        </row>
        <row r="2487">
          <cell r="A2487">
            <v>1</v>
          </cell>
          <cell r="E2487">
            <v>5</v>
          </cell>
          <cell r="I2487">
            <v>26116124.760000002</v>
          </cell>
          <cell r="M2487">
            <v>5</v>
          </cell>
          <cell r="Q2487">
            <v>5</v>
          </cell>
          <cell r="V2487">
            <v>4770</v>
          </cell>
        </row>
        <row r="2488">
          <cell r="A2488">
            <v>1</v>
          </cell>
          <cell r="E2488">
            <v>5</v>
          </cell>
          <cell r="I2488">
            <v>1299591.8500000001</v>
          </cell>
          <cell r="M2488">
            <v>5</v>
          </cell>
          <cell r="Q2488">
            <v>5</v>
          </cell>
          <cell r="V2488">
            <v>4775</v>
          </cell>
        </row>
        <row r="2489">
          <cell r="A2489">
            <v>1</v>
          </cell>
          <cell r="E2489">
            <v>5</v>
          </cell>
          <cell r="I2489">
            <v>-8115456.3300000001</v>
          </cell>
          <cell r="M2489">
            <v>5</v>
          </cell>
          <cell r="Q2489">
            <v>5</v>
          </cell>
          <cell r="V2489">
            <v>4780</v>
          </cell>
        </row>
        <row r="2490">
          <cell r="A2490">
            <v>1</v>
          </cell>
          <cell r="E2490">
            <v>5</v>
          </cell>
          <cell r="I2490">
            <v>261000</v>
          </cell>
          <cell r="M2490">
            <v>5</v>
          </cell>
          <cell r="Q2490">
            <v>5</v>
          </cell>
          <cell r="V2490">
            <v>4785</v>
          </cell>
        </row>
        <row r="2491">
          <cell r="A2491">
            <v>1</v>
          </cell>
          <cell r="E2491">
            <v>5</v>
          </cell>
          <cell r="I2491">
            <v>16196795.77</v>
          </cell>
          <cell r="M2491">
            <v>5</v>
          </cell>
          <cell r="Q2491">
            <v>5</v>
          </cell>
          <cell r="V2491">
            <v>4785</v>
          </cell>
        </row>
        <row r="2492">
          <cell r="A2492">
            <v>1</v>
          </cell>
          <cell r="E2492">
            <v>5</v>
          </cell>
          <cell r="I2492">
            <v>8879425.5500000007</v>
          </cell>
          <cell r="M2492">
            <v>5</v>
          </cell>
          <cell r="Q2492">
            <v>5</v>
          </cell>
          <cell r="V2492">
            <v>4800</v>
          </cell>
        </row>
        <row r="2493">
          <cell r="A2493">
            <v>1</v>
          </cell>
          <cell r="E2493">
            <v>5</v>
          </cell>
          <cell r="I2493">
            <v>0</v>
          </cell>
          <cell r="M2493">
            <v>5</v>
          </cell>
          <cell r="Q2493">
            <v>5</v>
          </cell>
          <cell r="V2493">
            <v>4820</v>
          </cell>
        </row>
        <row r="2494">
          <cell r="A2494">
            <v>1</v>
          </cell>
          <cell r="E2494">
            <v>5</v>
          </cell>
          <cell r="I2494">
            <v>0</v>
          </cell>
          <cell r="M2494">
            <v>5</v>
          </cell>
          <cell r="Q2494">
            <v>5</v>
          </cell>
          <cell r="V2494">
            <v>4830</v>
          </cell>
        </row>
        <row r="2495">
          <cell r="A2495">
            <v>1</v>
          </cell>
          <cell r="E2495">
            <v>5</v>
          </cell>
          <cell r="I2495">
            <v>6777167.2199999997</v>
          </cell>
          <cell r="M2495">
            <v>5</v>
          </cell>
          <cell r="Q2495">
            <v>5</v>
          </cell>
          <cell r="V2495">
            <v>4830</v>
          </cell>
        </row>
        <row r="2496">
          <cell r="A2496">
            <v>1</v>
          </cell>
          <cell r="E2496">
            <v>5</v>
          </cell>
          <cell r="I2496">
            <v>4802856.38</v>
          </cell>
          <cell r="M2496">
            <v>5</v>
          </cell>
          <cell r="Q2496">
            <v>5</v>
          </cell>
          <cell r="V2496">
            <v>4840</v>
          </cell>
        </row>
        <row r="2497">
          <cell r="A2497">
            <v>1</v>
          </cell>
          <cell r="E2497">
            <v>5</v>
          </cell>
          <cell r="I2497">
            <v>1222404.18</v>
          </cell>
          <cell r="M2497">
            <v>5</v>
          </cell>
          <cell r="Q2497">
            <v>5</v>
          </cell>
          <cell r="V2497">
            <v>4910</v>
          </cell>
        </row>
        <row r="2498">
          <cell r="A2498">
            <v>1</v>
          </cell>
          <cell r="E2498">
            <v>5</v>
          </cell>
          <cell r="I2498">
            <v>-1000000</v>
          </cell>
          <cell r="M2498">
            <v>5</v>
          </cell>
          <cell r="Q2498">
            <v>5</v>
          </cell>
          <cell r="V2498">
            <v>5100</v>
          </cell>
        </row>
        <row r="2499">
          <cell r="A2499">
            <v>1</v>
          </cell>
          <cell r="E2499">
            <v>5</v>
          </cell>
          <cell r="I2499">
            <v>563068813.15999997</v>
          </cell>
          <cell r="M2499">
            <v>5</v>
          </cell>
          <cell r="Q2499">
            <v>5</v>
          </cell>
          <cell r="V2499">
            <v>5200</v>
          </cell>
        </row>
        <row r="2500">
          <cell r="A2500">
            <v>1</v>
          </cell>
          <cell r="E2500">
            <v>5</v>
          </cell>
          <cell r="I2500">
            <v>-17380199.75</v>
          </cell>
          <cell r="M2500">
            <v>5</v>
          </cell>
          <cell r="Q2500">
            <v>5</v>
          </cell>
          <cell r="V2500">
            <v>5400</v>
          </cell>
        </row>
        <row r="2501">
          <cell r="A2501">
            <v>1</v>
          </cell>
          <cell r="E2501">
            <v>5</v>
          </cell>
          <cell r="I2501">
            <v>-145364000.08000001</v>
          </cell>
          <cell r="M2501">
            <v>5</v>
          </cell>
          <cell r="Q2501">
            <v>5</v>
          </cell>
          <cell r="V2501">
            <v>5400</v>
          </cell>
        </row>
        <row r="2502">
          <cell r="A2502">
            <v>1</v>
          </cell>
          <cell r="E2502">
            <v>5</v>
          </cell>
          <cell r="I2502">
            <v>-1742832908.27</v>
          </cell>
          <cell r="M2502">
            <v>5</v>
          </cell>
          <cell r="Q2502">
            <v>5</v>
          </cell>
          <cell r="V2502">
            <v>5400</v>
          </cell>
        </row>
        <row r="2503">
          <cell r="A2503">
            <v>1</v>
          </cell>
          <cell r="E2503">
            <v>5</v>
          </cell>
          <cell r="I2503">
            <v>31927181.77</v>
          </cell>
          <cell r="M2503">
            <v>5</v>
          </cell>
          <cell r="Q2503">
            <v>5</v>
          </cell>
          <cell r="V2503">
            <v>5400</v>
          </cell>
        </row>
        <row r="2504">
          <cell r="A2504">
            <v>1</v>
          </cell>
          <cell r="E2504">
            <v>5</v>
          </cell>
          <cell r="I2504">
            <v>350083663.5</v>
          </cell>
          <cell r="M2504">
            <v>5</v>
          </cell>
          <cell r="Q2504">
            <v>5</v>
          </cell>
          <cell r="V2504">
            <v>5400</v>
          </cell>
        </row>
        <row r="2505">
          <cell r="A2505">
            <v>1</v>
          </cell>
          <cell r="E2505">
            <v>5</v>
          </cell>
          <cell r="I2505">
            <v>22996415.059999999</v>
          </cell>
          <cell r="M2505">
            <v>5</v>
          </cell>
          <cell r="Q2505">
            <v>5</v>
          </cell>
          <cell r="V2505">
            <v>6110</v>
          </cell>
        </row>
        <row r="2506">
          <cell r="A2506">
            <v>1</v>
          </cell>
          <cell r="E2506">
            <v>5</v>
          </cell>
          <cell r="I2506">
            <v>-19581713.66</v>
          </cell>
          <cell r="M2506">
            <v>5</v>
          </cell>
          <cell r="Q2506">
            <v>5</v>
          </cell>
          <cell r="V2506">
            <v>6120</v>
          </cell>
        </row>
        <row r="2507">
          <cell r="A2507">
            <v>1</v>
          </cell>
          <cell r="E2507">
            <v>5</v>
          </cell>
          <cell r="I2507">
            <v>15609800.82</v>
          </cell>
          <cell r="M2507">
            <v>5</v>
          </cell>
          <cell r="Q2507">
            <v>5</v>
          </cell>
          <cell r="V2507">
            <v>6210</v>
          </cell>
        </row>
        <row r="2508">
          <cell r="A2508">
            <v>1</v>
          </cell>
          <cell r="E2508">
            <v>5</v>
          </cell>
          <cell r="I2508">
            <v>-11143961.82</v>
          </cell>
          <cell r="M2508">
            <v>5</v>
          </cell>
          <cell r="Q2508">
            <v>5</v>
          </cell>
          <cell r="V2508">
            <v>6220</v>
          </cell>
        </row>
        <row r="2509">
          <cell r="A2509">
            <v>1</v>
          </cell>
          <cell r="E2509">
            <v>5</v>
          </cell>
          <cell r="I2509">
            <v>45000000</v>
          </cell>
          <cell r="M2509">
            <v>5</v>
          </cell>
          <cell r="Q2509">
            <v>5</v>
          </cell>
          <cell r="V2509">
            <v>6310</v>
          </cell>
        </row>
        <row r="2510">
          <cell r="A2510">
            <v>1</v>
          </cell>
          <cell r="E2510">
            <v>5</v>
          </cell>
          <cell r="I2510">
            <v>-24408421.170000002</v>
          </cell>
          <cell r="M2510">
            <v>5</v>
          </cell>
          <cell r="Q2510">
            <v>5</v>
          </cell>
          <cell r="V2510">
            <v>6320</v>
          </cell>
        </row>
        <row r="2511">
          <cell r="A2511">
            <v>1</v>
          </cell>
          <cell r="E2511">
            <v>5</v>
          </cell>
          <cell r="I2511">
            <v>1401800</v>
          </cell>
          <cell r="M2511">
            <v>5</v>
          </cell>
          <cell r="Q2511">
            <v>5</v>
          </cell>
          <cell r="V2511">
            <v>6410</v>
          </cell>
        </row>
        <row r="2512">
          <cell r="A2512">
            <v>1</v>
          </cell>
          <cell r="E2512">
            <v>5</v>
          </cell>
          <cell r="I2512">
            <v>-632734.67000000004</v>
          </cell>
          <cell r="M2512">
            <v>5</v>
          </cell>
          <cell r="Q2512">
            <v>5</v>
          </cell>
          <cell r="V2512">
            <v>6420</v>
          </cell>
        </row>
        <row r="2513">
          <cell r="A2513">
            <v>1</v>
          </cell>
          <cell r="E2513">
            <v>5</v>
          </cell>
          <cell r="I2513">
            <v>2506500</v>
          </cell>
          <cell r="M2513">
            <v>5</v>
          </cell>
          <cell r="Q2513">
            <v>5</v>
          </cell>
          <cell r="V2513">
            <v>6510</v>
          </cell>
        </row>
        <row r="2514">
          <cell r="A2514">
            <v>1</v>
          </cell>
          <cell r="E2514">
            <v>5</v>
          </cell>
          <cell r="I2514">
            <v>-661437.5</v>
          </cell>
          <cell r="M2514">
            <v>5</v>
          </cell>
          <cell r="Q2514">
            <v>5</v>
          </cell>
          <cell r="V2514">
            <v>6520</v>
          </cell>
        </row>
        <row r="2515">
          <cell r="A2515">
            <v>1</v>
          </cell>
          <cell r="E2515">
            <v>5</v>
          </cell>
          <cell r="I2515">
            <v>0</v>
          </cell>
          <cell r="M2515">
            <v>5</v>
          </cell>
          <cell r="Q2515">
            <v>5</v>
          </cell>
          <cell r="V2515">
            <v>7100</v>
          </cell>
        </row>
        <row r="2516">
          <cell r="A2516">
            <v>1</v>
          </cell>
          <cell r="E2516">
            <v>5</v>
          </cell>
          <cell r="I2516">
            <v>0</v>
          </cell>
          <cell r="M2516">
            <v>5</v>
          </cell>
          <cell r="Q2516">
            <v>5</v>
          </cell>
          <cell r="V2516">
            <v>7110</v>
          </cell>
        </row>
        <row r="2517">
          <cell r="A2517">
            <v>1</v>
          </cell>
          <cell r="E2517">
            <v>5</v>
          </cell>
          <cell r="I2517">
            <v>0</v>
          </cell>
          <cell r="M2517">
            <v>5</v>
          </cell>
          <cell r="Q2517">
            <v>5</v>
          </cell>
          <cell r="V2517">
            <v>7111</v>
          </cell>
        </row>
        <row r="2518">
          <cell r="A2518">
            <v>1</v>
          </cell>
          <cell r="E2518">
            <v>5</v>
          </cell>
          <cell r="I2518">
            <v>114072631.72</v>
          </cell>
          <cell r="M2518">
            <v>5</v>
          </cell>
          <cell r="Q2518">
            <v>5</v>
          </cell>
          <cell r="V2518">
            <v>7130</v>
          </cell>
        </row>
        <row r="2519">
          <cell r="A2519">
            <v>1</v>
          </cell>
          <cell r="E2519">
            <v>5</v>
          </cell>
          <cell r="I2519">
            <v>-1938719.95</v>
          </cell>
          <cell r="M2519">
            <v>5</v>
          </cell>
          <cell r="Q2519">
            <v>5</v>
          </cell>
          <cell r="V2519">
            <v>7140</v>
          </cell>
        </row>
        <row r="2520">
          <cell r="A2520">
            <v>1</v>
          </cell>
          <cell r="E2520">
            <v>5</v>
          </cell>
          <cell r="I2520">
            <v>0</v>
          </cell>
          <cell r="M2520">
            <v>5</v>
          </cell>
          <cell r="Q2520">
            <v>5</v>
          </cell>
          <cell r="V2520">
            <v>7300</v>
          </cell>
        </row>
        <row r="2521">
          <cell r="A2521">
            <v>1</v>
          </cell>
          <cell r="E2521">
            <v>5</v>
          </cell>
          <cell r="I2521">
            <v>-49969410</v>
          </cell>
          <cell r="M2521">
            <v>5</v>
          </cell>
          <cell r="Q2521">
            <v>5</v>
          </cell>
          <cell r="V2521">
            <v>7700</v>
          </cell>
        </row>
        <row r="2522">
          <cell r="A2522">
            <v>1</v>
          </cell>
          <cell r="E2522">
            <v>5</v>
          </cell>
          <cell r="I2522">
            <v>1623876</v>
          </cell>
          <cell r="M2522">
            <v>5</v>
          </cell>
          <cell r="Q2522">
            <v>5</v>
          </cell>
          <cell r="V2522">
            <v>7908</v>
          </cell>
        </row>
        <row r="2523">
          <cell r="A2523">
            <v>1</v>
          </cell>
          <cell r="E2523">
            <v>5</v>
          </cell>
          <cell r="I2523">
            <v>0</v>
          </cell>
          <cell r="M2523">
            <v>5</v>
          </cell>
          <cell r="Q2523">
            <v>5</v>
          </cell>
          <cell r="V2523">
            <v>7917</v>
          </cell>
        </row>
        <row r="2524">
          <cell r="A2524">
            <v>1</v>
          </cell>
          <cell r="E2524">
            <v>5</v>
          </cell>
          <cell r="I2524">
            <v>2407733.33</v>
          </cell>
          <cell r="M2524">
            <v>5</v>
          </cell>
          <cell r="Q2524">
            <v>5</v>
          </cell>
          <cell r="V2524">
            <v>7918</v>
          </cell>
        </row>
        <row r="2525">
          <cell r="A2525">
            <v>1</v>
          </cell>
          <cell r="E2525">
            <v>5</v>
          </cell>
          <cell r="I2525">
            <v>2500</v>
          </cell>
          <cell r="M2525">
            <v>5</v>
          </cell>
          <cell r="Q2525">
            <v>5</v>
          </cell>
          <cell r="V2525">
            <v>7919</v>
          </cell>
        </row>
        <row r="2526">
          <cell r="A2526">
            <v>1</v>
          </cell>
          <cell r="E2526">
            <v>5</v>
          </cell>
          <cell r="I2526">
            <v>600</v>
          </cell>
          <cell r="M2526">
            <v>5</v>
          </cell>
          <cell r="Q2526">
            <v>5</v>
          </cell>
          <cell r="V2526">
            <v>8061</v>
          </cell>
        </row>
        <row r="2527">
          <cell r="A2527">
            <v>1</v>
          </cell>
          <cell r="E2527">
            <v>5</v>
          </cell>
          <cell r="I2527">
            <v>0</v>
          </cell>
          <cell r="M2527">
            <v>5</v>
          </cell>
          <cell r="Q2527">
            <v>5</v>
          </cell>
          <cell r="V2527">
            <v>8062</v>
          </cell>
        </row>
        <row r="2528">
          <cell r="A2528">
            <v>1</v>
          </cell>
          <cell r="E2528">
            <v>5</v>
          </cell>
          <cell r="I2528">
            <v>3282.9</v>
          </cell>
          <cell r="M2528">
            <v>5</v>
          </cell>
          <cell r="Q2528">
            <v>5</v>
          </cell>
          <cell r="V2528">
            <v>8063</v>
          </cell>
        </row>
        <row r="2529">
          <cell r="A2529">
            <v>1</v>
          </cell>
          <cell r="E2529">
            <v>5</v>
          </cell>
          <cell r="I2529">
            <v>0</v>
          </cell>
          <cell r="M2529">
            <v>5</v>
          </cell>
          <cell r="Q2529">
            <v>5</v>
          </cell>
          <cell r="V2529">
            <v>8064</v>
          </cell>
        </row>
        <row r="2530">
          <cell r="A2530">
            <v>1</v>
          </cell>
          <cell r="E2530">
            <v>5</v>
          </cell>
          <cell r="I2530">
            <v>0</v>
          </cell>
          <cell r="M2530">
            <v>5</v>
          </cell>
          <cell r="Q2530">
            <v>5</v>
          </cell>
          <cell r="V2530">
            <v>8065</v>
          </cell>
        </row>
        <row r="2531">
          <cell r="A2531">
            <v>1</v>
          </cell>
          <cell r="E2531">
            <v>5</v>
          </cell>
          <cell r="I2531">
            <v>0</v>
          </cell>
          <cell r="M2531">
            <v>5</v>
          </cell>
          <cell r="Q2531">
            <v>5</v>
          </cell>
          <cell r="V2531">
            <v>8066</v>
          </cell>
        </row>
        <row r="2532">
          <cell r="A2532">
            <v>1</v>
          </cell>
          <cell r="E2532">
            <v>5</v>
          </cell>
          <cell r="I2532">
            <v>0</v>
          </cell>
          <cell r="M2532">
            <v>5</v>
          </cell>
          <cell r="Q2532">
            <v>5</v>
          </cell>
          <cell r="V2532">
            <v>8581</v>
          </cell>
        </row>
        <row r="2533">
          <cell r="A2533">
            <v>1</v>
          </cell>
          <cell r="E2533">
            <v>5</v>
          </cell>
          <cell r="I2533">
            <v>500000</v>
          </cell>
          <cell r="M2533">
            <v>5</v>
          </cell>
          <cell r="Q2533">
            <v>5</v>
          </cell>
          <cell r="V2533">
            <v>8582</v>
          </cell>
        </row>
        <row r="2534">
          <cell r="A2534">
            <v>1</v>
          </cell>
          <cell r="E2534">
            <v>5</v>
          </cell>
          <cell r="I2534">
            <v>817500</v>
          </cell>
          <cell r="M2534">
            <v>5</v>
          </cell>
          <cell r="Q2534">
            <v>5</v>
          </cell>
          <cell r="V2534">
            <v>8583</v>
          </cell>
        </row>
        <row r="2535">
          <cell r="A2535">
            <v>1</v>
          </cell>
          <cell r="E2535">
            <v>5</v>
          </cell>
          <cell r="I2535">
            <v>-1168857809.4100001</v>
          </cell>
          <cell r="M2535">
            <v>5</v>
          </cell>
          <cell r="Q2535">
            <v>5</v>
          </cell>
          <cell r="V2535">
            <v>9100</v>
          </cell>
        </row>
        <row r="2536">
          <cell r="A2536">
            <v>1</v>
          </cell>
          <cell r="E2536">
            <v>5</v>
          </cell>
          <cell r="I2536">
            <v>-44866377.770000003</v>
          </cell>
          <cell r="M2536">
            <v>5</v>
          </cell>
          <cell r="Q2536">
            <v>5</v>
          </cell>
          <cell r="V2536">
            <v>9110</v>
          </cell>
        </row>
        <row r="2537">
          <cell r="A2537">
            <v>1</v>
          </cell>
          <cell r="E2537">
            <v>5</v>
          </cell>
          <cell r="I2537">
            <v>-90088870.950000003</v>
          </cell>
          <cell r="M2537">
            <v>5</v>
          </cell>
          <cell r="Q2537">
            <v>5</v>
          </cell>
          <cell r="V2537">
            <v>9204</v>
          </cell>
        </row>
        <row r="2538">
          <cell r="A2538">
            <v>1</v>
          </cell>
          <cell r="E2538">
            <v>5</v>
          </cell>
          <cell r="I2538">
            <v>748787</v>
          </cell>
          <cell r="M2538">
            <v>5</v>
          </cell>
          <cell r="Q2538">
            <v>5</v>
          </cell>
          <cell r="V2538">
            <v>9251</v>
          </cell>
        </row>
        <row r="2539">
          <cell r="A2539">
            <v>1</v>
          </cell>
          <cell r="E2539">
            <v>5</v>
          </cell>
          <cell r="I2539">
            <v>-91062301.439999998</v>
          </cell>
          <cell r="M2539">
            <v>5</v>
          </cell>
          <cell r="Q2539">
            <v>5</v>
          </cell>
          <cell r="V2539">
            <v>9252</v>
          </cell>
        </row>
        <row r="2540">
          <cell r="A2540">
            <v>1</v>
          </cell>
          <cell r="E2540">
            <v>5</v>
          </cell>
          <cell r="I2540">
            <v>0</v>
          </cell>
          <cell r="M2540">
            <v>5</v>
          </cell>
          <cell r="Q2540">
            <v>5</v>
          </cell>
          <cell r="V2540">
            <v>9253</v>
          </cell>
        </row>
        <row r="2541">
          <cell r="A2541">
            <v>1</v>
          </cell>
          <cell r="E2541">
            <v>5</v>
          </cell>
          <cell r="I2541">
            <v>0</v>
          </cell>
          <cell r="M2541">
            <v>5</v>
          </cell>
          <cell r="Q2541">
            <v>5</v>
          </cell>
          <cell r="V2541">
            <v>9255</v>
          </cell>
        </row>
        <row r="2542">
          <cell r="A2542">
            <v>1</v>
          </cell>
          <cell r="E2542">
            <v>5</v>
          </cell>
          <cell r="I2542">
            <v>-23519046</v>
          </cell>
          <cell r="M2542">
            <v>5</v>
          </cell>
          <cell r="Q2542">
            <v>5</v>
          </cell>
          <cell r="V2542">
            <v>9256</v>
          </cell>
        </row>
        <row r="2543">
          <cell r="A2543">
            <v>1</v>
          </cell>
          <cell r="E2543">
            <v>5</v>
          </cell>
          <cell r="I2543">
            <v>0</v>
          </cell>
          <cell r="M2543">
            <v>5</v>
          </cell>
          <cell r="Q2543">
            <v>5</v>
          </cell>
          <cell r="V2543">
            <v>9257</v>
          </cell>
        </row>
        <row r="2544">
          <cell r="A2544">
            <v>1</v>
          </cell>
          <cell r="E2544">
            <v>5</v>
          </cell>
          <cell r="I2544">
            <v>-8938240</v>
          </cell>
          <cell r="M2544">
            <v>5</v>
          </cell>
          <cell r="Q2544">
            <v>5</v>
          </cell>
          <cell r="V2544">
            <v>9303</v>
          </cell>
        </row>
        <row r="2545">
          <cell r="A2545">
            <v>1</v>
          </cell>
          <cell r="E2545">
            <v>5</v>
          </cell>
          <cell r="I2545">
            <v>-25869792.969999999</v>
          </cell>
          <cell r="M2545">
            <v>5</v>
          </cell>
          <cell r="Q2545">
            <v>5</v>
          </cell>
          <cell r="V2545">
            <v>9305</v>
          </cell>
        </row>
        <row r="2546">
          <cell r="A2546">
            <v>1</v>
          </cell>
          <cell r="E2546">
            <v>5</v>
          </cell>
          <cell r="I2546">
            <v>0</v>
          </cell>
          <cell r="M2546">
            <v>5</v>
          </cell>
          <cell r="Q2546">
            <v>5</v>
          </cell>
          <cell r="V2546">
            <v>9306</v>
          </cell>
        </row>
        <row r="2547">
          <cell r="A2547">
            <v>1</v>
          </cell>
          <cell r="E2547">
            <v>5</v>
          </cell>
          <cell r="I2547">
            <v>0</v>
          </cell>
          <cell r="M2547">
            <v>5</v>
          </cell>
          <cell r="Q2547">
            <v>5</v>
          </cell>
          <cell r="V2547">
            <v>9500</v>
          </cell>
        </row>
        <row r="2548">
          <cell r="A2548">
            <v>1</v>
          </cell>
          <cell r="E2548">
            <v>5</v>
          </cell>
          <cell r="I2548">
            <v>-141664210.52000001</v>
          </cell>
          <cell r="M2548">
            <v>5</v>
          </cell>
          <cell r="Q2548">
            <v>5</v>
          </cell>
          <cell r="V2548">
            <v>9530</v>
          </cell>
        </row>
        <row r="2549">
          <cell r="A2549">
            <v>1</v>
          </cell>
          <cell r="E2549">
            <v>5</v>
          </cell>
          <cell r="I2549">
            <v>-288688848.63999999</v>
          </cell>
          <cell r="M2549">
            <v>5</v>
          </cell>
          <cell r="Q2549">
            <v>5</v>
          </cell>
          <cell r="V2549">
            <v>9600</v>
          </cell>
        </row>
        <row r="2550">
          <cell r="A2550">
            <v>1</v>
          </cell>
          <cell r="E2550">
            <v>5</v>
          </cell>
          <cell r="I2550">
            <v>1064643.48</v>
          </cell>
          <cell r="M2550">
            <v>5</v>
          </cell>
          <cell r="Q2550">
            <v>5</v>
          </cell>
          <cell r="V2550">
            <v>9601</v>
          </cell>
        </row>
        <row r="2551">
          <cell r="A2551">
            <v>1</v>
          </cell>
          <cell r="E2551">
            <v>5</v>
          </cell>
          <cell r="I2551">
            <v>112038274.54000001</v>
          </cell>
          <cell r="M2551">
            <v>5</v>
          </cell>
          <cell r="Q2551">
            <v>5</v>
          </cell>
          <cell r="V2551">
            <v>9610</v>
          </cell>
        </row>
        <row r="2552">
          <cell r="A2552">
            <v>1</v>
          </cell>
          <cell r="E2552">
            <v>5</v>
          </cell>
          <cell r="I2552">
            <v>4625736.2</v>
          </cell>
          <cell r="M2552">
            <v>5</v>
          </cell>
          <cell r="Q2552">
            <v>5</v>
          </cell>
          <cell r="V2552">
            <v>9611</v>
          </cell>
        </row>
        <row r="2553">
          <cell r="A2553">
            <v>1</v>
          </cell>
          <cell r="E2553">
            <v>5</v>
          </cell>
          <cell r="I2553">
            <v>295787796.62</v>
          </cell>
          <cell r="M2553">
            <v>5</v>
          </cell>
          <cell r="Q2553">
            <v>5</v>
          </cell>
          <cell r="V2553">
            <v>9670</v>
          </cell>
        </row>
        <row r="2554">
          <cell r="A2554">
            <v>1</v>
          </cell>
          <cell r="E2554">
            <v>5</v>
          </cell>
          <cell r="I2554">
            <v>0</v>
          </cell>
          <cell r="M2554">
            <v>5</v>
          </cell>
          <cell r="Q2554">
            <v>5</v>
          </cell>
          <cell r="V2554">
            <v>9990</v>
          </cell>
        </row>
        <row r="2555">
          <cell r="A2555">
            <v>1</v>
          </cell>
          <cell r="E2555">
            <v>5</v>
          </cell>
          <cell r="I2555">
            <v>2299330723.4200001</v>
          </cell>
          <cell r="M2555">
            <v>5</v>
          </cell>
          <cell r="Q2555">
            <v>5</v>
          </cell>
          <cell r="V2555">
            <v>5301</v>
          </cell>
        </row>
        <row r="2556">
          <cell r="A2556">
            <v>1</v>
          </cell>
          <cell r="E2556">
            <v>13</v>
          </cell>
          <cell r="I2556">
            <v>-64809970.630000003</v>
          </cell>
          <cell r="M2556">
            <v>13</v>
          </cell>
          <cell r="Q2556">
            <v>13</v>
          </cell>
          <cell r="V2556">
            <v>1010</v>
          </cell>
        </row>
        <row r="2557">
          <cell r="A2557">
            <v>1</v>
          </cell>
          <cell r="E2557">
            <v>13</v>
          </cell>
          <cell r="I2557">
            <v>0</v>
          </cell>
          <cell r="M2557">
            <v>13</v>
          </cell>
          <cell r="Q2557">
            <v>13</v>
          </cell>
          <cell r="V2557">
            <v>1030</v>
          </cell>
        </row>
        <row r="2558">
          <cell r="A2558">
            <v>1</v>
          </cell>
          <cell r="E2558">
            <v>13</v>
          </cell>
          <cell r="I2558">
            <v>0</v>
          </cell>
          <cell r="M2558">
            <v>13</v>
          </cell>
          <cell r="Q2558">
            <v>13</v>
          </cell>
          <cell r="V2558">
            <v>1095</v>
          </cell>
        </row>
        <row r="2559">
          <cell r="A2559">
            <v>1</v>
          </cell>
          <cell r="E2559">
            <v>13</v>
          </cell>
          <cell r="I2559">
            <v>-172565719</v>
          </cell>
          <cell r="M2559">
            <v>13</v>
          </cell>
          <cell r="Q2559">
            <v>13</v>
          </cell>
          <cell r="V2559">
            <v>1095</v>
          </cell>
        </row>
        <row r="2560">
          <cell r="A2560">
            <v>1</v>
          </cell>
          <cell r="E2560">
            <v>13</v>
          </cell>
          <cell r="I2560">
            <v>50517938.82</v>
          </cell>
          <cell r="M2560">
            <v>13</v>
          </cell>
          <cell r="Q2560">
            <v>13</v>
          </cell>
          <cell r="V2560">
            <v>1096</v>
          </cell>
        </row>
        <row r="2561">
          <cell r="A2561">
            <v>1</v>
          </cell>
          <cell r="E2561">
            <v>13</v>
          </cell>
          <cell r="I2561">
            <v>0</v>
          </cell>
          <cell r="M2561">
            <v>13</v>
          </cell>
          <cell r="Q2561">
            <v>13</v>
          </cell>
          <cell r="V2561">
            <v>2010</v>
          </cell>
        </row>
        <row r="2562">
          <cell r="A2562">
            <v>1</v>
          </cell>
          <cell r="E2562">
            <v>13</v>
          </cell>
          <cell r="I2562">
            <v>0</v>
          </cell>
          <cell r="M2562">
            <v>13</v>
          </cell>
          <cell r="Q2562">
            <v>13</v>
          </cell>
          <cell r="V2562">
            <v>2030</v>
          </cell>
        </row>
        <row r="2563">
          <cell r="A2563">
            <v>1</v>
          </cell>
          <cell r="E2563">
            <v>13</v>
          </cell>
          <cell r="I2563">
            <v>5805341</v>
          </cell>
          <cell r="M2563">
            <v>13</v>
          </cell>
          <cell r="Q2563">
            <v>13</v>
          </cell>
          <cell r="V2563">
            <v>2040</v>
          </cell>
        </row>
        <row r="2564">
          <cell r="A2564">
            <v>1</v>
          </cell>
          <cell r="E2564">
            <v>13</v>
          </cell>
          <cell r="I2564">
            <v>19360820.25</v>
          </cell>
          <cell r="M2564">
            <v>13</v>
          </cell>
          <cell r="Q2564">
            <v>13</v>
          </cell>
          <cell r="V2564">
            <v>2051</v>
          </cell>
        </row>
        <row r="2565">
          <cell r="A2565">
            <v>1</v>
          </cell>
          <cell r="E2565">
            <v>13</v>
          </cell>
          <cell r="I2565">
            <v>0</v>
          </cell>
          <cell r="M2565">
            <v>13</v>
          </cell>
          <cell r="Q2565">
            <v>13</v>
          </cell>
          <cell r="V2565">
            <v>2052</v>
          </cell>
        </row>
        <row r="2566">
          <cell r="A2566">
            <v>1</v>
          </cell>
          <cell r="E2566">
            <v>13</v>
          </cell>
          <cell r="I2566">
            <v>0</v>
          </cell>
          <cell r="M2566">
            <v>13</v>
          </cell>
          <cell r="Q2566">
            <v>13</v>
          </cell>
          <cell r="V2566">
            <v>2053</v>
          </cell>
        </row>
        <row r="2567">
          <cell r="A2567">
            <v>1</v>
          </cell>
          <cell r="E2567">
            <v>13</v>
          </cell>
          <cell r="I2567">
            <v>0</v>
          </cell>
          <cell r="M2567">
            <v>13</v>
          </cell>
          <cell r="Q2567">
            <v>13</v>
          </cell>
          <cell r="V2567">
            <v>2054</v>
          </cell>
        </row>
        <row r="2568">
          <cell r="A2568">
            <v>1</v>
          </cell>
          <cell r="E2568">
            <v>13</v>
          </cell>
          <cell r="I2568">
            <v>0</v>
          </cell>
          <cell r="M2568">
            <v>13</v>
          </cell>
          <cell r="Q2568">
            <v>13</v>
          </cell>
          <cell r="V2568">
            <v>2054</v>
          </cell>
        </row>
        <row r="2569">
          <cell r="A2569">
            <v>1</v>
          </cell>
          <cell r="E2569">
            <v>13</v>
          </cell>
          <cell r="I2569">
            <v>0</v>
          </cell>
          <cell r="M2569">
            <v>13</v>
          </cell>
          <cell r="Q2569">
            <v>13</v>
          </cell>
          <cell r="V2569">
            <v>2055</v>
          </cell>
        </row>
        <row r="2570">
          <cell r="A2570">
            <v>1</v>
          </cell>
          <cell r="E2570">
            <v>13</v>
          </cell>
          <cell r="I2570">
            <v>0</v>
          </cell>
          <cell r="M2570">
            <v>13</v>
          </cell>
          <cell r="Q2570">
            <v>13</v>
          </cell>
          <cell r="V2570">
            <v>2090</v>
          </cell>
        </row>
        <row r="2571">
          <cell r="A2571">
            <v>1</v>
          </cell>
          <cell r="E2571">
            <v>13</v>
          </cell>
          <cell r="I2571">
            <v>0</v>
          </cell>
          <cell r="M2571">
            <v>13</v>
          </cell>
          <cell r="Q2571">
            <v>13</v>
          </cell>
          <cell r="V2571">
            <v>2095</v>
          </cell>
        </row>
        <row r="2572">
          <cell r="A2572">
            <v>1</v>
          </cell>
          <cell r="E2572">
            <v>13</v>
          </cell>
          <cell r="I2572">
            <v>221809615.81</v>
          </cell>
          <cell r="M2572">
            <v>13</v>
          </cell>
          <cell r="Q2572">
            <v>13</v>
          </cell>
          <cell r="V2572">
            <v>2095</v>
          </cell>
        </row>
        <row r="2573">
          <cell r="A2573">
            <v>1</v>
          </cell>
          <cell r="E2573">
            <v>13</v>
          </cell>
          <cell r="I2573">
            <v>0</v>
          </cell>
          <cell r="M2573">
            <v>13</v>
          </cell>
          <cell r="Q2573">
            <v>13</v>
          </cell>
          <cell r="V2573">
            <v>3400</v>
          </cell>
        </row>
        <row r="2574">
          <cell r="A2574">
            <v>1</v>
          </cell>
          <cell r="E2574">
            <v>13</v>
          </cell>
          <cell r="I2574">
            <v>-35874660.219999999</v>
          </cell>
          <cell r="M2574">
            <v>13</v>
          </cell>
          <cell r="Q2574">
            <v>13</v>
          </cell>
          <cell r="V2574">
            <v>3400</v>
          </cell>
        </row>
        <row r="2575">
          <cell r="A2575">
            <v>1</v>
          </cell>
          <cell r="E2575">
            <v>13</v>
          </cell>
          <cell r="I2575">
            <v>4038100</v>
          </cell>
          <cell r="M2575">
            <v>13</v>
          </cell>
          <cell r="Q2575">
            <v>13</v>
          </cell>
          <cell r="V2575">
            <v>4000</v>
          </cell>
        </row>
        <row r="2576">
          <cell r="A2576">
            <v>1</v>
          </cell>
          <cell r="E2576">
            <v>13</v>
          </cell>
          <cell r="I2576">
            <v>0</v>
          </cell>
          <cell r="M2576">
            <v>13</v>
          </cell>
          <cell r="Q2576">
            <v>13</v>
          </cell>
          <cell r="V2576">
            <v>4050</v>
          </cell>
        </row>
        <row r="2577">
          <cell r="A2577">
            <v>1</v>
          </cell>
          <cell r="E2577">
            <v>13</v>
          </cell>
          <cell r="I2577">
            <v>2520851.67</v>
          </cell>
          <cell r="M2577">
            <v>13</v>
          </cell>
          <cell r="Q2577">
            <v>13</v>
          </cell>
          <cell r="V2577">
            <v>4060</v>
          </cell>
        </row>
        <row r="2578">
          <cell r="A2578">
            <v>1</v>
          </cell>
          <cell r="E2578">
            <v>13</v>
          </cell>
          <cell r="I2578">
            <v>87754484.519999996</v>
          </cell>
          <cell r="M2578">
            <v>13</v>
          </cell>
          <cell r="Q2578">
            <v>13</v>
          </cell>
          <cell r="V2578">
            <v>4100</v>
          </cell>
        </row>
        <row r="2579">
          <cell r="A2579">
            <v>1</v>
          </cell>
          <cell r="E2579">
            <v>13</v>
          </cell>
          <cell r="I2579">
            <v>15067604.41</v>
          </cell>
          <cell r="M2579">
            <v>13</v>
          </cell>
          <cell r="Q2579">
            <v>13</v>
          </cell>
          <cell r="V2579">
            <v>4150</v>
          </cell>
        </row>
        <row r="2580">
          <cell r="A2580">
            <v>1</v>
          </cell>
          <cell r="E2580">
            <v>13</v>
          </cell>
          <cell r="I2580">
            <v>0</v>
          </cell>
          <cell r="M2580">
            <v>13</v>
          </cell>
          <cell r="Q2580">
            <v>13</v>
          </cell>
          <cell r="V2580">
            <v>4250</v>
          </cell>
        </row>
        <row r="2581">
          <cell r="A2581">
            <v>1</v>
          </cell>
          <cell r="E2581">
            <v>13</v>
          </cell>
          <cell r="I2581">
            <v>0</v>
          </cell>
          <cell r="M2581">
            <v>13</v>
          </cell>
          <cell r="Q2581">
            <v>13</v>
          </cell>
          <cell r="V2581">
            <v>4260</v>
          </cell>
        </row>
        <row r="2582">
          <cell r="A2582">
            <v>1</v>
          </cell>
          <cell r="E2582">
            <v>13</v>
          </cell>
          <cell r="I2582">
            <v>1072339.3799999999</v>
          </cell>
          <cell r="M2582">
            <v>13</v>
          </cell>
          <cell r="Q2582">
            <v>13</v>
          </cell>
          <cell r="V2582">
            <v>4302</v>
          </cell>
        </row>
        <row r="2583">
          <cell r="A2583">
            <v>1</v>
          </cell>
          <cell r="E2583">
            <v>13</v>
          </cell>
          <cell r="I2583">
            <v>1303886.73</v>
          </cell>
          <cell r="M2583">
            <v>13</v>
          </cell>
          <cell r="Q2583">
            <v>13</v>
          </cell>
          <cell r="V2583">
            <v>4303</v>
          </cell>
        </row>
        <row r="2584">
          <cell r="A2584">
            <v>1</v>
          </cell>
          <cell r="E2584">
            <v>13</v>
          </cell>
          <cell r="I2584">
            <v>127712.78</v>
          </cell>
          <cell r="M2584">
            <v>13</v>
          </cell>
          <cell r="Q2584">
            <v>13</v>
          </cell>
          <cell r="V2584">
            <v>4304</v>
          </cell>
        </row>
        <row r="2585">
          <cell r="A2585">
            <v>1</v>
          </cell>
          <cell r="E2585">
            <v>13</v>
          </cell>
          <cell r="I2585">
            <v>1163906.69</v>
          </cell>
          <cell r="M2585">
            <v>13</v>
          </cell>
          <cell r="Q2585">
            <v>13</v>
          </cell>
          <cell r="V2585">
            <v>4305</v>
          </cell>
        </row>
        <row r="2586">
          <cell r="A2586">
            <v>1</v>
          </cell>
          <cell r="E2586">
            <v>13</v>
          </cell>
          <cell r="I2586">
            <v>384682.39</v>
          </cell>
          <cell r="M2586">
            <v>13</v>
          </cell>
          <cell r="Q2586">
            <v>13</v>
          </cell>
          <cell r="V2586">
            <v>4307</v>
          </cell>
        </row>
        <row r="2587">
          <cell r="A2587">
            <v>1</v>
          </cell>
          <cell r="E2587">
            <v>13</v>
          </cell>
          <cell r="I2587">
            <v>0</v>
          </cell>
          <cell r="M2587">
            <v>13</v>
          </cell>
          <cell r="Q2587">
            <v>13</v>
          </cell>
          <cell r="V2587">
            <v>4360</v>
          </cell>
        </row>
        <row r="2588">
          <cell r="A2588">
            <v>1</v>
          </cell>
          <cell r="E2588">
            <v>13</v>
          </cell>
          <cell r="I2588">
            <v>0</v>
          </cell>
          <cell r="M2588">
            <v>13</v>
          </cell>
          <cell r="Q2588">
            <v>13</v>
          </cell>
          <cell r="V2588">
            <v>4380</v>
          </cell>
        </row>
        <row r="2589">
          <cell r="A2589">
            <v>1</v>
          </cell>
          <cell r="E2589">
            <v>13</v>
          </cell>
          <cell r="I2589">
            <v>0</v>
          </cell>
          <cell r="M2589">
            <v>13</v>
          </cell>
          <cell r="Q2589">
            <v>13</v>
          </cell>
          <cell r="V2589">
            <v>4500</v>
          </cell>
        </row>
        <row r="2590">
          <cell r="A2590">
            <v>1</v>
          </cell>
          <cell r="E2590">
            <v>13</v>
          </cell>
          <cell r="I2590">
            <v>101593290.41</v>
          </cell>
          <cell r="M2590">
            <v>13</v>
          </cell>
          <cell r="Q2590">
            <v>13</v>
          </cell>
          <cell r="V2590">
            <v>4520</v>
          </cell>
        </row>
        <row r="2591">
          <cell r="A2591">
            <v>1</v>
          </cell>
          <cell r="E2591">
            <v>13</v>
          </cell>
          <cell r="I2591">
            <v>0</v>
          </cell>
          <cell r="M2591">
            <v>13</v>
          </cell>
          <cell r="Q2591">
            <v>13</v>
          </cell>
          <cell r="V2591">
            <v>4595</v>
          </cell>
        </row>
        <row r="2592">
          <cell r="A2592">
            <v>1</v>
          </cell>
          <cell r="E2592">
            <v>13</v>
          </cell>
          <cell r="I2592">
            <v>9169150</v>
          </cell>
          <cell r="M2592">
            <v>13</v>
          </cell>
          <cell r="Q2592">
            <v>13</v>
          </cell>
          <cell r="V2592">
            <v>4601</v>
          </cell>
        </row>
        <row r="2593">
          <cell r="A2593">
            <v>1</v>
          </cell>
          <cell r="E2593">
            <v>13</v>
          </cell>
          <cell r="I2593">
            <v>1855500</v>
          </cell>
          <cell r="M2593">
            <v>13</v>
          </cell>
          <cell r="Q2593">
            <v>13</v>
          </cell>
          <cell r="V2593">
            <v>4602</v>
          </cell>
        </row>
        <row r="2594">
          <cell r="A2594">
            <v>1</v>
          </cell>
          <cell r="E2594">
            <v>13</v>
          </cell>
          <cell r="I2594">
            <v>0</v>
          </cell>
          <cell r="M2594">
            <v>13</v>
          </cell>
          <cell r="Q2594">
            <v>13</v>
          </cell>
          <cell r="V2594">
            <v>4603</v>
          </cell>
        </row>
        <row r="2595">
          <cell r="A2595">
            <v>1</v>
          </cell>
          <cell r="E2595">
            <v>13</v>
          </cell>
          <cell r="I2595">
            <v>0</v>
          </cell>
          <cell r="M2595">
            <v>13</v>
          </cell>
          <cell r="Q2595">
            <v>13</v>
          </cell>
          <cell r="V2595">
            <v>4610</v>
          </cell>
        </row>
        <row r="2596">
          <cell r="A2596">
            <v>1</v>
          </cell>
          <cell r="E2596">
            <v>13</v>
          </cell>
          <cell r="I2596">
            <v>0</v>
          </cell>
          <cell r="M2596">
            <v>13</v>
          </cell>
          <cell r="Q2596">
            <v>13</v>
          </cell>
          <cell r="V2596">
            <v>4640</v>
          </cell>
        </row>
        <row r="2597">
          <cell r="A2597">
            <v>1</v>
          </cell>
          <cell r="E2597">
            <v>13</v>
          </cell>
          <cell r="I2597">
            <v>0</v>
          </cell>
          <cell r="M2597">
            <v>13</v>
          </cell>
          <cell r="Q2597">
            <v>13</v>
          </cell>
          <cell r="V2597">
            <v>4660</v>
          </cell>
        </row>
        <row r="2598">
          <cell r="A2598">
            <v>1</v>
          </cell>
          <cell r="E2598">
            <v>13</v>
          </cell>
          <cell r="I2598">
            <v>7560430</v>
          </cell>
          <cell r="M2598">
            <v>13</v>
          </cell>
          <cell r="Q2598">
            <v>13</v>
          </cell>
          <cell r="V2598">
            <v>4680</v>
          </cell>
        </row>
        <row r="2599">
          <cell r="A2599">
            <v>1</v>
          </cell>
          <cell r="E2599">
            <v>13</v>
          </cell>
          <cell r="I2599">
            <v>14599096.199999999</v>
          </cell>
          <cell r="M2599">
            <v>13</v>
          </cell>
          <cell r="Q2599">
            <v>13</v>
          </cell>
          <cell r="V2599">
            <v>4700</v>
          </cell>
        </row>
        <row r="2600">
          <cell r="A2600">
            <v>1</v>
          </cell>
          <cell r="E2600">
            <v>13</v>
          </cell>
          <cell r="I2600">
            <v>0</v>
          </cell>
          <cell r="M2600">
            <v>13</v>
          </cell>
          <cell r="Q2600">
            <v>13</v>
          </cell>
          <cell r="V2600">
            <v>4720</v>
          </cell>
        </row>
        <row r="2601">
          <cell r="A2601">
            <v>1</v>
          </cell>
          <cell r="E2601">
            <v>13</v>
          </cell>
          <cell r="I2601">
            <v>-3499645.88</v>
          </cell>
          <cell r="M2601">
            <v>13</v>
          </cell>
          <cell r="Q2601">
            <v>13</v>
          </cell>
          <cell r="V2601">
            <v>4730</v>
          </cell>
        </row>
        <row r="2602">
          <cell r="A2602">
            <v>1</v>
          </cell>
          <cell r="E2602">
            <v>13</v>
          </cell>
          <cell r="I2602">
            <v>40566300</v>
          </cell>
          <cell r="M2602">
            <v>13</v>
          </cell>
          <cell r="Q2602">
            <v>13</v>
          </cell>
          <cell r="V2602">
            <v>4740</v>
          </cell>
        </row>
        <row r="2603">
          <cell r="A2603">
            <v>1</v>
          </cell>
          <cell r="E2603">
            <v>13</v>
          </cell>
          <cell r="I2603">
            <v>0</v>
          </cell>
          <cell r="M2603">
            <v>13</v>
          </cell>
          <cell r="Q2603">
            <v>13</v>
          </cell>
          <cell r="V2603">
            <v>4750</v>
          </cell>
        </row>
        <row r="2604">
          <cell r="A2604">
            <v>1</v>
          </cell>
          <cell r="E2604">
            <v>13</v>
          </cell>
          <cell r="I2604">
            <v>0</v>
          </cell>
          <cell r="M2604">
            <v>13</v>
          </cell>
          <cell r="Q2604">
            <v>13</v>
          </cell>
          <cell r="V2604">
            <v>4755</v>
          </cell>
        </row>
        <row r="2605">
          <cell r="A2605">
            <v>1</v>
          </cell>
          <cell r="E2605">
            <v>13</v>
          </cell>
          <cell r="I2605">
            <v>0</v>
          </cell>
          <cell r="M2605">
            <v>13</v>
          </cell>
          <cell r="Q2605">
            <v>13</v>
          </cell>
          <cell r="V2605">
            <v>4760</v>
          </cell>
        </row>
        <row r="2606">
          <cell r="A2606">
            <v>1</v>
          </cell>
          <cell r="E2606">
            <v>13</v>
          </cell>
          <cell r="I2606">
            <v>0</v>
          </cell>
          <cell r="M2606">
            <v>13</v>
          </cell>
          <cell r="Q2606">
            <v>13</v>
          </cell>
          <cell r="V2606">
            <v>4770</v>
          </cell>
        </row>
        <row r="2607">
          <cell r="A2607">
            <v>1</v>
          </cell>
          <cell r="E2607">
            <v>13</v>
          </cell>
          <cell r="I2607">
            <v>0</v>
          </cell>
          <cell r="M2607">
            <v>13</v>
          </cell>
          <cell r="Q2607">
            <v>13</v>
          </cell>
          <cell r="V2607">
            <v>4775</v>
          </cell>
        </row>
        <row r="2608">
          <cell r="A2608">
            <v>1</v>
          </cell>
          <cell r="E2608">
            <v>13</v>
          </cell>
          <cell r="I2608">
            <v>0</v>
          </cell>
          <cell r="M2608">
            <v>13</v>
          </cell>
          <cell r="Q2608">
            <v>13</v>
          </cell>
          <cell r="V2608">
            <v>4780</v>
          </cell>
        </row>
        <row r="2609">
          <cell r="A2609">
            <v>1</v>
          </cell>
          <cell r="E2609">
            <v>13</v>
          </cell>
          <cell r="I2609">
            <v>18830000</v>
          </cell>
          <cell r="M2609">
            <v>13</v>
          </cell>
          <cell r="Q2609">
            <v>13</v>
          </cell>
          <cell r="V2609">
            <v>4785</v>
          </cell>
        </row>
        <row r="2610">
          <cell r="A2610">
            <v>1</v>
          </cell>
          <cell r="E2610">
            <v>13</v>
          </cell>
          <cell r="I2610">
            <v>0</v>
          </cell>
          <cell r="M2610">
            <v>13</v>
          </cell>
          <cell r="Q2610">
            <v>13</v>
          </cell>
          <cell r="V2610">
            <v>4785</v>
          </cell>
        </row>
        <row r="2611">
          <cell r="A2611">
            <v>1</v>
          </cell>
          <cell r="E2611">
            <v>13</v>
          </cell>
          <cell r="I2611">
            <v>2698948</v>
          </cell>
          <cell r="M2611">
            <v>13</v>
          </cell>
          <cell r="Q2611">
            <v>13</v>
          </cell>
          <cell r="V2611">
            <v>4800</v>
          </cell>
        </row>
        <row r="2612">
          <cell r="A2612">
            <v>1</v>
          </cell>
          <cell r="E2612">
            <v>13</v>
          </cell>
          <cell r="I2612">
            <v>0</v>
          </cell>
          <cell r="M2612">
            <v>13</v>
          </cell>
          <cell r="Q2612">
            <v>13</v>
          </cell>
          <cell r="V2612">
            <v>4820</v>
          </cell>
        </row>
        <row r="2613">
          <cell r="A2613">
            <v>1</v>
          </cell>
          <cell r="E2613">
            <v>13</v>
          </cell>
          <cell r="I2613">
            <v>10001696.4</v>
          </cell>
          <cell r="M2613">
            <v>13</v>
          </cell>
          <cell r="Q2613">
            <v>13</v>
          </cell>
          <cell r="V2613">
            <v>4830</v>
          </cell>
        </row>
        <row r="2614">
          <cell r="A2614">
            <v>1</v>
          </cell>
          <cell r="E2614">
            <v>13</v>
          </cell>
          <cell r="I2614">
            <v>-3000000</v>
          </cell>
          <cell r="M2614">
            <v>13</v>
          </cell>
          <cell r="Q2614">
            <v>13</v>
          </cell>
          <cell r="V2614">
            <v>5100</v>
          </cell>
        </row>
        <row r="2615">
          <cell r="A2615">
            <v>1</v>
          </cell>
          <cell r="E2615">
            <v>13</v>
          </cell>
          <cell r="I2615">
            <v>-595343779.01999998</v>
          </cell>
          <cell r="M2615">
            <v>13</v>
          </cell>
          <cell r="Q2615">
            <v>13</v>
          </cell>
          <cell r="V2615">
            <v>5200</v>
          </cell>
        </row>
        <row r="2616">
          <cell r="A2616">
            <v>1</v>
          </cell>
          <cell r="E2616">
            <v>13</v>
          </cell>
          <cell r="I2616">
            <v>-924681103.03999996</v>
          </cell>
          <cell r="M2616">
            <v>13</v>
          </cell>
          <cell r="Q2616">
            <v>13</v>
          </cell>
          <cell r="V2616">
            <v>5302</v>
          </cell>
        </row>
        <row r="2617">
          <cell r="A2617">
            <v>1</v>
          </cell>
          <cell r="E2617">
            <v>13</v>
          </cell>
          <cell r="I2617">
            <v>67633034.530000001</v>
          </cell>
          <cell r="M2617">
            <v>13</v>
          </cell>
          <cell r="Q2617">
            <v>13</v>
          </cell>
          <cell r="V2617">
            <v>5400</v>
          </cell>
        </row>
        <row r="2618">
          <cell r="A2618">
            <v>1</v>
          </cell>
          <cell r="E2618">
            <v>13</v>
          </cell>
          <cell r="I2618">
            <v>-124062386.34</v>
          </cell>
          <cell r="M2618">
            <v>13</v>
          </cell>
          <cell r="Q2618">
            <v>13</v>
          </cell>
          <cell r="V2618">
            <v>5400</v>
          </cell>
        </row>
        <row r="2619">
          <cell r="A2619">
            <v>1</v>
          </cell>
          <cell r="E2619">
            <v>13</v>
          </cell>
          <cell r="I2619">
            <v>0</v>
          </cell>
          <cell r="M2619">
            <v>13</v>
          </cell>
          <cell r="Q2619">
            <v>13</v>
          </cell>
          <cell r="V2619">
            <v>5400</v>
          </cell>
        </row>
        <row r="2620">
          <cell r="A2620">
            <v>1</v>
          </cell>
          <cell r="E2620">
            <v>13</v>
          </cell>
          <cell r="I2620">
            <v>1217713849.22</v>
          </cell>
          <cell r="M2620">
            <v>13</v>
          </cell>
          <cell r="Q2620">
            <v>13</v>
          </cell>
          <cell r="V2620">
            <v>5400</v>
          </cell>
        </row>
        <row r="2621">
          <cell r="A2621">
            <v>1</v>
          </cell>
          <cell r="E2621">
            <v>13</v>
          </cell>
          <cell r="I2621">
            <v>-21144128.949999999</v>
          </cell>
          <cell r="M2621">
            <v>13</v>
          </cell>
          <cell r="Q2621">
            <v>13</v>
          </cell>
          <cell r="V2621">
            <v>5400</v>
          </cell>
        </row>
        <row r="2622">
          <cell r="A2622">
            <v>1</v>
          </cell>
          <cell r="E2622">
            <v>13</v>
          </cell>
          <cell r="I2622">
            <v>-530553885.62</v>
          </cell>
          <cell r="M2622">
            <v>13</v>
          </cell>
          <cell r="Q2622">
            <v>13</v>
          </cell>
          <cell r="V2622">
            <v>5400</v>
          </cell>
        </row>
        <row r="2623">
          <cell r="A2623">
            <v>1</v>
          </cell>
          <cell r="E2623">
            <v>13</v>
          </cell>
          <cell r="I2623">
            <v>-321539430.67000002</v>
          </cell>
          <cell r="M2623">
            <v>13</v>
          </cell>
          <cell r="Q2623">
            <v>13</v>
          </cell>
          <cell r="V2623">
            <v>5400</v>
          </cell>
        </row>
        <row r="2624">
          <cell r="A2624">
            <v>1</v>
          </cell>
          <cell r="E2624">
            <v>13</v>
          </cell>
          <cell r="I2624">
            <v>44730977.530000001</v>
          </cell>
          <cell r="M2624">
            <v>13</v>
          </cell>
          <cell r="Q2624">
            <v>13</v>
          </cell>
          <cell r="V2624">
            <v>6110</v>
          </cell>
        </row>
        <row r="2625">
          <cell r="A2625">
            <v>1</v>
          </cell>
          <cell r="E2625">
            <v>13</v>
          </cell>
          <cell r="I2625">
            <v>-42158474.479999997</v>
          </cell>
          <cell r="M2625">
            <v>13</v>
          </cell>
          <cell r="Q2625">
            <v>13</v>
          </cell>
          <cell r="V2625">
            <v>6120</v>
          </cell>
        </row>
        <row r="2626">
          <cell r="A2626">
            <v>1</v>
          </cell>
          <cell r="E2626">
            <v>13</v>
          </cell>
          <cell r="I2626">
            <v>14186502.789999999</v>
          </cell>
          <cell r="M2626">
            <v>13</v>
          </cell>
          <cell r="Q2626">
            <v>13</v>
          </cell>
          <cell r="V2626">
            <v>6210</v>
          </cell>
        </row>
        <row r="2627">
          <cell r="A2627">
            <v>1</v>
          </cell>
          <cell r="E2627">
            <v>13</v>
          </cell>
          <cell r="I2627">
            <v>-5070973.74</v>
          </cell>
          <cell r="M2627">
            <v>13</v>
          </cell>
          <cell r="Q2627">
            <v>13</v>
          </cell>
          <cell r="V2627">
            <v>6220</v>
          </cell>
        </row>
        <row r="2628">
          <cell r="A2628">
            <v>1</v>
          </cell>
          <cell r="E2628">
            <v>13</v>
          </cell>
          <cell r="I2628">
            <v>58532693.450000003</v>
          </cell>
          <cell r="M2628">
            <v>13</v>
          </cell>
          <cell r="Q2628">
            <v>13</v>
          </cell>
          <cell r="V2628">
            <v>6310</v>
          </cell>
        </row>
        <row r="2629">
          <cell r="A2629">
            <v>1</v>
          </cell>
          <cell r="E2629">
            <v>13</v>
          </cell>
          <cell r="I2629">
            <v>-50925357.07</v>
          </cell>
          <cell r="M2629">
            <v>13</v>
          </cell>
          <cell r="Q2629">
            <v>13</v>
          </cell>
          <cell r="V2629">
            <v>6320</v>
          </cell>
        </row>
        <row r="2630">
          <cell r="A2630">
            <v>1</v>
          </cell>
          <cell r="E2630">
            <v>13</v>
          </cell>
          <cell r="I2630">
            <v>3190995.12</v>
          </cell>
          <cell r="M2630">
            <v>13</v>
          </cell>
          <cell r="Q2630">
            <v>13</v>
          </cell>
          <cell r="V2630">
            <v>6410</v>
          </cell>
        </row>
        <row r="2631">
          <cell r="A2631">
            <v>1</v>
          </cell>
          <cell r="E2631">
            <v>13</v>
          </cell>
          <cell r="I2631">
            <v>-1447226.28</v>
          </cell>
          <cell r="M2631">
            <v>13</v>
          </cell>
          <cell r="Q2631">
            <v>13</v>
          </cell>
          <cell r="V2631">
            <v>6420</v>
          </cell>
        </row>
        <row r="2632">
          <cell r="A2632">
            <v>1</v>
          </cell>
          <cell r="E2632">
            <v>13</v>
          </cell>
          <cell r="I2632">
            <v>3078284.57</v>
          </cell>
          <cell r="M2632">
            <v>13</v>
          </cell>
          <cell r="Q2632">
            <v>13</v>
          </cell>
          <cell r="V2632">
            <v>6710</v>
          </cell>
        </row>
        <row r="2633">
          <cell r="A2633">
            <v>1</v>
          </cell>
          <cell r="E2633">
            <v>13</v>
          </cell>
          <cell r="I2633">
            <v>-668233.61</v>
          </cell>
          <cell r="M2633">
            <v>13</v>
          </cell>
          <cell r="Q2633">
            <v>13</v>
          </cell>
          <cell r="V2633">
            <v>6720</v>
          </cell>
        </row>
        <row r="2634">
          <cell r="A2634">
            <v>1</v>
          </cell>
          <cell r="E2634">
            <v>13</v>
          </cell>
          <cell r="I2634">
            <v>23008834.890000001</v>
          </cell>
          <cell r="M2634">
            <v>13</v>
          </cell>
          <cell r="Q2634">
            <v>13</v>
          </cell>
          <cell r="V2634">
            <v>7000</v>
          </cell>
        </row>
        <row r="2635">
          <cell r="A2635">
            <v>1</v>
          </cell>
          <cell r="E2635">
            <v>13</v>
          </cell>
          <cell r="I2635">
            <v>227959442.62</v>
          </cell>
          <cell r="M2635">
            <v>13</v>
          </cell>
          <cell r="Q2635">
            <v>13</v>
          </cell>
          <cell r="V2635">
            <v>7100</v>
          </cell>
        </row>
        <row r="2636">
          <cell r="A2636">
            <v>1</v>
          </cell>
          <cell r="E2636">
            <v>13</v>
          </cell>
          <cell r="I2636">
            <v>8362747.0999999996</v>
          </cell>
          <cell r="M2636">
            <v>13</v>
          </cell>
          <cell r="Q2636">
            <v>13</v>
          </cell>
          <cell r="V2636">
            <v>7110</v>
          </cell>
        </row>
        <row r="2637">
          <cell r="A2637">
            <v>1</v>
          </cell>
          <cell r="E2637">
            <v>13</v>
          </cell>
          <cell r="I2637">
            <v>0</v>
          </cell>
          <cell r="M2637">
            <v>13</v>
          </cell>
          <cell r="Q2637">
            <v>13</v>
          </cell>
          <cell r="V2637">
            <v>7130</v>
          </cell>
        </row>
        <row r="2638">
          <cell r="A2638">
            <v>1</v>
          </cell>
          <cell r="E2638">
            <v>13</v>
          </cell>
          <cell r="I2638">
            <v>0</v>
          </cell>
          <cell r="M2638">
            <v>13</v>
          </cell>
          <cell r="Q2638">
            <v>13</v>
          </cell>
          <cell r="V2638">
            <v>7300</v>
          </cell>
        </row>
        <row r="2639">
          <cell r="A2639">
            <v>1</v>
          </cell>
          <cell r="E2639">
            <v>13</v>
          </cell>
          <cell r="I2639">
            <v>0</v>
          </cell>
          <cell r="M2639">
            <v>13</v>
          </cell>
          <cell r="Q2639">
            <v>13</v>
          </cell>
          <cell r="V2639">
            <v>7500</v>
          </cell>
        </row>
        <row r="2640">
          <cell r="A2640">
            <v>1</v>
          </cell>
          <cell r="E2640">
            <v>13</v>
          </cell>
          <cell r="I2640">
            <v>0</v>
          </cell>
          <cell r="M2640">
            <v>13</v>
          </cell>
          <cell r="Q2640">
            <v>13</v>
          </cell>
          <cell r="V2640">
            <v>7700</v>
          </cell>
        </row>
        <row r="2641">
          <cell r="A2641">
            <v>1</v>
          </cell>
          <cell r="E2641">
            <v>13</v>
          </cell>
          <cell r="I2641">
            <v>0</v>
          </cell>
          <cell r="M2641">
            <v>13</v>
          </cell>
          <cell r="Q2641">
            <v>13</v>
          </cell>
          <cell r="V2641">
            <v>7700</v>
          </cell>
        </row>
        <row r="2642">
          <cell r="A2642">
            <v>1</v>
          </cell>
          <cell r="E2642">
            <v>13</v>
          </cell>
          <cell r="I2642">
            <v>89135946.659999996</v>
          </cell>
          <cell r="M2642">
            <v>13</v>
          </cell>
          <cell r="Q2642">
            <v>13</v>
          </cell>
          <cell r="V2642">
            <v>7905</v>
          </cell>
        </row>
        <row r="2643">
          <cell r="A2643">
            <v>1</v>
          </cell>
          <cell r="E2643">
            <v>13</v>
          </cell>
          <cell r="I2643">
            <v>0</v>
          </cell>
          <cell r="M2643">
            <v>13</v>
          </cell>
          <cell r="Q2643">
            <v>13</v>
          </cell>
          <cell r="V2643">
            <v>7906</v>
          </cell>
        </row>
        <row r="2644">
          <cell r="A2644">
            <v>1</v>
          </cell>
          <cell r="E2644">
            <v>13</v>
          </cell>
          <cell r="I2644">
            <v>-14751.44</v>
          </cell>
          <cell r="M2644">
            <v>13</v>
          </cell>
          <cell r="Q2644">
            <v>13</v>
          </cell>
          <cell r="V2644">
            <v>8051</v>
          </cell>
        </row>
        <row r="2645">
          <cell r="A2645">
            <v>1</v>
          </cell>
          <cell r="E2645">
            <v>13</v>
          </cell>
          <cell r="I2645">
            <v>3568173.33</v>
          </cell>
          <cell r="M2645">
            <v>13</v>
          </cell>
          <cell r="Q2645">
            <v>13</v>
          </cell>
          <cell r="V2645">
            <v>8052</v>
          </cell>
        </row>
        <row r="2646">
          <cell r="A2646">
            <v>1</v>
          </cell>
          <cell r="E2646">
            <v>13</v>
          </cell>
          <cell r="I2646">
            <v>54466597.780000001</v>
          </cell>
          <cell r="M2646">
            <v>13</v>
          </cell>
          <cell r="Q2646">
            <v>13</v>
          </cell>
          <cell r="V2646">
            <v>8053</v>
          </cell>
        </row>
        <row r="2647">
          <cell r="A2647">
            <v>1</v>
          </cell>
          <cell r="E2647">
            <v>13</v>
          </cell>
          <cell r="I2647">
            <v>140959674.00999999</v>
          </cell>
          <cell r="M2647">
            <v>13</v>
          </cell>
          <cell r="Q2647">
            <v>13</v>
          </cell>
          <cell r="V2647">
            <v>8054</v>
          </cell>
        </row>
        <row r="2648">
          <cell r="A2648">
            <v>1</v>
          </cell>
          <cell r="E2648">
            <v>13</v>
          </cell>
          <cell r="I2648">
            <v>3072162.06</v>
          </cell>
          <cell r="M2648">
            <v>13</v>
          </cell>
          <cell r="Q2648">
            <v>13</v>
          </cell>
          <cell r="V2648">
            <v>8055</v>
          </cell>
        </row>
        <row r="2649">
          <cell r="A2649">
            <v>1</v>
          </cell>
          <cell r="E2649">
            <v>13</v>
          </cell>
          <cell r="I2649">
            <v>-114239427.01000001</v>
          </cell>
          <cell r="M2649">
            <v>13</v>
          </cell>
          <cell r="Q2649">
            <v>13</v>
          </cell>
          <cell r="V2649">
            <v>9100</v>
          </cell>
        </row>
        <row r="2650">
          <cell r="A2650">
            <v>1</v>
          </cell>
          <cell r="E2650">
            <v>13</v>
          </cell>
          <cell r="I2650">
            <v>-1698427.17</v>
          </cell>
          <cell r="M2650">
            <v>13</v>
          </cell>
          <cell r="Q2650">
            <v>13</v>
          </cell>
          <cell r="V2650">
            <v>9110</v>
          </cell>
        </row>
        <row r="2651">
          <cell r="A2651">
            <v>1</v>
          </cell>
          <cell r="E2651">
            <v>13</v>
          </cell>
          <cell r="I2651">
            <v>0</v>
          </cell>
          <cell r="M2651">
            <v>13</v>
          </cell>
          <cell r="Q2651">
            <v>13</v>
          </cell>
          <cell r="V2651">
            <v>9202</v>
          </cell>
        </row>
        <row r="2652">
          <cell r="A2652">
            <v>1</v>
          </cell>
          <cell r="E2652">
            <v>13</v>
          </cell>
          <cell r="I2652">
            <v>0</v>
          </cell>
          <cell r="M2652">
            <v>13</v>
          </cell>
          <cell r="Q2652">
            <v>13</v>
          </cell>
          <cell r="V2652">
            <v>9215</v>
          </cell>
        </row>
        <row r="2653">
          <cell r="A2653">
            <v>1</v>
          </cell>
          <cell r="E2653">
            <v>13</v>
          </cell>
          <cell r="I2653">
            <v>0</v>
          </cell>
          <cell r="M2653">
            <v>13</v>
          </cell>
          <cell r="Q2653">
            <v>13</v>
          </cell>
          <cell r="V2653">
            <v>9251</v>
          </cell>
        </row>
        <row r="2654">
          <cell r="A2654">
            <v>1</v>
          </cell>
          <cell r="E2654">
            <v>13</v>
          </cell>
          <cell r="I2654">
            <v>-42213319.200000003</v>
          </cell>
          <cell r="M2654">
            <v>13</v>
          </cell>
          <cell r="Q2654">
            <v>13</v>
          </cell>
          <cell r="V2654">
            <v>9252</v>
          </cell>
        </row>
        <row r="2655">
          <cell r="A2655">
            <v>1</v>
          </cell>
          <cell r="E2655">
            <v>13</v>
          </cell>
          <cell r="I2655">
            <v>0</v>
          </cell>
          <cell r="M2655">
            <v>13</v>
          </cell>
          <cell r="Q2655">
            <v>13</v>
          </cell>
          <cell r="V2655">
            <v>9253</v>
          </cell>
        </row>
        <row r="2656">
          <cell r="A2656">
            <v>1</v>
          </cell>
          <cell r="E2656">
            <v>13</v>
          </cell>
          <cell r="I2656">
            <v>-2089750.08</v>
          </cell>
          <cell r="M2656">
            <v>13</v>
          </cell>
          <cell r="Q2656">
            <v>13</v>
          </cell>
          <cell r="V2656">
            <v>9256</v>
          </cell>
        </row>
        <row r="2657">
          <cell r="A2657">
            <v>1</v>
          </cell>
          <cell r="E2657">
            <v>13</v>
          </cell>
          <cell r="I2657">
            <v>-87754484.519999996</v>
          </cell>
          <cell r="M2657">
            <v>13</v>
          </cell>
          <cell r="Q2657">
            <v>13</v>
          </cell>
          <cell r="V2657">
            <v>9301</v>
          </cell>
        </row>
        <row r="2658">
          <cell r="A2658">
            <v>1</v>
          </cell>
          <cell r="E2658">
            <v>13</v>
          </cell>
          <cell r="I2658">
            <v>-211399766.94</v>
          </cell>
          <cell r="M2658">
            <v>13</v>
          </cell>
          <cell r="Q2658">
            <v>13</v>
          </cell>
          <cell r="V2658">
            <v>9303</v>
          </cell>
        </row>
        <row r="2659">
          <cell r="A2659">
            <v>1</v>
          </cell>
          <cell r="E2659">
            <v>13</v>
          </cell>
          <cell r="I2659">
            <v>-25181722.780000001</v>
          </cell>
          <cell r="M2659">
            <v>13</v>
          </cell>
          <cell r="Q2659">
            <v>13</v>
          </cell>
          <cell r="V2659">
            <v>9305</v>
          </cell>
        </row>
        <row r="2660">
          <cell r="A2660">
            <v>1</v>
          </cell>
          <cell r="E2660">
            <v>13</v>
          </cell>
          <cell r="I2660">
            <v>0</v>
          </cell>
          <cell r="M2660">
            <v>13</v>
          </cell>
          <cell r="Q2660">
            <v>13</v>
          </cell>
          <cell r="V2660">
            <v>9306</v>
          </cell>
        </row>
        <row r="2661">
          <cell r="A2661">
            <v>1</v>
          </cell>
          <cell r="E2661">
            <v>13</v>
          </cell>
          <cell r="I2661">
            <v>-408613.33</v>
          </cell>
          <cell r="M2661">
            <v>13</v>
          </cell>
          <cell r="Q2661">
            <v>13</v>
          </cell>
          <cell r="V2661">
            <v>9500</v>
          </cell>
        </row>
        <row r="2662">
          <cell r="A2662">
            <v>1</v>
          </cell>
          <cell r="E2662">
            <v>13</v>
          </cell>
          <cell r="I2662">
            <v>-166597150.81</v>
          </cell>
          <cell r="M2662">
            <v>13</v>
          </cell>
          <cell r="Q2662">
            <v>13</v>
          </cell>
          <cell r="V2662">
            <v>9530</v>
          </cell>
        </row>
        <row r="2663">
          <cell r="A2663">
            <v>1</v>
          </cell>
          <cell r="E2663">
            <v>13</v>
          </cell>
          <cell r="I2663">
            <v>171934701.75</v>
          </cell>
          <cell r="M2663">
            <v>13</v>
          </cell>
          <cell r="Q2663">
            <v>13</v>
          </cell>
          <cell r="V2663">
            <v>9600</v>
          </cell>
        </row>
        <row r="2664">
          <cell r="A2664">
            <v>1</v>
          </cell>
          <cell r="E2664">
            <v>13</v>
          </cell>
          <cell r="I2664">
            <v>-106779475.06</v>
          </cell>
          <cell r="M2664">
            <v>13</v>
          </cell>
          <cell r="Q2664">
            <v>13</v>
          </cell>
          <cell r="V2664">
            <v>9610</v>
          </cell>
        </row>
        <row r="2665">
          <cell r="A2665">
            <v>1</v>
          </cell>
          <cell r="E2665">
            <v>13</v>
          </cell>
          <cell r="I2665">
            <v>-87026814.959999993</v>
          </cell>
          <cell r="M2665">
            <v>13</v>
          </cell>
          <cell r="Q2665">
            <v>13</v>
          </cell>
          <cell r="V2665">
            <v>9620</v>
          </cell>
        </row>
        <row r="2666">
          <cell r="A2666">
            <v>1</v>
          </cell>
          <cell r="E2666">
            <v>13</v>
          </cell>
          <cell r="I2666">
            <v>-218000</v>
          </cell>
          <cell r="M2666">
            <v>13</v>
          </cell>
          <cell r="Q2666">
            <v>13</v>
          </cell>
          <cell r="V2666">
            <v>9990</v>
          </cell>
        </row>
        <row r="2667">
          <cell r="A2667">
            <v>1</v>
          </cell>
          <cell r="E2667">
            <v>13</v>
          </cell>
          <cell r="I2667">
            <v>993630364.98000002</v>
          </cell>
          <cell r="M2667">
            <v>13</v>
          </cell>
          <cell r="Q2667">
            <v>13</v>
          </cell>
          <cell r="V2667">
            <v>5301</v>
          </cell>
        </row>
        <row r="2668">
          <cell r="A2668">
            <v>1</v>
          </cell>
          <cell r="E2668">
            <v>2</v>
          </cell>
          <cell r="I2668">
            <v>0</v>
          </cell>
          <cell r="M2668">
            <v>2</v>
          </cell>
          <cell r="Q2668">
            <v>24</v>
          </cell>
          <cell r="V2668">
            <v>1010</v>
          </cell>
        </row>
        <row r="2669">
          <cell r="A2669">
            <v>1</v>
          </cell>
          <cell r="E2669">
            <v>2</v>
          </cell>
          <cell r="I2669">
            <v>-92532.38</v>
          </cell>
          <cell r="M2669">
            <v>2</v>
          </cell>
          <cell r="Q2669">
            <v>22</v>
          </cell>
          <cell r="V2669">
            <v>1010</v>
          </cell>
        </row>
        <row r="2670">
          <cell r="A2670">
            <v>1</v>
          </cell>
          <cell r="E2670">
            <v>2</v>
          </cell>
          <cell r="I2670">
            <v>-24092236.960000001</v>
          </cell>
          <cell r="M2670">
            <v>2</v>
          </cell>
          <cell r="Q2670">
            <v>2</v>
          </cell>
          <cell r="V2670">
            <v>1010</v>
          </cell>
        </row>
        <row r="2671">
          <cell r="A2671">
            <v>1</v>
          </cell>
          <cell r="E2671">
            <v>2</v>
          </cell>
          <cell r="I2671">
            <v>-84090</v>
          </cell>
          <cell r="M2671">
            <v>2</v>
          </cell>
          <cell r="Q2671">
            <v>2</v>
          </cell>
          <cell r="V2671">
            <v>1090</v>
          </cell>
        </row>
        <row r="2672">
          <cell r="A2672">
            <v>1</v>
          </cell>
          <cell r="E2672">
            <v>2</v>
          </cell>
          <cell r="I2672">
            <v>-1304715.3799999999</v>
          </cell>
          <cell r="M2672">
            <v>2</v>
          </cell>
          <cell r="Q2672">
            <v>2</v>
          </cell>
          <cell r="V2672">
            <v>1095</v>
          </cell>
        </row>
        <row r="2673">
          <cell r="A2673">
            <v>1</v>
          </cell>
          <cell r="E2673">
            <v>2</v>
          </cell>
          <cell r="I2673">
            <v>-2554508.98</v>
          </cell>
          <cell r="M2673">
            <v>2</v>
          </cell>
          <cell r="Q2673">
            <v>2</v>
          </cell>
          <cell r="V2673">
            <v>1096</v>
          </cell>
        </row>
        <row r="2674">
          <cell r="A2674">
            <v>1</v>
          </cell>
          <cell r="E2674">
            <v>2</v>
          </cell>
          <cell r="I2674">
            <v>641522.17000000004</v>
          </cell>
          <cell r="M2674">
            <v>2</v>
          </cell>
          <cell r="Q2674">
            <v>2</v>
          </cell>
          <cell r="V2674">
            <v>2010</v>
          </cell>
        </row>
        <row r="2675">
          <cell r="A2675">
            <v>1</v>
          </cell>
          <cell r="E2675">
            <v>2</v>
          </cell>
          <cell r="I2675">
            <v>560</v>
          </cell>
          <cell r="M2675">
            <v>2</v>
          </cell>
          <cell r="Q2675">
            <v>2</v>
          </cell>
          <cell r="V2675">
            <v>2011</v>
          </cell>
        </row>
        <row r="2676">
          <cell r="A2676">
            <v>1</v>
          </cell>
          <cell r="E2676">
            <v>2</v>
          </cell>
          <cell r="I2676">
            <v>67573.240000000005</v>
          </cell>
          <cell r="M2676">
            <v>2</v>
          </cell>
          <cell r="Q2676">
            <v>2</v>
          </cell>
          <cell r="V2676">
            <v>2030</v>
          </cell>
        </row>
        <row r="2677">
          <cell r="A2677">
            <v>1</v>
          </cell>
          <cell r="E2677">
            <v>2</v>
          </cell>
          <cell r="I2677">
            <v>1267755.1000000001</v>
          </cell>
          <cell r="M2677">
            <v>2</v>
          </cell>
          <cell r="Q2677">
            <v>2</v>
          </cell>
          <cell r="V2677">
            <v>2030</v>
          </cell>
        </row>
        <row r="2678">
          <cell r="A2678">
            <v>1</v>
          </cell>
          <cell r="E2678">
            <v>2</v>
          </cell>
          <cell r="I2678">
            <v>17588367.059999999</v>
          </cell>
          <cell r="M2678">
            <v>2</v>
          </cell>
          <cell r="Q2678">
            <v>2</v>
          </cell>
          <cell r="V2678">
            <v>2040</v>
          </cell>
        </row>
        <row r="2679">
          <cell r="A2679">
            <v>1</v>
          </cell>
          <cell r="E2679">
            <v>2</v>
          </cell>
          <cell r="I2679">
            <v>570</v>
          </cell>
          <cell r="M2679">
            <v>2</v>
          </cell>
          <cell r="Q2679">
            <v>9</v>
          </cell>
          <cell r="V2679">
            <v>2051</v>
          </cell>
        </row>
        <row r="2680">
          <cell r="A2680">
            <v>1</v>
          </cell>
          <cell r="E2680">
            <v>2</v>
          </cell>
          <cell r="I2680">
            <v>3569054.06</v>
          </cell>
          <cell r="M2680">
            <v>2</v>
          </cell>
          <cell r="Q2680">
            <v>2</v>
          </cell>
          <cell r="V2680">
            <v>2051</v>
          </cell>
        </row>
        <row r="2681">
          <cell r="A2681">
            <v>1</v>
          </cell>
          <cell r="E2681">
            <v>2</v>
          </cell>
          <cell r="I2681">
            <v>0</v>
          </cell>
          <cell r="M2681">
            <v>2</v>
          </cell>
          <cell r="Q2681">
            <v>22</v>
          </cell>
          <cell r="V2681">
            <v>2052</v>
          </cell>
        </row>
        <row r="2682">
          <cell r="A2682">
            <v>1</v>
          </cell>
          <cell r="E2682">
            <v>2</v>
          </cell>
          <cell r="I2682">
            <v>103989.6</v>
          </cell>
          <cell r="M2682">
            <v>2</v>
          </cell>
          <cell r="Q2682">
            <v>2</v>
          </cell>
          <cell r="V2682">
            <v>2052</v>
          </cell>
        </row>
        <row r="2683">
          <cell r="A2683">
            <v>1</v>
          </cell>
          <cell r="E2683">
            <v>2</v>
          </cell>
          <cell r="I2683">
            <v>65163.25</v>
          </cell>
          <cell r="M2683">
            <v>2</v>
          </cell>
          <cell r="Q2683">
            <v>2</v>
          </cell>
          <cell r="V2683">
            <v>2053</v>
          </cell>
        </row>
        <row r="2684">
          <cell r="A2684">
            <v>1</v>
          </cell>
          <cell r="E2684">
            <v>2</v>
          </cell>
          <cell r="I2684">
            <v>336520.65</v>
          </cell>
          <cell r="M2684">
            <v>2</v>
          </cell>
          <cell r="Q2684">
            <v>2</v>
          </cell>
          <cell r="V2684">
            <v>2054</v>
          </cell>
        </row>
        <row r="2685">
          <cell r="A2685">
            <v>1</v>
          </cell>
          <cell r="E2685">
            <v>2</v>
          </cell>
          <cell r="I2685">
            <v>973.68</v>
          </cell>
          <cell r="M2685">
            <v>2</v>
          </cell>
          <cell r="Q2685">
            <v>9</v>
          </cell>
          <cell r="V2685">
            <v>2090</v>
          </cell>
        </row>
        <row r="2686">
          <cell r="A2686">
            <v>1</v>
          </cell>
          <cell r="E2686">
            <v>2</v>
          </cell>
          <cell r="I2686">
            <v>172522.37</v>
          </cell>
          <cell r="M2686">
            <v>2</v>
          </cell>
          <cell r="Q2686">
            <v>2</v>
          </cell>
          <cell r="V2686">
            <v>2090</v>
          </cell>
        </row>
        <row r="2687">
          <cell r="A2687">
            <v>1</v>
          </cell>
          <cell r="E2687">
            <v>2</v>
          </cell>
          <cell r="I2687">
            <v>-482940.93</v>
          </cell>
          <cell r="M2687">
            <v>2</v>
          </cell>
          <cell r="Q2687">
            <v>2</v>
          </cell>
          <cell r="V2687">
            <v>2095</v>
          </cell>
        </row>
        <row r="2688">
          <cell r="A2688">
            <v>1</v>
          </cell>
          <cell r="E2688">
            <v>2</v>
          </cell>
          <cell r="I2688">
            <v>-110.09</v>
          </cell>
          <cell r="M2688">
            <v>2</v>
          </cell>
          <cell r="Q2688">
            <v>2</v>
          </cell>
          <cell r="V2688">
            <v>2200</v>
          </cell>
        </row>
        <row r="2689">
          <cell r="A2689">
            <v>1</v>
          </cell>
          <cell r="E2689">
            <v>2</v>
          </cell>
          <cell r="I2689">
            <v>61312.44</v>
          </cell>
          <cell r="M2689">
            <v>2</v>
          </cell>
          <cell r="Q2689">
            <v>2</v>
          </cell>
          <cell r="V2689">
            <v>2300</v>
          </cell>
        </row>
        <row r="2690">
          <cell r="A2690">
            <v>1</v>
          </cell>
          <cell r="E2690">
            <v>2</v>
          </cell>
          <cell r="I2690">
            <v>119272.57</v>
          </cell>
          <cell r="M2690">
            <v>2</v>
          </cell>
          <cell r="Q2690">
            <v>2</v>
          </cell>
          <cell r="V2690">
            <v>3000</v>
          </cell>
        </row>
        <row r="2691">
          <cell r="A2691">
            <v>1</v>
          </cell>
          <cell r="E2691">
            <v>2</v>
          </cell>
          <cell r="I2691">
            <v>-7865.05</v>
          </cell>
          <cell r="M2691">
            <v>2</v>
          </cell>
          <cell r="Q2691">
            <v>2</v>
          </cell>
          <cell r="V2691">
            <v>3300</v>
          </cell>
        </row>
        <row r="2692">
          <cell r="A2692">
            <v>1</v>
          </cell>
          <cell r="E2692">
            <v>2</v>
          </cell>
          <cell r="I2692">
            <v>0</v>
          </cell>
          <cell r="M2692">
            <v>2</v>
          </cell>
          <cell r="Q2692">
            <v>4</v>
          </cell>
          <cell r="V2692">
            <v>3400</v>
          </cell>
        </row>
        <row r="2693">
          <cell r="A2693">
            <v>1</v>
          </cell>
          <cell r="E2693">
            <v>2</v>
          </cell>
          <cell r="I2693">
            <v>97898.36</v>
          </cell>
          <cell r="M2693">
            <v>2</v>
          </cell>
          <cell r="Q2693">
            <v>2</v>
          </cell>
          <cell r="V2693">
            <v>3400</v>
          </cell>
        </row>
        <row r="2694">
          <cell r="A2694">
            <v>1</v>
          </cell>
          <cell r="E2694">
            <v>2</v>
          </cell>
          <cell r="I2694">
            <v>0</v>
          </cell>
          <cell r="M2694">
            <v>2</v>
          </cell>
          <cell r="Q2694">
            <v>2</v>
          </cell>
          <cell r="V2694">
            <v>4000</v>
          </cell>
        </row>
        <row r="2695">
          <cell r="A2695">
            <v>1</v>
          </cell>
          <cell r="E2695">
            <v>2</v>
          </cell>
          <cell r="I2695">
            <v>1171.74</v>
          </cell>
          <cell r="M2695">
            <v>2</v>
          </cell>
          <cell r="Q2695">
            <v>2</v>
          </cell>
          <cell r="V2695">
            <v>4050</v>
          </cell>
        </row>
        <row r="2696">
          <cell r="A2696">
            <v>1</v>
          </cell>
          <cell r="E2696">
            <v>2</v>
          </cell>
          <cell r="I2696">
            <v>160000</v>
          </cell>
          <cell r="M2696">
            <v>2</v>
          </cell>
          <cell r="Q2696">
            <v>2</v>
          </cell>
          <cell r="V2696">
            <v>4060</v>
          </cell>
        </row>
        <row r="2697">
          <cell r="A2697">
            <v>1</v>
          </cell>
          <cell r="E2697">
            <v>2</v>
          </cell>
          <cell r="I2697">
            <v>0</v>
          </cell>
          <cell r="M2697">
            <v>2</v>
          </cell>
          <cell r="Q2697">
            <v>4</v>
          </cell>
          <cell r="V2697">
            <v>4150</v>
          </cell>
        </row>
        <row r="2698">
          <cell r="A2698">
            <v>1</v>
          </cell>
          <cell r="E2698">
            <v>2</v>
          </cell>
          <cell r="I2698">
            <v>9403.65</v>
          </cell>
          <cell r="M2698">
            <v>2</v>
          </cell>
          <cell r="Q2698">
            <v>2</v>
          </cell>
          <cell r="V2698">
            <v>4150</v>
          </cell>
        </row>
        <row r="2699">
          <cell r="A2699">
            <v>1</v>
          </cell>
          <cell r="E2699">
            <v>2</v>
          </cell>
          <cell r="I2699">
            <v>8085.49</v>
          </cell>
          <cell r="M2699">
            <v>2</v>
          </cell>
          <cell r="Q2699">
            <v>2</v>
          </cell>
          <cell r="V2699">
            <v>4260</v>
          </cell>
        </row>
        <row r="2700">
          <cell r="A2700">
            <v>1</v>
          </cell>
          <cell r="E2700">
            <v>2</v>
          </cell>
          <cell r="I2700">
            <v>5094.25</v>
          </cell>
          <cell r="M2700">
            <v>2</v>
          </cell>
          <cell r="Q2700">
            <v>4</v>
          </cell>
          <cell r="V2700">
            <v>4280</v>
          </cell>
        </row>
        <row r="2701">
          <cell r="A2701">
            <v>1</v>
          </cell>
          <cell r="E2701">
            <v>2</v>
          </cell>
          <cell r="I2701">
            <v>59.85</v>
          </cell>
          <cell r="M2701">
            <v>2</v>
          </cell>
          <cell r="Q2701">
            <v>2</v>
          </cell>
          <cell r="V2701">
            <v>4280</v>
          </cell>
        </row>
        <row r="2702">
          <cell r="A2702">
            <v>1</v>
          </cell>
          <cell r="E2702">
            <v>2</v>
          </cell>
          <cell r="I2702">
            <v>7948.72</v>
          </cell>
          <cell r="M2702">
            <v>2</v>
          </cell>
          <cell r="Q2702">
            <v>2</v>
          </cell>
          <cell r="V2702">
            <v>4301</v>
          </cell>
        </row>
        <row r="2703">
          <cell r="A2703">
            <v>1</v>
          </cell>
          <cell r="E2703">
            <v>2</v>
          </cell>
          <cell r="I2703">
            <v>2081.2600000000002</v>
          </cell>
          <cell r="M2703">
            <v>2</v>
          </cell>
          <cell r="Q2703">
            <v>2</v>
          </cell>
          <cell r="V2703">
            <v>4305</v>
          </cell>
        </row>
        <row r="2704">
          <cell r="A2704">
            <v>1</v>
          </cell>
          <cell r="E2704">
            <v>2</v>
          </cell>
          <cell r="I2704">
            <v>450.06</v>
          </cell>
          <cell r="M2704">
            <v>2</v>
          </cell>
          <cell r="Q2704">
            <v>2</v>
          </cell>
          <cell r="V2704">
            <v>4306</v>
          </cell>
        </row>
        <row r="2705">
          <cell r="A2705">
            <v>1</v>
          </cell>
          <cell r="E2705">
            <v>2</v>
          </cell>
          <cell r="I2705">
            <v>2158.12</v>
          </cell>
          <cell r="M2705">
            <v>2</v>
          </cell>
          <cell r="Q2705">
            <v>2</v>
          </cell>
          <cell r="V2705">
            <v>4320</v>
          </cell>
        </row>
        <row r="2706">
          <cell r="A2706">
            <v>1</v>
          </cell>
          <cell r="E2706">
            <v>2</v>
          </cell>
          <cell r="I2706">
            <v>0</v>
          </cell>
          <cell r="M2706">
            <v>2</v>
          </cell>
          <cell r="Q2706">
            <v>4</v>
          </cell>
          <cell r="V2706">
            <v>4380</v>
          </cell>
        </row>
        <row r="2707">
          <cell r="A2707">
            <v>1</v>
          </cell>
          <cell r="E2707">
            <v>2</v>
          </cell>
          <cell r="I2707">
            <v>2785.1</v>
          </cell>
          <cell r="M2707">
            <v>2</v>
          </cell>
          <cell r="Q2707">
            <v>2</v>
          </cell>
          <cell r="V2707">
            <v>4380</v>
          </cell>
        </row>
        <row r="2708">
          <cell r="A2708">
            <v>1</v>
          </cell>
          <cell r="E2708">
            <v>2</v>
          </cell>
          <cell r="I2708">
            <v>60</v>
          </cell>
          <cell r="M2708">
            <v>2</v>
          </cell>
          <cell r="Q2708">
            <v>2</v>
          </cell>
          <cell r="V2708">
            <v>4440</v>
          </cell>
        </row>
        <row r="2709">
          <cell r="A2709">
            <v>1</v>
          </cell>
          <cell r="E2709">
            <v>2</v>
          </cell>
          <cell r="I2709">
            <v>181230.97</v>
          </cell>
          <cell r="M2709">
            <v>2</v>
          </cell>
          <cell r="Q2709">
            <v>2</v>
          </cell>
          <cell r="V2709">
            <v>4460</v>
          </cell>
        </row>
        <row r="2710">
          <cell r="A2710">
            <v>1</v>
          </cell>
          <cell r="E2710">
            <v>2</v>
          </cell>
          <cell r="I2710">
            <v>620.70000000000005</v>
          </cell>
          <cell r="M2710">
            <v>2</v>
          </cell>
          <cell r="Q2710">
            <v>2</v>
          </cell>
          <cell r="V2710">
            <v>4480</v>
          </cell>
        </row>
        <row r="2711">
          <cell r="A2711">
            <v>1</v>
          </cell>
          <cell r="E2711">
            <v>2</v>
          </cell>
          <cell r="I2711">
            <v>-451.98</v>
          </cell>
          <cell r="M2711">
            <v>2</v>
          </cell>
          <cell r="Q2711">
            <v>2</v>
          </cell>
          <cell r="V2711">
            <v>4490</v>
          </cell>
        </row>
        <row r="2712">
          <cell r="A2712">
            <v>1</v>
          </cell>
          <cell r="E2712">
            <v>2</v>
          </cell>
          <cell r="I2712">
            <v>0</v>
          </cell>
          <cell r="M2712">
            <v>2</v>
          </cell>
          <cell r="Q2712">
            <v>2</v>
          </cell>
          <cell r="V2712">
            <v>4500</v>
          </cell>
        </row>
        <row r="2713">
          <cell r="A2713">
            <v>1</v>
          </cell>
          <cell r="E2713">
            <v>2</v>
          </cell>
          <cell r="I2713">
            <v>118114.36</v>
          </cell>
          <cell r="M2713">
            <v>2</v>
          </cell>
          <cell r="Q2713">
            <v>2</v>
          </cell>
          <cell r="V2713">
            <v>4520</v>
          </cell>
        </row>
        <row r="2714">
          <cell r="A2714">
            <v>1</v>
          </cell>
          <cell r="E2714">
            <v>2</v>
          </cell>
          <cell r="I2714">
            <v>13971.11</v>
          </cell>
          <cell r="M2714">
            <v>2</v>
          </cell>
          <cell r="Q2714">
            <v>2</v>
          </cell>
          <cell r="V2714">
            <v>4601</v>
          </cell>
        </row>
        <row r="2715">
          <cell r="A2715">
            <v>1</v>
          </cell>
          <cell r="E2715">
            <v>2</v>
          </cell>
          <cell r="I2715">
            <v>-21600</v>
          </cell>
          <cell r="M2715">
            <v>2</v>
          </cell>
          <cell r="Q2715">
            <v>2</v>
          </cell>
          <cell r="V2715">
            <v>4602</v>
          </cell>
        </row>
        <row r="2716">
          <cell r="A2716">
            <v>1</v>
          </cell>
          <cell r="E2716">
            <v>2</v>
          </cell>
          <cell r="I2716">
            <v>28.31</v>
          </cell>
          <cell r="M2716">
            <v>2</v>
          </cell>
          <cell r="Q2716">
            <v>4</v>
          </cell>
          <cell r="V2716">
            <v>4603</v>
          </cell>
        </row>
        <row r="2717">
          <cell r="A2717">
            <v>1</v>
          </cell>
          <cell r="E2717">
            <v>2</v>
          </cell>
          <cell r="I2717">
            <v>32867.480000000003</v>
          </cell>
          <cell r="M2717">
            <v>2</v>
          </cell>
          <cell r="Q2717">
            <v>2</v>
          </cell>
          <cell r="V2717">
            <v>4603</v>
          </cell>
        </row>
        <row r="2718">
          <cell r="A2718">
            <v>1</v>
          </cell>
          <cell r="E2718">
            <v>2</v>
          </cell>
          <cell r="I2718">
            <v>0</v>
          </cell>
          <cell r="M2718">
            <v>2</v>
          </cell>
          <cell r="Q2718">
            <v>4</v>
          </cell>
          <cell r="V2718">
            <v>4604</v>
          </cell>
        </row>
        <row r="2719">
          <cell r="A2719">
            <v>1</v>
          </cell>
          <cell r="E2719">
            <v>2</v>
          </cell>
          <cell r="I2719">
            <v>105.46</v>
          </cell>
          <cell r="M2719">
            <v>2</v>
          </cell>
          <cell r="Q2719">
            <v>2</v>
          </cell>
          <cell r="V2719">
            <v>4604</v>
          </cell>
        </row>
        <row r="2720">
          <cell r="A2720">
            <v>1</v>
          </cell>
          <cell r="E2720">
            <v>2</v>
          </cell>
          <cell r="I2720">
            <v>116.47</v>
          </cell>
          <cell r="M2720">
            <v>2</v>
          </cell>
          <cell r="Q2720">
            <v>2</v>
          </cell>
          <cell r="V2720">
            <v>4610</v>
          </cell>
        </row>
        <row r="2721">
          <cell r="A2721">
            <v>1</v>
          </cell>
          <cell r="E2721">
            <v>2</v>
          </cell>
          <cell r="I2721">
            <v>5</v>
          </cell>
          <cell r="M2721">
            <v>2</v>
          </cell>
          <cell r="Q2721">
            <v>2</v>
          </cell>
          <cell r="V2721">
            <v>4620</v>
          </cell>
        </row>
        <row r="2722">
          <cell r="A2722">
            <v>1</v>
          </cell>
          <cell r="E2722">
            <v>2</v>
          </cell>
          <cell r="I2722">
            <v>6749.49</v>
          </cell>
          <cell r="M2722">
            <v>2</v>
          </cell>
          <cell r="Q2722">
            <v>2</v>
          </cell>
          <cell r="V2722">
            <v>4660</v>
          </cell>
        </row>
        <row r="2723">
          <cell r="A2723">
            <v>1</v>
          </cell>
          <cell r="E2723">
            <v>2</v>
          </cell>
          <cell r="I2723">
            <v>12534.11</v>
          </cell>
          <cell r="M2723">
            <v>2</v>
          </cell>
          <cell r="Q2723">
            <v>2</v>
          </cell>
          <cell r="V2723">
            <v>4680</v>
          </cell>
        </row>
        <row r="2724">
          <cell r="A2724">
            <v>1</v>
          </cell>
          <cell r="E2724">
            <v>2</v>
          </cell>
          <cell r="I2724">
            <v>1096.49</v>
          </cell>
          <cell r="M2724">
            <v>2</v>
          </cell>
          <cell r="Q2724">
            <v>4</v>
          </cell>
          <cell r="V2724">
            <v>4720</v>
          </cell>
        </row>
        <row r="2725">
          <cell r="A2725">
            <v>1</v>
          </cell>
          <cell r="E2725">
            <v>2</v>
          </cell>
          <cell r="I2725">
            <v>11536.01</v>
          </cell>
          <cell r="M2725">
            <v>2</v>
          </cell>
          <cell r="Q2725">
            <v>2</v>
          </cell>
          <cell r="V2725">
            <v>4720</v>
          </cell>
        </row>
        <row r="2726">
          <cell r="A2726">
            <v>1</v>
          </cell>
          <cell r="E2726">
            <v>2</v>
          </cell>
          <cell r="I2726">
            <v>0</v>
          </cell>
          <cell r="M2726">
            <v>2</v>
          </cell>
          <cell r="Q2726">
            <v>9</v>
          </cell>
          <cell r="V2726">
            <v>4730</v>
          </cell>
        </row>
        <row r="2727">
          <cell r="A2727">
            <v>1</v>
          </cell>
          <cell r="E2727">
            <v>2</v>
          </cell>
          <cell r="I2727">
            <v>9179.07</v>
          </cell>
          <cell r="M2727">
            <v>2</v>
          </cell>
          <cell r="Q2727">
            <v>4</v>
          </cell>
          <cell r="V2727">
            <v>4730</v>
          </cell>
        </row>
        <row r="2728">
          <cell r="A2728">
            <v>1</v>
          </cell>
          <cell r="E2728">
            <v>2</v>
          </cell>
          <cell r="I2728">
            <v>101557.72</v>
          </cell>
          <cell r="M2728">
            <v>2</v>
          </cell>
          <cell r="Q2728">
            <v>4</v>
          </cell>
          <cell r="V2728">
            <v>4730</v>
          </cell>
        </row>
        <row r="2729">
          <cell r="A2729">
            <v>1</v>
          </cell>
          <cell r="E2729">
            <v>2</v>
          </cell>
          <cell r="I2729">
            <v>234823.98</v>
          </cell>
          <cell r="M2729">
            <v>2</v>
          </cell>
          <cell r="Q2729">
            <v>2</v>
          </cell>
          <cell r="V2729">
            <v>4730</v>
          </cell>
        </row>
        <row r="2730">
          <cell r="A2730">
            <v>1</v>
          </cell>
          <cell r="E2730">
            <v>2</v>
          </cell>
          <cell r="I2730">
            <v>177667.34</v>
          </cell>
          <cell r="M2730">
            <v>2</v>
          </cell>
          <cell r="Q2730">
            <v>4</v>
          </cell>
          <cell r="V2730">
            <v>4730</v>
          </cell>
        </row>
        <row r="2731">
          <cell r="A2731">
            <v>1</v>
          </cell>
          <cell r="E2731">
            <v>2</v>
          </cell>
          <cell r="I2731">
            <v>0</v>
          </cell>
          <cell r="M2731">
            <v>2</v>
          </cell>
          <cell r="Q2731">
            <v>22</v>
          </cell>
          <cell r="V2731">
            <v>4730</v>
          </cell>
        </row>
        <row r="2732">
          <cell r="A2732">
            <v>1</v>
          </cell>
          <cell r="E2732">
            <v>2</v>
          </cell>
          <cell r="I2732">
            <v>0</v>
          </cell>
          <cell r="M2732">
            <v>2</v>
          </cell>
          <cell r="Q2732">
            <v>4</v>
          </cell>
          <cell r="V2732">
            <v>4730</v>
          </cell>
        </row>
        <row r="2733">
          <cell r="A2733">
            <v>1</v>
          </cell>
          <cell r="E2733">
            <v>2</v>
          </cell>
          <cell r="I2733">
            <v>132148.01999999999</v>
          </cell>
          <cell r="M2733">
            <v>2</v>
          </cell>
          <cell r="Q2733">
            <v>4</v>
          </cell>
          <cell r="V2733">
            <v>4730</v>
          </cell>
        </row>
        <row r="2734">
          <cell r="A2734">
            <v>1</v>
          </cell>
          <cell r="E2734">
            <v>2</v>
          </cell>
          <cell r="I2734">
            <v>1577982.3</v>
          </cell>
          <cell r="M2734">
            <v>2</v>
          </cell>
          <cell r="Q2734">
            <v>2</v>
          </cell>
          <cell r="V2734">
            <v>4730</v>
          </cell>
        </row>
        <row r="2735">
          <cell r="A2735">
            <v>1</v>
          </cell>
          <cell r="E2735">
            <v>2</v>
          </cell>
          <cell r="I2735">
            <v>320000</v>
          </cell>
          <cell r="M2735">
            <v>2</v>
          </cell>
          <cell r="Q2735">
            <v>2</v>
          </cell>
          <cell r="V2735">
            <v>4740</v>
          </cell>
        </row>
        <row r="2736">
          <cell r="A2736">
            <v>1</v>
          </cell>
          <cell r="E2736">
            <v>2</v>
          </cell>
          <cell r="I2736">
            <v>0</v>
          </cell>
          <cell r="M2736">
            <v>2</v>
          </cell>
          <cell r="Q2736">
            <v>2</v>
          </cell>
          <cell r="V2736">
            <v>4755</v>
          </cell>
        </row>
        <row r="2737">
          <cell r="A2737">
            <v>1</v>
          </cell>
          <cell r="E2737">
            <v>2</v>
          </cell>
          <cell r="I2737">
            <v>0</v>
          </cell>
          <cell r="M2737">
            <v>2</v>
          </cell>
          <cell r="Q2737">
            <v>4</v>
          </cell>
          <cell r="V2737">
            <v>4770</v>
          </cell>
        </row>
        <row r="2738">
          <cell r="A2738">
            <v>1</v>
          </cell>
          <cell r="E2738">
            <v>2</v>
          </cell>
          <cell r="I2738">
            <v>21256.95</v>
          </cell>
          <cell r="M2738">
            <v>2</v>
          </cell>
          <cell r="Q2738">
            <v>2</v>
          </cell>
          <cell r="V2738">
            <v>4770</v>
          </cell>
        </row>
        <row r="2739">
          <cell r="A2739">
            <v>1</v>
          </cell>
          <cell r="E2739">
            <v>2</v>
          </cell>
          <cell r="I2739">
            <v>600</v>
          </cell>
          <cell r="M2739">
            <v>2</v>
          </cell>
          <cell r="Q2739">
            <v>2</v>
          </cell>
          <cell r="V2739">
            <v>4775</v>
          </cell>
        </row>
        <row r="2740">
          <cell r="A2740">
            <v>1</v>
          </cell>
          <cell r="E2740">
            <v>2</v>
          </cell>
          <cell r="I2740">
            <v>1400</v>
          </cell>
          <cell r="M2740">
            <v>2</v>
          </cell>
          <cell r="Q2740">
            <v>9</v>
          </cell>
          <cell r="V2740">
            <v>4785</v>
          </cell>
        </row>
        <row r="2741">
          <cell r="A2741">
            <v>1</v>
          </cell>
          <cell r="E2741">
            <v>2</v>
          </cell>
          <cell r="I2741">
            <v>161.9</v>
          </cell>
          <cell r="M2741">
            <v>2</v>
          </cell>
          <cell r="Q2741">
            <v>2</v>
          </cell>
          <cell r="V2741">
            <v>4785</v>
          </cell>
        </row>
        <row r="2742">
          <cell r="A2742">
            <v>1</v>
          </cell>
          <cell r="E2742">
            <v>2</v>
          </cell>
          <cell r="I2742">
            <v>54871.54</v>
          </cell>
          <cell r="M2742">
            <v>2</v>
          </cell>
          <cell r="Q2742">
            <v>2</v>
          </cell>
          <cell r="V2742">
            <v>4800</v>
          </cell>
        </row>
        <row r="2743">
          <cell r="A2743">
            <v>1</v>
          </cell>
          <cell r="E2743">
            <v>2</v>
          </cell>
          <cell r="I2743">
            <v>30</v>
          </cell>
          <cell r="M2743">
            <v>2</v>
          </cell>
          <cell r="Q2743">
            <v>9</v>
          </cell>
          <cell r="V2743">
            <v>4830</v>
          </cell>
        </row>
        <row r="2744">
          <cell r="A2744">
            <v>1</v>
          </cell>
          <cell r="E2744">
            <v>2</v>
          </cell>
          <cell r="I2744">
            <v>2454</v>
          </cell>
          <cell r="M2744">
            <v>2</v>
          </cell>
          <cell r="Q2744">
            <v>2</v>
          </cell>
          <cell r="V2744">
            <v>4830</v>
          </cell>
        </row>
        <row r="2745">
          <cell r="A2745">
            <v>1</v>
          </cell>
          <cell r="E2745">
            <v>2</v>
          </cell>
          <cell r="I2745">
            <v>3397.37</v>
          </cell>
          <cell r="M2745">
            <v>2</v>
          </cell>
          <cell r="Q2745">
            <v>2</v>
          </cell>
          <cell r="V2745">
            <v>4830</v>
          </cell>
        </row>
        <row r="2746">
          <cell r="A2746">
            <v>1</v>
          </cell>
          <cell r="E2746">
            <v>2</v>
          </cell>
          <cell r="I2746">
            <v>70632.72</v>
          </cell>
          <cell r="M2746">
            <v>2</v>
          </cell>
          <cell r="Q2746">
            <v>2</v>
          </cell>
          <cell r="V2746">
            <v>4840</v>
          </cell>
        </row>
        <row r="2747">
          <cell r="A2747">
            <v>1</v>
          </cell>
          <cell r="E2747">
            <v>2</v>
          </cell>
          <cell r="I2747">
            <v>1142624.77</v>
          </cell>
          <cell r="M2747">
            <v>2</v>
          </cell>
          <cell r="Q2747">
            <v>2</v>
          </cell>
          <cell r="V2747">
            <v>4880</v>
          </cell>
        </row>
        <row r="2748">
          <cell r="A2748">
            <v>1</v>
          </cell>
          <cell r="E2748">
            <v>2</v>
          </cell>
          <cell r="I2748">
            <v>9564.6</v>
          </cell>
          <cell r="M2748">
            <v>2</v>
          </cell>
          <cell r="Q2748">
            <v>2</v>
          </cell>
          <cell r="V2748">
            <v>4910</v>
          </cell>
        </row>
        <row r="2749">
          <cell r="A2749">
            <v>1</v>
          </cell>
          <cell r="E2749">
            <v>2</v>
          </cell>
          <cell r="I2749">
            <v>-10000</v>
          </cell>
          <cell r="M2749">
            <v>2</v>
          </cell>
          <cell r="Q2749">
            <v>2</v>
          </cell>
          <cell r="V2749">
            <v>5100</v>
          </cell>
        </row>
        <row r="2750">
          <cell r="A2750">
            <v>1</v>
          </cell>
          <cell r="E2750">
            <v>2</v>
          </cell>
          <cell r="I2750">
            <v>-8253776.1399999997</v>
          </cell>
          <cell r="M2750">
            <v>2</v>
          </cell>
          <cell r="Q2750">
            <v>2</v>
          </cell>
          <cell r="V2750">
            <v>5400</v>
          </cell>
        </row>
        <row r="2751">
          <cell r="A2751">
            <v>1</v>
          </cell>
          <cell r="E2751">
            <v>2</v>
          </cell>
          <cell r="I2751">
            <v>5500</v>
          </cell>
          <cell r="M2751">
            <v>2</v>
          </cell>
          <cell r="Q2751">
            <v>2</v>
          </cell>
          <cell r="V2751">
            <v>6010</v>
          </cell>
        </row>
        <row r="2752">
          <cell r="A2752">
            <v>1</v>
          </cell>
          <cell r="E2752">
            <v>2</v>
          </cell>
          <cell r="I2752">
            <v>15506.01</v>
          </cell>
          <cell r="M2752">
            <v>2</v>
          </cell>
          <cell r="Q2752">
            <v>2</v>
          </cell>
          <cell r="V2752">
            <v>6110</v>
          </cell>
        </row>
        <row r="2753">
          <cell r="A2753">
            <v>1</v>
          </cell>
          <cell r="E2753">
            <v>2</v>
          </cell>
          <cell r="I2753">
            <v>-3024.42</v>
          </cell>
          <cell r="M2753">
            <v>2</v>
          </cell>
          <cell r="Q2753">
            <v>2</v>
          </cell>
          <cell r="V2753">
            <v>6120</v>
          </cell>
        </row>
        <row r="2754">
          <cell r="A2754">
            <v>1</v>
          </cell>
          <cell r="E2754">
            <v>2</v>
          </cell>
          <cell r="I2754">
            <v>101754.51</v>
          </cell>
          <cell r="M2754">
            <v>2</v>
          </cell>
          <cell r="Q2754">
            <v>2</v>
          </cell>
          <cell r="V2754">
            <v>6710</v>
          </cell>
        </row>
        <row r="2755">
          <cell r="A2755">
            <v>1</v>
          </cell>
          <cell r="E2755">
            <v>2</v>
          </cell>
          <cell r="I2755">
            <v>-7948.72</v>
          </cell>
          <cell r="M2755">
            <v>2</v>
          </cell>
          <cell r="Q2755">
            <v>2</v>
          </cell>
          <cell r="V2755">
            <v>6720</v>
          </cell>
        </row>
        <row r="2756">
          <cell r="A2756">
            <v>1</v>
          </cell>
          <cell r="E2756">
            <v>2</v>
          </cell>
          <cell r="I2756">
            <v>8101.01</v>
          </cell>
          <cell r="M2756">
            <v>2</v>
          </cell>
          <cell r="Q2756">
            <v>2</v>
          </cell>
          <cell r="V2756">
            <v>6810</v>
          </cell>
        </row>
        <row r="2757">
          <cell r="A2757">
            <v>1</v>
          </cell>
          <cell r="E2757">
            <v>2</v>
          </cell>
          <cell r="I2757">
            <v>-450.06</v>
          </cell>
          <cell r="M2757">
            <v>2</v>
          </cell>
          <cell r="Q2757">
            <v>2</v>
          </cell>
          <cell r="V2757">
            <v>6820</v>
          </cell>
        </row>
        <row r="2758">
          <cell r="A2758">
            <v>1</v>
          </cell>
          <cell r="E2758">
            <v>2</v>
          </cell>
          <cell r="I2758">
            <v>6542311.8099999996</v>
          </cell>
          <cell r="M2758">
            <v>2</v>
          </cell>
          <cell r="Q2758">
            <v>2</v>
          </cell>
          <cell r="V2758">
            <v>7100</v>
          </cell>
        </row>
        <row r="2759">
          <cell r="A2759">
            <v>1</v>
          </cell>
          <cell r="E2759">
            <v>2</v>
          </cell>
          <cell r="I2759">
            <v>6824.81</v>
          </cell>
          <cell r="M2759">
            <v>2</v>
          </cell>
          <cell r="Q2759">
            <v>2</v>
          </cell>
          <cell r="V2759">
            <v>7110</v>
          </cell>
        </row>
        <row r="2760">
          <cell r="A2760">
            <v>1</v>
          </cell>
          <cell r="E2760">
            <v>2</v>
          </cell>
          <cell r="I2760">
            <v>4164727.5</v>
          </cell>
          <cell r="M2760">
            <v>2</v>
          </cell>
          <cell r="Q2760">
            <v>2</v>
          </cell>
          <cell r="V2760">
            <v>7130</v>
          </cell>
        </row>
        <row r="2761">
          <cell r="A2761">
            <v>1</v>
          </cell>
          <cell r="E2761">
            <v>2</v>
          </cell>
          <cell r="I2761">
            <v>142.34</v>
          </cell>
          <cell r="M2761">
            <v>2</v>
          </cell>
          <cell r="Q2761">
            <v>2</v>
          </cell>
          <cell r="V2761">
            <v>7300</v>
          </cell>
        </row>
        <row r="2762">
          <cell r="A2762">
            <v>1</v>
          </cell>
          <cell r="E2762">
            <v>2</v>
          </cell>
          <cell r="I2762">
            <v>0</v>
          </cell>
          <cell r="M2762">
            <v>2</v>
          </cell>
          <cell r="Q2762">
            <v>2</v>
          </cell>
          <cell r="V2762">
            <v>7300</v>
          </cell>
        </row>
        <row r="2763">
          <cell r="A2763">
            <v>1</v>
          </cell>
          <cell r="E2763">
            <v>2</v>
          </cell>
          <cell r="I2763">
            <v>5456.5</v>
          </cell>
          <cell r="M2763">
            <v>2</v>
          </cell>
          <cell r="Q2763">
            <v>2</v>
          </cell>
          <cell r="V2763">
            <v>7300</v>
          </cell>
        </row>
        <row r="2764">
          <cell r="A2764">
            <v>1</v>
          </cell>
          <cell r="E2764">
            <v>2</v>
          </cell>
          <cell r="I2764">
            <v>11075</v>
          </cell>
          <cell r="M2764">
            <v>2</v>
          </cell>
          <cell r="Q2764">
            <v>2</v>
          </cell>
          <cell r="V2764">
            <v>7300</v>
          </cell>
        </row>
        <row r="2765">
          <cell r="A2765">
            <v>1</v>
          </cell>
          <cell r="E2765">
            <v>2</v>
          </cell>
          <cell r="I2765">
            <v>3710.97</v>
          </cell>
          <cell r="M2765">
            <v>2</v>
          </cell>
          <cell r="Q2765">
            <v>2</v>
          </cell>
          <cell r="V2765">
            <v>7300</v>
          </cell>
        </row>
        <row r="2766">
          <cell r="A2766">
            <v>1</v>
          </cell>
          <cell r="E2766">
            <v>2</v>
          </cell>
          <cell r="I2766">
            <v>50547.69</v>
          </cell>
          <cell r="M2766">
            <v>2</v>
          </cell>
          <cell r="Q2766">
            <v>2</v>
          </cell>
          <cell r="V2766">
            <v>7300</v>
          </cell>
        </row>
        <row r="2767">
          <cell r="A2767">
            <v>1</v>
          </cell>
          <cell r="E2767">
            <v>2</v>
          </cell>
          <cell r="I2767">
            <v>-334.67</v>
          </cell>
          <cell r="M2767">
            <v>2</v>
          </cell>
          <cell r="Q2767">
            <v>2</v>
          </cell>
          <cell r="V2767">
            <v>7300</v>
          </cell>
        </row>
        <row r="2768">
          <cell r="A2768">
            <v>1</v>
          </cell>
          <cell r="E2768">
            <v>2</v>
          </cell>
          <cell r="I2768">
            <v>200</v>
          </cell>
          <cell r="M2768">
            <v>2</v>
          </cell>
          <cell r="Q2768">
            <v>2</v>
          </cell>
          <cell r="V2768">
            <v>7300</v>
          </cell>
        </row>
        <row r="2769">
          <cell r="A2769">
            <v>1</v>
          </cell>
          <cell r="E2769">
            <v>2</v>
          </cell>
          <cell r="I2769">
            <v>41679.050000000003</v>
          </cell>
          <cell r="M2769">
            <v>2</v>
          </cell>
          <cell r="Q2769">
            <v>2</v>
          </cell>
          <cell r="V2769">
            <v>7300</v>
          </cell>
        </row>
        <row r="2770">
          <cell r="A2770">
            <v>1</v>
          </cell>
          <cell r="E2770">
            <v>2</v>
          </cell>
          <cell r="I2770">
            <v>33753.440000000002</v>
          </cell>
          <cell r="M2770">
            <v>2</v>
          </cell>
          <cell r="Q2770">
            <v>2</v>
          </cell>
          <cell r="V2770">
            <v>7300</v>
          </cell>
        </row>
        <row r="2771">
          <cell r="A2771">
            <v>1</v>
          </cell>
          <cell r="E2771">
            <v>2</v>
          </cell>
          <cell r="I2771">
            <v>-8470.43</v>
          </cell>
          <cell r="M2771">
            <v>2</v>
          </cell>
          <cell r="Q2771">
            <v>2</v>
          </cell>
          <cell r="V2771">
            <v>7300</v>
          </cell>
        </row>
        <row r="2772">
          <cell r="A2772">
            <v>1</v>
          </cell>
          <cell r="E2772">
            <v>2</v>
          </cell>
          <cell r="I2772">
            <v>9880.1299999999992</v>
          </cell>
          <cell r="M2772">
            <v>2</v>
          </cell>
          <cell r="Q2772">
            <v>2</v>
          </cell>
          <cell r="V2772">
            <v>7300</v>
          </cell>
        </row>
        <row r="2773">
          <cell r="A2773">
            <v>1</v>
          </cell>
          <cell r="E2773">
            <v>2</v>
          </cell>
          <cell r="I2773">
            <v>1500</v>
          </cell>
          <cell r="M2773">
            <v>2</v>
          </cell>
          <cell r="Q2773">
            <v>2</v>
          </cell>
          <cell r="V2773">
            <v>7300</v>
          </cell>
        </row>
        <row r="2774">
          <cell r="A2774">
            <v>1</v>
          </cell>
          <cell r="E2774">
            <v>2</v>
          </cell>
          <cell r="I2774">
            <v>2445.17</v>
          </cell>
          <cell r="M2774">
            <v>2</v>
          </cell>
          <cell r="Q2774">
            <v>2</v>
          </cell>
          <cell r="V2774">
            <v>7300</v>
          </cell>
        </row>
        <row r="2775">
          <cell r="A2775">
            <v>1</v>
          </cell>
          <cell r="E2775">
            <v>2</v>
          </cell>
          <cell r="I2775">
            <v>16736.740000000002</v>
          </cell>
          <cell r="M2775">
            <v>2</v>
          </cell>
          <cell r="Q2775">
            <v>2</v>
          </cell>
          <cell r="V2775">
            <v>7300</v>
          </cell>
        </row>
        <row r="2776">
          <cell r="A2776">
            <v>1</v>
          </cell>
          <cell r="E2776">
            <v>2</v>
          </cell>
          <cell r="I2776">
            <v>400</v>
          </cell>
          <cell r="M2776">
            <v>2</v>
          </cell>
          <cell r="Q2776">
            <v>2</v>
          </cell>
          <cell r="V2776">
            <v>7300</v>
          </cell>
        </row>
        <row r="2777">
          <cell r="A2777">
            <v>1</v>
          </cell>
          <cell r="E2777">
            <v>2</v>
          </cell>
          <cell r="I2777">
            <v>1100</v>
          </cell>
          <cell r="M2777">
            <v>2</v>
          </cell>
          <cell r="Q2777">
            <v>2</v>
          </cell>
          <cell r="V2777">
            <v>7300</v>
          </cell>
        </row>
        <row r="2778">
          <cell r="A2778">
            <v>1</v>
          </cell>
          <cell r="E2778">
            <v>2</v>
          </cell>
          <cell r="I2778">
            <v>1243.0899999999999</v>
          </cell>
          <cell r="M2778">
            <v>2</v>
          </cell>
          <cell r="Q2778">
            <v>2</v>
          </cell>
          <cell r="V2778">
            <v>7300</v>
          </cell>
        </row>
        <row r="2779">
          <cell r="A2779">
            <v>1</v>
          </cell>
          <cell r="E2779">
            <v>2</v>
          </cell>
          <cell r="I2779">
            <v>7250</v>
          </cell>
          <cell r="M2779">
            <v>2</v>
          </cell>
          <cell r="Q2779">
            <v>2</v>
          </cell>
          <cell r="V2779">
            <v>7300</v>
          </cell>
        </row>
        <row r="2780">
          <cell r="A2780">
            <v>1</v>
          </cell>
          <cell r="E2780">
            <v>2</v>
          </cell>
          <cell r="I2780">
            <v>17187.66</v>
          </cell>
          <cell r="M2780">
            <v>2</v>
          </cell>
          <cell r="Q2780">
            <v>2</v>
          </cell>
          <cell r="V2780">
            <v>7300</v>
          </cell>
        </row>
        <row r="2781">
          <cell r="A2781">
            <v>1</v>
          </cell>
          <cell r="E2781">
            <v>2</v>
          </cell>
          <cell r="I2781">
            <v>3600</v>
          </cell>
          <cell r="M2781">
            <v>2</v>
          </cell>
          <cell r="Q2781">
            <v>2</v>
          </cell>
          <cell r="V2781">
            <v>7300</v>
          </cell>
        </row>
        <row r="2782">
          <cell r="A2782">
            <v>1</v>
          </cell>
          <cell r="E2782">
            <v>2</v>
          </cell>
          <cell r="I2782">
            <v>3600</v>
          </cell>
          <cell r="M2782">
            <v>2</v>
          </cell>
          <cell r="Q2782">
            <v>2</v>
          </cell>
          <cell r="V2782">
            <v>7300</v>
          </cell>
        </row>
        <row r="2783">
          <cell r="A2783">
            <v>1</v>
          </cell>
          <cell r="E2783">
            <v>2</v>
          </cell>
          <cell r="I2783">
            <v>3600</v>
          </cell>
          <cell r="M2783">
            <v>2</v>
          </cell>
          <cell r="Q2783">
            <v>2</v>
          </cell>
          <cell r="V2783">
            <v>7300</v>
          </cell>
        </row>
        <row r="2784">
          <cell r="A2784">
            <v>1</v>
          </cell>
          <cell r="E2784">
            <v>2</v>
          </cell>
          <cell r="I2784">
            <v>11864.95</v>
          </cell>
          <cell r="M2784">
            <v>2</v>
          </cell>
          <cell r="Q2784">
            <v>2</v>
          </cell>
          <cell r="V2784">
            <v>7300</v>
          </cell>
        </row>
        <row r="2785">
          <cell r="A2785">
            <v>1</v>
          </cell>
          <cell r="E2785">
            <v>2</v>
          </cell>
          <cell r="I2785">
            <v>8935.0499999999993</v>
          </cell>
          <cell r="M2785">
            <v>2</v>
          </cell>
          <cell r="Q2785">
            <v>2</v>
          </cell>
          <cell r="V2785">
            <v>7300</v>
          </cell>
        </row>
        <row r="2786">
          <cell r="A2786">
            <v>1</v>
          </cell>
          <cell r="E2786">
            <v>2</v>
          </cell>
          <cell r="I2786">
            <v>24472.95</v>
          </cell>
          <cell r="M2786">
            <v>2</v>
          </cell>
          <cell r="Q2786">
            <v>2</v>
          </cell>
          <cell r="V2786">
            <v>7300</v>
          </cell>
        </row>
        <row r="2787">
          <cell r="A2787">
            <v>1</v>
          </cell>
          <cell r="E2787">
            <v>2</v>
          </cell>
          <cell r="I2787">
            <v>100</v>
          </cell>
          <cell r="M2787">
            <v>2</v>
          </cell>
          <cell r="Q2787">
            <v>2</v>
          </cell>
          <cell r="V2787">
            <v>7300</v>
          </cell>
        </row>
        <row r="2788">
          <cell r="A2788">
            <v>1</v>
          </cell>
          <cell r="E2788">
            <v>2</v>
          </cell>
          <cell r="I2788">
            <v>1115.96</v>
          </cell>
          <cell r="M2788">
            <v>2</v>
          </cell>
          <cell r="Q2788">
            <v>2</v>
          </cell>
          <cell r="V2788">
            <v>7300</v>
          </cell>
        </row>
        <row r="2789">
          <cell r="A2789">
            <v>1</v>
          </cell>
          <cell r="E2789">
            <v>2</v>
          </cell>
          <cell r="I2789">
            <v>2450</v>
          </cell>
          <cell r="M2789">
            <v>2</v>
          </cell>
          <cell r="Q2789">
            <v>2</v>
          </cell>
          <cell r="V2789">
            <v>7300</v>
          </cell>
        </row>
        <row r="2790">
          <cell r="A2790">
            <v>1</v>
          </cell>
          <cell r="E2790">
            <v>2</v>
          </cell>
          <cell r="I2790">
            <v>519</v>
          </cell>
          <cell r="M2790">
            <v>2</v>
          </cell>
          <cell r="Q2790">
            <v>2</v>
          </cell>
          <cell r="V2790">
            <v>7300</v>
          </cell>
        </row>
        <row r="2791">
          <cell r="A2791">
            <v>1</v>
          </cell>
          <cell r="E2791">
            <v>2</v>
          </cell>
          <cell r="I2791">
            <v>600</v>
          </cell>
          <cell r="M2791">
            <v>2</v>
          </cell>
          <cell r="Q2791">
            <v>2</v>
          </cell>
          <cell r="V2791">
            <v>7300</v>
          </cell>
        </row>
        <row r="2792">
          <cell r="A2792">
            <v>1</v>
          </cell>
          <cell r="E2792">
            <v>2</v>
          </cell>
          <cell r="I2792">
            <v>300</v>
          </cell>
          <cell r="M2792">
            <v>2</v>
          </cell>
          <cell r="Q2792">
            <v>2</v>
          </cell>
          <cell r="V2792">
            <v>7300</v>
          </cell>
        </row>
        <row r="2793">
          <cell r="A2793">
            <v>1</v>
          </cell>
          <cell r="E2793">
            <v>2</v>
          </cell>
          <cell r="I2793">
            <v>1824.55</v>
          </cell>
          <cell r="M2793">
            <v>2</v>
          </cell>
          <cell r="Q2793">
            <v>2</v>
          </cell>
          <cell r="V2793">
            <v>7300</v>
          </cell>
        </row>
        <row r="2794">
          <cell r="A2794">
            <v>1</v>
          </cell>
          <cell r="E2794">
            <v>2</v>
          </cell>
          <cell r="I2794">
            <v>400</v>
          </cell>
          <cell r="M2794">
            <v>2</v>
          </cell>
          <cell r="Q2794">
            <v>2</v>
          </cell>
          <cell r="V2794">
            <v>7300</v>
          </cell>
        </row>
        <row r="2795">
          <cell r="A2795">
            <v>1</v>
          </cell>
          <cell r="E2795">
            <v>2</v>
          </cell>
          <cell r="I2795">
            <v>351789.99</v>
          </cell>
          <cell r="M2795">
            <v>2</v>
          </cell>
          <cell r="Q2795">
            <v>2</v>
          </cell>
          <cell r="V2795">
            <v>7400</v>
          </cell>
        </row>
        <row r="2796">
          <cell r="A2796">
            <v>1</v>
          </cell>
          <cell r="E2796">
            <v>2</v>
          </cell>
          <cell r="I2796">
            <v>3738960.17</v>
          </cell>
          <cell r="M2796">
            <v>2</v>
          </cell>
          <cell r="Q2796">
            <v>2</v>
          </cell>
          <cell r="V2796">
            <v>7700</v>
          </cell>
        </row>
        <row r="2797">
          <cell r="A2797">
            <v>1</v>
          </cell>
          <cell r="E2797">
            <v>2</v>
          </cell>
          <cell r="I2797">
            <v>367.88</v>
          </cell>
          <cell r="M2797">
            <v>2</v>
          </cell>
          <cell r="Q2797">
            <v>2</v>
          </cell>
          <cell r="V2797">
            <v>7902</v>
          </cell>
        </row>
        <row r="2798">
          <cell r="A2798">
            <v>1</v>
          </cell>
          <cell r="E2798">
            <v>2</v>
          </cell>
          <cell r="I2798">
            <v>682.58</v>
          </cell>
          <cell r="M2798">
            <v>2</v>
          </cell>
          <cell r="Q2798">
            <v>2</v>
          </cell>
          <cell r="V2798">
            <v>7916</v>
          </cell>
        </row>
        <row r="2799">
          <cell r="A2799">
            <v>1</v>
          </cell>
          <cell r="E2799">
            <v>2</v>
          </cell>
          <cell r="I2799">
            <v>1032523.72</v>
          </cell>
          <cell r="M2799">
            <v>2</v>
          </cell>
          <cell r="Q2799">
            <v>2</v>
          </cell>
          <cell r="V2799">
            <v>8081</v>
          </cell>
        </row>
        <row r="2800">
          <cell r="A2800">
            <v>1</v>
          </cell>
          <cell r="E2800">
            <v>2</v>
          </cell>
          <cell r="I2800">
            <v>-6241</v>
          </cell>
          <cell r="M2800">
            <v>2</v>
          </cell>
          <cell r="Q2800">
            <v>2</v>
          </cell>
          <cell r="V2800">
            <v>8700</v>
          </cell>
        </row>
        <row r="2801">
          <cell r="A2801">
            <v>1</v>
          </cell>
          <cell r="E2801">
            <v>2</v>
          </cell>
          <cell r="I2801">
            <v>-3602113.02</v>
          </cell>
          <cell r="M2801">
            <v>2</v>
          </cell>
          <cell r="Q2801">
            <v>2</v>
          </cell>
          <cell r="V2801">
            <v>9100</v>
          </cell>
        </row>
        <row r="2802">
          <cell r="A2802">
            <v>1</v>
          </cell>
          <cell r="E2802">
            <v>2</v>
          </cell>
          <cell r="I2802">
            <v>4.0599999999999996</v>
          </cell>
          <cell r="M2802">
            <v>2</v>
          </cell>
          <cell r="Q2802">
            <v>2</v>
          </cell>
          <cell r="V2802">
            <v>9110</v>
          </cell>
        </row>
        <row r="2803">
          <cell r="A2803">
            <v>1</v>
          </cell>
          <cell r="E2803">
            <v>2</v>
          </cell>
          <cell r="I2803">
            <v>-6298.12</v>
          </cell>
          <cell r="M2803">
            <v>2</v>
          </cell>
          <cell r="Q2803">
            <v>2</v>
          </cell>
          <cell r="V2803">
            <v>9150</v>
          </cell>
        </row>
        <row r="2804">
          <cell r="A2804">
            <v>1</v>
          </cell>
          <cell r="E2804">
            <v>2</v>
          </cell>
          <cell r="I2804">
            <v>-2158323.7000000002</v>
          </cell>
          <cell r="M2804">
            <v>2</v>
          </cell>
          <cell r="Q2804">
            <v>2</v>
          </cell>
          <cell r="V2804">
            <v>9206</v>
          </cell>
        </row>
        <row r="2805">
          <cell r="A2805">
            <v>1</v>
          </cell>
          <cell r="E2805">
            <v>2</v>
          </cell>
          <cell r="I2805">
            <v>0</v>
          </cell>
          <cell r="M2805">
            <v>2</v>
          </cell>
          <cell r="Q2805">
            <v>2</v>
          </cell>
          <cell r="V2805">
            <v>9251</v>
          </cell>
        </row>
        <row r="2806">
          <cell r="A2806">
            <v>1</v>
          </cell>
          <cell r="E2806">
            <v>2</v>
          </cell>
          <cell r="I2806">
            <v>-37347.760000000002</v>
          </cell>
          <cell r="M2806">
            <v>2</v>
          </cell>
          <cell r="Q2806">
            <v>2</v>
          </cell>
          <cell r="V2806">
            <v>9252</v>
          </cell>
        </row>
        <row r="2807">
          <cell r="A2807">
            <v>1</v>
          </cell>
          <cell r="E2807">
            <v>2</v>
          </cell>
          <cell r="I2807">
            <v>-11912.55</v>
          </cell>
          <cell r="M2807">
            <v>2</v>
          </cell>
          <cell r="Q2807">
            <v>2</v>
          </cell>
          <cell r="V2807">
            <v>9253</v>
          </cell>
        </row>
        <row r="2808">
          <cell r="A2808">
            <v>1</v>
          </cell>
          <cell r="E2808">
            <v>2</v>
          </cell>
          <cell r="I2808">
            <v>0</v>
          </cell>
          <cell r="M2808">
            <v>2</v>
          </cell>
          <cell r="Q2808">
            <v>2</v>
          </cell>
          <cell r="V2808">
            <v>9255</v>
          </cell>
        </row>
        <row r="2809">
          <cell r="A2809">
            <v>1</v>
          </cell>
          <cell r="E2809">
            <v>2</v>
          </cell>
          <cell r="I2809">
            <v>351.81</v>
          </cell>
          <cell r="M2809">
            <v>2</v>
          </cell>
          <cell r="Q2809">
            <v>2</v>
          </cell>
          <cell r="V2809">
            <v>9256</v>
          </cell>
        </row>
        <row r="2810">
          <cell r="A2810">
            <v>1</v>
          </cell>
          <cell r="E2810">
            <v>2</v>
          </cell>
          <cell r="I2810">
            <v>-181767.13</v>
          </cell>
          <cell r="M2810">
            <v>2</v>
          </cell>
          <cell r="Q2810">
            <v>2</v>
          </cell>
          <cell r="V2810">
            <v>9302</v>
          </cell>
        </row>
        <row r="2811">
          <cell r="A2811">
            <v>1</v>
          </cell>
          <cell r="E2811">
            <v>2</v>
          </cell>
          <cell r="I2811">
            <v>-4009316.8</v>
          </cell>
          <cell r="M2811">
            <v>2</v>
          </cell>
          <cell r="Q2811">
            <v>2</v>
          </cell>
          <cell r="V2811">
            <v>9303</v>
          </cell>
        </row>
        <row r="2812">
          <cell r="A2812">
            <v>1</v>
          </cell>
          <cell r="E2812">
            <v>2</v>
          </cell>
          <cell r="I2812">
            <v>-280000</v>
          </cell>
          <cell r="M2812">
            <v>2</v>
          </cell>
          <cell r="Q2812">
            <v>2</v>
          </cell>
          <cell r="V2812">
            <v>9305</v>
          </cell>
        </row>
        <row r="2813">
          <cell r="A2813">
            <v>1</v>
          </cell>
          <cell r="E2813">
            <v>2</v>
          </cell>
          <cell r="I2813">
            <v>-320000</v>
          </cell>
          <cell r="M2813">
            <v>2</v>
          </cell>
          <cell r="Q2813">
            <v>2</v>
          </cell>
          <cell r="V2813">
            <v>9306</v>
          </cell>
        </row>
        <row r="2814">
          <cell r="A2814">
            <v>1</v>
          </cell>
          <cell r="E2814">
            <v>2</v>
          </cell>
          <cell r="I2814">
            <v>-0.01</v>
          </cell>
          <cell r="M2814">
            <v>2</v>
          </cell>
          <cell r="Q2814">
            <v>2</v>
          </cell>
          <cell r="V2814">
            <v>9500</v>
          </cell>
        </row>
        <row r="2815">
          <cell r="A2815">
            <v>1</v>
          </cell>
          <cell r="E2815">
            <v>2</v>
          </cell>
          <cell r="I2815">
            <v>-769768.83</v>
          </cell>
          <cell r="M2815">
            <v>2</v>
          </cell>
          <cell r="Q2815">
            <v>2</v>
          </cell>
          <cell r="V2815">
            <v>9530</v>
          </cell>
        </row>
        <row r="2816">
          <cell r="A2816">
            <v>1</v>
          </cell>
          <cell r="E2816">
            <v>2</v>
          </cell>
          <cell r="I2816">
            <v>34651.620000000003</v>
          </cell>
          <cell r="M2816">
            <v>2</v>
          </cell>
          <cell r="Q2816">
            <v>2</v>
          </cell>
          <cell r="V2816">
            <v>9600</v>
          </cell>
        </row>
        <row r="2817">
          <cell r="A2817">
            <v>1</v>
          </cell>
          <cell r="E2817">
            <v>2</v>
          </cell>
          <cell r="I2817">
            <v>-44489</v>
          </cell>
          <cell r="M2817">
            <v>2</v>
          </cell>
          <cell r="Q2817">
            <v>2</v>
          </cell>
          <cell r="V2817">
            <v>9610</v>
          </cell>
        </row>
        <row r="2818">
          <cell r="A2818">
            <v>1</v>
          </cell>
          <cell r="E2818">
            <v>2</v>
          </cell>
          <cell r="I2818">
            <v>213617.1</v>
          </cell>
          <cell r="M2818">
            <v>2</v>
          </cell>
          <cell r="Q2818">
            <v>2</v>
          </cell>
          <cell r="V2818">
            <v>9611</v>
          </cell>
        </row>
        <row r="2819">
          <cell r="A2819">
            <v>1</v>
          </cell>
          <cell r="E2819">
            <v>2</v>
          </cell>
          <cell r="I2819">
            <v>896251</v>
          </cell>
          <cell r="M2819">
            <v>2</v>
          </cell>
          <cell r="Q2819">
            <v>2</v>
          </cell>
          <cell r="V2819">
            <v>9620</v>
          </cell>
        </row>
        <row r="2820">
          <cell r="A2820">
            <v>1</v>
          </cell>
          <cell r="E2820">
            <v>2</v>
          </cell>
          <cell r="I2820">
            <v>44991.41</v>
          </cell>
          <cell r="M2820">
            <v>2</v>
          </cell>
          <cell r="Q2820">
            <v>2</v>
          </cell>
          <cell r="V2820">
            <v>9670</v>
          </cell>
        </row>
        <row r="2821">
          <cell r="A2821">
            <v>1</v>
          </cell>
          <cell r="E2821">
            <v>2</v>
          </cell>
          <cell r="I2821">
            <v>2394345.85</v>
          </cell>
          <cell r="M2821">
            <v>2</v>
          </cell>
          <cell r="Q2821">
            <v>2</v>
          </cell>
          <cell r="V2821">
            <v>5301</v>
          </cell>
        </row>
        <row r="2822">
          <cell r="A2822">
            <v>1</v>
          </cell>
          <cell r="E2822">
            <v>11</v>
          </cell>
          <cell r="I2822">
            <v>224185</v>
          </cell>
          <cell r="M2822">
            <v>11</v>
          </cell>
          <cell r="Q2822">
            <v>11</v>
          </cell>
          <cell r="V2822">
            <v>2052</v>
          </cell>
        </row>
        <row r="2823">
          <cell r="A2823">
            <v>1</v>
          </cell>
          <cell r="E2823">
            <v>11</v>
          </cell>
          <cell r="I2823">
            <v>37365</v>
          </cell>
          <cell r="M2823">
            <v>11</v>
          </cell>
          <cell r="Q2823">
            <v>11</v>
          </cell>
          <cell r="V2823">
            <v>2053</v>
          </cell>
        </row>
        <row r="2824">
          <cell r="A2824">
            <v>1</v>
          </cell>
          <cell r="E2824">
            <v>11</v>
          </cell>
          <cell r="I2824">
            <v>-18693.009999999998</v>
          </cell>
          <cell r="M2824">
            <v>11</v>
          </cell>
          <cell r="Q2824">
            <v>11</v>
          </cell>
          <cell r="V2824">
            <v>3100</v>
          </cell>
        </row>
        <row r="2825">
          <cell r="A2825">
            <v>1</v>
          </cell>
          <cell r="E2825">
            <v>11</v>
          </cell>
          <cell r="I2825">
            <v>0</v>
          </cell>
          <cell r="M2825">
            <v>11</v>
          </cell>
          <cell r="Q2825">
            <v>4</v>
          </cell>
          <cell r="V2825">
            <v>3400</v>
          </cell>
        </row>
        <row r="2826">
          <cell r="A2826">
            <v>1</v>
          </cell>
          <cell r="E2826">
            <v>11</v>
          </cell>
          <cell r="I2826">
            <v>870356.07</v>
          </cell>
          <cell r="M2826">
            <v>11</v>
          </cell>
          <cell r="Q2826">
            <v>11</v>
          </cell>
          <cell r="V2826">
            <v>3400</v>
          </cell>
        </row>
        <row r="2827">
          <cell r="A2827">
            <v>1</v>
          </cell>
          <cell r="E2827">
            <v>11</v>
          </cell>
          <cell r="I2827">
            <v>785409.54</v>
          </cell>
          <cell r="M2827">
            <v>11</v>
          </cell>
          <cell r="Q2827">
            <v>11</v>
          </cell>
          <cell r="V2827">
            <v>4060</v>
          </cell>
        </row>
        <row r="2828">
          <cell r="A2828">
            <v>1</v>
          </cell>
          <cell r="E2828">
            <v>11</v>
          </cell>
          <cell r="I2828">
            <v>542374.29</v>
          </cell>
          <cell r="M2828">
            <v>11</v>
          </cell>
          <cell r="Q2828">
            <v>11</v>
          </cell>
          <cell r="V2828">
            <v>4150</v>
          </cell>
        </row>
        <row r="2829">
          <cell r="A2829">
            <v>1</v>
          </cell>
          <cell r="E2829">
            <v>11</v>
          </cell>
          <cell r="I2829">
            <v>0</v>
          </cell>
          <cell r="M2829">
            <v>11</v>
          </cell>
          <cell r="Q2829">
            <v>11</v>
          </cell>
          <cell r="V2829">
            <v>4200</v>
          </cell>
        </row>
        <row r="2830">
          <cell r="A2830">
            <v>1</v>
          </cell>
          <cell r="E2830">
            <v>11</v>
          </cell>
          <cell r="I2830">
            <v>4872</v>
          </cell>
          <cell r="M2830">
            <v>11</v>
          </cell>
          <cell r="Q2830">
            <v>11</v>
          </cell>
          <cell r="V2830">
            <v>4280</v>
          </cell>
        </row>
        <row r="2831">
          <cell r="A2831">
            <v>1</v>
          </cell>
          <cell r="E2831">
            <v>11</v>
          </cell>
          <cell r="I2831">
            <v>8573.06</v>
          </cell>
          <cell r="M2831">
            <v>11</v>
          </cell>
          <cell r="Q2831">
            <v>11</v>
          </cell>
          <cell r="V2831">
            <v>4305</v>
          </cell>
        </row>
        <row r="2832">
          <cell r="A2832">
            <v>1</v>
          </cell>
          <cell r="E2832">
            <v>11</v>
          </cell>
          <cell r="I2832">
            <v>94352.52</v>
          </cell>
          <cell r="M2832">
            <v>11</v>
          </cell>
          <cell r="Q2832">
            <v>11</v>
          </cell>
          <cell r="V2832">
            <v>4308</v>
          </cell>
        </row>
        <row r="2833">
          <cell r="A2833">
            <v>1</v>
          </cell>
          <cell r="E2833">
            <v>11</v>
          </cell>
          <cell r="I2833">
            <v>100000</v>
          </cell>
          <cell r="M2833">
            <v>11</v>
          </cell>
          <cell r="Q2833">
            <v>11</v>
          </cell>
          <cell r="V2833">
            <v>4560</v>
          </cell>
        </row>
        <row r="2834">
          <cell r="A2834">
            <v>1</v>
          </cell>
          <cell r="E2834">
            <v>11</v>
          </cell>
          <cell r="I2834">
            <v>17400</v>
          </cell>
          <cell r="M2834">
            <v>11</v>
          </cell>
          <cell r="Q2834">
            <v>11</v>
          </cell>
          <cell r="V2834">
            <v>4601</v>
          </cell>
        </row>
        <row r="2835">
          <cell r="A2835">
            <v>1</v>
          </cell>
          <cell r="E2835">
            <v>11</v>
          </cell>
          <cell r="I2835">
            <v>2867709.67</v>
          </cell>
          <cell r="M2835">
            <v>11</v>
          </cell>
          <cell r="Q2835">
            <v>11</v>
          </cell>
          <cell r="V2835">
            <v>4602</v>
          </cell>
        </row>
        <row r="2836">
          <cell r="A2836">
            <v>1</v>
          </cell>
          <cell r="E2836">
            <v>11</v>
          </cell>
          <cell r="I2836">
            <v>2287285</v>
          </cell>
          <cell r="M2836">
            <v>11</v>
          </cell>
          <cell r="Q2836">
            <v>11</v>
          </cell>
          <cell r="V2836">
            <v>4700</v>
          </cell>
        </row>
        <row r="2837">
          <cell r="A2837">
            <v>1</v>
          </cell>
          <cell r="E2837">
            <v>11</v>
          </cell>
          <cell r="I2837">
            <v>312399.2</v>
          </cell>
          <cell r="M2837">
            <v>11</v>
          </cell>
          <cell r="Q2837">
            <v>11</v>
          </cell>
          <cell r="V2837">
            <v>4770</v>
          </cell>
        </row>
        <row r="2838">
          <cell r="A2838">
            <v>1</v>
          </cell>
          <cell r="E2838">
            <v>11</v>
          </cell>
          <cell r="I2838">
            <v>5311354.47</v>
          </cell>
          <cell r="M2838">
            <v>11</v>
          </cell>
          <cell r="Q2838">
            <v>11</v>
          </cell>
          <cell r="V2838">
            <v>4785</v>
          </cell>
        </row>
        <row r="2839">
          <cell r="A2839">
            <v>1</v>
          </cell>
          <cell r="E2839">
            <v>11</v>
          </cell>
          <cell r="I2839">
            <v>5000</v>
          </cell>
          <cell r="M2839">
            <v>11</v>
          </cell>
          <cell r="Q2839">
            <v>11</v>
          </cell>
          <cell r="V2839">
            <v>4800</v>
          </cell>
        </row>
        <row r="2840">
          <cell r="A2840">
            <v>1</v>
          </cell>
          <cell r="E2840">
            <v>11</v>
          </cell>
          <cell r="I2840">
            <v>1168542.69</v>
          </cell>
          <cell r="M2840">
            <v>11</v>
          </cell>
          <cell r="Q2840">
            <v>11</v>
          </cell>
          <cell r="V2840">
            <v>4830</v>
          </cell>
        </row>
        <row r="2841">
          <cell r="A2841">
            <v>1</v>
          </cell>
          <cell r="E2841">
            <v>11</v>
          </cell>
          <cell r="I2841">
            <v>-9999999</v>
          </cell>
          <cell r="M2841">
            <v>11</v>
          </cell>
          <cell r="Q2841">
            <v>11</v>
          </cell>
          <cell r="V2841">
            <v>5100</v>
          </cell>
        </row>
        <row r="2842">
          <cell r="A2842">
            <v>1</v>
          </cell>
          <cell r="E2842">
            <v>11</v>
          </cell>
          <cell r="I2842">
            <v>-24631411.609999999</v>
          </cell>
          <cell r="M2842">
            <v>11</v>
          </cell>
          <cell r="Q2842">
            <v>11</v>
          </cell>
          <cell r="V2842">
            <v>5400</v>
          </cell>
        </row>
        <row r="2843">
          <cell r="A2843">
            <v>1</v>
          </cell>
          <cell r="E2843">
            <v>11</v>
          </cell>
          <cell r="I2843">
            <v>-2083569.79</v>
          </cell>
          <cell r="M2843">
            <v>11</v>
          </cell>
          <cell r="Q2843">
            <v>11</v>
          </cell>
          <cell r="V2843">
            <v>5400</v>
          </cell>
        </row>
        <row r="2844">
          <cell r="A2844">
            <v>1</v>
          </cell>
          <cell r="E2844">
            <v>11</v>
          </cell>
          <cell r="I2844">
            <v>154315</v>
          </cell>
          <cell r="M2844">
            <v>11</v>
          </cell>
          <cell r="Q2844">
            <v>11</v>
          </cell>
          <cell r="V2844">
            <v>6110</v>
          </cell>
        </row>
        <row r="2845">
          <cell r="A2845">
            <v>1</v>
          </cell>
          <cell r="E2845">
            <v>11</v>
          </cell>
          <cell r="I2845">
            <v>-8573.06</v>
          </cell>
          <cell r="M2845">
            <v>11</v>
          </cell>
          <cell r="Q2845">
            <v>11</v>
          </cell>
          <cell r="V2845">
            <v>6120</v>
          </cell>
        </row>
        <row r="2846">
          <cell r="A2846">
            <v>1</v>
          </cell>
          <cell r="E2846">
            <v>11</v>
          </cell>
          <cell r="I2846">
            <v>1139026</v>
          </cell>
          <cell r="M2846">
            <v>11</v>
          </cell>
          <cell r="Q2846">
            <v>11</v>
          </cell>
          <cell r="V2846">
            <v>6710</v>
          </cell>
        </row>
        <row r="2847">
          <cell r="A2847">
            <v>1</v>
          </cell>
          <cell r="E2847">
            <v>11</v>
          </cell>
          <cell r="I2847">
            <v>-94352.52</v>
          </cell>
          <cell r="M2847">
            <v>11</v>
          </cell>
          <cell r="Q2847">
            <v>11</v>
          </cell>
          <cell r="V2847">
            <v>6720</v>
          </cell>
        </row>
        <row r="2848">
          <cell r="A2848">
            <v>1</v>
          </cell>
          <cell r="E2848">
            <v>11</v>
          </cell>
          <cell r="I2848">
            <v>747285</v>
          </cell>
          <cell r="M2848">
            <v>11</v>
          </cell>
          <cell r="Q2848">
            <v>11</v>
          </cell>
          <cell r="V2848">
            <v>7000</v>
          </cell>
        </row>
        <row r="2849">
          <cell r="A2849">
            <v>1</v>
          </cell>
          <cell r="E2849">
            <v>11</v>
          </cell>
          <cell r="I2849">
            <v>747285</v>
          </cell>
          <cell r="M2849">
            <v>11</v>
          </cell>
          <cell r="Q2849">
            <v>11</v>
          </cell>
          <cell r="V2849">
            <v>7150</v>
          </cell>
        </row>
        <row r="2850">
          <cell r="A2850">
            <v>1</v>
          </cell>
          <cell r="E2850">
            <v>11</v>
          </cell>
          <cell r="I2850">
            <v>150232</v>
          </cell>
          <cell r="M2850">
            <v>11</v>
          </cell>
          <cell r="Q2850">
            <v>11</v>
          </cell>
          <cell r="V2850">
            <v>7300</v>
          </cell>
        </row>
        <row r="2851">
          <cell r="A2851">
            <v>1</v>
          </cell>
          <cell r="E2851">
            <v>11</v>
          </cell>
          <cell r="I2851">
            <v>872621.22</v>
          </cell>
          <cell r="M2851">
            <v>11</v>
          </cell>
          <cell r="Q2851">
            <v>11</v>
          </cell>
          <cell r="V2851">
            <v>7300</v>
          </cell>
        </row>
        <row r="2852">
          <cell r="A2852">
            <v>1</v>
          </cell>
          <cell r="E2852">
            <v>11</v>
          </cell>
          <cell r="I2852">
            <v>2380077.64</v>
          </cell>
          <cell r="M2852">
            <v>11</v>
          </cell>
          <cell r="Q2852">
            <v>11</v>
          </cell>
          <cell r="V2852">
            <v>7300</v>
          </cell>
        </row>
        <row r="2853">
          <cell r="A2853">
            <v>1</v>
          </cell>
          <cell r="E2853">
            <v>11</v>
          </cell>
          <cell r="I2853">
            <v>122125.33</v>
          </cell>
          <cell r="M2853">
            <v>11</v>
          </cell>
          <cell r="Q2853">
            <v>11</v>
          </cell>
          <cell r="V2853">
            <v>7300</v>
          </cell>
        </row>
        <row r="2854">
          <cell r="A2854">
            <v>1</v>
          </cell>
          <cell r="E2854">
            <v>11</v>
          </cell>
          <cell r="I2854">
            <v>815426.2</v>
          </cell>
          <cell r="M2854">
            <v>11</v>
          </cell>
          <cell r="Q2854">
            <v>11</v>
          </cell>
          <cell r="V2854">
            <v>8112</v>
          </cell>
        </row>
        <row r="2855">
          <cell r="A2855">
            <v>1</v>
          </cell>
          <cell r="E2855">
            <v>11</v>
          </cell>
          <cell r="I2855">
            <v>32276.639999999999</v>
          </cell>
          <cell r="M2855">
            <v>11</v>
          </cell>
          <cell r="Q2855">
            <v>11</v>
          </cell>
          <cell r="V2855">
            <v>8113</v>
          </cell>
        </row>
        <row r="2856">
          <cell r="A2856">
            <v>1</v>
          </cell>
          <cell r="E2856">
            <v>11</v>
          </cell>
          <cell r="I2856">
            <v>71706.44</v>
          </cell>
          <cell r="M2856">
            <v>11</v>
          </cell>
          <cell r="Q2856">
            <v>11</v>
          </cell>
          <cell r="V2856">
            <v>8114</v>
          </cell>
        </row>
        <row r="2857">
          <cell r="A2857">
            <v>1</v>
          </cell>
          <cell r="E2857">
            <v>11</v>
          </cell>
          <cell r="I2857">
            <v>-4511279.8</v>
          </cell>
          <cell r="M2857">
            <v>11</v>
          </cell>
          <cell r="Q2857">
            <v>11</v>
          </cell>
          <cell r="V2857">
            <v>9100</v>
          </cell>
        </row>
        <row r="2858">
          <cell r="A2858">
            <v>1</v>
          </cell>
          <cell r="E2858">
            <v>11</v>
          </cell>
          <cell r="I2858">
            <v>-336550</v>
          </cell>
          <cell r="M2858">
            <v>11</v>
          </cell>
          <cell r="Q2858">
            <v>11</v>
          </cell>
          <cell r="V2858">
            <v>9303</v>
          </cell>
        </row>
        <row r="2859">
          <cell r="A2859">
            <v>1</v>
          </cell>
          <cell r="E2859">
            <v>11</v>
          </cell>
          <cell r="I2859">
            <v>-747284.54</v>
          </cell>
          <cell r="M2859">
            <v>11</v>
          </cell>
          <cell r="Q2859">
            <v>11</v>
          </cell>
          <cell r="V2859">
            <v>9305</v>
          </cell>
        </row>
        <row r="2860">
          <cell r="A2860">
            <v>1</v>
          </cell>
          <cell r="E2860">
            <v>11</v>
          </cell>
          <cell r="I2860">
            <v>162344.54999999999</v>
          </cell>
          <cell r="M2860">
            <v>11</v>
          </cell>
          <cell r="Q2860">
            <v>11</v>
          </cell>
          <cell r="V2860">
            <v>9600</v>
          </cell>
        </row>
        <row r="2861">
          <cell r="A2861">
            <v>1</v>
          </cell>
          <cell r="E2861">
            <v>11</v>
          </cell>
          <cell r="I2861">
            <v>20399813.800000001</v>
          </cell>
          <cell r="M2861">
            <v>11</v>
          </cell>
          <cell r="Q2861">
            <v>11</v>
          </cell>
          <cell r="V2861">
            <v>5301</v>
          </cell>
        </row>
        <row r="2862">
          <cell r="A2862">
            <v>1</v>
          </cell>
          <cell r="E2862">
            <v>8</v>
          </cell>
          <cell r="I2862">
            <v>-1527731706.97</v>
          </cell>
          <cell r="M2862">
            <v>8</v>
          </cell>
          <cell r="Q2862">
            <v>8</v>
          </cell>
          <cell r="V2862">
            <v>1010</v>
          </cell>
        </row>
        <row r="2863">
          <cell r="A2863">
            <v>1</v>
          </cell>
          <cell r="E2863">
            <v>8</v>
          </cell>
          <cell r="I2863">
            <v>0</v>
          </cell>
          <cell r="M2863">
            <v>8</v>
          </cell>
          <cell r="Q2863">
            <v>8</v>
          </cell>
          <cell r="V2863">
            <v>1030</v>
          </cell>
        </row>
        <row r="2864">
          <cell r="A2864">
            <v>1</v>
          </cell>
          <cell r="E2864">
            <v>8</v>
          </cell>
          <cell r="I2864">
            <v>72314091.849999994</v>
          </cell>
          <cell r="M2864">
            <v>8</v>
          </cell>
          <cell r="Q2864">
            <v>8</v>
          </cell>
          <cell r="V2864">
            <v>1095</v>
          </cell>
        </row>
        <row r="2865">
          <cell r="A2865">
            <v>1</v>
          </cell>
          <cell r="E2865">
            <v>8</v>
          </cell>
          <cell r="I2865">
            <v>-817597412.61000001</v>
          </cell>
          <cell r="M2865">
            <v>8</v>
          </cell>
          <cell r="Q2865">
            <v>8</v>
          </cell>
          <cell r="V2865">
            <v>1096</v>
          </cell>
        </row>
        <row r="2866">
          <cell r="A2866">
            <v>1</v>
          </cell>
          <cell r="E2866">
            <v>8</v>
          </cell>
          <cell r="I2866">
            <v>91553812.900000006</v>
          </cell>
          <cell r="M2866">
            <v>8</v>
          </cell>
          <cell r="Q2866">
            <v>8</v>
          </cell>
          <cell r="V2866">
            <v>2010</v>
          </cell>
        </row>
        <row r="2867">
          <cell r="A2867">
            <v>1</v>
          </cell>
          <cell r="E2867">
            <v>8</v>
          </cell>
          <cell r="I2867">
            <v>1373836</v>
          </cell>
          <cell r="M2867">
            <v>8</v>
          </cell>
          <cell r="Q2867">
            <v>8</v>
          </cell>
          <cell r="V2867">
            <v>2011</v>
          </cell>
        </row>
        <row r="2868">
          <cell r="A2868">
            <v>1</v>
          </cell>
          <cell r="E2868">
            <v>8</v>
          </cell>
          <cell r="I2868">
            <v>0</v>
          </cell>
          <cell r="M2868">
            <v>8</v>
          </cell>
          <cell r="Q2868">
            <v>8</v>
          </cell>
          <cell r="V2868">
            <v>2020</v>
          </cell>
        </row>
        <row r="2869">
          <cell r="A2869">
            <v>1</v>
          </cell>
          <cell r="E2869">
            <v>8</v>
          </cell>
          <cell r="I2869">
            <v>56483552.549999997</v>
          </cell>
          <cell r="M2869">
            <v>8</v>
          </cell>
          <cell r="Q2869">
            <v>8</v>
          </cell>
          <cell r="V2869">
            <v>2030</v>
          </cell>
        </row>
        <row r="2870">
          <cell r="A2870">
            <v>1</v>
          </cell>
          <cell r="E2870">
            <v>8</v>
          </cell>
          <cell r="I2870">
            <v>845344691.53999996</v>
          </cell>
          <cell r="M2870">
            <v>8</v>
          </cell>
          <cell r="Q2870">
            <v>8</v>
          </cell>
          <cell r="V2870">
            <v>2040</v>
          </cell>
        </row>
        <row r="2871">
          <cell r="A2871">
            <v>1</v>
          </cell>
          <cell r="E2871">
            <v>8</v>
          </cell>
          <cell r="I2871">
            <v>335190110.75</v>
          </cell>
          <cell r="M2871">
            <v>8</v>
          </cell>
          <cell r="Q2871">
            <v>8</v>
          </cell>
          <cell r="V2871">
            <v>2051</v>
          </cell>
        </row>
        <row r="2872">
          <cell r="A2872">
            <v>1</v>
          </cell>
          <cell r="E2872">
            <v>8</v>
          </cell>
          <cell r="I2872">
            <v>0</v>
          </cell>
          <cell r="M2872">
            <v>8</v>
          </cell>
          <cell r="Q2872">
            <v>8</v>
          </cell>
          <cell r="V2872">
            <v>2052</v>
          </cell>
        </row>
        <row r="2873">
          <cell r="A2873">
            <v>1</v>
          </cell>
          <cell r="E2873">
            <v>8</v>
          </cell>
          <cell r="I2873">
            <v>143745518.34999999</v>
          </cell>
          <cell r="M2873">
            <v>8</v>
          </cell>
          <cell r="Q2873">
            <v>8</v>
          </cell>
          <cell r="V2873">
            <v>2052</v>
          </cell>
        </row>
        <row r="2874">
          <cell r="A2874">
            <v>1</v>
          </cell>
          <cell r="E2874">
            <v>8</v>
          </cell>
          <cell r="I2874">
            <v>26267391.969999999</v>
          </cell>
          <cell r="M2874">
            <v>8</v>
          </cell>
          <cell r="Q2874">
            <v>8</v>
          </cell>
          <cell r="V2874">
            <v>2053</v>
          </cell>
        </row>
        <row r="2875">
          <cell r="A2875">
            <v>1</v>
          </cell>
          <cell r="E2875">
            <v>8</v>
          </cell>
          <cell r="I2875">
            <v>64329763.390000001</v>
          </cell>
          <cell r="M2875">
            <v>8</v>
          </cell>
          <cell r="Q2875">
            <v>8</v>
          </cell>
          <cell r="V2875">
            <v>2054</v>
          </cell>
        </row>
        <row r="2876">
          <cell r="A2876">
            <v>1</v>
          </cell>
          <cell r="E2876">
            <v>8</v>
          </cell>
          <cell r="I2876">
            <v>97178561.75</v>
          </cell>
          <cell r="M2876">
            <v>8</v>
          </cell>
          <cell r="Q2876">
            <v>8</v>
          </cell>
          <cell r="V2876">
            <v>2055</v>
          </cell>
        </row>
        <row r="2877">
          <cell r="A2877">
            <v>1</v>
          </cell>
          <cell r="E2877">
            <v>8</v>
          </cell>
          <cell r="I2877">
            <v>448361373.52999997</v>
          </cell>
          <cell r="M2877">
            <v>8</v>
          </cell>
          <cell r="Q2877">
            <v>8</v>
          </cell>
          <cell r="V2877">
            <v>2090</v>
          </cell>
        </row>
        <row r="2878">
          <cell r="A2878">
            <v>1</v>
          </cell>
          <cell r="E2878">
            <v>8</v>
          </cell>
          <cell r="I2878">
            <v>-26809596.239999998</v>
          </cell>
          <cell r="M2878">
            <v>8</v>
          </cell>
          <cell r="Q2878">
            <v>8</v>
          </cell>
          <cell r="V2878">
            <v>2095</v>
          </cell>
        </row>
        <row r="2879">
          <cell r="A2879">
            <v>1</v>
          </cell>
          <cell r="E2879">
            <v>8</v>
          </cell>
          <cell r="I2879">
            <v>41621355.939999998</v>
          </cell>
          <cell r="M2879">
            <v>8</v>
          </cell>
          <cell r="Q2879">
            <v>8</v>
          </cell>
          <cell r="V2879">
            <v>3050</v>
          </cell>
        </row>
        <row r="2880">
          <cell r="A2880">
            <v>1</v>
          </cell>
          <cell r="E2880">
            <v>8</v>
          </cell>
          <cell r="I2880">
            <v>-375191.52</v>
          </cell>
          <cell r="M2880">
            <v>8</v>
          </cell>
          <cell r="Q2880">
            <v>8</v>
          </cell>
          <cell r="V2880">
            <v>3100</v>
          </cell>
        </row>
        <row r="2881">
          <cell r="A2881">
            <v>1</v>
          </cell>
          <cell r="E2881">
            <v>8</v>
          </cell>
          <cell r="I2881">
            <v>-3267215.5</v>
          </cell>
          <cell r="M2881">
            <v>8</v>
          </cell>
          <cell r="Q2881">
            <v>8</v>
          </cell>
          <cell r="V2881">
            <v>3300</v>
          </cell>
        </row>
        <row r="2882">
          <cell r="A2882">
            <v>1</v>
          </cell>
          <cell r="E2882">
            <v>8</v>
          </cell>
          <cell r="I2882">
            <v>-91849663.930000007</v>
          </cell>
          <cell r="M2882">
            <v>8</v>
          </cell>
          <cell r="Q2882">
            <v>8</v>
          </cell>
          <cell r="V2882">
            <v>3400</v>
          </cell>
        </row>
        <row r="2883">
          <cell r="A2883">
            <v>1</v>
          </cell>
          <cell r="E2883">
            <v>8</v>
          </cell>
          <cell r="I2883">
            <v>33299023.239999998</v>
          </cell>
          <cell r="M2883">
            <v>8</v>
          </cell>
          <cell r="Q2883">
            <v>8</v>
          </cell>
          <cell r="V2883">
            <v>4000</v>
          </cell>
        </row>
        <row r="2884">
          <cell r="A2884">
            <v>1</v>
          </cell>
          <cell r="E2884">
            <v>8</v>
          </cell>
          <cell r="I2884">
            <v>1046521</v>
          </cell>
          <cell r="M2884">
            <v>8</v>
          </cell>
          <cell r="Q2884">
            <v>8</v>
          </cell>
          <cell r="V2884">
            <v>4050</v>
          </cell>
        </row>
        <row r="2885">
          <cell r="A2885">
            <v>1</v>
          </cell>
          <cell r="E2885">
            <v>8</v>
          </cell>
          <cell r="I2885">
            <v>8000000</v>
          </cell>
          <cell r="M2885">
            <v>8</v>
          </cell>
          <cell r="Q2885">
            <v>8</v>
          </cell>
          <cell r="V2885">
            <v>4060</v>
          </cell>
        </row>
        <row r="2886">
          <cell r="A2886">
            <v>1</v>
          </cell>
          <cell r="E2886">
            <v>8</v>
          </cell>
          <cell r="I2886">
            <v>10790696.65</v>
          </cell>
          <cell r="M2886">
            <v>8</v>
          </cell>
          <cell r="Q2886">
            <v>8</v>
          </cell>
          <cell r="V2886">
            <v>4150</v>
          </cell>
        </row>
        <row r="2887">
          <cell r="A2887">
            <v>1</v>
          </cell>
          <cell r="E2887">
            <v>8</v>
          </cell>
          <cell r="I2887">
            <v>0</v>
          </cell>
          <cell r="M2887">
            <v>8</v>
          </cell>
          <cell r="Q2887">
            <v>8</v>
          </cell>
          <cell r="V2887">
            <v>4200</v>
          </cell>
        </row>
        <row r="2888">
          <cell r="A2888">
            <v>1</v>
          </cell>
          <cell r="E2888">
            <v>8</v>
          </cell>
          <cell r="I2888">
            <v>201560</v>
          </cell>
          <cell r="M2888">
            <v>8</v>
          </cell>
          <cell r="Q2888">
            <v>8</v>
          </cell>
          <cell r="V2888">
            <v>4250</v>
          </cell>
        </row>
        <row r="2889">
          <cell r="A2889">
            <v>1</v>
          </cell>
          <cell r="E2889">
            <v>8</v>
          </cell>
          <cell r="I2889">
            <v>10666140</v>
          </cell>
          <cell r="M2889">
            <v>8</v>
          </cell>
          <cell r="Q2889">
            <v>8</v>
          </cell>
          <cell r="V2889">
            <v>4260</v>
          </cell>
        </row>
        <row r="2890">
          <cell r="A2890">
            <v>1</v>
          </cell>
          <cell r="E2890">
            <v>8</v>
          </cell>
          <cell r="I2890">
            <v>0</v>
          </cell>
          <cell r="M2890">
            <v>8</v>
          </cell>
          <cell r="Q2890">
            <v>8</v>
          </cell>
          <cell r="V2890">
            <v>4280</v>
          </cell>
        </row>
        <row r="2891">
          <cell r="A2891">
            <v>1</v>
          </cell>
          <cell r="E2891">
            <v>8</v>
          </cell>
          <cell r="I2891">
            <v>30201828.129999999</v>
          </cell>
          <cell r="M2891">
            <v>8</v>
          </cell>
          <cell r="Q2891">
            <v>8</v>
          </cell>
          <cell r="V2891">
            <v>4301</v>
          </cell>
        </row>
        <row r="2892">
          <cell r="A2892">
            <v>1</v>
          </cell>
          <cell r="E2892">
            <v>8</v>
          </cell>
          <cell r="I2892">
            <v>3025604.64</v>
          </cell>
          <cell r="M2892">
            <v>8</v>
          </cell>
          <cell r="Q2892">
            <v>8</v>
          </cell>
          <cell r="V2892">
            <v>4302</v>
          </cell>
        </row>
        <row r="2893">
          <cell r="A2893">
            <v>1</v>
          </cell>
          <cell r="E2893">
            <v>8</v>
          </cell>
          <cell r="I2893">
            <v>82763192.099999994</v>
          </cell>
          <cell r="M2893">
            <v>8</v>
          </cell>
          <cell r="Q2893">
            <v>8</v>
          </cell>
          <cell r="V2893">
            <v>4303</v>
          </cell>
        </row>
        <row r="2894">
          <cell r="A2894">
            <v>1</v>
          </cell>
          <cell r="E2894">
            <v>8</v>
          </cell>
          <cell r="I2894">
            <v>0</v>
          </cell>
          <cell r="M2894">
            <v>8</v>
          </cell>
          <cell r="Q2894">
            <v>8</v>
          </cell>
          <cell r="V2894">
            <v>4304</v>
          </cell>
        </row>
        <row r="2895">
          <cell r="A2895">
            <v>1</v>
          </cell>
          <cell r="E2895">
            <v>8</v>
          </cell>
          <cell r="I2895">
            <v>3383044.87</v>
          </cell>
          <cell r="M2895">
            <v>8</v>
          </cell>
          <cell r="Q2895">
            <v>8</v>
          </cell>
          <cell r="V2895">
            <v>4305</v>
          </cell>
        </row>
        <row r="2896">
          <cell r="A2896">
            <v>1</v>
          </cell>
          <cell r="E2896">
            <v>8</v>
          </cell>
          <cell r="I2896">
            <v>3619661.01</v>
          </cell>
          <cell r="M2896">
            <v>8</v>
          </cell>
          <cell r="Q2896">
            <v>8</v>
          </cell>
          <cell r="V2896">
            <v>4307</v>
          </cell>
        </row>
        <row r="2897">
          <cell r="A2897">
            <v>1</v>
          </cell>
          <cell r="E2897">
            <v>8</v>
          </cell>
          <cell r="I2897">
            <v>2081470.64</v>
          </cell>
          <cell r="M2897">
            <v>8</v>
          </cell>
          <cell r="Q2897">
            <v>8</v>
          </cell>
          <cell r="V2897">
            <v>4309</v>
          </cell>
        </row>
        <row r="2898">
          <cell r="A2898">
            <v>1</v>
          </cell>
          <cell r="E2898">
            <v>8</v>
          </cell>
          <cell r="I2898">
            <v>0</v>
          </cell>
          <cell r="M2898">
            <v>8</v>
          </cell>
          <cell r="Q2898">
            <v>8</v>
          </cell>
          <cell r="V2898">
            <v>4340</v>
          </cell>
        </row>
        <row r="2899">
          <cell r="A2899">
            <v>1</v>
          </cell>
          <cell r="E2899">
            <v>8</v>
          </cell>
          <cell r="I2899">
            <v>3423425.6</v>
          </cell>
          <cell r="M2899">
            <v>8</v>
          </cell>
          <cell r="Q2899">
            <v>8</v>
          </cell>
          <cell r="V2899">
            <v>4360</v>
          </cell>
        </row>
        <row r="2900">
          <cell r="A2900">
            <v>1</v>
          </cell>
          <cell r="E2900">
            <v>8</v>
          </cell>
          <cell r="I2900">
            <v>4236663.99</v>
          </cell>
          <cell r="M2900">
            <v>8</v>
          </cell>
          <cell r="Q2900">
            <v>8</v>
          </cell>
          <cell r="V2900">
            <v>4380</v>
          </cell>
        </row>
        <row r="2901">
          <cell r="A2901">
            <v>1</v>
          </cell>
          <cell r="E2901">
            <v>8</v>
          </cell>
          <cell r="I2901">
            <v>0</v>
          </cell>
          <cell r="M2901">
            <v>8</v>
          </cell>
          <cell r="Q2901">
            <v>8</v>
          </cell>
          <cell r="V2901">
            <v>4460</v>
          </cell>
        </row>
        <row r="2902">
          <cell r="A2902">
            <v>1</v>
          </cell>
          <cell r="E2902">
            <v>8</v>
          </cell>
          <cell r="I2902">
            <v>0</v>
          </cell>
          <cell r="M2902">
            <v>8</v>
          </cell>
          <cell r="Q2902">
            <v>8</v>
          </cell>
          <cell r="V2902">
            <v>4480</v>
          </cell>
        </row>
        <row r="2903">
          <cell r="A2903">
            <v>1</v>
          </cell>
          <cell r="E2903">
            <v>8</v>
          </cell>
          <cell r="I2903">
            <v>448580.52</v>
          </cell>
          <cell r="M2903">
            <v>8</v>
          </cell>
          <cell r="Q2903">
            <v>8</v>
          </cell>
          <cell r="V2903">
            <v>4500</v>
          </cell>
        </row>
        <row r="2904">
          <cell r="A2904">
            <v>1</v>
          </cell>
          <cell r="E2904">
            <v>8</v>
          </cell>
          <cell r="I2904">
            <v>42632213.490000002</v>
          </cell>
          <cell r="M2904">
            <v>8</v>
          </cell>
          <cell r="Q2904">
            <v>8</v>
          </cell>
          <cell r="V2904">
            <v>4520</v>
          </cell>
        </row>
        <row r="2905">
          <cell r="A2905">
            <v>1</v>
          </cell>
          <cell r="E2905">
            <v>8</v>
          </cell>
          <cell r="I2905">
            <v>92843705.700000003</v>
          </cell>
          <cell r="M2905">
            <v>8</v>
          </cell>
          <cell r="Q2905">
            <v>8</v>
          </cell>
          <cell r="V2905">
            <v>4521</v>
          </cell>
        </row>
        <row r="2906">
          <cell r="A2906">
            <v>1</v>
          </cell>
          <cell r="E2906">
            <v>8</v>
          </cell>
          <cell r="I2906">
            <v>7075300</v>
          </cell>
          <cell r="M2906">
            <v>8</v>
          </cell>
          <cell r="Q2906">
            <v>8</v>
          </cell>
          <cell r="V2906">
            <v>4560</v>
          </cell>
        </row>
        <row r="2907">
          <cell r="A2907">
            <v>1</v>
          </cell>
          <cell r="E2907">
            <v>8</v>
          </cell>
          <cell r="I2907">
            <v>7743171.9900000002</v>
          </cell>
          <cell r="M2907">
            <v>8</v>
          </cell>
          <cell r="Q2907">
            <v>8</v>
          </cell>
          <cell r="V2907">
            <v>4595</v>
          </cell>
        </row>
        <row r="2908">
          <cell r="A2908">
            <v>1</v>
          </cell>
          <cell r="E2908">
            <v>8</v>
          </cell>
          <cell r="I2908">
            <v>13820725.01</v>
          </cell>
          <cell r="M2908">
            <v>8</v>
          </cell>
          <cell r="Q2908">
            <v>8</v>
          </cell>
          <cell r="V2908">
            <v>4601</v>
          </cell>
        </row>
        <row r="2909">
          <cell r="A2909">
            <v>1</v>
          </cell>
          <cell r="E2909">
            <v>8</v>
          </cell>
          <cell r="I2909">
            <v>5803161.3300000001</v>
          </cell>
          <cell r="M2909">
            <v>8</v>
          </cell>
          <cell r="Q2909">
            <v>8</v>
          </cell>
          <cell r="V2909">
            <v>4602</v>
          </cell>
        </row>
        <row r="2910">
          <cell r="A2910">
            <v>1</v>
          </cell>
          <cell r="E2910">
            <v>8</v>
          </cell>
          <cell r="I2910">
            <v>2115241.23</v>
          </cell>
          <cell r="M2910">
            <v>8</v>
          </cell>
          <cell r="Q2910">
            <v>8</v>
          </cell>
          <cell r="V2910">
            <v>4603</v>
          </cell>
        </row>
        <row r="2911">
          <cell r="A2911">
            <v>1</v>
          </cell>
          <cell r="E2911">
            <v>8</v>
          </cell>
          <cell r="I2911">
            <v>24396666.57</v>
          </cell>
          <cell r="M2911">
            <v>8</v>
          </cell>
          <cell r="Q2911">
            <v>8</v>
          </cell>
          <cell r="V2911">
            <v>4610</v>
          </cell>
        </row>
        <row r="2912">
          <cell r="A2912">
            <v>1</v>
          </cell>
          <cell r="E2912">
            <v>8</v>
          </cell>
          <cell r="I2912">
            <v>895220</v>
          </cell>
          <cell r="M2912">
            <v>8</v>
          </cell>
          <cell r="Q2912">
            <v>8</v>
          </cell>
          <cell r="V2912">
            <v>4640</v>
          </cell>
        </row>
        <row r="2913">
          <cell r="A2913">
            <v>1</v>
          </cell>
          <cell r="E2913">
            <v>8</v>
          </cell>
          <cell r="I2913">
            <v>10467505.18</v>
          </cell>
          <cell r="M2913">
            <v>8</v>
          </cell>
          <cell r="Q2913">
            <v>8</v>
          </cell>
          <cell r="V2913">
            <v>4660</v>
          </cell>
        </row>
        <row r="2914">
          <cell r="A2914">
            <v>1</v>
          </cell>
          <cell r="E2914">
            <v>8</v>
          </cell>
          <cell r="I2914">
            <v>138735783.61000001</v>
          </cell>
          <cell r="M2914">
            <v>8</v>
          </cell>
          <cell r="Q2914">
            <v>8</v>
          </cell>
          <cell r="V2914">
            <v>4680</v>
          </cell>
        </row>
        <row r="2915">
          <cell r="A2915">
            <v>1</v>
          </cell>
          <cell r="E2915">
            <v>8</v>
          </cell>
          <cell r="I2915">
            <v>37725000</v>
          </cell>
          <cell r="M2915">
            <v>8</v>
          </cell>
          <cell r="Q2915">
            <v>8</v>
          </cell>
          <cell r="V2915">
            <v>4700</v>
          </cell>
        </row>
        <row r="2916">
          <cell r="A2916">
            <v>1</v>
          </cell>
          <cell r="E2916">
            <v>8</v>
          </cell>
          <cell r="I2916">
            <v>0</v>
          </cell>
          <cell r="M2916">
            <v>8</v>
          </cell>
          <cell r="Q2916">
            <v>8</v>
          </cell>
          <cell r="V2916">
            <v>4720</v>
          </cell>
        </row>
        <row r="2917">
          <cell r="A2917">
            <v>1</v>
          </cell>
          <cell r="E2917">
            <v>8</v>
          </cell>
          <cell r="I2917">
            <v>1847757</v>
          </cell>
          <cell r="M2917">
            <v>8</v>
          </cell>
          <cell r="Q2917">
            <v>8</v>
          </cell>
          <cell r="V2917">
            <v>4720</v>
          </cell>
        </row>
        <row r="2918">
          <cell r="A2918">
            <v>1</v>
          </cell>
          <cell r="E2918">
            <v>8</v>
          </cell>
          <cell r="I2918">
            <v>14545752.49</v>
          </cell>
          <cell r="M2918">
            <v>8</v>
          </cell>
          <cell r="Q2918">
            <v>8</v>
          </cell>
          <cell r="V2918">
            <v>4730</v>
          </cell>
        </row>
        <row r="2919">
          <cell r="A2919">
            <v>1</v>
          </cell>
          <cell r="E2919">
            <v>8</v>
          </cell>
          <cell r="I2919">
            <v>0</v>
          </cell>
          <cell r="M2919">
            <v>8</v>
          </cell>
          <cell r="Q2919">
            <v>8</v>
          </cell>
          <cell r="V2919">
            <v>4740</v>
          </cell>
        </row>
        <row r="2920">
          <cell r="A2920">
            <v>1</v>
          </cell>
          <cell r="E2920">
            <v>8</v>
          </cell>
          <cell r="I2920">
            <v>8509860.5700000003</v>
          </cell>
          <cell r="M2920">
            <v>8</v>
          </cell>
          <cell r="Q2920">
            <v>8</v>
          </cell>
          <cell r="V2920">
            <v>4750</v>
          </cell>
        </row>
        <row r="2921">
          <cell r="A2921">
            <v>1</v>
          </cell>
          <cell r="E2921">
            <v>8</v>
          </cell>
          <cell r="I2921">
            <v>0</v>
          </cell>
          <cell r="M2921">
            <v>8</v>
          </cell>
          <cell r="Q2921">
            <v>8</v>
          </cell>
          <cell r="V2921">
            <v>4755</v>
          </cell>
        </row>
        <row r="2922">
          <cell r="A2922">
            <v>1</v>
          </cell>
          <cell r="E2922">
            <v>8</v>
          </cell>
          <cell r="I2922">
            <v>0</v>
          </cell>
          <cell r="M2922">
            <v>8</v>
          </cell>
          <cell r="Q2922">
            <v>8</v>
          </cell>
          <cell r="V2922">
            <v>4760</v>
          </cell>
        </row>
        <row r="2923">
          <cell r="A2923">
            <v>1</v>
          </cell>
          <cell r="E2923">
            <v>8</v>
          </cell>
          <cell r="I2923">
            <v>2083761.95</v>
          </cell>
          <cell r="M2923">
            <v>8</v>
          </cell>
          <cell r="Q2923">
            <v>8</v>
          </cell>
          <cell r="V2923">
            <v>4770</v>
          </cell>
        </row>
        <row r="2924">
          <cell r="A2924">
            <v>1</v>
          </cell>
          <cell r="E2924">
            <v>8</v>
          </cell>
          <cell r="I2924">
            <v>2808383</v>
          </cell>
          <cell r="M2924">
            <v>8</v>
          </cell>
          <cell r="Q2924">
            <v>8</v>
          </cell>
          <cell r="V2924">
            <v>4775</v>
          </cell>
        </row>
        <row r="2925">
          <cell r="A2925">
            <v>1</v>
          </cell>
          <cell r="E2925">
            <v>8</v>
          </cell>
          <cell r="I2925">
            <v>25681991.670000002</v>
          </cell>
          <cell r="M2925">
            <v>8</v>
          </cell>
          <cell r="Q2925">
            <v>8</v>
          </cell>
          <cell r="V2925">
            <v>4780</v>
          </cell>
        </row>
        <row r="2926">
          <cell r="A2926">
            <v>1</v>
          </cell>
          <cell r="E2926">
            <v>8</v>
          </cell>
          <cell r="I2926">
            <v>0</v>
          </cell>
          <cell r="M2926">
            <v>8</v>
          </cell>
          <cell r="Q2926">
            <v>8</v>
          </cell>
          <cell r="V2926">
            <v>4785</v>
          </cell>
        </row>
        <row r="2927">
          <cell r="A2927">
            <v>1</v>
          </cell>
          <cell r="E2927">
            <v>8</v>
          </cell>
          <cell r="I2927">
            <v>45147809.75</v>
          </cell>
          <cell r="M2927">
            <v>8</v>
          </cell>
          <cell r="Q2927">
            <v>8</v>
          </cell>
          <cell r="V2927">
            <v>4785</v>
          </cell>
        </row>
        <row r="2928">
          <cell r="A2928">
            <v>1</v>
          </cell>
          <cell r="E2928">
            <v>8</v>
          </cell>
          <cell r="I2928">
            <v>14356726.4</v>
          </cell>
          <cell r="M2928">
            <v>8</v>
          </cell>
          <cell r="Q2928">
            <v>8</v>
          </cell>
          <cell r="V2928">
            <v>4800</v>
          </cell>
        </row>
        <row r="2929">
          <cell r="A2929">
            <v>1</v>
          </cell>
          <cell r="E2929">
            <v>8</v>
          </cell>
          <cell r="I2929">
            <v>29965036.190000001</v>
          </cell>
          <cell r="M2929">
            <v>8</v>
          </cell>
          <cell r="Q2929">
            <v>8</v>
          </cell>
          <cell r="V2929">
            <v>4830</v>
          </cell>
        </row>
        <row r="2930">
          <cell r="A2930">
            <v>1</v>
          </cell>
          <cell r="E2930">
            <v>8</v>
          </cell>
          <cell r="I2930">
            <v>0</v>
          </cell>
          <cell r="M2930">
            <v>8</v>
          </cell>
          <cell r="Q2930">
            <v>8</v>
          </cell>
          <cell r="V2930">
            <v>4840</v>
          </cell>
        </row>
        <row r="2931">
          <cell r="A2931">
            <v>1</v>
          </cell>
          <cell r="E2931">
            <v>8</v>
          </cell>
          <cell r="I2931">
            <v>-10000000</v>
          </cell>
          <cell r="M2931">
            <v>8</v>
          </cell>
          <cell r="Q2931">
            <v>8</v>
          </cell>
          <cell r="V2931">
            <v>5100</v>
          </cell>
        </row>
        <row r="2932">
          <cell r="A2932">
            <v>1</v>
          </cell>
          <cell r="E2932">
            <v>8</v>
          </cell>
          <cell r="I2932">
            <v>196855900</v>
          </cell>
          <cell r="M2932">
            <v>8</v>
          </cell>
          <cell r="Q2932">
            <v>8</v>
          </cell>
          <cell r="V2932">
            <v>5200</v>
          </cell>
        </row>
        <row r="2933">
          <cell r="A2933">
            <v>1</v>
          </cell>
          <cell r="E2933">
            <v>8</v>
          </cell>
          <cell r="I2933">
            <v>-705693851.09000003</v>
          </cell>
          <cell r="M2933">
            <v>8</v>
          </cell>
          <cell r="Q2933">
            <v>8</v>
          </cell>
          <cell r="V2933">
            <v>5400</v>
          </cell>
        </row>
        <row r="2934">
          <cell r="A2934">
            <v>1</v>
          </cell>
          <cell r="E2934">
            <v>8</v>
          </cell>
          <cell r="I2934">
            <v>0</v>
          </cell>
          <cell r="M2934">
            <v>8</v>
          </cell>
          <cell r="Q2934">
            <v>8</v>
          </cell>
          <cell r="V2934">
            <v>5400</v>
          </cell>
        </row>
        <row r="2935">
          <cell r="A2935">
            <v>1</v>
          </cell>
          <cell r="E2935">
            <v>8</v>
          </cell>
          <cell r="I2935">
            <v>-483109017.44</v>
          </cell>
          <cell r="M2935">
            <v>8</v>
          </cell>
          <cell r="Q2935">
            <v>8</v>
          </cell>
          <cell r="V2935">
            <v>5400</v>
          </cell>
        </row>
        <row r="2936">
          <cell r="A2936">
            <v>1</v>
          </cell>
          <cell r="E2936">
            <v>8</v>
          </cell>
          <cell r="I2936">
            <v>0</v>
          </cell>
          <cell r="M2936">
            <v>8</v>
          </cell>
          <cell r="Q2936">
            <v>8</v>
          </cell>
          <cell r="V2936">
            <v>5440</v>
          </cell>
        </row>
        <row r="2937">
          <cell r="A2937">
            <v>1</v>
          </cell>
          <cell r="E2937">
            <v>8</v>
          </cell>
          <cell r="I2937">
            <v>0</v>
          </cell>
          <cell r="M2937">
            <v>8</v>
          </cell>
          <cell r="Q2937">
            <v>8</v>
          </cell>
          <cell r="V2937">
            <v>5440</v>
          </cell>
        </row>
        <row r="2938">
          <cell r="A2938">
            <v>1</v>
          </cell>
          <cell r="E2938">
            <v>8</v>
          </cell>
          <cell r="I2938">
            <v>0</v>
          </cell>
          <cell r="M2938">
            <v>8</v>
          </cell>
          <cell r="Q2938">
            <v>8</v>
          </cell>
          <cell r="V2938">
            <v>5440</v>
          </cell>
        </row>
        <row r="2939">
          <cell r="A2939">
            <v>1</v>
          </cell>
          <cell r="E2939">
            <v>8</v>
          </cell>
          <cell r="I2939">
            <v>0</v>
          </cell>
          <cell r="M2939">
            <v>8</v>
          </cell>
          <cell r="Q2939">
            <v>8</v>
          </cell>
          <cell r="V2939">
            <v>5440</v>
          </cell>
        </row>
        <row r="2940">
          <cell r="A2940">
            <v>1</v>
          </cell>
          <cell r="E2940">
            <v>8</v>
          </cell>
          <cell r="I2940">
            <v>0</v>
          </cell>
          <cell r="M2940">
            <v>8</v>
          </cell>
          <cell r="Q2940">
            <v>8</v>
          </cell>
          <cell r="V2940">
            <v>5440</v>
          </cell>
        </row>
        <row r="2941">
          <cell r="A2941">
            <v>1</v>
          </cell>
          <cell r="E2941">
            <v>8</v>
          </cell>
          <cell r="I2941">
            <v>0</v>
          </cell>
          <cell r="M2941">
            <v>8</v>
          </cell>
          <cell r="Q2941">
            <v>8</v>
          </cell>
          <cell r="V2941">
            <v>5440</v>
          </cell>
        </row>
        <row r="2942">
          <cell r="A2942">
            <v>1</v>
          </cell>
          <cell r="E2942">
            <v>8</v>
          </cell>
          <cell r="I2942">
            <v>0</v>
          </cell>
          <cell r="M2942">
            <v>8</v>
          </cell>
          <cell r="Q2942">
            <v>8</v>
          </cell>
          <cell r="V2942">
            <v>5440</v>
          </cell>
        </row>
        <row r="2943">
          <cell r="A2943">
            <v>1</v>
          </cell>
          <cell r="E2943">
            <v>8</v>
          </cell>
          <cell r="I2943">
            <v>0</v>
          </cell>
          <cell r="M2943">
            <v>8</v>
          </cell>
          <cell r="Q2943">
            <v>8</v>
          </cell>
          <cell r="V2943">
            <v>5440</v>
          </cell>
        </row>
        <row r="2944">
          <cell r="A2944">
            <v>1</v>
          </cell>
          <cell r="E2944">
            <v>8</v>
          </cell>
          <cell r="I2944">
            <v>0</v>
          </cell>
          <cell r="M2944">
            <v>8</v>
          </cell>
          <cell r="Q2944">
            <v>8</v>
          </cell>
          <cell r="V2944">
            <v>5440</v>
          </cell>
        </row>
        <row r="2945">
          <cell r="A2945">
            <v>1</v>
          </cell>
          <cell r="E2945">
            <v>8</v>
          </cell>
          <cell r="I2945">
            <v>0</v>
          </cell>
          <cell r="M2945">
            <v>8</v>
          </cell>
          <cell r="Q2945">
            <v>8</v>
          </cell>
          <cell r="V2945">
            <v>5440</v>
          </cell>
        </row>
        <row r="2946">
          <cell r="A2946">
            <v>1</v>
          </cell>
          <cell r="E2946">
            <v>8</v>
          </cell>
          <cell r="I2946">
            <v>0</v>
          </cell>
          <cell r="M2946">
            <v>8</v>
          </cell>
          <cell r="Q2946">
            <v>8</v>
          </cell>
          <cell r="V2946">
            <v>5440</v>
          </cell>
        </row>
        <row r="2947">
          <cell r="A2947">
            <v>1</v>
          </cell>
          <cell r="E2947">
            <v>8</v>
          </cell>
          <cell r="I2947">
            <v>0</v>
          </cell>
          <cell r="M2947">
            <v>8</v>
          </cell>
          <cell r="Q2947">
            <v>8</v>
          </cell>
          <cell r="V2947">
            <v>5440</v>
          </cell>
        </row>
        <row r="2948">
          <cell r="A2948">
            <v>1</v>
          </cell>
          <cell r="E2948">
            <v>8</v>
          </cell>
          <cell r="I2948">
            <v>0</v>
          </cell>
          <cell r="M2948">
            <v>8</v>
          </cell>
          <cell r="Q2948">
            <v>8</v>
          </cell>
          <cell r="V2948">
            <v>5440</v>
          </cell>
        </row>
        <row r="2949">
          <cell r="A2949">
            <v>1</v>
          </cell>
          <cell r="E2949">
            <v>8</v>
          </cell>
          <cell r="I2949">
            <v>0</v>
          </cell>
          <cell r="M2949">
            <v>8</v>
          </cell>
          <cell r="Q2949">
            <v>8</v>
          </cell>
          <cell r="V2949">
            <v>5440</v>
          </cell>
        </row>
        <row r="2950">
          <cell r="A2950">
            <v>1</v>
          </cell>
          <cell r="E2950">
            <v>8</v>
          </cell>
          <cell r="I2950">
            <v>0</v>
          </cell>
          <cell r="M2950">
            <v>8</v>
          </cell>
          <cell r="Q2950">
            <v>8</v>
          </cell>
          <cell r="V2950">
            <v>5440</v>
          </cell>
        </row>
        <row r="2951">
          <cell r="A2951">
            <v>1</v>
          </cell>
          <cell r="E2951">
            <v>8</v>
          </cell>
          <cell r="I2951">
            <v>0</v>
          </cell>
          <cell r="M2951">
            <v>8</v>
          </cell>
          <cell r="Q2951">
            <v>8</v>
          </cell>
          <cell r="V2951">
            <v>5440</v>
          </cell>
        </row>
        <row r="2952">
          <cell r="A2952">
            <v>1</v>
          </cell>
          <cell r="E2952">
            <v>8</v>
          </cell>
          <cell r="I2952">
            <v>0</v>
          </cell>
          <cell r="M2952">
            <v>8</v>
          </cell>
          <cell r="Q2952">
            <v>8</v>
          </cell>
          <cell r="V2952">
            <v>5440</v>
          </cell>
        </row>
        <row r="2953">
          <cell r="A2953">
            <v>1</v>
          </cell>
          <cell r="E2953">
            <v>8</v>
          </cell>
          <cell r="I2953">
            <v>0</v>
          </cell>
          <cell r="M2953">
            <v>8</v>
          </cell>
          <cell r="Q2953">
            <v>8</v>
          </cell>
          <cell r="V2953">
            <v>5440</v>
          </cell>
        </row>
        <row r="2954">
          <cell r="A2954">
            <v>1</v>
          </cell>
          <cell r="E2954">
            <v>8</v>
          </cell>
          <cell r="I2954">
            <v>0</v>
          </cell>
          <cell r="M2954">
            <v>8</v>
          </cell>
          <cell r="Q2954">
            <v>8</v>
          </cell>
          <cell r="V2954">
            <v>5440</v>
          </cell>
        </row>
        <row r="2955">
          <cell r="A2955">
            <v>1</v>
          </cell>
          <cell r="E2955">
            <v>8</v>
          </cell>
          <cell r="I2955">
            <v>0</v>
          </cell>
          <cell r="M2955">
            <v>8</v>
          </cell>
          <cell r="Q2955">
            <v>8</v>
          </cell>
          <cell r="V2955">
            <v>5440</v>
          </cell>
        </row>
        <row r="2956">
          <cell r="A2956">
            <v>1</v>
          </cell>
          <cell r="E2956">
            <v>8</v>
          </cell>
          <cell r="I2956">
            <v>0</v>
          </cell>
          <cell r="M2956">
            <v>8</v>
          </cell>
          <cell r="Q2956">
            <v>8</v>
          </cell>
          <cell r="V2956">
            <v>5440</v>
          </cell>
        </row>
        <row r="2957">
          <cell r="A2957">
            <v>1</v>
          </cell>
          <cell r="E2957">
            <v>8</v>
          </cell>
          <cell r="I2957">
            <v>0</v>
          </cell>
          <cell r="M2957">
            <v>8</v>
          </cell>
          <cell r="Q2957">
            <v>8</v>
          </cell>
          <cell r="V2957">
            <v>5450</v>
          </cell>
        </row>
        <row r="2958">
          <cell r="A2958">
            <v>1</v>
          </cell>
          <cell r="E2958">
            <v>8</v>
          </cell>
          <cell r="I2958">
            <v>-87411318.030000001</v>
          </cell>
          <cell r="M2958">
            <v>8</v>
          </cell>
          <cell r="Q2958">
            <v>8</v>
          </cell>
          <cell r="V2958">
            <v>5450</v>
          </cell>
        </row>
        <row r="2959">
          <cell r="A2959">
            <v>1</v>
          </cell>
          <cell r="E2959">
            <v>8</v>
          </cell>
          <cell r="I2959">
            <v>506327.5</v>
          </cell>
          <cell r="M2959">
            <v>8</v>
          </cell>
          <cell r="Q2959">
            <v>8</v>
          </cell>
          <cell r="V2959">
            <v>6010</v>
          </cell>
        </row>
        <row r="2960">
          <cell r="A2960">
            <v>1</v>
          </cell>
          <cell r="E2960">
            <v>8</v>
          </cell>
          <cell r="I2960">
            <v>0</v>
          </cell>
          <cell r="M2960">
            <v>8</v>
          </cell>
          <cell r="Q2960">
            <v>8</v>
          </cell>
          <cell r="V2960">
            <v>6020</v>
          </cell>
        </row>
        <row r="2961">
          <cell r="A2961">
            <v>1</v>
          </cell>
          <cell r="E2961">
            <v>8</v>
          </cell>
          <cell r="I2961">
            <v>16549184</v>
          </cell>
          <cell r="M2961">
            <v>8</v>
          </cell>
          <cell r="Q2961">
            <v>8</v>
          </cell>
          <cell r="V2961">
            <v>6110</v>
          </cell>
        </row>
        <row r="2962">
          <cell r="A2962">
            <v>1</v>
          </cell>
          <cell r="E2962">
            <v>8</v>
          </cell>
          <cell r="I2962">
            <v>-10799705.82</v>
          </cell>
          <cell r="M2962">
            <v>8</v>
          </cell>
          <cell r="Q2962">
            <v>8</v>
          </cell>
          <cell r="V2962">
            <v>6120</v>
          </cell>
        </row>
        <row r="2963">
          <cell r="A2963">
            <v>1</v>
          </cell>
          <cell r="E2963">
            <v>8</v>
          </cell>
          <cell r="I2963">
            <v>27230441.739999998</v>
          </cell>
          <cell r="M2963">
            <v>8</v>
          </cell>
          <cell r="Q2963">
            <v>8</v>
          </cell>
          <cell r="V2963">
            <v>6210</v>
          </cell>
        </row>
        <row r="2964">
          <cell r="A2964">
            <v>1</v>
          </cell>
          <cell r="E2964">
            <v>8</v>
          </cell>
          <cell r="I2964">
            <v>-9347493.3300000001</v>
          </cell>
          <cell r="M2964">
            <v>8</v>
          </cell>
          <cell r="Q2964">
            <v>8</v>
          </cell>
          <cell r="V2964">
            <v>6220</v>
          </cell>
        </row>
        <row r="2965">
          <cell r="A2965">
            <v>1</v>
          </cell>
          <cell r="E2965">
            <v>8</v>
          </cell>
          <cell r="I2965">
            <v>545219370.55999994</v>
          </cell>
          <cell r="M2965">
            <v>8</v>
          </cell>
          <cell r="Q2965">
            <v>8</v>
          </cell>
          <cell r="V2965">
            <v>6310</v>
          </cell>
        </row>
        <row r="2966">
          <cell r="A2966">
            <v>1</v>
          </cell>
          <cell r="E2966">
            <v>8</v>
          </cell>
          <cell r="I2966">
            <v>-244834148.58000001</v>
          </cell>
          <cell r="M2966">
            <v>8</v>
          </cell>
          <cell r="Q2966">
            <v>8</v>
          </cell>
          <cell r="V2966">
            <v>6320</v>
          </cell>
        </row>
        <row r="2967">
          <cell r="A2967">
            <v>1</v>
          </cell>
          <cell r="E2967">
            <v>8</v>
          </cell>
          <cell r="I2967">
            <v>0</v>
          </cell>
          <cell r="M2967">
            <v>8</v>
          </cell>
          <cell r="Q2967">
            <v>8</v>
          </cell>
          <cell r="V2967">
            <v>6410</v>
          </cell>
        </row>
        <row r="2968">
          <cell r="A2968">
            <v>1</v>
          </cell>
          <cell r="E2968">
            <v>8</v>
          </cell>
          <cell r="I2968">
            <v>0</v>
          </cell>
          <cell r="M2968">
            <v>8</v>
          </cell>
          <cell r="Q2968">
            <v>8</v>
          </cell>
          <cell r="V2968">
            <v>6420</v>
          </cell>
        </row>
        <row r="2969">
          <cell r="A2969">
            <v>1</v>
          </cell>
          <cell r="E2969">
            <v>8</v>
          </cell>
          <cell r="I2969">
            <v>331670824.18000001</v>
          </cell>
          <cell r="M2969">
            <v>8</v>
          </cell>
          <cell r="Q2969">
            <v>8</v>
          </cell>
          <cell r="V2969">
            <v>6510</v>
          </cell>
        </row>
        <row r="2970">
          <cell r="A2970">
            <v>1</v>
          </cell>
          <cell r="E2970">
            <v>8</v>
          </cell>
          <cell r="I2970">
            <v>-134365499.81</v>
          </cell>
          <cell r="M2970">
            <v>8</v>
          </cell>
          <cell r="Q2970">
            <v>8</v>
          </cell>
          <cell r="V2970">
            <v>6520</v>
          </cell>
        </row>
        <row r="2971">
          <cell r="A2971">
            <v>1</v>
          </cell>
          <cell r="E2971">
            <v>8</v>
          </cell>
          <cell r="I2971">
            <v>20130182.199999999</v>
          </cell>
          <cell r="M2971">
            <v>8</v>
          </cell>
          <cell r="Q2971">
            <v>8</v>
          </cell>
          <cell r="V2971">
            <v>6610</v>
          </cell>
        </row>
        <row r="2972">
          <cell r="A2972">
            <v>1</v>
          </cell>
          <cell r="E2972">
            <v>8</v>
          </cell>
          <cell r="I2972">
            <v>-3868335.76</v>
          </cell>
          <cell r="M2972">
            <v>8</v>
          </cell>
          <cell r="Q2972">
            <v>8</v>
          </cell>
          <cell r="V2972">
            <v>6620</v>
          </cell>
        </row>
        <row r="2973">
          <cell r="A2973">
            <v>1</v>
          </cell>
          <cell r="E2973">
            <v>8</v>
          </cell>
          <cell r="I2973">
            <v>58492856.829999998</v>
          </cell>
          <cell r="M2973">
            <v>8</v>
          </cell>
          <cell r="Q2973">
            <v>8</v>
          </cell>
          <cell r="V2973">
            <v>6710</v>
          </cell>
        </row>
        <row r="2974">
          <cell r="A2974">
            <v>1</v>
          </cell>
          <cell r="E2974">
            <v>8</v>
          </cell>
          <cell r="I2974">
            <v>-3619661.01</v>
          </cell>
          <cell r="M2974">
            <v>8</v>
          </cell>
          <cell r="Q2974">
            <v>8</v>
          </cell>
          <cell r="V2974">
            <v>6720</v>
          </cell>
        </row>
        <row r="2975">
          <cell r="A2975">
            <v>1</v>
          </cell>
          <cell r="E2975">
            <v>8</v>
          </cell>
          <cell r="I2975">
            <v>2988305.68</v>
          </cell>
          <cell r="M2975">
            <v>8</v>
          </cell>
          <cell r="Q2975">
            <v>8</v>
          </cell>
          <cell r="V2975">
            <v>7000</v>
          </cell>
        </row>
        <row r="2976">
          <cell r="A2976">
            <v>1</v>
          </cell>
          <cell r="E2976">
            <v>8</v>
          </cell>
          <cell r="I2976">
            <v>599545031.44000006</v>
          </cell>
          <cell r="M2976">
            <v>8</v>
          </cell>
          <cell r="Q2976">
            <v>8</v>
          </cell>
          <cell r="V2976">
            <v>7100</v>
          </cell>
        </row>
        <row r="2977">
          <cell r="A2977">
            <v>1</v>
          </cell>
          <cell r="E2977">
            <v>8</v>
          </cell>
          <cell r="I2977">
            <v>0</v>
          </cell>
          <cell r="M2977">
            <v>8</v>
          </cell>
          <cell r="Q2977">
            <v>8</v>
          </cell>
          <cell r="V2977">
            <v>7110</v>
          </cell>
        </row>
        <row r="2978">
          <cell r="A2978">
            <v>1</v>
          </cell>
          <cell r="E2978">
            <v>8</v>
          </cell>
          <cell r="I2978">
            <v>890372400.01999998</v>
          </cell>
          <cell r="M2978">
            <v>8</v>
          </cell>
          <cell r="Q2978">
            <v>8</v>
          </cell>
          <cell r="V2978">
            <v>7130</v>
          </cell>
        </row>
        <row r="2979">
          <cell r="A2979">
            <v>1</v>
          </cell>
          <cell r="E2979">
            <v>8</v>
          </cell>
          <cell r="I2979">
            <v>100724194.75</v>
          </cell>
          <cell r="M2979">
            <v>8</v>
          </cell>
          <cell r="Q2979">
            <v>8</v>
          </cell>
          <cell r="V2979">
            <v>7140</v>
          </cell>
        </row>
        <row r="2980">
          <cell r="A2980">
            <v>1</v>
          </cell>
          <cell r="E2980">
            <v>8</v>
          </cell>
          <cell r="I2980">
            <v>0</v>
          </cell>
          <cell r="M2980">
            <v>8</v>
          </cell>
          <cell r="Q2980">
            <v>8</v>
          </cell>
          <cell r="V2980">
            <v>7300</v>
          </cell>
        </row>
        <row r="2981">
          <cell r="A2981">
            <v>1</v>
          </cell>
          <cell r="E2981">
            <v>8</v>
          </cell>
          <cell r="I2981">
            <v>2812327.49</v>
          </cell>
          <cell r="M2981">
            <v>8</v>
          </cell>
          <cell r="Q2981">
            <v>8</v>
          </cell>
          <cell r="V2981">
            <v>7300</v>
          </cell>
        </row>
        <row r="2982">
          <cell r="A2982">
            <v>1</v>
          </cell>
          <cell r="E2982">
            <v>8</v>
          </cell>
          <cell r="I2982">
            <v>111439000</v>
          </cell>
          <cell r="M2982">
            <v>8</v>
          </cell>
          <cell r="Q2982">
            <v>8</v>
          </cell>
          <cell r="V2982">
            <v>7300</v>
          </cell>
        </row>
        <row r="2983">
          <cell r="A2983">
            <v>1</v>
          </cell>
          <cell r="E2983">
            <v>8</v>
          </cell>
          <cell r="I2983">
            <v>0</v>
          </cell>
          <cell r="M2983">
            <v>8</v>
          </cell>
          <cell r="Q2983">
            <v>8</v>
          </cell>
          <cell r="V2983">
            <v>7300</v>
          </cell>
        </row>
        <row r="2984">
          <cell r="A2984">
            <v>1</v>
          </cell>
          <cell r="E2984">
            <v>8</v>
          </cell>
          <cell r="I2984">
            <v>413225</v>
          </cell>
          <cell r="M2984">
            <v>8</v>
          </cell>
          <cell r="Q2984">
            <v>8</v>
          </cell>
          <cell r="V2984">
            <v>7300</v>
          </cell>
        </row>
        <row r="2985">
          <cell r="A2985">
            <v>1</v>
          </cell>
          <cell r="E2985">
            <v>8</v>
          </cell>
          <cell r="I2985">
            <v>0</v>
          </cell>
          <cell r="M2985">
            <v>8</v>
          </cell>
          <cell r="Q2985">
            <v>8</v>
          </cell>
          <cell r="V2985">
            <v>7300</v>
          </cell>
        </row>
        <row r="2986">
          <cell r="A2986">
            <v>1</v>
          </cell>
          <cell r="E2986">
            <v>8</v>
          </cell>
          <cell r="I2986">
            <v>0</v>
          </cell>
          <cell r="M2986">
            <v>8</v>
          </cell>
          <cell r="Q2986">
            <v>8</v>
          </cell>
          <cell r="V2986">
            <v>7300</v>
          </cell>
        </row>
        <row r="2987">
          <cell r="A2987">
            <v>1</v>
          </cell>
          <cell r="E2987">
            <v>8</v>
          </cell>
          <cell r="I2987">
            <v>0</v>
          </cell>
          <cell r="M2987">
            <v>8</v>
          </cell>
          <cell r="Q2987">
            <v>8</v>
          </cell>
          <cell r="V2987">
            <v>7300</v>
          </cell>
        </row>
        <row r="2988">
          <cell r="A2988">
            <v>1</v>
          </cell>
          <cell r="E2988">
            <v>8</v>
          </cell>
          <cell r="I2988">
            <v>0</v>
          </cell>
          <cell r="M2988">
            <v>8</v>
          </cell>
          <cell r="Q2988">
            <v>8</v>
          </cell>
          <cell r="V2988">
            <v>7300</v>
          </cell>
        </row>
        <row r="2989">
          <cell r="A2989">
            <v>1</v>
          </cell>
          <cell r="E2989">
            <v>8</v>
          </cell>
          <cell r="I2989">
            <v>0</v>
          </cell>
          <cell r="M2989">
            <v>8</v>
          </cell>
          <cell r="Q2989">
            <v>8</v>
          </cell>
          <cell r="V2989">
            <v>7300</v>
          </cell>
        </row>
        <row r="2990">
          <cell r="A2990">
            <v>1</v>
          </cell>
          <cell r="E2990">
            <v>8</v>
          </cell>
          <cell r="I2990">
            <v>0</v>
          </cell>
          <cell r="M2990">
            <v>8</v>
          </cell>
          <cell r="Q2990">
            <v>8</v>
          </cell>
          <cell r="V2990">
            <v>7300</v>
          </cell>
        </row>
        <row r="2991">
          <cell r="A2991">
            <v>1</v>
          </cell>
          <cell r="E2991">
            <v>8</v>
          </cell>
          <cell r="I2991">
            <v>0</v>
          </cell>
          <cell r="M2991">
            <v>8</v>
          </cell>
          <cell r="Q2991">
            <v>8</v>
          </cell>
          <cell r="V2991">
            <v>7300</v>
          </cell>
        </row>
        <row r="2992">
          <cell r="A2992">
            <v>1</v>
          </cell>
          <cell r="E2992">
            <v>8</v>
          </cell>
          <cell r="I2992">
            <v>0</v>
          </cell>
          <cell r="M2992">
            <v>8</v>
          </cell>
          <cell r="Q2992">
            <v>8</v>
          </cell>
          <cell r="V2992">
            <v>7300</v>
          </cell>
        </row>
        <row r="2993">
          <cell r="A2993">
            <v>1</v>
          </cell>
          <cell r="E2993">
            <v>8</v>
          </cell>
          <cell r="I2993">
            <v>0</v>
          </cell>
          <cell r="M2993">
            <v>8</v>
          </cell>
          <cell r="Q2993">
            <v>8</v>
          </cell>
          <cell r="V2993">
            <v>7300</v>
          </cell>
        </row>
        <row r="2994">
          <cell r="A2994">
            <v>1</v>
          </cell>
          <cell r="E2994">
            <v>8</v>
          </cell>
          <cell r="I2994">
            <v>0</v>
          </cell>
          <cell r="M2994">
            <v>8</v>
          </cell>
          <cell r="Q2994">
            <v>8</v>
          </cell>
          <cell r="V2994">
            <v>7300</v>
          </cell>
        </row>
        <row r="2995">
          <cell r="A2995">
            <v>1</v>
          </cell>
          <cell r="E2995">
            <v>8</v>
          </cell>
          <cell r="I2995">
            <v>30472845</v>
          </cell>
          <cell r="M2995">
            <v>8</v>
          </cell>
          <cell r="Q2995">
            <v>8</v>
          </cell>
          <cell r="V2995">
            <v>7300</v>
          </cell>
        </row>
        <row r="2996">
          <cell r="A2996">
            <v>1</v>
          </cell>
          <cell r="E2996">
            <v>8</v>
          </cell>
          <cell r="I2996">
            <v>70000</v>
          </cell>
          <cell r="M2996">
            <v>8</v>
          </cell>
          <cell r="Q2996">
            <v>8</v>
          </cell>
          <cell r="V2996">
            <v>7300</v>
          </cell>
        </row>
        <row r="2997">
          <cell r="A2997">
            <v>1</v>
          </cell>
          <cell r="E2997">
            <v>8</v>
          </cell>
          <cell r="I2997">
            <v>0</v>
          </cell>
          <cell r="M2997">
            <v>8</v>
          </cell>
          <cell r="Q2997">
            <v>8</v>
          </cell>
          <cell r="V2997">
            <v>7300</v>
          </cell>
        </row>
        <row r="2998">
          <cell r="A2998">
            <v>1</v>
          </cell>
          <cell r="E2998">
            <v>8</v>
          </cell>
          <cell r="I2998">
            <v>5709288</v>
          </cell>
          <cell r="M2998">
            <v>8</v>
          </cell>
          <cell r="Q2998">
            <v>8</v>
          </cell>
          <cell r="V2998">
            <v>7300</v>
          </cell>
        </row>
        <row r="2999">
          <cell r="A2999">
            <v>1</v>
          </cell>
          <cell r="E2999">
            <v>8</v>
          </cell>
          <cell r="I2999">
            <v>0</v>
          </cell>
          <cell r="M2999">
            <v>8</v>
          </cell>
          <cell r="Q2999">
            <v>8</v>
          </cell>
          <cell r="V2999">
            <v>7300</v>
          </cell>
        </row>
        <row r="3000">
          <cell r="A3000">
            <v>1</v>
          </cell>
          <cell r="E3000">
            <v>8</v>
          </cell>
          <cell r="I3000">
            <v>0</v>
          </cell>
          <cell r="M3000">
            <v>8</v>
          </cell>
          <cell r="Q3000">
            <v>8</v>
          </cell>
          <cell r="V3000">
            <v>7300</v>
          </cell>
        </row>
        <row r="3001">
          <cell r="A3001">
            <v>1</v>
          </cell>
          <cell r="E3001">
            <v>8</v>
          </cell>
          <cell r="I3001">
            <v>0</v>
          </cell>
          <cell r="M3001">
            <v>8</v>
          </cell>
          <cell r="Q3001">
            <v>8</v>
          </cell>
          <cell r="V3001">
            <v>7300</v>
          </cell>
        </row>
        <row r="3002">
          <cell r="A3002">
            <v>1</v>
          </cell>
          <cell r="E3002">
            <v>8</v>
          </cell>
          <cell r="I3002">
            <v>1976088</v>
          </cell>
          <cell r="M3002">
            <v>8</v>
          </cell>
          <cell r="Q3002">
            <v>8</v>
          </cell>
          <cell r="V3002">
            <v>7300</v>
          </cell>
        </row>
        <row r="3003">
          <cell r="A3003">
            <v>1</v>
          </cell>
          <cell r="E3003">
            <v>8</v>
          </cell>
          <cell r="I3003">
            <v>3863805.1</v>
          </cell>
          <cell r="M3003">
            <v>8</v>
          </cell>
          <cell r="Q3003">
            <v>8</v>
          </cell>
          <cell r="V3003">
            <v>7300</v>
          </cell>
        </row>
        <row r="3004">
          <cell r="A3004">
            <v>1</v>
          </cell>
          <cell r="E3004">
            <v>8</v>
          </cell>
          <cell r="I3004">
            <v>1897243</v>
          </cell>
          <cell r="M3004">
            <v>8</v>
          </cell>
          <cell r="Q3004">
            <v>8</v>
          </cell>
          <cell r="V3004">
            <v>7300</v>
          </cell>
        </row>
        <row r="3005">
          <cell r="A3005">
            <v>1</v>
          </cell>
          <cell r="E3005">
            <v>8</v>
          </cell>
          <cell r="I3005">
            <v>0</v>
          </cell>
          <cell r="M3005">
            <v>8</v>
          </cell>
          <cell r="Q3005">
            <v>8</v>
          </cell>
          <cell r="V3005">
            <v>7300</v>
          </cell>
        </row>
        <row r="3006">
          <cell r="A3006">
            <v>1</v>
          </cell>
          <cell r="E3006">
            <v>8</v>
          </cell>
          <cell r="I3006">
            <v>-375900</v>
          </cell>
          <cell r="M3006">
            <v>8</v>
          </cell>
          <cell r="Q3006">
            <v>8</v>
          </cell>
          <cell r="V3006">
            <v>7300</v>
          </cell>
        </row>
        <row r="3007">
          <cell r="A3007">
            <v>1</v>
          </cell>
          <cell r="E3007">
            <v>8</v>
          </cell>
          <cell r="I3007">
            <v>0</v>
          </cell>
          <cell r="M3007">
            <v>8</v>
          </cell>
          <cell r="Q3007">
            <v>8</v>
          </cell>
          <cell r="V3007">
            <v>7300</v>
          </cell>
        </row>
        <row r="3008">
          <cell r="A3008">
            <v>1</v>
          </cell>
          <cell r="E3008">
            <v>8</v>
          </cell>
          <cell r="I3008">
            <v>40000</v>
          </cell>
          <cell r="M3008">
            <v>8</v>
          </cell>
          <cell r="Q3008">
            <v>8</v>
          </cell>
          <cell r="V3008">
            <v>7300</v>
          </cell>
        </row>
        <row r="3009">
          <cell r="A3009">
            <v>1</v>
          </cell>
          <cell r="E3009">
            <v>8</v>
          </cell>
          <cell r="I3009">
            <v>3286859</v>
          </cell>
          <cell r="M3009">
            <v>8</v>
          </cell>
          <cell r="Q3009">
            <v>8</v>
          </cell>
          <cell r="V3009">
            <v>7300</v>
          </cell>
        </row>
        <row r="3010">
          <cell r="A3010">
            <v>1</v>
          </cell>
          <cell r="E3010">
            <v>8</v>
          </cell>
          <cell r="I3010">
            <v>6855102</v>
          </cell>
          <cell r="M3010">
            <v>8</v>
          </cell>
          <cell r="Q3010">
            <v>8</v>
          </cell>
          <cell r="V3010">
            <v>7300</v>
          </cell>
        </row>
        <row r="3011">
          <cell r="A3011">
            <v>1</v>
          </cell>
          <cell r="E3011">
            <v>8</v>
          </cell>
          <cell r="I3011">
            <v>100000</v>
          </cell>
          <cell r="M3011">
            <v>8</v>
          </cell>
          <cell r="Q3011">
            <v>8</v>
          </cell>
          <cell r="V3011">
            <v>7300</v>
          </cell>
        </row>
        <row r="3012">
          <cell r="A3012">
            <v>1</v>
          </cell>
          <cell r="E3012">
            <v>8</v>
          </cell>
          <cell r="I3012">
            <v>58320564</v>
          </cell>
          <cell r="M3012">
            <v>8</v>
          </cell>
          <cell r="Q3012">
            <v>8</v>
          </cell>
          <cell r="V3012">
            <v>7300</v>
          </cell>
        </row>
        <row r="3013">
          <cell r="A3013">
            <v>1</v>
          </cell>
          <cell r="E3013">
            <v>8</v>
          </cell>
          <cell r="I3013">
            <v>1747000</v>
          </cell>
          <cell r="M3013">
            <v>8</v>
          </cell>
          <cell r="Q3013">
            <v>8</v>
          </cell>
          <cell r="V3013">
            <v>7300</v>
          </cell>
        </row>
        <row r="3014">
          <cell r="A3014">
            <v>1</v>
          </cell>
          <cell r="E3014">
            <v>8</v>
          </cell>
          <cell r="I3014">
            <v>4825712</v>
          </cell>
          <cell r="M3014">
            <v>8</v>
          </cell>
          <cell r="Q3014">
            <v>8</v>
          </cell>
          <cell r="V3014">
            <v>7300</v>
          </cell>
        </row>
        <row r="3015">
          <cell r="A3015">
            <v>1</v>
          </cell>
          <cell r="E3015">
            <v>8</v>
          </cell>
          <cell r="I3015">
            <v>8259996.8600000003</v>
          </cell>
          <cell r="M3015">
            <v>8</v>
          </cell>
          <cell r="Q3015">
            <v>8</v>
          </cell>
          <cell r="V3015">
            <v>7300</v>
          </cell>
        </row>
        <row r="3016">
          <cell r="A3016">
            <v>1</v>
          </cell>
          <cell r="E3016">
            <v>8</v>
          </cell>
          <cell r="I3016">
            <v>424000</v>
          </cell>
          <cell r="M3016">
            <v>8</v>
          </cell>
          <cell r="Q3016">
            <v>8</v>
          </cell>
          <cell r="V3016">
            <v>7300</v>
          </cell>
        </row>
        <row r="3017">
          <cell r="A3017">
            <v>1</v>
          </cell>
          <cell r="E3017">
            <v>8</v>
          </cell>
          <cell r="I3017">
            <v>3423950</v>
          </cell>
          <cell r="M3017">
            <v>8</v>
          </cell>
          <cell r="Q3017">
            <v>8</v>
          </cell>
          <cell r="V3017">
            <v>7300</v>
          </cell>
        </row>
        <row r="3018">
          <cell r="A3018">
            <v>1</v>
          </cell>
          <cell r="E3018">
            <v>8</v>
          </cell>
          <cell r="I3018">
            <v>6580730.9199999999</v>
          </cell>
          <cell r="M3018">
            <v>8</v>
          </cell>
          <cell r="Q3018">
            <v>8</v>
          </cell>
          <cell r="V3018">
            <v>7300</v>
          </cell>
        </row>
        <row r="3019">
          <cell r="A3019">
            <v>1</v>
          </cell>
          <cell r="E3019">
            <v>8</v>
          </cell>
          <cell r="I3019">
            <v>125000</v>
          </cell>
          <cell r="M3019">
            <v>8</v>
          </cell>
          <cell r="Q3019">
            <v>8</v>
          </cell>
          <cell r="V3019">
            <v>7300</v>
          </cell>
        </row>
        <row r="3020">
          <cell r="A3020">
            <v>1</v>
          </cell>
          <cell r="E3020">
            <v>8</v>
          </cell>
          <cell r="I3020">
            <v>125000</v>
          </cell>
          <cell r="M3020">
            <v>8</v>
          </cell>
          <cell r="Q3020">
            <v>8</v>
          </cell>
          <cell r="V3020">
            <v>7300</v>
          </cell>
        </row>
        <row r="3021">
          <cell r="A3021">
            <v>1</v>
          </cell>
          <cell r="E3021">
            <v>8</v>
          </cell>
          <cell r="I3021">
            <v>-171000</v>
          </cell>
          <cell r="M3021">
            <v>8</v>
          </cell>
          <cell r="Q3021">
            <v>8</v>
          </cell>
          <cell r="V3021">
            <v>7300</v>
          </cell>
        </row>
        <row r="3022">
          <cell r="A3022">
            <v>1</v>
          </cell>
          <cell r="E3022">
            <v>8</v>
          </cell>
          <cell r="I3022">
            <v>120000</v>
          </cell>
          <cell r="M3022">
            <v>8</v>
          </cell>
          <cell r="Q3022">
            <v>8</v>
          </cell>
          <cell r="V3022">
            <v>7300</v>
          </cell>
        </row>
        <row r="3023">
          <cell r="A3023">
            <v>1</v>
          </cell>
          <cell r="E3023">
            <v>8</v>
          </cell>
          <cell r="I3023">
            <v>1903700</v>
          </cell>
          <cell r="M3023">
            <v>8</v>
          </cell>
          <cell r="Q3023">
            <v>8</v>
          </cell>
          <cell r="V3023">
            <v>7300</v>
          </cell>
        </row>
        <row r="3024">
          <cell r="A3024">
            <v>1</v>
          </cell>
          <cell r="E3024">
            <v>8</v>
          </cell>
          <cell r="I3024">
            <v>14000</v>
          </cell>
          <cell r="M3024">
            <v>8</v>
          </cell>
          <cell r="Q3024">
            <v>8</v>
          </cell>
          <cell r="V3024">
            <v>7300</v>
          </cell>
        </row>
        <row r="3025">
          <cell r="A3025">
            <v>1</v>
          </cell>
          <cell r="E3025">
            <v>8</v>
          </cell>
          <cell r="I3025">
            <v>83311010</v>
          </cell>
          <cell r="M3025">
            <v>8</v>
          </cell>
          <cell r="Q3025">
            <v>8</v>
          </cell>
          <cell r="V3025">
            <v>7300</v>
          </cell>
        </row>
        <row r="3026">
          <cell r="A3026">
            <v>1</v>
          </cell>
          <cell r="E3026">
            <v>8</v>
          </cell>
          <cell r="I3026">
            <v>-9697577.3399999999</v>
          </cell>
          <cell r="M3026">
            <v>8</v>
          </cell>
          <cell r="Q3026">
            <v>8</v>
          </cell>
          <cell r="V3026">
            <v>7300</v>
          </cell>
        </row>
        <row r="3027">
          <cell r="A3027">
            <v>1</v>
          </cell>
          <cell r="E3027">
            <v>8</v>
          </cell>
          <cell r="I3027">
            <v>400000</v>
          </cell>
          <cell r="M3027">
            <v>8</v>
          </cell>
          <cell r="Q3027">
            <v>8</v>
          </cell>
          <cell r="V3027">
            <v>7300</v>
          </cell>
        </row>
        <row r="3028">
          <cell r="A3028">
            <v>1</v>
          </cell>
          <cell r="E3028">
            <v>8</v>
          </cell>
          <cell r="I3028">
            <v>40000</v>
          </cell>
          <cell r="M3028">
            <v>8</v>
          </cell>
          <cell r="Q3028">
            <v>8</v>
          </cell>
          <cell r="V3028">
            <v>7300</v>
          </cell>
        </row>
        <row r="3029">
          <cell r="A3029">
            <v>1</v>
          </cell>
          <cell r="E3029">
            <v>8</v>
          </cell>
          <cell r="I3029">
            <v>10927850.73</v>
          </cell>
          <cell r="M3029">
            <v>8</v>
          </cell>
          <cell r="Q3029">
            <v>8</v>
          </cell>
          <cell r="V3029">
            <v>7300</v>
          </cell>
        </row>
        <row r="3030">
          <cell r="A3030">
            <v>1</v>
          </cell>
          <cell r="E3030">
            <v>8</v>
          </cell>
          <cell r="I3030">
            <v>380000</v>
          </cell>
          <cell r="M3030">
            <v>8</v>
          </cell>
          <cell r="Q3030">
            <v>8</v>
          </cell>
          <cell r="V3030">
            <v>7300</v>
          </cell>
        </row>
        <row r="3031">
          <cell r="A3031">
            <v>1</v>
          </cell>
          <cell r="E3031">
            <v>8</v>
          </cell>
          <cell r="I3031">
            <v>74060000</v>
          </cell>
          <cell r="M3031">
            <v>8</v>
          </cell>
          <cell r="Q3031">
            <v>8</v>
          </cell>
          <cell r="V3031">
            <v>7300</v>
          </cell>
        </row>
        <row r="3032">
          <cell r="A3032">
            <v>1</v>
          </cell>
          <cell r="E3032">
            <v>8</v>
          </cell>
          <cell r="I3032">
            <v>190000</v>
          </cell>
          <cell r="M3032">
            <v>8</v>
          </cell>
          <cell r="Q3032">
            <v>8</v>
          </cell>
          <cell r="V3032">
            <v>7300</v>
          </cell>
        </row>
        <row r="3033">
          <cell r="A3033">
            <v>1</v>
          </cell>
          <cell r="E3033">
            <v>8</v>
          </cell>
          <cell r="I3033">
            <v>50000</v>
          </cell>
          <cell r="M3033">
            <v>8</v>
          </cell>
          <cell r="Q3033">
            <v>8</v>
          </cell>
          <cell r="V3033">
            <v>7300</v>
          </cell>
        </row>
        <row r="3034">
          <cell r="A3034">
            <v>1</v>
          </cell>
          <cell r="E3034">
            <v>8</v>
          </cell>
          <cell r="I3034">
            <v>-434071.44</v>
          </cell>
          <cell r="M3034">
            <v>8</v>
          </cell>
          <cell r="Q3034">
            <v>8</v>
          </cell>
          <cell r="V3034">
            <v>7300</v>
          </cell>
        </row>
        <row r="3035">
          <cell r="A3035">
            <v>1</v>
          </cell>
          <cell r="E3035">
            <v>8</v>
          </cell>
          <cell r="I3035">
            <v>2386465.65</v>
          </cell>
          <cell r="M3035">
            <v>8</v>
          </cell>
          <cell r="Q3035">
            <v>8</v>
          </cell>
          <cell r="V3035">
            <v>7300</v>
          </cell>
        </row>
        <row r="3036">
          <cell r="A3036">
            <v>1</v>
          </cell>
          <cell r="E3036">
            <v>8</v>
          </cell>
          <cell r="I3036">
            <v>30151403.32</v>
          </cell>
          <cell r="M3036">
            <v>8</v>
          </cell>
          <cell r="Q3036">
            <v>8</v>
          </cell>
          <cell r="V3036">
            <v>7400</v>
          </cell>
        </row>
        <row r="3037">
          <cell r="A3037">
            <v>1</v>
          </cell>
          <cell r="E3037">
            <v>8</v>
          </cell>
          <cell r="I3037">
            <v>1640000</v>
          </cell>
          <cell r="M3037">
            <v>8</v>
          </cell>
          <cell r="Q3037">
            <v>8</v>
          </cell>
          <cell r="V3037">
            <v>7500</v>
          </cell>
        </row>
        <row r="3038">
          <cell r="A3038">
            <v>1</v>
          </cell>
          <cell r="E3038">
            <v>8</v>
          </cell>
          <cell r="I3038">
            <v>139456375.24000001</v>
          </cell>
          <cell r="M3038">
            <v>8</v>
          </cell>
          <cell r="Q3038">
            <v>8</v>
          </cell>
          <cell r="V3038">
            <v>7700</v>
          </cell>
        </row>
        <row r="3039">
          <cell r="A3039">
            <v>1</v>
          </cell>
          <cell r="E3039">
            <v>8</v>
          </cell>
          <cell r="I3039">
            <v>0</v>
          </cell>
          <cell r="M3039">
            <v>8</v>
          </cell>
          <cell r="Q3039">
            <v>8</v>
          </cell>
          <cell r="V3039">
            <v>7800</v>
          </cell>
        </row>
        <row r="3040">
          <cell r="A3040">
            <v>1</v>
          </cell>
          <cell r="E3040">
            <v>8</v>
          </cell>
          <cell r="I3040">
            <v>1907011.88</v>
          </cell>
          <cell r="M3040">
            <v>8</v>
          </cell>
          <cell r="Q3040">
            <v>8</v>
          </cell>
          <cell r="V3040">
            <v>7910</v>
          </cell>
        </row>
        <row r="3041">
          <cell r="A3041">
            <v>1</v>
          </cell>
          <cell r="E3041">
            <v>8</v>
          </cell>
          <cell r="I3041">
            <v>0</v>
          </cell>
          <cell r="M3041">
            <v>8</v>
          </cell>
          <cell r="Q3041">
            <v>8</v>
          </cell>
          <cell r="V3041">
            <v>7911</v>
          </cell>
        </row>
        <row r="3042">
          <cell r="A3042">
            <v>1</v>
          </cell>
          <cell r="E3042">
            <v>8</v>
          </cell>
          <cell r="I3042">
            <v>-36391131.710000001</v>
          </cell>
          <cell r="M3042">
            <v>8</v>
          </cell>
          <cell r="Q3042">
            <v>8</v>
          </cell>
          <cell r="V3042">
            <v>8071</v>
          </cell>
        </row>
        <row r="3043">
          <cell r="A3043">
            <v>1</v>
          </cell>
          <cell r="E3043">
            <v>8</v>
          </cell>
          <cell r="I3043">
            <v>14794075.49</v>
          </cell>
          <cell r="M3043">
            <v>8</v>
          </cell>
          <cell r="Q3043">
            <v>8</v>
          </cell>
          <cell r="V3043">
            <v>8072</v>
          </cell>
        </row>
        <row r="3044">
          <cell r="A3044">
            <v>1</v>
          </cell>
          <cell r="E3044">
            <v>8</v>
          </cell>
          <cell r="I3044">
            <v>0</v>
          </cell>
          <cell r="M3044">
            <v>8</v>
          </cell>
          <cell r="Q3044">
            <v>8</v>
          </cell>
          <cell r="V3044">
            <v>8073</v>
          </cell>
        </row>
        <row r="3045">
          <cell r="A3045">
            <v>1</v>
          </cell>
          <cell r="E3045">
            <v>8</v>
          </cell>
          <cell r="I3045">
            <v>0</v>
          </cell>
          <cell r="M3045">
            <v>8</v>
          </cell>
          <cell r="Q3045">
            <v>8</v>
          </cell>
          <cell r="V3045">
            <v>8074</v>
          </cell>
        </row>
        <row r="3046">
          <cell r="A3046">
            <v>1</v>
          </cell>
          <cell r="E3046">
            <v>8</v>
          </cell>
          <cell r="I3046">
            <v>32551218.239999998</v>
          </cell>
          <cell r="M3046">
            <v>8</v>
          </cell>
          <cell r="Q3046">
            <v>8</v>
          </cell>
          <cell r="V3046">
            <v>8075</v>
          </cell>
        </row>
        <row r="3047">
          <cell r="A3047">
            <v>1</v>
          </cell>
          <cell r="E3047">
            <v>8</v>
          </cell>
          <cell r="I3047">
            <v>998004.7</v>
          </cell>
          <cell r="M3047">
            <v>8</v>
          </cell>
          <cell r="Q3047">
            <v>8</v>
          </cell>
          <cell r="V3047">
            <v>8076</v>
          </cell>
        </row>
        <row r="3048">
          <cell r="A3048">
            <v>1</v>
          </cell>
          <cell r="E3048">
            <v>8</v>
          </cell>
          <cell r="I3048">
            <v>134140.81</v>
          </cell>
          <cell r="M3048">
            <v>8</v>
          </cell>
          <cell r="Q3048">
            <v>8</v>
          </cell>
          <cell r="V3048">
            <v>9000</v>
          </cell>
        </row>
        <row r="3049">
          <cell r="A3049">
            <v>1</v>
          </cell>
          <cell r="E3049">
            <v>8</v>
          </cell>
          <cell r="I3049">
            <v>-557377372.09000003</v>
          </cell>
          <cell r="M3049">
            <v>8</v>
          </cell>
          <cell r="Q3049">
            <v>8</v>
          </cell>
          <cell r="V3049">
            <v>9100</v>
          </cell>
        </row>
        <row r="3050">
          <cell r="A3050">
            <v>1</v>
          </cell>
          <cell r="E3050">
            <v>8</v>
          </cell>
          <cell r="I3050">
            <v>0</v>
          </cell>
          <cell r="M3050">
            <v>8</v>
          </cell>
          <cell r="Q3050">
            <v>8</v>
          </cell>
          <cell r="V3050">
            <v>9101</v>
          </cell>
        </row>
        <row r="3051">
          <cell r="A3051">
            <v>1</v>
          </cell>
          <cell r="E3051">
            <v>8</v>
          </cell>
          <cell r="I3051">
            <v>-93256405.310000002</v>
          </cell>
          <cell r="M3051">
            <v>8</v>
          </cell>
          <cell r="Q3051">
            <v>8</v>
          </cell>
          <cell r="V3051">
            <v>9208</v>
          </cell>
        </row>
        <row r="3052">
          <cell r="A3052">
            <v>1</v>
          </cell>
          <cell r="E3052">
            <v>8</v>
          </cell>
          <cell r="I3052">
            <v>-35370000</v>
          </cell>
          <cell r="M3052">
            <v>8</v>
          </cell>
          <cell r="Q3052">
            <v>8</v>
          </cell>
          <cell r="V3052">
            <v>9251</v>
          </cell>
        </row>
        <row r="3053">
          <cell r="A3053">
            <v>1</v>
          </cell>
          <cell r="E3053">
            <v>8</v>
          </cell>
          <cell r="I3053">
            <v>300000</v>
          </cell>
          <cell r="M3053">
            <v>8</v>
          </cell>
          <cell r="Q3053">
            <v>8</v>
          </cell>
          <cell r="V3053">
            <v>9253</v>
          </cell>
        </row>
        <row r="3054">
          <cell r="A3054">
            <v>1</v>
          </cell>
          <cell r="E3054">
            <v>8</v>
          </cell>
          <cell r="I3054">
            <v>0</v>
          </cell>
          <cell r="M3054">
            <v>8</v>
          </cell>
          <cell r="Q3054">
            <v>8</v>
          </cell>
          <cell r="V3054">
            <v>9302</v>
          </cell>
        </row>
        <row r="3055">
          <cell r="A3055">
            <v>1</v>
          </cell>
          <cell r="E3055">
            <v>8</v>
          </cell>
          <cell r="I3055">
            <v>-672180681.41999996</v>
          </cell>
          <cell r="M3055">
            <v>8</v>
          </cell>
          <cell r="Q3055">
            <v>8</v>
          </cell>
          <cell r="V3055">
            <v>9303</v>
          </cell>
        </row>
        <row r="3056">
          <cell r="A3056">
            <v>1</v>
          </cell>
          <cell r="E3056">
            <v>8</v>
          </cell>
          <cell r="I3056">
            <v>-8000000</v>
          </cell>
          <cell r="M3056">
            <v>8</v>
          </cell>
          <cell r="Q3056">
            <v>8</v>
          </cell>
          <cell r="V3056">
            <v>9305</v>
          </cell>
        </row>
        <row r="3057">
          <cell r="A3057">
            <v>1</v>
          </cell>
          <cell r="E3057">
            <v>8</v>
          </cell>
          <cell r="I3057">
            <v>104433054.59</v>
          </cell>
          <cell r="M3057">
            <v>8</v>
          </cell>
          <cell r="Q3057">
            <v>8</v>
          </cell>
          <cell r="V3057">
            <v>9400</v>
          </cell>
        </row>
        <row r="3058">
          <cell r="A3058">
            <v>1</v>
          </cell>
          <cell r="E3058">
            <v>8</v>
          </cell>
          <cell r="I3058">
            <v>-312060297.39999998</v>
          </cell>
          <cell r="M3058">
            <v>8</v>
          </cell>
          <cell r="Q3058">
            <v>8</v>
          </cell>
          <cell r="V3058">
            <v>9600</v>
          </cell>
        </row>
        <row r="3059">
          <cell r="A3059">
            <v>1</v>
          </cell>
          <cell r="E3059">
            <v>8</v>
          </cell>
          <cell r="I3059">
            <v>-290452597.92000002</v>
          </cell>
          <cell r="M3059">
            <v>8</v>
          </cell>
          <cell r="Q3059">
            <v>8</v>
          </cell>
          <cell r="V3059">
            <v>9610</v>
          </cell>
        </row>
        <row r="3060">
          <cell r="A3060">
            <v>1</v>
          </cell>
          <cell r="E3060">
            <v>8</v>
          </cell>
          <cell r="I3060">
            <v>-11582883.08</v>
          </cell>
          <cell r="M3060">
            <v>8</v>
          </cell>
          <cell r="Q3060">
            <v>8</v>
          </cell>
          <cell r="V3060">
            <v>9611</v>
          </cell>
        </row>
        <row r="3061">
          <cell r="A3061">
            <v>1</v>
          </cell>
          <cell r="E3061">
            <v>8</v>
          </cell>
          <cell r="I3061">
            <v>1047520.04</v>
          </cell>
          <cell r="M3061">
            <v>8</v>
          </cell>
          <cell r="Q3061">
            <v>8</v>
          </cell>
          <cell r="V3061">
            <v>9620</v>
          </cell>
        </row>
        <row r="3062">
          <cell r="A3062">
            <v>1</v>
          </cell>
          <cell r="E3062">
            <v>8</v>
          </cell>
          <cell r="I3062">
            <v>0</v>
          </cell>
          <cell r="M3062">
            <v>8</v>
          </cell>
          <cell r="Q3062">
            <v>8</v>
          </cell>
          <cell r="V3062">
            <v>9670</v>
          </cell>
        </row>
        <row r="3063">
          <cell r="A3063">
            <v>1</v>
          </cell>
          <cell r="E3063">
            <v>8</v>
          </cell>
          <cell r="I3063">
            <v>-306371096.64999998</v>
          </cell>
          <cell r="M3063">
            <v>8</v>
          </cell>
          <cell r="Q3063">
            <v>8</v>
          </cell>
          <cell r="V3063">
            <v>5301</v>
          </cell>
        </row>
        <row r="3064">
          <cell r="A3064">
            <v>1</v>
          </cell>
          <cell r="E3064">
            <v>12</v>
          </cell>
          <cell r="I3064">
            <v>0</v>
          </cell>
          <cell r="M3064">
            <v>12</v>
          </cell>
          <cell r="Q3064">
            <v>12</v>
          </cell>
          <cell r="V3064">
            <v>3400</v>
          </cell>
        </row>
        <row r="3065">
          <cell r="A3065">
            <v>1</v>
          </cell>
          <cell r="E3065">
            <v>12</v>
          </cell>
          <cell r="I3065">
            <v>344473.98</v>
          </cell>
          <cell r="M3065">
            <v>12</v>
          </cell>
          <cell r="Q3065">
            <v>12</v>
          </cell>
          <cell r="V3065">
            <v>3400</v>
          </cell>
        </row>
        <row r="3066">
          <cell r="A3066">
            <v>1</v>
          </cell>
          <cell r="E3066">
            <v>12</v>
          </cell>
          <cell r="I3066">
            <v>0</v>
          </cell>
          <cell r="M3066">
            <v>12</v>
          </cell>
          <cell r="Q3066">
            <v>12</v>
          </cell>
          <cell r="V3066">
            <v>4100</v>
          </cell>
        </row>
        <row r="3067">
          <cell r="A3067">
            <v>1</v>
          </cell>
          <cell r="E3067">
            <v>12</v>
          </cell>
          <cell r="I3067">
            <v>17400.400000000001</v>
          </cell>
          <cell r="M3067">
            <v>12</v>
          </cell>
          <cell r="Q3067">
            <v>12</v>
          </cell>
          <cell r="V3067">
            <v>4601</v>
          </cell>
        </row>
        <row r="3068">
          <cell r="A3068">
            <v>1</v>
          </cell>
          <cell r="E3068">
            <v>12</v>
          </cell>
          <cell r="I3068">
            <v>27033.37</v>
          </cell>
          <cell r="M3068">
            <v>12</v>
          </cell>
          <cell r="Q3068">
            <v>12</v>
          </cell>
          <cell r="V3068">
            <v>4602</v>
          </cell>
        </row>
        <row r="3069">
          <cell r="A3069">
            <v>1</v>
          </cell>
          <cell r="E3069">
            <v>12</v>
          </cell>
          <cell r="I3069">
            <v>-3446</v>
          </cell>
          <cell r="M3069">
            <v>12</v>
          </cell>
          <cell r="Q3069">
            <v>12</v>
          </cell>
          <cell r="V3069">
            <v>4830</v>
          </cell>
        </row>
        <row r="3070">
          <cell r="A3070">
            <v>1</v>
          </cell>
          <cell r="E3070">
            <v>12</v>
          </cell>
          <cell r="I3070">
            <v>3446</v>
          </cell>
          <cell r="M3070">
            <v>12</v>
          </cell>
          <cell r="Q3070">
            <v>12</v>
          </cell>
          <cell r="V3070">
            <v>4830</v>
          </cell>
        </row>
        <row r="3071">
          <cell r="A3071">
            <v>1</v>
          </cell>
          <cell r="E3071">
            <v>12</v>
          </cell>
          <cell r="I3071">
            <v>-20000</v>
          </cell>
          <cell r="M3071">
            <v>12</v>
          </cell>
          <cell r="Q3071">
            <v>12</v>
          </cell>
          <cell r="V3071">
            <v>5100</v>
          </cell>
        </row>
        <row r="3072">
          <cell r="A3072">
            <v>1</v>
          </cell>
          <cell r="E3072">
            <v>12</v>
          </cell>
          <cell r="I3072">
            <v>6434901.3099999996</v>
          </cell>
          <cell r="M3072">
            <v>12</v>
          </cell>
          <cell r="Q3072">
            <v>12</v>
          </cell>
          <cell r="V3072">
            <v>5200</v>
          </cell>
        </row>
        <row r="3073">
          <cell r="A3073">
            <v>1</v>
          </cell>
          <cell r="E3073">
            <v>12</v>
          </cell>
          <cell r="I3073">
            <v>-8633505.3699999992</v>
          </cell>
          <cell r="M3073">
            <v>12</v>
          </cell>
          <cell r="Q3073">
            <v>12</v>
          </cell>
          <cell r="V3073">
            <v>5400</v>
          </cell>
        </row>
        <row r="3074">
          <cell r="A3074">
            <v>1</v>
          </cell>
          <cell r="E3074">
            <v>12</v>
          </cell>
          <cell r="I3074">
            <v>-263223.69</v>
          </cell>
          <cell r="M3074">
            <v>12</v>
          </cell>
          <cell r="Q3074">
            <v>12</v>
          </cell>
          <cell r="V3074">
            <v>5400</v>
          </cell>
        </row>
        <row r="3075">
          <cell r="A3075">
            <v>1</v>
          </cell>
          <cell r="E3075">
            <v>12</v>
          </cell>
          <cell r="I3075">
            <v>-3</v>
          </cell>
          <cell r="M3075">
            <v>12</v>
          </cell>
          <cell r="Q3075">
            <v>12</v>
          </cell>
          <cell r="V3075">
            <v>6110</v>
          </cell>
        </row>
        <row r="3076">
          <cell r="A3076">
            <v>1</v>
          </cell>
          <cell r="E3076">
            <v>12</v>
          </cell>
          <cell r="I3076">
            <v>0</v>
          </cell>
          <cell r="M3076">
            <v>12</v>
          </cell>
          <cell r="Q3076">
            <v>12</v>
          </cell>
          <cell r="V3076">
            <v>6120</v>
          </cell>
        </row>
        <row r="3077">
          <cell r="A3077">
            <v>1</v>
          </cell>
          <cell r="E3077">
            <v>12</v>
          </cell>
          <cell r="I3077">
            <v>0</v>
          </cell>
          <cell r="M3077">
            <v>12</v>
          </cell>
          <cell r="Q3077">
            <v>12</v>
          </cell>
          <cell r="V3077">
            <v>6210</v>
          </cell>
        </row>
        <row r="3078">
          <cell r="A3078">
            <v>1</v>
          </cell>
          <cell r="E3078">
            <v>12</v>
          </cell>
          <cell r="I3078">
            <v>0</v>
          </cell>
          <cell r="M3078">
            <v>12</v>
          </cell>
          <cell r="Q3078">
            <v>12</v>
          </cell>
          <cell r="V3078">
            <v>6220</v>
          </cell>
        </row>
        <row r="3079">
          <cell r="A3079">
            <v>1</v>
          </cell>
          <cell r="E3079">
            <v>12</v>
          </cell>
          <cell r="I3079">
            <v>0</v>
          </cell>
          <cell r="M3079">
            <v>12</v>
          </cell>
          <cell r="Q3079">
            <v>12</v>
          </cell>
          <cell r="V3079">
            <v>7000</v>
          </cell>
        </row>
        <row r="3080">
          <cell r="A3080">
            <v>1</v>
          </cell>
          <cell r="E3080">
            <v>12</v>
          </cell>
          <cell r="I3080">
            <v>0</v>
          </cell>
          <cell r="M3080">
            <v>12</v>
          </cell>
          <cell r="Q3080">
            <v>12</v>
          </cell>
          <cell r="V3080">
            <v>7300</v>
          </cell>
        </row>
        <row r="3081">
          <cell r="A3081">
            <v>1</v>
          </cell>
          <cell r="E3081">
            <v>12</v>
          </cell>
          <cell r="I3081">
            <v>186769.6</v>
          </cell>
          <cell r="M3081">
            <v>12</v>
          </cell>
          <cell r="Q3081">
            <v>12</v>
          </cell>
          <cell r="V3081">
            <v>7300</v>
          </cell>
        </row>
        <row r="3082">
          <cell r="A3082">
            <v>1</v>
          </cell>
          <cell r="E3082">
            <v>12</v>
          </cell>
          <cell r="I3082">
            <v>0</v>
          </cell>
          <cell r="M3082">
            <v>12</v>
          </cell>
          <cell r="Q3082">
            <v>12</v>
          </cell>
          <cell r="V3082">
            <v>7500</v>
          </cell>
        </row>
        <row r="3083">
          <cell r="A3083">
            <v>1</v>
          </cell>
          <cell r="E3083">
            <v>12</v>
          </cell>
          <cell r="I3083">
            <v>0</v>
          </cell>
          <cell r="M3083">
            <v>12</v>
          </cell>
          <cell r="Q3083">
            <v>12</v>
          </cell>
          <cell r="V3083">
            <v>7914</v>
          </cell>
        </row>
        <row r="3084">
          <cell r="A3084">
            <v>1</v>
          </cell>
          <cell r="E3084">
            <v>12</v>
          </cell>
          <cell r="I3084">
            <v>0</v>
          </cell>
          <cell r="M3084">
            <v>12</v>
          </cell>
          <cell r="Q3084">
            <v>12</v>
          </cell>
          <cell r="V3084">
            <v>7915</v>
          </cell>
        </row>
        <row r="3085">
          <cell r="A3085">
            <v>1</v>
          </cell>
          <cell r="E3085">
            <v>12</v>
          </cell>
          <cell r="I3085">
            <v>0</v>
          </cell>
          <cell r="M3085">
            <v>12</v>
          </cell>
          <cell r="Q3085">
            <v>12</v>
          </cell>
          <cell r="V3085">
            <v>8111</v>
          </cell>
        </row>
        <row r="3086">
          <cell r="A3086">
            <v>1</v>
          </cell>
          <cell r="E3086">
            <v>12</v>
          </cell>
          <cell r="I3086">
            <v>0</v>
          </cell>
          <cell r="M3086">
            <v>12</v>
          </cell>
          <cell r="Q3086">
            <v>12</v>
          </cell>
          <cell r="V3086">
            <v>9251</v>
          </cell>
        </row>
        <row r="3087">
          <cell r="A3087">
            <v>1</v>
          </cell>
          <cell r="E3087">
            <v>12</v>
          </cell>
          <cell r="I3087">
            <v>0</v>
          </cell>
          <cell r="M3087">
            <v>12</v>
          </cell>
          <cell r="Q3087">
            <v>12</v>
          </cell>
          <cell r="V3087">
            <v>9252</v>
          </cell>
        </row>
        <row r="3088">
          <cell r="A3088">
            <v>1</v>
          </cell>
          <cell r="E3088">
            <v>12</v>
          </cell>
          <cell r="I3088">
            <v>0</v>
          </cell>
          <cell r="M3088">
            <v>12</v>
          </cell>
          <cell r="Q3088">
            <v>12</v>
          </cell>
          <cell r="V3088">
            <v>9256</v>
          </cell>
        </row>
        <row r="3089">
          <cell r="A3089">
            <v>1</v>
          </cell>
          <cell r="E3089">
            <v>12</v>
          </cell>
          <cell r="I3089">
            <v>0</v>
          </cell>
          <cell r="M3089">
            <v>12</v>
          </cell>
          <cell r="Q3089">
            <v>12</v>
          </cell>
          <cell r="V3089">
            <v>9305</v>
          </cell>
        </row>
        <row r="3090">
          <cell r="A3090">
            <v>1</v>
          </cell>
          <cell r="E3090">
            <v>12</v>
          </cell>
          <cell r="I3090">
            <v>0</v>
          </cell>
          <cell r="M3090">
            <v>12</v>
          </cell>
          <cell r="Q3090">
            <v>12</v>
          </cell>
          <cell r="V3090">
            <v>9600</v>
          </cell>
        </row>
        <row r="3091">
          <cell r="A3091">
            <v>1</v>
          </cell>
          <cell r="E3091">
            <v>12</v>
          </cell>
          <cell r="I3091">
            <v>0</v>
          </cell>
          <cell r="M3091">
            <v>12</v>
          </cell>
          <cell r="Q3091">
            <v>12</v>
          </cell>
          <cell r="V3091">
            <v>9610</v>
          </cell>
        </row>
        <row r="3092">
          <cell r="A3092">
            <v>1</v>
          </cell>
          <cell r="E3092">
            <v>12</v>
          </cell>
          <cell r="I3092">
            <v>0</v>
          </cell>
          <cell r="M3092">
            <v>12</v>
          </cell>
          <cell r="Q3092">
            <v>12</v>
          </cell>
          <cell r="V3092">
            <v>9670</v>
          </cell>
        </row>
        <row r="3093">
          <cell r="A3093">
            <v>1</v>
          </cell>
          <cell r="E3093">
            <v>12</v>
          </cell>
          <cell r="I3093">
            <v>1906153.4</v>
          </cell>
          <cell r="M3093">
            <v>12</v>
          </cell>
          <cell r="Q3093">
            <v>12</v>
          </cell>
          <cell r="V3093">
            <v>5301</v>
          </cell>
        </row>
        <row r="3094">
          <cell r="A3094">
            <v>1</v>
          </cell>
          <cell r="E3094">
            <v>4</v>
          </cell>
          <cell r="I3094">
            <v>0</v>
          </cell>
          <cell r="M3094">
            <v>4</v>
          </cell>
          <cell r="Q3094">
            <v>14</v>
          </cell>
          <cell r="V3094">
            <v>1010</v>
          </cell>
        </row>
        <row r="3095">
          <cell r="A3095">
            <v>1</v>
          </cell>
          <cell r="E3095">
            <v>4</v>
          </cell>
          <cell r="I3095">
            <v>-4248874.3899999997</v>
          </cell>
          <cell r="M3095">
            <v>4</v>
          </cell>
          <cell r="Q3095">
            <v>8</v>
          </cell>
          <cell r="V3095">
            <v>1010</v>
          </cell>
        </row>
        <row r="3096">
          <cell r="A3096">
            <v>1</v>
          </cell>
          <cell r="E3096">
            <v>4</v>
          </cell>
          <cell r="I3096">
            <v>0</v>
          </cell>
          <cell r="M3096">
            <v>4</v>
          </cell>
          <cell r="Q3096">
            <v>6</v>
          </cell>
          <cell r="V3096">
            <v>1010</v>
          </cell>
        </row>
        <row r="3097">
          <cell r="A3097">
            <v>1</v>
          </cell>
          <cell r="E3097">
            <v>4</v>
          </cell>
          <cell r="I3097">
            <v>0</v>
          </cell>
          <cell r="M3097">
            <v>4</v>
          </cell>
          <cell r="Q3097">
            <v>10</v>
          </cell>
          <cell r="V3097">
            <v>1010</v>
          </cell>
        </row>
        <row r="3098">
          <cell r="A3098">
            <v>1</v>
          </cell>
          <cell r="E3098">
            <v>4</v>
          </cell>
          <cell r="I3098">
            <v>0</v>
          </cell>
          <cell r="M3098">
            <v>4</v>
          </cell>
          <cell r="Q3098">
            <v>9</v>
          </cell>
          <cell r="V3098">
            <v>1030</v>
          </cell>
        </row>
        <row r="3099">
          <cell r="A3099">
            <v>1</v>
          </cell>
          <cell r="E3099">
            <v>4</v>
          </cell>
          <cell r="I3099">
            <v>0</v>
          </cell>
          <cell r="M3099">
            <v>4</v>
          </cell>
          <cell r="Q3099">
            <v>4</v>
          </cell>
          <cell r="V3099">
            <v>1030</v>
          </cell>
        </row>
        <row r="3100">
          <cell r="A3100">
            <v>1</v>
          </cell>
          <cell r="E3100">
            <v>4</v>
          </cell>
          <cell r="I3100">
            <v>0</v>
          </cell>
          <cell r="M3100">
            <v>4</v>
          </cell>
          <cell r="Q3100">
            <v>14</v>
          </cell>
          <cell r="V3100">
            <v>1030</v>
          </cell>
        </row>
        <row r="3101">
          <cell r="A3101">
            <v>1</v>
          </cell>
          <cell r="E3101">
            <v>4</v>
          </cell>
          <cell r="I3101">
            <v>0</v>
          </cell>
          <cell r="M3101">
            <v>4</v>
          </cell>
          <cell r="Q3101">
            <v>7</v>
          </cell>
          <cell r="V3101">
            <v>1030</v>
          </cell>
        </row>
        <row r="3102">
          <cell r="A3102">
            <v>1</v>
          </cell>
          <cell r="E3102">
            <v>4</v>
          </cell>
          <cell r="I3102">
            <v>0</v>
          </cell>
          <cell r="M3102">
            <v>4</v>
          </cell>
          <cell r="Q3102">
            <v>8</v>
          </cell>
          <cell r="V3102">
            <v>1030</v>
          </cell>
        </row>
        <row r="3103">
          <cell r="A3103">
            <v>1</v>
          </cell>
          <cell r="E3103">
            <v>4</v>
          </cell>
          <cell r="I3103">
            <v>0</v>
          </cell>
          <cell r="M3103">
            <v>4</v>
          </cell>
          <cell r="Q3103">
            <v>12</v>
          </cell>
          <cell r="V3103">
            <v>1030</v>
          </cell>
        </row>
        <row r="3104">
          <cell r="A3104">
            <v>1</v>
          </cell>
          <cell r="E3104">
            <v>4</v>
          </cell>
          <cell r="I3104">
            <v>0</v>
          </cell>
          <cell r="M3104">
            <v>4</v>
          </cell>
          <cell r="Q3104">
            <v>11</v>
          </cell>
          <cell r="V3104">
            <v>1030</v>
          </cell>
        </row>
        <row r="3105">
          <cell r="A3105">
            <v>1</v>
          </cell>
          <cell r="E3105">
            <v>4</v>
          </cell>
          <cell r="I3105">
            <v>0</v>
          </cell>
          <cell r="M3105">
            <v>4</v>
          </cell>
          <cell r="Q3105">
            <v>24</v>
          </cell>
          <cell r="V3105">
            <v>1030</v>
          </cell>
        </row>
        <row r="3106">
          <cell r="A3106">
            <v>1</v>
          </cell>
          <cell r="E3106">
            <v>4</v>
          </cell>
          <cell r="I3106">
            <v>0</v>
          </cell>
          <cell r="M3106">
            <v>4</v>
          </cell>
          <cell r="Q3106">
            <v>21</v>
          </cell>
          <cell r="V3106">
            <v>1030</v>
          </cell>
        </row>
        <row r="3107">
          <cell r="A3107">
            <v>1</v>
          </cell>
          <cell r="E3107">
            <v>4</v>
          </cell>
          <cell r="I3107">
            <v>0</v>
          </cell>
          <cell r="M3107">
            <v>4</v>
          </cell>
          <cell r="Q3107">
            <v>22</v>
          </cell>
          <cell r="V3107">
            <v>1030</v>
          </cell>
        </row>
        <row r="3108">
          <cell r="A3108">
            <v>1</v>
          </cell>
          <cell r="E3108">
            <v>4</v>
          </cell>
          <cell r="I3108">
            <v>0</v>
          </cell>
          <cell r="M3108">
            <v>4</v>
          </cell>
          <cell r="Q3108">
            <v>23</v>
          </cell>
          <cell r="V3108">
            <v>1030</v>
          </cell>
        </row>
        <row r="3109">
          <cell r="A3109">
            <v>1</v>
          </cell>
          <cell r="E3109">
            <v>4</v>
          </cell>
          <cell r="I3109">
            <v>0</v>
          </cell>
          <cell r="M3109">
            <v>4</v>
          </cell>
          <cell r="Q3109">
            <v>6</v>
          </cell>
          <cell r="V3109">
            <v>1030</v>
          </cell>
        </row>
        <row r="3110">
          <cell r="A3110">
            <v>1</v>
          </cell>
          <cell r="E3110">
            <v>4</v>
          </cell>
          <cell r="I3110">
            <v>0</v>
          </cell>
          <cell r="M3110">
            <v>4</v>
          </cell>
          <cell r="Q3110">
            <v>13</v>
          </cell>
          <cell r="V3110">
            <v>1030</v>
          </cell>
        </row>
        <row r="3111">
          <cell r="A3111">
            <v>1</v>
          </cell>
          <cell r="E3111">
            <v>4</v>
          </cell>
          <cell r="I3111">
            <v>0</v>
          </cell>
          <cell r="M3111">
            <v>4</v>
          </cell>
          <cell r="Q3111">
            <v>5</v>
          </cell>
          <cell r="V3111">
            <v>1030</v>
          </cell>
        </row>
        <row r="3112">
          <cell r="A3112">
            <v>1</v>
          </cell>
          <cell r="E3112">
            <v>4</v>
          </cell>
          <cell r="I3112">
            <v>0</v>
          </cell>
          <cell r="M3112">
            <v>4</v>
          </cell>
          <cell r="Q3112">
            <v>2</v>
          </cell>
          <cell r="V3112">
            <v>1030</v>
          </cell>
        </row>
        <row r="3113">
          <cell r="A3113">
            <v>1</v>
          </cell>
          <cell r="E3113">
            <v>4</v>
          </cell>
          <cell r="I3113">
            <v>0</v>
          </cell>
          <cell r="M3113">
            <v>4</v>
          </cell>
          <cell r="Q3113">
            <v>10</v>
          </cell>
          <cell r="V3113">
            <v>1030</v>
          </cell>
        </row>
        <row r="3114">
          <cell r="A3114">
            <v>1</v>
          </cell>
          <cell r="E3114">
            <v>4</v>
          </cell>
          <cell r="I3114">
            <v>0</v>
          </cell>
          <cell r="M3114">
            <v>4</v>
          </cell>
          <cell r="Q3114">
            <v>4</v>
          </cell>
          <cell r="V3114">
            <v>1090</v>
          </cell>
        </row>
        <row r="3115">
          <cell r="A3115">
            <v>1</v>
          </cell>
          <cell r="E3115">
            <v>4</v>
          </cell>
          <cell r="I3115">
            <v>0</v>
          </cell>
          <cell r="M3115">
            <v>4</v>
          </cell>
          <cell r="Q3115">
            <v>8</v>
          </cell>
          <cell r="V3115">
            <v>1090</v>
          </cell>
        </row>
        <row r="3116">
          <cell r="A3116">
            <v>1</v>
          </cell>
          <cell r="E3116">
            <v>4</v>
          </cell>
          <cell r="I3116">
            <v>-29696.49</v>
          </cell>
          <cell r="M3116">
            <v>4</v>
          </cell>
          <cell r="Q3116">
            <v>12</v>
          </cell>
          <cell r="V3116">
            <v>1090</v>
          </cell>
        </row>
        <row r="3117">
          <cell r="A3117">
            <v>1</v>
          </cell>
          <cell r="E3117">
            <v>4</v>
          </cell>
          <cell r="I3117">
            <v>0</v>
          </cell>
          <cell r="M3117">
            <v>4</v>
          </cell>
          <cell r="Q3117">
            <v>24</v>
          </cell>
          <cell r="V3117">
            <v>1090</v>
          </cell>
        </row>
        <row r="3118">
          <cell r="A3118">
            <v>1</v>
          </cell>
          <cell r="E3118">
            <v>4</v>
          </cell>
          <cell r="I3118">
            <v>0</v>
          </cell>
          <cell r="M3118">
            <v>4</v>
          </cell>
          <cell r="Q3118">
            <v>22</v>
          </cell>
          <cell r="V3118">
            <v>1090</v>
          </cell>
        </row>
        <row r="3119">
          <cell r="A3119">
            <v>1</v>
          </cell>
          <cell r="E3119">
            <v>4</v>
          </cell>
          <cell r="I3119">
            <v>0</v>
          </cell>
          <cell r="M3119">
            <v>4</v>
          </cell>
          <cell r="Q3119">
            <v>13</v>
          </cell>
          <cell r="V3119">
            <v>1090</v>
          </cell>
        </row>
        <row r="3120">
          <cell r="A3120">
            <v>1</v>
          </cell>
          <cell r="E3120">
            <v>4</v>
          </cell>
          <cell r="I3120">
            <v>0</v>
          </cell>
          <cell r="M3120">
            <v>4</v>
          </cell>
          <cell r="Q3120">
            <v>10</v>
          </cell>
          <cell r="V3120">
            <v>1090</v>
          </cell>
        </row>
        <row r="3121">
          <cell r="A3121">
            <v>1</v>
          </cell>
          <cell r="E3121">
            <v>4</v>
          </cell>
          <cell r="I3121">
            <v>-1627540</v>
          </cell>
          <cell r="M3121">
            <v>4</v>
          </cell>
          <cell r="Q3121">
            <v>14</v>
          </cell>
          <cell r="V3121">
            <v>1095</v>
          </cell>
        </row>
        <row r="3122">
          <cell r="A3122">
            <v>1</v>
          </cell>
          <cell r="E3122">
            <v>4</v>
          </cell>
          <cell r="I3122">
            <v>0</v>
          </cell>
          <cell r="M3122">
            <v>4</v>
          </cell>
          <cell r="Q3122">
            <v>8</v>
          </cell>
          <cell r="V3122">
            <v>1095</v>
          </cell>
        </row>
        <row r="3123">
          <cell r="A3123">
            <v>1</v>
          </cell>
          <cell r="E3123">
            <v>4</v>
          </cell>
          <cell r="I3123">
            <v>0</v>
          </cell>
          <cell r="M3123">
            <v>4</v>
          </cell>
          <cell r="Q3123">
            <v>6</v>
          </cell>
          <cell r="V3123">
            <v>1095</v>
          </cell>
        </row>
        <row r="3124">
          <cell r="A3124">
            <v>1</v>
          </cell>
          <cell r="E3124">
            <v>4</v>
          </cell>
          <cell r="I3124">
            <v>0</v>
          </cell>
          <cell r="M3124">
            <v>4</v>
          </cell>
          <cell r="Q3124">
            <v>2</v>
          </cell>
          <cell r="V3124">
            <v>1095</v>
          </cell>
        </row>
        <row r="3125">
          <cell r="A3125">
            <v>1</v>
          </cell>
          <cell r="E3125">
            <v>4</v>
          </cell>
          <cell r="I3125">
            <v>-1176384.3999999999</v>
          </cell>
          <cell r="M3125">
            <v>4</v>
          </cell>
          <cell r="Q3125">
            <v>10</v>
          </cell>
          <cell r="V3125">
            <v>1095</v>
          </cell>
        </row>
        <row r="3126">
          <cell r="A3126">
            <v>1</v>
          </cell>
          <cell r="E3126">
            <v>4</v>
          </cell>
          <cell r="I3126">
            <v>0</v>
          </cell>
          <cell r="M3126">
            <v>4</v>
          </cell>
          <cell r="Q3126">
            <v>8</v>
          </cell>
          <cell r="V3126">
            <v>1096</v>
          </cell>
        </row>
        <row r="3127">
          <cell r="A3127">
            <v>1</v>
          </cell>
          <cell r="E3127">
            <v>4</v>
          </cell>
          <cell r="I3127">
            <v>0</v>
          </cell>
          <cell r="M3127">
            <v>4</v>
          </cell>
          <cell r="Q3127">
            <v>6</v>
          </cell>
          <cell r="V3127">
            <v>1096</v>
          </cell>
        </row>
        <row r="3128">
          <cell r="A3128">
            <v>1</v>
          </cell>
          <cell r="E3128">
            <v>4</v>
          </cell>
          <cell r="I3128">
            <v>0</v>
          </cell>
          <cell r="M3128">
            <v>4</v>
          </cell>
          <cell r="Q3128">
            <v>10</v>
          </cell>
          <cell r="V3128">
            <v>1096</v>
          </cell>
        </row>
        <row r="3129">
          <cell r="A3129">
            <v>1</v>
          </cell>
          <cell r="E3129">
            <v>4</v>
          </cell>
          <cell r="I3129">
            <v>0</v>
          </cell>
          <cell r="M3129">
            <v>4</v>
          </cell>
          <cell r="Q3129">
            <v>9</v>
          </cell>
          <cell r="V3129">
            <v>1097</v>
          </cell>
        </row>
        <row r="3130">
          <cell r="A3130">
            <v>1</v>
          </cell>
          <cell r="E3130">
            <v>4</v>
          </cell>
          <cell r="I3130">
            <v>0</v>
          </cell>
          <cell r="M3130">
            <v>4</v>
          </cell>
          <cell r="Q3130">
            <v>2</v>
          </cell>
          <cell r="V3130">
            <v>1097</v>
          </cell>
        </row>
        <row r="3131">
          <cell r="A3131">
            <v>1</v>
          </cell>
          <cell r="E3131">
            <v>4</v>
          </cell>
          <cell r="I3131">
            <v>0</v>
          </cell>
          <cell r="M3131">
            <v>4</v>
          </cell>
          <cell r="Q3131">
            <v>2</v>
          </cell>
          <cell r="V3131">
            <v>1098</v>
          </cell>
        </row>
        <row r="3132">
          <cell r="A3132">
            <v>1</v>
          </cell>
          <cell r="E3132">
            <v>4</v>
          </cell>
          <cell r="I3132">
            <v>0</v>
          </cell>
          <cell r="M3132">
            <v>4</v>
          </cell>
          <cell r="Q3132">
            <v>10</v>
          </cell>
          <cell r="V3132">
            <v>1098</v>
          </cell>
        </row>
        <row r="3133">
          <cell r="A3133">
            <v>1</v>
          </cell>
          <cell r="E3133">
            <v>4</v>
          </cell>
          <cell r="I3133">
            <v>0</v>
          </cell>
          <cell r="M3133">
            <v>4</v>
          </cell>
          <cell r="Q3133">
            <v>4</v>
          </cell>
          <cell r="V3133">
            <v>2010</v>
          </cell>
        </row>
        <row r="3134">
          <cell r="A3134">
            <v>1</v>
          </cell>
          <cell r="E3134">
            <v>4</v>
          </cell>
          <cell r="I3134">
            <v>-2186209.7799999998</v>
          </cell>
          <cell r="M3134">
            <v>4</v>
          </cell>
          <cell r="Q3134">
            <v>4</v>
          </cell>
          <cell r="V3134">
            <v>2010</v>
          </cell>
        </row>
        <row r="3135">
          <cell r="A3135">
            <v>1</v>
          </cell>
          <cell r="E3135">
            <v>4</v>
          </cell>
          <cell r="I3135">
            <v>0</v>
          </cell>
          <cell r="M3135">
            <v>4</v>
          </cell>
          <cell r="Q3135">
            <v>14</v>
          </cell>
          <cell r="V3135">
            <v>2010</v>
          </cell>
        </row>
        <row r="3136">
          <cell r="A3136">
            <v>1</v>
          </cell>
          <cell r="E3136">
            <v>4</v>
          </cell>
          <cell r="I3136">
            <v>-14193.44</v>
          </cell>
          <cell r="M3136">
            <v>4</v>
          </cell>
          <cell r="Q3136">
            <v>8</v>
          </cell>
          <cell r="V3136">
            <v>2010</v>
          </cell>
        </row>
        <row r="3137">
          <cell r="A3137">
            <v>1</v>
          </cell>
          <cell r="E3137">
            <v>4</v>
          </cell>
          <cell r="I3137">
            <v>0</v>
          </cell>
          <cell r="M3137">
            <v>4</v>
          </cell>
          <cell r="Q3137">
            <v>21</v>
          </cell>
          <cell r="V3137">
            <v>2010</v>
          </cell>
        </row>
        <row r="3138">
          <cell r="A3138">
            <v>1</v>
          </cell>
          <cell r="E3138">
            <v>4</v>
          </cell>
          <cell r="I3138">
            <v>0</v>
          </cell>
          <cell r="M3138">
            <v>4</v>
          </cell>
          <cell r="Q3138">
            <v>6</v>
          </cell>
          <cell r="V3138">
            <v>2010</v>
          </cell>
        </row>
        <row r="3139">
          <cell r="A3139">
            <v>1</v>
          </cell>
          <cell r="E3139">
            <v>4</v>
          </cell>
          <cell r="I3139">
            <v>0</v>
          </cell>
          <cell r="M3139">
            <v>4</v>
          </cell>
          <cell r="Q3139">
            <v>2</v>
          </cell>
          <cell r="V3139">
            <v>2010</v>
          </cell>
        </row>
        <row r="3140">
          <cell r="A3140">
            <v>1</v>
          </cell>
          <cell r="E3140">
            <v>4</v>
          </cell>
          <cell r="I3140">
            <v>0</v>
          </cell>
          <cell r="M3140">
            <v>4</v>
          </cell>
          <cell r="Q3140">
            <v>10</v>
          </cell>
          <cell r="V3140">
            <v>2010</v>
          </cell>
        </row>
        <row r="3141">
          <cell r="A3141">
            <v>1</v>
          </cell>
          <cell r="E3141">
            <v>4</v>
          </cell>
          <cell r="I3141">
            <v>0</v>
          </cell>
          <cell r="M3141">
            <v>4</v>
          </cell>
          <cell r="Q3141">
            <v>7</v>
          </cell>
          <cell r="V3141">
            <v>2011</v>
          </cell>
        </row>
        <row r="3142">
          <cell r="A3142">
            <v>1</v>
          </cell>
          <cell r="E3142">
            <v>4</v>
          </cell>
          <cell r="I3142">
            <v>0</v>
          </cell>
          <cell r="M3142">
            <v>4</v>
          </cell>
          <cell r="Q3142">
            <v>6</v>
          </cell>
          <cell r="V3142">
            <v>2011</v>
          </cell>
        </row>
        <row r="3143">
          <cell r="A3143">
            <v>1</v>
          </cell>
          <cell r="E3143">
            <v>4</v>
          </cell>
          <cell r="I3143">
            <v>0</v>
          </cell>
          <cell r="M3143">
            <v>4</v>
          </cell>
          <cell r="Q3143">
            <v>4</v>
          </cell>
          <cell r="V3143">
            <v>2020</v>
          </cell>
        </row>
        <row r="3144">
          <cell r="A3144">
            <v>1</v>
          </cell>
          <cell r="E3144">
            <v>4</v>
          </cell>
          <cell r="I3144">
            <v>302625.45</v>
          </cell>
          <cell r="M3144">
            <v>4</v>
          </cell>
          <cell r="Q3144">
            <v>14</v>
          </cell>
          <cell r="V3144">
            <v>2020</v>
          </cell>
        </row>
        <row r="3145">
          <cell r="A3145">
            <v>1</v>
          </cell>
          <cell r="E3145">
            <v>4</v>
          </cell>
          <cell r="I3145">
            <v>0</v>
          </cell>
          <cell r="M3145">
            <v>4</v>
          </cell>
          <cell r="Q3145">
            <v>7</v>
          </cell>
          <cell r="V3145">
            <v>2020</v>
          </cell>
        </row>
        <row r="3146">
          <cell r="A3146">
            <v>1</v>
          </cell>
          <cell r="E3146">
            <v>4</v>
          </cell>
          <cell r="I3146">
            <v>416118.86</v>
          </cell>
          <cell r="M3146">
            <v>4</v>
          </cell>
          <cell r="Q3146">
            <v>8</v>
          </cell>
          <cell r="V3146">
            <v>2020</v>
          </cell>
        </row>
        <row r="3147">
          <cell r="A3147">
            <v>1</v>
          </cell>
          <cell r="E3147">
            <v>4</v>
          </cell>
          <cell r="I3147">
            <v>0</v>
          </cell>
          <cell r="M3147">
            <v>4</v>
          </cell>
          <cell r="Q3147">
            <v>24</v>
          </cell>
          <cell r="V3147">
            <v>2020</v>
          </cell>
        </row>
        <row r="3148">
          <cell r="A3148">
            <v>1</v>
          </cell>
          <cell r="E3148">
            <v>4</v>
          </cell>
          <cell r="I3148">
            <v>0</v>
          </cell>
          <cell r="M3148">
            <v>4</v>
          </cell>
          <cell r="Q3148">
            <v>22</v>
          </cell>
          <cell r="V3148">
            <v>2020</v>
          </cell>
        </row>
        <row r="3149">
          <cell r="A3149">
            <v>1</v>
          </cell>
          <cell r="E3149">
            <v>4</v>
          </cell>
          <cell r="I3149">
            <v>0</v>
          </cell>
          <cell r="M3149">
            <v>4</v>
          </cell>
          <cell r="Q3149">
            <v>6</v>
          </cell>
          <cell r="V3149">
            <v>2020</v>
          </cell>
        </row>
        <row r="3150">
          <cell r="A3150">
            <v>1</v>
          </cell>
          <cell r="E3150">
            <v>4</v>
          </cell>
          <cell r="I3150">
            <v>0</v>
          </cell>
          <cell r="M3150">
            <v>4</v>
          </cell>
          <cell r="Q3150">
            <v>2</v>
          </cell>
          <cell r="V3150">
            <v>2020</v>
          </cell>
        </row>
        <row r="3151">
          <cell r="A3151">
            <v>1</v>
          </cell>
          <cell r="E3151">
            <v>4</v>
          </cell>
          <cell r="I3151">
            <v>0</v>
          </cell>
          <cell r="M3151">
            <v>4</v>
          </cell>
          <cell r="Q3151">
            <v>10</v>
          </cell>
          <cell r="V3151">
            <v>2020</v>
          </cell>
        </row>
        <row r="3152">
          <cell r="A3152">
            <v>1</v>
          </cell>
          <cell r="E3152">
            <v>4</v>
          </cell>
          <cell r="I3152">
            <v>3850</v>
          </cell>
          <cell r="M3152">
            <v>4</v>
          </cell>
          <cell r="Q3152">
            <v>8</v>
          </cell>
          <cell r="V3152">
            <v>2021</v>
          </cell>
        </row>
        <row r="3153">
          <cell r="A3153">
            <v>1</v>
          </cell>
          <cell r="E3153">
            <v>4</v>
          </cell>
          <cell r="I3153">
            <v>0</v>
          </cell>
          <cell r="M3153">
            <v>4</v>
          </cell>
          <cell r="Q3153">
            <v>6</v>
          </cell>
          <cell r="V3153">
            <v>2021</v>
          </cell>
        </row>
        <row r="3154">
          <cell r="A3154">
            <v>1</v>
          </cell>
          <cell r="E3154">
            <v>4</v>
          </cell>
          <cell r="I3154">
            <v>11200</v>
          </cell>
          <cell r="M3154">
            <v>4</v>
          </cell>
          <cell r="Q3154">
            <v>9</v>
          </cell>
          <cell r="V3154">
            <v>2030</v>
          </cell>
        </row>
        <row r="3155">
          <cell r="A3155">
            <v>1</v>
          </cell>
          <cell r="E3155">
            <v>4</v>
          </cell>
          <cell r="I3155">
            <v>120</v>
          </cell>
          <cell r="M3155">
            <v>4</v>
          </cell>
          <cell r="Q3155">
            <v>4</v>
          </cell>
          <cell r="V3155">
            <v>2030</v>
          </cell>
        </row>
        <row r="3156">
          <cell r="A3156">
            <v>1</v>
          </cell>
          <cell r="E3156">
            <v>4</v>
          </cell>
          <cell r="I3156">
            <v>-36690.559999999998</v>
          </cell>
          <cell r="M3156">
            <v>4</v>
          </cell>
          <cell r="Q3156">
            <v>4</v>
          </cell>
          <cell r="V3156">
            <v>2030</v>
          </cell>
        </row>
        <row r="3157">
          <cell r="A3157">
            <v>1</v>
          </cell>
          <cell r="E3157">
            <v>4</v>
          </cell>
          <cell r="I3157">
            <v>50298.01</v>
          </cell>
          <cell r="M3157">
            <v>4</v>
          </cell>
          <cell r="Q3157">
            <v>14</v>
          </cell>
          <cell r="V3157">
            <v>2030</v>
          </cell>
        </row>
        <row r="3158">
          <cell r="A3158">
            <v>1</v>
          </cell>
          <cell r="E3158">
            <v>4</v>
          </cell>
          <cell r="I3158">
            <v>77179.34</v>
          </cell>
          <cell r="M3158">
            <v>4</v>
          </cell>
          <cell r="Q3158">
            <v>8</v>
          </cell>
          <cell r="V3158">
            <v>2030</v>
          </cell>
        </row>
        <row r="3159">
          <cell r="A3159">
            <v>1</v>
          </cell>
          <cell r="E3159">
            <v>4</v>
          </cell>
          <cell r="I3159">
            <v>7782.68</v>
          </cell>
          <cell r="M3159">
            <v>4</v>
          </cell>
          <cell r="Q3159">
            <v>12</v>
          </cell>
          <cell r="V3159">
            <v>2030</v>
          </cell>
        </row>
        <row r="3160">
          <cell r="A3160">
            <v>1</v>
          </cell>
          <cell r="E3160">
            <v>4</v>
          </cell>
          <cell r="I3160">
            <v>0</v>
          </cell>
          <cell r="M3160">
            <v>4</v>
          </cell>
          <cell r="Q3160">
            <v>22</v>
          </cell>
          <cell r="V3160">
            <v>2030</v>
          </cell>
        </row>
        <row r="3161">
          <cell r="A3161">
            <v>1</v>
          </cell>
          <cell r="E3161">
            <v>4</v>
          </cell>
          <cell r="I3161">
            <v>13652.68</v>
          </cell>
          <cell r="M3161">
            <v>4</v>
          </cell>
          <cell r="Q3161">
            <v>23</v>
          </cell>
          <cell r="V3161">
            <v>2030</v>
          </cell>
        </row>
        <row r="3162">
          <cell r="A3162">
            <v>1</v>
          </cell>
          <cell r="E3162">
            <v>4</v>
          </cell>
          <cell r="I3162">
            <v>0</v>
          </cell>
          <cell r="M3162">
            <v>4</v>
          </cell>
          <cell r="Q3162">
            <v>6</v>
          </cell>
          <cell r="V3162">
            <v>2030</v>
          </cell>
        </row>
        <row r="3163">
          <cell r="A3163">
            <v>1</v>
          </cell>
          <cell r="E3163">
            <v>4</v>
          </cell>
          <cell r="I3163">
            <v>5500</v>
          </cell>
          <cell r="M3163">
            <v>4</v>
          </cell>
          <cell r="Q3163">
            <v>2</v>
          </cell>
          <cell r="V3163">
            <v>2030</v>
          </cell>
        </row>
        <row r="3164">
          <cell r="A3164">
            <v>1</v>
          </cell>
          <cell r="E3164">
            <v>4</v>
          </cell>
          <cell r="I3164">
            <v>73711.399999999994</v>
          </cell>
          <cell r="M3164">
            <v>4</v>
          </cell>
          <cell r="Q3164">
            <v>10</v>
          </cell>
          <cell r="V3164">
            <v>2030</v>
          </cell>
        </row>
        <row r="3165">
          <cell r="A3165">
            <v>1</v>
          </cell>
          <cell r="E3165">
            <v>4</v>
          </cell>
          <cell r="I3165">
            <v>0</v>
          </cell>
          <cell r="M3165">
            <v>4</v>
          </cell>
          <cell r="Q3165">
            <v>4</v>
          </cell>
          <cell r="V3165">
            <v>2040</v>
          </cell>
        </row>
        <row r="3166">
          <cell r="A3166">
            <v>1</v>
          </cell>
          <cell r="E3166">
            <v>4</v>
          </cell>
          <cell r="I3166">
            <v>0</v>
          </cell>
          <cell r="M3166">
            <v>4</v>
          </cell>
          <cell r="Q3166">
            <v>8</v>
          </cell>
          <cell r="V3166">
            <v>2040</v>
          </cell>
        </row>
        <row r="3167">
          <cell r="A3167">
            <v>1</v>
          </cell>
          <cell r="E3167">
            <v>4</v>
          </cell>
          <cell r="I3167">
            <v>243892.82</v>
          </cell>
          <cell r="M3167">
            <v>4</v>
          </cell>
          <cell r="Q3167">
            <v>22</v>
          </cell>
          <cell r="V3167">
            <v>2040</v>
          </cell>
        </row>
        <row r="3168">
          <cell r="A3168">
            <v>1</v>
          </cell>
          <cell r="E3168">
            <v>4</v>
          </cell>
          <cell r="I3168">
            <v>0</v>
          </cell>
          <cell r="M3168">
            <v>4</v>
          </cell>
          <cell r="Q3168">
            <v>6</v>
          </cell>
          <cell r="V3168">
            <v>2040</v>
          </cell>
        </row>
        <row r="3169">
          <cell r="A3169">
            <v>1</v>
          </cell>
          <cell r="E3169">
            <v>4</v>
          </cell>
          <cell r="I3169">
            <v>0</v>
          </cell>
          <cell r="M3169">
            <v>4</v>
          </cell>
          <cell r="Q3169">
            <v>13</v>
          </cell>
          <cell r="V3169">
            <v>2040</v>
          </cell>
        </row>
        <row r="3170">
          <cell r="A3170">
            <v>1</v>
          </cell>
          <cell r="E3170">
            <v>4</v>
          </cell>
          <cell r="I3170">
            <v>0</v>
          </cell>
          <cell r="M3170">
            <v>4</v>
          </cell>
          <cell r="Q3170">
            <v>2</v>
          </cell>
          <cell r="V3170">
            <v>2040</v>
          </cell>
        </row>
        <row r="3171">
          <cell r="A3171">
            <v>1</v>
          </cell>
          <cell r="E3171">
            <v>4</v>
          </cell>
          <cell r="I3171">
            <v>251946.37</v>
          </cell>
          <cell r="M3171">
            <v>4</v>
          </cell>
          <cell r="Q3171">
            <v>25</v>
          </cell>
          <cell r="V3171">
            <v>2051</v>
          </cell>
        </row>
        <row r="3172">
          <cell r="A3172">
            <v>1</v>
          </cell>
          <cell r="E3172">
            <v>4</v>
          </cell>
          <cell r="I3172">
            <v>0</v>
          </cell>
          <cell r="M3172">
            <v>4</v>
          </cell>
          <cell r="Q3172">
            <v>4</v>
          </cell>
          <cell r="V3172">
            <v>2051</v>
          </cell>
        </row>
        <row r="3173">
          <cell r="A3173">
            <v>1</v>
          </cell>
          <cell r="E3173">
            <v>4</v>
          </cell>
          <cell r="I3173">
            <v>2069808.44</v>
          </cell>
          <cell r="M3173">
            <v>4</v>
          </cell>
          <cell r="Q3173">
            <v>14</v>
          </cell>
          <cell r="V3173">
            <v>2051</v>
          </cell>
        </row>
        <row r="3174">
          <cell r="A3174">
            <v>1</v>
          </cell>
          <cell r="E3174">
            <v>4</v>
          </cell>
          <cell r="I3174">
            <v>584806.16</v>
          </cell>
          <cell r="M3174">
            <v>4</v>
          </cell>
          <cell r="Q3174">
            <v>8</v>
          </cell>
          <cell r="V3174">
            <v>2051</v>
          </cell>
        </row>
        <row r="3175">
          <cell r="A3175">
            <v>1</v>
          </cell>
          <cell r="E3175">
            <v>4</v>
          </cell>
          <cell r="I3175">
            <v>91274.34</v>
          </cell>
          <cell r="M3175">
            <v>4</v>
          </cell>
          <cell r="Q3175">
            <v>11</v>
          </cell>
          <cell r="V3175">
            <v>2051</v>
          </cell>
        </row>
        <row r="3176">
          <cell r="A3176">
            <v>1</v>
          </cell>
          <cell r="E3176">
            <v>4</v>
          </cell>
          <cell r="I3176">
            <v>144844.74</v>
          </cell>
          <cell r="M3176">
            <v>4</v>
          </cell>
          <cell r="Q3176">
            <v>21</v>
          </cell>
          <cell r="V3176">
            <v>2051</v>
          </cell>
        </row>
        <row r="3177">
          <cell r="A3177">
            <v>1</v>
          </cell>
          <cell r="E3177">
            <v>4</v>
          </cell>
          <cell r="I3177">
            <v>665956.16</v>
          </cell>
          <cell r="M3177">
            <v>4</v>
          </cell>
          <cell r="Q3177">
            <v>6</v>
          </cell>
          <cell r="V3177">
            <v>2051</v>
          </cell>
        </row>
        <row r="3178">
          <cell r="A3178">
            <v>1</v>
          </cell>
          <cell r="E3178">
            <v>4</v>
          </cell>
          <cell r="I3178">
            <v>0</v>
          </cell>
          <cell r="M3178">
            <v>4</v>
          </cell>
          <cell r="Q3178">
            <v>5</v>
          </cell>
          <cell r="V3178">
            <v>2051</v>
          </cell>
        </row>
        <row r="3179">
          <cell r="A3179">
            <v>1</v>
          </cell>
          <cell r="E3179">
            <v>4</v>
          </cell>
          <cell r="I3179">
            <v>16284.78</v>
          </cell>
          <cell r="M3179">
            <v>4</v>
          </cell>
          <cell r="Q3179">
            <v>2</v>
          </cell>
          <cell r="V3179">
            <v>2051</v>
          </cell>
        </row>
        <row r="3180">
          <cell r="A3180">
            <v>1</v>
          </cell>
          <cell r="E3180">
            <v>4</v>
          </cell>
          <cell r="I3180">
            <v>1279863.02</v>
          </cell>
          <cell r="M3180">
            <v>4</v>
          </cell>
          <cell r="Q3180">
            <v>10</v>
          </cell>
          <cell r="V3180">
            <v>2051</v>
          </cell>
        </row>
        <row r="3181">
          <cell r="A3181">
            <v>1</v>
          </cell>
          <cell r="E3181">
            <v>4</v>
          </cell>
          <cell r="I3181">
            <v>2708</v>
          </cell>
          <cell r="M3181">
            <v>4</v>
          </cell>
          <cell r="Q3181">
            <v>25</v>
          </cell>
          <cell r="V3181">
            <v>2052</v>
          </cell>
        </row>
        <row r="3182">
          <cell r="A3182">
            <v>1</v>
          </cell>
          <cell r="E3182">
            <v>4</v>
          </cell>
          <cell r="I3182">
            <v>0</v>
          </cell>
          <cell r="M3182">
            <v>4</v>
          </cell>
          <cell r="Q3182">
            <v>4</v>
          </cell>
          <cell r="V3182">
            <v>2052</v>
          </cell>
        </row>
        <row r="3183">
          <cell r="A3183">
            <v>1</v>
          </cell>
          <cell r="E3183">
            <v>4</v>
          </cell>
          <cell r="I3183">
            <v>101369.93</v>
          </cell>
          <cell r="M3183">
            <v>4</v>
          </cell>
          <cell r="Q3183">
            <v>14</v>
          </cell>
          <cell r="V3183">
            <v>2052</v>
          </cell>
        </row>
        <row r="3184">
          <cell r="A3184">
            <v>1</v>
          </cell>
          <cell r="E3184">
            <v>4</v>
          </cell>
          <cell r="I3184">
            <v>0</v>
          </cell>
          <cell r="M3184">
            <v>4</v>
          </cell>
          <cell r="Q3184">
            <v>7</v>
          </cell>
          <cell r="V3184">
            <v>2052</v>
          </cell>
        </row>
        <row r="3185">
          <cell r="A3185">
            <v>1</v>
          </cell>
          <cell r="E3185">
            <v>4</v>
          </cell>
          <cell r="I3185">
            <v>13368</v>
          </cell>
          <cell r="M3185">
            <v>4</v>
          </cell>
          <cell r="Q3185">
            <v>8</v>
          </cell>
          <cell r="V3185">
            <v>2052</v>
          </cell>
        </row>
        <row r="3186">
          <cell r="A3186">
            <v>1</v>
          </cell>
          <cell r="E3186">
            <v>4</v>
          </cell>
          <cell r="I3186">
            <v>0</v>
          </cell>
          <cell r="M3186">
            <v>4</v>
          </cell>
          <cell r="Q3186">
            <v>12</v>
          </cell>
          <cell r="V3186">
            <v>2052</v>
          </cell>
        </row>
        <row r="3187">
          <cell r="A3187">
            <v>1</v>
          </cell>
          <cell r="E3187">
            <v>4</v>
          </cell>
          <cell r="I3187">
            <v>0</v>
          </cell>
          <cell r="M3187">
            <v>4</v>
          </cell>
          <cell r="Q3187">
            <v>21</v>
          </cell>
          <cell r="V3187">
            <v>2052</v>
          </cell>
        </row>
        <row r="3188">
          <cell r="A3188">
            <v>1</v>
          </cell>
          <cell r="E3188">
            <v>4</v>
          </cell>
          <cell r="I3188">
            <v>36816.31</v>
          </cell>
          <cell r="M3188">
            <v>4</v>
          </cell>
          <cell r="Q3188">
            <v>22</v>
          </cell>
          <cell r="V3188">
            <v>2052</v>
          </cell>
        </row>
        <row r="3189">
          <cell r="A3189">
            <v>1</v>
          </cell>
          <cell r="E3189">
            <v>4</v>
          </cell>
          <cell r="I3189">
            <v>193.32</v>
          </cell>
          <cell r="M3189">
            <v>4</v>
          </cell>
          <cell r="Q3189">
            <v>23</v>
          </cell>
          <cell r="V3189">
            <v>2052</v>
          </cell>
        </row>
        <row r="3190">
          <cell r="A3190">
            <v>1</v>
          </cell>
          <cell r="E3190">
            <v>4</v>
          </cell>
          <cell r="I3190">
            <v>39494</v>
          </cell>
          <cell r="M3190">
            <v>4</v>
          </cell>
          <cell r="Q3190">
            <v>6</v>
          </cell>
          <cell r="V3190">
            <v>2052</v>
          </cell>
        </row>
        <row r="3191">
          <cell r="A3191">
            <v>1</v>
          </cell>
          <cell r="E3191">
            <v>4</v>
          </cell>
          <cell r="I3191">
            <v>0</v>
          </cell>
          <cell r="M3191">
            <v>4</v>
          </cell>
          <cell r="Q3191">
            <v>13</v>
          </cell>
          <cell r="V3191">
            <v>2052</v>
          </cell>
        </row>
        <row r="3192">
          <cell r="A3192">
            <v>1</v>
          </cell>
          <cell r="E3192">
            <v>4</v>
          </cell>
          <cell r="I3192">
            <v>0</v>
          </cell>
          <cell r="M3192">
            <v>4</v>
          </cell>
          <cell r="Q3192">
            <v>2</v>
          </cell>
          <cell r="V3192">
            <v>2052</v>
          </cell>
        </row>
        <row r="3193">
          <cell r="A3193">
            <v>1</v>
          </cell>
          <cell r="E3193">
            <v>4</v>
          </cell>
          <cell r="I3193">
            <v>27949</v>
          </cell>
          <cell r="M3193">
            <v>4</v>
          </cell>
          <cell r="Q3193">
            <v>10</v>
          </cell>
          <cell r="V3193">
            <v>2052</v>
          </cell>
        </row>
        <row r="3194">
          <cell r="A3194">
            <v>1</v>
          </cell>
          <cell r="E3194">
            <v>4</v>
          </cell>
          <cell r="I3194">
            <v>0</v>
          </cell>
          <cell r="M3194">
            <v>4</v>
          </cell>
          <cell r="Q3194">
            <v>7</v>
          </cell>
          <cell r="V3194">
            <v>2053</v>
          </cell>
        </row>
        <row r="3195">
          <cell r="A3195">
            <v>1</v>
          </cell>
          <cell r="E3195">
            <v>4</v>
          </cell>
          <cell r="I3195">
            <v>0</v>
          </cell>
          <cell r="M3195">
            <v>4</v>
          </cell>
          <cell r="Q3195">
            <v>6</v>
          </cell>
          <cell r="V3195">
            <v>2053</v>
          </cell>
        </row>
        <row r="3196">
          <cell r="A3196">
            <v>1</v>
          </cell>
          <cell r="E3196">
            <v>4</v>
          </cell>
          <cell r="I3196">
            <v>0</v>
          </cell>
          <cell r="M3196">
            <v>4</v>
          </cell>
          <cell r="Q3196">
            <v>10</v>
          </cell>
          <cell r="V3196">
            <v>2053</v>
          </cell>
        </row>
        <row r="3197">
          <cell r="A3197">
            <v>1</v>
          </cell>
          <cell r="E3197">
            <v>4</v>
          </cell>
          <cell r="I3197">
            <v>0</v>
          </cell>
          <cell r="M3197">
            <v>4</v>
          </cell>
          <cell r="Q3197">
            <v>6</v>
          </cell>
          <cell r="V3197">
            <v>2055</v>
          </cell>
        </row>
        <row r="3198">
          <cell r="A3198">
            <v>1</v>
          </cell>
          <cell r="E3198">
            <v>4</v>
          </cell>
          <cell r="I3198">
            <v>-7000</v>
          </cell>
          <cell r="M3198">
            <v>4</v>
          </cell>
          <cell r="Q3198">
            <v>10</v>
          </cell>
          <cell r="V3198">
            <v>2055</v>
          </cell>
        </row>
        <row r="3199">
          <cell r="A3199">
            <v>1</v>
          </cell>
          <cell r="E3199">
            <v>4</v>
          </cell>
          <cell r="I3199">
            <v>4198.8500000000004</v>
          </cell>
          <cell r="M3199">
            <v>4</v>
          </cell>
          <cell r="Q3199">
            <v>9</v>
          </cell>
          <cell r="V3199">
            <v>2090</v>
          </cell>
        </row>
        <row r="3200">
          <cell r="A3200">
            <v>1</v>
          </cell>
          <cell r="E3200">
            <v>4</v>
          </cell>
          <cell r="I3200">
            <v>1223569.3999999999</v>
          </cell>
          <cell r="M3200">
            <v>4</v>
          </cell>
          <cell r="Q3200">
            <v>14</v>
          </cell>
          <cell r="V3200">
            <v>2090</v>
          </cell>
        </row>
        <row r="3201">
          <cell r="A3201">
            <v>1</v>
          </cell>
          <cell r="E3201">
            <v>4</v>
          </cell>
          <cell r="I3201">
            <v>0</v>
          </cell>
          <cell r="M3201">
            <v>4</v>
          </cell>
          <cell r="Q3201">
            <v>7</v>
          </cell>
          <cell r="V3201">
            <v>2090</v>
          </cell>
        </row>
        <row r="3202">
          <cell r="A3202">
            <v>1</v>
          </cell>
          <cell r="E3202">
            <v>4</v>
          </cell>
          <cell r="I3202">
            <v>2429042.65</v>
          </cell>
          <cell r="M3202">
            <v>4</v>
          </cell>
          <cell r="Q3202">
            <v>8</v>
          </cell>
          <cell r="V3202">
            <v>2090</v>
          </cell>
        </row>
        <row r="3203">
          <cell r="A3203">
            <v>1</v>
          </cell>
          <cell r="E3203">
            <v>4</v>
          </cell>
          <cell r="I3203">
            <v>0</v>
          </cell>
          <cell r="M3203">
            <v>4</v>
          </cell>
          <cell r="Q3203">
            <v>21</v>
          </cell>
          <cell r="V3203">
            <v>2090</v>
          </cell>
        </row>
        <row r="3204">
          <cell r="A3204">
            <v>1</v>
          </cell>
          <cell r="E3204">
            <v>4</v>
          </cell>
          <cell r="I3204">
            <v>30000</v>
          </cell>
          <cell r="M3204">
            <v>4</v>
          </cell>
          <cell r="Q3204">
            <v>6</v>
          </cell>
          <cell r="V3204">
            <v>2090</v>
          </cell>
        </row>
        <row r="3205">
          <cell r="A3205">
            <v>1</v>
          </cell>
          <cell r="E3205">
            <v>4</v>
          </cell>
          <cell r="I3205">
            <v>0</v>
          </cell>
          <cell r="M3205">
            <v>4</v>
          </cell>
          <cell r="Q3205">
            <v>5</v>
          </cell>
          <cell r="V3205">
            <v>2090</v>
          </cell>
        </row>
        <row r="3206">
          <cell r="A3206">
            <v>1</v>
          </cell>
          <cell r="E3206">
            <v>4</v>
          </cell>
          <cell r="I3206">
            <v>0</v>
          </cell>
          <cell r="M3206">
            <v>4</v>
          </cell>
          <cell r="Q3206">
            <v>2</v>
          </cell>
          <cell r="V3206">
            <v>2090</v>
          </cell>
        </row>
        <row r="3207">
          <cell r="A3207">
            <v>1</v>
          </cell>
          <cell r="E3207">
            <v>4</v>
          </cell>
          <cell r="I3207">
            <v>9848.8700000000008</v>
          </cell>
          <cell r="M3207">
            <v>4</v>
          </cell>
          <cell r="Q3207">
            <v>10</v>
          </cell>
          <cell r="V3207">
            <v>2090</v>
          </cell>
        </row>
        <row r="3208">
          <cell r="A3208">
            <v>1</v>
          </cell>
          <cell r="E3208">
            <v>4</v>
          </cell>
          <cell r="I3208">
            <v>0</v>
          </cell>
          <cell r="M3208">
            <v>4</v>
          </cell>
          <cell r="Q3208">
            <v>4</v>
          </cell>
          <cell r="V3208">
            <v>2091</v>
          </cell>
        </row>
        <row r="3209">
          <cell r="A3209">
            <v>1</v>
          </cell>
          <cell r="E3209">
            <v>4</v>
          </cell>
          <cell r="I3209">
            <v>0</v>
          </cell>
          <cell r="M3209">
            <v>4</v>
          </cell>
          <cell r="Q3209">
            <v>21</v>
          </cell>
          <cell r="V3209">
            <v>2091</v>
          </cell>
        </row>
        <row r="3210">
          <cell r="A3210">
            <v>1</v>
          </cell>
          <cell r="E3210">
            <v>4</v>
          </cell>
          <cell r="I3210">
            <v>0</v>
          </cell>
          <cell r="M3210">
            <v>4</v>
          </cell>
          <cell r="Q3210">
            <v>6</v>
          </cell>
          <cell r="V3210">
            <v>2091</v>
          </cell>
        </row>
        <row r="3211">
          <cell r="A3211">
            <v>1</v>
          </cell>
          <cell r="E3211">
            <v>4</v>
          </cell>
          <cell r="I3211">
            <v>-11700</v>
          </cell>
          <cell r="M3211">
            <v>4</v>
          </cell>
          <cell r="Q3211">
            <v>2</v>
          </cell>
          <cell r="V3211">
            <v>2091</v>
          </cell>
        </row>
        <row r="3212">
          <cell r="A3212">
            <v>1</v>
          </cell>
          <cell r="E3212">
            <v>4</v>
          </cell>
          <cell r="I3212">
            <v>0</v>
          </cell>
          <cell r="M3212">
            <v>4</v>
          </cell>
          <cell r="Q3212">
            <v>9</v>
          </cell>
          <cell r="V3212">
            <v>2095</v>
          </cell>
        </row>
        <row r="3213">
          <cell r="A3213">
            <v>1</v>
          </cell>
          <cell r="E3213">
            <v>4</v>
          </cell>
          <cell r="I3213">
            <v>0</v>
          </cell>
          <cell r="M3213">
            <v>4</v>
          </cell>
          <cell r="Q3213">
            <v>4</v>
          </cell>
          <cell r="V3213">
            <v>2095</v>
          </cell>
        </row>
        <row r="3214">
          <cell r="A3214">
            <v>1</v>
          </cell>
          <cell r="E3214">
            <v>4</v>
          </cell>
          <cell r="I3214">
            <v>-515230.23</v>
          </cell>
          <cell r="M3214">
            <v>4</v>
          </cell>
          <cell r="Q3214">
            <v>14</v>
          </cell>
          <cell r="V3214">
            <v>2095</v>
          </cell>
        </row>
        <row r="3215">
          <cell r="A3215">
            <v>1</v>
          </cell>
          <cell r="E3215">
            <v>4</v>
          </cell>
          <cell r="I3215">
            <v>0</v>
          </cell>
          <cell r="M3215">
            <v>4</v>
          </cell>
          <cell r="Q3215">
            <v>7</v>
          </cell>
          <cell r="V3215">
            <v>2095</v>
          </cell>
        </row>
        <row r="3216">
          <cell r="A3216">
            <v>1</v>
          </cell>
          <cell r="E3216">
            <v>4</v>
          </cell>
          <cell r="I3216">
            <v>-98567.7</v>
          </cell>
          <cell r="M3216">
            <v>4</v>
          </cell>
          <cell r="Q3216">
            <v>8</v>
          </cell>
          <cell r="V3216">
            <v>2095</v>
          </cell>
        </row>
        <row r="3217">
          <cell r="A3217">
            <v>1</v>
          </cell>
          <cell r="E3217">
            <v>4</v>
          </cell>
          <cell r="I3217">
            <v>0</v>
          </cell>
          <cell r="M3217">
            <v>4</v>
          </cell>
          <cell r="Q3217">
            <v>12</v>
          </cell>
          <cell r="V3217">
            <v>2095</v>
          </cell>
        </row>
        <row r="3218">
          <cell r="A3218">
            <v>1</v>
          </cell>
          <cell r="E3218">
            <v>4</v>
          </cell>
          <cell r="I3218">
            <v>0</v>
          </cell>
          <cell r="M3218">
            <v>4</v>
          </cell>
          <cell r="Q3218">
            <v>24</v>
          </cell>
          <cell r="V3218">
            <v>2095</v>
          </cell>
        </row>
        <row r="3219">
          <cell r="A3219">
            <v>1</v>
          </cell>
          <cell r="E3219">
            <v>4</v>
          </cell>
          <cell r="I3219">
            <v>0</v>
          </cell>
          <cell r="M3219">
            <v>4</v>
          </cell>
          <cell r="Q3219">
            <v>21</v>
          </cell>
          <cell r="V3219">
            <v>2095</v>
          </cell>
        </row>
        <row r="3220">
          <cell r="A3220">
            <v>1</v>
          </cell>
          <cell r="E3220">
            <v>4</v>
          </cell>
          <cell r="I3220">
            <v>-311463.08</v>
          </cell>
          <cell r="M3220">
            <v>4</v>
          </cell>
          <cell r="Q3220">
            <v>22</v>
          </cell>
          <cell r="V3220">
            <v>2095</v>
          </cell>
        </row>
        <row r="3221">
          <cell r="A3221">
            <v>1</v>
          </cell>
          <cell r="E3221">
            <v>4</v>
          </cell>
          <cell r="I3221">
            <v>0</v>
          </cell>
          <cell r="M3221">
            <v>4</v>
          </cell>
          <cell r="Q3221">
            <v>23</v>
          </cell>
          <cell r="V3221">
            <v>2095</v>
          </cell>
        </row>
        <row r="3222">
          <cell r="A3222">
            <v>1</v>
          </cell>
          <cell r="E3222">
            <v>4</v>
          </cell>
          <cell r="I3222">
            <v>0</v>
          </cell>
          <cell r="M3222">
            <v>4</v>
          </cell>
          <cell r="Q3222">
            <v>6</v>
          </cell>
          <cell r="V3222">
            <v>2095</v>
          </cell>
        </row>
        <row r="3223">
          <cell r="A3223">
            <v>1</v>
          </cell>
          <cell r="E3223">
            <v>4</v>
          </cell>
          <cell r="I3223">
            <v>0</v>
          </cell>
          <cell r="M3223">
            <v>4</v>
          </cell>
          <cell r="Q3223">
            <v>13</v>
          </cell>
          <cell r="V3223">
            <v>2095</v>
          </cell>
        </row>
        <row r="3224">
          <cell r="A3224">
            <v>1</v>
          </cell>
          <cell r="E3224">
            <v>4</v>
          </cell>
          <cell r="I3224">
            <v>0</v>
          </cell>
          <cell r="M3224">
            <v>4</v>
          </cell>
          <cell r="Q3224">
            <v>5</v>
          </cell>
          <cell r="V3224">
            <v>2095</v>
          </cell>
        </row>
        <row r="3225">
          <cell r="A3225">
            <v>1</v>
          </cell>
          <cell r="E3225">
            <v>4</v>
          </cell>
          <cell r="I3225">
            <v>0</v>
          </cell>
          <cell r="M3225">
            <v>4</v>
          </cell>
          <cell r="Q3225">
            <v>2</v>
          </cell>
          <cell r="V3225">
            <v>2095</v>
          </cell>
        </row>
        <row r="3226">
          <cell r="A3226">
            <v>1</v>
          </cell>
          <cell r="E3226">
            <v>4</v>
          </cell>
          <cell r="I3226">
            <v>658940.18999999994</v>
          </cell>
          <cell r="M3226">
            <v>4</v>
          </cell>
          <cell r="Q3226">
            <v>10</v>
          </cell>
          <cell r="V3226">
            <v>2095</v>
          </cell>
        </row>
        <row r="3227">
          <cell r="A3227">
            <v>1</v>
          </cell>
          <cell r="E3227">
            <v>4</v>
          </cell>
          <cell r="I3227">
            <v>0</v>
          </cell>
          <cell r="M3227">
            <v>4</v>
          </cell>
          <cell r="Q3227">
            <v>4</v>
          </cell>
          <cell r="V3227">
            <v>2096</v>
          </cell>
        </row>
        <row r="3228">
          <cell r="A3228">
            <v>1</v>
          </cell>
          <cell r="E3228">
            <v>4</v>
          </cell>
          <cell r="I3228">
            <v>0</v>
          </cell>
          <cell r="M3228">
            <v>4</v>
          </cell>
          <cell r="Q3228">
            <v>8</v>
          </cell>
          <cell r="V3228">
            <v>2096</v>
          </cell>
        </row>
        <row r="3229">
          <cell r="A3229">
            <v>1</v>
          </cell>
          <cell r="E3229">
            <v>4</v>
          </cell>
          <cell r="I3229">
            <v>0</v>
          </cell>
          <cell r="M3229">
            <v>4</v>
          </cell>
          <cell r="Q3229">
            <v>5</v>
          </cell>
          <cell r="V3229">
            <v>2096</v>
          </cell>
        </row>
        <row r="3230">
          <cell r="A3230">
            <v>1</v>
          </cell>
          <cell r="E3230">
            <v>4</v>
          </cell>
          <cell r="I3230">
            <v>0</v>
          </cell>
          <cell r="M3230">
            <v>4</v>
          </cell>
          <cell r="Q3230">
            <v>2</v>
          </cell>
          <cell r="V3230">
            <v>2096</v>
          </cell>
        </row>
        <row r="3231">
          <cell r="A3231">
            <v>1</v>
          </cell>
          <cell r="E3231">
            <v>4</v>
          </cell>
          <cell r="I3231">
            <v>0</v>
          </cell>
          <cell r="M3231">
            <v>4</v>
          </cell>
          <cell r="Q3231">
            <v>10</v>
          </cell>
          <cell r="V3231">
            <v>2096</v>
          </cell>
        </row>
        <row r="3232">
          <cell r="A3232">
            <v>1</v>
          </cell>
          <cell r="E3232">
            <v>4</v>
          </cell>
          <cell r="I3232">
            <v>147</v>
          </cell>
          <cell r="M3232">
            <v>4</v>
          </cell>
          <cell r="Q3232">
            <v>4</v>
          </cell>
          <cell r="V3232">
            <v>2200</v>
          </cell>
        </row>
        <row r="3233">
          <cell r="A3233">
            <v>1</v>
          </cell>
          <cell r="E3233">
            <v>4</v>
          </cell>
          <cell r="I3233">
            <v>-1402522.86</v>
          </cell>
          <cell r="M3233">
            <v>4</v>
          </cell>
          <cell r="Q3233">
            <v>4</v>
          </cell>
          <cell r="V3233">
            <v>2300</v>
          </cell>
        </row>
        <row r="3234">
          <cell r="A3234">
            <v>1</v>
          </cell>
          <cell r="E3234">
            <v>4</v>
          </cell>
          <cell r="I3234">
            <v>0</v>
          </cell>
          <cell r="M3234">
            <v>4</v>
          </cell>
          <cell r="Q3234">
            <v>22</v>
          </cell>
          <cell r="V3234">
            <v>2301</v>
          </cell>
        </row>
        <row r="3235">
          <cell r="A3235">
            <v>1</v>
          </cell>
          <cell r="E3235">
            <v>4</v>
          </cell>
          <cell r="I3235">
            <v>11471.32</v>
          </cell>
          <cell r="M3235">
            <v>4</v>
          </cell>
          <cell r="Q3235">
            <v>4</v>
          </cell>
          <cell r="V3235">
            <v>3050</v>
          </cell>
        </row>
        <row r="3236">
          <cell r="A3236">
            <v>1</v>
          </cell>
          <cell r="E3236">
            <v>4</v>
          </cell>
          <cell r="I3236">
            <v>0</v>
          </cell>
          <cell r="M3236">
            <v>4</v>
          </cell>
          <cell r="Q3236">
            <v>4</v>
          </cell>
          <cell r="V3236">
            <v>3060</v>
          </cell>
        </row>
        <row r="3237">
          <cell r="A3237">
            <v>1</v>
          </cell>
          <cell r="E3237">
            <v>4</v>
          </cell>
          <cell r="I3237">
            <v>-113.13</v>
          </cell>
          <cell r="M3237">
            <v>4</v>
          </cell>
          <cell r="Q3237">
            <v>4</v>
          </cell>
          <cell r="V3237">
            <v>3100</v>
          </cell>
        </row>
        <row r="3238">
          <cell r="A3238">
            <v>1</v>
          </cell>
          <cell r="E3238">
            <v>4</v>
          </cell>
          <cell r="I3238">
            <v>-24467.78</v>
          </cell>
          <cell r="M3238">
            <v>4</v>
          </cell>
          <cell r="Q3238">
            <v>4</v>
          </cell>
          <cell r="V3238">
            <v>3300</v>
          </cell>
        </row>
        <row r="3239">
          <cell r="A3239">
            <v>1</v>
          </cell>
          <cell r="E3239">
            <v>4</v>
          </cell>
          <cell r="I3239">
            <v>0</v>
          </cell>
          <cell r="M3239">
            <v>4</v>
          </cell>
          <cell r="Q3239">
            <v>8</v>
          </cell>
          <cell r="V3239">
            <v>3300</v>
          </cell>
        </row>
        <row r="3240">
          <cell r="A3240">
            <v>1</v>
          </cell>
          <cell r="E3240">
            <v>4</v>
          </cell>
          <cell r="I3240">
            <v>0</v>
          </cell>
          <cell r="M3240">
            <v>4</v>
          </cell>
          <cell r="Q3240">
            <v>10</v>
          </cell>
          <cell r="V3240">
            <v>3300</v>
          </cell>
        </row>
        <row r="3241">
          <cell r="A3241">
            <v>1</v>
          </cell>
          <cell r="E3241">
            <v>4</v>
          </cell>
          <cell r="I3241">
            <v>-193.95</v>
          </cell>
          <cell r="M3241">
            <v>4</v>
          </cell>
          <cell r="Q3241">
            <v>9</v>
          </cell>
          <cell r="V3241">
            <v>3400</v>
          </cell>
        </row>
        <row r="3242">
          <cell r="A3242">
            <v>1</v>
          </cell>
          <cell r="E3242">
            <v>4</v>
          </cell>
          <cell r="I3242">
            <v>1022002.56</v>
          </cell>
          <cell r="M3242">
            <v>4</v>
          </cell>
          <cell r="Q3242">
            <v>4</v>
          </cell>
          <cell r="V3242">
            <v>3400</v>
          </cell>
        </row>
        <row r="3243">
          <cell r="A3243">
            <v>1</v>
          </cell>
          <cell r="E3243">
            <v>4</v>
          </cell>
          <cell r="I3243">
            <v>-249.36</v>
          </cell>
          <cell r="M3243">
            <v>4</v>
          </cell>
          <cell r="Q3243">
            <v>14</v>
          </cell>
          <cell r="V3243">
            <v>3400</v>
          </cell>
        </row>
        <row r="3244">
          <cell r="A3244">
            <v>1</v>
          </cell>
          <cell r="E3244">
            <v>4</v>
          </cell>
          <cell r="I3244">
            <v>0</v>
          </cell>
          <cell r="M3244">
            <v>4</v>
          </cell>
          <cell r="Q3244">
            <v>7</v>
          </cell>
          <cell r="V3244">
            <v>3400</v>
          </cell>
        </row>
        <row r="3245">
          <cell r="A3245">
            <v>1</v>
          </cell>
          <cell r="E3245">
            <v>4</v>
          </cell>
          <cell r="I3245">
            <v>-0.05</v>
          </cell>
          <cell r="M3245">
            <v>4</v>
          </cell>
          <cell r="Q3245">
            <v>8</v>
          </cell>
          <cell r="V3245">
            <v>3400</v>
          </cell>
        </row>
        <row r="3246">
          <cell r="A3246">
            <v>1</v>
          </cell>
          <cell r="E3246">
            <v>4</v>
          </cell>
          <cell r="I3246">
            <v>0</v>
          </cell>
          <cell r="M3246">
            <v>4</v>
          </cell>
          <cell r="Q3246">
            <v>11</v>
          </cell>
          <cell r="V3246">
            <v>3400</v>
          </cell>
        </row>
        <row r="3247">
          <cell r="A3247">
            <v>1</v>
          </cell>
          <cell r="E3247">
            <v>4</v>
          </cell>
          <cell r="I3247">
            <v>40437.72</v>
          </cell>
          <cell r="M3247">
            <v>4</v>
          </cell>
          <cell r="Q3247">
            <v>6</v>
          </cell>
          <cell r="V3247">
            <v>3400</v>
          </cell>
        </row>
        <row r="3248">
          <cell r="A3248">
            <v>1</v>
          </cell>
          <cell r="E3248">
            <v>4</v>
          </cell>
          <cell r="I3248">
            <v>0</v>
          </cell>
          <cell r="M3248">
            <v>4</v>
          </cell>
          <cell r="Q3248">
            <v>13</v>
          </cell>
          <cell r="V3248">
            <v>3400</v>
          </cell>
        </row>
        <row r="3249">
          <cell r="A3249">
            <v>1</v>
          </cell>
          <cell r="E3249">
            <v>4</v>
          </cell>
          <cell r="I3249">
            <v>-12601.92</v>
          </cell>
          <cell r="M3249">
            <v>4</v>
          </cell>
          <cell r="Q3249">
            <v>5</v>
          </cell>
          <cell r="V3249">
            <v>3400</v>
          </cell>
        </row>
        <row r="3250">
          <cell r="A3250">
            <v>1</v>
          </cell>
          <cell r="E3250">
            <v>4</v>
          </cell>
          <cell r="I3250">
            <v>0</v>
          </cell>
          <cell r="M3250">
            <v>4</v>
          </cell>
          <cell r="Q3250">
            <v>2</v>
          </cell>
          <cell r="V3250">
            <v>3400</v>
          </cell>
        </row>
        <row r="3251">
          <cell r="A3251">
            <v>1</v>
          </cell>
          <cell r="E3251">
            <v>4</v>
          </cell>
          <cell r="I3251">
            <v>-279.45</v>
          </cell>
          <cell r="M3251">
            <v>4</v>
          </cell>
          <cell r="Q3251">
            <v>10</v>
          </cell>
          <cell r="V3251">
            <v>3400</v>
          </cell>
        </row>
        <row r="3252">
          <cell r="A3252">
            <v>1</v>
          </cell>
          <cell r="E3252">
            <v>4</v>
          </cell>
          <cell r="I3252">
            <v>375237.29</v>
          </cell>
          <cell r="M3252">
            <v>4</v>
          </cell>
          <cell r="Q3252">
            <v>4</v>
          </cell>
          <cell r="V3252">
            <v>3450</v>
          </cell>
        </row>
        <row r="3253">
          <cell r="A3253">
            <v>1</v>
          </cell>
          <cell r="E3253">
            <v>4</v>
          </cell>
          <cell r="I3253">
            <v>0</v>
          </cell>
          <cell r="M3253">
            <v>4</v>
          </cell>
          <cell r="Q3253">
            <v>9</v>
          </cell>
          <cell r="V3253">
            <v>4000</v>
          </cell>
        </row>
        <row r="3254">
          <cell r="A3254">
            <v>1</v>
          </cell>
          <cell r="E3254">
            <v>4</v>
          </cell>
          <cell r="I3254">
            <v>-0.01</v>
          </cell>
          <cell r="M3254">
            <v>4</v>
          </cell>
          <cell r="Q3254">
            <v>4</v>
          </cell>
          <cell r="V3254">
            <v>4000</v>
          </cell>
        </row>
        <row r="3255">
          <cell r="A3255">
            <v>1</v>
          </cell>
          <cell r="E3255">
            <v>4</v>
          </cell>
          <cell r="I3255">
            <v>0</v>
          </cell>
          <cell r="M3255">
            <v>4</v>
          </cell>
          <cell r="Q3255">
            <v>4</v>
          </cell>
          <cell r="V3255">
            <v>4000</v>
          </cell>
        </row>
        <row r="3256">
          <cell r="A3256">
            <v>1</v>
          </cell>
          <cell r="E3256">
            <v>4</v>
          </cell>
          <cell r="I3256">
            <v>0</v>
          </cell>
          <cell r="M3256">
            <v>4</v>
          </cell>
          <cell r="Q3256">
            <v>9</v>
          </cell>
          <cell r="V3256">
            <v>4050</v>
          </cell>
        </row>
        <row r="3257">
          <cell r="A3257">
            <v>1</v>
          </cell>
          <cell r="E3257">
            <v>4</v>
          </cell>
          <cell r="I3257">
            <v>0</v>
          </cell>
          <cell r="M3257">
            <v>4</v>
          </cell>
          <cell r="Q3257">
            <v>4</v>
          </cell>
          <cell r="V3257">
            <v>4050</v>
          </cell>
        </row>
        <row r="3258">
          <cell r="A3258">
            <v>1</v>
          </cell>
          <cell r="E3258">
            <v>4</v>
          </cell>
          <cell r="I3258">
            <v>175233.26</v>
          </cell>
          <cell r="M3258">
            <v>4</v>
          </cell>
          <cell r="Q3258">
            <v>4</v>
          </cell>
          <cell r="V3258">
            <v>4050</v>
          </cell>
        </row>
        <row r="3259">
          <cell r="A3259">
            <v>1</v>
          </cell>
          <cell r="E3259">
            <v>4</v>
          </cell>
          <cell r="I3259">
            <v>2199</v>
          </cell>
          <cell r="M3259">
            <v>4</v>
          </cell>
          <cell r="Q3259">
            <v>14</v>
          </cell>
          <cell r="V3259">
            <v>4050</v>
          </cell>
        </row>
        <row r="3260">
          <cell r="A3260">
            <v>1</v>
          </cell>
          <cell r="E3260">
            <v>4</v>
          </cell>
          <cell r="I3260">
            <v>0</v>
          </cell>
          <cell r="M3260">
            <v>4</v>
          </cell>
          <cell r="Q3260">
            <v>8</v>
          </cell>
          <cell r="V3260">
            <v>4050</v>
          </cell>
        </row>
        <row r="3261">
          <cell r="A3261">
            <v>1</v>
          </cell>
          <cell r="E3261">
            <v>4</v>
          </cell>
          <cell r="I3261">
            <v>15296.65</v>
          </cell>
          <cell r="M3261">
            <v>4</v>
          </cell>
          <cell r="Q3261">
            <v>4</v>
          </cell>
          <cell r="V3261">
            <v>4050</v>
          </cell>
        </row>
        <row r="3262">
          <cell r="A3262">
            <v>1</v>
          </cell>
          <cell r="E3262">
            <v>4</v>
          </cell>
          <cell r="I3262">
            <v>0</v>
          </cell>
          <cell r="M3262">
            <v>4</v>
          </cell>
          <cell r="Q3262">
            <v>10</v>
          </cell>
          <cell r="V3262">
            <v>4050</v>
          </cell>
        </row>
        <row r="3263">
          <cell r="A3263">
            <v>1</v>
          </cell>
          <cell r="E3263">
            <v>4</v>
          </cell>
          <cell r="I3263">
            <v>-24561.4</v>
          </cell>
          <cell r="M3263">
            <v>4</v>
          </cell>
          <cell r="Q3263">
            <v>4</v>
          </cell>
          <cell r="V3263">
            <v>4060</v>
          </cell>
        </row>
        <row r="3264">
          <cell r="A3264">
            <v>1</v>
          </cell>
          <cell r="E3264">
            <v>4</v>
          </cell>
          <cell r="I3264">
            <v>480000</v>
          </cell>
          <cell r="M3264">
            <v>4</v>
          </cell>
          <cell r="Q3264">
            <v>4</v>
          </cell>
          <cell r="V3264">
            <v>4060</v>
          </cell>
        </row>
        <row r="3265">
          <cell r="A3265">
            <v>1</v>
          </cell>
          <cell r="E3265">
            <v>4</v>
          </cell>
          <cell r="I3265">
            <v>11668.41</v>
          </cell>
          <cell r="M3265">
            <v>4</v>
          </cell>
          <cell r="Q3265">
            <v>9</v>
          </cell>
          <cell r="V3265">
            <v>4100</v>
          </cell>
        </row>
        <row r="3266">
          <cell r="A3266">
            <v>1</v>
          </cell>
          <cell r="E3266">
            <v>4</v>
          </cell>
          <cell r="I3266">
            <v>-481367.87</v>
          </cell>
          <cell r="M3266">
            <v>4</v>
          </cell>
          <cell r="Q3266">
            <v>4</v>
          </cell>
          <cell r="V3266">
            <v>4100</v>
          </cell>
        </row>
        <row r="3267">
          <cell r="A3267">
            <v>1</v>
          </cell>
          <cell r="E3267">
            <v>4</v>
          </cell>
          <cell r="I3267">
            <v>0</v>
          </cell>
          <cell r="M3267">
            <v>4</v>
          </cell>
          <cell r="Q3267">
            <v>11</v>
          </cell>
          <cell r="V3267">
            <v>4100</v>
          </cell>
        </row>
        <row r="3268">
          <cell r="A3268">
            <v>1</v>
          </cell>
          <cell r="E3268">
            <v>4</v>
          </cell>
          <cell r="I3268">
            <v>0</v>
          </cell>
          <cell r="M3268">
            <v>4</v>
          </cell>
          <cell r="Q3268">
            <v>9</v>
          </cell>
          <cell r="V3268">
            <v>4150</v>
          </cell>
        </row>
        <row r="3269">
          <cell r="A3269">
            <v>1</v>
          </cell>
          <cell r="E3269">
            <v>4</v>
          </cell>
          <cell r="I3269">
            <v>0</v>
          </cell>
          <cell r="M3269">
            <v>4</v>
          </cell>
          <cell r="Q3269">
            <v>4</v>
          </cell>
          <cell r="V3269">
            <v>4150</v>
          </cell>
        </row>
        <row r="3270">
          <cell r="A3270">
            <v>1</v>
          </cell>
          <cell r="E3270">
            <v>4</v>
          </cell>
          <cell r="I3270">
            <v>106659.47</v>
          </cell>
          <cell r="M3270">
            <v>4</v>
          </cell>
          <cell r="Q3270">
            <v>4</v>
          </cell>
          <cell r="V3270">
            <v>4150</v>
          </cell>
        </row>
        <row r="3271">
          <cell r="A3271">
            <v>1</v>
          </cell>
          <cell r="E3271">
            <v>4</v>
          </cell>
          <cell r="I3271">
            <v>616</v>
          </cell>
          <cell r="M3271">
            <v>4</v>
          </cell>
          <cell r="Q3271">
            <v>4</v>
          </cell>
          <cell r="V3271">
            <v>4150</v>
          </cell>
        </row>
        <row r="3272">
          <cell r="A3272">
            <v>1</v>
          </cell>
          <cell r="E3272">
            <v>4</v>
          </cell>
          <cell r="I3272">
            <v>0</v>
          </cell>
          <cell r="M3272">
            <v>4</v>
          </cell>
          <cell r="Q3272">
            <v>8</v>
          </cell>
          <cell r="V3272">
            <v>4150</v>
          </cell>
        </row>
        <row r="3273">
          <cell r="A3273">
            <v>1</v>
          </cell>
          <cell r="E3273">
            <v>4</v>
          </cell>
          <cell r="I3273">
            <v>718.31</v>
          </cell>
          <cell r="M3273">
            <v>4</v>
          </cell>
          <cell r="Q3273">
            <v>4</v>
          </cell>
          <cell r="V3273">
            <v>4150</v>
          </cell>
        </row>
        <row r="3274">
          <cell r="A3274">
            <v>1</v>
          </cell>
          <cell r="E3274">
            <v>4</v>
          </cell>
          <cell r="I3274">
            <v>0</v>
          </cell>
          <cell r="M3274">
            <v>4</v>
          </cell>
          <cell r="Q3274">
            <v>6</v>
          </cell>
          <cell r="V3274">
            <v>4150</v>
          </cell>
        </row>
        <row r="3275">
          <cell r="A3275">
            <v>1</v>
          </cell>
          <cell r="E3275">
            <v>4</v>
          </cell>
          <cell r="I3275">
            <v>0</v>
          </cell>
          <cell r="M3275">
            <v>4</v>
          </cell>
          <cell r="Q3275">
            <v>13</v>
          </cell>
          <cell r="V3275">
            <v>4150</v>
          </cell>
        </row>
        <row r="3276">
          <cell r="A3276">
            <v>1</v>
          </cell>
          <cell r="E3276">
            <v>4</v>
          </cell>
          <cell r="I3276">
            <v>0</v>
          </cell>
          <cell r="M3276">
            <v>4</v>
          </cell>
          <cell r="Q3276">
            <v>5</v>
          </cell>
          <cell r="V3276">
            <v>4150</v>
          </cell>
        </row>
        <row r="3277">
          <cell r="A3277">
            <v>1</v>
          </cell>
          <cell r="E3277">
            <v>4</v>
          </cell>
          <cell r="I3277">
            <v>1460.07</v>
          </cell>
          <cell r="M3277">
            <v>4</v>
          </cell>
          <cell r="Q3277">
            <v>2</v>
          </cell>
          <cell r="V3277">
            <v>4150</v>
          </cell>
        </row>
        <row r="3278">
          <cell r="A3278">
            <v>1</v>
          </cell>
          <cell r="E3278">
            <v>4</v>
          </cell>
          <cell r="I3278">
            <v>460</v>
          </cell>
          <cell r="M3278">
            <v>4</v>
          </cell>
          <cell r="Q3278">
            <v>10</v>
          </cell>
          <cell r="V3278">
            <v>4150</v>
          </cell>
        </row>
        <row r="3279">
          <cell r="A3279">
            <v>1</v>
          </cell>
          <cell r="E3279">
            <v>4</v>
          </cell>
          <cell r="I3279">
            <v>8088.13</v>
          </cell>
          <cell r="M3279">
            <v>4</v>
          </cell>
          <cell r="Q3279">
            <v>4</v>
          </cell>
          <cell r="V3279">
            <v>4200</v>
          </cell>
        </row>
        <row r="3280">
          <cell r="A3280">
            <v>1</v>
          </cell>
          <cell r="E3280">
            <v>4</v>
          </cell>
          <cell r="I3280">
            <v>0</v>
          </cell>
          <cell r="M3280">
            <v>4</v>
          </cell>
          <cell r="Q3280">
            <v>6</v>
          </cell>
          <cell r="V3280">
            <v>4200</v>
          </cell>
        </row>
        <row r="3281">
          <cell r="A3281">
            <v>1</v>
          </cell>
          <cell r="E3281">
            <v>4</v>
          </cell>
          <cell r="I3281">
            <v>65875.25</v>
          </cell>
          <cell r="M3281">
            <v>4</v>
          </cell>
          <cell r="Q3281">
            <v>4</v>
          </cell>
          <cell r="V3281">
            <v>4250</v>
          </cell>
        </row>
        <row r="3282">
          <cell r="A3282">
            <v>1</v>
          </cell>
          <cell r="E3282">
            <v>4</v>
          </cell>
          <cell r="I3282">
            <v>0</v>
          </cell>
          <cell r="M3282">
            <v>4</v>
          </cell>
          <cell r="Q3282">
            <v>4</v>
          </cell>
          <cell r="V3282">
            <v>4250</v>
          </cell>
        </row>
        <row r="3283">
          <cell r="A3283">
            <v>1</v>
          </cell>
          <cell r="E3283">
            <v>4</v>
          </cell>
          <cell r="I3283">
            <v>0</v>
          </cell>
          <cell r="M3283">
            <v>4</v>
          </cell>
          <cell r="Q3283">
            <v>10</v>
          </cell>
          <cell r="V3283">
            <v>4250</v>
          </cell>
        </row>
        <row r="3284">
          <cell r="A3284">
            <v>1</v>
          </cell>
          <cell r="E3284">
            <v>4</v>
          </cell>
          <cell r="I3284">
            <v>0</v>
          </cell>
          <cell r="M3284">
            <v>4</v>
          </cell>
          <cell r="Q3284">
            <v>4</v>
          </cell>
          <cell r="V3284">
            <v>4260</v>
          </cell>
        </row>
        <row r="3285">
          <cell r="A3285">
            <v>1</v>
          </cell>
          <cell r="E3285">
            <v>4</v>
          </cell>
          <cell r="I3285">
            <v>105094.82</v>
          </cell>
          <cell r="M3285">
            <v>4</v>
          </cell>
          <cell r="Q3285">
            <v>4</v>
          </cell>
          <cell r="V3285">
            <v>4260</v>
          </cell>
        </row>
        <row r="3286">
          <cell r="A3286">
            <v>1</v>
          </cell>
          <cell r="E3286">
            <v>4</v>
          </cell>
          <cell r="I3286">
            <v>0</v>
          </cell>
          <cell r="M3286">
            <v>4</v>
          </cell>
          <cell r="Q3286">
            <v>4</v>
          </cell>
          <cell r="V3286">
            <v>4260</v>
          </cell>
        </row>
        <row r="3287">
          <cell r="A3287">
            <v>1</v>
          </cell>
          <cell r="E3287">
            <v>4</v>
          </cell>
          <cell r="I3287">
            <v>2799.9</v>
          </cell>
          <cell r="M3287">
            <v>4</v>
          </cell>
          <cell r="Q3287">
            <v>14</v>
          </cell>
          <cell r="V3287">
            <v>4260</v>
          </cell>
        </row>
        <row r="3288">
          <cell r="A3288">
            <v>1</v>
          </cell>
          <cell r="E3288">
            <v>4</v>
          </cell>
          <cell r="I3288">
            <v>0</v>
          </cell>
          <cell r="M3288">
            <v>4</v>
          </cell>
          <cell r="Q3288">
            <v>7</v>
          </cell>
          <cell r="V3288">
            <v>4260</v>
          </cell>
        </row>
        <row r="3289">
          <cell r="A3289">
            <v>1</v>
          </cell>
          <cell r="E3289">
            <v>4</v>
          </cell>
          <cell r="I3289">
            <v>352.8</v>
          </cell>
          <cell r="M3289">
            <v>4</v>
          </cell>
          <cell r="Q3289">
            <v>4</v>
          </cell>
          <cell r="V3289">
            <v>4260</v>
          </cell>
        </row>
        <row r="3290">
          <cell r="A3290">
            <v>1</v>
          </cell>
          <cell r="E3290">
            <v>4</v>
          </cell>
          <cell r="I3290">
            <v>0</v>
          </cell>
          <cell r="M3290">
            <v>4</v>
          </cell>
          <cell r="Q3290">
            <v>11</v>
          </cell>
          <cell r="V3290">
            <v>4260</v>
          </cell>
        </row>
        <row r="3291">
          <cell r="A3291">
            <v>1</v>
          </cell>
          <cell r="E3291">
            <v>4</v>
          </cell>
          <cell r="I3291">
            <v>0</v>
          </cell>
          <cell r="M3291">
            <v>4</v>
          </cell>
          <cell r="Q3291">
            <v>4</v>
          </cell>
          <cell r="V3291">
            <v>4260</v>
          </cell>
        </row>
        <row r="3292">
          <cell r="A3292">
            <v>1</v>
          </cell>
          <cell r="E3292">
            <v>4</v>
          </cell>
          <cell r="I3292">
            <v>0</v>
          </cell>
          <cell r="M3292">
            <v>4</v>
          </cell>
          <cell r="Q3292">
            <v>6</v>
          </cell>
          <cell r="V3292">
            <v>4260</v>
          </cell>
        </row>
        <row r="3293">
          <cell r="A3293">
            <v>1</v>
          </cell>
          <cell r="E3293">
            <v>4</v>
          </cell>
          <cell r="I3293">
            <v>0</v>
          </cell>
          <cell r="M3293">
            <v>4</v>
          </cell>
          <cell r="Q3293">
            <v>2</v>
          </cell>
          <cell r="V3293">
            <v>4260</v>
          </cell>
        </row>
        <row r="3294">
          <cell r="A3294">
            <v>1</v>
          </cell>
          <cell r="E3294">
            <v>4</v>
          </cell>
          <cell r="I3294">
            <v>23673.24</v>
          </cell>
          <cell r="M3294">
            <v>4</v>
          </cell>
          <cell r="Q3294">
            <v>4</v>
          </cell>
          <cell r="V3294">
            <v>4265</v>
          </cell>
        </row>
        <row r="3295">
          <cell r="A3295">
            <v>1</v>
          </cell>
          <cell r="E3295">
            <v>4</v>
          </cell>
          <cell r="I3295">
            <v>0</v>
          </cell>
          <cell r="M3295">
            <v>4</v>
          </cell>
          <cell r="Q3295">
            <v>10</v>
          </cell>
          <cell r="V3295">
            <v>4265</v>
          </cell>
        </row>
        <row r="3296">
          <cell r="A3296">
            <v>1</v>
          </cell>
          <cell r="E3296">
            <v>4</v>
          </cell>
          <cell r="I3296">
            <v>31323.95</v>
          </cell>
          <cell r="M3296">
            <v>4</v>
          </cell>
          <cell r="Q3296">
            <v>4</v>
          </cell>
          <cell r="V3296">
            <v>4280</v>
          </cell>
        </row>
        <row r="3297">
          <cell r="A3297">
            <v>1</v>
          </cell>
          <cell r="E3297">
            <v>4</v>
          </cell>
          <cell r="I3297">
            <v>0</v>
          </cell>
          <cell r="M3297">
            <v>4</v>
          </cell>
          <cell r="Q3297">
            <v>4</v>
          </cell>
          <cell r="V3297">
            <v>4280</v>
          </cell>
        </row>
        <row r="3298">
          <cell r="A3298">
            <v>1</v>
          </cell>
          <cell r="E3298">
            <v>4</v>
          </cell>
          <cell r="I3298">
            <v>0</v>
          </cell>
          <cell r="M3298">
            <v>4</v>
          </cell>
          <cell r="Q3298">
            <v>2</v>
          </cell>
          <cell r="V3298">
            <v>4280</v>
          </cell>
        </row>
        <row r="3299">
          <cell r="A3299">
            <v>1</v>
          </cell>
          <cell r="E3299">
            <v>4</v>
          </cell>
          <cell r="I3299">
            <v>1807.8</v>
          </cell>
          <cell r="M3299">
            <v>4</v>
          </cell>
          <cell r="Q3299">
            <v>10</v>
          </cell>
          <cell r="V3299">
            <v>4280</v>
          </cell>
        </row>
        <row r="3300">
          <cell r="A3300">
            <v>1</v>
          </cell>
          <cell r="E3300">
            <v>4</v>
          </cell>
          <cell r="I3300">
            <v>212938.82</v>
          </cell>
          <cell r="M3300">
            <v>4</v>
          </cell>
          <cell r="Q3300">
            <v>4</v>
          </cell>
          <cell r="V3300">
            <v>4301</v>
          </cell>
        </row>
        <row r="3301">
          <cell r="A3301">
            <v>1</v>
          </cell>
          <cell r="E3301">
            <v>4</v>
          </cell>
          <cell r="I3301">
            <v>40294.699999999997</v>
          </cell>
          <cell r="M3301">
            <v>4</v>
          </cell>
          <cell r="Q3301">
            <v>4</v>
          </cell>
          <cell r="V3301">
            <v>4302</v>
          </cell>
        </row>
        <row r="3302">
          <cell r="A3302">
            <v>1</v>
          </cell>
          <cell r="E3302">
            <v>4</v>
          </cell>
          <cell r="I3302">
            <v>241060.03</v>
          </cell>
          <cell r="M3302">
            <v>4</v>
          </cell>
          <cell r="Q3302">
            <v>4</v>
          </cell>
          <cell r="V3302">
            <v>4303</v>
          </cell>
        </row>
        <row r="3303">
          <cell r="A3303">
            <v>1</v>
          </cell>
          <cell r="E3303">
            <v>4</v>
          </cell>
          <cell r="I3303">
            <v>16872.509999999998</v>
          </cell>
          <cell r="M3303">
            <v>4</v>
          </cell>
          <cell r="Q3303">
            <v>4</v>
          </cell>
          <cell r="V3303">
            <v>4304</v>
          </cell>
        </row>
        <row r="3304">
          <cell r="A3304">
            <v>1</v>
          </cell>
          <cell r="E3304">
            <v>4</v>
          </cell>
          <cell r="I3304">
            <v>347791.67</v>
          </cell>
          <cell r="M3304">
            <v>4</v>
          </cell>
          <cell r="Q3304">
            <v>4</v>
          </cell>
          <cell r="V3304">
            <v>4305</v>
          </cell>
        </row>
        <row r="3305">
          <cell r="A3305">
            <v>1</v>
          </cell>
          <cell r="E3305">
            <v>4</v>
          </cell>
          <cell r="I3305">
            <v>78980.12</v>
          </cell>
          <cell r="M3305">
            <v>4</v>
          </cell>
          <cell r="Q3305">
            <v>4</v>
          </cell>
          <cell r="V3305">
            <v>4306</v>
          </cell>
        </row>
        <row r="3306">
          <cell r="A3306">
            <v>1</v>
          </cell>
          <cell r="E3306">
            <v>4</v>
          </cell>
          <cell r="I3306">
            <v>7247.63</v>
          </cell>
          <cell r="M3306">
            <v>4</v>
          </cell>
          <cell r="Q3306">
            <v>4</v>
          </cell>
          <cell r="V3306">
            <v>4307</v>
          </cell>
        </row>
        <row r="3307">
          <cell r="A3307">
            <v>1</v>
          </cell>
          <cell r="E3307">
            <v>4</v>
          </cell>
          <cell r="I3307">
            <v>0</v>
          </cell>
          <cell r="M3307">
            <v>4</v>
          </cell>
          <cell r="Q3307">
            <v>4</v>
          </cell>
          <cell r="V3307">
            <v>4320</v>
          </cell>
        </row>
        <row r="3308">
          <cell r="A3308">
            <v>1</v>
          </cell>
          <cell r="E3308">
            <v>4</v>
          </cell>
          <cell r="I3308">
            <v>0</v>
          </cell>
          <cell r="M3308">
            <v>4</v>
          </cell>
          <cell r="Q3308">
            <v>4</v>
          </cell>
          <cell r="V3308">
            <v>4340</v>
          </cell>
        </row>
        <row r="3309">
          <cell r="A3309">
            <v>1</v>
          </cell>
          <cell r="E3309">
            <v>4</v>
          </cell>
          <cell r="I3309">
            <v>142622.82</v>
          </cell>
          <cell r="M3309">
            <v>4</v>
          </cell>
          <cell r="Q3309">
            <v>4</v>
          </cell>
          <cell r="V3309">
            <v>4360</v>
          </cell>
        </row>
        <row r="3310">
          <cell r="A3310">
            <v>1</v>
          </cell>
          <cell r="E3310">
            <v>4</v>
          </cell>
          <cell r="I3310">
            <v>0</v>
          </cell>
          <cell r="M3310">
            <v>4</v>
          </cell>
          <cell r="Q3310">
            <v>6</v>
          </cell>
          <cell r="V3310">
            <v>4360</v>
          </cell>
        </row>
        <row r="3311">
          <cell r="A3311">
            <v>1</v>
          </cell>
          <cell r="E3311">
            <v>4</v>
          </cell>
          <cell r="I3311">
            <v>0</v>
          </cell>
          <cell r="M3311">
            <v>4</v>
          </cell>
          <cell r="Q3311">
            <v>2</v>
          </cell>
          <cell r="V3311">
            <v>4360</v>
          </cell>
        </row>
        <row r="3312">
          <cell r="A3312">
            <v>1</v>
          </cell>
          <cell r="E3312">
            <v>4</v>
          </cell>
          <cell r="I3312">
            <v>0</v>
          </cell>
          <cell r="M3312">
            <v>4</v>
          </cell>
          <cell r="Q3312">
            <v>4</v>
          </cell>
          <cell r="V3312">
            <v>4380</v>
          </cell>
        </row>
        <row r="3313">
          <cell r="A3313">
            <v>1</v>
          </cell>
          <cell r="E3313">
            <v>4</v>
          </cell>
          <cell r="I3313">
            <v>48457.05</v>
          </cell>
          <cell r="M3313">
            <v>4</v>
          </cell>
          <cell r="Q3313">
            <v>4</v>
          </cell>
          <cell r="V3313">
            <v>4380</v>
          </cell>
        </row>
        <row r="3314">
          <cell r="A3314">
            <v>1</v>
          </cell>
          <cell r="E3314">
            <v>4</v>
          </cell>
          <cell r="I3314">
            <v>0</v>
          </cell>
          <cell r="M3314">
            <v>4</v>
          </cell>
          <cell r="Q3314">
            <v>4</v>
          </cell>
          <cell r="V3314">
            <v>4380</v>
          </cell>
        </row>
        <row r="3315">
          <cell r="A3315">
            <v>1</v>
          </cell>
          <cell r="E3315">
            <v>4</v>
          </cell>
          <cell r="I3315">
            <v>7464.08</v>
          </cell>
          <cell r="M3315">
            <v>4</v>
          </cell>
          <cell r="Q3315">
            <v>14</v>
          </cell>
          <cell r="V3315">
            <v>4380</v>
          </cell>
        </row>
        <row r="3316">
          <cell r="A3316">
            <v>1</v>
          </cell>
          <cell r="E3316">
            <v>4</v>
          </cell>
          <cell r="I3316">
            <v>19529.36</v>
          </cell>
          <cell r="M3316">
            <v>4</v>
          </cell>
          <cell r="Q3316">
            <v>4</v>
          </cell>
          <cell r="V3316">
            <v>4380</v>
          </cell>
        </row>
        <row r="3317">
          <cell r="A3317">
            <v>1</v>
          </cell>
          <cell r="E3317">
            <v>4</v>
          </cell>
          <cell r="I3317">
            <v>0</v>
          </cell>
          <cell r="M3317">
            <v>4</v>
          </cell>
          <cell r="Q3317">
            <v>11</v>
          </cell>
          <cell r="V3317">
            <v>4380</v>
          </cell>
        </row>
        <row r="3318">
          <cell r="A3318">
            <v>1</v>
          </cell>
          <cell r="E3318">
            <v>4</v>
          </cell>
          <cell r="I3318">
            <v>-7713.61</v>
          </cell>
          <cell r="M3318">
            <v>4</v>
          </cell>
          <cell r="Q3318">
            <v>21</v>
          </cell>
          <cell r="V3318">
            <v>4380</v>
          </cell>
        </row>
        <row r="3319">
          <cell r="A3319">
            <v>1</v>
          </cell>
          <cell r="E3319">
            <v>4</v>
          </cell>
          <cell r="I3319">
            <v>0</v>
          </cell>
          <cell r="M3319">
            <v>4</v>
          </cell>
          <cell r="Q3319">
            <v>22</v>
          </cell>
          <cell r="V3319">
            <v>4380</v>
          </cell>
        </row>
        <row r="3320">
          <cell r="A3320">
            <v>1</v>
          </cell>
          <cell r="E3320">
            <v>4</v>
          </cell>
          <cell r="I3320">
            <v>1386.88</v>
          </cell>
          <cell r="M3320">
            <v>4</v>
          </cell>
          <cell r="Q3320">
            <v>4</v>
          </cell>
          <cell r="V3320">
            <v>4380</v>
          </cell>
        </row>
        <row r="3321">
          <cell r="A3321">
            <v>1</v>
          </cell>
          <cell r="E3321">
            <v>4</v>
          </cell>
          <cell r="I3321">
            <v>0</v>
          </cell>
          <cell r="M3321">
            <v>4</v>
          </cell>
          <cell r="Q3321">
            <v>4</v>
          </cell>
          <cell r="V3321">
            <v>4380</v>
          </cell>
        </row>
        <row r="3322">
          <cell r="A3322">
            <v>1</v>
          </cell>
          <cell r="E3322">
            <v>4</v>
          </cell>
          <cell r="I3322">
            <v>0</v>
          </cell>
          <cell r="M3322">
            <v>4</v>
          </cell>
          <cell r="Q3322">
            <v>6</v>
          </cell>
          <cell r="V3322">
            <v>4380</v>
          </cell>
        </row>
        <row r="3323">
          <cell r="A3323">
            <v>1</v>
          </cell>
          <cell r="E3323">
            <v>4</v>
          </cell>
          <cell r="I3323">
            <v>1240.5</v>
          </cell>
          <cell r="M3323">
            <v>4</v>
          </cell>
          <cell r="Q3323">
            <v>2</v>
          </cell>
          <cell r="V3323">
            <v>4380</v>
          </cell>
        </row>
        <row r="3324">
          <cell r="A3324">
            <v>1</v>
          </cell>
          <cell r="E3324">
            <v>4</v>
          </cell>
          <cell r="I3324">
            <v>23385.87</v>
          </cell>
          <cell r="M3324">
            <v>4</v>
          </cell>
          <cell r="Q3324">
            <v>4</v>
          </cell>
          <cell r="V3324">
            <v>4400</v>
          </cell>
        </row>
        <row r="3325">
          <cell r="A3325">
            <v>1</v>
          </cell>
          <cell r="E3325">
            <v>4</v>
          </cell>
          <cell r="I3325">
            <v>37260.400000000001</v>
          </cell>
          <cell r="M3325">
            <v>4</v>
          </cell>
          <cell r="Q3325">
            <v>4</v>
          </cell>
          <cell r="V3325">
            <v>4400</v>
          </cell>
        </row>
        <row r="3326">
          <cell r="A3326">
            <v>1</v>
          </cell>
          <cell r="E3326">
            <v>4</v>
          </cell>
          <cell r="I3326">
            <v>1112.28</v>
          </cell>
          <cell r="M3326">
            <v>4</v>
          </cell>
          <cell r="Q3326">
            <v>4</v>
          </cell>
          <cell r="V3326">
            <v>4440</v>
          </cell>
        </row>
        <row r="3327">
          <cell r="A3327">
            <v>1</v>
          </cell>
          <cell r="E3327">
            <v>4</v>
          </cell>
          <cell r="I3327">
            <v>0</v>
          </cell>
          <cell r="M3327">
            <v>4</v>
          </cell>
          <cell r="Q3327">
            <v>4</v>
          </cell>
          <cell r="V3327">
            <v>4460</v>
          </cell>
        </row>
        <row r="3328">
          <cell r="A3328">
            <v>1</v>
          </cell>
          <cell r="E3328">
            <v>4</v>
          </cell>
          <cell r="I3328">
            <v>0</v>
          </cell>
          <cell r="M3328">
            <v>4</v>
          </cell>
          <cell r="Q3328">
            <v>4</v>
          </cell>
          <cell r="V3328">
            <v>4480</v>
          </cell>
        </row>
        <row r="3329">
          <cell r="A3329">
            <v>1</v>
          </cell>
          <cell r="E3329">
            <v>4</v>
          </cell>
          <cell r="I3329">
            <v>10894.49</v>
          </cell>
          <cell r="M3329">
            <v>4</v>
          </cell>
          <cell r="Q3329">
            <v>4</v>
          </cell>
          <cell r="V3329">
            <v>4480</v>
          </cell>
        </row>
        <row r="3330">
          <cell r="A3330">
            <v>1</v>
          </cell>
          <cell r="E3330">
            <v>4</v>
          </cell>
          <cell r="I3330">
            <v>0</v>
          </cell>
          <cell r="M3330">
            <v>4</v>
          </cell>
          <cell r="Q3330">
            <v>4</v>
          </cell>
          <cell r="V3330">
            <v>4480</v>
          </cell>
        </row>
        <row r="3331">
          <cell r="A3331">
            <v>1</v>
          </cell>
          <cell r="E3331">
            <v>4</v>
          </cell>
          <cell r="I3331">
            <v>0</v>
          </cell>
          <cell r="M3331">
            <v>4</v>
          </cell>
          <cell r="Q3331">
            <v>4</v>
          </cell>
          <cell r="V3331">
            <v>4480</v>
          </cell>
        </row>
        <row r="3332">
          <cell r="A3332">
            <v>1</v>
          </cell>
          <cell r="E3332">
            <v>4</v>
          </cell>
          <cell r="I3332">
            <v>0</v>
          </cell>
          <cell r="M3332">
            <v>4</v>
          </cell>
          <cell r="Q3332">
            <v>4</v>
          </cell>
          <cell r="V3332">
            <v>4480</v>
          </cell>
        </row>
        <row r="3333">
          <cell r="A3333">
            <v>1</v>
          </cell>
          <cell r="E3333">
            <v>4</v>
          </cell>
          <cell r="I3333">
            <v>0</v>
          </cell>
          <cell r="M3333">
            <v>4</v>
          </cell>
          <cell r="Q3333">
            <v>4</v>
          </cell>
          <cell r="V3333">
            <v>4480</v>
          </cell>
        </row>
        <row r="3334">
          <cell r="A3334">
            <v>1</v>
          </cell>
          <cell r="E3334">
            <v>4</v>
          </cell>
          <cell r="I3334">
            <v>0</v>
          </cell>
          <cell r="M3334">
            <v>4</v>
          </cell>
          <cell r="Q3334">
            <v>6</v>
          </cell>
          <cell r="V3334">
            <v>4480</v>
          </cell>
        </row>
        <row r="3335">
          <cell r="A3335">
            <v>1</v>
          </cell>
          <cell r="E3335">
            <v>4</v>
          </cell>
          <cell r="I3335">
            <v>0</v>
          </cell>
          <cell r="M3335">
            <v>4</v>
          </cell>
          <cell r="Q3335">
            <v>2</v>
          </cell>
          <cell r="V3335">
            <v>4480</v>
          </cell>
        </row>
        <row r="3336">
          <cell r="A3336">
            <v>1</v>
          </cell>
          <cell r="E3336">
            <v>4</v>
          </cell>
          <cell r="I3336">
            <v>34165.79</v>
          </cell>
          <cell r="M3336">
            <v>4</v>
          </cell>
          <cell r="Q3336">
            <v>4</v>
          </cell>
          <cell r="V3336">
            <v>4490</v>
          </cell>
        </row>
        <row r="3337">
          <cell r="A3337">
            <v>1</v>
          </cell>
          <cell r="E3337">
            <v>4</v>
          </cell>
          <cell r="I3337">
            <v>0</v>
          </cell>
          <cell r="M3337">
            <v>4</v>
          </cell>
          <cell r="Q3337">
            <v>4</v>
          </cell>
          <cell r="V3337">
            <v>4490</v>
          </cell>
        </row>
        <row r="3338">
          <cell r="A3338">
            <v>1</v>
          </cell>
          <cell r="E3338">
            <v>4</v>
          </cell>
          <cell r="I3338">
            <v>1875.4</v>
          </cell>
          <cell r="M3338">
            <v>4</v>
          </cell>
          <cell r="Q3338">
            <v>14</v>
          </cell>
          <cell r="V3338">
            <v>4490</v>
          </cell>
        </row>
        <row r="3339">
          <cell r="A3339">
            <v>1</v>
          </cell>
          <cell r="E3339">
            <v>4</v>
          </cell>
          <cell r="I3339">
            <v>0</v>
          </cell>
          <cell r="M3339">
            <v>4</v>
          </cell>
          <cell r="Q3339">
            <v>4</v>
          </cell>
          <cell r="V3339">
            <v>4490</v>
          </cell>
        </row>
        <row r="3340">
          <cell r="A3340">
            <v>1</v>
          </cell>
          <cell r="E3340">
            <v>4</v>
          </cell>
          <cell r="I3340">
            <v>0</v>
          </cell>
          <cell r="M3340">
            <v>4</v>
          </cell>
          <cell r="Q3340">
            <v>8</v>
          </cell>
          <cell r="V3340">
            <v>4490</v>
          </cell>
        </row>
        <row r="3341">
          <cell r="A3341">
            <v>1</v>
          </cell>
          <cell r="E3341">
            <v>4</v>
          </cell>
          <cell r="I3341">
            <v>0</v>
          </cell>
          <cell r="M3341">
            <v>4</v>
          </cell>
          <cell r="Q3341">
            <v>2</v>
          </cell>
          <cell r="V3341">
            <v>4490</v>
          </cell>
        </row>
        <row r="3342">
          <cell r="A3342">
            <v>1</v>
          </cell>
          <cell r="E3342">
            <v>4</v>
          </cell>
          <cell r="I3342">
            <v>0</v>
          </cell>
          <cell r="M3342">
            <v>4</v>
          </cell>
          <cell r="Q3342">
            <v>10</v>
          </cell>
          <cell r="V3342">
            <v>4490</v>
          </cell>
        </row>
        <row r="3343">
          <cell r="A3343">
            <v>1</v>
          </cell>
          <cell r="E3343">
            <v>4</v>
          </cell>
          <cell r="I3343">
            <v>0</v>
          </cell>
          <cell r="M3343">
            <v>4</v>
          </cell>
          <cell r="Q3343">
            <v>4</v>
          </cell>
          <cell r="V3343">
            <v>4500</v>
          </cell>
        </row>
        <row r="3344">
          <cell r="A3344">
            <v>1</v>
          </cell>
          <cell r="E3344">
            <v>4</v>
          </cell>
          <cell r="I3344">
            <v>291561.03999999998</v>
          </cell>
          <cell r="M3344">
            <v>4</v>
          </cell>
          <cell r="Q3344">
            <v>4</v>
          </cell>
          <cell r="V3344">
            <v>4500</v>
          </cell>
        </row>
        <row r="3345">
          <cell r="A3345">
            <v>1</v>
          </cell>
          <cell r="E3345">
            <v>4</v>
          </cell>
          <cell r="I3345">
            <v>0</v>
          </cell>
          <cell r="M3345">
            <v>4</v>
          </cell>
          <cell r="Q3345">
            <v>2</v>
          </cell>
          <cell r="V3345">
            <v>4500</v>
          </cell>
        </row>
        <row r="3346">
          <cell r="A3346">
            <v>1</v>
          </cell>
          <cell r="E3346">
            <v>4</v>
          </cell>
          <cell r="I3346">
            <v>0</v>
          </cell>
          <cell r="M3346">
            <v>4</v>
          </cell>
          <cell r="Q3346">
            <v>9</v>
          </cell>
          <cell r="V3346">
            <v>4520</v>
          </cell>
        </row>
        <row r="3347">
          <cell r="A3347">
            <v>1</v>
          </cell>
          <cell r="E3347">
            <v>4</v>
          </cell>
          <cell r="I3347">
            <v>0</v>
          </cell>
          <cell r="M3347">
            <v>4</v>
          </cell>
          <cell r="Q3347">
            <v>4</v>
          </cell>
          <cell r="V3347">
            <v>4520</v>
          </cell>
        </row>
        <row r="3348">
          <cell r="A3348">
            <v>1</v>
          </cell>
          <cell r="E3348">
            <v>4</v>
          </cell>
          <cell r="I3348">
            <v>1188028.73</v>
          </cell>
          <cell r="M3348">
            <v>4</v>
          </cell>
          <cell r="Q3348">
            <v>4</v>
          </cell>
          <cell r="V3348">
            <v>4520</v>
          </cell>
        </row>
        <row r="3349">
          <cell r="A3349">
            <v>1</v>
          </cell>
          <cell r="E3349">
            <v>4</v>
          </cell>
          <cell r="I3349">
            <v>0</v>
          </cell>
          <cell r="M3349">
            <v>4</v>
          </cell>
          <cell r="Q3349">
            <v>4</v>
          </cell>
          <cell r="V3349">
            <v>4520</v>
          </cell>
        </row>
        <row r="3350">
          <cell r="A3350">
            <v>1</v>
          </cell>
          <cell r="E3350">
            <v>4</v>
          </cell>
          <cell r="I3350">
            <v>0</v>
          </cell>
          <cell r="M3350">
            <v>4</v>
          </cell>
          <cell r="Q3350">
            <v>4</v>
          </cell>
          <cell r="V3350">
            <v>4520</v>
          </cell>
        </row>
        <row r="3351">
          <cell r="A3351">
            <v>1</v>
          </cell>
          <cell r="E3351">
            <v>4</v>
          </cell>
          <cell r="I3351">
            <v>0</v>
          </cell>
          <cell r="M3351">
            <v>4</v>
          </cell>
          <cell r="Q3351">
            <v>8</v>
          </cell>
          <cell r="V3351">
            <v>4520</v>
          </cell>
        </row>
        <row r="3352">
          <cell r="A3352">
            <v>1</v>
          </cell>
          <cell r="E3352">
            <v>4</v>
          </cell>
          <cell r="I3352">
            <v>2819.1</v>
          </cell>
          <cell r="M3352">
            <v>4</v>
          </cell>
          <cell r="Q3352">
            <v>4</v>
          </cell>
          <cell r="V3352">
            <v>4520</v>
          </cell>
        </row>
        <row r="3353">
          <cell r="A3353">
            <v>1</v>
          </cell>
          <cell r="E3353">
            <v>4</v>
          </cell>
          <cell r="I3353">
            <v>13606.52</v>
          </cell>
          <cell r="M3353">
            <v>4</v>
          </cell>
          <cell r="Q3353">
            <v>2</v>
          </cell>
          <cell r="V3353">
            <v>4520</v>
          </cell>
        </row>
        <row r="3354">
          <cell r="A3354">
            <v>1</v>
          </cell>
          <cell r="E3354">
            <v>4</v>
          </cell>
          <cell r="I3354">
            <v>2580.0500000000002</v>
          </cell>
          <cell r="M3354">
            <v>4</v>
          </cell>
          <cell r="Q3354">
            <v>10</v>
          </cell>
          <cell r="V3354">
            <v>4520</v>
          </cell>
        </row>
        <row r="3355">
          <cell r="A3355">
            <v>1</v>
          </cell>
          <cell r="E3355">
            <v>4</v>
          </cell>
          <cell r="I3355">
            <v>183095.93</v>
          </cell>
          <cell r="M3355">
            <v>4</v>
          </cell>
          <cell r="Q3355">
            <v>4</v>
          </cell>
          <cell r="V3355">
            <v>4560</v>
          </cell>
        </row>
        <row r="3356">
          <cell r="A3356">
            <v>1</v>
          </cell>
          <cell r="E3356">
            <v>4</v>
          </cell>
          <cell r="I3356">
            <v>0</v>
          </cell>
          <cell r="M3356">
            <v>4</v>
          </cell>
          <cell r="Q3356">
            <v>4</v>
          </cell>
          <cell r="V3356">
            <v>4560</v>
          </cell>
        </row>
        <row r="3357">
          <cell r="A3357">
            <v>1</v>
          </cell>
          <cell r="E3357">
            <v>4</v>
          </cell>
          <cell r="I3357">
            <v>0</v>
          </cell>
          <cell r="M3357">
            <v>4</v>
          </cell>
          <cell r="Q3357">
            <v>4</v>
          </cell>
          <cell r="V3357">
            <v>4560</v>
          </cell>
        </row>
        <row r="3358">
          <cell r="A3358">
            <v>1</v>
          </cell>
          <cell r="E3358">
            <v>4</v>
          </cell>
          <cell r="I3358">
            <v>0</v>
          </cell>
          <cell r="M3358">
            <v>4</v>
          </cell>
          <cell r="Q3358">
            <v>11</v>
          </cell>
          <cell r="V3358">
            <v>4560</v>
          </cell>
        </row>
        <row r="3359">
          <cell r="A3359">
            <v>1</v>
          </cell>
          <cell r="E3359">
            <v>4</v>
          </cell>
          <cell r="I3359">
            <v>-74149.5</v>
          </cell>
          <cell r="M3359">
            <v>4</v>
          </cell>
          <cell r="Q3359">
            <v>4</v>
          </cell>
          <cell r="V3359">
            <v>4560</v>
          </cell>
        </row>
        <row r="3360">
          <cell r="A3360">
            <v>1</v>
          </cell>
          <cell r="E3360">
            <v>4</v>
          </cell>
          <cell r="I3360">
            <v>10770</v>
          </cell>
          <cell r="M3360">
            <v>4</v>
          </cell>
          <cell r="Q3360">
            <v>4</v>
          </cell>
          <cell r="V3360">
            <v>4560</v>
          </cell>
        </row>
        <row r="3361">
          <cell r="A3361">
            <v>1</v>
          </cell>
          <cell r="E3361">
            <v>4</v>
          </cell>
          <cell r="I3361">
            <v>0</v>
          </cell>
          <cell r="M3361">
            <v>4</v>
          </cell>
          <cell r="Q3361">
            <v>6</v>
          </cell>
          <cell r="V3361">
            <v>4560</v>
          </cell>
        </row>
        <row r="3362">
          <cell r="A3362">
            <v>1</v>
          </cell>
          <cell r="E3362">
            <v>4</v>
          </cell>
          <cell r="I3362">
            <v>0</v>
          </cell>
          <cell r="M3362">
            <v>4</v>
          </cell>
          <cell r="Q3362">
            <v>4</v>
          </cell>
          <cell r="V3362">
            <v>4570</v>
          </cell>
        </row>
        <row r="3363">
          <cell r="A3363">
            <v>1</v>
          </cell>
          <cell r="E3363">
            <v>4</v>
          </cell>
          <cell r="I3363">
            <v>18357.05</v>
          </cell>
          <cell r="M3363">
            <v>4</v>
          </cell>
          <cell r="Q3363">
            <v>4</v>
          </cell>
          <cell r="V3363">
            <v>4570</v>
          </cell>
        </row>
        <row r="3364">
          <cell r="A3364">
            <v>1</v>
          </cell>
          <cell r="E3364">
            <v>4</v>
          </cell>
          <cell r="I3364">
            <v>0</v>
          </cell>
          <cell r="M3364">
            <v>4</v>
          </cell>
          <cell r="Q3364">
            <v>4</v>
          </cell>
          <cell r="V3364">
            <v>4570</v>
          </cell>
        </row>
        <row r="3365">
          <cell r="A3365">
            <v>1</v>
          </cell>
          <cell r="E3365">
            <v>4</v>
          </cell>
          <cell r="I3365">
            <v>0</v>
          </cell>
          <cell r="M3365">
            <v>4</v>
          </cell>
          <cell r="Q3365">
            <v>4</v>
          </cell>
          <cell r="V3365">
            <v>4570</v>
          </cell>
        </row>
        <row r="3366">
          <cell r="A3366">
            <v>1</v>
          </cell>
          <cell r="E3366">
            <v>4</v>
          </cell>
          <cell r="I3366">
            <v>0</v>
          </cell>
          <cell r="M3366">
            <v>4</v>
          </cell>
          <cell r="Q3366">
            <v>4</v>
          </cell>
          <cell r="V3366">
            <v>4595</v>
          </cell>
        </row>
        <row r="3367">
          <cell r="A3367">
            <v>1</v>
          </cell>
          <cell r="E3367">
            <v>4</v>
          </cell>
          <cell r="I3367">
            <v>2596.25</v>
          </cell>
          <cell r="M3367">
            <v>4</v>
          </cell>
          <cell r="Q3367">
            <v>4</v>
          </cell>
          <cell r="V3367">
            <v>4595</v>
          </cell>
        </row>
        <row r="3368">
          <cell r="A3368">
            <v>1</v>
          </cell>
          <cell r="E3368">
            <v>4</v>
          </cell>
          <cell r="I3368">
            <v>0</v>
          </cell>
          <cell r="M3368">
            <v>4</v>
          </cell>
          <cell r="Q3368">
            <v>4</v>
          </cell>
          <cell r="V3368">
            <v>4595</v>
          </cell>
        </row>
        <row r="3369">
          <cell r="A3369">
            <v>1</v>
          </cell>
          <cell r="E3369">
            <v>4</v>
          </cell>
          <cell r="I3369">
            <v>1124</v>
          </cell>
          <cell r="M3369">
            <v>4</v>
          </cell>
          <cell r="Q3369">
            <v>14</v>
          </cell>
          <cell r="V3369">
            <v>4595</v>
          </cell>
        </row>
        <row r="3370">
          <cell r="A3370">
            <v>1</v>
          </cell>
          <cell r="E3370">
            <v>4</v>
          </cell>
          <cell r="I3370">
            <v>368</v>
          </cell>
          <cell r="M3370">
            <v>4</v>
          </cell>
          <cell r="Q3370">
            <v>8</v>
          </cell>
          <cell r="V3370">
            <v>4595</v>
          </cell>
        </row>
        <row r="3371">
          <cell r="A3371">
            <v>1</v>
          </cell>
          <cell r="E3371">
            <v>4</v>
          </cell>
          <cell r="I3371">
            <v>0</v>
          </cell>
          <cell r="M3371">
            <v>4</v>
          </cell>
          <cell r="Q3371">
            <v>11</v>
          </cell>
          <cell r="V3371">
            <v>4595</v>
          </cell>
        </row>
        <row r="3372">
          <cell r="A3372">
            <v>1</v>
          </cell>
          <cell r="E3372">
            <v>4</v>
          </cell>
          <cell r="I3372">
            <v>0</v>
          </cell>
          <cell r="M3372">
            <v>4</v>
          </cell>
          <cell r="Q3372">
            <v>4</v>
          </cell>
          <cell r="V3372">
            <v>4595</v>
          </cell>
        </row>
        <row r="3373">
          <cell r="A3373">
            <v>1</v>
          </cell>
          <cell r="E3373">
            <v>4</v>
          </cell>
          <cell r="I3373">
            <v>0</v>
          </cell>
          <cell r="M3373">
            <v>4</v>
          </cell>
          <cell r="Q3373">
            <v>4</v>
          </cell>
          <cell r="V3373">
            <v>4595</v>
          </cell>
        </row>
        <row r="3374">
          <cell r="A3374">
            <v>1</v>
          </cell>
          <cell r="E3374">
            <v>4</v>
          </cell>
          <cell r="I3374">
            <v>0</v>
          </cell>
          <cell r="M3374">
            <v>4</v>
          </cell>
          <cell r="Q3374">
            <v>6</v>
          </cell>
          <cell r="V3374">
            <v>4595</v>
          </cell>
        </row>
        <row r="3375">
          <cell r="A3375">
            <v>1</v>
          </cell>
          <cell r="E3375">
            <v>4</v>
          </cell>
          <cell r="I3375">
            <v>0</v>
          </cell>
          <cell r="M3375">
            <v>4</v>
          </cell>
          <cell r="Q3375">
            <v>2</v>
          </cell>
          <cell r="V3375">
            <v>4595</v>
          </cell>
        </row>
        <row r="3376">
          <cell r="A3376">
            <v>1</v>
          </cell>
          <cell r="E3376">
            <v>4</v>
          </cell>
          <cell r="I3376">
            <v>736</v>
          </cell>
          <cell r="M3376">
            <v>4</v>
          </cell>
          <cell r="Q3376">
            <v>10</v>
          </cell>
          <cell r="V3376">
            <v>4595</v>
          </cell>
        </row>
        <row r="3377">
          <cell r="A3377">
            <v>1</v>
          </cell>
          <cell r="E3377">
            <v>4</v>
          </cell>
          <cell r="I3377">
            <v>9087.83</v>
          </cell>
          <cell r="M3377">
            <v>4</v>
          </cell>
          <cell r="Q3377">
            <v>4</v>
          </cell>
          <cell r="V3377">
            <v>4601</v>
          </cell>
        </row>
        <row r="3378">
          <cell r="A3378">
            <v>1</v>
          </cell>
          <cell r="E3378">
            <v>4</v>
          </cell>
          <cell r="I3378">
            <v>100</v>
          </cell>
          <cell r="M3378">
            <v>4</v>
          </cell>
          <cell r="Q3378">
            <v>4</v>
          </cell>
          <cell r="V3378">
            <v>4601</v>
          </cell>
        </row>
        <row r="3379">
          <cell r="A3379">
            <v>1</v>
          </cell>
          <cell r="E3379">
            <v>4</v>
          </cell>
          <cell r="I3379">
            <v>0</v>
          </cell>
          <cell r="M3379">
            <v>4</v>
          </cell>
          <cell r="Q3379">
            <v>4</v>
          </cell>
          <cell r="V3379">
            <v>4601</v>
          </cell>
        </row>
        <row r="3380">
          <cell r="A3380">
            <v>1</v>
          </cell>
          <cell r="E3380">
            <v>4</v>
          </cell>
          <cell r="I3380">
            <v>600</v>
          </cell>
          <cell r="M3380">
            <v>4</v>
          </cell>
          <cell r="Q3380">
            <v>4</v>
          </cell>
          <cell r="V3380">
            <v>4601</v>
          </cell>
        </row>
        <row r="3381">
          <cell r="A3381">
            <v>1</v>
          </cell>
          <cell r="E3381">
            <v>4</v>
          </cell>
          <cell r="I3381">
            <v>63036.73</v>
          </cell>
          <cell r="M3381">
            <v>4</v>
          </cell>
          <cell r="Q3381">
            <v>4</v>
          </cell>
          <cell r="V3381">
            <v>4601</v>
          </cell>
        </row>
        <row r="3382">
          <cell r="A3382">
            <v>1</v>
          </cell>
          <cell r="E3382">
            <v>4</v>
          </cell>
          <cell r="I3382">
            <v>0</v>
          </cell>
          <cell r="M3382">
            <v>4</v>
          </cell>
          <cell r="Q3382">
            <v>6</v>
          </cell>
          <cell r="V3382">
            <v>4601</v>
          </cell>
        </row>
        <row r="3383">
          <cell r="A3383">
            <v>1</v>
          </cell>
          <cell r="E3383">
            <v>4</v>
          </cell>
          <cell r="I3383">
            <v>46157.37</v>
          </cell>
          <cell r="M3383">
            <v>4</v>
          </cell>
          <cell r="Q3383">
            <v>2</v>
          </cell>
          <cell r="V3383">
            <v>4601</v>
          </cell>
        </row>
        <row r="3384">
          <cell r="A3384">
            <v>1</v>
          </cell>
          <cell r="E3384">
            <v>4</v>
          </cell>
          <cell r="I3384">
            <v>0</v>
          </cell>
          <cell r="M3384">
            <v>4</v>
          </cell>
          <cell r="Q3384">
            <v>10</v>
          </cell>
          <cell r="V3384">
            <v>4601</v>
          </cell>
        </row>
        <row r="3385">
          <cell r="A3385">
            <v>1</v>
          </cell>
          <cell r="E3385">
            <v>4</v>
          </cell>
          <cell r="I3385">
            <v>8714.39</v>
          </cell>
          <cell r="M3385">
            <v>4</v>
          </cell>
          <cell r="Q3385">
            <v>4</v>
          </cell>
          <cell r="V3385">
            <v>4602</v>
          </cell>
        </row>
        <row r="3386">
          <cell r="A3386">
            <v>1</v>
          </cell>
          <cell r="E3386">
            <v>4</v>
          </cell>
          <cell r="I3386">
            <v>0</v>
          </cell>
          <cell r="M3386">
            <v>4</v>
          </cell>
          <cell r="Q3386">
            <v>4</v>
          </cell>
          <cell r="V3386">
            <v>4602</v>
          </cell>
        </row>
        <row r="3387">
          <cell r="A3387">
            <v>1</v>
          </cell>
          <cell r="E3387">
            <v>4</v>
          </cell>
          <cell r="I3387">
            <v>0</v>
          </cell>
          <cell r="M3387">
            <v>4</v>
          </cell>
          <cell r="Q3387">
            <v>6</v>
          </cell>
          <cell r="V3387">
            <v>4602</v>
          </cell>
        </row>
        <row r="3388">
          <cell r="A3388">
            <v>1</v>
          </cell>
          <cell r="E3388">
            <v>4</v>
          </cell>
          <cell r="I3388">
            <v>17388.400000000001</v>
          </cell>
          <cell r="M3388">
            <v>4</v>
          </cell>
          <cell r="Q3388">
            <v>25</v>
          </cell>
          <cell r="V3388">
            <v>4603</v>
          </cell>
        </row>
        <row r="3389">
          <cell r="A3389">
            <v>1</v>
          </cell>
          <cell r="E3389">
            <v>4</v>
          </cell>
          <cell r="I3389">
            <v>11530.6</v>
          </cell>
          <cell r="M3389">
            <v>4</v>
          </cell>
          <cell r="Q3389">
            <v>4</v>
          </cell>
          <cell r="V3389">
            <v>4603</v>
          </cell>
        </row>
        <row r="3390">
          <cell r="A3390">
            <v>1</v>
          </cell>
          <cell r="E3390">
            <v>4</v>
          </cell>
          <cell r="I3390">
            <v>390.02</v>
          </cell>
          <cell r="M3390">
            <v>4</v>
          </cell>
          <cell r="Q3390">
            <v>14</v>
          </cell>
          <cell r="V3390">
            <v>4603</v>
          </cell>
        </row>
        <row r="3391">
          <cell r="A3391">
            <v>1</v>
          </cell>
          <cell r="E3391">
            <v>4</v>
          </cell>
          <cell r="I3391">
            <v>20946.599999999999</v>
          </cell>
          <cell r="M3391">
            <v>4</v>
          </cell>
          <cell r="Q3391">
            <v>4</v>
          </cell>
          <cell r="V3391">
            <v>4603</v>
          </cell>
        </row>
        <row r="3392">
          <cell r="A3392">
            <v>1</v>
          </cell>
          <cell r="E3392">
            <v>4</v>
          </cell>
          <cell r="I3392">
            <v>0</v>
          </cell>
          <cell r="M3392">
            <v>4</v>
          </cell>
          <cell r="Q3392">
            <v>6</v>
          </cell>
          <cell r="V3392">
            <v>4603</v>
          </cell>
        </row>
        <row r="3393">
          <cell r="A3393">
            <v>1</v>
          </cell>
          <cell r="E3393">
            <v>4</v>
          </cell>
          <cell r="I3393">
            <v>10936.75</v>
          </cell>
          <cell r="M3393">
            <v>4</v>
          </cell>
          <cell r="Q3393">
            <v>2</v>
          </cell>
          <cell r="V3393">
            <v>4603</v>
          </cell>
        </row>
        <row r="3394">
          <cell r="A3394">
            <v>1</v>
          </cell>
          <cell r="E3394">
            <v>4</v>
          </cell>
          <cell r="I3394">
            <v>-329.94</v>
          </cell>
          <cell r="M3394">
            <v>4</v>
          </cell>
          <cell r="Q3394">
            <v>4</v>
          </cell>
          <cell r="V3394">
            <v>4604</v>
          </cell>
        </row>
        <row r="3395">
          <cell r="A3395">
            <v>1</v>
          </cell>
          <cell r="E3395">
            <v>4</v>
          </cell>
          <cell r="I3395">
            <v>18334.07</v>
          </cell>
          <cell r="M3395">
            <v>4</v>
          </cell>
          <cell r="Q3395">
            <v>2</v>
          </cell>
          <cell r="V3395">
            <v>4604</v>
          </cell>
        </row>
        <row r="3396">
          <cell r="A3396">
            <v>1</v>
          </cell>
          <cell r="E3396">
            <v>4</v>
          </cell>
          <cell r="I3396">
            <v>2970.87</v>
          </cell>
          <cell r="M3396">
            <v>4</v>
          </cell>
          <cell r="Q3396">
            <v>4</v>
          </cell>
          <cell r="V3396">
            <v>4610</v>
          </cell>
        </row>
        <row r="3397">
          <cell r="A3397">
            <v>1</v>
          </cell>
          <cell r="E3397">
            <v>4</v>
          </cell>
          <cell r="I3397">
            <v>290.7</v>
          </cell>
          <cell r="M3397">
            <v>4</v>
          </cell>
          <cell r="Q3397">
            <v>8</v>
          </cell>
          <cell r="V3397">
            <v>4610</v>
          </cell>
        </row>
        <row r="3398">
          <cell r="A3398">
            <v>1</v>
          </cell>
          <cell r="E3398">
            <v>4</v>
          </cell>
          <cell r="I3398">
            <v>0</v>
          </cell>
          <cell r="M3398">
            <v>4</v>
          </cell>
          <cell r="Q3398">
            <v>4</v>
          </cell>
          <cell r="V3398">
            <v>4610</v>
          </cell>
        </row>
        <row r="3399">
          <cell r="A3399">
            <v>1</v>
          </cell>
          <cell r="E3399">
            <v>4</v>
          </cell>
          <cell r="I3399">
            <v>1190.23</v>
          </cell>
          <cell r="M3399">
            <v>4</v>
          </cell>
          <cell r="Q3399">
            <v>4</v>
          </cell>
          <cell r="V3399">
            <v>4610</v>
          </cell>
        </row>
        <row r="3400">
          <cell r="A3400">
            <v>1</v>
          </cell>
          <cell r="E3400">
            <v>4</v>
          </cell>
          <cell r="I3400">
            <v>1512.78</v>
          </cell>
          <cell r="M3400">
            <v>4</v>
          </cell>
          <cell r="Q3400">
            <v>2</v>
          </cell>
          <cell r="V3400">
            <v>4610</v>
          </cell>
        </row>
        <row r="3401">
          <cell r="A3401">
            <v>1</v>
          </cell>
          <cell r="E3401">
            <v>4</v>
          </cell>
          <cell r="I3401">
            <v>732</v>
          </cell>
          <cell r="M3401">
            <v>4</v>
          </cell>
          <cell r="Q3401">
            <v>10</v>
          </cell>
          <cell r="V3401">
            <v>4610</v>
          </cell>
        </row>
        <row r="3402">
          <cell r="A3402">
            <v>1</v>
          </cell>
          <cell r="E3402">
            <v>4</v>
          </cell>
          <cell r="I3402">
            <v>2524.5</v>
          </cell>
          <cell r="M3402">
            <v>4</v>
          </cell>
          <cell r="Q3402">
            <v>25</v>
          </cell>
          <cell r="V3402">
            <v>4640</v>
          </cell>
        </row>
        <row r="3403">
          <cell r="A3403">
            <v>1</v>
          </cell>
          <cell r="E3403">
            <v>4</v>
          </cell>
          <cell r="I3403">
            <v>4.96</v>
          </cell>
          <cell r="M3403">
            <v>4</v>
          </cell>
          <cell r="Q3403">
            <v>9</v>
          </cell>
          <cell r="V3403">
            <v>4640</v>
          </cell>
        </row>
        <row r="3404">
          <cell r="A3404">
            <v>1</v>
          </cell>
          <cell r="E3404">
            <v>4</v>
          </cell>
          <cell r="I3404">
            <v>11256.56</v>
          </cell>
          <cell r="M3404">
            <v>4</v>
          </cell>
          <cell r="Q3404">
            <v>4</v>
          </cell>
          <cell r="V3404">
            <v>4640</v>
          </cell>
        </row>
        <row r="3405">
          <cell r="A3405">
            <v>1</v>
          </cell>
          <cell r="E3405">
            <v>4</v>
          </cell>
          <cell r="I3405">
            <v>13081.25</v>
          </cell>
          <cell r="M3405">
            <v>4</v>
          </cell>
          <cell r="Q3405">
            <v>14</v>
          </cell>
          <cell r="V3405">
            <v>4640</v>
          </cell>
        </row>
        <row r="3406">
          <cell r="A3406">
            <v>1</v>
          </cell>
          <cell r="E3406">
            <v>4</v>
          </cell>
          <cell r="I3406">
            <v>1115.2</v>
          </cell>
          <cell r="M3406">
            <v>4</v>
          </cell>
          <cell r="Q3406">
            <v>7</v>
          </cell>
          <cell r="V3406">
            <v>4640</v>
          </cell>
        </row>
        <row r="3407">
          <cell r="A3407">
            <v>1</v>
          </cell>
          <cell r="E3407">
            <v>4</v>
          </cell>
          <cell r="I3407">
            <v>9107.75</v>
          </cell>
          <cell r="M3407">
            <v>4</v>
          </cell>
          <cell r="Q3407">
            <v>8</v>
          </cell>
          <cell r="V3407">
            <v>4640</v>
          </cell>
        </row>
        <row r="3408">
          <cell r="A3408">
            <v>1</v>
          </cell>
          <cell r="E3408">
            <v>4</v>
          </cell>
          <cell r="I3408">
            <v>2946.1</v>
          </cell>
          <cell r="M3408">
            <v>4</v>
          </cell>
          <cell r="Q3408">
            <v>11</v>
          </cell>
          <cell r="V3408">
            <v>4640</v>
          </cell>
        </row>
        <row r="3409">
          <cell r="A3409">
            <v>1</v>
          </cell>
          <cell r="E3409">
            <v>4</v>
          </cell>
          <cell r="I3409">
            <v>1654.1</v>
          </cell>
          <cell r="M3409">
            <v>4</v>
          </cell>
          <cell r="Q3409">
            <v>22</v>
          </cell>
          <cell r="V3409">
            <v>4640</v>
          </cell>
        </row>
        <row r="3410">
          <cell r="A3410">
            <v>1</v>
          </cell>
          <cell r="E3410">
            <v>4</v>
          </cell>
          <cell r="I3410">
            <v>2516.4</v>
          </cell>
          <cell r="M3410">
            <v>4</v>
          </cell>
          <cell r="Q3410">
            <v>4</v>
          </cell>
          <cell r="V3410">
            <v>4640</v>
          </cell>
        </row>
        <row r="3411">
          <cell r="A3411">
            <v>1</v>
          </cell>
          <cell r="E3411">
            <v>4</v>
          </cell>
          <cell r="I3411">
            <v>882.3</v>
          </cell>
          <cell r="M3411">
            <v>4</v>
          </cell>
          <cell r="Q3411">
            <v>13</v>
          </cell>
          <cell r="V3411">
            <v>4640</v>
          </cell>
        </row>
        <row r="3412">
          <cell r="A3412">
            <v>1</v>
          </cell>
          <cell r="E3412">
            <v>4</v>
          </cell>
          <cell r="I3412">
            <v>588.20000000000005</v>
          </cell>
          <cell r="M3412">
            <v>4</v>
          </cell>
          <cell r="Q3412">
            <v>5</v>
          </cell>
          <cell r="V3412">
            <v>4640</v>
          </cell>
        </row>
        <row r="3413">
          <cell r="A3413">
            <v>1</v>
          </cell>
          <cell r="E3413">
            <v>4</v>
          </cell>
          <cell r="I3413">
            <v>3737.45</v>
          </cell>
          <cell r="M3413">
            <v>4</v>
          </cell>
          <cell r="Q3413">
            <v>10</v>
          </cell>
          <cell r="V3413">
            <v>4640</v>
          </cell>
        </row>
        <row r="3414">
          <cell r="A3414">
            <v>1</v>
          </cell>
          <cell r="E3414">
            <v>4</v>
          </cell>
          <cell r="I3414">
            <v>1709.67</v>
          </cell>
          <cell r="M3414">
            <v>4</v>
          </cell>
          <cell r="Q3414">
            <v>25</v>
          </cell>
          <cell r="V3414">
            <v>4660</v>
          </cell>
        </row>
        <row r="3415">
          <cell r="A3415">
            <v>1</v>
          </cell>
          <cell r="E3415">
            <v>4</v>
          </cell>
          <cell r="I3415">
            <v>0</v>
          </cell>
          <cell r="M3415">
            <v>4</v>
          </cell>
          <cell r="Q3415">
            <v>4</v>
          </cell>
          <cell r="V3415">
            <v>4660</v>
          </cell>
        </row>
        <row r="3416">
          <cell r="A3416">
            <v>1</v>
          </cell>
          <cell r="E3416">
            <v>4</v>
          </cell>
          <cell r="I3416">
            <v>217206.22</v>
          </cell>
          <cell r="M3416">
            <v>4</v>
          </cell>
          <cell r="Q3416">
            <v>4</v>
          </cell>
          <cell r="V3416">
            <v>4660</v>
          </cell>
        </row>
        <row r="3417">
          <cell r="A3417">
            <v>1</v>
          </cell>
          <cell r="E3417">
            <v>4</v>
          </cell>
          <cell r="I3417">
            <v>0</v>
          </cell>
          <cell r="M3417">
            <v>4</v>
          </cell>
          <cell r="Q3417">
            <v>4</v>
          </cell>
          <cell r="V3417">
            <v>4660</v>
          </cell>
        </row>
        <row r="3418">
          <cell r="A3418">
            <v>1</v>
          </cell>
          <cell r="E3418">
            <v>4</v>
          </cell>
          <cell r="I3418">
            <v>544</v>
          </cell>
          <cell r="M3418">
            <v>4</v>
          </cell>
          <cell r="Q3418">
            <v>14</v>
          </cell>
          <cell r="V3418">
            <v>4660</v>
          </cell>
        </row>
        <row r="3419">
          <cell r="A3419">
            <v>1</v>
          </cell>
          <cell r="E3419">
            <v>4</v>
          </cell>
          <cell r="I3419">
            <v>6734.32</v>
          </cell>
          <cell r="M3419">
            <v>4</v>
          </cell>
          <cell r="Q3419">
            <v>4</v>
          </cell>
          <cell r="V3419">
            <v>4660</v>
          </cell>
        </row>
        <row r="3420">
          <cell r="A3420">
            <v>1</v>
          </cell>
          <cell r="E3420">
            <v>4</v>
          </cell>
          <cell r="I3420">
            <v>344</v>
          </cell>
          <cell r="M3420">
            <v>4</v>
          </cell>
          <cell r="Q3420">
            <v>4</v>
          </cell>
          <cell r="V3420">
            <v>4660</v>
          </cell>
        </row>
        <row r="3421">
          <cell r="A3421">
            <v>1</v>
          </cell>
          <cell r="E3421">
            <v>4</v>
          </cell>
          <cell r="I3421">
            <v>0</v>
          </cell>
          <cell r="M3421">
            <v>4</v>
          </cell>
          <cell r="Q3421">
            <v>6</v>
          </cell>
          <cell r="V3421">
            <v>4660</v>
          </cell>
        </row>
        <row r="3422">
          <cell r="A3422">
            <v>1</v>
          </cell>
          <cell r="E3422">
            <v>4</v>
          </cell>
          <cell r="I3422">
            <v>160.66</v>
          </cell>
          <cell r="M3422">
            <v>4</v>
          </cell>
          <cell r="Q3422">
            <v>13</v>
          </cell>
          <cell r="V3422">
            <v>4660</v>
          </cell>
        </row>
        <row r="3423">
          <cell r="A3423">
            <v>1</v>
          </cell>
          <cell r="E3423">
            <v>4</v>
          </cell>
          <cell r="I3423">
            <v>2012.34</v>
          </cell>
          <cell r="M3423">
            <v>4</v>
          </cell>
          <cell r="Q3423">
            <v>2</v>
          </cell>
          <cell r="V3423">
            <v>4660</v>
          </cell>
        </row>
        <row r="3424">
          <cell r="A3424">
            <v>1</v>
          </cell>
          <cell r="E3424">
            <v>4</v>
          </cell>
          <cell r="I3424">
            <v>0</v>
          </cell>
          <cell r="M3424">
            <v>4</v>
          </cell>
          <cell r="Q3424">
            <v>10</v>
          </cell>
          <cell r="V3424">
            <v>4660</v>
          </cell>
        </row>
        <row r="3425">
          <cell r="A3425">
            <v>1</v>
          </cell>
          <cell r="E3425">
            <v>4</v>
          </cell>
          <cell r="I3425">
            <v>0</v>
          </cell>
          <cell r="M3425">
            <v>4</v>
          </cell>
          <cell r="Q3425">
            <v>9</v>
          </cell>
          <cell r="V3425">
            <v>4680</v>
          </cell>
        </row>
        <row r="3426">
          <cell r="A3426">
            <v>1</v>
          </cell>
          <cell r="E3426">
            <v>4</v>
          </cell>
          <cell r="I3426">
            <v>0</v>
          </cell>
          <cell r="M3426">
            <v>4</v>
          </cell>
          <cell r="Q3426">
            <v>4</v>
          </cell>
          <cell r="V3426">
            <v>4680</v>
          </cell>
        </row>
        <row r="3427">
          <cell r="A3427">
            <v>1</v>
          </cell>
          <cell r="E3427">
            <v>4</v>
          </cell>
          <cell r="I3427">
            <v>394162.39</v>
          </cell>
          <cell r="M3427">
            <v>4</v>
          </cell>
          <cell r="Q3427">
            <v>4</v>
          </cell>
          <cell r="V3427">
            <v>4680</v>
          </cell>
        </row>
        <row r="3428">
          <cell r="A3428">
            <v>1</v>
          </cell>
          <cell r="E3428">
            <v>4</v>
          </cell>
          <cell r="I3428">
            <v>79426.929999999993</v>
          </cell>
          <cell r="M3428">
            <v>4</v>
          </cell>
          <cell r="Q3428">
            <v>4</v>
          </cell>
          <cell r="V3428">
            <v>4680</v>
          </cell>
        </row>
        <row r="3429">
          <cell r="A3429">
            <v>1</v>
          </cell>
          <cell r="E3429">
            <v>4</v>
          </cell>
          <cell r="I3429">
            <v>2110</v>
          </cell>
          <cell r="M3429">
            <v>4</v>
          </cell>
          <cell r="Q3429">
            <v>14</v>
          </cell>
          <cell r="V3429">
            <v>4680</v>
          </cell>
        </row>
        <row r="3430">
          <cell r="A3430">
            <v>1</v>
          </cell>
          <cell r="E3430">
            <v>4</v>
          </cell>
          <cell r="I3430">
            <v>581574</v>
          </cell>
          <cell r="M3430">
            <v>4</v>
          </cell>
          <cell r="Q3430">
            <v>4</v>
          </cell>
          <cell r="V3430">
            <v>4680</v>
          </cell>
        </row>
        <row r="3431">
          <cell r="A3431">
            <v>1</v>
          </cell>
          <cell r="E3431">
            <v>4</v>
          </cell>
          <cell r="I3431">
            <v>-2647.74</v>
          </cell>
          <cell r="M3431">
            <v>4</v>
          </cell>
          <cell r="Q3431">
            <v>7</v>
          </cell>
          <cell r="V3431">
            <v>4680</v>
          </cell>
        </row>
        <row r="3432">
          <cell r="A3432">
            <v>1</v>
          </cell>
          <cell r="E3432">
            <v>4</v>
          </cell>
          <cell r="I3432">
            <v>0</v>
          </cell>
          <cell r="M3432">
            <v>4</v>
          </cell>
          <cell r="Q3432">
            <v>4</v>
          </cell>
          <cell r="V3432">
            <v>4680</v>
          </cell>
        </row>
        <row r="3433">
          <cell r="A3433">
            <v>1</v>
          </cell>
          <cell r="E3433">
            <v>4</v>
          </cell>
          <cell r="I3433">
            <v>-154936</v>
          </cell>
          <cell r="M3433">
            <v>4</v>
          </cell>
          <cell r="Q3433">
            <v>8</v>
          </cell>
          <cell r="V3433">
            <v>4680</v>
          </cell>
        </row>
        <row r="3434">
          <cell r="A3434">
            <v>1</v>
          </cell>
          <cell r="E3434">
            <v>4</v>
          </cell>
          <cell r="I3434">
            <v>0</v>
          </cell>
          <cell r="M3434">
            <v>4</v>
          </cell>
          <cell r="Q3434">
            <v>11</v>
          </cell>
          <cell r="V3434">
            <v>4680</v>
          </cell>
        </row>
        <row r="3435">
          <cell r="A3435">
            <v>1</v>
          </cell>
          <cell r="E3435">
            <v>4</v>
          </cell>
          <cell r="I3435">
            <v>0</v>
          </cell>
          <cell r="M3435">
            <v>4</v>
          </cell>
          <cell r="Q3435">
            <v>4</v>
          </cell>
          <cell r="V3435">
            <v>4680</v>
          </cell>
        </row>
        <row r="3436">
          <cell r="A3436">
            <v>1</v>
          </cell>
          <cell r="E3436">
            <v>4</v>
          </cell>
          <cell r="I3436">
            <v>0</v>
          </cell>
          <cell r="M3436">
            <v>4</v>
          </cell>
          <cell r="Q3436">
            <v>2</v>
          </cell>
          <cell r="V3436">
            <v>4680</v>
          </cell>
        </row>
        <row r="3437">
          <cell r="A3437">
            <v>1</v>
          </cell>
          <cell r="E3437">
            <v>4</v>
          </cell>
          <cell r="I3437">
            <v>0</v>
          </cell>
          <cell r="M3437">
            <v>4</v>
          </cell>
          <cell r="Q3437">
            <v>4</v>
          </cell>
          <cell r="V3437">
            <v>4690</v>
          </cell>
        </row>
        <row r="3438">
          <cell r="A3438">
            <v>1</v>
          </cell>
          <cell r="E3438">
            <v>4</v>
          </cell>
          <cell r="I3438">
            <v>0</v>
          </cell>
          <cell r="M3438">
            <v>4</v>
          </cell>
          <cell r="Q3438">
            <v>4</v>
          </cell>
          <cell r="V3438">
            <v>4690</v>
          </cell>
        </row>
        <row r="3439">
          <cell r="A3439">
            <v>1</v>
          </cell>
          <cell r="E3439">
            <v>4</v>
          </cell>
          <cell r="I3439">
            <v>3891.75</v>
          </cell>
          <cell r="M3439">
            <v>4</v>
          </cell>
          <cell r="Q3439">
            <v>7</v>
          </cell>
          <cell r="V3439">
            <v>4690</v>
          </cell>
        </row>
        <row r="3440">
          <cell r="A3440">
            <v>1</v>
          </cell>
          <cell r="E3440">
            <v>4</v>
          </cell>
          <cell r="I3440">
            <v>0</v>
          </cell>
          <cell r="M3440">
            <v>4</v>
          </cell>
          <cell r="Q3440">
            <v>4</v>
          </cell>
          <cell r="V3440">
            <v>4690</v>
          </cell>
        </row>
        <row r="3441">
          <cell r="A3441">
            <v>1</v>
          </cell>
          <cell r="E3441">
            <v>4</v>
          </cell>
          <cell r="I3441">
            <v>904764.74</v>
          </cell>
          <cell r="M3441">
            <v>4</v>
          </cell>
          <cell r="Q3441">
            <v>4</v>
          </cell>
          <cell r="V3441">
            <v>4700</v>
          </cell>
        </row>
        <row r="3442">
          <cell r="A3442">
            <v>1</v>
          </cell>
          <cell r="E3442">
            <v>4</v>
          </cell>
          <cell r="I3442">
            <v>0</v>
          </cell>
          <cell r="M3442">
            <v>4</v>
          </cell>
          <cell r="Q3442">
            <v>4</v>
          </cell>
          <cell r="V3442">
            <v>4700</v>
          </cell>
        </row>
        <row r="3443">
          <cell r="A3443">
            <v>1</v>
          </cell>
          <cell r="E3443">
            <v>4</v>
          </cell>
          <cell r="I3443">
            <v>0</v>
          </cell>
          <cell r="M3443">
            <v>4</v>
          </cell>
          <cell r="Q3443">
            <v>6</v>
          </cell>
          <cell r="V3443">
            <v>4700</v>
          </cell>
        </row>
        <row r="3444">
          <cell r="A3444">
            <v>1</v>
          </cell>
          <cell r="E3444">
            <v>4</v>
          </cell>
          <cell r="I3444">
            <v>660</v>
          </cell>
          <cell r="M3444">
            <v>4</v>
          </cell>
          <cell r="Q3444">
            <v>25</v>
          </cell>
          <cell r="V3444">
            <v>4720</v>
          </cell>
        </row>
        <row r="3445">
          <cell r="A3445">
            <v>1</v>
          </cell>
          <cell r="E3445">
            <v>4</v>
          </cell>
          <cell r="I3445">
            <v>13.7</v>
          </cell>
          <cell r="M3445">
            <v>4</v>
          </cell>
          <cell r="Q3445">
            <v>4</v>
          </cell>
          <cell r="V3445">
            <v>4720</v>
          </cell>
        </row>
        <row r="3446">
          <cell r="A3446">
            <v>1</v>
          </cell>
          <cell r="E3446">
            <v>4</v>
          </cell>
          <cell r="I3446">
            <v>0</v>
          </cell>
          <cell r="M3446">
            <v>4</v>
          </cell>
          <cell r="Q3446">
            <v>4</v>
          </cell>
          <cell r="V3446">
            <v>4720</v>
          </cell>
        </row>
        <row r="3447">
          <cell r="A3447">
            <v>1</v>
          </cell>
          <cell r="E3447">
            <v>4</v>
          </cell>
          <cell r="I3447">
            <v>77665.399999999994</v>
          </cell>
          <cell r="M3447">
            <v>4</v>
          </cell>
          <cell r="Q3447">
            <v>4</v>
          </cell>
          <cell r="V3447">
            <v>4720</v>
          </cell>
        </row>
        <row r="3448">
          <cell r="A3448">
            <v>1</v>
          </cell>
          <cell r="E3448">
            <v>4</v>
          </cell>
          <cell r="I3448">
            <v>342.11</v>
          </cell>
          <cell r="M3448">
            <v>4</v>
          </cell>
          <cell r="Q3448">
            <v>4</v>
          </cell>
          <cell r="V3448">
            <v>4720</v>
          </cell>
        </row>
        <row r="3449">
          <cell r="A3449">
            <v>1</v>
          </cell>
          <cell r="E3449">
            <v>4</v>
          </cell>
          <cell r="I3449">
            <v>0</v>
          </cell>
          <cell r="M3449">
            <v>4</v>
          </cell>
          <cell r="Q3449">
            <v>4</v>
          </cell>
          <cell r="V3449">
            <v>4720</v>
          </cell>
        </row>
        <row r="3450">
          <cell r="A3450">
            <v>1</v>
          </cell>
          <cell r="E3450">
            <v>4</v>
          </cell>
          <cell r="I3450">
            <v>75</v>
          </cell>
          <cell r="M3450">
            <v>4</v>
          </cell>
          <cell r="Q3450">
            <v>8</v>
          </cell>
          <cell r="V3450">
            <v>4720</v>
          </cell>
        </row>
        <row r="3451">
          <cell r="A3451">
            <v>1</v>
          </cell>
          <cell r="E3451">
            <v>4</v>
          </cell>
          <cell r="I3451">
            <v>0</v>
          </cell>
          <cell r="M3451">
            <v>4</v>
          </cell>
          <cell r="Q3451">
            <v>4</v>
          </cell>
          <cell r="V3451">
            <v>4720</v>
          </cell>
        </row>
        <row r="3452">
          <cell r="A3452">
            <v>1</v>
          </cell>
          <cell r="E3452">
            <v>4</v>
          </cell>
          <cell r="I3452">
            <v>0</v>
          </cell>
          <cell r="M3452">
            <v>4</v>
          </cell>
          <cell r="Q3452">
            <v>4</v>
          </cell>
          <cell r="V3452">
            <v>4720</v>
          </cell>
        </row>
        <row r="3453">
          <cell r="A3453">
            <v>1</v>
          </cell>
          <cell r="E3453">
            <v>4</v>
          </cell>
          <cell r="I3453">
            <v>0</v>
          </cell>
          <cell r="M3453">
            <v>4</v>
          </cell>
          <cell r="Q3453">
            <v>6</v>
          </cell>
          <cell r="V3453">
            <v>4720</v>
          </cell>
        </row>
        <row r="3454">
          <cell r="A3454">
            <v>1</v>
          </cell>
          <cell r="E3454">
            <v>4</v>
          </cell>
          <cell r="I3454">
            <v>2507.88</v>
          </cell>
          <cell r="M3454">
            <v>4</v>
          </cell>
          <cell r="Q3454">
            <v>2</v>
          </cell>
          <cell r="V3454">
            <v>4720</v>
          </cell>
        </row>
        <row r="3455">
          <cell r="A3455">
            <v>1</v>
          </cell>
          <cell r="E3455">
            <v>4</v>
          </cell>
          <cell r="I3455">
            <v>435456.26</v>
          </cell>
          <cell r="M3455">
            <v>4</v>
          </cell>
          <cell r="Q3455">
            <v>25</v>
          </cell>
          <cell r="V3455">
            <v>4730</v>
          </cell>
        </row>
        <row r="3456">
          <cell r="A3456">
            <v>1</v>
          </cell>
          <cell r="E3456">
            <v>4</v>
          </cell>
          <cell r="I3456">
            <v>734920.64</v>
          </cell>
          <cell r="M3456">
            <v>4</v>
          </cell>
          <cell r="Q3456">
            <v>4</v>
          </cell>
          <cell r="V3456">
            <v>4730</v>
          </cell>
        </row>
        <row r="3457">
          <cell r="A3457">
            <v>1</v>
          </cell>
          <cell r="E3457">
            <v>4</v>
          </cell>
          <cell r="I3457">
            <v>1024517.3</v>
          </cell>
          <cell r="M3457">
            <v>4</v>
          </cell>
          <cell r="Q3457">
            <v>4</v>
          </cell>
          <cell r="V3457">
            <v>4730</v>
          </cell>
        </row>
        <row r="3458">
          <cell r="A3458">
            <v>1</v>
          </cell>
          <cell r="E3458">
            <v>4</v>
          </cell>
          <cell r="I3458">
            <v>56447.87</v>
          </cell>
          <cell r="M3458">
            <v>4</v>
          </cell>
          <cell r="Q3458">
            <v>9</v>
          </cell>
          <cell r="V3458">
            <v>4730</v>
          </cell>
        </row>
        <row r="3459">
          <cell r="A3459">
            <v>1</v>
          </cell>
          <cell r="E3459">
            <v>4</v>
          </cell>
          <cell r="I3459">
            <v>0</v>
          </cell>
          <cell r="M3459">
            <v>4</v>
          </cell>
          <cell r="Q3459">
            <v>4</v>
          </cell>
          <cell r="V3459">
            <v>4730</v>
          </cell>
        </row>
        <row r="3460">
          <cell r="A3460">
            <v>1</v>
          </cell>
          <cell r="E3460">
            <v>4</v>
          </cell>
          <cell r="I3460">
            <v>-112415.89</v>
          </cell>
          <cell r="M3460">
            <v>4</v>
          </cell>
          <cell r="Q3460">
            <v>4</v>
          </cell>
          <cell r="V3460">
            <v>4730</v>
          </cell>
        </row>
        <row r="3461">
          <cell r="A3461">
            <v>1</v>
          </cell>
          <cell r="E3461">
            <v>4</v>
          </cell>
          <cell r="I3461">
            <v>2659034.04</v>
          </cell>
          <cell r="M3461">
            <v>4</v>
          </cell>
          <cell r="Q3461">
            <v>4</v>
          </cell>
          <cell r="V3461">
            <v>4730</v>
          </cell>
        </row>
        <row r="3462">
          <cell r="A3462">
            <v>1</v>
          </cell>
          <cell r="E3462">
            <v>4</v>
          </cell>
          <cell r="I3462">
            <v>772329.9</v>
          </cell>
          <cell r="M3462">
            <v>4</v>
          </cell>
          <cell r="Q3462">
            <v>14</v>
          </cell>
          <cell r="V3462">
            <v>4730</v>
          </cell>
        </row>
        <row r="3463">
          <cell r="A3463">
            <v>1</v>
          </cell>
          <cell r="E3463">
            <v>4</v>
          </cell>
          <cell r="I3463">
            <v>658656.35</v>
          </cell>
          <cell r="M3463">
            <v>4</v>
          </cell>
          <cell r="Q3463">
            <v>4</v>
          </cell>
          <cell r="V3463">
            <v>4730</v>
          </cell>
        </row>
        <row r="3464">
          <cell r="A3464">
            <v>1</v>
          </cell>
          <cell r="E3464">
            <v>4</v>
          </cell>
          <cell r="I3464">
            <v>336700.93</v>
          </cell>
          <cell r="M3464">
            <v>4</v>
          </cell>
          <cell r="Q3464">
            <v>4</v>
          </cell>
          <cell r="V3464">
            <v>4730</v>
          </cell>
        </row>
        <row r="3465">
          <cell r="A3465">
            <v>1</v>
          </cell>
          <cell r="E3465">
            <v>4</v>
          </cell>
          <cell r="I3465">
            <v>186376.91</v>
          </cell>
          <cell r="M3465">
            <v>4</v>
          </cell>
          <cell r="Q3465">
            <v>4</v>
          </cell>
          <cell r="V3465">
            <v>4730</v>
          </cell>
        </row>
        <row r="3466">
          <cell r="A3466">
            <v>1</v>
          </cell>
          <cell r="E3466">
            <v>4</v>
          </cell>
          <cell r="I3466">
            <v>7454.1</v>
          </cell>
          <cell r="M3466">
            <v>4</v>
          </cell>
          <cell r="Q3466">
            <v>7</v>
          </cell>
          <cell r="V3466">
            <v>4730</v>
          </cell>
        </row>
        <row r="3467">
          <cell r="A3467">
            <v>1</v>
          </cell>
          <cell r="E3467">
            <v>4</v>
          </cell>
          <cell r="I3467">
            <v>234908.12</v>
          </cell>
          <cell r="M3467">
            <v>4</v>
          </cell>
          <cell r="Q3467">
            <v>4</v>
          </cell>
          <cell r="V3467">
            <v>4730</v>
          </cell>
        </row>
        <row r="3468">
          <cell r="A3468">
            <v>1</v>
          </cell>
          <cell r="E3468">
            <v>4</v>
          </cell>
          <cell r="I3468">
            <v>1489947.41</v>
          </cell>
          <cell r="M3468">
            <v>4</v>
          </cell>
          <cell r="Q3468">
            <v>4</v>
          </cell>
          <cell r="V3468">
            <v>4730</v>
          </cell>
        </row>
        <row r="3469">
          <cell r="A3469">
            <v>1</v>
          </cell>
          <cell r="E3469">
            <v>4</v>
          </cell>
          <cell r="I3469">
            <v>297069.71000000002</v>
          </cell>
          <cell r="M3469">
            <v>4</v>
          </cell>
          <cell r="Q3469">
            <v>8</v>
          </cell>
          <cell r="V3469">
            <v>4730</v>
          </cell>
        </row>
        <row r="3470">
          <cell r="A3470">
            <v>1</v>
          </cell>
          <cell r="E3470">
            <v>4</v>
          </cell>
          <cell r="I3470">
            <v>0</v>
          </cell>
          <cell r="M3470">
            <v>4</v>
          </cell>
          <cell r="Q3470">
            <v>12</v>
          </cell>
          <cell r="V3470">
            <v>4730</v>
          </cell>
        </row>
        <row r="3471">
          <cell r="A3471">
            <v>1</v>
          </cell>
          <cell r="E3471">
            <v>4</v>
          </cell>
          <cell r="I3471">
            <v>22000.45</v>
          </cell>
          <cell r="M3471">
            <v>4</v>
          </cell>
          <cell r="Q3471">
            <v>11</v>
          </cell>
          <cell r="V3471">
            <v>4730</v>
          </cell>
        </row>
        <row r="3472">
          <cell r="A3472">
            <v>1</v>
          </cell>
          <cell r="E3472">
            <v>4</v>
          </cell>
          <cell r="I3472">
            <v>1392877.01</v>
          </cell>
          <cell r="M3472">
            <v>4</v>
          </cell>
          <cell r="Q3472">
            <v>21</v>
          </cell>
          <cell r="V3472">
            <v>4730</v>
          </cell>
        </row>
        <row r="3473">
          <cell r="A3473">
            <v>1</v>
          </cell>
          <cell r="E3473">
            <v>4</v>
          </cell>
          <cell r="I3473">
            <v>0</v>
          </cell>
          <cell r="M3473">
            <v>4</v>
          </cell>
          <cell r="Q3473">
            <v>22</v>
          </cell>
          <cell r="V3473">
            <v>4730</v>
          </cell>
        </row>
        <row r="3474">
          <cell r="A3474">
            <v>1</v>
          </cell>
          <cell r="E3474">
            <v>4</v>
          </cell>
          <cell r="I3474">
            <v>0</v>
          </cell>
          <cell r="M3474">
            <v>4</v>
          </cell>
          <cell r="Q3474">
            <v>23</v>
          </cell>
          <cell r="V3474">
            <v>4730</v>
          </cell>
        </row>
        <row r="3475">
          <cell r="A3475">
            <v>1</v>
          </cell>
          <cell r="E3475">
            <v>4</v>
          </cell>
          <cell r="I3475">
            <v>470081.25</v>
          </cell>
          <cell r="M3475">
            <v>4</v>
          </cell>
          <cell r="Q3475">
            <v>4</v>
          </cell>
          <cell r="V3475">
            <v>4730</v>
          </cell>
        </row>
        <row r="3476">
          <cell r="A3476">
            <v>1</v>
          </cell>
          <cell r="E3476">
            <v>4</v>
          </cell>
          <cell r="I3476">
            <v>84018.880000000005</v>
          </cell>
          <cell r="M3476">
            <v>4</v>
          </cell>
          <cell r="Q3476">
            <v>4</v>
          </cell>
          <cell r="V3476">
            <v>4730</v>
          </cell>
        </row>
        <row r="3477">
          <cell r="A3477">
            <v>1</v>
          </cell>
          <cell r="E3477">
            <v>4</v>
          </cell>
          <cell r="I3477">
            <v>2520256.3199999998</v>
          </cell>
          <cell r="M3477">
            <v>4</v>
          </cell>
          <cell r="Q3477">
            <v>4</v>
          </cell>
          <cell r="V3477">
            <v>4730</v>
          </cell>
        </row>
        <row r="3478">
          <cell r="A3478">
            <v>1</v>
          </cell>
          <cell r="E3478">
            <v>4</v>
          </cell>
          <cell r="I3478">
            <v>0</v>
          </cell>
          <cell r="M3478">
            <v>4</v>
          </cell>
          <cell r="Q3478">
            <v>4</v>
          </cell>
          <cell r="V3478">
            <v>4730</v>
          </cell>
        </row>
        <row r="3479">
          <cell r="A3479">
            <v>1</v>
          </cell>
          <cell r="E3479">
            <v>4</v>
          </cell>
          <cell r="I3479">
            <v>12244.65</v>
          </cell>
          <cell r="M3479">
            <v>4</v>
          </cell>
          <cell r="Q3479">
            <v>6</v>
          </cell>
          <cell r="V3479">
            <v>4730</v>
          </cell>
        </row>
        <row r="3480">
          <cell r="A3480">
            <v>1</v>
          </cell>
          <cell r="E3480">
            <v>4</v>
          </cell>
          <cell r="I3480">
            <v>805.93</v>
          </cell>
          <cell r="M3480">
            <v>4</v>
          </cell>
          <cell r="Q3480">
            <v>13</v>
          </cell>
          <cell r="V3480">
            <v>4730</v>
          </cell>
        </row>
        <row r="3481">
          <cell r="A3481">
            <v>1</v>
          </cell>
          <cell r="E3481">
            <v>4</v>
          </cell>
          <cell r="I3481">
            <v>-111472.41</v>
          </cell>
          <cell r="M3481">
            <v>4</v>
          </cell>
          <cell r="Q3481">
            <v>5</v>
          </cell>
          <cell r="V3481">
            <v>4730</v>
          </cell>
        </row>
        <row r="3482">
          <cell r="A3482">
            <v>1</v>
          </cell>
          <cell r="E3482">
            <v>4</v>
          </cell>
          <cell r="I3482">
            <v>55894.12</v>
          </cell>
          <cell r="M3482">
            <v>4</v>
          </cell>
          <cell r="Q3482">
            <v>2</v>
          </cell>
          <cell r="V3482">
            <v>4730</v>
          </cell>
        </row>
        <row r="3483">
          <cell r="A3483">
            <v>1</v>
          </cell>
          <cell r="E3483">
            <v>4</v>
          </cell>
          <cell r="I3483">
            <v>446736.48</v>
          </cell>
          <cell r="M3483">
            <v>4</v>
          </cell>
          <cell r="Q3483">
            <v>10</v>
          </cell>
          <cell r="V3483">
            <v>4730</v>
          </cell>
        </row>
        <row r="3484">
          <cell r="A3484">
            <v>1</v>
          </cell>
          <cell r="E3484">
            <v>4</v>
          </cell>
          <cell r="I3484">
            <v>0</v>
          </cell>
          <cell r="M3484">
            <v>4</v>
          </cell>
          <cell r="Q3484">
            <v>4</v>
          </cell>
          <cell r="V3484">
            <v>4740</v>
          </cell>
        </row>
        <row r="3485">
          <cell r="A3485">
            <v>1</v>
          </cell>
          <cell r="E3485">
            <v>4</v>
          </cell>
          <cell r="I3485">
            <v>0</v>
          </cell>
          <cell r="M3485">
            <v>4</v>
          </cell>
          <cell r="Q3485">
            <v>4</v>
          </cell>
          <cell r="V3485">
            <v>4740</v>
          </cell>
        </row>
        <row r="3486">
          <cell r="A3486">
            <v>1</v>
          </cell>
          <cell r="E3486">
            <v>4</v>
          </cell>
          <cell r="I3486">
            <v>0</v>
          </cell>
          <cell r="M3486">
            <v>4</v>
          </cell>
          <cell r="Q3486">
            <v>4</v>
          </cell>
          <cell r="V3486">
            <v>4740</v>
          </cell>
        </row>
        <row r="3487">
          <cell r="A3487">
            <v>1</v>
          </cell>
          <cell r="E3487">
            <v>4</v>
          </cell>
          <cell r="I3487">
            <v>0</v>
          </cell>
          <cell r="M3487">
            <v>4</v>
          </cell>
          <cell r="Q3487">
            <v>4</v>
          </cell>
          <cell r="V3487">
            <v>4740</v>
          </cell>
        </row>
        <row r="3488">
          <cell r="A3488">
            <v>1</v>
          </cell>
          <cell r="E3488">
            <v>4</v>
          </cell>
          <cell r="I3488">
            <v>0</v>
          </cell>
          <cell r="M3488">
            <v>4</v>
          </cell>
          <cell r="Q3488">
            <v>21</v>
          </cell>
          <cell r="V3488">
            <v>4740</v>
          </cell>
        </row>
        <row r="3489">
          <cell r="A3489">
            <v>1</v>
          </cell>
          <cell r="E3489">
            <v>4</v>
          </cell>
          <cell r="I3489">
            <v>0</v>
          </cell>
          <cell r="M3489">
            <v>4</v>
          </cell>
          <cell r="Q3489">
            <v>22</v>
          </cell>
          <cell r="V3489">
            <v>4740</v>
          </cell>
        </row>
        <row r="3490">
          <cell r="A3490">
            <v>1</v>
          </cell>
          <cell r="E3490">
            <v>4</v>
          </cell>
          <cell r="I3490">
            <v>0</v>
          </cell>
          <cell r="M3490">
            <v>4</v>
          </cell>
          <cell r="Q3490">
            <v>4</v>
          </cell>
          <cell r="V3490">
            <v>4740</v>
          </cell>
        </row>
        <row r="3491">
          <cell r="A3491">
            <v>1</v>
          </cell>
          <cell r="E3491">
            <v>4</v>
          </cell>
          <cell r="I3491">
            <v>0</v>
          </cell>
          <cell r="M3491">
            <v>4</v>
          </cell>
          <cell r="Q3491">
            <v>4</v>
          </cell>
          <cell r="V3491">
            <v>4740</v>
          </cell>
        </row>
        <row r="3492">
          <cell r="A3492">
            <v>1</v>
          </cell>
          <cell r="E3492">
            <v>4</v>
          </cell>
          <cell r="I3492">
            <v>0</v>
          </cell>
          <cell r="M3492">
            <v>4</v>
          </cell>
          <cell r="Q3492">
            <v>6</v>
          </cell>
          <cell r="V3492">
            <v>4740</v>
          </cell>
        </row>
        <row r="3493">
          <cell r="A3493">
            <v>1</v>
          </cell>
          <cell r="E3493">
            <v>4</v>
          </cell>
          <cell r="I3493">
            <v>0</v>
          </cell>
          <cell r="M3493">
            <v>4</v>
          </cell>
          <cell r="Q3493">
            <v>2</v>
          </cell>
          <cell r="V3493">
            <v>4740</v>
          </cell>
        </row>
        <row r="3494">
          <cell r="A3494">
            <v>1</v>
          </cell>
          <cell r="E3494">
            <v>4</v>
          </cell>
          <cell r="I3494">
            <v>0</v>
          </cell>
          <cell r="M3494">
            <v>4</v>
          </cell>
          <cell r="Q3494">
            <v>4</v>
          </cell>
          <cell r="V3494">
            <v>4745</v>
          </cell>
        </row>
        <row r="3495">
          <cell r="A3495">
            <v>1</v>
          </cell>
          <cell r="E3495">
            <v>4</v>
          </cell>
          <cell r="I3495">
            <v>227622.36</v>
          </cell>
          <cell r="M3495">
            <v>4</v>
          </cell>
          <cell r="Q3495">
            <v>25</v>
          </cell>
          <cell r="V3495">
            <v>4751</v>
          </cell>
        </row>
        <row r="3496">
          <cell r="A3496">
            <v>1</v>
          </cell>
          <cell r="E3496">
            <v>4</v>
          </cell>
          <cell r="I3496">
            <v>-885.64</v>
          </cell>
          <cell r="M3496">
            <v>4</v>
          </cell>
          <cell r="Q3496">
            <v>9</v>
          </cell>
          <cell r="V3496">
            <v>4751</v>
          </cell>
        </row>
        <row r="3497">
          <cell r="A3497">
            <v>1</v>
          </cell>
          <cell r="E3497">
            <v>4</v>
          </cell>
          <cell r="I3497">
            <v>157909.98000000001</v>
          </cell>
          <cell r="M3497">
            <v>4</v>
          </cell>
          <cell r="Q3497">
            <v>14</v>
          </cell>
          <cell r="V3497">
            <v>4751</v>
          </cell>
        </row>
        <row r="3498">
          <cell r="A3498">
            <v>1</v>
          </cell>
          <cell r="E3498">
            <v>4</v>
          </cell>
          <cell r="I3498">
            <v>77736.490000000005</v>
          </cell>
          <cell r="M3498">
            <v>4</v>
          </cell>
          <cell r="Q3498">
            <v>7</v>
          </cell>
          <cell r="V3498">
            <v>4751</v>
          </cell>
        </row>
        <row r="3499">
          <cell r="A3499">
            <v>1</v>
          </cell>
          <cell r="E3499">
            <v>4</v>
          </cell>
          <cell r="I3499">
            <v>127449.12</v>
          </cell>
          <cell r="M3499">
            <v>4</v>
          </cell>
          <cell r="Q3499">
            <v>8</v>
          </cell>
          <cell r="V3499">
            <v>4751</v>
          </cell>
        </row>
        <row r="3500">
          <cell r="A3500">
            <v>1</v>
          </cell>
          <cell r="E3500">
            <v>4</v>
          </cell>
          <cell r="I3500">
            <v>218885.37</v>
          </cell>
          <cell r="M3500">
            <v>4</v>
          </cell>
          <cell r="Q3500">
            <v>11</v>
          </cell>
          <cell r="V3500">
            <v>4751</v>
          </cell>
        </row>
        <row r="3501">
          <cell r="A3501">
            <v>1</v>
          </cell>
          <cell r="E3501">
            <v>4</v>
          </cell>
          <cell r="I3501">
            <v>480201.11</v>
          </cell>
          <cell r="M3501">
            <v>4</v>
          </cell>
          <cell r="Q3501">
            <v>21</v>
          </cell>
          <cell r="V3501">
            <v>4751</v>
          </cell>
        </row>
        <row r="3502">
          <cell r="A3502">
            <v>1</v>
          </cell>
          <cell r="E3502">
            <v>4</v>
          </cell>
          <cell r="I3502">
            <v>0</v>
          </cell>
          <cell r="M3502">
            <v>4</v>
          </cell>
          <cell r="Q3502">
            <v>4</v>
          </cell>
          <cell r="V3502">
            <v>4755</v>
          </cell>
        </row>
        <row r="3503">
          <cell r="A3503">
            <v>1</v>
          </cell>
          <cell r="E3503">
            <v>4</v>
          </cell>
          <cell r="I3503">
            <v>72039.86</v>
          </cell>
          <cell r="M3503">
            <v>4</v>
          </cell>
          <cell r="Q3503">
            <v>4</v>
          </cell>
          <cell r="V3503">
            <v>4760</v>
          </cell>
        </row>
        <row r="3504">
          <cell r="A3504">
            <v>1</v>
          </cell>
          <cell r="E3504">
            <v>4</v>
          </cell>
          <cell r="I3504">
            <v>2306.2800000000002</v>
          </cell>
          <cell r="M3504">
            <v>4</v>
          </cell>
          <cell r="Q3504">
            <v>8</v>
          </cell>
          <cell r="V3504">
            <v>4760</v>
          </cell>
        </row>
        <row r="3505">
          <cell r="A3505">
            <v>1</v>
          </cell>
          <cell r="E3505">
            <v>4</v>
          </cell>
          <cell r="I3505">
            <v>0</v>
          </cell>
          <cell r="M3505">
            <v>4</v>
          </cell>
          <cell r="Q3505">
            <v>4</v>
          </cell>
          <cell r="V3505">
            <v>4760</v>
          </cell>
        </row>
        <row r="3506">
          <cell r="A3506">
            <v>1</v>
          </cell>
          <cell r="E3506">
            <v>4</v>
          </cell>
          <cell r="I3506">
            <v>0</v>
          </cell>
          <cell r="M3506">
            <v>4</v>
          </cell>
          <cell r="Q3506">
            <v>6</v>
          </cell>
          <cell r="V3506">
            <v>4760</v>
          </cell>
        </row>
        <row r="3507">
          <cell r="A3507">
            <v>1</v>
          </cell>
          <cell r="E3507">
            <v>4</v>
          </cell>
          <cell r="I3507">
            <v>0</v>
          </cell>
          <cell r="M3507">
            <v>4</v>
          </cell>
          <cell r="Q3507">
            <v>9</v>
          </cell>
          <cell r="V3507">
            <v>4770</v>
          </cell>
        </row>
        <row r="3508">
          <cell r="A3508">
            <v>1</v>
          </cell>
          <cell r="E3508">
            <v>4</v>
          </cell>
          <cell r="I3508">
            <v>6370.34</v>
          </cell>
          <cell r="M3508">
            <v>4</v>
          </cell>
          <cell r="Q3508">
            <v>4</v>
          </cell>
          <cell r="V3508">
            <v>4770</v>
          </cell>
        </row>
        <row r="3509">
          <cell r="A3509">
            <v>1</v>
          </cell>
          <cell r="E3509">
            <v>4</v>
          </cell>
          <cell r="I3509">
            <v>0</v>
          </cell>
          <cell r="M3509">
            <v>4</v>
          </cell>
          <cell r="Q3509">
            <v>4</v>
          </cell>
          <cell r="V3509">
            <v>4770</v>
          </cell>
        </row>
        <row r="3510">
          <cell r="A3510">
            <v>1</v>
          </cell>
          <cell r="E3510">
            <v>4</v>
          </cell>
          <cell r="I3510">
            <v>3829.81</v>
          </cell>
          <cell r="M3510">
            <v>4</v>
          </cell>
          <cell r="Q3510">
            <v>14</v>
          </cell>
          <cell r="V3510">
            <v>4770</v>
          </cell>
        </row>
        <row r="3511">
          <cell r="A3511">
            <v>1</v>
          </cell>
          <cell r="E3511">
            <v>4</v>
          </cell>
          <cell r="I3511">
            <v>0</v>
          </cell>
          <cell r="M3511">
            <v>4</v>
          </cell>
          <cell r="Q3511">
            <v>8</v>
          </cell>
          <cell r="V3511">
            <v>4770</v>
          </cell>
        </row>
        <row r="3512">
          <cell r="A3512">
            <v>1</v>
          </cell>
          <cell r="E3512">
            <v>4</v>
          </cell>
          <cell r="I3512">
            <v>1048.25</v>
          </cell>
          <cell r="M3512">
            <v>4</v>
          </cell>
          <cell r="Q3512">
            <v>4</v>
          </cell>
          <cell r="V3512">
            <v>4770</v>
          </cell>
        </row>
        <row r="3513">
          <cell r="A3513">
            <v>1</v>
          </cell>
          <cell r="E3513">
            <v>4</v>
          </cell>
          <cell r="I3513">
            <v>0</v>
          </cell>
          <cell r="M3513">
            <v>4</v>
          </cell>
          <cell r="Q3513">
            <v>6</v>
          </cell>
          <cell r="V3513">
            <v>4770</v>
          </cell>
        </row>
        <row r="3514">
          <cell r="A3514">
            <v>1</v>
          </cell>
          <cell r="E3514">
            <v>4</v>
          </cell>
          <cell r="I3514">
            <v>0</v>
          </cell>
          <cell r="M3514">
            <v>4</v>
          </cell>
          <cell r="Q3514">
            <v>13</v>
          </cell>
          <cell r="V3514">
            <v>4770</v>
          </cell>
        </row>
        <row r="3515">
          <cell r="A3515">
            <v>1</v>
          </cell>
          <cell r="E3515">
            <v>4</v>
          </cell>
          <cell r="I3515">
            <v>0</v>
          </cell>
          <cell r="M3515">
            <v>4</v>
          </cell>
          <cell r="Q3515">
            <v>2</v>
          </cell>
          <cell r="V3515">
            <v>4770</v>
          </cell>
        </row>
        <row r="3516">
          <cell r="A3516">
            <v>1</v>
          </cell>
          <cell r="E3516">
            <v>4</v>
          </cell>
          <cell r="I3516">
            <v>2427</v>
          </cell>
          <cell r="M3516">
            <v>4</v>
          </cell>
          <cell r="Q3516">
            <v>10</v>
          </cell>
          <cell r="V3516">
            <v>4770</v>
          </cell>
        </row>
        <row r="3517">
          <cell r="A3517">
            <v>1</v>
          </cell>
          <cell r="E3517">
            <v>4</v>
          </cell>
          <cell r="I3517">
            <v>0</v>
          </cell>
          <cell r="M3517">
            <v>4</v>
          </cell>
          <cell r="Q3517">
            <v>9</v>
          </cell>
          <cell r="V3517">
            <v>4772</v>
          </cell>
        </row>
        <row r="3518">
          <cell r="A3518">
            <v>1</v>
          </cell>
          <cell r="E3518">
            <v>4</v>
          </cell>
          <cell r="I3518">
            <v>0</v>
          </cell>
          <cell r="M3518">
            <v>4</v>
          </cell>
          <cell r="Q3518">
            <v>4</v>
          </cell>
          <cell r="V3518">
            <v>4772</v>
          </cell>
        </row>
        <row r="3519">
          <cell r="A3519">
            <v>1</v>
          </cell>
          <cell r="E3519">
            <v>4</v>
          </cell>
          <cell r="I3519">
            <v>176256.49</v>
          </cell>
          <cell r="M3519">
            <v>4</v>
          </cell>
          <cell r="Q3519">
            <v>4</v>
          </cell>
          <cell r="V3519">
            <v>4772</v>
          </cell>
        </row>
        <row r="3520">
          <cell r="A3520">
            <v>1</v>
          </cell>
          <cell r="E3520">
            <v>4</v>
          </cell>
          <cell r="I3520">
            <v>-22363</v>
          </cell>
          <cell r="M3520">
            <v>4</v>
          </cell>
          <cell r="Q3520">
            <v>4</v>
          </cell>
          <cell r="V3520">
            <v>4772</v>
          </cell>
        </row>
        <row r="3521">
          <cell r="A3521">
            <v>1</v>
          </cell>
          <cell r="E3521">
            <v>4</v>
          </cell>
          <cell r="I3521">
            <v>39600</v>
          </cell>
          <cell r="M3521">
            <v>4</v>
          </cell>
          <cell r="Q3521">
            <v>4</v>
          </cell>
          <cell r="V3521">
            <v>4772</v>
          </cell>
        </row>
        <row r="3522">
          <cell r="A3522">
            <v>1</v>
          </cell>
          <cell r="E3522">
            <v>4</v>
          </cell>
          <cell r="I3522">
            <v>0</v>
          </cell>
          <cell r="M3522">
            <v>4</v>
          </cell>
          <cell r="Q3522">
            <v>4</v>
          </cell>
          <cell r="V3522">
            <v>4772</v>
          </cell>
        </row>
        <row r="3523">
          <cell r="A3523">
            <v>1</v>
          </cell>
          <cell r="E3523">
            <v>4</v>
          </cell>
          <cell r="I3523">
            <v>0</v>
          </cell>
          <cell r="M3523">
            <v>4</v>
          </cell>
          <cell r="Q3523">
            <v>6</v>
          </cell>
          <cell r="V3523">
            <v>4772</v>
          </cell>
        </row>
        <row r="3524">
          <cell r="A3524">
            <v>1</v>
          </cell>
          <cell r="E3524">
            <v>4</v>
          </cell>
          <cell r="I3524">
            <v>0</v>
          </cell>
          <cell r="M3524">
            <v>4</v>
          </cell>
          <cell r="Q3524">
            <v>2</v>
          </cell>
          <cell r="V3524">
            <v>4772</v>
          </cell>
        </row>
        <row r="3525">
          <cell r="A3525">
            <v>1</v>
          </cell>
          <cell r="E3525">
            <v>4</v>
          </cell>
          <cell r="I3525">
            <v>0</v>
          </cell>
          <cell r="M3525">
            <v>4</v>
          </cell>
          <cell r="Q3525">
            <v>10</v>
          </cell>
          <cell r="V3525">
            <v>4772</v>
          </cell>
        </row>
        <row r="3526">
          <cell r="A3526">
            <v>1</v>
          </cell>
          <cell r="E3526">
            <v>4</v>
          </cell>
          <cell r="I3526">
            <v>149.69999999999999</v>
          </cell>
          <cell r="M3526">
            <v>4</v>
          </cell>
          <cell r="Q3526">
            <v>4</v>
          </cell>
          <cell r="V3526">
            <v>4775</v>
          </cell>
        </row>
        <row r="3527">
          <cell r="A3527">
            <v>1</v>
          </cell>
          <cell r="E3527">
            <v>4</v>
          </cell>
          <cell r="I3527">
            <v>0</v>
          </cell>
          <cell r="M3527">
            <v>4</v>
          </cell>
          <cell r="Q3527">
            <v>4</v>
          </cell>
          <cell r="V3527">
            <v>4775</v>
          </cell>
        </row>
        <row r="3528">
          <cell r="A3528">
            <v>1</v>
          </cell>
          <cell r="E3528">
            <v>4</v>
          </cell>
          <cell r="I3528">
            <v>105279.37</v>
          </cell>
          <cell r="M3528">
            <v>4</v>
          </cell>
          <cell r="Q3528">
            <v>4</v>
          </cell>
          <cell r="V3528">
            <v>4775</v>
          </cell>
        </row>
        <row r="3529">
          <cell r="A3529">
            <v>1</v>
          </cell>
          <cell r="E3529">
            <v>4</v>
          </cell>
          <cell r="I3529">
            <v>1509.04</v>
          </cell>
          <cell r="M3529">
            <v>4</v>
          </cell>
          <cell r="Q3529">
            <v>4</v>
          </cell>
          <cell r="V3529">
            <v>4775</v>
          </cell>
        </row>
        <row r="3530">
          <cell r="A3530">
            <v>1</v>
          </cell>
          <cell r="E3530">
            <v>4</v>
          </cell>
          <cell r="I3530">
            <v>12000</v>
          </cell>
          <cell r="M3530">
            <v>4</v>
          </cell>
          <cell r="Q3530">
            <v>14</v>
          </cell>
          <cell r="V3530">
            <v>4775</v>
          </cell>
        </row>
        <row r="3531">
          <cell r="A3531">
            <v>1</v>
          </cell>
          <cell r="E3531">
            <v>4</v>
          </cell>
          <cell r="I3531">
            <v>288.7</v>
          </cell>
          <cell r="M3531">
            <v>4</v>
          </cell>
          <cell r="Q3531">
            <v>4</v>
          </cell>
          <cell r="V3531">
            <v>4775</v>
          </cell>
        </row>
        <row r="3532">
          <cell r="A3532">
            <v>1</v>
          </cell>
          <cell r="E3532">
            <v>4</v>
          </cell>
          <cell r="I3532">
            <v>5359.63</v>
          </cell>
          <cell r="M3532">
            <v>4</v>
          </cell>
          <cell r="Q3532">
            <v>4</v>
          </cell>
          <cell r="V3532">
            <v>4775</v>
          </cell>
        </row>
        <row r="3533">
          <cell r="A3533">
            <v>1</v>
          </cell>
          <cell r="E3533">
            <v>4</v>
          </cell>
          <cell r="I3533">
            <v>0</v>
          </cell>
          <cell r="M3533">
            <v>4</v>
          </cell>
          <cell r="Q3533">
            <v>8</v>
          </cell>
          <cell r="V3533">
            <v>4775</v>
          </cell>
        </row>
        <row r="3534">
          <cell r="A3534">
            <v>1</v>
          </cell>
          <cell r="E3534">
            <v>4</v>
          </cell>
          <cell r="I3534">
            <v>356.4</v>
          </cell>
          <cell r="M3534">
            <v>4</v>
          </cell>
          <cell r="Q3534">
            <v>11</v>
          </cell>
          <cell r="V3534">
            <v>4775</v>
          </cell>
        </row>
        <row r="3535">
          <cell r="A3535">
            <v>1</v>
          </cell>
          <cell r="E3535">
            <v>4</v>
          </cell>
          <cell r="I3535">
            <v>0</v>
          </cell>
          <cell r="M3535">
            <v>4</v>
          </cell>
          <cell r="Q3535">
            <v>22</v>
          </cell>
          <cell r="V3535">
            <v>4775</v>
          </cell>
        </row>
        <row r="3536">
          <cell r="A3536">
            <v>1</v>
          </cell>
          <cell r="E3536">
            <v>4</v>
          </cell>
          <cell r="I3536">
            <v>1175.9000000000001</v>
          </cell>
          <cell r="M3536">
            <v>4</v>
          </cell>
          <cell r="Q3536">
            <v>4</v>
          </cell>
          <cell r="V3536">
            <v>4775</v>
          </cell>
        </row>
        <row r="3537">
          <cell r="A3537">
            <v>1</v>
          </cell>
          <cell r="E3537">
            <v>4</v>
          </cell>
          <cell r="I3537">
            <v>0</v>
          </cell>
          <cell r="M3537">
            <v>4</v>
          </cell>
          <cell r="Q3537">
            <v>4</v>
          </cell>
          <cell r="V3537">
            <v>4775</v>
          </cell>
        </row>
        <row r="3538">
          <cell r="A3538">
            <v>1</v>
          </cell>
          <cell r="E3538">
            <v>4</v>
          </cell>
          <cell r="I3538">
            <v>0</v>
          </cell>
          <cell r="M3538">
            <v>4</v>
          </cell>
          <cell r="Q3538">
            <v>6</v>
          </cell>
          <cell r="V3538">
            <v>4775</v>
          </cell>
        </row>
        <row r="3539">
          <cell r="A3539">
            <v>1</v>
          </cell>
          <cell r="E3539">
            <v>4</v>
          </cell>
          <cell r="I3539">
            <v>0</v>
          </cell>
          <cell r="M3539">
            <v>4</v>
          </cell>
          <cell r="Q3539">
            <v>13</v>
          </cell>
          <cell r="V3539">
            <v>4775</v>
          </cell>
        </row>
        <row r="3540">
          <cell r="A3540">
            <v>1</v>
          </cell>
          <cell r="E3540">
            <v>4</v>
          </cell>
          <cell r="I3540">
            <v>0</v>
          </cell>
          <cell r="M3540">
            <v>4</v>
          </cell>
          <cell r="Q3540">
            <v>2</v>
          </cell>
          <cell r="V3540">
            <v>4775</v>
          </cell>
        </row>
        <row r="3541">
          <cell r="A3541">
            <v>1</v>
          </cell>
          <cell r="E3541">
            <v>4</v>
          </cell>
          <cell r="I3541">
            <v>0</v>
          </cell>
          <cell r="M3541">
            <v>4</v>
          </cell>
          <cell r="Q3541">
            <v>10</v>
          </cell>
          <cell r="V3541">
            <v>4775</v>
          </cell>
        </row>
        <row r="3542">
          <cell r="A3542">
            <v>1</v>
          </cell>
          <cell r="E3542">
            <v>4</v>
          </cell>
          <cell r="I3542">
            <v>0</v>
          </cell>
          <cell r="M3542">
            <v>4</v>
          </cell>
          <cell r="Q3542">
            <v>4</v>
          </cell>
          <cell r="V3542">
            <v>4780</v>
          </cell>
        </row>
        <row r="3543">
          <cell r="A3543">
            <v>1</v>
          </cell>
          <cell r="E3543">
            <v>4</v>
          </cell>
          <cell r="I3543">
            <v>35621.4</v>
          </cell>
          <cell r="M3543">
            <v>4</v>
          </cell>
          <cell r="Q3543">
            <v>4</v>
          </cell>
          <cell r="V3543">
            <v>4780</v>
          </cell>
        </row>
        <row r="3544">
          <cell r="A3544">
            <v>1</v>
          </cell>
          <cell r="E3544">
            <v>4</v>
          </cell>
          <cell r="I3544">
            <v>8468.6</v>
          </cell>
          <cell r="M3544">
            <v>4</v>
          </cell>
          <cell r="Q3544">
            <v>4</v>
          </cell>
          <cell r="V3544">
            <v>4780</v>
          </cell>
        </row>
        <row r="3545">
          <cell r="A3545">
            <v>1</v>
          </cell>
          <cell r="E3545">
            <v>4</v>
          </cell>
          <cell r="I3545">
            <v>0</v>
          </cell>
          <cell r="M3545">
            <v>4</v>
          </cell>
          <cell r="Q3545">
            <v>22</v>
          </cell>
          <cell r="V3545">
            <v>4780</v>
          </cell>
        </row>
        <row r="3546">
          <cell r="A3546">
            <v>1</v>
          </cell>
          <cell r="E3546">
            <v>4</v>
          </cell>
          <cell r="I3546">
            <v>0</v>
          </cell>
          <cell r="M3546">
            <v>4</v>
          </cell>
          <cell r="Q3546">
            <v>6</v>
          </cell>
          <cell r="V3546">
            <v>4780</v>
          </cell>
        </row>
        <row r="3547">
          <cell r="A3547">
            <v>1</v>
          </cell>
          <cell r="E3547">
            <v>4</v>
          </cell>
          <cell r="I3547">
            <v>0</v>
          </cell>
          <cell r="M3547">
            <v>4</v>
          </cell>
          <cell r="Q3547">
            <v>2</v>
          </cell>
          <cell r="V3547">
            <v>4780</v>
          </cell>
        </row>
        <row r="3548">
          <cell r="A3548">
            <v>1</v>
          </cell>
          <cell r="E3548">
            <v>4</v>
          </cell>
          <cell r="I3548">
            <v>13825.67</v>
          </cell>
          <cell r="M3548">
            <v>4</v>
          </cell>
          <cell r="Q3548">
            <v>25</v>
          </cell>
          <cell r="V3548">
            <v>4785</v>
          </cell>
        </row>
        <row r="3549">
          <cell r="A3549">
            <v>1</v>
          </cell>
          <cell r="E3549">
            <v>4</v>
          </cell>
          <cell r="I3549">
            <v>26438.400000000001</v>
          </cell>
          <cell r="M3549">
            <v>4</v>
          </cell>
          <cell r="Q3549">
            <v>9</v>
          </cell>
          <cell r="V3549">
            <v>4785</v>
          </cell>
        </row>
        <row r="3550">
          <cell r="A3550">
            <v>1</v>
          </cell>
          <cell r="E3550">
            <v>4</v>
          </cell>
          <cell r="I3550">
            <v>0</v>
          </cell>
          <cell r="M3550">
            <v>4</v>
          </cell>
          <cell r="Q3550">
            <v>4</v>
          </cell>
          <cell r="V3550">
            <v>4785</v>
          </cell>
        </row>
        <row r="3551">
          <cell r="A3551">
            <v>1</v>
          </cell>
          <cell r="E3551">
            <v>4</v>
          </cell>
          <cell r="I3551">
            <v>18384.2</v>
          </cell>
          <cell r="M3551">
            <v>4</v>
          </cell>
          <cell r="Q3551">
            <v>4</v>
          </cell>
          <cell r="V3551">
            <v>4785</v>
          </cell>
        </row>
        <row r="3552">
          <cell r="A3552">
            <v>1</v>
          </cell>
          <cell r="E3552">
            <v>4</v>
          </cell>
          <cell r="I3552">
            <v>3495.33</v>
          </cell>
          <cell r="M3552">
            <v>4</v>
          </cell>
          <cell r="Q3552">
            <v>4</v>
          </cell>
          <cell r="V3552">
            <v>4785</v>
          </cell>
        </row>
        <row r="3553">
          <cell r="A3553">
            <v>1</v>
          </cell>
          <cell r="E3553">
            <v>4</v>
          </cell>
          <cell r="I3553">
            <v>18194.95</v>
          </cell>
          <cell r="M3553">
            <v>4</v>
          </cell>
          <cell r="Q3553">
            <v>14</v>
          </cell>
          <cell r="V3553">
            <v>4785</v>
          </cell>
        </row>
        <row r="3554">
          <cell r="A3554">
            <v>1</v>
          </cell>
          <cell r="E3554">
            <v>4</v>
          </cell>
          <cell r="I3554">
            <v>3750</v>
          </cell>
          <cell r="M3554">
            <v>4</v>
          </cell>
          <cell r="Q3554">
            <v>7</v>
          </cell>
          <cell r="V3554">
            <v>4785</v>
          </cell>
        </row>
        <row r="3555">
          <cell r="A3555">
            <v>1</v>
          </cell>
          <cell r="E3555">
            <v>4</v>
          </cell>
          <cell r="I3555">
            <v>0</v>
          </cell>
          <cell r="M3555">
            <v>4</v>
          </cell>
          <cell r="Q3555">
            <v>4</v>
          </cell>
          <cell r="V3555">
            <v>4785</v>
          </cell>
        </row>
        <row r="3556">
          <cell r="A3556">
            <v>1</v>
          </cell>
          <cell r="E3556">
            <v>4</v>
          </cell>
          <cell r="I3556">
            <v>2674.4</v>
          </cell>
          <cell r="M3556">
            <v>4</v>
          </cell>
          <cell r="Q3556">
            <v>8</v>
          </cell>
          <cell r="V3556">
            <v>4785</v>
          </cell>
        </row>
        <row r="3557">
          <cell r="A3557">
            <v>1</v>
          </cell>
          <cell r="E3557">
            <v>4</v>
          </cell>
          <cell r="I3557">
            <v>0</v>
          </cell>
          <cell r="M3557">
            <v>4</v>
          </cell>
          <cell r="Q3557">
            <v>11</v>
          </cell>
          <cell r="V3557">
            <v>4785</v>
          </cell>
        </row>
        <row r="3558">
          <cell r="A3558">
            <v>1</v>
          </cell>
          <cell r="E3558">
            <v>4</v>
          </cell>
          <cell r="I3558">
            <v>0</v>
          </cell>
          <cell r="M3558">
            <v>4</v>
          </cell>
          <cell r="Q3558">
            <v>22</v>
          </cell>
          <cell r="V3558">
            <v>4785</v>
          </cell>
        </row>
        <row r="3559">
          <cell r="A3559">
            <v>1</v>
          </cell>
          <cell r="E3559">
            <v>4</v>
          </cell>
          <cell r="I3559">
            <v>0</v>
          </cell>
          <cell r="M3559">
            <v>4</v>
          </cell>
          <cell r="Q3559">
            <v>23</v>
          </cell>
          <cell r="V3559">
            <v>4785</v>
          </cell>
        </row>
        <row r="3560">
          <cell r="A3560">
            <v>1</v>
          </cell>
          <cell r="E3560">
            <v>4</v>
          </cell>
          <cell r="I3560">
            <v>16166.51</v>
          </cell>
          <cell r="M3560">
            <v>4</v>
          </cell>
          <cell r="Q3560">
            <v>4</v>
          </cell>
          <cell r="V3560">
            <v>4785</v>
          </cell>
        </row>
        <row r="3561">
          <cell r="A3561">
            <v>1</v>
          </cell>
          <cell r="E3561">
            <v>4</v>
          </cell>
          <cell r="I3561">
            <v>0</v>
          </cell>
          <cell r="M3561">
            <v>4</v>
          </cell>
          <cell r="Q3561">
            <v>4</v>
          </cell>
          <cell r="V3561">
            <v>4785</v>
          </cell>
        </row>
        <row r="3562">
          <cell r="A3562">
            <v>1</v>
          </cell>
          <cell r="E3562">
            <v>4</v>
          </cell>
          <cell r="I3562">
            <v>0</v>
          </cell>
          <cell r="M3562">
            <v>4</v>
          </cell>
          <cell r="Q3562">
            <v>6</v>
          </cell>
          <cell r="V3562">
            <v>4785</v>
          </cell>
        </row>
        <row r="3563">
          <cell r="A3563">
            <v>1</v>
          </cell>
          <cell r="E3563">
            <v>4</v>
          </cell>
          <cell r="I3563">
            <v>4376.55</v>
          </cell>
          <cell r="M3563">
            <v>4</v>
          </cell>
          <cell r="Q3563">
            <v>13</v>
          </cell>
          <cell r="V3563">
            <v>4785</v>
          </cell>
        </row>
        <row r="3564">
          <cell r="A3564">
            <v>1</v>
          </cell>
          <cell r="E3564">
            <v>4</v>
          </cell>
          <cell r="I3564">
            <v>14764.05</v>
          </cell>
          <cell r="M3564">
            <v>4</v>
          </cell>
          <cell r="Q3564">
            <v>5</v>
          </cell>
          <cell r="V3564">
            <v>4785</v>
          </cell>
        </row>
        <row r="3565">
          <cell r="A3565">
            <v>1</v>
          </cell>
          <cell r="E3565">
            <v>4</v>
          </cell>
          <cell r="I3565">
            <v>0</v>
          </cell>
          <cell r="M3565">
            <v>4</v>
          </cell>
          <cell r="Q3565">
            <v>2</v>
          </cell>
          <cell r="V3565">
            <v>4785</v>
          </cell>
        </row>
        <row r="3566">
          <cell r="A3566">
            <v>1</v>
          </cell>
          <cell r="E3566">
            <v>4</v>
          </cell>
          <cell r="I3566">
            <v>31726.25</v>
          </cell>
          <cell r="M3566">
            <v>4</v>
          </cell>
          <cell r="Q3566">
            <v>10</v>
          </cell>
          <cell r="V3566">
            <v>4785</v>
          </cell>
        </row>
        <row r="3567">
          <cell r="A3567">
            <v>1</v>
          </cell>
          <cell r="E3567">
            <v>4</v>
          </cell>
          <cell r="I3567">
            <v>1409.13</v>
          </cell>
          <cell r="M3567">
            <v>4</v>
          </cell>
          <cell r="Q3567">
            <v>4</v>
          </cell>
          <cell r="V3567">
            <v>4800</v>
          </cell>
        </row>
        <row r="3568">
          <cell r="A3568">
            <v>1</v>
          </cell>
          <cell r="E3568">
            <v>4</v>
          </cell>
          <cell r="I3568">
            <v>550</v>
          </cell>
          <cell r="M3568">
            <v>4</v>
          </cell>
          <cell r="Q3568">
            <v>4</v>
          </cell>
          <cell r="V3568">
            <v>4800</v>
          </cell>
        </row>
        <row r="3569">
          <cell r="A3569">
            <v>1</v>
          </cell>
          <cell r="E3569">
            <v>4</v>
          </cell>
          <cell r="I3569">
            <v>1500</v>
          </cell>
          <cell r="M3569">
            <v>4</v>
          </cell>
          <cell r="Q3569">
            <v>9</v>
          </cell>
          <cell r="V3569">
            <v>4800</v>
          </cell>
        </row>
        <row r="3570">
          <cell r="A3570">
            <v>1</v>
          </cell>
          <cell r="E3570">
            <v>4</v>
          </cell>
          <cell r="I3570">
            <v>0</v>
          </cell>
          <cell r="M3570">
            <v>4</v>
          </cell>
          <cell r="Q3570">
            <v>4</v>
          </cell>
          <cell r="V3570">
            <v>4800</v>
          </cell>
        </row>
        <row r="3571">
          <cell r="A3571">
            <v>1</v>
          </cell>
          <cell r="E3571">
            <v>4</v>
          </cell>
          <cell r="I3571">
            <v>634742.93999999994</v>
          </cell>
          <cell r="M3571">
            <v>4</v>
          </cell>
          <cell r="Q3571">
            <v>4</v>
          </cell>
          <cell r="V3571">
            <v>4800</v>
          </cell>
        </row>
        <row r="3572">
          <cell r="A3572">
            <v>1</v>
          </cell>
          <cell r="E3572">
            <v>4</v>
          </cell>
          <cell r="I3572">
            <v>18989.68</v>
          </cell>
          <cell r="M3572">
            <v>4</v>
          </cell>
          <cell r="Q3572">
            <v>4</v>
          </cell>
          <cell r="V3572">
            <v>4800</v>
          </cell>
        </row>
        <row r="3573">
          <cell r="A3573">
            <v>1</v>
          </cell>
          <cell r="E3573">
            <v>4</v>
          </cell>
          <cell r="I3573">
            <v>37792.18</v>
          </cell>
          <cell r="M3573">
            <v>4</v>
          </cell>
          <cell r="Q3573">
            <v>14</v>
          </cell>
          <cell r="V3573">
            <v>4800</v>
          </cell>
        </row>
        <row r="3574">
          <cell r="A3574">
            <v>1</v>
          </cell>
          <cell r="E3574">
            <v>4</v>
          </cell>
          <cell r="I3574">
            <v>340.14</v>
          </cell>
          <cell r="M3574">
            <v>4</v>
          </cell>
          <cell r="Q3574">
            <v>4</v>
          </cell>
          <cell r="V3574">
            <v>4800</v>
          </cell>
        </row>
        <row r="3575">
          <cell r="A3575">
            <v>1</v>
          </cell>
          <cell r="E3575">
            <v>4</v>
          </cell>
          <cell r="I3575">
            <v>28644</v>
          </cell>
          <cell r="M3575">
            <v>4</v>
          </cell>
          <cell r="Q3575">
            <v>4</v>
          </cell>
          <cell r="V3575">
            <v>4800</v>
          </cell>
        </row>
        <row r="3576">
          <cell r="A3576">
            <v>1</v>
          </cell>
          <cell r="E3576">
            <v>4</v>
          </cell>
          <cell r="I3576">
            <v>2094.21</v>
          </cell>
          <cell r="M3576">
            <v>4</v>
          </cell>
          <cell r="Q3576">
            <v>8</v>
          </cell>
          <cell r="V3576">
            <v>4800</v>
          </cell>
        </row>
        <row r="3577">
          <cell r="A3577">
            <v>1</v>
          </cell>
          <cell r="E3577">
            <v>4</v>
          </cell>
          <cell r="I3577">
            <v>0</v>
          </cell>
          <cell r="M3577">
            <v>4</v>
          </cell>
          <cell r="Q3577">
            <v>11</v>
          </cell>
          <cell r="V3577">
            <v>4800</v>
          </cell>
        </row>
        <row r="3578">
          <cell r="A3578">
            <v>1</v>
          </cell>
          <cell r="E3578">
            <v>4</v>
          </cell>
          <cell r="I3578">
            <v>6150</v>
          </cell>
          <cell r="M3578">
            <v>4</v>
          </cell>
          <cell r="Q3578">
            <v>21</v>
          </cell>
          <cell r="V3578">
            <v>4800</v>
          </cell>
        </row>
        <row r="3579">
          <cell r="A3579">
            <v>1</v>
          </cell>
          <cell r="E3579">
            <v>4</v>
          </cell>
          <cell r="I3579">
            <v>0</v>
          </cell>
          <cell r="M3579">
            <v>4</v>
          </cell>
          <cell r="Q3579">
            <v>22</v>
          </cell>
          <cell r="V3579">
            <v>4800</v>
          </cell>
        </row>
        <row r="3580">
          <cell r="A3580">
            <v>1</v>
          </cell>
          <cell r="E3580">
            <v>4</v>
          </cell>
          <cell r="I3580">
            <v>56658.18</v>
          </cell>
          <cell r="M3580">
            <v>4</v>
          </cell>
          <cell r="Q3580">
            <v>4</v>
          </cell>
          <cell r="V3580">
            <v>4800</v>
          </cell>
        </row>
        <row r="3581">
          <cell r="A3581">
            <v>1</v>
          </cell>
          <cell r="E3581">
            <v>4</v>
          </cell>
          <cell r="I3581">
            <v>276.22000000000003</v>
          </cell>
          <cell r="M3581">
            <v>4</v>
          </cell>
          <cell r="Q3581">
            <v>4</v>
          </cell>
          <cell r="V3581">
            <v>4800</v>
          </cell>
        </row>
        <row r="3582">
          <cell r="A3582">
            <v>1</v>
          </cell>
          <cell r="E3582">
            <v>4</v>
          </cell>
          <cell r="I3582">
            <v>0</v>
          </cell>
          <cell r="M3582">
            <v>4</v>
          </cell>
          <cell r="Q3582">
            <v>6</v>
          </cell>
          <cell r="V3582">
            <v>4800</v>
          </cell>
        </row>
        <row r="3583">
          <cell r="A3583">
            <v>1</v>
          </cell>
          <cell r="E3583">
            <v>4</v>
          </cell>
          <cell r="I3583">
            <v>11279.9</v>
          </cell>
          <cell r="M3583">
            <v>4</v>
          </cell>
          <cell r="Q3583">
            <v>2</v>
          </cell>
          <cell r="V3583">
            <v>4800</v>
          </cell>
        </row>
        <row r="3584">
          <cell r="A3584">
            <v>1</v>
          </cell>
          <cell r="E3584">
            <v>4</v>
          </cell>
          <cell r="I3584">
            <v>4853.5600000000004</v>
          </cell>
          <cell r="M3584">
            <v>4</v>
          </cell>
          <cell r="Q3584">
            <v>4</v>
          </cell>
          <cell r="V3584">
            <v>4820</v>
          </cell>
        </row>
        <row r="3585">
          <cell r="A3585">
            <v>1</v>
          </cell>
          <cell r="E3585">
            <v>4</v>
          </cell>
          <cell r="I3585">
            <v>0</v>
          </cell>
          <cell r="M3585">
            <v>4</v>
          </cell>
          <cell r="Q3585">
            <v>4</v>
          </cell>
          <cell r="V3585">
            <v>4820</v>
          </cell>
        </row>
        <row r="3586">
          <cell r="A3586">
            <v>1</v>
          </cell>
          <cell r="E3586">
            <v>4</v>
          </cell>
          <cell r="I3586">
            <v>8110</v>
          </cell>
          <cell r="M3586">
            <v>4</v>
          </cell>
          <cell r="Q3586">
            <v>6</v>
          </cell>
          <cell r="V3586">
            <v>4820</v>
          </cell>
        </row>
        <row r="3587">
          <cell r="A3587">
            <v>1</v>
          </cell>
          <cell r="E3587">
            <v>4</v>
          </cell>
          <cell r="I3587">
            <v>75224.399999999994</v>
          </cell>
          <cell r="M3587">
            <v>4</v>
          </cell>
          <cell r="Q3587">
            <v>25</v>
          </cell>
          <cell r="V3587">
            <v>4830</v>
          </cell>
        </row>
        <row r="3588">
          <cell r="A3588">
            <v>1</v>
          </cell>
          <cell r="E3588">
            <v>4</v>
          </cell>
          <cell r="I3588">
            <v>400</v>
          </cell>
          <cell r="M3588">
            <v>4</v>
          </cell>
          <cell r="Q3588">
            <v>4</v>
          </cell>
          <cell r="V3588">
            <v>4830</v>
          </cell>
        </row>
        <row r="3589">
          <cell r="A3589">
            <v>1</v>
          </cell>
          <cell r="E3589">
            <v>4</v>
          </cell>
          <cell r="I3589">
            <v>4625</v>
          </cell>
          <cell r="M3589">
            <v>4</v>
          </cell>
          <cell r="Q3589">
            <v>4</v>
          </cell>
          <cell r="V3589">
            <v>4830</v>
          </cell>
        </row>
        <row r="3590">
          <cell r="A3590">
            <v>1</v>
          </cell>
          <cell r="E3590">
            <v>4</v>
          </cell>
          <cell r="I3590">
            <v>41734.92</v>
          </cell>
          <cell r="M3590">
            <v>4</v>
          </cell>
          <cell r="Q3590">
            <v>9</v>
          </cell>
          <cell r="V3590">
            <v>4830</v>
          </cell>
        </row>
        <row r="3591">
          <cell r="A3591">
            <v>1</v>
          </cell>
          <cell r="E3591">
            <v>4</v>
          </cell>
          <cell r="I3591">
            <v>0</v>
          </cell>
          <cell r="M3591">
            <v>4</v>
          </cell>
          <cell r="Q3591">
            <v>4</v>
          </cell>
          <cell r="V3591">
            <v>4830</v>
          </cell>
        </row>
        <row r="3592">
          <cell r="A3592">
            <v>1</v>
          </cell>
          <cell r="E3592">
            <v>4</v>
          </cell>
          <cell r="I3592">
            <v>80789.5</v>
          </cell>
          <cell r="M3592">
            <v>4</v>
          </cell>
          <cell r="Q3592">
            <v>4</v>
          </cell>
          <cell r="V3592">
            <v>4830</v>
          </cell>
        </row>
        <row r="3593">
          <cell r="A3593">
            <v>1</v>
          </cell>
          <cell r="E3593">
            <v>4</v>
          </cell>
          <cell r="I3593">
            <v>11910.52</v>
          </cell>
          <cell r="M3593">
            <v>4</v>
          </cell>
          <cell r="Q3593">
            <v>4</v>
          </cell>
          <cell r="V3593">
            <v>4830</v>
          </cell>
        </row>
        <row r="3594">
          <cell r="A3594">
            <v>1</v>
          </cell>
          <cell r="E3594">
            <v>4</v>
          </cell>
          <cell r="I3594">
            <v>459224.19</v>
          </cell>
          <cell r="M3594">
            <v>4</v>
          </cell>
          <cell r="Q3594">
            <v>14</v>
          </cell>
          <cell r="V3594">
            <v>4830</v>
          </cell>
        </row>
        <row r="3595">
          <cell r="A3595">
            <v>1</v>
          </cell>
          <cell r="E3595">
            <v>4</v>
          </cell>
          <cell r="I3595">
            <v>87698.2</v>
          </cell>
          <cell r="M3595">
            <v>4</v>
          </cell>
          <cell r="Q3595">
            <v>7</v>
          </cell>
          <cell r="V3595">
            <v>4830</v>
          </cell>
        </row>
        <row r="3596">
          <cell r="A3596">
            <v>1</v>
          </cell>
          <cell r="E3596">
            <v>4</v>
          </cell>
          <cell r="I3596">
            <v>51316.45</v>
          </cell>
          <cell r="M3596">
            <v>4</v>
          </cell>
          <cell r="Q3596">
            <v>4</v>
          </cell>
          <cell r="V3596">
            <v>4830</v>
          </cell>
        </row>
        <row r="3597">
          <cell r="A3597">
            <v>1</v>
          </cell>
          <cell r="E3597">
            <v>4</v>
          </cell>
          <cell r="I3597">
            <v>213491.35</v>
          </cell>
          <cell r="M3597">
            <v>4</v>
          </cell>
          <cell r="Q3597">
            <v>8</v>
          </cell>
          <cell r="V3597">
            <v>4830</v>
          </cell>
        </row>
        <row r="3598">
          <cell r="A3598">
            <v>1</v>
          </cell>
          <cell r="E3598">
            <v>4</v>
          </cell>
          <cell r="I3598">
            <v>0</v>
          </cell>
          <cell r="M3598">
            <v>4</v>
          </cell>
          <cell r="Q3598">
            <v>12</v>
          </cell>
          <cell r="V3598">
            <v>4830</v>
          </cell>
        </row>
        <row r="3599">
          <cell r="A3599">
            <v>1</v>
          </cell>
          <cell r="E3599">
            <v>4</v>
          </cell>
          <cell r="I3599">
            <v>57882.400000000001</v>
          </cell>
          <cell r="M3599">
            <v>4</v>
          </cell>
          <cell r="Q3599">
            <v>11</v>
          </cell>
          <cell r="V3599">
            <v>4830</v>
          </cell>
        </row>
        <row r="3600">
          <cell r="A3600">
            <v>1</v>
          </cell>
          <cell r="E3600">
            <v>4</v>
          </cell>
          <cell r="I3600">
            <v>30115.64</v>
          </cell>
          <cell r="M3600">
            <v>4</v>
          </cell>
          <cell r="Q3600">
            <v>21</v>
          </cell>
          <cell r="V3600">
            <v>4830</v>
          </cell>
        </row>
        <row r="3601">
          <cell r="A3601">
            <v>1</v>
          </cell>
          <cell r="E3601">
            <v>4</v>
          </cell>
          <cell r="I3601">
            <v>104294.29</v>
          </cell>
          <cell r="M3601">
            <v>4</v>
          </cell>
          <cell r="Q3601">
            <v>22</v>
          </cell>
          <cell r="V3601">
            <v>4830</v>
          </cell>
        </row>
        <row r="3602">
          <cell r="A3602">
            <v>1</v>
          </cell>
          <cell r="E3602">
            <v>4</v>
          </cell>
          <cell r="I3602">
            <v>46332.59</v>
          </cell>
          <cell r="M3602">
            <v>4</v>
          </cell>
          <cell r="Q3602">
            <v>4</v>
          </cell>
          <cell r="V3602">
            <v>4830</v>
          </cell>
        </row>
        <row r="3603">
          <cell r="A3603">
            <v>1</v>
          </cell>
          <cell r="E3603">
            <v>4</v>
          </cell>
          <cell r="I3603">
            <v>240348.81</v>
          </cell>
          <cell r="M3603">
            <v>4</v>
          </cell>
          <cell r="Q3603">
            <v>4</v>
          </cell>
          <cell r="V3603">
            <v>4830</v>
          </cell>
        </row>
        <row r="3604">
          <cell r="A3604">
            <v>1</v>
          </cell>
          <cell r="E3604">
            <v>4</v>
          </cell>
          <cell r="I3604">
            <v>0</v>
          </cell>
          <cell r="M3604">
            <v>4</v>
          </cell>
          <cell r="Q3604">
            <v>4</v>
          </cell>
          <cell r="V3604">
            <v>4830</v>
          </cell>
        </row>
        <row r="3605">
          <cell r="A3605">
            <v>1</v>
          </cell>
          <cell r="E3605">
            <v>4</v>
          </cell>
          <cell r="I3605">
            <v>64220.95</v>
          </cell>
          <cell r="M3605">
            <v>4</v>
          </cell>
          <cell r="Q3605">
            <v>6</v>
          </cell>
          <cell r="V3605">
            <v>4830</v>
          </cell>
        </row>
        <row r="3606">
          <cell r="A3606">
            <v>1</v>
          </cell>
          <cell r="E3606">
            <v>4</v>
          </cell>
          <cell r="I3606">
            <v>35965.919999999998</v>
          </cell>
          <cell r="M3606">
            <v>4</v>
          </cell>
          <cell r="Q3606">
            <v>13</v>
          </cell>
          <cell r="V3606">
            <v>4830</v>
          </cell>
        </row>
        <row r="3607">
          <cell r="A3607">
            <v>1</v>
          </cell>
          <cell r="E3607">
            <v>4</v>
          </cell>
          <cell r="I3607">
            <v>12655.77</v>
          </cell>
          <cell r="M3607">
            <v>4</v>
          </cell>
          <cell r="Q3607">
            <v>5</v>
          </cell>
          <cell r="V3607">
            <v>4830</v>
          </cell>
        </row>
        <row r="3608">
          <cell r="A3608">
            <v>1</v>
          </cell>
          <cell r="E3608">
            <v>4</v>
          </cell>
          <cell r="I3608">
            <v>20404.07</v>
          </cell>
          <cell r="M3608">
            <v>4</v>
          </cell>
          <cell r="Q3608">
            <v>2</v>
          </cell>
          <cell r="V3608">
            <v>4830</v>
          </cell>
        </row>
        <row r="3609">
          <cell r="A3609">
            <v>1</v>
          </cell>
          <cell r="E3609">
            <v>4</v>
          </cell>
          <cell r="I3609">
            <v>98839.88</v>
          </cell>
          <cell r="M3609">
            <v>4</v>
          </cell>
          <cell r="Q3609">
            <v>10</v>
          </cell>
          <cell r="V3609">
            <v>4830</v>
          </cell>
        </row>
        <row r="3610">
          <cell r="A3610">
            <v>1</v>
          </cell>
          <cell r="E3610">
            <v>4</v>
          </cell>
          <cell r="I3610">
            <v>89500.28</v>
          </cell>
          <cell r="M3610">
            <v>4</v>
          </cell>
          <cell r="Q3610">
            <v>4</v>
          </cell>
          <cell r="V3610">
            <v>4840</v>
          </cell>
        </row>
        <row r="3611">
          <cell r="A3611">
            <v>1</v>
          </cell>
          <cell r="E3611">
            <v>4</v>
          </cell>
          <cell r="I3611">
            <v>8387.5400000000009</v>
          </cell>
          <cell r="M3611">
            <v>4</v>
          </cell>
          <cell r="Q3611">
            <v>4</v>
          </cell>
          <cell r="V3611">
            <v>4840</v>
          </cell>
        </row>
        <row r="3612">
          <cell r="A3612">
            <v>1</v>
          </cell>
          <cell r="E3612">
            <v>4</v>
          </cell>
          <cell r="I3612">
            <v>0</v>
          </cell>
          <cell r="M3612">
            <v>4</v>
          </cell>
          <cell r="Q3612">
            <v>14</v>
          </cell>
          <cell r="V3612">
            <v>4840</v>
          </cell>
        </row>
        <row r="3613">
          <cell r="A3613">
            <v>1</v>
          </cell>
          <cell r="E3613">
            <v>4</v>
          </cell>
          <cell r="I3613">
            <v>17680</v>
          </cell>
          <cell r="M3613">
            <v>4</v>
          </cell>
          <cell r="Q3613">
            <v>4</v>
          </cell>
          <cell r="V3613">
            <v>4840</v>
          </cell>
        </row>
        <row r="3614">
          <cell r="A3614">
            <v>1</v>
          </cell>
          <cell r="E3614">
            <v>4</v>
          </cell>
          <cell r="I3614">
            <v>117150</v>
          </cell>
          <cell r="M3614">
            <v>4</v>
          </cell>
          <cell r="Q3614">
            <v>21</v>
          </cell>
          <cell r="V3614">
            <v>4840</v>
          </cell>
        </row>
        <row r="3615">
          <cell r="A3615">
            <v>1</v>
          </cell>
          <cell r="E3615">
            <v>4</v>
          </cell>
          <cell r="I3615">
            <v>110645.75</v>
          </cell>
          <cell r="M3615">
            <v>4</v>
          </cell>
          <cell r="Q3615">
            <v>4</v>
          </cell>
          <cell r="V3615">
            <v>4840</v>
          </cell>
        </row>
        <row r="3616">
          <cell r="A3616">
            <v>1</v>
          </cell>
          <cell r="E3616">
            <v>4</v>
          </cell>
          <cell r="I3616">
            <v>650</v>
          </cell>
          <cell r="M3616">
            <v>4</v>
          </cell>
          <cell r="Q3616">
            <v>4</v>
          </cell>
          <cell r="V3616">
            <v>4840</v>
          </cell>
        </row>
        <row r="3617">
          <cell r="A3617">
            <v>1</v>
          </cell>
          <cell r="E3617">
            <v>4</v>
          </cell>
          <cell r="I3617">
            <v>0</v>
          </cell>
          <cell r="M3617">
            <v>4</v>
          </cell>
          <cell r="Q3617">
            <v>4</v>
          </cell>
          <cell r="V3617">
            <v>4860</v>
          </cell>
        </row>
        <row r="3618">
          <cell r="A3618">
            <v>1</v>
          </cell>
          <cell r="E3618">
            <v>4</v>
          </cell>
          <cell r="I3618">
            <v>-294313.13</v>
          </cell>
          <cell r="M3618">
            <v>4</v>
          </cell>
          <cell r="Q3618">
            <v>4</v>
          </cell>
          <cell r="V3618">
            <v>4860</v>
          </cell>
        </row>
        <row r="3619">
          <cell r="A3619">
            <v>1</v>
          </cell>
          <cell r="E3619">
            <v>4</v>
          </cell>
          <cell r="I3619">
            <v>0</v>
          </cell>
          <cell r="M3619">
            <v>4</v>
          </cell>
          <cell r="Q3619">
            <v>4</v>
          </cell>
          <cell r="V3619">
            <v>4880</v>
          </cell>
        </row>
        <row r="3620">
          <cell r="A3620">
            <v>1</v>
          </cell>
          <cell r="E3620">
            <v>4</v>
          </cell>
          <cell r="I3620">
            <v>-1142624.77</v>
          </cell>
          <cell r="M3620">
            <v>4</v>
          </cell>
          <cell r="Q3620">
            <v>4</v>
          </cell>
          <cell r="V3620">
            <v>4880</v>
          </cell>
        </row>
        <row r="3621">
          <cell r="A3621">
            <v>1</v>
          </cell>
          <cell r="E3621">
            <v>4</v>
          </cell>
          <cell r="I3621">
            <v>0</v>
          </cell>
          <cell r="M3621">
            <v>4</v>
          </cell>
          <cell r="Q3621">
            <v>4</v>
          </cell>
          <cell r="V3621">
            <v>4901</v>
          </cell>
        </row>
        <row r="3622">
          <cell r="A3622">
            <v>1</v>
          </cell>
          <cell r="E3622">
            <v>4</v>
          </cell>
          <cell r="I3622">
            <v>56583.31</v>
          </cell>
          <cell r="M3622">
            <v>4</v>
          </cell>
          <cell r="Q3622">
            <v>4</v>
          </cell>
          <cell r="V3622">
            <v>4910</v>
          </cell>
        </row>
        <row r="3623">
          <cell r="A3623">
            <v>1</v>
          </cell>
          <cell r="E3623">
            <v>4</v>
          </cell>
          <cell r="I3623">
            <v>-38053.1</v>
          </cell>
          <cell r="M3623">
            <v>4</v>
          </cell>
          <cell r="Q3623">
            <v>4</v>
          </cell>
          <cell r="V3623">
            <v>5100</v>
          </cell>
        </row>
        <row r="3624">
          <cell r="A3624">
            <v>1</v>
          </cell>
          <cell r="E3624">
            <v>4</v>
          </cell>
          <cell r="I3624">
            <v>-5865307.6200000001</v>
          </cell>
          <cell r="M3624">
            <v>4</v>
          </cell>
          <cell r="Q3624">
            <v>4</v>
          </cell>
          <cell r="V3624">
            <v>5110</v>
          </cell>
        </row>
        <row r="3625">
          <cell r="A3625">
            <v>1</v>
          </cell>
          <cell r="E3625">
            <v>4</v>
          </cell>
          <cell r="I3625">
            <v>7418590.54</v>
          </cell>
          <cell r="M3625">
            <v>4</v>
          </cell>
          <cell r="Q3625">
            <v>4</v>
          </cell>
          <cell r="V3625">
            <v>5200</v>
          </cell>
        </row>
        <row r="3626">
          <cell r="A3626">
            <v>1</v>
          </cell>
          <cell r="E3626">
            <v>4</v>
          </cell>
          <cell r="I3626">
            <v>645972.67000000004</v>
          </cell>
          <cell r="M3626">
            <v>4</v>
          </cell>
          <cell r="Q3626">
            <v>4</v>
          </cell>
          <cell r="V3626">
            <v>5400</v>
          </cell>
        </row>
        <row r="3627">
          <cell r="A3627">
            <v>1</v>
          </cell>
          <cell r="E3627">
            <v>4</v>
          </cell>
          <cell r="I3627">
            <v>-1593350.01</v>
          </cell>
          <cell r="M3627">
            <v>4</v>
          </cell>
          <cell r="Q3627">
            <v>4</v>
          </cell>
          <cell r="V3627">
            <v>5400</v>
          </cell>
        </row>
        <row r="3628">
          <cell r="A3628">
            <v>1</v>
          </cell>
          <cell r="E3628">
            <v>4</v>
          </cell>
          <cell r="I3628">
            <v>-26008327.079999998</v>
          </cell>
          <cell r="M3628">
            <v>4</v>
          </cell>
          <cell r="Q3628">
            <v>4</v>
          </cell>
          <cell r="V3628">
            <v>5400</v>
          </cell>
        </row>
        <row r="3629">
          <cell r="A3629">
            <v>1</v>
          </cell>
          <cell r="E3629">
            <v>4</v>
          </cell>
          <cell r="I3629">
            <v>167473.26</v>
          </cell>
          <cell r="M3629">
            <v>4</v>
          </cell>
          <cell r="Q3629">
            <v>4</v>
          </cell>
          <cell r="V3629">
            <v>5400</v>
          </cell>
        </row>
        <row r="3630">
          <cell r="A3630">
            <v>1</v>
          </cell>
          <cell r="E3630">
            <v>4</v>
          </cell>
          <cell r="I3630">
            <v>-3651527.49</v>
          </cell>
          <cell r="M3630">
            <v>4</v>
          </cell>
          <cell r="Q3630">
            <v>4</v>
          </cell>
          <cell r="V3630">
            <v>5400</v>
          </cell>
        </row>
        <row r="3631">
          <cell r="A3631">
            <v>1</v>
          </cell>
          <cell r="E3631">
            <v>4</v>
          </cell>
          <cell r="I3631">
            <v>863636.57</v>
          </cell>
          <cell r="M3631">
            <v>4</v>
          </cell>
          <cell r="Q3631">
            <v>4</v>
          </cell>
          <cell r="V3631">
            <v>5400</v>
          </cell>
        </row>
        <row r="3632">
          <cell r="A3632">
            <v>1</v>
          </cell>
          <cell r="E3632">
            <v>4</v>
          </cell>
          <cell r="I3632">
            <v>1719837.21</v>
          </cell>
          <cell r="M3632">
            <v>4</v>
          </cell>
          <cell r="Q3632">
            <v>4</v>
          </cell>
          <cell r="V3632">
            <v>5400</v>
          </cell>
        </row>
        <row r="3633">
          <cell r="A3633">
            <v>1</v>
          </cell>
          <cell r="E3633">
            <v>4</v>
          </cell>
          <cell r="I3633">
            <v>73638.320000000007</v>
          </cell>
          <cell r="M3633">
            <v>4</v>
          </cell>
          <cell r="Q3633">
            <v>4</v>
          </cell>
          <cell r="V3633">
            <v>5400</v>
          </cell>
        </row>
        <row r="3634">
          <cell r="A3634">
            <v>1</v>
          </cell>
          <cell r="E3634">
            <v>4</v>
          </cell>
          <cell r="I3634">
            <v>107694.65</v>
          </cell>
          <cell r="M3634">
            <v>4</v>
          </cell>
          <cell r="Q3634">
            <v>4</v>
          </cell>
          <cell r="V3634">
            <v>5400</v>
          </cell>
        </row>
        <row r="3635">
          <cell r="A3635">
            <v>1</v>
          </cell>
          <cell r="E3635">
            <v>4</v>
          </cell>
          <cell r="I3635">
            <v>-756318.48</v>
          </cell>
          <cell r="M3635">
            <v>4</v>
          </cell>
          <cell r="Q3635">
            <v>4</v>
          </cell>
          <cell r="V3635">
            <v>5400</v>
          </cell>
        </row>
        <row r="3636">
          <cell r="A3636">
            <v>1</v>
          </cell>
          <cell r="E3636">
            <v>4</v>
          </cell>
          <cell r="I3636">
            <v>7790.04</v>
          </cell>
          <cell r="M3636">
            <v>4</v>
          </cell>
          <cell r="Q3636">
            <v>4</v>
          </cell>
          <cell r="V3636">
            <v>5400</v>
          </cell>
        </row>
        <row r="3637">
          <cell r="A3637">
            <v>1</v>
          </cell>
          <cell r="E3637">
            <v>4</v>
          </cell>
          <cell r="I3637">
            <v>-51274912.939999998</v>
          </cell>
          <cell r="M3637">
            <v>4</v>
          </cell>
          <cell r="Q3637">
            <v>4</v>
          </cell>
          <cell r="V3637">
            <v>5400</v>
          </cell>
        </row>
        <row r="3638">
          <cell r="A3638">
            <v>1</v>
          </cell>
          <cell r="E3638">
            <v>4</v>
          </cell>
          <cell r="I3638">
            <v>825956.71</v>
          </cell>
          <cell r="M3638">
            <v>4</v>
          </cell>
          <cell r="Q3638">
            <v>4</v>
          </cell>
          <cell r="V3638">
            <v>5400</v>
          </cell>
        </row>
        <row r="3639">
          <cell r="A3639">
            <v>1</v>
          </cell>
          <cell r="E3639">
            <v>4</v>
          </cell>
          <cell r="I3639">
            <v>3030000.79</v>
          </cell>
          <cell r="M3639">
            <v>4</v>
          </cell>
          <cell r="Q3639">
            <v>4</v>
          </cell>
          <cell r="V3639">
            <v>5400</v>
          </cell>
        </row>
        <row r="3640">
          <cell r="A3640">
            <v>1</v>
          </cell>
          <cell r="E3640">
            <v>4</v>
          </cell>
          <cell r="I3640">
            <v>-1324080.24</v>
          </cell>
          <cell r="M3640">
            <v>4</v>
          </cell>
          <cell r="Q3640">
            <v>4</v>
          </cell>
          <cell r="V3640">
            <v>5400</v>
          </cell>
        </row>
        <row r="3641">
          <cell r="A3641">
            <v>1</v>
          </cell>
          <cell r="E3641">
            <v>4</v>
          </cell>
          <cell r="I3641">
            <v>897971.67</v>
          </cell>
          <cell r="M3641">
            <v>4</v>
          </cell>
          <cell r="Q3641">
            <v>4</v>
          </cell>
          <cell r="V3641">
            <v>5400</v>
          </cell>
        </row>
        <row r="3642">
          <cell r="A3642">
            <v>1</v>
          </cell>
          <cell r="E3642">
            <v>4</v>
          </cell>
          <cell r="I3642">
            <v>8253776.1399999997</v>
          </cell>
          <cell r="M3642">
            <v>4</v>
          </cell>
          <cell r="Q3642">
            <v>4</v>
          </cell>
          <cell r="V3642">
            <v>5400</v>
          </cell>
        </row>
        <row r="3643">
          <cell r="A3643">
            <v>1</v>
          </cell>
          <cell r="E3643">
            <v>4</v>
          </cell>
          <cell r="I3643">
            <v>22072036.239999998</v>
          </cell>
          <cell r="M3643">
            <v>4</v>
          </cell>
          <cell r="Q3643">
            <v>4</v>
          </cell>
          <cell r="V3643">
            <v>5400</v>
          </cell>
        </row>
        <row r="3644">
          <cell r="A3644">
            <v>1</v>
          </cell>
          <cell r="E3644">
            <v>4</v>
          </cell>
          <cell r="I3644">
            <v>0</v>
          </cell>
          <cell r="M3644">
            <v>4</v>
          </cell>
          <cell r="Q3644">
            <v>4</v>
          </cell>
          <cell r="V3644">
            <v>5450</v>
          </cell>
        </row>
        <row r="3645">
          <cell r="A3645">
            <v>1</v>
          </cell>
          <cell r="E3645">
            <v>4</v>
          </cell>
          <cell r="I3645">
            <v>0</v>
          </cell>
          <cell r="M3645">
            <v>4</v>
          </cell>
          <cell r="Q3645">
            <v>4</v>
          </cell>
          <cell r="V3645">
            <v>5450</v>
          </cell>
        </row>
        <row r="3646">
          <cell r="A3646">
            <v>1</v>
          </cell>
          <cell r="E3646">
            <v>4</v>
          </cell>
          <cell r="I3646">
            <v>-24510.42</v>
          </cell>
          <cell r="M3646">
            <v>4</v>
          </cell>
          <cell r="Q3646">
            <v>4</v>
          </cell>
          <cell r="V3646">
            <v>5450</v>
          </cell>
        </row>
        <row r="3647">
          <cell r="A3647">
            <v>1</v>
          </cell>
          <cell r="E3647">
            <v>4</v>
          </cell>
          <cell r="I3647">
            <v>0</v>
          </cell>
          <cell r="M3647">
            <v>4</v>
          </cell>
          <cell r="Q3647">
            <v>4</v>
          </cell>
          <cell r="V3647">
            <v>5450</v>
          </cell>
        </row>
        <row r="3648">
          <cell r="A3648">
            <v>1</v>
          </cell>
          <cell r="E3648">
            <v>4</v>
          </cell>
          <cell r="I3648">
            <v>-20325.66</v>
          </cell>
          <cell r="M3648">
            <v>4</v>
          </cell>
          <cell r="Q3648">
            <v>4</v>
          </cell>
          <cell r="V3648">
            <v>5450</v>
          </cell>
        </row>
        <row r="3649">
          <cell r="A3649">
            <v>1</v>
          </cell>
          <cell r="E3649">
            <v>4</v>
          </cell>
          <cell r="I3649">
            <v>-20325.66</v>
          </cell>
          <cell r="M3649">
            <v>4</v>
          </cell>
          <cell r="Q3649">
            <v>4</v>
          </cell>
          <cell r="V3649">
            <v>5450</v>
          </cell>
        </row>
        <row r="3650">
          <cell r="A3650">
            <v>1</v>
          </cell>
          <cell r="E3650">
            <v>4</v>
          </cell>
          <cell r="I3650">
            <v>-20325.66</v>
          </cell>
          <cell r="M3650">
            <v>4</v>
          </cell>
          <cell r="Q3650">
            <v>4</v>
          </cell>
          <cell r="V3650">
            <v>5450</v>
          </cell>
        </row>
        <row r="3651">
          <cell r="A3651">
            <v>1</v>
          </cell>
          <cell r="E3651">
            <v>4</v>
          </cell>
          <cell r="I3651">
            <v>-19428.53</v>
          </cell>
          <cell r="M3651">
            <v>4</v>
          </cell>
          <cell r="Q3651">
            <v>4</v>
          </cell>
          <cell r="V3651">
            <v>5450</v>
          </cell>
        </row>
        <row r="3652">
          <cell r="A3652">
            <v>1</v>
          </cell>
          <cell r="E3652">
            <v>4</v>
          </cell>
          <cell r="I3652">
            <v>-19428.53</v>
          </cell>
          <cell r="M3652">
            <v>4</v>
          </cell>
          <cell r="Q3652">
            <v>4</v>
          </cell>
          <cell r="V3652">
            <v>5450</v>
          </cell>
        </row>
        <row r="3653">
          <cell r="A3653">
            <v>1</v>
          </cell>
          <cell r="E3653">
            <v>4</v>
          </cell>
          <cell r="I3653">
            <v>-19428.53</v>
          </cell>
          <cell r="M3653">
            <v>4</v>
          </cell>
          <cell r="Q3653">
            <v>4</v>
          </cell>
          <cell r="V3653">
            <v>5450</v>
          </cell>
        </row>
        <row r="3654">
          <cell r="A3654">
            <v>1</v>
          </cell>
          <cell r="E3654">
            <v>4</v>
          </cell>
          <cell r="I3654">
            <v>-1605262.43</v>
          </cell>
          <cell r="M3654">
            <v>4</v>
          </cell>
          <cell r="Q3654">
            <v>4</v>
          </cell>
          <cell r="V3654">
            <v>5500</v>
          </cell>
        </row>
        <row r="3655">
          <cell r="A3655">
            <v>1</v>
          </cell>
          <cell r="E3655">
            <v>4</v>
          </cell>
          <cell r="I3655">
            <v>-728621.81</v>
          </cell>
          <cell r="M3655">
            <v>4</v>
          </cell>
          <cell r="Q3655">
            <v>4</v>
          </cell>
          <cell r="V3655">
            <v>5500</v>
          </cell>
        </row>
        <row r="3656">
          <cell r="A3656">
            <v>1</v>
          </cell>
          <cell r="E3656">
            <v>4</v>
          </cell>
          <cell r="I3656">
            <v>-350049.2</v>
          </cell>
          <cell r="M3656">
            <v>4</v>
          </cell>
          <cell r="Q3656">
            <v>4</v>
          </cell>
          <cell r="V3656">
            <v>5500</v>
          </cell>
        </row>
        <row r="3657">
          <cell r="A3657">
            <v>1</v>
          </cell>
          <cell r="E3657">
            <v>4</v>
          </cell>
          <cell r="I3657">
            <v>-1670487.06</v>
          </cell>
          <cell r="M3657">
            <v>4</v>
          </cell>
          <cell r="Q3657">
            <v>4</v>
          </cell>
          <cell r="V3657">
            <v>5520</v>
          </cell>
        </row>
        <row r="3658">
          <cell r="A3658">
            <v>1</v>
          </cell>
          <cell r="E3658">
            <v>4</v>
          </cell>
          <cell r="I3658">
            <v>106060.71</v>
          </cell>
          <cell r="M3658">
            <v>4</v>
          </cell>
          <cell r="Q3658">
            <v>4</v>
          </cell>
          <cell r="V3658">
            <v>5520</v>
          </cell>
        </row>
        <row r="3659">
          <cell r="A3659">
            <v>1</v>
          </cell>
          <cell r="E3659">
            <v>4</v>
          </cell>
          <cell r="I3659">
            <v>-3094416.32</v>
          </cell>
          <cell r="M3659">
            <v>4</v>
          </cell>
          <cell r="Q3659">
            <v>4</v>
          </cell>
          <cell r="V3659">
            <v>5520</v>
          </cell>
        </row>
        <row r="3660">
          <cell r="A3660">
            <v>1</v>
          </cell>
          <cell r="E3660">
            <v>4</v>
          </cell>
          <cell r="I3660">
            <v>-717641.13</v>
          </cell>
          <cell r="M3660">
            <v>4</v>
          </cell>
          <cell r="Q3660">
            <v>4</v>
          </cell>
          <cell r="V3660">
            <v>5520</v>
          </cell>
        </row>
        <row r="3661">
          <cell r="A3661">
            <v>1</v>
          </cell>
          <cell r="E3661">
            <v>4</v>
          </cell>
          <cell r="I3661">
            <v>306305.59000000003</v>
          </cell>
          <cell r="M3661">
            <v>4</v>
          </cell>
          <cell r="Q3661">
            <v>4</v>
          </cell>
          <cell r="V3661">
            <v>6010</v>
          </cell>
        </row>
        <row r="3662">
          <cell r="A3662">
            <v>1</v>
          </cell>
          <cell r="E3662">
            <v>4</v>
          </cell>
          <cell r="I3662">
            <v>-8523.91</v>
          </cell>
          <cell r="M3662">
            <v>4</v>
          </cell>
          <cell r="Q3662">
            <v>4</v>
          </cell>
          <cell r="V3662">
            <v>6020</v>
          </cell>
        </row>
        <row r="3663">
          <cell r="A3663">
            <v>1</v>
          </cell>
          <cell r="E3663">
            <v>4</v>
          </cell>
          <cell r="I3663">
            <v>2633695.52</v>
          </cell>
          <cell r="M3663">
            <v>4</v>
          </cell>
          <cell r="Q3663">
            <v>4</v>
          </cell>
          <cell r="V3663">
            <v>6110</v>
          </cell>
        </row>
        <row r="3664">
          <cell r="A3664">
            <v>1</v>
          </cell>
          <cell r="E3664">
            <v>4</v>
          </cell>
          <cell r="I3664">
            <v>-2079129.61</v>
          </cell>
          <cell r="M3664">
            <v>4</v>
          </cell>
          <cell r="Q3664">
            <v>4</v>
          </cell>
          <cell r="V3664">
            <v>6120</v>
          </cell>
        </row>
        <row r="3665">
          <cell r="A3665">
            <v>1</v>
          </cell>
          <cell r="E3665">
            <v>4</v>
          </cell>
          <cell r="I3665">
            <v>402522</v>
          </cell>
          <cell r="M3665">
            <v>4</v>
          </cell>
          <cell r="Q3665">
            <v>4</v>
          </cell>
          <cell r="V3665">
            <v>6210</v>
          </cell>
        </row>
        <row r="3666">
          <cell r="A3666">
            <v>1</v>
          </cell>
          <cell r="E3666">
            <v>4</v>
          </cell>
          <cell r="I3666">
            <v>-169316.39</v>
          </cell>
          <cell r="M3666">
            <v>4</v>
          </cell>
          <cell r="Q3666">
            <v>4</v>
          </cell>
          <cell r="V3666">
            <v>6220</v>
          </cell>
        </row>
        <row r="3667">
          <cell r="A3667">
            <v>1</v>
          </cell>
          <cell r="E3667">
            <v>4</v>
          </cell>
          <cell r="I3667">
            <v>2123957.77</v>
          </cell>
          <cell r="M3667">
            <v>4</v>
          </cell>
          <cell r="Q3667">
            <v>4</v>
          </cell>
          <cell r="V3667">
            <v>6310</v>
          </cell>
        </row>
        <row r="3668">
          <cell r="A3668">
            <v>1</v>
          </cell>
          <cell r="E3668">
            <v>4</v>
          </cell>
          <cell r="I3668">
            <v>-1347071.12</v>
          </cell>
          <cell r="M3668">
            <v>4</v>
          </cell>
          <cell r="Q3668">
            <v>4</v>
          </cell>
          <cell r="V3668">
            <v>6320</v>
          </cell>
        </row>
        <row r="3669">
          <cell r="A3669">
            <v>1</v>
          </cell>
          <cell r="E3669">
            <v>4</v>
          </cell>
          <cell r="I3669">
            <v>186971.72</v>
          </cell>
          <cell r="M3669">
            <v>4</v>
          </cell>
          <cell r="Q3669">
            <v>4</v>
          </cell>
          <cell r="V3669">
            <v>6410</v>
          </cell>
        </row>
        <row r="3670">
          <cell r="A3670">
            <v>1</v>
          </cell>
          <cell r="E3670">
            <v>4</v>
          </cell>
          <cell r="I3670">
            <v>-78026.37</v>
          </cell>
          <cell r="M3670">
            <v>4</v>
          </cell>
          <cell r="Q3670">
            <v>4</v>
          </cell>
          <cell r="V3670">
            <v>6420</v>
          </cell>
        </row>
        <row r="3671">
          <cell r="A3671">
            <v>1</v>
          </cell>
          <cell r="E3671">
            <v>4</v>
          </cell>
          <cell r="I3671">
            <v>1574568.53</v>
          </cell>
          <cell r="M3671">
            <v>4</v>
          </cell>
          <cell r="Q3671">
            <v>4</v>
          </cell>
          <cell r="V3671">
            <v>6510</v>
          </cell>
        </row>
        <row r="3672">
          <cell r="A3672">
            <v>1</v>
          </cell>
          <cell r="E3672">
            <v>4</v>
          </cell>
          <cell r="I3672">
            <v>-567143.41</v>
          </cell>
          <cell r="M3672">
            <v>4</v>
          </cell>
          <cell r="Q3672">
            <v>4</v>
          </cell>
          <cell r="V3672">
            <v>6520</v>
          </cell>
        </row>
        <row r="3673">
          <cell r="A3673">
            <v>1</v>
          </cell>
          <cell r="E3673">
            <v>4</v>
          </cell>
          <cell r="I3673">
            <v>107100</v>
          </cell>
          <cell r="M3673">
            <v>4</v>
          </cell>
          <cell r="Q3673">
            <v>4</v>
          </cell>
          <cell r="V3673">
            <v>6610</v>
          </cell>
        </row>
        <row r="3674">
          <cell r="A3674">
            <v>1</v>
          </cell>
          <cell r="E3674">
            <v>4</v>
          </cell>
          <cell r="I3674">
            <v>-19337.5</v>
          </cell>
          <cell r="M3674">
            <v>4</v>
          </cell>
          <cell r="Q3674">
            <v>4</v>
          </cell>
          <cell r="V3674">
            <v>6620</v>
          </cell>
        </row>
        <row r="3675">
          <cell r="A3675">
            <v>1</v>
          </cell>
          <cell r="E3675">
            <v>4</v>
          </cell>
          <cell r="I3675">
            <v>303912.11</v>
          </cell>
          <cell r="M3675">
            <v>4</v>
          </cell>
          <cell r="Q3675">
            <v>4</v>
          </cell>
          <cell r="V3675">
            <v>6710</v>
          </cell>
        </row>
        <row r="3676">
          <cell r="A3676">
            <v>1</v>
          </cell>
          <cell r="E3676">
            <v>4</v>
          </cell>
          <cell r="I3676">
            <v>-126167.71</v>
          </cell>
          <cell r="M3676">
            <v>4</v>
          </cell>
          <cell r="Q3676">
            <v>4</v>
          </cell>
          <cell r="V3676">
            <v>6720</v>
          </cell>
        </row>
        <row r="3677">
          <cell r="A3677">
            <v>1</v>
          </cell>
          <cell r="E3677">
            <v>4</v>
          </cell>
          <cell r="I3677">
            <v>2716390.5</v>
          </cell>
          <cell r="M3677">
            <v>4</v>
          </cell>
          <cell r="Q3677">
            <v>4</v>
          </cell>
          <cell r="V3677">
            <v>6810</v>
          </cell>
        </row>
        <row r="3678">
          <cell r="A3678">
            <v>1</v>
          </cell>
          <cell r="E3678">
            <v>4</v>
          </cell>
          <cell r="I3678">
            <v>-182425.93</v>
          </cell>
          <cell r="M3678">
            <v>4</v>
          </cell>
          <cell r="Q3678">
            <v>4</v>
          </cell>
          <cell r="V3678">
            <v>6820</v>
          </cell>
        </row>
        <row r="3679">
          <cell r="A3679">
            <v>1</v>
          </cell>
          <cell r="E3679">
            <v>4</v>
          </cell>
          <cell r="I3679">
            <v>145279.39000000001</v>
          </cell>
          <cell r="M3679">
            <v>4</v>
          </cell>
          <cell r="Q3679">
            <v>4</v>
          </cell>
          <cell r="V3679">
            <v>7000</v>
          </cell>
        </row>
        <row r="3680">
          <cell r="A3680">
            <v>1</v>
          </cell>
          <cell r="E3680">
            <v>4</v>
          </cell>
          <cell r="I3680">
            <v>7510833.0499999998</v>
          </cell>
          <cell r="M3680">
            <v>4</v>
          </cell>
          <cell r="Q3680">
            <v>4</v>
          </cell>
          <cell r="V3680">
            <v>7100</v>
          </cell>
        </row>
        <row r="3681">
          <cell r="A3681">
            <v>1</v>
          </cell>
          <cell r="E3681">
            <v>4</v>
          </cell>
          <cell r="I3681">
            <v>-826220.19</v>
          </cell>
          <cell r="M3681">
            <v>4</v>
          </cell>
          <cell r="Q3681">
            <v>4</v>
          </cell>
          <cell r="V3681">
            <v>7110</v>
          </cell>
        </row>
        <row r="3682">
          <cell r="A3682">
            <v>1</v>
          </cell>
          <cell r="E3682">
            <v>4</v>
          </cell>
          <cell r="I3682">
            <v>0</v>
          </cell>
          <cell r="M3682">
            <v>4</v>
          </cell>
          <cell r="Q3682">
            <v>4</v>
          </cell>
          <cell r="V3682">
            <v>7111</v>
          </cell>
        </row>
        <row r="3683">
          <cell r="A3683">
            <v>1</v>
          </cell>
          <cell r="E3683">
            <v>4</v>
          </cell>
          <cell r="I3683">
            <v>0</v>
          </cell>
          <cell r="M3683">
            <v>4</v>
          </cell>
          <cell r="Q3683">
            <v>4</v>
          </cell>
          <cell r="V3683">
            <v>7130</v>
          </cell>
        </row>
        <row r="3684">
          <cell r="A3684">
            <v>1</v>
          </cell>
          <cell r="E3684">
            <v>4</v>
          </cell>
          <cell r="I3684">
            <v>0</v>
          </cell>
          <cell r="M3684">
            <v>4</v>
          </cell>
          <cell r="Q3684">
            <v>4</v>
          </cell>
          <cell r="V3684">
            <v>7150</v>
          </cell>
        </row>
        <row r="3685">
          <cell r="A3685">
            <v>1</v>
          </cell>
          <cell r="E3685">
            <v>4</v>
          </cell>
          <cell r="I3685">
            <v>100</v>
          </cell>
          <cell r="M3685">
            <v>4</v>
          </cell>
          <cell r="Q3685">
            <v>4</v>
          </cell>
          <cell r="V3685">
            <v>7200</v>
          </cell>
        </row>
        <row r="3686">
          <cell r="A3686">
            <v>1</v>
          </cell>
          <cell r="E3686">
            <v>4</v>
          </cell>
          <cell r="I3686">
            <v>10000</v>
          </cell>
          <cell r="M3686">
            <v>4</v>
          </cell>
          <cell r="Q3686">
            <v>4</v>
          </cell>
          <cell r="V3686">
            <v>7200</v>
          </cell>
        </row>
        <row r="3687">
          <cell r="A3687">
            <v>1</v>
          </cell>
          <cell r="E3687">
            <v>4</v>
          </cell>
          <cell r="I3687">
            <v>25000</v>
          </cell>
          <cell r="M3687">
            <v>4</v>
          </cell>
          <cell r="Q3687">
            <v>4</v>
          </cell>
          <cell r="V3687">
            <v>7300</v>
          </cell>
        </row>
        <row r="3688">
          <cell r="A3688">
            <v>1</v>
          </cell>
          <cell r="E3688">
            <v>4</v>
          </cell>
          <cell r="I3688">
            <v>911.66</v>
          </cell>
          <cell r="M3688">
            <v>4</v>
          </cell>
          <cell r="Q3688">
            <v>4</v>
          </cell>
          <cell r="V3688">
            <v>7300</v>
          </cell>
        </row>
        <row r="3689">
          <cell r="A3689">
            <v>1</v>
          </cell>
          <cell r="E3689">
            <v>4</v>
          </cell>
          <cell r="I3689">
            <v>4765.16</v>
          </cell>
          <cell r="M3689">
            <v>4</v>
          </cell>
          <cell r="Q3689">
            <v>4</v>
          </cell>
          <cell r="V3689">
            <v>7300</v>
          </cell>
        </row>
        <row r="3690">
          <cell r="A3690">
            <v>1</v>
          </cell>
          <cell r="E3690">
            <v>4</v>
          </cell>
          <cell r="I3690">
            <v>0</v>
          </cell>
          <cell r="M3690">
            <v>4</v>
          </cell>
          <cell r="Q3690">
            <v>4</v>
          </cell>
          <cell r="V3690">
            <v>7300</v>
          </cell>
        </row>
        <row r="3691">
          <cell r="A3691">
            <v>1</v>
          </cell>
          <cell r="E3691">
            <v>4</v>
          </cell>
          <cell r="I3691">
            <v>0</v>
          </cell>
          <cell r="M3691">
            <v>4</v>
          </cell>
          <cell r="Q3691">
            <v>4</v>
          </cell>
          <cell r="V3691">
            <v>7300</v>
          </cell>
        </row>
        <row r="3692">
          <cell r="A3692">
            <v>1</v>
          </cell>
          <cell r="E3692">
            <v>4</v>
          </cell>
          <cell r="I3692">
            <v>0</v>
          </cell>
          <cell r="M3692">
            <v>4</v>
          </cell>
          <cell r="Q3692">
            <v>4</v>
          </cell>
          <cell r="V3692">
            <v>7300</v>
          </cell>
        </row>
        <row r="3693">
          <cell r="A3693">
            <v>1</v>
          </cell>
          <cell r="E3693">
            <v>4</v>
          </cell>
          <cell r="I3693">
            <v>0</v>
          </cell>
          <cell r="M3693">
            <v>4</v>
          </cell>
          <cell r="Q3693">
            <v>4</v>
          </cell>
          <cell r="V3693">
            <v>7300</v>
          </cell>
        </row>
        <row r="3694">
          <cell r="A3694">
            <v>1</v>
          </cell>
          <cell r="E3694">
            <v>4</v>
          </cell>
          <cell r="I3694">
            <v>0</v>
          </cell>
          <cell r="M3694">
            <v>4</v>
          </cell>
          <cell r="Q3694">
            <v>4</v>
          </cell>
          <cell r="V3694">
            <v>7300</v>
          </cell>
        </row>
        <row r="3695">
          <cell r="A3695">
            <v>1</v>
          </cell>
          <cell r="E3695">
            <v>4</v>
          </cell>
          <cell r="I3695">
            <v>-116206.12</v>
          </cell>
          <cell r="M3695">
            <v>4</v>
          </cell>
          <cell r="Q3695">
            <v>4</v>
          </cell>
          <cell r="V3695">
            <v>7300</v>
          </cell>
        </row>
        <row r="3696">
          <cell r="A3696">
            <v>1</v>
          </cell>
          <cell r="E3696">
            <v>4</v>
          </cell>
          <cell r="I3696">
            <v>0</v>
          </cell>
          <cell r="M3696">
            <v>4</v>
          </cell>
          <cell r="Q3696">
            <v>4</v>
          </cell>
          <cell r="V3696">
            <v>7300</v>
          </cell>
        </row>
        <row r="3697">
          <cell r="A3697">
            <v>1</v>
          </cell>
          <cell r="E3697">
            <v>4</v>
          </cell>
          <cell r="I3697">
            <v>0</v>
          </cell>
          <cell r="M3697">
            <v>4</v>
          </cell>
          <cell r="Q3697">
            <v>4</v>
          </cell>
          <cell r="V3697">
            <v>7300</v>
          </cell>
        </row>
        <row r="3698">
          <cell r="A3698">
            <v>1</v>
          </cell>
          <cell r="E3698">
            <v>4</v>
          </cell>
          <cell r="I3698">
            <v>0</v>
          </cell>
          <cell r="M3698">
            <v>4</v>
          </cell>
          <cell r="Q3698">
            <v>4</v>
          </cell>
          <cell r="V3698">
            <v>7300</v>
          </cell>
        </row>
        <row r="3699">
          <cell r="A3699">
            <v>1</v>
          </cell>
          <cell r="E3699">
            <v>4</v>
          </cell>
          <cell r="I3699">
            <v>0</v>
          </cell>
          <cell r="M3699">
            <v>4</v>
          </cell>
          <cell r="Q3699">
            <v>4</v>
          </cell>
          <cell r="V3699">
            <v>7300</v>
          </cell>
        </row>
        <row r="3700">
          <cell r="A3700">
            <v>1</v>
          </cell>
          <cell r="E3700">
            <v>4</v>
          </cell>
          <cell r="I3700">
            <v>0</v>
          </cell>
          <cell r="M3700">
            <v>4</v>
          </cell>
          <cell r="Q3700">
            <v>4</v>
          </cell>
          <cell r="V3700">
            <v>7300</v>
          </cell>
        </row>
        <row r="3701">
          <cell r="A3701">
            <v>1</v>
          </cell>
          <cell r="E3701">
            <v>4</v>
          </cell>
          <cell r="I3701">
            <v>0</v>
          </cell>
          <cell r="M3701">
            <v>4</v>
          </cell>
          <cell r="Q3701">
            <v>4</v>
          </cell>
          <cell r="V3701">
            <v>7300</v>
          </cell>
        </row>
        <row r="3702">
          <cell r="A3702">
            <v>1</v>
          </cell>
          <cell r="E3702">
            <v>4</v>
          </cell>
          <cell r="I3702">
            <v>0</v>
          </cell>
          <cell r="M3702">
            <v>4</v>
          </cell>
          <cell r="Q3702">
            <v>4</v>
          </cell>
          <cell r="V3702">
            <v>7300</v>
          </cell>
        </row>
        <row r="3703">
          <cell r="A3703">
            <v>1</v>
          </cell>
          <cell r="E3703">
            <v>4</v>
          </cell>
          <cell r="I3703">
            <v>0</v>
          </cell>
          <cell r="M3703">
            <v>4</v>
          </cell>
          <cell r="Q3703">
            <v>4</v>
          </cell>
          <cell r="V3703">
            <v>7300</v>
          </cell>
        </row>
        <row r="3704">
          <cell r="A3704">
            <v>1</v>
          </cell>
          <cell r="E3704">
            <v>4</v>
          </cell>
          <cell r="I3704">
            <v>0</v>
          </cell>
          <cell r="M3704">
            <v>4</v>
          </cell>
          <cell r="Q3704">
            <v>4</v>
          </cell>
          <cell r="V3704">
            <v>7300</v>
          </cell>
        </row>
        <row r="3705">
          <cell r="A3705">
            <v>1</v>
          </cell>
          <cell r="E3705">
            <v>4</v>
          </cell>
          <cell r="I3705">
            <v>0</v>
          </cell>
          <cell r="M3705">
            <v>4</v>
          </cell>
          <cell r="Q3705">
            <v>4</v>
          </cell>
          <cell r="V3705">
            <v>7300</v>
          </cell>
        </row>
        <row r="3706">
          <cell r="A3706">
            <v>1</v>
          </cell>
          <cell r="E3706">
            <v>4</v>
          </cell>
          <cell r="I3706">
            <v>15863.67</v>
          </cell>
          <cell r="M3706">
            <v>4</v>
          </cell>
          <cell r="Q3706">
            <v>4</v>
          </cell>
          <cell r="V3706">
            <v>7300</v>
          </cell>
        </row>
        <row r="3707">
          <cell r="A3707">
            <v>1</v>
          </cell>
          <cell r="E3707">
            <v>4</v>
          </cell>
          <cell r="I3707">
            <v>0</v>
          </cell>
          <cell r="M3707">
            <v>4</v>
          </cell>
          <cell r="Q3707">
            <v>4</v>
          </cell>
          <cell r="V3707">
            <v>7300</v>
          </cell>
        </row>
        <row r="3708">
          <cell r="A3708">
            <v>1</v>
          </cell>
          <cell r="E3708">
            <v>4</v>
          </cell>
          <cell r="I3708">
            <v>5785.76</v>
          </cell>
          <cell r="M3708">
            <v>4</v>
          </cell>
          <cell r="Q3708">
            <v>4</v>
          </cell>
          <cell r="V3708">
            <v>7300</v>
          </cell>
        </row>
        <row r="3709">
          <cell r="A3709">
            <v>1</v>
          </cell>
          <cell r="E3709">
            <v>4</v>
          </cell>
          <cell r="I3709">
            <v>9463.57</v>
          </cell>
          <cell r="M3709">
            <v>4</v>
          </cell>
          <cell r="Q3709">
            <v>4</v>
          </cell>
          <cell r="V3709">
            <v>7300</v>
          </cell>
        </row>
        <row r="3710">
          <cell r="A3710">
            <v>1</v>
          </cell>
          <cell r="E3710">
            <v>4</v>
          </cell>
          <cell r="I3710">
            <v>250</v>
          </cell>
          <cell r="M3710">
            <v>4</v>
          </cell>
          <cell r="Q3710">
            <v>4</v>
          </cell>
          <cell r="V3710">
            <v>7300</v>
          </cell>
        </row>
        <row r="3711">
          <cell r="A3711">
            <v>1</v>
          </cell>
          <cell r="E3711">
            <v>4</v>
          </cell>
          <cell r="I3711">
            <v>-187.03</v>
          </cell>
          <cell r="M3711">
            <v>4</v>
          </cell>
          <cell r="Q3711">
            <v>4</v>
          </cell>
          <cell r="V3711">
            <v>7300</v>
          </cell>
        </row>
        <row r="3712">
          <cell r="A3712">
            <v>1</v>
          </cell>
          <cell r="E3712">
            <v>4</v>
          </cell>
          <cell r="I3712">
            <v>-17787.89</v>
          </cell>
          <cell r="M3712">
            <v>4</v>
          </cell>
          <cell r="Q3712">
            <v>4</v>
          </cell>
          <cell r="V3712">
            <v>7300</v>
          </cell>
        </row>
        <row r="3713">
          <cell r="A3713">
            <v>1</v>
          </cell>
          <cell r="E3713">
            <v>4</v>
          </cell>
          <cell r="I3713">
            <v>40</v>
          </cell>
          <cell r="M3713">
            <v>4</v>
          </cell>
          <cell r="Q3713">
            <v>4</v>
          </cell>
          <cell r="V3713">
            <v>7300</v>
          </cell>
        </row>
        <row r="3714">
          <cell r="A3714">
            <v>1</v>
          </cell>
          <cell r="E3714">
            <v>4</v>
          </cell>
          <cell r="I3714">
            <v>303.5</v>
          </cell>
          <cell r="M3714">
            <v>4</v>
          </cell>
          <cell r="Q3714">
            <v>4</v>
          </cell>
          <cell r="V3714">
            <v>7300</v>
          </cell>
        </row>
        <row r="3715">
          <cell r="A3715">
            <v>1</v>
          </cell>
          <cell r="E3715">
            <v>4</v>
          </cell>
          <cell r="I3715">
            <v>200</v>
          </cell>
          <cell r="M3715">
            <v>4</v>
          </cell>
          <cell r="Q3715">
            <v>4</v>
          </cell>
          <cell r="V3715">
            <v>7300</v>
          </cell>
        </row>
        <row r="3716">
          <cell r="A3716">
            <v>1</v>
          </cell>
          <cell r="E3716">
            <v>4</v>
          </cell>
          <cell r="I3716">
            <v>18545.599999999999</v>
          </cell>
          <cell r="M3716">
            <v>4</v>
          </cell>
          <cell r="Q3716">
            <v>4</v>
          </cell>
          <cell r="V3716">
            <v>7300</v>
          </cell>
        </row>
        <row r="3717">
          <cell r="A3717">
            <v>1</v>
          </cell>
          <cell r="E3717">
            <v>4</v>
          </cell>
          <cell r="I3717">
            <v>2429.2199999999998</v>
          </cell>
          <cell r="M3717">
            <v>4</v>
          </cell>
          <cell r="Q3717">
            <v>4</v>
          </cell>
          <cell r="V3717">
            <v>7300</v>
          </cell>
        </row>
        <row r="3718">
          <cell r="A3718">
            <v>1</v>
          </cell>
          <cell r="E3718">
            <v>4</v>
          </cell>
          <cell r="I3718">
            <v>6393.27</v>
          </cell>
          <cell r="M3718">
            <v>4</v>
          </cell>
          <cell r="Q3718">
            <v>4</v>
          </cell>
          <cell r="V3718">
            <v>7300</v>
          </cell>
        </row>
        <row r="3719">
          <cell r="A3719">
            <v>1</v>
          </cell>
          <cell r="E3719">
            <v>4</v>
          </cell>
          <cell r="I3719">
            <v>6594.88</v>
          </cell>
          <cell r="M3719">
            <v>4</v>
          </cell>
          <cell r="Q3719">
            <v>4</v>
          </cell>
          <cell r="V3719">
            <v>7300</v>
          </cell>
        </row>
        <row r="3720">
          <cell r="A3720">
            <v>1</v>
          </cell>
          <cell r="E3720">
            <v>4</v>
          </cell>
          <cell r="I3720">
            <v>300</v>
          </cell>
          <cell r="M3720">
            <v>4</v>
          </cell>
          <cell r="Q3720">
            <v>4</v>
          </cell>
          <cell r="V3720">
            <v>7300</v>
          </cell>
        </row>
        <row r="3721">
          <cell r="A3721">
            <v>1</v>
          </cell>
          <cell r="E3721">
            <v>4</v>
          </cell>
          <cell r="I3721">
            <v>-53.87</v>
          </cell>
          <cell r="M3721">
            <v>4</v>
          </cell>
          <cell r="Q3721">
            <v>4</v>
          </cell>
          <cell r="V3721">
            <v>7300</v>
          </cell>
        </row>
        <row r="3722">
          <cell r="A3722">
            <v>1</v>
          </cell>
          <cell r="E3722">
            <v>4</v>
          </cell>
          <cell r="I3722">
            <v>1050</v>
          </cell>
          <cell r="M3722">
            <v>4</v>
          </cell>
          <cell r="Q3722">
            <v>4</v>
          </cell>
          <cell r="V3722">
            <v>7300</v>
          </cell>
        </row>
        <row r="3723">
          <cell r="A3723">
            <v>1</v>
          </cell>
          <cell r="E3723">
            <v>4</v>
          </cell>
          <cell r="I3723">
            <v>3838.18</v>
          </cell>
          <cell r="M3723">
            <v>4</v>
          </cell>
          <cell r="Q3723">
            <v>4</v>
          </cell>
          <cell r="V3723">
            <v>7300</v>
          </cell>
        </row>
        <row r="3724">
          <cell r="A3724">
            <v>1</v>
          </cell>
          <cell r="E3724">
            <v>4</v>
          </cell>
          <cell r="I3724">
            <v>25000</v>
          </cell>
          <cell r="M3724">
            <v>4</v>
          </cell>
          <cell r="Q3724">
            <v>4</v>
          </cell>
          <cell r="V3724">
            <v>7300</v>
          </cell>
        </row>
        <row r="3725">
          <cell r="A3725">
            <v>1</v>
          </cell>
          <cell r="E3725">
            <v>4</v>
          </cell>
          <cell r="I3725">
            <v>5403.68</v>
          </cell>
          <cell r="M3725">
            <v>4</v>
          </cell>
          <cell r="Q3725">
            <v>4</v>
          </cell>
          <cell r="V3725">
            <v>7300</v>
          </cell>
        </row>
        <row r="3726">
          <cell r="A3726">
            <v>1</v>
          </cell>
          <cell r="E3726">
            <v>4</v>
          </cell>
          <cell r="I3726">
            <v>3604.95</v>
          </cell>
          <cell r="M3726">
            <v>4</v>
          </cell>
          <cell r="Q3726">
            <v>4</v>
          </cell>
          <cell r="V3726">
            <v>7300</v>
          </cell>
        </row>
        <row r="3727">
          <cell r="A3727">
            <v>1</v>
          </cell>
          <cell r="E3727">
            <v>4</v>
          </cell>
          <cell r="I3727">
            <v>11659.2</v>
          </cell>
          <cell r="M3727">
            <v>4</v>
          </cell>
          <cell r="Q3727">
            <v>4</v>
          </cell>
          <cell r="V3727">
            <v>7300</v>
          </cell>
        </row>
        <row r="3728">
          <cell r="A3728">
            <v>1</v>
          </cell>
          <cell r="E3728">
            <v>4</v>
          </cell>
          <cell r="I3728">
            <v>6731910.75</v>
          </cell>
          <cell r="M3728">
            <v>4</v>
          </cell>
          <cell r="Q3728">
            <v>4</v>
          </cell>
          <cell r="V3728">
            <v>7400</v>
          </cell>
        </row>
        <row r="3729">
          <cell r="A3729">
            <v>1</v>
          </cell>
          <cell r="E3729">
            <v>4</v>
          </cell>
          <cell r="I3729">
            <v>0</v>
          </cell>
          <cell r="M3729">
            <v>4</v>
          </cell>
          <cell r="Q3729">
            <v>4</v>
          </cell>
          <cell r="V3729">
            <v>7600</v>
          </cell>
        </row>
        <row r="3730">
          <cell r="A3730">
            <v>1</v>
          </cell>
          <cell r="E3730">
            <v>4</v>
          </cell>
          <cell r="I3730">
            <v>0</v>
          </cell>
          <cell r="M3730">
            <v>4</v>
          </cell>
          <cell r="Q3730">
            <v>4</v>
          </cell>
          <cell r="V3730">
            <v>7700</v>
          </cell>
        </row>
        <row r="3731">
          <cell r="A3731">
            <v>1</v>
          </cell>
          <cell r="E3731">
            <v>4</v>
          </cell>
          <cell r="I3731">
            <v>4590909.04</v>
          </cell>
          <cell r="M3731">
            <v>4</v>
          </cell>
          <cell r="Q3731">
            <v>4</v>
          </cell>
          <cell r="V3731">
            <v>7700</v>
          </cell>
        </row>
        <row r="3732">
          <cell r="A3732">
            <v>1</v>
          </cell>
          <cell r="E3732">
            <v>4</v>
          </cell>
          <cell r="I3732">
            <v>0</v>
          </cell>
          <cell r="M3732">
            <v>4</v>
          </cell>
          <cell r="Q3732">
            <v>4</v>
          </cell>
          <cell r="V3732">
            <v>7700</v>
          </cell>
        </row>
        <row r="3733">
          <cell r="A3733">
            <v>1</v>
          </cell>
          <cell r="E3733">
            <v>4</v>
          </cell>
          <cell r="I3733">
            <v>0</v>
          </cell>
          <cell r="M3733">
            <v>4</v>
          </cell>
          <cell r="Q3733">
            <v>4</v>
          </cell>
          <cell r="V3733">
            <v>7700</v>
          </cell>
        </row>
        <row r="3734">
          <cell r="A3734">
            <v>1</v>
          </cell>
          <cell r="E3734">
            <v>4</v>
          </cell>
          <cell r="I3734">
            <v>0</v>
          </cell>
          <cell r="M3734">
            <v>4</v>
          </cell>
          <cell r="Q3734">
            <v>4</v>
          </cell>
          <cell r="V3734">
            <v>7700</v>
          </cell>
        </row>
        <row r="3735">
          <cell r="A3735">
            <v>1</v>
          </cell>
          <cell r="E3735">
            <v>4</v>
          </cell>
          <cell r="I3735">
            <v>0</v>
          </cell>
          <cell r="M3735">
            <v>4</v>
          </cell>
          <cell r="Q3735">
            <v>4</v>
          </cell>
          <cell r="V3735">
            <v>7700</v>
          </cell>
        </row>
        <row r="3736">
          <cell r="A3736">
            <v>1</v>
          </cell>
          <cell r="E3736">
            <v>4</v>
          </cell>
          <cell r="I3736">
            <v>0</v>
          </cell>
          <cell r="M3736">
            <v>4</v>
          </cell>
          <cell r="Q3736">
            <v>4</v>
          </cell>
          <cell r="V3736">
            <v>7700</v>
          </cell>
        </row>
        <row r="3737">
          <cell r="A3737">
            <v>1</v>
          </cell>
          <cell r="E3737">
            <v>4</v>
          </cell>
          <cell r="I3737">
            <v>0</v>
          </cell>
          <cell r="M3737">
            <v>4</v>
          </cell>
          <cell r="Q3737">
            <v>4</v>
          </cell>
          <cell r="V3737">
            <v>7700</v>
          </cell>
        </row>
        <row r="3738">
          <cell r="A3738">
            <v>1</v>
          </cell>
          <cell r="E3738">
            <v>4</v>
          </cell>
          <cell r="I3738">
            <v>0</v>
          </cell>
          <cell r="M3738">
            <v>4</v>
          </cell>
          <cell r="Q3738">
            <v>4</v>
          </cell>
          <cell r="V3738">
            <v>7700</v>
          </cell>
        </row>
        <row r="3739">
          <cell r="A3739">
            <v>1</v>
          </cell>
          <cell r="E3739">
            <v>4</v>
          </cell>
          <cell r="I3739">
            <v>0</v>
          </cell>
          <cell r="M3739">
            <v>4</v>
          </cell>
          <cell r="Q3739">
            <v>4</v>
          </cell>
          <cell r="V3739">
            <v>7700</v>
          </cell>
        </row>
        <row r="3740">
          <cell r="A3740">
            <v>1</v>
          </cell>
          <cell r="E3740">
            <v>4</v>
          </cell>
          <cell r="I3740">
            <v>0</v>
          </cell>
          <cell r="M3740">
            <v>4</v>
          </cell>
          <cell r="Q3740">
            <v>4</v>
          </cell>
          <cell r="V3740">
            <v>7700</v>
          </cell>
        </row>
        <row r="3741">
          <cell r="A3741">
            <v>1</v>
          </cell>
          <cell r="E3741">
            <v>4</v>
          </cell>
          <cell r="I3741">
            <v>0</v>
          </cell>
          <cell r="M3741">
            <v>4</v>
          </cell>
          <cell r="Q3741">
            <v>4</v>
          </cell>
          <cell r="V3741">
            <v>7700</v>
          </cell>
        </row>
        <row r="3742">
          <cell r="A3742">
            <v>1</v>
          </cell>
          <cell r="E3742">
            <v>4</v>
          </cell>
          <cell r="I3742">
            <v>0</v>
          </cell>
          <cell r="M3742">
            <v>4</v>
          </cell>
          <cell r="Q3742">
            <v>4</v>
          </cell>
          <cell r="V3742">
            <v>7700</v>
          </cell>
        </row>
        <row r="3743">
          <cell r="A3743">
            <v>1</v>
          </cell>
          <cell r="E3743">
            <v>4</v>
          </cell>
          <cell r="I3743">
            <v>0</v>
          </cell>
          <cell r="M3743">
            <v>4</v>
          </cell>
          <cell r="Q3743">
            <v>4</v>
          </cell>
          <cell r="V3743">
            <v>7700</v>
          </cell>
        </row>
        <row r="3744">
          <cell r="A3744">
            <v>1</v>
          </cell>
          <cell r="E3744">
            <v>4</v>
          </cell>
          <cell r="I3744">
            <v>0</v>
          </cell>
          <cell r="M3744">
            <v>4</v>
          </cell>
          <cell r="Q3744">
            <v>4</v>
          </cell>
          <cell r="V3744">
            <v>7710</v>
          </cell>
        </row>
        <row r="3745">
          <cell r="A3745">
            <v>1</v>
          </cell>
          <cell r="E3745">
            <v>4</v>
          </cell>
          <cell r="I3745">
            <v>229259.85</v>
          </cell>
          <cell r="M3745">
            <v>4</v>
          </cell>
          <cell r="Q3745">
            <v>4</v>
          </cell>
          <cell r="V3745">
            <v>7800</v>
          </cell>
        </row>
        <row r="3746">
          <cell r="A3746">
            <v>1</v>
          </cell>
          <cell r="E3746">
            <v>4</v>
          </cell>
          <cell r="I3746">
            <v>189.43</v>
          </cell>
          <cell r="M3746">
            <v>4</v>
          </cell>
          <cell r="Q3746">
            <v>4</v>
          </cell>
          <cell r="V3746">
            <v>7901</v>
          </cell>
        </row>
        <row r="3747">
          <cell r="A3747">
            <v>1</v>
          </cell>
          <cell r="E3747">
            <v>4</v>
          </cell>
          <cell r="I3747">
            <v>27044.23</v>
          </cell>
          <cell r="M3747">
            <v>4</v>
          </cell>
          <cell r="Q3747">
            <v>4</v>
          </cell>
          <cell r="V3747">
            <v>7902</v>
          </cell>
        </row>
        <row r="3748">
          <cell r="A3748">
            <v>1</v>
          </cell>
          <cell r="E3748">
            <v>4</v>
          </cell>
          <cell r="I3748">
            <v>0</v>
          </cell>
          <cell r="M3748">
            <v>4</v>
          </cell>
          <cell r="Q3748">
            <v>4</v>
          </cell>
          <cell r="V3748">
            <v>7903</v>
          </cell>
        </row>
        <row r="3749">
          <cell r="A3749">
            <v>1</v>
          </cell>
          <cell r="E3749">
            <v>4</v>
          </cell>
          <cell r="I3749">
            <v>-9034.4599999999991</v>
          </cell>
          <cell r="M3749">
            <v>4</v>
          </cell>
          <cell r="Q3749">
            <v>4</v>
          </cell>
          <cell r="V3749">
            <v>8011</v>
          </cell>
        </row>
        <row r="3750">
          <cell r="A3750">
            <v>1</v>
          </cell>
          <cell r="E3750">
            <v>4</v>
          </cell>
          <cell r="I3750">
            <v>116.11</v>
          </cell>
          <cell r="M3750">
            <v>4</v>
          </cell>
          <cell r="Q3750">
            <v>4</v>
          </cell>
          <cell r="V3750">
            <v>8012</v>
          </cell>
        </row>
        <row r="3751">
          <cell r="A3751">
            <v>1</v>
          </cell>
          <cell r="E3751">
            <v>4</v>
          </cell>
          <cell r="I3751">
            <v>-225.02</v>
          </cell>
          <cell r="M3751">
            <v>4</v>
          </cell>
          <cell r="Q3751">
            <v>4</v>
          </cell>
          <cell r="V3751">
            <v>8013</v>
          </cell>
        </row>
        <row r="3752">
          <cell r="A3752">
            <v>1</v>
          </cell>
          <cell r="E3752">
            <v>4</v>
          </cell>
          <cell r="I3752">
            <v>58857.05</v>
          </cell>
          <cell r="M3752">
            <v>4</v>
          </cell>
          <cell r="Q3752">
            <v>4</v>
          </cell>
          <cell r="V3752">
            <v>8014</v>
          </cell>
        </row>
        <row r="3753">
          <cell r="A3753">
            <v>1</v>
          </cell>
          <cell r="E3753">
            <v>4</v>
          </cell>
          <cell r="I3753">
            <v>689.89</v>
          </cell>
          <cell r="M3753">
            <v>4</v>
          </cell>
          <cell r="Q3753">
            <v>4</v>
          </cell>
          <cell r="V3753">
            <v>8016</v>
          </cell>
        </row>
        <row r="3754">
          <cell r="A3754">
            <v>1</v>
          </cell>
          <cell r="E3754">
            <v>4</v>
          </cell>
          <cell r="I3754">
            <v>8962.9500000000007</v>
          </cell>
          <cell r="M3754">
            <v>4</v>
          </cell>
          <cell r="Q3754">
            <v>4</v>
          </cell>
          <cell r="V3754">
            <v>8021</v>
          </cell>
        </row>
        <row r="3755">
          <cell r="A3755">
            <v>1</v>
          </cell>
          <cell r="E3755">
            <v>4</v>
          </cell>
          <cell r="I3755">
            <v>-2223</v>
          </cell>
          <cell r="M3755">
            <v>4</v>
          </cell>
          <cell r="Q3755">
            <v>4</v>
          </cell>
          <cell r="V3755">
            <v>8022</v>
          </cell>
        </row>
        <row r="3756">
          <cell r="A3756">
            <v>1</v>
          </cell>
          <cell r="E3756">
            <v>4</v>
          </cell>
          <cell r="I3756">
            <v>0</v>
          </cell>
          <cell r="M3756">
            <v>4</v>
          </cell>
          <cell r="Q3756">
            <v>4</v>
          </cell>
          <cell r="V3756">
            <v>8041</v>
          </cell>
        </row>
        <row r="3757">
          <cell r="A3757">
            <v>1</v>
          </cell>
          <cell r="E3757">
            <v>4</v>
          </cell>
          <cell r="I3757">
            <v>0</v>
          </cell>
          <cell r="M3757">
            <v>4</v>
          </cell>
          <cell r="Q3757">
            <v>4</v>
          </cell>
          <cell r="V3757">
            <v>8042</v>
          </cell>
        </row>
        <row r="3758">
          <cell r="A3758">
            <v>1</v>
          </cell>
          <cell r="E3758">
            <v>4</v>
          </cell>
          <cell r="I3758">
            <v>0</v>
          </cell>
          <cell r="M3758">
            <v>4</v>
          </cell>
          <cell r="Q3758">
            <v>4</v>
          </cell>
          <cell r="V3758">
            <v>8043</v>
          </cell>
        </row>
        <row r="3759">
          <cell r="A3759">
            <v>1</v>
          </cell>
          <cell r="E3759">
            <v>4</v>
          </cell>
          <cell r="I3759">
            <v>-97064.29</v>
          </cell>
          <cell r="M3759">
            <v>4</v>
          </cell>
          <cell r="Q3759">
            <v>4</v>
          </cell>
          <cell r="V3759">
            <v>8700</v>
          </cell>
        </row>
        <row r="3760">
          <cell r="A3760">
            <v>1</v>
          </cell>
          <cell r="E3760">
            <v>4</v>
          </cell>
          <cell r="I3760">
            <v>-328274.51</v>
          </cell>
          <cell r="M3760">
            <v>4</v>
          </cell>
          <cell r="Q3760">
            <v>4</v>
          </cell>
          <cell r="V3760">
            <v>8900</v>
          </cell>
        </row>
        <row r="3761">
          <cell r="A3761">
            <v>1</v>
          </cell>
          <cell r="E3761">
            <v>4</v>
          </cell>
          <cell r="I3761">
            <v>-3474254.53</v>
          </cell>
          <cell r="M3761">
            <v>4</v>
          </cell>
          <cell r="Q3761">
            <v>4</v>
          </cell>
          <cell r="V3761">
            <v>9100</v>
          </cell>
        </row>
        <row r="3762">
          <cell r="A3762">
            <v>1</v>
          </cell>
          <cell r="E3762">
            <v>4</v>
          </cell>
          <cell r="I3762">
            <v>202408.46</v>
          </cell>
          <cell r="M3762">
            <v>4</v>
          </cell>
          <cell r="Q3762">
            <v>4</v>
          </cell>
          <cell r="V3762">
            <v>9110</v>
          </cell>
        </row>
        <row r="3763">
          <cell r="A3763">
            <v>1</v>
          </cell>
          <cell r="E3763">
            <v>4</v>
          </cell>
          <cell r="I3763">
            <v>0</v>
          </cell>
          <cell r="M3763">
            <v>4</v>
          </cell>
          <cell r="Q3763">
            <v>4</v>
          </cell>
          <cell r="V3763">
            <v>9150</v>
          </cell>
        </row>
        <row r="3764">
          <cell r="A3764">
            <v>1</v>
          </cell>
          <cell r="E3764">
            <v>4</v>
          </cell>
          <cell r="I3764">
            <v>0</v>
          </cell>
          <cell r="M3764">
            <v>4</v>
          </cell>
          <cell r="Q3764">
            <v>4</v>
          </cell>
          <cell r="V3764">
            <v>9200</v>
          </cell>
        </row>
        <row r="3765">
          <cell r="A3765">
            <v>1</v>
          </cell>
          <cell r="E3765">
            <v>4</v>
          </cell>
          <cell r="I3765">
            <v>0</v>
          </cell>
          <cell r="M3765">
            <v>4</v>
          </cell>
          <cell r="Q3765">
            <v>4</v>
          </cell>
          <cell r="V3765">
            <v>9201</v>
          </cell>
        </row>
        <row r="3766">
          <cell r="A3766">
            <v>1</v>
          </cell>
          <cell r="E3766">
            <v>4</v>
          </cell>
          <cell r="I3766">
            <v>0</v>
          </cell>
          <cell r="M3766">
            <v>4</v>
          </cell>
          <cell r="Q3766">
            <v>4</v>
          </cell>
          <cell r="V3766">
            <v>9203</v>
          </cell>
        </row>
        <row r="3767">
          <cell r="A3767">
            <v>1</v>
          </cell>
          <cell r="E3767">
            <v>4</v>
          </cell>
          <cell r="I3767">
            <v>0</v>
          </cell>
          <cell r="M3767">
            <v>4</v>
          </cell>
          <cell r="Q3767">
            <v>4</v>
          </cell>
          <cell r="V3767">
            <v>9204</v>
          </cell>
        </row>
        <row r="3768">
          <cell r="A3768">
            <v>1</v>
          </cell>
          <cell r="E3768">
            <v>4</v>
          </cell>
          <cell r="I3768">
            <v>-4585530.8</v>
          </cell>
          <cell r="M3768">
            <v>4</v>
          </cell>
          <cell r="Q3768">
            <v>4</v>
          </cell>
          <cell r="V3768">
            <v>9205</v>
          </cell>
        </row>
        <row r="3769">
          <cell r="A3769">
            <v>1</v>
          </cell>
          <cell r="E3769">
            <v>4</v>
          </cell>
          <cell r="I3769">
            <v>0</v>
          </cell>
          <cell r="M3769">
            <v>4</v>
          </cell>
          <cell r="Q3769">
            <v>4</v>
          </cell>
          <cell r="V3769">
            <v>9209</v>
          </cell>
        </row>
        <row r="3770">
          <cell r="A3770">
            <v>1</v>
          </cell>
          <cell r="E3770">
            <v>4</v>
          </cell>
          <cell r="I3770">
            <v>0</v>
          </cell>
          <cell r="M3770">
            <v>4</v>
          </cell>
          <cell r="Q3770">
            <v>4</v>
          </cell>
          <cell r="V3770">
            <v>9210</v>
          </cell>
        </row>
        <row r="3771">
          <cell r="A3771">
            <v>1</v>
          </cell>
          <cell r="E3771">
            <v>4</v>
          </cell>
          <cell r="I3771">
            <v>0</v>
          </cell>
          <cell r="M3771">
            <v>4</v>
          </cell>
          <cell r="Q3771">
            <v>4</v>
          </cell>
          <cell r="V3771">
            <v>9211</v>
          </cell>
        </row>
        <row r="3772">
          <cell r="A3772">
            <v>1</v>
          </cell>
          <cell r="E3772">
            <v>4</v>
          </cell>
          <cell r="I3772">
            <v>0</v>
          </cell>
          <cell r="M3772">
            <v>4</v>
          </cell>
          <cell r="Q3772">
            <v>4</v>
          </cell>
          <cell r="V3772">
            <v>9212</v>
          </cell>
        </row>
        <row r="3773">
          <cell r="A3773">
            <v>1</v>
          </cell>
          <cell r="E3773">
            <v>4</v>
          </cell>
          <cell r="I3773">
            <v>0</v>
          </cell>
          <cell r="M3773">
            <v>4</v>
          </cell>
          <cell r="Q3773">
            <v>4</v>
          </cell>
          <cell r="V3773">
            <v>9213</v>
          </cell>
        </row>
        <row r="3774">
          <cell r="A3774">
            <v>1</v>
          </cell>
          <cell r="E3774">
            <v>4</v>
          </cell>
          <cell r="I3774">
            <v>0</v>
          </cell>
          <cell r="M3774">
            <v>4</v>
          </cell>
          <cell r="Q3774">
            <v>4</v>
          </cell>
          <cell r="V3774">
            <v>9214</v>
          </cell>
        </row>
        <row r="3775">
          <cell r="A3775">
            <v>1</v>
          </cell>
          <cell r="E3775">
            <v>4</v>
          </cell>
          <cell r="I3775">
            <v>0</v>
          </cell>
          <cell r="M3775">
            <v>4</v>
          </cell>
          <cell r="Q3775">
            <v>4</v>
          </cell>
          <cell r="V3775">
            <v>9221</v>
          </cell>
        </row>
        <row r="3776">
          <cell r="A3776">
            <v>1</v>
          </cell>
          <cell r="E3776">
            <v>4</v>
          </cell>
          <cell r="I3776">
            <v>0</v>
          </cell>
          <cell r="M3776">
            <v>4</v>
          </cell>
          <cell r="Q3776">
            <v>4</v>
          </cell>
          <cell r="V3776">
            <v>9221</v>
          </cell>
        </row>
        <row r="3777">
          <cell r="A3777">
            <v>1</v>
          </cell>
          <cell r="E3777">
            <v>4</v>
          </cell>
          <cell r="I3777">
            <v>-591878.02</v>
          </cell>
          <cell r="M3777">
            <v>4</v>
          </cell>
          <cell r="Q3777">
            <v>4</v>
          </cell>
          <cell r="V3777">
            <v>9251</v>
          </cell>
        </row>
        <row r="3778">
          <cell r="A3778">
            <v>1</v>
          </cell>
          <cell r="E3778">
            <v>4</v>
          </cell>
          <cell r="I3778">
            <v>-498235.62</v>
          </cell>
          <cell r="M3778">
            <v>4</v>
          </cell>
          <cell r="Q3778">
            <v>4</v>
          </cell>
          <cell r="V3778">
            <v>9252</v>
          </cell>
        </row>
        <row r="3779">
          <cell r="A3779">
            <v>1</v>
          </cell>
          <cell r="E3779">
            <v>4</v>
          </cell>
          <cell r="I3779">
            <v>18376.650000000001</v>
          </cell>
          <cell r="M3779">
            <v>4</v>
          </cell>
          <cell r="Q3779">
            <v>4</v>
          </cell>
          <cell r="V3779">
            <v>9253</v>
          </cell>
        </row>
        <row r="3780">
          <cell r="A3780">
            <v>1</v>
          </cell>
          <cell r="E3780">
            <v>4</v>
          </cell>
          <cell r="I3780">
            <v>-31285</v>
          </cell>
          <cell r="M3780">
            <v>4</v>
          </cell>
          <cell r="Q3780">
            <v>4</v>
          </cell>
          <cell r="V3780">
            <v>9255</v>
          </cell>
        </row>
        <row r="3781">
          <cell r="A3781">
            <v>1</v>
          </cell>
          <cell r="E3781">
            <v>4</v>
          </cell>
          <cell r="I3781">
            <v>-15974.11</v>
          </cell>
          <cell r="M3781">
            <v>4</v>
          </cell>
          <cell r="Q3781">
            <v>4</v>
          </cell>
          <cell r="V3781">
            <v>9256</v>
          </cell>
        </row>
        <row r="3782">
          <cell r="A3782">
            <v>1</v>
          </cell>
          <cell r="E3782">
            <v>4</v>
          </cell>
          <cell r="I3782">
            <v>-61646.01</v>
          </cell>
          <cell r="M3782">
            <v>4</v>
          </cell>
          <cell r="Q3782">
            <v>4</v>
          </cell>
          <cell r="V3782">
            <v>9258</v>
          </cell>
        </row>
        <row r="3783">
          <cell r="A3783">
            <v>1</v>
          </cell>
          <cell r="E3783">
            <v>4</v>
          </cell>
          <cell r="I3783">
            <v>-285721.99</v>
          </cell>
          <cell r="M3783">
            <v>4</v>
          </cell>
          <cell r="Q3783">
            <v>4</v>
          </cell>
          <cell r="V3783">
            <v>9301</v>
          </cell>
        </row>
        <row r="3784">
          <cell r="A3784">
            <v>1</v>
          </cell>
          <cell r="E3784">
            <v>4</v>
          </cell>
          <cell r="I3784">
            <v>-901812.87</v>
          </cell>
          <cell r="M3784">
            <v>4</v>
          </cell>
          <cell r="Q3784">
            <v>4</v>
          </cell>
          <cell r="V3784">
            <v>9302</v>
          </cell>
        </row>
        <row r="3785">
          <cell r="A3785">
            <v>1</v>
          </cell>
          <cell r="E3785">
            <v>4</v>
          </cell>
          <cell r="I3785">
            <v>-4157368.02</v>
          </cell>
          <cell r="M3785">
            <v>4</v>
          </cell>
          <cell r="Q3785">
            <v>4</v>
          </cell>
          <cell r="V3785">
            <v>9303</v>
          </cell>
        </row>
        <row r="3786">
          <cell r="A3786">
            <v>1</v>
          </cell>
          <cell r="E3786">
            <v>4</v>
          </cell>
          <cell r="I3786">
            <v>-444703.5</v>
          </cell>
          <cell r="M3786">
            <v>4</v>
          </cell>
          <cell r="Q3786">
            <v>4</v>
          </cell>
          <cell r="V3786">
            <v>9305</v>
          </cell>
        </row>
        <row r="3787">
          <cell r="A3787">
            <v>1</v>
          </cell>
          <cell r="E3787">
            <v>4</v>
          </cell>
          <cell r="I3787">
            <v>0</v>
          </cell>
          <cell r="M3787">
            <v>4</v>
          </cell>
          <cell r="Q3787">
            <v>4</v>
          </cell>
          <cell r="V3787">
            <v>9306</v>
          </cell>
        </row>
        <row r="3788">
          <cell r="A3788">
            <v>1</v>
          </cell>
          <cell r="E3788">
            <v>4</v>
          </cell>
          <cell r="I3788">
            <v>0</v>
          </cell>
          <cell r="M3788">
            <v>4</v>
          </cell>
          <cell r="Q3788">
            <v>4</v>
          </cell>
          <cell r="V3788">
            <v>9400</v>
          </cell>
        </row>
        <row r="3789">
          <cell r="A3789">
            <v>1</v>
          </cell>
          <cell r="E3789">
            <v>4</v>
          </cell>
          <cell r="I3789">
            <v>0</v>
          </cell>
          <cell r="M3789">
            <v>4</v>
          </cell>
          <cell r="Q3789">
            <v>4</v>
          </cell>
          <cell r="V3789">
            <v>9500</v>
          </cell>
        </row>
        <row r="3790">
          <cell r="A3790">
            <v>1</v>
          </cell>
          <cell r="E3790">
            <v>4</v>
          </cell>
          <cell r="I3790">
            <v>-2655750.96</v>
          </cell>
          <cell r="M3790">
            <v>4</v>
          </cell>
          <cell r="Q3790">
            <v>4</v>
          </cell>
          <cell r="V3790">
            <v>9530</v>
          </cell>
        </row>
        <row r="3791">
          <cell r="A3791">
            <v>1</v>
          </cell>
          <cell r="E3791">
            <v>4</v>
          </cell>
          <cell r="I3791">
            <v>557064.47</v>
          </cell>
          <cell r="M3791">
            <v>4</v>
          </cell>
          <cell r="Q3791">
            <v>4</v>
          </cell>
          <cell r="V3791">
            <v>9600</v>
          </cell>
        </row>
        <row r="3792">
          <cell r="A3792">
            <v>1</v>
          </cell>
          <cell r="E3792">
            <v>4</v>
          </cell>
          <cell r="I3792">
            <v>-7044293.3399999999</v>
          </cell>
          <cell r="M3792">
            <v>4</v>
          </cell>
          <cell r="Q3792">
            <v>4</v>
          </cell>
          <cell r="V3792">
            <v>9610</v>
          </cell>
        </row>
        <row r="3793">
          <cell r="A3793">
            <v>1</v>
          </cell>
          <cell r="E3793">
            <v>4</v>
          </cell>
          <cell r="I3793">
            <v>13144.77</v>
          </cell>
          <cell r="M3793">
            <v>4</v>
          </cell>
          <cell r="Q3793">
            <v>4</v>
          </cell>
          <cell r="V3793">
            <v>9611</v>
          </cell>
        </row>
        <row r="3794">
          <cell r="A3794">
            <v>1</v>
          </cell>
          <cell r="E3794">
            <v>4</v>
          </cell>
          <cell r="I3794">
            <v>12299677.76</v>
          </cell>
          <cell r="M3794">
            <v>4</v>
          </cell>
          <cell r="Q3794">
            <v>4</v>
          </cell>
          <cell r="V3794">
            <v>9620</v>
          </cell>
        </row>
        <row r="3795">
          <cell r="A3795">
            <v>1</v>
          </cell>
          <cell r="E3795">
            <v>4</v>
          </cell>
          <cell r="I3795">
            <v>50578.57</v>
          </cell>
          <cell r="M3795">
            <v>4</v>
          </cell>
          <cell r="Q3795">
            <v>4</v>
          </cell>
          <cell r="V3795">
            <v>9670</v>
          </cell>
        </row>
        <row r="3796">
          <cell r="A3796">
            <v>1</v>
          </cell>
          <cell r="E3796">
            <v>4</v>
          </cell>
          <cell r="I3796">
            <v>0</v>
          </cell>
          <cell r="M3796">
            <v>4</v>
          </cell>
          <cell r="Q3796">
            <v>4</v>
          </cell>
          <cell r="V3796">
            <v>9990</v>
          </cell>
        </row>
        <row r="3797">
          <cell r="A3797">
            <v>1</v>
          </cell>
          <cell r="E3797">
            <v>4</v>
          </cell>
          <cell r="I3797">
            <v>16861913.48</v>
          </cell>
          <cell r="M3797">
            <v>4</v>
          </cell>
          <cell r="Q3797">
            <v>4</v>
          </cell>
          <cell r="V3797">
            <v>5301</v>
          </cell>
        </row>
        <row r="3798">
          <cell r="A3798">
            <v>1</v>
          </cell>
          <cell r="E3798">
            <v>9</v>
          </cell>
          <cell r="I3798">
            <v>-170599331.03999999</v>
          </cell>
          <cell r="M3798">
            <v>9</v>
          </cell>
          <cell r="Q3798">
            <v>9</v>
          </cell>
          <cell r="V3798">
            <v>1010</v>
          </cell>
        </row>
        <row r="3799">
          <cell r="A3799">
            <v>1</v>
          </cell>
          <cell r="E3799">
            <v>9</v>
          </cell>
          <cell r="I3799">
            <v>0</v>
          </cell>
          <cell r="M3799">
            <v>9</v>
          </cell>
          <cell r="Q3799">
            <v>9</v>
          </cell>
          <cell r="V3799">
            <v>1030</v>
          </cell>
        </row>
        <row r="3800">
          <cell r="A3800">
            <v>1</v>
          </cell>
          <cell r="E3800">
            <v>9</v>
          </cell>
          <cell r="I3800">
            <v>0</v>
          </cell>
          <cell r="M3800">
            <v>9</v>
          </cell>
          <cell r="Q3800">
            <v>9</v>
          </cell>
          <cell r="V3800">
            <v>1030</v>
          </cell>
        </row>
        <row r="3801">
          <cell r="A3801">
            <v>1</v>
          </cell>
          <cell r="E3801">
            <v>9</v>
          </cell>
          <cell r="I3801">
            <v>0</v>
          </cell>
          <cell r="M3801">
            <v>9</v>
          </cell>
          <cell r="Q3801">
            <v>9</v>
          </cell>
          <cell r="V3801">
            <v>1090</v>
          </cell>
        </row>
        <row r="3802">
          <cell r="A3802">
            <v>1</v>
          </cell>
          <cell r="E3802">
            <v>9</v>
          </cell>
          <cell r="I3802">
            <v>-11543197.68</v>
          </cell>
          <cell r="M3802">
            <v>9</v>
          </cell>
          <cell r="Q3802">
            <v>9</v>
          </cell>
          <cell r="V3802">
            <v>1095</v>
          </cell>
        </row>
        <row r="3803">
          <cell r="A3803">
            <v>1</v>
          </cell>
          <cell r="E3803">
            <v>9</v>
          </cell>
          <cell r="I3803">
            <v>16794561.379999999</v>
          </cell>
          <cell r="M3803">
            <v>9</v>
          </cell>
          <cell r="Q3803">
            <v>9</v>
          </cell>
          <cell r="V3803">
            <v>1096</v>
          </cell>
        </row>
        <row r="3804">
          <cell r="A3804">
            <v>1</v>
          </cell>
          <cell r="E3804">
            <v>9</v>
          </cell>
          <cell r="I3804">
            <v>1436180.96</v>
          </cell>
          <cell r="M3804">
            <v>9</v>
          </cell>
          <cell r="Q3804">
            <v>9</v>
          </cell>
          <cell r="V3804">
            <v>2010</v>
          </cell>
        </row>
        <row r="3805">
          <cell r="A3805">
            <v>1</v>
          </cell>
          <cell r="E3805">
            <v>9</v>
          </cell>
          <cell r="I3805">
            <v>47322380.899999999</v>
          </cell>
          <cell r="M3805">
            <v>9</v>
          </cell>
          <cell r="Q3805">
            <v>9</v>
          </cell>
          <cell r="V3805">
            <v>2030</v>
          </cell>
        </row>
        <row r="3806">
          <cell r="A3806">
            <v>1</v>
          </cell>
          <cell r="E3806">
            <v>9</v>
          </cell>
          <cell r="I3806">
            <v>48998693</v>
          </cell>
          <cell r="M3806">
            <v>9</v>
          </cell>
          <cell r="Q3806">
            <v>9</v>
          </cell>
          <cell r="V3806">
            <v>2040</v>
          </cell>
        </row>
        <row r="3807">
          <cell r="A3807">
            <v>1</v>
          </cell>
          <cell r="E3807">
            <v>9</v>
          </cell>
          <cell r="I3807">
            <v>7533698.9299999997</v>
          </cell>
          <cell r="M3807">
            <v>9</v>
          </cell>
          <cell r="Q3807">
            <v>9</v>
          </cell>
          <cell r="V3807">
            <v>2051</v>
          </cell>
        </row>
        <row r="3808">
          <cell r="A3808">
            <v>1</v>
          </cell>
          <cell r="E3808">
            <v>9</v>
          </cell>
          <cell r="I3808">
            <v>8126325.5999999996</v>
          </cell>
          <cell r="M3808">
            <v>9</v>
          </cell>
          <cell r="Q3808">
            <v>9</v>
          </cell>
          <cell r="V3808">
            <v>2052</v>
          </cell>
        </row>
        <row r="3809">
          <cell r="A3809">
            <v>1</v>
          </cell>
          <cell r="E3809">
            <v>9</v>
          </cell>
          <cell r="I3809">
            <v>165220.06</v>
          </cell>
          <cell r="M3809">
            <v>9</v>
          </cell>
          <cell r="Q3809">
            <v>9</v>
          </cell>
          <cell r="V3809">
            <v>2053</v>
          </cell>
        </row>
        <row r="3810">
          <cell r="A3810">
            <v>1</v>
          </cell>
          <cell r="E3810">
            <v>9</v>
          </cell>
          <cell r="I3810">
            <v>2474996.6800000002</v>
          </cell>
          <cell r="M3810">
            <v>9</v>
          </cell>
          <cell r="Q3810">
            <v>9</v>
          </cell>
          <cell r="V3810">
            <v>2054</v>
          </cell>
        </row>
        <row r="3811">
          <cell r="A3811">
            <v>1</v>
          </cell>
          <cell r="E3811">
            <v>9</v>
          </cell>
          <cell r="I3811">
            <v>0</v>
          </cell>
          <cell r="M3811">
            <v>9</v>
          </cell>
          <cell r="Q3811">
            <v>9</v>
          </cell>
          <cell r="V3811">
            <v>2055</v>
          </cell>
        </row>
        <row r="3812">
          <cell r="A3812">
            <v>1</v>
          </cell>
          <cell r="E3812">
            <v>9</v>
          </cell>
          <cell r="I3812">
            <v>796842.08</v>
          </cell>
          <cell r="M3812">
            <v>9</v>
          </cell>
          <cell r="Q3812">
            <v>9</v>
          </cell>
          <cell r="V3812">
            <v>2090</v>
          </cell>
        </row>
        <row r="3813">
          <cell r="A3813">
            <v>1</v>
          </cell>
          <cell r="E3813">
            <v>9</v>
          </cell>
          <cell r="I3813">
            <v>19434644.489999998</v>
          </cell>
          <cell r="M3813">
            <v>9</v>
          </cell>
          <cell r="Q3813">
            <v>9</v>
          </cell>
          <cell r="V3813">
            <v>2095</v>
          </cell>
        </row>
        <row r="3814">
          <cell r="A3814">
            <v>1</v>
          </cell>
          <cell r="E3814">
            <v>9</v>
          </cell>
          <cell r="I3814">
            <v>-160072.25</v>
          </cell>
          <cell r="M3814">
            <v>9</v>
          </cell>
          <cell r="Q3814">
            <v>9</v>
          </cell>
          <cell r="V3814">
            <v>3100</v>
          </cell>
        </row>
        <row r="3815">
          <cell r="A3815">
            <v>1</v>
          </cell>
          <cell r="E3815">
            <v>9</v>
          </cell>
          <cell r="I3815">
            <v>0</v>
          </cell>
          <cell r="M3815">
            <v>9</v>
          </cell>
          <cell r="Q3815">
            <v>9</v>
          </cell>
          <cell r="V3815">
            <v>3300</v>
          </cell>
        </row>
        <row r="3816">
          <cell r="A3816">
            <v>1</v>
          </cell>
          <cell r="E3816">
            <v>9</v>
          </cell>
          <cell r="I3816">
            <v>46099527.170000002</v>
          </cell>
          <cell r="M3816">
            <v>9</v>
          </cell>
          <cell r="Q3816">
            <v>9</v>
          </cell>
          <cell r="V3816">
            <v>3400</v>
          </cell>
        </row>
        <row r="3817">
          <cell r="A3817">
            <v>1</v>
          </cell>
          <cell r="E3817">
            <v>9</v>
          </cell>
          <cell r="I3817">
            <v>0</v>
          </cell>
          <cell r="M3817">
            <v>9</v>
          </cell>
          <cell r="Q3817">
            <v>4</v>
          </cell>
          <cell r="V3817">
            <v>3400</v>
          </cell>
        </row>
        <row r="3818">
          <cell r="A3818">
            <v>1</v>
          </cell>
          <cell r="E3818">
            <v>9</v>
          </cell>
          <cell r="I3818">
            <v>0</v>
          </cell>
          <cell r="M3818">
            <v>9</v>
          </cell>
          <cell r="Q3818">
            <v>9</v>
          </cell>
          <cell r="V3818">
            <v>3400</v>
          </cell>
        </row>
        <row r="3819">
          <cell r="A3819">
            <v>1</v>
          </cell>
          <cell r="E3819">
            <v>9</v>
          </cell>
          <cell r="I3819">
            <v>0</v>
          </cell>
          <cell r="M3819">
            <v>9</v>
          </cell>
          <cell r="Q3819">
            <v>9</v>
          </cell>
          <cell r="V3819">
            <v>3500</v>
          </cell>
        </row>
        <row r="3820">
          <cell r="A3820">
            <v>1</v>
          </cell>
          <cell r="E3820">
            <v>9</v>
          </cell>
          <cell r="I3820">
            <v>6193198.9000000004</v>
          </cell>
          <cell r="M3820">
            <v>9</v>
          </cell>
          <cell r="Q3820">
            <v>9</v>
          </cell>
          <cell r="V3820">
            <v>4000</v>
          </cell>
        </row>
        <row r="3821">
          <cell r="A3821">
            <v>1</v>
          </cell>
          <cell r="E3821">
            <v>9</v>
          </cell>
          <cell r="I3821">
            <v>0</v>
          </cell>
          <cell r="M3821">
            <v>9</v>
          </cell>
          <cell r="Q3821">
            <v>9</v>
          </cell>
          <cell r="V3821">
            <v>4050</v>
          </cell>
        </row>
        <row r="3822">
          <cell r="A3822">
            <v>1</v>
          </cell>
          <cell r="E3822">
            <v>9</v>
          </cell>
          <cell r="I3822">
            <v>5941026.3499999996</v>
          </cell>
          <cell r="M3822">
            <v>9</v>
          </cell>
          <cell r="Q3822">
            <v>9</v>
          </cell>
          <cell r="V3822">
            <v>4060</v>
          </cell>
        </row>
        <row r="3823">
          <cell r="A3823">
            <v>1</v>
          </cell>
          <cell r="E3823">
            <v>9</v>
          </cell>
          <cell r="I3823">
            <v>130137360.13</v>
          </cell>
          <cell r="M3823">
            <v>9</v>
          </cell>
          <cell r="Q3823">
            <v>9</v>
          </cell>
          <cell r="V3823">
            <v>4100</v>
          </cell>
        </row>
        <row r="3824">
          <cell r="A3824">
            <v>1</v>
          </cell>
          <cell r="E3824">
            <v>9</v>
          </cell>
          <cell r="I3824">
            <v>1850451.21</v>
          </cell>
          <cell r="M3824">
            <v>9</v>
          </cell>
          <cell r="Q3824">
            <v>9</v>
          </cell>
          <cell r="V3824">
            <v>4150</v>
          </cell>
        </row>
        <row r="3825">
          <cell r="A3825">
            <v>1</v>
          </cell>
          <cell r="E3825">
            <v>9</v>
          </cell>
          <cell r="I3825">
            <v>0</v>
          </cell>
          <cell r="M3825">
            <v>9</v>
          </cell>
          <cell r="Q3825">
            <v>4</v>
          </cell>
          <cell r="V3825">
            <v>4150</v>
          </cell>
        </row>
        <row r="3826">
          <cell r="A3826">
            <v>1</v>
          </cell>
          <cell r="E3826">
            <v>9</v>
          </cell>
          <cell r="I3826">
            <v>154481.67000000001</v>
          </cell>
          <cell r="M3826">
            <v>9</v>
          </cell>
          <cell r="Q3826">
            <v>9</v>
          </cell>
          <cell r="V3826">
            <v>4200</v>
          </cell>
        </row>
        <row r="3827">
          <cell r="A3827">
            <v>1</v>
          </cell>
          <cell r="E3827">
            <v>9</v>
          </cell>
          <cell r="I3827">
            <v>158269.04</v>
          </cell>
          <cell r="M3827">
            <v>9</v>
          </cell>
          <cell r="Q3827">
            <v>9</v>
          </cell>
          <cell r="V3827">
            <v>4250</v>
          </cell>
        </row>
        <row r="3828">
          <cell r="A3828">
            <v>1</v>
          </cell>
          <cell r="E3828">
            <v>9</v>
          </cell>
          <cell r="I3828">
            <v>1362551.4</v>
          </cell>
          <cell r="M3828">
            <v>9</v>
          </cell>
          <cell r="Q3828">
            <v>9</v>
          </cell>
          <cell r="V3828">
            <v>4260</v>
          </cell>
        </row>
        <row r="3829">
          <cell r="A3829">
            <v>1</v>
          </cell>
          <cell r="E3829">
            <v>9</v>
          </cell>
          <cell r="I3829">
            <v>0</v>
          </cell>
          <cell r="M3829">
            <v>9</v>
          </cell>
          <cell r="Q3829">
            <v>9</v>
          </cell>
          <cell r="V3829">
            <v>4260</v>
          </cell>
        </row>
        <row r="3830">
          <cell r="A3830">
            <v>1</v>
          </cell>
          <cell r="E3830">
            <v>9</v>
          </cell>
          <cell r="I3830">
            <v>0</v>
          </cell>
          <cell r="M3830">
            <v>9</v>
          </cell>
          <cell r="Q3830">
            <v>9</v>
          </cell>
          <cell r="V3830">
            <v>4301</v>
          </cell>
        </row>
        <row r="3831">
          <cell r="A3831">
            <v>1</v>
          </cell>
          <cell r="E3831">
            <v>9</v>
          </cell>
          <cell r="I3831">
            <v>154045.23000000001</v>
          </cell>
          <cell r="M3831">
            <v>9</v>
          </cell>
          <cell r="Q3831">
            <v>9</v>
          </cell>
          <cell r="V3831">
            <v>4302</v>
          </cell>
        </row>
        <row r="3832">
          <cell r="A3832">
            <v>1</v>
          </cell>
          <cell r="E3832">
            <v>9</v>
          </cell>
          <cell r="I3832">
            <v>0</v>
          </cell>
          <cell r="M3832">
            <v>9</v>
          </cell>
          <cell r="Q3832">
            <v>9</v>
          </cell>
          <cell r="V3832">
            <v>4303</v>
          </cell>
        </row>
        <row r="3833">
          <cell r="A3833">
            <v>1</v>
          </cell>
          <cell r="E3833">
            <v>9</v>
          </cell>
          <cell r="I3833">
            <v>0</v>
          </cell>
          <cell r="M3833">
            <v>9</v>
          </cell>
          <cell r="Q3833">
            <v>9</v>
          </cell>
          <cell r="V3833">
            <v>4304</v>
          </cell>
        </row>
        <row r="3834">
          <cell r="A3834">
            <v>1</v>
          </cell>
          <cell r="E3834">
            <v>9</v>
          </cell>
          <cell r="I3834">
            <v>227523.36</v>
          </cell>
          <cell r="M3834">
            <v>9</v>
          </cell>
          <cell r="Q3834">
            <v>9</v>
          </cell>
          <cell r="V3834">
            <v>4305</v>
          </cell>
        </row>
        <row r="3835">
          <cell r="A3835">
            <v>1</v>
          </cell>
          <cell r="E3835">
            <v>9</v>
          </cell>
          <cell r="I3835">
            <v>0</v>
          </cell>
          <cell r="M3835">
            <v>9</v>
          </cell>
          <cell r="Q3835">
            <v>9</v>
          </cell>
          <cell r="V3835">
            <v>4340</v>
          </cell>
        </row>
        <row r="3836">
          <cell r="A3836">
            <v>1</v>
          </cell>
          <cell r="E3836">
            <v>9</v>
          </cell>
          <cell r="I3836">
            <v>0</v>
          </cell>
          <cell r="M3836">
            <v>9</v>
          </cell>
          <cell r="Q3836">
            <v>9</v>
          </cell>
          <cell r="V3836">
            <v>4360</v>
          </cell>
        </row>
        <row r="3837">
          <cell r="A3837">
            <v>1</v>
          </cell>
          <cell r="E3837">
            <v>9</v>
          </cell>
          <cell r="I3837">
            <v>171315.42</v>
          </cell>
          <cell r="M3837">
            <v>9</v>
          </cell>
          <cell r="Q3837">
            <v>9</v>
          </cell>
          <cell r="V3837">
            <v>4380</v>
          </cell>
        </row>
        <row r="3838">
          <cell r="A3838">
            <v>1</v>
          </cell>
          <cell r="E3838">
            <v>9</v>
          </cell>
          <cell r="I3838">
            <v>0</v>
          </cell>
          <cell r="M3838">
            <v>9</v>
          </cell>
          <cell r="Q3838">
            <v>9</v>
          </cell>
          <cell r="V3838">
            <v>4460</v>
          </cell>
        </row>
        <row r="3839">
          <cell r="A3839">
            <v>1</v>
          </cell>
          <cell r="E3839">
            <v>9</v>
          </cell>
          <cell r="I3839">
            <v>0</v>
          </cell>
          <cell r="M3839">
            <v>9</v>
          </cell>
          <cell r="Q3839">
            <v>9</v>
          </cell>
          <cell r="V3839">
            <v>4480</v>
          </cell>
        </row>
        <row r="3840">
          <cell r="A3840">
            <v>1</v>
          </cell>
          <cell r="E3840">
            <v>9</v>
          </cell>
          <cell r="I3840">
            <v>0</v>
          </cell>
          <cell r="M3840">
            <v>9</v>
          </cell>
          <cell r="Q3840">
            <v>9</v>
          </cell>
          <cell r="V3840">
            <v>4490</v>
          </cell>
        </row>
        <row r="3841">
          <cell r="A3841">
            <v>1</v>
          </cell>
          <cell r="E3841">
            <v>9</v>
          </cell>
          <cell r="I3841">
            <v>0</v>
          </cell>
          <cell r="M3841">
            <v>9</v>
          </cell>
          <cell r="Q3841">
            <v>9</v>
          </cell>
          <cell r="V3841">
            <v>4500</v>
          </cell>
        </row>
        <row r="3842">
          <cell r="A3842">
            <v>1</v>
          </cell>
          <cell r="E3842">
            <v>9</v>
          </cell>
          <cell r="I3842">
            <v>0</v>
          </cell>
          <cell r="M3842">
            <v>9</v>
          </cell>
          <cell r="Q3842">
            <v>9</v>
          </cell>
          <cell r="V3842">
            <v>4520</v>
          </cell>
        </row>
        <row r="3843">
          <cell r="A3843">
            <v>1</v>
          </cell>
          <cell r="E3843">
            <v>9</v>
          </cell>
          <cell r="I3843">
            <v>4697450.25</v>
          </cell>
          <cell r="M3843">
            <v>9</v>
          </cell>
          <cell r="Q3843">
            <v>9</v>
          </cell>
          <cell r="V3843">
            <v>4560</v>
          </cell>
        </row>
        <row r="3844">
          <cell r="A3844">
            <v>1</v>
          </cell>
          <cell r="E3844">
            <v>9</v>
          </cell>
          <cell r="I3844">
            <v>0</v>
          </cell>
          <cell r="M3844">
            <v>9</v>
          </cell>
          <cell r="Q3844">
            <v>9</v>
          </cell>
          <cell r="V3844">
            <v>4595</v>
          </cell>
        </row>
        <row r="3845">
          <cell r="A3845">
            <v>1</v>
          </cell>
          <cell r="E3845">
            <v>9</v>
          </cell>
          <cell r="I3845">
            <v>318114.89</v>
          </cell>
          <cell r="M3845">
            <v>9</v>
          </cell>
          <cell r="Q3845">
            <v>9</v>
          </cell>
          <cell r="V3845">
            <v>4601</v>
          </cell>
        </row>
        <row r="3846">
          <cell r="A3846">
            <v>1</v>
          </cell>
          <cell r="E3846">
            <v>9</v>
          </cell>
          <cell r="I3846">
            <v>3179286.6</v>
          </cell>
          <cell r="M3846">
            <v>9</v>
          </cell>
          <cell r="Q3846">
            <v>9</v>
          </cell>
          <cell r="V3846">
            <v>4602</v>
          </cell>
        </row>
        <row r="3847">
          <cell r="A3847">
            <v>1</v>
          </cell>
          <cell r="E3847">
            <v>9</v>
          </cell>
          <cell r="I3847">
            <v>0</v>
          </cell>
          <cell r="M3847">
            <v>9</v>
          </cell>
          <cell r="Q3847">
            <v>9</v>
          </cell>
          <cell r="V3847">
            <v>4603</v>
          </cell>
        </row>
        <row r="3848">
          <cell r="A3848">
            <v>1</v>
          </cell>
          <cell r="E3848">
            <v>9</v>
          </cell>
          <cell r="I3848">
            <v>0</v>
          </cell>
          <cell r="M3848">
            <v>9</v>
          </cell>
          <cell r="Q3848">
            <v>9</v>
          </cell>
          <cell r="V3848">
            <v>4610</v>
          </cell>
        </row>
        <row r="3849">
          <cell r="A3849">
            <v>1</v>
          </cell>
          <cell r="E3849">
            <v>9</v>
          </cell>
          <cell r="I3849">
            <v>153514.12</v>
          </cell>
          <cell r="M3849">
            <v>9</v>
          </cell>
          <cell r="Q3849">
            <v>9</v>
          </cell>
          <cell r="V3849">
            <v>4640</v>
          </cell>
        </row>
        <row r="3850">
          <cell r="A3850">
            <v>1</v>
          </cell>
          <cell r="E3850">
            <v>9</v>
          </cell>
          <cell r="I3850">
            <v>131355.39000000001</v>
          </cell>
          <cell r="M3850">
            <v>9</v>
          </cell>
          <cell r="Q3850">
            <v>9</v>
          </cell>
          <cell r="V3850">
            <v>4660</v>
          </cell>
        </row>
        <row r="3851">
          <cell r="A3851">
            <v>1</v>
          </cell>
          <cell r="E3851">
            <v>9</v>
          </cell>
          <cell r="I3851">
            <v>18167.349999999999</v>
          </cell>
          <cell r="M3851">
            <v>9</v>
          </cell>
          <cell r="Q3851">
            <v>9</v>
          </cell>
          <cell r="V3851">
            <v>4680</v>
          </cell>
        </row>
        <row r="3852">
          <cell r="A3852">
            <v>1</v>
          </cell>
          <cell r="E3852">
            <v>9</v>
          </cell>
          <cell r="I3852">
            <v>41218.04</v>
          </cell>
          <cell r="M3852">
            <v>9</v>
          </cell>
          <cell r="Q3852">
            <v>9</v>
          </cell>
          <cell r="V3852">
            <v>4690</v>
          </cell>
        </row>
        <row r="3853">
          <cell r="A3853">
            <v>1</v>
          </cell>
          <cell r="E3853">
            <v>9</v>
          </cell>
          <cell r="I3853">
            <v>1028626.37</v>
          </cell>
          <cell r="M3853">
            <v>9</v>
          </cell>
          <cell r="Q3853">
            <v>9</v>
          </cell>
          <cell r="V3853">
            <v>4700</v>
          </cell>
        </row>
        <row r="3854">
          <cell r="A3854">
            <v>1</v>
          </cell>
          <cell r="E3854">
            <v>9</v>
          </cell>
          <cell r="I3854">
            <v>124432.16</v>
          </cell>
          <cell r="M3854">
            <v>9</v>
          </cell>
          <cell r="Q3854">
            <v>9</v>
          </cell>
          <cell r="V3854">
            <v>4720</v>
          </cell>
        </row>
        <row r="3855">
          <cell r="A3855">
            <v>1</v>
          </cell>
          <cell r="E3855">
            <v>9</v>
          </cell>
          <cell r="I3855">
            <v>9836532.5299999993</v>
          </cell>
          <cell r="M3855">
            <v>9</v>
          </cell>
          <cell r="Q3855">
            <v>9</v>
          </cell>
          <cell r="V3855">
            <v>4730</v>
          </cell>
        </row>
        <row r="3856">
          <cell r="A3856">
            <v>1</v>
          </cell>
          <cell r="E3856">
            <v>9</v>
          </cell>
          <cell r="I3856">
            <v>0</v>
          </cell>
          <cell r="M3856">
            <v>9</v>
          </cell>
          <cell r="Q3856">
            <v>9</v>
          </cell>
          <cell r="V3856">
            <v>4740</v>
          </cell>
        </row>
        <row r="3857">
          <cell r="A3857">
            <v>1</v>
          </cell>
          <cell r="E3857">
            <v>9</v>
          </cell>
          <cell r="I3857">
            <v>0</v>
          </cell>
          <cell r="M3857">
            <v>9</v>
          </cell>
          <cell r="Q3857">
            <v>9</v>
          </cell>
          <cell r="V3857">
            <v>4760</v>
          </cell>
        </row>
        <row r="3858">
          <cell r="A3858">
            <v>1</v>
          </cell>
          <cell r="E3858">
            <v>9</v>
          </cell>
          <cell r="I3858">
            <v>0</v>
          </cell>
          <cell r="M3858">
            <v>9</v>
          </cell>
          <cell r="Q3858">
            <v>9</v>
          </cell>
          <cell r="V3858">
            <v>4770</v>
          </cell>
        </row>
        <row r="3859">
          <cell r="A3859">
            <v>1</v>
          </cell>
          <cell r="E3859">
            <v>9</v>
          </cell>
          <cell r="I3859">
            <v>0</v>
          </cell>
          <cell r="M3859">
            <v>9</v>
          </cell>
          <cell r="Q3859">
            <v>9</v>
          </cell>
          <cell r="V3859">
            <v>4770</v>
          </cell>
        </row>
        <row r="3860">
          <cell r="A3860">
            <v>1</v>
          </cell>
          <cell r="E3860">
            <v>9</v>
          </cell>
          <cell r="I3860">
            <v>383110.17</v>
          </cell>
          <cell r="M3860">
            <v>9</v>
          </cell>
          <cell r="Q3860">
            <v>9</v>
          </cell>
          <cell r="V3860">
            <v>4775</v>
          </cell>
        </row>
        <row r="3861">
          <cell r="A3861">
            <v>1</v>
          </cell>
          <cell r="E3861">
            <v>9</v>
          </cell>
          <cell r="I3861">
            <v>0</v>
          </cell>
          <cell r="M3861">
            <v>9</v>
          </cell>
          <cell r="Q3861">
            <v>9</v>
          </cell>
          <cell r="V3861">
            <v>4775</v>
          </cell>
        </row>
        <row r="3862">
          <cell r="A3862">
            <v>1</v>
          </cell>
          <cell r="E3862">
            <v>9</v>
          </cell>
          <cell r="I3862">
            <v>196862.87</v>
          </cell>
          <cell r="M3862">
            <v>9</v>
          </cell>
          <cell r="Q3862">
            <v>9</v>
          </cell>
          <cell r="V3862">
            <v>4780</v>
          </cell>
        </row>
        <row r="3863">
          <cell r="A3863">
            <v>1</v>
          </cell>
          <cell r="E3863">
            <v>9</v>
          </cell>
          <cell r="I3863">
            <v>6590119.1299999999</v>
          </cell>
          <cell r="M3863">
            <v>9</v>
          </cell>
          <cell r="Q3863">
            <v>9</v>
          </cell>
          <cell r="V3863">
            <v>4785</v>
          </cell>
        </row>
        <row r="3864">
          <cell r="A3864">
            <v>1</v>
          </cell>
          <cell r="E3864">
            <v>9</v>
          </cell>
          <cell r="I3864">
            <v>4061892.72</v>
          </cell>
          <cell r="M3864">
            <v>9</v>
          </cell>
          <cell r="Q3864">
            <v>9</v>
          </cell>
          <cell r="V3864">
            <v>4800</v>
          </cell>
        </row>
        <row r="3865">
          <cell r="A3865">
            <v>1</v>
          </cell>
          <cell r="E3865">
            <v>9</v>
          </cell>
          <cell r="I3865">
            <v>0</v>
          </cell>
          <cell r="M3865">
            <v>9</v>
          </cell>
          <cell r="Q3865">
            <v>9</v>
          </cell>
          <cell r="V3865">
            <v>4800</v>
          </cell>
        </row>
        <row r="3866">
          <cell r="A3866">
            <v>1</v>
          </cell>
          <cell r="E3866">
            <v>9</v>
          </cell>
          <cell r="I3866">
            <v>971337.88</v>
          </cell>
          <cell r="M3866">
            <v>9</v>
          </cell>
          <cell r="Q3866">
            <v>9</v>
          </cell>
          <cell r="V3866">
            <v>4830</v>
          </cell>
        </row>
        <row r="3867">
          <cell r="A3867">
            <v>1</v>
          </cell>
          <cell r="E3867">
            <v>9</v>
          </cell>
          <cell r="I3867">
            <v>0</v>
          </cell>
          <cell r="M3867">
            <v>9</v>
          </cell>
          <cell r="Q3867">
            <v>9</v>
          </cell>
          <cell r="V3867">
            <v>4901</v>
          </cell>
        </row>
        <row r="3868">
          <cell r="A3868">
            <v>1</v>
          </cell>
          <cell r="E3868">
            <v>9</v>
          </cell>
          <cell r="I3868">
            <v>-4700000</v>
          </cell>
          <cell r="M3868">
            <v>9</v>
          </cell>
          <cell r="Q3868">
            <v>9</v>
          </cell>
          <cell r="V3868">
            <v>5100</v>
          </cell>
        </row>
        <row r="3869">
          <cell r="A3869">
            <v>1</v>
          </cell>
          <cell r="E3869">
            <v>9</v>
          </cell>
          <cell r="I3869">
            <v>-4530597.3</v>
          </cell>
          <cell r="M3869">
            <v>9</v>
          </cell>
          <cell r="Q3869">
            <v>9</v>
          </cell>
          <cell r="V3869">
            <v>5150</v>
          </cell>
        </row>
        <row r="3870">
          <cell r="A3870">
            <v>1</v>
          </cell>
          <cell r="E3870">
            <v>9</v>
          </cell>
          <cell r="I3870">
            <v>-54918102.609999999</v>
          </cell>
          <cell r="M3870">
            <v>9</v>
          </cell>
          <cell r="Q3870">
            <v>9</v>
          </cell>
          <cell r="V3870">
            <v>5200</v>
          </cell>
        </row>
        <row r="3871">
          <cell r="A3871">
            <v>1</v>
          </cell>
          <cell r="E3871">
            <v>9</v>
          </cell>
          <cell r="I3871">
            <v>-281816379.73000002</v>
          </cell>
          <cell r="M3871">
            <v>9</v>
          </cell>
          <cell r="Q3871">
            <v>9</v>
          </cell>
          <cell r="V3871">
            <v>5400</v>
          </cell>
        </row>
        <row r="3872">
          <cell r="A3872">
            <v>1</v>
          </cell>
          <cell r="E3872">
            <v>9</v>
          </cell>
          <cell r="I3872">
            <v>-35269891.890000001</v>
          </cell>
          <cell r="M3872">
            <v>9</v>
          </cell>
          <cell r="Q3872">
            <v>9</v>
          </cell>
          <cell r="V3872">
            <v>5400</v>
          </cell>
        </row>
        <row r="3873">
          <cell r="A3873">
            <v>1</v>
          </cell>
          <cell r="E3873">
            <v>9</v>
          </cell>
          <cell r="I3873">
            <v>-45822907.479999997</v>
          </cell>
          <cell r="M3873">
            <v>9</v>
          </cell>
          <cell r="Q3873">
            <v>9</v>
          </cell>
          <cell r="V3873">
            <v>5400</v>
          </cell>
        </row>
        <row r="3874">
          <cell r="A3874">
            <v>1</v>
          </cell>
          <cell r="E3874">
            <v>9</v>
          </cell>
          <cell r="I3874">
            <v>7798440.2000000002</v>
          </cell>
          <cell r="M3874">
            <v>9</v>
          </cell>
          <cell r="Q3874">
            <v>9</v>
          </cell>
          <cell r="V3874">
            <v>5400</v>
          </cell>
        </row>
        <row r="3875">
          <cell r="A3875">
            <v>1</v>
          </cell>
          <cell r="E3875">
            <v>9</v>
          </cell>
          <cell r="I3875">
            <v>189026072.65000001</v>
          </cell>
          <cell r="M3875">
            <v>9</v>
          </cell>
          <cell r="Q3875">
            <v>9</v>
          </cell>
          <cell r="V3875">
            <v>5400</v>
          </cell>
        </row>
        <row r="3876">
          <cell r="A3876">
            <v>1</v>
          </cell>
          <cell r="E3876">
            <v>9</v>
          </cell>
          <cell r="I3876">
            <v>-120193486.31</v>
          </cell>
          <cell r="M3876">
            <v>9</v>
          </cell>
          <cell r="Q3876">
            <v>9</v>
          </cell>
          <cell r="V3876">
            <v>5400</v>
          </cell>
        </row>
        <row r="3877">
          <cell r="A3877">
            <v>1</v>
          </cell>
          <cell r="E3877">
            <v>9</v>
          </cell>
          <cell r="I3877">
            <v>3412850</v>
          </cell>
          <cell r="M3877">
            <v>9</v>
          </cell>
          <cell r="Q3877">
            <v>9</v>
          </cell>
          <cell r="V3877">
            <v>6110</v>
          </cell>
        </row>
        <row r="3878">
          <cell r="A3878">
            <v>1</v>
          </cell>
          <cell r="E3878">
            <v>9</v>
          </cell>
          <cell r="I3878">
            <v>-678235.44</v>
          </cell>
          <cell r="M3878">
            <v>9</v>
          </cell>
          <cell r="Q3878">
            <v>9</v>
          </cell>
          <cell r="V3878">
            <v>6120</v>
          </cell>
        </row>
        <row r="3879">
          <cell r="A3879">
            <v>1</v>
          </cell>
          <cell r="E3879">
            <v>9</v>
          </cell>
          <cell r="I3879">
            <v>2354136.1800000002</v>
          </cell>
          <cell r="M3879">
            <v>9</v>
          </cell>
          <cell r="Q3879">
            <v>9</v>
          </cell>
          <cell r="V3879">
            <v>6210</v>
          </cell>
        </row>
        <row r="3880">
          <cell r="A3880">
            <v>1</v>
          </cell>
          <cell r="E3880">
            <v>9</v>
          </cell>
          <cell r="I3880">
            <v>-408545.65</v>
          </cell>
          <cell r="M3880">
            <v>9</v>
          </cell>
          <cell r="Q3880">
            <v>9</v>
          </cell>
          <cell r="V3880">
            <v>6220</v>
          </cell>
        </row>
        <row r="3881">
          <cell r="A3881">
            <v>1</v>
          </cell>
          <cell r="E3881">
            <v>9</v>
          </cell>
          <cell r="I3881">
            <v>0</v>
          </cell>
          <cell r="M3881">
            <v>9</v>
          </cell>
          <cell r="Q3881">
            <v>9</v>
          </cell>
          <cell r="V3881">
            <v>6310</v>
          </cell>
        </row>
        <row r="3882">
          <cell r="A3882">
            <v>1</v>
          </cell>
          <cell r="E3882">
            <v>9</v>
          </cell>
          <cell r="I3882">
            <v>0</v>
          </cell>
          <cell r="M3882">
            <v>9</v>
          </cell>
          <cell r="Q3882">
            <v>9</v>
          </cell>
          <cell r="V3882">
            <v>6320</v>
          </cell>
        </row>
        <row r="3883">
          <cell r="A3883">
            <v>1</v>
          </cell>
          <cell r="E3883">
            <v>9</v>
          </cell>
          <cell r="I3883">
            <v>0</v>
          </cell>
          <cell r="M3883">
            <v>9</v>
          </cell>
          <cell r="Q3883">
            <v>9</v>
          </cell>
          <cell r="V3883">
            <v>6410</v>
          </cell>
        </row>
        <row r="3884">
          <cell r="A3884">
            <v>1</v>
          </cell>
          <cell r="E3884">
            <v>9</v>
          </cell>
          <cell r="I3884">
            <v>0</v>
          </cell>
          <cell r="M3884">
            <v>9</v>
          </cell>
          <cell r="Q3884">
            <v>9</v>
          </cell>
          <cell r="V3884">
            <v>6420</v>
          </cell>
        </row>
        <row r="3885">
          <cell r="A3885">
            <v>1</v>
          </cell>
          <cell r="E3885">
            <v>9</v>
          </cell>
          <cell r="I3885">
            <v>0</v>
          </cell>
          <cell r="M3885">
            <v>9</v>
          </cell>
          <cell r="Q3885">
            <v>9</v>
          </cell>
          <cell r="V3885">
            <v>6510</v>
          </cell>
        </row>
        <row r="3886">
          <cell r="A3886">
            <v>1</v>
          </cell>
          <cell r="E3886">
            <v>9</v>
          </cell>
          <cell r="I3886">
            <v>0</v>
          </cell>
          <cell r="M3886">
            <v>9</v>
          </cell>
          <cell r="Q3886">
            <v>9</v>
          </cell>
          <cell r="V3886">
            <v>6520</v>
          </cell>
        </row>
        <row r="3887">
          <cell r="A3887">
            <v>1</v>
          </cell>
          <cell r="E3887">
            <v>9</v>
          </cell>
          <cell r="I3887">
            <v>0</v>
          </cell>
          <cell r="M3887">
            <v>9</v>
          </cell>
          <cell r="Q3887">
            <v>9</v>
          </cell>
          <cell r="V3887">
            <v>6710</v>
          </cell>
        </row>
        <row r="3888">
          <cell r="A3888">
            <v>1</v>
          </cell>
          <cell r="E3888">
            <v>9</v>
          </cell>
          <cell r="I3888">
            <v>0</v>
          </cell>
          <cell r="M3888">
            <v>9</v>
          </cell>
          <cell r="Q3888">
            <v>9</v>
          </cell>
          <cell r="V3888">
            <v>6910</v>
          </cell>
        </row>
        <row r="3889">
          <cell r="A3889">
            <v>1</v>
          </cell>
          <cell r="E3889">
            <v>9</v>
          </cell>
          <cell r="I3889">
            <v>-0.01</v>
          </cell>
          <cell r="M3889">
            <v>9</v>
          </cell>
          <cell r="Q3889">
            <v>9</v>
          </cell>
          <cell r="V3889">
            <v>7000</v>
          </cell>
        </row>
        <row r="3890">
          <cell r="A3890">
            <v>1</v>
          </cell>
          <cell r="E3890">
            <v>9</v>
          </cell>
          <cell r="I3890">
            <v>115075080.43000001</v>
          </cell>
          <cell r="M3890">
            <v>9</v>
          </cell>
          <cell r="Q3890">
            <v>9</v>
          </cell>
          <cell r="V3890">
            <v>7100</v>
          </cell>
        </row>
        <row r="3891">
          <cell r="A3891">
            <v>1</v>
          </cell>
          <cell r="E3891">
            <v>9</v>
          </cell>
          <cell r="I3891">
            <v>720307.28</v>
          </cell>
          <cell r="M3891">
            <v>9</v>
          </cell>
          <cell r="Q3891">
            <v>9</v>
          </cell>
          <cell r="V3891">
            <v>7110</v>
          </cell>
        </row>
        <row r="3892">
          <cell r="A3892">
            <v>1</v>
          </cell>
          <cell r="E3892">
            <v>9</v>
          </cell>
          <cell r="I3892">
            <v>5427664</v>
          </cell>
          <cell r="M3892">
            <v>9</v>
          </cell>
          <cell r="Q3892">
            <v>9</v>
          </cell>
          <cell r="V3892">
            <v>7130</v>
          </cell>
        </row>
        <row r="3893">
          <cell r="A3893">
            <v>1</v>
          </cell>
          <cell r="E3893">
            <v>9</v>
          </cell>
          <cell r="I3893">
            <v>5039425.63</v>
          </cell>
          <cell r="M3893">
            <v>9</v>
          </cell>
          <cell r="Q3893">
            <v>9</v>
          </cell>
          <cell r="V3893">
            <v>7140</v>
          </cell>
        </row>
        <row r="3894">
          <cell r="A3894">
            <v>1</v>
          </cell>
          <cell r="E3894">
            <v>9</v>
          </cell>
          <cell r="I3894">
            <v>463445</v>
          </cell>
          <cell r="M3894">
            <v>9</v>
          </cell>
          <cell r="Q3894">
            <v>9</v>
          </cell>
          <cell r="V3894">
            <v>7150</v>
          </cell>
        </row>
        <row r="3895">
          <cell r="A3895">
            <v>1</v>
          </cell>
          <cell r="E3895">
            <v>9</v>
          </cell>
          <cell r="I3895">
            <v>0</v>
          </cell>
          <cell r="M3895">
            <v>9</v>
          </cell>
          <cell r="Q3895">
            <v>9</v>
          </cell>
          <cell r="V3895">
            <v>7300</v>
          </cell>
        </row>
        <row r="3896">
          <cell r="A3896">
            <v>1</v>
          </cell>
          <cell r="E3896">
            <v>9</v>
          </cell>
          <cell r="I3896">
            <v>0</v>
          </cell>
          <cell r="M3896">
            <v>9</v>
          </cell>
          <cell r="Q3896">
            <v>9</v>
          </cell>
          <cell r="V3896">
            <v>7300</v>
          </cell>
        </row>
        <row r="3897">
          <cell r="A3897">
            <v>1</v>
          </cell>
          <cell r="E3897">
            <v>9</v>
          </cell>
          <cell r="I3897">
            <v>0</v>
          </cell>
          <cell r="M3897">
            <v>9</v>
          </cell>
          <cell r="Q3897">
            <v>9</v>
          </cell>
          <cell r="V3897">
            <v>7300</v>
          </cell>
        </row>
        <row r="3898">
          <cell r="A3898">
            <v>1</v>
          </cell>
          <cell r="E3898">
            <v>9</v>
          </cell>
          <cell r="I3898">
            <v>0</v>
          </cell>
          <cell r="M3898">
            <v>9</v>
          </cell>
          <cell r="Q3898">
            <v>9</v>
          </cell>
          <cell r="V3898">
            <v>7300</v>
          </cell>
        </row>
        <row r="3899">
          <cell r="A3899">
            <v>1</v>
          </cell>
          <cell r="E3899">
            <v>9</v>
          </cell>
          <cell r="I3899">
            <v>0</v>
          </cell>
          <cell r="M3899">
            <v>9</v>
          </cell>
          <cell r="Q3899">
            <v>9</v>
          </cell>
          <cell r="V3899">
            <v>7300</v>
          </cell>
        </row>
        <row r="3900">
          <cell r="A3900">
            <v>1</v>
          </cell>
          <cell r="E3900">
            <v>9</v>
          </cell>
          <cell r="I3900">
            <v>0</v>
          </cell>
          <cell r="M3900">
            <v>9</v>
          </cell>
          <cell r="Q3900">
            <v>9</v>
          </cell>
          <cell r="V3900">
            <v>7300</v>
          </cell>
        </row>
        <row r="3901">
          <cell r="A3901">
            <v>1</v>
          </cell>
          <cell r="E3901">
            <v>9</v>
          </cell>
          <cell r="I3901">
            <v>0</v>
          </cell>
          <cell r="M3901">
            <v>9</v>
          </cell>
          <cell r="Q3901">
            <v>9</v>
          </cell>
          <cell r="V3901">
            <v>7300</v>
          </cell>
        </row>
        <row r="3902">
          <cell r="A3902">
            <v>1</v>
          </cell>
          <cell r="E3902">
            <v>9</v>
          </cell>
          <cell r="I3902">
            <v>0</v>
          </cell>
          <cell r="M3902">
            <v>9</v>
          </cell>
          <cell r="Q3902">
            <v>9</v>
          </cell>
          <cell r="V3902">
            <v>7300</v>
          </cell>
        </row>
        <row r="3903">
          <cell r="A3903">
            <v>1</v>
          </cell>
          <cell r="E3903">
            <v>9</v>
          </cell>
          <cell r="I3903">
            <v>0</v>
          </cell>
          <cell r="M3903">
            <v>9</v>
          </cell>
          <cell r="Q3903">
            <v>9</v>
          </cell>
          <cell r="V3903">
            <v>7300</v>
          </cell>
        </row>
        <row r="3904">
          <cell r="A3904">
            <v>1</v>
          </cell>
          <cell r="E3904">
            <v>9</v>
          </cell>
          <cell r="I3904">
            <v>0</v>
          </cell>
          <cell r="M3904">
            <v>9</v>
          </cell>
          <cell r="Q3904">
            <v>9</v>
          </cell>
          <cell r="V3904">
            <v>7300</v>
          </cell>
        </row>
        <row r="3905">
          <cell r="A3905">
            <v>1</v>
          </cell>
          <cell r="E3905">
            <v>9</v>
          </cell>
          <cell r="I3905">
            <v>0</v>
          </cell>
          <cell r="M3905">
            <v>9</v>
          </cell>
          <cell r="Q3905">
            <v>9</v>
          </cell>
          <cell r="V3905">
            <v>7300</v>
          </cell>
        </row>
        <row r="3906">
          <cell r="A3906">
            <v>1</v>
          </cell>
          <cell r="E3906">
            <v>9</v>
          </cell>
          <cell r="I3906">
            <v>-3590147.93</v>
          </cell>
          <cell r="M3906">
            <v>9</v>
          </cell>
          <cell r="Q3906">
            <v>9</v>
          </cell>
          <cell r="V3906">
            <v>7300</v>
          </cell>
        </row>
        <row r="3907">
          <cell r="A3907">
            <v>1</v>
          </cell>
          <cell r="E3907">
            <v>9</v>
          </cell>
          <cell r="I3907">
            <v>0</v>
          </cell>
          <cell r="M3907">
            <v>9</v>
          </cell>
          <cell r="Q3907">
            <v>9</v>
          </cell>
          <cell r="V3907">
            <v>7300</v>
          </cell>
        </row>
        <row r="3908">
          <cell r="A3908">
            <v>1</v>
          </cell>
          <cell r="E3908">
            <v>9</v>
          </cell>
          <cell r="I3908">
            <v>0</v>
          </cell>
          <cell r="M3908">
            <v>9</v>
          </cell>
          <cell r="Q3908">
            <v>9</v>
          </cell>
          <cell r="V3908">
            <v>7300</v>
          </cell>
        </row>
        <row r="3909">
          <cell r="A3909">
            <v>1</v>
          </cell>
          <cell r="E3909">
            <v>9</v>
          </cell>
          <cell r="I3909">
            <v>0</v>
          </cell>
          <cell r="M3909">
            <v>9</v>
          </cell>
          <cell r="Q3909">
            <v>9</v>
          </cell>
          <cell r="V3909">
            <v>7300</v>
          </cell>
        </row>
        <row r="3910">
          <cell r="A3910">
            <v>1</v>
          </cell>
          <cell r="E3910">
            <v>9</v>
          </cell>
          <cell r="I3910">
            <v>0</v>
          </cell>
          <cell r="M3910">
            <v>9</v>
          </cell>
          <cell r="Q3910">
            <v>9</v>
          </cell>
          <cell r="V3910">
            <v>7300</v>
          </cell>
        </row>
        <row r="3911">
          <cell r="A3911">
            <v>1</v>
          </cell>
          <cell r="E3911">
            <v>9</v>
          </cell>
          <cell r="I3911">
            <v>0</v>
          </cell>
          <cell r="M3911">
            <v>9</v>
          </cell>
          <cell r="Q3911">
            <v>9</v>
          </cell>
          <cell r="V3911">
            <v>7300</v>
          </cell>
        </row>
        <row r="3912">
          <cell r="A3912">
            <v>1</v>
          </cell>
          <cell r="E3912">
            <v>9</v>
          </cell>
          <cell r="I3912">
            <v>0</v>
          </cell>
          <cell r="M3912">
            <v>9</v>
          </cell>
          <cell r="Q3912">
            <v>9</v>
          </cell>
          <cell r="V3912">
            <v>7300</v>
          </cell>
        </row>
        <row r="3913">
          <cell r="A3913">
            <v>1</v>
          </cell>
          <cell r="E3913">
            <v>9</v>
          </cell>
          <cell r="I3913">
            <v>0</v>
          </cell>
          <cell r="M3913">
            <v>9</v>
          </cell>
          <cell r="Q3913">
            <v>9</v>
          </cell>
          <cell r="V3913">
            <v>7300</v>
          </cell>
        </row>
        <row r="3914">
          <cell r="A3914">
            <v>1</v>
          </cell>
          <cell r="E3914">
            <v>9</v>
          </cell>
          <cell r="I3914">
            <v>0</v>
          </cell>
          <cell r="M3914">
            <v>9</v>
          </cell>
          <cell r="Q3914">
            <v>9</v>
          </cell>
          <cell r="V3914">
            <v>7300</v>
          </cell>
        </row>
        <row r="3915">
          <cell r="A3915">
            <v>1</v>
          </cell>
          <cell r="E3915">
            <v>9</v>
          </cell>
          <cell r="I3915">
            <v>0</v>
          </cell>
          <cell r="M3915">
            <v>9</v>
          </cell>
          <cell r="Q3915">
            <v>9</v>
          </cell>
          <cell r="V3915">
            <v>7300</v>
          </cell>
        </row>
        <row r="3916">
          <cell r="A3916">
            <v>1</v>
          </cell>
          <cell r="E3916">
            <v>9</v>
          </cell>
          <cell r="I3916">
            <v>0</v>
          </cell>
          <cell r="M3916">
            <v>9</v>
          </cell>
          <cell r="Q3916">
            <v>9</v>
          </cell>
          <cell r="V3916">
            <v>7300</v>
          </cell>
        </row>
        <row r="3917">
          <cell r="A3917">
            <v>1</v>
          </cell>
          <cell r="E3917">
            <v>9</v>
          </cell>
          <cell r="I3917">
            <v>0</v>
          </cell>
          <cell r="M3917">
            <v>9</v>
          </cell>
          <cell r="Q3917">
            <v>9</v>
          </cell>
          <cell r="V3917">
            <v>7300</v>
          </cell>
        </row>
        <row r="3918">
          <cell r="A3918">
            <v>1</v>
          </cell>
          <cell r="E3918">
            <v>9</v>
          </cell>
          <cell r="I3918">
            <v>0</v>
          </cell>
          <cell r="M3918">
            <v>9</v>
          </cell>
          <cell r="Q3918">
            <v>9</v>
          </cell>
          <cell r="V3918">
            <v>7300</v>
          </cell>
        </row>
        <row r="3919">
          <cell r="A3919">
            <v>1</v>
          </cell>
          <cell r="E3919">
            <v>9</v>
          </cell>
          <cell r="I3919">
            <v>0</v>
          </cell>
          <cell r="M3919">
            <v>9</v>
          </cell>
          <cell r="Q3919">
            <v>9</v>
          </cell>
          <cell r="V3919">
            <v>7300</v>
          </cell>
        </row>
        <row r="3920">
          <cell r="A3920">
            <v>1</v>
          </cell>
          <cell r="E3920">
            <v>9</v>
          </cell>
          <cell r="I3920">
            <v>0</v>
          </cell>
          <cell r="M3920">
            <v>9</v>
          </cell>
          <cell r="Q3920">
            <v>9</v>
          </cell>
          <cell r="V3920">
            <v>7300</v>
          </cell>
        </row>
        <row r="3921">
          <cell r="A3921">
            <v>1</v>
          </cell>
          <cell r="E3921">
            <v>9</v>
          </cell>
          <cell r="I3921">
            <v>0</v>
          </cell>
          <cell r="M3921">
            <v>9</v>
          </cell>
          <cell r="Q3921">
            <v>9</v>
          </cell>
          <cell r="V3921">
            <v>7300</v>
          </cell>
        </row>
        <row r="3922">
          <cell r="A3922">
            <v>1</v>
          </cell>
          <cell r="E3922">
            <v>9</v>
          </cell>
          <cell r="I3922">
            <v>2114626.33</v>
          </cell>
          <cell r="M3922">
            <v>9</v>
          </cell>
          <cell r="Q3922">
            <v>9</v>
          </cell>
          <cell r="V3922">
            <v>7300</v>
          </cell>
        </row>
        <row r="3923">
          <cell r="A3923">
            <v>1</v>
          </cell>
          <cell r="E3923">
            <v>9</v>
          </cell>
          <cell r="I3923">
            <v>0</v>
          </cell>
          <cell r="M3923">
            <v>9</v>
          </cell>
          <cell r="Q3923">
            <v>9</v>
          </cell>
          <cell r="V3923">
            <v>7430</v>
          </cell>
        </row>
        <row r="3924">
          <cell r="A3924">
            <v>1</v>
          </cell>
          <cell r="E3924">
            <v>9</v>
          </cell>
          <cell r="I3924">
            <v>0</v>
          </cell>
          <cell r="M3924">
            <v>9</v>
          </cell>
          <cell r="Q3924">
            <v>9</v>
          </cell>
          <cell r="V3924">
            <v>7700</v>
          </cell>
        </row>
        <row r="3925">
          <cell r="A3925">
            <v>1</v>
          </cell>
          <cell r="E3925">
            <v>9</v>
          </cell>
          <cell r="I3925">
            <v>0</v>
          </cell>
          <cell r="M3925">
            <v>9</v>
          </cell>
          <cell r="Q3925">
            <v>9</v>
          </cell>
          <cell r="V3925">
            <v>7800</v>
          </cell>
        </row>
        <row r="3926">
          <cell r="A3926">
            <v>1</v>
          </cell>
          <cell r="E3926">
            <v>9</v>
          </cell>
          <cell r="I3926">
            <v>119762.75</v>
          </cell>
          <cell r="M3926">
            <v>9</v>
          </cell>
          <cell r="Q3926">
            <v>9</v>
          </cell>
          <cell r="V3926">
            <v>7903</v>
          </cell>
        </row>
        <row r="3927">
          <cell r="A3927">
            <v>1</v>
          </cell>
          <cell r="E3927">
            <v>9</v>
          </cell>
          <cell r="I3927">
            <v>369396.78</v>
          </cell>
          <cell r="M3927">
            <v>9</v>
          </cell>
          <cell r="Q3927">
            <v>9</v>
          </cell>
          <cell r="V3927">
            <v>8031</v>
          </cell>
        </row>
        <row r="3928">
          <cell r="A3928">
            <v>1</v>
          </cell>
          <cell r="E3928">
            <v>9</v>
          </cell>
          <cell r="I3928">
            <v>81900958.109999999</v>
          </cell>
          <cell r="M3928">
            <v>9</v>
          </cell>
          <cell r="Q3928">
            <v>9</v>
          </cell>
          <cell r="V3928">
            <v>8032</v>
          </cell>
        </row>
        <row r="3929">
          <cell r="A3929">
            <v>1</v>
          </cell>
          <cell r="E3929">
            <v>9</v>
          </cell>
          <cell r="I3929">
            <v>-363763.67</v>
          </cell>
          <cell r="M3929">
            <v>9</v>
          </cell>
          <cell r="Q3929">
            <v>9</v>
          </cell>
          <cell r="V3929">
            <v>8033</v>
          </cell>
        </row>
        <row r="3930">
          <cell r="A3930">
            <v>1</v>
          </cell>
          <cell r="E3930">
            <v>9</v>
          </cell>
          <cell r="I3930">
            <v>0</v>
          </cell>
          <cell r="M3930">
            <v>9</v>
          </cell>
          <cell r="Q3930">
            <v>9</v>
          </cell>
          <cell r="V3930">
            <v>8034</v>
          </cell>
        </row>
        <row r="3931">
          <cell r="A3931">
            <v>1</v>
          </cell>
          <cell r="E3931">
            <v>9</v>
          </cell>
          <cell r="I3931">
            <v>-43106121.439999998</v>
          </cell>
          <cell r="M3931">
            <v>9</v>
          </cell>
          <cell r="Q3931">
            <v>9</v>
          </cell>
          <cell r="V3931">
            <v>9100</v>
          </cell>
        </row>
        <row r="3932">
          <cell r="A3932">
            <v>1</v>
          </cell>
          <cell r="E3932">
            <v>9</v>
          </cell>
          <cell r="I3932">
            <v>-383629.4</v>
          </cell>
          <cell r="M3932">
            <v>9</v>
          </cell>
          <cell r="Q3932">
            <v>9</v>
          </cell>
          <cell r="V3932">
            <v>9110</v>
          </cell>
        </row>
        <row r="3933">
          <cell r="A3933">
            <v>1</v>
          </cell>
          <cell r="E3933">
            <v>9</v>
          </cell>
          <cell r="I3933">
            <v>0</v>
          </cell>
          <cell r="M3933">
            <v>9</v>
          </cell>
          <cell r="Q3933">
            <v>9</v>
          </cell>
          <cell r="V3933">
            <v>9203</v>
          </cell>
        </row>
        <row r="3934">
          <cell r="A3934">
            <v>1</v>
          </cell>
          <cell r="E3934">
            <v>9</v>
          </cell>
          <cell r="I3934">
            <v>-2080161.8</v>
          </cell>
          <cell r="M3934">
            <v>9</v>
          </cell>
          <cell r="Q3934">
            <v>9</v>
          </cell>
          <cell r="V3934">
            <v>9251</v>
          </cell>
        </row>
        <row r="3935">
          <cell r="A3935">
            <v>1</v>
          </cell>
          <cell r="E3935">
            <v>9</v>
          </cell>
          <cell r="I3935">
            <v>-25801790.93</v>
          </cell>
          <cell r="M3935">
            <v>9</v>
          </cell>
          <cell r="Q3935">
            <v>9</v>
          </cell>
          <cell r="V3935">
            <v>9252</v>
          </cell>
        </row>
        <row r="3936">
          <cell r="A3936">
            <v>1</v>
          </cell>
          <cell r="E3936">
            <v>9</v>
          </cell>
          <cell r="I3936">
            <v>0</v>
          </cell>
          <cell r="M3936">
            <v>9</v>
          </cell>
          <cell r="Q3936">
            <v>9</v>
          </cell>
          <cell r="V3936">
            <v>9253</v>
          </cell>
        </row>
        <row r="3937">
          <cell r="A3937">
            <v>1</v>
          </cell>
          <cell r="E3937">
            <v>9</v>
          </cell>
          <cell r="I3937">
            <v>0</v>
          </cell>
          <cell r="M3937">
            <v>9</v>
          </cell>
          <cell r="Q3937">
            <v>9</v>
          </cell>
          <cell r="V3937">
            <v>9256</v>
          </cell>
        </row>
        <row r="3938">
          <cell r="A3938">
            <v>1</v>
          </cell>
          <cell r="E3938">
            <v>9</v>
          </cell>
          <cell r="I3938">
            <v>-130137360.13</v>
          </cell>
          <cell r="M3938">
            <v>9</v>
          </cell>
          <cell r="Q3938">
            <v>9</v>
          </cell>
          <cell r="V3938">
            <v>9301</v>
          </cell>
        </row>
        <row r="3939">
          <cell r="A3939">
            <v>1</v>
          </cell>
          <cell r="E3939">
            <v>9</v>
          </cell>
          <cell r="I3939">
            <v>-2426384.37</v>
          </cell>
          <cell r="M3939">
            <v>9</v>
          </cell>
          <cell r="Q3939">
            <v>9</v>
          </cell>
          <cell r="V3939">
            <v>9303</v>
          </cell>
        </row>
        <row r="3940">
          <cell r="A3940">
            <v>1</v>
          </cell>
          <cell r="E3940">
            <v>9</v>
          </cell>
          <cell r="I3940">
            <v>-3519251.07</v>
          </cell>
          <cell r="M3940">
            <v>9</v>
          </cell>
          <cell r="Q3940">
            <v>9</v>
          </cell>
          <cell r="V3940">
            <v>9305</v>
          </cell>
        </row>
        <row r="3941">
          <cell r="A3941">
            <v>1</v>
          </cell>
          <cell r="E3941">
            <v>9</v>
          </cell>
          <cell r="I3941">
            <v>0</v>
          </cell>
          <cell r="M3941">
            <v>9</v>
          </cell>
          <cell r="Q3941">
            <v>9</v>
          </cell>
          <cell r="V3941">
            <v>9306</v>
          </cell>
        </row>
        <row r="3942">
          <cell r="A3942">
            <v>1</v>
          </cell>
          <cell r="E3942">
            <v>9</v>
          </cell>
          <cell r="I3942">
            <v>-43230744.579999998</v>
          </cell>
          <cell r="M3942">
            <v>9</v>
          </cell>
          <cell r="Q3942">
            <v>9</v>
          </cell>
          <cell r="V3942">
            <v>9530</v>
          </cell>
        </row>
        <row r="3943">
          <cell r="A3943">
            <v>1</v>
          </cell>
          <cell r="E3943">
            <v>9</v>
          </cell>
          <cell r="I3943">
            <v>-158352116.25999999</v>
          </cell>
          <cell r="M3943">
            <v>9</v>
          </cell>
          <cell r="Q3943">
            <v>9</v>
          </cell>
          <cell r="V3943">
            <v>9600</v>
          </cell>
        </row>
        <row r="3944">
          <cell r="A3944">
            <v>1</v>
          </cell>
          <cell r="E3944">
            <v>9</v>
          </cell>
          <cell r="I3944">
            <v>-9939687.8599999994</v>
          </cell>
          <cell r="M3944">
            <v>9</v>
          </cell>
          <cell r="Q3944">
            <v>9</v>
          </cell>
          <cell r="V3944">
            <v>9610</v>
          </cell>
        </row>
        <row r="3945">
          <cell r="A3945">
            <v>1</v>
          </cell>
          <cell r="E3945">
            <v>9</v>
          </cell>
          <cell r="I3945">
            <v>0</v>
          </cell>
          <cell r="M3945">
            <v>9</v>
          </cell>
          <cell r="Q3945">
            <v>9</v>
          </cell>
          <cell r="V3945">
            <v>9990</v>
          </cell>
        </row>
        <row r="3946">
          <cell r="A3946">
            <v>1</v>
          </cell>
          <cell r="E3946">
            <v>9</v>
          </cell>
          <cell r="I3946">
            <v>362484427.06</v>
          </cell>
          <cell r="M3946">
            <v>9</v>
          </cell>
          <cell r="Q3946">
            <v>9</v>
          </cell>
          <cell r="V3946">
            <v>5301</v>
          </cell>
        </row>
        <row r="3947">
          <cell r="A3947">
            <v>1</v>
          </cell>
          <cell r="E3947">
            <v>6</v>
          </cell>
          <cell r="I3947">
            <v>-57792459.32</v>
          </cell>
          <cell r="M3947">
            <v>6</v>
          </cell>
          <cell r="Q3947">
            <v>6</v>
          </cell>
          <cell r="V3947">
            <v>1010</v>
          </cell>
        </row>
        <row r="3948">
          <cell r="A3948">
            <v>1</v>
          </cell>
          <cell r="E3948">
            <v>6</v>
          </cell>
          <cell r="I3948">
            <v>54381144.649999999</v>
          </cell>
          <cell r="M3948">
            <v>6</v>
          </cell>
          <cell r="Q3948">
            <v>6</v>
          </cell>
          <cell r="V3948">
            <v>1096</v>
          </cell>
        </row>
        <row r="3949">
          <cell r="A3949">
            <v>1</v>
          </cell>
          <cell r="E3949">
            <v>6</v>
          </cell>
          <cell r="I3949">
            <v>5712098.9000000004</v>
          </cell>
          <cell r="M3949">
            <v>6</v>
          </cell>
          <cell r="Q3949">
            <v>6</v>
          </cell>
          <cell r="V3949">
            <v>2010</v>
          </cell>
        </row>
        <row r="3950">
          <cell r="A3950">
            <v>1</v>
          </cell>
          <cell r="E3950">
            <v>6</v>
          </cell>
          <cell r="I3950">
            <v>180264</v>
          </cell>
          <cell r="M3950">
            <v>6</v>
          </cell>
          <cell r="Q3950">
            <v>6</v>
          </cell>
          <cell r="V3950">
            <v>2011</v>
          </cell>
        </row>
        <row r="3951">
          <cell r="A3951">
            <v>1</v>
          </cell>
          <cell r="E3951">
            <v>6</v>
          </cell>
          <cell r="I3951">
            <v>5420450</v>
          </cell>
          <cell r="M3951">
            <v>6</v>
          </cell>
          <cell r="Q3951">
            <v>6</v>
          </cell>
          <cell r="V3951">
            <v>2020</v>
          </cell>
        </row>
        <row r="3952">
          <cell r="A3952">
            <v>1</v>
          </cell>
          <cell r="E3952">
            <v>6</v>
          </cell>
          <cell r="I3952">
            <v>2400000</v>
          </cell>
          <cell r="M3952">
            <v>6</v>
          </cell>
          <cell r="Q3952">
            <v>6</v>
          </cell>
          <cell r="V3952">
            <v>2021</v>
          </cell>
        </row>
        <row r="3953">
          <cell r="A3953">
            <v>1</v>
          </cell>
          <cell r="E3953">
            <v>6</v>
          </cell>
          <cell r="I3953">
            <v>14829410.84</v>
          </cell>
          <cell r="M3953">
            <v>6</v>
          </cell>
          <cell r="Q3953">
            <v>6</v>
          </cell>
          <cell r="V3953">
            <v>2030</v>
          </cell>
        </row>
        <row r="3954">
          <cell r="A3954">
            <v>1</v>
          </cell>
          <cell r="E3954">
            <v>6</v>
          </cell>
          <cell r="I3954">
            <v>-6074905.1399999997</v>
          </cell>
          <cell r="M3954">
            <v>6</v>
          </cell>
          <cell r="Q3954">
            <v>6</v>
          </cell>
          <cell r="V3954">
            <v>2040</v>
          </cell>
        </row>
        <row r="3955">
          <cell r="A3955">
            <v>1</v>
          </cell>
          <cell r="E3955">
            <v>6</v>
          </cell>
          <cell r="I3955">
            <v>36108223.189999998</v>
          </cell>
          <cell r="M3955">
            <v>6</v>
          </cell>
          <cell r="Q3955">
            <v>6</v>
          </cell>
          <cell r="V3955">
            <v>2051</v>
          </cell>
        </row>
        <row r="3956">
          <cell r="A3956">
            <v>1</v>
          </cell>
          <cell r="E3956">
            <v>6</v>
          </cell>
          <cell r="I3956">
            <v>29643795.27</v>
          </cell>
          <cell r="M3956">
            <v>6</v>
          </cell>
          <cell r="Q3956">
            <v>6</v>
          </cell>
          <cell r="V3956">
            <v>2052</v>
          </cell>
        </row>
        <row r="3957">
          <cell r="A3957">
            <v>1</v>
          </cell>
          <cell r="E3957">
            <v>6</v>
          </cell>
          <cell r="I3957">
            <v>335333.32</v>
          </cell>
          <cell r="M3957">
            <v>6</v>
          </cell>
          <cell r="Q3957">
            <v>6</v>
          </cell>
          <cell r="V3957">
            <v>2053</v>
          </cell>
        </row>
        <row r="3958">
          <cell r="A3958">
            <v>1</v>
          </cell>
          <cell r="E3958">
            <v>6</v>
          </cell>
          <cell r="I3958">
            <v>250000</v>
          </cell>
          <cell r="M3958">
            <v>6</v>
          </cell>
          <cell r="Q3958">
            <v>6</v>
          </cell>
          <cell r="V3958">
            <v>2054</v>
          </cell>
        </row>
        <row r="3959">
          <cell r="A3959">
            <v>1</v>
          </cell>
          <cell r="E3959">
            <v>6</v>
          </cell>
          <cell r="I3959">
            <v>-1992482.57</v>
          </cell>
          <cell r="M3959">
            <v>6</v>
          </cell>
          <cell r="Q3959">
            <v>6</v>
          </cell>
          <cell r="V3959">
            <v>2090</v>
          </cell>
        </row>
        <row r="3960">
          <cell r="A3960">
            <v>1</v>
          </cell>
          <cell r="E3960">
            <v>6</v>
          </cell>
          <cell r="I3960">
            <v>18016565.16</v>
          </cell>
          <cell r="M3960">
            <v>6</v>
          </cell>
          <cell r="Q3960">
            <v>6</v>
          </cell>
          <cell r="V3960">
            <v>3400</v>
          </cell>
        </row>
        <row r="3961">
          <cell r="A3961">
            <v>1</v>
          </cell>
          <cell r="E3961">
            <v>6</v>
          </cell>
          <cell r="I3961">
            <v>959028.68</v>
          </cell>
          <cell r="M3961">
            <v>6</v>
          </cell>
          <cell r="Q3961">
            <v>6</v>
          </cell>
          <cell r="V3961">
            <v>4150</v>
          </cell>
        </row>
        <row r="3962">
          <cell r="A3962">
            <v>1</v>
          </cell>
          <cell r="E3962">
            <v>6</v>
          </cell>
          <cell r="I3962">
            <v>250785</v>
          </cell>
          <cell r="M3962">
            <v>6</v>
          </cell>
          <cell r="Q3962">
            <v>6</v>
          </cell>
          <cell r="V3962">
            <v>4250</v>
          </cell>
        </row>
        <row r="3963">
          <cell r="A3963">
            <v>1</v>
          </cell>
          <cell r="E3963">
            <v>6</v>
          </cell>
          <cell r="I3963">
            <v>88440</v>
          </cell>
          <cell r="M3963">
            <v>6</v>
          </cell>
          <cell r="Q3963">
            <v>6</v>
          </cell>
          <cell r="V3963">
            <v>4260</v>
          </cell>
        </row>
        <row r="3964">
          <cell r="A3964">
            <v>1</v>
          </cell>
          <cell r="E3964">
            <v>6</v>
          </cell>
          <cell r="I3964">
            <v>332600</v>
          </cell>
          <cell r="M3964">
            <v>6</v>
          </cell>
          <cell r="Q3964">
            <v>6</v>
          </cell>
          <cell r="V3964">
            <v>4280</v>
          </cell>
        </row>
        <row r="3965">
          <cell r="A3965">
            <v>1</v>
          </cell>
          <cell r="E3965">
            <v>6</v>
          </cell>
          <cell r="I3965">
            <v>452909.15</v>
          </cell>
          <cell r="M3965">
            <v>6</v>
          </cell>
          <cell r="Q3965">
            <v>6</v>
          </cell>
          <cell r="V3965">
            <v>4360</v>
          </cell>
        </row>
        <row r="3966">
          <cell r="A3966">
            <v>1</v>
          </cell>
          <cell r="E3966">
            <v>6</v>
          </cell>
          <cell r="I3966">
            <v>1200000</v>
          </cell>
          <cell r="M3966">
            <v>6</v>
          </cell>
          <cell r="Q3966">
            <v>6</v>
          </cell>
          <cell r="V3966">
            <v>4560</v>
          </cell>
        </row>
        <row r="3967">
          <cell r="A3967">
            <v>1</v>
          </cell>
          <cell r="E3967">
            <v>6</v>
          </cell>
          <cell r="I3967">
            <v>30000</v>
          </cell>
          <cell r="M3967">
            <v>6</v>
          </cell>
          <cell r="Q3967">
            <v>6</v>
          </cell>
          <cell r="V3967">
            <v>4595</v>
          </cell>
        </row>
        <row r="3968">
          <cell r="A3968">
            <v>1</v>
          </cell>
          <cell r="E3968">
            <v>6</v>
          </cell>
          <cell r="I3968">
            <v>1506915.85</v>
          </cell>
          <cell r="M3968">
            <v>6</v>
          </cell>
          <cell r="Q3968">
            <v>6</v>
          </cell>
          <cell r="V3968">
            <v>4601</v>
          </cell>
        </row>
        <row r="3969">
          <cell r="A3969">
            <v>1</v>
          </cell>
          <cell r="E3969">
            <v>6</v>
          </cell>
          <cell r="I3969">
            <v>9853435</v>
          </cell>
          <cell r="M3969">
            <v>6</v>
          </cell>
          <cell r="Q3969">
            <v>6</v>
          </cell>
          <cell r="V3969">
            <v>4602</v>
          </cell>
        </row>
        <row r="3970">
          <cell r="A3970">
            <v>1</v>
          </cell>
          <cell r="E3970">
            <v>6</v>
          </cell>
          <cell r="I3970">
            <v>747020.67</v>
          </cell>
          <cell r="M3970">
            <v>6</v>
          </cell>
          <cell r="Q3970">
            <v>6</v>
          </cell>
          <cell r="V3970">
            <v>4660</v>
          </cell>
        </row>
        <row r="3971">
          <cell r="A3971">
            <v>1</v>
          </cell>
          <cell r="E3971">
            <v>6</v>
          </cell>
          <cell r="I3971">
            <v>9364270.3699999992</v>
          </cell>
          <cell r="M3971">
            <v>6</v>
          </cell>
          <cell r="Q3971">
            <v>6</v>
          </cell>
          <cell r="V3971">
            <v>4700</v>
          </cell>
        </row>
        <row r="3972">
          <cell r="A3972">
            <v>1</v>
          </cell>
          <cell r="E3972">
            <v>6</v>
          </cell>
          <cell r="I3972">
            <v>1489611.29</v>
          </cell>
          <cell r="M3972">
            <v>6</v>
          </cell>
          <cell r="Q3972">
            <v>6</v>
          </cell>
          <cell r="V3972">
            <v>4720</v>
          </cell>
        </row>
        <row r="3973">
          <cell r="A3973">
            <v>1</v>
          </cell>
          <cell r="E3973">
            <v>6</v>
          </cell>
          <cell r="I3973">
            <v>7474452.3600000003</v>
          </cell>
          <cell r="M3973">
            <v>6</v>
          </cell>
          <cell r="Q3973">
            <v>6</v>
          </cell>
          <cell r="V3973">
            <v>4730</v>
          </cell>
        </row>
        <row r="3974">
          <cell r="A3974">
            <v>1</v>
          </cell>
          <cell r="E3974">
            <v>6</v>
          </cell>
          <cell r="I3974">
            <v>1280419.5900000001</v>
          </cell>
          <cell r="M3974">
            <v>6</v>
          </cell>
          <cell r="Q3974">
            <v>6</v>
          </cell>
          <cell r="V3974">
            <v>4760</v>
          </cell>
        </row>
        <row r="3975">
          <cell r="A3975">
            <v>1</v>
          </cell>
          <cell r="E3975">
            <v>6</v>
          </cell>
          <cell r="I3975">
            <v>1223686.71</v>
          </cell>
          <cell r="M3975">
            <v>6</v>
          </cell>
          <cell r="Q3975">
            <v>6</v>
          </cell>
          <cell r="V3975">
            <v>4775</v>
          </cell>
        </row>
        <row r="3976">
          <cell r="A3976">
            <v>1</v>
          </cell>
          <cell r="E3976">
            <v>6</v>
          </cell>
          <cell r="I3976">
            <v>4063927.92</v>
          </cell>
          <cell r="M3976">
            <v>6</v>
          </cell>
          <cell r="Q3976">
            <v>6</v>
          </cell>
          <cell r="V3976">
            <v>4780</v>
          </cell>
        </row>
        <row r="3977">
          <cell r="A3977">
            <v>1</v>
          </cell>
          <cell r="E3977">
            <v>6</v>
          </cell>
          <cell r="I3977">
            <v>414867.20000000001</v>
          </cell>
          <cell r="M3977">
            <v>6</v>
          </cell>
          <cell r="Q3977">
            <v>6</v>
          </cell>
          <cell r="V3977">
            <v>4785</v>
          </cell>
        </row>
        <row r="3978">
          <cell r="A3978">
            <v>1</v>
          </cell>
          <cell r="E3978">
            <v>6</v>
          </cell>
          <cell r="I3978">
            <v>3020763.58</v>
          </cell>
          <cell r="M3978">
            <v>6</v>
          </cell>
          <cell r="Q3978">
            <v>6</v>
          </cell>
          <cell r="V3978">
            <v>4800</v>
          </cell>
        </row>
        <row r="3979">
          <cell r="A3979">
            <v>1</v>
          </cell>
          <cell r="E3979">
            <v>6</v>
          </cell>
          <cell r="I3979">
            <v>-2432100.0099999998</v>
          </cell>
          <cell r="M3979">
            <v>6</v>
          </cell>
          <cell r="Q3979">
            <v>6</v>
          </cell>
          <cell r="V3979">
            <v>4830</v>
          </cell>
        </row>
        <row r="3980">
          <cell r="A3980">
            <v>1</v>
          </cell>
          <cell r="E3980">
            <v>6</v>
          </cell>
          <cell r="I3980">
            <v>-139074863.88999999</v>
          </cell>
          <cell r="M3980">
            <v>6</v>
          </cell>
          <cell r="Q3980">
            <v>6</v>
          </cell>
          <cell r="V3980">
            <v>5200</v>
          </cell>
        </row>
        <row r="3981">
          <cell r="A3981">
            <v>1</v>
          </cell>
          <cell r="E3981">
            <v>6</v>
          </cell>
          <cell r="I3981">
            <v>18476662.66</v>
          </cell>
          <cell r="M3981">
            <v>6</v>
          </cell>
          <cell r="Q3981">
            <v>6</v>
          </cell>
          <cell r="V3981">
            <v>5400</v>
          </cell>
        </row>
        <row r="3982">
          <cell r="A3982">
            <v>1</v>
          </cell>
          <cell r="E3982">
            <v>6</v>
          </cell>
          <cell r="I3982">
            <v>36421858.32</v>
          </cell>
          <cell r="M3982">
            <v>6</v>
          </cell>
          <cell r="Q3982">
            <v>6</v>
          </cell>
          <cell r="V3982">
            <v>5400</v>
          </cell>
        </row>
        <row r="3983">
          <cell r="A3983">
            <v>1</v>
          </cell>
          <cell r="E3983">
            <v>6</v>
          </cell>
          <cell r="I3983">
            <v>-51331884.840000004</v>
          </cell>
          <cell r="M3983">
            <v>6</v>
          </cell>
          <cell r="Q3983">
            <v>6</v>
          </cell>
          <cell r="V3983">
            <v>5400</v>
          </cell>
        </row>
        <row r="3984">
          <cell r="A3984">
            <v>1</v>
          </cell>
          <cell r="E3984">
            <v>6</v>
          </cell>
          <cell r="I3984">
            <v>56755076.840000004</v>
          </cell>
          <cell r="M3984">
            <v>6</v>
          </cell>
          <cell r="Q3984">
            <v>6</v>
          </cell>
          <cell r="V3984">
            <v>7100</v>
          </cell>
        </row>
        <row r="3985">
          <cell r="A3985">
            <v>1</v>
          </cell>
          <cell r="E3985">
            <v>6</v>
          </cell>
          <cell r="I3985">
            <v>2339906.7599999998</v>
          </cell>
          <cell r="M3985">
            <v>6</v>
          </cell>
          <cell r="Q3985">
            <v>6</v>
          </cell>
          <cell r="V3985">
            <v>7110</v>
          </cell>
        </row>
        <row r="3986">
          <cell r="A3986">
            <v>1</v>
          </cell>
          <cell r="E3986">
            <v>6</v>
          </cell>
          <cell r="I3986">
            <v>9861621.1400000006</v>
          </cell>
          <cell r="M3986">
            <v>6</v>
          </cell>
          <cell r="Q3986">
            <v>6</v>
          </cell>
          <cell r="V3986">
            <v>7130</v>
          </cell>
        </row>
        <row r="3987">
          <cell r="A3987">
            <v>1</v>
          </cell>
          <cell r="E3987">
            <v>6</v>
          </cell>
          <cell r="I3987">
            <v>710669.06</v>
          </cell>
          <cell r="M3987">
            <v>6</v>
          </cell>
          <cell r="Q3987">
            <v>6</v>
          </cell>
          <cell r="V3987">
            <v>7140</v>
          </cell>
        </row>
        <row r="3988">
          <cell r="A3988">
            <v>1</v>
          </cell>
          <cell r="E3988">
            <v>6</v>
          </cell>
          <cell r="I3988">
            <v>8520336</v>
          </cell>
          <cell r="M3988">
            <v>6</v>
          </cell>
          <cell r="Q3988">
            <v>6</v>
          </cell>
          <cell r="V3988">
            <v>7300</v>
          </cell>
        </row>
        <row r="3989">
          <cell r="A3989">
            <v>1</v>
          </cell>
          <cell r="E3989">
            <v>6</v>
          </cell>
          <cell r="I3989">
            <v>-8161.71</v>
          </cell>
          <cell r="M3989">
            <v>6</v>
          </cell>
          <cell r="Q3989">
            <v>6</v>
          </cell>
          <cell r="V3989">
            <v>7300</v>
          </cell>
        </row>
        <row r="3990">
          <cell r="A3990">
            <v>1</v>
          </cell>
          <cell r="E3990">
            <v>6</v>
          </cell>
          <cell r="I3990">
            <v>4150000</v>
          </cell>
          <cell r="M3990">
            <v>6</v>
          </cell>
          <cell r="Q3990">
            <v>6</v>
          </cell>
          <cell r="V3990">
            <v>7800</v>
          </cell>
        </row>
        <row r="3991">
          <cell r="A3991">
            <v>1</v>
          </cell>
          <cell r="E3991">
            <v>6</v>
          </cell>
          <cell r="I3991">
            <v>143910</v>
          </cell>
          <cell r="M3991">
            <v>6</v>
          </cell>
          <cell r="Q3991">
            <v>6</v>
          </cell>
          <cell r="V3991">
            <v>8042</v>
          </cell>
        </row>
        <row r="3992">
          <cell r="A3992">
            <v>1</v>
          </cell>
          <cell r="E3992">
            <v>6</v>
          </cell>
          <cell r="I3992">
            <v>42871</v>
          </cell>
          <cell r="M3992">
            <v>6</v>
          </cell>
          <cell r="Q3992">
            <v>6</v>
          </cell>
          <cell r="V3992">
            <v>8043</v>
          </cell>
        </row>
        <row r="3993">
          <cell r="A3993">
            <v>1</v>
          </cell>
          <cell r="E3993">
            <v>6</v>
          </cell>
          <cell r="I3993">
            <v>-80744653</v>
          </cell>
          <cell r="M3993">
            <v>6</v>
          </cell>
          <cell r="Q3993">
            <v>6</v>
          </cell>
          <cell r="V3993">
            <v>9100</v>
          </cell>
        </row>
        <row r="3994">
          <cell r="A3994">
            <v>1</v>
          </cell>
          <cell r="E3994">
            <v>6</v>
          </cell>
          <cell r="I3994">
            <v>-9001820</v>
          </cell>
          <cell r="M3994">
            <v>6</v>
          </cell>
          <cell r="Q3994">
            <v>6</v>
          </cell>
          <cell r="V3994">
            <v>9303</v>
          </cell>
        </row>
        <row r="3995">
          <cell r="A3995">
            <v>1</v>
          </cell>
          <cell r="E3995">
            <v>25</v>
          </cell>
          <cell r="I3995">
            <v>-29483438.440000001</v>
          </cell>
          <cell r="M3995">
            <v>25</v>
          </cell>
          <cell r="Q3995">
            <v>25</v>
          </cell>
          <cell r="V3995">
            <v>1010</v>
          </cell>
        </row>
        <row r="3996">
          <cell r="A3996">
            <v>1</v>
          </cell>
          <cell r="E3996">
            <v>25</v>
          </cell>
          <cell r="I3996">
            <v>-25340354.600000001</v>
          </cell>
          <cell r="M3996">
            <v>25</v>
          </cell>
          <cell r="Q3996">
            <v>25</v>
          </cell>
          <cell r="V3996">
            <v>1095</v>
          </cell>
        </row>
        <row r="3997">
          <cell r="A3997">
            <v>1</v>
          </cell>
          <cell r="E3997">
            <v>25</v>
          </cell>
          <cell r="I3997">
            <v>-5835759.8200000003</v>
          </cell>
          <cell r="M3997">
            <v>25</v>
          </cell>
          <cell r="Q3997">
            <v>25</v>
          </cell>
          <cell r="V3997">
            <v>1096</v>
          </cell>
        </row>
        <row r="3998">
          <cell r="A3998">
            <v>1</v>
          </cell>
          <cell r="E3998">
            <v>25</v>
          </cell>
          <cell r="I3998">
            <v>4913808.9400000004</v>
          </cell>
          <cell r="M3998">
            <v>25</v>
          </cell>
          <cell r="Q3998">
            <v>25</v>
          </cell>
          <cell r="V3998">
            <v>2010</v>
          </cell>
        </row>
        <row r="3999">
          <cell r="A3999">
            <v>1</v>
          </cell>
          <cell r="E3999">
            <v>25</v>
          </cell>
          <cell r="I3999">
            <v>5550007.4199999999</v>
          </cell>
          <cell r="M3999">
            <v>25</v>
          </cell>
          <cell r="Q3999">
            <v>25</v>
          </cell>
          <cell r="V3999">
            <v>2030</v>
          </cell>
        </row>
        <row r="4000">
          <cell r="A4000">
            <v>1</v>
          </cell>
          <cell r="E4000">
            <v>25</v>
          </cell>
          <cell r="I4000">
            <v>19182982.739999998</v>
          </cell>
          <cell r="M4000">
            <v>25</v>
          </cell>
          <cell r="Q4000">
            <v>25</v>
          </cell>
          <cell r="V4000">
            <v>2040</v>
          </cell>
        </row>
        <row r="4001">
          <cell r="A4001">
            <v>1</v>
          </cell>
          <cell r="E4001">
            <v>25</v>
          </cell>
          <cell r="I4001">
            <v>2309959.6</v>
          </cell>
          <cell r="M4001">
            <v>25</v>
          </cell>
          <cell r="Q4001">
            <v>25</v>
          </cell>
          <cell r="V4001">
            <v>2051</v>
          </cell>
        </row>
        <row r="4002">
          <cell r="A4002">
            <v>1</v>
          </cell>
          <cell r="E4002">
            <v>25</v>
          </cell>
          <cell r="I4002">
            <v>6730504.6600000001</v>
          </cell>
          <cell r="M4002">
            <v>25</v>
          </cell>
          <cell r="Q4002">
            <v>25</v>
          </cell>
          <cell r="V4002">
            <v>2052</v>
          </cell>
        </row>
        <row r="4003">
          <cell r="A4003">
            <v>1</v>
          </cell>
          <cell r="E4003">
            <v>25</v>
          </cell>
          <cell r="I4003">
            <v>673129.84</v>
          </cell>
          <cell r="M4003">
            <v>25</v>
          </cell>
          <cell r="Q4003">
            <v>25</v>
          </cell>
          <cell r="V4003">
            <v>2053</v>
          </cell>
        </row>
        <row r="4004">
          <cell r="A4004">
            <v>1</v>
          </cell>
          <cell r="E4004">
            <v>25</v>
          </cell>
          <cell r="I4004">
            <v>2157426.75</v>
          </cell>
          <cell r="M4004">
            <v>25</v>
          </cell>
          <cell r="Q4004">
            <v>25</v>
          </cell>
          <cell r="V4004">
            <v>2054</v>
          </cell>
        </row>
        <row r="4005">
          <cell r="A4005">
            <v>1</v>
          </cell>
          <cell r="E4005">
            <v>25</v>
          </cell>
          <cell r="I4005">
            <v>1268650.5900000001</v>
          </cell>
          <cell r="M4005">
            <v>25</v>
          </cell>
          <cell r="Q4005">
            <v>25</v>
          </cell>
          <cell r="V4005">
            <v>2055</v>
          </cell>
        </row>
        <row r="4006">
          <cell r="A4006">
            <v>1</v>
          </cell>
          <cell r="E4006">
            <v>25</v>
          </cell>
          <cell r="I4006">
            <v>224709.53</v>
          </cell>
          <cell r="M4006">
            <v>25</v>
          </cell>
          <cell r="Q4006">
            <v>25</v>
          </cell>
          <cell r="V4006">
            <v>2090</v>
          </cell>
        </row>
        <row r="4007">
          <cell r="A4007">
            <v>1</v>
          </cell>
          <cell r="E4007">
            <v>25</v>
          </cell>
          <cell r="I4007">
            <v>5531966</v>
          </cell>
          <cell r="M4007">
            <v>25</v>
          </cell>
          <cell r="Q4007">
            <v>25</v>
          </cell>
          <cell r="V4007">
            <v>2095</v>
          </cell>
        </row>
        <row r="4008">
          <cell r="A4008">
            <v>1</v>
          </cell>
          <cell r="E4008">
            <v>25</v>
          </cell>
          <cell r="I4008">
            <v>600022.72</v>
          </cell>
          <cell r="M4008">
            <v>25</v>
          </cell>
          <cell r="Q4008">
            <v>25</v>
          </cell>
          <cell r="V4008">
            <v>3400</v>
          </cell>
        </row>
        <row r="4009">
          <cell r="A4009">
            <v>1</v>
          </cell>
          <cell r="E4009">
            <v>25</v>
          </cell>
          <cell r="I4009">
            <v>190936.73</v>
          </cell>
          <cell r="M4009">
            <v>25</v>
          </cell>
          <cell r="Q4009">
            <v>25</v>
          </cell>
          <cell r="V4009">
            <v>4150</v>
          </cell>
        </row>
        <row r="4010">
          <cell r="A4010">
            <v>1</v>
          </cell>
          <cell r="E4010">
            <v>25</v>
          </cell>
          <cell r="I4010">
            <v>17600.009999999998</v>
          </cell>
          <cell r="M4010">
            <v>25</v>
          </cell>
          <cell r="Q4010">
            <v>25</v>
          </cell>
          <cell r="V4010">
            <v>4250</v>
          </cell>
        </row>
        <row r="4011">
          <cell r="A4011">
            <v>1</v>
          </cell>
          <cell r="E4011">
            <v>25</v>
          </cell>
          <cell r="I4011">
            <v>11969.88</v>
          </cell>
          <cell r="M4011">
            <v>25</v>
          </cell>
          <cell r="Q4011">
            <v>25</v>
          </cell>
          <cell r="V4011">
            <v>4260</v>
          </cell>
        </row>
        <row r="4012">
          <cell r="A4012">
            <v>1</v>
          </cell>
          <cell r="E4012">
            <v>25</v>
          </cell>
          <cell r="I4012">
            <v>22099.99</v>
          </cell>
          <cell r="M4012">
            <v>25</v>
          </cell>
          <cell r="Q4012">
            <v>25</v>
          </cell>
          <cell r="V4012">
            <v>4302</v>
          </cell>
        </row>
        <row r="4013">
          <cell r="A4013">
            <v>1</v>
          </cell>
          <cell r="E4013">
            <v>25</v>
          </cell>
          <cell r="I4013">
            <v>7427.16</v>
          </cell>
          <cell r="M4013">
            <v>25</v>
          </cell>
          <cell r="Q4013">
            <v>25</v>
          </cell>
          <cell r="V4013">
            <v>4304</v>
          </cell>
        </row>
        <row r="4014">
          <cell r="A4014">
            <v>1</v>
          </cell>
          <cell r="E4014">
            <v>25</v>
          </cell>
          <cell r="I4014">
            <v>15125.23</v>
          </cell>
          <cell r="M4014">
            <v>25</v>
          </cell>
          <cell r="Q4014">
            <v>25</v>
          </cell>
          <cell r="V4014">
            <v>4305</v>
          </cell>
        </row>
        <row r="4015">
          <cell r="A4015">
            <v>1</v>
          </cell>
          <cell r="E4015">
            <v>25</v>
          </cell>
          <cell r="I4015">
            <v>103103.94</v>
          </cell>
          <cell r="M4015">
            <v>25</v>
          </cell>
          <cell r="Q4015">
            <v>25</v>
          </cell>
          <cell r="V4015">
            <v>4308</v>
          </cell>
        </row>
        <row r="4016">
          <cell r="A4016">
            <v>1</v>
          </cell>
          <cell r="E4016">
            <v>25</v>
          </cell>
          <cell r="I4016">
            <v>21708.22</v>
          </cell>
          <cell r="M4016">
            <v>25</v>
          </cell>
          <cell r="Q4016">
            <v>25</v>
          </cell>
          <cell r="V4016">
            <v>4360</v>
          </cell>
        </row>
        <row r="4017">
          <cell r="A4017">
            <v>1</v>
          </cell>
          <cell r="E4017">
            <v>25</v>
          </cell>
          <cell r="I4017">
            <v>380721.3</v>
          </cell>
          <cell r="M4017">
            <v>25</v>
          </cell>
          <cell r="Q4017">
            <v>25</v>
          </cell>
          <cell r="V4017">
            <v>4380</v>
          </cell>
        </row>
        <row r="4018">
          <cell r="A4018">
            <v>1</v>
          </cell>
          <cell r="E4018">
            <v>25</v>
          </cell>
          <cell r="I4018">
            <v>7230.14</v>
          </cell>
          <cell r="M4018">
            <v>25</v>
          </cell>
          <cell r="Q4018">
            <v>25</v>
          </cell>
          <cell r="V4018">
            <v>4480</v>
          </cell>
        </row>
        <row r="4019">
          <cell r="A4019">
            <v>1</v>
          </cell>
          <cell r="E4019">
            <v>25</v>
          </cell>
          <cell r="I4019">
            <v>21536.58</v>
          </cell>
          <cell r="M4019">
            <v>25</v>
          </cell>
          <cell r="Q4019">
            <v>25</v>
          </cell>
          <cell r="V4019">
            <v>4560</v>
          </cell>
        </row>
        <row r="4020">
          <cell r="A4020">
            <v>1</v>
          </cell>
          <cell r="E4020">
            <v>25</v>
          </cell>
          <cell r="I4020">
            <v>24900.400000000001</v>
          </cell>
          <cell r="M4020">
            <v>25</v>
          </cell>
          <cell r="Q4020">
            <v>25</v>
          </cell>
          <cell r="V4020">
            <v>4595</v>
          </cell>
        </row>
        <row r="4021">
          <cell r="A4021">
            <v>1</v>
          </cell>
          <cell r="E4021">
            <v>25</v>
          </cell>
          <cell r="I4021">
            <v>240759.27</v>
          </cell>
          <cell r="M4021">
            <v>25</v>
          </cell>
          <cell r="Q4021">
            <v>25</v>
          </cell>
          <cell r="V4021">
            <v>4601</v>
          </cell>
        </row>
        <row r="4022">
          <cell r="A4022">
            <v>1</v>
          </cell>
          <cell r="E4022">
            <v>25</v>
          </cell>
          <cell r="I4022">
            <v>2189541</v>
          </cell>
          <cell r="M4022">
            <v>25</v>
          </cell>
          <cell r="Q4022">
            <v>25</v>
          </cell>
          <cell r="V4022">
            <v>4602</v>
          </cell>
        </row>
        <row r="4023">
          <cell r="A4023">
            <v>1</v>
          </cell>
          <cell r="E4023">
            <v>25</v>
          </cell>
          <cell r="I4023">
            <v>62764.07</v>
          </cell>
          <cell r="M4023">
            <v>25</v>
          </cell>
          <cell r="Q4023">
            <v>25</v>
          </cell>
          <cell r="V4023">
            <v>4603</v>
          </cell>
        </row>
        <row r="4024">
          <cell r="A4024">
            <v>1</v>
          </cell>
          <cell r="E4024">
            <v>25</v>
          </cell>
          <cell r="I4024">
            <v>44728.17</v>
          </cell>
          <cell r="M4024">
            <v>25</v>
          </cell>
          <cell r="Q4024">
            <v>25</v>
          </cell>
          <cell r="V4024">
            <v>4610</v>
          </cell>
        </row>
        <row r="4025">
          <cell r="A4025">
            <v>1</v>
          </cell>
          <cell r="E4025">
            <v>25</v>
          </cell>
          <cell r="I4025">
            <v>3195.3</v>
          </cell>
          <cell r="M4025">
            <v>25</v>
          </cell>
          <cell r="Q4025">
            <v>25</v>
          </cell>
          <cell r="V4025">
            <v>4620</v>
          </cell>
        </row>
        <row r="4026">
          <cell r="A4026">
            <v>1</v>
          </cell>
          <cell r="E4026">
            <v>25</v>
          </cell>
          <cell r="I4026">
            <v>35595.339999999997</v>
          </cell>
          <cell r="M4026">
            <v>25</v>
          </cell>
          <cell r="Q4026">
            <v>25</v>
          </cell>
          <cell r="V4026">
            <v>4640</v>
          </cell>
        </row>
        <row r="4027">
          <cell r="A4027">
            <v>1</v>
          </cell>
          <cell r="E4027">
            <v>25</v>
          </cell>
          <cell r="I4027">
            <v>117610.99</v>
          </cell>
          <cell r="M4027">
            <v>25</v>
          </cell>
          <cell r="Q4027">
            <v>25</v>
          </cell>
          <cell r="V4027">
            <v>4660</v>
          </cell>
        </row>
        <row r="4028">
          <cell r="A4028">
            <v>1</v>
          </cell>
          <cell r="E4028">
            <v>25</v>
          </cell>
          <cell r="I4028">
            <v>1018200</v>
          </cell>
          <cell r="M4028">
            <v>25</v>
          </cell>
          <cell r="Q4028">
            <v>25</v>
          </cell>
          <cell r="V4028">
            <v>4700</v>
          </cell>
        </row>
        <row r="4029">
          <cell r="A4029">
            <v>1</v>
          </cell>
          <cell r="E4029">
            <v>25</v>
          </cell>
          <cell r="I4029">
            <v>29680.78</v>
          </cell>
          <cell r="M4029">
            <v>25</v>
          </cell>
          <cell r="Q4029">
            <v>25</v>
          </cell>
          <cell r="V4029">
            <v>4720</v>
          </cell>
        </row>
        <row r="4030">
          <cell r="A4030">
            <v>1</v>
          </cell>
          <cell r="E4030">
            <v>25</v>
          </cell>
          <cell r="I4030">
            <v>610711.80000000005</v>
          </cell>
          <cell r="M4030">
            <v>25</v>
          </cell>
          <cell r="Q4030">
            <v>25</v>
          </cell>
          <cell r="V4030">
            <v>4730</v>
          </cell>
        </row>
        <row r="4031">
          <cell r="A4031">
            <v>1</v>
          </cell>
          <cell r="E4031">
            <v>25</v>
          </cell>
          <cell r="I4031">
            <v>175031.5</v>
          </cell>
          <cell r="M4031">
            <v>25</v>
          </cell>
          <cell r="Q4031">
            <v>25</v>
          </cell>
          <cell r="V4031">
            <v>4770</v>
          </cell>
        </row>
        <row r="4032">
          <cell r="A4032">
            <v>1</v>
          </cell>
          <cell r="E4032">
            <v>25</v>
          </cell>
          <cell r="I4032">
            <v>26948.97</v>
          </cell>
          <cell r="M4032">
            <v>25</v>
          </cell>
          <cell r="Q4032">
            <v>25</v>
          </cell>
          <cell r="V4032">
            <v>4775</v>
          </cell>
        </row>
        <row r="4033">
          <cell r="A4033">
            <v>1</v>
          </cell>
          <cell r="E4033">
            <v>25</v>
          </cell>
          <cell r="I4033">
            <v>87864.83</v>
          </cell>
          <cell r="M4033">
            <v>25</v>
          </cell>
          <cell r="Q4033">
            <v>25</v>
          </cell>
          <cell r="V4033">
            <v>4780</v>
          </cell>
        </row>
        <row r="4034">
          <cell r="A4034">
            <v>1</v>
          </cell>
          <cell r="E4034">
            <v>25</v>
          </cell>
          <cell r="I4034">
            <v>1587523.38</v>
          </cell>
          <cell r="M4034">
            <v>25</v>
          </cell>
          <cell r="Q4034">
            <v>25</v>
          </cell>
          <cell r="V4034">
            <v>4785</v>
          </cell>
        </row>
        <row r="4035">
          <cell r="A4035">
            <v>1</v>
          </cell>
          <cell r="E4035">
            <v>25</v>
          </cell>
          <cell r="I4035">
            <v>689416.61</v>
          </cell>
          <cell r="M4035">
            <v>25</v>
          </cell>
          <cell r="Q4035">
            <v>25</v>
          </cell>
          <cell r="V4035">
            <v>4800</v>
          </cell>
        </row>
        <row r="4036">
          <cell r="A4036">
            <v>1</v>
          </cell>
          <cell r="E4036">
            <v>25</v>
          </cell>
          <cell r="I4036">
            <v>532855.54</v>
          </cell>
          <cell r="M4036">
            <v>25</v>
          </cell>
          <cell r="Q4036">
            <v>25</v>
          </cell>
          <cell r="V4036">
            <v>4830</v>
          </cell>
        </row>
        <row r="4037">
          <cell r="A4037">
            <v>1</v>
          </cell>
          <cell r="E4037">
            <v>25</v>
          </cell>
          <cell r="I4037">
            <v>12409.96</v>
          </cell>
          <cell r="M4037">
            <v>25</v>
          </cell>
          <cell r="Q4037">
            <v>25</v>
          </cell>
          <cell r="V4037">
            <v>4850</v>
          </cell>
        </row>
        <row r="4038">
          <cell r="A4038">
            <v>1</v>
          </cell>
          <cell r="E4038">
            <v>25</v>
          </cell>
          <cell r="I4038">
            <v>-10845203.279999999</v>
          </cell>
          <cell r="M4038">
            <v>25</v>
          </cell>
          <cell r="Q4038">
            <v>25</v>
          </cell>
          <cell r="V4038">
            <v>5400</v>
          </cell>
        </row>
        <row r="4039">
          <cell r="A4039">
            <v>1</v>
          </cell>
          <cell r="E4039">
            <v>25</v>
          </cell>
          <cell r="I4039">
            <v>-7557331.7000000002</v>
          </cell>
          <cell r="M4039">
            <v>25</v>
          </cell>
          <cell r="Q4039">
            <v>25</v>
          </cell>
          <cell r="V4039">
            <v>5400</v>
          </cell>
        </row>
        <row r="4040">
          <cell r="A4040">
            <v>1</v>
          </cell>
          <cell r="E4040">
            <v>25</v>
          </cell>
          <cell r="I4040">
            <v>90751.360000000001</v>
          </cell>
          <cell r="M4040">
            <v>25</v>
          </cell>
          <cell r="Q4040">
            <v>25</v>
          </cell>
          <cell r="V4040">
            <v>6110</v>
          </cell>
        </row>
        <row r="4041">
          <cell r="A4041">
            <v>1</v>
          </cell>
          <cell r="E4041">
            <v>25</v>
          </cell>
          <cell r="I4041">
            <v>-15125.23</v>
          </cell>
          <cell r="M4041">
            <v>25</v>
          </cell>
          <cell r="Q4041">
            <v>25</v>
          </cell>
          <cell r="V4041">
            <v>6120</v>
          </cell>
        </row>
        <row r="4042">
          <cell r="A4042">
            <v>1</v>
          </cell>
          <cell r="E4042">
            <v>25</v>
          </cell>
          <cell r="I4042">
            <v>265200</v>
          </cell>
          <cell r="M4042">
            <v>25</v>
          </cell>
          <cell r="Q4042">
            <v>25</v>
          </cell>
          <cell r="V4042">
            <v>6210</v>
          </cell>
        </row>
        <row r="4043">
          <cell r="A4043">
            <v>1</v>
          </cell>
          <cell r="E4043">
            <v>25</v>
          </cell>
          <cell r="I4043">
            <v>-22099.99</v>
          </cell>
          <cell r="M4043">
            <v>25</v>
          </cell>
          <cell r="Q4043">
            <v>25</v>
          </cell>
          <cell r="V4043">
            <v>6220</v>
          </cell>
        </row>
        <row r="4044">
          <cell r="A4044">
            <v>1</v>
          </cell>
          <cell r="E4044">
            <v>25</v>
          </cell>
          <cell r="I4044">
            <v>44563.040000000001</v>
          </cell>
          <cell r="M4044">
            <v>25</v>
          </cell>
          <cell r="Q4044">
            <v>25</v>
          </cell>
          <cell r="V4044">
            <v>6410</v>
          </cell>
        </row>
        <row r="4045">
          <cell r="A4045">
            <v>1</v>
          </cell>
          <cell r="E4045">
            <v>25</v>
          </cell>
          <cell r="I4045">
            <v>-7427.16</v>
          </cell>
          <cell r="M4045">
            <v>25</v>
          </cell>
          <cell r="Q4045">
            <v>25</v>
          </cell>
          <cell r="V4045">
            <v>6420</v>
          </cell>
        </row>
        <row r="4046">
          <cell r="A4046">
            <v>1</v>
          </cell>
          <cell r="E4046">
            <v>25</v>
          </cell>
          <cell r="I4046">
            <v>501065.94</v>
          </cell>
          <cell r="M4046">
            <v>25</v>
          </cell>
          <cell r="Q4046">
            <v>25</v>
          </cell>
          <cell r="V4046">
            <v>6710</v>
          </cell>
        </row>
        <row r="4047">
          <cell r="A4047">
            <v>1</v>
          </cell>
          <cell r="E4047">
            <v>25</v>
          </cell>
          <cell r="I4047">
            <v>-103103.94</v>
          </cell>
          <cell r="M4047">
            <v>25</v>
          </cell>
          <cell r="Q4047">
            <v>25</v>
          </cell>
          <cell r="V4047">
            <v>6720</v>
          </cell>
        </row>
        <row r="4048">
          <cell r="A4048">
            <v>1</v>
          </cell>
          <cell r="E4048">
            <v>25</v>
          </cell>
          <cell r="I4048">
            <v>667729.53</v>
          </cell>
          <cell r="M4048">
            <v>25</v>
          </cell>
          <cell r="Q4048">
            <v>25</v>
          </cell>
          <cell r="V4048">
            <v>7000</v>
          </cell>
        </row>
        <row r="4049">
          <cell r="A4049">
            <v>1</v>
          </cell>
          <cell r="E4049">
            <v>25</v>
          </cell>
          <cell r="I4049">
            <v>23689897.059999999</v>
          </cell>
          <cell r="M4049">
            <v>25</v>
          </cell>
          <cell r="Q4049">
            <v>25</v>
          </cell>
          <cell r="V4049">
            <v>7100</v>
          </cell>
        </row>
        <row r="4050">
          <cell r="A4050">
            <v>1</v>
          </cell>
          <cell r="E4050">
            <v>25</v>
          </cell>
          <cell r="I4050">
            <v>5835759.8200000003</v>
          </cell>
          <cell r="M4050">
            <v>25</v>
          </cell>
          <cell r="Q4050">
            <v>25</v>
          </cell>
          <cell r="V4050">
            <v>7130</v>
          </cell>
        </row>
        <row r="4051">
          <cell r="A4051">
            <v>1</v>
          </cell>
          <cell r="E4051">
            <v>25</v>
          </cell>
          <cell r="I4051">
            <v>106368.01</v>
          </cell>
          <cell r="M4051">
            <v>25</v>
          </cell>
          <cell r="Q4051">
            <v>25</v>
          </cell>
          <cell r="V4051">
            <v>7140</v>
          </cell>
        </row>
        <row r="4052">
          <cell r="A4052">
            <v>1</v>
          </cell>
          <cell r="E4052">
            <v>25</v>
          </cell>
          <cell r="I4052">
            <v>-368</v>
          </cell>
          <cell r="M4052">
            <v>25</v>
          </cell>
          <cell r="Q4052">
            <v>25</v>
          </cell>
          <cell r="V4052">
            <v>7300</v>
          </cell>
        </row>
        <row r="4053">
          <cell r="A4053">
            <v>1</v>
          </cell>
          <cell r="E4053">
            <v>25</v>
          </cell>
          <cell r="I4053">
            <v>58801.75</v>
          </cell>
          <cell r="M4053">
            <v>25</v>
          </cell>
          <cell r="Q4053">
            <v>25</v>
          </cell>
          <cell r="V4053">
            <v>7300</v>
          </cell>
        </row>
        <row r="4054">
          <cell r="A4054">
            <v>1</v>
          </cell>
          <cell r="E4054">
            <v>25</v>
          </cell>
          <cell r="I4054">
            <v>105516.35</v>
          </cell>
          <cell r="M4054">
            <v>25</v>
          </cell>
          <cell r="Q4054">
            <v>25</v>
          </cell>
          <cell r="V4054">
            <v>7300</v>
          </cell>
        </row>
        <row r="4055">
          <cell r="A4055">
            <v>1</v>
          </cell>
          <cell r="E4055">
            <v>25</v>
          </cell>
          <cell r="I4055">
            <v>575953.74</v>
          </cell>
          <cell r="M4055">
            <v>25</v>
          </cell>
          <cell r="Q4055">
            <v>25</v>
          </cell>
          <cell r="V4055">
            <v>7300</v>
          </cell>
        </row>
        <row r="4056">
          <cell r="A4056">
            <v>1</v>
          </cell>
          <cell r="E4056">
            <v>25</v>
          </cell>
          <cell r="I4056">
            <v>179581.96</v>
          </cell>
          <cell r="M4056">
            <v>25</v>
          </cell>
          <cell r="Q4056">
            <v>25</v>
          </cell>
          <cell r="V4056">
            <v>7300</v>
          </cell>
        </row>
        <row r="4057">
          <cell r="A4057">
            <v>1</v>
          </cell>
          <cell r="E4057">
            <v>25</v>
          </cell>
          <cell r="I4057">
            <v>90283.4</v>
          </cell>
          <cell r="M4057">
            <v>25</v>
          </cell>
          <cell r="Q4057">
            <v>25</v>
          </cell>
          <cell r="V4057">
            <v>7300</v>
          </cell>
        </row>
        <row r="4058">
          <cell r="A4058">
            <v>1</v>
          </cell>
          <cell r="E4058">
            <v>25</v>
          </cell>
          <cell r="I4058">
            <v>1706.14</v>
          </cell>
          <cell r="M4058">
            <v>25</v>
          </cell>
          <cell r="Q4058">
            <v>25</v>
          </cell>
          <cell r="V4058">
            <v>7300</v>
          </cell>
        </row>
        <row r="4059">
          <cell r="A4059">
            <v>1</v>
          </cell>
          <cell r="E4059">
            <v>25</v>
          </cell>
          <cell r="I4059">
            <v>89425</v>
          </cell>
          <cell r="M4059">
            <v>25</v>
          </cell>
          <cell r="Q4059">
            <v>25</v>
          </cell>
          <cell r="V4059">
            <v>7300</v>
          </cell>
        </row>
        <row r="4060">
          <cell r="A4060">
            <v>1</v>
          </cell>
          <cell r="E4060">
            <v>25</v>
          </cell>
          <cell r="I4060">
            <v>-185744.49</v>
          </cell>
          <cell r="M4060">
            <v>25</v>
          </cell>
          <cell r="Q4060">
            <v>25</v>
          </cell>
          <cell r="V4060">
            <v>7300</v>
          </cell>
        </row>
        <row r="4061">
          <cell r="A4061">
            <v>1</v>
          </cell>
          <cell r="E4061">
            <v>25</v>
          </cell>
          <cell r="I4061">
            <v>448249.64</v>
          </cell>
          <cell r="M4061">
            <v>25</v>
          </cell>
          <cell r="Q4061">
            <v>25</v>
          </cell>
          <cell r="V4061">
            <v>7700</v>
          </cell>
        </row>
        <row r="4062">
          <cell r="A4062">
            <v>1</v>
          </cell>
          <cell r="E4062">
            <v>25</v>
          </cell>
          <cell r="I4062">
            <v>44009.8</v>
          </cell>
          <cell r="M4062">
            <v>25</v>
          </cell>
          <cell r="Q4062">
            <v>25</v>
          </cell>
          <cell r="V4062">
            <v>7902</v>
          </cell>
        </row>
        <row r="4063">
          <cell r="A4063">
            <v>1</v>
          </cell>
          <cell r="E4063">
            <v>25</v>
          </cell>
          <cell r="I4063">
            <v>-273788.75</v>
          </cell>
          <cell r="M4063">
            <v>25</v>
          </cell>
          <cell r="Q4063">
            <v>25</v>
          </cell>
          <cell r="V4063">
            <v>8401</v>
          </cell>
        </row>
        <row r="4064">
          <cell r="A4064">
            <v>1</v>
          </cell>
          <cell r="E4064">
            <v>25</v>
          </cell>
          <cell r="I4064">
            <v>9028.35</v>
          </cell>
          <cell r="M4064">
            <v>25</v>
          </cell>
          <cell r="Q4064">
            <v>25</v>
          </cell>
          <cell r="V4064">
            <v>8402</v>
          </cell>
        </row>
        <row r="4065">
          <cell r="A4065">
            <v>1</v>
          </cell>
          <cell r="E4065">
            <v>25</v>
          </cell>
          <cell r="I4065">
            <v>-7660332.5700000003</v>
          </cell>
          <cell r="M4065">
            <v>25</v>
          </cell>
          <cell r="Q4065">
            <v>25</v>
          </cell>
          <cell r="V4065">
            <v>9100</v>
          </cell>
        </row>
        <row r="4066">
          <cell r="A4066">
            <v>1</v>
          </cell>
          <cell r="E4066">
            <v>25</v>
          </cell>
          <cell r="I4066">
            <v>-1253803.1399999999</v>
          </cell>
          <cell r="M4066">
            <v>25</v>
          </cell>
          <cell r="Q4066">
            <v>25</v>
          </cell>
          <cell r="V4066">
            <v>9216</v>
          </cell>
        </row>
        <row r="4067">
          <cell r="A4067">
            <v>1</v>
          </cell>
          <cell r="E4067">
            <v>25</v>
          </cell>
          <cell r="I4067">
            <v>-2944230.1</v>
          </cell>
          <cell r="M4067">
            <v>25</v>
          </cell>
          <cell r="Q4067">
            <v>25</v>
          </cell>
          <cell r="V4067">
            <v>9303</v>
          </cell>
        </row>
        <row r="4068">
          <cell r="A4068">
            <v>1</v>
          </cell>
          <cell r="E4068">
            <v>25</v>
          </cell>
          <cell r="I4068">
            <v>957.84</v>
          </cell>
          <cell r="M4068">
            <v>25</v>
          </cell>
          <cell r="Q4068">
            <v>25</v>
          </cell>
          <cell r="V4068">
            <v>9600</v>
          </cell>
        </row>
        <row r="4069">
          <cell r="A4069">
            <v>1</v>
          </cell>
          <cell r="E4069">
            <v>25</v>
          </cell>
          <cell r="I4069">
            <v>1290978.01</v>
          </cell>
          <cell r="M4069">
            <v>25</v>
          </cell>
          <cell r="Q4069">
            <v>25</v>
          </cell>
          <cell r="V4069">
            <v>9611</v>
          </cell>
        </row>
        <row r="4070">
          <cell r="A4070">
            <v>1</v>
          </cell>
          <cell r="E4070">
            <v>25</v>
          </cell>
          <cell r="I4070">
            <v>-81.41</v>
          </cell>
          <cell r="M4070">
            <v>25</v>
          </cell>
          <cell r="Q4070">
            <v>25</v>
          </cell>
          <cell r="V4070">
            <v>9990</v>
          </cell>
        </row>
        <row r="4071">
          <cell r="A4071">
            <v>1</v>
          </cell>
          <cell r="E4071">
            <v>14</v>
          </cell>
          <cell r="I4071">
            <v>-6540649.2599999998</v>
          </cell>
          <cell r="M4071">
            <v>14</v>
          </cell>
          <cell r="Q4071">
            <v>14</v>
          </cell>
          <cell r="V4071">
            <v>1010</v>
          </cell>
        </row>
        <row r="4072">
          <cell r="A4072">
            <v>1</v>
          </cell>
          <cell r="E4072">
            <v>14</v>
          </cell>
          <cell r="I4072">
            <v>-153446.29</v>
          </cell>
          <cell r="M4072">
            <v>14</v>
          </cell>
          <cell r="Q4072">
            <v>14</v>
          </cell>
          <cell r="V4072">
            <v>1095</v>
          </cell>
        </row>
        <row r="4073">
          <cell r="A4073">
            <v>1</v>
          </cell>
          <cell r="E4073">
            <v>14</v>
          </cell>
          <cell r="I4073">
            <v>86689.89</v>
          </cell>
          <cell r="M4073">
            <v>14</v>
          </cell>
          <cell r="Q4073">
            <v>14</v>
          </cell>
          <cell r="V4073">
            <v>1096</v>
          </cell>
        </row>
        <row r="4074">
          <cell r="A4074">
            <v>1</v>
          </cell>
          <cell r="E4074">
            <v>14</v>
          </cell>
          <cell r="I4074">
            <v>3265.5</v>
          </cell>
          <cell r="M4074">
            <v>14</v>
          </cell>
          <cell r="Q4074">
            <v>14</v>
          </cell>
          <cell r="V4074">
            <v>2010</v>
          </cell>
        </row>
        <row r="4075">
          <cell r="A4075">
            <v>1</v>
          </cell>
          <cell r="E4075">
            <v>14</v>
          </cell>
          <cell r="I4075">
            <v>1844691.6</v>
          </cell>
          <cell r="M4075">
            <v>14</v>
          </cell>
          <cell r="Q4075">
            <v>14</v>
          </cell>
          <cell r="V4075">
            <v>2010</v>
          </cell>
        </row>
        <row r="4076">
          <cell r="A4076">
            <v>1</v>
          </cell>
          <cell r="E4076">
            <v>14</v>
          </cell>
          <cell r="I4076">
            <v>288683.38</v>
          </cell>
          <cell r="M4076">
            <v>14</v>
          </cell>
          <cell r="Q4076">
            <v>14</v>
          </cell>
          <cell r="V4076">
            <v>2011</v>
          </cell>
        </row>
        <row r="4077">
          <cell r="A4077">
            <v>1</v>
          </cell>
          <cell r="E4077">
            <v>14</v>
          </cell>
          <cell r="I4077">
            <v>28</v>
          </cell>
          <cell r="M4077">
            <v>14</v>
          </cell>
          <cell r="Q4077">
            <v>14</v>
          </cell>
          <cell r="V4077">
            <v>2011</v>
          </cell>
        </row>
        <row r="4078">
          <cell r="A4078">
            <v>1</v>
          </cell>
          <cell r="E4078">
            <v>14</v>
          </cell>
          <cell r="I4078">
            <v>16979.38</v>
          </cell>
          <cell r="M4078">
            <v>14</v>
          </cell>
          <cell r="Q4078">
            <v>14</v>
          </cell>
          <cell r="V4078">
            <v>2020</v>
          </cell>
        </row>
        <row r="4079">
          <cell r="A4079">
            <v>1</v>
          </cell>
          <cell r="E4079">
            <v>14</v>
          </cell>
          <cell r="I4079">
            <v>10</v>
          </cell>
          <cell r="M4079">
            <v>14</v>
          </cell>
          <cell r="Q4079">
            <v>14</v>
          </cell>
          <cell r="V4079">
            <v>2030</v>
          </cell>
        </row>
        <row r="4080">
          <cell r="A4080">
            <v>1</v>
          </cell>
          <cell r="E4080">
            <v>14</v>
          </cell>
          <cell r="I4080">
            <v>520274.6</v>
          </cell>
          <cell r="M4080">
            <v>14</v>
          </cell>
          <cell r="Q4080">
            <v>14</v>
          </cell>
          <cell r="V4080">
            <v>2030</v>
          </cell>
        </row>
        <row r="4081">
          <cell r="A4081">
            <v>1</v>
          </cell>
          <cell r="E4081">
            <v>14</v>
          </cell>
          <cell r="I4081">
            <v>533.33000000000004</v>
          </cell>
          <cell r="M4081">
            <v>14</v>
          </cell>
          <cell r="Q4081">
            <v>14</v>
          </cell>
          <cell r="V4081">
            <v>2030</v>
          </cell>
        </row>
        <row r="4082">
          <cell r="A4082">
            <v>1</v>
          </cell>
          <cell r="E4082">
            <v>14</v>
          </cell>
          <cell r="I4082">
            <v>920688.11</v>
          </cell>
          <cell r="M4082">
            <v>14</v>
          </cell>
          <cell r="Q4082">
            <v>14</v>
          </cell>
          <cell r="V4082">
            <v>2040</v>
          </cell>
        </row>
        <row r="4083">
          <cell r="A4083">
            <v>1</v>
          </cell>
          <cell r="E4083">
            <v>14</v>
          </cell>
          <cell r="I4083">
            <v>4302.38</v>
          </cell>
          <cell r="M4083">
            <v>14</v>
          </cell>
          <cell r="Q4083">
            <v>14</v>
          </cell>
          <cell r="V4083">
            <v>2040</v>
          </cell>
        </row>
        <row r="4084">
          <cell r="A4084">
            <v>1</v>
          </cell>
          <cell r="E4084">
            <v>14</v>
          </cell>
          <cell r="I4084">
            <v>123239.34</v>
          </cell>
          <cell r="M4084">
            <v>14</v>
          </cell>
          <cell r="Q4084">
            <v>14</v>
          </cell>
          <cell r="V4084">
            <v>2051</v>
          </cell>
        </row>
        <row r="4085">
          <cell r="A4085">
            <v>1</v>
          </cell>
          <cell r="E4085">
            <v>14</v>
          </cell>
          <cell r="I4085">
            <v>818.55</v>
          </cell>
          <cell r="M4085">
            <v>14</v>
          </cell>
          <cell r="Q4085">
            <v>14</v>
          </cell>
          <cell r="V4085">
            <v>2052</v>
          </cell>
        </row>
        <row r="4086">
          <cell r="A4086">
            <v>1</v>
          </cell>
          <cell r="E4086">
            <v>14</v>
          </cell>
          <cell r="I4086">
            <v>152489.07999999999</v>
          </cell>
          <cell r="M4086">
            <v>14</v>
          </cell>
          <cell r="Q4086">
            <v>14</v>
          </cell>
          <cell r="V4086">
            <v>2052</v>
          </cell>
        </row>
        <row r="4087">
          <cell r="A4087">
            <v>1</v>
          </cell>
          <cell r="E4087">
            <v>14</v>
          </cell>
          <cell r="I4087">
            <v>10354.290000000001</v>
          </cell>
          <cell r="M4087">
            <v>14</v>
          </cell>
          <cell r="Q4087">
            <v>14</v>
          </cell>
          <cell r="V4087">
            <v>2053</v>
          </cell>
        </row>
        <row r="4088">
          <cell r="A4088">
            <v>1</v>
          </cell>
          <cell r="E4088">
            <v>14</v>
          </cell>
          <cell r="I4088">
            <v>3346.5</v>
          </cell>
          <cell r="M4088">
            <v>14</v>
          </cell>
          <cell r="Q4088">
            <v>14</v>
          </cell>
          <cell r="V4088">
            <v>2054</v>
          </cell>
        </row>
        <row r="4089">
          <cell r="A4089">
            <v>1</v>
          </cell>
          <cell r="E4089">
            <v>14</v>
          </cell>
          <cell r="I4089">
            <v>158</v>
          </cell>
          <cell r="M4089">
            <v>14</v>
          </cell>
          <cell r="Q4089">
            <v>14</v>
          </cell>
          <cell r="V4089">
            <v>2055</v>
          </cell>
        </row>
        <row r="4090">
          <cell r="A4090">
            <v>1</v>
          </cell>
          <cell r="E4090">
            <v>14</v>
          </cell>
          <cell r="I4090">
            <v>-213058.92</v>
          </cell>
          <cell r="M4090">
            <v>14</v>
          </cell>
          <cell r="Q4090">
            <v>14</v>
          </cell>
          <cell r="V4090">
            <v>2090</v>
          </cell>
        </row>
        <row r="4091">
          <cell r="A4091">
            <v>1</v>
          </cell>
          <cell r="E4091">
            <v>14</v>
          </cell>
          <cell r="I4091">
            <v>2082</v>
          </cell>
          <cell r="M4091">
            <v>14</v>
          </cell>
          <cell r="Q4091">
            <v>14</v>
          </cell>
          <cell r="V4091">
            <v>2090</v>
          </cell>
        </row>
        <row r="4092">
          <cell r="A4092">
            <v>1</v>
          </cell>
          <cell r="E4092">
            <v>14</v>
          </cell>
          <cell r="I4092">
            <v>1714774.92</v>
          </cell>
          <cell r="M4092">
            <v>14</v>
          </cell>
          <cell r="Q4092">
            <v>14</v>
          </cell>
          <cell r="V4092">
            <v>2095</v>
          </cell>
        </row>
        <row r="4093">
          <cell r="A4093">
            <v>1</v>
          </cell>
          <cell r="E4093">
            <v>14</v>
          </cell>
          <cell r="I4093">
            <v>603.24</v>
          </cell>
          <cell r="M4093">
            <v>14</v>
          </cell>
          <cell r="Q4093">
            <v>14</v>
          </cell>
          <cell r="V4093">
            <v>3100</v>
          </cell>
        </row>
        <row r="4094">
          <cell r="A4094">
            <v>1</v>
          </cell>
          <cell r="E4094">
            <v>14</v>
          </cell>
          <cell r="I4094">
            <v>0</v>
          </cell>
          <cell r="M4094">
            <v>14</v>
          </cell>
          <cell r="Q4094">
            <v>14</v>
          </cell>
          <cell r="V4094">
            <v>3300</v>
          </cell>
        </row>
        <row r="4095">
          <cell r="A4095">
            <v>1</v>
          </cell>
          <cell r="E4095">
            <v>14</v>
          </cell>
          <cell r="I4095">
            <v>0</v>
          </cell>
          <cell r="M4095">
            <v>14</v>
          </cell>
          <cell r="Q4095">
            <v>14</v>
          </cell>
          <cell r="V4095">
            <v>3300</v>
          </cell>
        </row>
        <row r="4096">
          <cell r="A4096">
            <v>1</v>
          </cell>
          <cell r="E4096">
            <v>14</v>
          </cell>
          <cell r="I4096">
            <v>3998.2</v>
          </cell>
          <cell r="M4096">
            <v>14</v>
          </cell>
          <cell r="Q4096">
            <v>14</v>
          </cell>
          <cell r="V4096">
            <v>3400</v>
          </cell>
        </row>
        <row r="4097">
          <cell r="A4097">
            <v>1</v>
          </cell>
          <cell r="E4097">
            <v>14</v>
          </cell>
          <cell r="I4097">
            <v>255096.47</v>
          </cell>
          <cell r="M4097">
            <v>14</v>
          </cell>
          <cell r="Q4097">
            <v>14</v>
          </cell>
          <cell r="V4097">
            <v>3400</v>
          </cell>
        </row>
        <row r="4098">
          <cell r="A4098">
            <v>1</v>
          </cell>
          <cell r="E4098">
            <v>14</v>
          </cell>
          <cell r="I4098">
            <v>0</v>
          </cell>
          <cell r="M4098">
            <v>14</v>
          </cell>
          <cell r="Q4098">
            <v>14</v>
          </cell>
          <cell r="V4098">
            <v>3400</v>
          </cell>
        </row>
        <row r="4099">
          <cell r="A4099">
            <v>1</v>
          </cell>
          <cell r="E4099">
            <v>14</v>
          </cell>
          <cell r="I4099">
            <v>0</v>
          </cell>
          <cell r="M4099">
            <v>14</v>
          </cell>
          <cell r="Q4099">
            <v>14</v>
          </cell>
          <cell r="V4099">
            <v>4000</v>
          </cell>
        </row>
        <row r="4100">
          <cell r="A4100">
            <v>1</v>
          </cell>
          <cell r="E4100">
            <v>14</v>
          </cell>
          <cell r="I4100">
            <v>26956.66</v>
          </cell>
          <cell r="M4100">
            <v>14</v>
          </cell>
          <cell r="Q4100">
            <v>14</v>
          </cell>
          <cell r="V4100">
            <v>4060</v>
          </cell>
        </row>
        <row r="4101">
          <cell r="A4101">
            <v>1</v>
          </cell>
          <cell r="E4101">
            <v>14</v>
          </cell>
          <cell r="I4101">
            <v>-75159.960000000006</v>
          </cell>
          <cell r="M4101">
            <v>14</v>
          </cell>
          <cell r="Q4101">
            <v>14</v>
          </cell>
          <cell r="V4101">
            <v>4100</v>
          </cell>
        </row>
        <row r="4102">
          <cell r="A4102">
            <v>1</v>
          </cell>
          <cell r="E4102">
            <v>14</v>
          </cell>
          <cell r="I4102">
            <v>16</v>
          </cell>
          <cell r="M4102">
            <v>14</v>
          </cell>
          <cell r="Q4102">
            <v>14</v>
          </cell>
          <cell r="V4102">
            <v>4150</v>
          </cell>
        </row>
        <row r="4103">
          <cell r="A4103">
            <v>1</v>
          </cell>
          <cell r="E4103">
            <v>14</v>
          </cell>
          <cell r="I4103">
            <v>39677.75</v>
          </cell>
          <cell r="M4103">
            <v>14</v>
          </cell>
          <cell r="Q4103">
            <v>14</v>
          </cell>
          <cell r="V4103">
            <v>4150</v>
          </cell>
        </row>
        <row r="4104">
          <cell r="A4104">
            <v>1</v>
          </cell>
          <cell r="E4104">
            <v>14</v>
          </cell>
          <cell r="I4104">
            <v>25</v>
          </cell>
          <cell r="M4104">
            <v>14</v>
          </cell>
          <cell r="Q4104">
            <v>14</v>
          </cell>
          <cell r="V4104">
            <v>4150</v>
          </cell>
        </row>
        <row r="4105">
          <cell r="A4105">
            <v>1</v>
          </cell>
          <cell r="E4105">
            <v>14</v>
          </cell>
          <cell r="I4105">
            <v>803.95</v>
          </cell>
          <cell r="M4105">
            <v>14</v>
          </cell>
          <cell r="Q4105">
            <v>14</v>
          </cell>
          <cell r="V4105">
            <v>4200</v>
          </cell>
        </row>
        <row r="4106">
          <cell r="A4106">
            <v>1</v>
          </cell>
          <cell r="E4106">
            <v>14</v>
          </cell>
          <cell r="I4106">
            <v>46</v>
          </cell>
          <cell r="M4106">
            <v>14</v>
          </cell>
          <cell r="Q4106">
            <v>14</v>
          </cell>
          <cell r="V4106">
            <v>4250</v>
          </cell>
        </row>
        <row r="4107">
          <cell r="A4107">
            <v>1</v>
          </cell>
          <cell r="E4107">
            <v>14</v>
          </cell>
          <cell r="I4107">
            <v>300</v>
          </cell>
          <cell r="M4107">
            <v>14</v>
          </cell>
          <cell r="Q4107">
            <v>14</v>
          </cell>
          <cell r="V4107">
            <v>4260</v>
          </cell>
        </row>
        <row r="4108">
          <cell r="A4108">
            <v>1</v>
          </cell>
          <cell r="E4108">
            <v>14</v>
          </cell>
          <cell r="I4108">
            <v>150</v>
          </cell>
          <cell r="M4108">
            <v>14</v>
          </cell>
          <cell r="Q4108">
            <v>14</v>
          </cell>
          <cell r="V4108">
            <v>4280</v>
          </cell>
        </row>
        <row r="4109">
          <cell r="A4109">
            <v>1</v>
          </cell>
          <cell r="E4109">
            <v>14</v>
          </cell>
          <cell r="I4109">
            <v>7133.14</v>
          </cell>
          <cell r="M4109">
            <v>14</v>
          </cell>
          <cell r="Q4109">
            <v>14</v>
          </cell>
          <cell r="V4109">
            <v>4301</v>
          </cell>
        </row>
        <row r="4110">
          <cell r="A4110">
            <v>1</v>
          </cell>
          <cell r="E4110">
            <v>14</v>
          </cell>
          <cell r="I4110">
            <v>2060.81</v>
          </cell>
          <cell r="M4110">
            <v>14</v>
          </cell>
          <cell r="Q4110">
            <v>14</v>
          </cell>
          <cell r="V4110">
            <v>4302</v>
          </cell>
        </row>
        <row r="4111">
          <cell r="A4111">
            <v>1</v>
          </cell>
          <cell r="E4111">
            <v>14</v>
          </cell>
          <cell r="I4111">
            <v>24839.88</v>
          </cell>
          <cell r="M4111">
            <v>14</v>
          </cell>
          <cell r="Q4111">
            <v>14</v>
          </cell>
          <cell r="V4111">
            <v>4303</v>
          </cell>
        </row>
        <row r="4112">
          <cell r="A4112">
            <v>1</v>
          </cell>
          <cell r="E4112">
            <v>14</v>
          </cell>
          <cell r="I4112">
            <v>3599.04</v>
          </cell>
          <cell r="M4112">
            <v>14</v>
          </cell>
          <cell r="Q4112">
            <v>14</v>
          </cell>
          <cell r="V4112">
            <v>4305</v>
          </cell>
        </row>
        <row r="4113">
          <cell r="A4113">
            <v>1</v>
          </cell>
          <cell r="E4113">
            <v>14</v>
          </cell>
          <cell r="I4113">
            <v>663.21</v>
          </cell>
          <cell r="M4113">
            <v>14</v>
          </cell>
          <cell r="Q4113">
            <v>14</v>
          </cell>
          <cell r="V4113">
            <v>4306</v>
          </cell>
        </row>
        <row r="4114">
          <cell r="A4114">
            <v>1</v>
          </cell>
          <cell r="E4114">
            <v>14</v>
          </cell>
          <cell r="I4114">
            <v>2739.53</v>
          </cell>
          <cell r="M4114">
            <v>14</v>
          </cell>
          <cell r="Q4114">
            <v>14</v>
          </cell>
          <cell r="V4114">
            <v>4307</v>
          </cell>
        </row>
        <row r="4115">
          <cell r="A4115">
            <v>1</v>
          </cell>
          <cell r="E4115">
            <v>14</v>
          </cell>
          <cell r="I4115">
            <v>2104.9499999999998</v>
          </cell>
          <cell r="M4115">
            <v>14</v>
          </cell>
          <cell r="Q4115">
            <v>14</v>
          </cell>
          <cell r="V4115">
            <v>4308</v>
          </cell>
        </row>
        <row r="4116">
          <cell r="A4116">
            <v>1</v>
          </cell>
          <cell r="E4116">
            <v>14</v>
          </cell>
          <cell r="I4116">
            <v>0</v>
          </cell>
          <cell r="M4116">
            <v>14</v>
          </cell>
          <cell r="Q4116">
            <v>14</v>
          </cell>
          <cell r="V4116">
            <v>4340</v>
          </cell>
        </row>
        <row r="4117">
          <cell r="A4117">
            <v>1</v>
          </cell>
          <cell r="E4117">
            <v>14</v>
          </cell>
          <cell r="I4117">
            <v>17508.330000000002</v>
          </cell>
          <cell r="M4117">
            <v>14</v>
          </cell>
          <cell r="Q4117">
            <v>14</v>
          </cell>
          <cell r="V4117">
            <v>4360</v>
          </cell>
        </row>
        <row r="4118">
          <cell r="A4118">
            <v>1</v>
          </cell>
          <cell r="E4118">
            <v>14</v>
          </cell>
          <cell r="I4118">
            <v>5178.82</v>
          </cell>
          <cell r="M4118">
            <v>14</v>
          </cell>
          <cell r="Q4118">
            <v>14</v>
          </cell>
          <cell r="V4118">
            <v>4380</v>
          </cell>
        </row>
        <row r="4119">
          <cell r="A4119">
            <v>1</v>
          </cell>
          <cell r="E4119">
            <v>14</v>
          </cell>
          <cell r="I4119">
            <v>0</v>
          </cell>
          <cell r="M4119">
            <v>14</v>
          </cell>
          <cell r="Q4119">
            <v>14</v>
          </cell>
          <cell r="V4119">
            <v>4400</v>
          </cell>
        </row>
        <row r="4120">
          <cell r="A4120">
            <v>1</v>
          </cell>
          <cell r="E4120">
            <v>14</v>
          </cell>
          <cell r="I4120">
            <v>149002.91</v>
          </cell>
          <cell r="M4120">
            <v>14</v>
          </cell>
          <cell r="Q4120">
            <v>14</v>
          </cell>
          <cell r="V4120">
            <v>4440</v>
          </cell>
        </row>
        <row r="4121">
          <cell r="A4121">
            <v>1</v>
          </cell>
          <cell r="E4121">
            <v>14</v>
          </cell>
          <cell r="I4121">
            <v>597.66999999999996</v>
          </cell>
          <cell r="M4121">
            <v>14</v>
          </cell>
          <cell r="Q4121">
            <v>14</v>
          </cell>
          <cell r="V4121">
            <v>4460</v>
          </cell>
        </row>
        <row r="4122">
          <cell r="A4122">
            <v>1</v>
          </cell>
          <cell r="E4122">
            <v>14</v>
          </cell>
          <cell r="I4122">
            <v>150</v>
          </cell>
          <cell r="M4122">
            <v>14</v>
          </cell>
          <cell r="Q4122">
            <v>14</v>
          </cell>
          <cell r="V4122">
            <v>4480</v>
          </cell>
        </row>
        <row r="4123">
          <cell r="A4123">
            <v>1</v>
          </cell>
          <cell r="E4123">
            <v>14</v>
          </cell>
          <cell r="I4123">
            <v>124.75</v>
          </cell>
          <cell r="M4123">
            <v>14</v>
          </cell>
          <cell r="Q4123">
            <v>14</v>
          </cell>
          <cell r="V4123">
            <v>4490</v>
          </cell>
        </row>
        <row r="4124">
          <cell r="A4124">
            <v>1</v>
          </cell>
          <cell r="E4124">
            <v>14</v>
          </cell>
          <cell r="I4124">
            <v>-12546.11</v>
          </cell>
          <cell r="M4124">
            <v>14</v>
          </cell>
          <cell r="Q4124">
            <v>14</v>
          </cell>
          <cell r="V4124">
            <v>4500</v>
          </cell>
        </row>
        <row r="4125">
          <cell r="A4125">
            <v>1</v>
          </cell>
          <cell r="E4125">
            <v>14</v>
          </cell>
          <cell r="I4125">
            <v>28581.48</v>
          </cell>
          <cell r="M4125">
            <v>14</v>
          </cell>
          <cell r="Q4125">
            <v>14</v>
          </cell>
          <cell r="V4125">
            <v>4520</v>
          </cell>
        </row>
        <row r="4126">
          <cell r="A4126">
            <v>1</v>
          </cell>
          <cell r="E4126">
            <v>14</v>
          </cell>
          <cell r="I4126">
            <v>506318.31</v>
          </cell>
          <cell r="M4126">
            <v>14</v>
          </cell>
          <cell r="Q4126">
            <v>14</v>
          </cell>
          <cell r="V4126">
            <v>4520</v>
          </cell>
        </row>
        <row r="4127">
          <cell r="A4127">
            <v>1</v>
          </cell>
          <cell r="E4127">
            <v>14</v>
          </cell>
          <cell r="I4127">
            <v>0</v>
          </cell>
          <cell r="M4127">
            <v>14</v>
          </cell>
          <cell r="Q4127">
            <v>14</v>
          </cell>
          <cell r="V4127">
            <v>4520</v>
          </cell>
        </row>
        <row r="4128">
          <cell r="A4128">
            <v>1</v>
          </cell>
          <cell r="E4128">
            <v>14</v>
          </cell>
          <cell r="I4128">
            <v>3087.45</v>
          </cell>
          <cell r="M4128">
            <v>14</v>
          </cell>
          <cell r="Q4128">
            <v>14</v>
          </cell>
          <cell r="V4128">
            <v>4560</v>
          </cell>
        </row>
        <row r="4129">
          <cell r="A4129">
            <v>1</v>
          </cell>
          <cell r="E4129">
            <v>14</v>
          </cell>
          <cell r="I4129">
            <v>200</v>
          </cell>
          <cell r="M4129">
            <v>14</v>
          </cell>
          <cell r="Q4129">
            <v>14</v>
          </cell>
          <cell r="V4129">
            <v>4570</v>
          </cell>
        </row>
        <row r="4130">
          <cell r="A4130">
            <v>1</v>
          </cell>
          <cell r="E4130">
            <v>14</v>
          </cell>
          <cell r="I4130">
            <v>3804.86</v>
          </cell>
          <cell r="M4130">
            <v>14</v>
          </cell>
          <cell r="Q4130">
            <v>14</v>
          </cell>
          <cell r="V4130">
            <v>4595</v>
          </cell>
        </row>
        <row r="4131">
          <cell r="A4131">
            <v>1</v>
          </cell>
          <cell r="E4131">
            <v>14</v>
          </cell>
          <cell r="I4131">
            <v>20</v>
          </cell>
          <cell r="M4131">
            <v>14</v>
          </cell>
          <cell r="Q4131">
            <v>14</v>
          </cell>
          <cell r="V4131">
            <v>4601</v>
          </cell>
        </row>
        <row r="4132">
          <cell r="A4132">
            <v>1</v>
          </cell>
          <cell r="E4132">
            <v>14</v>
          </cell>
          <cell r="I4132">
            <v>17258.03</v>
          </cell>
          <cell r="M4132">
            <v>14</v>
          </cell>
          <cell r="Q4132">
            <v>14</v>
          </cell>
          <cell r="V4132">
            <v>4601</v>
          </cell>
        </row>
        <row r="4133">
          <cell r="A4133">
            <v>1</v>
          </cell>
          <cell r="E4133">
            <v>14</v>
          </cell>
          <cell r="I4133">
            <v>70</v>
          </cell>
          <cell r="M4133">
            <v>14</v>
          </cell>
          <cell r="Q4133">
            <v>14</v>
          </cell>
          <cell r="V4133">
            <v>4602</v>
          </cell>
        </row>
        <row r="4134">
          <cell r="A4134">
            <v>1</v>
          </cell>
          <cell r="E4134">
            <v>14</v>
          </cell>
          <cell r="I4134">
            <v>1257.42</v>
          </cell>
          <cell r="M4134">
            <v>14</v>
          </cell>
          <cell r="Q4134">
            <v>14</v>
          </cell>
          <cell r="V4134">
            <v>4603</v>
          </cell>
        </row>
        <row r="4135">
          <cell r="A4135">
            <v>1</v>
          </cell>
          <cell r="E4135">
            <v>14</v>
          </cell>
          <cell r="I4135">
            <v>-670.33</v>
          </cell>
          <cell r="M4135">
            <v>14</v>
          </cell>
          <cell r="Q4135">
            <v>14</v>
          </cell>
          <cell r="V4135">
            <v>4610</v>
          </cell>
        </row>
        <row r="4136">
          <cell r="A4136">
            <v>1</v>
          </cell>
          <cell r="E4136">
            <v>14</v>
          </cell>
          <cell r="I4136">
            <v>15.1</v>
          </cell>
          <cell r="M4136">
            <v>14</v>
          </cell>
          <cell r="Q4136">
            <v>14</v>
          </cell>
          <cell r="V4136">
            <v>4640</v>
          </cell>
        </row>
        <row r="4137">
          <cell r="A4137">
            <v>1</v>
          </cell>
          <cell r="E4137">
            <v>14</v>
          </cell>
          <cell r="I4137">
            <v>13211.1</v>
          </cell>
          <cell r="M4137">
            <v>14</v>
          </cell>
          <cell r="Q4137">
            <v>14</v>
          </cell>
          <cell r="V4137">
            <v>4660</v>
          </cell>
        </row>
        <row r="4138">
          <cell r="A4138">
            <v>1</v>
          </cell>
          <cell r="E4138">
            <v>14</v>
          </cell>
          <cell r="I4138">
            <v>8040</v>
          </cell>
          <cell r="M4138">
            <v>14</v>
          </cell>
          <cell r="Q4138">
            <v>14</v>
          </cell>
          <cell r="V4138">
            <v>4680</v>
          </cell>
        </row>
        <row r="4139">
          <cell r="A4139">
            <v>1</v>
          </cell>
          <cell r="E4139">
            <v>14</v>
          </cell>
          <cell r="I4139">
            <v>0</v>
          </cell>
          <cell r="M4139">
            <v>14</v>
          </cell>
          <cell r="Q4139">
            <v>14</v>
          </cell>
          <cell r="V4139">
            <v>4690</v>
          </cell>
        </row>
        <row r="4140">
          <cell r="A4140">
            <v>1</v>
          </cell>
          <cell r="E4140">
            <v>14</v>
          </cell>
          <cell r="I4140">
            <v>128425.62</v>
          </cell>
          <cell r="M4140">
            <v>14</v>
          </cell>
          <cell r="Q4140">
            <v>14</v>
          </cell>
          <cell r="V4140">
            <v>4700</v>
          </cell>
        </row>
        <row r="4141">
          <cell r="A4141">
            <v>1</v>
          </cell>
          <cell r="E4141">
            <v>14</v>
          </cell>
          <cell r="I4141">
            <v>16568.73</v>
          </cell>
          <cell r="M4141">
            <v>14</v>
          </cell>
          <cell r="Q4141">
            <v>14</v>
          </cell>
          <cell r="V4141">
            <v>4720</v>
          </cell>
        </row>
        <row r="4142">
          <cell r="A4142">
            <v>1</v>
          </cell>
          <cell r="E4142">
            <v>14</v>
          </cell>
          <cell r="I4142">
            <v>-14994.46</v>
          </cell>
          <cell r="M4142">
            <v>14</v>
          </cell>
          <cell r="Q4142">
            <v>14</v>
          </cell>
          <cell r="V4142">
            <v>4730</v>
          </cell>
        </row>
        <row r="4143">
          <cell r="A4143">
            <v>1</v>
          </cell>
          <cell r="E4143">
            <v>14</v>
          </cell>
          <cell r="I4143">
            <v>196213.61</v>
          </cell>
          <cell r="M4143">
            <v>14</v>
          </cell>
          <cell r="Q4143">
            <v>14</v>
          </cell>
          <cell r="V4143">
            <v>4730</v>
          </cell>
        </row>
        <row r="4144">
          <cell r="A4144">
            <v>1</v>
          </cell>
          <cell r="E4144">
            <v>14</v>
          </cell>
          <cell r="I4144">
            <v>0</v>
          </cell>
          <cell r="M4144">
            <v>14</v>
          </cell>
          <cell r="Q4144">
            <v>14</v>
          </cell>
          <cell r="V4144">
            <v>4740</v>
          </cell>
        </row>
        <row r="4145">
          <cell r="A4145">
            <v>1</v>
          </cell>
          <cell r="E4145">
            <v>14</v>
          </cell>
          <cell r="I4145">
            <v>3660.59</v>
          </cell>
          <cell r="M4145">
            <v>14</v>
          </cell>
          <cell r="Q4145">
            <v>14</v>
          </cell>
          <cell r="V4145">
            <v>4750</v>
          </cell>
        </row>
        <row r="4146">
          <cell r="A4146">
            <v>1</v>
          </cell>
          <cell r="E4146">
            <v>14</v>
          </cell>
          <cell r="I4146">
            <v>22271.31</v>
          </cell>
          <cell r="M4146">
            <v>14</v>
          </cell>
          <cell r="Q4146">
            <v>14</v>
          </cell>
          <cell r="V4146">
            <v>4760</v>
          </cell>
        </row>
        <row r="4147">
          <cell r="A4147">
            <v>1</v>
          </cell>
          <cell r="E4147">
            <v>14</v>
          </cell>
          <cell r="I4147">
            <v>21290.82</v>
          </cell>
          <cell r="M4147">
            <v>14</v>
          </cell>
          <cell r="Q4147">
            <v>14</v>
          </cell>
          <cell r="V4147">
            <v>4770</v>
          </cell>
        </row>
        <row r="4148">
          <cell r="A4148">
            <v>1</v>
          </cell>
          <cell r="E4148">
            <v>14</v>
          </cell>
          <cell r="I4148">
            <v>10862.4</v>
          </cell>
          <cell r="M4148">
            <v>14</v>
          </cell>
          <cell r="Q4148">
            <v>14</v>
          </cell>
          <cell r="V4148">
            <v>4772</v>
          </cell>
        </row>
        <row r="4149">
          <cell r="A4149">
            <v>1</v>
          </cell>
          <cell r="E4149">
            <v>14</v>
          </cell>
          <cell r="I4149">
            <v>80</v>
          </cell>
          <cell r="M4149">
            <v>14</v>
          </cell>
          <cell r="Q4149">
            <v>14</v>
          </cell>
          <cell r="V4149">
            <v>4775</v>
          </cell>
        </row>
        <row r="4150">
          <cell r="A4150">
            <v>1</v>
          </cell>
          <cell r="E4150">
            <v>14</v>
          </cell>
          <cell r="I4150">
            <v>13943.11</v>
          </cell>
          <cell r="M4150">
            <v>14</v>
          </cell>
          <cell r="Q4150">
            <v>14</v>
          </cell>
          <cell r="V4150">
            <v>4775</v>
          </cell>
        </row>
        <row r="4151">
          <cell r="A4151">
            <v>1</v>
          </cell>
          <cell r="E4151">
            <v>14</v>
          </cell>
          <cell r="I4151">
            <v>9062.27</v>
          </cell>
          <cell r="M4151">
            <v>14</v>
          </cell>
          <cell r="Q4151">
            <v>14</v>
          </cell>
          <cell r="V4151">
            <v>4780</v>
          </cell>
        </row>
        <row r="4152">
          <cell r="A4152">
            <v>1</v>
          </cell>
          <cell r="E4152">
            <v>14</v>
          </cell>
          <cell r="I4152">
            <v>276.47000000000003</v>
          </cell>
          <cell r="M4152">
            <v>14</v>
          </cell>
          <cell r="Q4152">
            <v>14</v>
          </cell>
          <cell r="V4152">
            <v>4785</v>
          </cell>
        </row>
        <row r="4153">
          <cell r="A4153">
            <v>1</v>
          </cell>
          <cell r="E4153">
            <v>14</v>
          </cell>
          <cell r="I4153">
            <v>26441.86</v>
          </cell>
          <cell r="M4153">
            <v>14</v>
          </cell>
          <cell r="Q4153">
            <v>14</v>
          </cell>
          <cell r="V4153">
            <v>4785</v>
          </cell>
        </row>
        <row r="4154">
          <cell r="A4154">
            <v>1</v>
          </cell>
          <cell r="E4154">
            <v>14</v>
          </cell>
          <cell r="I4154">
            <v>14338.16</v>
          </cell>
          <cell r="M4154">
            <v>14</v>
          </cell>
          <cell r="Q4154">
            <v>14</v>
          </cell>
          <cell r="V4154">
            <v>4800</v>
          </cell>
        </row>
        <row r="4155">
          <cell r="A4155">
            <v>1</v>
          </cell>
          <cell r="E4155">
            <v>14</v>
          </cell>
          <cell r="I4155">
            <v>1425.8</v>
          </cell>
          <cell r="M4155">
            <v>14</v>
          </cell>
          <cell r="Q4155">
            <v>14</v>
          </cell>
          <cell r="V4155">
            <v>4830</v>
          </cell>
        </row>
        <row r="4156">
          <cell r="A4156">
            <v>1</v>
          </cell>
          <cell r="E4156">
            <v>14</v>
          </cell>
          <cell r="I4156">
            <v>4148</v>
          </cell>
          <cell r="M4156">
            <v>14</v>
          </cell>
          <cell r="Q4156">
            <v>14</v>
          </cell>
          <cell r="V4156">
            <v>4840</v>
          </cell>
        </row>
        <row r="4157">
          <cell r="A4157">
            <v>1</v>
          </cell>
          <cell r="E4157">
            <v>14</v>
          </cell>
          <cell r="I4157">
            <v>0</v>
          </cell>
          <cell r="M4157">
            <v>14</v>
          </cell>
          <cell r="Q4157">
            <v>14</v>
          </cell>
          <cell r="V4157">
            <v>4850</v>
          </cell>
        </row>
        <row r="4158">
          <cell r="A4158">
            <v>1</v>
          </cell>
          <cell r="E4158">
            <v>14</v>
          </cell>
          <cell r="I4158">
            <v>8785.48</v>
          </cell>
          <cell r="M4158">
            <v>14</v>
          </cell>
          <cell r="Q4158">
            <v>14</v>
          </cell>
          <cell r="V4158">
            <v>4900</v>
          </cell>
        </row>
        <row r="4159">
          <cell r="A4159">
            <v>1</v>
          </cell>
          <cell r="E4159">
            <v>14</v>
          </cell>
          <cell r="I4159">
            <v>-50000</v>
          </cell>
          <cell r="M4159">
            <v>14</v>
          </cell>
          <cell r="Q4159">
            <v>14</v>
          </cell>
          <cell r="V4159">
            <v>5100</v>
          </cell>
        </row>
        <row r="4160">
          <cell r="A4160">
            <v>1</v>
          </cell>
          <cell r="E4160">
            <v>14</v>
          </cell>
          <cell r="I4160">
            <v>4189.75</v>
          </cell>
          <cell r="M4160">
            <v>14</v>
          </cell>
          <cell r="Q4160">
            <v>14</v>
          </cell>
          <cell r="V4160">
            <v>5305</v>
          </cell>
        </row>
        <row r="4161">
          <cell r="A4161">
            <v>1</v>
          </cell>
          <cell r="E4161">
            <v>14</v>
          </cell>
          <cell r="I4161">
            <v>199.75</v>
          </cell>
          <cell r="M4161">
            <v>14</v>
          </cell>
          <cell r="Q4161">
            <v>14</v>
          </cell>
          <cell r="V4161">
            <v>5306</v>
          </cell>
        </row>
        <row r="4162">
          <cell r="A4162">
            <v>1</v>
          </cell>
          <cell r="E4162">
            <v>14</v>
          </cell>
          <cell r="I4162">
            <v>-11208.25</v>
          </cell>
          <cell r="M4162">
            <v>14</v>
          </cell>
          <cell r="Q4162">
            <v>14</v>
          </cell>
          <cell r="V4162">
            <v>5400</v>
          </cell>
        </row>
        <row r="4163">
          <cell r="A4163">
            <v>1</v>
          </cell>
          <cell r="E4163">
            <v>14</v>
          </cell>
          <cell r="I4163">
            <v>-1194813.79</v>
          </cell>
          <cell r="M4163">
            <v>14</v>
          </cell>
          <cell r="Q4163">
            <v>14</v>
          </cell>
          <cell r="V4163">
            <v>5400</v>
          </cell>
        </row>
        <row r="4164">
          <cell r="A4164">
            <v>1</v>
          </cell>
          <cell r="E4164">
            <v>14</v>
          </cell>
          <cell r="I4164">
            <v>-107814.38</v>
          </cell>
          <cell r="M4164">
            <v>14</v>
          </cell>
          <cell r="Q4164">
            <v>14</v>
          </cell>
          <cell r="V4164">
            <v>5400</v>
          </cell>
        </row>
        <row r="4165">
          <cell r="A4165">
            <v>1</v>
          </cell>
          <cell r="E4165">
            <v>14</v>
          </cell>
          <cell r="I4165">
            <v>681122.93</v>
          </cell>
          <cell r="M4165">
            <v>14</v>
          </cell>
          <cell r="Q4165">
            <v>14</v>
          </cell>
          <cell r="V4165">
            <v>5400</v>
          </cell>
        </row>
        <row r="4166">
          <cell r="A4166">
            <v>1</v>
          </cell>
          <cell r="E4166">
            <v>14</v>
          </cell>
          <cell r="I4166">
            <v>-21526.39</v>
          </cell>
          <cell r="M4166">
            <v>14</v>
          </cell>
          <cell r="Q4166">
            <v>14</v>
          </cell>
          <cell r="V4166">
            <v>5450</v>
          </cell>
        </row>
        <row r="4167">
          <cell r="A4167">
            <v>1</v>
          </cell>
          <cell r="E4167">
            <v>14</v>
          </cell>
          <cell r="I4167">
            <v>-153768.85</v>
          </cell>
          <cell r="M4167">
            <v>14</v>
          </cell>
          <cell r="Q4167">
            <v>14</v>
          </cell>
          <cell r="V4167">
            <v>5450</v>
          </cell>
        </row>
        <row r="4168">
          <cell r="A4168">
            <v>1</v>
          </cell>
          <cell r="E4168">
            <v>14</v>
          </cell>
          <cell r="I4168">
            <v>20008.169999999998</v>
          </cell>
          <cell r="M4168">
            <v>14</v>
          </cell>
          <cell r="Q4168">
            <v>14</v>
          </cell>
          <cell r="V4168">
            <v>6110</v>
          </cell>
        </row>
        <row r="4169">
          <cell r="A4169">
            <v>1</v>
          </cell>
          <cell r="E4169">
            <v>14</v>
          </cell>
          <cell r="I4169">
            <v>-6412.85</v>
          </cell>
          <cell r="M4169">
            <v>14</v>
          </cell>
          <cell r="Q4169">
            <v>14</v>
          </cell>
          <cell r="V4169">
            <v>6120</v>
          </cell>
        </row>
        <row r="4170">
          <cell r="A4170">
            <v>1</v>
          </cell>
          <cell r="E4170">
            <v>14</v>
          </cell>
          <cell r="I4170">
            <v>20481.5</v>
          </cell>
          <cell r="M4170">
            <v>14</v>
          </cell>
          <cell r="Q4170">
            <v>14</v>
          </cell>
          <cell r="V4170">
            <v>6210</v>
          </cell>
        </row>
        <row r="4171">
          <cell r="A4171">
            <v>1</v>
          </cell>
          <cell r="E4171">
            <v>14</v>
          </cell>
          <cell r="I4171">
            <v>-3220.93</v>
          </cell>
          <cell r="M4171">
            <v>14</v>
          </cell>
          <cell r="Q4171">
            <v>14</v>
          </cell>
          <cell r="V4171">
            <v>6220</v>
          </cell>
        </row>
        <row r="4172">
          <cell r="A4172">
            <v>1</v>
          </cell>
          <cell r="E4172">
            <v>14</v>
          </cell>
          <cell r="I4172">
            <v>239768.5</v>
          </cell>
          <cell r="M4172">
            <v>14</v>
          </cell>
          <cell r="Q4172">
            <v>14</v>
          </cell>
          <cell r="V4172">
            <v>6310</v>
          </cell>
        </row>
        <row r="4173">
          <cell r="A4173">
            <v>1</v>
          </cell>
          <cell r="E4173">
            <v>14</v>
          </cell>
          <cell r="I4173">
            <v>-31943.42</v>
          </cell>
          <cell r="M4173">
            <v>14</v>
          </cell>
          <cell r="Q4173">
            <v>14</v>
          </cell>
          <cell r="V4173">
            <v>6320</v>
          </cell>
        </row>
        <row r="4174">
          <cell r="A4174">
            <v>1</v>
          </cell>
          <cell r="E4174">
            <v>14</v>
          </cell>
          <cell r="I4174">
            <v>69367.64</v>
          </cell>
          <cell r="M4174">
            <v>14</v>
          </cell>
          <cell r="Q4174">
            <v>14</v>
          </cell>
          <cell r="V4174">
            <v>6510</v>
          </cell>
        </row>
        <row r="4175">
          <cell r="A4175">
            <v>1</v>
          </cell>
          <cell r="E4175">
            <v>14</v>
          </cell>
          <cell r="I4175">
            <v>-14358.85</v>
          </cell>
          <cell r="M4175">
            <v>14</v>
          </cell>
          <cell r="Q4175">
            <v>14</v>
          </cell>
          <cell r="V4175">
            <v>6520</v>
          </cell>
        </row>
        <row r="4176">
          <cell r="A4176">
            <v>1</v>
          </cell>
          <cell r="E4176">
            <v>14</v>
          </cell>
          <cell r="I4176">
            <v>68780.160000000003</v>
          </cell>
          <cell r="M4176">
            <v>14</v>
          </cell>
          <cell r="Q4176">
            <v>14</v>
          </cell>
          <cell r="V4176">
            <v>6710</v>
          </cell>
        </row>
        <row r="4177">
          <cell r="A4177">
            <v>1</v>
          </cell>
          <cell r="E4177">
            <v>14</v>
          </cell>
          <cell r="I4177">
            <v>-9328.7900000000009</v>
          </cell>
          <cell r="M4177">
            <v>14</v>
          </cell>
          <cell r="Q4177">
            <v>14</v>
          </cell>
          <cell r="V4177">
            <v>6720</v>
          </cell>
        </row>
        <row r="4178">
          <cell r="A4178">
            <v>1</v>
          </cell>
          <cell r="E4178">
            <v>14</v>
          </cell>
          <cell r="I4178">
            <v>8419.83</v>
          </cell>
          <cell r="M4178">
            <v>14</v>
          </cell>
          <cell r="Q4178">
            <v>14</v>
          </cell>
          <cell r="V4178">
            <v>6810</v>
          </cell>
        </row>
        <row r="4179">
          <cell r="A4179">
            <v>1</v>
          </cell>
          <cell r="E4179">
            <v>14</v>
          </cell>
          <cell r="I4179">
            <v>-2768.16</v>
          </cell>
          <cell r="M4179">
            <v>14</v>
          </cell>
          <cell r="Q4179">
            <v>14</v>
          </cell>
          <cell r="V4179">
            <v>6820</v>
          </cell>
        </row>
        <row r="4180">
          <cell r="A4180">
            <v>1</v>
          </cell>
          <cell r="E4180">
            <v>14</v>
          </cell>
          <cell r="I4180">
            <v>10792.63</v>
          </cell>
          <cell r="M4180">
            <v>14</v>
          </cell>
          <cell r="Q4180">
            <v>14</v>
          </cell>
          <cell r="V4180">
            <v>7000</v>
          </cell>
        </row>
        <row r="4181">
          <cell r="A4181">
            <v>1</v>
          </cell>
          <cell r="E4181">
            <v>14</v>
          </cell>
          <cell r="I4181">
            <v>3793266.03</v>
          </cell>
          <cell r="M4181">
            <v>14</v>
          </cell>
          <cell r="Q4181">
            <v>14</v>
          </cell>
          <cell r="V4181">
            <v>7100</v>
          </cell>
        </row>
        <row r="4182">
          <cell r="A4182">
            <v>1</v>
          </cell>
          <cell r="E4182">
            <v>14</v>
          </cell>
          <cell r="I4182">
            <v>-36153.71</v>
          </cell>
          <cell r="M4182">
            <v>14</v>
          </cell>
          <cell r="Q4182">
            <v>14</v>
          </cell>
          <cell r="V4182">
            <v>7110</v>
          </cell>
        </row>
        <row r="4183">
          <cell r="A4183">
            <v>1</v>
          </cell>
          <cell r="E4183">
            <v>14</v>
          </cell>
          <cell r="I4183">
            <v>231859.72</v>
          </cell>
          <cell r="M4183">
            <v>14</v>
          </cell>
          <cell r="Q4183">
            <v>14</v>
          </cell>
          <cell r="V4183">
            <v>7130</v>
          </cell>
        </row>
        <row r="4184">
          <cell r="A4184">
            <v>1</v>
          </cell>
          <cell r="E4184">
            <v>14</v>
          </cell>
          <cell r="I4184">
            <v>-7032.67</v>
          </cell>
          <cell r="M4184">
            <v>14</v>
          </cell>
          <cell r="Q4184">
            <v>14</v>
          </cell>
          <cell r="V4184">
            <v>7140</v>
          </cell>
        </row>
        <row r="4185">
          <cell r="A4185">
            <v>1</v>
          </cell>
          <cell r="E4185">
            <v>14</v>
          </cell>
          <cell r="I4185">
            <v>0</v>
          </cell>
          <cell r="M4185">
            <v>14</v>
          </cell>
          <cell r="Q4185">
            <v>14</v>
          </cell>
          <cell r="V4185">
            <v>7300</v>
          </cell>
        </row>
        <row r="4186">
          <cell r="A4186">
            <v>1</v>
          </cell>
          <cell r="E4186">
            <v>14</v>
          </cell>
          <cell r="I4186">
            <v>10024.01</v>
          </cell>
          <cell r="M4186">
            <v>14</v>
          </cell>
          <cell r="Q4186">
            <v>14</v>
          </cell>
          <cell r="V4186">
            <v>7300</v>
          </cell>
        </row>
        <row r="4187">
          <cell r="A4187">
            <v>1</v>
          </cell>
          <cell r="E4187">
            <v>14</v>
          </cell>
          <cell r="I4187">
            <v>2920</v>
          </cell>
          <cell r="M4187">
            <v>14</v>
          </cell>
          <cell r="Q4187">
            <v>14</v>
          </cell>
          <cell r="V4187">
            <v>7300</v>
          </cell>
        </row>
        <row r="4188">
          <cell r="A4188">
            <v>1</v>
          </cell>
          <cell r="E4188">
            <v>14</v>
          </cell>
          <cell r="I4188">
            <v>11178.95</v>
          </cell>
          <cell r="M4188">
            <v>14</v>
          </cell>
          <cell r="Q4188">
            <v>14</v>
          </cell>
          <cell r="V4188">
            <v>7300</v>
          </cell>
        </row>
        <row r="4189">
          <cell r="A4189">
            <v>1</v>
          </cell>
          <cell r="E4189">
            <v>14</v>
          </cell>
          <cell r="I4189">
            <v>2573.3000000000002</v>
          </cell>
          <cell r="M4189">
            <v>14</v>
          </cell>
          <cell r="Q4189">
            <v>14</v>
          </cell>
          <cell r="V4189">
            <v>7300</v>
          </cell>
        </row>
        <row r="4190">
          <cell r="A4190">
            <v>1</v>
          </cell>
          <cell r="E4190">
            <v>14</v>
          </cell>
          <cell r="I4190">
            <v>10680.53</v>
          </cell>
          <cell r="M4190">
            <v>14</v>
          </cell>
          <cell r="Q4190">
            <v>14</v>
          </cell>
          <cell r="V4190">
            <v>7300</v>
          </cell>
        </row>
        <row r="4191">
          <cell r="A4191">
            <v>1</v>
          </cell>
          <cell r="E4191">
            <v>14</v>
          </cell>
          <cell r="I4191">
            <v>2261.86</v>
          </cell>
          <cell r="M4191">
            <v>14</v>
          </cell>
          <cell r="Q4191">
            <v>14</v>
          </cell>
          <cell r="V4191">
            <v>7300</v>
          </cell>
        </row>
        <row r="4192">
          <cell r="A4192">
            <v>1</v>
          </cell>
          <cell r="E4192">
            <v>14</v>
          </cell>
          <cell r="I4192">
            <v>161.13999999999999</v>
          </cell>
          <cell r="M4192">
            <v>14</v>
          </cell>
          <cell r="Q4192">
            <v>14</v>
          </cell>
          <cell r="V4192">
            <v>7300</v>
          </cell>
        </row>
        <row r="4193">
          <cell r="A4193">
            <v>1</v>
          </cell>
          <cell r="E4193">
            <v>14</v>
          </cell>
          <cell r="I4193">
            <v>-824.75</v>
          </cell>
          <cell r="M4193">
            <v>14</v>
          </cell>
          <cell r="Q4193">
            <v>14</v>
          </cell>
          <cell r="V4193">
            <v>7300</v>
          </cell>
        </row>
        <row r="4194">
          <cell r="A4194">
            <v>1</v>
          </cell>
          <cell r="E4194">
            <v>14</v>
          </cell>
          <cell r="I4194">
            <v>-13.66</v>
          </cell>
          <cell r="M4194">
            <v>14</v>
          </cell>
          <cell r="Q4194">
            <v>14</v>
          </cell>
          <cell r="V4194">
            <v>7300</v>
          </cell>
        </row>
        <row r="4195">
          <cell r="A4195">
            <v>1</v>
          </cell>
          <cell r="E4195">
            <v>14</v>
          </cell>
          <cell r="I4195">
            <v>2331.8000000000002</v>
          </cell>
          <cell r="M4195">
            <v>14</v>
          </cell>
          <cell r="Q4195">
            <v>14</v>
          </cell>
          <cell r="V4195">
            <v>7300</v>
          </cell>
        </row>
        <row r="4196">
          <cell r="A4196">
            <v>1</v>
          </cell>
          <cell r="E4196">
            <v>14</v>
          </cell>
          <cell r="I4196">
            <v>-5910.53</v>
          </cell>
          <cell r="M4196">
            <v>14</v>
          </cell>
          <cell r="Q4196">
            <v>14</v>
          </cell>
          <cell r="V4196">
            <v>7300</v>
          </cell>
        </row>
        <row r="4197">
          <cell r="A4197">
            <v>1</v>
          </cell>
          <cell r="E4197">
            <v>14</v>
          </cell>
          <cell r="I4197">
            <v>-5983.65</v>
          </cell>
          <cell r="M4197">
            <v>14</v>
          </cell>
          <cell r="Q4197">
            <v>14</v>
          </cell>
          <cell r="V4197">
            <v>7300</v>
          </cell>
        </row>
        <row r="4198">
          <cell r="A4198">
            <v>1</v>
          </cell>
          <cell r="E4198">
            <v>14</v>
          </cell>
          <cell r="I4198">
            <v>9929.2999999999993</v>
          </cell>
          <cell r="M4198">
            <v>14</v>
          </cell>
          <cell r="Q4198">
            <v>14</v>
          </cell>
          <cell r="V4198">
            <v>7300</v>
          </cell>
        </row>
        <row r="4199">
          <cell r="A4199">
            <v>1</v>
          </cell>
          <cell r="E4199">
            <v>14</v>
          </cell>
          <cell r="I4199">
            <v>99.8</v>
          </cell>
          <cell r="M4199">
            <v>14</v>
          </cell>
          <cell r="Q4199">
            <v>14</v>
          </cell>
          <cell r="V4199">
            <v>7300</v>
          </cell>
        </row>
        <row r="4200">
          <cell r="A4200">
            <v>1</v>
          </cell>
          <cell r="E4200">
            <v>14</v>
          </cell>
          <cell r="I4200">
            <v>100</v>
          </cell>
          <cell r="M4200">
            <v>14</v>
          </cell>
          <cell r="Q4200">
            <v>14</v>
          </cell>
          <cell r="V4200">
            <v>7300</v>
          </cell>
        </row>
        <row r="4201">
          <cell r="A4201">
            <v>1</v>
          </cell>
          <cell r="E4201">
            <v>14</v>
          </cell>
          <cell r="I4201">
            <v>-100</v>
          </cell>
          <cell r="M4201">
            <v>14</v>
          </cell>
          <cell r="Q4201">
            <v>14</v>
          </cell>
          <cell r="V4201">
            <v>7300</v>
          </cell>
        </row>
        <row r="4202">
          <cell r="A4202">
            <v>1</v>
          </cell>
          <cell r="E4202">
            <v>14</v>
          </cell>
          <cell r="I4202">
            <v>-250</v>
          </cell>
          <cell r="M4202">
            <v>14</v>
          </cell>
          <cell r="Q4202">
            <v>14</v>
          </cell>
          <cell r="V4202">
            <v>7300</v>
          </cell>
        </row>
        <row r="4203">
          <cell r="A4203">
            <v>1</v>
          </cell>
          <cell r="E4203">
            <v>14</v>
          </cell>
          <cell r="I4203">
            <v>20</v>
          </cell>
          <cell r="M4203">
            <v>14</v>
          </cell>
          <cell r="Q4203">
            <v>14</v>
          </cell>
          <cell r="V4203">
            <v>7300</v>
          </cell>
        </row>
        <row r="4204">
          <cell r="A4204">
            <v>1</v>
          </cell>
          <cell r="E4204">
            <v>14</v>
          </cell>
          <cell r="I4204">
            <v>-3.5</v>
          </cell>
          <cell r="M4204">
            <v>14</v>
          </cell>
          <cell r="Q4204">
            <v>14</v>
          </cell>
          <cell r="V4204">
            <v>7300</v>
          </cell>
        </row>
        <row r="4205">
          <cell r="A4205">
            <v>1</v>
          </cell>
          <cell r="E4205">
            <v>14</v>
          </cell>
          <cell r="I4205">
            <v>200</v>
          </cell>
          <cell r="M4205">
            <v>14</v>
          </cell>
          <cell r="Q4205">
            <v>14</v>
          </cell>
          <cell r="V4205">
            <v>7300</v>
          </cell>
        </row>
        <row r="4206">
          <cell r="A4206">
            <v>1</v>
          </cell>
          <cell r="E4206">
            <v>14</v>
          </cell>
          <cell r="I4206">
            <v>-2164.15</v>
          </cell>
          <cell r="M4206">
            <v>14</v>
          </cell>
          <cell r="Q4206">
            <v>14</v>
          </cell>
          <cell r="V4206">
            <v>7300</v>
          </cell>
        </row>
        <row r="4207">
          <cell r="A4207">
            <v>1</v>
          </cell>
          <cell r="E4207">
            <v>14</v>
          </cell>
          <cell r="I4207">
            <v>7146.1</v>
          </cell>
          <cell r="M4207">
            <v>14</v>
          </cell>
          <cell r="Q4207">
            <v>14</v>
          </cell>
          <cell r="V4207">
            <v>7300</v>
          </cell>
        </row>
        <row r="4208">
          <cell r="A4208">
            <v>1</v>
          </cell>
          <cell r="E4208">
            <v>14</v>
          </cell>
          <cell r="I4208">
            <v>62116.19</v>
          </cell>
          <cell r="M4208">
            <v>14</v>
          </cell>
          <cell r="Q4208">
            <v>14</v>
          </cell>
          <cell r="V4208">
            <v>7500</v>
          </cell>
        </row>
        <row r="4209">
          <cell r="A4209">
            <v>1</v>
          </cell>
          <cell r="E4209">
            <v>14</v>
          </cell>
          <cell r="I4209">
            <v>423589.47</v>
          </cell>
          <cell r="M4209">
            <v>14</v>
          </cell>
          <cell r="Q4209">
            <v>14</v>
          </cell>
          <cell r="V4209">
            <v>7700</v>
          </cell>
        </row>
        <row r="4210">
          <cell r="A4210">
            <v>1</v>
          </cell>
          <cell r="E4210">
            <v>14</v>
          </cell>
          <cell r="I4210">
            <v>5288.59</v>
          </cell>
          <cell r="M4210">
            <v>14</v>
          </cell>
          <cell r="Q4210">
            <v>14</v>
          </cell>
          <cell r="V4210">
            <v>7800</v>
          </cell>
        </row>
        <row r="4211">
          <cell r="A4211">
            <v>1</v>
          </cell>
          <cell r="E4211">
            <v>14</v>
          </cell>
          <cell r="I4211">
            <v>-0.04</v>
          </cell>
          <cell r="M4211">
            <v>14</v>
          </cell>
          <cell r="Q4211">
            <v>14</v>
          </cell>
          <cell r="V4211">
            <v>8013</v>
          </cell>
        </row>
        <row r="4212">
          <cell r="A4212">
            <v>1</v>
          </cell>
          <cell r="E4212">
            <v>14</v>
          </cell>
          <cell r="I4212">
            <v>658379.72</v>
          </cell>
          <cell r="M4212">
            <v>14</v>
          </cell>
          <cell r="Q4212">
            <v>14</v>
          </cell>
          <cell r="V4212">
            <v>8112</v>
          </cell>
        </row>
        <row r="4213">
          <cell r="A4213">
            <v>1</v>
          </cell>
          <cell r="E4213">
            <v>14</v>
          </cell>
          <cell r="I4213">
            <v>1627.75</v>
          </cell>
          <cell r="M4213">
            <v>14</v>
          </cell>
          <cell r="Q4213">
            <v>14</v>
          </cell>
          <cell r="V4213">
            <v>8113</v>
          </cell>
        </row>
        <row r="4214">
          <cell r="A4214">
            <v>1</v>
          </cell>
          <cell r="E4214">
            <v>14</v>
          </cell>
          <cell r="I4214">
            <v>-2766532.61</v>
          </cell>
          <cell r="M4214">
            <v>14</v>
          </cell>
          <cell r="Q4214">
            <v>14</v>
          </cell>
          <cell r="V4214">
            <v>8114</v>
          </cell>
        </row>
        <row r="4215">
          <cell r="A4215">
            <v>1</v>
          </cell>
          <cell r="E4215">
            <v>14</v>
          </cell>
          <cell r="I4215">
            <v>-145647.44</v>
          </cell>
          <cell r="M4215">
            <v>14</v>
          </cell>
          <cell r="Q4215">
            <v>14</v>
          </cell>
          <cell r="V4215">
            <v>8115</v>
          </cell>
        </row>
        <row r="4216">
          <cell r="A4216">
            <v>1</v>
          </cell>
          <cell r="E4216">
            <v>14</v>
          </cell>
          <cell r="I4216">
            <v>0</v>
          </cell>
          <cell r="M4216">
            <v>14</v>
          </cell>
          <cell r="Q4216">
            <v>14</v>
          </cell>
          <cell r="V4216">
            <v>8116</v>
          </cell>
        </row>
        <row r="4217">
          <cell r="A4217">
            <v>1</v>
          </cell>
          <cell r="E4217">
            <v>14</v>
          </cell>
          <cell r="I4217">
            <v>3613</v>
          </cell>
          <cell r="M4217">
            <v>14</v>
          </cell>
          <cell r="Q4217">
            <v>14</v>
          </cell>
          <cell r="V4217">
            <v>8117</v>
          </cell>
        </row>
        <row r="4218">
          <cell r="A4218">
            <v>1</v>
          </cell>
          <cell r="E4218">
            <v>14</v>
          </cell>
          <cell r="I4218">
            <v>4470.04</v>
          </cell>
          <cell r="M4218">
            <v>14</v>
          </cell>
          <cell r="Q4218">
            <v>14</v>
          </cell>
          <cell r="V4218">
            <v>8119</v>
          </cell>
        </row>
        <row r="4219">
          <cell r="A4219">
            <v>1</v>
          </cell>
          <cell r="E4219">
            <v>14</v>
          </cell>
          <cell r="I4219">
            <v>401.51</v>
          </cell>
          <cell r="M4219">
            <v>14</v>
          </cell>
          <cell r="Q4219">
            <v>14</v>
          </cell>
          <cell r="V4219">
            <v>8120</v>
          </cell>
        </row>
        <row r="4220">
          <cell r="A4220">
            <v>1</v>
          </cell>
          <cell r="E4220">
            <v>14</v>
          </cell>
          <cell r="I4220">
            <v>-350</v>
          </cell>
          <cell r="M4220">
            <v>14</v>
          </cell>
          <cell r="Q4220">
            <v>14</v>
          </cell>
          <cell r="V4220">
            <v>8700</v>
          </cell>
        </row>
        <row r="4221">
          <cell r="A4221">
            <v>1</v>
          </cell>
          <cell r="E4221">
            <v>14</v>
          </cell>
          <cell r="I4221">
            <v>-781554.13</v>
          </cell>
          <cell r="M4221">
            <v>14</v>
          </cell>
          <cell r="Q4221">
            <v>14</v>
          </cell>
          <cell r="V4221">
            <v>9100</v>
          </cell>
        </row>
        <row r="4222">
          <cell r="A4222">
            <v>1</v>
          </cell>
          <cell r="E4222">
            <v>14</v>
          </cell>
          <cell r="I4222">
            <v>-42942.55</v>
          </cell>
          <cell r="M4222">
            <v>14</v>
          </cell>
          <cell r="Q4222">
            <v>14</v>
          </cell>
          <cell r="V4222">
            <v>9100</v>
          </cell>
        </row>
        <row r="4223">
          <cell r="A4223">
            <v>1</v>
          </cell>
          <cell r="E4223">
            <v>14</v>
          </cell>
          <cell r="I4223">
            <v>-718938.67</v>
          </cell>
          <cell r="M4223">
            <v>14</v>
          </cell>
          <cell r="Q4223">
            <v>14</v>
          </cell>
          <cell r="V4223">
            <v>9205</v>
          </cell>
        </row>
        <row r="4224">
          <cell r="A4224">
            <v>1</v>
          </cell>
          <cell r="E4224">
            <v>14</v>
          </cell>
          <cell r="I4224">
            <v>-110644.27</v>
          </cell>
          <cell r="M4224">
            <v>14</v>
          </cell>
          <cell r="Q4224">
            <v>14</v>
          </cell>
          <cell r="V4224">
            <v>9252</v>
          </cell>
        </row>
        <row r="4225">
          <cell r="A4225">
            <v>1</v>
          </cell>
          <cell r="E4225">
            <v>14</v>
          </cell>
          <cell r="I4225">
            <v>-3705.07</v>
          </cell>
          <cell r="M4225">
            <v>14</v>
          </cell>
          <cell r="Q4225">
            <v>14</v>
          </cell>
          <cell r="V4225">
            <v>9256</v>
          </cell>
        </row>
        <row r="4226">
          <cell r="A4226">
            <v>1</v>
          </cell>
          <cell r="E4226">
            <v>14</v>
          </cell>
          <cell r="I4226">
            <v>-144096.37</v>
          </cell>
          <cell r="M4226">
            <v>14</v>
          </cell>
          <cell r="Q4226">
            <v>14</v>
          </cell>
          <cell r="V4226">
            <v>9301</v>
          </cell>
        </row>
        <row r="4227">
          <cell r="A4227">
            <v>1</v>
          </cell>
          <cell r="E4227">
            <v>14</v>
          </cell>
          <cell r="I4227">
            <v>-6549.12</v>
          </cell>
          <cell r="M4227">
            <v>14</v>
          </cell>
          <cell r="Q4227">
            <v>14</v>
          </cell>
          <cell r="V4227">
            <v>9302</v>
          </cell>
        </row>
        <row r="4228">
          <cell r="A4228">
            <v>1</v>
          </cell>
          <cell r="E4228">
            <v>14</v>
          </cell>
          <cell r="I4228">
            <v>0</v>
          </cell>
          <cell r="M4228">
            <v>14</v>
          </cell>
          <cell r="Q4228">
            <v>14</v>
          </cell>
          <cell r="V4228">
            <v>9303</v>
          </cell>
        </row>
        <row r="4229">
          <cell r="A4229">
            <v>1</v>
          </cell>
          <cell r="E4229">
            <v>14</v>
          </cell>
          <cell r="I4229">
            <v>-47231.76</v>
          </cell>
          <cell r="M4229">
            <v>14</v>
          </cell>
          <cell r="Q4229">
            <v>14</v>
          </cell>
          <cell r="V4229">
            <v>9305</v>
          </cell>
        </row>
        <row r="4230">
          <cell r="A4230">
            <v>1</v>
          </cell>
          <cell r="E4230">
            <v>14</v>
          </cell>
          <cell r="I4230">
            <v>0</v>
          </cell>
          <cell r="M4230">
            <v>14</v>
          </cell>
          <cell r="Q4230">
            <v>14</v>
          </cell>
          <cell r="V4230">
            <v>9306</v>
          </cell>
        </row>
        <row r="4231">
          <cell r="A4231">
            <v>1</v>
          </cell>
          <cell r="E4231">
            <v>14</v>
          </cell>
          <cell r="I4231">
            <v>-449608.34</v>
          </cell>
          <cell r="M4231">
            <v>14</v>
          </cell>
          <cell r="Q4231">
            <v>14</v>
          </cell>
          <cell r="V4231">
            <v>9307</v>
          </cell>
        </row>
        <row r="4232">
          <cell r="A4232">
            <v>1</v>
          </cell>
          <cell r="E4232">
            <v>14</v>
          </cell>
          <cell r="I4232">
            <v>0</v>
          </cell>
          <cell r="M4232">
            <v>14</v>
          </cell>
          <cell r="Q4232">
            <v>14</v>
          </cell>
          <cell r="V4232">
            <v>9500</v>
          </cell>
        </row>
        <row r="4233">
          <cell r="A4233">
            <v>1</v>
          </cell>
          <cell r="E4233">
            <v>14</v>
          </cell>
          <cell r="I4233">
            <v>-1127944.1000000001</v>
          </cell>
          <cell r="M4233">
            <v>14</v>
          </cell>
          <cell r="Q4233">
            <v>14</v>
          </cell>
          <cell r="V4233">
            <v>9600</v>
          </cell>
        </row>
        <row r="4234">
          <cell r="A4234">
            <v>1</v>
          </cell>
          <cell r="E4234">
            <v>14</v>
          </cell>
          <cell r="I4234">
            <v>30134.01</v>
          </cell>
          <cell r="M4234">
            <v>14</v>
          </cell>
          <cell r="Q4234">
            <v>14</v>
          </cell>
          <cell r="V4234">
            <v>9610</v>
          </cell>
        </row>
        <row r="4235">
          <cell r="A4235">
            <v>1</v>
          </cell>
          <cell r="E4235">
            <v>14</v>
          </cell>
          <cell r="I4235">
            <v>-103812</v>
          </cell>
          <cell r="M4235">
            <v>14</v>
          </cell>
          <cell r="Q4235">
            <v>14</v>
          </cell>
          <cell r="V4235">
            <v>9620</v>
          </cell>
        </row>
        <row r="4236">
          <cell r="A4236">
            <v>1</v>
          </cell>
          <cell r="E4236">
            <v>14</v>
          </cell>
          <cell r="I4236">
            <v>36402.379999999997</v>
          </cell>
          <cell r="M4236">
            <v>14</v>
          </cell>
          <cell r="Q4236">
            <v>14</v>
          </cell>
          <cell r="V4236">
            <v>9670</v>
          </cell>
        </row>
        <row r="4237">
          <cell r="A4237">
            <v>1</v>
          </cell>
          <cell r="E4237">
            <v>14</v>
          </cell>
          <cell r="I4237">
            <v>0</v>
          </cell>
          <cell r="M4237">
            <v>14</v>
          </cell>
          <cell r="Q4237">
            <v>14</v>
          </cell>
          <cell r="V4237">
            <v>9990</v>
          </cell>
        </row>
        <row r="4238">
          <cell r="A4238">
            <v>1</v>
          </cell>
          <cell r="E4238">
            <v>14</v>
          </cell>
          <cell r="I4238">
            <v>1395333.88</v>
          </cell>
          <cell r="M4238">
            <v>14</v>
          </cell>
          <cell r="Q4238">
            <v>14</v>
          </cell>
          <cell r="V4238">
            <v>5301</v>
          </cell>
        </row>
        <row r="4239">
          <cell r="A4239">
            <v>1</v>
          </cell>
          <cell r="E4239">
            <v>10</v>
          </cell>
          <cell r="I4239">
            <v>-5659302527.5299997</v>
          </cell>
          <cell r="M4239">
            <v>10</v>
          </cell>
          <cell r="Q4239">
            <v>10</v>
          </cell>
          <cell r="V4239">
            <v>1010</v>
          </cell>
        </row>
        <row r="4240">
          <cell r="A4240">
            <v>1</v>
          </cell>
          <cell r="E4240">
            <v>10</v>
          </cell>
          <cell r="I4240">
            <v>132591417.56999999</v>
          </cell>
          <cell r="M4240">
            <v>10</v>
          </cell>
          <cell r="Q4240">
            <v>10</v>
          </cell>
          <cell r="V4240">
            <v>1020</v>
          </cell>
        </row>
        <row r="4241">
          <cell r="A4241">
            <v>1</v>
          </cell>
          <cell r="E4241">
            <v>10</v>
          </cell>
          <cell r="I4241">
            <v>482921277.17000002</v>
          </cell>
          <cell r="M4241">
            <v>10</v>
          </cell>
          <cell r="Q4241">
            <v>10</v>
          </cell>
          <cell r="V4241">
            <v>1028</v>
          </cell>
        </row>
        <row r="4242">
          <cell r="A4242">
            <v>1</v>
          </cell>
          <cell r="E4242">
            <v>10</v>
          </cell>
          <cell r="I4242">
            <v>0</v>
          </cell>
          <cell r="M4242">
            <v>10</v>
          </cell>
          <cell r="Q4242">
            <v>10</v>
          </cell>
          <cell r="V4242">
            <v>1030</v>
          </cell>
        </row>
        <row r="4243">
          <cell r="A4243">
            <v>1</v>
          </cell>
          <cell r="E4243">
            <v>10</v>
          </cell>
          <cell r="I4243">
            <v>0</v>
          </cell>
          <cell r="M4243">
            <v>10</v>
          </cell>
          <cell r="Q4243">
            <v>10</v>
          </cell>
          <cell r="V4243">
            <v>1060</v>
          </cell>
        </row>
        <row r="4244">
          <cell r="A4244">
            <v>1</v>
          </cell>
          <cell r="E4244">
            <v>10</v>
          </cell>
          <cell r="I4244">
            <v>-1669917934.6900001</v>
          </cell>
          <cell r="M4244">
            <v>10</v>
          </cell>
          <cell r="Q4244">
            <v>10</v>
          </cell>
          <cell r="V4244">
            <v>1090</v>
          </cell>
        </row>
        <row r="4245">
          <cell r="A4245">
            <v>1</v>
          </cell>
          <cell r="E4245">
            <v>10</v>
          </cell>
          <cell r="I4245">
            <v>-1184280503.9400001</v>
          </cell>
          <cell r="M4245">
            <v>10</v>
          </cell>
          <cell r="Q4245">
            <v>10</v>
          </cell>
          <cell r="V4245">
            <v>1095</v>
          </cell>
        </row>
        <row r="4246">
          <cell r="A4246">
            <v>1</v>
          </cell>
          <cell r="E4246">
            <v>10</v>
          </cell>
          <cell r="I4246">
            <v>1390130148.0999999</v>
          </cell>
          <cell r="M4246">
            <v>10</v>
          </cell>
          <cell r="Q4246">
            <v>10</v>
          </cell>
          <cell r="V4246">
            <v>1096</v>
          </cell>
        </row>
        <row r="4247">
          <cell r="A4247">
            <v>1</v>
          </cell>
          <cell r="E4247">
            <v>10</v>
          </cell>
          <cell r="I4247">
            <v>2342896.5499999998</v>
          </cell>
          <cell r="M4247">
            <v>10</v>
          </cell>
          <cell r="Q4247">
            <v>10</v>
          </cell>
          <cell r="V4247">
            <v>2010</v>
          </cell>
        </row>
        <row r="4248">
          <cell r="A4248">
            <v>1</v>
          </cell>
          <cell r="E4248">
            <v>10</v>
          </cell>
          <cell r="I4248">
            <v>0</v>
          </cell>
          <cell r="M4248">
            <v>10</v>
          </cell>
          <cell r="Q4248">
            <v>10</v>
          </cell>
          <cell r="V4248">
            <v>2011</v>
          </cell>
        </row>
        <row r="4249">
          <cell r="A4249">
            <v>1</v>
          </cell>
          <cell r="E4249">
            <v>10</v>
          </cell>
          <cell r="I4249">
            <v>488264933.81999999</v>
          </cell>
          <cell r="M4249">
            <v>10</v>
          </cell>
          <cell r="Q4249">
            <v>10</v>
          </cell>
          <cell r="V4249">
            <v>2030</v>
          </cell>
        </row>
        <row r="4250">
          <cell r="A4250">
            <v>1</v>
          </cell>
          <cell r="E4250">
            <v>10</v>
          </cell>
          <cell r="I4250">
            <v>1186637474.1800001</v>
          </cell>
          <cell r="M4250">
            <v>10</v>
          </cell>
          <cell r="Q4250">
            <v>10</v>
          </cell>
          <cell r="V4250">
            <v>2040</v>
          </cell>
        </row>
        <row r="4251">
          <cell r="A4251">
            <v>1</v>
          </cell>
          <cell r="E4251">
            <v>10</v>
          </cell>
          <cell r="I4251">
            <v>955689194.34000003</v>
          </cell>
          <cell r="M4251">
            <v>10</v>
          </cell>
          <cell r="Q4251">
            <v>10</v>
          </cell>
          <cell r="V4251">
            <v>2051</v>
          </cell>
        </row>
        <row r="4252">
          <cell r="A4252">
            <v>1</v>
          </cell>
          <cell r="E4252">
            <v>10</v>
          </cell>
          <cell r="I4252">
            <v>71658049.219999999</v>
          </cell>
          <cell r="M4252">
            <v>10</v>
          </cell>
          <cell r="Q4252">
            <v>10</v>
          </cell>
          <cell r="V4252">
            <v>2052</v>
          </cell>
        </row>
        <row r="4253">
          <cell r="A4253">
            <v>1</v>
          </cell>
          <cell r="E4253">
            <v>10</v>
          </cell>
          <cell r="I4253">
            <v>43806736.350000001</v>
          </cell>
          <cell r="M4253">
            <v>10</v>
          </cell>
          <cell r="Q4253">
            <v>10</v>
          </cell>
          <cell r="V4253">
            <v>2053</v>
          </cell>
        </row>
        <row r="4254">
          <cell r="A4254">
            <v>1</v>
          </cell>
          <cell r="E4254">
            <v>10</v>
          </cell>
          <cell r="I4254">
            <v>69030250</v>
          </cell>
          <cell r="M4254">
            <v>10</v>
          </cell>
          <cell r="Q4254">
            <v>10</v>
          </cell>
          <cell r="V4254">
            <v>2054</v>
          </cell>
        </row>
        <row r="4255">
          <cell r="A4255">
            <v>1</v>
          </cell>
          <cell r="E4255">
            <v>10</v>
          </cell>
          <cell r="I4255">
            <v>71877244.579999998</v>
          </cell>
          <cell r="M4255">
            <v>10</v>
          </cell>
          <cell r="Q4255">
            <v>10</v>
          </cell>
          <cell r="V4255">
            <v>2055</v>
          </cell>
        </row>
        <row r="4256">
          <cell r="A4256">
            <v>1</v>
          </cell>
          <cell r="E4256">
            <v>10</v>
          </cell>
          <cell r="I4256">
            <v>95687804.390000001</v>
          </cell>
          <cell r="M4256">
            <v>10</v>
          </cell>
          <cell r="Q4256">
            <v>10</v>
          </cell>
          <cell r="V4256">
            <v>2090</v>
          </cell>
        </row>
        <row r="4257">
          <cell r="A4257">
            <v>1</v>
          </cell>
          <cell r="E4257">
            <v>10</v>
          </cell>
          <cell r="I4257">
            <v>2278767766.6999998</v>
          </cell>
          <cell r="M4257">
            <v>10</v>
          </cell>
          <cell r="Q4257">
            <v>10</v>
          </cell>
          <cell r="V4257">
            <v>2095</v>
          </cell>
        </row>
        <row r="4258">
          <cell r="A4258">
            <v>1</v>
          </cell>
          <cell r="E4258">
            <v>10</v>
          </cell>
          <cell r="I4258">
            <v>13900000</v>
          </cell>
          <cell r="M4258">
            <v>10</v>
          </cell>
          <cell r="Q4258">
            <v>10</v>
          </cell>
          <cell r="V4258">
            <v>2400</v>
          </cell>
        </row>
        <row r="4259">
          <cell r="A4259">
            <v>1</v>
          </cell>
          <cell r="E4259">
            <v>10</v>
          </cell>
          <cell r="I4259">
            <v>14757809.779999999</v>
          </cell>
          <cell r="M4259">
            <v>10</v>
          </cell>
          <cell r="Q4259">
            <v>10</v>
          </cell>
          <cell r="V4259">
            <v>3050</v>
          </cell>
        </row>
        <row r="4260">
          <cell r="A4260">
            <v>1</v>
          </cell>
          <cell r="E4260">
            <v>10</v>
          </cell>
          <cell r="I4260">
            <v>-4769512.42</v>
          </cell>
          <cell r="M4260">
            <v>10</v>
          </cell>
          <cell r="Q4260">
            <v>10</v>
          </cell>
          <cell r="V4260">
            <v>3100</v>
          </cell>
        </row>
        <row r="4261">
          <cell r="A4261">
            <v>1</v>
          </cell>
          <cell r="E4261">
            <v>10</v>
          </cell>
          <cell r="I4261">
            <v>-25522743.199999999</v>
          </cell>
          <cell r="M4261">
            <v>10</v>
          </cell>
          <cell r="Q4261">
            <v>10</v>
          </cell>
          <cell r="V4261">
            <v>3300</v>
          </cell>
        </row>
        <row r="4262">
          <cell r="A4262">
            <v>1</v>
          </cell>
          <cell r="E4262">
            <v>10</v>
          </cell>
          <cell r="I4262">
            <v>-1794952261.96</v>
          </cell>
          <cell r="M4262">
            <v>10</v>
          </cell>
          <cell r="Q4262">
            <v>10</v>
          </cell>
          <cell r="V4262">
            <v>3400</v>
          </cell>
        </row>
        <row r="4263">
          <cell r="A4263">
            <v>1</v>
          </cell>
          <cell r="E4263">
            <v>10</v>
          </cell>
          <cell r="I4263">
            <v>0</v>
          </cell>
          <cell r="M4263">
            <v>10</v>
          </cell>
          <cell r="Q4263">
            <v>10</v>
          </cell>
          <cell r="V4263">
            <v>3500</v>
          </cell>
        </row>
        <row r="4264">
          <cell r="A4264">
            <v>1</v>
          </cell>
          <cell r="E4264">
            <v>10</v>
          </cell>
          <cell r="I4264">
            <v>32018109.600000001</v>
          </cell>
          <cell r="M4264">
            <v>10</v>
          </cell>
          <cell r="Q4264">
            <v>10</v>
          </cell>
          <cell r="V4264">
            <v>4000</v>
          </cell>
        </row>
        <row r="4265">
          <cell r="A4265">
            <v>1</v>
          </cell>
          <cell r="E4265">
            <v>10</v>
          </cell>
          <cell r="I4265">
            <v>10551975</v>
          </cell>
          <cell r="M4265">
            <v>10</v>
          </cell>
          <cell r="Q4265">
            <v>10</v>
          </cell>
          <cell r="V4265">
            <v>4050</v>
          </cell>
        </row>
        <row r="4266">
          <cell r="A4266">
            <v>1</v>
          </cell>
          <cell r="E4266">
            <v>10</v>
          </cell>
          <cell r="I4266">
            <v>120485000</v>
          </cell>
          <cell r="M4266">
            <v>10</v>
          </cell>
          <cell r="Q4266">
            <v>10</v>
          </cell>
          <cell r="V4266">
            <v>4060</v>
          </cell>
        </row>
        <row r="4267">
          <cell r="A4267">
            <v>1</v>
          </cell>
          <cell r="E4267">
            <v>10</v>
          </cell>
          <cell r="I4267">
            <v>119835742.59</v>
          </cell>
          <cell r="M4267">
            <v>10</v>
          </cell>
          <cell r="Q4267">
            <v>10</v>
          </cell>
          <cell r="V4267">
            <v>4150</v>
          </cell>
        </row>
        <row r="4268">
          <cell r="A4268">
            <v>1</v>
          </cell>
          <cell r="E4268">
            <v>10</v>
          </cell>
          <cell r="I4268">
            <v>10026049.33</v>
          </cell>
          <cell r="M4268">
            <v>10</v>
          </cell>
          <cell r="Q4268">
            <v>10</v>
          </cell>
          <cell r="V4268">
            <v>4200</v>
          </cell>
        </row>
        <row r="4269">
          <cell r="A4269">
            <v>1</v>
          </cell>
          <cell r="E4269">
            <v>10</v>
          </cell>
          <cell r="I4269">
            <v>10114099.91</v>
          </cell>
          <cell r="M4269">
            <v>10</v>
          </cell>
          <cell r="Q4269">
            <v>10</v>
          </cell>
          <cell r="V4269">
            <v>4250</v>
          </cell>
        </row>
        <row r="4270">
          <cell r="A4270">
            <v>1</v>
          </cell>
          <cell r="E4270">
            <v>10</v>
          </cell>
          <cell r="I4270">
            <v>205314578.52000001</v>
          </cell>
          <cell r="M4270">
            <v>10</v>
          </cell>
          <cell r="Q4270">
            <v>10</v>
          </cell>
          <cell r="V4270">
            <v>4260</v>
          </cell>
        </row>
        <row r="4271">
          <cell r="A4271">
            <v>1</v>
          </cell>
          <cell r="E4271">
            <v>10</v>
          </cell>
          <cell r="I4271">
            <v>2394827.58</v>
          </cell>
          <cell r="M4271">
            <v>10</v>
          </cell>
          <cell r="Q4271">
            <v>10</v>
          </cell>
          <cell r="V4271">
            <v>4280</v>
          </cell>
        </row>
        <row r="4272">
          <cell r="A4272">
            <v>1</v>
          </cell>
          <cell r="E4272">
            <v>10</v>
          </cell>
          <cell r="I4272">
            <v>31082014.039999999</v>
          </cell>
          <cell r="M4272">
            <v>10</v>
          </cell>
          <cell r="Q4272">
            <v>10</v>
          </cell>
          <cell r="V4272">
            <v>4301</v>
          </cell>
        </row>
        <row r="4273">
          <cell r="A4273">
            <v>1</v>
          </cell>
          <cell r="E4273">
            <v>10</v>
          </cell>
          <cell r="I4273">
            <v>32183208.010000002</v>
          </cell>
          <cell r="M4273">
            <v>10</v>
          </cell>
          <cell r="Q4273">
            <v>10</v>
          </cell>
          <cell r="V4273">
            <v>4302</v>
          </cell>
        </row>
        <row r="4274">
          <cell r="A4274">
            <v>1</v>
          </cell>
          <cell r="E4274">
            <v>10</v>
          </cell>
          <cell r="I4274">
            <v>374878971.85000002</v>
          </cell>
          <cell r="M4274">
            <v>10</v>
          </cell>
          <cell r="Q4274">
            <v>10</v>
          </cell>
          <cell r="V4274">
            <v>4303</v>
          </cell>
        </row>
        <row r="4275">
          <cell r="A4275">
            <v>1</v>
          </cell>
          <cell r="E4275">
            <v>10</v>
          </cell>
          <cell r="I4275">
            <v>21822436.399999999</v>
          </cell>
          <cell r="M4275">
            <v>10</v>
          </cell>
          <cell r="Q4275">
            <v>10</v>
          </cell>
          <cell r="V4275">
            <v>4304</v>
          </cell>
        </row>
        <row r="4276">
          <cell r="A4276">
            <v>1</v>
          </cell>
          <cell r="E4276">
            <v>10</v>
          </cell>
          <cell r="I4276">
            <v>28302006.390000001</v>
          </cell>
          <cell r="M4276">
            <v>10</v>
          </cell>
          <cell r="Q4276">
            <v>10</v>
          </cell>
          <cell r="V4276">
            <v>4305</v>
          </cell>
        </row>
        <row r="4277">
          <cell r="A4277">
            <v>1</v>
          </cell>
          <cell r="E4277">
            <v>10</v>
          </cell>
          <cell r="I4277">
            <v>27595307.059999999</v>
          </cell>
          <cell r="M4277">
            <v>10</v>
          </cell>
          <cell r="Q4277">
            <v>10</v>
          </cell>
          <cell r="V4277">
            <v>4306</v>
          </cell>
        </row>
        <row r="4278">
          <cell r="A4278">
            <v>1</v>
          </cell>
          <cell r="E4278">
            <v>10</v>
          </cell>
          <cell r="I4278">
            <v>0</v>
          </cell>
          <cell r="M4278">
            <v>10</v>
          </cell>
          <cell r="Q4278">
            <v>10</v>
          </cell>
          <cell r="V4278">
            <v>4308</v>
          </cell>
        </row>
        <row r="4279">
          <cell r="A4279">
            <v>1</v>
          </cell>
          <cell r="E4279">
            <v>10</v>
          </cell>
          <cell r="I4279">
            <v>0</v>
          </cell>
          <cell r="M4279">
            <v>10</v>
          </cell>
          <cell r="Q4279">
            <v>10</v>
          </cell>
          <cell r="V4279">
            <v>4310</v>
          </cell>
        </row>
        <row r="4280">
          <cell r="A4280">
            <v>1</v>
          </cell>
          <cell r="E4280">
            <v>10</v>
          </cell>
          <cell r="I4280">
            <v>13500000</v>
          </cell>
          <cell r="M4280">
            <v>10</v>
          </cell>
          <cell r="Q4280">
            <v>10</v>
          </cell>
          <cell r="V4280">
            <v>4340</v>
          </cell>
        </row>
        <row r="4281">
          <cell r="A4281">
            <v>1</v>
          </cell>
          <cell r="E4281">
            <v>10</v>
          </cell>
          <cell r="I4281">
            <v>11914296.73</v>
          </cell>
          <cell r="M4281">
            <v>10</v>
          </cell>
          <cell r="Q4281">
            <v>10</v>
          </cell>
          <cell r="V4281">
            <v>4360</v>
          </cell>
        </row>
        <row r="4282">
          <cell r="A4282">
            <v>1</v>
          </cell>
          <cell r="E4282">
            <v>10</v>
          </cell>
          <cell r="I4282">
            <v>34305484.659999996</v>
          </cell>
          <cell r="M4282">
            <v>10</v>
          </cell>
          <cell r="Q4282">
            <v>10</v>
          </cell>
          <cell r="V4282">
            <v>4380</v>
          </cell>
        </row>
        <row r="4283">
          <cell r="A4283">
            <v>1</v>
          </cell>
          <cell r="E4283">
            <v>10</v>
          </cell>
          <cell r="I4283">
            <v>-1077586.21</v>
          </cell>
          <cell r="M4283">
            <v>10</v>
          </cell>
          <cell r="Q4283">
            <v>10</v>
          </cell>
          <cell r="V4283">
            <v>4400</v>
          </cell>
        </row>
        <row r="4284">
          <cell r="A4284">
            <v>1</v>
          </cell>
          <cell r="E4284">
            <v>10</v>
          </cell>
          <cell r="I4284">
            <v>211355126.66</v>
          </cell>
          <cell r="M4284">
            <v>10</v>
          </cell>
          <cell r="Q4284">
            <v>10</v>
          </cell>
          <cell r="V4284">
            <v>4440</v>
          </cell>
        </row>
        <row r="4285">
          <cell r="A4285">
            <v>1</v>
          </cell>
          <cell r="E4285">
            <v>10</v>
          </cell>
          <cell r="I4285">
            <v>429584.81</v>
          </cell>
          <cell r="M4285">
            <v>10</v>
          </cell>
          <cell r="Q4285">
            <v>10</v>
          </cell>
          <cell r="V4285">
            <v>4460</v>
          </cell>
        </row>
        <row r="4286">
          <cell r="A4286">
            <v>1</v>
          </cell>
          <cell r="E4286">
            <v>10</v>
          </cell>
          <cell r="I4286">
            <v>1541152.5</v>
          </cell>
          <cell r="M4286">
            <v>10</v>
          </cell>
          <cell r="Q4286">
            <v>10</v>
          </cell>
          <cell r="V4286">
            <v>4480</v>
          </cell>
        </row>
        <row r="4287">
          <cell r="A4287">
            <v>1</v>
          </cell>
          <cell r="E4287">
            <v>10</v>
          </cell>
          <cell r="I4287">
            <v>870689.65</v>
          </cell>
          <cell r="M4287">
            <v>10</v>
          </cell>
          <cell r="Q4287">
            <v>10</v>
          </cell>
          <cell r="V4287">
            <v>4490</v>
          </cell>
        </row>
        <row r="4288">
          <cell r="A4288">
            <v>1</v>
          </cell>
          <cell r="E4288">
            <v>10</v>
          </cell>
          <cell r="I4288">
            <v>40468934.009999998</v>
          </cell>
          <cell r="M4288">
            <v>10</v>
          </cell>
          <cell r="Q4288">
            <v>10</v>
          </cell>
          <cell r="V4288">
            <v>4500</v>
          </cell>
        </row>
        <row r="4289">
          <cell r="A4289">
            <v>1</v>
          </cell>
          <cell r="E4289">
            <v>10</v>
          </cell>
          <cell r="I4289">
            <v>215478259.38</v>
          </cell>
          <cell r="M4289">
            <v>10</v>
          </cell>
          <cell r="Q4289">
            <v>10</v>
          </cell>
          <cell r="V4289">
            <v>4520</v>
          </cell>
        </row>
        <row r="4290">
          <cell r="A4290">
            <v>1</v>
          </cell>
          <cell r="E4290">
            <v>10</v>
          </cell>
          <cell r="I4290">
            <v>115243250.55</v>
          </cell>
          <cell r="M4290">
            <v>10</v>
          </cell>
          <cell r="Q4290">
            <v>10</v>
          </cell>
          <cell r="V4290">
            <v>4560</v>
          </cell>
        </row>
        <row r="4291">
          <cell r="A4291">
            <v>1</v>
          </cell>
          <cell r="E4291">
            <v>10</v>
          </cell>
          <cell r="I4291">
            <v>0</v>
          </cell>
          <cell r="M4291">
            <v>10</v>
          </cell>
          <cell r="Q4291">
            <v>10</v>
          </cell>
          <cell r="V4291">
            <v>4570</v>
          </cell>
        </row>
        <row r="4292">
          <cell r="A4292">
            <v>1</v>
          </cell>
          <cell r="E4292">
            <v>10</v>
          </cell>
          <cell r="I4292">
            <v>670000</v>
          </cell>
          <cell r="M4292">
            <v>10</v>
          </cell>
          <cell r="Q4292">
            <v>10</v>
          </cell>
          <cell r="V4292">
            <v>4595</v>
          </cell>
        </row>
        <row r="4293">
          <cell r="A4293">
            <v>1</v>
          </cell>
          <cell r="E4293">
            <v>10</v>
          </cell>
          <cell r="I4293">
            <v>131647713.23</v>
          </cell>
          <cell r="M4293">
            <v>10</v>
          </cell>
          <cell r="Q4293">
            <v>10</v>
          </cell>
          <cell r="V4293">
            <v>4601</v>
          </cell>
        </row>
        <row r="4294">
          <cell r="A4294">
            <v>1</v>
          </cell>
          <cell r="E4294">
            <v>10</v>
          </cell>
          <cell r="I4294">
            <v>27700000</v>
          </cell>
          <cell r="M4294">
            <v>10</v>
          </cell>
          <cell r="Q4294">
            <v>10</v>
          </cell>
          <cell r="V4294">
            <v>4602</v>
          </cell>
        </row>
        <row r="4295">
          <cell r="A4295">
            <v>1</v>
          </cell>
          <cell r="E4295">
            <v>10</v>
          </cell>
          <cell r="I4295">
            <v>78820833.109999999</v>
          </cell>
          <cell r="M4295">
            <v>10</v>
          </cell>
          <cell r="Q4295">
            <v>10</v>
          </cell>
          <cell r="V4295">
            <v>4603</v>
          </cell>
        </row>
        <row r="4296">
          <cell r="A4296">
            <v>1</v>
          </cell>
          <cell r="E4296">
            <v>10</v>
          </cell>
          <cell r="I4296">
            <v>0</v>
          </cell>
          <cell r="M4296">
            <v>10</v>
          </cell>
          <cell r="Q4296">
            <v>10</v>
          </cell>
          <cell r="V4296">
            <v>4604</v>
          </cell>
        </row>
        <row r="4297">
          <cell r="A4297">
            <v>1</v>
          </cell>
          <cell r="E4297">
            <v>10</v>
          </cell>
          <cell r="I4297">
            <v>17749546.890000001</v>
          </cell>
          <cell r="M4297">
            <v>10</v>
          </cell>
          <cell r="Q4297">
            <v>10</v>
          </cell>
          <cell r="V4297">
            <v>4610</v>
          </cell>
        </row>
        <row r="4298">
          <cell r="A4298">
            <v>1</v>
          </cell>
          <cell r="E4298">
            <v>10</v>
          </cell>
          <cell r="I4298">
            <v>568243.80000000005</v>
          </cell>
          <cell r="M4298">
            <v>10</v>
          </cell>
          <cell r="Q4298">
            <v>10</v>
          </cell>
          <cell r="V4298">
            <v>4640</v>
          </cell>
        </row>
        <row r="4299">
          <cell r="A4299">
            <v>1</v>
          </cell>
          <cell r="E4299">
            <v>10</v>
          </cell>
          <cell r="I4299">
            <v>7497687.1799999997</v>
          </cell>
          <cell r="M4299">
            <v>10</v>
          </cell>
          <cell r="Q4299">
            <v>10</v>
          </cell>
          <cell r="V4299">
            <v>4660</v>
          </cell>
        </row>
        <row r="4300">
          <cell r="A4300">
            <v>1</v>
          </cell>
          <cell r="E4300">
            <v>10</v>
          </cell>
          <cell r="I4300">
            <v>49528446.789999999</v>
          </cell>
          <cell r="M4300">
            <v>10</v>
          </cell>
          <cell r="Q4300">
            <v>10</v>
          </cell>
          <cell r="V4300">
            <v>4680</v>
          </cell>
        </row>
        <row r="4301">
          <cell r="A4301">
            <v>1</v>
          </cell>
          <cell r="E4301">
            <v>10</v>
          </cell>
          <cell r="I4301">
            <v>2998162.62</v>
          </cell>
          <cell r="M4301">
            <v>10</v>
          </cell>
          <cell r="Q4301">
            <v>10</v>
          </cell>
          <cell r="V4301">
            <v>4690</v>
          </cell>
        </row>
        <row r="4302">
          <cell r="A4302">
            <v>1</v>
          </cell>
          <cell r="E4302">
            <v>10</v>
          </cell>
          <cell r="I4302">
            <v>646392961.46000004</v>
          </cell>
          <cell r="M4302">
            <v>10</v>
          </cell>
          <cell r="Q4302">
            <v>10</v>
          </cell>
          <cell r="V4302">
            <v>4700</v>
          </cell>
        </row>
        <row r="4303">
          <cell r="A4303">
            <v>1</v>
          </cell>
          <cell r="E4303">
            <v>10</v>
          </cell>
          <cell r="I4303">
            <v>92056112.400000006</v>
          </cell>
          <cell r="M4303">
            <v>10</v>
          </cell>
          <cell r="Q4303">
            <v>10</v>
          </cell>
          <cell r="V4303">
            <v>4720</v>
          </cell>
        </row>
        <row r="4304">
          <cell r="A4304">
            <v>1</v>
          </cell>
          <cell r="E4304">
            <v>10</v>
          </cell>
          <cell r="I4304">
            <v>1252879344.8299999</v>
          </cell>
          <cell r="M4304">
            <v>10</v>
          </cell>
          <cell r="Q4304">
            <v>10</v>
          </cell>
          <cell r="V4304">
            <v>4730</v>
          </cell>
        </row>
        <row r="4305">
          <cell r="A4305">
            <v>1</v>
          </cell>
          <cell r="E4305">
            <v>10</v>
          </cell>
          <cell r="I4305">
            <v>0</v>
          </cell>
          <cell r="M4305">
            <v>10</v>
          </cell>
          <cell r="Q4305">
            <v>10</v>
          </cell>
          <cell r="V4305">
            <v>4740</v>
          </cell>
        </row>
        <row r="4306">
          <cell r="A4306">
            <v>1</v>
          </cell>
          <cell r="E4306">
            <v>10</v>
          </cell>
          <cell r="I4306">
            <v>27682768.600000001</v>
          </cell>
          <cell r="M4306">
            <v>10</v>
          </cell>
          <cell r="Q4306">
            <v>10</v>
          </cell>
          <cell r="V4306">
            <v>4750</v>
          </cell>
        </row>
        <row r="4307">
          <cell r="A4307">
            <v>1</v>
          </cell>
          <cell r="E4307">
            <v>10</v>
          </cell>
          <cell r="I4307">
            <v>68812379.310000002</v>
          </cell>
          <cell r="M4307">
            <v>10</v>
          </cell>
          <cell r="Q4307">
            <v>10</v>
          </cell>
          <cell r="V4307">
            <v>4760</v>
          </cell>
        </row>
        <row r="4308">
          <cell r="A4308">
            <v>1</v>
          </cell>
          <cell r="E4308">
            <v>10</v>
          </cell>
          <cell r="I4308">
            <v>122241.38</v>
          </cell>
          <cell r="M4308">
            <v>10</v>
          </cell>
          <cell r="Q4308">
            <v>10</v>
          </cell>
          <cell r="V4308">
            <v>4770</v>
          </cell>
        </row>
        <row r="4309">
          <cell r="A4309">
            <v>1</v>
          </cell>
          <cell r="E4309">
            <v>10</v>
          </cell>
          <cell r="I4309">
            <v>29753340.530000001</v>
          </cell>
          <cell r="M4309">
            <v>10</v>
          </cell>
          <cell r="Q4309">
            <v>10</v>
          </cell>
          <cell r="V4309">
            <v>4775</v>
          </cell>
        </row>
        <row r="4310">
          <cell r="A4310">
            <v>1</v>
          </cell>
          <cell r="E4310">
            <v>10</v>
          </cell>
          <cell r="I4310">
            <v>1300644.1399999999</v>
          </cell>
          <cell r="M4310">
            <v>10</v>
          </cell>
          <cell r="Q4310">
            <v>10</v>
          </cell>
          <cell r="V4310">
            <v>4780</v>
          </cell>
        </row>
        <row r="4311">
          <cell r="A4311">
            <v>1</v>
          </cell>
          <cell r="E4311">
            <v>10</v>
          </cell>
          <cell r="I4311">
            <v>10696072.699999999</v>
          </cell>
          <cell r="M4311">
            <v>10</v>
          </cell>
          <cell r="Q4311">
            <v>10</v>
          </cell>
          <cell r="V4311">
            <v>4785</v>
          </cell>
        </row>
        <row r="4312">
          <cell r="A4312">
            <v>1</v>
          </cell>
          <cell r="E4312">
            <v>10</v>
          </cell>
          <cell r="I4312">
            <v>141071486.24000001</v>
          </cell>
          <cell r="M4312">
            <v>10</v>
          </cell>
          <cell r="Q4312">
            <v>10</v>
          </cell>
          <cell r="V4312">
            <v>4800</v>
          </cell>
        </row>
        <row r="4313">
          <cell r="A4313">
            <v>1</v>
          </cell>
          <cell r="E4313">
            <v>10</v>
          </cell>
          <cell r="I4313">
            <v>2600000</v>
          </cell>
          <cell r="M4313">
            <v>10</v>
          </cell>
          <cell r="Q4313">
            <v>10</v>
          </cell>
          <cell r="V4313">
            <v>4820</v>
          </cell>
        </row>
        <row r="4314">
          <cell r="A4314">
            <v>1</v>
          </cell>
          <cell r="E4314">
            <v>10</v>
          </cell>
          <cell r="I4314">
            <v>0</v>
          </cell>
          <cell r="M4314">
            <v>10</v>
          </cell>
          <cell r="Q4314">
            <v>4</v>
          </cell>
          <cell r="V4314">
            <v>4830</v>
          </cell>
        </row>
        <row r="4315">
          <cell r="A4315">
            <v>1</v>
          </cell>
          <cell r="E4315">
            <v>10</v>
          </cell>
          <cell r="I4315">
            <v>23183091.100000001</v>
          </cell>
          <cell r="M4315">
            <v>10</v>
          </cell>
          <cell r="Q4315">
            <v>10</v>
          </cell>
          <cell r="V4315">
            <v>4830</v>
          </cell>
        </row>
        <row r="4316">
          <cell r="A4316">
            <v>1</v>
          </cell>
          <cell r="E4316">
            <v>10</v>
          </cell>
          <cell r="I4316">
            <v>9330000</v>
          </cell>
          <cell r="M4316">
            <v>10</v>
          </cell>
          <cell r="Q4316">
            <v>10</v>
          </cell>
          <cell r="V4316">
            <v>4840</v>
          </cell>
        </row>
        <row r="4317">
          <cell r="A4317">
            <v>1</v>
          </cell>
          <cell r="E4317">
            <v>10</v>
          </cell>
          <cell r="I4317">
            <v>305172.40999999997</v>
          </cell>
          <cell r="M4317">
            <v>10</v>
          </cell>
          <cell r="Q4317">
            <v>10</v>
          </cell>
          <cell r="V4317">
            <v>4850</v>
          </cell>
        </row>
        <row r="4318">
          <cell r="A4318">
            <v>1</v>
          </cell>
          <cell r="E4318">
            <v>10</v>
          </cell>
          <cell r="I4318">
            <v>0</v>
          </cell>
          <cell r="M4318">
            <v>10</v>
          </cell>
          <cell r="Q4318">
            <v>10</v>
          </cell>
          <cell r="V4318">
            <v>4870</v>
          </cell>
        </row>
        <row r="4319">
          <cell r="A4319">
            <v>1</v>
          </cell>
          <cell r="E4319">
            <v>10</v>
          </cell>
          <cell r="I4319">
            <v>27602112.09</v>
          </cell>
          <cell r="M4319">
            <v>10</v>
          </cell>
          <cell r="Q4319">
            <v>10</v>
          </cell>
          <cell r="V4319">
            <v>4910</v>
          </cell>
        </row>
        <row r="4320">
          <cell r="A4320">
            <v>1</v>
          </cell>
          <cell r="E4320">
            <v>10</v>
          </cell>
          <cell r="I4320">
            <v>-5000000</v>
          </cell>
          <cell r="M4320">
            <v>10</v>
          </cell>
          <cell r="Q4320">
            <v>10</v>
          </cell>
          <cell r="V4320">
            <v>5100</v>
          </cell>
        </row>
        <row r="4321">
          <cell r="A4321">
            <v>1</v>
          </cell>
          <cell r="E4321">
            <v>10</v>
          </cell>
          <cell r="I4321">
            <v>2782011959.52</v>
          </cell>
          <cell r="M4321">
            <v>10</v>
          </cell>
          <cell r="Q4321">
            <v>10</v>
          </cell>
          <cell r="V4321">
            <v>5200</v>
          </cell>
        </row>
        <row r="4322">
          <cell r="A4322">
            <v>1</v>
          </cell>
          <cell r="E4322">
            <v>10</v>
          </cell>
          <cell r="I4322">
            <v>0</v>
          </cell>
          <cell r="M4322">
            <v>10</v>
          </cell>
          <cell r="Q4322">
            <v>10</v>
          </cell>
          <cell r="V4322">
            <v>5304</v>
          </cell>
        </row>
        <row r="4323">
          <cell r="A4323">
            <v>1</v>
          </cell>
          <cell r="E4323">
            <v>10</v>
          </cell>
          <cell r="I4323">
            <v>-30404236.239999998</v>
          </cell>
          <cell r="M4323">
            <v>10</v>
          </cell>
          <cell r="Q4323">
            <v>10</v>
          </cell>
          <cell r="V4323">
            <v>5305</v>
          </cell>
        </row>
        <row r="4324">
          <cell r="A4324">
            <v>1</v>
          </cell>
          <cell r="E4324">
            <v>10</v>
          </cell>
          <cell r="I4324">
            <v>-514232308.49000001</v>
          </cell>
          <cell r="M4324">
            <v>10</v>
          </cell>
          <cell r="Q4324">
            <v>10</v>
          </cell>
          <cell r="V4324">
            <v>5306</v>
          </cell>
        </row>
        <row r="4325">
          <cell r="A4325">
            <v>1</v>
          </cell>
          <cell r="E4325">
            <v>10</v>
          </cell>
          <cell r="I4325">
            <v>37351698.259999998</v>
          </cell>
          <cell r="M4325">
            <v>10</v>
          </cell>
          <cell r="Q4325">
            <v>10</v>
          </cell>
          <cell r="V4325">
            <v>5307</v>
          </cell>
        </row>
        <row r="4326">
          <cell r="A4326">
            <v>1</v>
          </cell>
          <cell r="E4326">
            <v>10</v>
          </cell>
          <cell r="I4326">
            <v>618077647.75999999</v>
          </cell>
          <cell r="M4326">
            <v>10</v>
          </cell>
          <cell r="Q4326">
            <v>10</v>
          </cell>
          <cell r="V4326">
            <v>5400</v>
          </cell>
        </row>
        <row r="4327">
          <cell r="A4327">
            <v>1</v>
          </cell>
          <cell r="E4327">
            <v>10</v>
          </cell>
          <cell r="I4327">
            <v>-10310520130.08</v>
          </cell>
          <cell r="M4327">
            <v>10</v>
          </cell>
          <cell r="Q4327">
            <v>10</v>
          </cell>
          <cell r="V4327">
            <v>5400</v>
          </cell>
        </row>
        <row r="4328">
          <cell r="A4328">
            <v>1</v>
          </cell>
          <cell r="E4328">
            <v>10</v>
          </cell>
          <cell r="I4328">
            <v>1120263215.23</v>
          </cell>
          <cell r="M4328">
            <v>10</v>
          </cell>
          <cell r="Q4328">
            <v>10</v>
          </cell>
          <cell r="V4328">
            <v>5400</v>
          </cell>
        </row>
        <row r="4329">
          <cell r="A4329">
            <v>1</v>
          </cell>
          <cell r="E4329">
            <v>10</v>
          </cell>
          <cell r="I4329">
            <v>-13465266864.440001</v>
          </cell>
          <cell r="M4329">
            <v>10</v>
          </cell>
          <cell r="Q4329">
            <v>10</v>
          </cell>
          <cell r="V4329">
            <v>5400</v>
          </cell>
        </row>
        <row r="4330">
          <cell r="A4330">
            <v>1</v>
          </cell>
          <cell r="E4330">
            <v>10</v>
          </cell>
          <cell r="I4330">
            <v>-2949025.73</v>
          </cell>
          <cell r="M4330">
            <v>10</v>
          </cell>
          <cell r="Q4330">
            <v>10</v>
          </cell>
          <cell r="V4330">
            <v>5450</v>
          </cell>
        </row>
        <row r="4331">
          <cell r="A4331">
            <v>1</v>
          </cell>
          <cell r="E4331">
            <v>10</v>
          </cell>
          <cell r="I4331">
            <v>-2240576.91</v>
          </cell>
          <cell r="M4331">
            <v>10</v>
          </cell>
          <cell r="Q4331">
            <v>10</v>
          </cell>
          <cell r="V4331">
            <v>5450</v>
          </cell>
        </row>
        <row r="4332">
          <cell r="A4332">
            <v>1</v>
          </cell>
          <cell r="E4332">
            <v>10</v>
          </cell>
          <cell r="I4332">
            <v>-2240576.91</v>
          </cell>
          <cell r="M4332">
            <v>10</v>
          </cell>
          <cell r="Q4332">
            <v>10</v>
          </cell>
          <cell r="V4332">
            <v>5450</v>
          </cell>
        </row>
        <row r="4333">
          <cell r="A4333">
            <v>1</v>
          </cell>
          <cell r="E4333">
            <v>10</v>
          </cell>
          <cell r="I4333">
            <v>-5145097.24</v>
          </cell>
          <cell r="M4333">
            <v>10</v>
          </cell>
          <cell r="Q4333">
            <v>10</v>
          </cell>
          <cell r="V4333">
            <v>5450</v>
          </cell>
        </row>
        <row r="4334">
          <cell r="A4334">
            <v>1</v>
          </cell>
          <cell r="E4334">
            <v>10</v>
          </cell>
          <cell r="I4334">
            <v>-5145097.24</v>
          </cell>
          <cell r="M4334">
            <v>10</v>
          </cell>
          <cell r="Q4334">
            <v>10</v>
          </cell>
          <cell r="V4334">
            <v>5450</v>
          </cell>
        </row>
        <row r="4335">
          <cell r="A4335">
            <v>1</v>
          </cell>
          <cell r="E4335">
            <v>10</v>
          </cell>
          <cell r="I4335">
            <v>-5332984.8</v>
          </cell>
          <cell r="M4335">
            <v>10</v>
          </cell>
          <cell r="Q4335">
            <v>10</v>
          </cell>
          <cell r="V4335">
            <v>5450</v>
          </cell>
        </row>
        <row r="4336">
          <cell r="A4336">
            <v>1</v>
          </cell>
          <cell r="E4336">
            <v>10</v>
          </cell>
          <cell r="I4336">
            <v>0</v>
          </cell>
          <cell r="M4336">
            <v>10</v>
          </cell>
          <cell r="Q4336">
            <v>10</v>
          </cell>
          <cell r="V4336">
            <v>5450</v>
          </cell>
        </row>
        <row r="4337">
          <cell r="A4337">
            <v>1</v>
          </cell>
          <cell r="E4337">
            <v>10</v>
          </cell>
          <cell r="I4337">
            <v>-51174671.920000002</v>
          </cell>
          <cell r="M4337">
            <v>10</v>
          </cell>
          <cell r="Q4337">
            <v>10</v>
          </cell>
          <cell r="V4337">
            <v>5450</v>
          </cell>
        </row>
        <row r="4338">
          <cell r="A4338">
            <v>1</v>
          </cell>
          <cell r="E4338">
            <v>10</v>
          </cell>
          <cell r="I4338">
            <v>-59765561.299999997</v>
          </cell>
          <cell r="M4338">
            <v>10</v>
          </cell>
          <cell r="Q4338">
            <v>10</v>
          </cell>
          <cell r="V4338">
            <v>5450</v>
          </cell>
        </row>
        <row r="4339">
          <cell r="A4339">
            <v>1</v>
          </cell>
          <cell r="E4339">
            <v>10</v>
          </cell>
          <cell r="I4339">
            <v>-151122368.22</v>
          </cell>
          <cell r="M4339">
            <v>10</v>
          </cell>
          <cell r="Q4339">
            <v>10</v>
          </cell>
          <cell r="V4339">
            <v>5450</v>
          </cell>
        </row>
        <row r="4340">
          <cell r="A4340">
            <v>1</v>
          </cell>
          <cell r="E4340">
            <v>10</v>
          </cell>
          <cell r="I4340">
            <v>-151122368.22</v>
          </cell>
          <cell r="M4340">
            <v>10</v>
          </cell>
          <cell r="Q4340">
            <v>10</v>
          </cell>
          <cell r="V4340">
            <v>5450</v>
          </cell>
        </row>
        <row r="4341">
          <cell r="A4341">
            <v>1</v>
          </cell>
          <cell r="E4341">
            <v>10</v>
          </cell>
          <cell r="I4341">
            <v>-151122368.22</v>
          </cell>
          <cell r="M4341">
            <v>10</v>
          </cell>
          <cell r="Q4341">
            <v>10</v>
          </cell>
          <cell r="V4341">
            <v>5450</v>
          </cell>
        </row>
        <row r="4342">
          <cell r="A4342">
            <v>1</v>
          </cell>
          <cell r="E4342">
            <v>10</v>
          </cell>
          <cell r="I4342">
            <v>-139010122.44</v>
          </cell>
          <cell r="M4342">
            <v>10</v>
          </cell>
          <cell r="Q4342">
            <v>10</v>
          </cell>
          <cell r="V4342">
            <v>5450</v>
          </cell>
        </row>
        <row r="4343">
          <cell r="A4343">
            <v>1</v>
          </cell>
          <cell r="E4343">
            <v>10</v>
          </cell>
          <cell r="I4343">
            <v>-139010122.44</v>
          </cell>
          <cell r="M4343">
            <v>10</v>
          </cell>
          <cell r="Q4343">
            <v>10</v>
          </cell>
          <cell r="V4343">
            <v>5450</v>
          </cell>
        </row>
        <row r="4344">
          <cell r="A4344">
            <v>1</v>
          </cell>
          <cell r="E4344">
            <v>10</v>
          </cell>
          <cell r="I4344">
            <v>-133765060.66</v>
          </cell>
          <cell r="M4344">
            <v>10</v>
          </cell>
          <cell r="Q4344">
            <v>10</v>
          </cell>
          <cell r="V4344">
            <v>5450</v>
          </cell>
        </row>
        <row r="4345">
          <cell r="A4345">
            <v>1</v>
          </cell>
          <cell r="E4345">
            <v>10</v>
          </cell>
          <cell r="I4345">
            <v>-144255184.22</v>
          </cell>
          <cell r="M4345">
            <v>10</v>
          </cell>
          <cell r="Q4345">
            <v>10</v>
          </cell>
          <cell r="V4345">
            <v>5450</v>
          </cell>
        </row>
        <row r="4346">
          <cell r="A4346">
            <v>1</v>
          </cell>
          <cell r="E4346">
            <v>10</v>
          </cell>
          <cell r="I4346">
            <v>208908123</v>
          </cell>
          <cell r="M4346">
            <v>10</v>
          </cell>
          <cell r="Q4346">
            <v>10</v>
          </cell>
          <cell r="V4346">
            <v>6110</v>
          </cell>
        </row>
        <row r="4347">
          <cell r="A4347">
            <v>1</v>
          </cell>
          <cell r="E4347">
            <v>10</v>
          </cell>
          <cell r="I4347">
            <v>-50087358.159999996</v>
          </cell>
          <cell r="M4347">
            <v>10</v>
          </cell>
          <cell r="Q4347">
            <v>10</v>
          </cell>
          <cell r="V4347">
            <v>6120</v>
          </cell>
        </row>
        <row r="4348">
          <cell r="A4348">
            <v>1</v>
          </cell>
          <cell r="E4348">
            <v>10</v>
          </cell>
          <cell r="I4348">
            <v>292447747.63999999</v>
          </cell>
          <cell r="M4348">
            <v>10</v>
          </cell>
          <cell r="Q4348">
            <v>10</v>
          </cell>
          <cell r="V4348">
            <v>6210</v>
          </cell>
        </row>
        <row r="4349">
          <cell r="A4349">
            <v>1</v>
          </cell>
          <cell r="E4349">
            <v>10</v>
          </cell>
          <cell r="I4349">
            <v>-83479038.769999996</v>
          </cell>
          <cell r="M4349">
            <v>10</v>
          </cell>
          <cell r="Q4349">
            <v>10</v>
          </cell>
          <cell r="V4349">
            <v>6220</v>
          </cell>
        </row>
        <row r="4350">
          <cell r="A4350">
            <v>1</v>
          </cell>
          <cell r="E4350">
            <v>10</v>
          </cell>
          <cell r="I4350">
            <v>2818240834.6399999</v>
          </cell>
          <cell r="M4350">
            <v>10</v>
          </cell>
          <cell r="Q4350">
            <v>10</v>
          </cell>
          <cell r="V4350">
            <v>6310</v>
          </cell>
        </row>
        <row r="4351">
          <cell r="A4351">
            <v>1</v>
          </cell>
          <cell r="E4351">
            <v>10</v>
          </cell>
          <cell r="I4351">
            <v>-1098084578.1400001</v>
          </cell>
          <cell r="M4351">
            <v>10</v>
          </cell>
          <cell r="Q4351">
            <v>10</v>
          </cell>
          <cell r="V4351">
            <v>6320</v>
          </cell>
        </row>
        <row r="4352">
          <cell r="A4352">
            <v>1</v>
          </cell>
          <cell r="E4352">
            <v>10</v>
          </cell>
          <cell r="I4352">
            <v>194984624.47</v>
          </cell>
          <cell r="M4352">
            <v>10</v>
          </cell>
          <cell r="Q4352">
            <v>10</v>
          </cell>
          <cell r="V4352">
            <v>6410</v>
          </cell>
        </row>
        <row r="4353">
          <cell r="A4353">
            <v>1</v>
          </cell>
          <cell r="E4353">
            <v>10</v>
          </cell>
          <cell r="I4353">
            <v>-98954197.540000007</v>
          </cell>
          <cell r="M4353">
            <v>10</v>
          </cell>
          <cell r="Q4353">
            <v>10</v>
          </cell>
          <cell r="V4353">
            <v>6420</v>
          </cell>
        </row>
        <row r="4354">
          <cell r="A4354">
            <v>1</v>
          </cell>
          <cell r="E4354">
            <v>10</v>
          </cell>
          <cell r="I4354">
            <v>184189713</v>
          </cell>
          <cell r="M4354">
            <v>10</v>
          </cell>
          <cell r="Q4354">
            <v>10</v>
          </cell>
          <cell r="V4354">
            <v>6510</v>
          </cell>
        </row>
        <row r="4355">
          <cell r="A4355">
            <v>1</v>
          </cell>
          <cell r="E4355">
            <v>10</v>
          </cell>
          <cell r="I4355">
            <v>-64373029.380000003</v>
          </cell>
          <cell r="M4355">
            <v>10</v>
          </cell>
          <cell r="Q4355">
            <v>10</v>
          </cell>
          <cell r="V4355">
            <v>6520</v>
          </cell>
        </row>
        <row r="4356">
          <cell r="A4356">
            <v>1</v>
          </cell>
          <cell r="E4356">
            <v>10</v>
          </cell>
          <cell r="I4356">
            <v>0</v>
          </cell>
          <cell r="M4356">
            <v>10</v>
          </cell>
          <cell r="Q4356">
            <v>10</v>
          </cell>
          <cell r="V4356">
            <v>6610</v>
          </cell>
        </row>
        <row r="4357">
          <cell r="A4357">
            <v>1</v>
          </cell>
          <cell r="E4357">
            <v>10</v>
          </cell>
          <cell r="I4357">
            <v>0</v>
          </cell>
          <cell r="M4357">
            <v>10</v>
          </cell>
          <cell r="Q4357">
            <v>10</v>
          </cell>
          <cell r="V4357">
            <v>6620</v>
          </cell>
        </row>
        <row r="4358">
          <cell r="A4358">
            <v>1</v>
          </cell>
          <cell r="E4358">
            <v>10</v>
          </cell>
          <cell r="I4358">
            <v>0</v>
          </cell>
          <cell r="M4358">
            <v>10</v>
          </cell>
          <cell r="Q4358">
            <v>10</v>
          </cell>
          <cell r="V4358">
            <v>6710</v>
          </cell>
        </row>
        <row r="4359">
          <cell r="A4359">
            <v>1</v>
          </cell>
          <cell r="E4359">
            <v>10</v>
          </cell>
          <cell r="I4359">
            <v>0</v>
          </cell>
          <cell r="M4359">
            <v>10</v>
          </cell>
          <cell r="Q4359">
            <v>10</v>
          </cell>
          <cell r="V4359">
            <v>6720</v>
          </cell>
        </row>
        <row r="4360">
          <cell r="A4360">
            <v>1</v>
          </cell>
          <cell r="E4360">
            <v>10</v>
          </cell>
          <cell r="I4360">
            <v>332268894.66000003</v>
          </cell>
          <cell r="M4360">
            <v>10</v>
          </cell>
          <cell r="Q4360">
            <v>10</v>
          </cell>
          <cell r="V4360">
            <v>6810</v>
          </cell>
        </row>
        <row r="4361">
          <cell r="A4361">
            <v>1</v>
          </cell>
          <cell r="E4361">
            <v>10</v>
          </cell>
          <cell r="I4361">
            <v>-35404192.689999998</v>
          </cell>
          <cell r="M4361">
            <v>10</v>
          </cell>
          <cell r="Q4361">
            <v>10</v>
          </cell>
          <cell r="V4361">
            <v>6820</v>
          </cell>
        </row>
        <row r="4362">
          <cell r="A4362">
            <v>1</v>
          </cell>
          <cell r="E4362">
            <v>10</v>
          </cell>
          <cell r="I4362">
            <v>276560237.98000002</v>
          </cell>
          <cell r="M4362">
            <v>10</v>
          </cell>
          <cell r="Q4362">
            <v>10</v>
          </cell>
          <cell r="V4362">
            <v>7000</v>
          </cell>
        </row>
        <row r="4363">
          <cell r="A4363">
            <v>1</v>
          </cell>
          <cell r="E4363">
            <v>10</v>
          </cell>
          <cell r="I4363">
            <v>2502205370.48</v>
          </cell>
          <cell r="M4363">
            <v>10</v>
          </cell>
          <cell r="Q4363">
            <v>10</v>
          </cell>
          <cell r="V4363">
            <v>7100</v>
          </cell>
        </row>
        <row r="4364">
          <cell r="A4364">
            <v>1</v>
          </cell>
          <cell r="E4364">
            <v>10</v>
          </cell>
          <cell r="I4364">
            <v>-345676147.99000001</v>
          </cell>
          <cell r="M4364">
            <v>10</v>
          </cell>
          <cell r="Q4364">
            <v>10</v>
          </cell>
          <cell r="V4364">
            <v>7110</v>
          </cell>
        </row>
        <row r="4365">
          <cell r="A4365">
            <v>1</v>
          </cell>
          <cell r="E4365">
            <v>10</v>
          </cell>
          <cell r="I4365">
            <v>1205183200.0699999</v>
          </cell>
          <cell r="M4365">
            <v>10</v>
          </cell>
          <cell r="Q4365">
            <v>10</v>
          </cell>
          <cell r="V4365">
            <v>7130</v>
          </cell>
        </row>
        <row r="4366">
          <cell r="A4366">
            <v>1</v>
          </cell>
          <cell r="E4366">
            <v>10</v>
          </cell>
          <cell r="I4366">
            <v>90760197.290000007</v>
          </cell>
          <cell r="M4366">
            <v>10</v>
          </cell>
          <cell r="Q4366">
            <v>10</v>
          </cell>
          <cell r="V4366">
            <v>7140</v>
          </cell>
        </row>
        <row r="4367">
          <cell r="A4367">
            <v>1</v>
          </cell>
          <cell r="E4367">
            <v>10</v>
          </cell>
          <cell r="I4367">
            <v>114891390</v>
          </cell>
          <cell r="M4367">
            <v>10</v>
          </cell>
          <cell r="Q4367">
            <v>10</v>
          </cell>
          <cell r="V4367">
            <v>7150</v>
          </cell>
        </row>
        <row r="4368">
          <cell r="A4368">
            <v>1</v>
          </cell>
          <cell r="E4368">
            <v>10</v>
          </cell>
          <cell r="I4368">
            <v>0</v>
          </cell>
          <cell r="M4368">
            <v>10</v>
          </cell>
          <cell r="Q4368">
            <v>10</v>
          </cell>
          <cell r="V4368">
            <v>7250</v>
          </cell>
        </row>
        <row r="4369">
          <cell r="A4369">
            <v>1</v>
          </cell>
          <cell r="E4369">
            <v>10</v>
          </cell>
          <cell r="I4369">
            <v>51349177.57</v>
          </cell>
          <cell r="M4369">
            <v>10</v>
          </cell>
          <cell r="Q4369">
            <v>10</v>
          </cell>
          <cell r="V4369">
            <v>7300</v>
          </cell>
        </row>
        <row r="4370">
          <cell r="A4370">
            <v>1</v>
          </cell>
          <cell r="E4370">
            <v>10</v>
          </cell>
          <cell r="I4370">
            <v>6580082.5999999996</v>
          </cell>
          <cell r="M4370">
            <v>10</v>
          </cell>
          <cell r="Q4370">
            <v>10</v>
          </cell>
          <cell r="V4370">
            <v>7300</v>
          </cell>
        </row>
        <row r="4371">
          <cell r="A4371">
            <v>1</v>
          </cell>
          <cell r="E4371">
            <v>10</v>
          </cell>
          <cell r="I4371">
            <v>-80000</v>
          </cell>
          <cell r="M4371">
            <v>10</v>
          </cell>
          <cell r="Q4371">
            <v>10</v>
          </cell>
          <cell r="V4371">
            <v>7300</v>
          </cell>
        </row>
        <row r="4372">
          <cell r="A4372">
            <v>1</v>
          </cell>
          <cell r="E4372">
            <v>10</v>
          </cell>
          <cell r="I4372">
            <v>6184000</v>
          </cell>
          <cell r="M4372">
            <v>10</v>
          </cell>
          <cell r="Q4372">
            <v>10</v>
          </cell>
          <cell r="V4372">
            <v>7300</v>
          </cell>
        </row>
        <row r="4373">
          <cell r="A4373">
            <v>1</v>
          </cell>
          <cell r="E4373">
            <v>10</v>
          </cell>
          <cell r="I4373">
            <v>0</v>
          </cell>
          <cell r="M4373">
            <v>10</v>
          </cell>
          <cell r="Q4373">
            <v>10</v>
          </cell>
          <cell r="V4373">
            <v>7300</v>
          </cell>
        </row>
        <row r="4374">
          <cell r="A4374">
            <v>1</v>
          </cell>
          <cell r="E4374">
            <v>10</v>
          </cell>
          <cell r="I4374">
            <v>3000000</v>
          </cell>
          <cell r="M4374">
            <v>10</v>
          </cell>
          <cell r="Q4374">
            <v>10</v>
          </cell>
          <cell r="V4374">
            <v>7300</v>
          </cell>
        </row>
        <row r="4375">
          <cell r="A4375">
            <v>1</v>
          </cell>
          <cell r="E4375">
            <v>10</v>
          </cell>
          <cell r="I4375">
            <v>0</v>
          </cell>
          <cell r="M4375">
            <v>10</v>
          </cell>
          <cell r="Q4375">
            <v>10</v>
          </cell>
          <cell r="V4375">
            <v>7300</v>
          </cell>
        </row>
        <row r="4376">
          <cell r="A4376">
            <v>1</v>
          </cell>
          <cell r="E4376">
            <v>10</v>
          </cell>
          <cell r="I4376">
            <v>1200000</v>
          </cell>
          <cell r="M4376">
            <v>10</v>
          </cell>
          <cell r="Q4376">
            <v>10</v>
          </cell>
          <cell r="V4376">
            <v>7300</v>
          </cell>
        </row>
        <row r="4377">
          <cell r="A4377">
            <v>1</v>
          </cell>
          <cell r="E4377">
            <v>10</v>
          </cell>
          <cell r="I4377">
            <v>0</v>
          </cell>
          <cell r="M4377">
            <v>10</v>
          </cell>
          <cell r="Q4377">
            <v>10</v>
          </cell>
          <cell r="V4377">
            <v>7300</v>
          </cell>
        </row>
        <row r="4378">
          <cell r="A4378">
            <v>1</v>
          </cell>
          <cell r="E4378">
            <v>10</v>
          </cell>
          <cell r="I4378">
            <v>32602812.07</v>
          </cell>
          <cell r="M4378">
            <v>10</v>
          </cell>
          <cell r="Q4378">
            <v>10</v>
          </cell>
          <cell r="V4378">
            <v>7300</v>
          </cell>
        </row>
        <row r="4379">
          <cell r="A4379">
            <v>1</v>
          </cell>
          <cell r="E4379">
            <v>10</v>
          </cell>
          <cell r="I4379">
            <v>160034.5</v>
          </cell>
          <cell r="M4379">
            <v>10</v>
          </cell>
          <cell r="Q4379">
            <v>10</v>
          </cell>
          <cell r="V4379">
            <v>7300</v>
          </cell>
        </row>
        <row r="4380">
          <cell r="A4380">
            <v>1</v>
          </cell>
          <cell r="E4380">
            <v>10</v>
          </cell>
          <cell r="I4380">
            <v>4764610</v>
          </cell>
          <cell r="M4380">
            <v>10</v>
          </cell>
          <cell r="Q4380">
            <v>10</v>
          </cell>
          <cell r="V4380">
            <v>7300</v>
          </cell>
        </row>
        <row r="4381">
          <cell r="A4381">
            <v>1</v>
          </cell>
          <cell r="E4381">
            <v>10</v>
          </cell>
          <cell r="I4381">
            <v>0</v>
          </cell>
          <cell r="M4381">
            <v>10</v>
          </cell>
          <cell r="Q4381">
            <v>10</v>
          </cell>
          <cell r="V4381">
            <v>7500</v>
          </cell>
        </row>
        <row r="4382">
          <cell r="A4382">
            <v>1</v>
          </cell>
          <cell r="E4382">
            <v>10</v>
          </cell>
          <cell r="I4382">
            <v>255121522.22</v>
          </cell>
          <cell r="M4382">
            <v>10</v>
          </cell>
          <cell r="Q4382">
            <v>10</v>
          </cell>
          <cell r="V4382">
            <v>7700</v>
          </cell>
        </row>
        <row r="4383">
          <cell r="A4383">
            <v>1</v>
          </cell>
          <cell r="E4383">
            <v>10</v>
          </cell>
          <cell r="I4383">
            <v>0</v>
          </cell>
          <cell r="M4383">
            <v>10</v>
          </cell>
          <cell r="Q4383">
            <v>10</v>
          </cell>
          <cell r="V4383">
            <v>7800</v>
          </cell>
        </row>
        <row r="4384">
          <cell r="A4384">
            <v>1</v>
          </cell>
          <cell r="E4384">
            <v>10</v>
          </cell>
          <cell r="I4384">
            <v>924900</v>
          </cell>
          <cell r="M4384">
            <v>10</v>
          </cell>
          <cell r="Q4384">
            <v>10</v>
          </cell>
          <cell r="V4384">
            <v>7909</v>
          </cell>
        </row>
        <row r="4385">
          <cell r="A4385">
            <v>1</v>
          </cell>
          <cell r="E4385">
            <v>10</v>
          </cell>
          <cell r="I4385">
            <v>38116.480000000003</v>
          </cell>
          <cell r="M4385">
            <v>10</v>
          </cell>
          <cell r="Q4385">
            <v>10</v>
          </cell>
          <cell r="V4385">
            <v>7916</v>
          </cell>
        </row>
        <row r="4386">
          <cell r="A4386">
            <v>1</v>
          </cell>
          <cell r="E4386">
            <v>10</v>
          </cell>
          <cell r="I4386">
            <v>158217415.50999999</v>
          </cell>
          <cell r="M4386">
            <v>10</v>
          </cell>
          <cell r="Q4386">
            <v>10</v>
          </cell>
          <cell r="V4386">
            <v>8091</v>
          </cell>
        </row>
        <row r="4387">
          <cell r="A4387">
            <v>1</v>
          </cell>
          <cell r="E4387">
            <v>10</v>
          </cell>
          <cell r="I4387">
            <v>-56378702.420000002</v>
          </cell>
          <cell r="M4387">
            <v>10</v>
          </cell>
          <cell r="Q4387">
            <v>10</v>
          </cell>
          <cell r="V4387">
            <v>8092</v>
          </cell>
        </row>
        <row r="4388">
          <cell r="A4388">
            <v>1</v>
          </cell>
          <cell r="E4388">
            <v>10</v>
          </cell>
          <cell r="I4388">
            <v>1077586.21</v>
          </cell>
          <cell r="M4388">
            <v>10</v>
          </cell>
          <cell r="Q4388">
            <v>10</v>
          </cell>
          <cell r="V4388">
            <v>8700</v>
          </cell>
        </row>
        <row r="4389">
          <cell r="A4389">
            <v>1</v>
          </cell>
          <cell r="E4389">
            <v>10</v>
          </cell>
          <cell r="I4389">
            <v>-148286933.97999999</v>
          </cell>
          <cell r="M4389">
            <v>10</v>
          </cell>
          <cell r="Q4389">
            <v>10</v>
          </cell>
          <cell r="V4389">
            <v>9000</v>
          </cell>
        </row>
        <row r="4390">
          <cell r="A4390">
            <v>1</v>
          </cell>
          <cell r="E4390">
            <v>10</v>
          </cell>
          <cell r="I4390">
            <v>-1928721534.2</v>
          </cell>
          <cell r="M4390">
            <v>10</v>
          </cell>
          <cell r="Q4390">
            <v>10</v>
          </cell>
          <cell r="V4390">
            <v>9100</v>
          </cell>
        </row>
        <row r="4391">
          <cell r="A4391">
            <v>1</v>
          </cell>
          <cell r="E4391">
            <v>10</v>
          </cell>
          <cell r="I4391">
            <v>-27948369.609999999</v>
          </cell>
          <cell r="M4391">
            <v>10</v>
          </cell>
          <cell r="Q4391">
            <v>10</v>
          </cell>
          <cell r="V4391">
            <v>9110</v>
          </cell>
        </row>
        <row r="4392">
          <cell r="A4392">
            <v>1</v>
          </cell>
          <cell r="E4392">
            <v>10</v>
          </cell>
          <cell r="I4392">
            <v>0</v>
          </cell>
          <cell r="M4392">
            <v>10</v>
          </cell>
          <cell r="Q4392">
            <v>10</v>
          </cell>
          <cell r="V4392">
            <v>9201</v>
          </cell>
        </row>
        <row r="4393">
          <cell r="A4393">
            <v>1</v>
          </cell>
          <cell r="E4393">
            <v>10</v>
          </cell>
          <cell r="I4393">
            <v>-482921277.17000002</v>
          </cell>
          <cell r="M4393">
            <v>10</v>
          </cell>
          <cell r="Q4393">
            <v>10</v>
          </cell>
          <cell r="V4393">
            <v>9222</v>
          </cell>
        </row>
        <row r="4394">
          <cell r="A4394">
            <v>1</v>
          </cell>
          <cell r="E4394">
            <v>10</v>
          </cell>
          <cell r="I4394">
            <v>0</v>
          </cell>
          <cell r="M4394">
            <v>10</v>
          </cell>
          <cell r="Q4394">
            <v>10</v>
          </cell>
          <cell r="V4394">
            <v>9251</v>
          </cell>
        </row>
        <row r="4395">
          <cell r="A4395">
            <v>1</v>
          </cell>
          <cell r="E4395">
            <v>10</v>
          </cell>
          <cell r="I4395">
            <v>-760767698.87</v>
          </cell>
          <cell r="M4395">
            <v>10</v>
          </cell>
          <cell r="Q4395">
            <v>10</v>
          </cell>
          <cell r="V4395">
            <v>9252</v>
          </cell>
        </row>
        <row r="4396">
          <cell r="A4396">
            <v>1</v>
          </cell>
          <cell r="E4396">
            <v>10</v>
          </cell>
          <cell r="I4396">
            <v>200000</v>
          </cell>
          <cell r="M4396">
            <v>10</v>
          </cell>
          <cell r="Q4396">
            <v>10</v>
          </cell>
          <cell r="V4396">
            <v>9253</v>
          </cell>
        </row>
        <row r="4397">
          <cell r="A4397">
            <v>1</v>
          </cell>
          <cell r="E4397">
            <v>10</v>
          </cell>
          <cell r="I4397">
            <v>22870678.5</v>
          </cell>
          <cell r="M4397">
            <v>10</v>
          </cell>
          <cell r="Q4397">
            <v>10</v>
          </cell>
          <cell r="V4397">
            <v>9253</v>
          </cell>
        </row>
        <row r="4398">
          <cell r="A4398">
            <v>1</v>
          </cell>
          <cell r="E4398">
            <v>10</v>
          </cell>
          <cell r="I4398">
            <v>-125133047</v>
          </cell>
          <cell r="M4398">
            <v>10</v>
          </cell>
          <cell r="Q4398">
            <v>10</v>
          </cell>
          <cell r="V4398">
            <v>9256</v>
          </cell>
        </row>
        <row r="4399">
          <cell r="A4399">
            <v>1</v>
          </cell>
          <cell r="E4399">
            <v>10</v>
          </cell>
          <cell r="I4399">
            <v>-51349177.57</v>
          </cell>
          <cell r="M4399">
            <v>10</v>
          </cell>
          <cell r="Q4399">
            <v>10</v>
          </cell>
          <cell r="V4399">
            <v>9301</v>
          </cell>
        </row>
        <row r="4400">
          <cell r="A4400">
            <v>1</v>
          </cell>
          <cell r="E4400">
            <v>10</v>
          </cell>
          <cell r="I4400">
            <v>-145625488.93000001</v>
          </cell>
          <cell r="M4400">
            <v>10</v>
          </cell>
          <cell r="Q4400">
            <v>10</v>
          </cell>
          <cell r="V4400">
            <v>9302</v>
          </cell>
        </row>
        <row r="4401">
          <cell r="A4401">
            <v>1</v>
          </cell>
          <cell r="E4401">
            <v>10</v>
          </cell>
          <cell r="I4401">
            <v>-1098488331.24</v>
          </cell>
          <cell r="M4401">
            <v>10</v>
          </cell>
          <cell r="Q4401">
            <v>10</v>
          </cell>
          <cell r="V4401">
            <v>9303</v>
          </cell>
        </row>
        <row r="4402">
          <cell r="A4402">
            <v>1</v>
          </cell>
          <cell r="E4402">
            <v>10</v>
          </cell>
          <cell r="I4402">
            <v>-176512690</v>
          </cell>
          <cell r="M4402">
            <v>10</v>
          </cell>
          <cell r="Q4402">
            <v>10</v>
          </cell>
          <cell r="V4402">
            <v>9305</v>
          </cell>
        </row>
        <row r="4403">
          <cell r="A4403">
            <v>1</v>
          </cell>
          <cell r="E4403">
            <v>10</v>
          </cell>
          <cell r="I4403">
            <v>43395756.57</v>
          </cell>
          <cell r="M4403">
            <v>10</v>
          </cell>
          <cell r="Q4403">
            <v>10</v>
          </cell>
          <cell r="V4403">
            <v>9306</v>
          </cell>
        </row>
        <row r="4404">
          <cell r="A4404">
            <v>1</v>
          </cell>
          <cell r="E4404">
            <v>10</v>
          </cell>
          <cell r="I4404">
            <v>0</v>
          </cell>
          <cell r="M4404">
            <v>10</v>
          </cell>
          <cell r="Q4404">
            <v>10</v>
          </cell>
          <cell r="V4404">
            <v>9400</v>
          </cell>
        </row>
        <row r="4405">
          <cell r="A4405">
            <v>1</v>
          </cell>
          <cell r="E4405">
            <v>10</v>
          </cell>
          <cell r="I4405">
            <v>-21244320</v>
          </cell>
          <cell r="M4405">
            <v>10</v>
          </cell>
          <cell r="Q4405">
            <v>10</v>
          </cell>
          <cell r="V4405">
            <v>9500</v>
          </cell>
        </row>
        <row r="4406">
          <cell r="A4406">
            <v>1</v>
          </cell>
          <cell r="E4406">
            <v>10</v>
          </cell>
          <cell r="I4406">
            <v>-364389655.19999999</v>
          </cell>
          <cell r="M4406">
            <v>10</v>
          </cell>
          <cell r="Q4406">
            <v>10</v>
          </cell>
          <cell r="V4406">
            <v>9530</v>
          </cell>
        </row>
        <row r="4407">
          <cell r="A4407">
            <v>1</v>
          </cell>
          <cell r="E4407">
            <v>10</v>
          </cell>
          <cell r="I4407">
            <v>-810222828.75999999</v>
          </cell>
          <cell r="M4407">
            <v>10</v>
          </cell>
          <cell r="Q4407">
            <v>10</v>
          </cell>
          <cell r="V4407">
            <v>9600</v>
          </cell>
        </row>
        <row r="4408">
          <cell r="A4408">
            <v>1</v>
          </cell>
          <cell r="E4408">
            <v>10</v>
          </cell>
          <cell r="I4408">
            <v>-86764838.109999999</v>
          </cell>
          <cell r="M4408">
            <v>10</v>
          </cell>
          <cell r="Q4408">
            <v>10</v>
          </cell>
          <cell r="V4408">
            <v>9610</v>
          </cell>
        </row>
        <row r="4409">
          <cell r="A4409">
            <v>1</v>
          </cell>
          <cell r="E4409">
            <v>10</v>
          </cell>
          <cell r="I4409">
            <v>7214476411</v>
          </cell>
          <cell r="M4409">
            <v>10</v>
          </cell>
          <cell r="Q4409">
            <v>10</v>
          </cell>
          <cell r="V4409">
            <v>9620</v>
          </cell>
        </row>
        <row r="4410">
          <cell r="A4410">
            <v>1</v>
          </cell>
          <cell r="E4410">
            <v>10</v>
          </cell>
          <cell r="I4410">
            <v>-322024191.94</v>
          </cell>
          <cell r="M4410">
            <v>10</v>
          </cell>
          <cell r="Q4410">
            <v>10</v>
          </cell>
          <cell r="V4410">
            <v>9670</v>
          </cell>
        </row>
        <row r="4411">
          <cell r="A4411">
            <v>1</v>
          </cell>
          <cell r="E4411">
            <v>10</v>
          </cell>
          <cell r="I4411">
            <v>0</v>
          </cell>
          <cell r="M4411">
            <v>10</v>
          </cell>
          <cell r="Q4411">
            <v>10</v>
          </cell>
          <cell r="V4411">
            <v>9990</v>
          </cell>
        </row>
        <row r="4412">
          <cell r="A4412">
            <v>1</v>
          </cell>
          <cell r="E4412">
            <v>10</v>
          </cell>
          <cell r="I4412">
            <v>11990314997.33</v>
          </cell>
          <cell r="M4412">
            <v>10</v>
          </cell>
          <cell r="Q4412">
            <v>10</v>
          </cell>
          <cell r="V4412">
            <v>5301</v>
          </cell>
        </row>
        <row r="4413">
          <cell r="A4413">
            <v>1</v>
          </cell>
          <cell r="E4413">
            <v>20</v>
          </cell>
          <cell r="I4413">
            <v>-9822991</v>
          </cell>
          <cell r="M4413">
            <v>20</v>
          </cell>
          <cell r="Q4413">
            <v>20</v>
          </cell>
          <cell r="V4413">
            <v>3060</v>
          </cell>
        </row>
        <row r="4414">
          <cell r="A4414">
            <v>1</v>
          </cell>
          <cell r="E4414">
            <v>20</v>
          </cell>
          <cell r="I4414">
            <v>-13.46</v>
          </cell>
          <cell r="M4414">
            <v>20</v>
          </cell>
          <cell r="Q4414">
            <v>20</v>
          </cell>
          <cell r="V4414">
            <v>3100</v>
          </cell>
        </row>
        <row r="4415">
          <cell r="A4415">
            <v>1</v>
          </cell>
          <cell r="E4415">
            <v>20</v>
          </cell>
          <cell r="I4415">
            <v>474.68</v>
          </cell>
          <cell r="M4415">
            <v>20</v>
          </cell>
          <cell r="Q4415">
            <v>20</v>
          </cell>
          <cell r="V4415">
            <v>4150</v>
          </cell>
        </row>
        <row r="4416">
          <cell r="A4416">
            <v>1</v>
          </cell>
          <cell r="E4416">
            <v>20</v>
          </cell>
          <cell r="I4416">
            <v>0</v>
          </cell>
          <cell r="M4416">
            <v>20</v>
          </cell>
          <cell r="Q4416">
            <v>20</v>
          </cell>
          <cell r="V4416">
            <v>4520</v>
          </cell>
        </row>
        <row r="4417">
          <cell r="A4417">
            <v>1</v>
          </cell>
          <cell r="E4417">
            <v>20</v>
          </cell>
          <cell r="I4417">
            <v>0</v>
          </cell>
          <cell r="M4417">
            <v>20</v>
          </cell>
          <cell r="Q4417">
            <v>20</v>
          </cell>
          <cell r="V4417">
            <v>4640</v>
          </cell>
        </row>
        <row r="4418">
          <cell r="A4418">
            <v>1</v>
          </cell>
          <cell r="E4418">
            <v>20</v>
          </cell>
          <cell r="I4418">
            <v>3108</v>
          </cell>
          <cell r="M4418">
            <v>20</v>
          </cell>
          <cell r="Q4418">
            <v>20</v>
          </cell>
          <cell r="V4418">
            <v>4680</v>
          </cell>
        </row>
        <row r="4419">
          <cell r="A4419">
            <v>1</v>
          </cell>
          <cell r="E4419">
            <v>20</v>
          </cell>
          <cell r="I4419">
            <v>0</v>
          </cell>
          <cell r="M4419">
            <v>20</v>
          </cell>
          <cell r="Q4419">
            <v>20</v>
          </cell>
          <cell r="V4419">
            <v>4731</v>
          </cell>
        </row>
        <row r="4420">
          <cell r="A4420">
            <v>1</v>
          </cell>
          <cell r="E4420">
            <v>20</v>
          </cell>
          <cell r="I4420">
            <v>6119.44</v>
          </cell>
          <cell r="M4420">
            <v>20</v>
          </cell>
          <cell r="Q4420">
            <v>20</v>
          </cell>
          <cell r="V4420">
            <v>4780</v>
          </cell>
        </row>
        <row r="4421">
          <cell r="A4421">
            <v>1</v>
          </cell>
          <cell r="E4421">
            <v>20</v>
          </cell>
          <cell r="I4421">
            <v>-12791971</v>
          </cell>
          <cell r="M4421">
            <v>20</v>
          </cell>
          <cell r="Q4421">
            <v>20</v>
          </cell>
          <cell r="V4421">
            <v>5100</v>
          </cell>
        </row>
        <row r="4422">
          <cell r="A4422">
            <v>1</v>
          </cell>
          <cell r="E4422">
            <v>20</v>
          </cell>
          <cell r="I4422">
            <v>22530000</v>
          </cell>
          <cell r="M4422">
            <v>20</v>
          </cell>
          <cell r="Q4422">
            <v>20</v>
          </cell>
          <cell r="V4422">
            <v>5210</v>
          </cell>
        </row>
        <row r="4423">
          <cell r="A4423">
            <v>1</v>
          </cell>
          <cell r="E4423">
            <v>20</v>
          </cell>
          <cell r="I4423">
            <v>0</v>
          </cell>
          <cell r="M4423">
            <v>20</v>
          </cell>
          <cell r="Q4423">
            <v>20</v>
          </cell>
          <cell r="V4423">
            <v>5400</v>
          </cell>
        </row>
        <row r="4424">
          <cell r="A4424">
            <v>1</v>
          </cell>
          <cell r="E4424">
            <v>20</v>
          </cell>
          <cell r="I4424">
            <v>0</v>
          </cell>
          <cell r="M4424">
            <v>20</v>
          </cell>
          <cell r="Q4424">
            <v>20</v>
          </cell>
          <cell r="V4424">
            <v>5400</v>
          </cell>
        </row>
        <row r="4425">
          <cell r="A4425">
            <v>1</v>
          </cell>
          <cell r="E4425">
            <v>20</v>
          </cell>
          <cell r="I4425">
            <v>0</v>
          </cell>
          <cell r="M4425">
            <v>20</v>
          </cell>
          <cell r="Q4425">
            <v>20</v>
          </cell>
          <cell r="V4425">
            <v>5400</v>
          </cell>
        </row>
        <row r="4426">
          <cell r="A4426">
            <v>1</v>
          </cell>
          <cell r="E4426">
            <v>20</v>
          </cell>
          <cell r="I4426">
            <v>0</v>
          </cell>
          <cell r="M4426">
            <v>20</v>
          </cell>
          <cell r="Q4426">
            <v>20</v>
          </cell>
          <cell r="V4426">
            <v>5530</v>
          </cell>
        </row>
        <row r="4427">
          <cell r="A4427">
            <v>1</v>
          </cell>
          <cell r="E4427">
            <v>20</v>
          </cell>
          <cell r="I4427">
            <v>0</v>
          </cell>
          <cell r="M4427">
            <v>20</v>
          </cell>
          <cell r="Q4427">
            <v>20</v>
          </cell>
          <cell r="V4427">
            <v>7240</v>
          </cell>
        </row>
        <row r="4428">
          <cell r="A4428">
            <v>1</v>
          </cell>
          <cell r="E4428">
            <v>20</v>
          </cell>
          <cell r="I4428">
            <v>11000</v>
          </cell>
          <cell r="M4428">
            <v>20</v>
          </cell>
          <cell r="Q4428">
            <v>20</v>
          </cell>
          <cell r="V4428">
            <v>7500</v>
          </cell>
        </row>
        <row r="4429">
          <cell r="A4429">
            <v>1</v>
          </cell>
          <cell r="E4429">
            <v>20</v>
          </cell>
          <cell r="I4429">
            <v>0</v>
          </cell>
          <cell r="M4429">
            <v>20</v>
          </cell>
          <cell r="Q4429">
            <v>20</v>
          </cell>
          <cell r="V4429">
            <v>8201</v>
          </cell>
        </row>
        <row r="4430">
          <cell r="A4430">
            <v>1</v>
          </cell>
          <cell r="E4430">
            <v>20</v>
          </cell>
          <cell r="I4430">
            <v>0</v>
          </cell>
          <cell r="M4430">
            <v>20</v>
          </cell>
          <cell r="Q4430">
            <v>20</v>
          </cell>
          <cell r="V4430">
            <v>8202</v>
          </cell>
        </row>
        <row r="4431">
          <cell r="A4431">
            <v>1</v>
          </cell>
          <cell r="E4431">
            <v>20</v>
          </cell>
          <cell r="I4431">
            <v>64273.34</v>
          </cell>
          <cell r="M4431">
            <v>20</v>
          </cell>
          <cell r="Q4431">
            <v>20</v>
          </cell>
          <cell r="V4431">
            <v>5301</v>
          </cell>
        </row>
        <row r="4432">
          <cell r="A4432">
            <v>1</v>
          </cell>
          <cell r="E4432">
            <v>7</v>
          </cell>
          <cell r="I4432">
            <v>0</v>
          </cell>
          <cell r="M4432">
            <v>7</v>
          </cell>
          <cell r="Q4432">
            <v>7</v>
          </cell>
          <cell r="V4432">
            <v>5400</v>
          </cell>
        </row>
        <row r="4433">
          <cell r="A4433">
            <v>1</v>
          </cell>
          <cell r="E4433">
            <v>8</v>
          </cell>
          <cell r="I4433">
            <v>0</v>
          </cell>
          <cell r="M4433">
            <v>8</v>
          </cell>
          <cell r="Q4433">
            <v>8</v>
          </cell>
          <cell r="V4433">
            <v>9500</v>
          </cell>
        </row>
        <row r="4434">
          <cell r="A4434">
            <v>1</v>
          </cell>
          <cell r="E4434">
            <v>12</v>
          </cell>
          <cell r="I4434">
            <v>314216.59999999998</v>
          </cell>
          <cell r="M4434">
            <v>12</v>
          </cell>
          <cell r="Q4434">
            <v>12</v>
          </cell>
          <cell r="V4434">
            <v>3400</v>
          </cell>
        </row>
        <row r="4435">
          <cell r="A4435">
            <v>1</v>
          </cell>
          <cell r="E4435">
            <v>12</v>
          </cell>
          <cell r="I4435">
            <v>0</v>
          </cell>
          <cell r="M4435">
            <v>12</v>
          </cell>
          <cell r="Q4435">
            <v>12</v>
          </cell>
          <cell r="V4435">
            <v>4100</v>
          </cell>
        </row>
        <row r="4436">
          <cell r="A4436">
            <v>1</v>
          </cell>
          <cell r="E4436">
            <v>12</v>
          </cell>
          <cell r="I4436">
            <v>-20000</v>
          </cell>
          <cell r="M4436">
            <v>12</v>
          </cell>
          <cell r="Q4436">
            <v>12</v>
          </cell>
          <cell r="V4436">
            <v>5100</v>
          </cell>
        </row>
        <row r="4437">
          <cell r="A4437">
            <v>1</v>
          </cell>
          <cell r="E4437">
            <v>12</v>
          </cell>
          <cell r="I4437">
            <v>6428864.2800000003</v>
          </cell>
          <cell r="M4437">
            <v>12</v>
          </cell>
          <cell r="Q4437">
            <v>12</v>
          </cell>
          <cell r="V4437">
            <v>5200</v>
          </cell>
        </row>
        <row r="4438">
          <cell r="A4438">
            <v>1</v>
          </cell>
          <cell r="E4438">
            <v>12</v>
          </cell>
          <cell r="I4438">
            <v>-8604092.5299999993</v>
          </cell>
          <cell r="M4438">
            <v>12</v>
          </cell>
          <cell r="Q4438">
            <v>12</v>
          </cell>
          <cell r="V4438">
            <v>5400</v>
          </cell>
        </row>
        <row r="4439">
          <cell r="A4439">
            <v>1</v>
          </cell>
          <cell r="E4439">
            <v>12</v>
          </cell>
          <cell r="I4439">
            <v>-31175.78</v>
          </cell>
          <cell r="M4439">
            <v>12</v>
          </cell>
          <cell r="Q4439">
            <v>12</v>
          </cell>
          <cell r="V4439">
            <v>5400</v>
          </cell>
        </row>
        <row r="4440">
          <cell r="A4440">
            <v>1</v>
          </cell>
          <cell r="E4440">
            <v>12</v>
          </cell>
          <cell r="I4440">
            <v>46592.12</v>
          </cell>
          <cell r="M4440">
            <v>12</v>
          </cell>
          <cell r="Q4440">
            <v>12</v>
          </cell>
          <cell r="V4440">
            <v>6110</v>
          </cell>
        </row>
        <row r="4441">
          <cell r="A4441">
            <v>1</v>
          </cell>
          <cell r="E4441">
            <v>12</v>
          </cell>
          <cell r="I4441">
            <v>-25961.919999999998</v>
          </cell>
          <cell r="M4441">
            <v>12</v>
          </cell>
          <cell r="Q4441">
            <v>12</v>
          </cell>
          <cell r="V4441">
            <v>6120</v>
          </cell>
        </row>
        <row r="4442">
          <cell r="A4442">
            <v>1</v>
          </cell>
          <cell r="E4442">
            <v>12</v>
          </cell>
          <cell r="I4442">
            <v>24150.12</v>
          </cell>
          <cell r="M4442">
            <v>12</v>
          </cell>
          <cell r="Q4442">
            <v>12</v>
          </cell>
          <cell r="V4442">
            <v>6210</v>
          </cell>
        </row>
        <row r="4443">
          <cell r="A4443">
            <v>1</v>
          </cell>
          <cell r="E4443">
            <v>12</v>
          </cell>
          <cell r="I4443">
            <v>-18918.41</v>
          </cell>
          <cell r="M4443">
            <v>12</v>
          </cell>
          <cell r="Q4443">
            <v>12</v>
          </cell>
          <cell r="V4443">
            <v>6220</v>
          </cell>
        </row>
        <row r="4444">
          <cell r="A4444">
            <v>1</v>
          </cell>
          <cell r="E4444">
            <v>12</v>
          </cell>
          <cell r="I4444">
            <v>4620</v>
          </cell>
          <cell r="M4444">
            <v>12</v>
          </cell>
          <cell r="Q4444">
            <v>12</v>
          </cell>
          <cell r="V4444">
            <v>7000</v>
          </cell>
        </row>
        <row r="4445">
          <cell r="A4445">
            <v>1</v>
          </cell>
          <cell r="E4445">
            <v>12</v>
          </cell>
          <cell r="I4445">
            <v>2500</v>
          </cell>
          <cell r="M4445">
            <v>12</v>
          </cell>
          <cell r="Q4445">
            <v>12</v>
          </cell>
          <cell r="V4445">
            <v>7300</v>
          </cell>
        </row>
        <row r="4446">
          <cell r="A4446">
            <v>1</v>
          </cell>
          <cell r="E4446">
            <v>12</v>
          </cell>
          <cell r="I4446">
            <v>73694.740000000005</v>
          </cell>
          <cell r="M4446">
            <v>12</v>
          </cell>
          <cell r="Q4446">
            <v>12</v>
          </cell>
          <cell r="V4446">
            <v>7500</v>
          </cell>
        </row>
        <row r="4447">
          <cell r="A4447">
            <v>1</v>
          </cell>
          <cell r="E4447">
            <v>12</v>
          </cell>
          <cell r="I4447">
            <v>4078.06</v>
          </cell>
          <cell r="M4447">
            <v>12</v>
          </cell>
          <cell r="Q4447">
            <v>12</v>
          </cell>
          <cell r="V4447">
            <v>7914</v>
          </cell>
        </row>
        <row r="4448">
          <cell r="A4448">
            <v>1</v>
          </cell>
          <cell r="E4448">
            <v>12</v>
          </cell>
          <cell r="I4448">
            <v>281649.93</v>
          </cell>
          <cell r="M4448">
            <v>12</v>
          </cell>
          <cell r="Q4448">
            <v>12</v>
          </cell>
          <cell r="V4448">
            <v>7915</v>
          </cell>
        </row>
        <row r="4449">
          <cell r="A4449">
            <v>1</v>
          </cell>
          <cell r="E4449">
            <v>12</v>
          </cell>
          <cell r="I4449">
            <v>28688.16</v>
          </cell>
          <cell r="M4449">
            <v>12</v>
          </cell>
          <cell r="Q4449">
            <v>12</v>
          </cell>
          <cell r="V4449">
            <v>8111</v>
          </cell>
        </row>
        <row r="4450">
          <cell r="A4450">
            <v>1</v>
          </cell>
          <cell r="E4450">
            <v>12</v>
          </cell>
          <cell r="I4450">
            <v>-74350.990000000005</v>
          </cell>
          <cell r="M4450">
            <v>12</v>
          </cell>
          <cell r="Q4450">
            <v>12</v>
          </cell>
          <cell r="V4450">
            <v>9251</v>
          </cell>
        </row>
        <row r="4451">
          <cell r="A4451">
            <v>1</v>
          </cell>
          <cell r="E4451">
            <v>12</v>
          </cell>
          <cell r="I4451">
            <v>-71429.14</v>
          </cell>
          <cell r="M4451">
            <v>12</v>
          </cell>
          <cell r="Q4451">
            <v>12</v>
          </cell>
          <cell r="V4451">
            <v>9252</v>
          </cell>
        </row>
        <row r="4452">
          <cell r="A4452">
            <v>1</v>
          </cell>
          <cell r="E4452">
            <v>12</v>
          </cell>
          <cell r="I4452">
            <v>-34507.96</v>
          </cell>
          <cell r="M4452">
            <v>12</v>
          </cell>
          <cell r="Q4452">
            <v>12</v>
          </cell>
          <cell r="V4452">
            <v>9256</v>
          </cell>
        </row>
        <row r="4453">
          <cell r="A4453">
            <v>1</v>
          </cell>
          <cell r="E4453">
            <v>12</v>
          </cell>
          <cell r="I4453">
            <v>-195205.63</v>
          </cell>
          <cell r="M4453">
            <v>12</v>
          </cell>
          <cell r="Q4453">
            <v>12</v>
          </cell>
          <cell r="V4453">
            <v>9305</v>
          </cell>
        </row>
        <row r="4454">
          <cell r="A4454">
            <v>1</v>
          </cell>
          <cell r="E4454">
            <v>12</v>
          </cell>
          <cell r="I4454">
            <v>-14905.61</v>
          </cell>
          <cell r="M4454">
            <v>12</v>
          </cell>
          <cell r="Q4454">
            <v>12</v>
          </cell>
          <cell r="V4454">
            <v>9600</v>
          </cell>
        </row>
        <row r="4455">
          <cell r="A4455">
            <v>1</v>
          </cell>
          <cell r="E4455">
            <v>12</v>
          </cell>
          <cell r="I4455">
            <v>65522.77</v>
          </cell>
          <cell r="M4455">
            <v>12</v>
          </cell>
          <cell r="Q4455">
            <v>12</v>
          </cell>
          <cell r="V4455">
            <v>9610</v>
          </cell>
        </row>
        <row r="4456">
          <cell r="A4456">
            <v>1</v>
          </cell>
          <cell r="E4456">
            <v>12</v>
          </cell>
          <cell r="I4456">
            <v>-90182.21</v>
          </cell>
          <cell r="M4456">
            <v>12</v>
          </cell>
          <cell r="Q4456">
            <v>12</v>
          </cell>
          <cell r="V4456">
            <v>9670</v>
          </cell>
        </row>
        <row r="4457">
          <cell r="A4457">
            <v>1</v>
          </cell>
          <cell r="E4457">
            <v>12</v>
          </cell>
          <cell r="I4457">
            <v>1906153.4</v>
          </cell>
          <cell r="M4457">
            <v>12</v>
          </cell>
          <cell r="Q4457">
            <v>12</v>
          </cell>
          <cell r="V4457">
            <v>5301</v>
          </cell>
        </row>
        <row r="4458">
          <cell r="A4458">
            <v>1</v>
          </cell>
          <cell r="E4458">
            <v>5</v>
          </cell>
          <cell r="I4458">
            <v>-518443973.5</v>
          </cell>
          <cell r="M4458">
            <v>5</v>
          </cell>
          <cell r="Q4458">
            <v>5</v>
          </cell>
          <cell r="V4458">
            <v>1010</v>
          </cell>
        </row>
        <row r="4459">
          <cell r="A4459">
            <v>1</v>
          </cell>
          <cell r="E4459">
            <v>5</v>
          </cell>
          <cell r="I4459">
            <v>0</v>
          </cell>
          <cell r="M4459">
            <v>5</v>
          </cell>
          <cell r="Q4459">
            <v>5</v>
          </cell>
          <cell r="V4459">
            <v>1030</v>
          </cell>
        </row>
        <row r="4460">
          <cell r="A4460">
            <v>1</v>
          </cell>
          <cell r="E4460">
            <v>5</v>
          </cell>
          <cell r="I4460">
            <v>0</v>
          </cell>
          <cell r="M4460">
            <v>5</v>
          </cell>
          <cell r="Q4460">
            <v>5</v>
          </cell>
          <cell r="V4460">
            <v>1060</v>
          </cell>
        </row>
        <row r="4461">
          <cell r="A4461">
            <v>1</v>
          </cell>
          <cell r="E4461">
            <v>5</v>
          </cell>
          <cell r="I4461">
            <v>0</v>
          </cell>
          <cell r="M4461">
            <v>5</v>
          </cell>
          <cell r="Q4461">
            <v>5</v>
          </cell>
          <cell r="V4461">
            <v>1095</v>
          </cell>
        </row>
        <row r="4462">
          <cell r="A4462">
            <v>1</v>
          </cell>
          <cell r="E4462">
            <v>5</v>
          </cell>
          <cell r="I4462">
            <v>-129218928.95</v>
          </cell>
          <cell r="M4462">
            <v>5</v>
          </cell>
          <cell r="Q4462">
            <v>5</v>
          </cell>
          <cell r="V4462">
            <v>1095</v>
          </cell>
        </row>
        <row r="4463">
          <cell r="A4463">
            <v>1</v>
          </cell>
          <cell r="E4463">
            <v>5</v>
          </cell>
          <cell r="I4463">
            <v>14136697.300000001</v>
          </cell>
          <cell r="M4463">
            <v>5</v>
          </cell>
          <cell r="Q4463">
            <v>5</v>
          </cell>
          <cell r="V4463">
            <v>1096</v>
          </cell>
        </row>
        <row r="4464">
          <cell r="A4464">
            <v>1</v>
          </cell>
          <cell r="E4464">
            <v>5</v>
          </cell>
          <cell r="I4464">
            <v>-105171202294.59</v>
          </cell>
          <cell r="M4464">
            <v>5</v>
          </cell>
          <cell r="Q4464">
            <v>5</v>
          </cell>
          <cell r="V4464">
            <v>2010</v>
          </cell>
        </row>
        <row r="4465">
          <cell r="A4465">
            <v>1</v>
          </cell>
          <cell r="E4465">
            <v>5</v>
          </cell>
          <cell r="I4465">
            <v>0</v>
          </cell>
          <cell r="M4465">
            <v>5</v>
          </cell>
          <cell r="Q4465">
            <v>5</v>
          </cell>
          <cell r="V4465">
            <v>2011</v>
          </cell>
        </row>
        <row r="4466">
          <cell r="A4466">
            <v>1</v>
          </cell>
          <cell r="E4466">
            <v>5</v>
          </cell>
          <cell r="I4466">
            <v>-1046000</v>
          </cell>
          <cell r="M4466">
            <v>5</v>
          </cell>
          <cell r="Q4466">
            <v>5</v>
          </cell>
          <cell r="V4466">
            <v>2030</v>
          </cell>
        </row>
        <row r="4467">
          <cell r="A4467">
            <v>1</v>
          </cell>
          <cell r="E4467">
            <v>5</v>
          </cell>
          <cell r="I4467">
            <v>25146143.620000001</v>
          </cell>
          <cell r="M4467">
            <v>5</v>
          </cell>
          <cell r="Q4467">
            <v>5</v>
          </cell>
          <cell r="V4467">
            <v>2030</v>
          </cell>
        </row>
        <row r="4468">
          <cell r="A4468">
            <v>1</v>
          </cell>
          <cell r="E4468">
            <v>5</v>
          </cell>
          <cell r="I4468">
            <v>106048663189.39</v>
          </cell>
          <cell r="M4468">
            <v>5</v>
          </cell>
          <cell r="Q4468">
            <v>5</v>
          </cell>
          <cell r="V4468">
            <v>2040</v>
          </cell>
        </row>
        <row r="4469">
          <cell r="A4469">
            <v>1</v>
          </cell>
          <cell r="E4469">
            <v>5</v>
          </cell>
          <cell r="I4469">
            <v>-10230334.710000001</v>
          </cell>
          <cell r="M4469">
            <v>5</v>
          </cell>
          <cell r="Q4469">
            <v>5</v>
          </cell>
          <cell r="V4469">
            <v>2051</v>
          </cell>
        </row>
        <row r="4470">
          <cell r="A4470">
            <v>1</v>
          </cell>
          <cell r="E4470">
            <v>5</v>
          </cell>
          <cell r="I4470">
            <v>-1542000</v>
          </cell>
          <cell r="M4470">
            <v>5</v>
          </cell>
          <cell r="Q4470">
            <v>5</v>
          </cell>
          <cell r="V4470">
            <v>2052</v>
          </cell>
        </row>
        <row r="4471">
          <cell r="A4471">
            <v>1</v>
          </cell>
          <cell r="E4471">
            <v>5</v>
          </cell>
          <cell r="I4471">
            <v>-1543082</v>
          </cell>
          <cell r="M4471">
            <v>5</v>
          </cell>
          <cell r="Q4471">
            <v>5</v>
          </cell>
          <cell r="V4471">
            <v>2053</v>
          </cell>
        </row>
        <row r="4472">
          <cell r="A4472">
            <v>1</v>
          </cell>
          <cell r="E4472">
            <v>5</v>
          </cell>
          <cell r="I4472">
            <v>0</v>
          </cell>
          <cell r="M4472">
            <v>5</v>
          </cell>
          <cell r="Q4472">
            <v>5</v>
          </cell>
          <cell r="V4472">
            <v>2054</v>
          </cell>
        </row>
        <row r="4473">
          <cell r="A4473">
            <v>1</v>
          </cell>
          <cell r="E4473">
            <v>5</v>
          </cell>
          <cell r="I4473">
            <v>7090000</v>
          </cell>
          <cell r="M4473">
            <v>5</v>
          </cell>
          <cell r="Q4473">
            <v>5</v>
          </cell>
          <cell r="V4473">
            <v>2055</v>
          </cell>
        </row>
        <row r="4474">
          <cell r="A4474">
            <v>1</v>
          </cell>
          <cell r="E4474">
            <v>5</v>
          </cell>
          <cell r="I4474">
            <v>-680496036.80999994</v>
          </cell>
          <cell r="M4474">
            <v>5</v>
          </cell>
          <cell r="Q4474">
            <v>5</v>
          </cell>
          <cell r="V4474">
            <v>2090</v>
          </cell>
        </row>
        <row r="4475">
          <cell r="A4475">
            <v>1</v>
          </cell>
          <cell r="E4475">
            <v>5</v>
          </cell>
          <cell r="I4475">
            <v>0</v>
          </cell>
          <cell r="M4475">
            <v>5</v>
          </cell>
          <cell r="Q4475">
            <v>5</v>
          </cell>
          <cell r="V4475">
            <v>2095</v>
          </cell>
        </row>
        <row r="4476">
          <cell r="A4476">
            <v>1</v>
          </cell>
          <cell r="E4476">
            <v>5</v>
          </cell>
          <cell r="I4476">
            <v>234773034.28</v>
          </cell>
          <cell r="M4476">
            <v>5</v>
          </cell>
          <cell r="Q4476">
            <v>5</v>
          </cell>
          <cell r="V4476">
            <v>2095</v>
          </cell>
        </row>
        <row r="4477">
          <cell r="A4477">
            <v>1</v>
          </cell>
          <cell r="E4477">
            <v>5</v>
          </cell>
          <cell r="I4477">
            <v>739564.16</v>
          </cell>
          <cell r="M4477">
            <v>5</v>
          </cell>
          <cell r="Q4477">
            <v>5</v>
          </cell>
          <cell r="V4477">
            <v>3050</v>
          </cell>
        </row>
        <row r="4478">
          <cell r="A4478">
            <v>1</v>
          </cell>
          <cell r="E4478">
            <v>5</v>
          </cell>
          <cell r="I4478">
            <v>-68280.12</v>
          </cell>
          <cell r="M4478">
            <v>5</v>
          </cell>
          <cell r="Q4478">
            <v>5</v>
          </cell>
          <cell r="V4478">
            <v>3100</v>
          </cell>
        </row>
        <row r="4479">
          <cell r="A4479">
            <v>1</v>
          </cell>
          <cell r="E4479">
            <v>5</v>
          </cell>
          <cell r="I4479">
            <v>-470.75</v>
          </cell>
          <cell r="M4479">
            <v>5</v>
          </cell>
          <cell r="Q4479">
            <v>5</v>
          </cell>
          <cell r="V4479">
            <v>3300</v>
          </cell>
        </row>
        <row r="4480">
          <cell r="A4480">
            <v>1</v>
          </cell>
          <cell r="E4480">
            <v>5</v>
          </cell>
          <cell r="I4480">
            <v>-12184392.050000001</v>
          </cell>
          <cell r="M4480">
            <v>5</v>
          </cell>
          <cell r="Q4480">
            <v>5</v>
          </cell>
          <cell r="V4480">
            <v>3400</v>
          </cell>
        </row>
        <row r="4481">
          <cell r="A4481">
            <v>1</v>
          </cell>
          <cell r="E4481">
            <v>5</v>
          </cell>
          <cell r="I4481">
            <v>-70148401.019999996</v>
          </cell>
          <cell r="M4481">
            <v>5</v>
          </cell>
          <cell r="Q4481">
            <v>5</v>
          </cell>
          <cell r="V4481">
            <v>3400</v>
          </cell>
        </row>
        <row r="4482">
          <cell r="A4482">
            <v>1</v>
          </cell>
          <cell r="E4482">
            <v>5</v>
          </cell>
          <cell r="I4482">
            <v>-1712750</v>
          </cell>
          <cell r="M4482">
            <v>5</v>
          </cell>
          <cell r="Q4482">
            <v>5</v>
          </cell>
          <cell r="V4482">
            <v>3500</v>
          </cell>
        </row>
        <row r="4483">
          <cell r="A4483">
            <v>1</v>
          </cell>
          <cell r="E4483">
            <v>5</v>
          </cell>
          <cell r="I4483">
            <v>0</v>
          </cell>
          <cell r="M4483">
            <v>5</v>
          </cell>
          <cell r="Q4483">
            <v>5</v>
          </cell>
          <cell r="V4483">
            <v>4000</v>
          </cell>
        </row>
        <row r="4484">
          <cell r="A4484">
            <v>1</v>
          </cell>
          <cell r="E4484">
            <v>5</v>
          </cell>
          <cell r="I4484">
            <v>-749500</v>
          </cell>
          <cell r="M4484">
            <v>5</v>
          </cell>
          <cell r="Q4484">
            <v>5</v>
          </cell>
          <cell r="V4484">
            <v>4050</v>
          </cell>
        </row>
        <row r="4485">
          <cell r="A4485">
            <v>1</v>
          </cell>
          <cell r="E4485">
            <v>5</v>
          </cell>
          <cell r="I4485">
            <v>25442130.670000002</v>
          </cell>
          <cell r="M4485">
            <v>5</v>
          </cell>
          <cell r="Q4485">
            <v>5</v>
          </cell>
          <cell r="V4485">
            <v>4060</v>
          </cell>
        </row>
        <row r="4486">
          <cell r="A4486">
            <v>1</v>
          </cell>
          <cell r="E4486">
            <v>5</v>
          </cell>
          <cell r="I4486">
            <v>-60568224</v>
          </cell>
          <cell r="M4486">
            <v>5</v>
          </cell>
          <cell r="Q4486">
            <v>5</v>
          </cell>
          <cell r="V4486">
            <v>4100</v>
          </cell>
        </row>
        <row r="4487">
          <cell r="A4487">
            <v>1</v>
          </cell>
          <cell r="E4487">
            <v>5</v>
          </cell>
          <cell r="I4487">
            <v>0</v>
          </cell>
          <cell r="M4487">
            <v>5</v>
          </cell>
          <cell r="Q4487">
            <v>5</v>
          </cell>
          <cell r="V4487">
            <v>4150</v>
          </cell>
        </row>
        <row r="4488">
          <cell r="A4488">
            <v>1</v>
          </cell>
          <cell r="E4488">
            <v>5</v>
          </cell>
          <cell r="I4488">
            <v>0</v>
          </cell>
          <cell r="M4488">
            <v>5</v>
          </cell>
          <cell r="Q4488">
            <v>5</v>
          </cell>
          <cell r="V4488">
            <v>4150</v>
          </cell>
        </row>
        <row r="4489">
          <cell r="A4489">
            <v>1</v>
          </cell>
          <cell r="E4489">
            <v>5</v>
          </cell>
          <cell r="I4489">
            <v>7067257.0700000003</v>
          </cell>
          <cell r="M4489">
            <v>5</v>
          </cell>
          <cell r="Q4489">
            <v>5</v>
          </cell>
          <cell r="V4489">
            <v>4150</v>
          </cell>
        </row>
        <row r="4490">
          <cell r="A4490">
            <v>1</v>
          </cell>
          <cell r="E4490">
            <v>5</v>
          </cell>
          <cell r="I4490">
            <v>0</v>
          </cell>
          <cell r="M4490">
            <v>5</v>
          </cell>
          <cell r="Q4490">
            <v>5</v>
          </cell>
          <cell r="V4490">
            <v>4250</v>
          </cell>
        </row>
        <row r="4491">
          <cell r="A4491">
            <v>1</v>
          </cell>
          <cell r="E4491">
            <v>5</v>
          </cell>
          <cell r="I4491">
            <v>776309.36</v>
          </cell>
          <cell r="M4491">
            <v>5</v>
          </cell>
          <cell r="Q4491">
            <v>5</v>
          </cell>
          <cell r="V4491">
            <v>4250</v>
          </cell>
        </row>
        <row r="4492">
          <cell r="A4492">
            <v>1</v>
          </cell>
          <cell r="E4492">
            <v>5</v>
          </cell>
          <cell r="I4492">
            <v>1074000</v>
          </cell>
          <cell r="M4492">
            <v>5</v>
          </cell>
          <cell r="Q4492">
            <v>5</v>
          </cell>
          <cell r="V4492">
            <v>4260</v>
          </cell>
        </row>
        <row r="4493">
          <cell r="A4493">
            <v>1</v>
          </cell>
          <cell r="E4493">
            <v>5</v>
          </cell>
          <cell r="I4493">
            <v>0</v>
          </cell>
          <cell r="M4493">
            <v>5</v>
          </cell>
          <cell r="Q4493">
            <v>5</v>
          </cell>
          <cell r="V4493">
            <v>4280</v>
          </cell>
        </row>
        <row r="4494">
          <cell r="A4494">
            <v>1</v>
          </cell>
          <cell r="E4494">
            <v>5</v>
          </cell>
          <cell r="I4494">
            <v>55.5</v>
          </cell>
          <cell r="M4494">
            <v>5</v>
          </cell>
          <cell r="Q4494">
            <v>5</v>
          </cell>
          <cell r="V4494">
            <v>4301</v>
          </cell>
        </row>
        <row r="4495">
          <cell r="A4495">
            <v>1</v>
          </cell>
          <cell r="E4495">
            <v>5</v>
          </cell>
          <cell r="I4495">
            <v>1199507.25</v>
          </cell>
          <cell r="M4495">
            <v>5</v>
          </cell>
          <cell r="Q4495">
            <v>5</v>
          </cell>
          <cell r="V4495">
            <v>4302</v>
          </cell>
        </row>
        <row r="4496">
          <cell r="A4496">
            <v>1</v>
          </cell>
          <cell r="E4496">
            <v>5</v>
          </cell>
          <cell r="I4496">
            <v>5576844.2800000003</v>
          </cell>
          <cell r="M4496">
            <v>5</v>
          </cell>
          <cell r="Q4496">
            <v>5</v>
          </cell>
          <cell r="V4496">
            <v>4303</v>
          </cell>
        </row>
        <row r="4497">
          <cell r="A4497">
            <v>1</v>
          </cell>
          <cell r="E4497">
            <v>5</v>
          </cell>
          <cell r="I4497">
            <v>-282062.39</v>
          </cell>
          <cell r="M4497">
            <v>5</v>
          </cell>
          <cell r="Q4497">
            <v>5</v>
          </cell>
          <cell r="V4497">
            <v>4304</v>
          </cell>
        </row>
        <row r="4498">
          <cell r="A4498">
            <v>1</v>
          </cell>
          <cell r="E4498">
            <v>5</v>
          </cell>
          <cell r="I4498">
            <v>-2757372.88</v>
          </cell>
          <cell r="M4498">
            <v>5</v>
          </cell>
          <cell r="Q4498">
            <v>5</v>
          </cell>
          <cell r="V4498">
            <v>4305</v>
          </cell>
        </row>
        <row r="4499">
          <cell r="A4499">
            <v>1</v>
          </cell>
          <cell r="E4499">
            <v>5</v>
          </cell>
          <cell r="I4499">
            <v>54360</v>
          </cell>
          <cell r="M4499">
            <v>5</v>
          </cell>
          <cell r="Q4499">
            <v>5</v>
          </cell>
          <cell r="V4499">
            <v>4360</v>
          </cell>
        </row>
        <row r="4500">
          <cell r="A4500">
            <v>1</v>
          </cell>
          <cell r="E4500">
            <v>5</v>
          </cell>
          <cell r="I4500">
            <v>1102600.1000000001</v>
          </cell>
          <cell r="M4500">
            <v>5</v>
          </cell>
          <cell r="Q4500">
            <v>5</v>
          </cell>
          <cell r="V4500">
            <v>4360</v>
          </cell>
        </row>
        <row r="4501">
          <cell r="A4501">
            <v>1</v>
          </cell>
          <cell r="E4501">
            <v>5</v>
          </cell>
          <cell r="I4501">
            <v>66000</v>
          </cell>
          <cell r="M4501">
            <v>5</v>
          </cell>
          <cell r="Q4501">
            <v>5</v>
          </cell>
          <cell r="V4501">
            <v>4380</v>
          </cell>
        </row>
        <row r="4502">
          <cell r="A4502">
            <v>1</v>
          </cell>
          <cell r="E4502">
            <v>5</v>
          </cell>
          <cell r="I4502">
            <v>34600</v>
          </cell>
          <cell r="M4502">
            <v>5</v>
          </cell>
          <cell r="Q4502">
            <v>5</v>
          </cell>
          <cell r="V4502">
            <v>4380</v>
          </cell>
        </row>
        <row r="4503">
          <cell r="A4503">
            <v>1</v>
          </cell>
          <cell r="E4503">
            <v>5</v>
          </cell>
          <cell r="I4503">
            <v>0</v>
          </cell>
          <cell r="M4503">
            <v>5</v>
          </cell>
          <cell r="Q4503">
            <v>5</v>
          </cell>
          <cell r="V4503">
            <v>4460</v>
          </cell>
        </row>
        <row r="4504">
          <cell r="A4504">
            <v>1</v>
          </cell>
          <cell r="E4504">
            <v>5</v>
          </cell>
          <cell r="I4504">
            <v>100000</v>
          </cell>
          <cell r="M4504">
            <v>5</v>
          </cell>
          <cell r="Q4504">
            <v>5</v>
          </cell>
          <cell r="V4504">
            <v>4480</v>
          </cell>
        </row>
        <row r="4505">
          <cell r="A4505">
            <v>1</v>
          </cell>
          <cell r="E4505">
            <v>5</v>
          </cell>
          <cell r="I4505">
            <v>3837397</v>
          </cell>
          <cell r="M4505">
            <v>5</v>
          </cell>
          <cell r="Q4505">
            <v>5</v>
          </cell>
          <cell r="V4505">
            <v>4500</v>
          </cell>
        </row>
        <row r="4506">
          <cell r="A4506">
            <v>1</v>
          </cell>
          <cell r="E4506">
            <v>5</v>
          </cell>
          <cell r="I4506">
            <v>20106</v>
          </cell>
          <cell r="M4506">
            <v>5</v>
          </cell>
          <cell r="Q4506">
            <v>5</v>
          </cell>
          <cell r="V4506">
            <v>4520</v>
          </cell>
        </row>
        <row r="4507">
          <cell r="A4507">
            <v>1</v>
          </cell>
          <cell r="E4507">
            <v>5</v>
          </cell>
          <cell r="I4507">
            <v>40000</v>
          </cell>
          <cell r="M4507">
            <v>5</v>
          </cell>
          <cell r="Q4507">
            <v>5</v>
          </cell>
          <cell r="V4507">
            <v>4560</v>
          </cell>
        </row>
        <row r="4508">
          <cell r="A4508">
            <v>1</v>
          </cell>
          <cell r="E4508">
            <v>5</v>
          </cell>
          <cell r="I4508">
            <v>73075</v>
          </cell>
          <cell r="M4508">
            <v>5</v>
          </cell>
          <cell r="Q4508">
            <v>5</v>
          </cell>
          <cell r="V4508">
            <v>4595</v>
          </cell>
        </row>
        <row r="4509">
          <cell r="A4509">
            <v>1</v>
          </cell>
          <cell r="E4509">
            <v>5</v>
          </cell>
          <cell r="I4509">
            <v>0</v>
          </cell>
          <cell r="M4509">
            <v>5</v>
          </cell>
          <cell r="Q4509">
            <v>5</v>
          </cell>
          <cell r="V4509">
            <v>4601</v>
          </cell>
        </row>
        <row r="4510">
          <cell r="A4510">
            <v>1</v>
          </cell>
          <cell r="E4510">
            <v>5</v>
          </cell>
          <cell r="I4510">
            <v>1142843</v>
          </cell>
          <cell r="M4510">
            <v>5</v>
          </cell>
          <cell r="Q4510">
            <v>5</v>
          </cell>
          <cell r="V4510">
            <v>4601</v>
          </cell>
        </row>
        <row r="4511">
          <cell r="A4511">
            <v>1</v>
          </cell>
          <cell r="E4511">
            <v>5</v>
          </cell>
          <cell r="I4511">
            <v>-10460000</v>
          </cell>
          <cell r="M4511">
            <v>5</v>
          </cell>
          <cell r="Q4511">
            <v>5</v>
          </cell>
          <cell r="V4511">
            <v>4602</v>
          </cell>
        </row>
        <row r="4512">
          <cell r="A4512">
            <v>1</v>
          </cell>
          <cell r="E4512">
            <v>5</v>
          </cell>
          <cell r="I4512">
            <v>-3260500</v>
          </cell>
          <cell r="M4512">
            <v>5</v>
          </cell>
          <cell r="Q4512">
            <v>5</v>
          </cell>
          <cell r="V4512">
            <v>4603</v>
          </cell>
        </row>
        <row r="4513">
          <cell r="A4513">
            <v>1</v>
          </cell>
          <cell r="E4513">
            <v>5</v>
          </cell>
          <cell r="I4513">
            <v>0</v>
          </cell>
          <cell r="M4513">
            <v>5</v>
          </cell>
          <cell r="Q4513">
            <v>5</v>
          </cell>
          <cell r="V4513">
            <v>4610</v>
          </cell>
        </row>
        <row r="4514">
          <cell r="A4514">
            <v>1</v>
          </cell>
          <cell r="E4514">
            <v>5</v>
          </cell>
          <cell r="I4514">
            <v>-202539.45</v>
          </cell>
          <cell r="M4514">
            <v>5</v>
          </cell>
          <cell r="Q4514">
            <v>5</v>
          </cell>
          <cell r="V4514">
            <v>4640</v>
          </cell>
        </row>
        <row r="4515">
          <cell r="A4515">
            <v>1</v>
          </cell>
          <cell r="E4515">
            <v>5</v>
          </cell>
          <cell r="I4515">
            <v>-3125690</v>
          </cell>
          <cell r="M4515">
            <v>5</v>
          </cell>
          <cell r="Q4515">
            <v>5</v>
          </cell>
          <cell r="V4515">
            <v>4660</v>
          </cell>
        </row>
        <row r="4516">
          <cell r="A4516">
            <v>1</v>
          </cell>
          <cell r="E4516">
            <v>5</v>
          </cell>
          <cell r="I4516">
            <v>9587232.5399999991</v>
          </cell>
          <cell r="M4516">
            <v>5</v>
          </cell>
          <cell r="Q4516">
            <v>5</v>
          </cell>
          <cell r="V4516">
            <v>4680</v>
          </cell>
        </row>
        <row r="4517">
          <cell r="A4517">
            <v>1</v>
          </cell>
          <cell r="E4517">
            <v>5</v>
          </cell>
          <cell r="I4517">
            <v>-6489057</v>
          </cell>
          <cell r="M4517">
            <v>5</v>
          </cell>
          <cell r="Q4517">
            <v>5</v>
          </cell>
          <cell r="V4517">
            <v>4700</v>
          </cell>
        </row>
        <row r="4518">
          <cell r="A4518">
            <v>1</v>
          </cell>
          <cell r="E4518">
            <v>5</v>
          </cell>
          <cell r="I4518">
            <v>57626679.57</v>
          </cell>
          <cell r="M4518">
            <v>5</v>
          </cell>
          <cell r="Q4518">
            <v>5</v>
          </cell>
          <cell r="V4518">
            <v>4700</v>
          </cell>
        </row>
        <row r="4519">
          <cell r="A4519">
            <v>1</v>
          </cell>
          <cell r="E4519">
            <v>5</v>
          </cell>
          <cell r="I4519">
            <v>0</v>
          </cell>
          <cell r="M4519">
            <v>5</v>
          </cell>
          <cell r="Q4519">
            <v>5</v>
          </cell>
          <cell r="V4519">
            <v>4720</v>
          </cell>
        </row>
        <row r="4520">
          <cell r="A4520">
            <v>1</v>
          </cell>
          <cell r="E4520">
            <v>5</v>
          </cell>
          <cell r="I4520">
            <v>830000</v>
          </cell>
          <cell r="M4520">
            <v>5</v>
          </cell>
          <cell r="Q4520">
            <v>5</v>
          </cell>
          <cell r="V4520">
            <v>4720</v>
          </cell>
        </row>
        <row r="4521">
          <cell r="A4521">
            <v>1</v>
          </cell>
          <cell r="E4521">
            <v>5</v>
          </cell>
          <cell r="I4521">
            <v>2783200</v>
          </cell>
          <cell r="M4521">
            <v>5</v>
          </cell>
          <cell r="Q4521">
            <v>5</v>
          </cell>
          <cell r="V4521">
            <v>4730</v>
          </cell>
        </row>
        <row r="4522">
          <cell r="A4522">
            <v>1</v>
          </cell>
          <cell r="E4522">
            <v>5</v>
          </cell>
          <cell r="I4522">
            <v>59668126.689999998</v>
          </cell>
          <cell r="M4522">
            <v>5</v>
          </cell>
          <cell r="Q4522">
            <v>5</v>
          </cell>
          <cell r="V4522">
            <v>4730</v>
          </cell>
        </row>
        <row r="4523">
          <cell r="A4523">
            <v>1</v>
          </cell>
          <cell r="E4523">
            <v>5</v>
          </cell>
          <cell r="I4523">
            <v>0.22</v>
          </cell>
          <cell r="M4523">
            <v>5</v>
          </cell>
          <cell r="Q4523">
            <v>5</v>
          </cell>
          <cell r="V4523">
            <v>4740</v>
          </cell>
        </row>
        <row r="4524">
          <cell r="A4524">
            <v>1</v>
          </cell>
          <cell r="E4524">
            <v>5</v>
          </cell>
          <cell r="I4524">
            <v>4284540</v>
          </cell>
          <cell r="M4524">
            <v>5</v>
          </cell>
          <cell r="Q4524">
            <v>5</v>
          </cell>
          <cell r="V4524">
            <v>4760</v>
          </cell>
        </row>
        <row r="4525">
          <cell r="A4525">
            <v>1</v>
          </cell>
          <cell r="E4525">
            <v>5</v>
          </cell>
          <cell r="I4525">
            <v>26116124.760000002</v>
          </cell>
          <cell r="M4525">
            <v>5</v>
          </cell>
          <cell r="Q4525">
            <v>5</v>
          </cell>
          <cell r="V4525">
            <v>4770</v>
          </cell>
        </row>
        <row r="4526">
          <cell r="A4526">
            <v>1</v>
          </cell>
          <cell r="E4526">
            <v>5</v>
          </cell>
          <cell r="I4526">
            <v>1189591.8500000001</v>
          </cell>
          <cell r="M4526">
            <v>5</v>
          </cell>
          <cell r="Q4526">
            <v>5</v>
          </cell>
          <cell r="V4526">
            <v>4775</v>
          </cell>
        </row>
        <row r="4527">
          <cell r="A4527">
            <v>1</v>
          </cell>
          <cell r="E4527">
            <v>5</v>
          </cell>
          <cell r="I4527">
            <v>-8249076.3300000001</v>
          </cell>
          <cell r="M4527">
            <v>5</v>
          </cell>
          <cell r="Q4527">
            <v>5</v>
          </cell>
          <cell r="V4527">
            <v>4780</v>
          </cell>
        </row>
        <row r="4528">
          <cell r="A4528">
            <v>1</v>
          </cell>
          <cell r="E4528">
            <v>5</v>
          </cell>
          <cell r="I4528">
            <v>261000</v>
          </cell>
          <cell r="M4528">
            <v>5</v>
          </cell>
          <cell r="Q4528">
            <v>5</v>
          </cell>
          <cell r="V4528">
            <v>4785</v>
          </cell>
        </row>
        <row r="4529">
          <cell r="A4529">
            <v>1</v>
          </cell>
          <cell r="E4529">
            <v>5</v>
          </cell>
          <cell r="I4529">
            <v>16196795.77</v>
          </cell>
          <cell r="M4529">
            <v>5</v>
          </cell>
          <cell r="Q4529">
            <v>5</v>
          </cell>
          <cell r="V4529">
            <v>4785</v>
          </cell>
        </row>
        <row r="4530">
          <cell r="A4530">
            <v>1</v>
          </cell>
          <cell r="E4530">
            <v>5</v>
          </cell>
          <cell r="I4530">
            <v>8694425.5500000007</v>
          </cell>
          <cell r="M4530">
            <v>5</v>
          </cell>
          <cell r="Q4530">
            <v>5</v>
          </cell>
          <cell r="V4530">
            <v>4800</v>
          </cell>
        </row>
        <row r="4531">
          <cell r="A4531">
            <v>1</v>
          </cell>
          <cell r="E4531">
            <v>5</v>
          </cell>
          <cell r="I4531">
            <v>0</v>
          </cell>
          <cell r="M4531">
            <v>5</v>
          </cell>
          <cell r="Q4531">
            <v>5</v>
          </cell>
          <cell r="V4531">
            <v>4820</v>
          </cell>
        </row>
        <row r="4532">
          <cell r="A4532">
            <v>1</v>
          </cell>
          <cell r="E4532">
            <v>5</v>
          </cell>
          <cell r="I4532">
            <v>0</v>
          </cell>
          <cell r="M4532">
            <v>5</v>
          </cell>
          <cell r="Q4532">
            <v>5</v>
          </cell>
          <cell r="V4532">
            <v>4830</v>
          </cell>
        </row>
        <row r="4533">
          <cell r="A4533">
            <v>1</v>
          </cell>
          <cell r="E4533">
            <v>5</v>
          </cell>
          <cell r="I4533">
            <v>18098572.219999999</v>
          </cell>
          <cell r="M4533">
            <v>5</v>
          </cell>
          <cell r="Q4533">
            <v>5</v>
          </cell>
          <cell r="V4533">
            <v>4830</v>
          </cell>
        </row>
        <row r="4534">
          <cell r="A4534">
            <v>1</v>
          </cell>
          <cell r="E4534">
            <v>5</v>
          </cell>
          <cell r="I4534">
            <v>4802856.38</v>
          </cell>
          <cell r="M4534">
            <v>5</v>
          </cell>
          <cell r="Q4534">
            <v>5</v>
          </cell>
          <cell r="V4534">
            <v>4840</v>
          </cell>
        </row>
        <row r="4535">
          <cell r="A4535">
            <v>1</v>
          </cell>
          <cell r="E4535">
            <v>5</v>
          </cell>
          <cell r="I4535">
            <v>1222404.18</v>
          </cell>
          <cell r="M4535">
            <v>5</v>
          </cell>
          <cell r="Q4535">
            <v>5</v>
          </cell>
          <cell r="V4535">
            <v>4910</v>
          </cell>
        </row>
        <row r="4536">
          <cell r="A4536">
            <v>1</v>
          </cell>
          <cell r="E4536">
            <v>5</v>
          </cell>
          <cell r="I4536">
            <v>-1000000</v>
          </cell>
          <cell r="M4536">
            <v>5</v>
          </cell>
          <cell r="Q4536">
            <v>5</v>
          </cell>
          <cell r="V4536">
            <v>5100</v>
          </cell>
        </row>
        <row r="4537">
          <cell r="A4537">
            <v>1</v>
          </cell>
          <cell r="E4537">
            <v>5</v>
          </cell>
          <cell r="I4537">
            <v>563068813.15999997</v>
          </cell>
          <cell r="M4537">
            <v>5</v>
          </cell>
          <cell r="Q4537">
            <v>5</v>
          </cell>
          <cell r="V4537">
            <v>5200</v>
          </cell>
        </row>
        <row r="4538">
          <cell r="A4538">
            <v>1</v>
          </cell>
          <cell r="E4538">
            <v>5</v>
          </cell>
          <cell r="I4538">
            <v>-16593701.77</v>
          </cell>
          <cell r="M4538">
            <v>5</v>
          </cell>
          <cell r="Q4538">
            <v>5</v>
          </cell>
          <cell r="V4538">
            <v>5400</v>
          </cell>
        </row>
        <row r="4539">
          <cell r="A4539">
            <v>1</v>
          </cell>
          <cell r="E4539">
            <v>5</v>
          </cell>
          <cell r="I4539">
            <v>-133029799.86</v>
          </cell>
          <cell r="M4539">
            <v>5</v>
          </cell>
          <cell r="Q4539">
            <v>5</v>
          </cell>
          <cell r="V4539">
            <v>5400</v>
          </cell>
        </row>
        <row r="4540">
          <cell r="A4540">
            <v>1</v>
          </cell>
          <cell r="E4540">
            <v>5</v>
          </cell>
          <cell r="I4540">
            <v>-1518397362.96</v>
          </cell>
          <cell r="M4540">
            <v>5</v>
          </cell>
          <cell r="Q4540">
            <v>5</v>
          </cell>
          <cell r="V4540">
            <v>5400</v>
          </cell>
        </row>
        <row r="4541">
          <cell r="A4541">
            <v>1</v>
          </cell>
          <cell r="E4541">
            <v>5</v>
          </cell>
          <cell r="I4541">
            <v>30482396.079999998</v>
          </cell>
          <cell r="M4541">
            <v>5</v>
          </cell>
          <cell r="Q4541">
            <v>5</v>
          </cell>
          <cell r="V4541">
            <v>5400</v>
          </cell>
        </row>
        <row r="4542">
          <cell r="A4542">
            <v>1</v>
          </cell>
          <cell r="E4542">
            <v>5</v>
          </cell>
          <cell r="I4542">
            <v>334241492.70999998</v>
          </cell>
          <cell r="M4542">
            <v>5</v>
          </cell>
          <cell r="Q4542">
            <v>5</v>
          </cell>
          <cell r="V4542">
            <v>5400</v>
          </cell>
        </row>
        <row r="4543">
          <cell r="A4543">
            <v>1</v>
          </cell>
          <cell r="E4543">
            <v>5</v>
          </cell>
          <cell r="I4543">
            <v>22996415.059999999</v>
          </cell>
          <cell r="M4543">
            <v>5</v>
          </cell>
          <cell r="Q4543">
            <v>5</v>
          </cell>
          <cell r="V4543">
            <v>6110</v>
          </cell>
        </row>
        <row r="4544">
          <cell r="A4544">
            <v>1</v>
          </cell>
          <cell r="E4544">
            <v>5</v>
          </cell>
          <cell r="I4544">
            <v>-19381036.719999999</v>
          </cell>
          <cell r="M4544">
            <v>5</v>
          </cell>
          <cell r="Q4544">
            <v>5</v>
          </cell>
          <cell r="V4544">
            <v>6120</v>
          </cell>
        </row>
        <row r="4545">
          <cell r="A4545">
            <v>1</v>
          </cell>
          <cell r="E4545">
            <v>5</v>
          </cell>
          <cell r="I4545">
            <v>15609800.82</v>
          </cell>
          <cell r="M4545">
            <v>5</v>
          </cell>
          <cell r="Q4545">
            <v>5</v>
          </cell>
          <cell r="V4545">
            <v>6210</v>
          </cell>
        </row>
        <row r="4546">
          <cell r="A4546">
            <v>1</v>
          </cell>
          <cell r="E4546">
            <v>5</v>
          </cell>
          <cell r="I4546">
            <v>-11000963.51</v>
          </cell>
          <cell r="M4546">
            <v>5</v>
          </cell>
          <cell r="Q4546">
            <v>5</v>
          </cell>
          <cell r="V4546">
            <v>6220</v>
          </cell>
        </row>
        <row r="4547">
          <cell r="A4547">
            <v>1</v>
          </cell>
          <cell r="E4547">
            <v>5</v>
          </cell>
          <cell r="I4547">
            <v>45000000</v>
          </cell>
          <cell r="M4547">
            <v>5</v>
          </cell>
          <cell r="Q4547">
            <v>5</v>
          </cell>
          <cell r="V4547">
            <v>6310</v>
          </cell>
        </row>
        <row r="4548">
          <cell r="A4548">
            <v>1</v>
          </cell>
          <cell r="E4548">
            <v>5</v>
          </cell>
          <cell r="I4548">
            <v>-23643569.920000002</v>
          </cell>
          <cell r="M4548">
            <v>5</v>
          </cell>
          <cell r="Q4548">
            <v>5</v>
          </cell>
          <cell r="V4548">
            <v>6320</v>
          </cell>
        </row>
        <row r="4549">
          <cell r="A4549">
            <v>1</v>
          </cell>
          <cell r="E4549">
            <v>5</v>
          </cell>
          <cell r="I4549">
            <v>1401800</v>
          </cell>
          <cell r="M4549">
            <v>5</v>
          </cell>
          <cell r="Q4549">
            <v>5</v>
          </cell>
          <cell r="V4549">
            <v>6410</v>
          </cell>
        </row>
        <row r="4550">
          <cell r="A4550">
            <v>1</v>
          </cell>
          <cell r="E4550">
            <v>5</v>
          </cell>
          <cell r="I4550">
            <v>-613581.42000000004</v>
          </cell>
          <cell r="M4550">
            <v>5</v>
          </cell>
          <cell r="Q4550">
            <v>5</v>
          </cell>
          <cell r="V4550">
            <v>6420</v>
          </cell>
        </row>
        <row r="4551">
          <cell r="A4551">
            <v>1</v>
          </cell>
          <cell r="E4551">
            <v>5</v>
          </cell>
          <cell r="I4551">
            <v>2506500</v>
          </cell>
          <cell r="M4551">
            <v>5</v>
          </cell>
          <cell r="Q4551">
            <v>5</v>
          </cell>
          <cell r="V4551">
            <v>6510</v>
          </cell>
        </row>
        <row r="4552">
          <cell r="A4552">
            <v>1</v>
          </cell>
          <cell r="E4552">
            <v>5</v>
          </cell>
          <cell r="I4552">
            <v>-626625</v>
          </cell>
          <cell r="M4552">
            <v>5</v>
          </cell>
          <cell r="Q4552">
            <v>5</v>
          </cell>
          <cell r="V4552">
            <v>6520</v>
          </cell>
        </row>
        <row r="4553">
          <cell r="A4553">
            <v>1</v>
          </cell>
          <cell r="E4553">
            <v>5</v>
          </cell>
          <cell r="I4553">
            <v>-37661541.759999998</v>
          </cell>
          <cell r="M4553">
            <v>5</v>
          </cell>
          <cell r="Q4553">
            <v>5</v>
          </cell>
          <cell r="V4553">
            <v>7100</v>
          </cell>
        </row>
        <row r="4554">
          <cell r="A4554">
            <v>1</v>
          </cell>
          <cell r="E4554">
            <v>5</v>
          </cell>
          <cell r="I4554">
            <v>0</v>
          </cell>
          <cell r="M4554">
            <v>5</v>
          </cell>
          <cell r="Q4554">
            <v>5</v>
          </cell>
          <cell r="V4554">
            <v>7110</v>
          </cell>
        </row>
        <row r="4555">
          <cell r="A4555">
            <v>1</v>
          </cell>
          <cell r="E4555">
            <v>5</v>
          </cell>
          <cell r="I4555">
            <v>0</v>
          </cell>
          <cell r="M4555">
            <v>5</v>
          </cell>
          <cell r="Q4555">
            <v>5</v>
          </cell>
          <cell r="V4555">
            <v>7111</v>
          </cell>
        </row>
        <row r="4556">
          <cell r="A4556">
            <v>1</v>
          </cell>
          <cell r="E4556">
            <v>5</v>
          </cell>
          <cell r="I4556">
            <v>114072631.72</v>
          </cell>
          <cell r="M4556">
            <v>5</v>
          </cell>
          <cell r="Q4556">
            <v>5</v>
          </cell>
          <cell r="V4556">
            <v>7130</v>
          </cell>
        </row>
        <row r="4557">
          <cell r="A4557">
            <v>1</v>
          </cell>
          <cell r="E4557">
            <v>5</v>
          </cell>
          <cell r="I4557">
            <v>-7013062.9699999997</v>
          </cell>
          <cell r="M4557">
            <v>5</v>
          </cell>
          <cell r="Q4557">
            <v>5</v>
          </cell>
          <cell r="V4557">
            <v>7140</v>
          </cell>
        </row>
        <row r="4558">
          <cell r="A4558">
            <v>1</v>
          </cell>
          <cell r="E4558">
            <v>5</v>
          </cell>
          <cell r="I4558">
            <v>0</v>
          </cell>
          <cell r="M4558">
            <v>5</v>
          </cell>
          <cell r="Q4558">
            <v>5</v>
          </cell>
          <cell r="V4558">
            <v>7300</v>
          </cell>
        </row>
        <row r="4559">
          <cell r="A4559">
            <v>1</v>
          </cell>
          <cell r="E4559">
            <v>5</v>
          </cell>
          <cell r="I4559">
            <v>0</v>
          </cell>
          <cell r="M4559">
            <v>5</v>
          </cell>
          <cell r="Q4559">
            <v>5</v>
          </cell>
          <cell r="V4559">
            <v>7700</v>
          </cell>
        </row>
        <row r="4560">
          <cell r="A4560">
            <v>1</v>
          </cell>
          <cell r="E4560">
            <v>5</v>
          </cell>
          <cell r="I4560">
            <v>-49969410</v>
          </cell>
          <cell r="M4560">
            <v>5</v>
          </cell>
          <cell r="Q4560">
            <v>5</v>
          </cell>
          <cell r="V4560">
            <v>7700</v>
          </cell>
        </row>
        <row r="4561">
          <cell r="A4561">
            <v>1</v>
          </cell>
          <cell r="E4561">
            <v>5</v>
          </cell>
          <cell r="I4561">
            <v>629276</v>
          </cell>
          <cell r="M4561">
            <v>5</v>
          </cell>
          <cell r="Q4561">
            <v>5</v>
          </cell>
          <cell r="V4561">
            <v>7908</v>
          </cell>
        </row>
        <row r="4562">
          <cell r="A4562">
            <v>1</v>
          </cell>
          <cell r="E4562">
            <v>5</v>
          </cell>
          <cell r="I4562">
            <v>0</v>
          </cell>
          <cell r="M4562">
            <v>5</v>
          </cell>
          <cell r="Q4562">
            <v>5</v>
          </cell>
          <cell r="V4562">
            <v>7917</v>
          </cell>
        </row>
        <row r="4563">
          <cell r="A4563">
            <v>1</v>
          </cell>
          <cell r="E4563">
            <v>5</v>
          </cell>
          <cell r="I4563">
            <v>2407733.33</v>
          </cell>
          <cell r="M4563">
            <v>5</v>
          </cell>
          <cell r="Q4563">
            <v>5</v>
          </cell>
          <cell r="V4563">
            <v>7918</v>
          </cell>
        </row>
        <row r="4564">
          <cell r="A4564">
            <v>1</v>
          </cell>
          <cell r="E4564">
            <v>5</v>
          </cell>
          <cell r="I4564">
            <v>2500</v>
          </cell>
          <cell r="M4564">
            <v>5</v>
          </cell>
          <cell r="Q4564">
            <v>5</v>
          </cell>
          <cell r="V4564">
            <v>7919</v>
          </cell>
        </row>
        <row r="4565">
          <cell r="A4565">
            <v>1</v>
          </cell>
          <cell r="E4565">
            <v>5</v>
          </cell>
          <cell r="I4565">
            <v>14993.2</v>
          </cell>
          <cell r="M4565">
            <v>5</v>
          </cell>
          <cell r="Q4565">
            <v>5</v>
          </cell>
          <cell r="V4565">
            <v>8061</v>
          </cell>
        </row>
        <row r="4566">
          <cell r="A4566">
            <v>1</v>
          </cell>
          <cell r="E4566">
            <v>5</v>
          </cell>
          <cell r="I4566">
            <v>37201913</v>
          </cell>
          <cell r="M4566">
            <v>5</v>
          </cell>
          <cell r="Q4566">
            <v>5</v>
          </cell>
          <cell r="V4566">
            <v>8062</v>
          </cell>
        </row>
        <row r="4567">
          <cell r="A4567">
            <v>1</v>
          </cell>
          <cell r="E4567">
            <v>5</v>
          </cell>
          <cell r="I4567">
            <v>4639957.83</v>
          </cell>
          <cell r="M4567">
            <v>5</v>
          </cell>
          <cell r="Q4567">
            <v>5</v>
          </cell>
          <cell r="V4567">
            <v>8063</v>
          </cell>
        </row>
        <row r="4568">
          <cell r="A4568">
            <v>1</v>
          </cell>
          <cell r="E4568">
            <v>5</v>
          </cell>
          <cell r="I4568">
            <v>-60000</v>
          </cell>
          <cell r="M4568">
            <v>5</v>
          </cell>
          <cell r="Q4568">
            <v>5</v>
          </cell>
          <cell r="V4568">
            <v>8064</v>
          </cell>
        </row>
        <row r="4569">
          <cell r="A4569">
            <v>1</v>
          </cell>
          <cell r="E4569">
            <v>5</v>
          </cell>
          <cell r="I4569">
            <v>676293.15</v>
          </cell>
          <cell r="M4569">
            <v>5</v>
          </cell>
          <cell r="Q4569">
            <v>5</v>
          </cell>
          <cell r="V4569">
            <v>8065</v>
          </cell>
        </row>
        <row r="4570">
          <cell r="A4570">
            <v>1</v>
          </cell>
          <cell r="E4570">
            <v>5</v>
          </cell>
          <cell r="I4570">
            <v>18033</v>
          </cell>
          <cell r="M4570">
            <v>5</v>
          </cell>
          <cell r="Q4570">
            <v>5</v>
          </cell>
          <cell r="V4570">
            <v>8066</v>
          </cell>
        </row>
        <row r="4571">
          <cell r="A4571">
            <v>1</v>
          </cell>
          <cell r="E4571">
            <v>5</v>
          </cell>
          <cell r="I4571">
            <v>0</v>
          </cell>
          <cell r="M4571">
            <v>5</v>
          </cell>
          <cell r="Q4571">
            <v>5</v>
          </cell>
          <cell r="V4571">
            <v>8581</v>
          </cell>
        </row>
        <row r="4572">
          <cell r="A4572">
            <v>1</v>
          </cell>
          <cell r="E4572">
            <v>5</v>
          </cell>
          <cell r="I4572">
            <v>500000</v>
          </cell>
          <cell r="M4572">
            <v>5</v>
          </cell>
          <cell r="Q4572">
            <v>5</v>
          </cell>
          <cell r="V4572">
            <v>8582</v>
          </cell>
        </row>
        <row r="4573">
          <cell r="A4573">
            <v>1</v>
          </cell>
          <cell r="E4573">
            <v>5</v>
          </cell>
          <cell r="I4573">
            <v>817500</v>
          </cell>
          <cell r="M4573">
            <v>5</v>
          </cell>
          <cell r="Q4573">
            <v>5</v>
          </cell>
          <cell r="V4573">
            <v>8583</v>
          </cell>
        </row>
        <row r="4574">
          <cell r="A4574">
            <v>1</v>
          </cell>
          <cell r="E4574">
            <v>5</v>
          </cell>
          <cell r="I4574">
            <v>-1174118098.05</v>
          </cell>
          <cell r="M4574">
            <v>5</v>
          </cell>
          <cell r="Q4574">
            <v>5</v>
          </cell>
          <cell r="V4574">
            <v>9100</v>
          </cell>
        </row>
        <row r="4575">
          <cell r="A4575">
            <v>1</v>
          </cell>
          <cell r="E4575">
            <v>5</v>
          </cell>
          <cell r="I4575">
            <v>-90088870.950000003</v>
          </cell>
          <cell r="M4575">
            <v>5</v>
          </cell>
          <cell r="Q4575">
            <v>5</v>
          </cell>
          <cell r="V4575">
            <v>9204</v>
          </cell>
        </row>
        <row r="4576">
          <cell r="A4576">
            <v>1</v>
          </cell>
          <cell r="E4576">
            <v>5</v>
          </cell>
          <cell r="I4576">
            <v>0</v>
          </cell>
          <cell r="M4576">
            <v>5</v>
          </cell>
          <cell r="Q4576">
            <v>5</v>
          </cell>
          <cell r="V4576">
            <v>9215</v>
          </cell>
        </row>
        <row r="4577">
          <cell r="A4577">
            <v>1</v>
          </cell>
          <cell r="E4577">
            <v>5</v>
          </cell>
          <cell r="I4577">
            <v>-5078916</v>
          </cell>
          <cell r="M4577">
            <v>5</v>
          </cell>
          <cell r="Q4577">
            <v>5</v>
          </cell>
          <cell r="V4577">
            <v>9251</v>
          </cell>
        </row>
        <row r="4578">
          <cell r="A4578">
            <v>1</v>
          </cell>
          <cell r="E4578">
            <v>5</v>
          </cell>
          <cell r="I4578">
            <v>-89050546.439999998</v>
          </cell>
          <cell r="M4578">
            <v>5</v>
          </cell>
          <cell r="Q4578">
            <v>5</v>
          </cell>
          <cell r="V4578">
            <v>9252</v>
          </cell>
        </row>
        <row r="4579">
          <cell r="A4579">
            <v>1</v>
          </cell>
          <cell r="E4579">
            <v>5</v>
          </cell>
          <cell r="I4579">
            <v>0</v>
          </cell>
          <cell r="M4579">
            <v>5</v>
          </cell>
          <cell r="Q4579">
            <v>5</v>
          </cell>
          <cell r="V4579">
            <v>9253</v>
          </cell>
        </row>
        <row r="4580">
          <cell r="A4580">
            <v>1</v>
          </cell>
          <cell r="E4580">
            <v>5</v>
          </cell>
          <cell r="I4580">
            <v>0</v>
          </cell>
          <cell r="M4580">
            <v>5</v>
          </cell>
          <cell r="Q4580">
            <v>5</v>
          </cell>
          <cell r="V4580">
            <v>9255</v>
          </cell>
        </row>
        <row r="4581">
          <cell r="A4581">
            <v>1</v>
          </cell>
          <cell r="E4581">
            <v>5</v>
          </cell>
          <cell r="I4581">
            <v>-22370667</v>
          </cell>
          <cell r="M4581">
            <v>5</v>
          </cell>
          <cell r="Q4581">
            <v>5</v>
          </cell>
          <cell r="V4581">
            <v>9256</v>
          </cell>
        </row>
        <row r="4582">
          <cell r="A4582">
            <v>1</v>
          </cell>
          <cell r="E4582">
            <v>5</v>
          </cell>
          <cell r="I4582">
            <v>0</v>
          </cell>
          <cell r="M4582">
            <v>5</v>
          </cell>
          <cell r="Q4582">
            <v>5</v>
          </cell>
          <cell r="V4582">
            <v>9257</v>
          </cell>
        </row>
        <row r="4583">
          <cell r="A4583">
            <v>1</v>
          </cell>
          <cell r="E4583">
            <v>5</v>
          </cell>
          <cell r="I4583">
            <v>-19844645</v>
          </cell>
          <cell r="M4583">
            <v>5</v>
          </cell>
          <cell r="Q4583">
            <v>5</v>
          </cell>
          <cell r="V4583">
            <v>9303</v>
          </cell>
        </row>
        <row r="4584">
          <cell r="A4584">
            <v>1</v>
          </cell>
          <cell r="E4584">
            <v>5</v>
          </cell>
          <cell r="I4584">
            <v>-58508792.969999999</v>
          </cell>
          <cell r="M4584">
            <v>5</v>
          </cell>
          <cell r="Q4584">
            <v>5</v>
          </cell>
          <cell r="V4584">
            <v>9305</v>
          </cell>
        </row>
        <row r="4585">
          <cell r="A4585">
            <v>1</v>
          </cell>
          <cell r="E4585">
            <v>5</v>
          </cell>
          <cell r="I4585">
            <v>0</v>
          </cell>
          <cell r="M4585">
            <v>5</v>
          </cell>
          <cell r="Q4585">
            <v>5</v>
          </cell>
          <cell r="V4585">
            <v>9306</v>
          </cell>
        </row>
        <row r="4586">
          <cell r="A4586">
            <v>1</v>
          </cell>
          <cell r="E4586">
            <v>5</v>
          </cell>
          <cell r="I4586">
            <v>-99382550.680000007</v>
          </cell>
          <cell r="M4586">
            <v>5</v>
          </cell>
          <cell r="Q4586">
            <v>5</v>
          </cell>
          <cell r="V4586">
            <v>9530</v>
          </cell>
        </row>
        <row r="4587">
          <cell r="A4587">
            <v>1</v>
          </cell>
          <cell r="E4587">
            <v>5</v>
          </cell>
          <cell r="I4587">
            <v>-295199284.95999998</v>
          </cell>
          <cell r="M4587">
            <v>5</v>
          </cell>
          <cell r="Q4587">
            <v>5</v>
          </cell>
          <cell r="V4587">
            <v>9600</v>
          </cell>
        </row>
        <row r="4588">
          <cell r="A4588">
            <v>1</v>
          </cell>
          <cell r="E4588">
            <v>5</v>
          </cell>
          <cell r="I4588">
            <v>1064425.48</v>
          </cell>
          <cell r="M4588">
            <v>5</v>
          </cell>
          <cell r="Q4588">
            <v>5</v>
          </cell>
          <cell r="V4588">
            <v>9601</v>
          </cell>
        </row>
        <row r="4589">
          <cell r="A4589">
            <v>1</v>
          </cell>
          <cell r="E4589">
            <v>5</v>
          </cell>
          <cell r="I4589">
            <v>4625736.2</v>
          </cell>
          <cell r="M4589">
            <v>5</v>
          </cell>
          <cell r="Q4589">
            <v>5</v>
          </cell>
          <cell r="V4589">
            <v>9611</v>
          </cell>
        </row>
        <row r="4590">
          <cell r="A4590">
            <v>1</v>
          </cell>
          <cell r="E4590">
            <v>5</v>
          </cell>
          <cell r="I4590">
            <v>295787796.62</v>
          </cell>
          <cell r="M4590">
            <v>5</v>
          </cell>
          <cell r="Q4590">
            <v>5</v>
          </cell>
          <cell r="V4590">
            <v>9670</v>
          </cell>
        </row>
        <row r="4591">
          <cell r="A4591">
            <v>1</v>
          </cell>
          <cell r="E4591">
            <v>5</v>
          </cell>
          <cell r="I4591">
            <v>0</v>
          </cell>
          <cell r="M4591">
            <v>5</v>
          </cell>
          <cell r="Q4591">
            <v>5</v>
          </cell>
          <cell r="V4591">
            <v>9990</v>
          </cell>
        </row>
        <row r="4592">
          <cell r="A4592">
            <v>1</v>
          </cell>
          <cell r="E4592">
            <v>5</v>
          </cell>
          <cell r="I4592">
            <v>2299330723.4200001</v>
          </cell>
          <cell r="M4592">
            <v>5</v>
          </cell>
          <cell r="Q4592">
            <v>5</v>
          </cell>
          <cell r="V4592">
            <v>5301</v>
          </cell>
        </row>
        <row r="4593">
          <cell r="A4593">
            <v>1</v>
          </cell>
          <cell r="E4593">
            <v>13</v>
          </cell>
          <cell r="I4593">
            <v>-64809970.630000003</v>
          </cell>
          <cell r="M4593">
            <v>13</v>
          </cell>
          <cell r="Q4593">
            <v>13</v>
          </cell>
          <cell r="V4593">
            <v>1010</v>
          </cell>
        </row>
        <row r="4594">
          <cell r="A4594">
            <v>1</v>
          </cell>
          <cell r="E4594">
            <v>13</v>
          </cell>
          <cell r="I4594">
            <v>0</v>
          </cell>
          <cell r="M4594">
            <v>13</v>
          </cell>
          <cell r="Q4594">
            <v>13</v>
          </cell>
          <cell r="V4594">
            <v>1030</v>
          </cell>
        </row>
        <row r="4595">
          <cell r="A4595">
            <v>1</v>
          </cell>
          <cell r="E4595">
            <v>13</v>
          </cell>
          <cell r="I4595">
            <v>0</v>
          </cell>
          <cell r="M4595">
            <v>13</v>
          </cell>
          <cell r="Q4595">
            <v>13</v>
          </cell>
          <cell r="V4595">
            <v>1095</v>
          </cell>
        </row>
        <row r="4596">
          <cell r="A4596">
            <v>1</v>
          </cell>
          <cell r="E4596">
            <v>13</v>
          </cell>
          <cell r="I4596">
            <v>-172565719</v>
          </cell>
          <cell r="M4596">
            <v>13</v>
          </cell>
          <cell r="Q4596">
            <v>13</v>
          </cell>
          <cell r="V4596">
            <v>1095</v>
          </cell>
        </row>
        <row r="4597">
          <cell r="A4597">
            <v>1</v>
          </cell>
          <cell r="E4597">
            <v>13</v>
          </cell>
          <cell r="I4597">
            <v>50517938.82</v>
          </cell>
          <cell r="M4597">
            <v>13</v>
          </cell>
          <cell r="Q4597">
            <v>13</v>
          </cell>
          <cell r="V4597">
            <v>1096</v>
          </cell>
        </row>
        <row r="4598">
          <cell r="A4598">
            <v>1</v>
          </cell>
          <cell r="E4598">
            <v>13</v>
          </cell>
          <cell r="I4598">
            <v>0</v>
          </cell>
          <cell r="M4598">
            <v>13</v>
          </cell>
          <cell r="Q4598">
            <v>13</v>
          </cell>
          <cell r="V4598">
            <v>2010</v>
          </cell>
        </row>
        <row r="4599">
          <cell r="A4599">
            <v>1</v>
          </cell>
          <cell r="E4599">
            <v>13</v>
          </cell>
          <cell r="I4599">
            <v>0</v>
          </cell>
          <cell r="M4599">
            <v>13</v>
          </cell>
          <cell r="Q4599">
            <v>13</v>
          </cell>
          <cell r="V4599">
            <v>2030</v>
          </cell>
        </row>
        <row r="4600">
          <cell r="A4600">
            <v>1</v>
          </cell>
          <cell r="E4600">
            <v>13</v>
          </cell>
          <cell r="I4600">
            <v>5805341</v>
          </cell>
          <cell r="M4600">
            <v>13</v>
          </cell>
          <cell r="Q4600">
            <v>13</v>
          </cell>
          <cell r="V4600">
            <v>2040</v>
          </cell>
        </row>
        <row r="4601">
          <cell r="A4601">
            <v>1</v>
          </cell>
          <cell r="E4601">
            <v>13</v>
          </cell>
          <cell r="I4601">
            <v>19360820.25</v>
          </cell>
          <cell r="M4601">
            <v>13</v>
          </cell>
          <cell r="Q4601">
            <v>13</v>
          </cell>
          <cell r="V4601">
            <v>2051</v>
          </cell>
        </row>
        <row r="4602">
          <cell r="A4602">
            <v>1</v>
          </cell>
          <cell r="E4602">
            <v>13</v>
          </cell>
          <cell r="I4602">
            <v>0</v>
          </cell>
          <cell r="M4602">
            <v>13</v>
          </cell>
          <cell r="Q4602">
            <v>13</v>
          </cell>
          <cell r="V4602">
            <v>2052</v>
          </cell>
        </row>
        <row r="4603">
          <cell r="A4603">
            <v>1</v>
          </cell>
          <cell r="E4603">
            <v>13</v>
          </cell>
          <cell r="I4603">
            <v>0</v>
          </cell>
          <cell r="M4603">
            <v>13</v>
          </cell>
          <cell r="Q4603">
            <v>13</v>
          </cell>
          <cell r="V4603">
            <v>2053</v>
          </cell>
        </row>
        <row r="4604">
          <cell r="A4604">
            <v>1</v>
          </cell>
          <cell r="E4604">
            <v>13</v>
          </cell>
          <cell r="I4604">
            <v>0</v>
          </cell>
          <cell r="M4604">
            <v>13</v>
          </cell>
          <cell r="Q4604">
            <v>13</v>
          </cell>
          <cell r="V4604">
            <v>2054</v>
          </cell>
        </row>
        <row r="4605">
          <cell r="A4605">
            <v>1</v>
          </cell>
          <cell r="E4605">
            <v>13</v>
          </cell>
          <cell r="I4605">
            <v>0</v>
          </cell>
          <cell r="M4605">
            <v>13</v>
          </cell>
          <cell r="Q4605">
            <v>13</v>
          </cell>
          <cell r="V4605">
            <v>2054</v>
          </cell>
        </row>
        <row r="4606">
          <cell r="A4606">
            <v>1</v>
          </cell>
          <cell r="E4606">
            <v>13</v>
          </cell>
          <cell r="I4606">
            <v>0</v>
          </cell>
          <cell r="M4606">
            <v>13</v>
          </cell>
          <cell r="Q4606">
            <v>13</v>
          </cell>
          <cell r="V4606">
            <v>2055</v>
          </cell>
        </row>
        <row r="4607">
          <cell r="A4607">
            <v>1</v>
          </cell>
          <cell r="E4607">
            <v>13</v>
          </cell>
          <cell r="I4607">
            <v>0</v>
          </cell>
          <cell r="M4607">
            <v>13</v>
          </cell>
          <cell r="Q4607">
            <v>13</v>
          </cell>
          <cell r="V4607">
            <v>2090</v>
          </cell>
        </row>
        <row r="4608">
          <cell r="A4608">
            <v>1</v>
          </cell>
          <cell r="E4608">
            <v>13</v>
          </cell>
          <cell r="I4608">
            <v>0</v>
          </cell>
          <cell r="M4608">
            <v>13</v>
          </cell>
          <cell r="Q4608">
            <v>13</v>
          </cell>
          <cell r="V4608">
            <v>2095</v>
          </cell>
        </row>
        <row r="4609">
          <cell r="A4609">
            <v>1</v>
          </cell>
          <cell r="E4609">
            <v>13</v>
          </cell>
          <cell r="I4609">
            <v>221809615.81</v>
          </cell>
          <cell r="M4609">
            <v>13</v>
          </cell>
          <cell r="Q4609">
            <v>13</v>
          </cell>
          <cell r="V4609">
            <v>2095</v>
          </cell>
        </row>
        <row r="4610">
          <cell r="A4610">
            <v>1</v>
          </cell>
          <cell r="E4610">
            <v>13</v>
          </cell>
          <cell r="I4610">
            <v>-35845120.689999998</v>
          </cell>
          <cell r="M4610">
            <v>13</v>
          </cell>
          <cell r="Q4610">
            <v>13</v>
          </cell>
          <cell r="V4610">
            <v>3400</v>
          </cell>
        </row>
        <row r="4611">
          <cell r="A4611">
            <v>1</v>
          </cell>
          <cell r="E4611">
            <v>13</v>
          </cell>
          <cell r="I4611">
            <v>4038100</v>
          </cell>
          <cell r="M4611">
            <v>13</v>
          </cell>
          <cell r="Q4611">
            <v>13</v>
          </cell>
          <cell r="V4611">
            <v>4000</v>
          </cell>
        </row>
        <row r="4612">
          <cell r="A4612">
            <v>1</v>
          </cell>
          <cell r="E4612">
            <v>13</v>
          </cell>
          <cell r="I4612">
            <v>0</v>
          </cell>
          <cell r="M4612">
            <v>13</v>
          </cell>
          <cell r="Q4612">
            <v>13</v>
          </cell>
          <cell r="V4612">
            <v>4050</v>
          </cell>
        </row>
        <row r="4613">
          <cell r="A4613">
            <v>1</v>
          </cell>
          <cell r="E4613">
            <v>13</v>
          </cell>
          <cell r="I4613">
            <v>87754484.519999996</v>
          </cell>
          <cell r="M4613">
            <v>13</v>
          </cell>
          <cell r="Q4613">
            <v>13</v>
          </cell>
          <cell r="V4613">
            <v>4100</v>
          </cell>
        </row>
        <row r="4614">
          <cell r="A4614">
            <v>1</v>
          </cell>
          <cell r="E4614">
            <v>13</v>
          </cell>
          <cell r="I4614">
            <v>9376941.1999999993</v>
          </cell>
          <cell r="M4614">
            <v>13</v>
          </cell>
          <cell r="Q4614">
            <v>13</v>
          </cell>
          <cell r="V4614">
            <v>4150</v>
          </cell>
        </row>
        <row r="4615">
          <cell r="A4615">
            <v>1</v>
          </cell>
          <cell r="E4615">
            <v>13</v>
          </cell>
          <cell r="I4615">
            <v>0</v>
          </cell>
          <cell r="M4615">
            <v>13</v>
          </cell>
          <cell r="Q4615">
            <v>13</v>
          </cell>
          <cell r="V4615">
            <v>4250</v>
          </cell>
        </row>
        <row r="4616">
          <cell r="A4616">
            <v>1</v>
          </cell>
          <cell r="E4616">
            <v>13</v>
          </cell>
          <cell r="I4616">
            <v>0</v>
          </cell>
          <cell r="M4616">
            <v>13</v>
          </cell>
          <cell r="Q4616">
            <v>13</v>
          </cell>
          <cell r="V4616">
            <v>4260</v>
          </cell>
        </row>
        <row r="4617">
          <cell r="A4617">
            <v>1</v>
          </cell>
          <cell r="E4617">
            <v>13</v>
          </cell>
          <cell r="I4617">
            <v>971155.75</v>
          </cell>
          <cell r="M4617">
            <v>13</v>
          </cell>
          <cell r="Q4617">
            <v>13</v>
          </cell>
          <cell r="V4617">
            <v>4302</v>
          </cell>
        </row>
        <row r="4618">
          <cell r="A4618">
            <v>1</v>
          </cell>
          <cell r="E4618">
            <v>13</v>
          </cell>
          <cell r="I4618">
            <v>1134135</v>
          </cell>
          <cell r="M4618">
            <v>13</v>
          </cell>
          <cell r="Q4618">
            <v>13</v>
          </cell>
          <cell r="V4618">
            <v>4303</v>
          </cell>
        </row>
        <row r="4619">
          <cell r="A4619">
            <v>1</v>
          </cell>
          <cell r="E4619">
            <v>13</v>
          </cell>
          <cell r="I4619">
            <v>108692.48</v>
          </cell>
          <cell r="M4619">
            <v>13</v>
          </cell>
          <cell r="Q4619">
            <v>13</v>
          </cell>
          <cell r="V4619">
            <v>4304</v>
          </cell>
        </row>
        <row r="4620">
          <cell r="A4620">
            <v>1</v>
          </cell>
          <cell r="E4620">
            <v>13</v>
          </cell>
          <cell r="I4620">
            <v>1078156.5900000001</v>
          </cell>
          <cell r="M4620">
            <v>13</v>
          </cell>
          <cell r="Q4620">
            <v>13</v>
          </cell>
          <cell r="V4620">
            <v>4305</v>
          </cell>
        </row>
        <row r="4621">
          <cell r="A4621">
            <v>1</v>
          </cell>
          <cell r="E4621">
            <v>13</v>
          </cell>
          <cell r="I4621">
            <v>341928.43</v>
          </cell>
          <cell r="M4621">
            <v>13</v>
          </cell>
          <cell r="Q4621">
            <v>13</v>
          </cell>
          <cell r="V4621">
            <v>4307</v>
          </cell>
        </row>
        <row r="4622">
          <cell r="A4622">
            <v>1</v>
          </cell>
          <cell r="E4622">
            <v>13</v>
          </cell>
          <cell r="I4622">
            <v>0</v>
          </cell>
          <cell r="M4622">
            <v>13</v>
          </cell>
          <cell r="Q4622">
            <v>13</v>
          </cell>
          <cell r="V4622">
            <v>4360</v>
          </cell>
        </row>
        <row r="4623">
          <cell r="A4623">
            <v>1</v>
          </cell>
          <cell r="E4623">
            <v>13</v>
          </cell>
          <cell r="I4623">
            <v>0</v>
          </cell>
          <cell r="M4623">
            <v>13</v>
          </cell>
          <cell r="Q4623">
            <v>13</v>
          </cell>
          <cell r="V4623">
            <v>4380</v>
          </cell>
        </row>
        <row r="4624">
          <cell r="A4624">
            <v>1</v>
          </cell>
          <cell r="E4624">
            <v>13</v>
          </cell>
          <cell r="I4624">
            <v>0</v>
          </cell>
          <cell r="M4624">
            <v>13</v>
          </cell>
          <cell r="Q4624">
            <v>13</v>
          </cell>
          <cell r="V4624">
            <v>4500</v>
          </cell>
        </row>
        <row r="4625">
          <cell r="A4625">
            <v>1</v>
          </cell>
          <cell r="E4625">
            <v>13</v>
          </cell>
          <cell r="I4625">
            <v>85456889.989999995</v>
          </cell>
          <cell r="M4625">
            <v>13</v>
          </cell>
          <cell r="Q4625">
            <v>13</v>
          </cell>
          <cell r="V4625">
            <v>4520</v>
          </cell>
        </row>
        <row r="4626">
          <cell r="A4626">
            <v>1</v>
          </cell>
          <cell r="E4626">
            <v>13</v>
          </cell>
          <cell r="I4626">
            <v>9169150</v>
          </cell>
          <cell r="M4626">
            <v>13</v>
          </cell>
          <cell r="Q4626">
            <v>13</v>
          </cell>
          <cell r="V4626">
            <v>4601</v>
          </cell>
        </row>
        <row r="4627">
          <cell r="A4627">
            <v>1</v>
          </cell>
          <cell r="E4627">
            <v>13</v>
          </cell>
          <cell r="I4627">
            <v>1855500</v>
          </cell>
          <cell r="M4627">
            <v>13</v>
          </cell>
          <cell r="Q4627">
            <v>13</v>
          </cell>
          <cell r="V4627">
            <v>4602</v>
          </cell>
        </row>
        <row r="4628">
          <cell r="A4628">
            <v>1</v>
          </cell>
          <cell r="E4628">
            <v>13</v>
          </cell>
          <cell r="I4628">
            <v>0</v>
          </cell>
          <cell r="M4628">
            <v>13</v>
          </cell>
          <cell r="Q4628">
            <v>13</v>
          </cell>
          <cell r="V4628">
            <v>4603</v>
          </cell>
        </row>
        <row r="4629">
          <cell r="A4629">
            <v>1</v>
          </cell>
          <cell r="E4629">
            <v>13</v>
          </cell>
          <cell r="I4629">
            <v>0</v>
          </cell>
          <cell r="M4629">
            <v>13</v>
          </cell>
          <cell r="Q4629">
            <v>13</v>
          </cell>
          <cell r="V4629">
            <v>4610</v>
          </cell>
        </row>
        <row r="4630">
          <cell r="A4630">
            <v>1</v>
          </cell>
          <cell r="E4630">
            <v>13</v>
          </cell>
          <cell r="I4630">
            <v>0</v>
          </cell>
          <cell r="M4630">
            <v>13</v>
          </cell>
          <cell r="Q4630">
            <v>13</v>
          </cell>
          <cell r="V4630">
            <v>4640</v>
          </cell>
        </row>
        <row r="4631">
          <cell r="A4631">
            <v>1</v>
          </cell>
          <cell r="E4631">
            <v>13</v>
          </cell>
          <cell r="I4631">
            <v>0</v>
          </cell>
          <cell r="M4631">
            <v>13</v>
          </cell>
          <cell r="Q4631">
            <v>13</v>
          </cell>
          <cell r="V4631">
            <v>4660</v>
          </cell>
        </row>
        <row r="4632">
          <cell r="A4632">
            <v>1</v>
          </cell>
          <cell r="E4632">
            <v>13</v>
          </cell>
          <cell r="I4632">
            <v>7560430</v>
          </cell>
          <cell r="M4632">
            <v>13</v>
          </cell>
          <cell r="Q4632">
            <v>13</v>
          </cell>
          <cell r="V4632">
            <v>4680</v>
          </cell>
        </row>
        <row r="4633">
          <cell r="A4633">
            <v>1</v>
          </cell>
          <cell r="E4633">
            <v>13</v>
          </cell>
          <cell r="I4633">
            <v>14599096.199999999</v>
          </cell>
          <cell r="M4633">
            <v>13</v>
          </cell>
          <cell r="Q4633">
            <v>13</v>
          </cell>
          <cell r="V4633">
            <v>4700</v>
          </cell>
        </row>
        <row r="4634">
          <cell r="A4634">
            <v>1</v>
          </cell>
          <cell r="E4634">
            <v>13</v>
          </cell>
          <cell r="I4634">
            <v>0</v>
          </cell>
          <cell r="M4634">
            <v>13</v>
          </cell>
          <cell r="Q4634">
            <v>13</v>
          </cell>
          <cell r="V4634">
            <v>4720</v>
          </cell>
        </row>
        <row r="4635">
          <cell r="A4635">
            <v>1</v>
          </cell>
          <cell r="E4635">
            <v>13</v>
          </cell>
          <cell r="I4635">
            <v>-3499645.88</v>
          </cell>
          <cell r="M4635">
            <v>13</v>
          </cell>
          <cell r="Q4635">
            <v>13</v>
          </cell>
          <cell r="V4635">
            <v>4730</v>
          </cell>
        </row>
        <row r="4636">
          <cell r="A4636">
            <v>1</v>
          </cell>
          <cell r="E4636">
            <v>13</v>
          </cell>
          <cell r="I4636">
            <v>40566300</v>
          </cell>
          <cell r="M4636">
            <v>13</v>
          </cell>
          <cell r="Q4636">
            <v>13</v>
          </cell>
          <cell r="V4636">
            <v>4740</v>
          </cell>
        </row>
        <row r="4637">
          <cell r="A4637">
            <v>1</v>
          </cell>
          <cell r="E4637">
            <v>13</v>
          </cell>
          <cell r="I4637">
            <v>0</v>
          </cell>
          <cell r="M4637">
            <v>13</v>
          </cell>
          <cell r="Q4637">
            <v>13</v>
          </cell>
          <cell r="V4637">
            <v>4750</v>
          </cell>
        </row>
        <row r="4638">
          <cell r="A4638">
            <v>1</v>
          </cell>
          <cell r="E4638">
            <v>13</v>
          </cell>
          <cell r="I4638">
            <v>0</v>
          </cell>
          <cell r="M4638">
            <v>13</v>
          </cell>
          <cell r="Q4638">
            <v>13</v>
          </cell>
          <cell r="V4638">
            <v>4755</v>
          </cell>
        </row>
        <row r="4639">
          <cell r="A4639">
            <v>1</v>
          </cell>
          <cell r="E4639">
            <v>13</v>
          </cell>
          <cell r="I4639">
            <v>0</v>
          </cell>
          <cell r="M4639">
            <v>13</v>
          </cell>
          <cell r="Q4639">
            <v>13</v>
          </cell>
          <cell r="V4639">
            <v>4760</v>
          </cell>
        </row>
        <row r="4640">
          <cell r="A4640">
            <v>1</v>
          </cell>
          <cell r="E4640">
            <v>13</v>
          </cell>
          <cell r="I4640">
            <v>0</v>
          </cell>
          <cell r="M4640">
            <v>13</v>
          </cell>
          <cell r="Q4640">
            <v>13</v>
          </cell>
          <cell r="V4640">
            <v>4770</v>
          </cell>
        </row>
        <row r="4641">
          <cell r="A4641">
            <v>1</v>
          </cell>
          <cell r="E4641">
            <v>13</v>
          </cell>
          <cell r="I4641">
            <v>0</v>
          </cell>
          <cell r="M4641">
            <v>13</v>
          </cell>
          <cell r="Q4641">
            <v>13</v>
          </cell>
          <cell r="V4641">
            <v>4775</v>
          </cell>
        </row>
        <row r="4642">
          <cell r="A4642">
            <v>1</v>
          </cell>
          <cell r="E4642">
            <v>13</v>
          </cell>
          <cell r="I4642">
            <v>0</v>
          </cell>
          <cell r="M4642">
            <v>13</v>
          </cell>
          <cell r="Q4642">
            <v>13</v>
          </cell>
          <cell r="V4642">
            <v>4780</v>
          </cell>
        </row>
        <row r="4643">
          <cell r="A4643">
            <v>1</v>
          </cell>
          <cell r="E4643">
            <v>13</v>
          </cell>
          <cell r="I4643">
            <v>18830000</v>
          </cell>
          <cell r="M4643">
            <v>13</v>
          </cell>
          <cell r="Q4643">
            <v>13</v>
          </cell>
          <cell r="V4643">
            <v>4785</v>
          </cell>
        </row>
        <row r="4644">
          <cell r="A4644">
            <v>1</v>
          </cell>
          <cell r="E4644">
            <v>13</v>
          </cell>
          <cell r="I4644">
            <v>0</v>
          </cell>
          <cell r="M4644">
            <v>13</v>
          </cell>
          <cell r="Q4644">
            <v>13</v>
          </cell>
          <cell r="V4644">
            <v>4785</v>
          </cell>
        </row>
        <row r="4645">
          <cell r="A4645">
            <v>1</v>
          </cell>
          <cell r="E4645">
            <v>13</v>
          </cell>
          <cell r="I4645">
            <v>2698948</v>
          </cell>
          <cell r="M4645">
            <v>13</v>
          </cell>
          <cell r="Q4645">
            <v>13</v>
          </cell>
          <cell r="V4645">
            <v>4800</v>
          </cell>
        </row>
        <row r="4646">
          <cell r="A4646">
            <v>1</v>
          </cell>
          <cell r="E4646">
            <v>13</v>
          </cell>
          <cell r="I4646">
            <v>0</v>
          </cell>
          <cell r="M4646">
            <v>13</v>
          </cell>
          <cell r="Q4646">
            <v>13</v>
          </cell>
          <cell r="V4646">
            <v>4820</v>
          </cell>
        </row>
        <row r="4647">
          <cell r="A4647">
            <v>1</v>
          </cell>
          <cell r="E4647">
            <v>13</v>
          </cell>
          <cell r="I4647">
            <v>10001696.4</v>
          </cell>
          <cell r="M4647">
            <v>13</v>
          </cell>
          <cell r="Q4647">
            <v>13</v>
          </cell>
          <cell r="V4647">
            <v>4830</v>
          </cell>
        </row>
        <row r="4648">
          <cell r="A4648">
            <v>1</v>
          </cell>
          <cell r="E4648">
            <v>13</v>
          </cell>
          <cell r="I4648">
            <v>-3000000</v>
          </cell>
          <cell r="M4648">
            <v>13</v>
          </cell>
          <cell r="Q4648">
            <v>13</v>
          </cell>
          <cell r="V4648">
            <v>5100</v>
          </cell>
        </row>
        <row r="4649">
          <cell r="A4649">
            <v>1</v>
          </cell>
          <cell r="E4649">
            <v>13</v>
          </cell>
          <cell r="I4649">
            <v>-595343779.01999998</v>
          </cell>
          <cell r="M4649">
            <v>13</v>
          </cell>
          <cell r="Q4649">
            <v>13</v>
          </cell>
          <cell r="V4649">
            <v>5200</v>
          </cell>
        </row>
        <row r="4650">
          <cell r="A4650">
            <v>1</v>
          </cell>
          <cell r="E4650">
            <v>13</v>
          </cell>
          <cell r="I4650">
            <v>-992369840.65999997</v>
          </cell>
          <cell r="M4650">
            <v>13</v>
          </cell>
          <cell r="Q4650">
            <v>13</v>
          </cell>
          <cell r="V4650">
            <v>5302</v>
          </cell>
        </row>
        <row r="4651">
          <cell r="A4651">
            <v>1</v>
          </cell>
          <cell r="E4651">
            <v>13</v>
          </cell>
          <cell r="I4651">
            <v>67421154.340000004</v>
          </cell>
          <cell r="M4651">
            <v>13</v>
          </cell>
          <cell r="Q4651">
            <v>13</v>
          </cell>
          <cell r="V4651">
            <v>5400</v>
          </cell>
        </row>
        <row r="4652">
          <cell r="A4652">
            <v>1</v>
          </cell>
          <cell r="E4652">
            <v>13</v>
          </cell>
          <cell r="I4652">
            <v>-123673724.77</v>
          </cell>
          <cell r="M4652">
            <v>13</v>
          </cell>
          <cell r="Q4652">
            <v>13</v>
          </cell>
          <cell r="V4652">
            <v>5400</v>
          </cell>
        </row>
        <row r="4653">
          <cell r="A4653">
            <v>1</v>
          </cell>
          <cell r="E4653">
            <v>13</v>
          </cell>
          <cell r="I4653">
            <v>0</v>
          </cell>
          <cell r="M4653">
            <v>13</v>
          </cell>
          <cell r="Q4653">
            <v>13</v>
          </cell>
          <cell r="V4653">
            <v>5400</v>
          </cell>
        </row>
        <row r="4654">
          <cell r="A4654">
            <v>1</v>
          </cell>
          <cell r="E4654">
            <v>13</v>
          </cell>
          <cell r="I4654">
            <v>1381089984.3099999</v>
          </cell>
          <cell r="M4654">
            <v>13</v>
          </cell>
          <cell r="Q4654">
            <v>13</v>
          </cell>
          <cell r="V4654">
            <v>5400</v>
          </cell>
        </row>
        <row r="4655">
          <cell r="A4655">
            <v>1</v>
          </cell>
          <cell r="E4655">
            <v>13</v>
          </cell>
          <cell r="I4655">
            <v>-21077888.809999999</v>
          </cell>
          <cell r="M4655">
            <v>13</v>
          </cell>
          <cell r="Q4655">
            <v>13</v>
          </cell>
          <cell r="V4655">
            <v>5400</v>
          </cell>
        </row>
        <row r="4656">
          <cell r="A4656">
            <v>1</v>
          </cell>
          <cell r="E4656">
            <v>13</v>
          </cell>
          <cell r="I4656">
            <v>-528891770.99000001</v>
          </cell>
          <cell r="M4656">
            <v>13</v>
          </cell>
          <cell r="Q4656">
            <v>13</v>
          </cell>
          <cell r="V4656">
            <v>5400</v>
          </cell>
        </row>
        <row r="4657">
          <cell r="A4657">
            <v>1</v>
          </cell>
          <cell r="E4657">
            <v>13</v>
          </cell>
          <cell r="I4657">
            <v>-320532114.72000003</v>
          </cell>
          <cell r="M4657">
            <v>13</v>
          </cell>
          <cell r="Q4657">
            <v>13</v>
          </cell>
          <cell r="V4657">
            <v>5400</v>
          </cell>
        </row>
        <row r="4658">
          <cell r="A4658">
            <v>1</v>
          </cell>
          <cell r="E4658">
            <v>13</v>
          </cell>
          <cell r="I4658">
            <v>44730977.530000001</v>
          </cell>
          <cell r="M4658">
            <v>13</v>
          </cell>
          <cell r="Q4658">
            <v>13</v>
          </cell>
          <cell r="V4658">
            <v>6110</v>
          </cell>
        </row>
        <row r="4659">
          <cell r="A4659">
            <v>1</v>
          </cell>
          <cell r="E4659">
            <v>13</v>
          </cell>
          <cell r="I4659">
            <v>-42072724.380000003</v>
          </cell>
          <cell r="M4659">
            <v>13</v>
          </cell>
          <cell r="Q4659">
            <v>13</v>
          </cell>
          <cell r="V4659">
            <v>6120</v>
          </cell>
        </row>
        <row r="4660">
          <cell r="A4660">
            <v>1</v>
          </cell>
          <cell r="E4660">
            <v>13</v>
          </cell>
          <cell r="I4660">
            <v>14186502.789999999</v>
          </cell>
          <cell r="M4660">
            <v>13</v>
          </cell>
          <cell r="Q4660">
            <v>13</v>
          </cell>
          <cell r="V4660">
            <v>6210</v>
          </cell>
        </row>
        <row r="4661">
          <cell r="A4661">
            <v>1</v>
          </cell>
          <cell r="E4661">
            <v>13</v>
          </cell>
          <cell r="I4661">
            <v>-4969790.1100000003</v>
          </cell>
          <cell r="M4661">
            <v>13</v>
          </cell>
          <cell r="Q4661">
            <v>13</v>
          </cell>
          <cell r="V4661">
            <v>6220</v>
          </cell>
        </row>
        <row r="4662">
          <cell r="A4662">
            <v>1</v>
          </cell>
          <cell r="E4662">
            <v>13</v>
          </cell>
          <cell r="I4662">
            <v>58532693.450000003</v>
          </cell>
          <cell r="M4662">
            <v>13</v>
          </cell>
          <cell r="Q4662">
            <v>13</v>
          </cell>
          <cell r="V4662">
            <v>6310</v>
          </cell>
        </row>
        <row r="4663">
          <cell r="A4663">
            <v>1</v>
          </cell>
          <cell r="E4663">
            <v>13</v>
          </cell>
          <cell r="I4663">
            <v>-50755605.340000004</v>
          </cell>
          <cell r="M4663">
            <v>13</v>
          </cell>
          <cell r="Q4663">
            <v>13</v>
          </cell>
          <cell r="V4663">
            <v>6320</v>
          </cell>
        </row>
        <row r="4664">
          <cell r="A4664">
            <v>1</v>
          </cell>
          <cell r="E4664">
            <v>13</v>
          </cell>
          <cell r="I4664">
            <v>3190995.12</v>
          </cell>
          <cell r="M4664">
            <v>13</v>
          </cell>
          <cell r="Q4664">
            <v>13</v>
          </cell>
          <cell r="V4664">
            <v>6410</v>
          </cell>
        </row>
        <row r="4665">
          <cell r="A4665">
            <v>1</v>
          </cell>
          <cell r="E4665">
            <v>13</v>
          </cell>
          <cell r="I4665">
            <v>-1428205.98</v>
          </cell>
          <cell r="M4665">
            <v>13</v>
          </cell>
          <cell r="Q4665">
            <v>13</v>
          </cell>
          <cell r="V4665">
            <v>6420</v>
          </cell>
        </row>
        <row r="4666">
          <cell r="A4666">
            <v>1</v>
          </cell>
          <cell r="E4666">
            <v>13</v>
          </cell>
          <cell r="I4666">
            <v>3078284.57</v>
          </cell>
          <cell r="M4666">
            <v>13</v>
          </cell>
          <cell r="Q4666">
            <v>13</v>
          </cell>
          <cell r="V4666">
            <v>6710</v>
          </cell>
        </row>
        <row r="4667">
          <cell r="A4667">
            <v>1</v>
          </cell>
          <cell r="E4667">
            <v>13</v>
          </cell>
          <cell r="I4667">
            <v>-625479.65</v>
          </cell>
          <cell r="M4667">
            <v>13</v>
          </cell>
          <cell r="Q4667">
            <v>13</v>
          </cell>
          <cell r="V4667">
            <v>6720</v>
          </cell>
        </row>
        <row r="4668">
          <cell r="A4668">
            <v>1</v>
          </cell>
          <cell r="E4668">
            <v>13</v>
          </cell>
          <cell r="I4668">
            <v>28318556.609999999</v>
          </cell>
          <cell r="M4668">
            <v>13</v>
          </cell>
          <cell r="Q4668">
            <v>13</v>
          </cell>
          <cell r="V4668">
            <v>7000</v>
          </cell>
        </row>
        <row r="4669">
          <cell r="A4669">
            <v>1</v>
          </cell>
          <cell r="E4669">
            <v>13</v>
          </cell>
          <cell r="I4669">
            <v>273870997.01999998</v>
          </cell>
          <cell r="M4669">
            <v>13</v>
          </cell>
          <cell r="Q4669">
            <v>13</v>
          </cell>
          <cell r="V4669">
            <v>7100</v>
          </cell>
        </row>
        <row r="4670">
          <cell r="A4670">
            <v>1</v>
          </cell>
          <cell r="E4670">
            <v>13</v>
          </cell>
          <cell r="I4670">
            <v>5822186.3300000001</v>
          </cell>
          <cell r="M4670">
            <v>13</v>
          </cell>
          <cell r="Q4670">
            <v>13</v>
          </cell>
          <cell r="V4670">
            <v>7110</v>
          </cell>
        </row>
        <row r="4671">
          <cell r="A4671">
            <v>1</v>
          </cell>
          <cell r="E4671">
            <v>13</v>
          </cell>
          <cell r="I4671">
            <v>0</v>
          </cell>
          <cell r="M4671">
            <v>13</v>
          </cell>
          <cell r="Q4671">
            <v>13</v>
          </cell>
          <cell r="V4671">
            <v>7130</v>
          </cell>
        </row>
        <row r="4672">
          <cell r="A4672">
            <v>1</v>
          </cell>
          <cell r="E4672">
            <v>13</v>
          </cell>
          <cell r="I4672">
            <v>0</v>
          </cell>
          <cell r="M4672">
            <v>13</v>
          </cell>
          <cell r="Q4672">
            <v>13</v>
          </cell>
          <cell r="V4672">
            <v>7300</v>
          </cell>
        </row>
        <row r="4673">
          <cell r="A4673">
            <v>1</v>
          </cell>
          <cell r="E4673">
            <v>13</v>
          </cell>
          <cell r="I4673">
            <v>0</v>
          </cell>
          <cell r="M4673">
            <v>13</v>
          </cell>
          <cell r="Q4673">
            <v>13</v>
          </cell>
          <cell r="V4673">
            <v>7500</v>
          </cell>
        </row>
        <row r="4674">
          <cell r="A4674">
            <v>1</v>
          </cell>
          <cell r="E4674">
            <v>13</v>
          </cell>
          <cell r="I4674">
            <v>0</v>
          </cell>
          <cell r="M4674">
            <v>13</v>
          </cell>
          <cell r="Q4674">
            <v>13</v>
          </cell>
          <cell r="V4674">
            <v>7700</v>
          </cell>
        </row>
        <row r="4675">
          <cell r="A4675">
            <v>1</v>
          </cell>
          <cell r="E4675">
            <v>13</v>
          </cell>
          <cell r="I4675">
            <v>0</v>
          </cell>
          <cell r="M4675">
            <v>13</v>
          </cell>
          <cell r="Q4675">
            <v>13</v>
          </cell>
          <cell r="V4675">
            <v>7700</v>
          </cell>
        </row>
        <row r="4676">
          <cell r="A4676">
            <v>1</v>
          </cell>
          <cell r="E4676">
            <v>13</v>
          </cell>
          <cell r="I4676">
            <v>89135946.659999996</v>
          </cell>
          <cell r="M4676">
            <v>13</v>
          </cell>
          <cell r="Q4676">
            <v>13</v>
          </cell>
          <cell r="V4676">
            <v>7905</v>
          </cell>
        </row>
        <row r="4677">
          <cell r="A4677">
            <v>1</v>
          </cell>
          <cell r="E4677">
            <v>13</v>
          </cell>
          <cell r="I4677">
            <v>0</v>
          </cell>
          <cell r="M4677">
            <v>13</v>
          </cell>
          <cell r="Q4677">
            <v>13</v>
          </cell>
          <cell r="V4677">
            <v>7906</v>
          </cell>
        </row>
        <row r="4678">
          <cell r="A4678">
            <v>1</v>
          </cell>
          <cell r="E4678">
            <v>13</v>
          </cell>
          <cell r="I4678">
            <v>-14751.44</v>
          </cell>
          <cell r="M4678">
            <v>13</v>
          </cell>
          <cell r="Q4678">
            <v>13</v>
          </cell>
          <cell r="V4678">
            <v>8051</v>
          </cell>
        </row>
        <row r="4679">
          <cell r="A4679">
            <v>1</v>
          </cell>
          <cell r="E4679">
            <v>13</v>
          </cell>
          <cell r="I4679">
            <v>3568173.33</v>
          </cell>
          <cell r="M4679">
            <v>13</v>
          </cell>
          <cell r="Q4679">
            <v>13</v>
          </cell>
          <cell r="V4679">
            <v>8052</v>
          </cell>
        </row>
        <row r="4680">
          <cell r="A4680">
            <v>1</v>
          </cell>
          <cell r="E4680">
            <v>13</v>
          </cell>
          <cell r="I4680">
            <v>28121377.780000001</v>
          </cell>
          <cell r="M4680">
            <v>13</v>
          </cell>
          <cell r="Q4680">
            <v>13</v>
          </cell>
          <cell r="V4680">
            <v>8053</v>
          </cell>
        </row>
        <row r="4681">
          <cell r="A4681">
            <v>1</v>
          </cell>
          <cell r="E4681">
            <v>13</v>
          </cell>
          <cell r="I4681">
            <v>140959674.00999999</v>
          </cell>
          <cell r="M4681">
            <v>13</v>
          </cell>
          <cell r="Q4681">
            <v>13</v>
          </cell>
          <cell r="V4681">
            <v>8054</v>
          </cell>
        </row>
        <row r="4682">
          <cell r="A4682">
            <v>1</v>
          </cell>
          <cell r="E4682">
            <v>13</v>
          </cell>
          <cell r="I4682">
            <v>49387440.149999999</v>
          </cell>
          <cell r="M4682">
            <v>13</v>
          </cell>
          <cell r="Q4682">
            <v>13</v>
          </cell>
          <cell r="V4682">
            <v>8055</v>
          </cell>
        </row>
        <row r="4683">
          <cell r="A4683">
            <v>1</v>
          </cell>
          <cell r="E4683">
            <v>13</v>
          </cell>
          <cell r="I4683">
            <v>-228616833.41</v>
          </cell>
          <cell r="M4683">
            <v>13</v>
          </cell>
          <cell r="Q4683">
            <v>13</v>
          </cell>
          <cell r="V4683">
            <v>9100</v>
          </cell>
        </row>
        <row r="4684">
          <cell r="A4684">
            <v>1</v>
          </cell>
          <cell r="E4684">
            <v>13</v>
          </cell>
          <cell r="I4684">
            <v>-2079468.95</v>
          </cell>
          <cell r="M4684">
            <v>13</v>
          </cell>
          <cell r="Q4684">
            <v>13</v>
          </cell>
          <cell r="V4684">
            <v>9110</v>
          </cell>
        </row>
        <row r="4685">
          <cell r="A4685">
            <v>1</v>
          </cell>
          <cell r="E4685">
            <v>13</v>
          </cell>
          <cell r="I4685">
            <v>0</v>
          </cell>
          <cell r="M4685">
            <v>13</v>
          </cell>
          <cell r="Q4685">
            <v>13</v>
          </cell>
          <cell r="V4685">
            <v>9202</v>
          </cell>
        </row>
        <row r="4686">
          <cell r="A4686">
            <v>1</v>
          </cell>
          <cell r="E4686">
            <v>13</v>
          </cell>
          <cell r="I4686">
            <v>0</v>
          </cell>
          <cell r="M4686">
            <v>13</v>
          </cell>
          <cell r="Q4686">
            <v>13</v>
          </cell>
          <cell r="V4686">
            <v>9215</v>
          </cell>
        </row>
        <row r="4687">
          <cell r="A4687">
            <v>1</v>
          </cell>
          <cell r="E4687">
            <v>13</v>
          </cell>
          <cell r="I4687">
            <v>0</v>
          </cell>
          <cell r="M4687">
            <v>13</v>
          </cell>
          <cell r="Q4687">
            <v>13</v>
          </cell>
          <cell r="V4687">
            <v>9251</v>
          </cell>
        </row>
        <row r="4688">
          <cell r="A4688">
            <v>1</v>
          </cell>
          <cell r="E4688">
            <v>13</v>
          </cell>
          <cell r="I4688">
            <v>-42213319.200000003</v>
          </cell>
          <cell r="M4688">
            <v>13</v>
          </cell>
          <cell r="Q4688">
            <v>13</v>
          </cell>
          <cell r="V4688">
            <v>9252</v>
          </cell>
        </row>
        <row r="4689">
          <cell r="A4689">
            <v>1</v>
          </cell>
          <cell r="E4689">
            <v>13</v>
          </cell>
          <cell r="I4689">
            <v>0</v>
          </cell>
          <cell r="M4689">
            <v>13</v>
          </cell>
          <cell r="Q4689">
            <v>13</v>
          </cell>
          <cell r="V4689">
            <v>9253</v>
          </cell>
        </row>
        <row r="4690">
          <cell r="A4690">
            <v>1</v>
          </cell>
          <cell r="E4690">
            <v>13</v>
          </cell>
          <cell r="I4690">
            <v>-2089750.08</v>
          </cell>
          <cell r="M4690">
            <v>13</v>
          </cell>
          <cell r="Q4690">
            <v>13</v>
          </cell>
          <cell r="V4690">
            <v>9256</v>
          </cell>
        </row>
        <row r="4691">
          <cell r="A4691">
            <v>1</v>
          </cell>
          <cell r="E4691">
            <v>13</v>
          </cell>
          <cell r="I4691">
            <v>-87754484.519999996</v>
          </cell>
          <cell r="M4691">
            <v>13</v>
          </cell>
          <cell r="Q4691">
            <v>13</v>
          </cell>
          <cell r="V4691">
            <v>9301</v>
          </cell>
        </row>
        <row r="4692">
          <cell r="A4692">
            <v>1</v>
          </cell>
          <cell r="E4692">
            <v>13</v>
          </cell>
          <cell r="I4692">
            <v>-211606018.44</v>
          </cell>
          <cell r="M4692">
            <v>13</v>
          </cell>
          <cell r="Q4692">
            <v>13</v>
          </cell>
          <cell r="V4692">
            <v>9303</v>
          </cell>
        </row>
        <row r="4693">
          <cell r="A4693">
            <v>1</v>
          </cell>
          <cell r="E4693">
            <v>13</v>
          </cell>
          <cell r="I4693">
            <v>-50161071.109999999</v>
          </cell>
          <cell r="M4693">
            <v>13</v>
          </cell>
          <cell r="Q4693">
            <v>13</v>
          </cell>
          <cell r="V4693">
            <v>9305</v>
          </cell>
        </row>
        <row r="4694">
          <cell r="A4694">
            <v>1</v>
          </cell>
          <cell r="E4694">
            <v>13</v>
          </cell>
          <cell r="I4694">
            <v>0</v>
          </cell>
          <cell r="M4694">
            <v>13</v>
          </cell>
          <cell r="Q4694">
            <v>13</v>
          </cell>
          <cell r="V4694">
            <v>9306</v>
          </cell>
        </row>
        <row r="4695">
          <cell r="A4695">
            <v>1</v>
          </cell>
          <cell r="E4695">
            <v>13</v>
          </cell>
          <cell r="I4695">
            <v>-408613.33</v>
          </cell>
          <cell r="M4695">
            <v>13</v>
          </cell>
          <cell r="Q4695">
            <v>13</v>
          </cell>
          <cell r="V4695">
            <v>9500</v>
          </cell>
        </row>
        <row r="4696">
          <cell r="A4696">
            <v>1</v>
          </cell>
          <cell r="E4696">
            <v>13</v>
          </cell>
          <cell r="I4696">
            <v>-166597150.81</v>
          </cell>
          <cell r="M4696">
            <v>13</v>
          </cell>
          <cell r="Q4696">
            <v>13</v>
          </cell>
          <cell r="V4696">
            <v>9530</v>
          </cell>
        </row>
        <row r="4697">
          <cell r="A4697">
            <v>1</v>
          </cell>
          <cell r="E4697">
            <v>13</v>
          </cell>
          <cell r="I4697">
            <v>168946502.52000001</v>
          </cell>
          <cell r="M4697">
            <v>13</v>
          </cell>
          <cell r="Q4697">
            <v>13</v>
          </cell>
          <cell r="V4697">
            <v>9600</v>
          </cell>
        </row>
        <row r="4698">
          <cell r="A4698">
            <v>1</v>
          </cell>
          <cell r="E4698">
            <v>13</v>
          </cell>
          <cell r="I4698">
            <v>-106779475.06</v>
          </cell>
          <cell r="M4698">
            <v>13</v>
          </cell>
          <cell r="Q4698">
            <v>13</v>
          </cell>
          <cell r="V4698">
            <v>9610</v>
          </cell>
        </row>
        <row r="4699">
          <cell r="A4699">
            <v>1</v>
          </cell>
          <cell r="E4699">
            <v>13</v>
          </cell>
          <cell r="I4699">
            <v>-87026814.959999993</v>
          </cell>
          <cell r="M4699">
            <v>13</v>
          </cell>
          <cell r="Q4699">
            <v>13</v>
          </cell>
          <cell r="V4699">
            <v>9620</v>
          </cell>
        </row>
        <row r="4700">
          <cell r="A4700">
            <v>1</v>
          </cell>
          <cell r="E4700">
            <v>13</v>
          </cell>
          <cell r="I4700">
            <v>-218000</v>
          </cell>
          <cell r="M4700">
            <v>13</v>
          </cell>
          <cell r="Q4700">
            <v>13</v>
          </cell>
          <cell r="V4700">
            <v>9990</v>
          </cell>
        </row>
        <row r="4701">
          <cell r="A4701">
            <v>1</v>
          </cell>
          <cell r="E4701">
            <v>13</v>
          </cell>
          <cell r="I4701">
            <v>993630364.98000002</v>
          </cell>
          <cell r="M4701">
            <v>13</v>
          </cell>
          <cell r="Q4701">
            <v>13</v>
          </cell>
          <cell r="V4701">
            <v>5301</v>
          </cell>
        </row>
        <row r="4702">
          <cell r="A4702">
            <v>1</v>
          </cell>
          <cell r="E4702">
            <v>6</v>
          </cell>
          <cell r="I4702">
            <v>-57792459.32</v>
          </cell>
          <cell r="M4702">
            <v>6</v>
          </cell>
          <cell r="Q4702">
            <v>6</v>
          </cell>
          <cell r="V4702">
            <v>1010</v>
          </cell>
        </row>
        <row r="4703">
          <cell r="A4703">
            <v>1</v>
          </cell>
          <cell r="E4703">
            <v>6</v>
          </cell>
          <cell r="I4703">
            <v>54381144.649999999</v>
          </cell>
          <cell r="M4703">
            <v>6</v>
          </cell>
          <cell r="Q4703">
            <v>6</v>
          </cell>
          <cell r="V4703">
            <v>1096</v>
          </cell>
        </row>
        <row r="4704">
          <cell r="A4704">
            <v>1</v>
          </cell>
          <cell r="E4704">
            <v>6</v>
          </cell>
          <cell r="I4704">
            <v>5712098.9000000004</v>
          </cell>
          <cell r="M4704">
            <v>6</v>
          </cell>
          <cell r="Q4704">
            <v>6</v>
          </cell>
          <cell r="V4704">
            <v>2010</v>
          </cell>
        </row>
        <row r="4705">
          <cell r="A4705">
            <v>1</v>
          </cell>
          <cell r="E4705">
            <v>6</v>
          </cell>
          <cell r="I4705">
            <v>180264</v>
          </cell>
          <cell r="M4705">
            <v>6</v>
          </cell>
          <cell r="Q4705">
            <v>6</v>
          </cell>
          <cell r="V4705">
            <v>2011</v>
          </cell>
        </row>
        <row r="4706">
          <cell r="A4706">
            <v>1</v>
          </cell>
          <cell r="E4706">
            <v>6</v>
          </cell>
          <cell r="I4706">
            <v>5420450</v>
          </cell>
          <cell r="M4706">
            <v>6</v>
          </cell>
          <cell r="Q4706">
            <v>6</v>
          </cell>
          <cell r="V4706">
            <v>2020</v>
          </cell>
        </row>
        <row r="4707">
          <cell r="A4707">
            <v>1</v>
          </cell>
          <cell r="E4707">
            <v>6</v>
          </cell>
          <cell r="I4707">
            <v>14719410.84</v>
          </cell>
          <cell r="M4707">
            <v>6</v>
          </cell>
          <cell r="Q4707">
            <v>6</v>
          </cell>
          <cell r="V4707">
            <v>2030</v>
          </cell>
        </row>
        <row r="4708">
          <cell r="A4708">
            <v>1</v>
          </cell>
          <cell r="E4708">
            <v>6</v>
          </cell>
          <cell r="I4708">
            <v>-578353.15</v>
          </cell>
          <cell r="M4708">
            <v>6</v>
          </cell>
          <cell r="Q4708">
            <v>6</v>
          </cell>
          <cell r="V4708">
            <v>2040</v>
          </cell>
        </row>
        <row r="4709">
          <cell r="A4709">
            <v>1</v>
          </cell>
          <cell r="E4709">
            <v>6</v>
          </cell>
          <cell r="I4709">
            <v>33981403.189999998</v>
          </cell>
          <cell r="M4709">
            <v>6</v>
          </cell>
          <cell r="Q4709">
            <v>6</v>
          </cell>
          <cell r="V4709">
            <v>2051</v>
          </cell>
        </row>
        <row r="4710">
          <cell r="A4710">
            <v>1</v>
          </cell>
          <cell r="E4710">
            <v>6</v>
          </cell>
          <cell r="I4710">
            <v>26987832.68</v>
          </cell>
          <cell r="M4710">
            <v>6</v>
          </cell>
          <cell r="Q4710">
            <v>6</v>
          </cell>
          <cell r="V4710">
            <v>2052</v>
          </cell>
        </row>
        <row r="4711">
          <cell r="A4711">
            <v>1</v>
          </cell>
          <cell r="E4711">
            <v>6</v>
          </cell>
          <cell r="I4711">
            <v>305333.32</v>
          </cell>
          <cell r="M4711">
            <v>6</v>
          </cell>
          <cell r="Q4711">
            <v>6</v>
          </cell>
          <cell r="V4711">
            <v>2053</v>
          </cell>
        </row>
        <row r="4712">
          <cell r="A4712">
            <v>1</v>
          </cell>
          <cell r="E4712">
            <v>6</v>
          </cell>
          <cell r="I4712">
            <v>250000</v>
          </cell>
          <cell r="M4712">
            <v>6</v>
          </cell>
          <cell r="Q4712">
            <v>6</v>
          </cell>
          <cell r="V4712">
            <v>2054</v>
          </cell>
        </row>
        <row r="4713">
          <cell r="A4713">
            <v>1</v>
          </cell>
          <cell r="E4713">
            <v>6</v>
          </cell>
          <cell r="I4713">
            <v>5410267.5199999996</v>
          </cell>
          <cell r="M4713">
            <v>6</v>
          </cell>
          <cell r="Q4713">
            <v>6</v>
          </cell>
          <cell r="V4713">
            <v>2090</v>
          </cell>
        </row>
        <row r="4714">
          <cell r="A4714">
            <v>1</v>
          </cell>
          <cell r="E4714">
            <v>6</v>
          </cell>
          <cell r="I4714">
            <v>22179806.640000001</v>
          </cell>
          <cell r="M4714">
            <v>6</v>
          </cell>
          <cell r="Q4714">
            <v>6</v>
          </cell>
          <cell r="V4714">
            <v>3400</v>
          </cell>
        </row>
        <row r="4715">
          <cell r="A4715">
            <v>1</v>
          </cell>
          <cell r="E4715">
            <v>6</v>
          </cell>
          <cell r="I4715">
            <v>949588.68</v>
          </cell>
          <cell r="M4715">
            <v>6</v>
          </cell>
          <cell r="Q4715">
            <v>6</v>
          </cell>
          <cell r="V4715">
            <v>4150</v>
          </cell>
        </row>
        <row r="4716">
          <cell r="A4716">
            <v>1</v>
          </cell>
          <cell r="E4716">
            <v>6</v>
          </cell>
          <cell r="I4716">
            <v>250785</v>
          </cell>
          <cell r="M4716">
            <v>6</v>
          </cell>
          <cell r="Q4716">
            <v>6</v>
          </cell>
          <cell r="V4716">
            <v>4250</v>
          </cell>
        </row>
        <row r="4717">
          <cell r="A4717">
            <v>1</v>
          </cell>
          <cell r="E4717">
            <v>6</v>
          </cell>
          <cell r="I4717">
            <v>54220</v>
          </cell>
          <cell r="M4717">
            <v>6</v>
          </cell>
          <cell r="Q4717">
            <v>6</v>
          </cell>
          <cell r="V4717">
            <v>4260</v>
          </cell>
        </row>
        <row r="4718">
          <cell r="A4718">
            <v>1</v>
          </cell>
          <cell r="E4718">
            <v>6</v>
          </cell>
          <cell r="I4718">
            <v>332600</v>
          </cell>
          <cell r="M4718">
            <v>6</v>
          </cell>
          <cell r="Q4718">
            <v>6</v>
          </cell>
          <cell r="V4718">
            <v>4280</v>
          </cell>
        </row>
        <row r="4719">
          <cell r="A4719">
            <v>1</v>
          </cell>
          <cell r="E4719">
            <v>6</v>
          </cell>
          <cell r="I4719">
            <v>452909.15</v>
          </cell>
          <cell r="M4719">
            <v>6</v>
          </cell>
          <cell r="Q4719">
            <v>6</v>
          </cell>
          <cell r="V4719">
            <v>4360</v>
          </cell>
        </row>
        <row r="4720">
          <cell r="A4720">
            <v>1</v>
          </cell>
          <cell r="E4720">
            <v>6</v>
          </cell>
          <cell r="I4720">
            <v>1200000</v>
          </cell>
          <cell r="M4720">
            <v>6</v>
          </cell>
          <cell r="Q4720">
            <v>6</v>
          </cell>
          <cell r="V4720">
            <v>4560</v>
          </cell>
        </row>
        <row r="4721">
          <cell r="A4721">
            <v>1</v>
          </cell>
          <cell r="E4721">
            <v>6</v>
          </cell>
          <cell r="I4721">
            <v>30000</v>
          </cell>
          <cell r="M4721">
            <v>6</v>
          </cell>
          <cell r="Q4721">
            <v>6</v>
          </cell>
          <cell r="V4721">
            <v>4595</v>
          </cell>
        </row>
        <row r="4722">
          <cell r="A4722">
            <v>1</v>
          </cell>
          <cell r="E4722">
            <v>6</v>
          </cell>
          <cell r="I4722">
            <v>1463706.82</v>
          </cell>
          <cell r="M4722">
            <v>6</v>
          </cell>
          <cell r="Q4722">
            <v>6</v>
          </cell>
          <cell r="V4722">
            <v>4601</v>
          </cell>
        </row>
        <row r="4723">
          <cell r="A4723">
            <v>1</v>
          </cell>
          <cell r="E4723">
            <v>6</v>
          </cell>
          <cell r="I4723">
            <v>7333435</v>
          </cell>
          <cell r="M4723">
            <v>6</v>
          </cell>
          <cell r="Q4723">
            <v>6</v>
          </cell>
          <cell r="V4723">
            <v>4602</v>
          </cell>
        </row>
        <row r="4724">
          <cell r="A4724">
            <v>1</v>
          </cell>
          <cell r="E4724">
            <v>6</v>
          </cell>
          <cell r="I4724">
            <v>747020.67</v>
          </cell>
          <cell r="M4724">
            <v>6</v>
          </cell>
          <cell r="Q4724">
            <v>6</v>
          </cell>
          <cell r="V4724">
            <v>4660</v>
          </cell>
        </row>
        <row r="4725">
          <cell r="A4725">
            <v>1</v>
          </cell>
          <cell r="E4725">
            <v>6</v>
          </cell>
          <cell r="I4725">
            <v>9364270.3699999992</v>
          </cell>
          <cell r="M4725">
            <v>6</v>
          </cell>
          <cell r="Q4725">
            <v>6</v>
          </cell>
          <cell r="V4725">
            <v>4700</v>
          </cell>
        </row>
        <row r="4726">
          <cell r="A4726">
            <v>1</v>
          </cell>
          <cell r="E4726">
            <v>6</v>
          </cell>
          <cell r="I4726">
            <v>1489611.29</v>
          </cell>
          <cell r="M4726">
            <v>6</v>
          </cell>
          <cell r="Q4726">
            <v>6</v>
          </cell>
          <cell r="V4726">
            <v>4720</v>
          </cell>
        </row>
        <row r="4727">
          <cell r="A4727">
            <v>1</v>
          </cell>
          <cell r="E4727">
            <v>6</v>
          </cell>
          <cell r="I4727">
            <v>7474452.3600000003</v>
          </cell>
          <cell r="M4727">
            <v>6</v>
          </cell>
          <cell r="Q4727">
            <v>6</v>
          </cell>
          <cell r="V4727">
            <v>4730</v>
          </cell>
        </row>
        <row r="4728">
          <cell r="A4728">
            <v>1</v>
          </cell>
          <cell r="E4728">
            <v>6</v>
          </cell>
          <cell r="I4728">
            <v>1280419.5900000001</v>
          </cell>
          <cell r="M4728">
            <v>6</v>
          </cell>
          <cell r="Q4728">
            <v>6</v>
          </cell>
          <cell r="V4728">
            <v>4760</v>
          </cell>
        </row>
        <row r="4729">
          <cell r="A4729">
            <v>1</v>
          </cell>
          <cell r="E4729">
            <v>6</v>
          </cell>
          <cell r="I4729">
            <v>1223686.71</v>
          </cell>
          <cell r="M4729">
            <v>6</v>
          </cell>
          <cell r="Q4729">
            <v>6</v>
          </cell>
          <cell r="V4729">
            <v>4775</v>
          </cell>
        </row>
        <row r="4730">
          <cell r="A4730">
            <v>1</v>
          </cell>
          <cell r="E4730">
            <v>6</v>
          </cell>
          <cell r="I4730">
            <v>4063927.92</v>
          </cell>
          <cell r="M4730">
            <v>6</v>
          </cell>
          <cell r="Q4730">
            <v>6</v>
          </cell>
          <cell r="V4730">
            <v>4780</v>
          </cell>
        </row>
        <row r="4731">
          <cell r="A4731">
            <v>1</v>
          </cell>
          <cell r="E4731">
            <v>6</v>
          </cell>
          <cell r="I4731">
            <v>414867.20000000001</v>
          </cell>
          <cell r="M4731">
            <v>6</v>
          </cell>
          <cell r="Q4731">
            <v>6</v>
          </cell>
          <cell r="V4731">
            <v>4785</v>
          </cell>
        </row>
        <row r="4732">
          <cell r="A4732">
            <v>1</v>
          </cell>
          <cell r="E4732">
            <v>6</v>
          </cell>
          <cell r="I4732">
            <v>3010201.37</v>
          </cell>
          <cell r="M4732">
            <v>6</v>
          </cell>
          <cell r="Q4732">
            <v>6</v>
          </cell>
          <cell r="V4732">
            <v>4800</v>
          </cell>
        </row>
        <row r="4733">
          <cell r="A4733">
            <v>1</v>
          </cell>
          <cell r="E4733">
            <v>6</v>
          </cell>
          <cell r="I4733">
            <v>1827899.99</v>
          </cell>
          <cell r="M4733">
            <v>6</v>
          </cell>
          <cell r="Q4733">
            <v>6</v>
          </cell>
          <cell r="V4733">
            <v>4830</v>
          </cell>
        </row>
        <row r="4734">
          <cell r="A4734">
            <v>1</v>
          </cell>
          <cell r="E4734">
            <v>6</v>
          </cell>
          <cell r="I4734">
            <v>-139074863.88999999</v>
          </cell>
          <cell r="M4734">
            <v>6</v>
          </cell>
          <cell r="Q4734">
            <v>6</v>
          </cell>
          <cell r="V4734">
            <v>5200</v>
          </cell>
        </row>
        <row r="4735">
          <cell r="A4735">
            <v>1</v>
          </cell>
          <cell r="E4735">
            <v>6</v>
          </cell>
          <cell r="I4735">
            <v>18194577.829999998</v>
          </cell>
          <cell r="M4735">
            <v>6</v>
          </cell>
          <cell r="Q4735">
            <v>6</v>
          </cell>
          <cell r="V4735">
            <v>5400</v>
          </cell>
        </row>
        <row r="4736">
          <cell r="A4736">
            <v>1</v>
          </cell>
          <cell r="E4736">
            <v>6</v>
          </cell>
          <cell r="I4736">
            <v>35865802.619999997</v>
          </cell>
          <cell r="M4736">
            <v>6</v>
          </cell>
          <cell r="Q4736">
            <v>6</v>
          </cell>
          <cell r="V4736">
            <v>5400</v>
          </cell>
        </row>
        <row r="4737">
          <cell r="A4737">
            <v>1</v>
          </cell>
          <cell r="E4737">
            <v>6</v>
          </cell>
          <cell r="I4737">
            <v>-50132839.090000004</v>
          </cell>
          <cell r="M4737">
            <v>6</v>
          </cell>
          <cell r="Q4737">
            <v>6</v>
          </cell>
          <cell r="V4737">
            <v>5400</v>
          </cell>
        </row>
        <row r="4738">
          <cell r="A4738">
            <v>1</v>
          </cell>
          <cell r="E4738">
            <v>6</v>
          </cell>
          <cell r="I4738">
            <v>56755076.840000004</v>
          </cell>
          <cell r="M4738">
            <v>6</v>
          </cell>
          <cell r="Q4738">
            <v>6</v>
          </cell>
          <cell r="V4738">
            <v>7100</v>
          </cell>
        </row>
        <row r="4739">
          <cell r="A4739">
            <v>1</v>
          </cell>
          <cell r="E4739">
            <v>6</v>
          </cell>
          <cell r="I4739">
            <v>-1617286.04</v>
          </cell>
          <cell r="M4739">
            <v>6</v>
          </cell>
          <cell r="Q4739">
            <v>6</v>
          </cell>
          <cell r="V4739">
            <v>7110</v>
          </cell>
        </row>
        <row r="4740">
          <cell r="A4740">
            <v>1</v>
          </cell>
          <cell r="E4740">
            <v>6</v>
          </cell>
          <cell r="I4740">
            <v>9861621.1400000006</v>
          </cell>
          <cell r="M4740">
            <v>6</v>
          </cell>
          <cell r="Q4740">
            <v>6</v>
          </cell>
          <cell r="V4740">
            <v>7130</v>
          </cell>
        </row>
        <row r="4741">
          <cell r="A4741">
            <v>1</v>
          </cell>
          <cell r="E4741">
            <v>6</v>
          </cell>
          <cell r="I4741">
            <v>549260.57999999996</v>
          </cell>
          <cell r="M4741">
            <v>6</v>
          </cell>
          <cell r="Q4741">
            <v>6</v>
          </cell>
          <cell r="V4741">
            <v>7140</v>
          </cell>
        </row>
        <row r="4742">
          <cell r="A4742">
            <v>1</v>
          </cell>
          <cell r="E4742">
            <v>6</v>
          </cell>
          <cell r="I4742">
            <v>2147832.61</v>
          </cell>
          <cell r="M4742">
            <v>6</v>
          </cell>
          <cell r="Q4742">
            <v>6</v>
          </cell>
          <cell r="V4742">
            <v>7300</v>
          </cell>
        </row>
        <row r="4743">
          <cell r="A4743">
            <v>1</v>
          </cell>
          <cell r="E4743">
            <v>6</v>
          </cell>
          <cell r="I4743">
            <v>4150000</v>
          </cell>
          <cell r="M4743">
            <v>6</v>
          </cell>
          <cell r="Q4743">
            <v>6</v>
          </cell>
          <cell r="V4743">
            <v>7800</v>
          </cell>
        </row>
        <row r="4744">
          <cell r="A4744">
            <v>1</v>
          </cell>
          <cell r="E4744">
            <v>6</v>
          </cell>
          <cell r="I4744">
            <v>500000</v>
          </cell>
          <cell r="M4744">
            <v>6</v>
          </cell>
          <cell r="Q4744">
            <v>6</v>
          </cell>
          <cell r="V4744">
            <v>7904</v>
          </cell>
        </row>
        <row r="4745">
          <cell r="A4745">
            <v>1</v>
          </cell>
          <cell r="E4745">
            <v>6</v>
          </cell>
          <cell r="I4745">
            <v>153350</v>
          </cell>
          <cell r="M4745">
            <v>6</v>
          </cell>
          <cell r="Q4745">
            <v>6</v>
          </cell>
          <cell r="V4745">
            <v>8042</v>
          </cell>
        </row>
        <row r="4746">
          <cell r="A4746">
            <v>1</v>
          </cell>
          <cell r="E4746">
            <v>6</v>
          </cell>
          <cell r="I4746">
            <v>42871</v>
          </cell>
          <cell r="M4746">
            <v>6</v>
          </cell>
          <cell r="Q4746">
            <v>6</v>
          </cell>
          <cell r="V4746">
            <v>8043</v>
          </cell>
        </row>
        <row r="4747">
          <cell r="A4747">
            <v>1</v>
          </cell>
          <cell r="E4747">
            <v>6</v>
          </cell>
          <cell r="I4747">
            <v>-81121204.989999995</v>
          </cell>
          <cell r="M4747">
            <v>6</v>
          </cell>
          <cell r="Q4747">
            <v>6</v>
          </cell>
          <cell r="V4747">
            <v>9100</v>
          </cell>
        </row>
        <row r="4748">
          <cell r="A4748">
            <v>1</v>
          </cell>
          <cell r="E4748">
            <v>6</v>
          </cell>
          <cell r="I4748">
            <v>-10395000</v>
          </cell>
          <cell r="M4748">
            <v>6</v>
          </cell>
          <cell r="Q4748">
            <v>6</v>
          </cell>
          <cell r="V4748">
            <v>9303</v>
          </cell>
        </row>
        <row r="4749">
          <cell r="A4749">
            <v>1</v>
          </cell>
          <cell r="E4749">
            <v>9</v>
          </cell>
          <cell r="I4749">
            <v>-170599331.03999999</v>
          </cell>
          <cell r="M4749">
            <v>9</v>
          </cell>
          <cell r="Q4749">
            <v>9</v>
          </cell>
          <cell r="V4749">
            <v>1010</v>
          </cell>
        </row>
        <row r="4750">
          <cell r="A4750">
            <v>1</v>
          </cell>
          <cell r="E4750">
            <v>9</v>
          </cell>
          <cell r="I4750">
            <v>0</v>
          </cell>
          <cell r="M4750">
            <v>9</v>
          </cell>
          <cell r="Q4750">
            <v>9</v>
          </cell>
          <cell r="V4750">
            <v>1030</v>
          </cell>
        </row>
        <row r="4751">
          <cell r="A4751">
            <v>1</v>
          </cell>
          <cell r="E4751">
            <v>9</v>
          </cell>
          <cell r="I4751">
            <v>0</v>
          </cell>
          <cell r="M4751">
            <v>9</v>
          </cell>
          <cell r="Q4751">
            <v>9</v>
          </cell>
          <cell r="V4751">
            <v>1030</v>
          </cell>
        </row>
        <row r="4752">
          <cell r="A4752">
            <v>1</v>
          </cell>
          <cell r="E4752">
            <v>9</v>
          </cell>
          <cell r="I4752">
            <v>0</v>
          </cell>
          <cell r="M4752">
            <v>9</v>
          </cell>
          <cell r="Q4752">
            <v>9</v>
          </cell>
          <cell r="V4752">
            <v>1090</v>
          </cell>
        </row>
        <row r="4753">
          <cell r="A4753">
            <v>1</v>
          </cell>
          <cell r="E4753">
            <v>9</v>
          </cell>
          <cell r="I4753">
            <v>-11543197.68</v>
          </cell>
          <cell r="M4753">
            <v>9</v>
          </cell>
          <cell r="Q4753">
            <v>9</v>
          </cell>
          <cell r="V4753">
            <v>1095</v>
          </cell>
        </row>
        <row r="4754">
          <cell r="A4754">
            <v>1</v>
          </cell>
          <cell r="E4754">
            <v>9</v>
          </cell>
          <cell r="I4754">
            <v>0</v>
          </cell>
          <cell r="M4754">
            <v>9</v>
          </cell>
          <cell r="Q4754">
            <v>9</v>
          </cell>
          <cell r="V4754">
            <v>1095</v>
          </cell>
        </row>
        <row r="4755">
          <cell r="A4755">
            <v>1</v>
          </cell>
          <cell r="E4755">
            <v>9</v>
          </cell>
          <cell r="I4755">
            <v>16794561.379999999</v>
          </cell>
          <cell r="M4755">
            <v>9</v>
          </cell>
          <cell r="Q4755">
            <v>9</v>
          </cell>
          <cell r="V4755">
            <v>1096</v>
          </cell>
        </row>
        <row r="4756">
          <cell r="A4756">
            <v>1</v>
          </cell>
          <cell r="E4756">
            <v>9</v>
          </cell>
          <cell r="I4756">
            <v>1436180.96</v>
          </cell>
          <cell r="M4756">
            <v>9</v>
          </cell>
          <cell r="Q4756">
            <v>9</v>
          </cell>
          <cell r="V4756">
            <v>2010</v>
          </cell>
        </row>
        <row r="4757">
          <cell r="A4757">
            <v>1</v>
          </cell>
          <cell r="E4757">
            <v>9</v>
          </cell>
          <cell r="I4757">
            <v>45889458.259999998</v>
          </cell>
          <cell r="M4757">
            <v>9</v>
          </cell>
          <cell r="Q4757">
            <v>9</v>
          </cell>
          <cell r="V4757">
            <v>2030</v>
          </cell>
        </row>
        <row r="4758">
          <cell r="A4758">
            <v>1</v>
          </cell>
          <cell r="E4758">
            <v>9</v>
          </cell>
          <cell r="I4758">
            <v>48998693</v>
          </cell>
          <cell r="M4758">
            <v>9</v>
          </cell>
          <cell r="Q4758">
            <v>9</v>
          </cell>
          <cell r="V4758">
            <v>2040</v>
          </cell>
        </row>
        <row r="4759">
          <cell r="A4759">
            <v>1</v>
          </cell>
          <cell r="E4759">
            <v>9</v>
          </cell>
          <cell r="I4759">
            <v>6361904.7300000004</v>
          </cell>
          <cell r="M4759">
            <v>9</v>
          </cell>
          <cell r="Q4759">
            <v>9</v>
          </cell>
          <cell r="V4759">
            <v>2051</v>
          </cell>
        </row>
        <row r="4760">
          <cell r="A4760">
            <v>1</v>
          </cell>
          <cell r="E4760">
            <v>9</v>
          </cell>
          <cell r="I4760">
            <v>8126325.5999999996</v>
          </cell>
          <cell r="M4760">
            <v>9</v>
          </cell>
          <cell r="Q4760">
            <v>9</v>
          </cell>
          <cell r="V4760">
            <v>2052</v>
          </cell>
        </row>
        <row r="4761">
          <cell r="A4761">
            <v>1</v>
          </cell>
          <cell r="E4761">
            <v>9</v>
          </cell>
          <cell r="I4761">
            <v>165220.06</v>
          </cell>
          <cell r="M4761">
            <v>9</v>
          </cell>
          <cell r="Q4761">
            <v>9</v>
          </cell>
          <cell r="V4761">
            <v>2053</v>
          </cell>
        </row>
        <row r="4762">
          <cell r="A4762">
            <v>1</v>
          </cell>
          <cell r="E4762">
            <v>9</v>
          </cell>
          <cell r="I4762">
            <v>2474996.6800000002</v>
          </cell>
          <cell r="M4762">
            <v>9</v>
          </cell>
          <cell r="Q4762">
            <v>9</v>
          </cell>
          <cell r="V4762">
            <v>2054</v>
          </cell>
        </row>
        <row r="4763">
          <cell r="A4763">
            <v>1</v>
          </cell>
          <cell r="E4763">
            <v>9</v>
          </cell>
          <cell r="I4763">
            <v>0</v>
          </cell>
          <cell r="M4763">
            <v>9</v>
          </cell>
          <cell r="Q4763">
            <v>9</v>
          </cell>
          <cell r="V4763">
            <v>2055</v>
          </cell>
        </row>
        <row r="4764">
          <cell r="A4764">
            <v>1</v>
          </cell>
          <cell r="E4764">
            <v>9</v>
          </cell>
          <cell r="I4764">
            <v>796842.08</v>
          </cell>
          <cell r="M4764">
            <v>9</v>
          </cell>
          <cell r="Q4764">
            <v>9</v>
          </cell>
          <cell r="V4764">
            <v>2090</v>
          </cell>
        </row>
        <row r="4765">
          <cell r="A4765">
            <v>1</v>
          </cell>
          <cell r="E4765">
            <v>9</v>
          </cell>
          <cell r="I4765">
            <v>45653622.409999996</v>
          </cell>
          <cell r="M4765">
            <v>9</v>
          </cell>
          <cell r="Q4765">
            <v>9</v>
          </cell>
          <cell r="V4765">
            <v>2095</v>
          </cell>
        </row>
        <row r="4766">
          <cell r="A4766">
            <v>1</v>
          </cell>
          <cell r="E4766">
            <v>9</v>
          </cell>
          <cell r="I4766">
            <v>0</v>
          </cell>
          <cell r="M4766">
            <v>9</v>
          </cell>
          <cell r="Q4766">
            <v>9</v>
          </cell>
          <cell r="V4766">
            <v>2095</v>
          </cell>
        </row>
        <row r="4767">
          <cell r="A4767">
            <v>1</v>
          </cell>
          <cell r="E4767">
            <v>9</v>
          </cell>
          <cell r="I4767">
            <v>-160072.25</v>
          </cell>
          <cell r="M4767">
            <v>9</v>
          </cell>
          <cell r="Q4767">
            <v>9</v>
          </cell>
          <cell r="V4767">
            <v>3100</v>
          </cell>
        </row>
        <row r="4768">
          <cell r="A4768">
            <v>1</v>
          </cell>
          <cell r="E4768">
            <v>9</v>
          </cell>
          <cell r="I4768">
            <v>0</v>
          </cell>
          <cell r="M4768">
            <v>9</v>
          </cell>
          <cell r="Q4768">
            <v>9</v>
          </cell>
          <cell r="V4768">
            <v>3300</v>
          </cell>
        </row>
        <row r="4769">
          <cell r="A4769">
            <v>1</v>
          </cell>
          <cell r="E4769">
            <v>9</v>
          </cell>
          <cell r="I4769">
            <v>46890525.600000001</v>
          </cell>
          <cell r="M4769">
            <v>9</v>
          </cell>
          <cell r="Q4769">
            <v>9</v>
          </cell>
          <cell r="V4769">
            <v>3400</v>
          </cell>
        </row>
        <row r="4770">
          <cell r="A4770">
            <v>1</v>
          </cell>
          <cell r="E4770">
            <v>9</v>
          </cell>
          <cell r="I4770">
            <v>0</v>
          </cell>
          <cell r="M4770">
            <v>9</v>
          </cell>
          <cell r="Q4770">
            <v>9</v>
          </cell>
          <cell r="V4770">
            <v>3400</v>
          </cell>
        </row>
        <row r="4771">
          <cell r="A4771">
            <v>1</v>
          </cell>
          <cell r="E4771">
            <v>9</v>
          </cell>
          <cell r="I4771">
            <v>0</v>
          </cell>
          <cell r="M4771">
            <v>9</v>
          </cell>
          <cell r="Q4771">
            <v>9</v>
          </cell>
          <cell r="V4771">
            <v>3500</v>
          </cell>
        </row>
        <row r="4772">
          <cell r="A4772">
            <v>1</v>
          </cell>
          <cell r="E4772">
            <v>9</v>
          </cell>
          <cell r="I4772">
            <v>5511923.2000000002</v>
          </cell>
          <cell r="M4772">
            <v>9</v>
          </cell>
          <cell r="Q4772">
            <v>9</v>
          </cell>
          <cell r="V4772">
            <v>4000</v>
          </cell>
        </row>
        <row r="4773">
          <cell r="A4773">
            <v>1</v>
          </cell>
          <cell r="E4773">
            <v>9</v>
          </cell>
          <cell r="I4773">
            <v>0</v>
          </cell>
          <cell r="M4773">
            <v>9</v>
          </cell>
          <cell r="Q4773">
            <v>9</v>
          </cell>
          <cell r="V4773">
            <v>4050</v>
          </cell>
        </row>
        <row r="4774">
          <cell r="A4774">
            <v>1</v>
          </cell>
          <cell r="E4774">
            <v>9</v>
          </cell>
          <cell r="I4774">
            <v>5021775.28</v>
          </cell>
          <cell r="M4774">
            <v>9</v>
          </cell>
          <cell r="Q4774">
            <v>9</v>
          </cell>
          <cell r="V4774">
            <v>4060</v>
          </cell>
        </row>
        <row r="4775">
          <cell r="A4775">
            <v>1</v>
          </cell>
          <cell r="E4775">
            <v>9</v>
          </cell>
          <cell r="I4775">
            <v>130137360.13</v>
          </cell>
          <cell r="M4775">
            <v>9</v>
          </cell>
          <cell r="Q4775">
            <v>9</v>
          </cell>
          <cell r="V4775">
            <v>4100</v>
          </cell>
        </row>
        <row r="4776">
          <cell r="A4776">
            <v>1</v>
          </cell>
          <cell r="E4776">
            <v>9</v>
          </cell>
          <cell r="I4776">
            <v>1759932.38</v>
          </cell>
          <cell r="M4776">
            <v>9</v>
          </cell>
          <cell r="Q4776">
            <v>9</v>
          </cell>
          <cell r="V4776">
            <v>4150</v>
          </cell>
        </row>
        <row r="4777">
          <cell r="A4777">
            <v>1</v>
          </cell>
          <cell r="E4777">
            <v>9</v>
          </cell>
          <cell r="I4777">
            <v>0</v>
          </cell>
          <cell r="M4777">
            <v>9</v>
          </cell>
          <cell r="Q4777">
            <v>4</v>
          </cell>
          <cell r="V4777">
            <v>4150</v>
          </cell>
        </row>
        <row r="4778">
          <cell r="A4778">
            <v>1</v>
          </cell>
          <cell r="E4778">
            <v>9</v>
          </cell>
          <cell r="I4778">
            <v>154481.67000000001</v>
          </cell>
          <cell r="M4778">
            <v>9</v>
          </cell>
          <cell r="Q4778">
            <v>9</v>
          </cell>
          <cell r="V4778">
            <v>4200</v>
          </cell>
        </row>
        <row r="4779">
          <cell r="A4779">
            <v>1</v>
          </cell>
          <cell r="E4779">
            <v>9</v>
          </cell>
          <cell r="I4779">
            <v>158269.04</v>
          </cell>
          <cell r="M4779">
            <v>9</v>
          </cell>
          <cell r="Q4779">
            <v>9</v>
          </cell>
          <cell r="V4779">
            <v>4250</v>
          </cell>
        </row>
        <row r="4780">
          <cell r="A4780">
            <v>1</v>
          </cell>
          <cell r="E4780">
            <v>9</v>
          </cell>
          <cell r="I4780">
            <v>1135459.5</v>
          </cell>
          <cell r="M4780">
            <v>9</v>
          </cell>
          <cell r="Q4780">
            <v>9</v>
          </cell>
          <cell r="V4780">
            <v>4260</v>
          </cell>
        </row>
        <row r="4781">
          <cell r="A4781">
            <v>1</v>
          </cell>
          <cell r="E4781">
            <v>9</v>
          </cell>
          <cell r="I4781">
            <v>0</v>
          </cell>
          <cell r="M4781">
            <v>9</v>
          </cell>
          <cell r="Q4781">
            <v>9</v>
          </cell>
          <cell r="V4781">
            <v>4260</v>
          </cell>
        </row>
        <row r="4782">
          <cell r="A4782">
            <v>1</v>
          </cell>
          <cell r="E4782">
            <v>9</v>
          </cell>
          <cell r="I4782">
            <v>0</v>
          </cell>
          <cell r="M4782">
            <v>9</v>
          </cell>
          <cell r="Q4782">
            <v>9</v>
          </cell>
          <cell r="V4782">
            <v>4301</v>
          </cell>
        </row>
        <row r="4783">
          <cell r="A4783">
            <v>1</v>
          </cell>
          <cell r="E4783">
            <v>9</v>
          </cell>
          <cell r="I4783">
            <v>134427.43</v>
          </cell>
          <cell r="M4783">
            <v>9</v>
          </cell>
          <cell r="Q4783">
            <v>9</v>
          </cell>
          <cell r="V4783">
            <v>4302</v>
          </cell>
        </row>
        <row r="4784">
          <cell r="A4784">
            <v>1</v>
          </cell>
          <cell r="E4784">
            <v>9</v>
          </cell>
          <cell r="I4784">
            <v>0</v>
          </cell>
          <cell r="M4784">
            <v>9</v>
          </cell>
          <cell r="Q4784">
            <v>9</v>
          </cell>
          <cell r="V4784">
            <v>4303</v>
          </cell>
        </row>
        <row r="4785">
          <cell r="A4785">
            <v>1</v>
          </cell>
          <cell r="E4785">
            <v>9</v>
          </cell>
          <cell r="I4785">
            <v>0</v>
          </cell>
          <cell r="M4785">
            <v>9</v>
          </cell>
          <cell r="Q4785">
            <v>9</v>
          </cell>
          <cell r="V4785">
            <v>4304</v>
          </cell>
        </row>
        <row r="4786">
          <cell r="A4786">
            <v>1</v>
          </cell>
          <cell r="E4786">
            <v>9</v>
          </cell>
          <cell r="I4786">
            <v>199082.94</v>
          </cell>
          <cell r="M4786">
            <v>9</v>
          </cell>
          <cell r="Q4786">
            <v>9</v>
          </cell>
          <cell r="V4786">
            <v>4305</v>
          </cell>
        </row>
        <row r="4787">
          <cell r="A4787">
            <v>1</v>
          </cell>
          <cell r="E4787">
            <v>9</v>
          </cell>
          <cell r="I4787">
            <v>0</v>
          </cell>
          <cell r="M4787">
            <v>9</v>
          </cell>
          <cell r="Q4787">
            <v>9</v>
          </cell>
          <cell r="V4787">
            <v>4340</v>
          </cell>
        </row>
        <row r="4788">
          <cell r="A4788">
            <v>1</v>
          </cell>
          <cell r="E4788">
            <v>9</v>
          </cell>
          <cell r="I4788">
            <v>0</v>
          </cell>
          <cell r="M4788">
            <v>9</v>
          </cell>
          <cell r="Q4788">
            <v>9</v>
          </cell>
          <cell r="V4788">
            <v>4360</v>
          </cell>
        </row>
        <row r="4789">
          <cell r="A4789">
            <v>1</v>
          </cell>
          <cell r="E4789">
            <v>9</v>
          </cell>
          <cell r="I4789">
            <v>171315.42</v>
          </cell>
          <cell r="M4789">
            <v>9</v>
          </cell>
          <cell r="Q4789">
            <v>9</v>
          </cell>
          <cell r="V4789">
            <v>4380</v>
          </cell>
        </row>
        <row r="4790">
          <cell r="A4790">
            <v>1</v>
          </cell>
          <cell r="E4790">
            <v>9</v>
          </cell>
          <cell r="I4790">
            <v>0</v>
          </cell>
          <cell r="M4790">
            <v>9</v>
          </cell>
          <cell r="Q4790">
            <v>9</v>
          </cell>
          <cell r="V4790">
            <v>4460</v>
          </cell>
        </row>
        <row r="4791">
          <cell r="A4791">
            <v>1</v>
          </cell>
          <cell r="E4791">
            <v>9</v>
          </cell>
          <cell r="I4791">
            <v>0</v>
          </cell>
          <cell r="M4791">
            <v>9</v>
          </cell>
          <cell r="Q4791">
            <v>9</v>
          </cell>
          <cell r="V4791">
            <v>4480</v>
          </cell>
        </row>
        <row r="4792">
          <cell r="A4792">
            <v>1</v>
          </cell>
          <cell r="E4792">
            <v>9</v>
          </cell>
          <cell r="I4792">
            <v>0</v>
          </cell>
          <cell r="M4792">
            <v>9</v>
          </cell>
          <cell r="Q4792">
            <v>9</v>
          </cell>
          <cell r="V4792">
            <v>4490</v>
          </cell>
        </row>
        <row r="4793">
          <cell r="A4793">
            <v>1</v>
          </cell>
          <cell r="E4793">
            <v>9</v>
          </cell>
          <cell r="I4793">
            <v>0</v>
          </cell>
          <cell r="M4793">
            <v>9</v>
          </cell>
          <cell r="Q4793">
            <v>9</v>
          </cell>
          <cell r="V4793">
            <v>4500</v>
          </cell>
        </row>
        <row r="4794">
          <cell r="A4794">
            <v>1</v>
          </cell>
          <cell r="E4794">
            <v>9</v>
          </cell>
          <cell r="I4794">
            <v>0</v>
          </cell>
          <cell r="M4794">
            <v>9</v>
          </cell>
          <cell r="Q4794">
            <v>9</v>
          </cell>
          <cell r="V4794">
            <v>4520</v>
          </cell>
        </row>
        <row r="4795">
          <cell r="A4795">
            <v>1</v>
          </cell>
          <cell r="E4795">
            <v>9</v>
          </cell>
          <cell r="I4795">
            <v>4016174.55</v>
          </cell>
          <cell r="M4795">
            <v>9</v>
          </cell>
          <cell r="Q4795">
            <v>9</v>
          </cell>
          <cell r="V4795">
            <v>4560</v>
          </cell>
        </row>
        <row r="4796">
          <cell r="A4796">
            <v>1</v>
          </cell>
          <cell r="E4796">
            <v>9</v>
          </cell>
          <cell r="I4796">
            <v>0</v>
          </cell>
          <cell r="M4796">
            <v>9</v>
          </cell>
          <cell r="Q4796">
            <v>9</v>
          </cell>
          <cell r="V4796">
            <v>4595</v>
          </cell>
        </row>
        <row r="4797">
          <cell r="A4797">
            <v>1</v>
          </cell>
          <cell r="E4797">
            <v>9</v>
          </cell>
          <cell r="I4797">
            <v>318114.89</v>
          </cell>
          <cell r="M4797">
            <v>9</v>
          </cell>
          <cell r="Q4797">
            <v>9</v>
          </cell>
          <cell r="V4797">
            <v>4601</v>
          </cell>
        </row>
        <row r="4798">
          <cell r="A4798">
            <v>1</v>
          </cell>
          <cell r="E4798">
            <v>9</v>
          </cell>
          <cell r="I4798">
            <v>1816735.2</v>
          </cell>
          <cell r="M4798">
            <v>9</v>
          </cell>
          <cell r="Q4798">
            <v>9</v>
          </cell>
          <cell r="V4798">
            <v>4602</v>
          </cell>
        </row>
        <row r="4799">
          <cell r="A4799">
            <v>1</v>
          </cell>
          <cell r="E4799">
            <v>9</v>
          </cell>
          <cell r="I4799">
            <v>0</v>
          </cell>
          <cell r="M4799">
            <v>9</v>
          </cell>
          <cell r="Q4799">
            <v>9</v>
          </cell>
          <cell r="V4799">
            <v>4603</v>
          </cell>
        </row>
        <row r="4800">
          <cell r="A4800">
            <v>1</v>
          </cell>
          <cell r="E4800">
            <v>9</v>
          </cell>
          <cell r="I4800">
            <v>0</v>
          </cell>
          <cell r="M4800">
            <v>9</v>
          </cell>
          <cell r="Q4800">
            <v>9</v>
          </cell>
          <cell r="V4800">
            <v>4610</v>
          </cell>
        </row>
        <row r="4801">
          <cell r="A4801">
            <v>1</v>
          </cell>
          <cell r="E4801">
            <v>9</v>
          </cell>
          <cell r="I4801">
            <v>0</v>
          </cell>
          <cell r="M4801">
            <v>9</v>
          </cell>
          <cell r="Q4801">
            <v>9</v>
          </cell>
          <cell r="V4801">
            <v>4640</v>
          </cell>
        </row>
        <row r="4802">
          <cell r="A4802">
            <v>1</v>
          </cell>
          <cell r="E4802">
            <v>9</v>
          </cell>
          <cell r="I4802">
            <v>100470.89</v>
          </cell>
          <cell r="M4802">
            <v>9</v>
          </cell>
          <cell r="Q4802">
            <v>9</v>
          </cell>
          <cell r="V4802">
            <v>4660</v>
          </cell>
        </row>
        <row r="4803">
          <cell r="A4803">
            <v>1</v>
          </cell>
          <cell r="E4803">
            <v>9</v>
          </cell>
          <cell r="I4803">
            <v>0</v>
          </cell>
          <cell r="M4803">
            <v>9</v>
          </cell>
          <cell r="Q4803">
            <v>9</v>
          </cell>
          <cell r="V4803">
            <v>4680</v>
          </cell>
        </row>
        <row r="4804">
          <cell r="A4804">
            <v>1</v>
          </cell>
          <cell r="E4804">
            <v>9</v>
          </cell>
          <cell r="I4804">
            <v>41218.04</v>
          </cell>
          <cell r="M4804">
            <v>9</v>
          </cell>
          <cell r="Q4804">
            <v>9</v>
          </cell>
          <cell r="V4804">
            <v>4690</v>
          </cell>
        </row>
        <row r="4805">
          <cell r="A4805">
            <v>1</v>
          </cell>
          <cell r="E4805">
            <v>9</v>
          </cell>
          <cell r="I4805">
            <v>681909.49</v>
          </cell>
          <cell r="M4805">
            <v>9</v>
          </cell>
          <cell r="Q4805">
            <v>9</v>
          </cell>
          <cell r="V4805">
            <v>4700</v>
          </cell>
        </row>
        <row r="4806">
          <cell r="A4806">
            <v>1</v>
          </cell>
          <cell r="E4806">
            <v>9</v>
          </cell>
          <cell r="I4806">
            <v>124432.16</v>
          </cell>
          <cell r="M4806">
            <v>9</v>
          </cell>
          <cell r="Q4806">
            <v>9</v>
          </cell>
          <cell r="V4806">
            <v>4720</v>
          </cell>
        </row>
        <row r="4807">
          <cell r="A4807">
            <v>1</v>
          </cell>
          <cell r="E4807">
            <v>9</v>
          </cell>
          <cell r="I4807">
            <v>8928164.9299999997</v>
          </cell>
          <cell r="M4807">
            <v>9</v>
          </cell>
          <cell r="Q4807">
            <v>9</v>
          </cell>
          <cell r="V4807">
            <v>4730</v>
          </cell>
        </row>
        <row r="4808">
          <cell r="A4808">
            <v>1</v>
          </cell>
          <cell r="E4808">
            <v>9</v>
          </cell>
          <cell r="I4808">
            <v>0</v>
          </cell>
          <cell r="M4808">
            <v>9</v>
          </cell>
          <cell r="Q4808">
            <v>9</v>
          </cell>
          <cell r="V4808">
            <v>4740</v>
          </cell>
        </row>
        <row r="4809">
          <cell r="A4809">
            <v>1</v>
          </cell>
          <cell r="E4809">
            <v>9</v>
          </cell>
          <cell r="I4809">
            <v>0</v>
          </cell>
          <cell r="M4809">
            <v>9</v>
          </cell>
          <cell r="Q4809">
            <v>9</v>
          </cell>
          <cell r="V4809">
            <v>4760</v>
          </cell>
        </row>
        <row r="4810">
          <cell r="A4810">
            <v>1</v>
          </cell>
          <cell r="E4810">
            <v>9</v>
          </cell>
          <cell r="I4810">
            <v>0</v>
          </cell>
          <cell r="M4810">
            <v>9</v>
          </cell>
          <cell r="Q4810">
            <v>9</v>
          </cell>
          <cell r="V4810">
            <v>4770</v>
          </cell>
        </row>
        <row r="4811">
          <cell r="A4811">
            <v>1</v>
          </cell>
          <cell r="E4811">
            <v>9</v>
          </cell>
          <cell r="I4811">
            <v>0</v>
          </cell>
          <cell r="M4811">
            <v>9</v>
          </cell>
          <cell r="Q4811">
            <v>9</v>
          </cell>
          <cell r="V4811">
            <v>4770</v>
          </cell>
        </row>
        <row r="4812">
          <cell r="A4812">
            <v>1</v>
          </cell>
          <cell r="E4812">
            <v>9</v>
          </cell>
          <cell r="I4812">
            <v>383110.17</v>
          </cell>
          <cell r="M4812">
            <v>9</v>
          </cell>
          <cell r="Q4812">
            <v>9</v>
          </cell>
          <cell r="V4812">
            <v>4775</v>
          </cell>
        </row>
        <row r="4813">
          <cell r="A4813">
            <v>1</v>
          </cell>
          <cell r="E4813">
            <v>9</v>
          </cell>
          <cell r="I4813">
            <v>0</v>
          </cell>
          <cell r="M4813">
            <v>9</v>
          </cell>
          <cell r="Q4813">
            <v>9</v>
          </cell>
          <cell r="V4813">
            <v>4775</v>
          </cell>
        </row>
        <row r="4814">
          <cell r="A4814">
            <v>1</v>
          </cell>
          <cell r="E4814">
            <v>9</v>
          </cell>
          <cell r="I4814">
            <v>196862.87</v>
          </cell>
          <cell r="M4814">
            <v>9</v>
          </cell>
          <cell r="Q4814">
            <v>9</v>
          </cell>
          <cell r="V4814">
            <v>4780</v>
          </cell>
        </row>
        <row r="4815">
          <cell r="A4815">
            <v>1</v>
          </cell>
          <cell r="E4815">
            <v>9</v>
          </cell>
          <cell r="I4815">
            <v>4337861.8</v>
          </cell>
          <cell r="M4815">
            <v>9</v>
          </cell>
          <cell r="Q4815">
            <v>9</v>
          </cell>
          <cell r="V4815">
            <v>4785</v>
          </cell>
        </row>
        <row r="4816">
          <cell r="A4816">
            <v>1</v>
          </cell>
          <cell r="E4816">
            <v>9</v>
          </cell>
          <cell r="I4816">
            <v>4044633.74</v>
          </cell>
          <cell r="M4816">
            <v>9</v>
          </cell>
          <cell r="Q4816">
            <v>9</v>
          </cell>
          <cell r="V4816">
            <v>4800</v>
          </cell>
        </row>
        <row r="4817">
          <cell r="A4817">
            <v>1</v>
          </cell>
          <cell r="E4817">
            <v>9</v>
          </cell>
          <cell r="I4817">
            <v>0</v>
          </cell>
          <cell r="M4817">
            <v>9</v>
          </cell>
          <cell r="Q4817">
            <v>9</v>
          </cell>
          <cell r="V4817">
            <v>4800</v>
          </cell>
        </row>
        <row r="4818">
          <cell r="A4818">
            <v>1</v>
          </cell>
          <cell r="E4818">
            <v>9</v>
          </cell>
          <cell r="I4818">
            <v>971337.88</v>
          </cell>
          <cell r="M4818">
            <v>9</v>
          </cell>
          <cell r="Q4818">
            <v>9</v>
          </cell>
          <cell r="V4818">
            <v>4830</v>
          </cell>
        </row>
        <row r="4819">
          <cell r="A4819">
            <v>1</v>
          </cell>
          <cell r="E4819">
            <v>9</v>
          </cell>
          <cell r="I4819">
            <v>0</v>
          </cell>
          <cell r="M4819">
            <v>9</v>
          </cell>
          <cell r="Q4819">
            <v>9</v>
          </cell>
          <cell r="V4819">
            <v>4901</v>
          </cell>
        </row>
        <row r="4820">
          <cell r="A4820">
            <v>1</v>
          </cell>
          <cell r="E4820">
            <v>9</v>
          </cell>
          <cell r="I4820">
            <v>-4700000</v>
          </cell>
          <cell r="M4820">
            <v>9</v>
          </cell>
          <cell r="Q4820">
            <v>9</v>
          </cell>
          <cell r="V4820">
            <v>5100</v>
          </cell>
        </row>
        <row r="4821">
          <cell r="A4821">
            <v>1</v>
          </cell>
          <cell r="E4821">
            <v>9</v>
          </cell>
          <cell r="I4821">
            <v>-4530597.3</v>
          </cell>
          <cell r="M4821">
            <v>9</v>
          </cell>
          <cell r="Q4821">
            <v>9</v>
          </cell>
          <cell r="V4821">
            <v>5150</v>
          </cell>
        </row>
        <row r="4822">
          <cell r="A4822">
            <v>1</v>
          </cell>
          <cell r="E4822">
            <v>9</v>
          </cell>
          <cell r="I4822">
            <v>-54918102.609999999</v>
          </cell>
          <cell r="M4822">
            <v>9</v>
          </cell>
          <cell r="Q4822">
            <v>9</v>
          </cell>
          <cell r="V4822">
            <v>5200</v>
          </cell>
        </row>
        <row r="4823">
          <cell r="A4823">
            <v>1</v>
          </cell>
          <cell r="E4823">
            <v>9</v>
          </cell>
          <cell r="I4823">
            <v>0</v>
          </cell>
          <cell r="M4823">
            <v>9</v>
          </cell>
          <cell r="Q4823">
            <v>9</v>
          </cell>
          <cell r="V4823">
            <v>5400</v>
          </cell>
        </row>
        <row r="4824">
          <cell r="A4824">
            <v>1</v>
          </cell>
          <cell r="E4824">
            <v>9</v>
          </cell>
          <cell r="I4824">
            <v>-282681140.14999998</v>
          </cell>
          <cell r="M4824">
            <v>9</v>
          </cell>
          <cell r="Q4824">
            <v>9</v>
          </cell>
          <cell r="V4824">
            <v>5400</v>
          </cell>
        </row>
        <row r="4825">
          <cell r="A4825">
            <v>1</v>
          </cell>
          <cell r="E4825">
            <v>9</v>
          </cell>
          <cell r="I4825">
            <v>-35378118.409999996</v>
          </cell>
          <cell r="M4825">
            <v>9</v>
          </cell>
          <cell r="Q4825">
            <v>9</v>
          </cell>
          <cell r="V4825">
            <v>5400</v>
          </cell>
        </row>
        <row r="4826">
          <cell r="A4826">
            <v>1</v>
          </cell>
          <cell r="E4826">
            <v>9</v>
          </cell>
          <cell r="I4826">
            <v>-45963516.189999998</v>
          </cell>
          <cell r="M4826">
            <v>9</v>
          </cell>
          <cell r="Q4826">
            <v>9</v>
          </cell>
          <cell r="V4826">
            <v>5400</v>
          </cell>
        </row>
        <row r="4827">
          <cell r="A4827">
            <v>1</v>
          </cell>
          <cell r="E4827">
            <v>9</v>
          </cell>
          <cell r="I4827">
            <v>7822369.9000000004</v>
          </cell>
          <cell r="M4827">
            <v>9</v>
          </cell>
          <cell r="Q4827">
            <v>9</v>
          </cell>
          <cell r="V4827">
            <v>5400</v>
          </cell>
        </row>
        <row r="4828">
          <cell r="A4828">
            <v>1</v>
          </cell>
          <cell r="E4828">
            <v>9</v>
          </cell>
          <cell r="I4828">
            <v>191727218.91</v>
          </cell>
          <cell r="M4828">
            <v>9</v>
          </cell>
          <cell r="Q4828">
            <v>9</v>
          </cell>
          <cell r="V4828">
            <v>5400</v>
          </cell>
        </row>
        <row r="4829">
          <cell r="A4829">
            <v>1</v>
          </cell>
          <cell r="E4829">
            <v>9</v>
          </cell>
          <cell r="I4829">
            <v>-120562302.95</v>
          </cell>
          <cell r="M4829">
            <v>9</v>
          </cell>
          <cell r="Q4829">
            <v>9</v>
          </cell>
          <cell r="V4829">
            <v>5400</v>
          </cell>
        </row>
        <row r="4830">
          <cell r="A4830">
            <v>1</v>
          </cell>
          <cell r="E4830">
            <v>9</v>
          </cell>
          <cell r="I4830">
            <v>0</v>
          </cell>
          <cell r="M4830">
            <v>9</v>
          </cell>
          <cell r="Q4830">
            <v>9</v>
          </cell>
          <cell r="V4830">
            <v>5450</v>
          </cell>
        </row>
        <row r="4831">
          <cell r="A4831">
            <v>1</v>
          </cell>
          <cell r="E4831">
            <v>9</v>
          </cell>
          <cell r="I4831">
            <v>3412850</v>
          </cell>
          <cell r="M4831">
            <v>9</v>
          </cell>
          <cell r="Q4831">
            <v>9</v>
          </cell>
          <cell r="V4831">
            <v>6110</v>
          </cell>
        </row>
        <row r="4832">
          <cell r="A4832">
            <v>1</v>
          </cell>
          <cell r="E4832">
            <v>9</v>
          </cell>
          <cell r="I4832">
            <v>-649795.02</v>
          </cell>
          <cell r="M4832">
            <v>9</v>
          </cell>
          <cell r="Q4832">
            <v>9</v>
          </cell>
          <cell r="V4832">
            <v>6120</v>
          </cell>
        </row>
        <row r="4833">
          <cell r="A4833">
            <v>1</v>
          </cell>
          <cell r="E4833">
            <v>9</v>
          </cell>
          <cell r="I4833">
            <v>2354136.1800000002</v>
          </cell>
          <cell r="M4833">
            <v>9</v>
          </cell>
          <cell r="Q4833">
            <v>9</v>
          </cell>
          <cell r="V4833">
            <v>6210</v>
          </cell>
        </row>
        <row r="4834">
          <cell r="A4834">
            <v>1</v>
          </cell>
          <cell r="E4834">
            <v>9</v>
          </cell>
          <cell r="I4834">
            <v>-388927.85</v>
          </cell>
          <cell r="M4834">
            <v>9</v>
          </cell>
          <cell r="Q4834">
            <v>9</v>
          </cell>
          <cell r="V4834">
            <v>6220</v>
          </cell>
        </row>
        <row r="4835">
          <cell r="A4835">
            <v>1</v>
          </cell>
          <cell r="E4835">
            <v>9</v>
          </cell>
          <cell r="I4835">
            <v>0</v>
          </cell>
          <cell r="M4835">
            <v>9</v>
          </cell>
          <cell r="Q4835">
            <v>9</v>
          </cell>
          <cell r="V4835">
            <v>6310</v>
          </cell>
        </row>
        <row r="4836">
          <cell r="A4836">
            <v>1</v>
          </cell>
          <cell r="E4836">
            <v>9</v>
          </cell>
          <cell r="I4836">
            <v>0</v>
          </cell>
          <cell r="M4836">
            <v>9</v>
          </cell>
          <cell r="Q4836">
            <v>9</v>
          </cell>
          <cell r="V4836">
            <v>6320</v>
          </cell>
        </row>
        <row r="4837">
          <cell r="A4837">
            <v>1</v>
          </cell>
          <cell r="E4837">
            <v>9</v>
          </cell>
          <cell r="I4837">
            <v>0</v>
          </cell>
          <cell r="M4837">
            <v>9</v>
          </cell>
          <cell r="Q4837">
            <v>9</v>
          </cell>
          <cell r="V4837">
            <v>6410</v>
          </cell>
        </row>
        <row r="4838">
          <cell r="A4838">
            <v>1</v>
          </cell>
          <cell r="E4838">
            <v>9</v>
          </cell>
          <cell r="I4838">
            <v>0</v>
          </cell>
          <cell r="M4838">
            <v>9</v>
          </cell>
          <cell r="Q4838">
            <v>9</v>
          </cell>
          <cell r="V4838">
            <v>6420</v>
          </cell>
        </row>
        <row r="4839">
          <cell r="A4839">
            <v>1</v>
          </cell>
          <cell r="E4839">
            <v>9</v>
          </cell>
          <cell r="I4839">
            <v>0</v>
          </cell>
          <cell r="M4839">
            <v>9</v>
          </cell>
          <cell r="Q4839">
            <v>9</v>
          </cell>
          <cell r="V4839">
            <v>6510</v>
          </cell>
        </row>
        <row r="4840">
          <cell r="A4840">
            <v>1</v>
          </cell>
          <cell r="E4840">
            <v>9</v>
          </cell>
          <cell r="I4840">
            <v>0</v>
          </cell>
          <cell r="M4840">
            <v>9</v>
          </cell>
          <cell r="Q4840">
            <v>9</v>
          </cell>
          <cell r="V4840">
            <v>6520</v>
          </cell>
        </row>
        <row r="4841">
          <cell r="A4841">
            <v>1</v>
          </cell>
          <cell r="E4841">
            <v>9</v>
          </cell>
          <cell r="I4841">
            <v>0</v>
          </cell>
          <cell r="M4841">
            <v>9</v>
          </cell>
          <cell r="Q4841">
            <v>9</v>
          </cell>
          <cell r="V4841">
            <v>6710</v>
          </cell>
        </row>
        <row r="4842">
          <cell r="A4842">
            <v>1</v>
          </cell>
          <cell r="E4842">
            <v>9</v>
          </cell>
          <cell r="I4842">
            <v>0</v>
          </cell>
          <cell r="M4842">
            <v>9</v>
          </cell>
          <cell r="Q4842">
            <v>9</v>
          </cell>
          <cell r="V4842">
            <v>6910</v>
          </cell>
        </row>
        <row r="4843">
          <cell r="A4843">
            <v>1</v>
          </cell>
          <cell r="E4843">
            <v>9</v>
          </cell>
          <cell r="I4843">
            <v>172589.83</v>
          </cell>
          <cell r="M4843">
            <v>9</v>
          </cell>
          <cell r="Q4843">
            <v>9</v>
          </cell>
          <cell r="V4843">
            <v>7000</v>
          </cell>
        </row>
        <row r="4844">
          <cell r="A4844">
            <v>1</v>
          </cell>
          <cell r="E4844">
            <v>9</v>
          </cell>
          <cell r="I4844">
            <v>195948259.56</v>
          </cell>
          <cell r="M4844">
            <v>9</v>
          </cell>
          <cell r="Q4844">
            <v>9</v>
          </cell>
          <cell r="V4844">
            <v>7100</v>
          </cell>
        </row>
        <row r="4845">
          <cell r="A4845">
            <v>1</v>
          </cell>
          <cell r="E4845">
            <v>9</v>
          </cell>
          <cell r="I4845">
            <v>-1711447.75</v>
          </cell>
          <cell r="M4845">
            <v>9</v>
          </cell>
          <cell r="Q4845">
            <v>9</v>
          </cell>
          <cell r="V4845">
            <v>7110</v>
          </cell>
        </row>
        <row r="4846">
          <cell r="A4846">
            <v>1</v>
          </cell>
          <cell r="E4846">
            <v>9</v>
          </cell>
          <cell r="I4846">
            <v>5427664</v>
          </cell>
          <cell r="M4846">
            <v>9</v>
          </cell>
          <cell r="Q4846">
            <v>9</v>
          </cell>
          <cell r="V4846">
            <v>7130</v>
          </cell>
        </row>
        <row r="4847">
          <cell r="A4847">
            <v>1</v>
          </cell>
          <cell r="E4847">
            <v>9</v>
          </cell>
          <cell r="I4847">
            <v>5071544.1399999997</v>
          </cell>
          <cell r="M4847">
            <v>9</v>
          </cell>
          <cell r="Q4847">
            <v>9</v>
          </cell>
          <cell r="V4847">
            <v>7140</v>
          </cell>
        </row>
        <row r="4848">
          <cell r="A4848">
            <v>1</v>
          </cell>
          <cell r="E4848">
            <v>9</v>
          </cell>
          <cell r="I4848">
            <v>463445</v>
          </cell>
          <cell r="M4848">
            <v>9</v>
          </cell>
          <cell r="Q4848">
            <v>9</v>
          </cell>
          <cell r="V4848">
            <v>7150</v>
          </cell>
        </row>
        <row r="4849">
          <cell r="A4849">
            <v>1</v>
          </cell>
          <cell r="E4849">
            <v>9</v>
          </cell>
          <cell r="I4849">
            <v>0</v>
          </cell>
          <cell r="M4849">
            <v>9</v>
          </cell>
          <cell r="Q4849">
            <v>9</v>
          </cell>
          <cell r="V4849">
            <v>7300</v>
          </cell>
        </row>
        <row r="4850">
          <cell r="A4850">
            <v>1</v>
          </cell>
          <cell r="E4850">
            <v>9</v>
          </cell>
          <cell r="I4850">
            <v>0</v>
          </cell>
          <cell r="M4850">
            <v>9</v>
          </cell>
          <cell r="Q4850">
            <v>9</v>
          </cell>
          <cell r="V4850">
            <v>7300</v>
          </cell>
        </row>
        <row r="4851">
          <cell r="A4851">
            <v>1</v>
          </cell>
          <cell r="E4851">
            <v>9</v>
          </cell>
          <cell r="I4851">
            <v>0</v>
          </cell>
          <cell r="M4851">
            <v>9</v>
          </cell>
          <cell r="Q4851">
            <v>9</v>
          </cell>
          <cell r="V4851">
            <v>7300</v>
          </cell>
        </row>
        <row r="4852">
          <cell r="A4852">
            <v>1</v>
          </cell>
          <cell r="E4852">
            <v>9</v>
          </cell>
          <cell r="I4852">
            <v>0</v>
          </cell>
          <cell r="M4852">
            <v>9</v>
          </cell>
          <cell r="Q4852">
            <v>9</v>
          </cell>
          <cell r="V4852">
            <v>7300</v>
          </cell>
        </row>
        <row r="4853">
          <cell r="A4853">
            <v>1</v>
          </cell>
          <cell r="E4853">
            <v>9</v>
          </cell>
          <cell r="I4853">
            <v>0</v>
          </cell>
          <cell r="M4853">
            <v>9</v>
          </cell>
          <cell r="Q4853">
            <v>9</v>
          </cell>
          <cell r="V4853">
            <v>7300</v>
          </cell>
        </row>
        <row r="4854">
          <cell r="A4854">
            <v>1</v>
          </cell>
          <cell r="E4854">
            <v>9</v>
          </cell>
          <cell r="I4854">
            <v>0</v>
          </cell>
          <cell r="M4854">
            <v>9</v>
          </cell>
          <cell r="Q4854">
            <v>9</v>
          </cell>
          <cell r="V4854">
            <v>7300</v>
          </cell>
        </row>
        <row r="4855">
          <cell r="A4855">
            <v>1</v>
          </cell>
          <cell r="E4855">
            <v>9</v>
          </cell>
          <cell r="I4855">
            <v>0</v>
          </cell>
          <cell r="M4855">
            <v>9</v>
          </cell>
          <cell r="Q4855">
            <v>9</v>
          </cell>
          <cell r="V4855">
            <v>7300</v>
          </cell>
        </row>
        <row r="4856">
          <cell r="A4856">
            <v>1</v>
          </cell>
          <cell r="E4856">
            <v>9</v>
          </cell>
          <cell r="I4856">
            <v>0</v>
          </cell>
          <cell r="M4856">
            <v>9</v>
          </cell>
          <cell r="Q4856">
            <v>9</v>
          </cell>
          <cell r="V4856">
            <v>7300</v>
          </cell>
        </row>
        <row r="4857">
          <cell r="A4857">
            <v>1</v>
          </cell>
          <cell r="E4857">
            <v>9</v>
          </cell>
          <cell r="I4857">
            <v>0</v>
          </cell>
          <cell r="M4857">
            <v>9</v>
          </cell>
          <cell r="Q4857">
            <v>9</v>
          </cell>
          <cell r="V4857">
            <v>7300</v>
          </cell>
        </row>
        <row r="4858">
          <cell r="A4858">
            <v>1</v>
          </cell>
          <cell r="E4858">
            <v>9</v>
          </cell>
          <cell r="I4858">
            <v>0</v>
          </cell>
          <cell r="M4858">
            <v>9</v>
          </cell>
          <cell r="Q4858">
            <v>9</v>
          </cell>
          <cell r="V4858">
            <v>7300</v>
          </cell>
        </row>
        <row r="4859">
          <cell r="A4859">
            <v>1</v>
          </cell>
          <cell r="E4859">
            <v>9</v>
          </cell>
          <cell r="I4859">
            <v>0</v>
          </cell>
          <cell r="M4859">
            <v>9</v>
          </cell>
          <cell r="Q4859">
            <v>9</v>
          </cell>
          <cell r="V4859">
            <v>7300</v>
          </cell>
        </row>
        <row r="4860">
          <cell r="A4860">
            <v>1</v>
          </cell>
          <cell r="E4860">
            <v>9</v>
          </cell>
          <cell r="I4860">
            <v>-6315250.7300000004</v>
          </cell>
          <cell r="M4860">
            <v>9</v>
          </cell>
          <cell r="Q4860">
            <v>9</v>
          </cell>
          <cell r="V4860">
            <v>7300</v>
          </cell>
        </row>
        <row r="4861">
          <cell r="A4861">
            <v>1</v>
          </cell>
          <cell r="E4861">
            <v>9</v>
          </cell>
          <cell r="I4861">
            <v>0</v>
          </cell>
          <cell r="M4861">
            <v>9</v>
          </cell>
          <cell r="Q4861">
            <v>9</v>
          </cell>
          <cell r="V4861">
            <v>7300</v>
          </cell>
        </row>
        <row r="4862">
          <cell r="A4862">
            <v>1</v>
          </cell>
          <cell r="E4862">
            <v>9</v>
          </cell>
          <cell r="I4862">
            <v>0</v>
          </cell>
          <cell r="M4862">
            <v>9</v>
          </cell>
          <cell r="Q4862">
            <v>9</v>
          </cell>
          <cell r="V4862">
            <v>7300</v>
          </cell>
        </row>
        <row r="4863">
          <cell r="A4863">
            <v>1</v>
          </cell>
          <cell r="E4863">
            <v>9</v>
          </cell>
          <cell r="I4863">
            <v>0</v>
          </cell>
          <cell r="M4863">
            <v>9</v>
          </cell>
          <cell r="Q4863">
            <v>9</v>
          </cell>
          <cell r="V4863">
            <v>7300</v>
          </cell>
        </row>
        <row r="4864">
          <cell r="A4864">
            <v>1</v>
          </cell>
          <cell r="E4864">
            <v>9</v>
          </cell>
          <cell r="I4864">
            <v>0</v>
          </cell>
          <cell r="M4864">
            <v>9</v>
          </cell>
          <cell r="Q4864">
            <v>9</v>
          </cell>
          <cell r="V4864">
            <v>7300</v>
          </cell>
        </row>
        <row r="4865">
          <cell r="A4865">
            <v>1</v>
          </cell>
          <cell r="E4865">
            <v>9</v>
          </cell>
          <cell r="I4865">
            <v>0</v>
          </cell>
          <cell r="M4865">
            <v>9</v>
          </cell>
          <cell r="Q4865">
            <v>9</v>
          </cell>
          <cell r="V4865">
            <v>7300</v>
          </cell>
        </row>
        <row r="4866">
          <cell r="A4866">
            <v>1</v>
          </cell>
          <cell r="E4866">
            <v>9</v>
          </cell>
          <cell r="I4866">
            <v>0</v>
          </cell>
          <cell r="M4866">
            <v>9</v>
          </cell>
          <cell r="Q4866">
            <v>9</v>
          </cell>
          <cell r="V4866">
            <v>7300</v>
          </cell>
        </row>
        <row r="4867">
          <cell r="A4867">
            <v>1</v>
          </cell>
          <cell r="E4867">
            <v>9</v>
          </cell>
          <cell r="I4867">
            <v>0</v>
          </cell>
          <cell r="M4867">
            <v>9</v>
          </cell>
          <cell r="Q4867">
            <v>9</v>
          </cell>
          <cell r="V4867">
            <v>7300</v>
          </cell>
        </row>
        <row r="4868">
          <cell r="A4868">
            <v>1</v>
          </cell>
          <cell r="E4868">
            <v>9</v>
          </cell>
          <cell r="I4868">
            <v>0</v>
          </cell>
          <cell r="M4868">
            <v>9</v>
          </cell>
          <cell r="Q4868">
            <v>9</v>
          </cell>
          <cell r="V4868">
            <v>7300</v>
          </cell>
        </row>
        <row r="4869">
          <cell r="A4869">
            <v>1</v>
          </cell>
          <cell r="E4869">
            <v>9</v>
          </cell>
          <cell r="I4869">
            <v>0</v>
          </cell>
          <cell r="M4869">
            <v>9</v>
          </cell>
          <cell r="Q4869">
            <v>9</v>
          </cell>
          <cell r="V4869">
            <v>7300</v>
          </cell>
        </row>
        <row r="4870">
          <cell r="A4870">
            <v>1</v>
          </cell>
          <cell r="E4870">
            <v>9</v>
          </cell>
          <cell r="I4870">
            <v>0</v>
          </cell>
          <cell r="M4870">
            <v>9</v>
          </cell>
          <cell r="Q4870">
            <v>9</v>
          </cell>
          <cell r="V4870">
            <v>7300</v>
          </cell>
        </row>
        <row r="4871">
          <cell r="A4871">
            <v>1</v>
          </cell>
          <cell r="E4871">
            <v>9</v>
          </cell>
          <cell r="I4871">
            <v>0</v>
          </cell>
          <cell r="M4871">
            <v>9</v>
          </cell>
          <cell r="Q4871">
            <v>9</v>
          </cell>
          <cell r="V4871">
            <v>7300</v>
          </cell>
        </row>
        <row r="4872">
          <cell r="A4872">
            <v>1</v>
          </cell>
          <cell r="E4872">
            <v>9</v>
          </cell>
          <cell r="I4872">
            <v>0</v>
          </cell>
          <cell r="M4872">
            <v>9</v>
          </cell>
          <cell r="Q4872">
            <v>9</v>
          </cell>
          <cell r="V4872">
            <v>7300</v>
          </cell>
        </row>
        <row r="4873">
          <cell r="A4873">
            <v>1</v>
          </cell>
          <cell r="E4873">
            <v>9</v>
          </cell>
          <cell r="I4873">
            <v>0</v>
          </cell>
          <cell r="M4873">
            <v>9</v>
          </cell>
          <cell r="Q4873">
            <v>9</v>
          </cell>
          <cell r="V4873">
            <v>7300</v>
          </cell>
        </row>
        <row r="4874">
          <cell r="A4874">
            <v>1</v>
          </cell>
          <cell r="E4874">
            <v>9</v>
          </cell>
          <cell r="I4874">
            <v>0</v>
          </cell>
          <cell r="M4874">
            <v>9</v>
          </cell>
          <cell r="Q4874">
            <v>9</v>
          </cell>
          <cell r="V4874">
            <v>7300</v>
          </cell>
        </row>
        <row r="4875">
          <cell r="A4875">
            <v>1</v>
          </cell>
          <cell r="E4875">
            <v>9</v>
          </cell>
          <cell r="I4875">
            <v>0</v>
          </cell>
          <cell r="M4875">
            <v>9</v>
          </cell>
          <cell r="Q4875">
            <v>9</v>
          </cell>
          <cell r="V4875">
            <v>7430</v>
          </cell>
        </row>
        <row r="4876">
          <cell r="A4876">
            <v>1</v>
          </cell>
          <cell r="E4876">
            <v>9</v>
          </cell>
          <cell r="I4876">
            <v>-15288519.880000001</v>
          </cell>
          <cell r="M4876">
            <v>9</v>
          </cell>
          <cell r="Q4876">
            <v>9</v>
          </cell>
          <cell r="V4876">
            <v>7700</v>
          </cell>
        </row>
        <row r="4877">
          <cell r="A4877">
            <v>1</v>
          </cell>
          <cell r="E4877">
            <v>9</v>
          </cell>
          <cell r="I4877">
            <v>2369541.96</v>
          </cell>
          <cell r="M4877">
            <v>9</v>
          </cell>
          <cell r="Q4877">
            <v>9</v>
          </cell>
          <cell r="V4877">
            <v>7700</v>
          </cell>
        </row>
        <row r="4878">
          <cell r="A4878">
            <v>1</v>
          </cell>
          <cell r="E4878">
            <v>9</v>
          </cell>
          <cell r="I4878">
            <v>0</v>
          </cell>
          <cell r="M4878">
            <v>9</v>
          </cell>
          <cell r="Q4878">
            <v>9</v>
          </cell>
          <cell r="V4878">
            <v>7800</v>
          </cell>
        </row>
        <row r="4879">
          <cell r="A4879">
            <v>1</v>
          </cell>
          <cell r="E4879">
            <v>9</v>
          </cell>
          <cell r="I4879">
            <v>147221.14000000001</v>
          </cell>
          <cell r="M4879">
            <v>9</v>
          </cell>
          <cell r="Q4879">
            <v>9</v>
          </cell>
          <cell r="V4879">
            <v>7903</v>
          </cell>
        </row>
        <row r="4880">
          <cell r="A4880">
            <v>1</v>
          </cell>
          <cell r="E4880">
            <v>9</v>
          </cell>
          <cell r="I4880">
            <v>645989.64</v>
          </cell>
          <cell r="M4880">
            <v>9</v>
          </cell>
          <cell r="Q4880">
            <v>9</v>
          </cell>
          <cell r="V4880">
            <v>8031</v>
          </cell>
        </row>
        <row r="4881">
          <cell r="A4881">
            <v>1</v>
          </cell>
          <cell r="E4881">
            <v>9</v>
          </cell>
          <cell r="I4881">
            <v>14501949.029999999</v>
          </cell>
          <cell r="M4881">
            <v>9</v>
          </cell>
          <cell r="Q4881">
            <v>9</v>
          </cell>
          <cell r="V4881">
            <v>8032</v>
          </cell>
        </row>
        <row r="4882">
          <cell r="A4882">
            <v>1</v>
          </cell>
          <cell r="E4882">
            <v>9</v>
          </cell>
          <cell r="I4882">
            <v>-363763.67</v>
          </cell>
          <cell r="M4882">
            <v>9</v>
          </cell>
          <cell r="Q4882">
            <v>9</v>
          </cell>
          <cell r="V4882">
            <v>8033</v>
          </cell>
        </row>
        <row r="4883">
          <cell r="A4883">
            <v>1</v>
          </cell>
          <cell r="E4883">
            <v>9</v>
          </cell>
          <cell r="I4883">
            <v>0</v>
          </cell>
          <cell r="M4883">
            <v>9</v>
          </cell>
          <cell r="Q4883">
            <v>9</v>
          </cell>
          <cell r="V4883">
            <v>8034</v>
          </cell>
        </row>
        <row r="4884">
          <cell r="A4884">
            <v>1</v>
          </cell>
          <cell r="E4884">
            <v>9</v>
          </cell>
          <cell r="I4884">
            <v>-45261677.75</v>
          </cell>
          <cell r="M4884">
            <v>9</v>
          </cell>
          <cell r="Q4884">
            <v>9</v>
          </cell>
          <cell r="V4884">
            <v>9100</v>
          </cell>
        </row>
        <row r="4885">
          <cell r="A4885">
            <v>1</v>
          </cell>
          <cell r="E4885">
            <v>9</v>
          </cell>
          <cell r="I4885">
            <v>0</v>
          </cell>
          <cell r="M4885">
            <v>9</v>
          </cell>
          <cell r="Q4885">
            <v>9</v>
          </cell>
          <cell r="V4885">
            <v>9203</v>
          </cell>
        </row>
        <row r="4886">
          <cell r="A4886">
            <v>1</v>
          </cell>
          <cell r="E4886">
            <v>9</v>
          </cell>
          <cell r="I4886">
            <v>0</v>
          </cell>
          <cell r="M4886">
            <v>9</v>
          </cell>
          <cell r="Q4886">
            <v>9</v>
          </cell>
          <cell r="V4886">
            <v>9215</v>
          </cell>
        </row>
        <row r="4887">
          <cell r="A4887">
            <v>1</v>
          </cell>
          <cell r="E4887">
            <v>9</v>
          </cell>
          <cell r="I4887">
            <v>0</v>
          </cell>
          <cell r="M4887">
            <v>9</v>
          </cell>
          <cell r="Q4887">
            <v>9</v>
          </cell>
          <cell r="V4887">
            <v>9251</v>
          </cell>
        </row>
        <row r="4888">
          <cell r="A4888">
            <v>1</v>
          </cell>
          <cell r="E4888">
            <v>9</v>
          </cell>
          <cell r="I4888">
            <v>-25801790.93</v>
          </cell>
          <cell r="M4888">
            <v>9</v>
          </cell>
          <cell r="Q4888">
            <v>9</v>
          </cell>
          <cell r="V4888">
            <v>9252</v>
          </cell>
        </row>
        <row r="4889">
          <cell r="A4889">
            <v>1</v>
          </cell>
          <cell r="E4889">
            <v>9</v>
          </cell>
          <cell r="I4889">
            <v>0</v>
          </cell>
          <cell r="M4889">
            <v>9</v>
          </cell>
          <cell r="Q4889">
            <v>9</v>
          </cell>
          <cell r="V4889">
            <v>9253</v>
          </cell>
        </row>
        <row r="4890">
          <cell r="A4890">
            <v>1</v>
          </cell>
          <cell r="E4890">
            <v>9</v>
          </cell>
          <cell r="I4890">
            <v>0</v>
          </cell>
          <cell r="M4890">
            <v>9</v>
          </cell>
          <cell r="Q4890">
            <v>9</v>
          </cell>
          <cell r="V4890">
            <v>9256</v>
          </cell>
        </row>
        <row r="4891">
          <cell r="A4891">
            <v>1</v>
          </cell>
          <cell r="E4891">
            <v>9</v>
          </cell>
          <cell r="I4891">
            <v>-130137360.13</v>
          </cell>
          <cell r="M4891">
            <v>9</v>
          </cell>
          <cell r="Q4891">
            <v>9</v>
          </cell>
          <cell r="V4891">
            <v>9301</v>
          </cell>
        </row>
        <row r="4892">
          <cell r="A4892">
            <v>1</v>
          </cell>
          <cell r="E4892">
            <v>9</v>
          </cell>
          <cell r="I4892">
            <v>-15405129.720000001</v>
          </cell>
          <cell r="M4892">
            <v>9</v>
          </cell>
          <cell r="Q4892">
            <v>9</v>
          </cell>
          <cell r="V4892">
            <v>9303</v>
          </cell>
        </row>
        <row r="4893">
          <cell r="A4893">
            <v>1</v>
          </cell>
          <cell r="E4893">
            <v>9</v>
          </cell>
          <cell r="I4893">
            <v>-2600000</v>
          </cell>
          <cell r="M4893">
            <v>9</v>
          </cell>
          <cell r="Q4893">
            <v>9</v>
          </cell>
          <cell r="V4893">
            <v>9305</v>
          </cell>
        </row>
        <row r="4894">
          <cell r="A4894">
            <v>1</v>
          </cell>
          <cell r="E4894">
            <v>9</v>
          </cell>
          <cell r="I4894">
            <v>0</v>
          </cell>
          <cell r="M4894">
            <v>9</v>
          </cell>
          <cell r="Q4894">
            <v>9</v>
          </cell>
          <cell r="V4894">
            <v>9306</v>
          </cell>
        </row>
        <row r="4895">
          <cell r="A4895">
            <v>1</v>
          </cell>
          <cell r="E4895">
            <v>9</v>
          </cell>
          <cell r="I4895">
            <v>-43230744.579999998</v>
          </cell>
          <cell r="M4895">
            <v>9</v>
          </cell>
          <cell r="Q4895">
            <v>9</v>
          </cell>
          <cell r="V4895">
            <v>9530</v>
          </cell>
        </row>
        <row r="4896">
          <cell r="A4896">
            <v>1</v>
          </cell>
          <cell r="E4896">
            <v>9</v>
          </cell>
          <cell r="I4896">
            <v>-158352116.25999999</v>
          </cell>
          <cell r="M4896">
            <v>9</v>
          </cell>
          <cell r="Q4896">
            <v>9</v>
          </cell>
          <cell r="V4896">
            <v>9600</v>
          </cell>
        </row>
        <row r="4897">
          <cell r="A4897">
            <v>1</v>
          </cell>
          <cell r="E4897">
            <v>9</v>
          </cell>
          <cell r="I4897">
            <v>-9939687.8599999994</v>
          </cell>
          <cell r="M4897">
            <v>9</v>
          </cell>
          <cell r="Q4897">
            <v>9</v>
          </cell>
          <cell r="V4897">
            <v>9610</v>
          </cell>
        </row>
        <row r="4898">
          <cell r="A4898">
            <v>1</v>
          </cell>
          <cell r="E4898">
            <v>9</v>
          </cell>
          <cell r="I4898">
            <v>0</v>
          </cell>
          <cell r="M4898">
            <v>9</v>
          </cell>
          <cell r="Q4898">
            <v>9</v>
          </cell>
          <cell r="V4898">
            <v>9990</v>
          </cell>
        </row>
        <row r="4899">
          <cell r="A4899">
            <v>1</v>
          </cell>
          <cell r="E4899">
            <v>9</v>
          </cell>
          <cell r="I4899">
            <v>362484427.06</v>
          </cell>
          <cell r="M4899">
            <v>9</v>
          </cell>
          <cell r="Q4899">
            <v>9</v>
          </cell>
          <cell r="V4899">
            <v>5301</v>
          </cell>
        </row>
        <row r="4900">
          <cell r="A4900">
            <v>1</v>
          </cell>
          <cell r="E4900">
            <v>8</v>
          </cell>
          <cell r="I4900">
            <v>-1258381908.6500001</v>
          </cell>
          <cell r="M4900">
            <v>8</v>
          </cell>
          <cell r="Q4900">
            <v>8</v>
          </cell>
          <cell r="V4900">
            <v>1010</v>
          </cell>
        </row>
        <row r="4901">
          <cell r="A4901">
            <v>1</v>
          </cell>
          <cell r="E4901">
            <v>8</v>
          </cell>
          <cell r="I4901">
            <v>0</v>
          </cell>
          <cell r="M4901">
            <v>8</v>
          </cell>
          <cell r="Q4901">
            <v>8</v>
          </cell>
          <cell r="V4901">
            <v>1030</v>
          </cell>
        </row>
        <row r="4902">
          <cell r="A4902">
            <v>1</v>
          </cell>
          <cell r="E4902">
            <v>8</v>
          </cell>
          <cell r="I4902">
            <v>25452128.530000001</v>
          </cell>
          <cell r="M4902">
            <v>8</v>
          </cell>
          <cell r="Q4902">
            <v>8</v>
          </cell>
          <cell r="V4902">
            <v>1095</v>
          </cell>
        </row>
        <row r="4903">
          <cell r="A4903">
            <v>1</v>
          </cell>
          <cell r="E4903">
            <v>8</v>
          </cell>
          <cell r="I4903">
            <v>-691041743.76999998</v>
          </cell>
          <cell r="M4903">
            <v>8</v>
          </cell>
          <cell r="Q4903">
            <v>8</v>
          </cell>
          <cell r="V4903">
            <v>1096</v>
          </cell>
        </row>
        <row r="4904">
          <cell r="A4904">
            <v>1</v>
          </cell>
          <cell r="E4904">
            <v>8</v>
          </cell>
          <cell r="I4904">
            <v>54364900</v>
          </cell>
          <cell r="M4904">
            <v>8</v>
          </cell>
          <cell r="Q4904">
            <v>8</v>
          </cell>
          <cell r="V4904">
            <v>2010</v>
          </cell>
        </row>
        <row r="4905">
          <cell r="A4905">
            <v>1</v>
          </cell>
          <cell r="E4905">
            <v>8</v>
          </cell>
          <cell r="I4905">
            <v>1373836</v>
          </cell>
          <cell r="M4905">
            <v>8</v>
          </cell>
          <cell r="Q4905">
            <v>8</v>
          </cell>
          <cell r="V4905">
            <v>2011</v>
          </cell>
        </row>
        <row r="4906">
          <cell r="A4906">
            <v>1</v>
          </cell>
          <cell r="E4906">
            <v>8</v>
          </cell>
          <cell r="I4906">
            <v>0</v>
          </cell>
          <cell r="M4906">
            <v>8</v>
          </cell>
          <cell r="Q4906">
            <v>8</v>
          </cell>
          <cell r="V4906">
            <v>2020</v>
          </cell>
        </row>
        <row r="4907">
          <cell r="A4907">
            <v>1</v>
          </cell>
          <cell r="E4907">
            <v>8</v>
          </cell>
          <cell r="I4907">
            <v>22159300</v>
          </cell>
          <cell r="M4907">
            <v>8</v>
          </cell>
          <cell r="Q4907">
            <v>8</v>
          </cell>
          <cell r="V4907">
            <v>2030</v>
          </cell>
        </row>
        <row r="4908">
          <cell r="A4908">
            <v>1</v>
          </cell>
          <cell r="E4908">
            <v>8</v>
          </cell>
          <cell r="I4908">
            <v>896802175.08000004</v>
          </cell>
          <cell r="M4908">
            <v>8</v>
          </cell>
          <cell r="Q4908">
            <v>8</v>
          </cell>
          <cell r="V4908">
            <v>2040</v>
          </cell>
        </row>
        <row r="4909">
          <cell r="A4909">
            <v>1</v>
          </cell>
          <cell r="E4909">
            <v>8</v>
          </cell>
          <cell r="I4909">
            <v>283025168.07999998</v>
          </cell>
          <cell r="M4909">
            <v>8</v>
          </cell>
          <cell r="Q4909">
            <v>8</v>
          </cell>
          <cell r="V4909">
            <v>2051</v>
          </cell>
        </row>
        <row r="4910">
          <cell r="A4910">
            <v>1</v>
          </cell>
          <cell r="E4910">
            <v>8</v>
          </cell>
          <cell r="I4910">
            <v>0</v>
          </cell>
          <cell r="M4910">
            <v>8</v>
          </cell>
          <cell r="Q4910">
            <v>8</v>
          </cell>
          <cell r="V4910">
            <v>2052</v>
          </cell>
        </row>
        <row r="4911">
          <cell r="A4911">
            <v>1</v>
          </cell>
          <cell r="E4911">
            <v>8</v>
          </cell>
          <cell r="I4911">
            <v>143618032.83000001</v>
          </cell>
          <cell r="M4911">
            <v>8</v>
          </cell>
          <cell r="Q4911">
            <v>8</v>
          </cell>
          <cell r="V4911">
            <v>2052</v>
          </cell>
        </row>
        <row r="4912">
          <cell r="A4912">
            <v>1</v>
          </cell>
          <cell r="E4912">
            <v>8</v>
          </cell>
          <cell r="I4912">
            <v>16656638.4</v>
          </cell>
          <cell r="M4912">
            <v>8</v>
          </cell>
          <cell r="Q4912">
            <v>8</v>
          </cell>
          <cell r="V4912">
            <v>2053</v>
          </cell>
        </row>
        <row r="4913">
          <cell r="A4913">
            <v>1</v>
          </cell>
          <cell r="E4913">
            <v>8</v>
          </cell>
          <cell r="I4913">
            <v>53665068.18</v>
          </cell>
          <cell r="M4913">
            <v>8</v>
          </cell>
          <cell r="Q4913">
            <v>8</v>
          </cell>
          <cell r="V4913">
            <v>2054</v>
          </cell>
        </row>
        <row r="4914">
          <cell r="A4914">
            <v>1</v>
          </cell>
          <cell r="E4914">
            <v>8</v>
          </cell>
          <cell r="I4914">
            <v>94239634.620000005</v>
          </cell>
          <cell r="M4914">
            <v>8</v>
          </cell>
          <cell r="Q4914">
            <v>8</v>
          </cell>
          <cell r="V4914">
            <v>2055</v>
          </cell>
        </row>
        <row r="4915">
          <cell r="A4915">
            <v>1</v>
          </cell>
          <cell r="E4915">
            <v>8</v>
          </cell>
          <cell r="I4915">
            <v>211153526.58000001</v>
          </cell>
          <cell r="M4915">
            <v>8</v>
          </cell>
          <cell r="Q4915">
            <v>8</v>
          </cell>
          <cell r="V4915">
            <v>2090</v>
          </cell>
        </row>
        <row r="4916">
          <cell r="A4916">
            <v>1</v>
          </cell>
          <cell r="E4916">
            <v>8</v>
          </cell>
          <cell r="I4916">
            <v>-207508578.28</v>
          </cell>
          <cell r="M4916">
            <v>8</v>
          </cell>
          <cell r="Q4916">
            <v>8</v>
          </cell>
          <cell r="V4916">
            <v>2095</v>
          </cell>
        </row>
        <row r="4917">
          <cell r="A4917">
            <v>1</v>
          </cell>
          <cell r="E4917">
            <v>8</v>
          </cell>
          <cell r="I4917">
            <v>-375191.52</v>
          </cell>
          <cell r="M4917">
            <v>8</v>
          </cell>
          <cell r="Q4917">
            <v>8</v>
          </cell>
          <cell r="V4917">
            <v>3100</v>
          </cell>
        </row>
        <row r="4918">
          <cell r="A4918">
            <v>1</v>
          </cell>
          <cell r="E4918">
            <v>8</v>
          </cell>
          <cell r="I4918">
            <v>-2837215.52</v>
          </cell>
          <cell r="M4918">
            <v>8</v>
          </cell>
          <cell r="Q4918">
            <v>8</v>
          </cell>
          <cell r="V4918">
            <v>3300</v>
          </cell>
        </row>
        <row r="4919">
          <cell r="A4919">
            <v>1</v>
          </cell>
          <cell r="E4919">
            <v>8</v>
          </cell>
          <cell r="I4919">
            <v>-20337260.84</v>
          </cell>
          <cell r="M4919">
            <v>8</v>
          </cell>
          <cell r="Q4919">
            <v>8</v>
          </cell>
          <cell r="V4919">
            <v>3400</v>
          </cell>
        </row>
        <row r="4920">
          <cell r="A4920">
            <v>1</v>
          </cell>
          <cell r="E4920">
            <v>8</v>
          </cell>
          <cell r="I4920">
            <v>28828823.239999998</v>
          </cell>
          <cell r="M4920">
            <v>8</v>
          </cell>
          <cell r="Q4920">
            <v>8</v>
          </cell>
          <cell r="V4920">
            <v>4000</v>
          </cell>
        </row>
        <row r="4921">
          <cell r="A4921">
            <v>1</v>
          </cell>
          <cell r="E4921">
            <v>8</v>
          </cell>
          <cell r="I4921">
            <v>1046521</v>
          </cell>
          <cell r="M4921">
            <v>8</v>
          </cell>
          <cell r="Q4921">
            <v>8</v>
          </cell>
          <cell r="V4921">
            <v>4050</v>
          </cell>
        </row>
        <row r="4922">
          <cell r="A4922">
            <v>1</v>
          </cell>
          <cell r="E4922">
            <v>8</v>
          </cell>
          <cell r="I4922">
            <v>7000000</v>
          </cell>
          <cell r="M4922">
            <v>8</v>
          </cell>
          <cell r="Q4922">
            <v>8</v>
          </cell>
          <cell r="V4922">
            <v>4060</v>
          </cell>
        </row>
        <row r="4923">
          <cell r="A4923">
            <v>1</v>
          </cell>
          <cell r="E4923">
            <v>8</v>
          </cell>
          <cell r="I4923">
            <v>7813281.0599999996</v>
          </cell>
          <cell r="M4923">
            <v>8</v>
          </cell>
          <cell r="Q4923">
            <v>8</v>
          </cell>
          <cell r="V4923">
            <v>4150</v>
          </cell>
        </row>
        <row r="4924">
          <cell r="A4924">
            <v>1</v>
          </cell>
          <cell r="E4924">
            <v>8</v>
          </cell>
          <cell r="I4924">
            <v>0</v>
          </cell>
          <cell r="M4924">
            <v>8</v>
          </cell>
          <cell r="Q4924">
            <v>8</v>
          </cell>
          <cell r="V4924">
            <v>4200</v>
          </cell>
        </row>
        <row r="4925">
          <cell r="A4925">
            <v>1</v>
          </cell>
          <cell r="E4925">
            <v>8</v>
          </cell>
          <cell r="I4925">
            <v>201560</v>
          </cell>
          <cell r="M4925">
            <v>8</v>
          </cell>
          <cell r="Q4925">
            <v>8</v>
          </cell>
          <cell r="V4925">
            <v>4250</v>
          </cell>
        </row>
        <row r="4926">
          <cell r="A4926">
            <v>1</v>
          </cell>
          <cell r="E4926">
            <v>8</v>
          </cell>
          <cell r="I4926">
            <v>7932140</v>
          </cell>
          <cell r="M4926">
            <v>8</v>
          </cell>
          <cell r="Q4926">
            <v>8</v>
          </cell>
          <cell r="V4926">
            <v>4260</v>
          </cell>
        </row>
        <row r="4927">
          <cell r="A4927">
            <v>1</v>
          </cell>
          <cell r="E4927">
            <v>8</v>
          </cell>
          <cell r="I4927">
            <v>0</v>
          </cell>
          <cell r="M4927">
            <v>8</v>
          </cell>
          <cell r="Q4927">
            <v>8</v>
          </cell>
          <cell r="V4927">
            <v>4280</v>
          </cell>
        </row>
        <row r="4928">
          <cell r="A4928">
            <v>1</v>
          </cell>
          <cell r="E4928">
            <v>8</v>
          </cell>
          <cell r="I4928">
            <v>25168190.109999999</v>
          </cell>
          <cell r="M4928">
            <v>8</v>
          </cell>
          <cell r="Q4928">
            <v>8</v>
          </cell>
          <cell r="V4928">
            <v>4301</v>
          </cell>
        </row>
        <row r="4929">
          <cell r="A4929">
            <v>1</v>
          </cell>
          <cell r="E4929">
            <v>8</v>
          </cell>
          <cell r="I4929">
            <v>2647404.06</v>
          </cell>
          <cell r="M4929">
            <v>8</v>
          </cell>
          <cell r="Q4929">
            <v>8</v>
          </cell>
          <cell r="V4929">
            <v>4302</v>
          </cell>
        </row>
        <row r="4930">
          <cell r="A4930">
            <v>1</v>
          </cell>
          <cell r="E4930">
            <v>8</v>
          </cell>
          <cell r="I4930">
            <v>73676202.590000004</v>
          </cell>
          <cell r="M4930">
            <v>8</v>
          </cell>
          <cell r="Q4930">
            <v>8</v>
          </cell>
          <cell r="V4930">
            <v>4303</v>
          </cell>
        </row>
        <row r="4931">
          <cell r="A4931">
            <v>1</v>
          </cell>
          <cell r="E4931">
            <v>8</v>
          </cell>
          <cell r="I4931">
            <v>0</v>
          </cell>
          <cell r="M4931">
            <v>8</v>
          </cell>
          <cell r="Q4931">
            <v>8</v>
          </cell>
          <cell r="V4931">
            <v>4304</v>
          </cell>
        </row>
        <row r="4932">
          <cell r="A4932">
            <v>1</v>
          </cell>
          <cell r="E4932">
            <v>8</v>
          </cell>
          <cell r="I4932">
            <v>2923345.31</v>
          </cell>
          <cell r="M4932">
            <v>8</v>
          </cell>
          <cell r="Q4932">
            <v>8</v>
          </cell>
          <cell r="V4932">
            <v>4305</v>
          </cell>
        </row>
        <row r="4933">
          <cell r="A4933">
            <v>1</v>
          </cell>
          <cell r="E4933">
            <v>8</v>
          </cell>
          <cell r="I4933">
            <v>2558915.65</v>
          </cell>
          <cell r="M4933">
            <v>8</v>
          </cell>
          <cell r="Q4933">
            <v>8</v>
          </cell>
          <cell r="V4933">
            <v>4307</v>
          </cell>
        </row>
        <row r="4934">
          <cell r="A4934">
            <v>1</v>
          </cell>
          <cell r="E4934">
            <v>8</v>
          </cell>
          <cell r="I4934">
            <v>1754482.16</v>
          </cell>
          <cell r="M4934">
            <v>8</v>
          </cell>
          <cell r="Q4934">
            <v>8</v>
          </cell>
          <cell r="V4934">
            <v>4309</v>
          </cell>
        </row>
        <row r="4935">
          <cell r="A4935">
            <v>1</v>
          </cell>
          <cell r="E4935">
            <v>8</v>
          </cell>
          <cell r="I4935">
            <v>0</v>
          </cell>
          <cell r="M4935">
            <v>8</v>
          </cell>
          <cell r="Q4935">
            <v>8</v>
          </cell>
          <cell r="V4935">
            <v>4340</v>
          </cell>
        </row>
        <row r="4936">
          <cell r="A4936">
            <v>1</v>
          </cell>
          <cell r="E4936">
            <v>8</v>
          </cell>
          <cell r="I4936">
            <v>3517307</v>
          </cell>
          <cell r="M4936">
            <v>8</v>
          </cell>
          <cell r="Q4936">
            <v>8</v>
          </cell>
          <cell r="V4936">
            <v>4360</v>
          </cell>
        </row>
        <row r="4937">
          <cell r="A4937">
            <v>1</v>
          </cell>
          <cell r="E4937">
            <v>8</v>
          </cell>
          <cell r="I4937">
            <v>4006423.99</v>
          </cell>
          <cell r="M4937">
            <v>8</v>
          </cell>
          <cell r="Q4937">
            <v>8</v>
          </cell>
          <cell r="V4937">
            <v>4380</v>
          </cell>
        </row>
        <row r="4938">
          <cell r="A4938">
            <v>1</v>
          </cell>
          <cell r="E4938">
            <v>8</v>
          </cell>
          <cell r="I4938">
            <v>0</v>
          </cell>
          <cell r="M4938">
            <v>8</v>
          </cell>
          <cell r="Q4938">
            <v>8</v>
          </cell>
          <cell r="V4938">
            <v>4460</v>
          </cell>
        </row>
        <row r="4939">
          <cell r="A4939">
            <v>1</v>
          </cell>
          <cell r="E4939">
            <v>8</v>
          </cell>
          <cell r="I4939">
            <v>0</v>
          </cell>
          <cell r="M4939">
            <v>8</v>
          </cell>
          <cell r="Q4939">
            <v>8</v>
          </cell>
          <cell r="V4939">
            <v>4480</v>
          </cell>
        </row>
        <row r="4940">
          <cell r="A4940">
            <v>1</v>
          </cell>
          <cell r="E4940">
            <v>8</v>
          </cell>
          <cell r="I4940">
            <v>749999.53</v>
          </cell>
          <cell r="M4940">
            <v>8</v>
          </cell>
          <cell r="Q4940">
            <v>8</v>
          </cell>
          <cell r="V4940">
            <v>4500</v>
          </cell>
        </row>
        <row r="4941">
          <cell r="A4941">
            <v>1</v>
          </cell>
          <cell r="E4941">
            <v>8</v>
          </cell>
          <cell r="I4941">
            <v>30587697.66</v>
          </cell>
          <cell r="M4941">
            <v>8</v>
          </cell>
          <cell r="Q4941">
            <v>8</v>
          </cell>
          <cell r="V4941">
            <v>4520</v>
          </cell>
        </row>
        <row r="4942">
          <cell r="A4942">
            <v>1</v>
          </cell>
          <cell r="E4942">
            <v>8</v>
          </cell>
          <cell r="I4942">
            <v>3625300</v>
          </cell>
          <cell r="M4942">
            <v>8</v>
          </cell>
          <cell r="Q4942">
            <v>8</v>
          </cell>
          <cell r="V4942">
            <v>4560</v>
          </cell>
        </row>
        <row r="4943">
          <cell r="A4943">
            <v>1</v>
          </cell>
          <cell r="E4943">
            <v>8</v>
          </cell>
          <cell r="I4943">
            <v>6714934.25</v>
          </cell>
          <cell r="M4943">
            <v>8</v>
          </cell>
          <cell r="Q4943">
            <v>8</v>
          </cell>
          <cell r="V4943">
            <v>4595</v>
          </cell>
        </row>
        <row r="4944">
          <cell r="A4944">
            <v>1</v>
          </cell>
          <cell r="E4944">
            <v>8</v>
          </cell>
          <cell r="I4944">
            <v>11828126.76</v>
          </cell>
          <cell r="M4944">
            <v>8</v>
          </cell>
          <cell r="Q4944">
            <v>8</v>
          </cell>
          <cell r="V4944">
            <v>4601</v>
          </cell>
        </row>
        <row r="4945">
          <cell r="A4945">
            <v>1</v>
          </cell>
          <cell r="E4945">
            <v>8</v>
          </cell>
          <cell r="I4945">
            <v>2544500</v>
          </cell>
          <cell r="M4945">
            <v>8</v>
          </cell>
          <cell r="Q4945">
            <v>8</v>
          </cell>
          <cell r="V4945">
            <v>4602</v>
          </cell>
        </row>
        <row r="4946">
          <cell r="A4946">
            <v>1</v>
          </cell>
          <cell r="E4946">
            <v>8</v>
          </cell>
          <cell r="I4946">
            <v>2096641.23</v>
          </cell>
          <cell r="M4946">
            <v>8</v>
          </cell>
          <cell r="Q4946">
            <v>8</v>
          </cell>
          <cell r="V4946">
            <v>4603</v>
          </cell>
        </row>
        <row r="4947">
          <cell r="A4947">
            <v>1</v>
          </cell>
          <cell r="E4947">
            <v>8</v>
          </cell>
          <cell r="I4947">
            <v>25447100.440000001</v>
          </cell>
          <cell r="M4947">
            <v>8</v>
          </cell>
          <cell r="Q4947">
            <v>8</v>
          </cell>
          <cell r="V4947">
            <v>4610</v>
          </cell>
        </row>
        <row r="4948">
          <cell r="A4948">
            <v>1</v>
          </cell>
          <cell r="E4948">
            <v>8</v>
          </cell>
          <cell r="I4948">
            <v>895220</v>
          </cell>
          <cell r="M4948">
            <v>8</v>
          </cell>
          <cell r="Q4948">
            <v>8</v>
          </cell>
          <cell r="V4948">
            <v>4640</v>
          </cell>
        </row>
        <row r="4949">
          <cell r="A4949">
            <v>1</v>
          </cell>
          <cell r="E4949">
            <v>8</v>
          </cell>
          <cell r="I4949">
            <v>9284088.4299999997</v>
          </cell>
          <cell r="M4949">
            <v>8</v>
          </cell>
          <cell r="Q4949">
            <v>8</v>
          </cell>
          <cell r="V4949">
            <v>4660</v>
          </cell>
        </row>
        <row r="4950">
          <cell r="A4950">
            <v>1</v>
          </cell>
          <cell r="E4950">
            <v>8</v>
          </cell>
          <cell r="I4950">
            <v>111252107.61</v>
          </cell>
          <cell r="M4950">
            <v>8</v>
          </cell>
          <cell r="Q4950">
            <v>8</v>
          </cell>
          <cell r="V4950">
            <v>4680</v>
          </cell>
        </row>
        <row r="4951">
          <cell r="A4951">
            <v>1</v>
          </cell>
          <cell r="E4951">
            <v>8</v>
          </cell>
          <cell r="I4951">
            <v>36450000</v>
          </cell>
          <cell r="M4951">
            <v>8</v>
          </cell>
          <cell r="Q4951">
            <v>8</v>
          </cell>
          <cell r="V4951">
            <v>4700</v>
          </cell>
        </row>
        <row r="4952">
          <cell r="A4952">
            <v>1</v>
          </cell>
          <cell r="E4952">
            <v>8</v>
          </cell>
          <cell r="I4952">
            <v>0</v>
          </cell>
          <cell r="M4952">
            <v>8</v>
          </cell>
          <cell r="Q4952">
            <v>8</v>
          </cell>
          <cell r="V4952">
            <v>4720</v>
          </cell>
        </row>
        <row r="4953">
          <cell r="A4953">
            <v>1</v>
          </cell>
          <cell r="E4953">
            <v>8</v>
          </cell>
          <cell r="I4953">
            <v>1536147</v>
          </cell>
          <cell r="M4953">
            <v>8</v>
          </cell>
          <cell r="Q4953">
            <v>8</v>
          </cell>
          <cell r="V4953">
            <v>4720</v>
          </cell>
        </row>
        <row r="4954">
          <cell r="A4954">
            <v>1</v>
          </cell>
          <cell r="E4954">
            <v>8</v>
          </cell>
          <cell r="I4954">
            <v>12558870.439999999</v>
          </cell>
          <cell r="M4954">
            <v>8</v>
          </cell>
          <cell r="Q4954">
            <v>8</v>
          </cell>
          <cell r="V4954">
            <v>4730</v>
          </cell>
        </row>
        <row r="4955">
          <cell r="A4955">
            <v>1</v>
          </cell>
          <cell r="E4955">
            <v>8</v>
          </cell>
          <cell r="I4955">
            <v>0</v>
          </cell>
          <cell r="M4955">
            <v>8</v>
          </cell>
          <cell r="Q4955">
            <v>8</v>
          </cell>
          <cell r="V4955">
            <v>4740</v>
          </cell>
        </row>
        <row r="4956">
          <cell r="A4956">
            <v>1</v>
          </cell>
          <cell r="E4956">
            <v>8</v>
          </cell>
          <cell r="I4956">
            <v>7312674.5999999996</v>
          </cell>
          <cell r="M4956">
            <v>8</v>
          </cell>
          <cell r="Q4956">
            <v>8</v>
          </cell>
          <cell r="V4956">
            <v>4750</v>
          </cell>
        </row>
        <row r="4957">
          <cell r="A4957">
            <v>1</v>
          </cell>
          <cell r="E4957">
            <v>8</v>
          </cell>
          <cell r="I4957">
            <v>0</v>
          </cell>
          <cell r="M4957">
            <v>8</v>
          </cell>
          <cell r="Q4957">
            <v>8</v>
          </cell>
          <cell r="V4957">
            <v>4755</v>
          </cell>
        </row>
        <row r="4958">
          <cell r="A4958">
            <v>1</v>
          </cell>
          <cell r="E4958">
            <v>8</v>
          </cell>
          <cell r="I4958">
            <v>0</v>
          </cell>
          <cell r="M4958">
            <v>8</v>
          </cell>
          <cell r="Q4958">
            <v>8</v>
          </cell>
          <cell r="V4958">
            <v>4760</v>
          </cell>
        </row>
        <row r="4959">
          <cell r="A4959">
            <v>1</v>
          </cell>
          <cell r="E4959">
            <v>8</v>
          </cell>
          <cell r="I4959">
            <v>1049774.8999999999</v>
          </cell>
          <cell r="M4959">
            <v>8</v>
          </cell>
          <cell r="Q4959">
            <v>8</v>
          </cell>
          <cell r="V4959">
            <v>4770</v>
          </cell>
        </row>
        <row r="4960">
          <cell r="A4960">
            <v>1</v>
          </cell>
          <cell r="E4960">
            <v>8</v>
          </cell>
          <cell r="I4960">
            <v>1994273</v>
          </cell>
          <cell r="M4960">
            <v>8</v>
          </cell>
          <cell r="Q4960">
            <v>8</v>
          </cell>
          <cell r="V4960">
            <v>4775</v>
          </cell>
        </row>
        <row r="4961">
          <cell r="A4961">
            <v>1</v>
          </cell>
          <cell r="E4961">
            <v>8</v>
          </cell>
          <cell r="I4961">
            <v>21081991.670000002</v>
          </cell>
          <cell r="M4961">
            <v>8</v>
          </cell>
          <cell r="Q4961">
            <v>8</v>
          </cell>
          <cell r="V4961">
            <v>4780</v>
          </cell>
        </row>
        <row r="4962">
          <cell r="A4962">
            <v>1</v>
          </cell>
          <cell r="E4962">
            <v>8</v>
          </cell>
          <cell r="I4962">
            <v>0</v>
          </cell>
          <cell r="M4962">
            <v>8</v>
          </cell>
          <cell r="Q4962">
            <v>8</v>
          </cell>
          <cell r="V4962">
            <v>4785</v>
          </cell>
        </row>
        <row r="4963">
          <cell r="A4963">
            <v>1</v>
          </cell>
          <cell r="E4963">
            <v>8</v>
          </cell>
          <cell r="I4963">
            <v>38335259.740000002</v>
          </cell>
          <cell r="M4963">
            <v>8</v>
          </cell>
          <cell r="Q4963">
            <v>8</v>
          </cell>
          <cell r="V4963">
            <v>4785</v>
          </cell>
        </row>
        <row r="4964">
          <cell r="A4964">
            <v>1</v>
          </cell>
          <cell r="E4964">
            <v>8</v>
          </cell>
          <cell r="I4964">
            <v>9474787.4700000007</v>
          </cell>
          <cell r="M4964">
            <v>8</v>
          </cell>
          <cell r="Q4964">
            <v>8</v>
          </cell>
          <cell r="V4964">
            <v>4800</v>
          </cell>
        </row>
        <row r="4965">
          <cell r="A4965">
            <v>1</v>
          </cell>
          <cell r="E4965">
            <v>8</v>
          </cell>
          <cell r="I4965">
            <v>28853452.600000001</v>
          </cell>
          <cell r="M4965">
            <v>8</v>
          </cell>
          <cell r="Q4965">
            <v>8</v>
          </cell>
          <cell r="V4965">
            <v>4830</v>
          </cell>
        </row>
        <row r="4966">
          <cell r="A4966">
            <v>1</v>
          </cell>
          <cell r="E4966">
            <v>8</v>
          </cell>
          <cell r="I4966">
            <v>0</v>
          </cell>
          <cell r="M4966">
            <v>8</v>
          </cell>
          <cell r="Q4966">
            <v>8</v>
          </cell>
          <cell r="V4966">
            <v>4840</v>
          </cell>
        </row>
        <row r="4967">
          <cell r="A4967">
            <v>1</v>
          </cell>
          <cell r="E4967">
            <v>8</v>
          </cell>
          <cell r="I4967">
            <v>-5130586.43</v>
          </cell>
          <cell r="M4967">
            <v>8</v>
          </cell>
          <cell r="Q4967">
            <v>8</v>
          </cell>
          <cell r="V4967">
            <v>4900</v>
          </cell>
        </row>
        <row r="4968">
          <cell r="A4968">
            <v>1</v>
          </cell>
          <cell r="E4968">
            <v>8</v>
          </cell>
          <cell r="I4968">
            <v>10261172.859999999</v>
          </cell>
          <cell r="M4968">
            <v>8</v>
          </cell>
          <cell r="Q4968">
            <v>8</v>
          </cell>
          <cell r="V4968">
            <v>4901</v>
          </cell>
        </row>
        <row r="4969">
          <cell r="A4969">
            <v>1</v>
          </cell>
          <cell r="E4969">
            <v>8</v>
          </cell>
          <cell r="I4969">
            <v>-10000000</v>
          </cell>
          <cell r="M4969">
            <v>8</v>
          </cell>
          <cell r="Q4969">
            <v>8</v>
          </cell>
          <cell r="V4969">
            <v>5100</v>
          </cell>
        </row>
        <row r="4970">
          <cell r="A4970">
            <v>1</v>
          </cell>
          <cell r="E4970">
            <v>8</v>
          </cell>
          <cell r="I4970">
            <v>88631137.829999998</v>
          </cell>
          <cell r="M4970">
            <v>8</v>
          </cell>
          <cell r="Q4970">
            <v>8</v>
          </cell>
          <cell r="V4970">
            <v>5200</v>
          </cell>
        </row>
        <row r="4971">
          <cell r="A4971">
            <v>1</v>
          </cell>
          <cell r="E4971">
            <v>8</v>
          </cell>
          <cell r="I4971">
            <v>-811772952.62</v>
          </cell>
          <cell r="M4971">
            <v>8</v>
          </cell>
          <cell r="Q4971">
            <v>8</v>
          </cell>
          <cell r="V4971">
            <v>5303</v>
          </cell>
        </row>
        <row r="4972">
          <cell r="A4972">
            <v>1</v>
          </cell>
          <cell r="E4972">
            <v>8</v>
          </cell>
          <cell r="I4972">
            <v>-290946423.93000001</v>
          </cell>
          <cell r="M4972">
            <v>8</v>
          </cell>
          <cell r="Q4972">
            <v>8</v>
          </cell>
          <cell r="V4972">
            <v>5400</v>
          </cell>
        </row>
        <row r="4973">
          <cell r="A4973">
            <v>1</v>
          </cell>
          <cell r="E4973">
            <v>8</v>
          </cell>
          <cell r="I4973">
            <v>0</v>
          </cell>
          <cell r="M4973">
            <v>8</v>
          </cell>
          <cell r="Q4973">
            <v>8</v>
          </cell>
          <cell r="V4973">
            <v>5400</v>
          </cell>
        </row>
        <row r="4974">
          <cell r="A4974">
            <v>1</v>
          </cell>
          <cell r="E4974">
            <v>8</v>
          </cell>
          <cell r="I4974">
            <v>241817064.06999999</v>
          </cell>
          <cell r="M4974">
            <v>8</v>
          </cell>
          <cell r="Q4974">
            <v>8</v>
          </cell>
          <cell r="V4974">
            <v>5400</v>
          </cell>
        </row>
        <row r="4975">
          <cell r="A4975">
            <v>1</v>
          </cell>
          <cell r="E4975">
            <v>8</v>
          </cell>
          <cell r="I4975">
            <v>0</v>
          </cell>
          <cell r="M4975">
            <v>8</v>
          </cell>
          <cell r="Q4975">
            <v>8</v>
          </cell>
          <cell r="V4975">
            <v>5440</v>
          </cell>
        </row>
        <row r="4976">
          <cell r="A4976">
            <v>1</v>
          </cell>
          <cell r="E4976">
            <v>8</v>
          </cell>
          <cell r="I4976">
            <v>0</v>
          </cell>
          <cell r="M4976">
            <v>8</v>
          </cell>
          <cell r="Q4976">
            <v>8</v>
          </cell>
          <cell r="V4976">
            <v>5440</v>
          </cell>
        </row>
        <row r="4977">
          <cell r="A4977">
            <v>1</v>
          </cell>
          <cell r="E4977">
            <v>8</v>
          </cell>
          <cell r="I4977">
            <v>0</v>
          </cell>
          <cell r="M4977">
            <v>8</v>
          </cell>
          <cell r="Q4977">
            <v>8</v>
          </cell>
          <cell r="V4977">
            <v>5440</v>
          </cell>
        </row>
        <row r="4978">
          <cell r="A4978">
            <v>1</v>
          </cell>
          <cell r="E4978">
            <v>8</v>
          </cell>
          <cell r="I4978">
            <v>0</v>
          </cell>
          <cell r="M4978">
            <v>8</v>
          </cell>
          <cell r="Q4978">
            <v>8</v>
          </cell>
          <cell r="V4978">
            <v>5440</v>
          </cell>
        </row>
        <row r="4979">
          <cell r="A4979">
            <v>1</v>
          </cell>
          <cell r="E4979">
            <v>8</v>
          </cell>
          <cell r="I4979">
            <v>0</v>
          </cell>
          <cell r="M4979">
            <v>8</v>
          </cell>
          <cell r="Q4979">
            <v>8</v>
          </cell>
          <cell r="V4979">
            <v>5440</v>
          </cell>
        </row>
        <row r="4980">
          <cell r="A4980">
            <v>1</v>
          </cell>
          <cell r="E4980">
            <v>8</v>
          </cell>
          <cell r="I4980">
            <v>0</v>
          </cell>
          <cell r="M4980">
            <v>8</v>
          </cell>
          <cell r="Q4980">
            <v>8</v>
          </cell>
          <cell r="V4980">
            <v>5440</v>
          </cell>
        </row>
        <row r="4981">
          <cell r="A4981">
            <v>1</v>
          </cell>
          <cell r="E4981">
            <v>8</v>
          </cell>
          <cell r="I4981">
            <v>0</v>
          </cell>
          <cell r="M4981">
            <v>8</v>
          </cell>
          <cell r="Q4981">
            <v>8</v>
          </cell>
          <cell r="V4981">
            <v>5440</v>
          </cell>
        </row>
        <row r="4982">
          <cell r="A4982">
            <v>1</v>
          </cell>
          <cell r="E4982">
            <v>8</v>
          </cell>
          <cell r="I4982">
            <v>0</v>
          </cell>
          <cell r="M4982">
            <v>8</v>
          </cell>
          <cell r="Q4982">
            <v>8</v>
          </cell>
          <cell r="V4982">
            <v>5440</v>
          </cell>
        </row>
        <row r="4983">
          <cell r="A4983">
            <v>1</v>
          </cell>
          <cell r="E4983">
            <v>8</v>
          </cell>
          <cell r="I4983">
            <v>0</v>
          </cell>
          <cell r="M4983">
            <v>8</v>
          </cell>
          <cell r="Q4983">
            <v>8</v>
          </cell>
          <cell r="V4983">
            <v>5440</v>
          </cell>
        </row>
        <row r="4984">
          <cell r="A4984">
            <v>1</v>
          </cell>
          <cell r="E4984">
            <v>8</v>
          </cell>
          <cell r="I4984">
            <v>0</v>
          </cell>
          <cell r="M4984">
            <v>8</v>
          </cell>
          <cell r="Q4984">
            <v>8</v>
          </cell>
          <cell r="V4984">
            <v>5440</v>
          </cell>
        </row>
        <row r="4985">
          <cell r="A4985">
            <v>1</v>
          </cell>
          <cell r="E4985">
            <v>8</v>
          </cell>
          <cell r="I4985">
            <v>0</v>
          </cell>
          <cell r="M4985">
            <v>8</v>
          </cell>
          <cell r="Q4985">
            <v>8</v>
          </cell>
          <cell r="V4985">
            <v>5440</v>
          </cell>
        </row>
        <row r="4986">
          <cell r="A4986">
            <v>1</v>
          </cell>
          <cell r="E4986">
            <v>8</v>
          </cell>
          <cell r="I4986">
            <v>0</v>
          </cell>
          <cell r="M4986">
            <v>8</v>
          </cell>
          <cell r="Q4986">
            <v>8</v>
          </cell>
          <cell r="V4986">
            <v>5440</v>
          </cell>
        </row>
        <row r="4987">
          <cell r="A4987">
            <v>1</v>
          </cell>
          <cell r="E4987">
            <v>8</v>
          </cell>
          <cell r="I4987">
            <v>0</v>
          </cell>
          <cell r="M4987">
            <v>8</v>
          </cell>
          <cell r="Q4987">
            <v>8</v>
          </cell>
          <cell r="V4987">
            <v>5440</v>
          </cell>
        </row>
        <row r="4988">
          <cell r="A4988">
            <v>1</v>
          </cell>
          <cell r="E4988">
            <v>8</v>
          </cell>
          <cell r="I4988">
            <v>0</v>
          </cell>
          <cell r="M4988">
            <v>8</v>
          </cell>
          <cell r="Q4988">
            <v>8</v>
          </cell>
          <cell r="V4988">
            <v>5440</v>
          </cell>
        </row>
        <row r="4989">
          <cell r="A4989">
            <v>1</v>
          </cell>
          <cell r="E4989">
            <v>8</v>
          </cell>
          <cell r="I4989">
            <v>0</v>
          </cell>
          <cell r="M4989">
            <v>8</v>
          </cell>
          <cell r="Q4989">
            <v>8</v>
          </cell>
          <cell r="V4989">
            <v>5440</v>
          </cell>
        </row>
        <row r="4990">
          <cell r="A4990">
            <v>1</v>
          </cell>
          <cell r="E4990">
            <v>8</v>
          </cell>
          <cell r="I4990">
            <v>0</v>
          </cell>
          <cell r="M4990">
            <v>8</v>
          </cell>
          <cell r="Q4990">
            <v>8</v>
          </cell>
          <cell r="V4990">
            <v>5440</v>
          </cell>
        </row>
        <row r="4991">
          <cell r="A4991">
            <v>1</v>
          </cell>
          <cell r="E4991">
            <v>8</v>
          </cell>
          <cell r="I4991">
            <v>0</v>
          </cell>
          <cell r="M4991">
            <v>8</v>
          </cell>
          <cell r="Q4991">
            <v>8</v>
          </cell>
          <cell r="V4991">
            <v>5440</v>
          </cell>
        </row>
        <row r="4992">
          <cell r="A4992">
            <v>1</v>
          </cell>
          <cell r="E4992">
            <v>8</v>
          </cell>
          <cell r="I4992">
            <v>0</v>
          </cell>
          <cell r="M4992">
            <v>8</v>
          </cell>
          <cell r="Q4992">
            <v>8</v>
          </cell>
          <cell r="V4992">
            <v>5440</v>
          </cell>
        </row>
        <row r="4993">
          <cell r="A4993">
            <v>1</v>
          </cell>
          <cell r="E4993">
            <v>8</v>
          </cell>
          <cell r="I4993">
            <v>0</v>
          </cell>
          <cell r="M4993">
            <v>8</v>
          </cell>
          <cell r="Q4993">
            <v>8</v>
          </cell>
          <cell r="V4993">
            <v>5440</v>
          </cell>
        </row>
        <row r="4994">
          <cell r="A4994">
            <v>1</v>
          </cell>
          <cell r="E4994">
            <v>8</v>
          </cell>
          <cell r="I4994">
            <v>0</v>
          </cell>
          <cell r="M4994">
            <v>8</v>
          </cell>
          <cell r="Q4994">
            <v>8</v>
          </cell>
          <cell r="V4994">
            <v>5440</v>
          </cell>
        </row>
        <row r="4995">
          <cell r="A4995">
            <v>1</v>
          </cell>
          <cell r="E4995">
            <v>8</v>
          </cell>
          <cell r="I4995">
            <v>0</v>
          </cell>
          <cell r="M4995">
            <v>8</v>
          </cell>
          <cell r="Q4995">
            <v>8</v>
          </cell>
          <cell r="V4995">
            <v>5440</v>
          </cell>
        </row>
        <row r="4996">
          <cell r="A4996">
            <v>1</v>
          </cell>
          <cell r="E4996">
            <v>8</v>
          </cell>
          <cell r="I4996">
            <v>0</v>
          </cell>
          <cell r="M4996">
            <v>8</v>
          </cell>
          <cell r="Q4996">
            <v>8</v>
          </cell>
          <cell r="V4996">
            <v>5450</v>
          </cell>
        </row>
        <row r="4997">
          <cell r="A4997">
            <v>1</v>
          </cell>
          <cell r="E4997">
            <v>8</v>
          </cell>
          <cell r="I4997">
            <v>0</v>
          </cell>
          <cell r="M4997">
            <v>8</v>
          </cell>
          <cell r="Q4997">
            <v>8</v>
          </cell>
          <cell r="V4997">
            <v>5450</v>
          </cell>
        </row>
        <row r="4998">
          <cell r="A4998">
            <v>1</v>
          </cell>
          <cell r="E4998">
            <v>8</v>
          </cell>
          <cell r="I4998">
            <v>-87411318.030000001</v>
          </cell>
          <cell r="M4998">
            <v>8</v>
          </cell>
          <cell r="Q4998">
            <v>8</v>
          </cell>
          <cell r="V4998">
            <v>5450</v>
          </cell>
        </row>
        <row r="4999">
          <cell r="A4999">
            <v>1</v>
          </cell>
          <cell r="E4999">
            <v>8</v>
          </cell>
          <cell r="I4999">
            <v>506327.5</v>
          </cell>
          <cell r="M4999">
            <v>8</v>
          </cell>
          <cell r="Q4999">
            <v>8</v>
          </cell>
          <cell r="V4999">
            <v>6010</v>
          </cell>
        </row>
        <row r="5000">
          <cell r="A5000">
            <v>1</v>
          </cell>
          <cell r="E5000">
            <v>8</v>
          </cell>
          <cell r="I5000">
            <v>0</v>
          </cell>
          <cell r="M5000">
            <v>8</v>
          </cell>
          <cell r="Q5000">
            <v>8</v>
          </cell>
          <cell r="V5000">
            <v>6020</v>
          </cell>
        </row>
        <row r="5001">
          <cell r="A5001">
            <v>1</v>
          </cell>
          <cell r="E5001">
            <v>8</v>
          </cell>
          <cell r="I5001">
            <v>16549184</v>
          </cell>
          <cell r="M5001">
            <v>8</v>
          </cell>
          <cell r="Q5001">
            <v>8</v>
          </cell>
          <cell r="V5001">
            <v>6110</v>
          </cell>
        </row>
        <row r="5002">
          <cell r="A5002">
            <v>1</v>
          </cell>
          <cell r="E5002">
            <v>8</v>
          </cell>
          <cell r="I5002">
            <v>-10340006.26</v>
          </cell>
          <cell r="M5002">
            <v>8</v>
          </cell>
          <cell r="Q5002">
            <v>8</v>
          </cell>
          <cell r="V5002">
            <v>6120</v>
          </cell>
        </row>
        <row r="5003">
          <cell r="A5003">
            <v>1</v>
          </cell>
          <cell r="E5003">
            <v>8</v>
          </cell>
          <cell r="I5003">
            <v>27230441.739999998</v>
          </cell>
          <cell r="M5003">
            <v>8</v>
          </cell>
          <cell r="Q5003">
            <v>8</v>
          </cell>
          <cell r="V5003">
            <v>6210</v>
          </cell>
        </row>
        <row r="5004">
          <cell r="A5004">
            <v>1</v>
          </cell>
          <cell r="E5004">
            <v>8</v>
          </cell>
          <cell r="I5004">
            <v>-8969292.75</v>
          </cell>
          <cell r="M5004">
            <v>8</v>
          </cell>
          <cell r="Q5004">
            <v>8</v>
          </cell>
          <cell r="V5004">
            <v>6220</v>
          </cell>
        </row>
        <row r="5005">
          <cell r="A5005">
            <v>1</v>
          </cell>
          <cell r="E5005">
            <v>8</v>
          </cell>
          <cell r="I5005">
            <v>545219370.55999994</v>
          </cell>
          <cell r="M5005">
            <v>8</v>
          </cell>
          <cell r="Q5005">
            <v>8</v>
          </cell>
          <cell r="V5005">
            <v>6310</v>
          </cell>
        </row>
        <row r="5006">
          <cell r="A5006">
            <v>1</v>
          </cell>
          <cell r="E5006">
            <v>8</v>
          </cell>
          <cell r="I5006">
            <v>-235747159.06999999</v>
          </cell>
          <cell r="M5006">
            <v>8</v>
          </cell>
          <cell r="Q5006">
            <v>8</v>
          </cell>
          <cell r="V5006">
            <v>6320</v>
          </cell>
        </row>
        <row r="5007">
          <cell r="A5007">
            <v>1</v>
          </cell>
          <cell r="E5007">
            <v>8</v>
          </cell>
          <cell r="I5007">
            <v>0</v>
          </cell>
          <cell r="M5007">
            <v>8</v>
          </cell>
          <cell r="Q5007">
            <v>8</v>
          </cell>
          <cell r="V5007">
            <v>6410</v>
          </cell>
        </row>
        <row r="5008">
          <cell r="A5008">
            <v>1</v>
          </cell>
          <cell r="E5008">
            <v>8</v>
          </cell>
          <cell r="I5008">
            <v>0</v>
          </cell>
          <cell r="M5008">
            <v>8</v>
          </cell>
          <cell r="Q5008">
            <v>8</v>
          </cell>
          <cell r="V5008">
            <v>6420</v>
          </cell>
        </row>
        <row r="5009">
          <cell r="A5009">
            <v>1</v>
          </cell>
          <cell r="E5009">
            <v>8</v>
          </cell>
          <cell r="I5009">
            <v>302018280.89999998</v>
          </cell>
          <cell r="M5009">
            <v>8</v>
          </cell>
          <cell r="Q5009">
            <v>8</v>
          </cell>
          <cell r="V5009">
            <v>6510</v>
          </cell>
        </row>
        <row r="5010">
          <cell r="A5010">
            <v>1</v>
          </cell>
          <cell r="E5010">
            <v>8</v>
          </cell>
          <cell r="I5010">
            <v>-129331861.79000001</v>
          </cell>
          <cell r="M5010">
            <v>8</v>
          </cell>
          <cell r="Q5010">
            <v>8</v>
          </cell>
          <cell r="V5010">
            <v>6520</v>
          </cell>
        </row>
        <row r="5011">
          <cell r="A5011">
            <v>1</v>
          </cell>
          <cell r="E5011">
            <v>8</v>
          </cell>
          <cell r="I5011">
            <v>17092194.199999999</v>
          </cell>
          <cell r="M5011">
            <v>8</v>
          </cell>
          <cell r="Q5011">
            <v>8</v>
          </cell>
          <cell r="V5011">
            <v>6610</v>
          </cell>
        </row>
        <row r="5012">
          <cell r="A5012">
            <v>1</v>
          </cell>
          <cell r="E5012">
            <v>8</v>
          </cell>
          <cell r="I5012">
            <v>-3541347.28</v>
          </cell>
          <cell r="M5012">
            <v>8</v>
          </cell>
          <cell r="Q5012">
            <v>8</v>
          </cell>
          <cell r="V5012">
            <v>6620</v>
          </cell>
        </row>
        <row r="5013">
          <cell r="A5013">
            <v>1</v>
          </cell>
          <cell r="E5013">
            <v>8</v>
          </cell>
          <cell r="I5013">
            <v>64150451.380000003</v>
          </cell>
          <cell r="M5013">
            <v>8</v>
          </cell>
          <cell r="Q5013">
            <v>8</v>
          </cell>
          <cell r="V5013">
            <v>6710</v>
          </cell>
        </row>
        <row r="5014">
          <cell r="A5014">
            <v>1</v>
          </cell>
          <cell r="E5014">
            <v>8</v>
          </cell>
          <cell r="I5014">
            <v>-2558915.65</v>
          </cell>
          <cell r="M5014">
            <v>8</v>
          </cell>
          <cell r="Q5014">
            <v>8</v>
          </cell>
          <cell r="V5014">
            <v>6720</v>
          </cell>
        </row>
        <row r="5015">
          <cell r="A5015">
            <v>1</v>
          </cell>
          <cell r="E5015">
            <v>8</v>
          </cell>
          <cell r="I5015">
            <v>14050573.289999999</v>
          </cell>
          <cell r="M5015">
            <v>8</v>
          </cell>
          <cell r="Q5015">
            <v>8</v>
          </cell>
          <cell r="V5015">
            <v>7000</v>
          </cell>
        </row>
        <row r="5016">
          <cell r="A5016">
            <v>1</v>
          </cell>
          <cell r="E5016">
            <v>8</v>
          </cell>
          <cell r="I5016">
            <v>362851864.63</v>
          </cell>
          <cell r="M5016">
            <v>8</v>
          </cell>
          <cell r="Q5016">
            <v>8</v>
          </cell>
          <cell r="V5016">
            <v>7100</v>
          </cell>
        </row>
        <row r="5017">
          <cell r="A5017">
            <v>1</v>
          </cell>
          <cell r="E5017">
            <v>8</v>
          </cell>
          <cell r="I5017">
            <v>131668354.88</v>
          </cell>
          <cell r="M5017">
            <v>8</v>
          </cell>
          <cell r="Q5017">
            <v>8</v>
          </cell>
          <cell r="V5017">
            <v>7110</v>
          </cell>
        </row>
        <row r="5018">
          <cell r="A5018">
            <v>1</v>
          </cell>
          <cell r="E5018">
            <v>8</v>
          </cell>
          <cell r="I5018">
            <v>763816731.17999995</v>
          </cell>
          <cell r="M5018">
            <v>8</v>
          </cell>
          <cell r="Q5018">
            <v>8</v>
          </cell>
          <cell r="V5018">
            <v>7130</v>
          </cell>
        </row>
        <row r="5019">
          <cell r="A5019">
            <v>1</v>
          </cell>
          <cell r="E5019">
            <v>8</v>
          </cell>
          <cell r="I5019">
            <v>9948252.6400000006</v>
          </cell>
          <cell r="M5019">
            <v>8</v>
          </cell>
          <cell r="Q5019">
            <v>8</v>
          </cell>
          <cell r="V5019">
            <v>7140</v>
          </cell>
        </row>
        <row r="5020">
          <cell r="A5020">
            <v>1</v>
          </cell>
          <cell r="E5020">
            <v>8</v>
          </cell>
          <cell r="I5020">
            <v>0</v>
          </cell>
          <cell r="M5020">
            <v>8</v>
          </cell>
          <cell r="Q5020">
            <v>8</v>
          </cell>
          <cell r="V5020">
            <v>7300</v>
          </cell>
        </row>
        <row r="5021">
          <cell r="A5021">
            <v>1</v>
          </cell>
          <cell r="E5021">
            <v>8</v>
          </cell>
          <cell r="I5021">
            <v>6494451.7000000002</v>
          </cell>
          <cell r="M5021">
            <v>8</v>
          </cell>
          <cell r="Q5021">
            <v>8</v>
          </cell>
          <cell r="V5021">
            <v>7300</v>
          </cell>
        </row>
        <row r="5022">
          <cell r="A5022">
            <v>1</v>
          </cell>
          <cell r="E5022">
            <v>8</v>
          </cell>
          <cell r="I5022">
            <v>92466200</v>
          </cell>
          <cell r="M5022">
            <v>8</v>
          </cell>
          <cell r="Q5022">
            <v>8</v>
          </cell>
          <cell r="V5022">
            <v>7300</v>
          </cell>
        </row>
        <row r="5023">
          <cell r="A5023">
            <v>1</v>
          </cell>
          <cell r="E5023">
            <v>8</v>
          </cell>
          <cell r="I5023">
            <v>0</v>
          </cell>
          <cell r="M5023">
            <v>8</v>
          </cell>
          <cell r="Q5023">
            <v>8</v>
          </cell>
          <cell r="V5023">
            <v>7300</v>
          </cell>
        </row>
        <row r="5024">
          <cell r="A5024">
            <v>1</v>
          </cell>
          <cell r="E5024">
            <v>8</v>
          </cell>
          <cell r="I5024">
            <v>413225</v>
          </cell>
          <cell r="M5024">
            <v>8</v>
          </cell>
          <cell r="Q5024">
            <v>8</v>
          </cell>
          <cell r="V5024">
            <v>7300</v>
          </cell>
        </row>
        <row r="5025">
          <cell r="A5025">
            <v>1</v>
          </cell>
          <cell r="E5025">
            <v>8</v>
          </cell>
          <cell r="I5025">
            <v>2702000</v>
          </cell>
          <cell r="M5025">
            <v>8</v>
          </cell>
          <cell r="Q5025">
            <v>8</v>
          </cell>
          <cell r="V5025">
            <v>7300</v>
          </cell>
        </row>
        <row r="5026">
          <cell r="A5026">
            <v>1</v>
          </cell>
          <cell r="E5026">
            <v>8</v>
          </cell>
          <cell r="I5026">
            <v>0</v>
          </cell>
          <cell r="M5026">
            <v>8</v>
          </cell>
          <cell r="Q5026">
            <v>8</v>
          </cell>
          <cell r="V5026">
            <v>7300</v>
          </cell>
        </row>
        <row r="5027">
          <cell r="A5027">
            <v>1</v>
          </cell>
          <cell r="E5027">
            <v>8</v>
          </cell>
          <cell r="I5027">
            <v>0</v>
          </cell>
          <cell r="M5027">
            <v>8</v>
          </cell>
          <cell r="Q5027">
            <v>8</v>
          </cell>
          <cell r="V5027">
            <v>7300</v>
          </cell>
        </row>
        <row r="5028">
          <cell r="A5028">
            <v>1</v>
          </cell>
          <cell r="E5028">
            <v>8</v>
          </cell>
          <cell r="I5028">
            <v>0</v>
          </cell>
          <cell r="M5028">
            <v>8</v>
          </cell>
          <cell r="Q5028">
            <v>8</v>
          </cell>
          <cell r="V5028">
            <v>7300</v>
          </cell>
        </row>
        <row r="5029">
          <cell r="A5029">
            <v>1</v>
          </cell>
          <cell r="E5029">
            <v>8</v>
          </cell>
          <cell r="I5029">
            <v>0</v>
          </cell>
          <cell r="M5029">
            <v>8</v>
          </cell>
          <cell r="Q5029">
            <v>8</v>
          </cell>
          <cell r="V5029">
            <v>7300</v>
          </cell>
        </row>
        <row r="5030">
          <cell r="A5030">
            <v>1</v>
          </cell>
          <cell r="E5030">
            <v>8</v>
          </cell>
          <cell r="I5030">
            <v>0</v>
          </cell>
          <cell r="M5030">
            <v>8</v>
          </cell>
          <cell r="Q5030">
            <v>8</v>
          </cell>
          <cell r="V5030">
            <v>7300</v>
          </cell>
        </row>
        <row r="5031">
          <cell r="A5031">
            <v>1</v>
          </cell>
          <cell r="E5031">
            <v>8</v>
          </cell>
          <cell r="I5031">
            <v>0</v>
          </cell>
          <cell r="M5031">
            <v>8</v>
          </cell>
          <cell r="Q5031">
            <v>8</v>
          </cell>
          <cell r="V5031">
            <v>7300</v>
          </cell>
        </row>
        <row r="5032">
          <cell r="A5032">
            <v>1</v>
          </cell>
          <cell r="E5032">
            <v>8</v>
          </cell>
          <cell r="I5032">
            <v>0</v>
          </cell>
          <cell r="M5032">
            <v>8</v>
          </cell>
          <cell r="Q5032">
            <v>8</v>
          </cell>
          <cell r="V5032">
            <v>7300</v>
          </cell>
        </row>
        <row r="5033">
          <cell r="A5033">
            <v>1</v>
          </cell>
          <cell r="E5033">
            <v>8</v>
          </cell>
          <cell r="I5033">
            <v>0</v>
          </cell>
          <cell r="M5033">
            <v>8</v>
          </cell>
          <cell r="Q5033">
            <v>8</v>
          </cell>
          <cell r="V5033">
            <v>7300</v>
          </cell>
        </row>
        <row r="5034">
          <cell r="A5034">
            <v>1</v>
          </cell>
          <cell r="E5034">
            <v>8</v>
          </cell>
          <cell r="I5034">
            <v>29632844.989999998</v>
          </cell>
          <cell r="M5034">
            <v>8</v>
          </cell>
          <cell r="Q5034">
            <v>8</v>
          </cell>
          <cell r="V5034">
            <v>7300</v>
          </cell>
        </row>
        <row r="5035">
          <cell r="A5035">
            <v>1</v>
          </cell>
          <cell r="E5035">
            <v>8</v>
          </cell>
          <cell r="I5035">
            <v>70000</v>
          </cell>
          <cell r="M5035">
            <v>8</v>
          </cell>
          <cell r="Q5035">
            <v>8</v>
          </cell>
          <cell r="V5035">
            <v>7300</v>
          </cell>
        </row>
        <row r="5036">
          <cell r="A5036">
            <v>1</v>
          </cell>
          <cell r="E5036">
            <v>8</v>
          </cell>
          <cell r="I5036">
            <v>0</v>
          </cell>
          <cell r="M5036">
            <v>8</v>
          </cell>
          <cell r="Q5036">
            <v>8</v>
          </cell>
          <cell r="V5036">
            <v>7300</v>
          </cell>
        </row>
        <row r="5037">
          <cell r="A5037">
            <v>1</v>
          </cell>
          <cell r="E5037">
            <v>8</v>
          </cell>
          <cell r="I5037">
            <v>13762600</v>
          </cell>
          <cell r="M5037">
            <v>8</v>
          </cell>
          <cell r="Q5037">
            <v>8</v>
          </cell>
          <cell r="V5037">
            <v>7300</v>
          </cell>
        </row>
        <row r="5038">
          <cell r="A5038">
            <v>1</v>
          </cell>
          <cell r="E5038">
            <v>8</v>
          </cell>
          <cell r="I5038">
            <v>0</v>
          </cell>
          <cell r="M5038">
            <v>8</v>
          </cell>
          <cell r="Q5038">
            <v>8</v>
          </cell>
          <cell r="V5038">
            <v>7300</v>
          </cell>
        </row>
        <row r="5039">
          <cell r="A5039">
            <v>1</v>
          </cell>
          <cell r="E5039">
            <v>8</v>
          </cell>
          <cell r="I5039">
            <v>0</v>
          </cell>
          <cell r="M5039">
            <v>8</v>
          </cell>
          <cell r="Q5039">
            <v>8</v>
          </cell>
          <cell r="V5039">
            <v>7300</v>
          </cell>
        </row>
        <row r="5040">
          <cell r="A5040">
            <v>1</v>
          </cell>
          <cell r="E5040">
            <v>8</v>
          </cell>
          <cell r="I5040">
            <v>0</v>
          </cell>
          <cell r="M5040">
            <v>8</v>
          </cell>
          <cell r="Q5040">
            <v>8</v>
          </cell>
          <cell r="V5040">
            <v>7300</v>
          </cell>
        </row>
        <row r="5041">
          <cell r="A5041">
            <v>1</v>
          </cell>
          <cell r="E5041">
            <v>8</v>
          </cell>
          <cell r="I5041">
            <v>1976088</v>
          </cell>
          <cell r="M5041">
            <v>8</v>
          </cell>
          <cell r="Q5041">
            <v>8</v>
          </cell>
          <cell r="V5041">
            <v>7300</v>
          </cell>
        </row>
        <row r="5042">
          <cell r="A5042">
            <v>1</v>
          </cell>
          <cell r="E5042">
            <v>8</v>
          </cell>
          <cell r="I5042">
            <v>3863805.1</v>
          </cell>
          <cell r="M5042">
            <v>8</v>
          </cell>
          <cell r="Q5042">
            <v>8</v>
          </cell>
          <cell r="V5042">
            <v>7300</v>
          </cell>
        </row>
        <row r="5043">
          <cell r="A5043">
            <v>1</v>
          </cell>
          <cell r="E5043">
            <v>8</v>
          </cell>
          <cell r="I5043">
            <v>1897243</v>
          </cell>
          <cell r="M5043">
            <v>8</v>
          </cell>
          <cell r="Q5043">
            <v>8</v>
          </cell>
          <cell r="V5043">
            <v>7300</v>
          </cell>
        </row>
        <row r="5044">
          <cell r="A5044">
            <v>1</v>
          </cell>
          <cell r="E5044">
            <v>8</v>
          </cell>
          <cell r="I5044">
            <v>-375900</v>
          </cell>
          <cell r="M5044">
            <v>8</v>
          </cell>
          <cell r="Q5044">
            <v>8</v>
          </cell>
          <cell r="V5044">
            <v>7300</v>
          </cell>
        </row>
        <row r="5045">
          <cell r="A5045">
            <v>1</v>
          </cell>
          <cell r="E5045">
            <v>8</v>
          </cell>
          <cell r="I5045">
            <v>40000</v>
          </cell>
          <cell r="M5045">
            <v>8</v>
          </cell>
          <cell r="Q5045">
            <v>8</v>
          </cell>
          <cell r="V5045">
            <v>7300</v>
          </cell>
        </row>
        <row r="5046">
          <cell r="A5046">
            <v>1</v>
          </cell>
          <cell r="E5046">
            <v>8</v>
          </cell>
          <cell r="I5046">
            <v>3286859</v>
          </cell>
          <cell r="M5046">
            <v>8</v>
          </cell>
          <cell r="Q5046">
            <v>8</v>
          </cell>
          <cell r="V5046">
            <v>7300</v>
          </cell>
        </row>
        <row r="5047">
          <cell r="A5047">
            <v>1</v>
          </cell>
          <cell r="E5047">
            <v>8</v>
          </cell>
          <cell r="I5047">
            <v>6855101.0999999996</v>
          </cell>
          <cell r="M5047">
            <v>8</v>
          </cell>
          <cell r="Q5047">
            <v>8</v>
          </cell>
          <cell r="V5047">
            <v>7300</v>
          </cell>
        </row>
        <row r="5048">
          <cell r="A5048">
            <v>1</v>
          </cell>
          <cell r="E5048">
            <v>8</v>
          </cell>
          <cell r="I5048">
            <v>100000</v>
          </cell>
          <cell r="M5048">
            <v>8</v>
          </cell>
          <cell r="Q5048">
            <v>8</v>
          </cell>
          <cell r="V5048">
            <v>7300</v>
          </cell>
        </row>
        <row r="5049">
          <cell r="A5049">
            <v>1</v>
          </cell>
          <cell r="E5049">
            <v>8</v>
          </cell>
          <cell r="I5049">
            <v>24968664</v>
          </cell>
          <cell r="M5049">
            <v>8</v>
          </cell>
          <cell r="Q5049">
            <v>8</v>
          </cell>
          <cell r="V5049">
            <v>7300</v>
          </cell>
        </row>
        <row r="5050">
          <cell r="A5050">
            <v>1</v>
          </cell>
          <cell r="E5050">
            <v>8</v>
          </cell>
          <cell r="I5050">
            <v>1747000</v>
          </cell>
          <cell r="M5050">
            <v>8</v>
          </cell>
          <cell r="Q5050">
            <v>8</v>
          </cell>
          <cell r="V5050">
            <v>7300</v>
          </cell>
        </row>
        <row r="5051">
          <cell r="A5051">
            <v>1</v>
          </cell>
          <cell r="E5051">
            <v>8</v>
          </cell>
          <cell r="I5051">
            <v>4825712</v>
          </cell>
          <cell r="M5051">
            <v>8</v>
          </cell>
          <cell r="Q5051">
            <v>8</v>
          </cell>
          <cell r="V5051">
            <v>7300</v>
          </cell>
        </row>
        <row r="5052">
          <cell r="A5052">
            <v>1</v>
          </cell>
          <cell r="E5052">
            <v>8</v>
          </cell>
          <cell r="I5052">
            <v>8259996.8600000003</v>
          </cell>
          <cell r="M5052">
            <v>8</v>
          </cell>
          <cell r="Q5052">
            <v>8</v>
          </cell>
          <cell r="V5052">
            <v>7300</v>
          </cell>
        </row>
        <row r="5053">
          <cell r="A5053">
            <v>1</v>
          </cell>
          <cell r="E5053">
            <v>8</v>
          </cell>
          <cell r="I5053">
            <v>279000</v>
          </cell>
          <cell r="M5053">
            <v>8</v>
          </cell>
          <cell r="Q5053">
            <v>8</v>
          </cell>
          <cell r="V5053">
            <v>7300</v>
          </cell>
        </row>
        <row r="5054">
          <cell r="A5054">
            <v>1</v>
          </cell>
          <cell r="E5054">
            <v>8</v>
          </cell>
          <cell r="I5054">
            <v>3423950</v>
          </cell>
          <cell r="M5054">
            <v>8</v>
          </cell>
          <cell r="Q5054">
            <v>8</v>
          </cell>
          <cell r="V5054">
            <v>7300</v>
          </cell>
        </row>
        <row r="5055">
          <cell r="A5055">
            <v>1</v>
          </cell>
          <cell r="E5055">
            <v>8</v>
          </cell>
          <cell r="I5055">
            <v>4596530.92</v>
          </cell>
          <cell r="M5055">
            <v>8</v>
          </cell>
          <cell r="Q5055">
            <v>8</v>
          </cell>
          <cell r="V5055">
            <v>7300</v>
          </cell>
        </row>
        <row r="5056">
          <cell r="A5056">
            <v>1</v>
          </cell>
          <cell r="E5056">
            <v>8</v>
          </cell>
          <cell r="I5056">
            <v>125000</v>
          </cell>
          <cell r="M5056">
            <v>8</v>
          </cell>
          <cell r="Q5056">
            <v>8</v>
          </cell>
          <cell r="V5056">
            <v>7300</v>
          </cell>
        </row>
        <row r="5057">
          <cell r="A5057">
            <v>1</v>
          </cell>
          <cell r="E5057">
            <v>8</v>
          </cell>
          <cell r="I5057">
            <v>75000</v>
          </cell>
          <cell r="M5057">
            <v>8</v>
          </cell>
          <cell r="Q5057">
            <v>8</v>
          </cell>
          <cell r="V5057">
            <v>7300</v>
          </cell>
        </row>
        <row r="5058">
          <cell r="A5058">
            <v>1</v>
          </cell>
          <cell r="E5058">
            <v>8</v>
          </cell>
          <cell r="I5058">
            <v>-171000</v>
          </cell>
          <cell r="M5058">
            <v>8</v>
          </cell>
          <cell r="Q5058">
            <v>8</v>
          </cell>
          <cell r="V5058">
            <v>7300</v>
          </cell>
        </row>
        <row r="5059">
          <cell r="A5059">
            <v>1</v>
          </cell>
          <cell r="E5059">
            <v>8</v>
          </cell>
          <cell r="I5059">
            <v>120000</v>
          </cell>
          <cell r="M5059">
            <v>8</v>
          </cell>
          <cell r="Q5059">
            <v>8</v>
          </cell>
          <cell r="V5059">
            <v>7300</v>
          </cell>
        </row>
        <row r="5060">
          <cell r="A5060">
            <v>1</v>
          </cell>
          <cell r="E5060">
            <v>8</v>
          </cell>
          <cell r="I5060">
            <v>1903700</v>
          </cell>
          <cell r="M5060">
            <v>8</v>
          </cell>
          <cell r="Q5060">
            <v>8</v>
          </cell>
          <cell r="V5060">
            <v>7300</v>
          </cell>
        </row>
        <row r="5061">
          <cell r="A5061">
            <v>1</v>
          </cell>
          <cell r="E5061">
            <v>8</v>
          </cell>
          <cell r="I5061">
            <v>14000</v>
          </cell>
          <cell r="M5061">
            <v>8</v>
          </cell>
          <cell r="Q5061">
            <v>8</v>
          </cell>
          <cell r="V5061">
            <v>7300</v>
          </cell>
        </row>
        <row r="5062">
          <cell r="A5062">
            <v>1</v>
          </cell>
          <cell r="E5062">
            <v>8</v>
          </cell>
          <cell r="I5062">
            <v>23011010</v>
          </cell>
          <cell r="M5062">
            <v>8</v>
          </cell>
          <cell r="Q5062">
            <v>8</v>
          </cell>
          <cell r="V5062">
            <v>7300</v>
          </cell>
        </row>
        <row r="5063">
          <cell r="A5063">
            <v>1</v>
          </cell>
          <cell r="E5063">
            <v>8</v>
          </cell>
          <cell r="I5063">
            <v>-9697577.3399999999</v>
          </cell>
          <cell r="M5063">
            <v>8</v>
          </cell>
          <cell r="Q5063">
            <v>8</v>
          </cell>
          <cell r="V5063">
            <v>7300</v>
          </cell>
        </row>
        <row r="5064">
          <cell r="A5064">
            <v>1</v>
          </cell>
          <cell r="E5064">
            <v>8</v>
          </cell>
          <cell r="I5064">
            <v>40000</v>
          </cell>
          <cell r="M5064">
            <v>8</v>
          </cell>
          <cell r="Q5064">
            <v>8</v>
          </cell>
          <cell r="V5064">
            <v>7300</v>
          </cell>
        </row>
        <row r="5065">
          <cell r="A5065">
            <v>1</v>
          </cell>
          <cell r="E5065">
            <v>8</v>
          </cell>
          <cell r="I5065">
            <v>5993125.6500000004</v>
          </cell>
          <cell r="M5065">
            <v>8</v>
          </cell>
          <cell r="Q5065">
            <v>8</v>
          </cell>
          <cell r="V5065">
            <v>7300</v>
          </cell>
        </row>
        <row r="5066">
          <cell r="A5066">
            <v>1</v>
          </cell>
          <cell r="E5066">
            <v>8</v>
          </cell>
          <cell r="I5066">
            <v>380000</v>
          </cell>
          <cell r="M5066">
            <v>8</v>
          </cell>
          <cell r="Q5066">
            <v>8</v>
          </cell>
          <cell r="V5066">
            <v>7300</v>
          </cell>
        </row>
        <row r="5067">
          <cell r="A5067">
            <v>1</v>
          </cell>
          <cell r="E5067">
            <v>8</v>
          </cell>
          <cell r="I5067">
            <v>17060000</v>
          </cell>
          <cell r="M5067">
            <v>8</v>
          </cell>
          <cell r="Q5067">
            <v>8</v>
          </cell>
          <cell r="V5067">
            <v>7300</v>
          </cell>
        </row>
        <row r="5068">
          <cell r="A5068">
            <v>1</v>
          </cell>
          <cell r="E5068">
            <v>8</v>
          </cell>
          <cell r="I5068">
            <v>30242181.559999999</v>
          </cell>
          <cell r="M5068">
            <v>8</v>
          </cell>
          <cell r="Q5068">
            <v>8</v>
          </cell>
          <cell r="V5068">
            <v>7400</v>
          </cell>
        </row>
        <row r="5069">
          <cell r="A5069">
            <v>1</v>
          </cell>
          <cell r="E5069">
            <v>8</v>
          </cell>
          <cell r="I5069">
            <v>1640000</v>
          </cell>
          <cell r="M5069">
            <v>8</v>
          </cell>
          <cell r="Q5069">
            <v>8</v>
          </cell>
          <cell r="V5069">
            <v>7500</v>
          </cell>
        </row>
        <row r="5070">
          <cell r="A5070">
            <v>1</v>
          </cell>
          <cell r="E5070">
            <v>8</v>
          </cell>
          <cell r="I5070">
            <v>404155357.27999997</v>
          </cell>
          <cell r="M5070">
            <v>8</v>
          </cell>
          <cell r="Q5070">
            <v>8</v>
          </cell>
          <cell r="V5070">
            <v>7700</v>
          </cell>
        </row>
        <row r="5071">
          <cell r="A5071">
            <v>1</v>
          </cell>
          <cell r="E5071">
            <v>8</v>
          </cell>
          <cell r="I5071">
            <v>0</v>
          </cell>
          <cell r="M5071">
            <v>8</v>
          </cell>
          <cell r="Q5071">
            <v>8</v>
          </cell>
          <cell r="V5071">
            <v>7800</v>
          </cell>
        </row>
        <row r="5072">
          <cell r="A5072">
            <v>1</v>
          </cell>
          <cell r="E5072">
            <v>8</v>
          </cell>
          <cell r="I5072">
            <v>-4355812.01</v>
          </cell>
          <cell r="M5072">
            <v>8</v>
          </cell>
          <cell r="Q5072">
            <v>8</v>
          </cell>
          <cell r="V5072">
            <v>7910</v>
          </cell>
        </row>
        <row r="5073">
          <cell r="A5073">
            <v>1</v>
          </cell>
          <cell r="E5073">
            <v>8</v>
          </cell>
          <cell r="I5073">
            <v>0</v>
          </cell>
          <cell r="M5073">
            <v>8</v>
          </cell>
          <cell r="Q5073">
            <v>8</v>
          </cell>
          <cell r="V5073">
            <v>7911</v>
          </cell>
        </row>
        <row r="5074">
          <cell r="A5074">
            <v>1</v>
          </cell>
          <cell r="E5074">
            <v>8</v>
          </cell>
          <cell r="I5074">
            <v>-37371215.740000002</v>
          </cell>
          <cell r="M5074">
            <v>8</v>
          </cell>
          <cell r="Q5074">
            <v>8</v>
          </cell>
          <cell r="V5074">
            <v>8071</v>
          </cell>
        </row>
        <row r="5075">
          <cell r="A5075">
            <v>1</v>
          </cell>
          <cell r="E5075">
            <v>8</v>
          </cell>
          <cell r="I5075">
            <v>5044377.6399999997</v>
          </cell>
          <cell r="M5075">
            <v>8</v>
          </cell>
          <cell r="Q5075">
            <v>8</v>
          </cell>
          <cell r="V5075">
            <v>8072</v>
          </cell>
        </row>
        <row r="5076">
          <cell r="A5076">
            <v>1</v>
          </cell>
          <cell r="E5076">
            <v>8</v>
          </cell>
          <cell r="I5076">
            <v>0</v>
          </cell>
          <cell r="M5076">
            <v>8</v>
          </cell>
          <cell r="Q5076">
            <v>8</v>
          </cell>
          <cell r="V5076">
            <v>8073</v>
          </cell>
        </row>
        <row r="5077">
          <cell r="A5077">
            <v>1</v>
          </cell>
          <cell r="E5077">
            <v>8</v>
          </cell>
          <cell r="I5077">
            <v>0</v>
          </cell>
          <cell r="M5077">
            <v>8</v>
          </cell>
          <cell r="Q5077">
            <v>8</v>
          </cell>
          <cell r="V5077">
            <v>8074</v>
          </cell>
        </row>
        <row r="5078">
          <cell r="A5078">
            <v>1</v>
          </cell>
          <cell r="E5078">
            <v>8</v>
          </cell>
          <cell r="I5078">
            <v>-51390275.399999999</v>
          </cell>
          <cell r="M5078">
            <v>8</v>
          </cell>
          <cell r="Q5078">
            <v>8</v>
          </cell>
          <cell r="V5078">
            <v>9000</v>
          </cell>
        </row>
        <row r="5079">
          <cell r="A5079">
            <v>1</v>
          </cell>
          <cell r="E5079">
            <v>8</v>
          </cell>
          <cell r="I5079">
            <v>-400728289.18000001</v>
          </cell>
          <cell r="M5079">
            <v>8</v>
          </cell>
          <cell r="Q5079">
            <v>8</v>
          </cell>
          <cell r="V5079">
            <v>9100</v>
          </cell>
        </row>
        <row r="5080">
          <cell r="A5080">
            <v>1</v>
          </cell>
          <cell r="E5080">
            <v>8</v>
          </cell>
          <cell r="I5080">
            <v>0</v>
          </cell>
          <cell r="M5080">
            <v>8</v>
          </cell>
          <cell r="Q5080">
            <v>8</v>
          </cell>
          <cell r="V5080">
            <v>9101</v>
          </cell>
        </row>
        <row r="5081">
          <cell r="A5081">
            <v>1</v>
          </cell>
          <cell r="E5081">
            <v>8</v>
          </cell>
          <cell r="I5081">
            <v>-46394441.990000002</v>
          </cell>
          <cell r="M5081">
            <v>8</v>
          </cell>
          <cell r="Q5081">
            <v>8</v>
          </cell>
          <cell r="V5081">
            <v>9208</v>
          </cell>
        </row>
        <row r="5082">
          <cell r="A5082">
            <v>1</v>
          </cell>
          <cell r="E5082">
            <v>8</v>
          </cell>
          <cell r="I5082">
            <v>-0.03</v>
          </cell>
          <cell r="M5082">
            <v>8</v>
          </cell>
          <cell r="Q5082">
            <v>8</v>
          </cell>
          <cell r="V5082">
            <v>9251</v>
          </cell>
        </row>
        <row r="5083">
          <cell r="A5083">
            <v>1</v>
          </cell>
          <cell r="E5083">
            <v>8</v>
          </cell>
          <cell r="I5083">
            <v>200000</v>
          </cell>
          <cell r="M5083">
            <v>8</v>
          </cell>
          <cell r="Q5083">
            <v>8</v>
          </cell>
          <cell r="V5083">
            <v>9253</v>
          </cell>
        </row>
        <row r="5084">
          <cell r="A5084">
            <v>1</v>
          </cell>
          <cell r="E5084">
            <v>8</v>
          </cell>
          <cell r="I5084">
            <v>0</v>
          </cell>
          <cell r="M5084">
            <v>8</v>
          </cell>
          <cell r="Q5084">
            <v>8</v>
          </cell>
          <cell r="V5084">
            <v>9302</v>
          </cell>
        </row>
        <row r="5085">
          <cell r="A5085">
            <v>1</v>
          </cell>
          <cell r="E5085">
            <v>8</v>
          </cell>
          <cell r="I5085">
            <v>-726599773.41999996</v>
          </cell>
          <cell r="M5085">
            <v>8</v>
          </cell>
          <cell r="Q5085">
            <v>8</v>
          </cell>
          <cell r="V5085">
            <v>9303</v>
          </cell>
        </row>
        <row r="5086">
          <cell r="A5086">
            <v>1</v>
          </cell>
          <cell r="E5086">
            <v>8</v>
          </cell>
          <cell r="I5086">
            <v>-7000000</v>
          </cell>
          <cell r="M5086">
            <v>8</v>
          </cell>
          <cell r="Q5086">
            <v>8</v>
          </cell>
          <cell r="V5086">
            <v>9305</v>
          </cell>
        </row>
        <row r="5087">
          <cell r="A5087">
            <v>1</v>
          </cell>
          <cell r="E5087">
            <v>8</v>
          </cell>
          <cell r="I5087">
            <v>104433054.59</v>
          </cell>
          <cell r="M5087">
            <v>8</v>
          </cell>
          <cell r="Q5087">
            <v>8</v>
          </cell>
          <cell r="V5087">
            <v>9400</v>
          </cell>
        </row>
        <row r="5088">
          <cell r="A5088">
            <v>1</v>
          </cell>
          <cell r="E5088">
            <v>8</v>
          </cell>
          <cell r="I5088">
            <v>155778018.43000001</v>
          </cell>
          <cell r="M5088">
            <v>8</v>
          </cell>
          <cell r="Q5088">
            <v>8</v>
          </cell>
          <cell r="V5088">
            <v>9500</v>
          </cell>
        </row>
        <row r="5089">
          <cell r="A5089">
            <v>1</v>
          </cell>
          <cell r="E5089">
            <v>8</v>
          </cell>
          <cell r="I5089">
            <v>-111590341.36</v>
          </cell>
          <cell r="M5089">
            <v>8</v>
          </cell>
          <cell r="Q5089">
            <v>8</v>
          </cell>
          <cell r="V5089">
            <v>9600</v>
          </cell>
        </row>
        <row r="5090">
          <cell r="A5090">
            <v>1</v>
          </cell>
          <cell r="E5090">
            <v>8</v>
          </cell>
          <cell r="I5090">
            <v>-407989263.18000001</v>
          </cell>
          <cell r="M5090">
            <v>8</v>
          </cell>
          <cell r="Q5090">
            <v>8</v>
          </cell>
          <cell r="V5090">
            <v>9610</v>
          </cell>
        </row>
        <row r="5091">
          <cell r="A5091">
            <v>1</v>
          </cell>
          <cell r="E5091">
            <v>8</v>
          </cell>
          <cell r="I5091">
            <v>-7726221.6299999999</v>
          </cell>
          <cell r="M5091">
            <v>8</v>
          </cell>
          <cell r="Q5091">
            <v>8</v>
          </cell>
          <cell r="V5091">
            <v>9611</v>
          </cell>
        </row>
        <row r="5092">
          <cell r="A5092">
            <v>1</v>
          </cell>
          <cell r="E5092">
            <v>8</v>
          </cell>
          <cell r="I5092">
            <v>1047520.04</v>
          </cell>
          <cell r="M5092">
            <v>8</v>
          </cell>
          <cell r="Q5092">
            <v>8</v>
          </cell>
          <cell r="V5092">
            <v>9620</v>
          </cell>
        </row>
        <row r="5093">
          <cell r="A5093">
            <v>1</v>
          </cell>
          <cell r="E5093">
            <v>8</v>
          </cell>
          <cell r="I5093">
            <v>0</v>
          </cell>
          <cell r="M5093">
            <v>8</v>
          </cell>
          <cell r="Q5093">
            <v>8</v>
          </cell>
          <cell r="V5093">
            <v>9670</v>
          </cell>
        </row>
        <row r="5094">
          <cell r="A5094">
            <v>1</v>
          </cell>
          <cell r="E5094">
            <v>8</v>
          </cell>
          <cell r="I5094">
            <v>0</v>
          </cell>
          <cell r="M5094">
            <v>8</v>
          </cell>
          <cell r="Q5094">
            <v>8</v>
          </cell>
          <cell r="V5094">
            <v>9990</v>
          </cell>
        </row>
        <row r="5095">
          <cell r="A5095">
            <v>1</v>
          </cell>
          <cell r="E5095">
            <v>8</v>
          </cell>
          <cell r="I5095">
            <v>-306371096.64999998</v>
          </cell>
          <cell r="M5095">
            <v>8</v>
          </cell>
          <cell r="Q5095">
            <v>8</v>
          </cell>
          <cell r="V5095">
            <v>5301</v>
          </cell>
        </row>
        <row r="5096">
          <cell r="A5096">
            <v>1</v>
          </cell>
          <cell r="E5096">
            <v>25</v>
          </cell>
          <cell r="I5096">
            <v>-29381333.280000001</v>
          </cell>
          <cell r="M5096">
            <v>25</v>
          </cell>
          <cell r="Q5096">
            <v>25</v>
          </cell>
          <cell r="V5096">
            <v>1010</v>
          </cell>
        </row>
        <row r="5097">
          <cell r="A5097">
            <v>1</v>
          </cell>
          <cell r="E5097">
            <v>25</v>
          </cell>
          <cell r="I5097">
            <v>-25312320.390000001</v>
          </cell>
          <cell r="M5097">
            <v>25</v>
          </cell>
          <cell r="Q5097">
            <v>25</v>
          </cell>
          <cell r="V5097">
            <v>1095</v>
          </cell>
        </row>
        <row r="5098">
          <cell r="A5098">
            <v>1</v>
          </cell>
          <cell r="E5098">
            <v>25</v>
          </cell>
          <cell r="I5098">
            <v>-5933296.4400000004</v>
          </cell>
          <cell r="M5098">
            <v>25</v>
          </cell>
          <cell r="Q5098">
            <v>25</v>
          </cell>
          <cell r="V5098">
            <v>1096</v>
          </cell>
        </row>
        <row r="5099">
          <cell r="A5099">
            <v>1</v>
          </cell>
          <cell r="E5099">
            <v>25</v>
          </cell>
          <cell r="I5099">
            <v>3172785.18</v>
          </cell>
          <cell r="M5099">
            <v>25</v>
          </cell>
          <cell r="Q5099">
            <v>25</v>
          </cell>
          <cell r="V5099">
            <v>2010</v>
          </cell>
        </row>
        <row r="5100">
          <cell r="A5100">
            <v>1</v>
          </cell>
          <cell r="E5100">
            <v>25</v>
          </cell>
          <cell r="I5100">
            <v>5501512.1699999999</v>
          </cell>
          <cell r="M5100">
            <v>25</v>
          </cell>
          <cell r="Q5100">
            <v>25</v>
          </cell>
          <cell r="V5100">
            <v>2030</v>
          </cell>
        </row>
        <row r="5101">
          <cell r="A5101">
            <v>1</v>
          </cell>
          <cell r="E5101">
            <v>25</v>
          </cell>
          <cell r="I5101">
            <v>20279229.899999999</v>
          </cell>
          <cell r="M5101">
            <v>25</v>
          </cell>
          <cell r="Q5101">
            <v>25</v>
          </cell>
          <cell r="V5101">
            <v>2040</v>
          </cell>
        </row>
        <row r="5102">
          <cell r="A5102">
            <v>1</v>
          </cell>
          <cell r="E5102">
            <v>25</v>
          </cell>
          <cell r="I5102">
            <v>1857741.5</v>
          </cell>
          <cell r="M5102">
            <v>25</v>
          </cell>
          <cell r="Q5102">
            <v>25</v>
          </cell>
          <cell r="V5102">
            <v>2051</v>
          </cell>
        </row>
        <row r="5103">
          <cell r="A5103">
            <v>1</v>
          </cell>
          <cell r="E5103">
            <v>25</v>
          </cell>
          <cell r="I5103">
            <v>5466370.8700000001</v>
          </cell>
          <cell r="M5103">
            <v>25</v>
          </cell>
          <cell r="Q5103">
            <v>25</v>
          </cell>
          <cell r="V5103">
            <v>2052</v>
          </cell>
        </row>
        <row r="5104">
          <cell r="A5104">
            <v>1</v>
          </cell>
          <cell r="E5104">
            <v>25</v>
          </cell>
          <cell r="I5104">
            <v>576398.69999999995</v>
          </cell>
          <cell r="M5104">
            <v>25</v>
          </cell>
          <cell r="Q5104">
            <v>25</v>
          </cell>
          <cell r="V5104">
            <v>2053</v>
          </cell>
        </row>
        <row r="5105">
          <cell r="A5105">
            <v>1</v>
          </cell>
          <cell r="E5105">
            <v>25</v>
          </cell>
          <cell r="I5105">
            <v>1731625</v>
          </cell>
          <cell r="M5105">
            <v>25</v>
          </cell>
          <cell r="Q5105">
            <v>25</v>
          </cell>
          <cell r="V5105">
            <v>2054</v>
          </cell>
        </row>
        <row r="5106">
          <cell r="A5106">
            <v>1</v>
          </cell>
          <cell r="E5106">
            <v>25</v>
          </cell>
          <cell r="I5106">
            <v>1177325.5</v>
          </cell>
          <cell r="M5106">
            <v>25</v>
          </cell>
          <cell r="Q5106">
            <v>25</v>
          </cell>
          <cell r="V5106">
            <v>2055</v>
          </cell>
        </row>
        <row r="5107">
          <cell r="A5107">
            <v>1</v>
          </cell>
          <cell r="E5107">
            <v>25</v>
          </cell>
          <cell r="I5107">
            <v>160209.82999999999</v>
          </cell>
          <cell r="M5107">
            <v>25</v>
          </cell>
          <cell r="Q5107">
            <v>25</v>
          </cell>
          <cell r="V5107">
            <v>2090</v>
          </cell>
        </row>
        <row r="5108">
          <cell r="A5108">
            <v>1</v>
          </cell>
          <cell r="E5108">
            <v>25</v>
          </cell>
          <cell r="I5108">
            <v>6313035.9800000004</v>
          </cell>
          <cell r="M5108">
            <v>25</v>
          </cell>
          <cell r="Q5108">
            <v>25</v>
          </cell>
          <cell r="V5108">
            <v>2095</v>
          </cell>
        </row>
        <row r="5109">
          <cell r="A5109">
            <v>1</v>
          </cell>
          <cell r="E5109">
            <v>25</v>
          </cell>
          <cell r="I5109">
            <v>681160.71</v>
          </cell>
          <cell r="M5109">
            <v>25</v>
          </cell>
          <cell r="Q5109">
            <v>25</v>
          </cell>
          <cell r="V5109">
            <v>3400</v>
          </cell>
        </row>
        <row r="5110">
          <cell r="A5110">
            <v>1</v>
          </cell>
          <cell r="E5110">
            <v>25</v>
          </cell>
          <cell r="I5110">
            <v>161255.03</v>
          </cell>
          <cell r="M5110">
            <v>25</v>
          </cell>
          <cell r="Q5110">
            <v>25</v>
          </cell>
          <cell r="V5110">
            <v>4150</v>
          </cell>
        </row>
        <row r="5111">
          <cell r="A5111">
            <v>1</v>
          </cell>
          <cell r="E5111">
            <v>25</v>
          </cell>
          <cell r="I5111">
            <v>17600.009999999998</v>
          </cell>
          <cell r="M5111">
            <v>25</v>
          </cell>
          <cell r="Q5111">
            <v>25</v>
          </cell>
          <cell r="V5111">
            <v>4250</v>
          </cell>
        </row>
        <row r="5112">
          <cell r="A5112">
            <v>1</v>
          </cell>
          <cell r="E5112">
            <v>25</v>
          </cell>
          <cell r="I5112">
            <v>11969.88</v>
          </cell>
          <cell r="M5112">
            <v>25</v>
          </cell>
          <cell r="Q5112">
            <v>25</v>
          </cell>
          <cell r="V5112">
            <v>4260</v>
          </cell>
        </row>
        <row r="5113">
          <cell r="A5113">
            <v>1</v>
          </cell>
          <cell r="E5113">
            <v>25</v>
          </cell>
          <cell r="I5113">
            <v>18416.66</v>
          </cell>
          <cell r="M5113">
            <v>25</v>
          </cell>
          <cell r="Q5113">
            <v>25</v>
          </cell>
          <cell r="V5113">
            <v>4302</v>
          </cell>
        </row>
        <row r="5114">
          <cell r="A5114">
            <v>1</v>
          </cell>
          <cell r="E5114">
            <v>25</v>
          </cell>
          <cell r="I5114">
            <v>7427.16</v>
          </cell>
          <cell r="M5114">
            <v>25</v>
          </cell>
          <cell r="Q5114">
            <v>25</v>
          </cell>
          <cell r="V5114">
            <v>4304</v>
          </cell>
        </row>
        <row r="5115">
          <cell r="A5115">
            <v>1</v>
          </cell>
          <cell r="E5115">
            <v>25</v>
          </cell>
          <cell r="I5115">
            <v>12604.36</v>
          </cell>
          <cell r="M5115">
            <v>25</v>
          </cell>
          <cell r="Q5115">
            <v>25</v>
          </cell>
          <cell r="V5115">
            <v>4305</v>
          </cell>
        </row>
        <row r="5116">
          <cell r="A5116">
            <v>1</v>
          </cell>
          <cell r="E5116">
            <v>25</v>
          </cell>
          <cell r="I5116">
            <v>89185.14</v>
          </cell>
          <cell r="M5116">
            <v>25</v>
          </cell>
          <cell r="Q5116">
            <v>25</v>
          </cell>
          <cell r="V5116">
            <v>4308</v>
          </cell>
        </row>
        <row r="5117">
          <cell r="A5117">
            <v>1</v>
          </cell>
          <cell r="E5117">
            <v>25</v>
          </cell>
          <cell r="I5117">
            <v>387521.3</v>
          </cell>
          <cell r="M5117">
            <v>25</v>
          </cell>
          <cell r="Q5117">
            <v>25</v>
          </cell>
          <cell r="V5117">
            <v>4380</v>
          </cell>
        </row>
        <row r="5118">
          <cell r="A5118">
            <v>1</v>
          </cell>
          <cell r="E5118">
            <v>25</v>
          </cell>
          <cell r="I5118">
            <v>21536.58</v>
          </cell>
          <cell r="M5118">
            <v>25</v>
          </cell>
          <cell r="Q5118">
            <v>25</v>
          </cell>
          <cell r="V5118">
            <v>4560</v>
          </cell>
        </row>
        <row r="5119">
          <cell r="A5119">
            <v>1</v>
          </cell>
          <cell r="E5119">
            <v>25</v>
          </cell>
          <cell r="I5119">
            <v>24154.32</v>
          </cell>
          <cell r="M5119">
            <v>25</v>
          </cell>
          <cell r="Q5119">
            <v>25</v>
          </cell>
          <cell r="V5119">
            <v>4595</v>
          </cell>
        </row>
        <row r="5120">
          <cell r="A5120">
            <v>1</v>
          </cell>
          <cell r="E5120">
            <v>25</v>
          </cell>
          <cell r="I5120">
            <v>238574.41</v>
          </cell>
          <cell r="M5120">
            <v>25</v>
          </cell>
          <cell r="Q5120">
            <v>25</v>
          </cell>
          <cell r="V5120">
            <v>4601</v>
          </cell>
        </row>
        <row r="5121">
          <cell r="A5121">
            <v>1</v>
          </cell>
          <cell r="E5121">
            <v>25</v>
          </cell>
          <cell r="I5121">
            <v>1661941</v>
          </cell>
          <cell r="M5121">
            <v>25</v>
          </cell>
          <cell r="Q5121">
            <v>25</v>
          </cell>
          <cell r="V5121">
            <v>4602</v>
          </cell>
        </row>
        <row r="5122">
          <cell r="A5122">
            <v>1</v>
          </cell>
          <cell r="E5122">
            <v>25</v>
          </cell>
          <cell r="I5122">
            <v>62764.07</v>
          </cell>
          <cell r="M5122">
            <v>25</v>
          </cell>
          <cell r="Q5122">
            <v>25</v>
          </cell>
          <cell r="V5122">
            <v>4603</v>
          </cell>
        </row>
        <row r="5123">
          <cell r="A5123">
            <v>1</v>
          </cell>
          <cell r="E5123">
            <v>25</v>
          </cell>
          <cell r="I5123">
            <v>28302.58</v>
          </cell>
          <cell r="M5123">
            <v>25</v>
          </cell>
          <cell r="Q5123">
            <v>25</v>
          </cell>
          <cell r="V5123">
            <v>4610</v>
          </cell>
        </row>
        <row r="5124">
          <cell r="A5124">
            <v>1</v>
          </cell>
          <cell r="E5124">
            <v>25</v>
          </cell>
          <cell r="I5124">
            <v>29252.720000000001</v>
          </cell>
          <cell r="M5124">
            <v>25</v>
          </cell>
          <cell r="Q5124">
            <v>25</v>
          </cell>
          <cell r="V5124">
            <v>4640</v>
          </cell>
        </row>
        <row r="5125">
          <cell r="A5125">
            <v>1</v>
          </cell>
          <cell r="E5125">
            <v>25</v>
          </cell>
          <cell r="I5125">
            <v>117066.82</v>
          </cell>
          <cell r="M5125">
            <v>25</v>
          </cell>
          <cell r="Q5125">
            <v>25</v>
          </cell>
          <cell r="V5125">
            <v>4660</v>
          </cell>
        </row>
        <row r="5126">
          <cell r="A5126">
            <v>1</v>
          </cell>
          <cell r="E5126">
            <v>25</v>
          </cell>
          <cell r="I5126">
            <v>940000</v>
          </cell>
          <cell r="M5126">
            <v>25</v>
          </cell>
          <cell r="Q5126">
            <v>25</v>
          </cell>
          <cell r="V5126">
            <v>4700</v>
          </cell>
        </row>
        <row r="5127">
          <cell r="A5127">
            <v>1</v>
          </cell>
          <cell r="E5127">
            <v>25</v>
          </cell>
          <cell r="I5127">
            <v>29680.78</v>
          </cell>
          <cell r="M5127">
            <v>25</v>
          </cell>
          <cell r="Q5127">
            <v>25</v>
          </cell>
          <cell r="V5127">
            <v>4720</v>
          </cell>
        </row>
        <row r="5128">
          <cell r="A5128">
            <v>1</v>
          </cell>
          <cell r="E5128">
            <v>25</v>
          </cell>
          <cell r="I5128">
            <v>610711.80000000005</v>
          </cell>
          <cell r="M5128">
            <v>25</v>
          </cell>
          <cell r="Q5128">
            <v>25</v>
          </cell>
          <cell r="V5128">
            <v>4730</v>
          </cell>
        </row>
        <row r="5129">
          <cell r="A5129">
            <v>1</v>
          </cell>
          <cell r="E5129">
            <v>25</v>
          </cell>
          <cell r="I5129">
            <v>23231.5</v>
          </cell>
          <cell r="M5129">
            <v>25</v>
          </cell>
          <cell r="Q5129">
            <v>25</v>
          </cell>
          <cell r="V5129">
            <v>4770</v>
          </cell>
        </row>
        <row r="5130">
          <cell r="A5130">
            <v>1</v>
          </cell>
          <cell r="E5130">
            <v>25</v>
          </cell>
          <cell r="I5130">
            <v>26948.97</v>
          </cell>
          <cell r="M5130">
            <v>25</v>
          </cell>
          <cell r="Q5130">
            <v>25</v>
          </cell>
          <cell r="V5130">
            <v>4775</v>
          </cell>
        </row>
        <row r="5131">
          <cell r="A5131">
            <v>1</v>
          </cell>
          <cell r="E5131">
            <v>25</v>
          </cell>
          <cell r="I5131">
            <v>54739.43</v>
          </cell>
          <cell r="M5131">
            <v>25</v>
          </cell>
          <cell r="Q5131">
            <v>25</v>
          </cell>
          <cell r="V5131">
            <v>4780</v>
          </cell>
        </row>
        <row r="5132">
          <cell r="A5132">
            <v>1</v>
          </cell>
          <cell r="E5132">
            <v>25</v>
          </cell>
          <cell r="I5132">
            <v>1640191.44</v>
          </cell>
          <cell r="M5132">
            <v>25</v>
          </cell>
          <cell r="Q5132">
            <v>25</v>
          </cell>
          <cell r="V5132">
            <v>4785</v>
          </cell>
        </row>
        <row r="5133">
          <cell r="A5133">
            <v>1</v>
          </cell>
          <cell r="E5133">
            <v>25</v>
          </cell>
          <cell r="I5133">
            <v>588558.30000000005</v>
          </cell>
          <cell r="M5133">
            <v>25</v>
          </cell>
          <cell r="Q5133">
            <v>25</v>
          </cell>
          <cell r="V5133">
            <v>4800</v>
          </cell>
        </row>
        <row r="5134">
          <cell r="A5134">
            <v>1</v>
          </cell>
          <cell r="E5134">
            <v>25</v>
          </cell>
          <cell r="I5134">
            <v>352855.54</v>
          </cell>
          <cell r="M5134">
            <v>25</v>
          </cell>
          <cell r="Q5134">
            <v>25</v>
          </cell>
          <cell r="V5134">
            <v>4830</v>
          </cell>
        </row>
        <row r="5135">
          <cell r="A5135">
            <v>1</v>
          </cell>
          <cell r="E5135">
            <v>25</v>
          </cell>
          <cell r="I5135">
            <v>12409.96</v>
          </cell>
          <cell r="M5135">
            <v>25</v>
          </cell>
          <cell r="Q5135">
            <v>25</v>
          </cell>
          <cell r="V5135">
            <v>4850</v>
          </cell>
        </row>
        <row r="5136">
          <cell r="A5136">
            <v>1</v>
          </cell>
          <cell r="E5136">
            <v>25</v>
          </cell>
          <cell r="I5136">
            <v>46758.71</v>
          </cell>
          <cell r="M5136">
            <v>25</v>
          </cell>
          <cell r="Q5136">
            <v>25</v>
          </cell>
          <cell r="V5136">
            <v>4880</v>
          </cell>
        </row>
        <row r="5137">
          <cell r="A5137">
            <v>1</v>
          </cell>
          <cell r="E5137">
            <v>25</v>
          </cell>
          <cell r="I5137">
            <v>-10816385.33</v>
          </cell>
          <cell r="M5137">
            <v>25</v>
          </cell>
          <cell r="Q5137">
            <v>25</v>
          </cell>
          <cell r="V5137">
            <v>5400</v>
          </cell>
        </row>
        <row r="5138">
          <cell r="A5138">
            <v>1</v>
          </cell>
          <cell r="E5138">
            <v>25</v>
          </cell>
          <cell r="I5138">
            <v>-6660248.7699999996</v>
          </cell>
          <cell r="M5138">
            <v>25</v>
          </cell>
          <cell r="Q5138">
            <v>25</v>
          </cell>
          <cell r="V5138">
            <v>5400</v>
          </cell>
        </row>
        <row r="5139">
          <cell r="A5139">
            <v>1</v>
          </cell>
          <cell r="E5139">
            <v>25</v>
          </cell>
          <cell r="I5139">
            <v>90751.360000000001</v>
          </cell>
          <cell r="M5139">
            <v>25</v>
          </cell>
          <cell r="Q5139">
            <v>25</v>
          </cell>
          <cell r="V5139">
            <v>6110</v>
          </cell>
        </row>
        <row r="5140">
          <cell r="A5140">
            <v>1</v>
          </cell>
          <cell r="E5140">
            <v>25</v>
          </cell>
          <cell r="I5140">
            <v>-12604.36</v>
          </cell>
          <cell r="M5140">
            <v>25</v>
          </cell>
          <cell r="Q5140">
            <v>25</v>
          </cell>
          <cell r="V5140">
            <v>6120</v>
          </cell>
        </row>
        <row r="5141">
          <cell r="A5141">
            <v>1</v>
          </cell>
          <cell r="E5141">
            <v>25</v>
          </cell>
          <cell r="I5141">
            <v>265200</v>
          </cell>
          <cell r="M5141">
            <v>25</v>
          </cell>
          <cell r="Q5141">
            <v>25</v>
          </cell>
          <cell r="V5141">
            <v>6210</v>
          </cell>
        </row>
        <row r="5142">
          <cell r="A5142">
            <v>1</v>
          </cell>
          <cell r="E5142">
            <v>25</v>
          </cell>
          <cell r="I5142">
            <v>-18416.66</v>
          </cell>
          <cell r="M5142">
            <v>25</v>
          </cell>
          <cell r="Q5142">
            <v>25</v>
          </cell>
          <cell r="V5142">
            <v>6220</v>
          </cell>
        </row>
        <row r="5143">
          <cell r="A5143">
            <v>1</v>
          </cell>
          <cell r="E5143">
            <v>25</v>
          </cell>
          <cell r="I5143">
            <v>44563.040000000001</v>
          </cell>
          <cell r="M5143">
            <v>25</v>
          </cell>
          <cell r="Q5143">
            <v>25</v>
          </cell>
          <cell r="V5143">
            <v>6410</v>
          </cell>
        </row>
        <row r="5144">
          <cell r="A5144">
            <v>1</v>
          </cell>
          <cell r="E5144">
            <v>25</v>
          </cell>
          <cell r="I5144">
            <v>-7427.16</v>
          </cell>
          <cell r="M5144">
            <v>25</v>
          </cell>
          <cell r="Q5144">
            <v>25</v>
          </cell>
          <cell r="V5144">
            <v>6420</v>
          </cell>
        </row>
        <row r="5145">
          <cell r="A5145">
            <v>1</v>
          </cell>
          <cell r="E5145">
            <v>25</v>
          </cell>
          <cell r="I5145">
            <v>501065.94</v>
          </cell>
          <cell r="M5145">
            <v>25</v>
          </cell>
          <cell r="Q5145">
            <v>25</v>
          </cell>
          <cell r="V5145">
            <v>6710</v>
          </cell>
        </row>
        <row r="5146">
          <cell r="A5146">
            <v>1</v>
          </cell>
          <cell r="E5146">
            <v>25</v>
          </cell>
          <cell r="I5146">
            <v>-89185.14</v>
          </cell>
          <cell r="M5146">
            <v>25</v>
          </cell>
          <cell r="Q5146">
            <v>25</v>
          </cell>
          <cell r="V5146">
            <v>6720</v>
          </cell>
        </row>
        <row r="5147">
          <cell r="A5147">
            <v>1</v>
          </cell>
          <cell r="E5147">
            <v>25</v>
          </cell>
          <cell r="I5147">
            <v>460000</v>
          </cell>
          <cell r="M5147">
            <v>25</v>
          </cell>
          <cell r="Q5147">
            <v>25</v>
          </cell>
          <cell r="V5147">
            <v>7000</v>
          </cell>
        </row>
        <row r="5148">
          <cell r="A5148">
            <v>1</v>
          </cell>
          <cell r="E5148">
            <v>25</v>
          </cell>
          <cell r="I5148">
            <v>26240514.239999998</v>
          </cell>
          <cell r="M5148">
            <v>25</v>
          </cell>
          <cell r="Q5148">
            <v>25</v>
          </cell>
          <cell r="V5148">
            <v>7100</v>
          </cell>
        </row>
        <row r="5149">
          <cell r="A5149">
            <v>1</v>
          </cell>
          <cell r="E5149">
            <v>25</v>
          </cell>
          <cell r="I5149">
            <v>-54362.23</v>
          </cell>
          <cell r="M5149">
            <v>25</v>
          </cell>
          <cell r="Q5149">
            <v>25</v>
          </cell>
          <cell r="V5149">
            <v>7110</v>
          </cell>
        </row>
        <row r="5150">
          <cell r="A5150">
            <v>1</v>
          </cell>
          <cell r="E5150">
            <v>25</v>
          </cell>
          <cell r="I5150">
            <v>5933296.4400000004</v>
          </cell>
          <cell r="M5150">
            <v>25</v>
          </cell>
          <cell r="Q5150">
            <v>25</v>
          </cell>
          <cell r="V5150">
            <v>7130</v>
          </cell>
        </row>
        <row r="5151">
          <cell r="A5151">
            <v>1</v>
          </cell>
          <cell r="E5151">
            <v>25</v>
          </cell>
          <cell r="I5151">
            <v>94643.839999999997</v>
          </cell>
          <cell r="M5151">
            <v>25</v>
          </cell>
          <cell r="Q5151">
            <v>25</v>
          </cell>
          <cell r="V5151">
            <v>7140</v>
          </cell>
        </row>
        <row r="5152">
          <cell r="A5152">
            <v>1</v>
          </cell>
          <cell r="E5152">
            <v>25</v>
          </cell>
          <cell r="I5152">
            <v>1663.54</v>
          </cell>
          <cell r="M5152">
            <v>25</v>
          </cell>
          <cell r="Q5152">
            <v>25</v>
          </cell>
          <cell r="V5152">
            <v>7300</v>
          </cell>
        </row>
        <row r="5153">
          <cell r="A5153">
            <v>1</v>
          </cell>
          <cell r="E5153">
            <v>25</v>
          </cell>
          <cell r="I5153">
            <v>1693004.2</v>
          </cell>
          <cell r="M5153">
            <v>25</v>
          </cell>
          <cell r="Q5153">
            <v>25</v>
          </cell>
          <cell r="V5153">
            <v>7300</v>
          </cell>
        </row>
        <row r="5154">
          <cell r="A5154">
            <v>1</v>
          </cell>
          <cell r="E5154">
            <v>25</v>
          </cell>
          <cell r="I5154">
            <v>105516.35</v>
          </cell>
          <cell r="M5154">
            <v>25</v>
          </cell>
          <cell r="Q5154">
            <v>25</v>
          </cell>
          <cell r="V5154">
            <v>7300</v>
          </cell>
        </row>
        <row r="5155">
          <cell r="A5155">
            <v>1</v>
          </cell>
          <cell r="E5155">
            <v>25</v>
          </cell>
          <cell r="I5155">
            <v>530780.82999999996</v>
          </cell>
          <cell r="M5155">
            <v>25</v>
          </cell>
          <cell r="Q5155">
            <v>25</v>
          </cell>
          <cell r="V5155">
            <v>7300</v>
          </cell>
        </row>
        <row r="5156">
          <cell r="A5156">
            <v>1</v>
          </cell>
          <cell r="E5156">
            <v>25</v>
          </cell>
          <cell r="I5156">
            <v>-6482.52</v>
          </cell>
          <cell r="M5156">
            <v>25</v>
          </cell>
          <cell r="Q5156">
            <v>25</v>
          </cell>
          <cell r="V5156">
            <v>7300</v>
          </cell>
        </row>
        <row r="5157">
          <cell r="A5157">
            <v>1</v>
          </cell>
          <cell r="E5157">
            <v>25</v>
          </cell>
          <cell r="I5157">
            <v>90283.4</v>
          </cell>
          <cell r="M5157">
            <v>25</v>
          </cell>
          <cell r="Q5157">
            <v>25</v>
          </cell>
          <cell r="V5157">
            <v>7300</v>
          </cell>
        </row>
        <row r="5158">
          <cell r="A5158">
            <v>1</v>
          </cell>
          <cell r="E5158">
            <v>25</v>
          </cell>
          <cell r="I5158">
            <v>-17093.34</v>
          </cell>
          <cell r="M5158">
            <v>25</v>
          </cell>
          <cell r="Q5158">
            <v>25</v>
          </cell>
          <cell r="V5158">
            <v>7300</v>
          </cell>
        </row>
        <row r="5159">
          <cell r="A5159">
            <v>1</v>
          </cell>
          <cell r="E5159">
            <v>25</v>
          </cell>
          <cell r="I5159">
            <v>1395000</v>
          </cell>
          <cell r="M5159">
            <v>25</v>
          </cell>
          <cell r="Q5159">
            <v>25</v>
          </cell>
          <cell r="V5159">
            <v>7300</v>
          </cell>
        </row>
        <row r="5160">
          <cell r="A5160">
            <v>1</v>
          </cell>
          <cell r="E5160">
            <v>25</v>
          </cell>
          <cell r="I5160">
            <v>89425</v>
          </cell>
          <cell r="M5160">
            <v>25</v>
          </cell>
          <cell r="Q5160">
            <v>25</v>
          </cell>
          <cell r="V5160">
            <v>7300</v>
          </cell>
        </row>
        <row r="5161">
          <cell r="A5161">
            <v>1</v>
          </cell>
          <cell r="E5161">
            <v>25</v>
          </cell>
          <cell r="I5161">
            <v>1197179.6599999999</v>
          </cell>
          <cell r="M5161">
            <v>25</v>
          </cell>
          <cell r="Q5161">
            <v>25</v>
          </cell>
          <cell r="V5161">
            <v>7700</v>
          </cell>
        </row>
        <row r="5162">
          <cell r="A5162">
            <v>1</v>
          </cell>
          <cell r="E5162">
            <v>25</v>
          </cell>
          <cell r="I5162">
            <v>61584.79</v>
          </cell>
          <cell r="M5162">
            <v>25</v>
          </cell>
          <cell r="Q5162">
            <v>25</v>
          </cell>
          <cell r="V5162">
            <v>7901</v>
          </cell>
        </row>
        <row r="5163">
          <cell r="A5163">
            <v>1</v>
          </cell>
          <cell r="E5163">
            <v>25</v>
          </cell>
          <cell r="I5163">
            <v>182420.66</v>
          </cell>
          <cell r="M5163">
            <v>25</v>
          </cell>
          <cell r="Q5163">
            <v>25</v>
          </cell>
          <cell r="V5163">
            <v>7902</v>
          </cell>
        </row>
        <row r="5164">
          <cell r="A5164">
            <v>1</v>
          </cell>
          <cell r="E5164">
            <v>25</v>
          </cell>
          <cell r="I5164">
            <v>-210096.37</v>
          </cell>
          <cell r="M5164">
            <v>25</v>
          </cell>
          <cell r="Q5164">
            <v>25</v>
          </cell>
          <cell r="V5164">
            <v>8401</v>
          </cell>
        </row>
        <row r="5165">
          <cell r="A5165">
            <v>1</v>
          </cell>
          <cell r="E5165">
            <v>25</v>
          </cell>
          <cell r="I5165">
            <v>-46543.25</v>
          </cell>
          <cell r="M5165">
            <v>25</v>
          </cell>
          <cell r="Q5165">
            <v>25</v>
          </cell>
          <cell r="V5165">
            <v>8402</v>
          </cell>
        </row>
        <row r="5166">
          <cell r="A5166">
            <v>1</v>
          </cell>
          <cell r="E5166">
            <v>25</v>
          </cell>
          <cell r="I5166">
            <v>-10986565.01</v>
          </cell>
          <cell r="M5166">
            <v>25</v>
          </cell>
          <cell r="Q5166">
            <v>25</v>
          </cell>
          <cell r="V5166">
            <v>9100</v>
          </cell>
        </row>
        <row r="5167">
          <cell r="A5167">
            <v>1</v>
          </cell>
          <cell r="E5167">
            <v>25</v>
          </cell>
          <cell r="I5167">
            <v>-1281837.3500000001</v>
          </cell>
          <cell r="M5167">
            <v>25</v>
          </cell>
          <cell r="Q5167">
            <v>25</v>
          </cell>
          <cell r="V5167">
            <v>9216</v>
          </cell>
        </row>
        <row r="5168">
          <cell r="A5168">
            <v>1</v>
          </cell>
          <cell r="E5168">
            <v>25</v>
          </cell>
          <cell r="I5168">
            <v>-2845200</v>
          </cell>
          <cell r="M5168">
            <v>25</v>
          </cell>
          <cell r="Q5168">
            <v>25</v>
          </cell>
          <cell r="V5168">
            <v>9303</v>
          </cell>
        </row>
        <row r="5169">
          <cell r="A5169">
            <v>1</v>
          </cell>
          <cell r="E5169">
            <v>25</v>
          </cell>
          <cell r="I5169">
            <v>569450.5</v>
          </cell>
          <cell r="M5169">
            <v>25</v>
          </cell>
          <cell r="Q5169">
            <v>25</v>
          </cell>
          <cell r="V5169">
            <v>9600</v>
          </cell>
        </row>
        <row r="5170">
          <cell r="A5170">
            <v>1</v>
          </cell>
          <cell r="E5170">
            <v>2</v>
          </cell>
          <cell r="I5170">
            <v>-92532.38</v>
          </cell>
          <cell r="M5170">
            <v>2</v>
          </cell>
          <cell r="Q5170">
            <v>22</v>
          </cell>
          <cell r="V5170">
            <v>1010</v>
          </cell>
        </row>
        <row r="5171">
          <cell r="A5171">
            <v>1</v>
          </cell>
          <cell r="E5171">
            <v>2</v>
          </cell>
          <cell r="I5171">
            <v>-21009201.27</v>
          </cell>
          <cell r="M5171">
            <v>2</v>
          </cell>
          <cell r="Q5171">
            <v>2</v>
          </cell>
          <cell r="V5171">
            <v>1010</v>
          </cell>
        </row>
        <row r="5172">
          <cell r="A5172">
            <v>1</v>
          </cell>
          <cell r="E5172">
            <v>2</v>
          </cell>
          <cell r="I5172">
            <v>-84090</v>
          </cell>
          <cell r="M5172">
            <v>2</v>
          </cell>
          <cell r="Q5172">
            <v>2</v>
          </cell>
          <cell r="V5172">
            <v>1090</v>
          </cell>
        </row>
        <row r="5173">
          <cell r="A5173">
            <v>1</v>
          </cell>
          <cell r="E5173">
            <v>2</v>
          </cell>
          <cell r="I5173">
            <v>200022.75</v>
          </cell>
          <cell r="M5173">
            <v>2</v>
          </cell>
          <cell r="Q5173">
            <v>2</v>
          </cell>
          <cell r="V5173">
            <v>1095</v>
          </cell>
        </row>
        <row r="5174">
          <cell r="A5174">
            <v>1</v>
          </cell>
          <cell r="E5174">
            <v>2</v>
          </cell>
          <cell r="I5174">
            <v>-1320290.42</v>
          </cell>
          <cell r="M5174">
            <v>2</v>
          </cell>
          <cell r="Q5174">
            <v>2</v>
          </cell>
          <cell r="V5174">
            <v>1096</v>
          </cell>
        </row>
        <row r="5175">
          <cell r="A5175">
            <v>1</v>
          </cell>
          <cell r="E5175">
            <v>2</v>
          </cell>
          <cell r="I5175">
            <v>595970.87</v>
          </cell>
          <cell r="M5175">
            <v>2</v>
          </cell>
          <cell r="Q5175">
            <v>2</v>
          </cell>
          <cell r="V5175">
            <v>2010</v>
          </cell>
        </row>
        <row r="5176">
          <cell r="A5176">
            <v>1</v>
          </cell>
          <cell r="E5176">
            <v>2</v>
          </cell>
          <cell r="I5176">
            <v>560</v>
          </cell>
          <cell r="M5176">
            <v>2</v>
          </cell>
          <cell r="Q5176">
            <v>2</v>
          </cell>
          <cell r="V5176">
            <v>2011</v>
          </cell>
        </row>
        <row r="5177">
          <cell r="A5177">
            <v>1</v>
          </cell>
          <cell r="E5177">
            <v>2</v>
          </cell>
          <cell r="I5177">
            <v>67573.240000000005</v>
          </cell>
          <cell r="M5177">
            <v>2</v>
          </cell>
          <cell r="Q5177">
            <v>2</v>
          </cell>
          <cell r="V5177">
            <v>2030</v>
          </cell>
        </row>
        <row r="5178">
          <cell r="A5178">
            <v>1</v>
          </cell>
          <cell r="E5178">
            <v>2</v>
          </cell>
          <cell r="I5178">
            <v>1135921.98</v>
          </cell>
          <cell r="M5178">
            <v>2</v>
          </cell>
          <cell r="Q5178">
            <v>2</v>
          </cell>
          <cell r="V5178">
            <v>2030</v>
          </cell>
        </row>
        <row r="5179">
          <cell r="A5179">
            <v>1</v>
          </cell>
          <cell r="E5179">
            <v>2</v>
          </cell>
          <cell r="I5179">
            <v>14967762.1</v>
          </cell>
          <cell r="M5179">
            <v>2</v>
          </cell>
          <cell r="Q5179">
            <v>2</v>
          </cell>
          <cell r="V5179">
            <v>2040</v>
          </cell>
        </row>
        <row r="5180">
          <cell r="A5180">
            <v>1</v>
          </cell>
          <cell r="E5180">
            <v>2</v>
          </cell>
          <cell r="I5180">
            <v>570</v>
          </cell>
          <cell r="M5180">
            <v>2</v>
          </cell>
          <cell r="Q5180">
            <v>9</v>
          </cell>
          <cell r="V5180">
            <v>2051</v>
          </cell>
        </row>
        <row r="5181">
          <cell r="A5181">
            <v>1</v>
          </cell>
          <cell r="E5181">
            <v>2</v>
          </cell>
          <cell r="I5181">
            <v>3071888.65</v>
          </cell>
          <cell r="M5181">
            <v>2</v>
          </cell>
          <cell r="Q5181">
            <v>2</v>
          </cell>
          <cell r="V5181">
            <v>2051</v>
          </cell>
        </row>
        <row r="5182">
          <cell r="A5182">
            <v>1</v>
          </cell>
          <cell r="E5182">
            <v>2</v>
          </cell>
          <cell r="I5182">
            <v>0</v>
          </cell>
          <cell r="M5182">
            <v>2</v>
          </cell>
          <cell r="Q5182">
            <v>22</v>
          </cell>
          <cell r="V5182">
            <v>2052</v>
          </cell>
        </row>
        <row r="5183">
          <cell r="A5183">
            <v>1</v>
          </cell>
          <cell r="E5183">
            <v>2</v>
          </cell>
          <cell r="I5183">
            <v>101284.36</v>
          </cell>
          <cell r="M5183">
            <v>2</v>
          </cell>
          <cell r="Q5183">
            <v>2</v>
          </cell>
          <cell r="V5183">
            <v>2052</v>
          </cell>
        </row>
        <row r="5184">
          <cell r="A5184">
            <v>1</v>
          </cell>
          <cell r="E5184">
            <v>2</v>
          </cell>
          <cell r="I5184">
            <v>52581.42</v>
          </cell>
          <cell r="M5184">
            <v>2</v>
          </cell>
          <cell r="Q5184">
            <v>2</v>
          </cell>
          <cell r="V5184">
            <v>2053</v>
          </cell>
        </row>
        <row r="5185">
          <cell r="A5185">
            <v>1</v>
          </cell>
          <cell r="E5185">
            <v>2</v>
          </cell>
          <cell r="I5185">
            <v>311687.21999999997</v>
          </cell>
          <cell r="M5185">
            <v>2</v>
          </cell>
          <cell r="Q5185">
            <v>2</v>
          </cell>
          <cell r="V5185">
            <v>2054</v>
          </cell>
        </row>
        <row r="5186">
          <cell r="A5186">
            <v>1</v>
          </cell>
          <cell r="E5186">
            <v>2</v>
          </cell>
          <cell r="I5186">
            <v>973.68</v>
          </cell>
          <cell r="M5186">
            <v>2</v>
          </cell>
          <cell r="Q5186">
            <v>9</v>
          </cell>
          <cell r="V5186">
            <v>2090</v>
          </cell>
        </row>
        <row r="5187">
          <cell r="A5187">
            <v>1</v>
          </cell>
          <cell r="E5187">
            <v>2</v>
          </cell>
          <cell r="I5187">
            <v>402499.26</v>
          </cell>
          <cell r="M5187">
            <v>2</v>
          </cell>
          <cell r="Q5187">
            <v>2</v>
          </cell>
          <cell r="V5187">
            <v>2090</v>
          </cell>
        </row>
        <row r="5188">
          <cell r="A5188">
            <v>1</v>
          </cell>
          <cell r="E5188">
            <v>2</v>
          </cell>
          <cell r="I5188">
            <v>-1870196.66</v>
          </cell>
          <cell r="M5188">
            <v>2</v>
          </cell>
          <cell r="Q5188">
            <v>2</v>
          </cell>
          <cell r="V5188">
            <v>2095</v>
          </cell>
        </row>
        <row r="5189">
          <cell r="A5189">
            <v>1</v>
          </cell>
          <cell r="E5189">
            <v>2</v>
          </cell>
          <cell r="I5189">
            <v>-110.09</v>
          </cell>
          <cell r="M5189">
            <v>2</v>
          </cell>
          <cell r="Q5189">
            <v>2</v>
          </cell>
          <cell r="V5189">
            <v>2200</v>
          </cell>
        </row>
        <row r="5190">
          <cell r="A5190">
            <v>1</v>
          </cell>
          <cell r="E5190">
            <v>2</v>
          </cell>
          <cell r="I5190">
            <v>61320.1</v>
          </cell>
          <cell r="M5190">
            <v>2</v>
          </cell>
          <cell r="Q5190">
            <v>2</v>
          </cell>
          <cell r="V5190">
            <v>2300</v>
          </cell>
        </row>
        <row r="5191">
          <cell r="A5191">
            <v>1</v>
          </cell>
          <cell r="E5191">
            <v>2</v>
          </cell>
          <cell r="I5191">
            <v>119272.57</v>
          </cell>
          <cell r="M5191">
            <v>2</v>
          </cell>
          <cell r="Q5191">
            <v>2</v>
          </cell>
          <cell r="V5191">
            <v>3000</v>
          </cell>
        </row>
        <row r="5192">
          <cell r="A5192">
            <v>1</v>
          </cell>
          <cell r="E5192">
            <v>2</v>
          </cell>
          <cell r="I5192">
            <v>-1284</v>
          </cell>
          <cell r="M5192">
            <v>2</v>
          </cell>
          <cell r="Q5192">
            <v>2</v>
          </cell>
          <cell r="V5192">
            <v>3300</v>
          </cell>
        </row>
        <row r="5193">
          <cell r="A5193">
            <v>1</v>
          </cell>
          <cell r="E5193">
            <v>2</v>
          </cell>
          <cell r="I5193">
            <v>106033.38</v>
          </cell>
          <cell r="M5193">
            <v>2</v>
          </cell>
          <cell r="Q5193">
            <v>2</v>
          </cell>
          <cell r="V5193">
            <v>3400</v>
          </cell>
        </row>
        <row r="5194">
          <cell r="A5194">
            <v>1</v>
          </cell>
          <cell r="E5194">
            <v>2</v>
          </cell>
          <cell r="I5194">
            <v>0</v>
          </cell>
          <cell r="M5194">
            <v>2</v>
          </cell>
          <cell r="Q5194">
            <v>2</v>
          </cell>
          <cell r="V5194">
            <v>4000</v>
          </cell>
        </row>
        <row r="5195">
          <cell r="A5195">
            <v>1</v>
          </cell>
          <cell r="E5195">
            <v>2</v>
          </cell>
          <cell r="I5195">
            <v>1171.74</v>
          </cell>
          <cell r="M5195">
            <v>2</v>
          </cell>
          <cell r="Q5195">
            <v>2</v>
          </cell>
          <cell r="V5195">
            <v>4050</v>
          </cell>
        </row>
        <row r="5196">
          <cell r="A5196">
            <v>1</v>
          </cell>
          <cell r="E5196">
            <v>2</v>
          </cell>
          <cell r="I5196">
            <v>140000</v>
          </cell>
          <cell r="M5196">
            <v>2</v>
          </cell>
          <cell r="Q5196">
            <v>2</v>
          </cell>
          <cell r="V5196">
            <v>4060</v>
          </cell>
        </row>
        <row r="5197">
          <cell r="A5197">
            <v>1</v>
          </cell>
          <cell r="E5197">
            <v>2</v>
          </cell>
          <cell r="I5197">
            <v>0</v>
          </cell>
          <cell r="M5197">
            <v>2</v>
          </cell>
          <cell r="Q5197">
            <v>4</v>
          </cell>
          <cell r="V5197">
            <v>4150</v>
          </cell>
        </row>
        <row r="5198">
          <cell r="A5198">
            <v>1</v>
          </cell>
          <cell r="E5198">
            <v>2</v>
          </cell>
          <cell r="I5198">
            <v>8746.65</v>
          </cell>
          <cell r="M5198">
            <v>2</v>
          </cell>
          <cell r="Q5198">
            <v>2</v>
          </cell>
          <cell r="V5198">
            <v>4150</v>
          </cell>
        </row>
        <row r="5199">
          <cell r="A5199">
            <v>1</v>
          </cell>
          <cell r="E5199">
            <v>2</v>
          </cell>
          <cell r="I5199">
            <v>7248.55</v>
          </cell>
          <cell r="M5199">
            <v>2</v>
          </cell>
          <cell r="Q5199">
            <v>2</v>
          </cell>
          <cell r="V5199">
            <v>4260</v>
          </cell>
        </row>
        <row r="5200">
          <cell r="A5200">
            <v>1</v>
          </cell>
          <cell r="E5200">
            <v>2</v>
          </cell>
          <cell r="I5200">
            <v>3662</v>
          </cell>
          <cell r="M5200">
            <v>2</v>
          </cell>
          <cell r="Q5200">
            <v>4</v>
          </cell>
          <cell r="V5200">
            <v>4280</v>
          </cell>
        </row>
        <row r="5201">
          <cell r="A5201">
            <v>1</v>
          </cell>
          <cell r="E5201">
            <v>2</v>
          </cell>
          <cell r="I5201">
            <v>59.85</v>
          </cell>
          <cell r="M5201">
            <v>2</v>
          </cell>
          <cell r="Q5201">
            <v>2</v>
          </cell>
          <cell r="V5201">
            <v>4280</v>
          </cell>
        </row>
        <row r="5202">
          <cell r="A5202">
            <v>1</v>
          </cell>
          <cell r="E5202">
            <v>2</v>
          </cell>
          <cell r="I5202">
            <v>6453.58</v>
          </cell>
          <cell r="M5202">
            <v>2</v>
          </cell>
          <cell r="Q5202">
            <v>2</v>
          </cell>
          <cell r="V5202">
            <v>4301</v>
          </cell>
        </row>
        <row r="5203">
          <cell r="A5203">
            <v>1</v>
          </cell>
          <cell r="E5203">
            <v>2</v>
          </cell>
          <cell r="I5203">
            <v>1650.53</v>
          </cell>
          <cell r="M5203">
            <v>2</v>
          </cell>
          <cell r="Q5203">
            <v>2</v>
          </cell>
          <cell r="V5203">
            <v>4305</v>
          </cell>
        </row>
        <row r="5204">
          <cell r="A5204">
            <v>1</v>
          </cell>
          <cell r="E5204">
            <v>2</v>
          </cell>
          <cell r="I5204">
            <v>225.03</v>
          </cell>
          <cell r="M5204">
            <v>2</v>
          </cell>
          <cell r="Q5204">
            <v>2</v>
          </cell>
          <cell r="V5204">
            <v>4306</v>
          </cell>
        </row>
        <row r="5205">
          <cell r="A5205">
            <v>1</v>
          </cell>
          <cell r="E5205">
            <v>2</v>
          </cell>
          <cell r="I5205">
            <v>0</v>
          </cell>
          <cell r="M5205">
            <v>2</v>
          </cell>
          <cell r="Q5205">
            <v>2</v>
          </cell>
          <cell r="V5205">
            <v>4320</v>
          </cell>
        </row>
        <row r="5206">
          <cell r="A5206">
            <v>1</v>
          </cell>
          <cell r="E5206">
            <v>2</v>
          </cell>
          <cell r="I5206">
            <v>2739.1</v>
          </cell>
          <cell r="M5206">
            <v>2</v>
          </cell>
          <cell r="Q5206">
            <v>2</v>
          </cell>
          <cell r="V5206">
            <v>4380</v>
          </cell>
        </row>
        <row r="5207">
          <cell r="A5207">
            <v>1</v>
          </cell>
          <cell r="E5207">
            <v>2</v>
          </cell>
          <cell r="I5207">
            <v>60</v>
          </cell>
          <cell r="M5207">
            <v>2</v>
          </cell>
          <cell r="Q5207">
            <v>2</v>
          </cell>
          <cell r="V5207">
            <v>4440</v>
          </cell>
        </row>
        <row r="5208">
          <cell r="A5208">
            <v>1</v>
          </cell>
          <cell r="E5208">
            <v>2</v>
          </cell>
          <cell r="I5208">
            <v>105935.14</v>
          </cell>
          <cell r="M5208">
            <v>2</v>
          </cell>
          <cell r="Q5208">
            <v>2</v>
          </cell>
          <cell r="V5208">
            <v>4460</v>
          </cell>
        </row>
        <row r="5209">
          <cell r="A5209">
            <v>1</v>
          </cell>
          <cell r="E5209">
            <v>2</v>
          </cell>
          <cell r="I5209">
            <v>620.70000000000005</v>
          </cell>
          <cell r="M5209">
            <v>2</v>
          </cell>
          <cell r="Q5209">
            <v>2</v>
          </cell>
          <cell r="V5209">
            <v>4480</v>
          </cell>
        </row>
        <row r="5210">
          <cell r="A5210">
            <v>1</v>
          </cell>
          <cell r="E5210">
            <v>2</v>
          </cell>
          <cell r="I5210">
            <v>-451.95</v>
          </cell>
          <cell r="M5210">
            <v>2</v>
          </cell>
          <cell r="Q5210">
            <v>2</v>
          </cell>
          <cell r="V5210">
            <v>4490</v>
          </cell>
        </row>
        <row r="5211">
          <cell r="A5211">
            <v>1</v>
          </cell>
          <cell r="E5211">
            <v>2</v>
          </cell>
          <cell r="I5211">
            <v>0</v>
          </cell>
          <cell r="M5211">
            <v>2</v>
          </cell>
          <cell r="Q5211">
            <v>2</v>
          </cell>
          <cell r="V5211">
            <v>4500</v>
          </cell>
        </row>
        <row r="5212">
          <cell r="A5212">
            <v>1</v>
          </cell>
          <cell r="E5212">
            <v>2</v>
          </cell>
          <cell r="I5212">
            <v>73877.59</v>
          </cell>
          <cell r="M5212">
            <v>2</v>
          </cell>
          <cell r="Q5212">
            <v>2</v>
          </cell>
          <cell r="V5212">
            <v>4520</v>
          </cell>
        </row>
        <row r="5213">
          <cell r="A5213">
            <v>1</v>
          </cell>
          <cell r="E5213">
            <v>2</v>
          </cell>
          <cell r="I5213">
            <v>6873.73</v>
          </cell>
          <cell r="M5213">
            <v>2</v>
          </cell>
          <cell r="Q5213">
            <v>2</v>
          </cell>
          <cell r="V5213">
            <v>4601</v>
          </cell>
        </row>
        <row r="5214">
          <cell r="A5214">
            <v>1</v>
          </cell>
          <cell r="E5214">
            <v>2</v>
          </cell>
          <cell r="I5214">
            <v>28.31</v>
          </cell>
          <cell r="M5214">
            <v>2</v>
          </cell>
          <cell r="Q5214">
            <v>4</v>
          </cell>
          <cell r="V5214">
            <v>4603</v>
          </cell>
        </row>
        <row r="5215">
          <cell r="A5215">
            <v>1</v>
          </cell>
          <cell r="E5215">
            <v>2</v>
          </cell>
          <cell r="I5215">
            <v>21078.76</v>
          </cell>
          <cell r="M5215">
            <v>2</v>
          </cell>
          <cell r="Q5215">
            <v>2</v>
          </cell>
          <cell r="V5215">
            <v>4603</v>
          </cell>
        </row>
        <row r="5216">
          <cell r="A5216">
            <v>1</v>
          </cell>
          <cell r="E5216">
            <v>2</v>
          </cell>
          <cell r="I5216">
            <v>0</v>
          </cell>
          <cell r="M5216">
            <v>2</v>
          </cell>
          <cell r="Q5216">
            <v>4</v>
          </cell>
          <cell r="V5216">
            <v>4604</v>
          </cell>
        </row>
        <row r="5217">
          <cell r="A5217">
            <v>1</v>
          </cell>
          <cell r="E5217">
            <v>2</v>
          </cell>
          <cell r="I5217">
            <v>0</v>
          </cell>
          <cell r="M5217">
            <v>2</v>
          </cell>
          <cell r="Q5217">
            <v>2</v>
          </cell>
          <cell r="V5217">
            <v>4604</v>
          </cell>
        </row>
        <row r="5218">
          <cell r="A5218">
            <v>1</v>
          </cell>
          <cell r="E5218">
            <v>2</v>
          </cell>
          <cell r="I5218">
            <v>5</v>
          </cell>
          <cell r="M5218">
            <v>2</v>
          </cell>
          <cell r="Q5218">
            <v>2</v>
          </cell>
          <cell r="V5218">
            <v>4620</v>
          </cell>
        </row>
        <row r="5219">
          <cell r="A5219">
            <v>1</v>
          </cell>
          <cell r="E5219">
            <v>2</v>
          </cell>
          <cell r="I5219">
            <v>5311.65</v>
          </cell>
          <cell r="M5219">
            <v>2</v>
          </cell>
          <cell r="Q5219">
            <v>2</v>
          </cell>
          <cell r="V5219">
            <v>4660</v>
          </cell>
        </row>
        <row r="5220">
          <cell r="A5220">
            <v>1</v>
          </cell>
          <cell r="E5220">
            <v>2</v>
          </cell>
          <cell r="I5220">
            <v>12534.11</v>
          </cell>
          <cell r="M5220">
            <v>2</v>
          </cell>
          <cell r="Q5220">
            <v>2</v>
          </cell>
          <cell r="V5220">
            <v>4680</v>
          </cell>
        </row>
        <row r="5221">
          <cell r="A5221">
            <v>1</v>
          </cell>
          <cell r="E5221">
            <v>2</v>
          </cell>
          <cell r="I5221">
            <v>1096.49</v>
          </cell>
          <cell r="M5221">
            <v>2</v>
          </cell>
          <cell r="Q5221">
            <v>4</v>
          </cell>
          <cell r="V5221">
            <v>4720</v>
          </cell>
        </row>
        <row r="5222">
          <cell r="A5222">
            <v>1</v>
          </cell>
          <cell r="E5222">
            <v>2</v>
          </cell>
          <cell r="I5222">
            <v>4579.8999999999996</v>
          </cell>
          <cell r="M5222">
            <v>2</v>
          </cell>
          <cell r="Q5222">
            <v>2</v>
          </cell>
          <cell r="V5222">
            <v>4720</v>
          </cell>
        </row>
        <row r="5223">
          <cell r="A5223">
            <v>1</v>
          </cell>
          <cell r="E5223">
            <v>2</v>
          </cell>
          <cell r="I5223">
            <v>0</v>
          </cell>
          <cell r="M5223">
            <v>2</v>
          </cell>
          <cell r="Q5223">
            <v>9</v>
          </cell>
          <cell r="V5223">
            <v>4730</v>
          </cell>
        </row>
        <row r="5224">
          <cell r="A5224">
            <v>1</v>
          </cell>
          <cell r="E5224">
            <v>2</v>
          </cell>
          <cell r="I5224">
            <v>9179.07</v>
          </cell>
          <cell r="M5224">
            <v>2</v>
          </cell>
          <cell r="Q5224">
            <v>4</v>
          </cell>
          <cell r="V5224">
            <v>4730</v>
          </cell>
        </row>
        <row r="5225">
          <cell r="A5225">
            <v>1</v>
          </cell>
          <cell r="E5225">
            <v>2</v>
          </cell>
          <cell r="I5225">
            <v>83335.58</v>
          </cell>
          <cell r="M5225">
            <v>2</v>
          </cell>
          <cell r="Q5225">
            <v>4</v>
          </cell>
          <cell r="V5225">
            <v>4730</v>
          </cell>
        </row>
        <row r="5226">
          <cell r="A5226">
            <v>1</v>
          </cell>
          <cell r="E5226">
            <v>2</v>
          </cell>
          <cell r="I5226">
            <v>181274.82</v>
          </cell>
          <cell r="M5226">
            <v>2</v>
          </cell>
          <cell r="Q5226">
            <v>2</v>
          </cell>
          <cell r="V5226">
            <v>4730</v>
          </cell>
        </row>
        <row r="5227">
          <cell r="A5227">
            <v>1</v>
          </cell>
          <cell r="E5227">
            <v>2</v>
          </cell>
          <cell r="I5227">
            <v>177667.34</v>
          </cell>
          <cell r="M5227">
            <v>2</v>
          </cell>
          <cell r="Q5227">
            <v>4</v>
          </cell>
          <cell r="V5227">
            <v>4730</v>
          </cell>
        </row>
        <row r="5228">
          <cell r="A5228">
            <v>1</v>
          </cell>
          <cell r="E5228">
            <v>2</v>
          </cell>
          <cell r="I5228">
            <v>0</v>
          </cell>
          <cell r="M5228">
            <v>2</v>
          </cell>
          <cell r="Q5228">
            <v>22</v>
          </cell>
          <cell r="V5228">
            <v>4730</v>
          </cell>
        </row>
        <row r="5229">
          <cell r="A5229">
            <v>1</v>
          </cell>
          <cell r="E5229">
            <v>2</v>
          </cell>
          <cell r="I5229">
            <v>0</v>
          </cell>
          <cell r="M5229">
            <v>2</v>
          </cell>
          <cell r="Q5229">
            <v>4</v>
          </cell>
          <cell r="V5229">
            <v>4730</v>
          </cell>
        </row>
        <row r="5230">
          <cell r="A5230">
            <v>1</v>
          </cell>
          <cell r="E5230">
            <v>2</v>
          </cell>
          <cell r="I5230">
            <v>109690.57</v>
          </cell>
          <cell r="M5230">
            <v>2</v>
          </cell>
          <cell r="Q5230">
            <v>4</v>
          </cell>
          <cell r="V5230">
            <v>4730</v>
          </cell>
        </row>
        <row r="5231">
          <cell r="A5231">
            <v>1</v>
          </cell>
          <cell r="E5231">
            <v>2</v>
          </cell>
          <cell r="I5231">
            <v>1309145.57</v>
          </cell>
          <cell r="M5231">
            <v>2</v>
          </cell>
          <cell r="Q5231">
            <v>2</v>
          </cell>
          <cell r="V5231">
            <v>4730</v>
          </cell>
        </row>
        <row r="5232">
          <cell r="A5232">
            <v>1</v>
          </cell>
          <cell r="E5232">
            <v>2</v>
          </cell>
          <cell r="I5232">
            <v>280000</v>
          </cell>
          <cell r="M5232">
            <v>2</v>
          </cell>
          <cell r="Q5232">
            <v>2</v>
          </cell>
          <cell r="V5232">
            <v>4740</v>
          </cell>
        </row>
        <row r="5233">
          <cell r="A5233">
            <v>1</v>
          </cell>
          <cell r="E5233">
            <v>2</v>
          </cell>
          <cell r="I5233">
            <v>0</v>
          </cell>
          <cell r="M5233">
            <v>2</v>
          </cell>
          <cell r="Q5233">
            <v>2</v>
          </cell>
          <cell r="V5233">
            <v>4755</v>
          </cell>
        </row>
        <row r="5234">
          <cell r="A5234">
            <v>1</v>
          </cell>
          <cell r="E5234">
            <v>2</v>
          </cell>
          <cell r="I5234">
            <v>0</v>
          </cell>
          <cell r="M5234">
            <v>2</v>
          </cell>
          <cell r="Q5234">
            <v>4</v>
          </cell>
          <cell r="V5234">
            <v>4770</v>
          </cell>
        </row>
        <row r="5235">
          <cell r="A5235">
            <v>1</v>
          </cell>
          <cell r="E5235">
            <v>2</v>
          </cell>
          <cell r="I5235">
            <v>21256.95</v>
          </cell>
          <cell r="M5235">
            <v>2</v>
          </cell>
          <cell r="Q5235">
            <v>2</v>
          </cell>
          <cell r="V5235">
            <v>4770</v>
          </cell>
        </row>
        <row r="5236">
          <cell r="A5236">
            <v>1</v>
          </cell>
          <cell r="E5236">
            <v>2</v>
          </cell>
          <cell r="I5236">
            <v>1400</v>
          </cell>
          <cell r="M5236">
            <v>2</v>
          </cell>
          <cell r="Q5236">
            <v>9</v>
          </cell>
          <cell r="V5236">
            <v>4785</v>
          </cell>
        </row>
        <row r="5237">
          <cell r="A5237">
            <v>1</v>
          </cell>
          <cell r="E5237">
            <v>2</v>
          </cell>
          <cell r="I5237">
            <v>161.9</v>
          </cell>
          <cell r="M5237">
            <v>2</v>
          </cell>
          <cell r="Q5237">
            <v>2</v>
          </cell>
          <cell r="V5237">
            <v>4785</v>
          </cell>
        </row>
        <row r="5238">
          <cell r="A5238">
            <v>1</v>
          </cell>
          <cell r="E5238">
            <v>2</v>
          </cell>
          <cell r="I5238">
            <v>44524.19</v>
          </cell>
          <cell r="M5238">
            <v>2</v>
          </cell>
          <cell r="Q5238">
            <v>2</v>
          </cell>
          <cell r="V5238">
            <v>4800</v>
          </cell>
        </row>
        <row r="5239">
          <cell r="A5239">
            <v>1</v>
          </cell>
          <cell r="E5239">
            <v>2</v>
          </cell>
          <cell r="I5239">
            <v>30</v>
          </cell>
          <cell r="M5239">
            <v>2</v>
          </cell>
          <cell r="Q5239">
            <v>9</v>
          </cell>
          <cell r="V5239">
            <v>4830</v>
          </cell>
        </row>
        <row r="5240">
          <cell r="A5240">
            <v>1</v>
          </cell>
          <cell r="E5240">
            <v>2</v>
          </cell>
          <cell r="I5240">
            <v>2454</v>
          </cell>
          <cell r="M5240">
            <v>2</v>
          </cell>
          <cell r="Q5240">
            <v>2</v>
          </cell>
          <cell r="V5240">
            <v>4830</v>
          </cell>
        </row>
        <row r="5241">
          <cell r="A5241">
            <v>1</v>
          </cell>
          <cell r="E5241">
            <v>2</v>
          </cell>
          <cell r="I5241">
            <v>3397.37</v>
          </cell>
          <cell r="M5241">
            <v>2</v>
          </cell>
          <cell r="Q5241">
            <v>2</v>
          </cell>
          <cell r="V5241">
            <v>4830</v>
          </cell>
        </row>
        <row r="5242">
          <cell r="A5242">
            <v>1</v>
          </cell>
          <cell r="E5242">
            <v>2</v>
          </cell>
          <cell r="I5242">
            <v>59404.65</v>
          </cell>
          <cell r="M5242">
            <v>2</v>
          </cell>
          <cell r="Q5242">
            <v>2</v>
          </cell>
          <cell r="V5242">
            <v>4840</v>
          </cell>
        </row>
        <row r="5243">
          <cell r="A5243">
            <v>1</v>
          </cell>
          <cell r="E5243">
            <v>2</v>
          </cell>
          <cell r="I5243">
            <v>965226.15</v>
          </cell>
          <cell r="M5243">
            <v>2</v>
          </cell>
          <cell r="Q5243">
            <v>2</v>
          </cell>
          <cell r="V5243">
            <v>4880</v>
          </cell>
        </row>
        <row r="5244">
          <cell r="A5244">
            <v>1</v>
          </cell>
          <cell r="E5244">
            <v>2</v>
          </cell>
          <cell r="I5244">
            <v>9564.6</v>
          </cell>
          <cell r="M5244">
            <v>2</v>
          </cell>
          <cell r="Q5244">
            <v>2</v>
          </cell>
          <cell r="V5244">
            <v>4910</v>
          </cell>
        </row>
        <row r="5245">
          <cell r="A5245">
            <v>1</v>
          </cell>
          <cell r="E5245">
            <v>2</v>
          </cell>
          <cell r="I5245">
            <v>-10000</v>
          </cell>
          <cell r="M5245">
            <v>2</v>
          </cell>
          <cell r="Q5245">
            <v>2</v>
          </cell>
          <cell r="V5245">
            <v>5100</v>
          </cell>
        </row>
        <row r="5246">
          <cell r="A5246">
            <v>1</v>
          </cell>
          <cell r="E5246">
            <v>2</v>
          </cell>
          <cell r="I5246">
            <v>-9148735.2200000007</v>
          </cell>
          <cell r="M5246">
            <v>2</v>
          </cell>
          <cell r="Q5246">
            <v>2</v>
          </cell>
          <cell r="V5246">
            <v>5400</v>
          </cell>
        </row>
        <row r="5247">
          <cell r="A5247">
            <v>1</v>
          </cell>
          <cell r="E5247">
            <v>2</v>
          </cell>
          <cell r="I5247">
            <v>8488.4699999999993</v>
          </cell>
          <cell r="M5247">
            <v>2</v>
          </cell>
          <cell r="Q5247">
            <v>2</v>
          </cell>
          <cell r="V5247">
            <v>6110</v>
          </cell>
        </row>
        <row r="5248">
          <cell r="A5248">
            <v>1</v>
          </cell>
          <cell r="E5248">
            <v>2</v>
          </cell>
          <cell r="I5248">
            <v>-2593.69</v>
          </cell>
          <cell r="M5248">
            <v>2</v>
          </cell>
          <cell r="Q5248">
            <v>2</v>
          </cell>
          <cell r="V5248">
            <v>6120</v>
          </cell>
        </row>
        <row r="5249">
          <cell r="A5249">
            <v>1</v>
          </cell>
          <cell r="E5249">
            <v>2</v>
          </cell>
          <cell r="I5249">
            <v>95859.51</v>
          </cell>
          <cell r="M5249">
            <v>2</v>
          </cell>
          <cell r="Q5249">
            <v>2</v>
          </cell>
          <cell r="V5249">
            <v>6710</v>
          </cell>
        </row>
        <row r="5250">
          <cell r="A5250">
            <v>1</v>
          </cell>
          <cell r="E5250">
            <v>2</v>
          </cell>
          <cell r="I5250">
            <v>-6453.58</v>
          </cell>
          <cell r="M5250">
            <v>2</v>
          </cell>
          <cell r="Q5250">
            <v>2</v>
          </cell>
          <cell r="V5250">
            <v>6720</v>
          </cell>
        </row>
        <row r="5251">
          <cell r="A5251">
            <v>1</v>
          </cell>
          <cell r="E5251">
            <v>2</v>
          </cell>
          <cell r="I5251">
            <v>7875.98</v>
          </cell>
          <cell r="M5251">
            <v>2</v>
          </cell>
          <cell r="Q5251">
            <v>2</v>
          </cell>
          <cell r="V5251">
            <v>6810</v>
          </cell>
        </row>
        <row r="5252">
          <cell r="A5252">
            <v>1</v>
          </cell>
          <cell r="E5252">
            <v>2</v>
          </cell>
          <cell r="I5252">
            <v>5140853.16</v>
          </cell>
          <cell r="M5252">
            <v>2</v>
          </cell>
          <cell r="Q5252">
            <v>2</v>
          </cell>
          <cell r="V5252">
            <v>7100</v>
          </cell>
        </row>
        <row r="5253">
          <cell r="A5253">
            <v>1</v>
          </cell>
          <cell r="E5253">
            <v>2</v>
          </cell>
          <cell r="I5253">
            <v>-2776.8</v>
          </cell>
          <cell r="M5253">
            <v>2</v>
          </cell>
          <cell r="Q5253">
            <v>2</v>
          </cell>
          <cell r="V5253">
            <v>7110</v>
          </cell>
        </row>
        <row r="5254">
          <cell r="A5254">
            <v>1</v>
          </cell>
          <cell r="E5254">
            <v>2</v>
          </cell>
          <cell r="I5254">
            <v>2930508.94</v>
          </cell>
          <cell r="M5254">
            <v>2</v>
          </cell>
          <cell r="Q5254">
            <v>2</v>
          </cell>
          <cell r="V5254">
            <v>7130</v>
          </cell>
        </row>
        <row r="5255">
          <cell r="A5255">
            <v>1</v>
          </cell>
          <cell r="E5255">
            <v>2</v>
          </cell>
          <cell r="I5255">
            <v>0</v>
          </cell>
          <cell r="M5255">
            <v>2</v>
          </cell>
          <cell r="Q5255">
            <v>2</v>
          </cell>
          <cell r="V5255">
            <v>7300</v>
          </cell>
        </row>
        <row r="5256">
          <cell r="A5256">
            <v>1</v>
          </cell>
          <cell r="E5256">
            <v>2</v>
          </cell>
          <cell r="I5256">
            <v>38850</v>
          </cell>
          <cell r="M5256">
            <v>2</v>
          </cell>
          <cell r="Q5256">
            <v>2</v>
          </cell>
          <cell r="V5256">
            <v>7300</v>
          </cell>
        </row>
        <row r="5257">
          <cell r="A5257">
            <v>1</v>
          </cell>
          <cell r="E5257">
            <v>2</v>
          </cell>
          <cell r="I5257">
            <v>13762</v>
          </cell>
          <cell r="M5257">
            <v>2</v>
          </cell>
          <cell r="Q5257">
            <v>2</v>
          </cell>
          <cell r="V5257">
            <v>7300</v>
          </cell>
        </row>
        <row r="5258">
          <cell r="A5258">
            <v>1</v>
          </cell>
          <cell r="E5258">
            <v>2</v>
          </cell>
          <cell r="I5258">
            <v>12400</v>
          </cell>
          <cell r="M5258">
            <v>2</v>
          </cell>
          <cell r="Q5258">
            <v>2</v>
          </cell>
          <cell r="V5258">
            <v>7300</v>
          </cell>
        </row>
        <row r="5259">
          <cell r="A5259">
            <v>1</v>
          </cell>
          <cell r="E5259">
            <v>2</v>
          </cell>
          <cell r="I5259">
            <v>1692.92</v>
          </cell>
          <cell r="M5259">
            <v>2</v>
          </cell>
          <cell r="Q5259">
            <v>2</v>
          </cell>
          <cell r="V5259">
            <v>7300</v>
          </cell>
        </row>
        <row r="5260">
          <cell r="A5260">
            <v>1</v>
          </cell>
          <cell r="E5260">
            <v>2</v>
          </cell>
          <cell r="I5260">
            <v>6592.31</v>
          </cell>
          <cell r="M5260">
            <v>2</v>
          </cell>
          <cell r="Q5260">
            <v>2</v>
          </cell>
          <cell r="V5260">
            <v>7300</v>
          </cell>
        </row>
        <row r="5261">
          <cell r="A5261">
            <v>1</v>
          </cell>
          <cell r="E5261">
            <v>2</v>
          </cell>
          <cell r="I5261">
            <v>50575.96</v>
          </cell>
          <cell r="M5261">
            <v>2</v>
          </cell>
          <cell r="Q5261">
            <v>2</v>
          </cell>
          <cell r="V5261">
            <v>7300</v>
          </cell>
        </row>
        <row r="5262">
          <cell r="A5262">
            <v>1</v>
          </cell>
          <cell r="E5262">
            <v>2</v>
          </cell>
          <cell r="I5262">
            <v>-334.67</v>
          </cell>
          <cell r="M5262">
            <v>2</v>
          </cell>
          <cell r="Q5262">
            <v>2</v>
          </cell>
          <cell r="V5262">
            <v>7300</v>
          </cell>
        </row>
        <row r="5263">
          <cell r="A5263">
            <v>1</v>
          </cell>
          <cell r="E5263">
            <v>2</v>
          </cell>
          <cell r="I5263">
            <v>37429.050000000003</v>
          </cell>
          <cell r="M5263">
            <v>2</v>
          </cell>
          <cell r="Q5263">
            <v>2</v>
          </cell>
          <cell r="V5263">
            <v>7300</v>
          </cell>
        </row>
        <row r="5264">
          <cell r="A5264">
            <v>1</v>
          </cell>
          <cell r="E5264">
            <v>2</v>
          </cell>
          <cell r="I5264">
            <v>45578.23</v>
          </cell>
          <cell r="M5264">
            <v>2</v>
          </cell>
          <cell r="Q5264">
            <v>2</v>
          </cell>
          <cell r="V5264">
            <v>7300</v>
          </cell>
        </row>
        <row r="5265">
          <cell r="A5265">
            <v>1</v>
          </cell>
          <cell r="E5265">
            <v>2</v>
          </cell>
          <cell r="I5265">
            <v>-8470.43</v>
          </cell>
          <cell r="M5265">
            <v>2</v>
          </cell>
          <cell r="Q5265">
            <v>2</v>
          </cell>
          <cell r="V5265">
            <v>7300</v>
          </cell>
        </row>
        <row r="5266">
          <cell r="A5266">
            <v>1</v>
          </cell>
          <cell r="E5266">
            <v>2</v>
          </cell>
          <cell r="I5266">
            <v>9880.1299999999992</v>
          </cell>
          <cell r="M5266">
            <v>2</v>
          </cell>
          <cell r="Q5266">
            <v>2</v>
          </cell>
          <cell r="V5266">
            <v>7300</v>
          </cell>
        </row>
        <row r="5267">
          <cell r="A5267">
            <v>1</v>
          </cell>
          <cell r="E5267">
            <v>2</v>
          </cell>
          <cell r="I5267">
            <v>1500</v>
          </cell>
          <cell r="M5267">
            <v>2</v>
          </cell>
          <cell r="Q5267">
            <v>2</v>
          </cell>
          <cell r="V5267">
            <v>7300</v>
          </cell>
        </row>
        <row r="5268">
          <cell r="A5268">
            <v>1</v>
          </cell>
          <cell r="E5268">
            <v>2</v>
          </cell>
          <cell r="I5268">
            <v>8405.67</v>
          </cell>
          <cell r="M5268">
            <v>2</v>
          </cell>
          <cell r="Q5268">
            <v>2</v>
          </cell>
          <cell r="V5268">
            <v>7300</v>
          </cell>
        </row>
        <row r="5269">
          <cell r="A5269">
            <v>1</v>
          </cell>
          <cell r="E5269">
            <v>2</v>
          </cell>
          <cell r="I5269">
            <v>16736.740000000002</v>
          </cell>
          <cell r="M5269">
            <v>2</v>
          </cell>
          <cell r="Q5269">
            <v>2</v>
          </cell>
          <cell r="V5269">
            <v>7300</v>
          </cell>
        </row>
        <row r="5270">
          <cell r="A5270">
            <v>1</v>
          </cell>
          <cell r="E5270">
            <v>2</v>
          </cell>
          <cell r="I5270">
            <v>400</v>
          </cell>
          <cell r="M5270">
            <v>2</v>
          </cell>
          <cell r="Q5270">
            <v>2</v>
          </cell>
          <cell r="V5270">
            <v>7300</v>
          </cell>
        </row>
        <row r="5271">
          <cell r="A5271">
            <v>1</v>
          </cell>
          <cell r="E5271">
            <v>2</v>
          </cell>
          <cell r="I5271">
            <v>1100</v>
          </cell>
          <cell r="M5271">
            <v>2</v>
          </cell>
          <cell r="Q5271">
            <v>2</v>
          </cell>
          <cell r="V5271">
            <v>7300</v>
          </cell>
        </row>
        <row r="5272">
          <cell r="A5272">
            <v>1</v>
          </cell>
          <cell r="E5272">
            <v>2</v>
          </cell>
          <cell r="I5272">
            <v>2743.09</v>
          </cell>
          <cell r="M5272">
            <v>2</v>
          </cell>
          <cell r="Q5272">
            <v>2</v>
          </cell>
          <cell r="V5272">
            <v>7300</v>
          </cell>
        </row>
        <row r="5273">
          <cell r="A5273">
            <v>1</v>
          </cell>
          <cell r="E5273">
            <v>2</v>
          </cell>
          <cell r="I5273">
            <v>7250</v>
          </cell>
          <cell r="M5273">
            <v>2</v>
          </cell>
          <cell r="Q5273">
            <v>2</v>
          </cell>
          <cell r="V5273">
            <v>7300</v>
          </cell>
        </row>
        <row r="5274">
          <cell r="A5274">
            <v>1</v>
          </cell>
          <cell r="E5274">
            <v>2</v>
          </cell>
          <cell r="I5274">
            <v>17187.66</v>
          </cell>
          <cell r="M5274">
            <v>2</v>
          </cell>
          <cell r="Q5274">
            <v>2</v>
          </cell>
          <cell r="V5274">
            <v>7300</v>
          </cell>
        </row>
        <row r="5275">
          <cell r="A5275">
            <v>1</v>
          </cell>
          <cell r="E5275">
            <v>2</v>
          </cell>
          <cell r="I5275">
            <v>3600</v>
          </cell>
          <cell r="M5275">
            <v>2</v>
          </cell>
          <cell r="Q5275">
            <v>2</v>
          </cell>
          <cell r="V5275">
            <v>7300</v>
          </cell>
        </row>
        <row r="5276">
          <cell r="A5276">
            <v>1</v>
          </cell>
          <cell r="E5276">
            <v>2</v>
          </cell>
          <cell r="I5276">
            <v>3600</v>
          </cell>
          <cell r="M5276">
            <v>2</v>
          </cell>
          <cell r="Q5276">
            <v>2</v>
          </cell>
          <cell r="V5276">
            <v>7300</v>
          </cell>
        </row>
        <row r="5277">
          <cell r="A5277">
            <v>1</v>
          </cell>
          <cell r="E5277">
            <v>2</v>
          </cell>
          <cell r="I5277">
            <v>3600</v>
          </cell>
          <cell r="M5277">
            <v>2</v>
          </cell>
          <cell r="Q5277">
            <v>2</v>
          </cell>
          <cell r="V5277">
            <v>7300</v>
          </cell>
        </row>
        <row r="5278">
          <cell r="A5278">
            <v>1</v>
          </cell>
          <cell r="E5278">
            <v>2</v>
          </cell>
          <cell r="I5278">
            <v>12524.72</v>
          </cell>
          <cell r="M5278">
            <v>2</v>
          </cell>
          <cell r="Q5278">
            <v>2</v>
          </cell>
          <cell r="V5278">
            <v>7300</v>
          </cell>
        </row>
        <row r="5279">
          <cell r="A5279">
            <v>1</v>
          </cell>
          <cell r="E5279">
            <v>2</v>
          </cell>
          <cell r="I5279">
            <v>8935.0499999999993</v>
          </cell>
          <cell r="M5279">
            <v>2</v>
          </cell>
          <cell r="Q5279">
            <v>2</v>
          </cell>
          <cell r="V5279">
            <v>7300</v>
          </cell>
        </row>
        <row r="5280">
          <cell r="A5280">
            <v>1</v>
          </cell>
          <cell r="E5280">
            <v>2</v>
          </cell>
          <cell r="I5280">
            <v>26733.72</v>
          </cell>
          <cell r="M5280">
            <v>2</v>
          </cell>
          <cell r="Q5280">
            <v>2</v>
          </cell>
          <cell r="V5280">
            <v>7300</v>
          </cell>
        </row>
        <row r="5281">
          <cell r="A5281">
            <v>1</v>
          </cell>
          <cell r="E5281">
            <v>2</v>
          </cell>
          <cell r="I5281">
            <v>100</v>
          </cell>
          <cell r="M5281">
            <v>2</v>
          </cell>
          <cell r="Q5281">
            <v>2</v>
          </cell>
          <cell r="V5281">
            <v>7300</v>
          </cell>
        </row>
        <row r="5282">
          <cell r="A5282">
            <v>1</v>
          </cell>
          <cell r="E5282">
            <v>2</v>
          </cell>
          <cell r="I5282">
            <v>4000</v>
          </cell>
          <cell r="M5282">
            <v>2</v>
          </cell>
          <cell r="Q5282">
            <v>2</v>
          </cell>
          <cell r="V5282">
            <v>7300</v>
          </cell>
        </row>
        <row r="5283">
          <cell r="A5283">
            <v>1</v>
          </cell>
          <cell r="E5283">
            <v>2</v>
          </cell>
          <cell r="I5283">
            <v>1500</v>
          </cell>
          <cell r="M5283">
            <v>2</v>
          </cell>
          <cell r="Q5283">
            <v>2</v>
          </cell>
          <cell r="V5283">
            <v>7300</v>
          </cell>
        </row>
        <row r="5284">
          <cell r="A5284">
            <v>1</v>
          </cell>
          <cell r="E5284">
            <v>2</v>
          </cell>
          <cell r="I5284">
            <v>519</v>
          </cell>
          <cell r="M5284">
            <v>2</v>
          </cell>
          <cell r="Q5284">
            <v>2</v>
          </cell>
          <cell r="V5284">
            <v>7300</v>
          </cell>
        </row>
        <row r="5285">
          <cell r="A5285">
            <v>1</v>
          </cell>
          <cell r="E5285">
            <v>2</v>
          </cell>
          <cell r="I5285">
            <v>600</v>
          </cell>
          <cell r="M5285">
            <v>2</v>
          </cell>
          <cell r="Q5285">
            <v>2</v>
          </cell>
          <cell r="V5285">
            <v>7300</v>
          </cell>
        </row>
        <row r="5286">
          <cell r="A5286">
            <v>1</v>
          </cell>
          <cell r="E5286">
            <v>2</v>
          </cell>
          <cell r="I5286">
            <v>150</v>
          </cell>
          <cell r="M5286">
            <v>2</v>
          </cell>
          <cell r="Q5286">
            <v>2</v>
          </cell>
          <cell r="V5286">
            <v>7300</v>
          </cell>
        </row>
        <row r="5287">
          <cell r="A5287">
            <v>1</v>
          </cell>
          <cell r="E5287">
            <v>2</v>
          </cell>
          <cell r="I5287">
            <v>359295.02</v>
          </cell>
          <cell r="M5287">
            <v>2</v>
          </cell>
          <cell r="Q5287">
            <v>2</v>
          </cell>
          <cell r="V5287">
            <v>7400</v>
          </cell>
        </row>
        <row r="5288">
          <cell r="A5288">
            <v>1</v>
          </cell>
          <cell r="E5288">
            <v>2</v>
          </cell>
          <cell r="I5288">
            <v>5126215.9000000004</v>
          </cell>
          <cell r="M5288">
            <v>2</v>
          </cell>
          <cell r="Q5288">
            <v>2</v>
          </cell>
          <cell r="V5288">
            <v>7700</v>
          </cell>
        </row>
        <row r="5289">
          <cell r="A5289">
            <v>1</v>
          </cell>
          <cell r="E5289">
            <v>2</v>
          </cell>
          <cell r="I5289">
            <v>4845.58</v>
          </cell>
          <cell r="M5289">
            <v>2</v>
          </cell>
          <cell r="Q5289">
            <v>2</v>
          </cell>
          <cell r="V5289">
            <v>7916</v>
          </cell>
        </row>
        <row r="5290">
          <cell r="A5290">
            <v>1</v>
          </cell>
          <cell r="E5290">
            <v>2</v>
          </cell>
          <cell r="I5290">
            <v>4311399.37</v>
          </cell>
          <cell r="M5290">
            <v>2</v>
          </cell>
          <cell r="Q5290">
            <v>2</v>
          </cell>
          <cell r="V5290">
            <v>8081</v>
          </cell>
        </row>
        <row r="5291">
          <cell r="A5291">
            <v>1</v>
          </cell>
          <cell r="E5291">
            <v>2</v>
          </cell>
          <cell r="I5291">
            <v>0</v>
          </cell>
          <cell r="M5291">
            <v>2</v>
          </cell>
          <cell r="Q5291">
            <v>2</v>
          </cell>
          <cell r="V5291">
            <v>8700</v>
          </cell>
        </row>
        <row r="5292">
          <cell r="A5292">
            <v>1</v>
          </cell>
          <cell r="E5292">
            <v>2</v>
          </cell>
          <cell r="I5292">
            <v>-4237180.93</v>
          </cell>
          <cell r="M5292">
            <v>2</v>
          </cell>
          <cell r="Q5292">
            <v>2</v>
          </cell>
          <cell r="V5292">
            <v>9100</v>
          </cell>
        </row>
        <row r="5293">
          <cell r="A5293">
            <v>1</v>
          </cell>
          <cell r="E5293">
            <v>2</v>
          </cell>
          <cell r="I5293">
            <v>4.0599999999999996</v>
          </cell>
          <cell r="M5293">
            <v>2</v>
          </cell>
          <cell r="Q5293">
            <v>2</v>
          </cell>
          <cell r="V5293">
            <v>9110</v>
          </cell>
        </row>
        <row r="5294">
          <cell r="A5294">
            <v>1</v>
          </cell>
          <cell r="E5294">
            <v>2</v>
          </cell>
          <cell r="I5294">
            <v>-3494.82</v>
          </cell>
          <cell r="M5294">
            <v>2</v>
          </cell>
          <cell r="Q5294">
            <v>2</v>
          </cell>
          <cell r="V5294">
            <v>9150</v>
          </cell>
        </row>
        <row r="5295">
          <cell r="A5295">
            <v>1</v>
          </cell>
          <cell r="E5295">
            <v>2</v>
          </cell>
          <cell r="I5295">
            <v>-3663061.83</v>
          </cell>
          <cell r="M5295">
            <v>2</v>
          </cell>
          <cell r="Q5295">
            <v>2</v>
          </cell>
          <cell r="V5295">
            <v>9206</v>
          </cell>
        </row>
        <row r="5296">
          <cell r="A5296">
            <v>1</v>
          </cell>
          <cell r="E5296">
            <v>2</v>
          </cell>
          <cell r="I5296">
            <v>-585693.42000000004</v>
          </cell>
          <cell r="M5296">
            <v>2</v>
          </cell>
          <cell r="Q5296">
            <v>2</v>
          </cell>
          <cell r="V5296">
            <v>9251</v>
          </cell>
        </row>
        <row r="5297">
          <cell r="A5297">
            <v>1</v>
          </cell>
          <cell r="E5297">
            <v>2</v>
          </cell>
          <cell r="I5297">
            <v>100944.43</v>
          </cell>
          <cell r="M5297">
            <v>2</v>
          </cell>
          <cell r="Q5297">
            <v>2</v>
          </cell>
          <cell r="V5297">
            <v>9252</v>
          </cell>
        </row>
        <row r="5298">
          <cell r="A5298">
            <v>1</v>
          </cell>
          <cell r="E5298">
            <v>2</v>
          </cell>
          <cell r="I5298">
            <v>-13608.85</v>
          </cell>
          <cell r="M5298">
            <v>2</v>
          </cell>
          <cell r="Q5298">
            <v>2</v>
          </cell>
          <cell r="V5298">
            <v>9253</v>
          </cell>
        </row>
        <row r="5299">
          <cell r="A5299">
            <v>1</v>
          </cell>
          <cell r="E5299">
            <v>2</v>
          </cell>
          <cell r="I5299">
            <v>351.81</v>
          </cell>
          <cell r="M5299">
            <v>2</v>
          </cell>
          <cell r="Q5299">
            <v>2</v>
          </cell>
          <cell r="V5299">
            <v>9256</v>
          </cell>
        </row>
        <row r="5300">
          <cell r="A5300">
            <v>1</v>
          </cell>
          <cell r="E5300">
            <v>2</v>
          </cell>
          <cell r="I5300">
            <v>-172237.16</v>
          </cell>
          <cell r="M5300">
            <v>2</v>
          </cell>
          <cell r="Q5300">
            <v>2</v>
          </cell>
          <cell r="V5300">
            <v>9302</v>
          </cell>
        </row>
        <row r="5301">
          <cell r="A5301">
            <v>1</v>
          </cell>
          <cell r="E5301">
            <v>2</v>
          </cell>
          <cell r="I5301">
            <v>-3142858.41</v>
          </cell>
          <cell r="M5301">
            <v>2</v>
          </cell>
          <cell r="Q5301">
            <v>2</v>
          </cell>
          <cell r="V5301">
            <v>9303</v>
          </cell>
        </row>
        <row r="5302">
          <cell r="A5302">
            <v>1</v>
          </cell>
          <cell r="E5302">
            <v>2</v>
          </cell>
          <cell r="I5302">
            <v>-260000</v>
          </cell>
          <cell r="M5302">
            <v>2</v>
          </cell>
          <cell r="Q5302">
            <v>2</v>
          </cell>
          <cell r="V5302">
            <v>9305</v>
          </cell>
        </row>
        <row r="5303">
          <cell r="A5303">
            <v>1</v>
          </cell>
          <cell r="E5303">
            <v>2</v>
          </cell>
          <cell r="I5303">
            <v>-280000</v>
          </cell>
          <cell r="M5303">
            <v>2</v>
          </cell>
          <cell r="Q5303">
            <v>2</v>
          </cell>
          <cell r="V5303">
            <v>9306</v>
          </cell>
        </row>
        <row r="5304">
          <cell r="A5304">
            <v>1</v>
          </cell>
          <cell r="E5304">
            <v>2</v>
          </cell>
          <cell r="I5304">
            <v>0</v>
          </cell>
          <cell r="M5304">
            <v>2</v>
          </cell>
          <cell r="Q5304">
            <v>2</v>
          </cell>
          <cell r="V5304">
            <v>9500</v>
          </cell>
        </row>
        <row r="5305">
          <cell r="A5305">
            <v>1</v>
          </cell>
          <cell r="E5305">
            <v>2</v>
          </cell>
          <cell r="I5305">
            <v>-776349.88</v>
          </cell>
          <cell r="M5305">
            <v>2</v>
          </cell>
          <cell r="Q5305">
            <v>2</v>
          </cell>
          <cell r="V5305">
            <v>9530</v>
          </cell>
        </row>
        <row r="5306">
          <cell r="A5306">
            <v>1</v>
          </cell>
          <cell r="E5306">
            <v>2</v>
          </cell>
          <cell r="I5306">
            <v>-49899.72</v>
          </cell>
          <cell r="M5306">
            <v>2</v>
          </cell>
          <cell r="Q5306">
            <v>2</v>
          </cell>
          <cell r="V5306">
            <v>9600</v>
          </cell>
        </row>
        <row r="5307">
          <cell r="A5307">
            <v>1</v>
          </cell>
          <cell r="E5307">
            <v>2</v>
          </cell>
          <cell r="I5307">
            <v>-44489</v>
          </cell>
          <cell r="M5307">
            <v>2</v>
          </cell>
          <cell r="Q5307">
            <v>2</v>
          </cell>
          <cell r="V5307">
            <v>9610</v>
          </cell>
        </row>
        <row r="5308">
          <cell r="A5308">
            <v>1</v>
          </cell>
          <cell r="E5308">
            <v>2</v>
          </cell>
          <cell r="I5308">
            <v>213617.1</v>
          </cell>
          <cell r="M5308">
            <v>2</v>
          </cell>
          <cell r="Q5308">
            <v>2</v>
          </cell>
          <cell r="V5308">
            <v>9611</v>
          </cell>
        </row>
        <row r="5309">
          <cell r="A5309">
            <v>1</v>
          </cell>
          <cell r="E5309">
            <v>2</v>
          </cell>
          <cell r="I5309">
            <v>896251</v>
          </cell>
          <cell r="M5309">
            <v>2</v>
          </cell>
          <cell r="Q5309">
            <v>2</v>
          </cell>
          <cell r="V5309">
            <v>9620</v>
          </cell>
        </row>
        <row r="5310">
          <cell r="A5310">
            <v>1</v>
          </cell>
          <cell r="E5310">
            <v>2</v>
          </cell>
          <cell r="I5310">
            <v>2394345.85</v>
          </cell>
          <cell r="M5310">
            <v>2</v>
          </cell>
          <cell r="Q5310">
            <v>2</v>
          </cell>
          <cell r="V5310">
            <v>5301</v>
          </cell>
        </row>
        <row r="5311">
          <cell r="A5311">
            <v>1</v>
          </cell>
          <cell r="E5311">
            <v>14</v>
          </cell>
          <cell r="I5311">
            <v>-6231569.0199999996</v>
          </cell>
          <cell r="M5311">
            <v>14</v>
          </cell>
          <cell r="Q5311">
            <v>14</v>
          </cell>
          <cell r="V5311">
            <v>1010</v>
          </cell>
        </row>
        <row r="5312">
          <cell r="A5312">
            <v>1</v>
          </cell>
          <cell r="E5312">
            <v>14</v>
          </cell>
          <cell r="I5312">
            <v>-209773.36</v>
          </cell>
          <cell r="M5312">
            <v>14</v>
          </cell>
          <cell r="Q5312">
            <v>14</v>
          </cell>
          <cell r="V5312">
            <v>1095</v>
          </cell>
        </row>
        <row r="5313">
          <cell r="A5313">
            <v>1</v>
          </cell>
          <cell r="E5313">
            <v>14</v>
          </cell>
          <cell r="I5313">
            <v>55238.02</v>
          </cell>
          <cell r="M5313">
            <v>14</v>
          </cell>
          <cell r="Q5313">
            <v>14</v>
          </cell>
          <cell r="V5313">
            <v>1096</v>
          </cell>
        </row>
        <row r="5314">
          <cell r="A5314">
            <v>1</v>
          </cell>
          <cell r="E5314">
            <v>14</v>
          </cell>
          <cell r="I5314">
            <v>7683.54</v>
          </cell>
          <cell r="M5314">
            <v>14</v>
          </cell>
          <cell r="Q5314">
            <v>14</v>
          </cell>
          <cell r="V5314">
            <v>2010</v>
          </cell>
        </row>
        <row r="5315">
          <cell r="A5315">
            <v>1</v>
          </cell>
          <cell r="E5315">
            <v>14</v>
          </cell>
          <cell r="I5315">
            <v>1982163.4</v>
          </cell>
          <cell r="M5315">
            <v>14</v>
          </cell>
          <cell r="Q5315">
            <v>14</v>
          </cell>
          <cell r="V5315">
            <v>2010</v>
          </cell>
        </row>
        <row r="5316">
          <cell r="A5316">
            <v>1</v>
          </cell>
          <cell r="E5316">
            <v>14</v>
          </cell>
          <cell r="I5316">
            <v>216102.03</v>
          </cell>
          <cell r="M5316">
            <v>14</v>
          </cell>
          <cell r="Q5316">
            <v>14</v>
          </cell>
          <cell r="V5316">
            <v>2011</v>
          </cell>
        </row>
        <row r="5317">
          <cell r="A5317">
            <v>1</v>
          </cell>
          <cell r="E5317">
            <v>14</v>
          </cell>
          <cell r="I5317">
            <v>28</v>
          </cell>
          <cell r="M5317">
            <v>14</v>
          </cell>
          <cell r="Q5317">
            <v>14</v>
          </cell>
          <cell r="V5317">
            <v>2011</v>
          </cell>
        </row>
        <row r="5318">
          <cell r="A5318">
            <v>1</v>
          </cell>
          <cell r="E5318">
            <v>14</v>
          </cell>
          <cell r="I5318">
            <v>16599.38</v>
          </cell>
          <cell r="M5318">
            <v>14</v>
          </cell>
          <cell r="Q5318">
            <v>14</v>
          </cell>
          <cell r="V5318">
            <v>2020</v>
          </cell>
        </row>
        <row r="5319">
          <cell r="A5319">
            <v>1</v>
          </cell>
          <cell r="E5319">
            <v>14</v>
          </cell>
          <cell r="I5319">
            <v>10</v>
          </cell>
          <cell r="M5319">
            <v>14</v>
          </cell>
          <cell r="Q5319">
            <v>14</v>
          </cell>
          <cell r="V5319">
            <v>2030</v>
          </cell>
        </row>
        <row r="5320">
          <cell r="A5320">
            <v>1</v>
          </cell>
          <cell r="E5320">
            <v>14</v>
          </cell>
          <cell r="I5320">
            <v>482296.36</v>
          </cell>
          <cell r="M5320">
            <v>14</v>
          </cell>
          <cell r="Q5320">
            <v>14</v>
          </cell>
          <cell r="V5320">
            <v>2030</v>
          </cell>
        </row>
        <row r="5321">
          <cell r="A5321">
            <v>1</v>
          </cell>
          <cell r="E5321">
            <v>14</v>
          </cell>
          <cell r="I5321">
            <v>533.33000000000004</v>
          </cell>
          <cell r="M5321">
            <v>14</v>
          </cell>
          <cell r="Q5321">
            <v>14</v>
          </cell>
          <cell r="V5321">
            <v>2030</v>
          </cell>
        </row>
        <row r="5322">
          <cell r="A5322">
            <v>1</v>
          </cell>
          <cell r="E5322">
            <v>14</v>
          </cell>
          <cell r="I5322">
            <v>760197.47</v>
          </cell>
          <cell r="M5322">
            <v>14</v>
          </cell>
          <cell r="Q5322">
            <v>14</v>
          </cell>
          <cell r="V5322">
            <v>2040</v>
          </cell>
        </row>
        <row r="5323">
          <cell r="A5323">
            <v>1</v>
          </cell>
          <cell r="E5323">
            <v>14</v>
          </cell>
          <cell r="I5323">
            <v>4302.38</v>
          </cell>
          <cell r="M5323">
            <v>14</v>
          </cell>
          <cell r="Q5323">
            <v>14</v>
          </cell>
          <cell r="V5323">
            <v>2040</v>
          </cell>
        </row>
        <row r="5324">
          <cell r="A5324">
            <v>1</v>
          </cell>
          <cell r="E5324">
            <v>14</v>
          </cell>
          <cell r="I5324">
            <v>114771.74</v>
          </cell>
          <cell r="M5324">
            <v>14</v>
          </cell>
          <cell r="Q5324">
            <v>14</v>
          </cell>
          <cell r="V5324">
            <v>2051</v>
          </cell>
        </row>
        <row r="5325">
          <cell r="A5325">
            <v>1</v>
          </cell>
          <cell r="E5325">
            <v>14</v>
          </cell>
          <cell r="I5325">
            <v>420</v>
          </cell>
          <cell r="M5325">
            <v>14</v>
          </cell>
          <cell r="Q5325">
            <v>14</v>
          </cell>
          <cell r="V5325">
            <v>2052</v>
          </cell>
        </row>
        <row r="5326">
          <cell r="A5326">
            <v>1</v>
          </cell>
          <cell r="E5326">
            <v>14</v>
          </cell>
          <cell r="I5326">
            <v>142192.71</v>
          </cell>
          <cell r="M5326">
            <v>14</v>
          </cell>
          <cell r="Q5326">
            <v>14</v>
          </cell>
          <cell r="V5326">
            <v>2052</v>
          </cell>
        </row>
        <row r="5327">
          <cell r="A5327">
            <v>1</v>
          </cell>
          <cell r="E5327">
            <v>14</v>
          </cell>
          <cell r="I5327">
            <v>10354.290000000001</v>
          </cell>
          <cell r="M5327">
            <v>14</v>
          </cell>
          <cell r="Q5327">
            <v>14</v>
          </cell>
          <cell r="V5327">
            <v>2053</v>
          </cell>
        </row>
        <row r="5328">
          <cell r="A5328">
            <v>1</v>
          </cell>
          <cell r="E5328">
            <v>14</v>
          </cell>
          <cell r="I5328">
            <v>3346.5</v>
          </cell>
          <cell r="M5328">
            <v>14</v>
          </cell>
          <cell r="Q5328">
            <v>14</v>
          </cell>
          <cell r="V5328">
            <v>2054</v>
          </cell>
        </row>
        <row r="5329">
          <cell r="A5329">
            <v>1</v>
          </cell>
          <cell r="E5329">
            <v>14</v>
          </cell>
          <cell r="I5329">
            <v>158</v>
          </cell>
          <cell r="M5329">
            <v>14</v>
          </cell>
          <cell r="Q5329">
            <v>14</v>
          </cell>
          <cell r="V5329">
            <v>2055</v>
          </cell>
        </row>
        <row r="5330">
          <cell r="A5330">
            <v>1</v>
          </cell>
          <cell r="E5330">
            <v>14</v>
          </cell>
          <cell r="I5330">
            <v>-213058.92</v>
          </cell>
          <cell r="M5330">
            <v>14</v>
          </cell>
          <cell r="Q5330">
            <v>14</v>
          </cell>
          <cell r="V5330">
            <v>2090</v>
          </cell>
        </row>
        <row r="5331">
          <cell r="A5331">
            <v>1</v>
          </cell>
          <cell r="E5331">
            <v>14</v>
          </cell>
          <cell r="I5331">
            <v>2082</v>
          </cell>
          <cell r="M5331">
            <v>14</v>
          </cell>
          <cell r="Q5331">
            <v>14</v>
          </cell>
          <cell r="V5331">
            <v>2090</v>
          </cell>
        </row>
        <row r="5332">
          <cell r="A5332">
            <v>1</v>
          </cell>
          <cell r="E5332">
            <v>14</v>
          </cell>
          <cell r="I5332">
            <v>1891774.92</v>
          </cell>
          <cell r="M5332">
            <v>14</v>
          </cell>
          <cell r="Q5332">
            <v>14</v>
          </cell>
          <cell r="V5332">
            <v>2095</v>
          </cell>
        </row>
        <row r="5333">
          <cell r="A5333">
            <v>1</v>
          </cell>
          <cell r="E5333">
            <v>14</v>
          </cell>
          <cell r="I5333">
            <v>603.24</v>
          </cell>
          <cell r="M5333">
            <v>14</v>
          </cell>
          <cell r="Q5333">
            <v>14</v>
          </cell>
          <cell r="V5333">
            <v>3100</v>
          </cell>
        </row>
        <row r="5334">
          <cell r="A5334">
            <v>1</v>
          </cell>
          <cell r="E5334">
            <v>14</v>
          </cell>
          <cell r="I5334">
            <v>0</v>
          </cell>
          <cell r="M5334">
            <v>14</v>
          </cell>
          <cell r="Q5334">
            <v>14</v>
          </cell>
          <cell r="V5334">
            <v>3300</v>
          </cell>
        </row>
        <row r="5335">
          <cell r="A5335">
            <v>1</v>
          </cell>
          <cell r="E5335">
            <v>14</v>
          </cell>
          <cell r="I5335">
            <v>0</v>
          </cell>
          <cell r="M5335">
            <v>14</v>
          </cell>
          <cell r="Q5335">
            <v>14</v>
          </cell>
          <cell r="V5335">
            <v>3300</v>
          </cell>
        </row>
        <row r="5336">
          <cell r="A5336">
            <v>1</v>
          </cell>
          <cell r="E5336">
            <v>14</v>
          </cell>
          <cell r="I5336">
            <v>3998.2</v>
          </cell>
          <cell r="M5336">
            <v>14</v>
          </cell>
          <cell r="Q5336">
            <v>14</v>
          </cell>
          <cell r="V5336">
            <v>3400</v>
          </cell>
        </row>
        <row r="5337">
          <cell r="A5337">
            <v>1</v>
          </cell>
          <cell r="E5337">
            <v>14</v>
          </cell>
          <cell r="I5337">
            <v>277752.26</v>
          </cell>
          <cell r="M5337">
            <v>14</v>
          </cell>
          <cell r="Q5337">
            <v>14</v>
          </cell>
          <cell r="V5337">
            <v>3400</v>
          </cell>
        </row>
        <row r="5338">
          <cell r="A5338">
            <v>1</v>
          </cell>
          <cell r="E5338">
            <v>14</v>
          </cell>
          <cell r="I5338">
            <v>0</v>
          </cell>
          <cell r="M5338">
            <v>14</v>
          </cell>
          <cell r="Q5338">
            <v>14</v>
          </cell>
          <cell r="V5338">
            <v>3400</v>
          </cell>
        </row>
        <row r="5339">
          <cell r="A5339">
            <v>1</v>
          </cell>
          <cell r="E5339">
            <v>14</v>
          </cell>
          <cell r="I5339">
            <v>0</v>
          </cell>
          <cell r="M5339">
            <v>14</v>
          </cell>
          <cell r="Q5339">
            <v>14</v>
          </cell>
          <cell r="V5339">
            <v>4000</v>
          </cell>
        </row>
        <row r="5340">
          <cell r="A5340">
            <v>1</v>
          </cell>
          <cell r="E5340">
            <v>14</v>
          </cell>
          <cell r="I5340">
            <v>23654.45</v>
          </cell>
          <cell r="M5340">
            <v>14</v>
          </cell>
          <cell r="Q5340">
            <v>14</v>
          </cell>
          <cell r="V5340">
            <v>4060</v>
          </cell>
        </row>
        <row r="5341">
          <cell r="A5341">
            <v>1</v>
          </cell>
          <cell r="E5341">
            <v>14</v>
          </cell>
          <cell r="I5341">
            <v>-75159.960000000006</v>
          </cell>
          <cell r="M5341">
            <v>14</v>
          </cell>
          <cell r="Q5341">
            <v>14</v>
          </cell>
          <cell r="V5341">
            <v>4100</v>
          </cell>
        </row>
        <row r="5342">
          <cell r="A5342">
            <v>1</v>
          </cell>
          <cell r="E5342">
            <v>14</v>
          </cell>
          <cell r="I5342">
            <v>38857.360000000001</v>
          </cell>
          <cell r="M5342">
            <v>14</v>
          </cell>
          <cell r="Q5342">
            <v>14</v>
          </cell>
          <cell r="V5342">
            <v>4150</v>
          </cell>
        </row>
        <row r="5343">
          <cell r="A5343">
            <v>1</v>
          </cell>
          <cell r="E5343">
            <v>14</v>
          </cell>
          <cell r="I5343">
            <v>25</v>
          </cell>
          <cell r="M5343">
            <v>14</v>
          </cell>
          <cell r="Q5343">
            <v>14</v>
          </cell>
          <cell r="V5343">
            <v>4150</v>
          </cell>
        </row>
        <row r="5344">
          <cell r="A5344">
            <v>1</v>
          </cell>
          <cell r="E5344">
            <v>14</v>
          </cell>
          <cell r="I5344">
            <v>6</v>
          </cell>
          <cell r="M5344">
            <v>14</v>
          </cell>
          <cell r="Q5344">
            <v>14</v>
          </cell>
          <cell r="V5344">
            <v>4250</v>
          </cell>
        </row>
        <row r="5345">
          <cell r="A5345">
            <v>1</v>
          </cell>
          <cell r="E5345">
            <v>14</v>
          </cell>
          <cell r="I5345">
            <v>300</v>
          </cell>
          <cell r="M5345">
            <v>14</v>
          </cell>
          <cell r="Q5345">
            <v>14</v>
          </cell>
          <cell r="V5345">
            <v>4260</v>
          </cell>
        </row>
        <row r="5346">
          <cell r="A5346">
            <v>1</v>
          </cell>
          <cell r="E5346">
            <v>14</v>
          </cell>
          <cell r="I5346">
            <v>6246.25</v>
          </cell>
          <cell r="M5346">
            <v>14</v>
          </cell>
          <cell r="Q5346">
            <v>14</v>
          </cell>
          <cell r="V5346">
            <v>4301</v>
          </cell>
        </row>
        <row r="5347">
          <cell r="A5347">
            <v>1</v>
          </cell>
          <cell r="E5347">
            <v>14</v>
          </cell>
          <cell r="I5347">
            <v>1798.95</v>
          </cell>
          <cell r="M5347">
            <v>14</v>
          </cell>
          <cell r="Q5347">
            <v>14</v>
          </cell>
          <cell r="V5347">
            <v>4302</v>
          </cell>
        </row>
        <row r="5348">
          <cell r="A5348">
            <v>1</v>
          </cell>
          <cell r="E5348">
            <v>14</v>
          </cell>
          <cell r="I5348">
            <v>21161.24</v>
          </cell>
          <cell r="M5348">
            <v>14</v>
          </cell>
          <cell r="Q5348">
            <v>14</v>
          </cell>
          <cell r="V5348">
            <v>4303</v>
          </cell>
        </row>
        <row r="5349">
          <cell r="A5349">
            <v>1</v>
          </cell>
          <cell r="E5349">
            <v>14</v>
          </cell>
          <cell r="I5349">
            <v>0</v>
          </cell>
          <cell r="M5349">
            <v>14</v>
          </cell>
          <cell r="Q5349">
            <v>14</v>
          </cell>
          <cell r="V5349">
            <v>4304</v>
          </cell>
        </row>
        <row r="5350">
          <cell r="A5350">
            <v>1</v>
          </cell>
          <cell r="E5350">
            <v>14</v>
          </cell>
          <cell r="I5350">
            <v>2968.29</v>
          </cell>
          <cell r="M5350">
            <v>14</v>
          </cell>
          <cell r="Q5350">
            <v>14</v>
          </cell>
          <cell r="V5350">
            <v>4305</v>
          </cell>
        </row>
        <row r="5351">
          <cell r="A5351">
            <v>1</v>
          </cell>
          <cell r="E5351">
            <v>14</v>
          </cell>
          <cell r="I5351">
            <v>17.309999999999999</v>
          </cell>
          <cell r="M5351">
            <v>14</v>
          </cell>
          <cell r="Q5351">
            <v>14</v>
          </cell>
          <cell r="V5351">
            <v>4306</v>
          </cell>
        </row>
        <row r="5352">
          <cell r="A5352">
            <v>1</v>
          </cell>
          <cell r="E5352">
            <v>14</v>
          </cell>
          <cell r="I5352">
            <v>1860.14</v>
          </cell>
          <cell r="M5352">
            <v>14</v>
          </cell>
          <cell r="Q5352">
            <v>14</v>
          </cell>
          <cell r="V5352">
            <v>4307</v>
          </cell>
        </row>
        <row r="5353">
          <cell r="A5353">
            <v>1</v>
          </cell>
          <cell r="E5353">
            <v>14</v>
          </cell>
          <cell r="I5353">
            <v>2104.9499999999998</v>
          </cell>
          <cell r="M5353">
            <v>14</v>
          </cell>
          <cell r="Q5353">
            <v>14</v>
          </cell>
          <cell r="V5353">
            <v>4308</v>
          </cell>
        </row>
        <row r="5354">
          <cell r="A5354">
            <v>1</v>
          </cell>
          <cell r="E5354">
            <v>14</v>
          </cell>
          <cell r="I5354">
            <v>0</v>
          </cell>
          <cell r="M5354">
            <v>14</v>
          </cell>
          <cell r="Q5354">
            <v>14</v>
          </cell>
          <cell r="V5354">
            <v>4340</v>
          </cell>
        </row>
        <row r="5355">
          <cell r="A5355">
            <v>1</v>
          </cell>
          <cell r="E5355">
            <v>14</v>
          </cell>
          <cell r="I5355">
            <v>13958.42</v>
          </cell>
          <cell r="M5355">
            <v>14</v>
          </cell>
          <cell r="Q5355">
            <v>14</v>
          </cell>
          <cell r="V5355">
            <v>4360</v>
          </cell>
        </row>
        <row r="5356">
          <cell r="A5356">
            <v>1</v>
          </cell>
          <cell r="E5356">
            <v>14</v>
          </cell>
          <cell r="I5356">
            <v>4363.96</v>
          </cell>
          <cell r="M5356">
            <v>14</v>
          </cell>
          <cell r="Q5356">
            <v>14</v>
          </cell>
          <cell r="V5356">
            <v>4380</v>
          </cell>
        </row>
        <row r="5357">
          <cell r="A5357">
            <v>1</v>
          </cell>
          <cell r="E5357">
            <v>14</v>
          </cell>
          <cell r="I5357">
            <v>0</v>
          </cell>
          <cell r="M5357">
            <v>14</v>
          </cell>
          <cell r="Q5357">
            <v>14</v>
          </cell>
          <cell r="V5357">
            <v>4400</v>
          </cell>
        </row>
        <row r="5358">
          <cell r="A5358">
            <v>1</v>
          </cell>
          <cell r="E5358">
            <v>14</v>
          </cell>
          <cell r="I5358">
            <v>132712.70000000001</v>
          </cell>
          <cell r="M5358">
            <v>14</v>
          </cell>
          <cell r="Q5358">
            <v>14</v>
          </cell>
          <cell r="V5358">
            <v>4440</v>
          </cell>
        </row>
        <row r="5359">
          <cell r="A5359">
            <v>1</v>
          </cell>
          <cell r="E5359">
            <v>14</v>
          </cell>
          <cell r="I5359">
            <v>597.66999999999996</v>
          </cell>
          <cell r="M5359">
            <v>14</v>
          </cell>
          <cell r="Q5359">
            <v>14</v>
          </cell>
          <cell r="V5359">
            <v>4460</v>
          </cell>
        </row>
        <row r="5360">
          <cell r="A5360">
            <v>1</v>
          </cell>
          <cell r="E5360">
            <v>14</v>
          </cell>
          <cell r="I5360">
            <v>150</v>
          </cell>
          <cell r="M5360">
            <v>14</v>
          </cell>
          <cell r="Q5360">
            <v>14</v>
          </cell>
          <cell r="V5360">
            <v>4480</v>
          </cell>
        </row>
        <row r="5361">
          <cell r="A5361">
            <v>1</v>
          </cell>
          <cell r="E5361">
            <v>14</v>
          </cell>
          <cell r="I5361">
            <v>124.75</v>
          </cell>
          <cell r="M5361">
            <v>14</v>
          </cell>
          <cell r="Q5361">
            <v>14</v>
          </cell>
          <cell r="V5361">
            <v>4490</v>
          </cell>
        </row>
        <row r="5362">
          <cell r="A5362">
            <v>1</v>
          </cell>
          <cell r="E5362">
            <v>14</v>
          </cell>
          <cell r="I5362">
            <v>-12546.11</v>
          </cell>
          <cell r="M5362">
            <v>14</v>
          </cell>
          <cell r="Q5362">
            <v>14</v>
          </cell>
          <cell r="V5362">
            <v>4500</v>
          </cell>
        </row>
        <row r="5363">
          <cell r="A5363">
            <v>1</v>
          </cell>
          <cell r="E5363">
            <v>14</v>
          </cell>
          <cell r="I5363">
            <v>28581.48</v>
          </cell>
          <cell r="M5363">
            <v>14</v>
          </cell>
          <cell r="Q5363">
            <v>14</v>
          </cell>
          <cell r="V5363">
            <v>4520</v>
          </cell>
        </row>
        <row r="5364">
          <cell r="A5364">
            <v>1</v>
          </cell>
          <cell r="E5364">
            <v>14</v>
          </cell>
          <cell r="I5364">
            <v>503435.66</v>
          </cell>
          <cell r="M5364">
            <v>14</v>
          </cell>
          <cell r="Q5364">
            <v>14</v>
          </cell>
          <cell r="V5364">
            <v>4520</v>
          </cell>
        </row>
        <row r="5365">
          <cell r="A5365">
            <v>1</v>
          </cell>
          <cell r="E5365">
            <v>14</v>
          </cell>
          <cell r="I5365">
            <v>2937.45</v>
          </cell>
          <cell r="M5365">
            <v>14</v>
          </cell>
          <cell r="Q5365">
            <v>14</v>
          </cell>
          <cell r="V5365">
            <v>4560</v>
          </cell>
        </row>
        <row r="5366">
          <cell r="A5366">
            <v>1</v>
          </cell>
          <cell r="E5366">
            <v>14</v>
          </cell>
          <cell r="I5366">
            <v>200</v>
          </cell>
          <cell r="M5366">
            <v>14</v>
          </cell>
          <cell r="Q5366">
            <v>14</v>
          </cell>
          <cell r="V5366">
            <v>4570</v>
          </cell>
        </row>
        <row r="5367">
          <cell r="A5367">
            <v>1</v>
          </cell>
          <cell r="E5367">
            <v>14</v>
          </cell>
          <cell r="I5367">
            <v>3704.86</v>
          </cell>
          <cell r="M5367">
            <v>14</v>
          </cell>
          <cell r="Q5367">
            <v>14</v>
          </cell>
          <cell r="V5367">
            <v>4595</v>
          </cell>
        </row>
        <row r="5368">
          <cell r="A5368">
            <v>1</v>
          </cell>
          <cell r="E5368">
            <v>14</v>
          </cell>
          <cell r="I5368">
            <v>20</v>
          </cell>
          <cell r="M5368">
            <v>14</v>
          </cell>
          <cell r="Q5368">
            <v>14</v>
          </cell>
          <cell r="V5368">
            <v>4601</v>
          </cell>
        </row>
        <row r="5369">
          <cell r="A5369">
            <v>1</v>
          </cell>
          <cell r="E5369">
            <v>14</v>
          </cell>
          <cell r="I5369">
            <v>15028.03</v>
          </cell>
          <cell r="M5369">
            <v>14</v>
          </cell>
          <cell r="Q5369">
            <v>14</v>
          </cell>
          <cell r="V5369">
            <v>4601</v>
          </cell>
        </row>
        <row r="5370">
          <cell r="A5370">
            <v>1</v>
          </cell>
          <cell r="E5370">
            <v>14</v>
          </cell>
          <cell r="I5370">
            <v>70</v>
          </cell>
          <cell r="M5370">
            <v>14</v>
          </cell>
          <cell r="Q5370">
            <v>14</v>
          </cell>
          <cell r="V5370">
            <v>4602</v>
          </cell>
        </row>
        <row r="5371">
          <cell r="A5371">
            <v>1</v>
          </cell>
          <cell r="E5371">
            <v>14</v>
          </cell>
          <cell r="I5371">
            <v>716.42</v>
          </cell>
          <cell r="M5371">
            <v>14</v>
          </cell>
          <cell r="Q5371">
            <v>14</v>
          </cell>
          <cell r="V5371">
            <v>4603</v>
          </cell>
        </row>
        <row r="5372">
          <cell r="A5372">
            <v>1</v>
          </cell>
          <cell r="E5372">
            <v>14</v>
          </cell>
          <cell r="I5372">
            <v>-670.33</v>
          </cell>
          <cell r="M5372">
            <v>14</v>
          </cell>
          <cell r="Q5372">
            <v>14</v>
          </cell>
          <cell r="V5372">
            <v>4610</v>
          </cell>
        </row>
        <row r="5373">
          <cell r="A5373">
            <v>1</v>
          </cell>
          <cell r="E5373">
            <v>14</v>
          </cell>
          <cell r="I5373">
            <v>15.1</v>
          </cell>
          <cell r="M5373">
            <v>14</v>
          </cell>
          <cell r="Q5373">
            <v>14</v>
          </cell>
          <cell r="V5373">
            <v>4640</v>
          </cell>
        </row>
        <row r="5374">
          <cell r="A5374">
            <v>1</v>
          </cell>
          <cell r="E5374">
            <v>14</v>
          </cell>
          <cell r="I5374">
            <v>13008.1</v>
          </cell>
          <cell r="M5374">
            <v>14</v>
          </cell>
          <cell r="Q5374">
            <v>14</v>
          </cell>
          <cell r="V5374">
            <v>4660</v>
          </cell>
        </row>
        <row r="5375">
          <cell r="A5375">
            <v>1</v>
          </cell>
          <cell r="E5375">
            <v>14</v>
          </cell>
          <cell r="I5375">
            <v>2926</v>
          </cell>
          <cell r="M5375">
            <v>14</v>
          </cell>
          <cell r="Q5375">
            <v>14</v>
          </cell>
          <cell r="V5375">
            <v>4680</v>
          </cell>
        </row>
        <row r="5376">
          <cell r="A5376">
            <v>1</v>
          </cell>
          <cell r="E5376">
            <v>14</v>
          </cell>
          <cell r="I5376">
            <v>0</v>
          </cell>
          <cell r="M5376">
            <v>14</v>
          </cell>
          <cell r="Q5376">
            <v>14</v>
          </cell>
          <cell r="V5376">
            <v>4690</v>
          </cell>
        </row>
        <row r="5377">
          <cell r="A5377">
            <v>1</v>
          </cell>
          <cell r="E5377">
            <v>14</v>
          </cell>
          <cell r="I5377">
            <v>117155.21</v>
          </cell>
          <cell r="M5377">
            <v>14</v>
          </cell>
          <cell r="Q5377">
            <v>14</v>
          </cell>
          <cell r="V5377">
            <v>4700</v>
          </cell>
        </row>
        <row r="5378">
          <cell r="A5378">
            <v>1</v>
          </cell>
          <cell r="E5378">
            <v>14</v>
          </cell>
          <cell r="I5378">
            <v>14351.38</v>
          </cell>
          <cell r="M5378">
            <v>14</v>
          </cell>
          <cell r="Q5378">
            <v>14</v>
          </cell>
          <cell r="V5378">
            <v>4720</v>
          </cell>
        </row>
        <row r="5379">
          <cell r="A5379">
            <v>1</v>
          </cell>
          <cell r="E5379">
            <v>14</v>
          </cell>
          <cell r="I5379">
            <v>17.850000000000001</v>
          </cell>
          <cell r="M5379">
            <v>14</v>
          </cell>
          <cell r="Q5379">
            <v>14</v>
          </cell>
          <cell r="V5379">
            <v>4730</v>
          </cell>
        </row>
        <row r="5380">
          <cell r="A5380">
            <v>1</v>
          </cell>
          <cell r="E5380">
            <v>14</v>
          </cell>
          <cell r="I5380">
            <v>166707.32</v>
          </cell>
          <cell r="M5380">
            <v>14</v>
          </cell>
          <cell r="Q5380">
            <v>14</v>
          </cell>
          <cell r="V5380">
            <v>4730</v>
          </cell>
        </row>
        <row r="5381">
          <cell r="A5381">
            <v>1</v>
          </cell>
          <cell r="E5381">
            <v>14</v>
          </cell>
          <cell r="I5381">
            <v>0</v>
          </cell>
          <cell r="M5381">
            <v>14</v>
          </cell>
          <cell r="Q5381">
            <v>14</v>
          </cell>
          <cell r="V5381">
            <v>4740</v>
          </cell>
        </row>
        <row r="5382">
          <cell r="A5382">
            <v>1</v>
          </cell>
          <cell r="E5382">
            <v>14</v>
          </cell>
          <cell r="I5382">
            <v>3660.59</v>
          </cell>
          <cell r="M5382">
            <v>14</v>
          </cell>
          <cell r="Q5382">
            <v>14</v>
          </cell>
          <cell r="V5382">
            <v>4750</v>
          </cell>
        </row>
        <row r="5383">
          <cell r="A5383">
            <v>1</v>
          </cell>
          <cell r="E5383">
            <v>14</v>
          </cell>
          <cell r="I5383">
            <v>22271.31</v>
          </cell>
          <cell r="M5383">
            <v>14</v>
          </cell>
          <cell r="Q5383">
            <v>14</v>
          </cell>
          <cell r="V5383">
            <v>4760</v>
          </cell>
        </row>
        <row r="5384">
          <cell r="A5384">
            <v>1</v>
          </cell>
          <cell r="E5384">
            <v>14</v>
          </cell>
          <cell r="I5384">
            <v>20363.82</v>
          </cell>
          <cell r="M5384">
            <v>14</v>
          </cell>
          <cell r="Q5384">
            <v>14</v>
          </cell>
          <cell r="V5384">
            <v>4770</v>
          </cell>
        </row>
        <row r="5385">
          <cell r="A5385">
            <v>1</v>
          </cell>
          <cell r="E5385">
            <v>14</v>
          </cell>
          <cell r="I5385">
            <v>10862.4</v>
          </cell>
          <cell r="M5385">
            <v>14</v>
          </cell>
          <cell r="Q5385">
            <v>14</v>
          </cell>
          <cell r="V5385">
            <v>4772</v>
          </cell>
        </row>
        <row r="5386">
          <cell r="A5386">
            <v>1</v>
          </cell>
          <cell r="E5386">
            <v>14</v>
          </cell>
          <cell r="I5386">
            <v>80</v>
          </cell>
          <cell r="M5386">
            <v>14</v>
          </cell>
          <cell r="Q5386">
            <v>14</v>
          </cell>
          <cell r="V5386">
            <v>4775</v>
          </cell>
        </row>
        <row r="5387">
          <cell r="A5387">
            <v>1</v>
          </cell>
          <cell r="E5387">
            <v>14</v>
          </cell>
          <cell r="I5387">
            <v>10567.67</v>
          </cell>
          <cell r="M5387">
            <v>14</v>
          </cell>
          <cell r="Q5387">
            <v>14</v>
          </cell>
          <cell r="V5387">
            <v>4775</v>
          </cell>
        </row>
        <row r="5388">
          <cell r="A5388">
            <v>1</v>
          </cell>
          <cell r="E5388">
            <v>14</v>
          </cell>
          <cell r="I5388">
            <v>9062.27</v>
          </cell>
          <cell r="M5388">
            <v>14</v>
          </cell>
          <cell r="Q5388">
            <v>14</v>
          </cell>
          <cell r="V5388">
            <v>4780</v>
          </cell>
        </row>
        <row r="5389">
          <cell r="A5389">
            <v>1</v>
          </cell>
          <cell r="E5389">
            <v>14</v>
          </cell>
          <cell r="I5389">
            <v>276.47000000000003</v>
          </cell>
          <cell r="M5389">
            <v>14</v>
          </cell>
          <cell r="Q5389">
            <v>14</v>
          </cell>
          <cell r="V5389">
            <v>4785</v>
          </cell>
        </row>
        <row r="5390">
          <cell r="A5390">
            <v>1</v>
          </cell>
          <cell r="E5390">
            <v>14</v>
          </cell>
          <cell r="I5390">
            <v>26441.86</v>
          </cell>
          <cell r="M5390">
            <v>14</v>
          </cell>
          <cell r="Q5390">
            <v>14</v>
          </cell>
          <cell r="V5390">
            <v>4785</v>
          </cell>
        </row>
        <row r="5391">
          <cell r="A5391">
            <v>1</v>
          </cell>
          <cell r="E5391">
            <v>14</v>
          </cell>
          <cell r="I5391">
            <v>13438.58</v>
          </cell>
          <cell r="M5391">
            <v>14</v>
          </cell>
          <cell r="Q5391">
            <v>14</v>
          </cell>
          <cell r="V5391">
            <v>4800</v>
          </cell>
        </row>
        <row r="5392">
          <cell r="A5392">
            <v>1</v>
          </cell>
          <cell r="E5392">
            <v>14</v>
          </cell>
          <cell r="I5392">
            <v>1425.8</v>
          </cell>
          <cell r="M5392">
            <v>14</v>
          </cell>
          <cell r="Q5392">
            <v>14</v>
          </cell>
          <cell r="V5392">
            <v>4830</v>
          </cell>
        </row>
        <row r="5393">
          <cell r="A5393">
            <v>1</v>
          </cell>
          <cell r="E5393">
            <v>14</v>
          </cell>
          <cell r="I5393">
            <v>4148</v>
          </cell>
          <cell r="M5393">
            <v>14</v>
          </cell>
          <cell r="Q5393">
            <v>14</v>
          </cell>
          <cell r="V5393">
            <v>4840</v>
          </cell>
        </row>
        <row r="5394">
          <cell r="A5394">
            <v>1</v>
          </cell>
          <cell r="E5394">
            <v>14</v>
          </cell>
          <cell r="I5394">
            <v>0</v>
          </cell>
          <cell r="M5394">
            <v>14</v>
          </cell>
          <cell r="Q5394">
            <v>14</v>
          </cell>
          <cell r="V5394">
            <v>4850</v>
          </cell>
        </row>
        <row r="5395">
          <cell r="A5395">
            <v>1</v>
          </cell>
          <cell r="E5395">
            <v>14</v>
          </cell>
          <cell r="I5395">
            <v>8785.48</v>
          </cell>
          <cell r="M5395">
            <v>14</v>
          </cell>
          <cell r="Q5395">
            <v>14</v>
          </cell>
          <cell r="V5395">
            <v>4900</v>
          </cell>
        </row>
        <row r="5396">
          <cell r="A5396">
            <v>1</v>
          </cell>
          <cell r="E5396">
            <v>14</v>
          </cell>
          <cell r="I5396">
            <v>-50000</v>
          </cell>
          <cell r="M5396">
            <v>14</v>
          </cell>
          <cell r="Q5396">
            <v>14</v>
          </cell>
          <cell r="V5396">
            <v>5100</v>
          </cell>
        </row>
        <row r="5397">
          <cell r="A5397">
            <v>1</v>
          </cell>
          <cell r="E5397">
            <v>14</v>
          </cell>
          <cell r="I5397">
            <v>389.15</v>
          </cell>
          <cell r="M5397">
            <v>14</v>
          </cell>
          <cell r="Q5397">
            <v>14</v>
          </cell>
          <cell r="V5397">
            <v>5305</v>
          </cell>
        </row>
        <row r="5398">
          <cell r="A5398">
            <v>1</v>
          </cell>
          <cell r="E5398">
            <v>14</v>
          </cell>
          <cell r="I5398">
            <v>199.75</v>
          </cell>
          <cell r="M5398">
            <v>14</v>
          </cell>
          <cell r="Q5398">
            <v>14</v>
          </cell>
          <cell r="V5398">
            <v>5306</v>
          </cell>
        </row>
        <row r="5399">
          <cell r="A5399">
            <v>1</v>
          </cell>
          <cell r="E5399">
            <v>14</v>
          </cell>
          <cell r="I5399">
            <v>-11364.35</v>
          </cell>
          <cell r="M5399">
            <v>14</v>
          </cell>
          <cell r="Q5399">
            <v>14</v>
          </cell>
          <cell r="V5399">
            <v>5400</v>
          </cell>
        </row>
        <row r="5400">
          <cell r="A5400">
            <v>1</v>
          </cell>
          <cell r="E5400">
            <v>14</v>
          </cell>
          <cell r="I5400">
            <v>-1211453.07</v>
          </cell>
          <cell r="M5400">
            <v>14</v>
          </cell>
          <cell r="Q5400">
            <v>14</v>
          </cell>
          <cell r="V5400">
            <v>5400</v>
          </cell>
        </row>
        <row r="5401">
          <cell r="A5401">
            <v>1</v>
          </cell>
          <cell r="E5401">
            <v>14</v>
          </cell>
          <cell r="I5401">
            <v>-109315.83</v>
          </cell>
          <cell r="M5401">
            <v>14</v>
          </cell>
          <cell r="Q5401">
            <v>14</v>
          </cell>
          <cell r="V5401">
            <v>5400</v>
          </cell>
        </row>
        <row r="5402">
          <cell r="A5402">
            <v>1</v>
          </cell>
          <cell r="E5402">
            <v>14</v>
          </cell>
          <cell r="I5402">
            <v>681122.93</v>
          </cell>
          <cell r="M5402">
            <v>14</v>
          </cell>
          <cell r="Q5402">
            <v>14</v>
          </cell>
          <cell r="V5402">
            <v>5400</v>
          </cell>
        </row>
        <row r="5403">
          <cell r="A5403">
            <v>1</v>
          </cell>
          <cell r="E5403">
            <v>14</v>
          </cell>
          <cell r="I5403">
            <v>-21526.39</v>
          </cell>
          <cell r="M5403">
            <v>14</v>
          </cell>
          <cell r="Q5403">
            <v>14</v>
          </cell>
          <cell r="V5403">
            <v>5450</v>
          </cell>
        </row>
        <row r="5404">
          <cell r="A5404">
            <v>1</v>
          </cell>
          <cell r="E5404">
            <v>14</v>
          </cell>
          <cell r="I5404">
            <v>-153768.85</v>
          </cell>
          <cell r="M5404">
            <v>14</v>
          </cell>
          <cell r="Q5404">
            <v>14</v>
          </cell>
          <cell r="V5404">
            <v>5450</v>
          </cell>
        </row>
        <row r="5405">
          <cell r="A5405">
            <v>1</v>
          </cell>
          <cell r="E5405">
            <v>14</v>
          </cell>
          <cell r="I5405">
            <v>17978.169999999998</v>
          </cell>
          <cell r="M5405">
            <v>14</v>
          </cell>
          <cell r="Q5405">
            <v>14</v>
          </cell>
          <cell r="V5405">
            <v>6110</v>
          </cell>
        </row>
        <row r="5406">
          <cell r="A5406">
            <v>1</v>
          </cell>
          <cell r="E5406">
            <v>14</v>
          </cell>
          <cell r="I5406">
            <v>-5782.1</v>
          </cell>
          <cell r="M5406">
            <v>14</v>
          </cell>
          <cell r="Q5406">
            <v>14</v>
          </cell>
          <cell r="V5406">
            <v>6120</v>
          </cell>
        </row>
        <row r="5407">
          <cell r="A5407">
            <v>1</v>
          </cell>
          <cell r="E5407">
            <v>14</v>
          </cell>
          <cell r="I5407">
            <v>20481.5</v>
          </cell>
          <cell r="M5407">
            <v>14</v>
          </cell>
          <cell r="Q5407">
            <v>14</v>
          </cell>
          <cell r="V5407">
            <v>6210</v>
          </cell>
        </row>
        <row r="5408">
          <cell r="A5408">
            <v>1</v>
          </cell>
          <cell r="E5408">
            <v>14</v>
          </cell>
          <cell r="I5408">
            <v>-2959.07</v>
          </cell>
          <cell r="M5408">
            <v>14</v>
          </cell>
          <cell r="Q5408">
            <v>14</v>
          </cell>
          <cell r="V5408">
            <v>6220</v>
          </cell>
        </row>
        <row r="5409">
          <cell r="A5409">
            <v>1</v>
          </cell>
          <cell r="E5409">
            <v>14</v>
          </cell>
          <cell r="I5409">
            <v>239768.5</v>
          </cell>
          <cell r="M5409">
            <v>14</v>
          </cell>
          <cell r="Q5409">
            <v>14</v>
          </cell>
          <cell r="V5409">
            <v>6310</v>
          </cell>
        </row>
        <row r="5410">
          <cell r="A5410">
            <v>1</v>
          </cell>
          <cell r="E5410">
            <v>14</v>
          </cell>
          <cell r="I5410">
            <v>-28264.78</v>
          </cell>
          <cell r="M5410">
            <v>14</v>
          </cell>
          <cell r="Q5410">
            <v>14</v>
          </cell>
          <cell r="V5410">
            <v>6320</v>
          </cell>
        </row>
        <row r="5411">
          <cell r="A5411">
            <v>1</v>
          </cell>
          <cell r="E5411">
            <v>14</v>
          </cell>
          <cell r="I5411">
            <v>0</v>
          </cell>
          <cell r="M5411">
            <v>14</v>
          </cell>
          <cell r="Q5411">
            <v>14</v>
          </cell>
          <cell r="V5411">
            <v>6410</v>
          </cell>
        </row>
        <row r="5412">
          <cell r="A5412">
            <v>1</v>
          </cell>
          <cell r="E5412">
            <v>14</v>
          </cell>
          <cell r="I5412">
            <v>0</v>
          </cell>
          <cell r="M5412">
            <v>14</v>
          </cell>
          <cell r="Q5412">
            <v>14</v>
          </cell>
          <cell r="V5412">
            <v>6420</v>
          </cell>
        </row>
        <row r="5413">
          <cell r="A5413">
            <v>1</v>
          </cell>
          <cell r="E5413">
            <v>14</v>
          </cell>
          <cell r="I5413">
            <v>69367.64</v>
          </cell>
          <cell r="M5413">
            <v>14</v>
          </cell>
          <cell r="Q5413">
            <v>14</v>
          </cell>
          <cell r="V5413">
            <v>6510</v>
          </cell>
        </row>
        <row r="5414">
          <cell r="A5414">
            <v>1</v>
          </cell>
          <cell r="E5414">
            <v>14</v>
          </cell>
          <cell r="I5414">
            <v>-13471.96</v>
          </cell>
          <cell r="M5414">
            <v>14</v>
          </cell>
          <cell r="Q5414">
            <v>14</v>
          </cell>
          <cell r="V5414">
            <v>6520</v>
          </cell>
        </row>
        <row r="5415">
          <cell r="A5415">
            <v>1</v>
          </cell>
          <cell r="E5415">
            <v>14</v>
          </cell>
          <cell r="I5415">
            <v>68780.160000000003</v>
          </cell>
          <cell r="M5415">
            <v>14</v>
          </cell>
          <cell r="Q5415">
            <v>14</v>
          </cell>
          <cell r="V5415">
            <v>6710</v>
          </cell>
        </row>
        <row r="5416">
          <cell r="A5416">
            <v>1</v>
          </cell>
          <cell r="E5416">
            <v>14</v>
          </cell>
          <cell r="I5416">
            <v>-8449.4</v>
          </cell>
          <cell r="M5416">
            <v>14</v>
          </cell>
          <cell r="Q5416">
            <v>14</v>
          </cell>
          <cell r="V5416">
            <v>6720</v>
          </cell>
        </row>
        <row r="5417">
          <cell r="A5417">
            <v>1</v>
          </cell>
          <cell r="E5417">
            <v>14</v>
          </cell>
          <cell r="I5417">
            <v>8419.83</v>
          </cell>
          <cell r="M5417">
            <v>14</v>
          </cell>
          <cell r="Q5417">
            <v>14</v>
          </cell>
          <cell r="V5417">
            <v>6810</v>
          </cell>
        </row>
        <row r="5418">
          <cell r="A5418">
            <v>1</v>
          </cell>
          <cell r="E5418">
            <v>14</v>
          </cell>
          <cell r="I5418">
            <v>-2122.2600000000002</v>
          </cell>
          <cell r="M5418">
            <v>14</v>
          </cell>
          <cell r="Q5418">
            <v>14</v>
          </cell>
          <cell r="V5418">
            <v>6820</v>
          </cell>
        </row>
        <row r="5419">
          <cell r="A5419">
            <v>1</v>
          </cell>
          <cell r="E5419">
            <v>14</v>
          </cell>
          <cell r="I5419">
            <v>17862.2</v>
          </cell>
          <cell r="M5419">
            <v>14</v>
          </cell>
          <cell r="Q5419">
            <v>14</v>
          </cell>
          <cell r="V5419">
            <v>7000</v>
          </cell>
        </row>
        <row r="5420">
          <cell r="A5420">
            <v>1</v>
          </cell>
          <cell r="E5420">
            <v>14</v>
          </cell>
          <cell r="I5420">
            <v>4471219.07</v>
          </cell>
          <cell r="M5420">
            <v>14</v>
          </cell>
          <cell r="Q5420">
            <v>14</v>
          </cell>
          <cell r="V5420">
            <v>7100</v>
          </cell>
        </row>
        <row r="5421">
          <cell r="A5421">
            <v>1</v>
          </cell>
          <cell r="E5421">
            <v>14</v>
          </cell>
          <cell r="I5421">
            <v>-36153.71</v>
          </cell>
          <cell r="M5421">
            <v>14</v>
          </cell>
          <cell r="Q5421">
            <v>14</v>
          </cell>
          <cell r="V5421">
            <v>7110</v>
          </cell>
        </row>
        <row r="5422">
          <cell r="A5422">
            <v>1</v>
          </cell>
          <cell r="E5422">
            <v>14</v>
          </cell>
          <cell r="I5422">
            <v>263311.59000000003</v>
          </cell>
          <cell r="M5422">
            <v>14</v>
          </cell>
          <cell r="Q5422">
            <v>14</v>
          </cell>
          <cell r="V5422">
            <v>7130</v>
          </cell>
        </row>
        <row r="5423">
          <cell r="A5423">
            <v>1</v>
          </cell>
          <cell r="E5423">
            <v>14</v>
          </cell>
          <cell r="I5423">
            <v>1945.25</v>
          </cell>
          <cell r="M5423">
            <v>14</v>
          </cell>
          <cell r="Q5423">
            <v>14</v>
          </cell>
          <cell r="V5423">
            <v>7140</v>
          </cell>
        </row>
        <row r="5424">
          <cell r="A5424">
            <v>1</v>
          </cell>
          <cell r="E5424">
            <v>14</v>
          </cell>
          <cell r="I5424">
            <v>0</v>
          </cell>
          <cell r="M5424">
            <v>14</v>
          </cell>
          <cell r="Q5424">
            <v>14</v>
          </cell>
          <cell r="V5424">
            <v>7300</v>
          </cell>
        </row>
        <row r="5425">
          <cell r="A5425">
            <v>1</v>
          </cell>
          <cell r="E5425">
            <v>14</v>
          </cell>
          <cell r="I5425">
            <v>0</v>
          </cell>
          <cell r="M5425">
            <v>14</v>
          </cell>
          <cell r="Q5425">
            <v>14</v>
          </cell>
          <cell r="V5425">
            <v>7300</v>
          </cell>
        </row>
        <row r="5426">
          <cell r="A5426">
            <v>1</v>
          </cell>
          <cell r="E5426">
            <v>14</v>
          </cell>
          <cell r="I5426">
            <v>-10126.86</v>
          </cell>
          <cell r="M5426">
            <v>14</v>
          </cell>
          <cell r="Q5426">
            <v>14</v>
          </cell>
          <cell r="V5426">
            <v>7300</v>
          </cell>
        </row>
        <row r="5427">
          <cell r="A5427">
            <v>1</v>
          </cell>
          <cell r="E5427">
            <v>14</v>
          </cell>
          <cell r="I5427">
            <v>2920</v>
          </cell>
          <cell r="M5427">
            <v>14</v>
          </cell>
          <cell r="Q5427">
            <v>14</v>
          </cell>
          <cell r="V5427">
            <v>7300</v>
          </cell>
        </row>
        <row r="5428">
          <cell r="A5428">
            <v>1</v>
          </cell>
          <cell r="E5428">
            <v>14</v>
          </cell>
          <cell r="I5428">
            <v>3000</v>
          </cell>
          <cell r="M5428">
            <v>14</v>
          </cell>
          <cell r="Q5428">
            <v>14</v>
          </cell>
          <cell r="V5428">
            <v>7300</v>
          </cell>
        </row>
        <row r="5429">
          <cell r="A5429">
            <v>1</v>
          </cell>
          <cell r="E5429">
            <v>14</v>
          </cell>
          <cell r="I5429">
            <v>3797.88</v>
          </cell>
          <cell r="M5429">
            <v>14</v>
          </cell>
          <cell r="Q5429">
            <v>14</v>
          </cell>
          <cell r="V5429">
            <v>7300</v>
          </cell>
        </row>
        <row r="5430">
          <cell r="A5430">
            <v>1</v>
          </cell>
          <cell r="E5430">
            <v>14</v>
          </cell>
          <cell r="I5430">
            <v>5254.96</v>
          </cell>
          <cell r="M5430">
            <v>14</v>
          </cell>
          <cell r="Q5430">
            <v>14</v>
          </cell>
          <cell r="V5430">
            <v>7300</v>
          </cell>
        </row>
        <row r="5431">
          <cell r="A5431">
            <v>1</v>
          </cell>
          <cell r="E5431">
            <v>14</v>
          </cell>
          <cell r="I5431">
            <v>3450.53</v>
          </cell>
          <cell r="M5431">
            <v>14</v>
          </cell>
          <cell r="Q5431">
            <v>14</v>
          </cell>
          <cell r="V5431">
            <v>7300</v>
          </cell>
        </row>
        <row r="5432">
          <cell r="A5432">
            <v>1</v>
          </cell>
          <cell r="E5432">
            <v>14</v>
          </cell>
          <cell r="I5432">
            <v>1511.86</v>
          </cell>
          <cell r="M5432">
            <v>14</v>
          </cell>
          <cell r="Q5432">
            <v>14</v>
          </cell>
          <cell r="V5432">
            <v>7300</v>
          </cell>
        </row>
        <row r="5433">
          <cell r="A5433">
            <v>1</v>
          </cell>
          <cell r="E5433">
            <v>14</v>
          </cell>
          <cell r="I5433">
            <v>-4039.26</v>
          </cell>
          <cell r="M5433">
            <v>14</v>
          </cell>
          <cell r="Q5433">
            <v>14</v>
          </cell>
          <cell r="V5433">
            <v>7300</v>
          </cell>
        </row>
        <row r="5434">
          <cell r="A5434">
            <v>1</v>
          </cell>
          <cell r="E5434">
            <v>14</v>
          </cell>
          <cell r="I5434">
            <v>-163.5</v>
          </cell>
          <cell r="M5434">
            <v>14</v>
          </cell>
          <cell r="Q5434">
            <v>14</v>
          </cell>
          <cell r="V5434">
            <v>7300</v>
          </cell>
        </row>
        <row r="5435">
          <cell r="A5435">
            <v>1</v>
          </cell>
          <cell r="E5435">
            <v>14</v>
          </cell>
          <cell r="I5435">
            <v>-3833.86</v>
          </cell>
          <cell r="M5435">
            <v>14</v>
          </cell>
          <cell r="Q5435">
            <v>14</v>
          </cell>
          <cell r="V5435">
            <v>7300</v>
          </cell>
        </row>
        <row r="5436">
          <cell r="A5436">
            <v>1</v>
          </cell>
          <cell r="E5436">
            <v>14</v>
          </cell>
          <cell r="I5436">
            <v>1917.8</v>
          </cell>
          <cell r="M5436">
            <v>14</v>
          </cell>
          <cell r="Q5436">
            <v>14</v>
          </cell>
          <cell r="V5436">
            <v>7300</v>
          </cell>
        </row>
        <row r="5437">
          <cell r="A5437">
            <v>1</v>
          </cell>
          <cell r="E5437">
            <v>14</v>
          </cell>
          <cell r="I5437">
            <v>11774.45</v>
          </cell>
          <cell r="M5437">
            <v>14</v>
          </cell>
          <cell r="Q5437">
            <v>14</v>
          </cell>
          <cell r="V5437">
            <v>7300</v>
          </cell>
        </row>
        <row r="5438">
          <cell r="A5438">
            <v>1</v>
          </cell>
          <cell r="E5438">
            <v>14</v>
          </cell>
          <cell r="I5438">
            <v>-5983.65</v>
          </cell>
          <cell r="M5438">
            <v>14</v>
          </cell>
          <cell r="Q5438">
            <v>14</v>
          </cell>
          <cell r="V5438">
            <v>7300</v>
          </cell>
        </row>
        <row r="5439">
          <cell r="A5439">
            <v>1</v>
          </cell>
          <cell r="E5439">
            <v>14</v>
          </cell>
          <cell r="I5439">
            <v>107</v>
          </cell>
          <cell r="M5439">
            <v>14</v>
          </cell>
          <cell r="Q5439">
            <v>14</v>
          </cell>
          <cell r="V5439">
            <v>7300</v>
          </cell>
        </row>
        <row r="5440">
          <cell r="A5440">
            <v>1</v>
          </cell>
          <cell r="E5440">
            <v>14</v>
          </cell>
          <cell r="I5440">
            <v>4799.3</v>
          </cell>
          <cell r="M5440">
            <v>14</v>
          </cell>
          <cell r="Q5440">
            <v>14</v>
          </cell>
          <cell r="V5440">
            <v>7300</v>
          </cell>
        </row>
        <row r="5441">
          <cell r="A5441">
            <v>1</v>
          </cell>
          <cell r="E5441">
            <v>14</v>
          </cell>
          <cell r="I5441">
            <v>-333.43</v>
          </cell>
          <cell r="M5441">
            <v>14</v>
          </cell>
          <cell r="Q5441">
            <v>14</v>
          </cell>
          <cell r="V5441">
            <v>7300</v>
          </cell>
        </row>
        <row r="5442">
          <cell r="A5442">
            <v>1</v>
          </cell>
          <cell r="E5442">
            <v>14</v>
          </cell>
          <cell r="I5442">
            <v>100</v>
          </cell>
          <cell r="M5442">
            <v>14</v>
          </cell>
          <cell r="Q5442">
            <v>14</v>
          </cell>
          <cell r="V5442">
            <v>7300</v>
          </cell>
        </row>
        <row r="5443">
          <cell r="A5443">
            <v>1</v>
          </cell>
          <cell r="E5443">
            <v>14</v>
          </cell>
          <cell r="I5443">
            <v>600</v>
          </cell>
          <cell r="M5443">
            <v>14</v>
          </cell>
          <cell r="Q5443">
            <v>14</v>
          </cell>
          <cell r="V5443">
            <v>7300</v>
          </cell>
        </row>
        <row r="5444">
          <cell r="A5444">
            <v>1</v>
          </cell>
          <cell r="E5444">
            <v>14</v>
          </cell>
          <cell r="I5444">
            <v>-100</v>
          </cell>
          <cell r="M5444">
            <v>14</v>
          </cell>
          <cell r="Q5444">
            <v>14</v>
          </cell>
          <cell r="V5444">
            <v>7300</v>
          </cell>
        </row>
        <row r="5445">
          <cell r="A5445">
            <v>1</v>
          </cell>
          <cell r="E5445">
            <v>14</v>
          </cell>
          <cell r="I5445">
            <v>-250</v>
          </cell>
          <cell r="M5445">
            <v>14</v>
          </cell>
          <cell r="Q5445">
            <v>14</v>
          </cell>
          <cell r="V5445">
            <v>7300</v>
          </cell>
        </row>
        <row r="5446">
          <cell r="A5446">
            <v>1</v>
          </cell>
          <cell r="E5446">
            <v>14</v>
          </cell>
          <cell r="I5446">
            <v>-50</v>
          </cell>
          <cell r="M5446">
            <v>14</v>
          </cell>
          <cell r="Q5446">
            <v>14</v>
          </cell>
          <cell r="V5446">
            <v>7300</v>
          </cell>
        </row>
        <row r="5447">
          <cell r="A5447">
            <v>1</v>
          </cell>
          <cell r="E5447">
            <v>14</v>
          </cell>
          <cell r="I5447">
            <v>-940.42</v>
          </cell>
          <cell r="M5447">
            <v>14</v>
          </cell>
          <cell r="Q5447">
            <v>14</v>
          </cell>
          <cell r="V5447">
            <v>7300</v>
          </cell>
        </row>
        <row r="5448">
          <cell r="A5448">
            <v>1</v>
          </cell>
          <cell r="E5448">
            <v>14</v>
          </cell>
          <cell r="I5448">
            <v>-3.5</v>
          </cell>
          <cell r="M5448">
            <v>14</v>
          </cell>
          <cell r="Q5448">
            <v>14</v>
          </cell>
          <cell r="V5448">
            <v>7300</v>
          </cell>
        </row>
        <row r="5449">
          <cell r="A5449">
            <v>1</v>
          </cell>
          <cell r="E5449">
            <v>14</v>
          </cell>
          <cell r="I5449">
            <v>100</v>
          </cell>
          <cell r="M5449">
            <v>14</v>
          </cell>
          <cell r="Q5449">
            <v>14</v>
          </cell>
          <cell r="V5449">
            <v>7300</v>
          </cell>
        </row>
        <row r="5450">
          <cell r="A5450">
            <v>1</v>
          </cell>
          <cell r="E5450">
            <v>14</v>
          </cell>
          <cell r="I5450">
            <v>13012</v>
          </cell>
          <cell r="M5450">
            <v>14</v>
          </cell>
          <cell r="Q5450">
            <v>14</v>
          </cell>
          <cell r="V5450">
            <v>7500</v>
          </cell>
        </row>
        <row r="5451">
          <cell r="A5451">
            <v>1</v>
          </cell>
          <cell r="E5451">
            <v>14</v>
          </cell>
          <cell r="I5451">
            <v>196589.47</v>
          </cell>
          <cell r="M5451">
            <v>14</v>
          </cell>
          <cell r="Q5451">
            <v>14</v>
          </cell>
          <cell r="V5451">
            <v>7700</v>
          </cell>
        </row>
        <row r="5452">
          <cell r="A5452">
            <v>1</v>
          </cell>
          <cell r="E5452">
            <v>14</v>
          </cell>
          <cell r="I5452">
            <v>17788.59</v>
          </cell>
          <cell r="M5452">
            <v>14</v>
          </cell>
          <cell r="Q5452">
            <v>14</v>
          </cell>
          <cell r="V5452">
            <v>7800</v>
          </cell>
        </row>
        <row r="5453">
          <cell r="A5453">
            <v>1</v>
          </cell>
          <cell r="E5453">
            <v>14</v>
          </cell>
          <cell r="I5453">
            <v>6000.66</v>
          </cell>
          <cell r="M5453">
            <v>14</v>
          </cell>
          <cell r="Q5453">
            <v>14</v>
          </cell>
          <cell r="V5453">
            <v>8112</v>
          </cell>
        </row>
        <row r="5454">
          <cell r="A5454">
            <v>1</v>
          </cell>
          <cell r="E5454">
            <v>14</v>
          </cell>
          <cell r="I5454">
            <v>1626.75</v>
          </cell>
          <cell r="M5454">
            <v>14</v>
          </cell>
          <cell r="Q5454">
            <v>14</v>
          </cell>
          <cell r="V5454">
            <v>8113</v>
          </cell>
        </row>
        <row r="5455">
          <cell r="A5455">
            <v>1</v>
          </cell>
          <cell r="E5455">
            <v>14</v>
          </cell>
          <cell r="I5455">
            <v>-2742659.68</v>
          </cell>
          <cell r="M5455">
            <v>14</v>
          </cell>
          <cell r="Q5455">
            <v>14</v>
          </cell>
          <cell r="V5455">
            <v>8114</v>
          </cell>
        </row>
        <row r="5456">
          <cell r="A5456">
            <v>1</v>
          </cell>
          <cell r="E5456">
            <v>14</v>
          </cell>
          <cell r="I5456">
            <v>4352.5600000000004</v>
          </cell>
          <cell r="M5456">
            <v>14</v>
          </cell>
          <cell r="Q5456">
            <v>14</v>
          </cell>
          <cell r="V5456">
            <v>8115</v>
          </cell>
        </row>
        <row r="5457">
          <cell r="A5457">
            <v>1</v>
          </cell>
          <cell r="E5457">
            <v>14</v>
          </cell>
          <cell r="I5457">
            <v>0</v>
          </cell>
          <cell r="M5457">
            <v>14</v>
          </cell>
          <cell r="Q5457">
            <v>14</v>
          </cell>
          <cell r="V5457">
            <v>8116</v>
          </cell>
        </row>
        <row r="5458">
          <cell r="A5458">
            <v>1</v>
          </cell>
          <cell r="E5458">
            <v>14</v>
          </cell>
          <cell r="I5458">
            <v>21422.41</v>
          </cell>
          <cell r="M5458">
            <v>14</v>
          </cell>
          <cell r="Q5458">
            <v>14</v>
          </cell>
          <cell r="V5458">
            <v>8117</v>
          </cell>
        </row>
        <row r="5459">
          <cell r="A5459">
            <v>1</v>
          </cell>
          <cell r="E5459">
            <v>14</v>
          </cell>
          <cell r="I5459">
            <v>-122427.83</v>
          </cell>
          <cell r="M5459">
            <v>14</v>
          </cell>
          <cell r="Q5459">
            <v>14</v>
          </cell>
          <cell r="V5459">
            <v>8119</v>
          </cell>
        </row>
        <row r="5460">
          <cell r="A5460">
            <v>1</v>
          </cell>
          <cell r="E5460">
            <v>14</v>
          </cell>
          <cell r="I5460">
            <v>-4764.08</v>
          </cell>
          <cell r="M5460">
            <v>14</v>
          </cell>
          <cell r="Q5460">
            <v>14</v>
          </cell>
          <cell r="V5460">
            <v>8120</v>
          </cell>
        </row>
        <row r="5461">
          <cell r="A5461">
            <v>1</v>
          </cell>
          <cell r="E5461">
            <v>14</v>
          </cell>
          <cell r="I5461">
            <v>-350</v>
          </cell>
          <cell r="M5461">
            <v>14</v>
          </cell>
          <cell r="Q5461">
            <v>14</v>
          </cell>
          <cell r="V5461">
            <v>8700</v>
          </cell>
        </row>
        <row r="5462">
          <cell r="A5462">
            <v>1</v>
          </cell>
          <cell r="E5462">
            <v>14</v>
          </cell>
          <cell r="I5462">
            <v>0</v>
          </cell>
          <cell r="M5462">
            <v>14</v>
          </cell>
          <cell r="Q5462">
            <v>14</v>
          </cell>
          <cell r="V5462">
            <v>9000</v>
          </cell>
        </row>
        <row r="5463">
          <cell r="A5463">
            <v>1</v>
          </cell>
          <cell r="E5463">
            <v>14</v>
          </cell>
          <cell r="I5463">
            <v>-587604.35</v>
          </cell>
          <cell r="M5463">
            <v>14</v>
          </cell>
          <cell r="Q5463">
            <v>14</v>
          </cell>
          <cell r="V5463">
            <v>9100</v>
          </cell>
        </row>
        <row r="5464">
          <cell r="A5464">
            <v>1</v>
          </cell>
          <cell r="E5464">
            <v>14</v>
          </cell>
          <cell r="I5464">
            <v>-3089.36</v>
          </cell>
          <cell r="M5464">
            <v>14</v>
          </cell>
          <cell r="Q5464">
            <v>14</v>
          </cell>
          <cell r="V5464">
            <v>9100</v>
          </cell>
        </row>
        <row r="5465">
          <cell r="A5465">
            <v>1</v>
          </cell>
          <cell r="E5465">
            <v>14</v>
          </cell>
          <cell r="I5465">
            <v>-662611.6</v>
          </cell>
          <cell r="M5465">
            <v>14</v>
          </cell>
          <cell r="Q5465">
            <v>14</v>
          </cell>
          <cell r="V5465">
            <v>9205</v>
          </cell>
        </row>
        <row r="5466">
          <cell r="A5466">
            <v>1</v>
          </cell>
          <cell r="E5466">
            <v>14</v>
          </cell>
          <cell r="I5466">
            <v>-14665.72</v>
          </cell>
          <cell r="M5466">
            <v>14</v>
          </cell>
          <cell r="Q5466">
            <v>14</v>
          </cell>
          <cell r="V5466">
            <v>9251</v>
          </cell>
        </row>
        <row r="5467">
          <cell r="A5467">
            <v>1</v>
          </cell>
          <cell r="E5467">
            <v>14</v>
          </cell>
          <cell r="I5467">
            <v>-107264.02</v>
          </cell>
          <cell r="M5467">
            <v>14</v>
          </cell>
          <cell r="Q5467">
            <v>14</v>
          </cell>
          <cell r="V5467">
            <v>9252</v>
          </cell>
        </row>
        <row r="5468">
          <cell r="A5468">
            <v>1</v>
          </cell>
          <cell r="E5468">
            <v>14</v>
          </cell>
          <cell r="I5468">
            <v>-3456.73</v>
          </cell>
          <cell r="M5468">
            <v>14</v>
          </cell>
          <cell r="Q5468">
            <v>14</v>
          </cell>
          <cell r="V5468">
            <v>9256</v>
          </cell>
        </row>
        <row r="5469">
          <cell r="A5469">
            <v>1</v>
          </cell>
          <cell r="E5469">
            <v>14</v>
          </cell>
          <cell r="I5469">
            <v>-144096.37</v>
          </cell>
          <cell r="M5469">
            <v>14</v>
          </cell>
          <cell r="Q5469">
            <v>14</v>
          </cell>
          <cell r="V5469">
            <v>9301</v>
          </cell>
        </row>
        <row r="5470">
          <cell r="A5470">
            <v>1</v>
          </cell>
          <cell r="E5470">
            <v>14</v>
          </cell>
          <cell r="I5470">
            <v>-6549.12</v>
          </cell>
          <cell r="M5470">
            <v>14</v>
          </cell>
          <cell r="Q5470">
            <v>14</v>
          </cell>
          <cell r="V5470">
            <v>9302</v>
          </cell>
        </row>
        <row r="5471">
          <cell r="A5471">
            <v>1</v>
          </cell>
          <cell r="E5471">
            <v>14</v>
          </cell>
          <cell r="I5471">
            <v>-187482.76</v>
          </cell>
          <cell r="M5471">
            <v>14</v>
          </cell>
          <cell r="Q5471">
            <v>14</v>
          </cell>
          <cell r="V5471">
            <v>9303</v>
          </cell>
        </row>
        <row r="5472">
          <cell r="A5472">
            <v>1</v>
          </cell>
          <cell r="E5472">
            <v>14</v>
          </cell>
          <cell r="I5472">
            <v>-59139.55</v>
          </cell>
          <cell r="M5472">
            <v>14</v>
          </cell>
          <cell r="Q5472">
            <v>14</v>
          </cell>
          <cell r="V5472">
            <v>9305</v>
          </cell>
        </row>
        <row r="5473">
          <cell r="A5473">
            <v>1</v>
          </cell>
          <cell r="E5473">
            <v>14</v>
          </cell>
          <cell r="I5473">
            <v>0</v>
          </cell>
          <cell r="M5473">
            <v>14</v>
          </cell>
          <cell r="Q5473">
            <v>14</v>
          </cell>
          <cell r="V5473">
            <v>9306</v>
          </cell>
        </row>
        <row r="5474">
          <cell r="A5474">
            <v>1</v>
          </cell>
          <cell r="E5474">
            <v>14</v>
          </cell>
          <cell r="I5474">
            <v>-449608.34</v>
          </cell>
          <cell r="M5474">
            <v>14</v>
          </cell>
          <cell r="Q5474">
            <v>14</v>
          </cell>
          <cell r="V5474">
            <v>9307</v>
          </cell>
        </row>
        <row r="5475">
          <cell r="A5475">
            <v>1</v>
          </cell>
          <cell r="E5475">
            <v>14</v>
          </cell>
          <cell r="I5475">
            <v>-1214893.18</v>
          </cell>
          <cell r="M5475">
            <v>14</v>
          </cell>
          <cell r="Q5475">
            <v>14</v>
          </cell>
          <cell r="V5475">
            <v>9600</v>
          </cell>
        </row>
        <row r="5476">
          <cell r="A5476">
            <v>1</v>
          </cell>
          <cell r="E5476">
            <v>14</v>
          </cell>
          <cell r="I5476">
            <v>22500</v>
          </cell>
          <cell r="M5476">
            <v>14</v>
          </cell>
          <cell r="Q5476">
            <v>14</v>
          </cell>
          <cell r="V5476">
            <v>9610</v>
          </cell>
        </row>
        <row r="5477">
          <cell r="A5477">
            <v>1</v>
          </cell>
          <cell r="E5477">
            <v>14</v>
          </cell>
          <cell r="I5477">
            <v>-103812</v>
          </cell>
          <cell r="M5477">
            <v>14</v>
          </cell>
          <cell r="Q5477">
            <v>14</v>
          </cell>
          <cell r="V5477">
            <v>9620</v>
          </cell>
        </row>
        <row r="5478">
          <cell r="A5478">
            <v>1</v>
          </cell>
          <cell r="E5478">
            <v>14</v>
          </cell>
          <cell r="I5478">
            <v>35128.480000000003</v>
          </cell>
          <cell r="M5478">
            <v>14</v>
          </cell>
          <cell r="Q5478">
            <v>14</v>
          </cell>
          <cell r="V5478">
            <v>9670</v>
          </cell>
        </row>
        <row r="5479">
          <cell r="A5479">
            <v>1</v>
          </cell>
          <cell r="E5479">
            <v>14</v>
          </cell>
          <cell r="I5479">
            <v>1395333.88</v>
          </cell>
          <cell r="M5479">
            <v>14</v>
          </cell>
          <cell r="Q5479">
            <v>14</v>
          </cell>
          <cell r="V5479">
            <v>5301</v>
          </cell>
        </row>
        <row r="5480">
          <cell r="A5480">
            <v>1</v>
          </cell>
          <cell r="E5480">
            <v>7</v>
          </cell>
          <cell r="I5480">
            <v>-8548682.6400000006</v>
          </cell>
          <cell r="M5480">
            <v>7</v>
          </cell>
          <cell r="Q5480">
            <v>7</v>
          </cell>
          <cell r="V5480">
            <v>1010</v>
          </cell>
        </row>
        <row r="5481">
          <cell r="A5481">
            <v>1</v>
          </cell>
          <cell r="E5481">
            <v>7</v>
          </cell>
          <cell r="I5481">
            <v>-2937493.51</v>
          </cell>
          <cell r="M5481">
            <v>7</v>
          </cell>
          <cell r="Q5481">
            <v>7</v>
          </cell>
          <cell r="V5481">
            <v>1020</v>
          </cell>
        </row>
        <row r="5482">
          <cell r="A5482">
            <v>1</v>
          </cell>
          <cell r="E5482">
            <v>7</v>
          </cell>
          <cell r="I5482">
            <v>0</v>
          </cell>
          <cell r="M5482">
            <v>7</v>
          </cell>
          <cell r="Q5482">
            <v>7</v>
          </cell>
          <cell r="V5482">
            <v>1030</v>
          </cell>
        </row>
        <row r="5483">
          <cell r="A5483">
            <v>1</v>
          </cell>
          <cell r="E5483">
            <v>7</v>
          </cell>
          <cell r="I5483">
            <v>72702965</v>
          </cell>
          <cell r="M5483">
            <v>7</v>
          </cell>
          <cell r="Q5483">
            <v>7</v>
          </cell>
          <cell r="V5483">
            <v>1095</v>
          </cell>
        </row>
        <row r="5484">
          <cell r="A5484">
            <v>1</v>
          </cell>
          <cell r="E5484">
            <v>7</v>
          </cell>
          <cell r="I5484">
            <v>-67552613</v>
          </cell>
          <cell r="M5484">
            <v>7</v>
          </cell>
          <cell r="Q5484">
            <v>7</v>
          </cell>
          <cell r="V5484">
            <v>1096</v>
          </cell>
        </row>
        <row r="5485">
          <cell r="A5485">
            <v>1</v>
          </cell>
          <cell r="E5485">
            <v>7</v>
          </cell>
          <cell r="I5485">
            <v>0</v>
          </cell>
          <cell r="M5485">
            <v>7</v>
          </cell>
          <cell r="Q5485">
            <v>7</v>
          </cell>
          <cell r="V5485">
            <v>2010</v>
          </cell>
        </row>
        <row r="5486">
          <cell r="A5486">
            <v>1</v>
          </cell>
          <cell r="E5486">
            <v>7</v>
          </cell>
          <cell r="I5486">
            <v>96760.41</v>
          </cell>
          <cell r="M5486">
            <v>7</v>
          </cell>
          <cell r="Q5486">
            <v>7</v>
          </cell>
          <cell r="V5486">
            <v>2010</v>
          </cell>
        </row>
        <row r="5487">
          <cell r="A5487">
            <v>1</v>
          </cell>
          <cell r="E5487">
            <v>7</v>
          </cell>
          <cell r="I5487">
            <v>0</v>
          </cell>
          <cell r="M5487">
            <v>7</v>
          </cell>
          <cell r="Q5487">
            <v>7</v>
          </cell>
          <cell r="V5487">
            <v>2011</v>
          </cell>
        </row>
        <row r="5488">
          <cell r="A5488">
            <v>1</v>
          </cell>
          <cell r="E5488">
            <v>7</v>
          </cell>
          <cell r="I5488">
            <v>0</v>
          </cell>
          <cell r="M5488">
            <v>7</v>
          </cell>
          <cell r="Q5488">
            <v>7</v>
          </cell>
          <cell r="V5488">
            <v>2030</v>
          </cell>
        </row>
        <row r="5489">
          <cell r="A5489">
            <v>1</v>
          </cell>
          <cell r="E5489">
            <v>7</v>
          </cell>
          <cell r="I5489">
            <v>304252</v>
          </cell>
          <cell r="M5489">
            <v>7</v>
          </cell>
          <cell r="Q5489">
            <v>7</v>
          </cell>
          <cell r="V5489">
            <v>2030</v>
          </cell>
        </row>
        <row r="5490">
          <cell r="A5490">
            <v>1</v>
          </cell>
          <cell r="E5490">
            <v>7</v>
          </cell>
          <cell r="I5490">
            <v>6630</v>
          </cell>
          <cell r="M5490">
            <v>7</v>
          </cell>
          <cell r="Q5490">
            <v>7</v>
          </cell>
          <cell r="V5490">
            <v>2030</v>
          </cell>
        </row>
        <row r="5491">
          <cell r="A5491">
            <v>1</v>
          </cell>
          <cell r="E5491">
            <v>7</v>
          </cell>
          <cell r="I5491">
            <v>5391472</v>
          </cell>
          <cell r="M5491">
            <v>7</v>
          </cell>
          <cell r="Q5491">
            <v>7</v>
          </cell>
          <cell r="V5491">
            <v>2040</v>
          </cell>
        </row>
        <row r="5492">
          <cell r="A5492">
            <v>1</v>
          </cell>
          <cell r="E5492">
            <v>7</v>
          </cell>
          <cell r="I5492">
            <v>0</v>
          </cell>
          <cell r="M5492">
            <v>7</v>
          </cell>
          <cell r="Q5492">
            <v>7</v>
          </cell>
          <cell r="V5492">
            <v>2051</v>
          </cell>
        </row>
        <row r="5493">
          <cell r="A5493">
            <v>1</v>
          </cell>
          <cell r="E5493">
            <v>7</v>
          </cell>
          <cell r="I5493">
            <v>0</v>
          </cell>
          <cell r="M5493">
            <v>7</v>
          </cell>
          <cell r="Q5493">
            <v>7</v>
          </cell>
          <cell r="V5493">
            <v>2052</v>
          </cell>
        </row>
        <row r="5494">
          <cell r="A5494">
            <v>1</v>
          </cell>
          <cell r="E5494">
            <v>7</v>
          </cell>
          <cell r="I5494">
            <v>0</v>
          </cell>
          <cell r="M5494">
            <v>7</v>
          </cell>
          <cell r="Q5494">
            <v>7</v>
          </cell>
          <cell r="V5494">
            <v>2053</v>
          </cell>
        </row>
        <row r="5495">
          <cell r="A5495">
            <v>1</v>
          </cell>
          <cell r="E5495">
            <v>7</v>
          </cell>
          <cell r="I5495">
            <v>0</v>
          </cell>
          <cell r="M5495">
            <v>7</v>
          </cell>
          <cell r="Q5495">
            <v>7</v>
          </cell>
          <cell r="V5495">
            <v>2054</v>
          </cell>
        </row>
        <row r="5496">
          <cell r="A5496">
            <v>1</v>
          </cell>
          <cell r="E5496">
            <v>7</v>
          </cell>
          <cell r="I5496">
            <v>265242.09999999998</v>
          </cell>
          <cell r="M5496">
            <v>7</v>
          </cell>
          <cell r="Q5496">
            <v>7</v>
          </cell>
          <cell r="V5496">
            <v>2055</v>
          </cell>
        </row>
        <row r="5497">
          <cell r="A5497">
            <v>1</v>
          </cell>
          <cell r="E5497">
            <v>7</v>
          </cell>
          <cell r="I5497">
            <v>0</v>
          </cell>
          <cell r="M5497">
            <v>7</v>
          </cell>
          <cell r="Q5497">
            <v>7</v>
          </cell>
          <cell r="V5497">
            <v>2090</v>
          </cell>
        </row>
        <row r="5498">
          <cell r="A5498">
            <v>1</v>
          </cell>
          <cell r="E5498">
            <v>7</v>
          </cell>
          <cell r="I5498">
            <v>0</v>
          </cell>
          <cell r="M5498">
            <v>7</v>
          </cell>
          <cell r="Q5498">
            <v>7</v>
          </cell>
          <cell r="V5498">
            <v>2095</v>
          </cell>
        </row>
        <row r="5499">
          <cell r="A5499">
            <v>1</v>
          </cell>
          <cell r="E5499">
            <v>7</v>
          </cell>
          <cell r="I5499">
            <v>0</v>
          </cell>
          <cell r="M5499">
            <v>7</v>
          </cell>
          <cell r="Q5499">
            <v>7</v>
          </cell>
          <cell r="V5499">
            <v>2095</v>
          </cell>
        </row>
        <row r="5500">
          <cell r="A5500">
            <v>1</v>
          </cell>
          <cell r="E5500">
            <v>7</v>
          </cell>
          <cell r="I5500">
            <v>53.24</v>
          </cell>
          <cell r="M5500">
            <v>7</v>
          </cell>
          <cell r="Q5500">
            <v>7</v>
          </cell>
          <cell r="V5500">
            <v>2300</v>
          </cell>
        </row>
        <row r="5501">
          <cell r="A5501">
            <v>1</v>
          </cell>
          <cell r="E5501">
            <v>7</v>
          </cell>
          <cell r="I5501">
            <v>-1976.09</v>
          </cell>
          <cell r="M5501">
            <v>7</v>
          </cell>
          <cell r="Q5501">
            <v>7</v>
          </cell>
          <cell r="V5501">
            <v>3100</v>
          </cell>
        </row>
        <row r="5502">
          <cell r="A5502">
            <v>1</v>
          </cell>
          <cell r="E5502">
            <v>7</v>
          </cell>
          <cell r="I5502">
            <v>0</v>
          </cell>
          <cell r="M5502">
            <v>7</v>
          </cell>
          <cell r="Q5502">
            <v>7</v>
          </cell>
          <cell r="V5502">
            <v>3100</v>
          </cell>
        </row>
        <row r="5503">
          <cell r="A5503">
            <v>1</v>
          </cell>
          <cell r="E5503">
            <v>7</v>
          </cell>
          <cell r="I5503">
            <v>-2730.97</v>
          </cell>
          <cell r="M5503">
            <v>7</v>
          </cell>
          <cell r="Q5503">
            <v>7</v>
          </cell>
          <cell r="V5503">
            <v>3300</v>
          </cell>
        </row>
        <row r="5504">
          <cell r="A5504">
            <v>1</v>
          </cell>
          <cell r="E5504">
            <v>7</v>
          </cell>
          <cell r="I5504">
            <v>-998.42</v>
          </cell>
          <cell r="M5504">
            <v>7</v>
          </cell>
          <cell r="Q5504">
            <v>7</v>
          </cell>
          <cell r="V5504">
            <v>3400</v>
          </cell>
        </row>
        <row r="5505">
          <cell r="A5505">
            <v>1</v>
          </cell>
          <cell r="E5505">
            <v>7</v>
          </cell>
          <cell r="I5505">
            <v>24004.02</v>
          </cell>
          <cell r="M5505">
            <v>7</v>
          </cell>
          <cell r="Q5505">
            <v>7</v>
          </cell>
          <cell r="V5505">
            <v>3400</v>
          </cell>
        </row>
        <row r="5506">
          <cell r="A5506">
            <v>1</v>
          </cell>
          <cell r="E5506">
            <v>7</v>
          </cell>
          <cell r="I5506">
            <v>0</v>
          </cell>
          <cell r="M5506">
            <v>7</v>
          </cell>
          <cell r="Q5506">
            <v>7</v>
          </cell>
          <cell r="V5506">
            <v>3400</v>
          </cell>
        </row>
        <row r="5507">
          <cell r="A5507">
            <v>1</v>
          </cell>
          <cell r="E5507">
            <v>7</v>
          </cell>
          <cell r="I5507">
            <v>-32016</v>
          </cell>
          <cell r="M5507">
            <v>7</v>
          </cell>
          <cell r="Q5507">
            <v>7</v>
          </cell>
          <cell r="V5507">
            <v>3500</v>
          </cell>
        </row>
        <row r="5508">
          <cell r="A5508">
            <v>1</v>
          </cell>
          <cell r="E5508">
            <v>7</v>
          </cell>
          <cell r="I5508">
            <v>122967.22</v>
          </cell>
          <cell r="M5508">
            <v>7</v>
          </cell>
          <cell r="Q5508">
            <v>7</v>
          </cell>
          <cell r="V5508">
            <v>4000</v>
          </cell>
        </row>
        <row r="5509">
          <cell r="A5509">
            <v>1</v>
          </cell>
          <cell r="E5509">
            <v>7</v>
          </cell>
          <cell r="I5509">
            <v>0</v>
          </cell>
          <cell r="M5509">
            <v>7</v>
          </cell>
          <cell r="Q5509">
            <v>7</v>
          </cell>
          <cell r="V5509">
            <v>4050</v>
          </cell>
        </row>
        <row r="5510">
          <cell r="A5510">
            <v>1</v>
          </cell>
          <cell r="E5510">
            <v>7</v>
          </cell>
          <cell r="I5510">
            <v>188380.86</v>
          </cell>
          <cell r="M5510">
            <v>7</v>
          </cell>
          <cell r="Q5510">
            <v>7</v>
          </cell>
          <cell r="V5510">
            <v>4060</v>
          </cell>
        </row>
        <row r="5511">
          <cell r="A5511">
            <v>1</v>
          </cell>
          <cell r="E5511">
            <v>7</v>
          </cell>
          <cell r="I5511">
            <v>-164049.47</v>
          </cell>
          <cell r="M5511">
            <v>7</v>
          </cell>
          <cell r="Q5511">
            <v>7</v>
          </cell>
          <cell r="V5511">
            <v>4100</v>
          </cell>
        </row>
        <row r="5512">
          <cell r="A5512">
            <v>1</v>
          </cell>
          <cell r="E5512">
            <v>7</v>
          </cell>
          <cell r="I5512">
            <v>0</v>
          </cell>
          <cell r="M5512">
            <v>7</v>
          </cell>
          <cell r="Q5512">
            <v>7</v>
          </cell>
          <cell r="V5512">
            <v>4150</v>
          </cell>
        </row>
        <row r="5513">
          <cell r="A5513">
            <v>1</v>
          </cell>
          <cell r="E5513">
            <v>7</v>
          </cell>
          <cell r="I5513">
            <v>219798.04</v>
          </cell>
          <cell r="M5513">
            <v>7</v>
          </cell>
          <cell r="Q5513">
            <v>7</v>
          </cell>
          <cell r="V5513">
            <v>4150</v>
          </cell>
        </row>
        <row r="5514">
          <cell r="A5514">
            <v>1</v>
          </cell>
          <cell r="E5514">
            <v>7</v>
          </cell>
          <cell r="I5514">
            <v>0</v>
          </cell>
          <cell r="M5514">
            <v>7</v>
          </cell>
          <cell r="Q5514">
            <v>7</v>
          </cell>
          <cell r="V5514">
            <v>4150</v>
          </cell>
        </row>
        <row r="5515">
          <cell r="A5515">
            <v>1</v>
          </cell>
          <cell r="E5515">
            <v>7</v>
          </cell>
          <cell r="I5515">
            <v>0</v>
          </cell>
          <cell r="M5515">
            <v>7</v>
          </cell>
          <cell r="Q5515">
            <v>7</v>
          </cell>
          <cell r="V5515">
            <v>4200</v>
          </cell>
        </row>
        <row r="5516">
          <cell r="A5516">
            <v>1</v>
          </cell>
          <cell r="E5516">
            <v>7</v>
          </cell>
          <cell r="I5516">
            <v>1875</v>
          </cell>
          <cell r="M5516">
            <v>7</v>
          </cell>
          <cell r="Q5516">
            <v>7</v>
          </cell>
          <cell r="V5516">
            <v>4250</v>
          </cell>
        </row>
        <row r="5517">
          <cell r="A5517">
            <v>1</v>
          </cell>
          <cell r="E5517">
            <v>7</v>
          </cell>
          <cell r="I5517">
            <v>11150</v>
          </cell>
          <cell r="M5517">
            <v>7</v>
          </cell>
          <cell r="Q5517">
            <v>7</v>
          </cell>
          <cell r="V5517">
            <v>4260</v>
          </cell>
        </row>
        <row r="5518">
          <cell r="A5518">
            <v>1</v>
          </cell>
          <cell r="E5518">
            <v>7</v>
          </cell>
          <cell r="I5518">
            <v>6500</v>
          </cell>
          <cell r="M5518">
            <v>7</v>
          </cell>
          <cell r="Q5518">
            <v>7</v>
          </cell>
          <cell r="V5518">
            <v>4280</v>
          </cell>
        </row>
        <row r="5519">
          <cell r="A5519">
            <v>1</v>
          </cell>
          <cell r="E5519">
            <v>7</v>
          </cell>
          <cell r="I5519">
            <v>40756.6</v>
          </cell>
          <cell r="M5519">
            <v>7</v>
          </cell>
          <cell r="Q5519">
            <v>7</v>
          </cell>
          <cell r="V5519">
            <v>4301</v>
          </cell>
        </row>
        <row r="5520">
          <cell r="A5520">
            <v>1</v>
          </cell>
          <cell r="E5520">
            <v>7</v>
          </cell>
          <cell r="I5520">
            <v>45266.19</v>
          </cell>
          <cell r="M5520">
            <v>7</v>
          </cell>
          <cell r="Q5520">
            <v>7</v>
          </cell>
          <cell r="V5520">
            <v>4302</v>
          </cell>
        </row>
        <row r="5521">
          <cell r="A5521">
            <v>1</v>
          </cell>
          <cell r="E5521">
            <v>7</v>
          </cell>
          <cell r="I5521">
            <v>0</v>
          </cell>
          <cell r="M5521">
            <v>7</v>
          </cell>
          <cell r="Q5521">
            <v>7</v>
          </cell>
          <cell r="V5521">
            <v>4303</v>
          </cell>
        </row>
        <row r="5522">
          <cell r="A5522">
            <v>1</v>
          </cell>
          <cell r="E5522">
            <v>7</v>
          </cell>
          <cell r="I5522">
            <v>67241.179999999993</v>
          </cell>
          <cell r="M5522">
            <v>7</v>
          </cell>
          <cell r="Q5522">
            <v>7</v>
          </cell>
          <cell r="V5522">
            <v>4303</v>
          </cell>
        </row>
        <row r="5523">
          <cell r="A5523">
            <v>1</v>
          </cell>
          <cell r="E5523">
            <v>7</v>
          </cell>
          <cell r="I5523">
            <v>111970.25</v>
          </cell>
          <cell r="M5523">
            <v>7</v>
          </cell>
          <cell r="Q5523">
            <v>7</v>
          </cell>
          <cell r="V5523">
            <v>4304</v>
          </cell>
        </row>
        <row r="5524">
          <cell r="A5524">
            <v>1</v>
          </cell>
          <cell r="E5524">
            <v>7</v>
          </cell>
          <cell r="I5524">
            <v>281655.18</v>
          </cell>
          <cell r="M5524">
            <v>7</v>
          </cell>
          <cell r="Q5524">
            <v>7</v>
          </cell>
          <cell r="V5524">
            <v>4305</v>
          </cell>
        </row>
        <row r="5525">
          <cell r="A5525">
            <v>1</v>
          </cell>
          <cell r="E5525">
            <v>7</v>
          </cell>
          <cell r="I5525">
            <v>171791.71</v>
          </cell>
          <cell r="M5525">
            <v>7</v>
          </cell>
          <cell r="Q5525">
            <v>7</v>
          </cell>
          <cell r="V5525">
            <v>4306</v>
          </cell>
        </row>
        <row r="5526">
          <cell r="A5526">
            <v>1</v>
          </cell>
          <cell r="E5526">
            <v>7</v>
          </cell>
          <cell r="I5526">
            <v>51095</v>
          </cell>
          <cell r="M5526">
            <v>7</v>
          </cell>
          <cell r="Q5526">
            <v>7</v>
          </cell>
          <cell r="V5526">
            <v>4360</v>
          </cell>
        </row>
        <row r="5527">
          <cell r="A5527">
            <v>1</v>
          </cell>
          <cell r="E5527">
            <v>7</v>
          </cell>
          <cell r="I5527">
            <v>0</v>
          </cell>
          <cell r="M5527">
            <v>7</v>
          </cell>
          <cell r="Q5527">
            <v>7</v>
          </cell>
          <cell r="V5527">
            <v>4360</v>
          </cell>
        </row>
        <row r="5528">
          <cell r="A5528">
            <v>1</v>
          </cell>
          <cell r="E5528">
            <v>7</v>
          </cell>
          <cell r="I5528">
            <v>1900</v>
          </cell>
          <cell r="M5528">
            <v>7</v>
          </cell>
          <cell r="Q5528">
            <v>7</v>
          </cell>
          <cell r="V5528">
            <v>4360</v>
          </cell>
        </row>
        <row r="5529">
          <cell r="A5529">
            <v>1</v>
          </cell>
          <cell r="E5529">
            <v>7</v>
          </cell>
          <cell r="I5529">
            <v>16233</v>
          </cell>
          <cell r="M5529">
            <v>7</v>
          </cell>
          <cell r="Q5529">
            <v>7</v>
          </cell>
          <cell r="V5529">
            <v>4380</v>
          </cell>
        </row>
        <row r="5530">
          <cell r="A5530">
            <v>1</v>
          </cell>
          <cell r="E5530">
            <v>7</v>
          </cell>
          <cell r="I5530">
            <v>0</v>
          </cell>
          <cell r="M5530">
            <v>7</v>
          </cell>
          <cell r="Q5530">
            <v>7</v>
          </cell>
          <cell r="V5530">
            <v>4380</v>
          </cell>
        </row>
        <row r="5531">
          <cell r="A5531">
            <v>1</v>
          </cell>
          <cell r="E5531">
            <v>7</v>
          </cell>
          <cell r="I5531">
            <v>0</v>
          </cell>
          <cell r="M5531">
            <v>7</v>
          </cell>
          <cell r="Q5531">
            <v>7</v>
          </cell>
          <cell r="V5531">
            <v>4460</v>
          </cell>
        </row>
        <row r="5532">
          <cell r="A5532">
            <v>1</v>
          </cell>
          <cell r="E5532">
            <v>7</v>
          </cell>
          <cell r="I5532">
            <v>2000</v>
          </cell>
          <cell r="M5532">
            <v>7</v>
          </cell>
          <cell r="Q5532">
            <v>7</v>
          </cell>
          <cell r="V5532">
            <v>4480</v>
          </cell>
        </row>
        <row r="5533">
          <cell r="A5533">
            <v>1</v>
          </cell>
          <cell r="E5533">
            <v>7</v>
          </cell>
          <cell r="I5533">
            <v>-180699</v>
          </cell>
          <cell r="M5533">
            <v>7</v>
          </cell>
          <cell r="Q5533">
            <v>7</v>
          </cell>
          <cell r="V5533">
            <v>4490</v>
          </cell>
        </row>
        <row r="5534">
          <cell r="A5534">
            <v>1</v>
          </cell>
          <cell r="E5534">
            <v>7</v>
          </cell>
          <cell r="I5534">
            <v>0</v>
          </cell>
          <cell r="M5534">
            <v>7</v>
          </cell>
          <cell r="Q5534">
            <v>7</v>
          </cell>
          <cell r="V5534">
            <v>4500</v>
          </cell>
        </row>
        <row r="5535">
          <cell r="A5535">
            <v>1</v>
          </cell>
          <cell r="E5535">
            <v>7</v>
          </cell>
          <cell r="I5535">
            <v>182909.67</v>
          </cell>
          <cell r="M5535">
            <v>7</v>
          </cell>
          <cell r="Q5535">
            <v>7</v>
          </cell>
          <cell r="V5535">
            <v>4520</v>
          </cell>
        </row>
        <row r="5536">
          <cell r="A5536">
            <v>1</v>
          </cell>
          <cell r="E5536">
            <v>7</v>
          </cell>
          <cell r="I5536">
            <v>208925</v>
          </cell>
          <cell r="M5536">
            <v>7</v>
          </cell>
          <cell r="Q5536">
            <v>7</v>
          </cell>
          <cell r="V5536">
            <v>4560</v>
          </cell>
        </row>
        <row r="5537">
          <cell r="A5537">
            <v>1</v>
          </cell>
          <cell r="E5537">
            <v>7</v>
          </cell>
          <cell r="I5537">
            <v>0</v>
          </cell>
          <cell r="M5537">
            <v>7</v>
          </cell>
          <cell r="Q5537">
            <v>7</v>
          </cell>
          <cell r="V5537">
            <v>4560</v>
          </cell>
        </row>
        <row r="5538">
          <cell r="A5538">
            <v>1</v>
          </cell>
          <cell r="E5538">
            <v>7</v>
          </cell>
          <cell r="I5538">
            <v>0</v>
          </cell>
          <cell r="M5538">
            <v>7</v>
          </cell>
          <cell r="Q5538">
            <v>7</v>
          </cell>
          <cell r="V5538">
            <v>4570</v>
          </cell>
        </row>
        <row r="5539">
          <cell r="A5539">
            <v>1</v>
          </cell>
          <cell r="E5539">
            <v>7</v>
          </cell>
          <cell r="I5539">
            <v>194882.22</v>
          </cell>
          <cell r="M5539">
            <v>7</v>
          </cell>
          <cell r="Q5539">
            <v>7</v>
          </cell>
          <cell r="V5539">
            <v>4595</v>
          </cell>
        </row>
        <row r="5540">
          <cell r="A5540">
            <v>1</v>
          </cell>
          <cell r="E5540">
            <v>7</v>
          </cell>
          <cell r="I5540">
            <v>98069</v>
          </cell>
          <cell r="M5540">
            <v>7</v>
          </cell>
          <cell r="Q5540">
            <v>7</v>
          </cell>
          <cell r="V5540">
            <v>4595</v>
          </cell>
        </row>
        <row r="5541">
          <cell r="A5541">
            <v>1</v>
          </cell>
          <cell r="E5541">
            <v>7</v>
          </cell>
          <cell r="I5541">
            <v>301973</v>
          </cell>
          <cell r="M5541">
            <v>7</v>
          </cell>
          <cell r="Q5541">
            <v>7</v>
          </cell>
          <cell r="V5541">
            <v>4601</v>
          </cell>
        </row>
        <row r="5542">
          <cell r="A5542">
            <v>1</v>
          </cell>
          <cell r="E5542">
            <v>7</v>
          </cell>
          <cell r="I5542">
            <v>0</v>
          </cell>
          <cell r="M5542">
            <v>7</v>
          </cell>
          <cell r="Q5542">
            <v>7</v>
          </cell>
          <cell r="V5542">
            <v>4602</v>
          </cell>
        </row>
        <row r="5543">
          <cell r="A5543">
            <v>1</v>
          </cell>
          <cell r="E5543">
            <v>7</v>
          </cell>
          <cell r="I5543">
            <v>106000</v>
          </cell>
          <cell r="M5543">
            <v>7</v>
          </cell>
          <cell r="Q5543">
            <v>7</v>
          </cell>
          <cell r="V5543">
            <v>4603</v>
          </cell>
        </row>
        <row r="5544">
          <cell r="A5544">
            <v>1</v>
          </cell>
          <cell r="E5544">
            <v>7</v>
          </cell>
          <cell r="I5544">
            <v>19040</v>
          </cell>
          <cell r="M5544">
            <v>7</v>
          </cell>
          <cell r="Q5544">
            <v>7</v>
          </cell>
          <cell r="V5544">
            <v>4604</v>
          </cell>
        </row>
        <row r="5545">
          <cell r="A5545">
            <v>1</v>
          </cell>
          <cell r="E5545">
            <v>7</v>
          </cell>
          <cell r="I5545">
            <v>2310</v>
          </cell>
          <cell r="M5545">
            <v>7</v>
          </cell>
          <cell r="Q5545">
            <v>7</v>
          </cell>
          <cell r="V5545">
            <v>4610</v>
          </cell>
        </row>
        <row r="5546">
          <cell r="A5546">
            <v>1</v>
          </cell>
          <cell r="E5546">
            <v>7</v>
          </cell>
          <cell r="I5546">
            <v>73445</v>
          </cell>
          <cell r="M5546">
            <v>7</v>
          </cell>
          <cell r="Q5546">
            <v>7</v>
          </cell>
          <cell r="V5546">
            <v>4640</v>
          </cell>
        </row>
        <row r="5547">
          <cell r="A5547">
            <v>1</v>
          </cell>
          <cell r="E5547">
            <v>7</v>
          </cell>
          <cell r="I5547">
            <v>0</v>
          </cell>
          <cell r="M5547">
            <v>7</v>
          </cell>
          <cell r="Q5547">
            <v>7</v>
          </cell>
          <cell r="V5547">
            <v>4660</v>
          </cell>
        </row>
        <row r="5548">
          <cell r="A5548">
            <v>1</v>
          </cell>
          <cell r="E5548">
            <v>7</v>
          </cell>
          <cell r="I5548">
            <v>256885</v>
          </cell>
          <cell r="M5548">
            <v>7</v>
          </cell>
          <cell r="Q5548">
            <v>7</v>
          </cell>
          <cell r="V5548">
            <v>4660</v>
          </cell>
        </row>
        <row r="5549">
          <cell r="A5549">
            <v>1</v>
          </cell>
          <cell r="E5549">
            <v>7</v>
          </cell>
          <cell r="I5549">
            <v>323196.56</v>
          </cell>
          <cell r="M5549">
            <v>7</v>
          </cell>
          <cell r="Q5549">
            <v>7</v>
          </cell>
          <cell r="V5549">
            <v>4680</v>
          </cell>
        </row>
        <row r="5550">
          <cell r="A5550">
            <v>1</v>
          </cell>
          <cell r="E5550">
            <v>7</v>
          </cell>
          <cell r="I5550">
            <v>2207909.56</v>
          </cell>
          <cell r="M5550">
            <v>7</v>
          </cell>
          <cell r="Q5550">
            <v>7</v>
          </cell>
          <cell r="V5550">
            <v>4700</v>
          </cell>
        </row>
        <row r="5551">
          <cell r="A5551">
            <v>1</v>
          </cell>
          <cell r="E5551">
            <v>7</v>
          </cell>
          <cell r="I5551">
            <v>0</v>
          </cell>
          <cell r="M5551">
            <v>7</v>
          </cell>
          <cell r="Q5551">
            <v>7</v>
          </cell>
          <cell r="V5551">
            <v>4700</v>
          </cell>
        </row>
        <row r="5552">
          <cell r="A5552">
            <v>1</v>
          </cell>
          <cell r="E5552">
            <v>7</v>
          </cell>
          <cell r="I5552">
            <v>39128</v>
          </cell>
          <cell r="M5552">
            <v>7</v>
          </cell>
          <cell r="Q5552">
            <v>7</v>
          </cell>
          <cell r="V5552">
            <v>4720</v>
          </cell>
        </row>
        <row r="5553">
          <cell r="A5553">
            <v>1</v>
          </cell>
          <cell r="E5553">
            <v>7</v>
          </cell>
          <cell r="I5553">
            <v>8641425.9100000001</v>
          </cell>
          <cell r="M5553">
            <v>7</v>
          </cell>
          <cell r="Q5553">
            <v>7</v>
          </cell>
          <cell r="V5553">
            <v>4730</v>
          </cell>
        </row>
        <row r="5554">
          <cell r="A5554">
            <v>1</v>
          </cell>
          <cell r="E5554">
            <v>7</v>
          </cell>
          <cell r="I5554">
            <v>0</v>
          </cell>
          <cell r="M5554">
            <v>7</v>
          </cell>
          <cell r="Q5554">
            <v>7</v>
          </cell>
          <cell r="V5554">
            <v>4730</v>
          </cell>
        </row>
        <row r="5555">
          <cell r="A5555">
            <v>1</v>
          </cell>
          <cell r="E5555">
            <v>7</v>
          </cell>
          <cell r="I5555">
            <v>0</v>
          </cell>
          <cell r="M5555">
            <v>7</v>
          </cell>
          <cell r="Q5555">
            <v>7</v>
          </cell>
          <cell r="V5555">
            <v>4730</v>
          </cell>
        </row>
        <row r="5556">
          <cell r="A5556">
            <v>1</v>
          </cell>
          <cell r="E5556">
            <v>7</v>
          </cell>
          <cell r="I5556">
            <v>0</v>
          </cell>
          <cell r="M5556">
            <v>7</v>
          </cell>
          <cell r="Q5556">
            <v>7</v>
          </cell>
          <cell r="V5556">
            <v>4740</v>
          </cell>
        </row>
        <row r="5557">
          <cell r="A5557">
            <v>1</v>
          </cell>
          <cell r="E5557">
            <v>7</v>
          </cell>
          <cell r="I5557">
            <v>0</v>
          </cell>
          <cell r="M5557">
            <v>7</v>
          </cell>
          <cell r="Q5557">
            <v>7</v>
          </cell>
          <cell r="V5557">
            <v>4770</v>
          </cell>
        </row>
        <row r="5558">
          <cell r="A5558">
            <v>1</v>
          </cell>
          <cell r="E5558">
            <v>7</v>
          </cell>
          <cell r="I5558">
            <v>0</v>
          </cell>
          <cell r="M5558">
            <v>7</v>
          </cell>
          <cell r="Q5558">
            <v>7</v>
          </cell>
          <cell r="V5558">
            <v>4772</v>
          </cell>
        </row>
        <row r="5559">
          <cell r="A5559">
            <v>1</v>
          </cell>
          <cell r="E5559">
            <v>7</v>
          </cell>
          <cell r="I5559">
            <v>48963</v>
          </cell>
          <cell r="M5559">
            <v>7</v>
          </cell>
          <cell r="Q5559">
            <v>7</v>
          </cell>
          <cell r="V5559">
            <v>4775</v>
          </cell>
        </row>
        <row r="5560">
          <cell r="A5560">
            <v>1</v>
          </cell>
          <cell r="E5560">
            <v>7</v>
          </cell>
          <cell r="I5560">
            <v>0</v>
          </cell>
          <cell r="M5560">
            <v>7</v>
          </cell>
          <cell r="Q5560">
            <v>7</v>
          </cell>
          <cell r="V5560">
            <v>4775</v>
          </cell>
        </row>
        <row r="5561">
          <cell r="A5561">
            <v>1</v>
          </cell>
          <cell r="E5561">
            <v>7</v>
          </cell>
          <cell r="I5561">
            <v>0</v>
          </cell>
          <cell r="M5561">
            <v>7</v>
          </cell>
          <cell r="Q5561">
            <v>7</v>
          </cell>
          <cell r="V5561">
            <v>4775</v>
          </cell>
        </row>
        <row r="5562">
          <cell r="A5562">
            <v>1</v>
          </cell>
          <cell r="E5562">
            <v>7</v>
          </cell>
          <cell r="I5562">
            <v>0</v>
          </cell>
          <cell r="M5562">
            <v>7</v>
          </cell>
          <cell r="Q5562">
            <v>7</v>
          </cell>
          <cell r="V5562">
            <v>4780</v>
          </cell>
        </row>
        <row r="5563">
          <cell r="A5563">
            <v>1</v>
          </cell>
          <cell r="E5563">
            <v>7</v>
          </cell>
          <cell r="I5563">
            <v>-154000</v>
          </cell>
          <cell r="M5563">
            <v>7</v>
          </cell>
          <cell r="Q5563">
            <v>7</v>
          </cell>
          <cell r="V5563">
            <v>4780</v>
          </cell>
        </row>
        <row r="5564">
          <cell r="A5564">
            <v>1</v>
          </cell>
          <cell r="E5564">
            <v>7</v>
          </cell>
          <cell r="I5564">
            <v>154000</v>
          </cell>
          <cell r="M5564">
            <v>7</v>
          </cell>
          <cell r="Q5564">
            <v>7</v>
          </cell>
          <cell r="V5564">
            <v>4780</v>
          </cell>
        </row>
        <row r="5565">
          <cell r="A5565">
            <v>1</v>
          </cell>
          <cell r="E5565">
            <v>7</v>
          </cell>
          <cell r="I5565">
            <v>836778.02</v>
          </cell>
          <cell r="M5565">
            <v>7</v>
          </cell>
          <cell r="Q5565">
            <v>7</v>
          </cell>
          <cell r="V5565">
            <v>4785</v>
          </cell>
        </row>
        <row r="5566">
          <cell r="A5566">
            <v>1</v>
          </cell>
          <cell r="E5566">
            <v>7</v>
          </cell>
          <cell r="I5566">
            <v>280156</v>
          </cell>
          <cell r="M5566">
            <v>7</v>
          </cell>
          <cell r="Q5566">
            <v>7</v>
          </cell>
          <cell r="V5566">
            <v>4785</v>
          </cell>
        </row>
        <row r="5567">
          <cell r="A5567">
            <v>1</v>
          </cell>
          <cell r="E5567">
            <v>7</v>
          </cell>
          <cell r="I5567">
            <v>87246</v>
          </cell>
          <cell r="M5567">
            <v>7</v>
          </cell>
          <cell r="Q5567">
            <v>7</v>
          </cell>
          <cell r="V5567">
            <v>4785</v>
          </cell>
        </row>
        <row r="5568">
          <cell r="A5568">
            <v>1</v>
          </cell>
          <cell r="E5568">
            <v>7</v>
          </cell>
          <cell r="I5568">
            <v>866148.65</v>
          </cell>
          <cell r="M5568">
            <v>7</v>
          </cell>
          <cell r="Q5568">
            <v>7</v>
          </cell>
          <cell r="V5568">
            <v>4800</v>
          </cell>
        </row>
        <row r="5569">
          <cell r="A5569">
            <v>1</v>
          </cell>
          <cell r="E5569">
            <v>7</v>
          </cell>
          <cell r="I5569">
            <v>45054</v>
          </cell>
          <cell r="M5569">
            <v>7</v>
          </cell>
          <cell r="Q5569">
            <v>7</v>
          </cell>
          <cell r="V5569">
            <v>4830</v>
          </cell>
        </row>
        <row r="5570">
          <cell r="A5570">
            <v>1</v>
          </cell>
          <cell r="E5570">
            <v>7</v>
          </cell>
          <cell r="I5570">
            <v>1359650.83</v>
          </cell>
          <cell r="M5570">
            <v>7</v>
          </cell>
          <cell r="Q5570">
            <v>7</v>
          </cell>
          <cell r="V5570">
            <v>4830</v>
          </cell>
        </row>
        <row r="5571">
          <cell r="A5571">
            <v>1</v>
          </cell>
          <cell r="E5571">
            <v>7</v>
          </cell>
          <cell r="I5571">
            <v>448703.48</v>
          </cell>
          <cell r="M5571">
            <v>7</v>
          </cell>
          <cell r="Q5571">
            <v>7</v>
          </cell>
          <cell r="V5571">
            <v>4830</v>
          </cell>
        </row>
        <row r="5572">
          <cell r="A5572">
            <v>1</v>
          </cell>
          <cell r="E5572">
            <v>7</v>
          </cell>
          <cell r="I5572">
            <v>11410</v>
          </cell>
          <cell r="M5572">
            <v>7</v>
          </cell>
          <cell r="Q5572">
            <v>7</v>
          </cell>
          <cell r="V5572">
            <v>4830</v>
          </cell>
        </row>
        <row r="5573">
          <cell r="A5573">
            <v>1</v>
          </cell>
          <cell r="E5573">
            <v>7</v>
          </cell>
          <cell r="I5573">
            <v>45900</v>
          </cell>
          <cell r="M5573">
            <v>7</v>
          </cell>
          <cell r="Q5573">
            <v>7</v>
          </cell>
          <cell r="V5573">
            <v>4840</v>
          </cell>
        </row>
        <row r="5574">
          <cell r="A5574">
            <v>1</v>
          </cell>
          <cell r="E5574">
            <v>7</v>
          </cell>
          <cell r="I5574">
            <v>20100</v>
          </cell>
          <cell r="M5574">
            <v>7</v>
          </cell>
          <cell r="Q5574">
            <v>7</v>
          </cell>
          <cell r="V5574">
            <v>4850</v>
          </cell>
        </row>
        <row r="5575">
          <cell r="A5575">
            <v>1</v>
          </cell>
          <cell r="E5575">
            <v>7</v>
          </cell>
          <cell r="I5575">
            <v>0</v>
          </cell>
          <cell r="M5575">
            <v>7</v>
          </cell>
          <cell r="Q5575">
            <v>7</v>
          </cell>
          <cell r="V5575">
            <v>4900</v>
          </cell>
        </row>
        <row r="5576">
          <cell r="A5576">
            <v>1</v>
          </cell>
          <cell r="E5576">
            <v>7</v>
          </cell>
          <cell r="I5576">
            <v>0</v>
          </cell>
          <cell r="M5576">
            <v>7</v>
          </cell>
          <cell r="Q5576">
            <v>7</v>
          </cell>
          <cell r="V5576">
            <v>4901</v>
          </cell>
        </row>
        <row r="5577">
          <cell r="A5577">
            <v>1</v>
          </cell>
          <cell r="E5577">
            <v>7</v>
          </cell>
          <cell r="I5577">
            <v>-100000</v>
          </cell>
          <cell r="M5577">
            <v>7</v>
          </cell>
          <cell r="Q5577">
            <v>7</v>
          </cell>
          <cell r="V5577">
            <v>5100</v>
          </cell>
        </row>
        <row r="5578">
          <cell r="A5578">
            <v>1</v>
          </cell>
          <cell r="E5578">
            <v>7</v>
          </cell>
          <cell r="I5578">
            <v>598383.01</v>
          </cell>
          <cell r="M5578">
            <v>7</v>
          </cell>
          <cell r="Q5578">
            <v>7</v>
          </cell>
          <cell r="V5578">
            <v>5400</v>
          </cell>
        </row>
        <row r="5579">
          <cell r="A5579">
            <v>1</v>
          </cell>
          <cell r="E5579">
            <v>7</v>
          </cell>
          <cell r="I5579">
            <v>-10728910.529999999</v>
          </cell>
          <cell r="M5579">
            <v>7</v>
          </cell>
          <cell r="Q5579">
            <v>7</v>
          </cell>
          <cell r="V5579">
            <v>5400</v>
          </cell>
        </row>
        <row r="5580">
          <cell r="A5580">
            <v>1</v>
          </cell>
          <cell r="E5580">
            <v>7</v>
          </cell>
          <cell r="I5580">
            <v>6958875.1900000004</v>
          </cell>
          <cell r="M5580">
            <v>7</v>
          </cell>
          <cell r="Q5580">
            <v>7</v>
          </cell>
          <cell r="V5580">
            <v>5400</v>
          </cell>
        </row>
        <row r="5581">
          <cell r="A5581">
            <v>1</v>
          </cell>
          <cell r="E5581">
            <v>7</v>
          </cell>
          <cell r="I5581">
            <v>5175931.88</v>
          </cell>
          <cell r="M5581">
            <v>7</v>
          </cell>
          <cell r="Q5581">
            <v>7</v>
          </cell>
          <cell r="V5581">
            <v>5400</v>
          </cell>
        </row>
        <row r="5582">
          <cell r="A5582">
            <v>1</v>
          </cell>
          <cell r="E5582">
            <v>7</v>
          </cell>
          <cell r="I5582">
            <v>-6401970.4800000004</v>
          </cell>
          <cell r="M5582">
            <v>7</v>
          </cell>
          <cell r="Q5582">
            <v>7</v>
          </cell>
          <cell r="V5582">
            <v>5400</v>
          </cell>
        </row>
        <row r="5583">
          <cell r="A5583">
            <v>1</v>
          </cell>
          <cell r="E5583">
            <v>7</v>
          </cell>
          <cell r="I5583">
            <v>1448512.82</v>
          </cell>
          <cell r="M5583">
            <v>7</v>
          </cell>
          <cell r="Q5583">
            <v>7</v>
          </cell>
          <cell r="V5583">
            <v>6110</v>
          </cell>
        </row>
        <row r="5584">
          <cell r="A5584">
            <v>1</v>
          </cell>
          <cell r="E5584">
            <v>7</v>
          </cell>
          <cell r="I5584">
            <v>-796671.6</v>
          </cell>
          <cell r="M5584">
            <v>7</v>
          </cell>
          <cell r="Q5584">
            <v>7</v>
          </cell>
          <cell r="V5584">
            <v>6120</v>
          </cell>
        </row>
        <row r="5585">
          <cell r="A5585">
            <v>1</v>
          </cell>
          <cell r="E5585">
            <v>7</v>
          </cell>
          <cell r="I5585">
            <v>407395.75</v>
          </cell>
          <cell r="M5585">
            <v>7</v>
          </cell>
          <cell r="Q5585">
            <v>7</v>
          </cell>
          <cell r="V5585">
            <v>6210</v>
          </cell>
        </row>
        <row r="5586">
          <cell r="A5586">
            <v>1</v>
          </cell>
          <cell r="E5586">
            <v>7</v>
          </cell>
          <cell r="I5586">
            <v>-129450.61</v>
          </cell>
          <cell r="M5586">
            <v>7</v>
          </cell>
          <cell r="Q5586">
            <v>7</v>
          </cell>
          <cell r="V5586">
            <v>6220</v>
          </cell>
        </row>
        <row r="5587">
          <cell r="A5587">
            <v>1</v>
          </cell>
          <cell r="E5587">
            <v>7</v>
          </cell>
          <cell r="I5587">
            <v>576350.31999999995</v>
          </cell>
          <cell r="M5587">
            <v>7</v>
          </cell>
          <cell r="Q5587">
            <v>7</v>
          </cell>
          <cell r="V5587">
            <v>6310</v>
          </cell>
        </row>
        <row r="5588">
          <cell r="A5588">
            <v>1</v>
          </cell>
          <cell r="E5588">
            <v>7</v>
          </cell>
          <cell r="I5588">
            <v>-326598.52</v>
          </cell>
          <cell r="M5588">
            <v>7</v>
          </cell>
          <cell r="Q5588">
            <v>7</v>
          </cell>
          <cell r="V5588">
            <v>6320</v>
          </cell>
        </row>
        <row r="5589">
          <cell r="A5589">
            <v>1</v>
          </cell>
          <cell r="E5589">
            <v>7</v>
          </cell>
          <cell r="I5589">
            <v>575847</v>
          </cell>
          <cell r="M5589">
            <v>7</v>
          </cell>
          <cell r="Q5589">
            <v>7</v>
          </cell>
          <cell r="V5589">
            <v>6410</v>
          </cell>
        </row>
        <row r="5590">
          <cell r="A5590">
            <v>1</v>
          </cell>
          <cell r="E5590">
            <v>7</v>
          </cell>
          <cell r="I5590">
            <v>-129091.9</v>
          </cell>
          <cell r="M5590">
            <v>7</v>
          </cell>
          <cell r="Q5590">
            <v>7</v>
          </cell>
          <cell r="V5590">
            <v>6420</v>
          </cell>
        </row>
        <row r="5591">
          <cell r="A5591">
            <v>1</v>
          </cell>
          <cell r="E5591">
            <v>7</v>
          </cell>
          <cell r="I5591">
            <v>-372699.42</v>
          </cell>
          <cell r="M5591">
            <v>7</v>
          </cell>
          <cell r="Q5591">
            <v>7</v>
          </cell>
          <cell r="V5591">
            <v>6710</v>
          </cell>
        </row>
        <row r="5592">
          <cell r="A5592">
            <v>1</v>
          </cell>
          <cell r="E5592">
            <v>7</v>
          </cell>
          <cell r="I5592">
            <v>-94288.73</v>
          </cell>
          <cell r="M5592">
            <v>7</v>
          </cell>
          <cell r="Q5592">
            <v>7</v>
          </cell>
          <cell r="V5592">
            <v>6720</v>
          </cell>
        </row>
        <row r="5593">
          <cell r="A5593">
            <v>1</v>
          </cell>
          <cell r="E5593">
            <v>7</v>
          </cell>
          <cell r="I5593">
            <v>883500</v>
          </cell>
          <cell r="M5593">
            <v>7</v>
          </cell>
          <cell r="Q5593">
            <v>7</v>
          </cell>
          <cell r="V5593">
            <v>6810</v>
          </cell>
        </row>
        <row r="5594">
          <cell r="A5594">
            <v>1</v>
          </cell>
          <cell r="E5594">
            <v>7</v>
          </cell>
          <cell r="I5594">
            <v>-229569.45</v>
          </cell>
          <cell r="M5594">
            <v>7</v>
          </cell>
          <cell r="Q5594">
            <v>7</v>
          </cell>
          <cell r="V5594">
            <v>6820</v>
          </cell>
        </row>
        <row r="5595">
          <cell r="A5595">
            <v>1</v>
          </cell>
          <cell r="E5595">
            <v>7</v>
          </cell>
          <cell r="I5595">
            <v>15253117.220000001</v>
          </cell>
          <cell r="M5595">
            <v>7</v>
          </cell>
          <cell r="Q5595">
            <v>7</v>
          </cell>
          <cell r="V5595">
            <v>7100</v>
          </cell>
        </row>
        <row r="5596">
          <cell r="A5596">
            <v>1</v>
          </cell>
          <cell r="E5596">
            <v>7</v>
          </cell>
          <cell r="I5596">
            <v>-226530.74</v>
          </cell>
          <cell r="M5596">
            <v>7</v>
          </cell>
          <cell r="Q5596">
            <v>7</v>
          </cell>
          <cell r="V5596">
            <v>7110</v>
          </cell>
        </row>
        <row r="5597">
          <cell r="A5597">
            <v>1</v>
          </cell>
          <cell r="E5597">
            <v>7</v>
          </cell>
          <cell r="I5597">
            <v>7043085</v>
          </cell>
          <cell r="M5597">
            <v>7</v>
          </cell>
          <cell r="Q5597">
            <v>7</v>
          </cell>
          <cell r="V5597">
            <v>7120</v>
          </cell>
        </row>
        <row r="5598">
          <cell r="A5598">
            <v>1</v>
          </cell>
          <cell r="E5598">
            <v>7</v>
          </cell>
          <cell r="I5598">
            <v>7455154.8600000003</v>
          </cell>
          <cell r="M5598">
            <v>7</v>
          </cell>
          <cell r="Q5598">
            <v>7</v>
          </cell>
          <cell r="V5598">
            <v>7130</v>
          </cell>
        </row>
        <row r="5599">
          <cell r="A5599">
            <v>1</v>
          </cell>
          <cell r="E5599">
            <v>7</v>
          </cell>
          <cell r="I5599">
            <v>-554996</v>
          </cell>
          <cell r="M5599">
            <v>7</v>
          </cell>
          <cell r="Q5599">
            <v>7</v>
          </cell>
          <cell r="V5599">
            <v>7140</v>
          </cell>
        </row>
        <row r="5600">
          <cell r="A5600">
            <v>1</v>
          </cell>
          <cell r="E5600">
            <v>7</v>
          </cell>
          <cell r="I5600">
            <v>0</v>
          </cell>
          <cell r="M5600">
            <v>7</v>
          </cell>
          <cell r="Q5600">
            <v>7</v>
          </cell>
          <cell r="V5600">
            <v>7150</v>
          </cell>
        </row>
        <row r="5601">
          <cell r="A5601">
            <v>1</v>
          </cell>
          <cell r="E5601">
            <v>7</v>
          </cell>
          <cell r="I5601">
            <v>0</v>
          </cell>
          <cell r="M5601">
            <v>7</v>
          </cell>
          <cell r="Q5601">
            <v>7</v>
          </cell>
          <cell r="V5601">
            <v>7300</v>
          </cell>
        </row>
        <row r="5602">
          <cell r="A5602">
            <v>1</v>
          </cell>
          <cell r="E5602">
            <v>7</v>
          </cell>
          <cell r="I5602">
            <v>0</v>
          </cell>
          <cell r="M5602">
            <v>7</v>
          </cell>
          <cell r="Q5602">
            <v>7</v>
          </cell>
          <cell r="V5602">
            <v>7300</v>
          </cell>
        </row>
        <row r="5603">
          <cell r="A5603">
            <v>1</v>
          </cell>
          <cell r="E5603">
            <v>7</v>
          </cell>
          <cell r="I5603">
            <v>0</v>
          </cell>
          <cell r="M5603">
            <v>7</v>
          </cell>
          <cell r="Q5603">
            <v>7</v>
          </cell>
          <cell r="V5603">
            <v>7300</v>
          </cell>
        </row>
        <row r="5604">
          <cell r="A5604">
            <v>1</v>
          </cell>
          <cell r="E5604">
            <v>7</v>
          </cell>
          <cell r="I5604">
            <v>1257766.72</v>
          </cell>
          <cell r="M5604">
            <v>7</v>
          </cell>
          <cell r="Q5604">
            <v>7</v>
          </cell>
          <cell r="V5604">
            <v>7400</v>
          </cell>
        </row>
        <row r="5605">
          <cell r="A5605">
            <v>1</v>
          </cell>
          <cell r="E5605">
            <v>7</v>
          </cell>
          <cell r="I5605">
            <v>0</v>
          </cell>
          <cell r="M5605">
            <v>7</v>
          </cell>
          <cell r="Q5605">
            <v>7</v>
          </cell>
          <cell r="V5605">
            <v>7700</v>
          </cell>
        </row>
        <row r="5606">
          <cell r="A5606">
            <v>1</v>
          </cell>
          <cell r="E5606">
            <v>7</v>
          </cell>
          <cell r="I5606">
            <v>0</v>
          </cell>
          <cell r="M5606">
            <v>7</v>
          </cell>
          <cell r="Q5606">
            <v>7</v>
          </cell>
          <cell r="V5606">
            <v>7700</v>
          </cell>
        </row>
        <row r="5607">
          <cell r="A5607">
            <v>1</v>
          </cell>
          <cell r="E5607">
            <v>7</v>
          </cell>
          <cell r="I5607">
            <v>660000</v>
          </cell>
          <cell r="M5607">
            <v>7</v>
          </cell>
          <cell r="Q5607">
            <v>7</v>
          </cell>
          <cell r="V5607">
            <v>7800</v>
          </cell>
        </row>
        <row r="5608">
          <cell r="A5608">
            <v>1</v>
          </cell>
          <cell r="E5608">
            <v>7</v>
          </cell>
          <cell r="I5608">
            <v>5138.4399999999996</v>
          </cell>
          <cell r="M5608">
            <v>7</v>
          </cell>
          <cell r="Q5608">
            <v>7</v>
          </cell>
          <cell r="V5608">
            <v>7912</v>
          </cell>
        </row>
        <row r="5609">
          <cell r="A5609">
            <v>1</v>
          </cell>
          <cell r="E5609">
            <v>7</v>
          </cell>
          <cell r="I5609">
            <v>0</v>
          </cell>
          <cell r="M5609">
            <v>7</v>
          </cell>
          <cell r="Q5609">
            <v>7</v>
          </cell>
          <cell r="V5609">
            <v>7913</v>
          </cell>
        </row>
        <row r="5610">
          <cell r="A5610">
            <v>1</v>
          </cell>
          <cell r="E5610">
            <v>7</v>
          </cell>
          <cell r="I5610">
            <v>0</v>
          </cell>
          <cell r="M5610">
            <v>7</v>
          </cell>
          <cell r="Q5610">
            <v>7</v>
          </cell>
          <cell r="V5610">
            <v>7916</v>
          </cell>
        </row>
        <row r="5611">
          <cell r="A5611">
            <v>1</v>
          </cell>
          <cell r="E5611">
            <v>7</v>
          </cell>
          <cell r="I5611">
            <v>0</v>
          </cell>
          <cell r="M5611">
            <v>7</v>
          </cell>
          <cell r="Q5611">
            <v>7</v>
          </cell>
          <cell r="V5611">
            <v>7917</v>
          </cell>
        </row>
        <row r="5612">
          <cell r="A5612">
            <v>1</v>
          </cell>
          <cell r="E5612">
            <v>7</v>
          </cell>
          <cell r="I5612">
            <v>4411699.5999999996</v>
          </cell>
          <cell r="M5612">
            <v>7</v>
          </cell>
          <cell r="Q5612">
            <v>7</v>
          </cell>
          <cell r="V5612">
            <v>8101</v>
          </cell>
        </row>
        <row r="5613">
          <cell r="A5613">
            <v>1</v>
          </cell>
          <cell r="E5613">
            <v>7</v>
          </cell>
          <cell r="I5613">
            <v>-3787334.01</v>
          </cell>
          <cell r="M5613">
            <v>7</v>
          </cell>
          <cell r="Q5613">
            <v>7</v>
          </cell>
          <cell r="V5613">
            <v>8102</v>
          </cell>
        </row>
        <row r="5614">
          <cell r="A5614">
            <v>1</v>
          </cell>
          <cell r="E5614">
            <v>7</v>
          </cell>
          <cell r="I5614">
            <v>2232.9299999999998</v>
          </cell>
          <cell r="M5614">
            <v>7</v>
          </cell>
          <cell r="Q5614">
            <v>7</v>
          </cell>
          <cell r="V5614">
            <v>8103</v>
          </cell>
        </row>
        <row r="5615">
          <cell r="A5615">
            <v>1</v>
          </cell>
          <cell r="E5615">
            <v>7</v>
          </cell>
          <cell r="I5615">
            <v>0</v>
          </cell>
          <cell r="M5615">
            <v>7</v>
          </cell>
          <cell r="Q5615">
            <v>7</v>
          </cell>
          <cell r="V5615">
            <v>8104</v>
          </cell>
        </row>
        <row r="5616">
          <cell r="A5616">
            <v>1</v>
          </cell>
          <cell r="E5616">
            <v>7</v>
          </cell>
          <cell r="I5616">
            <v>-28388413.780000001</v>
          </cell>
          <cell r="M5616">
            <v>7</v>
          </cell>
          <cell r="Q5616">
            <v>7</v>
          </cell>
          <cell r="V5616">
            <v>9100</v>
          </cell>
        </row>
        <row r="5617">
          <cell r="A5617">
            <v>1</v>
          </cell>
          <cell r="E5617">
            <v>7</v>
          </cell>
          <cell r="I5617">
            <v>1105387.3999999999</v>
          </cell>
          <cell r="M5617">
            <v>7</v>
          </cell>
          <cell r="Q5617">
            <v>7</v>
          </cell>
          <cell r="V5617">
            <v>9110</v>
          </cell>
        </row>
        <row r="5618">
          <cell r="A5618">
            <v>1</v>
          </cell>
          <cell r="E5618">
            <v>7</v>
          </cell>
          <cell r="I5618">
            <v>-385048.09</v>
          </cell>
          <cell r="M5618">
            <v>7</v>
          </cell>
          <cell r="Q5618">
            <v>7</v>
          </cell>
          <cell r="V5618">
            <v>9150</v>
          </cell>
        </row>
        <row r="5619">
          <cell r="A5619">
            <v>1</v>
          </cell>
          <cell r="E5619">
            <v>7</v>
          </cell>
          <cell r="I5619">
            <v>0</v>
          </cell>
          <cell r="M5619">
            <v>7</v>
          </cell>
          <cell r="Q5619">
            <v>7</v>
          </cell>
          <cell r="V5619">
            <v>9205</v>
          </cell>
        </row>
        <row r="5620">
          <cell r="A5620">
            <v>1</v>
          </cell>
          <cell r="E5620">
            <v>7</v>
          </cell>
          <cell r="I5620">
            <v>-100108</v>
          </cell>
          <cell r="M5620">
            <v>7</v>
          </cell>
          <cell r="Q5620">
            <v>7</v>
          </cell>
          <cell r="V5620">
            <v>9251</v>
          </cell>
        </row>
        <row r="5621">
          <cell r="A5621">
            <v>1</v>
          </cell>
          <cell r="E5621">
            <v>7</v>
          </cell>
          <cell r="I5621">
            <v>-3772759.24</v>
          </cell>
          <cell r="M5621">
            <v>7</v>
          </cell>
          <cell r="Q5621">
            <v>7</v>
          </cell>
          <cell r="V5621">
            <v>9252</v>
          </cell>
        </row>
        <row r="5622">
          <cell r="A5622">
            <v>1</v>
          </cell>
          <cell r="E5622">
            <v>7</v>
          </cell>
          <cell r="I5622">
            <v>152374.85</v>
          </cell>
          <cell r="M5622">
            <v>7</v>
          </cell>
          <cell r="Q5622">
            <v>7</v>
          </cell>
          <cell r="V5622">
            <v>9253</v>
          </cell>
        </row>
        <row r="5623">
          <cell r="A5623">
            <v>1</v>
          </cell>
          <cell r="E5623">
            <v>7</v>
          </cell>
          <cell r="I5623">
            <v>-3840</v>
          </cell>
          <cell r="M5623">
            <v>7</v>
          </cell>
          <cell r="Q5623">
            <v>7</v>
          </cell>
          <cell r="V5623">
            <v>9255</v>
          </cell>
        </row>
        <row r="5624">
          <cell r="A5624">
            <v>1</v>
          </cell>
          <cell r="E5624">
            <v>7</v>
          </cell>
          <cell r="I5624">
            <v>-13600</v>
          </cell>
          <cell r="M5624">
            <v>7</v>
          </cell>
          <cell r="Q5624">
            <v>7</v>
          </cell>
          <cell r="V5624">
            <v>9256</v>
          </cell>
        </row>
        <row r="5625">
          <cell r="A5625">
            <v>1</v>
          </cell>
          <cell r="E5625">
            <v>7</v>
          </cell>
          <cell r="I5625">
            <v>-133589.56</v>
          </cell>
          <cell r="M5625">
            <v>7</v>
          </cell>
          <cell r="Q5625">
            <v>7</v>
          </cell>
          <cell r="V5625">
            <v>9302</v>
          </cell>
        </row>
        <row r="5626">
          <cell r="A5626">
            <v>1</v>
          </cell>
          <cell r="E5626">
            <v>7</v>
          </cell>
          <cell r="I5626">
            <v>-4836173</v>
          </cell>
          <cell r="M5626">
            <v>7</v>
          </cell>
          <cell r="Q5626">
            <v>7</v>
          </cell>
          <cell r="V5626">
            <v>9303</v>
          </cell>
        </row>
        <row r="5627">
          <cell r="A5627">
            <v>1</v>
          </cell>
          <cell r="E5627">
            <v>7</v>
          </cell>
          <cell r="I5627">
            <v>-793319.15</v>
          </cell>
          <cell r="M5627">
            <v>7</v>
          </cell>
          <cell r="Q5627">
            <v>7</v>
          </cell>
          <cell r="V5627">
            <v>9305</v>
          </cell>
        </row>
        <row r="5628">
          <cell r="A5628">
            <v>1</v>
          </cell>
          <cell r="E5628">
            <v>7</v>
          </cell>
          <cell r="I5628">
            <v>-0.25</v>
          </cell>
          <cell r="M5628">
            <v>7</v>
          </cell>
          <cell r="Q5628">
            <v>7</v>
          </cell>
          <cell r="V5628">
            <v>9306</v>
          </cell>
        </row>
        <row r="5629">
          <cell r="A5629">
            <v>1</v>
          </cell>
          <cell r="E5629">
            <v>7</v>
          </cell>
          <cell r="I5629">
            <v>0</v>
          </cell>
          <cell r="M5629">
            <v>7</v>
          </cell>
          <cell r="Q5629">
            <v>7</v>
          </cell>
          <cell r="V5629">
            <v>9500</v>
          </cell>
        </row>
        <row r="5630">
          <cell r="A5630">
            <v>1</v>
          </cell>
          <cell r="E5630">
            <v>7</v>
          </cell>
          <cell r="I5630">
            <v>-2510750.1</v>
          </cell>
          <cell r="M5630">
            <v>7</v>
          </cell>
          <cell r="Q5630">
            <v>7</v>
          </cell>
          <cell r="V5630">
            <v>9530</v>
          </cell>
        </row>
        <row r="5631">
          <cell r="A5631">
            <v>1</v>
          </cell>
          <cell r="E5631">
            <v>7</v>
          </cell>
          <cell r="I5631">
            <v>-99221.57</v>
          </cell>
          <cell r="M5631">
            <v>7</v>
          </cell>
          <cell r="Q5631">
            <v>7</v>
          </cell>
          <cell r="V5631">
            <v>9600</v>
          </cell>
        </row>
        <row r="5632">
          <cell r="A5632">
            <v>1</v>
          </cell>
          <cell r="E5632">
            <v>7</v>
          </cell>
          <cell r="I5632">
            <v>1010758</v>
          </cell>
          <cell r="M5632">
            <v>7</v>
          </cell>
          <cell r="Q5632">
            <v>7</v>
          </cell>
          <cell r="V5632">
            <v>9610</v>
          </cell>
        </row>
        <row r="5633">
          <cell r="A5633">
            <v>1</v>
          </cell>
          <cell r="E5633">
            <v>7</v>
          </cell>
          <cell r="I5633">
            <v>1218245.3700000001</v>
          </cell>
          <cell r="M5633">
            <v>7</v>
          </cell>
          <cell r="Q5633">
            <v>7</v>
          </cell>
          <cell r="V5633">
            <v>9611</v>
          </cell>
        </row>
        <row r="5634">
          <cell r="A5634">
            <v>1</v>
          </cell>
          <cell r="E5634">
            <v>7</v>
          </cell>
          <cell r="I5634">
            <v>1164859.27</v>
          </cell>
          <cell r="M5634">
            <v>7</v>
          </cell>
          <cell r="Q5634">
            <v>7</v>
          </cell>
          <cell r="V5634">
            <v>9670</v>
          </cell>
        </row>
        <row r="5635">
          <cell r="A5635">
            <v>1</v>
          </cell>
          <cell r="E5635">
            <v>7</v>
          </cell>
          <cell r="I5635">
            <v>0</v>
          </cell>
          <cell r="M5635">
            <v>7</v>
          </cell>
          <cell r="Q5635">
            <v>7</v>
          </cell>
          <cell r="V5635">
            <v>9990</v>
          </cell>
        </row>
        <row r="5636">
          <cell r="A5636">
            <v>1</v>
          </cell>
          <cell r="E5636">
            <v>7</v>
          </cell>
          <cell r="I5636">
            <v>-9866616.6999999993</v>
          </cell>
          <cell r="M5636">
            <v>7</v>
          </cell>
          <cell r="Q5636">
            <v>7</v>
          </cell>
          <cell r="V5636">
            <v>5301</v>
          </cell>
        </row>
        <row r="5637">
          <cell r="A5637">
            <v>1</v>
          </cell>
          <cell r="E5637">
            <v>4</v>
          </cell>
          <cell r="I5637">
            <v>228441.91</v>
          </cell>
          <cell r="M5637">
            <v>4</v>
          </cell>
          <cell r="Q5637">
            <v>25</v>
          </cell>
          <cell r="V5637">
            <v>1010</v>
          </cell>
        </row>
        <row r="5638">
          <cell r="A5638">
            <v>1</v>
          </cell>
          <cell r="E5638">
            <v>4</v>
          </cell>
          <cell r="I5638">
            <v>0</v>
          </cell>
          <cell r="M5638">
            <v>4</v>
          </cell>
          <cell r="Q5638">
            <v>14</v>
          </cell>
          <cell r="V5638">
            <v>1010</v>
          </cell>
        </row>
        <row r="5639">
          <cell r="A5639">
            <v>1</v>
          </cell>
          <cell r="E5639">
            <v>4</v>
          </cell>
          <cell r="I5639">
            <v>-3617448.25</v>
          </cell>
          <cell r="M5639">
            <v>4</v>
          </cell>
          <cell r="Q5639">
            <v>8</v>
          </cell>
          <cell r="V5639">
            <v>1010</v>
          </cell>
        </row>
        <row r="5640">
          <cell r="A5640">
            <v>1</v>
          </cell>
          <cell r="E5640">
            <v>4</v>
          </cell>
          <cell r="I5640">
            <v>0</v>
          </cell>
          <cell r="M5640">
            <v>4</v>
          </cell>
          <cell r="Q5640">
            <v>6</v>
          </cell>
          <cell r="V5640">
            <v>1010</v>
          </cell>
        </row>
        <row r="5641">
          <cell r="A5641">
            <v>1</v>
          </cell>
          <cell r="E5641">
            <v>4</v>
          </cell>
          <cell r="I5641">
            <v>0</v>
          </cell>
          <cell r="M5641">
            <v>4</v>
          </cell>
          <cell r="Q5641">
            <v>10</v>
          </cell>
          <cell r="V5641">
            <v>1010</v>
          </cell>
        </row>
        <row r="5642">
          <cell r="A5642">
            <v>1</v>
          </cell>
          <cell r="E5642">
            <v>4</v>
          </cell>
          <cell r="I5642">
            <v>0</v>
          </cell>
          <cell r="M5642">
            <v>4</v>
          </cell>
          <cell r="Q5642">
            <v>9</v>
          </cell>
          <cell r="V5642">
            <v>1030</v>
          </cell>
        </row>
        <row r="5643">
          <cell r="A5643">
            <v>1</v>
          </cell>
          <cell r="E5643">
            <v>4</v>
          </cell>
          <cell r="I5643">
            <v>0</v>
          </cell>
          <cell r="M5643">
            <v>4</v>
          </cell>
          <cell r="Q5643">
            <v>4</v>
          </cell>
          <cell r="V5643">
            <v>1030</v>
          </cell>
        </row>
        <row r="5644">
          <cell r="A5644">
            <v>1</v>
          </cell>
          <cell r="E5644">
            <v>4</v>
          </cell>
          <cell r="I5644">
            <v>0</v>
          </cell>
          <cell r="M5644">
            <v>4</v>
          </cell>
          <cell r="Q5644">
            <v>14</v>
          </cell>
          <cell r="V5644">
            <v>1030</v>
          </cell>
        </row>
        <row r="5645">
          <cell r="A5645">
            <v>1</v>
          </cell>
          <cell r="E5645">
            <v>4</v>
          </cell>
          <cell r="I5645">
            <v>0</v>
          </cell>
          <cell r="M5645">
            <v>4</v>
          </cell>
          <cell r="Q5645">
            <v>7</v>
          </cell>
          <cell r="V5645">
            <v>1030</v>
          </cell>
        </row>
        <row r="5646">
          <cell r="A5646">
            <v>1</v>
          </cell>
          <cell r="E5646">
            <v>4</v>
          </cell>
          <cell r="I5646">
            <v>0</v>
          </cell>
          <cell r="M5646">
            <v>4</v>
          </cell>
          <cell r="Q5646">
            <v>8</v>
          </cell>
          <cell r="V5646">
            <v>1030</v>
          </cell>
        </row>
        <row r="5647">
          <cell r="A5647">
            <v>1</v>
          </cell>
          <cell r="E5647">
            <v>4</v>
          </cell>
          <cell r="I5647">
            <v>0</v>
          </cell>
          <cell r="M5647">
            <v>4</v>
          </cell>
          <cell r="Q5647">
            <v>12</v>
          </cell>
          <cell r="V5647">
            <v>1030</v>
          </cell>
        </row>
        <row r="5648">
          <cell r="A5648">
            <v>1</v>
          </cell>
          <cell r="E5648">
            <v>4</v>
          </cell>
          <cell r="I5648">
            <v>0</v>
          </cell>
          <cell r="M5648">
            <v>4</v>
          </cell>
          <cell r="Q5648">
            <v>11</v>
          </cell>
          <cell r="V5648">
            <v>1030</v>
          </cell>
        </row>
        <row r="5649">
          <cell r="A5649">
            <v>1</v>
          </cell>
          <cell r="E5649">
            <v>4</v>
          </cell>
          <cell r="I5649">
            <v>0</v>
          </cell>
          <cell r="M5649">
            <v>4</v>
          </cell>
          <cell r="Q5649">
            <v>24</v>
          </cell>
          <cell r="V5649">
            <v>1030</v>
          </cell>
        </row>
        <row r="5650">
          <cell r="A5650">
            <v>1</v>
          </cell>
          <cell r="E5650">
            <v>4</v>
          </cell>
          <cell r="I5650">
            <v>0</v>
          </cell>
          <cell r="M5650">
            <v>4</v>
          </cell>
          <cell r="Q5650">
            <v>21</v>
          </cell>
          <cell r="V5650">
            <v>1030</v>
          </cell>
        </row>
        <row r="5651">
          <cell r="A5651">
            <v>1</v>
          </cell>
          <cell r="E5651">
            <v>4</v>
          </cell>
          <cell r="I5651">
            <v>0</v>
          </cell>
          <cell r="M5651">
            <v>4</v>
          </cell>
          <cell r="Q5651">
            <v>22</v>
          </cell>
          <cell r="V5651">
            <v>1030</v>
          </cell>
        </row>
        <row r="5652">
          <cell r="A5652">
            <v>1</v>
          </cell>
          <cell r="E5652">
            <v>4</v>
          </cell>
          <cell r="I5652">
            <v>0</v>
          </cell>
          <cell r="M5652">
            <v>4</v>
          </cell>
          <cell r="Q5652">
            <v>23</v>
          </cell>
          <cell r="V5652">
            <v>1030</v>
          </cell>
        </row>
        <row r="5653">
          <cell r="A5653">
            <v>1</v>
          </cell>
          <cell r="E5653">
            <v>4</v>
          </cell>
          <cell r="I5653">
            <v>0</v>
          </cell>
          <cell r="M5653">
            <v>4</v>
          </cell>
          <cell r="Q5653">
            <v>6</v>
          </cell>
          <cell r="V5653">
            <v>1030</v>
          </cell>
        </row>
        <row r="5654">
          <cell r="A5654">
            <v>1</v>
          </cell>
          <cell r="E5654">
            <v>4</v>
          </cell>
          <cell r="I5654">
            <v>0</v>
          </cell>
          <cell r="M5654">
            <v>4</v>
          </cell>
          <cell r="Q5654">
            <v>13</v>
          </cell>
          <cell r="V5654">
            <v>1030</v>
          </cell>
        </row>
        <row r="5655">
          <cell r="A5655">
            <v>1</v>
          </cell>
          <cell r="E5655">
            <v>4</v>
          </cell>
          <cell r="I5655">
            <v>0</v>
          </cell>
          <cell r="M5655">
            <v>4</v>
          </cell>
          <cell r="Q5655">
            <v>5</v>
          </cell>
          <cell r="V5655">
            <v>1030</v>
          </cell>
        </row>
        <row r="5656">
          <cell r="A5656">
            <v>1</v>
          </cell>
          <cell r="E5656">
            <v>4</v>
          </cell>
          <cell r="I5656">
            <v>0</v>
          </cell>
          <cell r="M5656">
            <v>4</v>
          </cell>
          <cell r="Q5656">
            <v>2</v>
          </cell>
          <cell r="V5656">
            <v>1030</v>
          </cell>
        </row>
        <row r="5657">
          <cell r="A5657">
            <v>1</v>
          </cell>
          <cell r="E5657">
            <v>4</v>
          </cell>
          <cell r="I5657">
            <v>0</v>
          </cell>
          <cell r="M5657">
            <v>4</v>
          </cell>
          <cell r="Q5657">
            <v>10</v>
          </cell>
          <cell r="V5657">
            <v>1030</v>
          </cell>
        </row>
        <row r="5658">
          <cell r="A5658">
            <v>1</v>
          </cell>
          <cell r="E5658">
            <v>4</v>
          </cell>
          <cell r="I5658">
            <v>0</v>
          </cell>
          <cell r="M5658">
            <v>4</v>
          </cell>
          <cell r="Q5658">
            <v>8</v>
          </cell>
          <cell r="V5658">
            <v>1090</v>
          </cell>
        </row>
        <row r="5659">
          <cell r="A5659">
            <v>1</v>
          </cell>
          <cell r="E5659">
            <v>4</v>
          </cell>
          <cell r="I5659">
            <v>-29696.49</v>
          </cell>
          <cell r="M5659">
            <v>4</v>
          </cell>
          <cell r="Q5659">
            <v>12</v>
          </cell>
          <cell r="V5659">
            <v>1090</v>
          </cell>
        </row>
        <row r="5660">
          <cell r="A5660">
            <v>1</v>
          </cell>
          <cell r="E5660">
            <v>4</v>
          </cell>
          <cell r="I5660">
            <v>0</v>
          </cell>
          <cell r="M5660">
            <v>4</v>
          </cell>
          <cell r="Q5660">
            <v>22</v>
          </cell>
          <cell r="V5660">
            <v>1090</v>
          </cell>
        </row>
        <row r="5661">
          <cell r="A5661">
            <v>1</v>
          </cell>
          <cell r="E5661">
            <v>4</v>
          </cell>
          <cell r="I5661">
            <v>0</v>
          </cell>
          <cell r="M5661">
            <v>4</v>
          </cell>
          <cell r="Q5661">
            <v>2</v>
          </cell>
          <cell r="V5661">
            <v>1090</v>
          </cell>
        </row>
        <row r="5662">
          <cell r="A5662">
            <v>1</v>
          </cell>
          <cell r="E5662">
            <v>4</v>
          </cell>
          <cell r="I5662">
            <v>0</v>
          </cell>
          <cell r="M5662">
            <v>4</v>
          </cell>
          <cell r="Q5662">
            <v>10</v>
          </cell>
          <cell r="V5662">
            <v>1090</v>
          </cell>
        </row>
        <row r="5663">
          <cell r="A5663">
            <v>1</v>
          </cell>
          <cell r="E5663">
            <v>4</v>
          </cell>
          <cell r="I5663">
            <v>-228441.91</v>
          </cell>
          <cell r="M5663">
            <v>4</v>
          </cell>
          <cell r="Q5663">
            <v>25</v>
          </cell>
          <cell r="V5663">
            <v>1095</v>
          </cell>
        </row>
        <row r="5664">
          <cell r="A5664">
            <v>1</v>
          </cell>
          <cell r="E5664">
            <v>4</v>
          </cell>
          <cell r="I5664">
            <v>-1627540</v>
          </cell>
          <cell r="M5664">
            <v>4</v>
          </cell>
          <cell r="Q5664">
            <v>14</v>
          </cell>
          <cell r="V5664">
            <v>1095</v>
          </cell>
        </row>
        <row r="5665">
          <cell r="A5665">
            <v>1</v>
          </cell>
          <cell r="E5665">
            <v>4</v>
          </cell>
          <cell r="I5665">
            <v>110281.57</v>
          </cell>
          <cell r="M5665">
            <v>4</v>
          </cell>
          <cell r="Q5665">
            <v>8</v>
          </cell>
          <cell r="V5665">
            <v>1095</v>
          </cell>
        </row>
        <row r="5666">
          <cell r="A5666">
            <v>1</v>
          </cell>
          <cell r="E5666">
            <v>4</v>
          </cell>
          <cell r="I5666">
            <v>0</v>
          </cell>
          <cell r="M5666">
            <v>4</v>
          </cell>
          <cell r="Q5666">
            <v>6</v>
          </cell>
          <cell r="V5666">
            <v>1095</v>
          </cell>
        </row>
        <row r="5667">
          <cell r="A5667">
            <v>1</v>
          </cell>
          <cell r="E5667">
            <v>4</v>
          </cell>
          <cell r="I5667">
            <v>-1176384.3999999999</v>
          </cell>
          <cell r="M5667">
            <v>4</v>
          </cell>
          <cell r="Q5667">
            <v>10</v>
          </cell>
          <cell r="V5667">
            <v>1095</v>
          </cell>
        </row>
        <row r="5668">
          <cell r="A5668">
            <v>1</v>
          </cell>
          <cell r="E5668">
            <v>4</v>
          </cell>
          <cell r="I5668">
            <v>0</v>
          </cell>
          <cell r="M5668">
            <v>4</v>
          </cell>
          <cell r="Q5668">
            <v>8</v>
          </cell>
          <cell r="V5668">
            <v>1096</v>
          </cell>
        </row>
        <row r="5669">
          <cell r="A5669">
            <v>1</v>
          </cell>
          <cell r="E5669">
            <v>4</v>
          </cell>
          <cell r="I5669">
            <v>0</v>
          </cell>
          <cell r="M5669">
            <v>4</v>
          </cell>
          <cell r="Q5669">
            <v>6</v>
          </cell>
          <cell r="V5669">
            <v>1096</v>
          </cell>
        </row>
        <row r="5670">
          <cell r="A5670">
            <v>1</v>
          </cell>
          <cell r="E5670">
            <v>4</v>
          </cell>
          <cell r="I5670">
            <v>0</v>
          </cell>
          <cell r="M5670">
            <v>4</v>
          </cell>
          <cell r="Q5670">
            <v>10</v>
          </cell>
          <cell r="V5670">
            <v>1096</v>
          </cell>
        </row>
        <row r="5671">
          <cell r="A5671">
            <v>1</v>
          </cell>
          <cell r="E5671">
            <v>4</v>
          </cell>
          <cell r="I5671">
            <v>0</v>
          </cell>
          <cell r="M5671">
            <v>4</v>
          </cell>
          <cell r="Q5671">
            <v>9</v>
          </cell>
          <cell r="V5671">
            <v>1097</v>
          </cell>
        </row>
        <row r="5672">
          <cell r="A5672">
            <v>1</v>
          </cell>
          <cell r="E5672">
            <v>4</v>
          </cell>
          <cell r="I5672">
            <v>0</v>
          </cell>
          <cell r="M5672">
            <v>4</v>
          </cell>
          <cell r="Q5672">
            <v>4</v>
          </cell>
          <cell r="V5672">
            <v>1097</v>
          </cell>
        </row>
        <row r="5673">
          <cell r="A5673">
            <v>1</v>
          </cell>
          <cell r="E5673">
            <v>4</v>
          </cell>
          <cell r="I5673">
            <v>0</v>
          </cell>
          <cell r="M5673">
            <v>4</v>
          </cell>
          <cell r="Q5673">
            <v>14</v>
          </cell>
          <cell r="V5673">
            <v>1097</v>
          </cell>
        </row>
        <row r="5674">
          <cell r="A5674">
            <v>1</v>
          </cell>
          <cell r="E5674">
            <v>4</v>
          </cell>
          <cell r="I5674">
            <v>0</v>
          </cell>
          <cell r="M5674">
            <v>4</v>
          </cell>
          <cell r="Q5674">
            <v>7</v>
          </cell>
          <cell r="V5674">
            <v>1097</v>
          </cell>
        </row>
        <row r="5675">
          <cell r="A5675">
            <v>1</v>
          </cell>
          <cell r="E5675">
            <v>4</v>
          </cell>
          <cell r="I5675">
            <v>0</v>
          </cell>
          <cell r="M5675">
            <v>4</v>
          </cell>
          <cell r="Q5675">
            <v>8</v>
          </cell>
          <cell r="V5675">
            <v>1097</v>
          </cell>
        </row>
        <row r="5676">
          <cell r="A5676">
            <v>1</v>
          </cell>
          <cell r="E5676">
            <v>4</v>
          </cell>
          <cell r="I5676">
            <v>0</v>
          </cell>
          <cell r="M5676">
            <v>4</v>
          </cell>
          <cell r="Q5676">
            <v>24</v>
          </cell>
          <cell r="V5676">
            <v>1097</v>
          </cell>
        </row>
        <row r="5677">
          <cell r="A5677">
            <v>1</v>
          </cell>
          <cell r="E5677">
            <v>4</v>
          </cell>
          <cell r="I5677">
            <v>0</v>
          </cell>
          <cell r="M5677">
            <v>4</v>
          </cell>
          <cell r="Q5677">
            <v>21</v>
          </cell>
          <cell r="V5677">
            <v>1097</v>
          </cell>
        </row>
        <row r="5678">
          <cell r="A5678">
            <v>1</v>
          </cell>
          <cell r="E5678">
            <v>4</v>
          </cell>
          <cell r="I5678">
            <v>0</v>
          </cell>
          <cell r="M5678">
            <v>4</v>
          </cell>
          <cell r="Q5678">
            <v>22</v>
          </cell>
          <cell r="V5678">
            <v>1097</v>
          </cell>
        </row>
        <row r="5679">
          <cell r="A5679">
            <v>1</v>
          </cell>
          <cell r="E5679">
            <v>4</v>
          </cell>
          <cell r="I5679">
            <v>0</v>
          </cell>
          <cell r="M5679">
            <v>4</v>
          </cell>
          <cell r="Q5679">
            <v>23</v>
          </cell>
          <cell r="V5679">
            <v>1097</v>
          </cell>
        </row>
        <row r="5680">
          <cell r="A5680">
            <v>1</v>
          </cell>
          <cell r="E5680">
            <v>4</v>
          </cell>
          <cell r="I5680">
            <v>0</v>
          </cell>
          <cell r="M5680">
            <v>4</v>
          </cell>
          <cell r="Q5680">
            <v>2</v>
          </cell>
          <cell r="V5680">
            <v>1097</v>
          </cell>
        </row>
        <row r="5681">
          <cell r="A5681">
            <v>1</v>
          </cell>
          <cell r="E5681">
            <v>4</v>
          </cell>
          <cell r="I5681">
            <v>0</v>
          </cell>
          <cell r="M5681">
            <v>4</v>
          </cell>
          <cell r="Q5681">
            <v>10</v>
          </cell>
          <cell r="V5681">
            <v>1097</v>
          </cell>
        </row>
        <row r="5682">
          <cell r="A5682">
            <v>1</v>
          </cell>
          <cell r="E5682">
            <v>4</v>
          </cell>
          <cell r="I5682">
            <v>0</v>
          </cell>
          <cell r="M5682">
            <v>4</v>
          </cell>
          <cell r="Q5682">
            <v>4</v>
          </cell>
          <cell r="V5682">
            <v>1098</v>
          </cell>
        </row>
        <row r="5683">
          <cell r="A5683">
            <v>1</v>
          </cell>
          <cell r="E5683">
            <v>4</v>
          </cell>
          <cell r="I5683">
            <v>0</v>
          </cell>
          <cell r="M5683">
            <v>4</v>
          </cell>
          <cell r="Q5683">
            <v>14</v>
          </cell>
          <cell r="V5683">
            <v>1098</v>
          </cell>
        </row>
        <row r="5684">
          <cell r="A5684">
            <v>1</v>
          </cell>
          <cell r="E5684">
            <v>4</v>
          </cell>
          <cell r="I5684">
            <v>0</v>
          </cell>
          <cell r="M5684">
            <v>4</v>
          </cell>
          <cell r="Q5684">
            <v>22</v>
          </cell>
          <cell r="V5684">
            <v>1098</v>
          </cell>
        </row>
        <row r="5685">
          <cell r="A5685">
            <v>1</v>
          </cell>
          <cell r="E5685">
            <v>4</v>
          </cell>
          <cell r="I5685">
            <v>0</v>
          </cell>
          <cell r="M5685">
            <v>4</v>
          </cell>
          <cell r="Q5685">
            <v>23</v>
          </cell>
          <cell r="V5685">
            <v>1098</v>
          </cell>
        </row>
        <row r="5686">
          <cell r="A5686">
            <v>1</v>
          </cell>
          <cell r="E5686">
            <v>4</v>
          </cell>
          <cell r="I5686">
            <v>0</v>
          </cell>
          <cell r="M5686">
            <v>4</v>
          </cell>
          <cell r="Q5686">
            <v>2</v>
          </cell>
          <cell r="V5686">
            <v>1098</v>
          </cell>
        </row>
        <row r="5687">
          <cell r="A5687">
            <v>1</v>
          </cell>
          <cell r="E5687">
            <v>4</v>
          </cell>
          <cell r="I5687">
            <v>0</v>
          </cell>
          <cell r="M5687">
            <v>4</v>
          </cell>
          <cell r="Q5687">
            <v>10</v>
          </cell>
          <cell r="V5687">
            <v>1098</v>
          </cell>
        </row>
        <row r="5688">
          <cell r="A5688">
            <v>1</v>
          </cell>
          <cell r="E5688">
            <v>4</v>
          </cell>
          <cell r="I5688">
            <v>0</v>
          </cell>
          <cell r="M5688">
            <v>4</v>
          </cell>
          <cell r="Q5688">
            <v>4</v>
          </cell>
          <cell r="V5688">
            <v>2010</v>
          </cell>
        </row>
        <row r="5689">
          <cell r="A5689">
            <v>1</v>
          </cell>
          <cell r="E5689">
            <v>4</v>
          </cell>
          <cell r="I5689">
            <v>-1570152</v>
          </cell>
          <cell r="M5689">
            <v>4</v>
          </cell>
          <cell r="Q5689">
            <v>4</v>
          </cell>
          <cell r="V5689">
            <v>2010</v>
          </cell>
        </row>
        <row r="5690">
          <cell r="A5690">
            <v>1</v>
          </cell>
          <cell r="E5690">
            <v>4</v>
          </cell>
          <cell r="I5690">
            <v>0</v>
          </cell>
          <cell r="M5690">
            <v>4</v>
          </cell>
          <cell r="Q5690">
            <v>14</v>
          </cell>
          <cell r="V5690">
            <v>2010</v>
          </cell>
        </row>
        <row r="5691">
          <cell r="A5691">
            <v>1</v>
          </cell>
          <cell r="E5691">
            <v>4</v>
          </cell>
          <cell r="I5691">
            <v>-14193.44</v>
          </cell>
          <cell r="M5691">
            <v>4</v>
          </cell>
          <cell r="Q5691">
            <v>8</v>
          </cell>
          <cell r="V5691">
            <v>2010</v>
          </cell>
        </row>
        <row r="5692">
          <cell r="A5692">
            <v>1</v>
          </cell>
          <cell r="E5692">
            <v>4</v>
          </cell>
          <cell r="I5692">
            <v>0</v>
          </cell>
          <cell r="M5692">
            <v>4</v>
          </cell>
          <cell r="Q5692">
            <v>21</v>
          </cell>
          <cell r="V5692">
            <v>2010</v>
          </cell>
        </row>
        <row r="5693">
          <cell r="A5693">
            <v>1</v>
          </cell>
          <cell r="E5693">
            <v>4</v>
          </cell>
          <cell r="I5693">
            <v>0</v>
          </cell>
          <cell r="M5693">
            <v>4</v>
          </cell>
          <cell r="Q5693">
            <v>6</v>
          </cell>
          <cell r="V5693">
            <v>2010</v>
          </cell>
        </row>
        <row r="5694">
          <cell r="A5694">
            <v>1</v>
          </cell>
          <cell r="E5694">
            <v>4</v>
          </cell>
          <cell r="I5694">
            <v>0</v>
          </cell>
          <cell r="M5694">
            <v>4</v>
          </cell>
          <cell r="Q5694">
            <v>2</v>
          </cell>
          <cell r="V5694">
            <v>2010</v>
          </cell>
        </row>
        <row r="5695">
          <cell r="A5695">
            <v>1</v>
          </cell>
          <cell r="E5695">
            <v>4</v>
          </cell>
          <cell r="I5695">
            <v>0</v>
          </cell>
          <cell r="M5695">
            <v>4</v>
          </cell>
          <cell r="Q5695">
            <v>10</v>
          </cell>
          <cell r="V5695">
            <v>2010</v>
          </cell>
        </row>
        <row r="5696">
          <cell r="A5696">
            <v>1</v>
          </cell>
          <cell r="E5696">
            <v>4</v>
          </cell>
          <cell r="I5696">
            <v>0</v>
          </cell>
          <cell r="M5696">
            <v>4</v>
          </cell>
          <cell r="Q5696">
            <v>6</v>
          </cell>
          <cell r="V5696">
            <v>2011</v>
          </cell>
        </row>
        <row r="5697">
          <cell r="A5697">
            <v>1</v>
          </cell>
          <cell r="E5697">
            <v>4</v>
          </cell>
          <cell r="I5697">
            <v>0</v>
          </cell>
          <cell r="M5697">
            <v>4</v>
          </cell>
          <cell r="Q5697">
            <v>4</v>
          </cell>
          <cell r="V5697">
            <v>2020</v>
          </cell>
        </row>
        <row r="5698">
          <cell r="A5698">
            <v>1</v>
          </cell>
          <cell r="E5698">
            <v>4</v>
          </cell>
          <cell r="I5698">
            <v>299925.45</v>
          </cell>
          <cell r="M5698">
            <v>4</v>
          </cell>
          <cell r="Q5698">
            <v>14</v>
          </cell>
          <cell r="V5698">
            <v>2020</v>
          </cell>
        </row>
        <row r="5699">
          <cell r="A5699">
            <v>1</v>
          </cell>
          <cell r="E5699">
            <v>4</v>
          </cell>
          <cell r="I5699">
            <v>0</v>
          </cell>
          <cell r="M5699">
            <v>4</v>
          </cell>
          <cell r="Q5699">
            <v>7</v>
          </cell>
          <cell r="V5699">
            <v>2020</v>
          </cell>
        </row>
        <row r="5700">
          <cell r="A5700">
            <v>1</v>
          </cell>
          <cell r="E5700">
            <v>4</v>
          </cell>
          <cell r="I5700">
            <v>416118.86</v>
          </cell>
          <cell r="M5700">
            <v>4</v>
          </cell>
          <cell r="Q5700">
            <v>8</v>
          </cell>
          <cell r="V5700">
            <v>2020</v>
          </cell>
        </row>
        <row r="5701">
          <cell r="A5701">
            <v>1</v>
          </cell>
          <cell r="E5701">
            <v>4</v>
          </cell>
          <cell r="I5701">
            <v>0</v>
          </cell>
          <cell r="M5701">
            <v>4</v>
          </cell>
          <cell r="Q5701">
            <v>24</v>
          </cell>
          <cell r="V5701">
            <v>2020</v>
          </cell>
        </row>
        <row r="5702">
          <cell r="A5702">
            <v>1</v>
          </cell>
          <cell r="E5702">
            <v>4</v>
          </cell>
          <cell r="I5702">
            <v>0</v>
          </cell>
          <cell r="M5702">
            <v>4</v>
          </cell>
          <cell r="Q5702">
            <v>6</v>
          </cell>
          <cell r="V5702">
            <v>2020</v>
          </cell>
        </row>
        <row r="5703">
          <cell r="A5703">
            <v>1</v>
          </cell>
          <cell r="E5703">
            <v>4</v>
          </cell>
          <cell r="I5703">
            <v>0</v>
          </cell>
          <cell r="M5703">
            <v>4</v>
          </cell>
          <cell r="Q5703">
            <v>2</v>
          </cell>
          <cell r="V5703">
            <v>2020</v>
          </cell>
        </row>
        <row r="5704">
          <cell r="A5704">
            <v>1</v>
          </cell>
          <cell r="E5704">
            <v>4</v>
          </cell>
          <cell r="I5704">
            <v>0</v>
          </cell>
          <cell r="M5704">
            <v>4</v>
          </cell>
          <cell r="Q5704">
            <v>10</v>
          </cell>
          <cell r="V5704">
            <v>2020</v>
          </cell>
        </row>
        <row r="5705">
          <cell r="A5705">
            <v>1</v>
          </cell>
          <cell r="E5705">
            <v>4</v>
          </cell>
          <cell r="I5705">
            <v>3850</v>
          </cell>
          <cell r="M5705">
            <v>4</v>
          </cell>
          <cell r="Q5705">
            <v>8</v>
          </cell>
          <cell r="V5705">
            <v>2021</v>
          </cell>
        </row>
        <row r="5706">
          <cell r="A5706">
            <v>1</v>
          </cell>
          <cell r="E5706">
            <v>4</v>
          </cell>
          <cell r="I5706">
            <v>0</v>
          </cell>
          <cell r="M5706">
            <v>4</v>
          </cell>
          <cell r="Q5706">
            <v>6</v>
          </cell>
          <cell r="V5706">
            <v>2021</v>
          </cell>
        </row>
        <row r="5707">
          <cell r="A5707">
            <v>1</v>
          </cell>
          <cell r="E5707">
            <v>4</v>
          </cell>
          <cell r="I5707">
            <v>11200</v>
          </cell>
          <cell r="M5707">
            <v>4</v>
          </cell>
          <cell r="Q5707">
            <v>9</v>
          </cell>
          <cell r="V5707">
            <v>2030</v>
          </cell>
        </row>
        <row r="5708">
          <cell r="A5708">
            <v>1</v>
          </cell>
          <cell r="E5708">
            <v>4</v>
          </cell>
          <cell r="I5708">
            <v>120</v>
          </cell>
          <cell r="M5708">
            <v>4</v>
          </cell>
          <cell r="Q5708">
            <v>4</v>
          </cell>
          <cell r="V5708">
            <v>2030</v>
          </cell>
        </row>
        <row r="5709">
          <cell r="A5709">
            <v>1</v>
          </cell>
          <cell r="E5709">
            <v>4</v>
          </cell>
          <cell r="I5709">
            <v>-39540.559999999998</v>
          </cell>
          <cell r="M5709">
            <v>4</v>
          </cell>
          <cell r="Q5709">
            <v>4</v>
          </cell>
          <cell r="V5709">
            <v>2030</v>
          </cell>
        </row>
        <row r="5710">
          <cell r="A5710">
            <v>1</v>
          </cell>
          <cell r="E5710">
            <v>4</v>
          </cell>
          <cell r="I5710">
            <v>50298.01</v>
          </cell>
          <cell r="M5710">
            <v>4</v>
          </cell>
          <cell r="Q5710">
            <v>14</v>
          </cell>
          <cell r="V5710">
            <v>2030</v>
          </cell>
        </row>
        <row r="5711">
          <cell r="A5711">
            <v>1</v>
          </cell>
          <cell r="E5711">
            <v>4</v>
          </cell>
          <cell r="I5711">
            <v>77179.34</v>
          </cell>
          <cell r="M5711">
            <v>4</v>
          </cell>
          <cell r="Q5711">
            <v>8</v>
          </cell>
          <cell r="V5711">
            <v>2030</v>
          </cell>
        </row>
        <row r="5712">
          <cell r="A5712">
            <v>1</v>
          </cell>
          <cell r="E5712">
            <v>4</v>
          </cell>
          <cell r="I5712">
            <v>7782.68</v>
          </cell>
          <cell r="M5712">
            <v>4</v>
          </cell>
          <cell r="Q5712">
            <v>12</v>
          </cell>
          <cell r="V5712">
            <v>2030</v>
          </cell>
        </row>
        <row r="5713">
          <cell r="A5713">
            <v>1</v>
          </cell>
          <cell r="E5713">
            <v>4</v>
          </cell>
          <cell r="I5713">
            <v>0</v>
          </cell>
          <cell r="M5713">
            <v>4</v>
          </cell>
          <cell r="Q5713">
            <v>22</v>
          </cell>
          <cell r="V5713">
            <v>2030</v>
          </cell>
        </row>
        <row r="5714">
          <cell r="A5714">
            <v>1</v>
          </cell>
          <cell r="E5714">
            <v>4</v>
          </cell>
          <cell r="I5714">
            <v>13652.68</v>
          </cell>
          <cell r="M5714">
            <v>4</v>
          </cell>
          <cell r="Q5714">
            <v>23</v>
          </cell>
          <cell r="V5714">
            <v>2030</v>
          </cell>
        </row>
        <row r="5715">
          <cell r="A5715">
            <v>1</v>
          </cell>
          <cell r="E5715">
            <v>4</v>
          </cell>
          <cell r="I5715">
            <v>0</v>
          </cell>
          <cell r="M5715">
            <v>4</v>
          </cell>
          <cell r="Q5715">
            <v>6</v>
          </cell>
          <cell r="V5715">
            <v>2030</v>
          </cell>
        </row>
        <row r="5716">
          <cell r="A5716">
            <v>1</v>
          </cell>
          <cell r="E5716">
            <v>4</v>
          </cell>
          <cell r="I5716">
            <v>5500</v>
          </cell>
          <cell r="M5716">
            <v>4</v>
          </cell>
          <cell r="Q5716">
            <v>2</v>
          </cell>
          <cell r="V5716">
            <v>2030</v>
          </cell>
        </row>
        <row r="5717">
          <cell r="A5717">
            <v>1</v>
          </cell>
          <cell r="E5717">
            <v>4</v>
          </cell>
          <cell r="I5717">
            <v>73711.399999999994</v>
          </cell>
          <cell r="M5717">
            <v>4</v>
          </cell>
          <cell r="Q5717">
            <v>10</v>
          </cell>
          <cell r="V5717">
            <v>2030</v>
          </cell>
        </row>
        <row r="5718">
          <cell r="A5718">
            <v>1</v>
          </cell>
          <cell r="E5718">
            <v>4</v>
          </cell>
          <cell r="I5718">
            <v>0</v>
          </cell>
          <cell r="M5718">
            <v>4</v>
          </cell>
          <cell r="Q5718">
            <v>4</v>
          </cell>
          <cell r="V5718">
            <v>2040</v>
          </cell>
        </row>
        <row r="5719">
          <cell r="A5719">
            <v>1</v>
          </cell>
          <cell r="E5719">
            <v>4</v>
          </cell>
          <cell r="I5719">
            <v>243892.82</v>
          </cell>
          <cell r="M5719">
            <v>4</v>
          </cell>
          <cell r="Q5719">
            <v>22</v>
          </cell>
          <cell r="V5719">
            <v>2040</v>
          </cell>
        </row>
        <row r="5720">
          <cell r="A5720">
            <v>1</v>
          </cell>
          <cell r="E5720">
            <v>4</v>
          </cell>
          <cell r="I5720">
            <v>0</v>
          </cell>
          <cell r="M5720">
            <v>4</v>
          </cell>
          <cell r="Q5720">
            <v>6</v>
          </cell>
          <cell r="V5720">
            <v>2040</v>
          </cell>
        </row>
        <row r="5721">
          <cell r="A5721">
            <v>1</v>
          </cell>
          <cell r="E5721">
            <v>4</v>
          </cell>
          <cell r="I5721">
            <v>0</v>
          </cell>
          <cell r="M5721">
            <v>4</v>
          </cell>
          <cell r="Q5721">
            <v>2</v>
          </cell>
          <cell r="V5721">
            <v>2040</v>
          </cell>
        </row>
        <row r="5722">
          <cell r="A5722">
            <v>1</v>
          </cell>
          <cell r="E5722">
            <v>4</v>
          </cell>
          <cell r="I5722">
            <v>242941.95</v>
          </cell>
          <cell r="M5722">
            <v>4</v>
          </cell>
          <cell r="Q5722">
            <v>25</v>
          </cell>
          <cell r="V5722">
            <v>2051</v>
          </cell>
        </row>
        <row r="5723">
          <cell r="A5723">
            <v>1</v>
          </cell>
          <cell r="E5723">
            <v>4</v>
          </cell>
          <cell r="I5723">
            <v>0</v>
          </cell>
          <cell r="M5723">
            <v>4</v>
          </cell>
          <cell r="Q5723">
            <v>4</v>
          </cell>
          <cell r="V5723">
            <v>2051</v>
          </cell>
        </row>
        <row r="5724">
          <cell r="A5724">
            <v>1</v>
          </cell>
          <cell r="E5724">
            <v>4</v>
          </cell>
          <cell r="I5724">
            <v>1889597.36</v>
          </cell>
          <cell r="M5724">
            <v>4</v>
          </cell>
          <cell r="Q5724">
            <v>14</v>
          </cell>
          <cell r="V5724">
            <v>2051</v>
          </cell>
        </row>
        <row r="5725">
          <cell r="A5725">
            <v>1</v>
          </cell>
          <cell r="E5725">
            <v>4</v>
          </cell>
          <cell r="I5725">
            <v>490409.5</v>
          </cell>
          <cell r="M5725">
            <v>4</v>
          </cell>
          <cell r="Q5725">
            <v>8</v>
          </cell>
          <cell r="V5725">
            <v>2051</v>
          </cell>
        </row>
        <row r="5726">
          <cell r="A5726">
            <v>1</v>
          </cell>
          <cell r="E5726">
            <v>4</v>
          </cell>
          <cell r="I5726">
            <v>60849.56</v>
          </cell>
          <cell r="M5726">
            <v>4</v>
          </cell>
          <cell r="Q5726">
            <v>11</v>
          </cell>
          <cell r="V5726">
            <v>2051</v>
          </cell>
        </row>
        <row r="5727">
          <cell r="A5727">
            <v>1</v>
          </cell>
          <cell r="E5727">
            <v>4</v>
          </cell>
          <cell r="I5727">
            <v>144844.74</v>
          </cell>
          <cell r="M5727">
            <v>4</v>
          </cell>
          <cell r="Q5727">
            <v>21</v>
          </cell>
          <cell r="V5727">
            <v>2051</v>
          </cell>
        </row>
        <row r="5728">
          <cell r="A5728">
            <v>1</v>
          </cell>
          <cell r="E5728">
            <v>4</v>
          </cell>
          <cell r="I5728">
            <v>543797.30000000005</v>
          </cell>
          <cell r="M5728">
            <v>4</v>
          </cell>
          <cell r="Q5728">
            <v>6</v>
          </cell>
          <cell r="V5728">
            <v>2051</v>
          </cell>
        </row>
        <row r="5729">
          <cell r="A5729">
            <v>1</v>
          </cell>
          <cell r="E5729">
            <v>4</v>
          </cell>
          <cell r="I5729">
            <v>0</v>
          </cell>
          <cell r="M5729">
            <v>4</v>
          </cell>
          <cell r="Q5729">
            <v>5</v>
          </cell>
          <cell r="V5729">
            <v>2051</v>
          </cell>
        </row>
        <row r="5730">
          <cell r="A5730">
            <v>1</v>
          </cell>
          <cell r="E5730">
            <v>4</v>
          </cell>
          <cell r="I5730">
            <v>16284.78</v>
          </cell>
          <cell r="M5730">
            <v>4</v>
          </cell>
          <cell r="Q5730">
            <v>2</v>
          </cell>
          <cell r="V5730">
            <v>2051</v>
          </cell>
        </row>
        <row r="5731">
          <cell r="A5731">
            <v>1</v>
          </cell>
          <cell r="E5731">
            <v>4</v>
          </cell>
          <cell r="I5731">
            <v>1234136.8700000001</v>
          </cell>
          <cell r="M5731">
            <v>4</v>
          </cell>
          <cell r="Q5731">
            <v>10</v>
          </cell>
          <cell r="V5731">
            <v>2051</v>
          </cell>
        </row>
        <row r="5732">
          <cell r="A5732">
            <v>1</v>
          </cell>
          <cell r="E5732">
            <v>4</v>
          </cell>
          <cell r="I5732">
            <v>2708</v>
          </cell>
          <cell r="M5732">
            <v>4</v>
          </cell>
          <cell r="Q5732">
            <v>25</v>
          </cell>
          <cell r="V5732">
            <v>2052</v>
          </cell>
        </row>
        <row r="5733">
          <cell r="A5733">
            <v>1</v>
          </cell>
          <cell r="E5733">
            <v>4</v>
          </cell>
          <cell r="I5733">
            <v>0</v>
          </cell>
          <cell r="M5733">
            <v>4</v>
          </cell>
          <cell r="Q5733">
            <v>4</v>
          </cell>
          <cell r="V5733">
            <v>2052</v>
          </cell>
        </row>
        <row r="5734">
          <cell r="A5734">
            <v>1</v>
          </cell>
          <cell r="E5734">
            <v>4</v>
          </cell>
          <cell r="I5734">
            <v>101369.93</v>
          </cell>
          <cell r="M5734">
            <v>4</v>
          </cell>
          <cell r="Q5734">
            <v>14</v>
          </cell>
          <cell r="V5734">
            <v>2052</v>
          </cell>
        </row>
        <row r="5735">
          <cell r="A5735">
            <v>1</v>
          </cell>
          <cell r="E5735">
            <v>4</v>
          </cell>
          <cell r="I5735">
            <v>0</v>
          </cell>
          <cell r="M5735">
            <v>4</v>
          </cell>
          <cell r="Q5735">
            <v>7</v>
          </cell>
          <cell r="V5735">
            <v>2052</v>
          </cell>
        </row>
        <row r="5736">
          <cell r="A5736">
            <v>1</v>
          </cell>
          <cell r="E5736">
            <v>4</v>
          </cell>
          <cell r="I5736">
            <v>13368</v>
          </cell>
          <cell r="M5736">
            <v>4</v>
          </cell>
          <cell r="Q5736">
            <v>8</v>
          </cell>
          <cell r="V5736">
            <v>2052</v>
          </cell>
        </row>
        <row r="5737">
          <cell r="A5737">
            <v>1</v>
          </cell>
          <cell r="E5737">
            <v>4</v>
          </cell>
          <cell r="I5737">
            <v>0</v>
          </cell>
          <cell r="M5737">
            <v>4</v>
          </cell>
          <cell r="Q5737">
            <v>12</v>
          </cell>
          <cell r="V5737">
            <v>2052</v>
          </cell>
        </row>
        <row r="5738">
          <cell r="A5738">
            <v>1</v>
          </cell>
          <cell r="E5738">
            <v>4</v>
          </cell>
          <cell r="I5738">
            <v>0</v>
          </cell>
          <cell r="M5738">
            <v>4</v>
          </cell>
          <cell r="Q5738">
            <v>21</v>
          </cell>
          <cell r="V5738">
            <v>2052</v>
          </cell>
        </row>
        <row r="5739">
          <cell r="A5739">
            <v>1</v>
          </cell>
          <cell r="E5739">
            <v>4</v>
          </cell>
          <cell r="I5739">
            <v>36816.31</v>
          </cell>
          <cell r="M5739">
            <v>4</v>
          </cell>
          <cell r="Q5739">
            <v>22</v>
          </cell>
          <cell r="V5739">
            <v>2052</v>
          </cell>
        </row>
        <row r="5740">
          <cell r="A5740">
            <v>1</v>
          </cell>
          <cell r="E5740">
            <v>4</v>
          </cell>
          <cell r="I5740">
            <v>193.32</v>
          </cell>
          <cell r="M5740">
            <v>4</v>
          </cell>
          <cell r="Q5740">
            <v>23</v>
          </cell>
          <cell r="V5740">
            <v>2052</v>
          </cell>
        </row>
        <row r="5741">
          <cell r="A5741">
            <v>1</v>
          </cell>
          <cell r="E5741">
            <v>4</v>
          </cell>
          <cell r="I5741">
            <v>39494</v>
          </cell>
          <cell r="M5741">
            <v>4</v>
          </cell>
          <cell r="Q5741">
            <v>6</v>
          </cell>
          <cell r="V5741">
            <v>2052</v>
          </cell>
        </row>
        <row r="5742">
          <cell r="A5742">
            <v>1</v>
          </cell>
          <cell r="E5742">
            <v>4</v>
          </cell>
          <cell r="I5742">
            <v>0</v>
          </cell>
          <cell r="M5742">
            <v>4</v>
          </cell>
          <cell r="Q5742">
            <v>13</v>
          </cell>
          <cell r="V5742">
            <v>2052</v>
          </cell>
        </row>
        <row r="5743">
          <cell r="A5743">
            <v>1</v>
          </cell>
          <cell r="E5743">
            <v>4</v>
          </cell>
          <cell r="I5743">
            <v>0</v>
          </cell>
          <cell r="M5743">
            <v>4</v>
          </cell>
          <cell r="Q5743">
            <v>2</v>
          </cell>
          <cell r="V5743">
            <v>2052</v>
          </cell>
        </row>
        <row r="5744">
          <cell r="A5744">
            <v>1</v>
          </cell>
          <cell r="E5744">
            <v>4</v>
          </cell>
          <cell r="I5744">
            <v>27949</v>
          </cell>
          <cell r="M5744">
            <v>4</v>
          </cell>
          <cell r="Q5744">
            <v>10</v>
          </cell>
          <cell r="V5744">
            <v>2052</v>
          </cell>
        </row>
        <row r="5745">
          <cell r="A5745">
            <v>1</v>
          </cell>
          <cell r="E5745">
            <v>4</v>
          </cell>
          <cell r="I5745">
            <v>0</v>
          </cell>
          <cell r="M5745">
            <v>4</v>
          </cell>
          <cell r="Q5745">
            <v>7</v>
          </cell>
          <cell r="V5745">
            <v>2053</v>
          </cell>
        </row>
        <row r="5746">
          <cell r="A5746">
            <v>1</v>
          </cell>
          <cell r="E5746">
            <v>4</v>
          </cell>
          <cell r="I5746">
            <v>0</v>
          </cell>
          <cell r="M5746">
            <v>4</v>
          </cell>
          <cell r="Q5746">
            <v>6</v>
          </cell>
          <cell r="V5746">
            <v>2053</v>
          </cell>
        </row>
        <row r="5747">
          <cell r="A5747">
            <v>1</v>
          </cell>
          <cell r="E5747">
            <v>4</v>
          </cell>
          <cell r="I5747">
            <v>0</v>
          </cell>
          <cell r="M5747">
            <v>4</v>
          </cell>
          <cell r="Q5747">
            <v>10</v>
          </cell>
          <cell r="V5747">
            <v>2053</v>
          </cell>
        </row>
        <row r="5748">
          <cell r="A5748">
            <v>1</v>
          </cell>
          <cell r="E5748">
            <v>4</v>
          </cell>
          <cell r="I5748">
            <v>0</v>
          </cell>
          <cell r="M5748">
            <v>4</v>
          </cell>
          <cell r="Q5748">
            <v>6</v>
          </cell>
          <cell r="V5748">
            <v>2055</v>
          </cell>
        </row>
        <row r="5749">
          <cell r="A5749">
            <v>1</v>
          </cell>
          <cell r="E5749">
            <v>4</v>
          </cell>
          <cell r="I5749">
            <v>-7000</v>
          </cell>
          <cell r="M5749">
            <v>4</v>
          </cell>
          <cell r="Q5749">
            <v>10</v>
          </cell>
          <cell r="V5749">
            <v>2055</v>
          </cell>
        </row>
        <row r="5750">
          <cell r="A5750">
            <v>1</v>
          </cell>
          <cell r="E5750">
            <v>4</v>
          </cell>
          <cell r="I5750">
            <v>4198.8500000000004</v>
          </cell>
          <cell r="M5750">
            <v>4</v>
          </cell>
          <cell r="Q5750">
            <v>9</v>
          </cell>
          <cell r="V5750">
            <v>2090</v>
          </cell>
        </row>
        <row r="5751">
          <cell r="A5751">
            <v>1</v>
          </cell>
          <cell r="E5751">
            <v>4</v>
          </cell>
          <cell r="I5751">
            <v>1113355.3999999999</v>
          </cell>
          <cell r="M5751">
            <v>4</v>
          </cell>
          <cell r="Q5751">
            <v>14</v>
          </cell>
          <cell r="V5751">
            <v>2090</v>
          </cell>
        </row>
        <row r="5752">
          <cell r="A5752">
            <v>1</v>
          </cell>
          <cell r="E5752">
            <v>4</v>
          </cell>
          <cell r="I5752">
            <v>0</v>
          </cell>
          <cell r="M5752">
            <v>4</v>
          </cell>
          <cell r="Q5752">
            <v>7</v>
          </cell>
          <cell r="V5752">
            <v>2090</v>
          </cell>
        </row>
        <row r="5753">
          <cell r="A5753">
            <v>1</v>
          </cell>
          <cell r="E5753">
            <v>4</v>
          </cell>
          <cell r="I5753">
            <v>2429042.65</v>
          </cell>
          <cell r="M5753">
            <v>4</v>
          </cell>
          <cell r="Q5753">
            <v>8</v>
          </cell>
          <cell r="V5753">
            <v>2090</v>
          </cell>
        </row>
        <row r="5754">
          <cell r="A5754">
            <v>1</v>
          </cell>
          <cell r="E5754">
            <v>4</v>
          </cell>
          <cell r="I5754">
            <v>0</v>
          </cell>
          <cell r="M5754">
            <v>4</v>
          </cell>
          <cell r="Q5754">
            <v>21</v>
          </cell>
          <cell r="V5754">
            <v>2090</v>
          </cell>
        </row>
        <row r="5755">
          <cell r="A5755">
            <v>1</v>
          </cell>
          <cell r="E5755">
            <v>4</v>
          </cell>
          <cell r="I5755">
            <v>30000</v>
          </cell>
          <cell r="M5755">
            <v>4</v>
          </cell>
          <cell r="Q5755">
            <v>6</v>
          </cell>
          <cell r="V5755">
            <v>2090</v>
          </cell>
        </row>
        <row r="5756">
          <cell r="A5756">
            <v>1</v>
          </cell>
          <cell r="E5756">
            <v>4</v>
          </cell>
          <cell r="I5756">
            <v>0</v>
          </cell>
          <cell r="M5756">
            <v>4</v>
          </cell>
          <cell r="Q5756">
            <v>2</v>
          </cell>
          <cell r="V5756">
            <v>2090</v>
          </cell>
        </row>
        <row r="5757">
          <cell r="A5757">
            <v>1</v>
          </cell>
          <cell r="E5757">
            <v>4</v>
          </cell>
          <cell r="I5757">
            <v>9848.8700000000008</v>
          </cell>
          <cell r="M5757">
            <v>4</v>
          </cell>
          <cell r="Q5757">
            <v>10</v>
          </cell>
          <cell r="V5757">
            <v>2090</v>
          </cell>
        </row>
        <row r="5758">
          <cell r="A5758">
            <v>1</v>
          </cell>
          <cell r="E5758">
            <v>4</v>
          </cell>
          <cell r="I5758">
            <v>0</v>
          </cell>
          <cell r="M5758">
            <v>4</v>
          </cell>
          <cell r="Q5758">
            <v>4</v>
          </cell>
          <cell r="V5758">
            <v>2091</v>
          </cell>
        </row>
        <row r="5759">
          <cell r="A5759">
            <v>1</v>
          </cell>
          <cell r="E5759">
            <v>4</v>
          </cell>
          <cell r="I5759">
            <v>0</v>
          </cell>
          <cell r="M5759">
            <v>4</v>
          </cell>
          <cell r="Q5759">
            <v>21</v>
          </cell>
          <cell r="V5759">
            <v>2091</v>
          </cell>
        </row>
        <row r="5760">
          <cell r="A5760">
            <v>1</v>
          </cell>
          <cell r="E5760">
            <v>4</v>
          </cell>
          <cell r="I5760">
            <v>0</v>
          </cell>
          <cell r="M5760">
            <v>4</v>
          </cell>
          <cell r="Q5760">
            <v>6</v>
          </cell>
          <cell r="V5760">
            <v>2091</v>
          </cell>
        </row>
        <row r="5761">
          <cell r="A5761">
            <v>1</v>
          </cell>
          <cell r="E5761">
            <v>4</v>
          </cell>
          <cell r="I5761">
            <v>-11700</v>
          </cell>
          <cell r="M5761">
            <v>4</v>
          </cell>
          <cell r="Q5761">
            <v>2</v>
          </cell>
          <cell r="V5761">
            <v>2091</v>
          </cell>
        </row>
        <row r="5762">
          <cell r="A5762">
            <v>1</v>
          </cell>
          <cell r="E5762">
            <v>4</v>
          </cell>
          <cell r="I5762">
            <v>0</v>
          </cell>
          <cell r="M5762">
            <v>4</v>
          </cell>
          <cell r="Q5762">
            <v>9</v>
          </cell>
          <cell r="V5762">
            <v>2095</v>
          </cell>
        </row>
        <row r="5763">
          <cell r="A5763">
            <v>1</v>
          </cell>
          <cell r="E5763">
            <v>4</v>
          </cell>
          <cell r="I5763">
            <v>0</v>
          </cell>
          <cell r="M5763">
            <v>4</v>
          </cell>
          <cell r="Q5763">
            <v>4</v>
          </cell>
          <cell r="V5763">
            <v>2095</v>
          </cell>
        </row>
        <row r="5764">
          <cell r="A5764">
            <v>1</v>
          </cell>
          <cell r="E5764">
            <v>4</v>
          </cell>
          <cell r="I5764">
            <v>-515230.23</v>
          </cell>
          <cell r="M5764">
            <v>4</v>
          </cell>
          <cell r="Q5764">
            <v>14</v>
          </cell>
          <cell r="V5764">
            <v>2095</v>
          </cell>
        </row>
        <row r="5765">
          <cell r="A5765">
            <v>1</v>
          </cell>
          <cell r="E5765">
            <v>4</v>
          </cell>
          <cell r="I5765">
            <v>0</v>
          </cell>
          <cell r="M5765">
            <v>4</v>
          </cell>
          <cell r="Q5765">
            <v>7</v>
          </cell>
          <cell r="V5765">
            <v>2095</v>
          </cell>
        </row>
        <row r="5766">
          <cell r="A5766">
            <v>1</v>
          </cell>
          <cell r="E5766">
            <v>4</v>
          </cell>
          <cell r="I5766">
            <v>-534572.69999999995</v>
          </cell>
          <cell r="M5766">
            <v>4</v>
          </cell>
          <cell r="Q5766">
            <v>8</v>
          </cell>
          <cell r="V5766">
            <v>2095</v>
          </cell>
        </row>
        <row r="5767">
          <cell r="A5767">
            <v>1</v>
          </cell>
          <cell r="E5767">
            <v>4</v>
          </cell>
          <cell r="I5767">
            <v>0</v>
          </cell>
          <cell r="M5767">
            <v>4</v>
          </cell>
          <cell r="Q5767">
            <v>12</v>
          </cell>
          <cell r="V5767">
            <v>2095</v>
          </cell>
        </row>
        <row r="5768">
          <cell r="A5768">
            <v>1</v>
          </cell>
          <cell r="E5768">
            <v>4</v>
          </cell>
          <cell r="I5768">
            <v>0</v>
          </cell>
          <cell r="M5768">
            <v>4</v>
          </cell>
          <cell r="Q5768">
            <v>24</v>
          </cell>
          <cell r="V5768">
            <v>2095</v>
          </cell>
        </row>
        <row r="5769">
          <cell r="A5769">
            <v>1</v>
          </cell>
          <cell r="E5769">
            <v>4</v>
          </cell>
          <cell r="I5769">
            <v>0</v>
          </cell>
          <cell r="M5769">
            <v>4</v>
          </cell>
          <cell r="Q5769">
            <v>21</v>
          </cell>
          <cell r="V5769">
            <v>2095</v>
          </cell>
        </row>
        <row r="5770">
          <cell r="A5770">
            <v>1</v>
          </cell>
          <cell r="E5770">
            <v>4</v>
          </cell>
          <cell r="I5770">
            <v>-311463.08</v>
          </cell>
          <cell r="M5770">
            <v>4</v>
          </cell>
          <cell r="Q5770">
            <v>22</v>
          </cell>
          <cell r="V5770">
            <v>2095</v>
          </cell>
        </row>
        <row r="5771">
          <cell r="A5771">
            <v>1</v>
          </cell>
          <cell r="E5771">
            <v>4</v>
          </cell>
          <cell r="I5771">
            <v>0</v>
          </cell>
          <cell r="M5771">
            <v>4</v>
          </cell>
          <cell r="Q5771">
            <v>23</v>
          </cell>
          <cell r="V5771">
            <v>2095</v>
          </cell>
        </row>
        <row r="5772">
          <cell r="A5772">
            <v>1</v>
          </cell>
          <cell r="E5772">
            <v>4</v>
          </cell>
          <cell r="I5772">
            <v>0</v>
          </cell>
          <cell r="M5772">
            <v>4</v>
          </cell>
          <cell r="Q5772">
            <v>6</v>
          </cell>
          <cell r="V5772">
            <v>2095</v>
          </cell>
        </row>
        <row r="5773">
          <cell r="A5773">
            <v>1</v>
          </cell>
          <cell r="E5773">
            <v>4</v>
          </cell>
          <cell r="I5773">
            <v>0</v>
          </cell>
          <cell r="M5773">
            <v>4</v>
          </cell>
          <cell r="Q5773">
            <v>13</v>
          </cell>
          <cell r="V5773">
            <v>2095</v>
          </cell>
        </row>
        <row r="5774">
          <cell r="A5774">
            <v>1</v>
          </cell>
          <cell r="E5774">
            <v>4</v>
          </cell>
          <cell r="I5774">
            <v>0</v>
          </cell>
          <cell r="M5774">
            <v>4</v>
          </cell>
          <cell r="Q5774">
            <v>5</v>
          </cell>
          <cell r="V5774">
            <v>2095</v>
          </cell>
        </row>
        <row r="5775">
          <cell r="A5775">
            <v>1</v>
          </cell>
          <cell r="E5775">
            <v>4</v>
          </cell>
          <cell r="I5775">
            <v>0</v>
          </cell>
          <cell r="M5775">
            <v>4</v>
          </cell>
          <cell r="Q5775">
            <v>2</v>
          </cell>
          <cell r="V5775">
            <v>2095</v>
          </cell>
        </row>
        <row r="5776">
          <cell r="A5776">
            <v>1</v>
          </cell>
          <cell r="E5776">
            <v>4</v>
          </cell>
          <cell r="I5776">
            <v>658940.18999999994</v>
          </cell>
          <cell r="M5776">
            <v>4</v>
          </cell>
          <cell r="Q5776">
            <v>10</v>
          </cell>
          <cell r="V5776">
            <v>2095</v>
          </cell>
        </row>
        <row r="5777">
          <cell r="A5777">
            <v>1</v>
          </cell>
          <cell r="E5777">
            <v>4</v>
          </cell>
          <cell r="I5777">
            <v>0</v>
          </cell>
          <cell r="M5777">
            <v>4</v>
          </cell>
          <cell r="Q5777">
            <v>9</v>
          </cell>
          <cell r="V5777">
            <v>2096</v>
          </cell>
        </row>
        <row r="5778">
          <cell r="A5778">
            <v>1</v>
          </cell>
          <cell r="E5778">
            <v>4</v>
          </cell>
          <cell r="I5778">
            <v>0</v>
          </cell>
          <cell r="M5778">
            <v>4</v>
          </cell>
          <cell r="Q5778">
            <v>4</v>
          </cell>
          <cell r="V5778">
            <v>2096</v>
          </cell>
        </row>
        <row r="5779">
          <cell r="A5779">
            <v>1</v>
          </cell>
          <cell r="E5779">
            <v>4</v>
          </cell>
          <cell r="I5779">
            <v>0</v>
          </cell>
          <cell r="M5779">
            <v>4</v>
          </cell>
          <cell r="Q5779">
            <v>14</v>
          </cell>
          <cell r="V5779">
            <v>2096</v>
          </cell>
        </row>
        <row r="5780">
          <cell r="A5780">
            <v>1</v>
          </cell>
          <cell r="E5780">
            <v>4</v>
          </cell>
          <cell r="I5780">
            <v>0</v>
          </cell>
          <cell r="M5780">
            <v>4</v>
          </cell>
          <cell r="Q5780">
            <v>7</v>
          </cell>
          <cell r="V5780">
            <v>2096</v>
          </cell>
        </row>
        <row r="5781">
          <cell r="A5781">
            <v>1</v>
          </cell>
          <cell r="E5781">
            <v>4</v>
          </cell>
          <cell r="I5781">
            <v>0</v>
          </cell>
          <cell r="M5781">
            <v>4</v>
          </cell>
          <cell r="Q5781">
            <v>8</v>
          </cell>
          <cell r="V5781">
            <v>2096</v>
          </cell>
        </row>
        <row r="5782">
          <cell r="A5782">
            <v>1</v>
          </cell>
          <cell r="E5782">
            <v>4</v>
          </cell>
          <cell r="I5782">
            <v>0</v>
          </cell>
          <cell r="M5782">
            <v>4</v>
          </cell>
          <cell r="Q5782">
            <v>11</v>
          </cell>
          <cell r="V5782">
            <v>2096</v>
          </cell>
        </row>
        <row r="5783">
          <cell r="A5783">
            <v>1</v>
          </cell>
          <cell r="E5783">
            <v>4</v>
          </cell>
          <cell r="I5783">
            <v>0</v>
          </cell>
          <cell r="M5783">
            <v>4</v>
          </cell>
          <cell r="Q5783">
            <v>24</v>
          </cell>
          <cell r="V5783">
            <v>2096</v>
          </cell>
        </row>
        <row r="5784">
          <cell r="A5784">
            <v>1</v>
          </cell>
          <cell r="E5784">
            <v>4</v>
          </cell>
          <cell r="I5784">
            <v>0</v>
          </cell>
          <cell r="M5784">
            <v>4</v>
          </cell>
          <cell r="Q5784">
            <v>21</v>
          </cell>
          <cell r="V5784">
            <v>2096</v>
          </cell>
        </row>
        <row r="5785">
          <cell r="A5785">
            <v>1</v>
          </cell>
          <cell r="E5785">
            <v>4</v>
          </cell>
          <cell r="I5785">
            <v>0</v>
          </cell>
          <cell r="M5785">
            <v>4</v>
          </cell>
          <cell r="Q5785">
            <v>22</v>
          </cell>
          <cell r="V5785">
            <v>2096</v>
          </cell>
        </row>
        <row r="5786">
          <cell r="A5786">
            <v>1</v>
          </cell>
          <cell r="E5786">
            <v>4</v>
          </cell>
          <cell r="I5786">
            <v>0</v>
          </cell>
          <cell r="M5786">
            <v>4</v>
          </cell>
          <cell r="Q5786">
            <v>23</v>
          </cell>
          <cell r="V5786">
            <v>2096</v>
          </cell>
        </row>
        <row r="5787">
          <cell r="A5787">
            <v>1</v>
          </cell>
          <cell r="E5787">
            <v>4</v>
          </cell>
          <cell r="I5787">
            <v>0</v>
          </cell>
          <cell r="M5787">
            <v>4</v>
          </cell>
          <cell r="Q5787">
            <v>6</v>
          </cell>
          <cell r="V5787">
            <v>2096</v>
          </cell>
        </row>
        <row r="5788">
          <cell r="A5788">
            <v>1</v>
          </cell>
          <cell r="E5788">
            <v>4</v>
          </cell>
          <cell r="I5788">
            <v>0</v>
          </cell>
          <cell r="M5788">
            <v>4</v>
          </cell>
          <cell r="Q5788">
            <v>13</v>
          </cell>
          <cell r="V5788">
            <v>2096</v>
          </cell>
        </row>
        <row r="5789">
          <cell r="A5789">
            <v>1</v>
          </cell>
          <cell r="E5789">
            <v>4</v>
          </cell>
          <cell r="I5789">
            <v>0</v>
          </cell>
          <cell r="M5789">
            <v>4</v>
          </cell>
          <cell r="Q5789">
            <v>5</v>
          </cell>
          <cell r="V5789">
            <v>2096</v>
          </cell>
        </row>
        <row r="5790">
          <cell r="A5790">
            <v>1</v>
          </cell>
          <cell r="E5790">
            <v>4</v>
          </cell>
          <cell r="I5790">
            <v>0</v>
          </cell>
          <cell r="M5790">
            <v>4</v>
          </cell>
          <cell r="Q5790">
            <v>10</v>
          </cell>
          <cell r="V5790">
            <v>2096</v>
          </cell>
        </row>
        <row r="5791">
          <cell r="A5791">
            <v>1</v>
          </cell>
          <cell r="E5791">
            <v>4</v>
          </cell>
          <cell r="I5791">
            <v>147</v>
          </cell>
          <cell r="M5791">
            <v>4</v>
          </cell>
          <cell r="Q5791">
            <v>4</v>
          </cell>
          <cell r="V5791">
            <v>2200</v>
          </cell>
        </row>
        <row r="5792">
          <cell r="A5792">
            <v>1</v>
          </cell>
          <cell r="E5792">
            <v>4</v>
          </cell>
          <cell r="I5792">
            <v>-1402522.86</v>
          </cell>
          <cell r="M5792">
            <v>4</v>
          </cell>
          <cell r="Q5792">
            <v>4</v>
          </cell>
          <cell r="V5792">
            <v>2300</v>
          </cell>
        </row>
        <row r="5793">
          <cell r="A5793">
            <v>1</v>
          </cell>
          <cell r="E5793">
            <v>4</v>
          </cell>
          <cell r="I5793">
            <v>0</v>
          </cell>
          <cell r="M5793">
            <v>4</v>
          </cell>
          <cell r="Q5793">
            <v>22</v>
          </cell>
          <cell r="V5793">
            <v>2301</v>
          </cell>
        </row>
        <row r="5794">
          <cell r="A5794">
            <v>1</v>
          </cell>
          <cell r="E5794">
            <v>4</v>
          </cell>
          <cell r="I5794">
            <v>11471.32</v>
          </cell>
          <cell r="M5794">
            <v>4</v>
          </cell>
          <cell r="Q5794">
            <v>4</v>
          </cell>
          <cell r="V5794">
            <v>3050</v>
          </cell>
        </row>
        <row r="5795">
          <cell r="A5795">
            <v>1</v>
          </cell>
          <cell r="E5795">
            <v>4</v>
          </cell>
          <cell r="I5795">
            <v>0</v>
          </cell>
          <cell r="M5795">
            <v>4</v>
          </cell>
          <cell r="Q5795">
            <v>4</v>
          </cell>
          <cell r="V5795">
            <v>3060</v>
          </cell>
        </row>
        <row r="5796">
          <cell r="A5796">
            <v>1</v>
          </cell>
          <cell r="E5796">
            <v>4</v>
          </cell>
          <cell r="I5796">
            <v>-113.13</v>
          </cell>
          <cell r="M5796">
            <v>4</v>
          </cell>
          <cell r="Q5796">
            <v>4</v>
          </cell>
          <cell r="V5796">
            <v>3100</v>
          </cell>
        </row>
        <row r="5797">
          <cell r="A5797">
            <v>1</v>
          </cell>
          <cell r="E5797">
            <v>4</v>
          </cell>
          <cell r="I5797">
            <v>0</v>
          </cell>
          <cell r="M5797">
            <v>4</v>
          </cell>
          <cell r="Q5797">
            <v>10</v>
          </cell>
          <cell r="V5797">
            <v>3300</v>
          </cell>
        </row>
        <row r="5798">
          <cell r="A5798">
            <v>1</v>
          </cell>
          <cell r="E5798">
            <v>4</v>
          </cell>
          <cell r="I5798">
            <v>-193.95</v>
          </cell>
          <cell r="M5798">
            <v>4</v>
          </cell>
          <cell r="Q5798">
            <v>9</v>
          </cell>
          <cell r="V5798">
            <v>3400</v>
          </cell>
        </row>
        <row r="5799">
          <cell r="A5799">
            <v>1</v>
          </cell>
          <cell r="E5799">
            <v>4</v>
          </cell>
          <cell r="I5799">
            <v>1342141.1299999999</v>
          </cell>
          <cell r="M5799">
            <v>4</v>
          </cell>
          <cell r="Q5799">
            <v>4</v>
          </cell>
          <cell r="V5799">
            <v>3400</v>
          </cell>
        </row>
        <row r="5800">
          <cell r="A5800">
            <v>1</v>
          </cell>
          <cell r="E5800">
            <v>4</v>
          </cell>
          <cell r="I5800">
            <v>-249.36</v>
          </cell>
          <cell r="M5800">
            <v>4</v>
          </cell>
          <cell r="Q5800">
            <v>14</v>
          </cell>
          <cell r="V5800">
            <v>3400</v>
          </cell>
        </row>
        <row r="5801">
          <cell r="A5801">
            <v>1</v>
          </cell>
          <cell r="E5801">
            <v>4</v>
          </cell>
          <cell r="I5801">
            <v>0</v>
          </cell>
          <cell r="M5801">
            <v>4</v>
          </cell>
          <cell r="Q5801">
            <v>7</v>
          </cell>
          <cell r="V5801">
            <v>3400</v>
          </cell>
        </row>
        <row r="5802">
          <cell r="A5802">
            <v>1</v>
          </cell>
          <cell r="E5802">
            <v>4</v>
          </cell>
          <cell r="I5802">
            <v>-0.05</v>
          </cell>
          <cell r="M5802">
            <v>4</v>
          </cell>
          <cell r="Q5802">
            <v>8</v>
          </cell>
          <cell r="V5802">
            <v>3400</v>
          </cell>
        </row>
        <row r="5803">
          <cell r="A5803">
            <v>1</v>
          </cell>
          <cell r="E5803">
            <v>4</v>
          </cell>
          <cell r="I5803">
            <v>0</v>
          </cell>
          <cell r="M5803">
            <v>4</v>
          </cell>
          <cell r="Q5803">
            <v>11</v>
          </cell>
          <cell r="V5803">
            <v>3400</v>
          </cell>
        </row>
        <row r="5804">
          <cell r="A5804">
            <v>1</v>
          </cell>
          <cell r="E5804">
            <v>4</v>
          </cell>
          <cell r="I5804">
            <v>40437.72</v>
          </cell>
          <cell r="M5804">
            <v>4</v>
          </cell>
          <cell r="Q5804">
            <v>6</v>
          </cell>
          <cell r="V5804">
            <v>3400</v>
          </cell>
        </row>
        <row r="5805">
          <cell r="A5805">
            <v>1</v>
          </cell>
          <cell r="E5805">
            <v>4</v>
          </cell>
          <cell r="I5805">
            <v>0</v>
          </cell>
          <cell r="M5805">
            <v>4</v>
          </cell>
          <cell r="Q5805">
            <v>13</v>
          </cell>
          <cell r="V5805">
            <v>3400</v>
          </cell>
        </row>
        <row r="5806">
          <cell r="A5806">
            <v>1</v>
          </cell>
          <cell r="E5806">
            <v>4</v>
          </cell>
          <cell r="I5806">
            <v>-12601.92</v>
          </cell>
          <cell r="M5806">
            <v>4</v>
          </cell>
          <cell r="Q5806">
            <v>5</v>
          </cell>
          <cell r="V5806">
            <v>3400</v>
          </cell>
        </row>
        <row r="5807">
          <cell r="A5807">
            <v>1</v>
          </cell>
          <cell r="E5807">
            <v>4</v>
          </cell>
          <cell r="I5807">
            <v>0</v>
          </cell>
          <cell r="M5807">
            <v>4</v>
          </cell>
          <cell r="Q5807">
            <v>2</v>
          </cell>
          <cell r="V5807">
            <v>3400</v>
          </cell>
        </row>
        <row r="5808">
          <cell r="A5808">
            <v>1</v>
          </cell>
          <cell r="E5808">
            <v>4</v>
          </cell>
          <cell r="I5808">
            <v>-279.45</v>
          </cell>
          <cell r="M5808">
            <v>4</v>
          </cell>
          <cell r="Q5808">
            <v>10</v>
          </cell>
          <cell r="V5808">
            <v>3400</v>
          </cell>
        </row>
        <row r="5809">
          <cell r="A5809">
            <v>1</v>
          </cell>
          <cell r="E5809">
            <v>4</v>
          </cell>
          <cell r="I5809">
            <v>0</v>
          </cell>
          <cell r="M5809">
            <v>4</v>
          </cell>
          <cell r="Q5809">
            <v>9</v>
          </cell>
          <cell r="V5809">
            <v>4000</v>
          </cell>
        </row>
        <row r="5810">
          <cell r="A5810">
            <v>1</v>
          </cell>
          <cell r="E5810">
            <v>4</v>
          </cell>
          <cell r="I5810">
            <v>-0.01</v>
          </cell>
          <cell r="M5810">
            <v>4</v>
          </cell>
          <cell r="Q5810">
            <v>4</v>
          </cell>
          <cell r="V5810">
            <v>4000</v>
          </cell>
        </row>
        <row r="5811">
          <cell r="A5811">
            <v>1</v>
          </cell>
          <cell r="E5811">
            <v>4</v>
          </cell>
          <cell r="I5811">
            <v>0</v>
          </cell>
          <cell r="M5811">
            <v>4</v>
          </cell>
          <cell r="Q5811">
            <v>4</v>
          </cell>
          <cell r="V5811">
            <v>4000</v>
          </cell>
        </row>
        <row r="5812">
          <cell r="A5812">
            <v>1</v>
          </cell>
          <cell r="E5812">
            <v>4</v>
          </cell>
          <cell r="I5812">
            <v>0</v>
          </cell>
          <cell r="M5812">
            <v>4</v>
          </cell>
          <cell r="Q5812">
            <v>4</v>
          </cell>
          <cell r="V5812">
            <v>4050</v>
          </cell>
        </row>
        <row r="5813">
          <cell r="A5813">
            <v>1</v>
          </cell>
          <cell r="E5813">
            <v>4</v>
          </cell>
          <cell r="I5813">
            <v>147927.21</v>
          </cell>
          <cell r="M5813">
            <v>4</v>
          </cell>
          <cell r="Q5813">
            <v>4</v>
          </cell>
          <cell r="V5813">
            <v>4050</v>
          </cell>
        </row>
        <row r="5814">
          <cell r="A5814">
            <v>1</v>
          </cell>
          <cell r="E5814">
            <v>4</v>
          </cell>
          <cell r="I5814">
            <v>2199</v>
          </cell>
          <cell r="M5814">
            <v>4</v>
          </cell>
          <cell r="Q5814">
            <v>14</v>
          </cell>
          <cell r="V5814">
            <v>4050</v>
          </cell>
        </row>
        <row r="5815">
          <cell r="A5815">
            <v>1</v>
          </cell>
          <cell r="E5815">
            <v>4</v>
          </cell>
          <cell r="I5815">
            <v>0</v>
          </cell>
          <cell r="M5815">
            <v>4</v>
          </cell>
          <cell r="Q5815">
            <v>8</v>
          </cell>
          <cell r="V5815">
            <v>4050</v>
          </cell>
        </row>
        <row r="5816">
          <cell r="A5816">
            <v>1</v>
          </cell>
          <cell r="E5816">
            <v>4</v>
          </cell>
          <cell r="I5816">
            <v>0</v>
          </cell>
          <cell r="M5816">
            <v>4</v>
          </cell>
          <cell r="Q5816">
            <v>10</v>
          </cell>
          <cell r="V5816">
            <v>4050</v>
          </cell>
        </row>
        <row r="5817">
          <cell r="A5817">
            <v>1</v>
          </cell>
          <cell r="E5817">
            <v>4</v>
          </cell>
          <cell r="I5817">
            <v>-24561.4</v>
          </cell>
          <cell r="M5817">
            <v>4</v>
          </cell>
          <cell r="Q5817">
            <v>4</v>
          </cell>
          <cell r="V5817">
            <v>4060</v>
          </cell>
        </row>
        <row r="5818">
          <cell r="A5818">
            <v>1</v>
          </cell>
          <cell r="E5818">
            <v>4</v>
          </cell>
          <cell r="I5818">
            <v>420000</v>
          </cell>
          <cell r="M5818">
            <v>4</v>
          </cell>
          <cell r="Q5818">
            <v>4</v>
          </cell>
          <cell r="V5818">
            <v>4060</v>
          </cell>
        </row>
        <row r="5819">
          <cell r="A5819">
            <v>1</v>
          </cell>
          <cell r="E5819">
            <v>4</v>
          </cell>
          <cell r="I5819">
            <v>11668.41</v>
          </cell>
          <cell r="M5819">
            <v>4</v>
          </cell>
          <cell r="Q5819">
            <v>9</v>
          </cell>
          <cell r="V5819">
            <v>4100</v>
          </cell>
        </row>
        <row r="5820">
          <cell r="A5820">
            <v>1</v>
          </cell>
          <cell r="E5820">
            <v>4</v>
          </cell>
          <cell r="I5820">
            <v>-481367.87</v>
          </cell>
          <cell r="M5820">
            <v>4</v>
          </cell>
          <cell r="Q5820">
            <v>4</v>
          </cell>
          <cell r="V5820">
            <v>4100</v>
          </cell>
        </row>
        <row r="5821">
          <cell r="A5821">
            <v>1</v>
          </cell>
          <cell r="E5821">
            <v>4</v>
          </cell>
          <cell r="I5821">
            <v>0</v>
          </cell>
          <cell r="M5821">
            <v>4</v>
          </cell>
          <cell r="Q5821">
            <v>11</v>
          </cell>
          <cell r="V5821">
            <v>4100</v>
          </cell>
        </row>
        <row r="5822">
          <cell r="A5822">
            <v>1</v>
          </cell>
          <cell r="E5822">
            <v>4</v>
          </cell>
          <cell r="I5822">
            <v>0</v>
          </cell>
          <cell r="M5822">
            <v>4</v>
          </cell>
          <cell r="Q5822">
            <v>9</v>
          </cell>
          <cell r="V5822">
            <v>4150</v>
          </cell>
        </row>
        <row r="5823">
          <cell r="A5823">
            <v>1</v>
          </cell>
          <cell r="E5823">
            <v>4</v>
          </cell>
          <cell r="I5823">
            <v>0</v>
          </cell>
          <cell r="M5823">
            <v>4</v>
          </cell>
          <cell r="Q5823">
            <v>4</v>
          </cell>
          <cell r="V5823">
            <v>4150</v>
          </cell>
        </row>
        <row r="5824">
          <cell r="A5824">
            <v>1</v>
          </cell>
          <cell r="E5824">
            <v>4</v>
          </cell>
          <cell r="I5824">
            <v>97309.16</v>
          </cell>
          <cell r="M5824">
            <v>4</v>
          </cell>
          <cell r="Q5824">
            <v>4</v>
          </cell>
          <cell r="V5824">
            <v>4150</v>
          </cell>
        </row>
        <row r="5825">
          <cell r="A5825">
            <v>1</v>
          </cell>
          <cell r="E5825">
            <v>4</v>
          </cell>
          <cell r="I5825">
            <v>616</v>
          </cell>
          <cell r="M5825">
            <v>4</v>
          </cell>
          <cell r="Q5825">
            <v>4</v>
          </cell>
          <cell r="V5825">
            <v>4150</v>
          </cell>
        </row>
        <row r="5826">
          <cell r="A5826">
            <v>1</v>
          </cell>
          <cell r="E5826">
            <v>4</v>
          </cell>
          <cell r="I5826">
            <v>0</v>
          </cell>
          <cell r="M5826">
            <v>4</v>
          </cell>
          <cell r="Q5826">
            <v>8</v>
          </cell>
          <cell r="V5826">
            <v>4150</v>
          </cell>
        </row>
        <row r="5827">
          <cell r="A5827">
            <v>1</v>
          </cell>
          <cell r="E5827">
            <v>4</v>
          </cell>
          <cell r="I5827">
            <v>718.31</v>
          </cell>
          <cell r="M5827">
            <v>4</v>
          </cell>
          <cell r="Q5827">
            <v>4</v>
          </cell>
          <cell r="V5827">
            <v>4150</v>
          </cell>
        </row>
        <row r="5828">
          <cell r="A5828">
            <v>1</v>
          </cell>
          <cell r="E5828">
            <v>4</v>
          </cell>
          <cell r="I5828">
            <v>0</v>
          </cell>
          <cell r="M5828">
            <v>4</v>
          </cell>
          <cell r="Q5828">
            <v>6</v>
          </cell>
          <cell r="V5828">
            <v>4150</v>
          </cell>
        </row>
        <row r="5829">
          <cell r="A5829">
            <v>1</v>
          </cell>
          <cell r="E5829">
            <v>4</v>
          </cell>
          <cell r="I5829">
            <v>0</v>
          </cell>
          <cell r="M5829">
            <v>4</v>
          </cell>
          <cell r="Q5829">
            <v>13</v>
          </cell>
          <cell r="V5829">
            <v>4150</v>
          </cell>
        </row>
        <row r="5830">
          <cell r="A5830">
            <v>1</v>
          </cell>
          <cell r="E5830">
            <v>4</v>
          </cell>
          <cell r="I5830">
            <v>0</v>
          </cell>
          <cell r="M5830">
            <v>4</v>
          </cell>
          <cell r="Q5830">
            <v>5</v>
          </cell>
          <cell r="V5830">
            <v>4150</v>
          </cell>
        </row>
        <row r="5831">
          <cell r="A5831">
            <v>1</v>
          </cell>
          <cell r="E5831">
            <v>4</v>
          </cell>
          <cell r="I5831">
            <v>1460.07</v>
          </cell>
          <cell r="M5831">
            <v>4</v>
          </cell>
          <cell r="Q5831">
            <v>2</v>
          </cell>
          <cell r="V5831">
            <v>4150</v>
          </cell>
        </row>
        <row r="5832">
          <cell r="A5832">
            <v>1</v>
          </cell>
          <cell r="E5832">
            <v>4</v>
          </cell>
          <cell r="I5832">
            <v>460</v>
          </cell>
          <cell r="M5832">
            <v>4</v>
          </cell>
          <cell r="Q5832">
            <v>10</v>
          </cell>
          <cell r="V5832">
            <v>4150</v>
          </cell>
        </row>
        <row r="5833">
          <cell r="A5833">
            <v>1</v>
          </cell>
          <cell r="E5833">
            <v>4</v>
          </cell>
          <cell r="I5833">
            <v>5712.46</v>
          </cell>
          <cell r="M5833">
            <v>4</v>
          </cell>
          <cell r="Q5833">
            <v>4</v>
          </cell>
          <cell r="V5833">
            <v>4200</v>
          </cell>
        </row>
        <row r="5834">
          <cell r="A5834">
            <v>1</v>
          </cell>
          <cell r="E5834">
            <v>4</v>
          </cell>
          <cell r="I5834">
            <v>56604.1</v>
          </cell>
          <cell r="M5834">
            <v>4</v>
          </cell>
          <cell r="Q5834">
            <v>4</v>
          </cell>
          <cell r="V5834">
            <v>4250</v>
          </cell>
        </row>
        <row r="5835">
          <cell r="A5835">
            <v>1</v>
          </cell>
          <cell r="E5835">
            <v>4</v>
          </cell>
          <cell r="I5835">
            <v>0</v>
          </cell>
          <cell r="M5835">
            <v>4</v>
          </cell>
          <cell r="Q5835">
            <v>4</v>
          </cell>
          <cell r="V5835">
            <v>4250</v>
          </cell>
        </row>
        <row r="5836">
          <cell r="A5836">
            <v>1</v>
          </cell>
          <cell r="E5836">
            <v>4</v>
          </cell>
          <cell r="I5836">
            <v>0</v>
          </cell>
          <cell r="M5836">
            <v>4</v>
          </cell>
          <cell r="Q5836">
            <v>10</v>
          </cell>
          <cell r="V5836">
            <v>4250</v>
          </cell>
        </row>
        <row r="5837">
          <cell r="A5837">
            <v>1</v>
          </cell>
          <cell r="E5837">
            <v>4</v>
          </cell>
          <cell r="I5837">
            <v>0</v>
          </cell>
          <cell r="M5837">
            <v>4</v>
          </cell>
          <cell r="Q5837">
            <v>4</v>
          </cell>
          <cell r="V5837">
            <v>4260</v>
          </cell>
        </row>
        <row r="5838">
          <cell r="A5838">
            <v>1</v>
          </cell>
          <cell r="E5838">
            <v>4</v>
          </cell>
          <cell r="I5838">
            <v>60823.15</v>
          </cell>
          <cell r="M5838">
            <v>4</v>
          </cell>
          <cell r="Q5838">
            <v>4</v>
          </cell>
          <cell r="V5838">
            <v>4260</v>
          </cell>
        </row>
        <row r="5839">
          <cell r="A5839">
            <v>1</v>
          </cell>
          <cell r="E5839">
            <v>4</v>
          </cell>
          <cell r="I5839">
            <v>0</v>
          </cell>
          <cell r="M5839">
            <v>4</v>
          </cell>
          <cell r="Q5839">
            <v>4</v>
          </cell>
          <cell r="V5839">
            <v>4260</v>
          </cell>
        </row>
        <row r="5840">
          <cell r="A5840">
            <v>1</v>
          </cell>
          <cell r="E5840">
            <v>4</v>
          </cell>
          <cell r="I5840">
            <v>2799.9</v>
          </cell>
          <cell r="M5840">
            <v>4</v>
          </cell>
          <cell r="Q5840">
            <v>14</v>
          </cell>
          <cell r="V5840">
            <v>4260</v>
          </cell>
        </row>
        <row r="5841">
          <cell r="A5841">
            <v>1</v>
          </cell>
          <cell r="E5841">
            <v>4</v>
          </cell>
          <cell r="I5841">
            <v>352.8</v>
          </cell>
          <cell r="M5841">
            <v>4</v>
          </cell>
          <cell r="Q5841">
            <v>4</v>
          </cell>
          <cell r="V5841">
            <v>4260</v>
          </cell>
        </row>
        <row r="5842">
          <cell r="A5842">
            <v>1</v>
          </cell>
          <cell r="E5842">
            <v>4</v>
          </cell>
          <cell r="I5842">
            <v>0</v>
          </cell>
          <cell r="M5842">
            <v>4</v>
          </cell>
          <cell r="Q5842">
            <v>11</v>
          </cell>
          <cell r="V5842">
            <v>4260</v>
          </cell>
        </row>
        <row r="5843">
          <cell r="A5843">
            <v>1</v>
          </cell>
          <cell r="E5843">
            <v>4</v>
          </cell>
          <cell r="I5843">
            <v>0</v>
          </cell>
          <cell r="M5843">
            <v>4</v>
          </cell>
          <cell r="Q5843">
            <v>4</v>
          </cell>
          <cell r="V5843">
            <v>4260</v>
          </cell>
        </row>
        <row r="5844">
          <cell r="A5844">
            <v>1</v>
          </cell>
          <cell r="E5844">
            <v>4</v>
          </cell>
          <cell r="I5844">
            <v>0</v>
          </cell>
          <cell r="M5844">
            <v>4</v>
          </cell>
          <cell r="Q5844">
            <v>6</v>
          </cell>
          <cell r="V5844">
            <v>4260</v>
          </cell>
        </row>
        <row r="5845">
          <cell r="A5845">
            <v>1</v>
          </cell>
          <cell r="E5845">
            <v>4</v>
          </cell>
          <cell r="I5845">
            <v>0</v>
          </cell>
          <cell r="M5845">
            <v>4</v>
          </cell>
          <cell r="Q5845">
            <v>2</v>
          </cell>
          <cell r="V5845">
            <v>4260</v>
          </cell>
        </row>
        <row r="5846">
          <cell r="A5846">
            <v>1</v>
          </cell>
          <cell r="E5846">
            <v>4</v>
          </cell>
          <cell r="I5846">
            <v>23673.24</v>
          </cell>
          <cell r="M5846">
            <v>4</v>
          </cell>
          <cell r="Q5846">
            <v>4</v>
          </cell>
          <cell r="V5846">
            <v>4265</v>
          </cell>
        </row>
        <row r="5847">
          <cell r="A5847">
            <v>1</v>
          </cell>
          <cell r="E5847">
            <v>4</v>
          </cell>
          <cell r="I5847">
            <v>0</v>
          </cell>
          <cell r="M5847">
            <v>4</v>
          </cell>
          <cell r="Q5847">
            <v>10</v>
          </cell>
          <cell r="V5847">
            <v>4265</v>
          </cell>
        </row>
        <row r="5848">
          <cell r="A5848">
            <v>1</v>
          </cell>
          <cell r="E5848">
            <v>4</v>
          </cell>
          <cell r="I5848">
            <v>31323.95</v>
          </cell>
          <cell r="M5848">
            <v>4</v>
          </cell>
          <cell r="Q5848">
            <v>4</v>
          </cell>
          <cell r="V5848">
            <v>4280</v>
          </cell>
        </row>
        <row r="5849">
          <cell r="A5849">
            <v>1</v>
          </cell>
          <cell r="E5849">
            <v>4</v>
          </cell>
          <cell r="I5849">
            <v>0</v>
          </cell>
          <cell r="M5849">
            <v>4</v>
          </cell>
          <cell r="Q5849">
            <v>4</v>
          </cell>
          <cell r="V5849">
            <v>4280</v>
          </cell>
        </row>
        <row r="5850">
          <cell r="A5850">
            <v>1</v>
          </cell>
          <cell r="E5850">
            <v>4</v>
          </cell>
          <cell r="I5850">
            <v>0</v>
          </cell>
          <cell r="M5850">
            <v>4</v>
          </cell>
          <cell r="Q5850">
            <v>2</v>
          </cell>
          <cell r="V5850">
            <v>4280</v>
          </cell>
        </row>
        <row r="5851">
          <cell r="A5851">
            <v>1</v>
          </cell>
          <cell r="E5851">
            <v>4</v>
          </cell>
          <cell r="I5851">
            <v>1807.8</v>
          </cell>
          <cell r="M5851">
            <v>4</v>
          </cell>
          <cell r="Q5851">
            <v>10</v>
          </cell>
          <cell r="V5851">
            <v>4280</v>
          </cell>
        </row>
        <row r="5852">
          <cell r="A5852">
            <v>1</v>
          </cell>
          <cell r="E5852">
            <v>4</v>
          </cell>
          <cell r="I5852">
            <v>185524.74</v>
          </cell>
          <cell r="M5852">
            <v>4</v>
          </cell>
          <cell r="Q5852">
            <v>4</v>
          </cell>
          <cell r="V5852">
            <v>4301</v>
          </cell>
        </row>
        <row r="5853">
          <cell r="A5853">
            <v>1</v>
          </cell>
          <cell r="E5853">
            <v>4</v>
          </cell>
          <cell r="I5853">
            <v>34872.42</v>
          </cell>
          <cell r="M5853">
            <v>4</v>
          </cell>
          <cell r="Q5853">
            <v>4</v>
          </cell>
          <cell r="V5853">
            <v>4302</v>
          </cell>
        </row>
        <row r="5854">
          <cell r="A5854">
            <v>1</v>
          </cell>
          <cell r="E5854">
            <v>4</v>
          </cell>
          <cell r="I5854">
            <v>210765.71</v>
          </cell>
          <cell r="M5854">
            <v>4</v>
          </cell>
          <cell r="Q5854">
            <v>4</v>
          </cell>
          <cell r="V5854">
            <v>4303</v>
          </cell>
        </row>
        <row r="5855">
          <cell r="A5855">
            <v>1</v>
          </cell>
          <cell r="E5855">
            <v>4</v>
          </cell>
          <cell r="I5855">
            <v>14677.72</v>
          </cell>
          <cell r="M5855">
            <v>4</v>
          </cell>
          <cell r="Q5855">
            <v>4</v>
          </cell>
          <cell r="V5855">
            <v>4304</v>
          </cell>
        </row>
        <row r="5856">
          <cell r="A5856">
            <v>1</v>
          </cell>
          <cell r="E5856">
            <v>4</v>
          </cell>
          <cell r="I5856">
            <v>303191.89</v>
          </cell>
          <cell r="M5856">
            <v>4</v>
          </cell>
          <cell r="Q5856">
            <v>4</v>
          </cell>
          <cell r="V5856">
            <v>4305</v>
          </cell>
        </row>
        <row r="5857">
          <cell r="A5857">
            <v>1</v>
          </cell>
          <cell r="E5857">
            <v>4</v>
          </cell>
          <cell r="I5857">
            <v>68835.66</v>
          </cell>
          <cell r="M5857">
            <v>4</v>
          </cell>
          <cell r="Q5857">
            <v>4</v>
          </cell>
          <cell r="V5857">
            <v>4306</v>
          </cell>
        </row>
        <row r="5858">
          <cell r="A5858">
            <v>1</v>
          </cell>
          <cell r="E5858">
            <v>4</v>
          </cell>
          <cell r="I5858">
            <v>5971.36</v>
          </cell>
          <cell r="M5858">
            <v>4</v>
          </cell>
          <cell r="Q5858">
            <v>4</v>
          </cell>
          <cell r="V5858">
            <v>4307</v>
          </cell>
        </row>
        <row r="5859">
          <cell r="A5859">
            <v>1</v>
          </cell>
          <cell r="E5859">
            <v>4</v>
          </cell>
          <cell r="I5859">
            <v>0</v>
          </cell>
          <cell r="M5859">
            <v>4</v>
          </cell>
          <cell r="Q5859">
            <v>4</v>
          </cell>
          <cell r="V5859">
            <v>4320</v>
          </cell>
        </row>
        <row r="5860">
          <cell r="A5860">
            <v>1</v>
          </cell>
          <cell r="E5860">
            <v>4</v>
          </cell>
          <cell r="I5860">
            <v>0</v>
          </cell>
          <cell r="M5860">
            <v>4</v>
          </cell>
          <cell r="Q5860">
            <v>4</v>
          </cell>
          <cell r="V5860">
            <v>4340</v>
          </cell>
        </row>
        <row r="5861">
          <cell r="A5861">
            <v>1</v>
          </cell>
          <cell r="E5861">
            <v>4</v>
          </cell>
          <cell r="I5861">
            <v>158780.89000000001</v>
          </cell>
          <cell r="M5861">
            <v>4</v>
          </cell>
          <cell r="Q5861">
            <v>4</v>
          </cell>
          <cell r="V5861">
            <v>4360</v>
          </cell>
        </row>
        <row r="5862">
          <cell r="A5862">
            <v>1</v>
          </cell>
          <cell r="E5862">
            <v>4</v>
          </cell>
          <cell r="I5862">
            <v>0</v>
          </cell>
          <cell r="M5862">
            <v>4</v>
          </cell>
          <cell r="Q5862">
            <v>2</v>
          </cell>
          <cell r="V5862">
            <v>4360</v>
          </cell>
        </row>
        <row r="5863">
          <cell r="A5863">
            <v>1</v>
          </cell>
          <cell r="E5863">
            <v>4</v>
          </cell>
          <cell r="I5863">
            <v>0</v>
          </cell>
          <cell r="M5863">
            <v>4</v>
          </cell>
          <cell r="Q5863">
            <v>4</v>
          </cell>
          <cell r="V5863">
            <v>4380</v>
          </cell>
        </row>
        <row r="5864">
          <cell r="A5864">
            <v>1</v>
          </cell>
          <cell r="E5864">
            <v>4</v>
          </cell>
          <cell r="I5864">
            <v>42117</v>
          </cell>
          <cell r="M5864">
            <v>4</v>
          </cell>
          <cell r="Q5864">
            <v>4</v>
          </cell>
          <cell r="V5864">
            <v>4380</v>
          </cell>
        </row>
        <row r="5865">
          <cell r="A5865">
            <v>1</v>
          </cell>
          <cell r="E5865">
            <v>4</v>
          </cell>
          <cell r="I5865">
            <v>0</v>
          </cell>
          <cell r="M5865">
            <v>4</v>
          </cell>
          <cell r="Q5865">
            <v>4</v>
          </cell>
          <cell r="V5865">
            <v>4380</v>
          </cell>
        </row>
        <row r="5866">
          <cell r="A5866">
            <v>1</v>
          </cell>
          <cell r="E5866">
            <v>4</v>
          </cell>
          <cell r="I5866">
            <v>7464.08</v>
          </cell>
          <cell r="M5866">
            <v>4</v>
          </cell>
          <cell r="Q5866">
            <v>14</v>
          </cell>
          <cell r="V5866">
            <v>4380</v>
          </cell>
        </row>
        <row r="5867">
          <cell r="A5867">
            <v>1</v>
          </cell>
          <cell r="E5867">
            <v>4</v>
          </cell>
          <cell r="I5867">
            <v>17309.36</v>
          </cell>
          <cell r="M5867">
            <v>4</v>
          </cell>
          <cell r="Q5867">
            <v>4</v>
          </cell>
          <cell r="V5867">
            <v>4380</v>
          </cell>
        </row>
        <row r="5868">
          <cell r="A5868">
            <v>1</v>
          </cell>
          <cell r="E5868">
            <v>4</v>
          </cell>
          <cell r="I5868">
            <v>0</v>
          </cell>
          <cell r="M5868">
            <v>4</v>
          </cell>
          <cell r="Q5868">
            <v>11</v>
          </cell>
          <cell r="V5868">
            <v>4380</v>
          </cell>
        </row>
        <row r="5869">
          <cell r="A5869">
            <v>1</v>
          </cell>
          <cell r="E5869">
            <v>4</v>
          </cell>
          <cell r="I5869">
            <v>-8476.61</v>
          </cell>
          <cell r="M5869">
            <v>4</v>
          </cell>
          <cell r="Q5869">
            <v>21</v>
          </cell>
          <cell r="V5869">
            <v>4380</v>
          </cell>
        </row>
        <row r="5870">
          <cell r="A5870">
            <v>1</v>
          </cell>
          <cell r="E5870">
            <v>4</v>
          </cell>
          <cell r="I5870">
            <v>0</v>
          </cell>
          <cell r="M5870">
            <v>4</v>
          </cell>
          <cell r="Q5870">
            <v>4</v>
          </cell>
          <cell r="V5870">
            <v>4380</v>
          </cell>
        </row>
        <row r="5871">
          <cell r="A5871">
            <v>1</v>
          </cell>
          <cell r="E5871">
            <v>4</v>
          </cell>
          <cell r="I5871">
            <v>0</v>
          </cell>
          <cell r="M5871">
            <v>4</v>
          </cell>
          <cell r="Q5871">
            <v>4</v>
          </cell>
          <cell r="V5871">
            <v>4380</v>
          </cell>
        </row>
        <row r="5872">
          <cell r="A5872">
            <v>1</v>
          </cell>
          <cell r="E5872">
            <v>4</v>
          </cell>
          <cell r="I5872">
            <v>0</v>
          </cell>
          <cell r="M5872">
            <v>4</v>
          </cell>
          <cell r="Q5872">
            <v>6</v>
          </cell>
          <cell r="V5872">
            <v>4380</v>
          </cell>
        </row>
        <row r="5873">
          <cell r="A5873">
            <v>1</v>
          </cell>
          <cell r="E5873">
            <v>4</v>
          </cell>
          <cell r="I5873">
            <v>1240.5</v>
          </cell>
          <cell r="M5873">
            <v>4</v>
          </cell>
          <cell r="Q5873">
            <v>2</v>
          </cell>
          <cell r="V5873">
            <v>4380</v>
          </cell>
        </row>
        <row r="5874">
          <cell r="A5874">
            <v>1</v>
          </cell>
          <cell r="E5874">
            <v>4</v>
          </cell>
          <cell r="I5874">
            <v>19828.82</v>
          </cell>
          <cell r="M5874">
            <v>4</v>
          </cell>
          <cell r="Q5874">
            <v>4</v>
          </cell>
          <cell r="V5874">
            <v>4400</v>
          </cell>
        </row>
        <row r="5875">
          <cell r="A5875">
            <v>1</v>
          </cell>
          <cell r="E5875">
            <v>4</v>
          </cell>
          <cell r="I5875">
            <v>32760.400000000001</v>
          </cell>
          <cell r="M5875">
            <v>4</v>
          </cell>
          <cell r="Q5875">
            <v>4</v>
          </cell>
          <cell r="V5875">
            <v>4400</v>
          </cell>
        </row>
        <row r="5876">
          <cell r="A5876">
            <v>1</v>
          </cell>
          <cell r="E5876">
            <v>4</v>
          </cell>
          <cell r="I5876">
            <v>0</v>
          </cell>
          <cell r="M5876">
            <v>4</v>
          </cell>
          <cell r="Q5876">
            <v>4</v>
          </cell>
          <cell r="V5876">
            <v>4460</v>
          </cell>
        </row>
        <row r="5877">
          <cell r="A5877">
            <v>1</v>
          </cell>
          <cell r="E5877">
            <v>4</v>
          </cell>
          <cell r="I5877">
            <v>0</v>
          </cell>
          <cell r="M5877">
            <v>4</v>
          </cell>
          <cell r="Q5877">
            <v>4</v>
          </cell>
          <cell r="V5877">
            <v>4480</v>
          </cell>
        </row>
        <row r="5878">
          <cell r="A5878">
            <v>1</v>
          </cell>
          <cell r="E5878">
            <v>4</v>
          </cell>
          <cell r="I5878">
            <v>333.04</v>
          </cell>
          <cell r="M5878">
            <v>4</v>
          </cell>
          <cell r="Q5878">
            <v>4</v>
          </cell>
          <cell r="V5878">
            <v>4480</v>
          </cell>
        </row>
        <row r="5879">
          <cell r="A5879">
            <v>1</v>
          </cell>
          <cell r="E5879">
            <v>4</v>
          </cell>
          <cell r="I5879">
            <v>0</v>
          </cell>
          <cell r="M5879">
            <v>4</v>
          </cell>
          <cell r="Q5879">
            <v>4</v>
          </cell>
          <cell r="V5879">
            <v>4480</v>
          </cell>
        </row>
        <row r="5880">
          <cell r="A5880">
            <v>1</v>
          </cell>
          <cell r="E5880">
            <v>4</v>
          </cell>
          <cell r="I5880">
            <v>0</v>
          </cell>
          <cell r="M5880">
            <v>4</v>
          </cell>
          <cell r="Q5880">
            <v>4</v>
          </cell>
          <cell r="V5880">
            <v>4480</v>
          </cell>
        </row>
        <row r="5881">
          <cell r="A5881">
            <v>1</v>
          </cell>
          <cell r="E5881">
            <v>4</v>
          </cell>
          <cell r="I5881">
            <v>0</v>
          </cell>
          <cell r="M5881">
            <v>4</v>
          </cell>
          <cell r="Q5881">
            <v>4</v>
          </cell>
          <cell r="V5881">
            <v>4480</v>
          </cell>
        </row>
        <row r="5882">
          <cell r="A5882">
            <v>1</v>
          </cell>
          <cell r="E5882">
            <v>4</v>
          </cell>
          <cell r="I5882">
            <v>0</v>
          </cell>
          <cell r="M5882">
            <v>4</v>
          </cell>
          <cell r="Q5882">
            <v>4</v>
          </cell>
          <cell r="V5882">
            <v>4480</v>
          </cell>
        </row>
        <row r="5883">
          <cell r="A5883">
            <v>1</v>
          </cell>
          <cell r="E5883">
            <v>4</v>
          </cell>
          <cell r="I5883">
            <v>0</v>
          </cell>
          <cell r="M5883">
            <v>4</v>
          </cell>
          <cell r="Q5883">
            <v>2</v>
          </cell>
          <cell r="V5883">
            <v>4480</v>
          </cell>
        </row>
        <row r="5884">
          <cell r="A5884">
            <v>1</v>
          </cell>
          <cell r="E5884">
            <v>4</v>
          </cell>
          <cell r="I5884">
            <v>32440.79</v>
          </cell>
          <cell r="M5884">
            <v>4</v>
          </cell>
          <cell r="Q5884">
            <v>4</v>
          </cell>
          <cell r="V5884">
            <v>4490</v>
          </cell>
        </row>
        <row r="5885">
          <cell r="A5885">
            <v>1</v>
          </cell>
          <cell r="E5885">
            <v>4</v>
          </cell>
          <cell r="I5885">
            <v>0</v>
          </cell>
          <cell r="M5885">
            <v>4</v>
          </cell>
          <cell r="Q5885">
            <v>4</v>
          </cell>
          <cell r="V5885">
            <v>4490</v>
          </cell>
        </row>
        <row r="5886">
          <cell r="A5886">
            <v>1</v>
          </cell>
          <cell r="E5886">
            <v>4</v>
          </cell>
          <cell r="I5886">
            <v>1875.4</v>
          </cell>
          <cell r="M5886">
            <v>4</v>
          </cell>
          <cell r="Q5886">
            <v>14</v>
          </cell>
          <cell r="V5886">
            <v>4490</v>
          </cell>
        </row>
        <row r="5887">
          <cell r="A5887">
            <v>1</v>
          </cell>
          <cell r="E5887">
            <v>4</v>
          </cell>
          <cell r="I5887">
            <v>0</v>
          </cell>
          <cell r="M5887">
            <v>4</v>
          </cell>
          <cell r="Q5887">
            <v>4</v>
          </cell>
          <cell r="V5887">
            <v>4490</v>
          </cell>
        </row>
        <row r="5888">
          <cell r="A5888">
            <v>1</v>
          </cell>
          <cell r="E5888">
            <v>4</v>
          </cell>
          <cell r="I5888">
            <v>0</v>
          </cell>
          <cell r="M5888">
            <v>4</v>
          </cell>
          <cell r="Q5888">
            <v>8</v>
          </cell>
          <cell r="V5888">
            <v>4490</v>
          </cell>
        </row>
        <row r="5889">
          <cell r="A5889">
            <v>1</v>
          </cell>
          <cell r="E5889">
            <v>4</v>
          </cell>
          <cell r="I5889">
            <v>0</v>
          </cell>
          <cell r="M5889">
            <v>4</v>
          </cell>
          <cell r="Q5889">
            <v>2</v>
          </cell>
          <cell r="V5889">
            <v>4490</v>
          </cell>
        </row>
        <row r="5890">
          <cell r="A5890">
            <v>1</v>
          </cell>
          <cell r="E5890">
            <v>4</v>
          </cell>
          <cell r="I5890">
            <v>0</v>
          </cell>
          <cell r="M5890">
            <v>4</v>
          </cell>
          <cell r="Q5890">
            <v>10</v>
          </cell>
          <cell r="V5890">
            <v>4490</v>
          </cell>
        </row>
        <row r="5891">
          <cell r="A5891">
            <v>1</v>
          </cell>
          <cell r="E5891">
            <v>4</v>
          </cell>
          <cell r="I5891">
            <v>0</v>
          </cell>
          <cell r="M5891">
            <v>4</v>
          </cell>
          <cell r="Q5891">
            <v>4</v>
          </cell>
          <cell r="V5891">
            <v>4500</v>
          </cell>
        </row>
        <row r="5892">
          <cell r="A5892">
            <v>1</v>
          </cell>
          <cell r="E5892">
            <v>4</v>
          </cell>
          <cell r="I5892">
            <v>261263.53</v>
          </cell>
          <cell r="M5892">
            <v>4</v>
          </cell>
          <cell r="Q5892">
            <v>4</v>
          </cell>
          <cell r="V5892">
            <v>4500</v>
          </cell>
        </row>
        <row r="5893">
          <cell r="A5893">
            <v>1</v>
          </cell>
          <cell r="E5893">
            <v>4</v>
          </cell>
          <cell r="I5893">
            <v>0</v>
          </cell>
          <cell r="M5893">
            <v>4</v>
          </cell>
          <cell r="Q5893">
            <v>2</v>
          </cell>
          <cell r="V5893">
            <v>4500</v>
          </cell>
        </row>
        <row r="5894">
          <cell r="A5894">
            <v>1</v>
          </cell>
          <cell r="E5894">
            <v>4</v>
          </cell>
          <cell r="I5894">
            <v>0</v>
          </cell>
          <cell r="M5894">
            <v>4</v>
          </cell>
          <cell r="Q5894">
            <v>9</v>
          </cell>
          <cell r="V5894">
            <v>4520</v>
          </cell>
        </row>
        <row r="5895">
          <cell r="A5895">
            <v>1</v>
          </cell>
          <cell r="E5895">
            <v>4</v>
          </cell>
          <cell r="I5895">
            <v>0</v>
          </cell>
          <cell r="M5895">
            <v>4</v>
          </cell>
          <cell r="Q5895">
            <v>4</v>
          </cell>
          <cell r="V5895">
            <v>4520</v>
          </cell>
        </row>
        <row r="5896">
          <cell r="A5896">
            <v>1</v>
          </cell>
          <cell r="E5896">
            <v>4</v>
          </cell>
          <cell r="I5896">
            <v>1930377.7</v>
          </cell>
          <cell r="M5896">
            <v>4</v>
          </cell>
          <cell r="Q5896">
            <v>4</v>
          </cell>
          <cell r="V5896">
            <v>4520</v>
          </cell>
        </row>
        <row r="5897">
          <cell r="A5897">
            <v>1</v>
          </cell>
          <cell r="E5897">
            <v>4</v>
          </cell>
          <cell r="I5897">
            <v>0</v>
          </cell>
          <cell r="M5897">
            <v>4</v>
          </cell>
          <cell r="Q5897">
            <v>4</v>
          </cell>
          <cell r="V5897">
            <v>4520</v>
          </cell>
        </row>
        <row r="5898">
          <cell r="A5898">
            <v>1</v>
          </cell>
          <cell r="E5898">
            <v>4</v>
          </cell>
          <cell r="I5898">
            <v>0</v>
          </cell>
          <cell r="M5898">
            <v>4</v>
          </cell>
          <cell r="Q5898">
            <v>4</v>
          </cell>
          <cell r="V5898">
            <v>4520</v>
          </cell>
        </row>
        <row r="5899">
          <cell r="A5899">
            <v>1</v>
          </cell>
          <cell r="E5899">
            <v>4</v>
          </cell>
          <cell r="I5899">
            <v>2379.4699999999998</v>
          </cell>
          <cell r="M5899">
            <v>4</v>
          </cell>
          <cell r="Q5899">
            <v>4</v>
          </cell>
          <cell r="V5899">
            <v>4520</v>
          </cell>
        </row>
        <row r="5900">
          <cell r="A5900">
            <v>1</v>
          </cell>
          <cell r="E5900">
            <v>4</v>
          </cell>
          <cell r="I5900">
            <v>11238.52</v>
          </cell>
          <cell r="M5900">
            <v>4</v>
          </cell>
          <cell r="Q5900">
            <v>2</v>
          </cell>
          <cell r="V5900">
            <v>4520</v>
          </cell>
        </row>
        <row r="5901">
          <cell r="A5901">
            <v>1</v>
          </cell>
          <cell r="E5901">
            <v>4</v>
          </cell>
          <cell r="I5901">
            <v>2580.0500000000002</v>
          </cell>
          <cell r="M5901">
            <v>4</v>
          </cell>
          <cell r="Q5901">
            <v>10</v>
          </cell>
          <cell r="V5901">
            <v>4520</v>
          </cell>
        </row>
        <row r="5902">
          <cell r="A5902">
            <v>1</v>
          </cell>
          <cell r="E5902">
            <v>4</v>
          </cell>
          <cell r="I5902">
            <v>130124.27</v>
          </cell>
          <cell r="M5902">
            <v>4</v>
          </cell>
          <cell r="Q5902">
            <v>4</v>
          </cell>
          <cell r="V5902">
            <v>4560</v>
          </cell>
        </row>
        <row r="5903">
          <cell r="A5903">
            <v>1</v>
          </cell>
          <cell r="E5903">
            <v>4</v>
          </cell>
          <cell r="I5903">
            <v>0</v>
          </cell>
          <cell r="M5903">
            <v>4</v>
          </cell>
          <cell r="Q5903">
            <v>4</v>
          </cell>
          <cell r="V5903">
            <v>4560</v>
          </cell>
        </row>
        <row r="5904">
          <cell r="A5904">
            <v>1</v>
          </cell>
          <cell r="E5904">
            <v>4</v>
          </cell>
          <cell r="I5904">
            <v>0</v>
          </cell>
          <cell r="M5904">
            <v>4</v>
          </cell>
          <cell r="Q5904">
            <v>4</v>
          </cell>
          <cell r="V5904">
            <v>4560</v>
          </cell>
        </row>
        <row r="5905">
          <cell r="A5905">
            <v>1</v>
          </cell>
          <cell r="E5905">
            <v>4</v>
          </cell>
          <cell r="I5905">
            <v>0</v>
          </cell>
          <cell r="M5905">
            <v>4</v>
          </cell>
          <cell r="Q5905">
            <v>11</v>
          </cell>
          <cell r="V5905">
            <v>4560</v>
          </cell>
        </row>
        <row r="5906">
          <cell r="A5906">
            <v>1</v>
          </cell>
          <cell r="E5906">
            <v>4</v>
          </cell>
          <cell r="I5906">
            <v>-1211404.93</v>
          </cell>
          <cell r="M5906">
            <v>4</v>
          </cell>
          <cell r="Q5906">
            <v>4</v>
          </cell>
          <cell r="V5906">
            <v>4560</v>
          </cell>
        </row>
        <row r="5907">
          <cell r="A5907">
            <v>1</v>
          </cell>
          <cell r="E5907">
            <v>4</v>
          </cell>
          <cell r="I5907">
            <v>10670</v>
          </cell>
          <cell r="M5907">
            <v>4</v>
          </cell>
          <cell r="Q5907">
            <v>4</v>
          </cell>
          <cell r="V5907">
            <v>4560</v>
          </cell>
        </row>
        <row r="5908">
          <cell r="A5908">
            <v>1</v>
          </cell>
          <cell r="E5908">
            <v>4</v>
          </cell>
          <cell r="I5908">
            <v>0</v>
          </cell>
          <cell r="M5908">
            <v>4</v>
          </cell>
          <cell r="Q5908">
            <v>4</v>
          </cell>
          <cell r="V5908">
            <v>4570</v>
          </cell>
        </row>
        <row r="5909">
          <cell r="A5909">
            <v>1</v>
          </cell>
          <cell r="E5909">
            <v>4</v>
          </cell>
          <cell r="I5909">
            <v>15297.55</v>
          </cell>
          <cell r="M5909">
            <v>4</v>
          </cell>
          <cell r="Q5909">
            <v>4</v>
          </cell>
          <cell r="V5909">
            <v>4570</v>
          </cell>
        </row>
        <row r="5910">
          <cell r="A5910">
            <v>1</v>
          </cell>
          <cell r="E5910">
            <v>4</v>
          </cell>
          <cell r="I5910">
            <v>0</v>
          </cell>
          <cell r="M5910">
            <v>4</v>
          </cell>
          <cell r="Q5910">
            <v>4</v>
          </cell>
          <cell r="V5910">
            <v>4570</v>
          </cell>
        </row>
        <row r="5911">
          <cell r="A5911">
            <v>1</v>
          </cell>
          <cell r="E5911">
            <v>4</v>
          </cell>
          <cell r="I5911">
            <v>0</v>
          </cell>
          <cell r="M5911">
            <v>4</v>
          </cell>
          <cell r="Q5911">
            <v>4</v>
          </cell>
          <cell r="V5911">
            <v>4570</v>
          </cell>
        </row>
        <row r="5912">
          <cell r="A5912">
            <v>1</v>
          </cell>
          <cell r="E5912">
            <v>4</v>
          </cell>
          <cell r="I5912">
            <v>0</v>
          </cell>
          <cell r="M5912">
            <v>4</v>
          </cell>
          <cell r="Q5912">
            <v>4</v>
          </cell>
          <cell r="V5912">
            <v>4595</v>
          </cell>
        </row>
        <row r="5913">
          <cell r="A5913">
            <v>1</v>
          </cell>
          <cell r="E5913">
            <v>4</v>
          </cell>
          <cell r="I5913">
            <v>3798</v>
          </cell>
          <cell r="M5913">
            <v>4</v>
          </cell>
          <cell r="Q5913">
            <v>4</v>
          </cell>
          <cell r="V5913">
            <v>4595</v>
          </cell>
        </row>
        <row r="5914">
          <cell r="A5914">
            <v>1</v>
          </cell>
          <cell r="E5914">
            <v>4</v>
          </cell>
          <cell r="I5914">
            <v>0</v>
          </cell>
          <cell r="M5914">
            <v>4</v>
          </cell>
          <cell r="Q5914">
            <v>4</v>
          </cell>
          <cell r="V5914">
            <v>4595</v>
          </cell>
        </row>
        <row r="5915">
          <cell r="A5915">
            <v>1</v>
          </cell>
          <cell r="E5915">
            <v>4</v>
          </cell>
          <cell r="I5915">
            <v>736</v>
          </cell>
          <cell r="M5915">
            <v>4</v>
          </cell>
          <cell r="Q5915">
            <v>14</v>
          </cell>
          <cell r="V5915">
            <v>4595</v>
          </cell>
        </row>
        <row r="5916">
          <cell r="A5916">
            <v>1</v>
          </cell>
          <cell r="E5916">
            <v>4</v>
          </cell>
          <cell r="I5916">
            <v>368</v>
          </cell>
          <cell r="M5916">
            <v>4</v>
          </cell>
          <cell r="Q5916">
            <v>8</v>
          </cell>
          <cell r="V5916">
            <v>4595</v>
          </cell>
        </row>
        <row r="5917">
          <cell r="A5917">
            <v>1</v>
          </cell>
          <cell r="E5917">
            <v>4</v>
          </cell>
          <cell r="I5917">
            <v>0</v>
          </cell>
          <cell r="M5917">
            <v>4</v>
          </cell>
          <cell r="Q5917">
            <v>11</v>
          </cell>
          <cell r="V5917">
            <v>4595</v>
          </cell>
        </row>
        <row r="5918">
          <cell r="A5918">
            <v>1</v>
          </cell>
          <cell r="E5918">
            <v>4</v>
          </cell>
          <cell r="I5918">
            <v>0</v>
          </cell>
          <cell r="M5918">
            <v>4</v>
          </cell>
          <cell r="Q5918">
            <v>4</v>
          </cell>
          <cell r="V5918">
            <v>4595</v>
          </cell>
        </row>
        <row r="5919">
          <cell r="A5919">
            <v>1</v>
          </cell>
          <cell r="E5919">
            <v>4</v>
          </cell>
          <cell r="I5919">
            <v>0</v>
          </cell>
          <cell r="M5919">
            <v>4</v>
          </cell>
          <cell r="Q5919">
            <v>4</v>
          </cell>
          <cell r="V5919">
            <v>4595</v>
          </cell>
        </row>
        <row r="5920">
          <cell r="A5920">
            <v>1</v>
          </cell>
          <cell r="E5920">
            <v>4</v>
          </cell>
          <cell r="I5920">
            <v>0</v>
          </cell>
          <cell r="M5920">
            <v>4</v>
          </cell>
          <cell r="Q5920">
            <v>6</v>
          </cell>
          <cell r="V5920">
            <v>4595</v>
          </cell>
        </row>
        <row r="5921">
          <cell r="A5921">
            <v>1</v>
          </cell>
          <cell r="E5921">
            <v>4</v>
          </cell>
          <cell r="I5921">
            <v>0</v>
          </cell>
          <cell r="M5921">
            <v>4</v>
          </cell>
          <cell r="Q5921">
            <v>2</v>
          </cell>
          <cell r="V5921">
            <v>4595</v>
          </cell>
        </row>
        <row r="5922">
          <cell r="A5922">
            <v>1</v>
          </cell>
          <cell r="E5922">
            <v>4</v>
          </cell>
          <cell r="I5922">
            <v>736</v>
          </cell>
          <cell r="M5922">
            <v>4</v>
          </cell>
          <cell r="Q5922">
            <v>10</v>
          </cell>
          <cell r="V5922">
            <v>4595</v>
          </cell>
        </row>
        <row r="5923">
          <cell r="A5923">
            <v>1</v>
          </cell>
          <cell r="E5923">
            <v>4</v>
          </cell>
          <cell r="I5923">
            <v>5839.12</v>
          </cell>
          <cell r="M5923">
            <v>4</v>
          </cell>
          <cell r="Q5923">
            <v>4</v>
          </cell>
          <cell r="V5923">
            <v>4601</v>
          </cell>
        </row>
        <row r="5924">
          <cell r="A5924">
            <v>1</v>
          </cell>
          <cell r="E5924">
            <v>4</v>
          </cell>
          <cell r="I5924">
            <v>100</v>
          </cell>
          <cell r="M5924">
            <v>4</v>
          </cell>
          <cell r="Q5924">
            <v>4</v>
          </cell>
          <cell r="V5924">
            <v>4601</v>
          </cell>
        </row>
        <row r="5925">
          <cell r="A5925">
            <v>1</v>
          </cell>
          <cell r="E5925">
            <v>4</v>
          </cell>
          <cell r="I5925">
            <v>0</v>
          </cell>
          <cell r="M5925">
            <v>4</v>
          </cell>
          <cell r="Q5925">
            <v>4</v>
          </cell>
          <cell r="V5925">
            <v>4601</v>
          </cell>
        </row>
        <row r="5926">
          <cell r="A5926">
            <v>1</v>
          </cell>
          <cell r="E5926">
            <v>4</v>
          </cell>
          <cell r="I5926">
            <v>600</v>
          </cell>
          <cell r="M5926">
            <v>4</v>
          </cell>
          <cell r="Q5926">
            <v>4</v>
          </cell>
          <cell r="V5926">
            <v>4601</v>
          </cell>
        </row>
        <row r="5927">
          <cell r="A5927">
            <v>1</v>
          </cell>
          <cell r="E5927">
            <v>4</v>
          </cell>
          <cell r="I5927">
            <v>58874.67</v>
          </cell>
          <cell r="M5927">
            <v>4</v>
          </cell>
          <cell r="Q5927">
            <v>4</v>
          </cell>
          <cell r="V5927">
            <v>4601</v>
          </cell>
        </row>
        <row r="5928">
          <cell r="A5928">
            <v>1</v>
          </cell>
          <cell r="E5928">
            <v>4</v>
          </cell>
          <cell r="I5928">
            <v>0</v>
          </cell>
          <cell r="M5928">
            <v>4</v>
          </cell>
          <cell r="Q5928">
            <v>6</v>
          </cell>
          <cell r="V5928">
            <v>4601</v>
          </cell>
        </row>
        <row r="5929">
          <cell r="A5929">
            <v>1</v>
          </cell>
          <cell r="E5929">
            <v>4</v>
          </cell>
          <cell r="I5929">
            <v>46057.37</v>
          </cell>
          <cell r="M5929">
            <v>4</v>
          </cell>
          <cell r="Q5929">
            <v>2</v>
          </cell>
          <cell r="V5929">
            <v>4601</v>
          </cell>
        </row>
        <row r="5930">
          <cell r="A5930">
            <v>1</v>
          </cell>
          <cell r="E5930">
            <v>4</v>
          </cell>
          <cell r="I5930">
            <v>0</v>
          </cell>
          <cell r="M5930">
            <v>4</v>
          </cell>
          <cell r="Q5930">
            <v>10</v>
          </cell>
          <cell r="V5930">
            <v>4601</v>
          </cell>
        </row>
        <row r="5931">
          <cell r="A5931">
            <v>1</v>
          </cell>
          <cell r="E5931">
            <v>4</v>
          </cell>
          <cell r="I5931">
            <v>8714.39</v>
          </cell>
          <cell r="M5931">
            <v>4</v>
          </cell>
          <cell r="Q5931">
            <v>4</v>
          </cell>
          <cell r="V5931">
            <v>4602</v>
          </cell>
        </row>
        <row r="5932">
          <cell r="A5932">
            <v>1</v>
          </cell>
          <cell r="E5932">
            <v>4</v>
          </cell>
          <cell r="I5932">
            <v>0</v>
          </cell>
          <cell r="M5932">
            <v>4</v>
          </cell>
          <cell r="Q5932">
            <v>4</v>
          </cell>
          <cell r="V5932">
            <v>4602</v>
          </cell>
        </row>
        <row r="5933">
          <cell r="A5933">
            <v>1</v>
          </cell>
          <cell r="E5933">
            <v>4</v>
          </cell>
          <cell r="I5933">
            <v>0</v>
          </cell>
          <cell r="M5933">
            <v>4</v>
          </cell>
          <cell r="Q5933">
            <v>6</v>
          </cell>
          <cell r="V5933">
            <v>4602</v>
          </cell>
        </row>
        <row r="5934">
          <cell r="A5934">
            <v>1</v>
          </cell>
          <cell r="E5934">
            <v>4</v>
          </cell>
          <cell r="I5934">
            <v>17388.400000000001</v>
          </cell>
          <cell r="M5934">
            <v>4</v>
          </cell>
          <cell r="Q5934">
            <v>25</v>
          </cell>
          <cell r="V5934">
            <v>4603</v>
          </cell>
        </row>
        <row r="5935">
          <cell r="A5935">
            <v>1</v>
          </cell>
          <cell r="E5935">
            <v>4</v>
          </cell>
          <cell r="I5935">
            <v>11530.6</v>
          </cell>
          <cell r="M5935">
            <v>4</v>
          </cell>
          <cell r="Q5935">
            <v>4</v>
          </cell>
          <cell r="V5935">
            <v>4603</v>
          </cell>
        </row>
        <row r="5936">
          <cell r="A5936">
            <v>1</v>
          </cell>
          <cell r="E5936">
            <v>4</v>
          </cell>
          <cell r="I5936">
            <v>390.02</v>
          </cell>
          <cell r="M5936">
            <v>4</v>
          </cell>
          <cell r="Q5936">
            <v>14</v>
          </cell>
          <cell r="V5936">
            <v>4603</v>
          </cell>
        </row>
        <row r="5937">
          <cell r="A5937">
            <v>1</v>
          </cell>
          <cell r="E5937">
            <v>4</v>
          </cell>
          <cell r="I5937">
            <v>17469.86</v>
          </cell>
          <cell r="M5937">
            <v>4</v>
          </cell>
          <cell r="Q5937">
            <v>4</v>
          </cell>
          <cell r="V5937">
            <v>4603</v>
          </cell>
        </row>
        <row r="5938">
          <cell r="A5938">
            <v>1</v>
          </cell>
          <cell r="E5938">
            <v>4</v>
          </cell>
          <cell r="I5938">
            <v>0</v>
          </cell>
          <cell r="M5938">
            <v>4</v>
          </cell>
          <cell r="Q5938">
            <v>6</v>
          </cell>
          <cell r="V5938">
            <v>4603</v>
          </cell>
        </row>
        <row r="5939">
          <cell r="A5939">
            <v>1</v>
          </cell>
          <cell r="E5939">
            <v>4</v>
          </cell>
          <cell r="I5939">
            <v>10936.75</v>
          </cell>
          <cell r="M5939">
            <v>4</v>
          </cell>
          <cell r="Q5939">
            <v>2</v>
          </cell>
          <cell r="V5939">
            <v>4603</v>
          </cell>
        </row>
        <row r="5940">
          <cell r="A5940">
            <v>1</v>
          </cell>
          <cell r="E5940">
            <v>4</v>
          </cell>
          <cell r="I5940">
            <v>-329.94</v>
          </cell>
          <cell r="M5940">
            <v>4</v>
          </cell>
          <cell r="Q5940">
            <v>4</v>
          </cell>
          <cell r="V5940">
            <v>4604</v>
          </cell>
        </row>
        <row r="5941">
          <cell r="A5941">
            <v>1</v>
          </cell>
          <cell r="E5941">
            <v>4</v>
          </cell>
          <cell r="I5941">
            <v>18334.07</v>
          </cell>
          <cell r="M5941">
            <v>4</v>
          </cell>
          <cell r="Q5941">
            <v>2</v>
          </cell>
          <cell r="V5941">
            <v>4604</v>
          </cell>
        </row>
        <row r="5942">
          <cell r="A5942">
            <v>1</v>
          </cell>
          <cell r="E5942">
            <v>4</v>
          </cell>
          <cell r="I5942">
            <v>949.25</v>
          </cell>
          <cell r="M5942">
            <v>4</v>
          </cell>
          <cell r="Q5942">
            <v>4</v>
          </cell>
          <cell r="V5942">
            <v>4610</v>
          </cell>
        </row>
        <row r="5943">
          <cell r="A5943">
            <v>1</v>
          </cell>
          <cell r="E5943">
            <v>4</v>
          </cell>
          <cell r="I5943">
            <v>290.7</v>
          </cell>
          <cell r="M5943">
            <v>4</v>
          </cell>
          <cell r="Q5943">
            <v>8</v>
          </cell>
          <cell r="V5943">
            <v>4610</v>
          </cell>
        </row>
        <row r="5944">
          <cell r="A5944">
            <v>1</v>
          </cell>
          <cell r="E5944">
            <v>4</v>
          </cell>
          <cell r="I5944">
            <v>0</v>
          </cell>
          <cell r="M5944">
            <v>4</v>
          </cell>
          <cell r="Q5944">
            <v>4</v>
          </cell>
          <cell r="V5944">
            <v>4610</v>
          </cell>
        </row>
        <row r="5945">
          <cell r="A5945">
            <v>1</v>
          </cell>
          <cell r="E5945">
            <v>4</v>
          </cell>
          <cell r="I5945">
            <v>1044.4000000000001</v>
          </cell>
          <cell r="M5945">
            <v>4</v>
          </cell>
          <cell r="Q5945">
            <v>4</v>
          </cell>
          <cell r="V5945">
            <v>4610</v>
          </cell>
        </row>
        <row r="5946">
          <cell r="A5946">
            <v>1</v>
          </cell>
          <cell r="E5946">
            <v>4</v>
          </cell>
          <cell r="I5946">
            <v>609.17999999999995</v>
          </cell>
          <cell r="M5946">
            <v>4</v>
          </cell>
          <cell r="Q5946">
            <v>2</v>
          </cell>
          <cell r="V5946">
            <v>4610</v>
          </cell>
        </row>
        <row r="5947">
          <cell r="A5947">
            <v>1</v>
          </cell>
          <cell r="E5947">
            <v>4</v>
          </cell>
          <cell r="I5947">
            <v>0</v>
          </cell>
          <cell r="M5947">
            <v>4</v>
          </cell>
          <cell r="Q5947">
            <v>10</v>
          </cell>
          <cell r="V5947">
            <v>4610</v>
          </cell>
        </row>
        <row r="5948">
          <cell r="A5948">
            <v>1</v>
          </cell>
          <cell r="E5948">
            <v>4</v>
          </cell>
          <cell r="I5948">
            <v>2524.5</v>
          </cell>
          <cell r="M5948">
            <v>4</v>
          </cell>
          <cell r="Q5948">
            <v>25</v>
          </cell>
          <cell r="V5948">
            <v>4640</v>
          </cell>
        </row>
        <row r="5949">
          <cell r="A5949">
            <v>1</v>
          </cell>
          <cell r="E5949">
            <v>4</v>
          </cell>
          <cell r="I5949">
            <v>4.96</v>
          </cell>
          <cell r="M5949">
            <v>4</v>
          </cell>
          <cell r="Q5949">
            <v>9</v>
          </cell>
          <cell r="V5949">
            <v>4640</v>
          </cell>
        </row>
        <row r="5950">
          <cell r="A5950">
            <v>1</v>
          </cell>
          <cell r="E5950">
            <v>4</v>
          </cell>
          <cell r="I5950">
            <v>11135.71</v>
          </cell>
          <cell r="M5950">
            <v>4</v>
          </cell>
          <cell r="Q5950">
            <v>4</v>
          </cell>
          <cell r="V5950">
            <v>4640</v>
          </cell>
        </row>
        <row r="5951">
          <cell r="A5951">
            <v>1</v>
          </cell>
          <cell r="E5951">
            <v>4</v>
          </cell>
          <cell r="I5951">
            <v>9966.85</v>
          </cell>
          <cell r="M5951">
            <v>4</v>
          </cell>
          <cell r="Q5951">
            <v>14</v>
          </cell>
          <cell r="V5951">
            <v>4640</v>
          </cell>
        </row>
        <row r="5952">
          <cell r="A5952">
            <v>1</v>
          </cell>
          <cell r="E5952">
            <v>4</v>
          </cell>
          <cell r="I5952">
            <v>1115.2</v>
          </cell>
          <cell r="M5952">
            <v>4</v>
          </cell>
          <cell r="Q5952">
            <v>7</v>
          </cell>
          <cell r="V5952">
            <v>4640</v>
          </cell>
        </row>
        <row r="5953">
          <cell r="A5953">
            <v>1</v>
          </cell>
          <cell r="E5953">
            <v>4</v>
          </cell>
          <cell r="I5953">
            <v>1790.95</v>
          </cell>
          <cell r="M5953">
            <v>4</v>
          </cell>
          <cell r="Q5953">
            <v>8</v>
          </cell>
          <cell r="V5953">
            <v>4640</v>
          </cell>
        </row>
        <row r="5954">
          <cell r="A5954">
            <v>1</v>
          </cell>
          <cell r="E5954">
            <v>4</v>
          </cell>
          <cell r="I5954">
            <v>2312</v>
          </cell>
          <cell r="M5954">
            <v>4</v>
          </cell>
          <cell r="Q5954">
            <v>11</v>
          </cell>
          <cell r="V5954">
            <v>4640</v>
          </cell>
        </row>
        <row r="5955">
          <cell r="A5955">
            <v>1</v>
          </cell>
          <cell r="E5955">
            <v>4</v>
          </cell>
          <cell r="I5955">
            <v>1654.1</v>
          </cell>
          <cell r="M5955">
            <v>4</v>
          </cell>
          <cell r="Q5955">
            <v>22</v>
          </cell>
          <cell r="V5955">
            <v>4640</v>
          </cell>
        </row>
        <row r="5956">
          <cell r="A5956">
            <v>1</v>
          </cell>
          <cell r="E5956">
            <v>4</v>
          </cell>
          <cell r="I5956">
            <v>2516.4</v>
          </cell>
          <cell r="M5956">
            <v>4</v>
          </cell>
          <cell r="Q5956">
            <v>4</v>
          </cell>
          <cell r="V5956">
            <v>4640</v>
          </cell>
        </row>
        <row r="5957">
          <cell r="A5957">
            <v>1</v>
          </cell>
          <cell r="E5957">
            <v>4</v>
          </cell>
          <cell r="I5957">
            <v>588.20000000000005</v>
          </cell>
          <cell r="M5957">
            <v>4</v>
          </cell>
          <cell r="Q5957">
            <v>13</v>
          </cell>
          <cell r="V5957">
            <v>4640</v>
          </cell>
        </row>
        <row r="5958">
          <cell r="A5958">
            <v>1</v>
          </cell>
          <cell r="E5958">
            <v>4</v>
          </cell>
          <cell r="I5958">
            <v>588.20000000000005</v>
          </cell>
          <cell r="M5958">
            <v>4</v>
          </cell>
          <cell r="Q5958">
            <v>5</v>
          </cell>
          <cell r="V5958">
            <v>4640</v>
          </cell>
        </row>
        <row r="5959">
          <cell r="A5959">
            <v>1</v>
          </cell>
          <cell r="E5959">
            <v>4</v>
          </cell>
          <cell r="I5959">
            <v>3490.1</v>
          </cell>
          <cell r="M5959">
            <v>4</v>
          </cell>
          <cell r="Q5959">
            <v>10</v>
          </cell>
          <cell r="V5959">
            <v>4640</v>
          </cell>
        </row>
        <row r="5960">
          <cell r="A5960">
            <v>1</v>
          </cell>
          <cell r="E5960">
            <v>4</v>
          </cell>
          <cell r="I5960">
            <v>1230</v>
          </cell>
          <cell r="M5960">
            <v>4</v>
          </cell>
          <cell r="Q5960">
            <v>25</v>
          </cell>
          <cell r="V5960">
            <v>4660</v>
          </cell>
        </row>
        <row r="5961">
          <cell r="A5961">
            <v>1</v>
          </cell>
          <cell r="E5961">
            <v>4</v>
          </cell>
          <cell r="I5961">
            <v>0</v>
          </cell>
          <cell r="M5961">
            <v>4</v>
          </cell>
          <cell r="Q5961">
            <v>4</v>
          </cell>
          <cell r="V5961">
            <v>4660</v>
          </cell>
        </row>
        <row r="5962">
          <cell r="A5962">
            <v>1</v>
          </cell>
          <cell r="E5962">
            <v>4</v>
          </cell>
          <cell r="I5962">
            <v>173576.42</v>
          </cell>
          <cell r="M5962">
            <v>4</v>
          </cell>
          <cell r="Q5962">
            <v>4</v>
          </cell>
          <cell r="V5962">
            <v>4660</v>
          </cell>
        </row>
        <row r="5963">
          <cell r="A5963">
            <v>1</v>
          </cell>
          <cell r="E5963">
            <v>4</v>
          </cell>
          <cell r="I5963">
            <v>0</v>
          </cell>
          <cell r="M5963">
            <v>4</v>
          </cell>
          <cell r="Q5963">
            <v>4</v>
          </cell>
          <cell r="V5963">
            <v>4660</v>
          </cell>
        </row>
        <row r="5964">
          <cell r="A5964">
            <v>1</v>
          </cell>
          <cell r="E5964">
            <v>4</v>
          </cell>
          <cell r="I5964">
            <v>544</v>
          </cell>
          <cell r="M5964">
            <v>4</v>
          </cell>
          <cell r="Q5964">
            <v>14</v>
          </cell>
          <cell r="V5964">
            <v>4660</v>
          </cell>
        </row>
        <row r="5965">
          <cell r="A5965">
            <v>1</v>
          </cell>
          <cell r="E5965">
            <v>4</v>
          </cell>
          <cell r="I5965">
            <v>6554.39</v>
          </cell>
          <cell r="M5965">
            <v>4</v>
          </cell>
          <cell r="Q5965">
            <v>4</v>
          </cell>
          <cell r="V5965">
            <v>4660</v>
          </cell>
        </row>
        <row r="5966">
          <cell r="A5966">
            <v>1</v>
          </cell>
          <cell r="E5966">
            <v>4</v>
          </cell>
          <cell r="I5966">
            <v>0</v>
          </cell>
          <cell r="M5966">
            <v>4</v>
          </cell>
          <cell r="Q5966">
            <v>4</v>
          </cell>
          <cell r="V5966">
            <v>4660</v>
          </cell>
        </row>
        <row r="5967">
          <cell r="A5967">
            <v>1</v>
          </cell>
          <cell r="E5967">
            <v>4</v>
          </cell>
          <cell r="I5967">
            <v>0</v>
          </cell>
          <cell r="M5967">
            <v>4</v>
          </cell>
          <cell r="Q5967">
            <v>6</v>
          </cell>
          <cell r="V5967">
            <v>4660</v>
          </cell>
        </row>
        <row r="5968">
          <cell r="A5968">
            <v>1</v>
          </cell>
          <cell r="E5968">
            <v>4</v>
          </cell>
          <cell r="I5968">
            <v>160.66</v>
          </cell>
          <cell r="M5968">
            <v>4</v>
          </cell>
          <cell r="Q5968">
            <v>13</v>
          </cell>
          <cell r="V5968">
            <v>4660</v>
          </cell>
        </row>
        <row r="5969">
          <cell r="A5969">
            <v>1</v>
          </cell>
          <cell r="E5969">
            <v>4</v>
          </cell>
          <cell r="I5969">
            <v>1053</v>
          </cell>
          <cell r="M5969">
            <v>4</v>
          </cell>
          <cell r="Q5969">
            <v>2</v>
          </cell>
          <cell r="V5969">
            <v>4660</v>
          </cell>
        </row>
        <row r="5970">
          <cell r="A5970">
            <v>1</v>
          </cell>
          <cell r="E5970">
            <v>4</v>
          </cell>
          <cell r="I5970">
            <v>0</v>
          </cell>
          <cell r="M5970">
            <v>4</v>
          </cell>
          <cell r="Q5970">
            <v>10</v>
          </cell>
          <cell r="V5970">
            <v>4660</v>
          </cell>
        </row>
        <row r="5971">
          <cell r="A5971">
            <v>1</v>
          </cell>
          <cell r="E5971">
            <v>4</v>
          </cell>
          <cell r="I5971">
            <v>0</v>
          </cell>
          <cell r="M5971">
            <v>4</v>
          </cell>
          <cell r="Q5971">
            <v>9</v>
          </cell>
          <cell r="V5971">
            <v>4680</v>
          </cell>
        </row>
        <row r="5972">
          <cell r="A5972">
            <v>1</v>
          </cell>
          <cell r="E5972">
            <v>4</v>
          </cell>
          <cell r="I5972">
            <v>0</v>
          </cell>
          <cell r="M5972">
            <v>4</v>
          </cell>
          <cell r="Q5972">
            <v>4</v>
          </cell>
          <cell r="V5972">
            <v>4680</v>
          </cell>
        </row>
        <row r="5973">
          <cell r="A5973">
            <v>1</v>
          </cell>
          <cell r="E5973">
            <v>4</v>
          </cell>
          <cell r="I5973">
            <v>386892.44</v>
          </cell>
          <cell r="M5973">
            <v>4</v>
          </cell>
          <cell r="Q5973">
            <v>4</v>
          </cell>
          <cell r="V5973">
            <v>4680</v>
          </cell>
        </row>
        <row r="5974">
          <cell r="A5974">
            <v>1</v>
          </cell>
          <cell r="E5974">
            <v>4</v>
          </cell>
          <cell r="I5974">
            <v>79426.929999999993</v>
          </cell>
          <cell r="M5974">
            <v>4</v>
          </cell>
          <cell r="Q5974">
            <v>4</v>
          </cell>
          <cell r="V5974">
            <v>4680</v>
          </cell>
        </row>
        <row r="5975">
          <cell r="A5975">
            <v>1</v>
          </cell>
          <cell r="E5975">
            <v>4</v>
          </cell>
          <cell r="I5975">
            <v>2110</v>
          </cell>
          <cell r="M5975">
            <v>4</v>
          </cell>
          <cell r="Q5975">
            <v>14</v>
          </cell>
          <cell r="V5975">
            <v>4680</v>
          </cell>
        </row>
        <row r="5976">
          <cell r="A5976">
            <v>1</v>
          </cell>
          <cell r="E5976">
            <v>4</v>
          </cell>
          <cell r="I5976">
            <v>494662</v>
          </cell>
          <cell r="M5976">
            <v>4</v>
          </cell>
          <cell r="Q5976">
            <v>4</v>
          </cell>
          <cell r="V5976">
            <v>4680</v>
          </cell>
        </row>
        <row r="5977">
          <cell r="A5977">
            <v>1</v>
          </cell>
          <cell r="E5977">
            <v>4</v>
          </cell>
          <cell r="I5977">
            <v>-2647.74</v>
          </cell>
          <cell r="M5977">
            <v>4</v>
          </cell>
          <cell r="Q5977">
            <v>7</v>
          </cell>
          <cell r="V5977">
            <v>4680</v>
          </cell>
        </row>
        <row r="5978">
          <cell r="A5978">
            <v>1</v>
          </cell>
          <cell r="E5978">
            <v>4</v>
          </cell>
          <cell r="I5978">
            <v>0</v>
          </cell>
          <cell r="M5978">
            <v>4</v>
          </cell>
          <cell r="Q5978">
            <v>4</v>
          </cell>
          <cell r="V5978">
            <v>4680</v>
          </cell>
        </row>
        <row r="5979">
          <cell r="A5979">
            <v>1</v>
          </cell>
          <cell r="E5979">
            <v>4</v>
          </cell>
          <cell r="I5979">
            <v>-154936</v>
          </cell>
          <cell r="M5979">
            <v>4</v>
          </cell>
          <cell r="Q5979">
            <v>8</v>
          </cell>
          <cell r="V5979">
            <v>4680</v>
          </cell>
        </row>
        <row r="5980">
          <cell r="A5980">
            <v>1</v>
          </cell>
          <cell r="E5980">
            <v>4</v>
          </cell>
          <cell r="I5980">
            <v>0</v>
          </cell>
          <cell r="M5980">
            <v>4</v>
          </cell>
          <cell r="Q5980">
            <v>11</v>
          </cell>
          <cell r="V5980">
            <v>4680</v>
          </cell>
        </row>
        <row r="5981">
          <cell r="A5981">
            <v>1</v>
          </cell>
          <cell r="E5981">
            <v>4</v>
          </cell>
          <cell r="I5981">
            <v>0</v>
          </cell>
          <cell r="M5981">
            <v>4</v>
          </cell>
          <cell r="Q5981">
            <v>4</v>
          </cell>
          <cell r="V5981">
            <v>4680</v>
          </cell>
        </row>
        <row r="5982">
          <cell r="A5982">
            <v>1</v>
          </cell>
          <cell r="E5982">
            <v>4</v>
          </cell>
          <cell r="I5982">
            <v>0</v>
          </cell>
          <cell r="M5982">
            <v>4</v>
          </cell>
          <cell r="Q5982">
            <v>2</v>
          </cell>
          <cell r="V5982">
            <v>4680</v>
          </cell>
        </row>
        <row r="5983">
          <cell r="A5983">
            <v>1</v>
          </cell>
          <cell r="E5983">
            <v>4</v>
          </cell>
          <cell r="I5983">
            <v>0</v>
          </cell>
          <cell r="M5983">
            <v>4</v>
          </cell>
          <cell r="Q5983">
            <v>4</v>
          </cell>
          <cell r="V5983">
            <v>4690</v>
          </cell>
        </row>
        <row r="5984">
          <cell r="A5984">
            <v>1</v>
          </cell>
          <cell r="E5984">
            <v>4</v>
          </cell>
          <cell r="I5984">
            <v>0</v>
          </cell>
          <cell r="M5984">
            <v>4</v>
          </cell>
          <cell r="Q5984">
            <v>4</v>
          </cell>
          <cell r="V5984">
            <v>4690</v>
          </cell>
        </row>
        <row r="5985">
          <cell r="A5985">
            <v>1</v>
          </cell>
          <cell r="E5985">
            <v>4</v>
          </cell>
          <cell r="I5985">
            <v>3891.75</v>
          </cell>
          <cell r="M5985">
            <v>4</v>
          </cell>
          <cell r="Q5985">
            <v>7</v>
          </cell>
          <cell r="V5985">
            <v>4690</v>
          </cell>
        </row>
        <row r="5986">
          <cell r="A5986">
            <v>1</v>
          </cell>
          <cell r="E5986">
            <v>4</v>
          </cell>
          <cell r="I5986">
            <v>0</v>
          </cell>
          <cell r="M5986">
            <v>4</v>
          </cell>
          <cell r="Q5986">
            <v>4</v>
          </cell>
          <cell r="V5986">
            <v>4690</v>
          </cell>
        </row>
        <row r="5987">
          <cell r="A5987">
            <v>1</v>
          </cell>
          <cell r="E5987">
            <v>4</v>
          </cell>
          <cell r="I5987">
            <v>776588.42</v>
          </cell>
          <cell r="M5987">
            <v>4</v>
          </cell>
          <cell r="Q5987">
            <v>4</v>
          </cell>
          <cell r="V5987">
            <v>4700</v>
          </cell>
        </row>
        <row r="5988">
          <cell r="A5988">
            <v>1</v>
          </cell>
          <cell r="E5988">
            <v>4</v>
          </cell>
          <cell r="I5988">
            <v>0</v>
          </cell>
          <cell r="M5988">
            <v>4</v>
          </cell>
          <cell r="Q5988">
            <v>4</v>
          </cell>
          <cell r="V5988">
            <v>4700</v>
          </cell>
        </row>
        <row r="5989">
          <cell r="A5989">
            <v>1</v>
          </cell>
          <cell r="E5989">
            <v>4</v>
          </cell>
          <cell r="I5989">
            <v>0</v>
          </cell>
          <cell r="M5989">
            <v>4</v>
          </cell>
          <cell r="Q5989">
            <v>6</v>
          </cell>
          <cell r="V5989">
            <v>4700</v>
          </cell>
        </row>
        <row r="5990">
          <cell r="A5990">
            <v>1</v>
          </cell>
          <cell r="E5990">
            <v>4</v>
          </cell>
          <cell r="I5990">
            <v>660</v>
          </cell>
          <cell r="M5990">
            <v>4</v>
          </cell>
          <cell r="Q5990">
            <v>25</v>
          </cell>
          <cell r="V5990">
            <v>4720</v>
          </cell>
        </row>
        <row r="5991">
          <cell r="A5991">
            <v>1</v>
          </cell>
          <cell r="E5991">
            <v>4</v>
          </cell>
          <cell r="I5991">
            <v>0</v>
          </cell>
          <cell r="M5991">
            <v>4</v>
          </cell>
          <cell r="Q5991">
            <v>4</v>
          </cell>
          <cell r="V5991">
            <v>4720</v>
          </cell>
        </row>
        <row r="5992">
          <cell r="A5992">
            <v>1</v>
          </cell>
          <cell r="E5992">
            <v>4</v>
          </cell>
          <cell r="I5992">
            <v>68939.67</v>
          </cell>
          <cell r="M5992">
            <v>4</v>
          </cell>
          <cell r="Q5992">
            <v>4</v>
          </cell>
          <cell r="V5992">
            <v>4720</v>
          </cell>
        </row>
        <row r="5993">
          <cell r="A5993">
            <v>1</v>
          </cell>
          <cell r="E5993">
            <v>4</v>
          </cell>
          <cell r="I5993">
            <v>342.11</v>
          </cell>
          <cell r="M5993">
            <v>4</v>
          </cell>
          <cell r="Q5993">
            <v>4</v>
          </cell>
          <cell r="V5993">
            <v>4720</v>
          </cell>
        </row>
        <row r="5994">
          <cell r="A5994">
            <v>1</v>
          </cell>
          <cell r="E5994">
            <v>4</v>
          </cell>
          <cell r="I5994">
            <v>0</v>
          </cell>
          <cell r="M5994">
            <v>4</v>
          </cell>
          <cell r="Q5994">
            <v>4</v>
          </cell>
          <cell r="V5994">
            <v>4720</v>
          </cell>
        </row>
        <row r="5995">
          <cell r="A5995">
            <v>1</v>
          </cell>
          <cell r="E5995">
            <v>4</v>
          </cell>
          <cell r="I5995">
            <v>75</v>
          </cell>
          <cell r="M5995">
            <v>4</v>
          </cell>
          <cell r="Q5995">
            <v>8</v>
          </cell>
          <cell r="V5995">
            <v>4720</v>
          </cell>
        </row>
        <row r="5996">
          <cell r="A5996">
            <v>1</v>
          </cell>
          <cell r="E5996">
            <v>4</v>
          </cell>
          <cell r="I5996">
            <v>0</v>
          </cell>
          <cell r="M5996">
            <v>4</v>
          </cell>
          <cell r="Q5996">
            <v>4</v>
          </cell>
          <cell r="V5996">
            <v>4720</v>
          </cell>
        </row>
        <row r="5997">
          <cell r="A5997">
            <v>1</v>
          </cell>
          <cell r="E5997">
            <v>4</v>
          </cell>
          <cell r="I5997">
            <v>0</v>
          </cell>
          <cell r="M5997">
            <v>4</v>
          </cell>
          <cell r="Q5997">
            <v>6</v>
          </cell>
          <cell r="V5997">
            <v>4720</v>
          </cell>
        </row>
        <row r="5998">
          <cell r="A5998">
            <v>1</v>
          </cell>
          <cell r="E5998">
            <v>4</v>
          </cell>
          <cell r="I5998">
            <v>2507.88</v>
          </cell>
          <cell r="M5998">
            <v>4</v>
          </cell>
          <cell r="Q5998">
            <v>2</v>
          </cell>
          <cell r="V5998">
            <v>4720</v>
          </cell>
        </row>
        <row r="5999">
          <cell r="A5999">
            <v>1</v>
          </cell>
          <cell r="E5999">
            <v>4</v>
          </cell>
          <cell r="I5999">
            <v>362106.63</v>
          </cell>
          <cell r="M5999">
            <v>4</v>
          </cell>
          <cell r="Q5999">
            <v>25</v>
          </cell>
          <cell r="V5999">
            <v>4730</v>
          </cell>
        </row>
        <row r="6000">
          <cell r="A6000">
            <v>1</v>
          </cell>
          <cell r="E6000">
            <v>4</v>
          </cell>
          <cell r="I6000">
            <v>734920.64</v>
          </cell>
          <cell r="M6000">
            <v>4</v>
          </cell>
          <cell r="Q6000">
            <v>4</v>
          </cell>
          <cell r="V6000">
            <v>4730</v>
          </cell>
        </row>
        <row r="6001">
          <cell r="A6001">
            <v>1</v>
          </cell>
          <cell r="E6001">
            <v>4</v>
          </cell>
          <cell r="I6001">
            <v>804323.38</v>
          </cell>
          <cell r="M6001">
            <v>4</v>
          </cell>
          <cell r="Q6001">
            <v>4</v>
          </cell>
          <cell r="V6001">
            <v>4730</v>
          </cell>
        </row>
        <row r="6002">
          <cell r="A6002">
            <v>1</v>
          </cell>
          <cell r="E6002">
            <v>4</v>
          </cell>
          <cell r="I6002">
            <v>56447.87</v>
          </cell>
          <cell r="M6002">
            <v>4</v>
          </cell>
          <cell r="Q6002">
            <v>9</v>
          </cell>
          <cell r="V6002">
            <v>4730</v>
          </cell>
        </row>
        <row r="6003">
          <cell r="A6003">
            <v>1</v>
          </cell>
          <cell r="E6003">
            <v>4</v>
          </cell>
          <cell r="I6003">
            <v>0</v>
          </cell>
          <cell r="M6003">
            <v>4</v>
          </cell>
          <cell r="Q6003">
            <v>4</v>
          </cell>
          <cell r="V6003">
            <v>4730</v>
          </cell>
        </row>
        <row r="6004">
          <cell r="A6004">
            <v>1</v>
          </cell>
          <cell r="E6004">
            <v>4</v>
          </cell>
          <cell r="I6004">
            <v>-237695.25</v>
          </cell>
          <cell r="M6004">
            <v>4</v>
          </cell>
          <cell r="Q6004">
            <v>4</v>
          </cell>
          <cell r="V6004">
            <v>4730</v>
          </cell>
        </row>
        <row r="6005">
          <cell r="A6005">
            <v>1</v>
          </cell>
          <cell r="E6005">
            <v>4</v>
          </cell>
          <cell r="I6005">
            <v>2383233.77</v>
          </cell>
          <cell r="M6005">
            <v>4</v>
          </cell>
          <cell r="Q6005">
            <v>4</v>
          </cell>
          <cell r="V6005">
            <v>4730</v>
          </cell>
        </row>
        <row r="6006">
          <cell r="A6006">
            <v>1</v>
          </cell>
          <cell r="E6006">
            <v>4</v>
          </cell>
          <cell r="I6006">
            <v>583945</v>
          </cell>
          <cell r="M6006">
            <v>4</v>
          </cell>
          <cell r="Q6006">
            <v>14</v>
          </cell>
          <cell r="V6006">
            <v>4730</v>
          </cell>
        </row>
        <row r="6007">
          <cell r="A6007">
            <v>1</v>
          </cell>
          <cell r="E6007">
            <v>4</v>
          </cell>
          <cell r="I6007">
            <v>575913.6</v>
          </cell>
          <cell r="M6007">
            <v>4</v>
          </cell>
          <cell r="Q6007">
            <v>4</v>
          </cell>
          <cell r="V6007">
            <v>4730</v>
          </cell>
        </row>
        <row r="6008">
          <cell r="A6008">
            <v>1</v>
          </cell>
          <cell r="E6008">
            <v>4</v>
          </cell>
          <cell r="I6008">
            <v>336700.93</v>
          </cell>
          <cell r="M6008">
            <v>4</v>
          </cell>
          <cell r="Q6008">
            <v>4</v>
          </cell>
          <cell r="V6008">
            <v>4730</v>
          </cell>
        </row>
        <row r="6009">
          <cell r="A6009">
            <v>1</v>
          </cell>
          <cell r="E6009">
            <v>4</v>
          </cell>
          <cell r="I6009">
            <v>186376.91</v>
          </cell>
          <cell r="M6009">
            <v>4</v>
          </cell>
          <cell r="Q6009">
            <v>4</v>
          </cell>
          <cell r="V6009">
            <v>4730</v>
          </cell>
        </row>
        <row r="6010">
          <cell r="A6010">
            <v>1</v>
          </cell>
          <cell r="E6010">
            <v>4</v>
          </cell>
          <cell r="I6010">
            <v>7454.1</v>
          </cell>
          <cell r="M6010">
            <v>4</v>
          </cell>
          <cell r="Q6010">
            <v>7</v>
          </cell>
          <cell r="V6010">
            <v>4730</v>
          </cell>
        </row>
        <row r="6011">
          <cell r="A6011">
            <v>1</v>
          </cell>
          <cell r="E6011">
            <v>4</v>
          </cell>
          <cell r="I6011">
            <v>234908.12</v>
          </cell>
          <cell r="M6011">
            <v>4</v>
          </cell>
          <cell r="Q6011">
            <v>4</v>
          </cell>
          <cell r="V6011">
            <v>4730</v>
          </cell>
        </row>
        <row r="6012">
          <cell r="A6012">
            <v>1</v>
          </cell>
          <cell r="E6012">
            <v>4</v>
          </cell>
          <cell r="I6012">
            <v>1337940.76</v>
          </cell>
          <cell r="M6012">
            <v>4</v>
          </cell>
          <cell r="Q6012">
            <v>4</v>
          </cell>
          <cell r="V6012">
            <v>4730</v>
          </cell>
        </row>
        <row r="6013">
          <cell r="A6013">
            <v>1</v>
          </cell>
          <cell r="E6013">
            <v>4</v>
          </cell>
          <cell r="I6013">
            <v>273530.36</v>
          </cell>
          <cell r="M6013">
            <v>4</v>
          </cell>
          <cell r="Q6013">
            <v>8</v>
          </cell>
          <cell r="V6013">
            <v>4730</v>
          </cell>
        </row>
        <row r="6014">
          <cell r="A6014">
            <v>1</v>
          </cell>
          <cell r="E6014">
            <v>4</v>
          </cell>
          <cell r="I6014">
            <v>0</v>
          </cell>
          <cell r="M6014">
            <v>4</v>
          </cell>
          <cell r="Q6014">
            <v>12</v>
          </cell>
          <cell r="V6014">
            <v>4730</v>
          </cell>
        </row>
        <row r="6015">
          <cell r="A6015">
            <v>1</v>
          </cell>
          <cell r="E6015">
            <v>4</v>
          </cell>
          <cell r="I6015">
            <v>22000.45</v>
          </cell>
          <cell r="M6015">
            <v>4</v>
          </cell>
          <cell r="Q6015">
            <v>11</v>
          </cell>
          <cell r="V6015">
            <v>4730</v>
          </cell>
        </row>
        <row r="6016">
          <cell r="A6016">
            <v>1</v>
          </cell>
          <cell r="E6016">
            <v>4</v>
          </cell>
          <cell r="I6016">
            <v>1104740.79</v>
          </cell>
          <cell r="M6016">
            <v>4</v>
          </cell>
          <cell r="Q6016">
            <v>21</v>
          </cell>
          <cell r="V6016">
            <v>4730</v>
          </cell>
        </row>
        <row r="6017">
          <cell r="A6017">
            <v>1</v>
          </cell>
          <cell r="E6017">
            <v>4</v>
          </cell>
          <cell r="I6017">
            <v>0</v>
          </cell>
          <cell r="M6017">
            <v>4</v>
          </cell>
          <cell r="Q6017">
            <v>22</v>
          </cell>
          <cell r="V6017">
            <v>4730</v>
          </cell>
        </row>
        <row r="6018">
          <cell r="A6018">
            <v>1</v>
          </cell>
          <cell r="E6018">
            <v>4</v>
          </cell>
          <cell r="I6018">
            <v>0</v>
          </cell>
          <cell r="M6018">
            <v>4</v>
          </cell>
          <cell r="Q6018">
            <v>23</v>
          </cell>
          <cell r="V6018">
            <v>4730</v>
          </cell>
        </row>
        <row r="6019">
          <cell r="A6019">
            <v>1</v>
          </cell>
          <cell r="E6019">
            <v>4</v>
          </cell>
          <cell r="I6019">
            <v>470081.25</v>
          </cell>
          <cell r="M6019">
            <v>4</v>
          </cell>
          <cell r="Q6019">
            <v>4</v>
          </cell>
          <cell r="V6019">
            <v>4730</v>
          </cell>
        </row>
        <row r="6020">
          <cell r="A6020">
            <v>1</v>
          </cell>
          <cell r="E6020">
            <v>4</v>
          </cell>
          <cell r="I6020">
            <v>84018.880000000005</v>
          </cell>
          <cell r="M6020">
            <v>4</v>
          </cell>
          <cell r="Q6020">
            <v>4</v>
          </cell>
          <cell r="V6020">
            <v>4730</v>
          </cell>
        </row>
        <row r="6021">
          <cell r="A6021">
            <v>1</v>
          </cell>
          <cell r="E6021">
            <v>4</v>
          </cell>
          <cell r="I6021">
            <v>1946711.33</v>
          </cell>
          <cell r="M6021">
            <v>4</v>
          </cell>
          <cell r="Q6021">
            <v>4</v>
          </cell>
          <cell r="V6021">
            <v>4730</v>
          </cell>
        </row>
        <row r="6022">
          <cell r="A6022">
            <v>1</v>
          </cell>
          <cell r="E6022">
            <v>4</v>
          </cell>
          <cell r="I6022">
            <v>0</v>
          </cell>
          <cell r="M6022">
            <v>4</v>
          </cell>
          <cell r="Q6022">
            <v>4</v>
          </cell>
          <cell r="V6022">
            <v>4730</v>
          </cell>
        </row>
        <row r="6023">
          <cell r="A6023">
            <v>1</v>
          </cell>
          <cell r="E6023">
            <v>4</v>
          </cell>
          <cell r="I6023">
            <v>12244.65</v>
          </cell>
          <cell r="M6023">
            <v>4</v>
          </cell>
          <cell r="Q6023">
            <v>6</v>
          </cell>
          <cell r="V6023">
            <v>4730</v>
          </cell>
        </row>
        <row r="6024">
          <cell r="A6024">
            <v>1</v>
          </cell>
          <cell r="E6024">
            <v>4</v>
          </cell>
          <cell r="I6024">
            <v>805.93</v>
          </cell>
          <cell r="M6024">
            <v>4</v>
          </cell>
          <cell r="Q6024">
            <v>13</v>
          </cell>
          <cell r="V6024">
            <v>4730</v>
          </cell>
        </row>
        <row r="6025">
          <cell r="A6025">
            <v>1</v>
          </cell>
          <cell r="E6025">
            <v>4</v>
          </cell>
          <cell r="I6025">
            <v>-111472.41</v>
          </cell>
          <cell r="M6025">
            <v>4</v>
          </cell>
          <cell r="Q6025">
            <v>5</v>
          </cell>
          <cell r="V6025">
            <v>4730</v>
          </cell>
        </row>
        <row r="6026">
          <cell r="A6026">
            <v>1</v>
          </cell>
          <cell r="E6026">
            <v>4</v>
          </cell>
          <cell r="I6026">
            <v>55894.12</v>
          </cell>
          <cell r="M6026">
            <v>4</v>
          </cell>
          <cell r="Q6026">
            <v>2</v>
          </cell>
          <cell r="V6026">
            <v>4730</v>
          </cell>
        </row>
        <row r="6027">
          <cell r="A6027">
            <v>1</v>
          </cell>
          <cell r="E6027">
            <v>4</v>
          </cell>
          <cell r="I6027">
            <v>409287.21</v>
          </cell>
          <cell r="M6027">
            <v>4</v>
          </cell>
          <cell r="Q6027">
            <v>10</v>
          </cell>
          <cell r="V6027">
            <v>4730</v>
          </cell>
        </row>
        <row r="6028">
          <cell r="A6028">
            <v>1</v>
          </cell>
          <cell r="E6028">
            <v>4</v>
          </cell>
          <cell r="I6028">
            <v>0</v>
          </cell>
          <cell r="M6028">
            <v>4</v>
          </cell>
          <cell r="Q6028">
            <v>4</v>
          </cell>
          <cell r="V6028">
            <v>4740</v>
          </cell>
        </row>
        <row r="6029">
          <cell r="A6029">
            <v>1</v>
          </cell>
          <cell r="E6029">
            <v>4</v>
          </cell>
          <cell r="I6029">
            <v>0</v>
          </cell>
          <cell r="M6029">
            <v>4</v>
          </cell>
          <cell r="Q6029">
            <v>4</v>
          </cell>
          <cell r="V6029">
            <v>4740</v>
          </cell>
        </row>
        <row r="6030">
          <cell r="A6030">
            <v>1</v>
          </cell>
          <cell r="E6030">
            <v>4</v>
          </cell>
          <cell r="I6030">
            <v>0</v>
          </cell>
          <cell r="M6030">
            <v>4</v>
          </cell>
          <cell r="Q6030">
            <v>4</v>
          </cell>
          <cell r="V6030">
            <v>4740</v>
          </cell>
        </row>
        <row r="6031">
          <cell r="A6031">
            <v>1</v>
          </cell>
          <cell r="E6031">
            <v>4</v>
          </cell>
          <cell r="I6031">
            <v>0</v>
          </cell>
          <cell r="M6031">
            <v>4</v>
          </cell>
          <cell r="Q6031">
            <v>4</v>
          </cell>
          <cell r="V6031">
            <v>4740</v>
          </cell>
        </row>
        <row r="6032">
          <cell r="A6032">
            <v>1</v>
          </cell>
          <cell r="E6032">
            <v>4</v>
          </cell>
          <cell r="I6032">
            <v>0</v>
          </cell>
          <cell r="M6032">
            <v>4</v>
          </cell>
          <cell r="Q6032">
            <v>21</v>
          </cell>
          <cell r="V6032">
            <v>4740</v>
          </cell>
        </row>
        <row r="6033">
          <cell r="A6033">
            <v>1</v>
          </cell>
          <cell r="E6033">
            <v>4</v>
          </cell>
          <cell r="I6033">
            <v>0</v>
          </cell>
          <cell r="M6033">
            <v>4</v>
          </cell>
          <cell r="Q6033">
            <v>22</v>
          </cell>
          <cell r="V6033">
            <v>4740</v>
          </cell>
        </row>
        <row r="6034">
          <cell r="A6034">
            <v>1</v>
          </cell>
          <cell r="E6034">
            <v>4</v>
          </cell>
          <cell r="I6034">
            <v>0</v>
          </cell>
          <cell r="M6034">
            <v>4</v>
          </cell>
          <cell r="Q6034">
            <v>4</v>
          </cell>
          <cell r="V6034">
            <v>4740</v>
          </cell>
        </row>
        <row r="6035">
          <cell r="A6035">
            <v>1</v>
          </cell>
          <cell r="E6035">
            <v>4</v>
          </cell>
          <cell r="I6035">
            <v>0</v>
          </cell>
          <cell r="M6035">
            <v>4</v>
          </cell>
          <cell r="Q6035">
            <v>4</v>
          </cell>
          <cell r="V6035">
            <v>4740</v>
          </cell>
        </row>
        <row r="6036">
          <cell r="A6036">
            <v>1</v>
          </cell>
          <cell r="E6036">
            <v>4</v>
          </cell>
          <cell r="I6036">
            <v>0</v>
          </cell>
          <cell r="M6036">
            <v>4</v>
          </cell>
          <cell r="Q6036">
            <v>2</v>
          </cell>
          <cell r="V6036">
            <v>4740</v>
          </cell>
        </row>
        <row r="6037">
          <cell r="A6037">
            <v>1</v>
          </cell>
          <cell r="E6037">
            <v>4</v>
          </cell>
          <cell r="I6037">
            <v>0</v>
          </cell>
          <cell r="M6037">
            <v>4</v>
          </cell>
          <cell r="Q6037">
            <v>4</v>
          </cell>
          <cell r="V6037">
            <v>4745</v>
          </cell>
        </row>
        <row r="6038">
          <cell r="A6038">
            <v>1</v>
          </cell>
          <cell r="E6038">
            <v>4</v>
          </cell>
          <cell r="I6038">
            <v>188997.04</v>
          </cell>
          <cell r="M6038">
            <v>4</v>
          </cell>
          <cell r="Q6038">
            <v>25</v>
          </cell>
          <cell r="V6038">
            <v>4751</v>
          </cell>
        </row>
        <row r="6039">
          <cell r="A6039">
            <v>1</v>
          </cell>
          <cell r="E6039">
            <v>4</v>
          </cell>
          <cell r="I6039">
            <v>-885.64</v>
          </cell>
          <cell r="M6039">
            <v>4</v>
          </cell>
          <cell r="Q6039">
            <v>9</v>
          </cell>
          <cell r="V6039">
            <v>4751</v>
          </cell>
        </row>
        <row r="6040">
          <cell r="A6040">
            <v>1</v>
          </cell>
          <cell r="E6040">
            <v>4</v>
          </cell>
          <cell r="I6040">
            <v>157909.98000000001</v>
          </cell>
          <cell r="M6040">
            <v>4</v>
          </cell>
          <cell r="Q6040">
            <v>14</v>
          </cell>
          <cell r="V6040">
            <v>4751</v>
          </cell>
        </row>
        <row r="6041">
          <cell r="A6041">
            <v>1</v>
          </cell>
          <cell r="E6041">
            <v>4</v>
          </cell>
          <cell r="I6041">
            <v>77736.490000000005</v>
          </cell>
          <cell r="M6041">
            <v>4</v>
          </cell>
          <cell r="Q6041">
            <v>7</v>
          </cell>
          <cell r="V6041">
            <v>4751</v>
          </cell>
        </row>
        <row r="6042">
          <cell r="A6042">
            <v>1</v>
          </cell>
          <cell r="E6042">
            <v>4</v>
          </cell>
          <cell r="I6042">
            <v>127449.12</v>
          </cell>
          <cell r="M6042">
            <v>4</v>
          </cell>
          <cell r="Q6042">
            <v>8</v>
          </cell>
          <cell r="V6042">
            <v>4751</v>
          </cell>
        </row>
        <row r="6043">
          <cell r="A6043">
            <v>1</v>
          </cell>
          <cell r="E6043">
            <v>4</v>
          </cell>
          <cell r="I6043">
            <v>195864.68</v>
          </cell>
          <cell r="M6043">
            <v>4</v>
          </cell>
          <cell r="Q6043">
            <v>11</v>
          </cell>
          <cell r="V6043">
            <v>4751</v>
          </cell>
        </row>
        <row r="6044">
          <cell r="A6044">
            <v>1</v>
          </cell>
          <cell r="E6044">
            <v>4</v>
          </cell>
          <cell r="I6044">
            <v>542763.16</v>
          </cell>
          <cell r="M6044">
            <v>4</v>
          </cell>
          <cell r="Q6044">
            <v>21</v>
          </cell>
          <cell r="V6044">
            <v>4751</v>
          </cell>
        </row>
        <row r="6045">
          <cell r="A6045">
            <v>1</v>
          </cell>
          <cell r="E6045">
            <v>4</v>
          </cell>
          <cell r="I6045">
            <v>0</v>
          </cell>
          <cell r="M6045">
            <v>4</v>
          </cell>
          <cell r="Q6045">
            <v>4</v>
          </cell>
          <cell r="V6045">
            <v>4755</v>
          </cell>
        </row>
        <row r="6046">
          <cell r="A6046">
            <v>1</v>
          </cell>
          <cell r="E6046">
            <v>4</v>
          </cell>
          <cell r="I6046">
            <v>61652.91</v>
          </cell>
          <cell r="M6046">
            <v>4</v>
          </cell>
          <cell r="Q6046">
            <v>4</v>
          </cell>
          <cell r="V6046">
            <v>4760</v>
          </cell>
        </row>
        <row r="6047">
          <cell r="A6047">
            <v>1</v>
          </cell>
          <cell r="E6047">
            <v>4</v>
          </cell>
          <cell r="I6047">
            <v>2306.2800000000002</v>
          </cell>
          <cell r="M6047">
            <v>4</v>
          </cell>
          <cell r="Q6047">
            <v>8</v>
          </cell>
          <cell r="V6047">
            <v>4760</v>
          </cell>
        </row>
        <row r="6048">
          <cell r="A6048">
            <v>1</v>
          </cell>
          <cell r="E6048">
            <v>4</v>
          </cell>
          <cell r="I6048">
            <v>0</v>
          </cell>
          <cell r="M6048">
            <v>4</v>
          </cell>
          <cell r="Q6048">
            <v>4</v>
          </cell>
          <cell r="V6048">
            <v>4760</v>
          </cell>
        </row>
        <row r="6049">
          <cell r="A6049">
            <v>1</v>
          </cell>
          <cell r="E6049">
            <v>4</v>
          </cell>
          <cell r="I6049">
            <v>0</v>
          </cell>
          <cell r="M6049">
            <v>4</v>
          </cell>
          <cell r="Q6049">
            <v>6</v>
          </cell>
          <cell r="V6049">
            <v>4760</v>
          </cell>
        </row>
        <row r="6050">
          <cell r="A6050">
            <v>1</v>
          </cell>
          <cell r="E6050">
            <v>4</v>
          </cell>
          <cell r="I6050">
            <v>5046.82</v>
          </cell>
          <cell r="M6050">
            <v>4</v>
          </cell>
          <cell r="Q6050">
            <v>4</v>
          </cell>
          <cell r="V6050">
            <v>4770</v>
          </cell>
        </row>
        <row r="6051">
          <cell r="A6051">
            <v>1</v>
          </cell>
          <cell r="E6051">
            <v>4</v>
          </cell>
          <cell r="I6051">
            <v>0</v>
          </cell>
          <cell r="M6051">
            <v>4</v>
          </cell>
          <cell r="Q6051">
            <v>4</v>
          </cell>
          <cell r="V6051">
            <v>4770</v>
          </cell>
        </row>
        <row r="6052">
          <cell r="A6052">
            <v>1</v>
          </cell>
          <cell r="E6052">
            <v>4</v>
          </cell>
          <cell r="I6052">
            <v>939.46</v>
          </cell>
          <cell r="M6052">
            <v>4</v>
          </cell>
          <cell r="Q6052">
            <v>14</v>
          </cell>
          <cell r="V6052">
            <v>4770</v>
          </cell>
        </row>
        <row r="6053">
          <cell r="A6053">
            <v>1</v>
          </cell>
          <cell r="E6053">
            <v>4</v>
          </cell>
          <cell r="I6053">
            <v>0</v>
          </cell>
          <cell r="M6053">
            <v>4</v>
          </cell>
          <cell r="Q6053">
            <v>8</v>
          </cell>
          <cell r="V6053">
            <v>4770</v>
          </cell>
        </row>
        <row r="6054">
          <cell r="A6054">
            <v>1</v>
          </cell>
          <cell r="E6054">
            <v>4</v>
          </cell>
          <cell r="I6054">
            <v>1048.25</v>
          </cell>
          <cell r="M6054">
            <v>4</v>
          </cell>
          <cell r="Q6054">
            <v>4</v>
          </cell>
          <cell r="V6054">
            <v>4770</v>
          </cell>
        </row>
        <row r="6055">
          <cell r="A6055">
            <v>1</v>
          </cell>
          <cell r="E6055">
            <v>4</v>
          </cell>
          <cell r="I6055">
            <v>0</v>
          </cell>
          <cell r="M6055">
            <v>4</v>
          </cell>
          <cell r="Q6055">
            <v>6</v>
          </cell>
          <cell r="V6055">
            <v>4770</v>
          </cell>
        </row>
        <row r="6056">
          <cell r="A6056">
            <v>1</v>
          </cell>
          <cell r="E6056">
            <v>4</v>
          </cell>
          <cell r="I6056">
            <v>0</v>
          </cell>
          <cell r="M6056">
            <v>4</v>
          </cell>
          <cell r="Q6056">
            <v>13</v>
          </cell>
          <cell r="V6056">
            <v>4770</v>
          </cell>
        </row>
        <row r="6057">
          <cell r="A6057">
            <v>1</v>
          </cell>
          <cell r="E6057">
            <v>4</v>
          </cell>
          <cell r="I6057">
            <v>0</v>
          </cell>
          <cell r="M6057">
            <v>4</v>
          </cell>
          <cell r="Q6057">
            <v>2</v>
          </cell>
          <cell r="V6057">
            <v>4770</v>
          </cell>
        </row>
        <row r="6058">
          <cell r="A6058">
            <v>1</v>
          </cell>
          <cell r="E6058">
            <v>4</v>
          </cell>
          <cell r="I6058">
            <v>0</v>
          </cell>
          <cell r="M6058">
            <v>4</v>
          </cell>
          <cell r="Q6058">
            <v>10</v>
          </cell>
          <cell r="V6058">
            <v>4770</v>
          </cell>
        </row>
        <row r="6059">
          <cell r="A6059">
            <v>1</v>
          </cell>
          <cell r="E6059">
            <v>4</v>
          </cell>
          <cell r="I6059">
            <v>0</v>
          </cell>
          <cell r="M6059">
            <v>4</v>
          </cell>
          <cell r="Q6059">
            <v>9</v>
          </cell>
          <cell r="V6059">
            <v>4772</v>
          </cell>
        </row>
        <row r="6060">
          <cell r="A6060">
            <v>1</v>
          </cell>
          <cell r="E6060">
            <v>4</v>
          </cell>
          <cell r="I6060">
            <v>0</v>
          </cell>
          <cell r="M6060">
            <v>4</v>
          </cell>
          <cell r="Q6060">
            <v>4</v>
          </cell>
          <cell r="V6060">
            <v>4772</v>
          </cell>
        </row>
        <row r="6061">
          <cell r="A6061">
            <v>1</v>
          </cell>
          <cell r="E6061">
            <v>4</v>
          </cell>
          <cell r="I6061">
            <v>151321.95000000001</v>
          </cell>
          <cell r="M6061">
            <v>4</v>
          </cell>
          <cell r="Q6061">
            <v>4</v>
          </cell>
          <cell r="V6061">
            <v>4772</v>
          </cell>
        </row>
        <row r="6062">
          <cell r="A6062">
            <v>1</v>
          </cell>
          <cell r="E6062">
            <v>4</v>
          </cell>
          <cell r="I6062">
            <v>-22363</v>
          </cell>
          <cell r="M6062">
            <v>4</v>
          </cell>
          <cell r="Q6062">
            <v>4</v>
          </cell>
          <cell r="V6062">
            <v>4772</v>
          </cell>
        </row>
        <row r="6063">
          <cell r="A6063">
            <v>1</v>
          </cell>
          <cell r="E6063">
            <v>4</v>
          </cell>
          <cell r="I6063">
            <v>39600</v>
          </cell>
          <cell r="M6063">
            <v>4</v>
          </cell>
          <cell r="Q6063">
            <v>4</v>
          </cell>
          <cell r="V6063">
            <v>4772</v>
          </cell>
        </row>
        <row r="6064">
          <cell r="A6064">
            <v>1</v>
          </cell>
          <cell r="E6064">
            <v>4</v>
          </cell>
          <cell r="I6064">
            <v>0</v>
          </cell>
          <cell r="M6064">
            <v>4</v>
          </cell>
          <cell r="Q6064">
            <v>4</v>
          </cell>
          <cell r="V6064">
            <v>4772</v>
          </cell>
        </row>
        <row r="6065">
          <cell r="A6065">
            <v>1</v>
          </cell>
          <cell r="E6065">
            <v>4</v>
          </cell>
          <cell r="I6065">
            <v>0</v>
          </cell>
          <cell r="M6065">
            <v>4</v>
          </cell>
          <cell r="Q6065">
            <v>2</v>
          </cell>
          <cell r="V6065">
            <v>4772</v>
          </cell>
        </row>
        <row r="6066">
          <cell r="A6066">
            <v>1</v>
          </cell>
          <cell r="E6066">
            <v>4</v>
          </cell>
          <cell r="I6066">
            <v>0</v>
          </cell>
          <cell r="M6066">
            <v>4</v>
          </cell>
          <cell r="Q6066">
            <v>4</v>
          </cell>
          <cell r="V6066">
            <v>4775</v>
          </cell>
        </row>
        <row r="6067">
          <cell r="A6067">
            <v>1</v>
          </cell>
          <cell r="E6067">
            <v>4</v>
          </cell>
          <cell r="I6067">
            <v>86626.8</v>
          </cell>
          <cell r="M6067">
            <v>4</v>
          </cell>
          <cell r="Q6067">
            <v>4</v>
          </cell>
          <cell r="V6067">
            <v>4775</v>
          </cell>
        </row>
        <row r="6068">
          <cell r="A6068">
            <v>1</v>
          </cell>
          <cell r="E6068">
            <v>4</v>
          </cell>
          <cell r="I6068">
            <v>1314.04</v>
          </cell>
          <cell r="M6068">
            <v>4</v>
          </cell>
          <cell r="Q6068">
            <v>4</v>
          </cell>
          <cell r="V6068">
            <v>4775</v>
          </cell>
        </row>
        <row r="6069">
          <cell r="A6069">
            <v>1</v>
          </cell>
          <cell r="E6069">
            <v>4</v>
          </cell>
          <cell r="I6069">
            <v>12000</v>
          </cell>
          <cell r="M6069">
            <v>4</v>
          </cell>
          <cell r="Q6069">
            <v>14</v>
          </cell>
          <cell r="V6069">
            <v>4775</v>
          </cell>
        </row>
        <row r="6070">
          <cell r="A6070">
            <v>1</v>
          </cell>
          <cell r="E6070">
            <v>4</v>
          </cell>
          <cell r="I6070">
            <v>288.7</v>
          </cell>
          <cell r="M6070">
            <v>4</v>
          </cell>
          <cell r="Q6070">
            <v>4</v>
          </cell>
          <cell r="V6070">
            <v>4775</v>
          </cell>
        </row>
        <row r="6071">
          <cell r="A6071">
            <v>1</v>
          </cell>
          <cell r="E6071">
            <v>4</v>
          </cell>
          <cell r="I6071">
            <v>2905.21</v>
          </cell>
          <cell r="M6071">
            <v>4</v>
          </cell>
          <cell r="Q6071">
            <v>4</v>
          </cell>
          <cell r="V6071">
            <v>4775</v>
          </cell>
        </row>
        <row r="6072">
          <cell r="A6072">
            <v>1</v>
          </cell>
          <cell r="E6072">
            <v>4</v>
          </cell>
          <cell r="I6072">
            <v>0</v>
          </cell>
          <cell r="M6072">
            <v>4</v>
          </cell>
          <cell r="Q6072">
            <v>8</v>
          </cell>
          <cell r="V6072">
            <v>4775</v>
          </cell>
        </row>
        <row r="6073">
          <cell r="A6073">
            <v>1</v>
          </cell>
          <cell r="E6073">
            <v>4</v>
          </cell>
          <cell r="I6073">
            <v>0</v>
          </cell>
          <cell r="M6073">
            <v>4</v>
          </cell>
          <cell r="Q6073">
            <v>22</v>
          </cell>
          <cell r="V6073">
            <v>4775</v>
          </cell>
        </row>
        <row r="6074">
          <cell r="A6074">
            <v>1</v>
          </cell>
          <cell r="E6074">
            <v>4</v>
          </cell>
          <cell r="I6074">
            <v>1175.9000000000001</v>
          </cell>
          <cell r="M6074">
            <v>4</v>
          </cell>
          <cell r="Q6074">
            <v>4</v>
          </cell>
          <cell r="V6074">
            <v>4775</v>
          </cell>
        </row>
        <row r="6075">
          <cell r="A6075">
            <v>1</v>
          </cell>
          <cell r="E6075">
            <v>4</v>
          </cell>
          <cell r="I6075">
            <v>0</v>
          </cell>
          <cell r="M6075">
            <v>4</v>
          </cell>
          <cell r="Q6075">
            <v>4</v>
          </cell>
          <cell r="V6075">
            <v>4775</v>
          </cell>
        </row>
        <row r="6076">
          <cell r="A6076">
            <v>1</v>
          </cell>
          <cell r="E6076">
            <v>4</v>
          </cell>
          <cell r="I6076">
            <v>0</v>
          </cell>
          <cell r="M6076">
            <v>4</v>
          </cell>
          <cell r="Q6076">
            <v>6</v>
          </cell>
          <cell r="V6076">
            <v>4775</v>
          </cell>
        </row>
        <row r="6077">
          <cell r="A6077">
            <v>1</v>
          </cell>
          <cell r="E6077">
            <v>4</v>
          </cell>
          <cell r="I6077">
            <v>0</v>
          </cell>
          <cell r="M6077">
            <v>4</v>
          </cell>
          <cell r="Q6077">
            <v>13</v>
          </cell>
          <cell r="V6077">
            <v>4775</v>
          </cell>
        </row>
        <row r="6078">
          <cell r="A6078">
            <v>1</v>
          </cell>
          <cell r="E6078">
            <v>4</v>
          </cell>
          <cell r="I6078">
            <v>0</v>
          </cell>
          <cell r="M6078">
            <v>4</v>
          </cell>
          <cell r="Q6078">
            <v>2</v>
          </cell>
          <cell r="V6078">
            <v>4775</v>
          </cell>
        </row>
        <row r="6079">
          <cell r="A6079">
            <v>1</v>
          </cell>
          <cell r="E6079">
            <v>4</v>
          </cell>
          <cell r="I6079">
            <v>0</v>
          </cell>
          <cell r="M6079">
            <v>4</v>
          </cell>
          <cell r="Q6079">
            <v>10</v>
          </cell>
          <cell r="V6079">
            <v>4775</v>
          </cell>
        </row>
        <row r="6080">
          <cell r="A6080">
            <v>1</v>
          </cell>
          <cell r="E6080">
            <v>4</v>
          </cell>
          <cell r="I6080">
            <v>0</v>
          </cell>
          <cell r="M6080">
            <v>4</v>
          </cell>
          <cell r="Q6080">
            <v>4</v>
          </cell>
          <cell r="V6080">
            <v>4780</v>
          </cell>
        </row>
        <row r="6081">
          <cell r="A6081">
            <v>1</v>
          </cell>
          <cell r="E6081">
            <v>4</v>
          </cell>
          <cell r="I6081">
            <v>28755.05</v>
          </cell>
          <cell r="M6081">
            <v>4</v>
          </cell>
          <cell r="Q6081">
            <v>4</v>
          </cell>
          <cell r="V6081">
            <v>4780</v>
          </cell>
        </row>
        <row r="6082">
          <cell r="A6082">
            <v>1</v>
          </cell>
          <cell r="E6082">
            <v>4</v>
          </cell>
          <cell r="I6082">
            <v>8468.6</v>
          </cell>
          <cell r="M6082">
            <v>4</v>
          </cell>
          <cell r="Q6082">
            <v>4</v>
          </cell>
          <cell r="V6082">
            <v>4780</v>
          </cell>
        </row>
        <row r="6083">
          <cell r="A6083">
            <v>1</v>
          </cell>
          <cell r="E6083">
            <v>4</v>
          </cell>
          <cell r="I6083">
            <v>0</v>
          </cell>
          <cell r="M6083">
            <v>4</v>
          </cell>
          <cell r="Q6083">
            <v>22</v>
          </cell>
          <cell r="V6083">
            <v>4780</v>
          </cell>
        </row>
        <row r="6084">
          <cell r="A6084">
            <v>1</v>
          </cell>
          <cell r="E6084">
            <v>4</v>
          </cell>
          <cell r="I6084">
            <v>0</v>
          </cell>
          <cell r="M6084">
            <v>4</v>
          </cell>
          <cell r="Q6084">
            <v>6</v>
          </cell>
          <cell r="V6084">
            <v>4780</v>
          </cell>
        </row>
        <row r="6085">
          <cell r="A6085">
            <v>1</v>
          </cell>
          <cell r="E6085">
            <v>4</v>
          </cell>
          <cell r="I6085">
            <v>0</v>
          </cell>
          <cell r="M6085">
            <v>4</v>
          </cell>
          <cell r="Q6085">
            <v>2</v>
          </cell>
          <cell r="V6085">
            <v>4780</v>
          </cell>
        </row>
        <row r="6086">
          <cell r="A6086">
            <v>1</v>
          </cell>
          <cell r="E6086">
            <v>4</v>
          </cell>
          <cell r="I6086">
            <v>13825.67</v>
          </cell>
          <cell r="M6086">
            <v>4</v>
          </cell>
          <cell r="Q6086">
            <v>25</v>
          </cell>
          <cell r="V6086">
            <v>4785</v>
          </cell>
        </row>
        <row r="6087">
          <cell r="A6087">
            <v>1</v>
          </cell>
          <cell r="E6087">
            <v>4</v>
          </cell>
          <cell r="I6087">
            <v>26438.400000000001</v>
          </cell>
          <cell r="M6087">
            <v>4</v>
          </cell>
          <cell r="Q6087">
            <v>9</v>
          </cell>
          <cell r="V6087">
            <v>4785</v>
          </cell>
        </row>
        <row r="6088">
          <cell r="A6088">
            <v>1</v>
          </cell>
          <cell r="E6088">
            <v>4</v>
          </cell>
          <cell r="I6088">
            <v>0</v>
          </cell>
          <cell r="M6088">
            <v>4</v>
          </cell>
          <cell r="Q6088">
            <v>4</v>
          </cell>
          <cell r="V6088">
            <v>4785</v>
          </cell>
        </row>
        <row r="6089">
          <cell r="A6089">
            <v>1</v>
          </cell>
          <cell r="E6089">
            <v>4</v>
          </cell>
          <cell r="I6089">
            <v>14387.21</v>
          </cell>
          <cell r="M6089">
            <v>4</v>
          </cell>
          <cell r="Q6089">
            <v>4</v>
          </cell>
          <cell r="V6089">
            <v>4785</v>
          </cell>
        </row>
        <row r="6090">
          <cell r="A6090">
            <v>1</v>
          </cell>
          <cell r="E6090">
            <v>4</v>
          </cell>
          <cell r="I6090">
            <v>3495.33</v>
          </cell>
          <cell r="M6090">
            <v>4</v>
          </cell>
          <cell r="Q6090">
            <v>4</v>
          </cell>
          <cell r="V6090">
            <v>4785</v>
          </cell>
        </row>
        <row r="6091">
          <cell r="A6091">
            <v>1</v>
          </cell>
          <cell r="E6091">
            <v>4</v>
          </cell>
          <cell r="I6091">
            <v>17227.23</v>
          </cell>
          <cell r="M6091">
            <v>4</v>
          </cell>
          <cell r="Q6091">
            <v>14</v>
          </cell>
          <cell r="V6091">
            <v>4785</v>
          </cell>
        </row>
        <row r="6092">
          <cell r="A6092">
            <v>1</v>
          </cell>
          <cell r="E6092">
            <v>4</v>
          </cell>
          <cell r="I6092">
            <v>3000</v>
          </cell>
          <cell r="M6092">
            <v>4</v>
          </cell>
          <cell r="Q6092">
            <v>7</v>
          </cell>
          <cell r="V6092">
            <v>4785</v>
          </cell>
        </row>
        <row r="6093">
          <cell r="A6093">
            <v>1</v>
          </cell>
          <cell r="E6093">
            <v>4</v>
          </cell>
          <cell r="I6093">
            <v>0</v>
          </cell>
          <cell r="M6093">
            <v>4</v>
          </cell>
          <cell r="Q6093">
            <v>4</v>
          </cell>
          <cell r="V6093">
            <v>4785</v>
          </cell>
        </row>
        <row r="6094">
          <cell r="A6094">
            <v>1</v>
          </cell>
          <cell r="E6094">
            <v>4</v>
          </cell>
          <cell r="I6094">
            <v>396.78</v>
          </cell>
          <cell r="M6094">
            <v>4</v>
          </cell>
          <cell r="Q6094">
            <v>8</v>
          </cell>
          <cell r="V6094">
            <v>4785</v>
          </cell>
        </row>
        <row r="6095">
          <cell r="A6095">
            <v>1</v>
          </cell>
          <cell r="E6095">
            <v>4</v>
          </cell>
          <cell r="I6095">
            <v>0</v>
          </cell>
          <cell r="M6095">
            <v>4</v>
          </cell>
          <cell r="Q6095">
            <v>11</v>
          </cell>
          <cell r="V6095">
            <v>4785</v>
          </cell>
        </row>
        <row r="6096">
          <cell r="A6096">
            <v>1</v>
          </cell>
          <cell r="E6096">
            <v>4</v>
          </cell>
          <cell r="I6096">
            <v>0</v>
          </cell>
          <cell r="M6096">
            <v>4</v>
          </cell>
          <cell r="Q6096">
            <v>22</v>
          </cell>
          <cell r="V6096">
            <v>4785</v>
          </cell>
        </row>
        <row r="6097">
          <cell r="A6097">
            <v>1</v>
          </cell>
          <cell r="E6097">
            <v>4</v>
          </cell>
          <cell r="I6097">
            <v>0</v>
          </cell>
          <cell r="M6097">
            <v>4</v>
          </cell>
          <cell r="Q6097">
            <v>23</v>
          </cell>
          <cell r="V6097">
            <v>4785</v>
          </cell>
        </row>
        <row r="6098">
          <cell r="A6098">
            <v>1</v>
          </cell>
          <cell r="E6098">
            <v>4</v>
          </cell>
          <cell r="I6098">
            <v>7444.82</v>
          </cell>
          <cell r="M6098">
            <v>4</v>
          </cell>
          <cell r="Q6098">
            <v>4</v>
          </cell>
          <cell r="V6098">
            <v>4785</v>
          </cell>
        </row>
        <row r="6099">
          <cell r="A6099">
            <v>1</v>
          </cell>
          <cell r="E6099">
            <v>4</v>
          </cell>
          <cell r="I6099">
            <v>0</v>
          </cell>
          <cell r="M6099">
            <v>4</v>
          </cell>
          <cell r="Q6099">
            <v>4</v>
          </cell>
          <cell r="V6099">
            <v>4785</v>
          </cell>
        </row>
        <row r="6100">
          <cell r="A6100">
            <v>1</v>
          </cell>
          <cell r="E6100">
            <v>4</v>
          </cell>
          <cell r="I6100">
            <v>0</v>
          </cell>
          <cell r="M6100">
            <v>4</v>
          </cell>
          <cell r="Q6100">
            <v>6</v>
          </cell>
          <cell r="V6100">
            <v>4785</v>
          </cell>
        </row>
        <row r="6101">
          <cell r="A6101">
            <v>1</v>
          </cell>
          <cell r="E6101">
            <v>4</v>
          </cell>
          <cell r="I6101">
            <v>4376.55</v>
          </cell>
          <cell r="M6101">
            <v>4</v>
          </cell>
          <cell r="Q6101">
            <v>13</v>
          </cell>
          <cell r="V6101">
            <v>4785</v>
          </cell>
        </row>
        <row r="6102">
          <cell r="A6102">
            <v>1</v>
          </cell>
          <cell r="E6102">
            <v>4</v>
          </cell>
          <cell r="I6102">
            <v>14014.05</v>
          </cell>
          <cell r="M6102">
            <v>4</v>
          </cell>
          <cell r="Q6102">
            <v>5</v>
          </cell>
          <cell r="V6102">
            <v>4785</v>
          </cell>
        </row>
        <row r="6103">
          <cell r="A6103">
            <v>1</v>
          </cell>
          <cell r="E6103">
            <v>4</v>
          </cell>
          <cell r="I6103">
            <v>0</v>
          </cell>
          <cell r="M6103">
            <v>4</v>
          </cell>
          <cell r="Q6103">
            <v>2</v>
          </cell>
          <cell r="V6103">
            <v>4785</v>
          </cell>
        </row>
        <row r="6104">
          <cell r="A6104">
            <v>1</v>
          </cell>
          <cell r="E6104">
            <v>4</v>
          </cell>
          <cell r="I6104">
            <v>31726.25</v>
          </cell>
          <cell r="M6104">
            <v>4</v>
          </cell>
          <cell r="Q6104">
            <v>10</v>
          </cell>
          <cell r="V6104">
            <v>4785</v>
          </cell>
        </row>
        <row r="6105">
          <cell r="A6105">
            <v>1</v>
          </cell>
          <cell r="E6105">
            <v>4</v>
          </cell>
          <cell r="I6105">
            <v>1409.13</v>
          </cell>
          <cell r="M6105">
            <v>4</v>
          </cell>
          <cell r="Q6105">
            <v>4</v>
          </cell>
          <cell r="V6105">
            <v>4800</v>
          </cell>
        </row>
        <row r="6106">
          <cell r="A6106">
            <v>1</v>
          </cell>
          <cell r="E6106">
            <v>4</v>
          </cell>
          <cell r="I6106">
            <v>1500</v>
          </cell>
          <cell r="M6106">
            <v>4</v>
          </cell>
          <cell r="Q6106">
            <v>9</v>
          </cell>
          <cell r="V6106">
            <v>4800</v>
          </cell>
        </row>
        <row r="6107">
          <cell r="A6107">
            <v>1</v>
          </cell>
          <cell r="E6107">
            <v>4</v>
          </cell>
          <cell r="I6107">
            <v>0</v>
          </cell>
          <cell r="M6107">
            <v>4</v>
          </cell>
          <cell r="Q6107">
            <v>4</v>
          </cell>
          <cell r="V6107">
            <v>4800</v>
          </cell>
        </row>
        <row r="6108">
          <cell r="A6108">
            <v>1</v>
          </cell>
          <cell r="E6108">
            <v>4</v>
          </cell>
          <cell r="I6108">
            <v>549716.34</v>
          </cell>
          <cell r="M6108">
            <v>4</v>
          </cell>
          <cell r="Q6108">
            <v>4</v>
          </cell>
          <cell r="V6108">
            <v>4800</v>
          </cell>
        </row>
        <row r="6109">
          <cell r="A6109">
            <v>1</v>
          </cell>
          <cell r="E6109">
            <v>4</v>
          </cell>
          <cell r="I6109">
            <v>18039.68</v>
          </cell>
          <cell r="M6109">
            <v>4</v>
          </cell>
          <cell r="Q6109">
            <v>4</v>
          </cell>
          <cell r="V6109">
            <v>4800</v>
          </cell>
        </row>
        <row r="6110">
          <cell r="A6110">
            <v>1</v>
          </cell>
          <cell r="E6110">
            <v>4</v>
          </cell>
          <cell r="I6110">
            <v>37792.18</v>
          </cell>
          <cell r="M6110">
            <v>4</v>
          </cell>
          <cell r="Q6110">
            <v>14</v>
          </cell>
          <cell r="V6110">
            <v>4800</v>
          </cell>
        </row>
        <row r="6111">
          <cell r="A6111">
            <v>1</v>
          </cell>
          <cell r="E6111">
            <v>4</v>
          </cell>
          <cell r="I6111">
            <v>23170.5</v>
          </cell>
          <cell r="M6111">
            <v>4</v>
          </cell>
          <cell r="Q6111">
            <v>4</v>
          </cell>
          <cell r="V6111">
            <v>4800</v>
          </cell>
        </row>
        <row r="6112">
          <cell r="A6112">
            <v>1</v>
          </cell>
          <cell r="E6112">
            <v>4</v>
          </cell>
          <cell r="I6112">
            <v>1960.21</v>
          </cell>
          <cell r="M6112">
            <v>4</v>
          </cell>
          <cell r="Q6112">
            <v>8</v>
          </cell>
          <cell r="V6112">
            <v>4800</v>
          </cell>
        </row>
        <row r="6113">
          <cell r="A6113">
            <v>1</v>
          </cell>
          <cell r="E6113">
            <v>4</v>
          </cell>
          <cell r="I6113">
            <v>0</v>
          </cell>
          <cell r="M6113">
            <v>4</v>
          </cell>
          <cell r="Q6113">
            <v>11</v>
          </cell>
          <cell r="V6113">
            <v>4800</v>
          </cell>
        </row>
        <row r="6114">
          <cell r="A6114">
            <v>1</v>
          </cell>
          <cell r="E6114">
            <v>4</v>
          </cell>
          <cell r="I6114">
            <v>3750</v>
          </cell>
          <cell r="M6114">
            <v>4</v>
          </cell>
          <cell r="Q6114">
            <v>21</v>
          </cell>
          <cell r="V6114">
            <v>4800</v>
          </cell>
        </row>
        <row r="6115">
          <cell r="A6115">
            <v>1</v>
          </cell>
          <cell r="E6115">
            <v>4</v>
          </cell>
          <cell r="I6115">
            <v>0</v>
          </cell>
          <cell r="M6115">
            <v>4</v>
          </cell>
          <cell r="Q6115">
            <v>22</v>
          </cell>
          <cell r="V6115">
            <v>4800</v>
          </cell>
        </row>
        <row r="6116">
          <cell r="A6116">
            <v>1</v>
          </cell>
          <cell r="E6116">
            <v>4</v>
          </cell>
          <cell r="I6116">
            <v>36561.83</v>
          </cell>
          <cell r="M6116">
            <v>4</v>
          </cell>
          <cell r="Q6116">
            <v>4</v>
          </cell>
          <cell r="V6116">
            <v>4800</v>
          </cell>
        </row>
        <row r="6117">
          <cell r="A6117">
            <v>1</v>
          </cell>
          <cell r="E6117">
            <v>4</v>
          </cell>
          <cell r="I6117">
            <v>276.22000000000003</v>
          </cell>
          <cell r="M6117">
            <v>4</v>
          </cell>
          <cell r="Q6117">
            <v>4</v>
          </cell>
          <cell r="V6117">
            <v>4800</v>
          </cell>
        </row>
        <row r="6118">
          <cell r="A6118">
            <v>1</v>
          </cell>
          <cell r="E6118">
            <v>4</v>
          </cell>
          <cell r="I6118">
            <v>0</v>
          </cell>
          <cell r="M6118">
            <v>4</v>
          </cell>
          <cell r="Q6118">
            <v>6</v>
          </cell>
          <cell r="V6118">
            <v>4800</v>
          </cell>
        </row>
        <row r="6119">
          <cell r="A6119">
            <v>1</v>
          </cell>
          <cell r="E6119">
            <v>4</v>
          </cell>
          <cell r="I6119">
            <v>11279.9</v>
          </cell>
          <cell r="M6119">
            <v>4</v>
          </cell>
          <cell r="Q6119">
            <v>2</v>
          </cell>
          <cell r="V6119">
            <v>4800</v>
          </cell>
        </row>
        <row r="6120">
          <cell r="A6120">
            <v>1</v>
          </cell>
          <cell r="E6120">
            <v>4</v>
          </cell>
          <cell r="I6120">
            <v>4853.5600000000004</v>
          </cell>
          <cell r="M6120">
            <v>4</v>
          </cell>
          <cell r="Q6120">
            <v>4</v>
          </cell>
          <cell r="V6120">
            <v>4820</v>
          </cell>
        </row>
        <row r="6121">
          <cell r="A6121">
            <v>1</v>
          </cell>
          <cell r="E6121">
            <v>4</v>
          </cell>
          <cell r="I6121">
            <v>0</v>
          </cell>
          <cell r="M6121">
            <v>4</v>
          </cell>
          <cell r="Q6121">
            <v>4</v>
          </cell>
          <cell r="V6121">
            <v>4820</v>
          </cell>
        </row>
        <row r="6122">
          <cell r="A6122">
            <v>1</v>
          </cell>
          <cell r="E6122">
            <v>4</v>
          </cell>
          <cell r="I6122">
            <v>63315.1</v>
          </cell>
          <cell r="M6122">
            <v>4</v>
          </cell>
          <cell r="Q6122">
            <v>25</v>
          </cell>
          <cell r="V6122">
            <v>4830</v>
          </cell>
        </row>
        <row r="6123">
          <cell r="A6123">
            <v>1</v>
          </cell>
          <cell r="E6123">
            <v>4</v>
          </cell>
          <cell r="I6123">
            <v>400</v>
          </cell>
          <cell r="M6123">
            <v>4</v>
          </cell>
          <cell r="Q6123">
            <v>4</v>
          </cell>
          <cell r="V6123">
            <v>4830</v>
          </cell>
        </row>
        <row r="6124">
          <cell r="A6124">
            <v>1</v>
          </cell>
          <cell r="E6124">
            <v>4</v>
          </cell>
          <cell r="I6124">
            <v>41598.080000000002</v>
          </cell>
          <cell r="M6124">
            <v>4</v>
          </cell>
          <cell r="Q6124">
            <v>9</v>
          </cell>
          <cell r="V6124">
            <v>4830</v>
          </cell>
        </row>
        <row r="6125">
          <cell r="A6125">
            <v>1</v>
          </cell>
          <cell r="E6125">
            <v>4</v>
          </cell>
          <cell r="I6125">
            <v>0</v>
          </cell>
          <cell r="M6125">
            <v>4</v>
          </cell>
          <cell r="Q6125">
            <v>4</v>
          </cell>
          <cell r="V6125">
            <v>4830</v>
          </cell>
        </row>
        <row r="6126">
          <cell r="A6126">
            <v>1</v>
          </cell>
          <cell r="E6126">
            <v>4</v>
          </cell>
          <cell r="I6126">
            <v>72753.350000000006</v>
          </cell>
          <cell r="M6126">
            <v>4</v>
          </cell>
          <cell r="Q6126">
            <v>4</v>
          </cell>
          <cell r="V6126">
            <v>4830</v>
          </cell>
        </row>
        <row r="6127">
          <cell r="A6127">
            <v>1</v>
          </cell>
          <cell r="E6127">
            <v>4</v>
          </cell>
          <cell r="I6127">
            <v>11910.52</v>
          </cell>
          <cell r="M6127">
            <v>4</v>
          </cell>
          <cell r="Q6127">
            <v>4</v>
          </cell>
          <cell r="V6127">
            <v>4830</v>
          </cell>
        </row>
        <row r="6128">
          <cell r="A6128">
            <v>1</v>
          </cell>
          <cell r="E6128">
            <v>4</v>
          </cell>
          <cell r="I6128">
            <v>349211.3</v>
          </cell>
          <cell r="M6128">
            <v>4</v>
          </cell>
          <cell r="Q6128">
            <v>14</v>
          </cell>
          <cell r="V6128">
            <v>4830</v>
          </cell>
        </row>
        <row r="6129">
          <cell r="A6129">
            <v>1</v>
          </cell>
          <cell r="E6129">
            <v>4</v>
          </cell>
          <cell r="I6129">
            <v>77973.03</v>
          </cell>
          <cell r="M6129">
            <v>4</v>
          </cell>
          <cell r="Q6129">
            <v>7</v>
          </cell>
          <cell r="V6129">
            <v>4830</v>
          </cell>
        </row>
        <row r="6130">
          <cell r="A6130">
            <v>1</v>
          </cell>
          <cell r="E6130">
            <v>4</v>
          </cell>
          <cell r="I6130">
            <v>51316.45</v>
          </cell>
          <cell r="M6130">
            <v>4</v>
          </cell>
          <cell r="Q6130">
            <v>4</v>
          </cell>
          <cell r="V6130">
            <v>4830</v>
          </cell>
        </row>
        <row r="6131">
          <cell r="A6131">
            <v>1</v>
          </cell>
          <cell r="E6131">
            <v>4</v>
          </cell>
          <cell r="I6131">
            <v>169889.54</v>
          </cell>
          <cell r="M6131">
            <v>4</v>
          </cell>
          <cell r="Q6131">
            <v>8</v>
          </cell>
          <cell r="V6131">
            <v>4830</v>
          </cell>
        </row>
        <row r="6132">
          <cell r="A6132">
            <v>1</v>
          </cell>
          <cell r="E6132">
            <v>4</v>
          </cell>
          <cell r="I6132">
            <v>47743.06</v>
          </cell>
          <cell r="M6132">
            <v>4</v>
          </cell>
          <cell r="Q6132">
            <v>11</v>
          </cell>
          <cell r="V6132">
            <v>4830</v>
          </cell>
        </row>
        <row r="6133">
          <cell r="A6133">
            <v>1</v>
          </cell>
          <cell r="E6133">
            <v>4</v>
          </cell>
          <cell r="I6133">
            <v>29315.64</v>
          </cell>
          <cell r="M6133">
            <v>4</v>
          </cell>
          <cell r="Q6133">
            <v>21</v>
          </cell>
          <cell r="V6133">
            <v>4830</v>
          </cell>
        </row>
        <row r="6134">
          <cell r="A6134">
            <v>1</v>
          </cell>
          <cell r="E6134">
            <v>4</v>
          </cell>
          <cell r="I6134">
            <v>91501.440000000002</v>
          </cell>
          <cell r="M6134">
            <v>4</v>
          </cell>
          <cell r="Q6134">
            <v>22</v>
          </cell>
          <cell r="V6134">
            <v>4830</v>
          </cell>
        </row>
        <row r="6135">
          <cell r="A6135">
            <v>1</v>
          </cell>
          <cell r="E6135">
            <v>4</v>
          </cell>
          <cell r="I6135">
            <v>39507.81</v>
          </cell>
          <cell r="M6135">
            <v>4</v>
          </cell>
          <cell r="Q6135">
            <v>4</v>
          </cell>
          <cell r="V6135">
            <v>4830</v>
          </cell>
        </row>
        <row r="6136">
          <cell r="A6136">
            <v>1</v>
          </cell>
          <cell r="E6136">
            <v>4</v>
          </cell>
          <cell r="I6136">
            <v>215566.77</v>
          </cell>
          <cell r="M6136">
            <v>4</v>
          </cell>
          <cell r="Q6136">
            <v>4</v>
          </cell>
          <cell r="V6136">
            <v>4830</v>
          </cell>
        </row>
        <row r="6137">
          <cell r="A6137">
            <v>1</v>
          </cell>
          <cell r="E6137">
            <v>4</v>
          </cell>
          <cell r="I6137">
            <v>0</v>
          </cell>
          <cell r="M6137">
            <v>4</v>
          </cell>
          <cell r="Q6137">
            <v>4</v>
          </cell>
          <cell r="V6137">
            <v>4830</v>
          </cell>
        </row>
        <row r="6138">
          <cell r="A6138">
            <v>1</v>
          </cell>
          <cell r="E6138">
            <v>4</v>
          </cell>
          <cell r="I6138">
            <v>22952.68</v>
          </cell>
          <cell r="M6138">
            <v>4</v>
          </cell>
          <cell r="Q6138">
            <v>6</v>
          </cell>
          <cell r="V6138">
            <v>4830</v>
          </cell>
        </row>
        <row r="6139">
          <cell r="A6139">
            <v>1</v>
          </cell>
          <cell r="E6139">
            <v>4</v>
          </cell>
          <cell r="I6139">
            <v>35875.919999999998</v>
          </cell>
          <cell r="M6139">
            <v>4</v>
          </cell>
          <cell r="Q6139">
            <v>13</v>
          </cell>
          <cell r="V6139">
            <v>4830</v>
          </cell>
        </row>
        <row r="6140">
          <cell r="A6140">
            <v>1</v>
          </cell>
          <cell r="E6140">
            <v>4</v>
          </cell>
          <cell r="I6140">
            <v>7664.77</v>
          </cell>
          <cell r="M6140">
            <v>4</v>
          </cell>
          <cell r="Q6140">
            <v>5</v>
          </cell>
          <cell r="V6140">
            <v>4830</v>
          </cell>
        </row>
        <row r="6141">
          <cell r="A6141">
            <v>1</v>
          </cell>
          <cell r="E6141">
            <v>4</v>
          </cell>
          <cell r="I6141">
            <v>1814.07</v>
          </cell>
          <cell r="M6141">
            <v>4</v>
          </cell>
          <cell r="Q6141">
            <v>2</v>
          </cell>
          <cell r="V6141">
            <v>4830</v>
          </cell>
        </row>
        <row r="6142">
          <cell r="A6142">
            <v>1</v>
          </cell>
          <cell r="E6142">
            <v>4</v>
          </cell>
          <cell r="I6142">
            <v>91595.26</v>
          </cell>
          <cell r="M6142">
            <v>4</v>
          </cell>
          <cell r="Q6142">
            <v>10</v>
          </cell>
          <cell r="V6142">
            <v>4830</v>
          </cell>
        </row>
        <row r="6143">
          <cell r="A6143">
            <v>1</v>
          </cell>
          <cell r="E6143">
            <v>4</v>
          </cell>
          <cell r="I6143">
            <v>89272.21</v>
          </cell>
          <cell r="M6143">
            <v>4</v>
          </cell>
          <cell r="Q6143">
            <v>4</v>
          </cell>
          <cell r="V6143">
            <v>4840</v>
          </cell>
        </row>
        <row r="6144">
          <cell r="A6144">
            <v>1</v>
          </cell>
          <cell r="E6144">
            <v>4</v>
          </cell>
          <cell r="I6144">
            <v>3170</v>
          </cell>
          <cell r="M6144">
            <v>4</v>
          </cell>
          <cell r="Q6144">
            <v>4</v>
          </cell>
          <cell r="V6144">
            <v>4840</v>
          </cell>
        </row>
        <row r="6145">
          <cell r="A6145">
            <v>1</v>
          </cell>
          <cell r="E6145">
            <v>4</v>
          </cell>
          <cell r="I6145">
            <v>0</v>
          </cell>
          <cell r="M6145">
            <v>4</v>
          </cell>
          <cell r="Q6145">
            <v>14</v>
          </cell>
          <cell r="V6145">
            <v>4840</v>
          </cell>
        </row>
        <row r="6146">
          <cell r="A6146">
            <v>1</v>
          </cell>
          <cell r="E6146">
            <v>4</v>
          </cell>
          <cell r="I6146">
            <v>49442.28</v>
          </cell>
          <cell r="M6146">
            <v>4</v>
          </cell>
          <cell r="Q6146">
            <v>4</v>
          </cell>
          <cell r="V6146">
            <v>4840</v>
          </cell>
        </row>
        <row r="6147">
          <cell r="A6147">
            <v>1</v>
          </cell>
          <cell r="E6147">
            <v>4</v>
          </cell>
          <cell r="I6147">
            <v>117150</v>
          </cell>
          <cell r="M6147">
            <v>4</v>
          </cell>
          <cell r="Q6147">
            <v>21</v>
          </cell>
          <cell r="V6147">
            <v>4840</v>
          </cell>
        </row>
        <row r="6148">
          <cell r="A6148">
            <v>1</v>
          </cell>
          <cell r="E6148">
            <v>4</v>
          </cell>
          <cell r="I6148">
            <v>108445.75</v>
          </cell>
          <cell r="M6148">
            <v>4</v>
          </cell>
          <cell r="Q6148">
            <v>4</v>
          </cell>
          <cell r="V6148">
            <v>4840</v>
          </cell>
        </row>
        <row r="6149">
          <cell r="A6149">
            <v>1</v>
          </cell>
          <cell r="E6149">
            <v>4</v>
          </cell>
          <cell r="I6149">
            <v>650</v>
          </cell>
          <cell r="M6149">
            <v>4</v>
          </cell>
          <cell r="Q6149">
            <v>4</v>
          </cell>
          <cell r="V6149">
            <v>4840</v>
          </cell>
        </row>
        <row r="6150">
          <cell r="A6150">
            <v>1</v>
          </cell>
          <cell r="E6150">
            <v>4</v>
          </cell>
          <cell r="I6150">
            <v>0</v>
          </cell>
          <cell r="M6150">
            <v>4</v>
          </cell>
          <cell r="Q6150">
            <v>4</v>
          </cell>
          <cell r="V6150">
            <v>4860</v>
          </cell>
        </row>
        <row r="6151">
          <cell r="A6151">
            <v>1</v>
          </cell>
          <cell r="E6151">
            <v>4</v>
          </cell>
          <cell r="I6151">
            <v>-286313.13</v>
          </cell>
          <cell r="M6151">
            <v>4</v>
          </cell>
          <cell r="Q6151">
            <v>4</v>
          </cell>
          <cell r="V6151">
            <v>4860</v>
          </cell>
        </row>
        <row r="6152">
          <cell r="A6152">
            <v>1</v>
          </cell>
          <cell r="E6152">
            <v>4</v>
          </cell>
          <cell r="I6152">
            <v>0</v>
          </cell>
          <cell r="M6152">
            <v>4</v>
          </cell>
          <cell r="Q6152">
            <v>4</v>
          </cell>
          <cell r="V6152">
            <v>4880</v>
          </cell>
        </row>
        <row r="6153">
          <cell r="A6153">
            <v>1</v>
          </cell>
          <cell r="E6153">
            <v>4</v>
          </cell>
          <cell r="I6153">
            <v>-965226.15</v>
          </cell>
          <cell r="M6153">
            <v>4</v>
          </cell>
          <cell r="Q6153">
            <v>4</v>
          </cell>
          <cell r="V6153">
            <v>4880</v>
          </cell>
        </row>
        <row r="6154">
          <cell r="A6154">
            <v>1</v>
          </cell>
          <cell r="E6154">
            <v>4</v>
          </cell>
          <cell r="I6154">
            <v>0</v>
          </cell>
          <cell r="M6154">
            <v>4</v>
          </cell>
          <cell r="Q6154">
            <v>4</v>
          </cell>
          <cell r="V6154">
            <v>4901</v>
          </cell>
        </row>
        <row r="6155">
          <cell r="A6155">
            <v>1</v>
          </cell>
          <cell r="E6155">
            <v>4</v>
          </cell>
          <cell r="I6155">
            <v>48499.98</v>
          </cell>
          <cell r="M6155">
            <v>4</v>
          </cell>
          <cell r="Q6155">
            <v>4</v>
          </cell>
          <cell r="V6155">
            <v>4910</v>
          </cell>
        </row>
        <row r="6156">
          <cell r="A6156">
            <v>1</v>
          </cell>
          <cell r="E6156">
            <v>4</v>
          </cell>
          <cell r="I6156">
            <v>-38053.1</v>
          </cell>
          <cell r="M6156">
            <v>4</v>
          </cell>
          <cell r="Q6156">
            <v>4</v>
          </cell>
          <cell r="V6156">
            <v>5100</v>
          </cell>
        </row>
        <row r="6157">
          <cell r="A6157">
            <v>1</v>
          </cell>
          <cell r="E6157">
            <v>4</v>
          </cell>
          <cell r="I6157">
            <v>-5865307.6200000001</v>
          </cell>
          <cell r="M6157">
            <v>4</v>
          </cell>
          <cell r="Q6157">
            <v>4</v>
          </cell>
          <cell r="V6157">
            <v>5110</v>
          </cell>
        </row>
        <row r="6158">
          <cell r="A6158">
            <v>1</v>
          </cell>
          <cell r="E6158">
            <v>4</v>
          </cell>
          <cell r="I6158">
            <v>7418590.54</v>
          </cell>
          <cell r="M6158">
            <v>4</v>
          </cell>
          <cell r="Q6158">
            <v>4</v>
          </cell>
          <cell r="V6158">
            <v>5200</v>
          </cell>
        </row>
        <row r="6159">
          <cell r="A6159">
            <v>1</v>
          </cell>
          <cell r="E6159">
            <v>4</v>
          </cell>
          <cell r="I6159">
            <v>563453.23</v>
          </cell>
          <cell r="M6159">
            <v>4</v>
          </cell>
          <cell r="Q6159">
            <v>4</v>
          </cell>
          <cell r="V6159">
            <v>5400</v>
          </cell>
        </row>
        <row r="6160">
          <cell r="A6160">
            <v>1</v>
          </cell>
          <cell r="E6160">
            <v>4</v>
          </cell>
          <cell r="I6160">
            <v>-1590409.13</v>
          </cell>
          <cell r="M6160">
            <v>4</v>
          </cell>
          <cell r="Q6160">
            <v>4</v>
          </cell>
          <cell r="V6160">
            <v>5400</v>
          </cell>
        </row>
        <row r="6161">
          <cell r="A6161">
            <v>1</v>
          </cell>
          <cell r="E6161">
            <v>4</v>
          </cell>
          <cell r="I6161">
            <v>-25340266.07</v>
          </cell>
          <cell r="M6161">
            <v>4</v>
          </cell>
          <cell r="Q6161">
            <v>4</v>
          </cell>
          <cell r="V6161">
            <v>5400</v>
          </cell>
        </row>
        <row r="6162">
          <cell r="A6162">
            <v>1</v>
          </cell>
          <cell r="E6162">
            <v>4</v>
          </cell>
          <cell r="I6162">
            <v>-3604464.79</v>
          </cell>
          <cell r="M6162">
            <v>4</v>
          </cell>
          <cell r="Q6162">
            <v>4</v>
          </cell>
          <cell r="V6162">
            <v>5400</v>
          </cell>
        </row>
        <row r="6163">
          <cell r="A6163">
            <v>1</v>
          </cell>
          <cell r="E6163">
            <v>4</v>
          </cell>
          <cell r="I6163">
            <v>643419.49</v>
          </cell>
          <cell r="M6163">
            <v>4</v>
          </cell>
          <cell r="Q6163">
            <v>4</v>
          </cell>
          <cell r="V6163">
            <v>5400</v>
          </cell>
        </row>
        <row r="6164">
          <cell r="A6164">
            <v>1</v>
          </cell>
          <cell r="E6164">
            <v>4</v>
          </cell>
          <cell r="I6164">
            <v>-856905.8</v>
          </cell>
          <cell r="M6164">
            <v>4</v>
          </cell>
          <cell r="Q6164">
            <v>4</v>
          </cell>
          <cell r="V6164">
            <v>5400</v>
          </cell>
        </row>
        <row r="6165">
          <cell r="A6165">
            <v>1</v>
          </cell>
          <cell r="E6165">
            <v>4</v>
          </cell>
          <cell r="I6165">
            <v>8638.6200000000008</v>
          </cell>
          <cell r="M6165">
            <v>4</v>
          </cell>
          <cell r="Q6165">
            <v>4</v>
          </cell>
          <cell r="V6165">
            <v>5400</v>
          </cell>
        </row>
        <row r="6166">
          <cell r="A6166">
            <v>1</v>
          </cell>
          <cell r="E6166">
            <v>4</v>
          </cell>
          <cell r="I6166">
            <v>111307.51</v>
          </cell>
          <cell r="M6166">
            <v>4</v>
          </cell>
          <cell r="Q6166">
            <v>4</v>
          </cell>
          <cell r="V6166">
            <v>5400</v>
          </cell>
        </row>
        <row r="6167">
          <cell r="A6167">
            <v>1</v>
          </cell>
          <cell r="E6167">
            <v>4</v>
          </cell>
          <cell r="I6167">
            <v>-1310751.48</v>
          </cell>
          <cell r="M6167">
            <v>4</v>
          </cell>
          <cell r="Q6167">
            <v>4</v>
          </cell>
          <cell r="V6167">
            <v>5400</v>
          </cell>
        </row>
        <row r="6168">
          <cell r="A6168">
            <v>1</v>
          </cell>
          <cell r="E6168">
            <v>4</v>
          </cell>
          <cell r="I6168">
            <v>7790.04</v>
          </cell>
          <cell r="M6168">
            <v>4</v>
          </cell>
          <cell r="Q6168">
            <v>4</v>
          </cell>
          <cell r="V6168">
            <v>5400</v>
          </cell>
        </row>
        <row r="6169">
          <cell r="A6169">
            <v>1</v>
          </cell>
          <cell r="E6169">
            <v>4</v>
          </cell>
          <cell r="I6169">
            <v>-49006433.119999997</v>
          </cell>
          <cell r="M6169">
            <v>4</v>
          </cell>
          <cell r="Q6169">
            <v>4</v>
          </cell>
          <cell r="V6169">
            <v>5400</v>
          </cell>
        </row>
        <row r="6170">
          <cell r="A6170">
            <v>1</v>
          </cell>
          <cell r="E6170">
            <v>4</v>
          </cell>
          <cell r="I6170">
            <v>808611.91</v>
          </cell>
          <cell r="M6170">
            <v>4</v>
          </cell>
          <cell r="Q6170">
            <v>4</v>
          </cell>
          <cell r="V6170">
            <v>5400</v>
          </cell>
        </row>
        <row r="6171">
          <cell r="A6171">
            <v>1</v>
          </cell>
          <cell r="E6171">
            <v>4</v>
          </cell>
          <cell r="I6171">
            <v>2990948.64</v>
          </cell>
          <cell r="M6171">
            <v>4</v>
          </cell>
          <cell r="Q6171">
            <v>4</v>
          </cell>
          <cell r="V6171">
            <v>5400</v>
          </cell>
        </row>
        <row r="6172">
          <cell r="A6172">
            <v>1</v>
          </cell>
          <cell r="E6172">
            <v>4</v>
          </cell>
          <cell r="I6172">
            <v>-1307014.8400000001</v>
          </cell>
          <cell r="M6172">
            <v>4</v>
          </cell>
          <cell r="Q6172">
            <v>4</v>
          </cell>
          <cell r="V6172">
            <v>5400</v>
          </cell>
        </row>
        <row r="6173">
          <cell r="A6173">
            <v>1</v>
          </cell>
          <cell r="E6173">
            <v>4</v>
          </cell>
          <cell r="I6173">
            <v>0</v>
          </cell>
          <cell r="M6173">
            <v>4</v>
          </cell>
          <cell r="Q6173">
            <v>4</v>
          </cell>
          <cell r="V6173">
            <v>5400</v>
          </cell>
        </row>
        <row r="6174">
          <cell r="A6174">
            <v>1</v>
          </cell>
          <cell r="E6174">
            <v>4</v>
          </cell>
          <cell r="I6174">
            <v>897971.67</v>
          </cell>
          <cell r="M6174">
            <v>4</v>
          </cell>
          <cell r="Q6174">
            <v>4</v>
          </cell>
          <cell r="V6174">
            <v>5400</v>
          </cell>
        </row>
        <row r="6175">
          <cell r="A6175">
            <v>1</v>
          </cell>
          <cell r="E6175">
            <v>4</v>
          </cell>
          <cell r="I6175">
            <v>9148735.2200000007</v>
          </cell>
          <cell r="M6175">
            <v>4</v>
          </cell>
          <cell r="Q6175">
            <v>4</v>
          </cell>
          <cell r="V6175">
            <v>5400</v>
          </cell>
        </row>
        <row r="6176">
          <cell r="A6176">
            <v>1</v>
          </cell>
          <cell r="E6176">
            <v>4</v>
          </cell>
          <cell r="I6176">
            <v>21892517.280000001</v>
          </cell>
          <cell r="M6176">
            <v>4</v>
          </cell>
          <cell r="Q6176">
            <v>4</v>
          </cell>
          <cell r="V6176">
            <v>5400</v>
          </cell>
        </row>
        <row r="6177">
          <cell r="A6177">
            <v>1</v>
          </cell>
          <cell r="E6177">
            <v>4</v>
          </cell>
          <cell r="I6177">
            <v>0</v>
          </cell>
          <cell r="M6177">
            <v>4</v>
          </cell>
          <cell r="Q6177">
            <v>4</v>
          </cell>
          <cell r="V6177">
            <v>5450</v>
          </cell>
        </row>
        <row r="6178">
          <cell r="A6178">
            <v>1</v>
          </cell>
          <cell r="E6178">
            <v>4</v>
          </cell>
          <cell r="I6178">
            <v>0</v>
          </cell>
          <cell r="M6178">
            <v>4</v>
          </cell>
          <cell r="Q6178">
            <v>4</v>
          </cell>
          <cell r="V6178">
            <v>5450</v>
          </cell>
        </row>
        <row r="6179">
          <cell r="A6179">
            <v>1</v>
          </cell>
          <cell r="E6179">
            <v>4</v>
          </cell>
          <cell r="I6179">
            <v>-26808.61</v>
          </cell>
          <cell r="M6179">
            <v>4</v>
          </cell>
          <cell r="Q6179">
            <v>4</v>
          </cell>
          <cell r="V6179">
            <v>5450</v>
          </cell>
        </row>
        <row r="6180">
          <cell r="A6180">
            <v>1</v>
          </cell>
          <cell r="E6180">
            <v>4</v>
          </cell>
          <cell r="I6180">
            <v>0</v>
          </cell>
          <cell r="M6180">
            <v>4</v>
          </cell>
          <cell r="Q6180">
            <v>4</v>
          </cell>
          <cell r="V6180">
            <v>5450</v>
          </cell>
        </row>
        <row r="6181">
          <cell r="A6181">
            <v>1</v>
          </cell>
          <cell r="E6181">
            <v>4</v>
          </cell>
          <cell r="I6181">
            <v>-24241.360000000001</v>
          </cell>
          <cell r="M6181">
            <v>4</v>
          </cell>
          <cell r="Q6181">
            <v>4</v>
          </cell>
          <cell r="V6181">
            <v>5450</v>
          </cell>
        </row>
        <row r="6182">
          <cell r="A6182">
            <v>1</v>
          </cell>
          <cell r="E6182">
            <v>4</v>
          </cell>
          <cell r="I6182">
            <v>-24241.360000000001</v>
          </cell>
          <cell r="M6182">
            <v>4</v>
          </cell>
          <cell r="Q6182">
            <v>4</v>
          </cell>
          <cell r="V6182">
            <v>5450</v>
          </cell>
        </row>
        <row r="6183">
          <cell r="A6183">
            <v>1</v>
          </cell>
          <cell r="E6183">
            <v>4</v>
          </cell>
          <cell r="I6183">
            <v>-24241.360000000001</v>
          </cell>
          <cell r="M6183">
            <v>4</v>
          </cell>
          <cell r="Q6183">
            <v>4</v>
          </cell>
          <cell r="V6183">
            <v>5450</v>
          </cell>
        </row>
        <row r="6184">
          <cell r="A6184">
            <v>1</v>
          </cell>
          <cell r="E6184">
            <v>4</v>
          </cell>
          <cell r="I6184">
            <v>-23171.51</v>
          </cell>
          <cell r="M6184">
            <v>4</v>
          </cell>
          <cell r="Q6184">
            <v>4</v>
          </cell>
          <cell r="V6184">
            <v>5450</v>
          </cell>
        </row>
        <row r="6185">
          <cell r="A6185">
            <v>1</v>
          </cell>
          <cell r="E6185">
            <v>4</v>
          </cell>
          <cell r="I6185">
            <v>-23171.51</v>
          </cell>
          <cell r="M6185">
            <v>4</v>
          </cell>
          <cell r="Q6185">
            <v>4</v>
          </cell>
          <cell r="V6185">
            <v>5450</v>
          </cell>
        </row>
        <row r="6186">
          <cell r="A6186">
            <v>1</v>
          </cell>
          <cell r="E6186">
            <v>4</v>
          </cell>
          <cell r="I6186">
            <v>-23171.51</v>
          </cell>
          <cell r="M6186">
            <v>4</v>
          </cell>
          <cell r="Q6186">
            <v>4</v>
          </cell>
          <cell r="V6186">
            <v>5450</v>
          </cell>
        </row>
        <row r="6187">
          <cell r="A6187">
            <v>1</v>
          </cell>
          <cell r="E6187">
            <v>4</v>
          </cell>
          <cell r="I6187">
            <v>-2233842.02</v>
          </cell>
          <cell r="M6187">
            <v>4</v>
          </cell>
          <cell r="Q6187">
            <v>4</v>
          </cell>
          <cell r="V6187">
            <v>5500</v>
          </cell>
        </row>
        <row r="6188">
          <cell r="A6188">
            <v>1</v>
          </cell>
          <cell r="E6188">
            <v>4</v>
          </cell>
          <cell r="I6188">
            <v>-722799.8</v>
          </cell>
          <cell r="M6188">
            <v>4</v>
          </cell>
          <cell r="Q6188">
            <v>4</v>
          </cell>
          <cell r="V6188">
            <v>5500</v>
          </cell>
        </row>
        <row r="6189">
          <cell r="A6189">
            <v>1</v>
          </cell>
          <cell r="E6189">
            <v>4</v>
          </cell>
          <cell r="I6189">
            <v>-361864.05</v>
          </cell>
          <cell r="M6189">
            <v>4</v>
          </cell>
          <cell r="Q6189">
            <v>4</v>
          </cell>
          <cell r="V6189">
            <v>5500</v>
          </cell>
        </row>
        <row r="6190">
          <cell r="A6190">
            <v>1</v>
          </cell>
          <cell r="E6190">
            <v>4</v>
          </cell>
          <cell r="I6190">
            <v>-1755997.09</v>
          </cell>
          <cell r="M6190">
            <v>4</v>
          </cell>
          <cell r="Q6190">
            <v>4</v>
          </cell>
          <cell r="V6190">
            <v>5520</v>
          </cell>
        </row>
        <row r="6191">
          <cell r="A6191">
            <v>1</v>
          </cell>
          <cell r="E6191">
            <v>4</v>
          </cell>
          <cell r="I6191">
            <v>-499815.29</v>
          </cell>
          <cell r="M6191">
            <v>4</v>
          </cell>
          <cell r="Q6191">
            <v>4</v>
          </cell>
          <cell r="V6191">
            <v>5520</v>
          </cell>
        </row>
        <row r="6192">
          <cell r="A6192">
            <v>1</v>
          </cell>
          <cell r="E6192">
            <v>4</v>
          </cell>
          <cell r="I6192">
            <v>-1689482.27</v>
          </cell>
          <cell r="M6192">
            <v>4</v>
          </cell>
          <cell r="Q6192">
            <v>4</v>
          </cell>
          <cell r="V6192">
            <v>5520</v>
          </cell>
        </row>
        <row r="6193">
          <cell r="A6193">
            <v>1</v>
          </cell>
          <cell r="E6193">
            <v>4</v>
          </cell>
          <cell r="I6193">
            <v>-2410120.6800000002</v>
          </cell>
          <cell r="M6193">
            <v>4</v>
          </cell>
          <cell r="Q6193">
            <v>4</v>
          </cell>
          <cell r="V6193">
            <v>5520</v>
          </cell>
        </row>
        <row r="6194">
          <cell r="A6194">
            <v>1</v>
          </cell>
          <cell r="E6194">
            <v>4</v>
          </cell>
          <cell r="I6194">
            <v>0</v>
          </cell>
          <cell r="M6194">
            <v>4</v>
          </cell>
          <cell r="Q6194">
            <v>4</v>
          </cell>
          <cell r="V6194">
            <v>5600</v>
          </cell>
        </row>
        <row r="6195">
          <cell r="A6195">
            <v>1</v>
          </cell>
          <cell r="E6195">
            <v>4</v>
          </cell>
          <cell r="I6195">
            <v>306305.59000000003</v>
          </cell>
          <cell r="M6195">
            <v>4</v>
          </cell>
          <cell r="Q6195">
            <v>4</v>
          </cell>
          <cell r="V6195">
            <v>6010</v>
          </cell>
        </row>
        <row r="6196">
          <cell r="A6196">
            <v>1</v>
          </cell>
          <cell r="E6196">
            <v>4</v>
          </cell>
          <cell r="I6196">
            <v>-7247.64</v>
          </cell>
          <cell r="M6196">
            <v>4</v>
          </cell>
          <cell r="Q6196">
            <v>4</v>
          </cell>
          <cell r="V6196">
            <v>6020</v>
          </cell>
        </row>
        <row r="6197">
          <cell r="A6197">
            <v>1</v>
          </cell>
          <cell r="E6197">
            <v>4</v>
          </cell>
          <cell r="I6197">
            <v>2592407.81</v>
          </cell>
          <cell r="M6197">
            <v>4</v>
          </cell>
          <cell r="Q6197">
            <v>4</v>
          </cell>
          <cell r="V6197">
            <v>6110</v>
          </cell>
        </row>
        <row r="6198">
          <cell r="A6198">
            <v>1</v>
          </cell>
          <cell r="E6198">
            <v>4</v>
          </cell>
          <cell r="I6198">
            <v>-2034529.83</v>
          </cell>
          <cell r="M6198">
            <v>4</v>
          </cell>
          <cell r="Q6198">
            <v>4</v>
          </cell>
          <cell r="V6198">
            <v>6120</v>
          </cell>
        </row>
        <row r="6199">
          <cell r="A6199">
            <v>1</v>
          </cell>
          <cell r="E6199">
            <v>4</v>
          </cell>
          <cell r="I6199">
            <v>351017</v>
          </cell>
          <cell r="M6199">
            <v>4</v>
          </cell>
          <cell r="Q6199">
            <v>4</v>
          </cell>
          <cell r="V6199">
            <v>6210</v>
          </cell>
        </row>
        <row r="6200">
          <cell r="A6200">
            <v>1</v>
          </cell>
          <cell r="E6200">
            <v>4</v>
          </cell>
          <cell r="I6200">
            <v>-163894.10999999999</v>
          </cell>
          <cell r="M6200">
            <v>4</v>
          </cell>
          <cell r="Q6200">
            <v>4</v>
          </cell>
          <cell r="V6200">
            <v>6220</v>
          </cell>
        </row>
        <row r="6201">
          <cell r="A6201">
            <v>1</v>
          </cell>
          <cell r="E6201">
            <v>4</v>
          </cell>
          <cell r="I6201">
            <v>2123957.77</v>
          </cell>
          <cell r="M6201">
            <v>4</v>
          </cell>
          <cell r="Q6201">
            <v>4</v>
          </cell>
          <cell r="V6201">
            <v>6310</v>
          </cell>
        </row>
        <row r="6202">
          <cell r="A6202">
            <v>1</v>
          </cell>
          <cell r="E6202">
            <v>4</v>
          </cell>
          <cell r="I6202">
            <v>-1316776.8</v>
          </cell>
          <cell r="M6202">
            <v>4</v>
          </cell>
          <cell r="Q6202">
            <v>4</v>
          </cell>
          <cell r="V6202">
            <v>6320</v>
          </cell>
        </row>
        <row r="6203">
          <cell r="A6203">
            <v>1</v>
          </cell>
          <cell r="E6203">
            <v>4</v>
          </cell>
          <cell r="I6203">
            <v>186971.72</v>
          </cell>
          <cell r="M6203">
            <v>4</v>
          </cell>
          <cell r="Q6203">
            <v>4</v>
          </cell>
          <cell r="V6203">
            <v>6410</v>
          </cell>
        </row>
        <row r="6204">
          <cell r="A6204">
            <v>1</v>
          </cell>
          <cell r="E6204">
            <v>4</v>
          </cell>
          <cell r="I6204">
            <v>-75831.58</v>
          </cell>
          <cell r="M6204">
            <v>4</v>
          </cell>
          <cell r="Q6204">
            <v>4</v>
          </cell>
          <cell r="V6204">
            <v>6420</v>
          </cell>
        </row>
        <row r="6205">
          <cell r="A6205">
            <v>1</v>
          </cell>
          <cell r="E6205">
            <v>4</v>
          </cell>
          <cell r="I6205">
            <v>1569600.75</v>
          </cell>
          <cell r="M6205">
            <v>4</v>
          </cell>
          <cell r="Q6205">
            <v>4</v>
          </cell>
          <cell r="V6205">
            <v>6510</v>
          </cell>
        </row>
        <row r="6206">
          <cell r="A6206">
            <v>1</v>
          </cell>
          <cell r="E6206">
            <v>4</v>
          </cell>
          <cell r="I6206">
            <v>-545437.82999999996</v>
          </cell>
          <cell r="M6206">
            <v>4</v>
          </cell>
          <cell r="Q6206">
            <v>4</v>
          </cell>
          <cell r="V6206">
            <v>6520</v>
          </cell>
        </row>
        <row r="6207">
          <cell r="A6207">
            <v>1</v>
          </cell>
          <cell r="E6207">
            <v>4</v>
          </cell>
          <cell r="I6207">
            <v>107100</v>
          </cell>
          <cell r="M6207">
            <v>4</v>
          </cell>
          <cell r="Q6207">
            <v>4</v>
          </cell>
          <cell r="V6207">
            <v>6610</v>
          </cell>
        </row>
        <row r="6208">
          <cell r="A6208">
            <v>1</v>
          </cell>
          <cell r="E6208">
            <v>4</v>
          </cell>
          <cell r="I6208">
            <v>-17850</v>
          </cell>
          <cell r="M6208">
            <v>4</v>
          </cell>
          <cell r="Q6208">
            <v>4</v>
          </cell>
          <cell r="V6208">
            <v>6620</v>
          </cell>
        </row>
        <row r="6209">
          <cell r="A6209">
            <v>1</v>
          </cell>
          <cell r="E6209">
            <v>4</v>
          </cell>
          <cell r="I6209">
            <v>303912.11</v>
          </cell>
          <cell r="M6209">
            <v>4</v>
          </cell>
          <cell r="Q6209">
            <v>4</v>
          </cell>
          <cell r="V6209">
            <v>6710</v>
          </cell>
        </row>
        <row r="6210">
          <cell r="A6210">
            <v>1</v>
          </cell>
          <cell r="E6210">
            <v>4</v>
          </cell>
          <cell r="I6210">
            <v>-121946.71</v>
          </cell>
          <cell r="M6210">
            <v>4</v>
          </cell>
          <cell r="Q6210">
            <v>4</v>
          </cell>
          <cell r="V6210">
            <v>6720</v>
          </cell>
        </row>
        <row r="6211">
          <cell r="A6211">
            <v>1</v>
          </cell>
          <cell r="E6211">
            <v>4</v>
          </cell>
          <cell r="I6211">
            <v>379080.5</v>
          </cell>
          <cell r="M6211">
            <v>4</v>
          </cell>
          <cell r="Q6211">
            <v>4</v>
          </cell>
          <cell r="V6211">
            <v>6810</v>
          </cell>
        </row>
        <row r="6212">
          <cell r="A6212">
            <v>1</v>
          </cell>
          <cell r="E6212">
            <v>4</v>
          </cell>
          <cell r="I6212">
            <v>-172281.47</v>
          </cell>
          <cell r="M6212">
            <v>4</v>
          </cell>
          <cell r="Q6212">
            <v>4</v>
          </cell>
          <cell r="V6212">
            <v>6820</v>
          </cell>
        </row>
        <row r="6213">
          <cell r="A6213">
            <v>1</v>
          </cell>
          <cell r="E6213">
            <v>4</v>
          </cell>
          <cell r="I6213">
            <v>171312.42</v>
          </cell>
          <cell r="M6213">
            <v>4</v>
          </cell>
          <cell r="Q6213">
            <v>4</v>
          </cell>
          <cell r="V6213">
            <v>7000</v>
          </cell>
        </row>
        <row r="6214">
          <cell r="A6214">
            <v>1</v>
          </cell>
          <cell r="E6214">
            <v>4</v>
          </cell>
          <cell r="I6214">
            <v>9430647.3900000006</v>
          </cell>
          <cell r="M6214">
            <v>4</v>
          </cell>
          <cell r="Q6214">
            <v>4</v>
          </cell>
          <cell r="V6214">
            <v>7100</v>
          </cell>
        </row>
        <row r="6215">
          <cell r="A6215">
            <v>1</v>
          </cell>
          <cell r="E6215">
            <v>4</v>
          </cell>
          <cell r="I6215">
            <v>-952950.61</v>
          </cell>
          <cell r="M6215">
            <v>4</v>
          </cell>
          <cell r="Q6215">
            <v>4</v>
          </cell>
          <cell r="V6215">
            <v>7110</v>
          </cell>
        </row>
        <row r="6216">
          <cell r="A6216">
            <v>1</v>
          </cell>
          <cell r="E6216">
            <v>4</v>
          </cell>
          <cell r="I6216">
            <v>0</v>
          </cell>
          <cell r="M6216">
            <v>4</v>
          </cell>
          <cell r="Q6216">
            <v>4</v>
          </cell>
          <cell r="V6216">
            <v>7111</v>
          </cell>
        </row>
        <row r="6217">
          <cell r="A6217">
            <v>1</v>
          </cell>
          <cell r="E6217">
            <v>4</v>
          </cell>
          <cell r="I6217">
            <v>0</v>
          </cell>
          <cell r="M6217">
            <v>4</v>
          </cell>
          <cell r="Q6217">
            <v>4</v>
          </cell>
          <cell r="V6217">
            <v>7130</v>
          </cell>
        </row>
        <row r="6218">
          <cell r="A6218">
            <v>1</v>
          </cell>
          <cell r="E6218">
            <v>4</v>
          </cell>
          <cell r="I6218">
            <v>0</v>
          </cell>
          <cell r="M6218">
            <v>4</v>
          </cell>
          <cell r="Q6218">
            <v>4</v>
          </cell>
          <cell r="V6218">
            <v>7130</v>
          </cell>
        </row>
        <row r="6219">
          <cell r="A6219">
            <v>1</v>
          </cell>
          <cell r="E6219">
            <v>4</v>
          </cell>
          <cell r="I6219">
            <v>0</v>
          </cell>
          <cell r="M6219">
            <v>4</v>
          </cell>
          <cell r="Q6219">
            <v>4</v>
          </cell>
          <cell r="V6219">
            <v>7130</v>
          </cell>
        </row>
        <row r="6220">
          <cell r="A6220">
            <v>1</v>
          </cell>
          <cell r="E6220">
            <v>4</v>
          </cell>
          <cell r="I6220">
            <v>0</v>
          </cell>
          <cell r="M6220">
            <v>4</v>
          </cell>
          <cell r="Q6220">
            <v>4</v>
          </cell>
          <cell r="V6220">
            <v>7131</v>
          </cell>
        </row>
        <row r="6221">
          <cell r="A6221">
            <v>1</v>
          </cell>
          <cell r="E6221">
            <v>4</v>
          </cell>
          <cell r="I6221">
            <v>0</v>
          </cell>
          <cell r="M6221">
            <v>4</v>
          </cell>
          <cell r="Q6221">
            <v>4</v>
          </cell>
          <cell r="V6221">
            <v>7131</v>
          </cell>
        </row>
        <row r="6222">
          <cell r="A6222">
            <v>1</v>
          </cell>
          <cell r="E6222">
            <v>4</v>
          </cell>
          <cell r="I6222">
            <v>0</v>
          </cell>
          <cell r="M6222">
            <v>4</v>
          </cell>
          <cell r="Q6222">
            <v>4</v>
          </cell>
          <cell r="V6222">
            <v>7131</v>
          </cell>
        </row>
        <row r="6223">
          <cell r="A6223">
            <v>1</v>
          </cell>
          <cell r="E6223">
            <v>4</v>
          </cell>
          <cell r="I6223">
            <v>0</v>
          </cell>
          <cell r="M6223">
            <v>4</v>
          </cell>
          <cell r="Q6223">
            <v>4</v>
          </cell>
          <cell r="V6223">
            <v>7131</v>
          </cell>
        </row>
        <row r="6224">
          <cell r="A6224">
            <v>1</v>
          </cell>
          <cell r="E6224">
            <v>4</v>
          </cell>
          <cell r="I6224">
            <v>0</v>
          </cell>
          <cell r="M6224">
            <v>4</v>
          </cell>
          <cell r="Q6224">
            <v>4</v>
          </cell>
          <cell r="V6224">
            <v>7131</v>
          </cell>
        </row>
        <row r="6225">
          <cell r="A6225">
            <v>1</v>
          </cell>
          <cell r="E6225">
            <v>4</v>
          </cell>
          <cell r="I6225">
            <v>100</v>
          </cell>
          <cell r="M6225">
            <v>4</v>
          </cell>
          <cell r="Q6225">
            <v>4</v>
          </cell>
          <cell r="V6225">
            <v>7200</v>
          </cell>
        </row>
        <row r="6226">
          <cell r="A6226">
            <v>1</v>
          </cell>
          <cell r="E6226">
            <v>4</v>
          </cell>
          <cell r="I6226">
            <v>10000</v>
          </cell>
          <cell r="M6226">
            <v>4</v>
          </cell>
          <cell r="Q6226">
            <v>4</v>
          </cell>
          <cell r="V6226">
            <v>7200</v>
          </cell>
        </row>
        <row r="6227">
          <cell r="A6227">
            <v>1</v>
          </cell>
          <cell r="E6227">
            <v>4</v>
          </cell>
          <cell r="I6227">
            <v>25000</v>
          </cell>
          <cell r="M6227">
            <v>4</v>
          </cell>
          <cell r="Q6227">
            <v>4</v>
          </cell>
          <cell r="V6227">
            <v>7300</v>
          </cell>
        </row>
        <row r="6228">
          <cell r="A6228">
            <v>1</v>
          </cell>
          <cell r="E6228">
            <v>4</v>
          </cell>
          <cell r="I6228">
            <v>11371.85</v>
          </cell>
          <cell r="M6228">
            <v>4</v>
          </cell>
          <cell r="Q6228">
            <v>4</v>
          </cell>
          <cell r="V6228">
            <v>7300</v>
          </cell>
        </row>
        <row r="6229">
          <cell r="A6229">
            <v>1</v>
          </cell>
          <cell r="E6229">
            <v>4</v>
          </cell>
          <cell r="I6229">
            <v>8238.34</v>
          </cell>
          <cell r="M6229">
            <v>4</v>
          </cell>
          <cell r="Q6229">
            <v>4</v>
          </cell>
          <cell r="V6229">
            <v>7300</v>
          </cell>
        </row>
        <row r="6230">
          <cell r="A6230">
            <v>1</v>
          </cell>
          <cell r="E6230">
            <v>4</v>
          </cell>
          <cell r="I6230">
            <v>0</v>
          </cell>
          <cell r="M6230">
            <v>4</v>
          </cell>
          <cell r="Q6230">
            <v>4</v>
          </cell>
          <cell r="V6230">
            <v>7300</v>
          </cell>
        </row>
        <row r="6231">
          <cell r="A6231">
            <v>1</v>
          </cell>
          <cell r="E6231">
            <v>4</v>
          </cell>
          <cell r="I6231">
            <v>0</v>
          </cell>
          <cell r="M6231">
            <v>4</v>
          </cell>
          <cell r="Q6231">
            <v>4</v>
          </cell>
          <cell r="V6231">
            <v>7300</v>
          </cell>
        </row>
        <row r="6232">
          <cell r="A6232">
            <v>1</v>
          </cell>
          <cell r="E6232">
            <v>4</v>
          </cell>
          <cell r="I6232">
            <v>0</v>
          </cell>
          <cell r="M6232">
            <v>4</v>
          </cell>
          <cell r="Q6232">
            <v>4</v>
          </cell>
          <cell r="V6232">
            <v>7300</v>
          </cell>
        </row>
        <row r="6233">
          <cell r="A6233">
            <v>1</v>
          </cell>
          <cell r="E6233">
            <v>4</v>
          </cell>
          <cell r="I6233">
            <v>0</v>
          </cell>
          <cell r="M6233">
            <v>4</v>
          </cell>
          <cell r="Q6233">
            <v>4</v>
          </cell>
          <cell r="V6233">
            <v>7300</v>
          </cell>
        </row>
        <row r="6234">
          <cell r="A6234">
            <v>1</v>
          </cell>
          <cell r="E6234">
            <v>4</v>
          </cell>
          <cell r="I6234">
            <v>0</v>
          </cell>
          <cell r="M6234">
            <v>4</v>
          </cell>
          <cell r="Q6234">
            <v>4</v>
          </cell>
          <cell r="V6234">
            <v>7300</v>
          </cell>
        </row>
        <row r="6235">
          <cell r="A6235">
            <v>1</v>
          </cell>
          <cell r="E6235">
            <v>4</v>
          </cell>
          <cell r="I6235">
            <v>-116206.12</v>
          </cell>
          <cell r="M6235">
            <v>4</v>
          </cell>
          <cell r="Q6235">
            <v>4</v>
          </cell>
          <cell r="V6235">
            <v>7300</v>
          </cell>
        </row>
        <row r="6236">
          <cell r="A6236">
            <v>1</v>
          </cell>
          <cell r="E6236">
            <v>4</v>
          </cell>
          <cell r="I6236">
            <v>555.54999999999995</v>
          </cell>
          <cell r="M6236">
            <v>4</v>
          </cell>
          <cell r="Q6236">
            <v>4</v>
          </cell>
          <cell r="V6236">
            <v>7300</v>
          </cell>
        </row>
        <row r="6237">
          <cell r="A6237">
            <v>1</v>
          </cell>
          <cell r="E6237">
            <v>4</v>
          </cell>
          <cell r="I6237">
            <v>0</v>
          </cell>
          <cell r="M6237">
            <v>4</v>
          </cell>
          <cell r="Q6237">
            <v>4</v>
          </cell>
          <cell r="V6237">
            <v>7300</v>
          </cell>
        </row>
        <row r="6238">
          <cell r="A6238">
            <v>1</v>
          </cell>
          <cell r="E6238">
            <v>4</v>
          </cell>
          <cell r="I6238">
            <v>0</v>
          </cell>
          <cell r="M6238">
            <v>4</v>
          </cell>
          <cell r="Q6238">
            <v>4</v>
          </cell>
          <cell r="V6238">
            <v>7300</v>
          </cell>
        </row>
        <row r="6239">
          <cell r="A6239">
            <v>1</v>
          </cell>
          <cell r="E6239">
            <v>4</v>
          </cell>
          <cell r="I6239">
            <v>0</v>
          </cell>
          <cell r="M6239">
            <v>4</v>
          </cell>
          <cell r="Q6239">
            <v>4</v>
          </cell>
          <cell r="V6239">
            <v>7300</v>
          </cell>
        </row>
        <row r="6240">
          <cell r="A6240">
            <v>1</v>
          </cell>
          <cell r="E6240">
            <v>4</v>
          </cell>
          <cell r="I6240">
            <v>0</v>
          </cell>
          <cell r="M6240">
            <v>4</v>
          </cell>
          <cell r="Q6240">
            <v>4</v>
          </cell>
          <cell r="V6240">
            <v>7300</v>
          </cell>
        </row>
        <row r="6241">
          <cell r="A6241">
            <v>1</v>
          </cell>
          <cell r="E6241">
            <v>4</v>
          </cell>
          <cell r="I6241">
            <v>0</v>
          </cell>
          <cell r="M6241">
            <v>4</v>
          </cell>
          <cell r="Q6241">
            <v>4</v>
          </cell>
          <cell r="V6241">
            <v>7300</v>
          </cell>
        </row>
        <row r="6242">
          <cell r="A6242">
            <v>1</v>
          </cell>
          <cell r="E6242">
            <v>4</v>
          </cell>
          <cell r="I6242">
            <v>0</v>
          </cell>
          <cell r="M6242">
            <v>4</v>
          </cell>
          <cell r="Q6242">
            <v>4</v>
          </cell>
          <cell r="V6242">
            <v>7300</v>
          </cell>
        </row>
        <row r="6243">
          <cell r="A6243">
            <v>1</v>
          </cell>
          <cell r="E6243">
            <v>4</v>
          </cell>
          <cell r="I6243">
            <v>0</v>
          </cell>
          <cell r="M6243">
            <v>4</v>
          </cell>
          <cell r="Q6243">
            <v>4</v>
          </cell>
          <cell r="V6243">
            <v>7300</v>
          </cell>
        </row>
        <row r="6244">
          <cell r="A6244">
            <v>1</v>
          </cell>
          <cell r="E6244">
            <v>4</v>
          </cell>
          <cell r="I6244">
            <v>0</v>
          </cell>
          <cell r="M6244">
            <v>4</v>
          </cell>
          <cell r="Q6244">
            <v>4</v>
          </cell>
          <cell r="V6244">
            <v>7300</v>
          </cell>
        </row>
        <row r="6245">
          <cell r="A6245">
            <v>1</v>
          </cell>
          <cell r="E6245">
            <v>4</v>
          </cell>
          <cell r="I6245">
            <v>8123.28</v>
          </cell>
          <cell r="M6245">
            <v>4</v>
          </cell>
          <cell r="Q6245">
            <v>4</v>
          </cell>
          <cell r="V6245">
            <v>7300</v>
          </cell>
        </row>
        <row r="6246">
          <cell r="A6246">
            <v>1</v>
          </cell>
          <cell r="E6246">
            <v>4</v>
          </cell>
          <cell r="I6246">
            <v>0</v>
          </cell>
          <cell r="M6246">
            <v>4</v>
          </cell>
          <cell r="Q6246">
            <v>4</v>
          </cell>
          <cell r="V6246">
            <v>7300</v>
          </cell>
        </row>
        <row r="6247">
          <cell r="A6247">
            <v>1</v>
          </cell>
          <cell r="E6247">
            <v>4</v>
          </cell>
          <cell r="I6247">
            <v>375237.29</v>
          </cell>
          <cell r="M6247">
            <v>4</v>
          </cell>
          <cell r="Q6247">
            <v>4</v>
          </cell>
          <cell r="V6247">
            <v>7300</v>
          </cell>
        </row>
        <row r="6248">
          <cell r="A6248">
            <v>1</v>
          </cell>
          <cell r="E6248">
            <v>4</v>
          </cell>
          <cell r="I6248">
            <v>4557.76</v>
          </cell>
          <cell r="M6248">
            <v>4</v>
          </cell>
          <cell r="Q6248">
            <v>4</v>
          </cell>
          <cell r="V6248">
            <v>7300</v>
          </cell>
        </row>
        <row r="6249">
          <cell r="A6249">
            <v>1</v>
          </cell>
          <cell r="E6249">
            <v>4</v>
          </cell>
          <cell r="I6249">
            <v>1463.57</v>
          </cell>
          <cell r="M6249">
            <v>4</v>
          </cell>
          <cell r="Q6249">
            <v>4</v>
          </cell>
          <cell r="V6249">
            <v>7300</v>
          </cell>
        </row>
        <row r="6250">
          <cell r="A6250">
            <v>1</v>
          </cell>
          <cell r="E6250">
            <v>4</v>
          </cell>
          <cell r="I6250">
            <v>250</v>
          </cell>
          <cell r="M6250">
            <v>4</v>
          </cell>
          <cell r="Q6250">
            <v>4</v>
          </cell>
          <cell r="V6250">
            <v>7300</v>
          </cell>
        </row>
        <row r="6251">
          <cell r="A6251">
            <v>1</v>
          </cell>
          <cell r="E6251">
            <v>4</v>
          </cell>
          <cell r="I6251">
            <v>-187.03</v>
          </cell>
          <cell r="M6251">
            <v>4</v>
          </cell>
          <cell r="Q6251">
            <v>4</v>
          </cell>
          <cell r="V6251">
            <v>7300</v>
          </cell>
        </row>
        <row r="6252">
          <cell r="A6252">
            <v>1</v>
          </cell>
          <cell r="E6252">
            <v>4</v>
          </cell>
          <cell r="I6252">
            <v>-17787.89</v>
          </cell>
          <cell r="M6252">
            <v>4</v>
          </cell>
          <cell r="Q6252">
            <v>4</v>
          </cell>
          <cell r="V6252">
            <v>7300</v>
          </cell>
        </row>
        <row r="6253">
          <cell r="A6253">
            <v>1</v>
          </cell>
          <cell r="E6253">
            <v>4</v>
          </cell>
          <cell r="I6253">
            <v>40</v>
          </cell>
          <cell r="M6253">
            <v>4</v>
          </cell>
          <cell r="Q6253">
            <v>4</v>
          </cell>
          <cell r="V6253">
            <v>7300</v>
          </cell>
        </row>
        <row r="6254">
          <cell r="A6254">
            <v>1</v>
          </cell>
          <cell r="E6254">
            <v>4</v>
          </cell>
          <cell r="I6254">
            <v>303.5</v>
          </cell>
          <cell r="M6254">
            <v>4</v>
          </cell>
          <cell r="Q6254">
            <v>4</v>
          </cell>
          <cell r="V6254">
            <v>7300</v>
          </cell>
        </row>
        <row r="6255">
          <cell r="A6255">
            <v>1</v>
          </cell>
          <cell r="E6255">
            <v>4</v>
          </cell>
          <cell r="I6255">
            <v>13500</v>
          </cell>
          <cell r="M6255">
            <v>4</v>
          </cell>
          <cell r="Q6255">
            <v>4</v>
          </cell>
          <cell r="V6255">
            <v>7300</v>
          </cell>
        </row>
        <row r="6256">
          <cell r="A6256">
            <v>1</v>
          </cell>
          <cell r="E6256">
            <v>4</v>
          </cell>
          <cell r="I6256">
            <v>2429.2199999999998</v>
          </cell>
          <cell r="M6256">
            <v>4</v>
          </cell>
          <cell r="Q6256">
            <v>4</v>
          </cell>
          <cell r="V6256">
            <v>7300</v>
          </cell>
        </row>
        <row r="6257">
          <cell r="A6257">
            <v>1</v>
          </cell>
          <cell r="E6257">
            <v>4</v>
          </cell>
          <cell r="I6257">
            <v>17942.7</v>
          </cell>
          <cell r="M6257">
            <v>4</v>
          </cell>
          <cell r="Q6257">
            <v>4</v>
          </cell>
          <cell r="V6257">
            <v>7300</v>
          </cell>
        </row>
        <row r="6258">
          <cell r="A6258">
            <v>1</v>
          </cell>
          <cell r="E6258">
            <v>4</v>
          </cell>
          <cell r="I6258">
            <v>5165.2700000000004</v>
          </cell>
          <cell r="M6258">
            <v>4</v>
          </cell>
          <cell r="Q6258">
            <v>4</v>
          </cell>
          <cell r="V6258">
            <v>7300</v>
          </cell>
        </row>
        <row r="6259">
          <cell r="A6259">
            <v>1</v>
          </cell>
          <cell r="E6259">
            <v>4</v>
          </cell>
          <cell r="I6259">
            <v>6594.88</v>
          </cell>
          <cell r="M6259">
            <v>4</v>
          </cell>
          <cell r="Q6259">
            <v>4</v>
          </cell>
          <cell r="V6259">
            <v>7300</v>
          </cell>
        </row>
        <row r="6260">
          <cell r="A6260">
            <v>1</v>
          </cell>
          <cell r="E6260">
            <v>4</v>
          </cell>
          <cell r="I6260">
            <v>300</v>
          </cell>
          <cell r="M6260">
            <v>4</v>
          </cell>
          <cell r="Q6260">
            <v>4</v>
          </cell>
          <cell r="V6260">
            <v>7300</v>
          </cell>
        </row>
        <row r="6261">
          <cell r="A6261">
            <v>1</v>
          </cell>
          <cell r="E6261">
            <v>4</v>
          </cell>
          <cell r="I6261">
            <v>2000</v>
          </cell>
          <cell r="M6261">
            <v>4</v>
          </cell>
          <cell r="Q6261">
            <v>4</v>
          </cell>
          <cell r="V6261">
            <v>7300</v>
          </cell>
        </row>
        <row r="6262">
          <cell r="A6262">
            <v>1</v>
          </cell>
          <cell r="E6262">
            <v>4</v>
          </cell>
          <cell r="I6262">
            <v>1050</v>
          </cell>
          <cell r="M6262">
            <v>4</v>
          </cell>
          <cell r="Q6262">
            <v>4</v>
          </cell>
          <cell r="V6262">
            <v>7300</v>
          </cell>
        </row>
        <row r="6263">
          <cell r="A6263">
            <v>1</v>
          </cell>
          <cell r="E6263">
            <v>4</v>
          </cell>
          <cell r="I6263">
            <v>3078.86</v>
          </cell>
          <cell r="M6263">
            <v>4</v>
          </cell>
          <cell r="Q6263">
            <v>4</v>
          </cell>
          <cell r="V6263">
            <v>7300</v>
          </cell>
        </row>
        <row r="6264">
          <cell r="A6264">
            <v>1</v>
          </cell>
          <cell r="E6264">
            <v>4</v>
          </cell>
          <cell r="I6264">
            <v>27500</v>
          </cell>
          <cell r="M6264">
            <v>4</v>
          </cell>
          <cell r="Q6264">
            <v>4</v>
          </cell>
          <cell r="V6264">
            <v>7300</v>
          </cell>
        </row>
        <row r="6265">
          <cell r="A6265">
            <v>1</v>
          </cell>
          <cell r="E6265">
            <v>4</v>
          </cell>
          <cell r="I6265">
            <v>11000</v>
          </cell>
          <cell r="M6265">
            <v>4</v>
          </cell>
          <cell r="Q6265">
            <v>4</v>
          </cell>
          <cell r="V6265">
            <v>7300</v>
          </cell>
        </row>
        <row r="6266">
          <cell r="A6266">
            <v>1</v>
          </cell>
          <cell r="E6266">
            <v>4</v>
          </cell>
          <cell r="I6266">
            <v>6601823.46</v>
          </cell>
          <cell r="M6266">
            <v>4</v>
          </cell>
          <cell r="Q6266">
            <v>4</v>
          </cell>
          <cell r="V6266">
            <v>7400</v>
          </cell>
        </row>
        <row r="6267">
          <cell r="A6267">
            <v>1</v>
          </cell>
          <cell r="E6267">
            <v>4</v>
          </cell>
          <cell r="I6267">
            <v>0</v>
          </cell>
          <cell r="M6267">
            <v>4</v>
          </cell>
          <cell r="Q6267">
            <v>4</v>
          </cell>
          <cell r="V6267">
            <v>7600</v>
          </cell>
        </row>
        <row r="6268">
          <cell r="A6268">
            <v>1</v>
          </cell>
          <cell r="E6268">
            <v>4</v>
          </cell>
          <cell r="I6268">
            <v>0</v>
          </cell>
          <cell r="M6268">
            <v>4</v>
          </cell>
          <cell r="Q6268">
            <v>4</v>
          </cell>
          <cell r="V6268">
            <v>7700</v>
          </cell>
        </row>
        <row r="6269">
          <cell r="A6269">
            <v>1</v>
          </cell>
          <cell r="E6269">
            <v>4</v>
          </cell>
          <cell r="I6269">
            <v>0</v>
          </cell>
          <cell r="M6269">
            <v>4</v>
          </cell>
          <cell r="Q6269">
            <v>4</v>
          </cell>
          <cell r="V6269">
            <v>7700</v>
          </cell>
        </row>
        <row r="6270">
          <cell r="A6270">
            <v>1</v>
          </cell>
          <cell r="E6270">
            <v>4</v>
          </cell>
          <cell r="I6270">
            <v>4590909.04</v>
          </cell>
          <cell r="M6270">
            <v>4</v>
          </cell>
          <cell r="Q6270">
            <v>4</v>
          </cell>
          <cell r="V6270">
            <v>7700</v>
          </cell>
        </row>
        <row r="6271">
          <cell r="A6271">
            <v>1</v>
          </cell>
          <cell r="E6271">
            <v>4</v>
          </cell>
          <cell r="I6271">
            <v>0</v>
          </cell>
          <cell r="M6271">
            <v>4</v>
          </cell>
          <cell r="Q6271">
            <v>4</v>
          </cell>
          <cell r="V6271">
            <v>7700</v>
          </cell>
        </row>
        <row r="6272">
          <cell r="A6272">
            <v>1</v>
          </cell>
          <cell r="E6272">
            <v>4</v>
          </cell>
          <cell r="I6272">
            <v>436005</v>
          </cell>
          <cell r="M6272">
            <v>4</v>
          </cell>
          <cell r="Q6272">
            <v>4</v>
          </cell>
          <cell r="V6272">
            <v>7700</v>
          </cell>
        </row>
        <row r="6273">
          <cell r="A6273">
            <v>1</v>
          </cell>
          <cell r="E6273">
            <v>4</v>
          </cell>
          <cell r="I6273">
            <v>0</v>
          </cell>
          <cell r="M6273">
            <v>4</v>
          </cell>
          <cell r="Q6273">
            <v>4</v>
          </cell>
          <cell r="V6273">
            <v>7700</v>
          </cell>
        </row>
        <row r="6274">
          <cell r="A6274">
            <v>1</v>
          </cell>
          <cell r="E6274">
            <v>4</v>
          </cell>
          <cell r="I6274">
            <v>0</v>
          </cell>
          <cell r="M6274">
            <v>4</v>
          </cell>
          <cell r="Q6274">
            <v>4</v>
          </cell>
          <cell r="V6274">
            <v>7700</v>
          </cell>
        </row>
        <row r="6275">
          <cell r="A6275">
            <v>1</v>
          </cell>
          <cell r="E6275">
            <v>4</v>
          </cell>
          <cell r="I6275">
            <v>0</v>
          </cell>
          <cell r="M6275">
            <v>4</v>
          </cell>
          <cell r="Q6275">
            <v>4</v>
          </cell>
          <cell r="V6275">
            <v>7700</v>
          </cell>
        </row>
        <row r="6276">
          <cell r="A6276">
            <v>1</v>
          </cell>
          <cell r="E6276">
            <v>4</v>
          </cell>
          <cell r="I6276">
            <v>0</v>
          </cell>
          <cell r="M6276">
            <v>4</v>
          </cell>
          <cell r="Q6276">
            <v>4</v>
          </cell>
          <cell r="V6276">
            <v>7700</v>
          </cell>
        </row>
        <row r="6277">
          <cell r="A6277">
            <v>1</v>
          </cell>
          <cell r="E6277">
            <v>4</v>
          </cell>
          <cell r="I6277">
            <v>0</v>
          </cell>
          <cell r="M6277">
            <v>4</v>
          </cell>
          <cell r="Q6277">
            <v>4</v>
          </cell>
          <cell r="V6277">
            <v>7700</v>
          </cell>
        </row>
        <row r="6278">
          <cell r="A6278">
            <v>1</v>
          </cell>
          <cell r="E6278">
            <v>4</v>
          </cell>
          <cell r="I6278">
            <v>0</v>
          </cell>
          <cell r="M6278">
            <v>4</v>
          </cell>
          <cell r="Q6278">
            <v>4</v>
          </cell>
          <cell r="V6278">
            <v>7700</v>
          </cell>
        </row>
        <row r="6279">
          <cell r="A6279">
            <v>1</v>
          </cell>
          <cell r="E6279">
            <v>4</v>
          </cell>
          <cell r="I6279">
            <v>0</v>
          </cell>
          <cell r="M6279">
            <v>4</v>
          </cell>
          <cell r="Q6279">
            <v>4</v>
          </cell>
          <cell r="V6279">
            <v>7700</v>
          </cell>
        </row>
        <row r="6280">
          <cell r="A6280">
            <v>1</v>
          </cell>
          <cell r="E6280">
            <v>4</v>
          </cell>
          <cell r="I6280">
            <v>0</v>
          </cell>
          <cell r="M6280">
            <v>4</v>
          </cell>
          <cell r="Q6280">
            <v>4</v>
          </cell>
          <cell r="V6280">
            <v>7700</v>
          </cell>
        </row>
        <row r="6281">
          <cell r="A6281">
            <v>1</v>
          </cell>
          <cell r="E6281">
            <v>4</v>
          </cell>
          <cell r="I6281">
            <v>0</v>
          </cell>
          <cell r="M6281">
            <v>4</v>
          </cell>
          <cell r="Q6281">
            <v>4</v>
          </cell>
          <cell r="V6281">
            <v>7700</v>
          </cell>
        </row>
        <row r="6282">
          <cell r="A6282">
            <v>1</v>
          </cell>
          <cell r="E6282">
            <v>4</v>
          </cell>
          <cell r="I6282">
            <v>0</v>
          </cell>
          <cell r="M6282">
            <v>4</v>
          </cell>
          <cell r="Q6282">
            <v>4</v>
          </cell>
          <cell r="V6282">
            <v>7700</v>
          </cell>
        </row>
        <row r="6283">
          <cell r="A6283">
            <v>1</v>
          </cell>
          <cell r="E6283">
            <v>4</v>
          </cell>
          <cell r="I6283">
            <v>0</v>
          </cell>
          <cell r="M6283">
            <v>4</v>
          </cell>
          <cell r="Q6283">
            <v>4</v>
          </cell>
          <cell r="V6283">
            <v>7700</v>
          </cell>
        </row>
        <row r="6284">
          <cell r="A6284">
            <v>1</v>
          </cell>
          <cell r="E6284">
            <v>4</v>
          </cell>
          <cell r="I6284">
            <v>0</v>
          </cell>
          <cell r="M6284">
            <v>4</v>
          </cell>
          <cell r="Q6284">
            <v>4</v>
          </cell>
          <cell r="V6284">
            <v>7710</v>
          </cell>
        </row>
        <row r="6285">
          <cell r="A6285">
            <v>1</v>
          </cell>
          <cell r="E6285">
            <v>4</v>
          </cell>
          <cell r="I6285">
            <v>0</v>
          </cell>
          <cell r="M6285">
            <v>4</v>
          </cell>
          <cell r="Q6285">
            <v>4</v>
          </cell>
          <cell r="V6285">
            <v>7710</v>
          </cell>
        </row>
        <row r="6286">
          <cell r="A6286">
            <v>1</v>
          </cell>
          <cell r="E6286">
            <v>4</v>
          </cell>
          <cell r="I6286">
            <v>0</v>
          </cell>
          <cell r="M6286">
            <v>4</v>
          </cell>
          <cell r="Q6286">
            <v>4</v>
          </cell>
          <cell r="V6286">
            <v>7710</v>
          </cell>
        </row>
        <row r="6287">
          <cell r="A6287">
            <v>1</v>
          </cell>
          <cell r="E6287">
            <v>4</v>
          </cell>
          <cell r="I6287">
            <v>0</v>
          </cell>
          <cell r="M6287">
            <v>4</v>
          </cell>
          <cell r="Q6287">
            <v>4</v>
          </cell>
          <cell r="V6287">
            <v>7710</v>
          </cell>
        </row>
        <row r="6288">
          <cell r="A6288">
            <v>1</v>
          </cell>
          <cell r="E6288">
            <v>4</v>
          </cell>
          <cell r="I6288">
            <v>0</v>
          </cell>
          <cell r="M6288">
            <v>4</v>
          </cell>
          <cell r="Q6288">
            <v>4</v>
          </cell>
          <cell r="V6288">
            <v>7710</v>
          </cell>
        </row>
        <row r="6289">
          <cell r="A6289">
            <v>1</v>
          </cell>
          <cell r="E6289">
            <v>4</v>
          </cell>
          <cell r="I6289">
            <v>0</v>
          </cell>
          <cell r="M6289">
            <v>4</v>
          </cell>
          <cell r="Q6289">
            <v>4</v>
          </cell>
          <cell r="V6289">
            <v>7710</v>
          </cell>
        </row>
        <row r="6290">
          <cell r="A6290">
            <v>1</v>
          </cell>
          <cell r="E6290">
            <v>4</v>
          </cell>
          <cell r="I6290">
            <v>0</v>
          </cell>
          <cell r="M6290">
            <v>4</v>
          </cell>
          <cell r="Q6290">
            <v>4</v>
          </cell>
          <cell r="V6290">
            <v>7710</v>
          </cell>
        </row>
        <row r="6291">
          <cell r="A6291">
            <v>1</v>
          </cell>
          <cell r="E6291">
            <v>4</v>
          </cell>
          <cell r="I6291">
            <v>0</v>
          </cell>
          <cell r="M6291">
            <v>4</v>
          </cell>
          <cell r="Q6291">
            <v>4</v>
          </cell>
          <cell r="V6291">
            <v>7710</v>
          </cell>
        </row>
        <row r="6292">
          <cell r="A6292">
            <v>1</v>
          </cell>
          <cell r="E6292">
            <v>4</v>
          </cell>
          <cell r="I6292">
            <v>0</v>
          </cell>
          <cell r="M6292">
            <v>4</v>
          </cell>
          <cell r="Q6292">
            <v>4</v>
          </cell>
          <cell r="V6292">
            <v>7710</v>
          </cell>
        </row>
        <row r="6293">
          <cell r="A6293">
            <v>1</v>
          </cell>
          <cell r="E6293">
            <v>4</v>
          </cell>
          <cell r="I6293">
            <v>0</v>
          </cell>
          <cell r="M6293">
            <v>4</v>
          </cell>
          <cell r="Q6293">
            <v>4</v>
          </cell>
          <cell r="V6293">
            <v>7710</v>
          </cell>
        </row>
        <row r="6294">
          <cell r="A6294">
            <v>1</v>
          </cell>
          <cell r="E6294">
            <v>4</v>
          </cell>
          <cell r="I6294">
            <v>0</v>
          </cell>
          <cell r="M6294">
            <v>4</v>
          </cell>
          <cell r="Q6294">
            <v>4</v>
          </cell>
          <cell r="V6294">
            <v>7710</v>
          </cell>
        </row>
        <row r="6295">
          <cell r="A6295">
            <v>1</v>
          </cell>
          <cell r="E6295">
            <v>4</v>
          </cell>
          <cell r="I6295">
            <v>0</v>
          </cell>
          <cell r="M6295">
            <v>4</v>
          </cell>
          <cell r="Q6295">
            <v>4</v>
          </cell>
          <cell r="V6295">
            <v>7710</v>
          </cell>
        </row>
        <row r="6296">
          <cell r="A6296">
            <v>1</v>
          </cell>
          <cell r="E6296">
            <v>4</v>
          </cell>
          <cell r="I6296">
            <v>0</v>
          </cell>
          <cell r="M6296">
            <v>4</v>
          </cell>
          <cell r="Q6296">
            <v>4</v>
          </cell>
          <cell r="V6296">
            <v>7710</v>
          </cell>
        </row>
        <row r="6297">
          <cell r="A6297">
            <v>1</v>
          </cell>
          <cell r="E6297">
            <v>4</v>
          </cell>
          <cell r="I6297">
            <v>229259.85</v>
          </cell>
          <cell r="M6297">
            <v>4</v>
          </cell>
          <cell r="Q6297">
            <v>4</v>
          </cell>
          <cell r="V6297">
            <v>7800</v>
          </cell>
        </row>
        <row r="6298">
          <cell r="A6298">
            <v>1</v>
          </cell>
          <cell r="E6298">
            <v>4</v>
          </cell>
          <cell r="I6298">
            <v>21091.46</v>
          </cell>
          <cell r="M6298">
            <v>4</v>
          </cell>
          <cell r="Q6298">
            <v>4</v>
          </cell>
          <cell r="V6298">
            <v>7901</v>
          </cell>
        </row>
        <row r="6299">
          <cell r="A6299">
            <v>1</v>
          </cell>
          <cell r="E6299">
            <v>4</v>
          </cell>
          <cell r="I6299">
            <v>22843.96</v>
          </cell>
          <cell r="M6299">
            <v>4</v>
          </cell>
          <cell r="Q6299">
            <v>4</v>
          </cell>
          <cell r="V6299">
            <v>7902</v>
          </cell>
        </row>
        <row r="6300">
          <cell r="A6300">
            <v>1</v>
          </cell>
          <cell r="E6300">
            <v>4</v>
          </cell>
          <cell r="I6300">
            <v>0</v>
          </cell>
          <cell r="M6300">
            <v>4</v>
          </cell>
          <cell r="Q6300">
            <v>4</v>
          </cell>
          <cell r="V6300">
            <v>7903</v>
          </cell>
        </row>
        <row r="6301">
          <cell r="A6301">
            <v>1</v>
          </cell>
          <cell r="E6301">
            <v>4</v>
          </cell>
          <cell r="I6301">
            <v>8918212.5800000001</v>
          </cell>
          <cell r="M6301">
            <v>4</v>
          </cell>
          <cell r="Q6301">
            <v>4</v>
          </cell>
          <cell r="V6301">
            <v>8011</v>
          </cell>
        </row>
        <row r="6302">
          <cell r="A6302">
            <v>1</v>
          </cell>
          <cell r="E6302">
            <v>4</v>
          </cell>
          <cell r="I6302">
            <v>182.95</v>
          </cell>
          <cell r="M6302">
            <v>4</v>
          </cell>
          <cell r="Q6302">
            <v>4</v>
          </cell>
          <cell r="V6302">
            <v>8012</v>
          </cell>
        </row>
        <row r="6303">
          <cell r="A6303">
            <v>1</v>
          </cell>
          <cell r="E6303">
            <v>4</v>
          </cell>
          <cell r="I6303">
            <v>-128.77000000000001</v>
          </cell>
          <cell r="M6303">
            <v>4</v>
          </cell>
          <cell r="Q6303">
            <v>4</v>
          </cell>
          <cell r="V6303">
            <v>8013</v>
          </cell>
        </row>
        <row r="6304">
          <cell r="A6304">
            <v>1</v>
          </cell>
          <cell r="E6304">
            <v>4</v>
          </cell>
          <cell r="I6304">
            <v>1889417.46</v>
          </cell>
          <cell r="M6304">
            <v>4</v>
          </cell>
          <cell r="Q6304">
            <v>4</v>
          </cell>
          <cell r="V6304">
            <v>8014</v>
          </cell>
        </row>
        <row r="6305">
          <cell r="A6305">
            <v>1</v>
          </cell>
          <cell r="E6305">
            <v>4</v>
          </cell>
          <cell r="I6305">
            <v>759.89</v>
          </cell>
          <cell r="M6305">
            <v>4</v>
          </cell>
          <cell r="Q6305">
            <v>4</v>
          </cell>
          <cell r="V6305">
            <v>8016</v>
          </cell>
        </row>
        <row r="6306">
          <cell r="A6306">
            <v>1</v>
          </cell>
          <cell r="E6306">
            <v>4</v>
          </cell>
          <cell r="I6306">
            <v>8962.9500000000007</v>
          </cell>
          <cell r="M6306">
            <v>4</v>
          </cell>
          <cell r="Q6306">
            <v>4</v>
          </cell>
          <cell r="V6306">
            <v>8021</v>
          </cell>
        </row>
        <row r="6307">
          <cell r="A6307">
            <v>1</v>
          </cell>
          <cell r="E6307">
            <v>4</v>
          </cell>
          <cell r="I6307">
            <v>0</v>
          </cell>
          <cell r="M6307">
            <v>4</v>
          </cell>
          <cell r="Q6307">
            <v>4</v>
          </cell>
          <cell r="V6307">
            <v>8041</v>
          </cell>
        </row>
        <row r="6308">
          <cell r="A6308">
            <v>1</v>
          </cell>
          <cell r="E6308">
            <v>4</v>
          </cell>
          <cell r="I6308">
            <v>0</v>
          </cell>
          <cell r="M6308">
            <v>4</v>
          </cell>
          <cell r="Q6308">
            <v>4</v>
          </cell>
          <cell r="V6308">
            <v>8042</v>
          </cell>
        </row>
        <row r="6309">
          <cell r="A6309">
            <v>1</v>
          </cell>
          <cell r="E6309">
            <v>4</v>
          </cell>
          <cell r="I6309">
            <v>0</v>
          </cell>
          <cell r="M6309">
            <v>4</v>
          </cell>
          <cell r="Q6309">
            <v>4</v>
          </cell>
          <cell r="V6309">
            <v>8043</v>
          </cell>
        </row>
        <row r="6310">
          <cell r="A6310">
            <v>1</v>
          </cell>
          <cell r="E6310">
            <v>4</v>
          </cell>
          <cell r="I6310">
            <v>-21431.93</v>
          </cell>
          <cell r="M6310">
            <v>4</v>
          </cell>
          <cell r="Q6310">
            <v>4</v>
          </cell>
          <cell r="V6310">
            <v>8700</v>
          </cell>
        </row>
        <row r="6311">
          <cell r="A6311">
            <v>1</v>
          </cell>
          <cell r="E6311">
            <v>4</v>
          </cell>
          <cell r="I6311">
            <v>-348565.59</v>
          </cell>
          <cell r="M6311">
            <v>4</v>
          </cell>
          <cell r="Q6311">
            <v>4</v>
          </cell>
          <cell r="V6311">
            <v>8900</v>
          </cell>
        </row>
        <row r="6312">
          <cell r="A6312">
            <v>1</v>
          </cell>
          <cell r="E6312">
            <v>4</v>
          </cell>
          <cell r="I6312">
            <v>-5763676.46</v>
          </cell>
          <cell r="M6312">
            <v>4</v>
          </cell>
          <cell r="Q6312">
            <v>4</v>
          </cell>
          <cell r="V6312">
            <v>9100</v>
          </cell>
        </row>
        <row r="6313">
          <cell r="A6313">
            <v>1</v>
          </cell>
          <cell r="E6313">
            <v>4</v>
          </cell>
          <cell r="I6313">
            <v>-420700.29</v>
          </cell>
          <cell r="M6313">
            <v>4</v>
          </cell>
          <cell r="Q6313">
            <v>4</v>
          </cell>
          <cell r="V6313">
            <v>9110</v>
          </cell>
        </row>
        <row r="6314">
          <cell r="A6314">
            <v>1</v>
          </cell>
          <cell r="E6314">
            <v>4</v>
          </cell>
          <cell r="I6314">
            <v>0</v>
          </cell>
          <cell r="M6314">
            <v>4</v>
          </cell>
          <cell r="Q6314">
            <v>4</v>
          </cell>
          <cell r="V6314">
            <v>9150</v>
          </cell>
        </row>
        <row r="6315">
          <cell r="A6315">
            <v>1</v>
          </cell>
          <cell r="E6315">
            <v>4</v>
          </cell>
          <cell r="I6315">
            <v>0</v>
          </cell>
          <cell r="M6315">
            <v>4</v>
          </cell>
          <cell r="Q6315">
            <v>4</v>
          </cell>
          <cell r="V6315">
            <v>9200</v>
          </cell>
        </row>
        <row r="6316">
          <cell r="A6316">
            <v>1</v>
          </cell>
          <cell r="E6316">
            <v>4</v>
          </cell>
          <cell r="I6316">
            <v>0</v>
          </cell>
          <cell r="M6316">
            <v>4</v>
          </cell>
          <cell r="Q6316">
            <v>4</v>
          </cell>
          <cell r="V6316">
            <v>9201</v>
          </cell>
        </row>
        <row r="6317">
          <cell r="A6317">
            <v>1</v>
          </cell>
          <cell r="E6317">
            <v>4</v>
          </cell>
          <cell r="I6317">
            <v>0</v>
          </cell>
          <cell r="M6317">
            <v>4</v>
          </cell>
          <cell r="Q6317">
            <v>4</v>
          </cell>
          <cell r="V6317">
            <v>9203</v>
          </cell>
        </row>
        <row r="6318">
          <cell r="A6318">
            <v>1</v>
          </cell>
          <cell r="E6318">
            <v>4</v>
          </cell>
          <cell r="I6318">
            <v>0</v>
          </cell>
          <cell r="M6318">
            <v>4</v>
          </cell>
          <cell r="Q6318">
            <v>4</v>
          </cell>
          <cell r="V6318">
            <v>9204</v>
          </cell>
        </row>
        <row r="6319">
          <cell r="A6319">
            <v>1</v>
          </cell>
          <cell r="E6319">
            <v>4</v>
          </cell>
          <cell r="I6319">
            <v>-4585530.8</v>
          </cell>
          <cell r="M6319">
            <v>4</v>
          </cell>
          <cell r="Q6319">
            <v>4</v>
          </cell>
          <cell r="V6319">
            <v>9205</v>
          </cell>
        </row>
        <row r="6320">
          <cell r="A6320">
            <v>1</v>
          </cell>
          <cell r="E6320">
            <v>4</v>
          </cell>
          <cell r="I6320">
            <v>0</v>
          </cell>
          <cell r="M6320">
            <v>4</v>
          </cell>
          <cell r="Q6320">
            <v>4</v>
          </cell>
          <cell r="V6320">
            <v>9206</v>
          </cell>
        </row>
        <row r="6321">
          <cell r="A6321">
            <v>1</v>
          </cell>
          <cell r="E6321">
            <v>4</v>
          </cell>
          <cell r="I6321">
            <v>-110281.57</v>
          </cell>
          <cell r="M6321">
            <v>4</v>
          </cell>
          <cell r="Q6321">
            <v>4</v>
          </cell>
          <cell r="V6321">
            <v>9208</v>
          </cell>
        </row>
        <row r="6322">
          <cell r="A6322">
            <v>1</v>
          </cell>
          <cell r="E6322">
            <v>4</v>
          </cell>
          <cell r="I6322">
            <v>0</v>
          </cell>
          <cell r="M6322">
            <v>4</v>
          </cell>
          <cell r="Q6322">
            <v>4</v>
          </cell>
          <cell r="V6322">
            <v>9209</v>
          </cell>
        </row>
        <row r="6323">
          <cell r="A6323">
            <v>1</v>
          </cell>
          <cell r="E6323">
            <v>4</v>
          </cell>
          <cell r="I6323">
            <v>0</v>
          </cell>
          <cell r="M6323">
            <v>4</v>
          </cell>
          <cell r="Q6323">
            <v>4</v>
          </cell>
          <cell r="V6323">
            <v>9210</v>
          </cell>
        </row>
        <row r="6324">
          <cell r="A6324">
            <v>1</v>
          </cell>
          <cell r="E6324">
            <v>4</v>
          </cell>
          <cell r="I6324">
            <v>0</v>
          </cell>
          <cell r="M6324">
            <v>4</v>
          </cell>
          <cell r="Q6324">
            <v>4</v>
          </cell>
          <cell r="V6324">
            <v>9211</v>
          </cell>
        </row>
        <row r="6325">
          <cell r="A6325">
            <v>1</v>
          </cell>
          <cell r="E6325">
            <v>4</v>
          </cell>
          <cell r="I6325">
            <v>0</v>
          </cell>
          <cell r="M6325">
            <v>4</v>
          </cell>
          <cell r="Q6325">
            <v>4</v>
          </cell>
          <cell r="V6325">
            <v>9212</v>
          </cell>
        </row>
        <row r="6326">
          <cell r="A6326">
            <v>1</v>
          </cell>
          <cell r="E6326">
            <v>4</v>
          </cell>
          <cell r="I6326">
            <v>0</v>
          </cell>
          <cell r="M6326">
            <v>4</v>
          </cell>
          <cell r="Q6326">
            <v>4</v>
          </cell>
          <cell r="V6326">
            <v>9213</v>
          </cell>
        </row>
        <row r="6327">
          <cell r="A6327">
            <v>1</v>
          </cell>
          <cell r="E6327">
            <v>4</v>
          </cell>
          <cell r="I6327">
            <v>0</v>
          </cell>
          <cell r="M6327">
            <v>4</v>
          </cell>
          <cell r="Q6327">
            <v>4</v>
          </cell>
          <cell r="V6327">
            <v>9214</v>
          </cell>
        </row>
        <row r="6328">
          <cell r="A6328">
            <v>1</v>
          </cell>
          <cell r="E6328">
            <v>4</v>
          </cell>
          <cell r="I6328">
            <v>0</v>
          </cell>
          <cell r="M6328">
            <v>4</v>
          </cell>
          <cell r="Q6328">
            <v>4</v>
          </cell>
          <cell r="V6328">
            <v>9221</v>
          </cell>
        </row>
        <row r="6329">
          <cell r="A6329">
            <v>1</v>
          </cell>
          <cell r="E6329">
            <v>4</v>
          </cell>
          <cell r="I6329">
            <v>0</v>
          </cell>
          <cell r="M6329">
            <v>4</v>
          </cell>
          <cell r="Q6329">
            <v>4</v>
          </cell>
          <cell r="V6329">
            <v>9221</v>
          </cell>
        </row>
        <row r="6330">
          <cell r="A6330">
            <v>1</v>
          </cell>
          <cell r="E6330">
            <v>4</v>
          </cell>
          <cell r="I6330">
            <v>0</v>
          </cell>
          <cell r="M6330">
            <v>4</v>
          </cell>
          <cell r="Q6330">
            <v>4</v>
          </cell>
          <cell r="V6330">
            <v>9221</v>
          </cell>
        </row>
        <row r="6331">
          <cell r="A6331">
            <v>1</v>
          </cell>
          <cell r="E6331">
            <v>4</v>
          </cell>
          <cell r="I6331">
            <v>0</v>
          </cell>
          <cell r="M6331">
            <v>4</v>
          </cell>
          <cell r="Q6331">
            <v>4</v>
          </cell>
          <cell r="V6331">
            <v>9221</v>
          </cell>
        </row>
        <row r="6332">
          <cell r="A6332">
            <v>1</v>
          </cell>
          <cell r="E6332">
            <v>4</v>
          </cell>
          <cell r="I6332">
            <v>0</v>
          </cell>
          <cell r="M6332">
            <v>4</v>
          </cell>
          <cell r="Q6332">
            <v>4</v>
          </cell>
          <cell r="V6332">
            <v>9221</v>
          </cell>
        </row>
        <row r="6333">
          <cell r="A6333">
            <v>1</v>
          </cell>
          <cell r="E6333">
            <v>4</v>
          </cell>
          <cell r="I6333">
            <v>0</v>
          </cell>
          <cell r="M6333">
            <v>4</v>
          </cell>
          <cell r="Q6333">
            <v>4</v>
          </cell>
          <cell r="V6333">
            <v>9221</v>
          </cell>
        </row>
        <row r="6334">
          <cell r="A6334">
            <v>1</v>
          </cell>
          <cell r="E6334">
            <v>4</v>
          </cell>
          <cell r="I6334">
            <v>0</v>
          </cell>
          <cell r="M6334">
            <v>4</v>
          </cell>
          <cell r="Q6334">
            <v>4</v>
          </cell>
          <cell r="V6334">
            <v>9221</v>
          </cell>
        </row>
        <row r="6335">
          <cell r="A6335">
            <v>1</v>
          </cell>
          <cell r="E6335">
            <v>4</v>
          </cell>
          <cell r="I6335">
            <v>0</v>
          </cell>
          <cell r="M6335">
            <v>4</v>
          </cell>
          <cell r="Q6335">
            <v>4</v>
          </cell>
          <cell r="V6335">
            <v>9221</v>
          </cell>
        </row>
        <row r="6336">
          <cell r="A6336">
            <v>1</v>
          </cell>
          <cell r="E6336">
            <v>4</v>
          </cell>
          <cell r="I6336">
            <v>0</v>
          </cell>
          <cell r="M6336">
            <v>4</v>
          </cell>
          <cell r="Q6336">
            <v>4</v>
          </cell>
          <cell r="V6336">
            <v>9221</v>
          </cell>
        </row>
        <row r="6337">
          <cell r="A6337">
            <v>1</v>
          </cell>
          <cell r="E6337">
            <v>4</v>
          </cell>
          <cell r="I6337">
            <v>0</v>
          </cell>
          <cell r="M6337">
            <v>4</v>
          </cell>
          <cell r="Q6337">
            <v>4</v>
          </cell>
          <cell r="V6337">
            <v>9221</v>
          </cell>
        </row>
        <row r="6338">
          <cell r="A6338">
            <v>1</v>
          </cell>
          <cell r="E6338">
            <v>4</v>
          </cell>
          <cell r="I6338">
            <v>0</v>
          </cell>
          <cell r="M6338">
            <v>4</v>
          </cell>
          <cell r="Q6338">
            <v>4</v>
          </cell>
          <cell r="V6338">
            <v>9221</v>
          </cell>
        </row>
        <row r="6339">
          <cell r="A6339">
            <v>1</v>
          </cell>
          <cell r="E6339">
            <v>4</v>
          </cell>
          <cell r="I6339">
            <v>-1883600.77</v>
          </cell>
          <cell r="M6339">
            <v>4</v>
          </cell>
          <cell r="Q6339">
            <v>4</v>
          </cell>
          <cell r="V6339">
            <v>9251</v>
          </cell>
        </row>
        <row r="6340">
          <cell r="A6340">
            <v>1</v>
          </cell>
          <cell r="E6340">
            <v>4</v>
          </cell>
          <cell r="I6340">
            <v>-479468.67</v>
          </cell>
          <cell r="M6340">
            <v>4</v>
          </cell>
          <cell r="Q6340">
            <v>4</v>
          </cell>
          <cell r="V6340">
            <v>9252</v>
          </cell>
        </row>
        <row r="6341">
          <cell r="A6341">
            <v>1</v>
          </cell>
          <cell r="E6341">
            <v>4</v>
          </cell>
          <cell r="I6341">
            <v>17330.98</v>
          </cell>
          <cell r="M6341">
            <v>4</v>
          </cell>
          <cell r="Q6341">
            <v>4</v>
          </cell>
          <cell r="V6341">
            <v>9253</v>
          </cell>
        </row>
        <row r="6342">
          <cell r="A6342">
            <v>1</v>
          </cell>
          <cell r="E6342">
            <v>4</v>
          </cell>
          <cell r="I6342">
            <v>-32837</v>
          </cell>
          <cell r="M6342">
            <v>4</v>
          </cell>
          <cell r="Q6342">
            <v>4</v>
          </cell>
          <cell r="V6342">
            <v>9255</v>
          </cell>
        </row>
        <row r="6343">
          <cell r="A6343">
            <v>1</v>
          </cell>
          <cell r="E6343">
            <v>4</v>
          </cell>
          <cell r="I6343">
            <v>-13617.12</v>
          </cell>
          <cell r="M6343">
            <v>4</v>
          </cell>
          <cell r="Q6343">
            <v>4</v>
          </cell>
          <cell r="V6343">
            <v>9256</v>
          </cell>
        </row>
        <row r="6344">
          <cell r="A6344">
            <v>1</v>
          </cell>
          <cell r="E6344">
            <v>4</v>
          </cell>
          <cell r="I6344">
            <v>-123016.6</v>
          </cell>
          <cell r="M6344">
            <v>4</v>
          </cell>
          <cell r="Q6344">
            <v>4</v>
          </cell>
          <cell r="V6344">
            <v>9258</v>
          </cell>
        </row>
        <row r="6345">
          <cell r="A6345">
            <v>1</v>
          </cell>
          <cell r="E6345">
            <v>4</v>
          </cell>
          <cell r="I6345">
            <v>-285721.99</v>
          </cell>
          <cell r="M6345">
            <v>4</v>
          </cell>
          <cell r="Q6345">
            <v>4</v>
          </cell>
          <cell r="V6345">
            <v>9301</v>
          </cell>
        </row>
        <row r="6346">
          <cell r="A6346">
            <v>1</v>
          </cell>
          <cell r="E6346">
            <v>4</v>
          </cell>
          <cell r="I6346">
            <v>-782710.55</v>
          </cell>
          <cell r="M6346">
            <v>4</v>
          </cell>
          <cell r="Q6346">
            <v>4</v>
          </cell>
          <cell r="V6346">
            <v>9302</v>
          </cell>
        </row>
        <row r="6347">
          <cell r="A6347">
            <v>1</v>
          </cell>
          <cell r="E6347">
            <v>4</v>
          </cell>
          <cell r="I6347">
            <v>-4830342.47</v>
          </cell>
          <cell r="M6347">
            <v>4</v>
          </cell>
          <cell r="Q6347">
            <v>4</v>
          </cell>
          <cell r="V6347">
            <v>9303</v>
          </cell>
        </row>
        <row r="6348">
          <cell r="A6348">
            <v>1</v>
          </cell>
          <cell r="E6348">
            <v>4</v>
          </cell>
          <cell r="I6348">
            <v>-384703.5</v>
          </cell>
          <cell r="M6348">
            <v>4</v>
          </cell>
          <cell r="Q6348">
            <v>4</v>
          </cell>
          <cell r="V6348">
            <v>9305</v>
          </cell>
        </row>
        <row r="6349">
          <cell r="A6349">
            <v>1</v>
          </cell>
          <cell r="E6349">
            <v>4</v>
          </cell>
          <cell r="I6349">
            <v>0</v>
          </cell>
          <cell r="M6349">
            <v>4</v>
          </cell>
          <cell r="Q6349">
            <v>4</v>
          </cell>
          <cell r="V6349">
            <v>9306</v>
          </cell>
        </row>
        <row r="6350">
          <cell r="A6350">
            <v>1</v>
          </cell>
          <cell r="E6350">
            <v>4</v>
          </cell>
          <cell r="I6350">
            <v>0</v>
          </cell>
          <cell r="M6350">
            <v>4</v>
          </cell>
          <cell r="Q6350">
            <v>4</v>
          </cell>
          <cell r="V6350">
            <v>9400</v>
          </cell>
        </row>
        <row r="6351">
          <cell r="A6351">
            <v>1</v>
          </cell>
          <cell r="E6351">
            <v>4</v>
          </cell>
          <cell r="I6351">
            <v>-3389.09</v>
          </cell>
          <cell r="M6351">
            <v>4</v>
          </cell>
          <cell r="Q6351">
            <v>4</v>
          </cell>
          <cell r="V6351">
            <v>9500</v>
          </cell>
        </row>
        <row r="6352">
          <cell r="A6352">
            <v>1</v>
          </cell>
          <cell r="E6352">
            <v>4</v>
          </cell>
          <cell r="I6352">
            <v>-2678268.7400000002</v>
          </cell>
          <cell r="M6352">
            <v>4</v>
          </cell>
          <cell r="Q6352">
            <v>4</v>
          </cell>
          <cell r="V6352">
            <v>9530</v>
          </cell>
        </row>
        <row r="6353">
          <cell r="A6353">
            <v>1</v>
          </cell>
          <cell r="E6353">
            <v>4</v>
          </cell>
          <cell r="I6353">
            <v>25807.33</v>
          </cell>
          <cell r="M6353">
            <v>4</v>
          </cell>
          <cell r="Q6353">
            <v>4</v>
          </cell>
          <cell r="V6353">
            <v>9600</v>
          </cell>
        </row>
        <row r="6354">
          <cell r="A6354">
            <v>1</v>
          </cell>
          <cell r="E6354">
            <v>4</v>
          </cell>
          <cell r="I6354">
            <v>-7883651.6399999997</v>
          </cell>
          <cell r="M6354">
            <v>4</v>
          </cell>
          <cell r="Q6354">
            <v>4</v>
          </cell>
          <cell r="V6354">
            <v>9610</v>
          </cell>
        </row>
        <row r="6355">
          <cell r="A6355">
            <v>1</v>
          </cell>
          <cell r="E6355">
            <v>4</v>
          </cell>
          <cell r="I6355">
            <v>13144.77</v>
          </cell>
          <cell r="M6355">
            <v>4</v>
          </cell>
          <cell r="Q6355">
            <v>4</v>
          </cell>
          <cell r="V6355">
            <v>9611</v>
          </cell>
        </row>
        <row r="6356">
          <cell r="A6356">
            <v>1</v>
          </cell>
          <cell r="E6356">
            <v>4</v>
          </cell>
          <cell r="I6356">
            <v>12299677.76</v>
          </cell>
          <cell r="M6356">
            <v>4</v>
          </cell>
          <cell r="Q6356">
            <v>4</v>
          </cell>
          <cell r="V6356">
            <v>9620</v>
          </cell>
        </row>
        <row r="6357">
          <cell r="A6357">
            <v>1</v>
          </cell>
          <cell r="E6357">
            <v>4</v>
          </cell>
          <cell r="I6357">
            <v>78429.7</v>
          </cell>
          <cell r="M6357">
            <v>4</v>
          </cell>
          <cell r="Q6357">
            <v>4</v>
          </cell>
          <cell r="V6357">
            <v>9670</v>
          </cell>
        </row>
        <row r="6358">
          <cell r="A6358">
            <v>1</v>
          </cell>
          <cell r="E6358">
            <v>4</v>
          </cell>
          <cell r="I6358">
            <v>0</v>
          </cell>
          <cell r="M6358">
            <v>4</v>
          </cell>
          <cell r="Q6358">
            <v>4</v>
          </cell>
          <cell r="V6358">
            <v>9990</v>
          </cell>
        </row>
        <row r="6359">
          <cell r="A6359">
            <v>1</v>
          </cell>
          <cell r="E6359">
            <v>4</v>
          </cell>
          <cell r="I6359">
            <v>16861913.48</v>
          </cell>
          <cell r="M6359">
            <v>4</v>
          </cell>
          <cell r="Q6359">
            <v>4</v>
          </cell>
          <cell r="V6359">
            <v>5301</v>
          </cell>
        </row>
        <row r="6360">
          <cell r="A6360">
            <v>1</v>
          </cell>
          <cell r="E6360">
            <v>11</v>
          </cell>
          <cell r="I6360">
            <v>-18693.009999999998</v>
          </cell>
          <cell r="M6360">
            <v>11</v>
          </cell>
          <cell r="Q6360">
            <v>11</v>
          </cell>
          <cell r="V6360">
            <v>3100</v>
          </cell>
        </row>
        <row r="6361">
          <cell r="A6361">
            <v>1</v>
          </cell>
          <cell r="E6361">
            <v>11</v>
          </cell>
          <cell r="I6361">
            <v>1280091.43</v>
          </cell>
          <cell r="M6361">
            <v>11</v>
          </cell>
          <cell r="Q6361">
            <v>11</v>
          </cell>
          <cell r="V6361">
            <v>3400</v>
          </cell>
        </row>
        <row r="6362">
          <cell r="A6362">
            <v>1</v>
          </cell>
          <cell r="E6362">
            <v>11</v>
          </cell>
          <cell r="I6362">
            <v>679791.66</v>
          </cell>
          <cell r="M6362">
            <v>11</v>
          </cell>
          <cell r="Q6362">
            <v>11</v>
          </cell>
          <cell r="V6362">
            <v>4060</v>
          </cell>
        </row>
        <row r="6363">
          <cell r="A6363">
            <v>1</v>
          </cell>
          <cell r="E6363">
            <v>11</v>
          </cell>
          <cell r="I6363">
            <v>507285.64</v>
          </cell>
          <cell r="M6363">
            <v>11</v>
          </cell>
          <cell r="Q6363">
            <v>11</v>
          </cell>
          <cell r="V6363">
            <v>4150</v>
          </cell>
        </row>
        <row r="6364">
          <cell r="A6364">
            <v>1</v>
          </cell>
          <cell r="E6364">
            <v>11</v>
          </cell>
          <cell r="I6364">
            <v>0</v>
          </cell>
          <cell r="M6364">
            <v>11</v>
          </cell>
          <cell r="Q6364">
            <v>11</v>
          </cell>
          <cell r="V6364">
            <v>4200</v>
          </cell>
        </row>
        <row r="6365">
          <cell r="A6365">
            <v>1</v>
          </cell>
          <cell r="E6365">
            <v>11</v>
          </cell>
          <cell r="I6365">
            <v>4286.53</v>
          </cell>
          <cell r="M6365">
            <v>11</v>
          </cell>
          <cell r="Q6365">
            <v>11</v>
          </cell>
          <cell r="V6365">
            <v>4305</v>
          </cell>
        </row>
        <row r="6366">
          <cell r="A6366">
            <v>1</v>
          </cell>
          <cell r="E6366">
            <v>11</v>
          </cell>
          <cell r="I6366">
            <v>65463.32</v>
          </cell>
          <cell r="M6366">
            <v>11</v>
          </cell>
          <cell r="Q6366">
            <v>11</v>
          </cell>
          <cell r="V6366">
            <v>4308</v>
          </cell>
        </row>
        <row r="6367">
          <cell r="A6367">
            <v>1</v>
          </cell>
          <cell r="E6367">
            <v>11</v>
          </cell>
          <cell r="I6367">
            <v>100000</v>
          </cell>
          <cell r="M6367">
            <v>11</v>
          </cell>
          <cell r="Q6367">
            <v>11</v>
          </cell>
          <cell r="V6367">
            <v>4560</v>
          </cell>
        </row>
        <row r="6368">
          <cell r="A6368">
            <v>1</v>
          </cell>
          <cell r="E6368">
            <v>11</v>
          </cell>
          <cell r="I6368">
            <v>2506764.5</v>
          </cell>
          <cell r="M6368">
            <v>11</v>
          </cell>
          <cell r="Q6368">
            <v>11</v>
          </cell>
          <cell r="V6368">
            <v>4602</v>
          </cell>
        </row>
        <row r="6369">
          <cell r="A6369">
            <v>1</v>
          </cell>
          <cell r="E6369">
            <v>11</v>
          </cell>
          <cell r="I6369">
            <v>1540000</v>
          </cell>
          <cell r="M6369">
            <v>11</v>
          </cell>
          <cell r="Q6369">
            <v>11</v>
          </cell>
          <cell r="V6369">
            <v>4700</v>
          </cell>
        </row>
        <row r="6370">
          <cell r="A6370">
            <v>1</v>
          </cell>
          <cell r="E6370">
            <v>11</v>
          </cell>
          <cell r="I6370">
            <v>312399.2</v>
          </cell>
          <cell r="M6370">
            <v>11</v>
          </cell>
          <cell r="Q6370">
            <v>11</v>
          </cell>
          <cell r="V6370">
            <v>4770</v>
          </cell>
        </row>
        <row r="6371">
          <cell r="A6371">
            <v>1</v>
          </cell>
          <cell r="E6371">
            <v>11</v>
          </cell>
          <cell r="I6371">
            <v>5136676.05</v>
          </cell>
          <cell r="M6371">
            <v>11</v>
          </cell>
          <cell r="Q6371">
            <v>11</v>
          </cell>
          <cell r="V6371">
            <v>4785</v>
          </cell>
        </row>
        <row r="6372">
          <cell r="A6372">
            <v>1</v>
          </cell>
          <cell r="E6372">
            <v>11</v>
          </cell>
          <cell r="I6372">
            <v>1512312</v>
          </cell>
          <cell r="M6372">
            <v>11</v>
          </cell>
          <cell r="Q6372">
            <v>11</v>
          </cell>
          <cell r="V6372">
            <v>4830</v>
          </cell>
        </row>
        <row r="6373">
          <cell r="A6373">
            <v>1</v>
          </cell>
          <cell r="E6373">
            <v>11</v>
          </cell>
          <cell r="I6373">
            <v>-9999999</v>
          </cell>
          <cell r="M6373">
            <v>11</v>
          </cell>
          <cell r="Q6373">
            <v>11</v>
          </cell>
          <cell r="V6373">
            <v>5100</v>
          </cell>
        </row>
        <row r="6374">
          <cell r="A6374">
            <v>1</v>
          </cell>
          <cell r="E6374">
            <v>11</v>
          </cell>
          <cell r="I6374">
            <v>-25009404.350000001</v>
          </cell>
          <cell r="M6374">
            <v>11</v>
          </cell>
          <cell r="Q6374">
            <v>11</v>
          </cell>
          <cell r="V6374">
            <v>5400</v>
          </cell>
        </row>
        <row r="6375">
          <cell r="A6375">
            <v>1</v>
          </cell>
          <cell r="E6375">
            <v>11</v>
          </cell>
          <cell r="I6375">
            <v>-2215063.65</v>
          </cell>
          <cell r="M6375">
            <v>11</v>
          </cell>
          <cell r="Q6375">
            <v>11</v>
          </cell>
          <cell r="V6375">
            <v>5400</v>
          </cell>
        </row>
        <row r="6376">
          <cell r="A6376">
            <v>1</v>
          </cell>
          <cell r="E6376">
            <v>11</v>
          </cell>
          <cell r="I6376">
            <v>154315</v>
          </cell>
          <cell r="M6376">
            <v>11</v>
          </cell>
          <cell r="Q6376">
            <v>11</v>
          </cell>
          <cell r="V6376">
            <v>6110</v>
          </cell>
        </row>
        <row r="6377">
          <cell r="A6377">
            <v>1</v>
          </cell>
          <cell r="E6377">
            <v>11</v>
          </cell>
          <cell r="I6377">
            <v>-4286.53</v>
          </cell>
          <cell r="M6377">
            <v>11</v>
          </cell>
          <cell r="Q6377">
            <v>11</v>
          </cell>
          <cell r="V6377">
            <v>6120</v>
          </cell>
        </row>
        <row r="6378">
          <cell r="A6378">
            <v>1</v>
          </cell>
          <cell r="E6378">
            <v>11</v>
          </cell>
          <cell r="I6378">
            <v>1238040.8</v>
          </cell>
          <cell r="M6378">
            <v>11</v>
          </cell>
          <cell r="Q6378">
            <v>11</v>
          </cell>
          <cell r="V6378">
            <v>6710</v>
          </cell>
        </row>
        <row r="6379">
          <cell r="A6379">
            <v>1</v>
          </cell>
          <cell r="E6379">
            <v>11</v>
          </cell>
          <cell r="I6379">
            <v>-65463.32</v>
          </cell>
          <cell r="M6379">
            <v>11</v>
          </cell>
          <cell r="Q6379">
            <v>11</v>
          </cell>
          <cell r="V6379">
            <v>6720</v>
          </cell>
        </row>
        <row r="6380">
          <cell r="A6380">
            <v>1</v>
          </cell>
          <cell r="E6380">
            <v>11</v>
          </cell>
          <cell r="I6380">
            <v>1200205.5</v>
          </cell>
          <cell r="M6380">
            <v>11</v>
          </cell>
          <cell r="Q6380">
            <v>11</v>
          </cell>
          <cell r="V6380">
            <v>7300</v>
          </cell>
        </row>
        <row r="6381">
          <cell r="A6381">
            <v>1</v>
          </cell>
          <cell r="E6381">
            <v>11</v>
          </cell>
          <cell r="I6381">
            <v>2380077.64</v>
          </cell>
          <cell r="M6381">
            <v>11</v>
          </cell>
          <cell r="Q6381">
            <v>11</v>
          </cell>
          <cell r="V6381">
            <v>7300</v>
          </cell>
        </row>
        <row r="6382">
          <cell r="A6382">
            <v>1</v>
          </cell>
          <cell r="E6382">
            <v>11</v>
          </cell>
          <cell r="I6382">
            <v>406689.33</v>
          </cell>
          <cell r="M6382">
            <v>11</v>
          </cell>
          <cell r="Q6382">
            <v>11</v>
          </cell>
          <cell r="V6382">
            <v>7300</v>
          </cell>
        </row>
        <row r="6383">
          <cell r="A6383">
            <v>1</v>
          </cell>
          <cell r="E6383">
            <v>11</v>
          </cell>
          <cell r="I6383">
            <v>1050514.8500000001</v>
          </cell>
          <cell r="M6383">
            <v>11</v>
          </cell>
          <cell r="Q6383">
            <v>11</v>
          </cell>
          <cell r="V6383">
            <v>8112</v>
          </cell>
        </row>
        <row r="6384">
          <cell r="A6384">
            <v>1</v>
          </cell>
          <cell r="E6384">
            <v>11</v>
          </cell>
          <cell r="I6384">
            <v>32276.639999999999</v>
          </cell>
          <cell r="M6384">
            <v>11</v>
          </cell>
          <cell r="Q6384">
            <v>11</v>
          </cell>
          <cell r="V6384">
            <v>8113</v>
          </cell>
        </row>
        <row r="6385">
          <cell r="A6385">
            <v>1</v>
          </cell>
          <cell r="E6385">
            <v>11</v>
          </cell>
          <cell r="I6385">
            <v>72442.880000000005</v>
          </cell>
          <cell r="M6385">
            <v>11</v>
          </cell>
          <cell r="Q6385">
            <v>11</v>
          </cell>
          <cell r="V6385">
            <v>8114</v>
          </cell>
        </row>
        <row r="6386">
          <cell r="A6386">
            <v>1</v>
          </cell>
          <cell r="E6386">
            <v>11</v>
          </cell>
          <cell r="I6386">
            <v>-1107902.55</v>
          </cell>
          <cell r="M6386">
            <v>11</v>
          </cell>
          <cell r="Q6386">
            <v>11</v>
          </cell>
          <cell r="V6386">
            <v>9100</v>
          </cell>
        </row>
        <row r="6387">
          <cell r="A6387">
            <v>1</v>
          </cell>
          <cell r="E6387">
            <v>11</v>
          </cell>
          <cell r="I6387">
            <v>-1661340</v>
          </cell>
          <cell r="M6387">
            <v>11</v>
          </cell>
          <cell r="Q6387">
            <v>11</v>
          </cell>
          <cell r="V6387">
            <v>9303</v>
          </cell>
        </row>
        <row r="6388">
          <cell r="A6388">
            <v>1</v>
          </cell>
          <cell r="E6388">
            <v>11</v>
          </cell>
          <cell r="I6388">
            <v>-641666.66</v>
          </cell>
          <cell r="M6388">
            <v>11</v>
          </cell>
          <cell r="Q6388">
            <v>11</v>
          </cell>
          <cell r="V6388">
            <v>9305</v>
          </cell>
        </row>
        <row r="6389">
          <cell r="A6389">
            <v>1</v>
          </cell>
          <cell r="E6389">
            <v>11</v>
          </cell>
          <cell r="I6389">
            <v>88122.3</v>
          </cell>
          <cell r="M6389">
            <v>11</v>
          </cell>
          <cell r="Q6389">
            <v>11</v>
          </cell>
          <cell r="V6389">
            <v>9600</v>
          </cell>
        </row>
        <row r="6390">
          <cell r="A6390">
            <v>1</v>
          </cell>
          <cell r="E6390">
            <v>11</v>
          </cell>
          <cell r="I6390">
            <v>56250</v>
          </cell>
          <cell r="M6390">
            <v>11</v>
          </cell>
          <cell r="Q6390">
            <v>11</v>
          </cell>
          <cell r="V6390">
            <v>9670</v>
          </cell>
        </row>
        <row r="6391">
          <cell r="A6391">
            <v>1</v>
          </cell>
          <cell r="E6391">
            <v>11</v>
          </cell>
          <cell r="I6391">
            <v>20399813.800000001</v>
          </cell>
          <cell r="M6391">
            <v>11</v>
          </cell>
          <cell r="Q6391">
            <v>11</v>
          </cell>
          <cell r="V6391">
            <v>5301</v>
          </cell>
        </row>
        <row r="6392">
          <cell r="A6392">
            <v>1</v>
          </cell>
          <cell r="E6392">
            <v>5</v>
          </cell>
          <cell r="I6392">
            <v>0</v>
          </cell>
          <cell r="M6392">
            <v>5</v>
          </cell>
          <cell r="Q6392">
            <v>5</v>
          </cell>
          <cell r="V6392">
            <v>5400</v>
          </cell>
        </row>
        <row r="6393">
          <cell r="A6393">
            <v>1</v>
          </cell>
          <cell r="E6393">
            <v>18</v>
          </cell>
          <cell r="I6393">
            <v>-149079.49</v>
          </cell>
          <cell r="M6393">
            <v>18</v>
          </cell>
          <cell r="Q6393">
            <v>18</v>
          </cell>
          <cell r="V6393">
            <v>3100</v>
          </cell>
        </row>
        <row r="6394">
          <cell r="A6394">
            <v>1</v>
          </cell>
          <cell r="E6394">
            <v>18</v>
          </cell>
          <cell r="I6394">
            <v>6498</v>
          </cell>
          <cell r="M6394">
            <v>18</v>
          </cell>
          <cell r="Q6394">
            <v>18</v>
          </cell>
          <cell r="V6394">
            <v>4060</v>
          </cell>
        </row>
        <row r="6395">
          <cell r="A6395">
            <v>1</v>
          </cell>
          <cell r="E6395">
            <v>18</v>
          </cell>
          <cell r="I6395">
            <v>4221.6099999999997</v>
          </cell>
          <cell r="M6395">
            <v>18</v>
          </cell>
          <cell r="Q6395">
            <v>18</v>
          </cell>
          <cell r="V6395">
            <v>4150</v>
          </cell>
        </row>
        <row r="6396">
          <cell r="A6396">
            <v>1</v>
          </cell>
          <cell r="E6396">
            <v>18</v>
          </cell>
          <cell r="I6396">
            <v>18000</v>
          </cell>
          <cell r="M6396">
            <v>18</v>
          </cell>
          <cell r="Q6396">
            <v>18</v>
          </cell>
          <cell r="V6396">
            <v>4380</v>
          </cell>
        </row>
        <row r="6397">
          <cell r="A6397">
            <v>1</v>
          </cell>
          <cell r="E6397">
            <v>18</v>
          </cell>
          <cell r="I6397">
            <v>15000</v>
          </cell>
          <cell r="M6397">
            <v>18</v>
          </cell>
          <cell r="Q6397">
            <v>18</v>
          </cell>
          <cell r="V6397">
            <v>4500</v>
          </cell>
        </row>
        <row r="6398">
          <cell r="A6398">
            <v>1</v>
          </cell>
          <cell r="E6398">
            <v>18</v>
          </cell>
          <cell r="I6398">
            <v>62617.5</v>
          </cell>
          <cell r="M6398">
            <v>18</v>
          </cell>
          <cell r="Q6398">
            <v>18</v>
          </cell>
          <cell r="V6398">
            <v>4520</v>
          </cell>
        </row>
        <row r="6399">
          <cell r="A6399">
            <v>1</v>
          </cell>
          <cell r="E6399">
            <v>18</v>
          </cell>
          <cell r="I6399">
            <v>232953.62</v>
          </cell>
          <cell r="M6399">
            <v>18</v>
          </cell>
          <cell r="Q6399">
            <v>18</v>
          </cell>
          <cell r="V6399">
            <v>4560</v>
          </cell>
        </row>
        <row r="6400">
          <cell r="A6400">
            <v>1</v>
          </cell>
          <cell r="E6400">
            <v>18</v>
          </cell>
          <cell r="I6400">
            <v>1200</v>
          </cell>
          <cell r="M6400">
            <v>18</v>
          </cell>
          <cell r="Q6400">
            <v>18</v>
          </cell>
          <cell r="V6400">
            <v>4660</v>
          </cell>
        </row>
        <row r="6401">
          <cell r="A6401">
            <v>1</v>
          </cell>
          <cell r="E6401">
            <v>18</v>
          </cell>
          <cell r="I6401">
            <v>32798.18</v>
          </cell>
          <cell r="M6401">
            <v>18</v>
          </cell>
          <cell r="Q6401">
            <v>18</v>
          </cell>
          <cell r="V6401">
            <v>4680</v>
          </cell>
        </row>
        <row r="6402">
          <cell r="A6402">
            <v>1</v>
          </cell>
          <cell r="E6402">
            <v>18</v>
          </cell>
          <cell r="I6402">
            <v>9141.36</v>
          </cell>
          <cell r="M6402">
            <v>18</v>
          </cell>
          <cell r="Q6402">
            <v>18</v>
          </cell>
          <cell r="V6402">
            <v>4730</v>
          </cell>
        </row>
        <row r="6403">
          <cell r="A6403">
            <v>1</v>
          </cell>
          <cell r="E6403">
            <v>18</v>
          </cell>
          <cell r="I6403">
            <v>303529.59999999998</v>
          </cell>
          <cell r="M6403">
            <v>18</v>
          </cell>
          <cell r="Q6403">
            <v>18</v>
          </cell>
          <cell r="V6403">
            <v>4731</v>
          </cell>
        </row>
        <row r="6404">
          <cell r="A6404">
            <v>1</v>
          </cell>
          <cell r="E6404">
            <v>18</v>
          </cell>
          <cell r="I6404">
            <v>234</v>
          </cell>
          <cell r="M6404">
            <v>18</v>
          </cell>
          <cell r="Q6404">
            <v>18</v>
          </cell>
          <cell r="V6404">
            <v>4780</v>
          </cell>
        </row>
        <row r="6405">
          <cell r="A6405">
            <v>1</v>
          </cell>
          <cell r="E6405">
            <v>18</v>
          </cell>
          <cell r="I6405">
            <v>9091.01</v>
          </cell>
          <cell r="M6405">
            <v>18</v>
          </cell>
          <cell r="Q6405">
            <v>18</v>
          </cell>
          <cell r="V6405">
            <v>4800</v>
          </cell>
        </row>
        <row r="6406">
          <cell r="A6406">
            <v>1</v>
          </cell>
          <cell r="E6406">
            <v>18</v>
          </cell>
          <cell r="I6406">
            <v>38675.760000000002</v>
          </cell>
          <cell r="M6406">
            <v>18</v>
          </cell>
          <cell r="Q6406">
            <v>18</v>
          </cell>
          <cell r="V6406">
            <v>4830</v>
          </cell>
        </row>
        <row r="6407">
          <cell r="A6407">
            <v>1</v>
          </cell>
          <cell r="E6407">
            <v>18</v>
          </cell>
          <cell r="I6407">
            <v>-12707009</v>
          </cell>
          <cell r="M6407">
            <v>18</v>
          </cell>
          <cell r="Q6407">
            <v>18</v>
          </cell>
          <cell r="V6407">
            <v>5100</v>
          </cell>
        </row>
        <row r="6408">
          <cell r="A6408">
            <v>1</v>
          </cell>
          <cell r="E6408">
            <v>18</v>
          </cell>
          <cell r="I6408">
            <v>6628605</v>
          </cell>
          <cell r="M6408">
            <v>18</v>
          </cell>
          <cell r="Q6408">
            <v>18</v>
          </cell>
          <cell r="V6408">
            <v>5210</v>
          </cell>
        </row>
        <row r="6409">
          <cell r="A6409">
            <v>1</v>
          </cell>
          <cell r="E6409">
            <v>18</v>
          </cell>
          <cell r="I6409">
            <v>120000</v>
          </cell>
          <cell r="M6409">
            <v>18</v>
          </cell>
          <cell r="Q6409">
            <v>18</v>
          </cell>
          <cell r="V6409">
            <v>5400</v>
          </cell>
        </row>
        <row r="6410">
          <cell r="A6410">
            <v>1</v>
          </cell>
          <cell r="E6410">
            <v>18</v>
          </cell>
          <cell r="I6410">
            <v>307506</v>
          </cell>
          <cell r="M6410">
            <v>18</v>
          </cell>
          <cell r="Q6410">
            <v>18</v>
          </cell>
          <cell r="V6410">
            <v>5400</v>
          </cell>
        </row>
        <row r="6411">
          <cell r="A6411">
            <v>1</v>
          </cell>
          <cell r="E6411">
            <v>18</v>
          </cell>
          <cell r="I6411">
            <v>-1150000</v>
          </cell>
          <cell r="M6411">
            <v>18</v>
          </cell>
          <cell r="Q6411">
            <v>18</v>
          </cell>
          <cell r="V6411">
            <v>5400</v>
          </cell>
        </row>
        <row r="6412">
          <cell r="A6412">
            <v>1</v>
          </cell>
          <cell r="E6412">
            <v>18</v>
          </cell>
          <cell r="I6412">
            <v>836778.64</v>
          </cell>
          <cell r="M6412">
            <v>18</v>
          </cell>
          <cell r="Q6412">
            <v>18</v>
          </cell>
          <cell r="V6412">
            <v>5400</v>
          </cell>
        </row>
        <row r="6413">
          <cell r="A6413">
            <v>1</v>
          </cell>
          <cell r="E6413">
            <v>18</v>
          </cell>
          <cell r="I6413">
            <v>141406</v>
          </cell>
          <cell r="M6413">
            <v>18</v>
          </cell>
          <cell r="Q6413">
            <v>18</v>
          </cell>
          <cell r="V6413">
            <v>5400</v>
          </cell>
        </row>
        <row r="6414">
          <cell r="A6414">
            <v>1</v>
          </cell>
          <cell r="E6414">
            <v>18</v>
          </cell>
          <cell r="I6414">
            <v>0</v>
          </cell>
          <cell r="M6414">
            <v>18</v>
          </cell>
          <cell r="Q6414">
            <v>18</v>
          </cell>
          <cell r="V6414">
            <v>5400</v>
          </cell>
        </row>
        <row r="6415">
          <cell r="A6415">
            <v>1</v>
          </cell>
          <cell r="E6415">
            <v>18</v>
          </cell>
          <cell r="I6415">
            <v>135204.4</v>
          </cell>
          <cell r="M6415">
            <v>18</v>
          </cell>
          <cell r="Q6415">
            <v>18</v>
          </cell>
          <cell r="V6415">
            <v>5400</v>
          </cell>
        </row>
        <row r="6416">
          <cell r="A6416">
            <v>1</v>
          </cell>
          <cell r="E6416">
            <v>18</v>
          </cell>
          <cell r="I6416">
            <v>312654</v>
          </cell>
          <cell r="M6416">
            <v>18</v>
          </cell>
          <cell r="Q6416">
            <v>18</v>
          </cell>
          <cell r="V6416">
            <v>5400</v>
          </cell>
        </row>
        <row r="6417">
          <cell r="A6417">
            <v>1</v>
          </cell>
          <cell r="E6417">
            <v>18</v>
          </cell>
          <cell r="I6417">
            <v>164806.10999999999</v>
          </cell>
          <cell r="M6417">
            <v>18</v>
          </cell>
          <cell r="Q6417">
            <v>18</v>
          </cell>
          <cell r="V6417">
            <v>5400</v>
          </cell>
        </row>
        <row r="6418">
          <cell r="A6418">
            <v>1</v>
          </cell>
          <cell r="E6418">
            <v>18</v>
          </cell>
          <cell r="I6418">
            <v>6183.86</v>
          </cell>
          <cell r="M6418">
            <v>18</v>
          </cell>
          <cell r="Q6418">
            <v>18</v>
          </cell>
          <cell r="V6418">
            <v>5400</v>
          </cell>
        </row>
        <row r="6419">
          <cell r="A6419">
            <v>1</v>
          </cell>
          <cell r="E6419">
            <v>18</v>
          </cell>
          <cell r="I6419">
            <v>489421.99</v>
          </cell>
          <cell r="M6419">
            <v>18</v>
          </cell>
          <cell r="Q6419">
            <v>18</v>
          </cell>
          <cell r="V6419">
            <v>5400</v>
          </cell>
        </row>
        <row r="6420">
          <cell r="A6420">
            <v>1</v>
          </cell>
          <cell r="E6420">
            <v>18</v>
          </cell>
          <cell r="I6420">
            <v>585000</v>
          </cell>
          <cell r="M6420">
            <v>18</v>
          </cell>
          <cell r="Q6420">
            <v>18</v>
          </cell>
          <cell r="V6420">
            <v>5400</v>
          </cell>
        </row>
        <row r="6421">
          <cell r="A6421">
            <v>1</v>
          </cell>
          <cell r="E6421">
            <v>18</v>
          </cell>
          <cell r="I6421">
            <v>-6628603.8300000001</v>
          </cell>
          <cell r="M6421">
            <v>18</v>
          </cell>
          <cell r="Q6421">
            <v>18</v>
          </cell>
          <cell r="V6421">
            <v>5400</v>
          </cell>
        </row>
        <row r="6422">
          <cell r="A6422">
            <v>1</v>
          </cell>
          <cell r="E6422">
            <v>18</v>
          </cell>
          <cell r="I6422">
            <v>-1024226</v>
          </cell>
          <cell r="M6422">
            <v>18</v>
          </cell>
          <cell r="Q6422">
            <v>18</v>
          </cell>
          <cell r="V6422">
            <v>5400</v>
          </cell>
        </row>
        <row r="6423">
          <cell r="A6423">
            <v>1</v>
          </cell>
          <cell r="E6423">
            <v>18</v>
          </cell>
          <cell r="I6423">
            <v>778641</v>
          </cell>
          <cell r="M6423">
            <v>18</v>
          </cell>
          <cell r="Q6423">
            <v>18</v>
          </cell>
          <cell r="V6423">
            <v>5400</v>
          </cell>
        </row>
        <row r="6424">
          <cell r="A6424">
            <v>1</v>
          </cell>
          <cell r="E6424">
            <v>18</v>
          </cell>
          <cell r="I6424">
            <v>6426651.7599999998</v>
          </cell>
          <cell r="M6424">
            <v>18</v>
          </cell>
          <cell r="Q6424">
            <v>18</v>
          </cell>
          <cell r="V6424">
            <v>5400</v>
          </cell>
        </row>
        <row r="6425">
          <cell r="A6425">
            <v>1</v>
          </cell>
          <cell r="E6425">
            <v>18</v>
          </cell>
          <cell r="I6425">
            <v>2187791</v>
          </cell>
          <cell r="M6425">
            <v>18</v>
          </cell>
          <cell r="Q6425">
            <v>18</v>
          </cell>
          <cell r="V6425">
            <v>5400</v>
          </cell>
        </row>
        <row r="6426">
          <cell r="A6426">
            <v>1</v>
          </cell>
          <cell r="E6426">
            <v>18</v>
          </cell>
          <cell r="I6426">
            <v>2270.8200000000002</v>
          </cell>
          <cell r="M6426">
            <v>18</v>
          </cell>
          <cell r="Q6426">
            <v>18</v>
          </cell>
          <cell r="V6426">
            <v>7000</v>
          </cell>
        </row>
        <row r="6427">
          <cell r="A6427">
            <v>1</v>
          </cell>
          <cell r="E6427">
            <v>18</v>
          </cell>
          <cell r="I6427">
            <v>50000</v>
          </cell>
          <cell r="M6427">
            <v>18</v>
          </cell>
          <cell r="Q6427">
            <v>18</v>
          </cell>
          <cell r="V6427">
            <v>7200</v>
          </cell>
        </row>
        <row r="6428">
          <cell r="A6428">
            <v>1</v>
          </cell>
          <cell r="E6428">
            <v>18</v>
          </cell>
          <cell r="I6428">
            <v>53945.599999999999</v>
          </cell>
          <cell r="M6428">
            <v>18</v>
          </cell>
          <cell r="Q6428">
            <v>18</v>
          </cell>
          <cell r="V6428">
            <v>7200</v>
          </cell>
        </row>
        <row r="6429">
          <cell r="A6429">
            <v>1</v>
          </cell>
          <cell r="E6429">
            <v>18</v>
          </cell>
          <cell r="I6429">
            <v>50000</v>
          </cell>
          <cell r="M6429">
            <v>18</v>
          </cell>
          <cell r="Q6429">
            <v>18</v>
          </cell>
          <cell r="V6429">
            <v>7200</v>
          </cell>
        </row>
        <row r="6430">
          <cell r="A6430">
            <v>1</v>
          </cell>
          <cell r="E6430">
            <v>18</v>
          </cell>
          <cell r="I6430">
            <v>200000</v>
          </cell>
          <cell r="M6430">
            <v>18</v>
          </cell>
          <cell r="Q6430">
            <v>18</v>
          </cell>
          <cell r="V6430">
            <v>7200</v>
          </cell>
        </row>
        <row r="6431">
          <cell r="A6431">
            <v>1</v>
          </cell>
          <cell r="E6431">
            <v>18</v>
          </cell>
          <cell r="I6431">
            <v>50000</v>
          </cell>
          <cell r="M6431">
            <v>18</v>
          </cell>
          <cell r="Q6431">
            <v>18</v>
          </cell>
          <cell r="V6431">
            <v>7200</v>
          </cell>
        </row>
        <row r="6432">
          <cell r="A6432">
            <v>1</v>
          </cell>
          <cell r="E6432">
            <v>18</v>
          </cell>
          <cell r="I6432">
            <v>67844.3</v>
          </cell>
          <cell r="M6432">
            <v>18</v>
          </cell>
          <cell r="Q6432">
            <v>18</v>
          </cell>
          <cell r="V6432">
            <v>7200</v>
          </cell>
        </row>
        <row r="6433">
          <cell r="A6433">
            <v>1</v>
          </cell>
          <cell r="E6433">
            <v>18</v>
          </cell>
          <cell r="I6433">
            <v>50000</v>
          </cell>
          <cell r="M6433">
            <v>18</v>
          </cell>
          <cell r="Q6433">
            <v>18</v>
          </cell>
          <cell r="V6433">
            <v>7200</v>
          </cell>
        </row>
        <row r="6434">
          <cell r="A6434">
            <v>1</v>
          </cell>
          <cell r="E6434">
            <v>18</v>
          </cell>
          <cell r="I6434">
            <v>50000</v>
          </cell>
          <cell r="M6434">
            <v>18</v>
          </cell>
          <cell r="Q6434">
            <v>18</v>
          </cell>
          <cell r="V6434">
            <v>7200</v>
          </cell>
        </row>
        <row r="6435">
          <cell r="A6435">
            <v>1</v>
          </cell>
          <cell r="E6435">
            <v>18</v>
          </cell>
          <cell r="I6435">
            <v>50000</v>
          </cell>
          <cell r="M6435">
            <v>18</v>
          </cell>
          <cell r="Q6435">
            <v>18</v>
          </cell>
          <cell r="V6435">
            <v>7200</v>
          </cell>
        </row>
        <row r="6436">
          <cell r="A6436">
            <v>1</v>
          </cell>
          <cell r="E6436">
            <v>18</v>
          </cell>
          <cell r="I6436">
            <v>567192.30000000005</v>
          </cell>
          <cell r="M6436">
            <v>18</v>
          </cell>
          <cell r="Q6436">
            <v>18</v>
          </cell>
          <cell r="V6436">
            <v>8200</v>
          </cell>
        </row>
        <row r="6437">
          <cell r="A6437">
            <v>1</v>
          </cell>
          <cell r="E6437">
            <v>18</v>
          </cell>
          <cell r="I6437">
            <v>-152908.70000000001</v>
          </cell>
          <cell r="M6437">
            <v>18</v>
          </cell>
          <cell r="Q6437">
            <v>18</v>
          </cell>
          <cell r="V6437">
            <v>9258</v>
          </cell>
        </row>
        <row r="6438">
          <cell r="A6438">
            <v>1</v>
          </cell>
          <cell r="E6438">
            <v>18</v>
          </cell>
          <cell r="I6438">
            <v>-268523.75</v>
          </cell>
          <cell r="M6438">
            <v>18</v>
          </cell>
          <cell r="Q6438">
            <v>18</v>
          </cell>
          <cell r="V6438">
            <v>9303</v>
          </cell>
        </row>
        <row r="6439">
          <cell r="A6439">
            <v>1</v>
          </cell>
          <cell r="E6439">
            <v>18</v>
          </cell>
          <cell r="I6439">
            <v>-6498</v>
          </cell>
          <cell r="M6439">
            <v>18</v>
          </cell>
          <cell r="Q6439">
            <v>18</v>
          </cell>
          <cell r="V6439">
            <v>9305</v>
          </cell>
        </row>
        <row r="6440">
          <cell r="A6440">
            <v>1</v>
          </cell>
          <cell r="E6440">
            <v>18</v>
          </cell>
          <cell r="I6440">
            <v>-2500</v>
          </cell>
          <cell r="M6440">
            <v>18</v>
          </cell>
          <cell r="Q6440">
            <v>18</v>
          </cell>
          <cell r="V6440">
            <v>9400</v>
          </cell>
        </row>
        <row r="6441">
          <cell r="A6441">
            <v>1</v>
          </cell>
          <cell r="E6441">
            <v>18</v>
          </cell>
          <cell r="I6441">
            <v>1043485.35</v>
          </cell>
          <cell r="M6441">
            <v>18</v>
          </cell>
          <cell r="Q6441">
            <v>18</v>
          </cell>
          <cell r="V6441">
            <v>5301</v>
          </cell>
        </row>
        <row r="6442">
          <cell r="A6442">
            <v>1</v>
          </cell>
          <cell r="E6442">
            <v>10</v>
          </cell>
          <cell r="I6442">
            <v>-5588025256.6800003</v>
          </cell>
          <cell r="M6442">
            <v>10</v>
          </cell>
          <cell r="Q6442">
            <v>10</v>
          </cell>
          <cell r="V6442">
            <v>1010</v>
          </cell>
        </row>
        <row r="6443">
          <cell r="A6443">
            <v>1</v>
          </cell>
          <cell r="E6443">
            <v>10</v>
          </cell>
          <cell r="I6443">
            <v>615512694.74000001</v>
          </cell>
          <cell r="M6443">
            <v>10</v>
          </cell>
          <cell r="Q6443">
            <v>10</v>
          </cell>
          <cell r="V6443">
            <v>1020</v>
          </cell>
        </row>
        <row r="6444">
          <cell r="A6444">
            <v>1</v>
          </cell>
          <cell r="E6444">
            <v>10</v>
          </cell>
          <cell r="I6444">
            <v>0</v>
          </cell>
          <cell r="M6444">
            <v>10</v>
          </cell>
          <cell r="Q6444">
            <v>10</v>
          </cell>
          <cell r="V6444">
            <v>1030</v>
          </cell>
        </row>
        <row r="6445">
          <cell r="A6445">
            <v>1</v>
          </cell>
          <cell r="E6445">
            <v>10</v>
          </cell>
          <cell r="I6445">
            <v>0</v>
          </cell>
          <cell r="M6445">
            <v>10</v>
          </cell>
          <cell r="Q6445">
            <v>10</v>
          </cell>
          <cell r="V6445">
            <v>1060</v>
          </cell>
        </row>
        <row r="6446">
          <cell r="A6446">
            <v>1</v>
          </cell>
          <cell r="E6446">
            <v>10</v>
          </cell>
          <cell r="I6446">
            <v>-1669917934.6900001</v>
          </cell>
          <cell r="M6446">
            <v>10</v>
          </cell>
          <cell r="Q6446">
            <v>10</v>
          </cell>
          <cell r="V6446">
            <v>1090</v>
          </cell>
        </row>
        <row r="6447">
          <cell r="A6447">
            <v>1</v>
          </cell>
          <cell r="E6447">
            <v>10</v>
          </cell>
          <cell r="I6447">
            <v>-1184280503.9400001</v>
          </cell>
          <cell r="M6447">
            <v>10</v>
          </cell>
          <cell r="Q6447">
            <v>10</v>
          </cell>
          <cell r="V6447">
            <v>1095</v>
          </cell>
        </row>
        <row r="6448">
          <cell r="A6448">
            <v>1</v>
          </cell>
          <cell r="E6448">
            <v>10</v>
          </cell>
          <cell r="I6448">
            <v>1353301953.1600001</v>
          </cell>
          <cell r="M6448">
            <v>10</v>
          </cell>
          <cell r="Q6448">
            <v>10</v>
          </cell>
          <cell r="V6448">
            <v>1096</v>
          </cell>
        </row>
        <row r="6449">
          <cell r="A6449">
            <v>1</v>
          </cell>
          <cell r="E6449">
            <v>10</v>
          </cell>
          <cell r="I6449">
            <v>2342896.5499999998</v>
          </cell>
          <cell r="M6449">
            <v>10</v>
          </cell>
          <cell r="Q6449">
            <v>10</v>
          </cell>
          <cell r="V6449">
            <v>2010</v>
          </cell>
        </row>
        <row r="6450">
          <cell r="A6450">
            <v>1</v>
          </cell>
          <cell r="E6450">
            <v>10</v>
          </cell>
          <cell r="I6450">
            <v>0</v>
          </cell>
          <cell r="M6450">
            <v>10</v>
          </cell>
          <cell r="Q6450">
            <v>10</v>
          </cell>
          <cell r="V6450">
            <v>2011</v>
          </cell>
        </row>
        <row r="6451">
          <cell r="A6451">
            <v>1</v>
          </cell>
          <cell r="E6451">
            <v>10</v>
          </cell>
          <cell r="I6451">
            <v>472890109.67000002</v>
          </cell>
          <cell r="M6451">
            <v>10</v>
          </cell>
          <cell r="Q6451">
            <v>10</v>
          </cell>
          <cell r="V6451">
            <v>2030</v>
          </cell>
        </row>
        <row r="6452">
          <cell r="A6452">
            <v>1</v>
          </cell>
          <cell r="E6452">
            <v>10</v>
          </cell>
          <cell r="I6452">
            <v>710976867.76999998</v>
          </cell>
          <cell r="M6452">
            <v>10</v>
          </cell>
          <cell r="Q6452">
            <v>10</v>
          </cell>
          <cell r="V6452">
            <v>2040</v>
          </cell>
        </row>
        <row r="6453">
          <cell r="A6453">
            <v>1</v>
          </cell>
          <cell r="E6453">
            <v>10</v>
          </cell>
          <cell r="I6453">
            <v>897046437.20000005</v>
          </cell>
          <cell r="M6453">
            <v>10</v>
          </cell>
          <cell r="Q6453">
            <v>10</v>
          </cell>
          <cell r="V6453">
            <v>2051</v>
          </cell>
        </row>
        <row r="6454">
          <cell r="A6454">
            <v>1</v>
          </cell>
          <cell r="E6454">
            <v>10</v>
          </cell>
          <cell r="I6454">
            <v>31581372.02</v>
          </cell>
          <cell r="M6454">
            <v>10</v>
          </cell>
          <cell r="Q6454">
            <v>10</v>
          </cell>
          <cell r="V6454">
            <v>2052</v>
          </cell>
        </row>
        <row r="6455">
          <cell r="A6455">
            <v>1</v>
          </cell>
          <cell r="E6455">
            <v>10</v>
          </cell>
          <cell r="I6455">
            <v>39415814.359999999</v>
          </cell>
          <cell r="M6455">
            <v>10</v>
          </cell>
          <cell r="Q6455">
            <v>10</v>
          </cell>
          <cell r="V6455">
            <v>2053</v>
          </cell>
        </row>
        <row r="6456">
          <cell r="A6456">
            <v>1</v>
          </cell>
          <cell r="E6456">
            <v>10</v>
          </cell>
          <cell r="I6456">
            <v>33805900</v>
          </cell>
          <cell r="M6456">
            <v>10</v>
          </cell>
          <cell r="Q6456">
            <v>10</v>
          </cell>
          <cell r="V6456">
            <v>2054</v>
          </cell>
        </row>
        <row r="6457">
          <cell r="A6457">
            <v>1</v>
          </cell>
          <cell r="E6457">
            <v>10</v>
          </cell>
          <cell r="I6457">
            <v>32498850.57</v>
          </cell>
          <cell r="M6457">
            <v>10</v>
          </cell>
          <cell r="Q6457">
            <v>10</v>
          </cell>
          <cell r="V6457">
            <v>2055</v>
          </cell>
        </row>
        <row r="6458">
          <cell r="A6458">
            <v>1</v>
          </cell>
          <cell r="E6458">
            <v>10</v>
          </cell>
          <cell r="I6458">
            <v>95215066.980000004</v>
          </cell>
          <cell r="M6458">
            <v>10</v>
          </cell>
          <cell r="Q6458">
            <v>10</v>
          </cell>
          <cell r="V6458">
            <v>2090</v>
          </cell>
        </row>
        <row r="6459">
          <cell r="A6459">
            <v>1</v>
          </cell>
          <cell r="E6459">
            <v>10</v>
          </cell>
          <cell r="I6459">
            <v>2533889288.9200001</v>
          </cell>
          <cell r="M6459">
            <v>10</v>
          </cell>
          <cell r="Q6459">
            <v>10</v>
          </cell>
          <cell r="V6459">
            <v>2095</v>
          </cell>
        </row>
        <row r="6460">
          <cell r="A6460">
            <v>1</v>
          </cell>
          <cell r="E6460">
            <v>10</v>
          </cell>
          <cell r="I6460">
            <v>13900000</v>
          </cell>
          <cell r="M6460">
            <v>10</v>
          </cell>
          <cell r="Q6460">
            <v>10</v>
          </cell>
          <cell r="V6460">
            <v>2400</v>
          </cell>
        </row>
        <row r="6461">
          <cell r="A6461">
            <v>1</v>
          </cell>
          <cell r="E6461">
            <v>10</v>
          </cell>
          <cell r="I6461">
            <v>14757809.779999999</v>
          </cell>
          <cell r="M6461">
            <v>10</v>
          </cell>
          <cell r="Q6461">
            <v>10</v>
          </cell>
          <cell r="V6461">
            <v>3050</v>
          </cell>
        </row>
        <row r="6462">
          <cell r="A6462">
            <v>1</v>
          </cell>
          <cell r="E6462">
            <v>10</v>
          </cell>
          <cell r="I6462">
            <v>-4110267.68</v>
          </cell>
          <cell r="M6462">
            <v>10</v>
          </cell>
          <cell r="Q6462">
            <v>10</v>
          </cell>
          <cell r="V6462">
            <v>3100</v>
          </cell>
        </row>
        <row r="6463">
          <cell r="A6463">
            <v>1</v>
          </cell>
          <cell r="E6463">
            <v>10</v>
          </cell>
          <cell r="I6463">
            <v>-20449169.100000001</v>
          </cell>
          <cell r="M6463">
            <v>10</v>
          </cell>
          <cell r="Q6463">
            <v>10</v>
          </cell>
          <cell r="V6463">
            <v>3300</v>
          </cell>
        </row>
        <row r="6464">
          <cell r="A6464">
            <v>1</v>
          </cell>
          <cell r="E6464">
            <v>10</v>
          </cell>
          <cell r="I6464">
            <v>-2335547903.7800002</v>
          </cell>
          <cell r="M6464">
            <v>10</v>
          </cell>
          <cell r="Q6464">
            <v>10</v>
          </cell>
          <cell r="V6464">
            <v>3400</v>
          </cell>
        </row>
        <row r="6465">
          <cell r="A6465">
            <v>1</v>
          </cell>
          <cell r="E6465">
            <v>10</v>
          </cell>
          <cell r="I6465">
            <v>0</v>
          </cell>
          <cell r="M6465">
            <v>10</v>
          </cell>
          <cell r="Q6465">
            <v>10</v>
          </cell>
          <cell r="V6465">
            <v>3500</v>
          </cell>
        </row>
        <row r="6466">
          <cell r="A6466">
            <v>1</v>
          </cell>
          <cell r="E6466">
            <v>10</v>
          </cell>
          <cell r="I6466">
            <v>-1550390.4</v>
          </cell>
          <cell r="M6466">
            <v>10</v>
          </cell>
          <cell r="Q6466">
            <v>10</v>
          </cell>
          <cell r="V6466">
            <v>4000</v>
          </cell>
        </row>
        <row r="6467">
          <cell r="A6467">
            <v>1</v>
          </cell>
          <cell r="E6467">
            <v>10</v>
          </cell>
          <cell r="I6467">
            <v>10551975</v>
          </cell>
          <cell r="M6467">
            <v>10</v>
          </cell>
          <cell r="Q6467">
            <v>10</v>
          </cell>
          <cell r="V6467">
            <v>4050</v>
          </cell>
        </row>
        <row r="6468">
          <cell r="A6468">
            <v>1</v>
          </cell>
          <cell r="E6468">
            <v>10</v>
          </cell>
          <cell r="I6468">
            <v>105485000</v>
          </cell>
          <cell r="M6468">
            <v>10</v>
          </cell>
          <cell r="Q6468">
            <v>10</v>
          </cell>
          <cell r="V6468">
            <v>4060</v>
          </cell>
        </row>
        <row r="6469">
          <cell r="A6469">
            <v>1</v>
          </cell>
          <cell r="E6469">
            <v>10</v>
          </cell>
          <cell r="I6469">
            <v>103212618.66</v>
          </cell>
          <cell r="M6469">
            <v>10</v>
          </cell>
          <cell r="Q6469">
            <v>10</v>
          </cell>
          <cell r="V6469">
            <v>4150</v>
          </cell>
        </row>
        <row r="6470">
          <cell r="A6470">
            <v>1</v>
          </cell>
          <cell r="E6470">
            <v>10</v>
          </cell>
          <cell r="I6470">
            <v>7641874.3499999996</v>
          </cell>
          <cell r="M6470">
            <v>10</v>
          </cell>
          <cell r="Q6470">
            <v>10</v>
          </cell>
          <cell r="V6470">
            <v>4200</v>
          </cell>
        </row>
        <row r="6471">
          <cell r="A6471">
            <v>1</v>
          </cell>
          <cell r="E6471">
            <v>10</v>
          </cell>
          <cell r="I6471">
            <v>7012020.25</v>
          </cell>
          <cell r="M6471">
            <v>10</v>
          </cell>
          <cell r="Q6471">
            <v>10</v>
          </cell>
          <cell r="V6471">
            <v>4250</v>
          </cell>
        </row>
        <row r="6472">
          <cell r="A6472">
            <v>1</v>
          </cell>
          <cell r="E6472">
            <v>10</v>
          </cell>
          <cell r="I6472">
            <v>186515818.18000001</v>
          </cell>
          <cell r="M6472">
            <v>10</v>
          </cell>
          <cell r="Q6472">
            <v>10</v>
          </cell>
          <cell r="V6472">
            <v>4260</v>
          </cell>
        </row>
        <row r="6473">
          <cell r="A6473">
            <v>1</v>
          </cell>
          <cell r="E6473">
            <v>10</v>
          </cell>
          <cell r="I6473">
            <v>2394827.58</v>
          </cell>
          <cell r="M6473">
            <v>10</v>
          </cell>
          <cell r="Q6473">
            <v>10</v>
          </cell>
          <cell r="V6473">
            <v>4280</v>
          </cell>
        </row>
        <row r="6474">
          <cell r="A6474">
            <v>1</v>
          </cell>
          <cell r="E6474">
            <v>10</v>
          </cell>
          <cell r="I6474">
            <v>27500547.420000002</v>
          </cell>
          <cell r="M6474">
            <v>10</v>
          </cell>
          <cell r="Q6474">
            <v>10</v>
          </cell>
          <cell r="V6474">
            <v>4301</v>
          </cell>
        </row>
        <row r="6475">
          <cell r="A6475">
            <v>1</v>
          </cell>
          <cell r="E6475">
            <v>10</v>
          </cell>
          <cell r="I6475">
            <v>28412894.609999999</v>
          </cell>
          <cell r="M6475">
            <v>10</v>
          </cell>
          <cell r="Q6475">
            <v>10</v>
          </cell>
          <cell r="V6475">
            <v>4302</v>
          </cell>
        </row>
        <row r="6476">
          <cell r="A6476">
            <v>1</v>
          </cell>
          <cell r="E6476">
            <v>10</v>
          </cell>
          <cell r="I6476">
            <v>346758157.98000002</v>
          </cell>
          <cell r="M6476">
            <v>10</v>
          </cell>
          <cell r="Q6476">
            <v>10</v>
          </cell>
          <cell r="V6476">
            <v>4303</v>
          </cell>
        </row>
        <row r="6477">
          <cell r="A6477">
            <v>1</v>
          </cell>
          <cell r="E6477">
            <v>10</v>
          </cell>
          <cell r="I6477">
            <v>19328561.640000001</v>
          </cell>
          <cell r="M6477">
            <v>10</v>
          </cell>
          <cell r="Q6477">
            <v>10</v>
          </cell>
          <cell r="V6477">
            <v>4304</v>
          </cell>
        </row>
        <row r="6478">
          <cell r="A6478">
            <v>1</v>
          </cell>
          <cell r="E6478">
            <v>10</v>
          </cell>
          <cell r="I6478">
            <v>22885869.870000001</v>
          </cell>
          <cell r="M6478">
            <v>10</v>
          </cell>
          <cell r="Q6478">
            <v>10</v>
          </cell>
          <cell r="V6478">
            <v>4305</v>
          </cell>
        </row>
        <row r="6479">
          <cell r="A6479">
            <v>1</v>
          </cell>
          <cell r="E6479">
            <v>10</v>
          </cell>
          <cell r="I6479">
            <v>18980928.309999999</v>
          </cell>
          <cell r="M6479">
            <v>10</v>
          </cell>
          <cell r="Q6479">
            <v>10</v>
          </cell>
          <cell r="V6479">
            <v>4306</v>
          </cell>
        </row>
        <row r="6480">
          <cell r="A6480">
            <v>1</v>
          </cell>
          <cell r="E6480">
            <v>10</v>
          </cell>
          <cell r="I6480">
            <v>0</v>
          </cell>
          <cell r="M6480">
            <v>10</v>
          </cell>
          <cell r="Q6480">
            <v>10</v>
          </cell>
          <cell r="V6480">
            <v>4308</v>
          </cell>
        </row>
        <row r="6481">
          <cell r="A6481">
            <v>1</v>
          </cell>
          <cell r="E6481">
            <v>10</v>
          </cell>
          <cell r="I6481">
            <v>0</v>
          </cell>
          <cell r="M6481">
            <v>10</v>
          </cell>
          <cell r="Q6481">
            <v>10</v>
          </cell>
          <cell r="V6481">
            <v>4310</v>
          </cell>
        </row>
        <row r="6482">
          <cell r="A6482">
            <v>1</v>
          </cell>
          <cell r="E6482">
            <v>10</v>
          </cell>
          <cell r="I6482">
            <v>13500000</v>
          </cell>
          <cell r="M6482">
            <v>10</v>
          </cell>
          <cell r="Q6482">
            <v>10</v>
          </cell>
          <cell r="V6482">
            <v>4340</v>
          </cell>
        </row>
        <row r="6483">
          <cell r="A6483">
            <v>1</v>
          </cell>
          <cell r="E6483">
            <v>10</v>
          </cell>
          <cell r="I6483">
            <v>10639020.869999999</v>
          </cell>
          <cell r="M6483">
            <v>10</v>
          </cell>
          <cell r="Q6483">
            <v>10</v>
          </cell>
          <cell r="V6483">
            <v>4360</v>
          </cell>
        </row>
        <row r="6484">
          <cell r="A6484">
            <v>1</v>
          </cell>
          <cell r="E6484">
            <v>10</v>
          </cell>
          <cell r="I6484">
            <v>32601434.48</v>
          </cell>
          <cell r="M6484">
            <v>10</v>
          </cell>
          <cell r="Q6484">
            <v>10</v>
          </cell>
          <cell r="V6484">
            <v>4380</v>
          </cell>
        </row>
        <row r="6485">
          <cell r="A6485">
            <v>1</v>
          </cell>
          <cell r="E6485">
            <v>10</v>
          </cell>
          <cell r="I6485">
            <v>-1077586.21</v>
          </cell>
          <cell r="M6485">
            <v>10</v>
          </cell>
          <cell r="Q6485">
            <v>10</v>
          </cell>
          <cell r="V6485">
            <v>4400</v>
          </cell>
        </row>
        <row r="6486">
          <cell r="A6486">
            <v>1</v>
          </cell>
          <cell r="E6486">
            <v>10</v>
          </cell>
          <cell r="I6486">
            <v>187972238.33000001</v>
          </cell>
          <cell r="M6486">
            <v>10</v>
          </cell>
          <cell r="Q6486">
            <v>10</v>
          </cell>
          <cell r="V6486">
            <v>4440</v>
          </cell>
        </row>
        <row r="6487">
          <cell r="A6487">
            <v>1</v>
          </cell>
          <cell r="E6487">
            <v>10</v>
          </cell>
          <cell r="I6487">
            <v>249584.81</v>
          </cell>
          <cell r="M6487">
            <v>10</v>
          </cell>
          <cell r="Q6487">
            <v>10</v>
          </cell>
          <cell r="V6487">
            <v>4460</v>
          </cell>
        </row>
        <row r="6488">
          <cell r="A6488">
            <v>1</v>
          </cell>
          <cell r="E6488">
            <v>10</v>
          </cell>
          <cell r="I6488">
            <v>350000</v>
          </cell>
          <cell r="M6488">
            <v>10</v>
          </cell>
          <cell r="Q6488">
            <v>10</v>
          </cell>
          <cell r="V6488">
            <v>4480</v>
          </cell>
        </row>
        <row r="6489">
          <cell r="A6489">
            <v>1</v>
          </cell>
          <cell r="E6489">
            <v>10</v>
          </cell>
          <cell r="I6489">
            <v>870689.65</v>
          </cell>
          <cell r="M6489">
            <v>10</v>
          </cell>
          <cell r="Q6489">
            <v>10</v>
          </cell>
          <cell r="V6489">
            <v>4490</v>
          </cell>
        </row>
        <row r="6490">
          <cell r="A6490">
            <v>1</v>
          </cell>
          <cell r="E6490">
            <v>10</v>
          </cell>
          <cell r="I6490">
            <v>33847237.600000001</v>
          </cell>
          <cell r="M6490">
            <v>10</v>
          </cell>
          <cell r="Q6490">
            <v>10</v>
          </cell>
          <cell r="V6490">
            <v>4500</v>
          </cell>
        </row>
        <row r="6491">
          <cell r="A6491">
            <v>1</v>
          </cell>
          <cell r="E6491">
            <v>10</v>
          </cell>
          <cell r="I6491">
            <v>210523273.71000001</v>
          </cell>
          <cell r="M6491">
            <v>10</v>
          </cell>
          <cell r="Q6491">
            <v>10</v>
          </cell>
          <cell r="V6491">
            <v>4520</v>
          </cell>
        </row>
        <row r="6492">
          <cell r="A6492">
            <v>1</v>
          </cell>
          <cell r="E6492">
            <v>10</v>
          </cell>
          <cell r="I6492">
            <v>133709916.55</v>
          </cell>
          <cell r="M6492">
            <v>10</v>
          </cell>
          <cell r="Q6492">
            <v>10</v>
          </cell>
          <cell r="V6492">
            <v>4560</v>
          </cell>
        </row>
        <row r="6493">
          <cell r="A6493">
            <v>1</v>
          </cell>
          <cell r="E6493">
            <v>10</v>
          </cell>
          <cell r="I6493">
            <v>0</v>
          </cell>
          <cell r="M6493">
            <v>10</v>
          </cell>
          <cell r="Q6493">
            <v>10</v>
          </cell>
          <cell r="V6493">
            <v>4570</v>
          </cell>
        </row>
        <row r="6494">
          <cell r="A6494">
            <v>1</v>
          </cell>
          <cell r="E6494">
            <v>10</v>
          </cell>
          <cell r="I6494">
            <v>410000</v>
          </cell>
          <cell r="M6494">
            <v>10</v>
          </cell>
          <cell r="Q6494">
            <v>10</v>
          </cell>
          <cell r="V6494">
            <v>4595</v>
          </cell>
        </row>
        <row r="6495">
          <cell r="A6495">
            <v>1</v>
          </cell>
          <cell r="E6495">
            <v>10</v>
          </cell>
          <cell r="I6495">
            <v>124470715.94</v>
          </cell>
          <cell r="M6495">
            <v>10</v>
          </cell>
          <cell r="Q6495">
            <v>10</v>
          </cell>
          <cell r="V6495">
            <v>4601</v>
          </cell>
        </row>
        <row r="6496">
          <cell r="A6496">
            <v>1</v>
          </cell>
          <cell r="E6496">
            <v>10</v>
          </cell>
          <cell r="I6496">
            <v>27700000</v>
          </cell>
          <cell r="M6496">
            <v>10</v>
          </cell>
          <cell r="Q6496">
            <v>10</v>
          </cell>
          <cell r="V6496">
            <v>4602</v>
          </cell>
        </row>
        <row r="6497">
          <cell r="A6497">
            <v>1</v>
          </cell>
          <cell r="E6497">
            <v>10</v>
          </cell>
          <cell r="I6497">
            <v>61092902.049999997</v>
          </cell>
          <cell r="M6497">
            <v>10</v>
          </cell>
          <cell r="Q6497">
            <v>10</v>
          </cell>
          <cell r="V6497">
            <v>4603</v>
          </cell>
        </row>
        <row r="6498">
          <cell r="A6498">
            <v>1</v>
          </cell>
          <cell r="E6498">
            <v>10</v>
          </cell>
          <cell r="I6498">
            <v>0</v>
          </cell>
          <cell r="M6498">
            <v>10</v>
          </cell>
          <cell r="Q6498">
            <v>10</v>
          </cell>
          <cell r="V6498">
            <v>4604</v>
          </cell>
        </row>
        <row r="6499">
          <cell r="A6499">
            <v>1</v>
          </cell>
          <cell r="E6499">
            <v>10</v>
          </cell>
          <cell r="I6499">
            <v>17130488.449999999</v>
          </cell>
          <cell r="M6499">
            <v>10</v>
          </cell>
          <cell r="Q6499">
            <v>10</v>
          </cell>
          <cell r="V6499">
            <v>4610</v>
          </cell>
        </row>
        <row r="6500">
          <cell r="A6500">
            <v>1</v>
          </cell>
          <cell r="E6500">
            <v>10</v>
          </cell>
          <cell r="I6500">
            <v>456174.83</v>
          </cell>
          <cell r="M6500">
            <v>10</v>
          </cell>
          <cell r="Q6500">
            <v>10</v>
          </cell>
          <cell r="V6500">
            <v>4640</v>
          </cell>
        </row>
        <row r="6501">
          <cell r="A6501">
            <v>1</v>
          </cell>
          <cell r="E6501">
            <v>10</v>
          </cell>
          <cell r="I6501">
            <v>4625017.24</v>
          </cell>
          <cell r="M6501">
            <v>10</v>
          </cell>
          <cell r="Q6501">
            <v>10</v>
          </cell>
          <cell r="V6501">
            <v>4660</v>
          </cell>
        </row>
        <row r="6502">
          <cell r="A6502">
            <v>1</v>
          </cell>
          <cell r="E6502">
            <v>10</v>
          </cell>
          <cell r="I6502">
            <v>33545395.120000001</v>
          </cell>
          <cell r="M6502">
            <v>10</v>
          </cell>
          <cell r="Q6502">
            <v>10</v>
          </cell>
          <cell r="V6502">
            <v>4680</v>
          </cell>
        </row>
        <row r="6503">
          <cell r="A6503">
            <v>1</v>
          </cell>
          <cell r="E6503">
            <v>10</v>
          </cell>
          <cell r="I6503">
            <v>2998162.62</v>
          </cell>
          <cell r="M6503">
            <v>10</v>
          </cell>
          <cell r="Q6503">
            <v>10</v>
          </cell>
          <cell r="V6503">
            <v>4690</v>
          </cell>
        </row>
        <row r="6504">
          <cell r="A6504">
            <v>1</v>
          </cell>
          <cell r="E6504">
            <v>10</v>
          </cell>
          <cell r="I6504">
            <v>610278401.46000004</v>
          </cell>
          <cell r="M6504">
            <v>10</v>
          </cell>
          <cell r="Q6504">
            <v>10</v>
          </cell>
          <cell r="V6504">
            <v>4700</v>
          </cell>
        </row>
        <row r="6505">
          <cell r="A6505">
            <v>1</v>
          </cell>
          <cell r="E6505">
            <v>10</v>
          </cell>
          <cell r="I6505">
            <v>89974112.400000006</v>
          </cell>
          <cell r="M6505">
            <v>10</v>
          </cell>
          <cell r="Q6505">
            <v>10</v>
          </cell>
          <cell r="V6505">
            <v>4720</v>
          </cell>
        </row>
        <row r="6506">
          <cell r="A6506">
            <v>1</v>
          </cell>
          <cell r="E6506">
            <v>10</v>
          </cell>
          <cell r="I6506">
            <v>1080270182.45</v>
          </cell>
          <cell r="M6506">
            <v>10</v>
          </cell>
          <cell r="Q6506">
            <v>10</v>
          </cell>
          <cell r="V6506">
            <v>4730</v>
          </cell>
        </row>
        <row r="6507">
          <cell r="A6507">
            <v>1</v>
          </cell>
          <cell r="E6507">
            <v>10</v>
          </cell>
          <cell r="I6507">
            <v>0</v>
          </cell>
          <cell r="M6507">
            <v>10</v>
          </cell>
          <cell r="Q6507">
            <v>10</v>
          </cell>
          <cell r="V6507">
            <v>4740</v>
          </cell>
        </row>
        <row r="6508">
          <cell r="A6508">
            <v>1</v>
          </cell>
          <cell r="E6508">
            <v>10</v>
          </cell>
          <cell r="I6508">
            <v>27682768.600000001</v>
          </cell>
          <cell r="M6508">
            <v>10</v>
          </cell>
          <cell r="Q6508">
            <v>10</v>
          </cell>
          <cell r="V6508">
            <v>4750</v>
          </cell>
        </row>
        <row r="6509">
          <cell r="A6509">
            <v>1</v>
          </cell>
          <cell r="E6509">
            <v>10</v>
          </cell>
          <cell r="I6509">
            <v>59105379.310000002</v>
          </cell>
          <cell r="M6509">
            <v>10</v>
          </cell>
          <cell r="Q6509">
            <v>10</v>
          </cell>
          <cell r="V6509">
            <v>4760</v>
          </cell>
        </row>
        <row r="6510">
          <cell r="A6510">
            <v>1</v>
          </cell>
          <cell r="E6510">
            <v>10</v>
          </cell>
          <cell r="I6510">
            <v>122241.38</v>
          </cell>
          <cell r="M6510">
            <v>10</v>
          </cell>
          <cell r="Q6510">
            <v>10</v>
          </cell>
          <cell r="V6510">
            <v>4770</v>
          </cell>
        </row>
        <row r="6511">
          <cell r="A6511">
            <v>1</v>
          </cell>
          <cell r="E6511">
            <v>10</v>
          </cell>
          <cell r="I6511">
            <v>28943857.780000001</v>
          </cell>
          <cell r="M6511">
            <v>10</v>
          </cell>
          <cell r="Q6511">
            <v>10</v>
          </cell>
          <cell r="V6511">
            <v>4775</v>
          </cell>
        </row>
        <row r="6512">
          <cell r="A6512">
            <v>1</v>
          </cell>
          <cell r="E6512">
            <v>10</v>
          </cell>
          <cell r="I6512">
            <v>301724.14</v>
          </cell>
          <cell r="M6512">
            <v>10</v>
          </cell>
          <cell r="Q6512">
            <v>10</v>
          </cell>
          <cell r="V6512">
            <v>4780</v>
          </cell>
        </row>
        <row r="6513">
          <cell r="A6513">
            <v>1</v>
          </cell>
          <cell r="E6513">
            <v>10</v>
          </cell>
          <cell r="I6513">
            <v>9496072.6999999993</v>
          </cell>
          <cell r="M6513">
            <v>10</v>
          </cell>
          <cell r="Q6513">
            <v>10</v>
          </cell>
          <cell r="V6513">
            <v>4785</v>
          </cell>
        </row>
        <row r="6514">
          <cell r="A6514">
            <v>1</v>
          </cell>
          <cell r="E6514">
            <v>10</v>
          </cell>
          <cell r="I6514">
            <v>130565075.52</v>
          </cell>
          <cell r="M6514">
            <v>10</v>
          </cell>
          <cell r="Q6514">
            <v>10</v>
          </cell>
          <cell r="V6514">
            <v>4800</v>
          </cell>
        </row>
        <row r="6515">
          <cell r="A6515">
            <v>1</v>
          </cell>
          <cell r="E6515">
            <v>10</v>
          </cell>
          <cell r="I6515">
            <v>2600000</v>
          </cell>
          <cell r="M6515">
            <v>10</v>
          </cell>
          <cell r="Q6515">
            <v>10</v>
          </cell>
          <cell r="V6515">
            <v>4820</v>
          </cell>
        </row>
        <row r="6516">
          <cell r="A6516">
            <v>1</v>
          </cell>
          <cell r="E6516">
            <v>10</v>
          </cell>
          <cell r="I6516">
            <v>0</v>
          </cell>
          <cell r="M6516">
            <v>10</v>
          </cell>
          <cell r="Q6516">
            <v>4</v>
          </cell>
          <cell r="V6516">
            <v>4830</v>
          </cell>
        </row>
        <row r="6517">
          <cell r="A6517">
            <v>1</v>
          </cell>
          <cell r="E6517">
            <v>10</v>
          </cell>
          <cell r="I6517">
            <v>19239742.920000002</v>
          </cell>
          <cell r="M6517">
            <v>10</v>
          </cell>
          <cell r="Q6517">
            <v>10</v>
          </cell>
          <cell r="V6517">
            <v>4830</v>
          </cell>
        </row>
        <row r="6518">
          <cell r="A6518">
            <v>1</v>
          </cell>
          <cell r="E6518">
            <v>10</v>
          </cell>
          <cell r="I6518">
            <v>9330000</v>
          </cell>
          <cell r="M6518">
            <v>10</v>
          </cell>
          <cell r="Q6518">
            <v>10</v>
          </cell>
          <cell r="V6518">
            <v>4840</v>
          </cell>
        </row>
        <row r="6519">
          <cell r="A6519">
            <v>1</v>
          </cell>
          <cell r="E6519">
            <v>10</v>
          </cell>
          <cell r="I6519">
            <v>305172.40999999997</v>
          </cell>
          <cell r="M6519">
            <v>10</v>
          </cell>
          <cell r="Q6519">
            <v>10</v>
          </cell>
          <cell r="V6519">
            <v>4850</v>
          </cell>
        </row>
        <row r="6520">
          <cell r="A6520">
            <v>1</v>
          </cell>
          <cell r="E6520">
            <v>10</v>
          </cell>
          <cell r="I6520">
            <v>0</v>
          </cell>
          <cell r="M6520">
            <v>10</v>
          </cell>
          <cell r="Q6520">
            <v>10</v>
          </cell>
          <cell r="V6520">
            <v>4870</v>
          </cell>
        </row>
        <row r="6521">
          <cell r="A6521">
            <v>1</v>
          </cell>
          <cell r="E6521">
            <v>10</v>
          </cell>
          <cell r="I6521">
            <v>25092829.170000002</v>
          </cell>
          <cell r="M6521">
            <v>10</v>
          </cell>
          <cell r="Q6521">
            <v>10</v>
          </cell>
          <cell r="V6521">
            <v>4910</v>
          </cell>
        </row>
        <row r="6522">
          <cell r="A6522">
            <v>1</v>
          </cell>
          <cell r="E6522">
            <v>10</v>
          </cell>
          <cell r="I6522">
            <v>-5000000</v>
          </cell>
          <cell r="M6522">
            <v>10</v>
          </cell>
          <cell r="Q6522">
            <v>10</v>
          </cell>
          <cell r="V6522">
            <v>5100</v>
          </cell>
        </row>
        <row r="6523">
          <cell r="A6523">
            <v>1</v>
          </cell>
          <cell r="E6523">
            <v>10</v>
          </cell>
          <cell r="I6523">
            <v>2782011959.52</v>
          </cell>
          <cell r="M6523">
            <v>10</v>
          </cell>
          <cell r="Q6523">
            <v>10</v>
          </cell>
          <cell r="V6523">
            <v>5200</v>
          </cell>
        </row>
        <row r="6524">
          <cell r="A6524">
            <v>1</v>
          </cell>
          <cell r="E6524">
            <v>10</v>
          </cell>
          <cell r="I6524">
            <v>-203025283.38999999</v>
          </cell>
          <cell r="M6524">
            <v>10</v>
          </cell>
          <cell r="Q6524">
            <v>10</v>
          </cell>
          <cell r="V6524">
            <v>5304</v>
          </cell>
        </row>
        <row r="6525">
          <cell r="A6525">
            <v>1</v>
          </cell>
          <cell r="E6525">
            <v>10</v>
          </cell>
          <cell r="I6525">
            <v>397354818.86000001</v>
          </cell>
          <cell r="M6525">
            <v>10</v>
          </cell>
          <cell r="Q6525">
            <v>10</v>
          </cell>
          <cell r="V6525">
            <v>5305</v>
          </cell>
        </row>
        <row r="6526">
          <cell r="A6526">
            <v>1</v>
          </cell>
          <cell r="E6526">
            <v>10</v>
          </cell>
          <cell r="I6526">
            <v>-135836704.41999999</v>
          </cell>
          <cell r="M6526">
            <v>10</v>
          </cell>
          <cell r="Q6526">
            <v>10</v>
          </cell>
          <cell r="V6526">
            <v>5306</v>
          </cell>
        </row>
        <row r="6527">
          <cell r="A6527">
            <v>1</v>
          </cell>
          <cell r="E6527">
            <v>10</v>
          </cell>
          <cell r="I6527">
            <v>-58553438.630000003</v>
          </cell>
          <cell r="M6527">
            <v>10</v>
          </cell>
          <cell r="Q6527">
            <v>10</v>
          </cell>
          <cell r="V6527">
            <v>5307</v>
          </cell>
        </row>
        <row r="6528">
          <cell r="A6528">
            <v>1</v>
          </cell>
          <cell r="E6528">
            <v>10</v>
          </cell>
          <cell r="I6528">
            <v>605432269.66999996</v>
          </cell>
          <cell r="M6528">
            <v>10</v>
          </cell>
          <cell r="Q6528">
            <v>10</v>
          </cell>
          <cell r="V6528">
            <v>5400</v>
          </cell>
        </row>
        <row r="6529">
          <cell r="A6529">
            <v>1</v>
          </cell>
          <cell r="E6529">
            <v>10</v>
          </cell>
          <cell r="I6529">
            <v>-10099575072.09</v>
          </cell>
          <cell r="M6529">
            <v>10</v>
          </cell>
          <cell r="Q6529">
            <v>10</v>
          </cell>
          <cell r="V6529">
            <v>5400</v>
          </cell>
        </row>
        <row r="6530">
          <cell r="A6530">
            <v>1</v>
          </cell>
          <cell r="E6530">
            <v>10</v>
          </cell>
          <cell r="I6530">
            <v>1097343519.05</v>
          </cell>
          <cell r="M6530">
            <v>10</v>
          </cell>
          <cell r="Q6530">
            <v>10</v>
          </cell>
          <cell r="V6530">
            <v>5400</v>
          </cell>
        </row>
        <row r="6531">
          <cell r="A6531">
            <v>1</v>
          </cell>
          <cell r="E6531">
            <v>10</v>
          </cell>
          <cell r="I6531">
            <v>-13253317835.84</v>
          </cell>
          <cell r="M6531">
            <v>10</v>
          </cell>
          <cell r="Q6531">
            <v>10</v>
          </cell>
          <cell r="V6531">
            <v>5400</v>
          </cell>
        </row>
        <row r="6532">
          <cell r="A6532">
            <v>1</v>
          </cell>
          <cell r="E6532">
            <v>10</v>
          </cell>
          <cell r="I6532">
            <v>-2949025.73</v>
          </cell>
          <cell r="M6532">
            <v>10</v>
          </cell>
          <cell r="Q6532">
            <v>10</v>
          </cell>
          <cell r="V6532">
            <v>5450</v>
          </cell>
        </row>
        <row r="6533">
          <cell r="A6533">
            <v>1</v>
          </cell>
          <cell r="E6533">
            <v>10</v>
          </cell>
          <cell r="I6533">
            <v>-2240576.91</v>
          </cell>
          <cell r="M6533">
            <v>10</v>
          </cell>
          <cell r="Q6533">
            <v>10</v>
          </cell>
          <cell r="V6533">
            <v>5450</v>
          </cell>
        </row>
        <row r="6534">
          <cell r="A6534">
            <v>1</v>
          </cell>
          <cell r="E6534">
            <v>10</v>
          </cell>
          <cell r="I6534">
            <v>-2240576.91</v>
          </cell>
          <cell r="M6534">
            <v>10</v>
          </cell>
          <cell r="Q6534">
            <v>10</v>
          </cell>
          <cell r="V6534">
            <v>5450</v>
          </cell>
        </row>
        <row r="6535">
          <cell r="A6535">
            <v>1</v>
          </cell>
          <cell r="E6535">
            <v>10</v>
          </cell>
          <cell r="I6535">
            <v>-5145097.24</v>
          </cell>
          <cell r="M6535">
            <v>10</v>
          </cell>
          <cell r="Q6535">
            <v>10</v>
          </cell>
          <cell r="V6535">
            <v>5450</v>
          </cell>
        </row>
        <row r="6536">
          <cell r="A6536">
            <v>1</v>
          </cell>
          <cell r="E6536">
            <v>10</v>
          </cell>
          <cell r="I6536">
            <v>-5145097.24</v>
          </cell>
          <cell r="M6536">
            <v>10</v>
          </cell>
          <cell r="Q6536">
            <v>10</v>
          </cell>
          <cell r="V6536">
            <v>5450</v>
          </cell>
        </row>
        <row r="6537">
          <cell r="A6537">
            <v>1</v>
          </cell>
          <cell r="E6537">
            <v>10</v>
          </cell>
          <cell r="I6537">
            <v>-5332984.8</v>
          </cell>
          <cell r="M6537">
            <v>10</v>
          </cell>
          <cell r="Q6537">
            <v>10</v>
          </cell>
          <cell r="V6537">
            <v>5450</v>
          </cell>
        </row>
        <row r="6538">
          <cell r="A6538">
            <v>1</v>
          </cell>
          <cell r="E6538">
            <v>10</v>
          </cell>
          <cell r="I6538">
            <v>0</v>
          </cell>
          <cell r="M6538">
            <v>10</v>
          </cell>
          <cell r="Q6538">
            <v>10</v>
          </cell>
          <cell r="V6538">
            <v>5450</v>
          </cell>
        </row>
        <row r="6539">
          <cell r="A6539">
            <v>1</v>
          </cell>
          <cell r="E6539">
            <v>10</v>
          </cell>
          <cell r="I6539">
            <v>-57758661.380000003</v>
          </cell>
          <cell r="M6539">
            <v>10</v>
          </cell>
          <cell r="Q6539">
            <v>10</v>
          </cell>
          <cell r="V6539">
            <v>5450</v>
          </cell>
        </row>
        <row r="6540">
          <cell r="A6540">
            <v>1</v>
          </cell>
          <cell r="E6540">
            <v>10</v>
          </cell>
          <cell r="I6540">
            <v>-65152146.399999999</v>
          </cell>
          <cell r="M6540">
            <v>10</v>
          </cell>
          <cell r="Q6540">
            <v>10</v>
          </cell>
          <cell r="V6540">
            <v>5450</v>
          </cell>
        </row>
        <row r="6541">
          <cell r="A6541">
            <v>1</v>
          </cell>
          <cell r="E6541">
            <v>10</v>
          </cell>
          <cell r="I6541">
            <v>-151122368.22</v>
          </cell>
          <cell r="M6541">
            <v>10</v>
          </cell>
          <cell r="Q6541">
            <v>10</v>
          </cell>
          <cell r="V6541">
            <v>5450</v>
          </cell>
        </row>
        <row r="6542">
          <cell r="A6542">
            <v>1</v>
          </cell>
          <cell r="E6542">
            <v>10</v>
          </cell>
          <cell r="I6542">
            <v>-151122368.22</v>
          </cell>
          <cell r="M6542">
            <v>10</v>
          </cell>
          <cell r="Q6542">
            <v>10</v>
          </cell>
          <cell r="V6542">
            <v>5450</v>
          </cell>
        </row>
        <row r="6543">
          <cell r="A6543">
            <v>1</v>
          </cell>
          <cell r="E6543">
            <v>10</v>
          </cell>
          <cell r="I6543">
            <v>-151122368.22</v>
          </cell>
          <cell r="M6543">
            <v>10</v>
          </cell>
          <cell r="Q6543">
            <v>10</v>
          </cell>
          <cell r="V6543">
            <v>5450</v>
          </cell>
        </row>
        <row r="6544">
          <cell r="A6544">
            <v>1</v>
          </cell>
          <cell r="E6544">
            <v>10</v>
          </cell>
          <cell r="I6544">
            <v>-139010122.44</v>
          </cell>
          <cell r="M6544">
            <v>10</v>
          </cell>
          <cell r="Q6544">
            <v>10</v>
          </cell>
          <cell r="V6544">
            <v>5450</v>
          </cell>
        </row>
        <row r="6545">
          <cell r="A6545">
            <v>1</v>
          </cell>
          <cell r="E6545">
            <v>10</v>
          </cell>
          <cell r="I6545">
            <v>-139010122.44</v>
          </cell>
          <cell r="M6545">
            <v>10</v>
          </cell>
          <cell r="Q6545">
            <v>10</v>
          </cell>
          <cell r="V6545">
            <v>5450</v>
          </cell>
        </row>
        <row r="6546">
          <cell r="A6546">
            <v>1</v>
          </cell>
          <cell r="E6546">
            <v>10</v>
          </cell>
          <cell r="I6546">
            <v>-133765060.66</v>
          </cell>
          <cell r="M6546">
            <v>10</v>
          </cell>
          <cell r="Q6546">
            <v>10</v>
          </cell>
          <cell r="V6546">
            <v>5450</v>
          </cell>
        </row>
        <row r="6547">
          <cell r="A6547">
            <v>1</v>
          </cell>
          <cell r="E6547">
            <v>10</v>
          </cell>
          <cell r="I6547">
            <v>-144255184.22</v>
          </cell>
          <cell r="M6547">
            <v>10</v>
          </cell>
          <cell r="Q6547">
            <v>10</v>
          </cell>
          <cell r="V6547">
            <v>5450</v>
          </cell>
        </row>
        <row r="6548">
          <cell r="A6548">
            <v>1</v>
          </cell>
          <cell r="E6548">
            <v>10</v>
          </cell>
          <cell r="I6548">
            <v>208908123</v>
          </cell>
          <cell r="M6548">
            <v>10</v>
          </cell>
          <cell r="Q6548">
            <v>10</v>
          </cell>
          <cell r="V6548">
            <v>6110</v>
          </cell>
        </row>
        <row r="6549">
          <cell r="A6549">
            <v>1</v>
          </cell>
          <cell r="E6549">
            <v>10</v>
          </cell>
          <cell r="I6549">
            <v>-44671221.640000001</v>
          </cell>
          <cell r="M6549">
            <v>10</v>
          </cell>
          <cell r="Q6549">
            <v>10</v>
          </cell>
          <cell r="V6549">
            <v>6120</v>
          </cell>
        </row>
        <row r="6550">
          <cell r="A6550">
            <v>1</v>
          </cell>
          <cell r="E6550">
            <v>10</v>
          </cell>
          <cell r="I6550">
            <v>292447747.63999999</v>
          </cell>
          <cell r="M6550">
            <v>10</v>
          </cell>
          <cell r="Q6550">
            <v>10</v>
          </cell>
          <cell r="V6550">
            <v>6210</v>
          </cell>
        </row>
        <row r="6551">
          <cell r="A6551">
            <v>1</v>
          </cell>
          <cell r="E6551">
            <v>10</v>
          </cell>
          <cell r="I6551">
            <v>-79708725.370000005</v>
          </cell>
          <cell r="M6551">
            <v>10</v>
          </cell>
          <cell r="Q6551">
            <v>10</v>
          </cell>
          <cell r="V6551">
            <v>6220</v>
          </cell>
        </row>
        <row r="6552">
          <cell r="A6552">
            <v>1</v>
          </cell>
          <cell r="E6552">
            <v>10</v>
          </cell>
          <cell r="I6552">
            <v>2818240834.6399999</v>
          </cell>
          <cell r="M6552">
            <v>10</v>
          </cell>
          <cell r="Q6552">
            <v>10</v>
          </cell>
          <cell r="V6552">
            <v>6310</v>
          </cell>
        </row>
        <row r="6553">
          <cell r="A6553">
            <v>1</v>
          </cell>
          <cell r="E6553">
            <v>10</v>
          </cell>
          <cell r="I6553">
            <v>-1054245276.27</v>
          </cell>
          <cell r="M6553">
            <v>10</v>
          </cell>
          <cell r="Q6553">
            <v>10</v>
          </cell>
          <cell r="V6553">
            <v>6320</v>
          </cell>
        </row>
        <row r="6554">
          <cell r="A6554">
            <v>1</v>
          </cell>
          <cell r="E6554">
            <v>10</v>
          </cell>
          <cell r="I6554">
            <v>194184624.47</v>
          </cell>
          <cell r="M6554">
            <v>10</v>
          </cell>
          <cell r="Q6554">
            <v>10</v>
          </cell>
          <cell r="V6554">
            <v>6410</v>
          </cell>
        </row>
        <row r="6555">
          <cell r="A6555">
            <v>1</v>
          </cell>
          <cell r="E6555">
            <v>10</v>
          </cell>
          <cell r="I6555">
            <v>-96460322.780000001</v>
          </cell>
          <cell r="M6555">
            <v>10</v>
          </cell>
          <cell r="Q6555">
            <v>10</v>
          </cell>
          <cell r="V6555">
            <v>6420</v>
          </cell>
        </row>
        <row r="6556">
          <cell r="A6556">
            <v>1</v>
          </cell>
          <cell r="E6556">
            <v>10</v>
          </cell>
          <cell r="I6556">
            <v>184189713</v>
          </cell>
          <cell r="M6556">
            <v>10</v>
          </cell>
          <cell r="Q6556">
            <v>10</v>
          </cell>
          <cell r="V6556">
            <v>6510</v>
          </cell>
        </row>
        <row r="6557">
          <cell r="A6557">
            <v>1</v>
          </cell>
          <cell r="E6557">
            <v>10</v>
          </cell>
          <cell r="I6557">
            <v>-60791562.759999998</v>
          </cell>
          <cell r="M6557">
            <v>10</v>
          </cell>
          <cell r="Q6557">
            <v>10</v>
          </cell>
          <cell r="V6557">
            <v>6520</v>
          </cell>
        </row>
        <row r="6558">
          <cell r="A6558">
            <v>1</v>
          </cell>
          <cell r="E6558">
            <v>10</v>
          </cell>
          <cell r="I6558">
            <v>0</v>
          </cell>
          <cell r="M6558">
            <v>10</v>
          </cell>
          <cell r="Q6558">
            <v>10</v>
          </cell>
          <cell r="V6558">
            <v>6610</v>
          </cell>
        </row>
        <row r="6559">
          <cell r="A6559">
            <v>1</v>
          </cell>
          <cell r="E6559">
            <v>10</v>
          </cell>
          <cell r="I6559">
            <v>0</v>
          </cell>
          <cell r="M6559">
            <v>10</v>
          </cell>
          <cell r="Q6559">
            <v>10</v>
          </cell>
          <cell r="V6559">
            <v>6620</v>
          </cell>
        </row>
        <row r="6560">
          <cell r="A6560">
            <v>1</v>
          </cell>
          <cell r="E6560">
            <v>10</v>
          </cell>
          <cell r="I6560">
            <v>0</v>
          </cell>
          <cell r="M6560">
            <v>10</v>
          </cell>
          <cell r="Q6560">
            <v>10</v>
          </cell>
          <cell r="V6560">
            <v>6710</v>
          </cell>
        </row>
        <row r="6561">
          <cell r="A6561">
            <v>1</v>
          </cell>
          <cell r="E6561">
            <v>10</v>
          </cell>
          <cell r="I6561">
            <v>0</v>
          </cell>
          <cell r="M6561">
            <v>10</v>
          </cell>
          <cell r="Q6561">
            <v>10</v>
          </cell>
          <cell r="V6561">
            <v>6720</v>
          </cell>
        </row>
        <row r="6562">
          <cell r="A6562">
            <v>1</v>
          </cell>
          <cell r="E6562">
            <v>10</v>
          </cell>
          <cell r="I6562">
            <v>332268894.66000003</v>
          </cell>
          <cell r="M6562">
            <v>10</v>
          </cell>
          <cell r="Q6562">
            <v>10</v>
          </cell>
          <cell r="V6562">
            <v>6810</v>
          </cell>
        </row>
        <row r="6563">
          <cell r="A6563">
            <v>1</v>
          </cell>
          <cell r="E6563">
            <v>10</v>
          </cell>
          <cell r="I6563">
            <v>-26789813.940000001</v>
          </cell>
          <cell r="M6563">
            <v>10</v>
          </cell>
          <cell r="Q6563">
            <v>10</v>
          </cell>
          <cell r="V6563">
            <v>6820</v>
          </cell>
        </row>
        <row r="6564">
          <cell r="A6564">
            <v>1</v>
          </cell>
          <cell r="E6564">
            <v>10</v>
          </cell>
          <cell r="I6564">
            <v>282934123.99000001</v>
          </cell>
          <cell r="M6564">
            <v>10</v>
          </cell>
          <cell r="Q6564">
            <v>10</v>
          </cell>
          <cell r="V6564">
            <v>7000</v>
          </cell>
        </row>
        <row r="6565">
          <cell r="A6565">
            <v>1</v>
          </cell>
          <cell r="E6565">
            <v>10</v>
          </cell>
          <cell r="I6565">
            <v>2581592619.4400001</v>
          </cell>
          <cell r="M6565">
            <v>10</v>
          </cell>
          <cell r="Q6565">
            <v>10</v>
          </cell>
          <cell r="V6565">
            <v>7100</v>
          </cell>
        </row>
        <row r="6566">
          <cell r="A6566">
            <v>1</v>
          </cell>
          <cell r="E6566">
            <v>10</v>
          </cell>
          <cell r="I6566">
            <v>-228407660.16999999</v>
          </cell>
          <cell r="M6566">
            <v>10</v>
          </cell>
          <cell r="Q6566">
            <v>10</v>
          </cell>
          <cell r="V6566">
            <v>7110</v>
          </cell>
        </row>
        <row r="6567">
          <cell r="A6567">
            <v>1</v>
          </cell>
          <cell r="E6567">
            <v>10</v>
          </cell>
          <cell r="I6567">
            <v>1242011395.01</v>
          </cell>
          <cell r="M6567">
            <v>10</v>
          </cell>
          <cell r="Q6567">
            <v>10</v>
          </cell>
          <cell r="V6567">
            <v>7130</v>
          </cell>
        </row>
        <row r="6568">
          <cell r="A6568">
            <v>1</v>
          </cell>
          <cell r="E6568">
            <v>10</v>
          </cell>
          <cell r="I6568">
            <v>68985512.969999999</v>
          </cell>
          <cell r="M6568">
            <v>10</v>
          </cell>
          <cell r="Q6568">
            <v>10</v>
          </cell>
          <cell r="V6568">
            <v>7140</v>
          </cell>
        </row>
        <row r="6569">
          <cell r="A6569">
            <v>1</v>
          </cell>
          <cell r="E6569">
            <v>10</v>
          </cell>
          <cell r="I6569">
            <v>114891390</v>
          </cell>
          <cell r="M6569">
            <v>10</v>
          </cell>
          <cell r="Q6569">
            <v>10</v>
          </cell>
          <cell r="V6569">
            <v>7150</v>
          </cell>
        </row>
        <row r="6570">
          <cell r="A6570">
            <v>1</v>
          </cell>
          <cell r="E6570">
            <v>10</v>
          </cell>
          <cell r="I6570">
            <v>0</v>
          </cell>
          <cell r="M6570">
            <v>10</v>
          </cell>
          <cell r="Q6570">
            <v>10</v>
          </cell>
          <cell r="V6570">
            <v>7250</v>
          </cell>
        </row>
        <row r="6571">
          <cell r="A6571">
            <v>1</v>
          </cell>
          <cell r="E6571">
            <v>10</v>
          </cell>
          <cell r="I6571">
            <v>51349177.57</v>
          </cell>
          <cell r="M6571">
            <v>10</v>
          </cell>
          <cell r="Q6571">
            <v>10</v>
          </cell>
          <cell r="V6571">
            <v>7300</v>
          </cell>
        </row>
        <row r="6572">
          <cell r="A6572">
            <v>1</v>
          </cell>
          <cell r="E6572">
            <v>10</v>
          </cell>
          <cell r="I6572">
            <v>177126.16</v>
          </cell>
          <cell r="M6572">
            <v>10</v>
          </cell>
          <cell r="Q6572">
            <v>10</v>
          </cell>
          <cell r="V6572">
            <v>7300</v>
          </cell>
        </row>
        <row r="6573">
          <cell r="A6573">
            <v>1</v>
          </cell>
          <cell r="E6573">
            <v>10</v>
          </cell>
          <cell r="I6573">
            <v>3483369</v>
          </cell>
          <cell r="M6573">
            <v>10</v>
          </cell>
          <cell r="Q6573">
            <v>10</v>
          </cell>
          <cell r="V6573">
            <v>7300</v>
          </cell>
        </row>
        <row r="6574">
          <cell r="A6574">
            <v>1</v>
          </cell>
          <cell r="E6574">
            <v>10</v>
          </cell>
          <cell r="I6574">
            <v>10618000</v>
          </cell>
          <cell r="M6574">
            <v>10</v>
          </cell>
          <cell r="Q6574">
            <v>10</v>
          </cell>
          <cell r="V6574">
            <v>7300</v>
          </cell>
        </row>
        <row r="6575">
          <cell r="A6575">
            <v>1</v>
          </cell>
          <cell r="E6575">
            <v>10</v>
          </cell>
          <cell r="I6575">
            <v>4500000</v>
          </cell>
          <cell r="M6575">
            <v>10</v>
          </cell>
          <cell r="Q6575">
            <v>10</v>
          </cell>
          <cell r="V6575">
            <v>7300</v>
          </cell>
        </row>
        <row r="6576">
          <cell r="A6576">
            <v>1</v>
          </cell>
          <cell r="E6576">
            <v>10</v>
          </cell>
          <cell r="I6576">
            <v>-550000</v>
          </cell>
          <cell r="M6576">
            <v>10</v>
          </cell>
          <cell r="Q6576">
            <v>10</v>
          </cell>
          <cell r="V6576">
            <v>7300</v>
          </cell>
        </row>
        <row r="6577">
          <cell r="A6577">
            <v>1</v>
          </cell>
          <cell r="E6577">
            <v>10</v>
          </cell>
          <cell r="I6577">
            <v>253467</v>
          </cell>
          <cell r="M6577">
            <v>10</v>
          </cell>
          <cell r="Q6577">
            <v>10</v>
          </cell>
          <cell r="V6577">
            <v>7300</v>
          </cell>
        </row>
        <row r="6578">
          <cell r="A6578">
            <v>1</v>
          </cell>
          <cell r="E6578">
            <v>10</v>
          </cell>
          <cell r="I6578">
            <v>0</v>
          </cell>
          <cell r="M6578">
            <v>10</v>
          </cell>
          <cell r="Q6578">
            <v>10</v>
          </cell>
          <cell r="V6578">
            <v>7300</v>
          </cell>
        </row>
        <row r="6579">
          <cell r="A6579">
            <v>1</v>
          </cell>
          <cell r="E6579">
            <v>10</v>
          </cell>
          <cell r="I6579">
            <v>99000</v>
          </cell>
          <cell r="M6579">
            <v>10</v>
          </cell>
          <cell r="Q6579">
            <v>10</v>
          </cell>
          <cell r="V6579">
            <v>7300</v>
          </cell>
        </row>
        <row r="6580">
          <cell r="A6580">
            <v>1</v>
          </cell>
          <cell r="E6580">
            <v>10</v>
          </cell>
          <cell r="I6580">
            <v>639061.54</v>
          </cell>
          <cell r="M6580">
            <v>10</v>
          </cell>
          <cell r="Q6580">
            <v>10</v>
          </cell>
          <cell r="V6580">
            <v>7300</v>
          </cell>
        </row>
        <row r="6581">
          <cell r="A6581">
            <v>1</v>
          </cell>
          <cell r="E6581">
            <v>10</v>
          </cell>
          <cell r="I6581">
            <v>-2406</v>
          </cell>
          <cell r="M6581">
            <v>10</v>
          </cell>
          <cell r="Q6581">
            <v>10</v>
          </cell>
          <cell r="V6581">
            <v>7300</v>
          </cell>
        </row>
        <row r="6582">
          <cell r="A6582">
            <v>1</v>
          </cell>
          <cell r="E6582">
            <v>10</v>
          </cell>
          <cell r="I6582">
            <v>134603.62</v>
          </cell>
          <cell r="M6582">
            <v>10</v>
          </cell>
          <cell r="Q6582">
            <v>10</v>
          </cell>
          <cell r="V6582">
            <v>7300</v>
          </cell>
        </row>
        <row r="6583">
          <cell r="A6583">
            <v>1</v>
          </cell>
          <cell r="E6583">
            <v>10</v>
          </cell>
          <cell r="I6583">
            <v>-35000</v>
          </cell>
          <cell r="M6583">
            <v>10</v>
          </cell>
          <cell r="Q6583">
            <v>10</v>
          </cell>
          <cell r="V6583">
            <v>7300</v>
          </cell>
        </row>
        <row r="6584">
          <cell r="A6584">
            <v>1</v>
          </cell>
          <cell r="E6584">
            <v>10</v>
          </cell>
          <cell r="I6584">
            <v>0</v>
          </cell>
          <cell r="M6584">
            <v>10</v>
          </cell>
          <cell r="Q6584">
            <v>10</v>
          </cell>
          <cell r="V6584">
            <v>7500</v>
          </cell>
        </row>
        <row r="6585">
          <cell r="A6585">
            <v>1</v>
          </cell>
          <cell r="E6585">
            <v>10</v>
          </cell>
          <cell r="I6585">
            <v>0</v>
          </cell>
          <cell r="M6585">
            <v>10</v>
          </cell>
          <cell r="Q6585">
            <v>10</v>
          </cell>
          <cell r="V6585">
            <v>7700</v>
          </cell>
        </row>
        <row r="6586">
          <cell r="A6586">
            <v>1</v>
          </cell>
          <cell r="E6586">
            <v>10</v>
          </cell>
          <cell r="I6586">
            <v>0</v>
          </cell>
          <cell r="M6586">
            <v>10</v>
          </cell>
          <cell r="Q6586">
            <v>10</v>
          </cell>
          <cell r="V6586">
            <v>7800</v>
          </cell>
        </row>
        <row r="6587">
          <cell r="A6587">
            <v>1</v>
          </cell>
          <cell r="E6587">
            <v>10</v>
          </cell>
          <cell r="I6587">
            <v>2987000</v>
          </cell>
          <cell r="M6587">
            <v>10</v>
          </cell>
          <cell r="Q6587">
            <v>10</v>
          </cell>
          <cell r="V6587">
            <v>7909</v>
          </cell>
        </row>
        <row r="6588">
          <cell r="A6588">
            <v>1</v>
          </cell>
          <cell r="E6588">
            <v>10</v>
          </cell>
          <cell r="I6588">
            <v>23880401.309999999</v>
          </cell>
          <cell r="M6588">
            <v>10</v>
          </cell>
          <cell r="Q6588">
            <v>10</v>
          </cell>
          <cell r="V6588">
            <v>7916</v>
          </cell>
        </row>
        <row r="6589">
          <cell r="A6589">
            <v>1</v>
          </cell>
          <cell r="E6589">
            <v>10</v>
          </cell>
          <cell r="I6589">
            <v>-112723225.37</v>
          </cell>
          <cell r="M6589">
            <v>10</v>
          </cell>
          <cell r="Q6589">
            <v>10</v>
          </cell>
          <cell r="V6589">
            <v>8091</v>
          </cell>
        </row>
        <row r="6590">
          <cell r="A6590">
            <v>1</v>
          </cell>
          <cell r="E6590">
            <v>10</v>
          </cell>
          <cell r="I6590">
            <v>2895303.59</v>
          </cell>
          <cell r="M6590">
            <v>10</v>
          </cell>
          <cell r="Q6590">
            <v>10</v>
          </cell>
          <cell r="V6590">
            <v>8092</v>
          </cell>
        </row>
        <row r="6591">
          <cell r="A6591">
            <v>1</v>
          </cell>
          <cell r="E6591">
            <v>10</v>
          </cell>
          <cell r="I6591">
            <v>1077586.21</v>
          </cell>
          <cell r="M6591">
            <v>10</v>
          </cell>
          <cell r="Q6591">
            <v>10</v>
          </cell>
          <cell r="V6591">
            <v>8700</v>
          </cell>
        </row>
        <row r="6592">
          <cell r="A6592">
            <v>1</v>
          </cell>
          <cell r="E6592">
            <v>10</v>
          </cell>
          <cell r="I6592">
            <v>-95880858</v>
          </cell>
          <cell r="M6592">
            <v>10</v>
          </cell>
          <cell r="Q6592">
            <v>10</v>
          </cell>
          <cell r="V6592">
            <v>9000</v>
          </cell>
        </row>
        <row r="6593">
          <cell r="A6593">
            <v>1</v>
          </cell>
          <cell r="E6593">
            <v>10</v>
          </cell>
          <cell r="I6593">
            <v>-1714831782.3499999</v>
          </cell>
          <cell r="M6593">
            <v>10</v>
          </cell>
          <cell r="Q6593">
            <v>10</v>
          </cell>
          <cell r="V6593">
            <v>9100</v>
          </cell>
        </row>
        <row r="6594">
          <cell r="A6594">
            <v>1</v>
          </cell>
          <cell r="E6594">
            <v>10</v>
          </cell>
          <cell r="I6594">
            <v>-48717423.560000002</v>
          </cell>
          <cell r="M6594">
            <v>10</v>
          </cell>
          <cell r="Q6594">
            <v>10</v>
          </cell>
          <cell r="V6594">
            <v>9110</v>
          </cell>
        </row>
        <row r="6595">
          <cell r="A6595">
            <v>1</v>
          </cell>
          <cell r="E6595">
            <v>10</v>
          </cell>
          <cell r="I6595">
            <v>0</v>
          </cell>
          <cell r="M6595">
            <v>10</v>
          </cell>
          <cell r="Q6595">
            <v>10</v>
          </cell>
          <cell r="V6595">
            <v>9201</v>
          </cell>
        </row>
        <row r="6596">
          <cell r="A6596">
            <v>1</v>
          </cell>
          <cell r="E6596">
            <v>10</v>
          </cell>
          <cell r="I6596">
            <v>-24159532.969999999</v>
          </cell>
          <cell r="M6596">
            <v>10</v>
          </cell>
          <cell r="Q6596">
            <v>10</v>
          </cell>
          <cell r="V6596">
            <v>9251</v>
          </cell>
        </row>
        <row r="6597">
          <cell r="A6597">
            <v>1</v>
          </cell>
          <cell r="E6597">
            <v>10</v>
          </cell>
          <cell r="I6597">
            <v>-681011578.44000006</v>
          </cell>
          <cell r="M6597">
            <v>10</v>
          </cell>
          <cell r="Q6597">
            <v>10</v>
          </cell>
          <cell r="V6597">
            <v>9252</v>
          </cell>
        </row>
        <row r="6598">
          <cell r="A6598">
            <v>1</v>
          </cell>
          <cell r="E6598">
            <v>10</v>
          </cell>
          <cell r="I6598">
            <v>700000</v>
          </cell>
          <cell r="M6598">
            <v>10</v>
          </cell>
          <cell r="Q6598">
            <v>10</v>
          </cell>
          <cell r="V6598">
            <v>9253</v>
          </cell>
        </row>
        <row r="6599">
          <cell r="A6599">
            <v>1</v>
          </cell>
          <cell r="E6599">
            <v>10</v>
          </cell>
          <cell r="I6599">
            <v>24870678.5</v>
          </cell>
          <cell r="M6599">
            <v>10</v>
          </cell>
          <cell r="Q6599">
            <v>10</v>
          </cell>
          <cell r="V6599">
            <v>9253</v>
          </cell>
        </row>
        <row r="6600">
          <cell r="A6600">
            <v>1</v>
          </cell>
          <cell r="E6600">
            <v>10</v>
          </cell>
          <cell r="I6600">
            <v>-113823333.59999999</v>
          </cell>
          <cell r="M6600">
            <v>10</v>
          </cell>
          <cell r="Q6600">
            <v>10</v>
          </cell>
          <cell r="V6600">
            <v>9256</v>
          </cell>
        </row>
        <row r="6601">
          <cell r="A6601">
            <v>1</v>
          </cell>
          <cell r="E6601">
            <v>10</v>
          </cell>
          <cell r="I6601">
            <v>-61967177.57</v>
          </cell>
          <cell r="M6601">
            <v>10</v>
          </cell>
          <cell r="Q6601">
            <v>10</v>
          </cell>
          <cell r="V6601">
            <v>9301</v>
          </cell>
        </row>
        <row r="6602">
          <cell r="A6602">
            <v>1</v>
          </cell>
          <cell r="E6602">
            <v>10</v>
          </cell>
          <cell r="I6602">
            <v>-206739404.77000001</v>
          </cell>
          <cell r="M6602">
            <v>10</v>
          </cell>
          <cell r="Q6602">
            <v>10</v>
          </cell>
          <cell r="V6602">
            <v>9302</v>
          </cell>
        </row>
        <row r="6603">
          <cell r="A6603">
            <v>1</v>
          </cell>
          <cell r="E6603">
            <v>10</v>
          </cell>
          <cell r="I6603">
            <v>-1159425443.3900001</v>
          </cell>
          <cell r="M6603">
            <v>10</v>
          </cell>
          <cell r="Q6603">
            <v>10</v>
          </cell>
          <cell r="V6603">
            <v>9303</v>
          </cell>
        </row>
        <row r="6604">
          <cell r="A6604">
            <v>1</v>
          </cell>
          <cell r="E6604">
            <v>10</v>
          </cell>
          <cell r="I6604">
            <v>-161512690</v>
          </cell>
          <cell r="M6604">
            <v>10</v>
          </cell>
          <cell r="Q6604">
            <v>10</v>
          </cell>
          <cell r="V6604">
            <v>9305</v>
          </cell>
        </row>
        <row r="6605">
          <cell r="A6605">
            <v>1</v>
          </cell>
          <cell r="E6605">
            <v>10</v>
          </cell>
          <cell r="I6605">
            <v>45783395.460000001</v>
          </cell>
          <cell r="M6605">
            <v>10</v>
          </cell>
          <cell r="Q6605">
            <v>10</v>
          </cell>
          <cell r="V6605">
            <v>9306</v>
          </cell>
        </row>
        <row r="6606">
          <cell r="A6606">
            <v>1</v>
          </cell>
          <cell r="E6606">
            <v>10</v>
          </cell>
          <cell r="I6606">
            <v>0</v>
          </cell>
          <cell r="M6606">
            <v>10</v>
          </cell>
          <cell r="Q6606">
            <v>10</v>
          </cell>
          <cell r="V6606">
            <v>9400</v>
          </cell>
        </row>
        <row r="6607">
          <cell r="A6607">
            <v>1</v>
          </cell>
          <cell r="E6607">
            <v>10</v>
          </cell>
          <cell r="I6607">
            <v>-21244320</v>
          </cell>
          <cell r="M6607">
            <v>10</v>
          </cell>
          <cell r="Q6607">
            <v>10</v>
          </cell>
          <cell r="V6607">
            <v>9500</v>
          </cell>
        </row>
        <row r="6608">
          <cell r="A6608">
            <v>1</v>
          </cell>
          <cell r="E6608">
            <v>10</v>
          </cell>
          <cell r="I6608">
            <v>-364389655.19999999</v>
          </cell>
          <cell r="M6608">
            <v>10</v>
          </cell>
          <cell r="Q6608">
            <v>10</v>
          </cell>
          <cell r="V6608">
            <v>9530</v>
          </cell>
        </row>
        <row r="6609">
          <cell r="A6609">
            <v>1</v>
          </cell>
          <cell r="E6609">
            <v>10</v>
          </cell>
          <cell r="I6609">
            <v>-825834210.17999995</v>
          </cell>
          <cell r="M6609">
            <v>10</v>
          </cell>
          <cell r="Q6609">
            <v>10</v>
          </cell>
          <cell r="V6609">
            <v>9600</v>
          </cell>
        </row>
        <row r="6610">
          <cell r="A6610">
            <v>1</v>
          </cell>
          <cell r="E6610">
            <v>10</v>
          </cell>
          <cell r="I6610">
            <v>-86764838.109999999</v>
          </cell>
          <cell r="M6610">
            <v>10</v>
          </cell>
          <cell r="Q6610">
            <v>10</v>
          </cell>
          <cell r="V6610">
            <v>9610</v>
          </cell>
        </row>
        <row r="6611">
          <cell r="A6611">
            <v>1</v>
          </cell>
          <cell r="E6611">
            <v>10</v>
          </cell>
          <cell r="I6611">
            <v>7214476411</v>
          </cell>
          <cell r="M6611">
            <v>10</v>
          </cell>
          <cell r="Q6611">
            <v>10</v>
          </cell>
          <cell r="V6611">
            <v>9620</v>
          </cell>
        </row>
        <row r="6612">
          <cell r="A6612">
            <v>1</v>
          </cell>
          <cell r="E6612">
            <v>10</v>
          </cell>
          <cell r="I6612">
            <v>-318526521.94</v>
          </cell>
          <cell r="M6612">
            <v>10</v>
          </cell>
          <cell r="Q6612">
            <v>10</v>
          </cell>
          <cell r="V6612">
            <v>9670</v>
          </cell>
        </row>
        <row r="6613">
          <cell r="A6613">
            <v>1</v>
          </cell>
          <cell r="E6613">
            <v>10</v>
          </cell>
          <cell r="I6613">
            <v>11990314997.33</v>
          </cell>
          <cell r="M6613">
            <v>10</v>
          </cell>
          <cell r="Q6613">
            <v>10</v>
          </cell>
          <cell r="V6613">
            <v>5301</v>
          </cell>
        </row>
        <row r="6614">
          <cell r="A6614">
            <v>1</v>
          </cell>
          <cell r="E6614">
            <v>20</v>
          </cell>
          <cell r="I6614">
            <v>-9813387</v>
          </cell>
          <cell r="M6614">
            <v>20</v>
          </cell>
          <cell r="Q6614">
            <v>20</v>
          </cell>
          <cell r="V6614">
            <v>3060</v>
          </cell>
        </row>
        <row r="6615">
          <cell r="A6615">
            <v>1</v>
          </cell>
          <cell r="E6615">
            <v>20</v>
          </cell>
          <cell r="I6615">
            <v>-13.46</v>
          </cell>
          <cell r="M6615">
            <v>20</v>
          </cell>
          <cell r="Q6615">
            <v>20</v>
          </cell>
          <cell r="V6615">
            <v>3100</v>
          </cell>
        </row>
        <row r="6616">
          <cell r="A6616">
            <v>1</v>
          </cell>
          <cell r="E6616">
            <v>20</v>
          </cell>
          <cell r="I6616">
            <v>403.1</v>
          </cell>
          <cell r="M6616">
            <v>20</v>
          </cell>
          <cell r="Q6616">
            <v>20</v>
          </cell>
          <cell r="V6616">
            <v>4150</v>
          </cell>
        </row>
        <row r="6617">
          <cell r="A6617">
            <v>1</v>
          </cell>
          <cell r="E6617">
            <v>20</v>
          </cell>
          <cell r="I6617">
            <v>0</v>
          </cell>
          <cell r="M6617">
            <v>20</v>
          </cell>
          <cell r="Q6617">
            <v>20</v>
          </cell>
          <cell r="V6617">
            <v>4520</v>
          </cell>
        </row>
        <row r="6618">
          <cell r="A6618">
            <v>1</v>
          </cell>
          <cell r="E6618">
            <v>20</v>
          </cell>
          <cell r="I6618">
            <v>0</v>
          </cell>
          <cell r="M6618">
            <v>20</v>
          </cell>
          <cell r="Q6618">
            <v>20</v>
          </cell>
          <cell r="V6618">
            <v>4640</v>
          </cell>
        </row>
        <row r="6619">
          <cell r="A6619">
            <v>1</v>
          </cell>
          <cell r="E6619">
            <v>20</v>
          </cell>
          <cell r="I6619">
            <v>3108</v>
          </cell>
          <cell r="M6619">
            <v>20</v>
          </cell>
          <cell r="Q6619">
            <v>20</v>
          </cell>
          <cell r="V6619">
            <v>4680</v>
          </cell>
        </row>
        <row r="6620">
          <cell r="A6620">
            <v>1</v>
          </cell>
          <cell r="E6620">
            <v>20</v>
          </cell>
          <cell r="I6620">
            <v>0</v>
          </cell>
          <cell r="M6620">
            <v>20</v>
          </cell>
          <cell r="Q6620">
            <v>20</v>
          </cell>
          <cell r="V6620">
            <v>4731</v>
          </cell>
        </row>
        <row r="6621">
          <cell r="A6621">
            <v>1</v>
          </cell>
          <cell r="E6621">
            <v>20</v>
          </cell>
          <cell r="I6621">
            <v>4070</v>
          </cell>
          <cell r="M6621">
            <v>20</v>
          </cell>
          <cell r="Q6621">
            <v>20</v>
          </cell>
          <cell r="V6621">
            <v>4780</v>
          </cell>
        </row>
        <row r="6622">
          <cell r="A6622">
            <v>1</v>
          </cell>
          <cell r="E6622">
            <v>20</v>
          </cell>
          <cell r="I6622">
            <v>-12791971</v>
          </cell>
          <cell r="M6622">
            <v>20</v>
          </cell>
          <cell r="Q6622">
            <v>20</v>
          </cell>
          <cell r="V6622">
            <v>5100</v>
          </cell>
        </row>
        <row r="6623">
          <cell r="A6623">
            <v>1</v>
          </cell>
          <cell r="E6623">
            <v>20</v>
          </cell>
          <cell r="I6623">
            <v>9500000</v>
          </cell>
          <cell r="M6623">
            <v>20</v>
          </cell>
          <cell r="Q6623">
            <v>20</v>
          </cell>
          <cell r="V6623">
            <v>5110</v>
          </cell>
        </row>
        <row r="6624">
          <cell r="A6624">
            <v>1</v>
          </cell>
          <cell r="E6624">
            <v>20</v>
          </cell>
          <cell r="I6624">
            <v>22530000</v>
          </cell>
          <cell r="M6624">
            <v>20</v>
          </cell>
          <cell r="Q6624">
            <v>20</v>
          </cell>
          <cell r="V6624">
            <v>5210</v>
          </cell>
        </row>
        <row r="6625">
          <cell r="A6625">
            <v>1</v>
          </cell>
          <cell r="E6625">
            <v>20</v>
          </cell>
          <cell r="I6625">
            <v>-0.17</v>
          </cell>
          <cell r="M6625">
            <v>20</v>
          </cell>
          <cell r="Q6625">
            <v>20</v>
          </cell>
          <cell r="V6625">
            <v>5400</v>
          </cell>
        </row>
        <row r="6626">
          <cell r="A6626">
            <v>1</v>
          </cell>
          <cell r="E6626">
            <v>20</v>
          </cell>
          <cell r="I6626">
            <v>0</v>
          </cell>
          <cell r="M6626">
            <v>20</v>
          </cell>
          <cell r="Q6626">
            <v>20</v>
          </cell>
          <cell r="V6626">
            <v>5400</v>
          </cell>
        </row>
        <row r="6627">
          <cell r="A6627">
            <v>1</v>
          </cell>
          <cell r="E6627">
            <v>20</v>
          </cell>
          <cell r="I6627">
            <v>-9500000</v>
          </cell>
          <cell r="M6627">
            <v>20</v>
          </cell>
          <cell r="Q6627">
            <v>20</v>
          </cell>
          <cell r="V6627">
            <v>5530</v>
          </cell>
        </row>
        <row r="6628">
          <cell r="A6628">
            <v>1</v>
          </cell>
          <cell r="E6628">
            <v>20</v>
          </cell>
          <cell r="I6628">
            <v>-9605</v>
          </cell>
          <cell r="M6628">
            <v>20</v>
          </cell>
          <cell r="Q6628">
            <v>20</v>
          </cell>
          <cell r="V6628">
            <v>7200</v>
          </cell>
        </row>
        <row r="6629">
          <cell r="A6629">
            <v>1</v>
          </cell>
          <cell r="E6629">
            <v>20</v>
          </cell>
          <cell r="I6629">
            <v>6385.34</v>
          </cell>
          <cell r="M6629">
            <v>20</v>
          </cell>
          <cell r="Q6629">
            <v>20</v>
          </cell>
          <cell r="V6629">
            <v>7240</v>
          </cell>
        </row>
        <row r="6630">
          <cell r="A6630">
            <v>1</v>
          </cell>
          <cell r="E6630">
            <v>20</v>
          </cell>
          <cell r="I6630">
            <v>11000</v>
          </cell>
          <cell r="M6630">
            <v>20</v>
          </cell>
          <cell r="Q6630">
            <v>20</v>
          </cell>
          <cell r="V6630">
            <v>7500</v>
          </cell>
        </row>
        <row r="6631">
          <cell r="A6631">
            <v>1</v>
          </cell>
          <cell r="E6631">
            <v>20</v>
          </cell>
          <cell r="I6631">
            <v>836.85</v>
          </cell>
          <cell r="M6631">
            <v>20</v>
          </cell>
          <cell r="Q6631">
            <v>20</v>
          </cell>
          <cell r="V6631">
            <v>8201</v>
          </cell>
        </row>
        <row r="6632">
          <cell r="A6632">
            <v>1</v>
          </cell>
          <cell r="E6632">
            <v>20</v>
          </cell>
          <cell r="I6632">
            <v>0</v>
          </cell>
          <cell r="M6632">
            <v>20</v>
          </cell>
          <cell r="Q6632">
            <v>20</v>
          </cell>
          <cell r="V6632">
            <v>8202</v>
          </cell>
        </row>
        <row r="6633">
          <cell r="A6633">
            <v>1</v>
          </cell>
          <cell r="E6633">
            <v>20</v>
          </cell>
          <cell r="I6633">
            <v>-5100</v>
          </cell>
          <cell r="M6633">
            <v>20</v>
          </cell>
          <cell r="Q6633">
            <v>20</v>
          </cell>
          <cell r="V6633">
            <v>9400</v>
          </cell>
        </row>
        <row r="6634">
          <cell r="A6634">
            <v>1</v>
          </cell>
          <cell r="E6634">
            <v>20</v>
          </cell>
          <cell r="I6634">
            <v>64273.34</v>
          </cell>
          <cell r="M6634">
            <v>20</v>
          </cell>
          <cell r="Q6634">
            <v>20</v>
          </cell>
          <cell r="V6634">
            <v>5301</v>
          </cell>
        </row>
        <row r="6635">
          <cell r="A6635">
            <v>1</v>
          </cell>
          <cell r="E6635">
            <v>9</v>
          </cell>
          <cell r="I6635">
            <v>0</v>
          </cell>
          <cell r="M6635">
            <v>9</v>
          </cell>
          <cell r="Q6635">
            <v>9</v>
          </cell>
          <cell r="V6635">
            <v>2090</v>
          </cell>
        </row>
        <row r="6636">
          <cell r="A6636">
            <v>1</v>
          </cell>
          <cell r="E6636">
            <v>9</v>
          </cell>
          <cell r="I6636">
            <v>0</v>
          </cell>
          <cell r="M6636">
            <v>9</v>
          </cell>
          <cell r="Q6636">
            <v>9</v>
          </cell>
          <cell r="V6636">
            <v>4400</v>
          </cell>
        </row>
        <row r="6637">
          <cell r="A6637">
            <v>1</v>
          </cell>
          <cell r="E6637">
            <v>9</v>
          </cell>
          <cell r="I6637">
            <v>0</v>
          </cell>
          <cell r="M6637">
            <v>9</v>
          </cell>
          <cell r="Q6637">
            <v>9</v>
          </cell>
          <cell r="V6637">
            <v>4570</v>
          </cell>
        </row>
        <row r="6638">
          <cell r="A6638">
            <v>1</v>
          </cell>
          <cell r="E6638">
            <v>9</v>
          </cell>
          <cell r="I6638">
            <v>0</v>
          </cell>
          <cell r="M6638">
            <v>9</v>
          </cell>
          <cell r="Q6638">
            <v>9</v>
          </cell>
          <cell r="V6638">
            <v>4840</v>
          </cell>
        </row>
        <row r="6639">
          <cell r="A6639">
            <v>1</v>
          </cell>
          <cell r="E6639">
            <v>9</v>
          </cell>
          <cell r="I6639">
            <v>0</v>
          </cell>
          <cell r="M6639">
            <v>9</v>
          </cell>
          <cell r="Q6639">
            <v>9</v>
          </cell>
          <cell r="V6639">
            <v>9400</v>
          </cell>
        </row>
        <row r="6640">
          <cell r="A6640">
            <v>1</v>
          </cell>
          <cell r="E6640">
            <v>9</v>
          </cell>
          <cell r="I6640">
            <v>0</v>
          </cell>
          <cell r="M6640">
            <v>9</v>
          </cell>
          <cell r="Q6640">
            <v>9</v>
          </cell>
          <cell r="V6640">
            <v>9550</v>
          </cell>
        </row>
        <row r="6641">
          <cell r="A6641">
            <v>1</v>
          </cell>
          <cell r="E6641">
            <v>5</v>
          </cell>
          <cell r="I6641">
            <v>0</v>
          </cell>
          <cell r="M6641">
            <v>5</v>
          </cell>
          <cell r="Q6641">
            <v>5</v>
          </cell>
          <cell r="V6641">
            <v>8015</v>
          </cell>
        </row>
        <row r="6642">
          <cell r="A6642">
            <v>1</v>
          </cell>
          <cell r="E6642">
            <v>2</v>
          </cell>
          <cell r="I6642">
            <v>-92532.38</v>
          </cell>
          <cell r="M6642">
            <v>2</v>
          </cell>
          <cell r="Q6642">
            <v>22</v>
          </cell>
          <cell r="V6642">
            <v>1010</v>
          </cell>
        </row>
        <row r="6643">
          <cell r="A6643">
            <v>1</v>
          </cell>
          <cell r="E6643">
            <v>2</v>
          </cell>
          <cell r="I6643">
            <v>-19108831.82</v>
          </cell>
          <cell r="M6643">
            <v>2</v>
          </cell>
          <cell r="Q6643">
            <v>2</v>
          </cell>
          <cell r="V6643">
            <v>1010</v>
          </cell>
        </row>
        <row r="6644">
          <cell r="A6644">
            <v>1</v>
          </cell>
          <cell r="E6644">
            <v>2</v>
          </cell>
          <cell r="I6644">
            <v>-84090</v>
          </cell>
          <cell r="M6644">
            <v>2</v>
          </cell>
          <cell r="Q6644">
            <v>2</v>
          </cell>
          <cell r="V6644">
            <v>1090</v>
          </cell>
        </row>
        <row r="6645">
          <cell r="A6645">
            <v>1</v>
          </cell>
          <cell r="E6645">
            <v>2</v>
          </cell>
          <cell r="I6645">
            <v>1541121.16</v>
          </cell>
          <cell r="M6645">
            <v>2</v>
          </cell>
          <cell r="Q6645">
            <v>2</v>
          </cell>
          <cell r="V6645">
            <v>1095</v>
          </cell>
        </row>
        <row r="6646">
          <cell r="A6646">
            <v>1</v>
          </cell>
          <cell r="E6646">
            <v>2</v>
          </cell>
          <cell r="I6646">
            <v>-1320290.42</v>
          </cell>
          <cell r="M6646">
            <v>2</v>
          </cell>
          <cell r="Q6646">
            <v>2</v>
          </cell>
          <cell r="V6646">
            <v>1096</v>
          </cell>
        </row>
        <row r="6647">
          <cell r="A6647">
            <v>1</v>
          </cell>
          <cell r="E6647">
            <v>2</v>
          </cell>
          <cell r="I6647">
            <v>511629.18</v>
          </cell>
          <cell r="M6647">
            <v>2</v>
          </cell>
          <cell r="Q6647">
            <v>2</v>
          </cell>
          <cell r="V6647">
            <v>2010</v>
          </cell>
        </row>
        <row r="6648">
          <cell r="A6648">
            <v>1</v>
          </cell>
          <cell r="E6648">
            <v>2</v>
          </cell>
          <cell r="I6648">
            <v>560</v>
          </cell>
          <cell r="M6648">
            <v>2</v>
          </cell>
          <cell r="Q6648">
            <v>2</v>
          </cell>
          <cell r="V6648">
            <v>2011</v>
          </cell>
        </row>
        <row r="6649">
          <cell r="A6649">
            <v>1</v>
          </cell>
          <cell r="E6649">
            <v>2</v>
          </cell>
          <cell r="I6649">
            <v>67573.240000000005</v>
          </cell>
          <cell r="M6649">
            <v>2</v>
          </cell>
          <cell r="Q6649">
            <v>2</v>
          </cell>
          <cell r="V6649">
            <v>2030</v>
          </cell>
        </row>
        <row r="6650">
          <cell r="A6650">
            <v>1</v>
          </cell>
          <cell r="E6650">
            <v>2</v>
          </cell>
          <cell r="I6650">
            <v>1182901.9099999999</v>
          </cell>
          <cell r="M6650">
            <v>2</v>
          </cell>
          <cell r="Q6650">
            <v>2</v>
          </cell>
          <cell r="V6650">
            <v>2030</v>
          </cell>
        </row>
        <row r="6651">
          <cell r="A6651">
            <v>1</v>
          </cell>
          <cell r="E6651">
            <v>2</v>
          </cell>
          <cell r="I6651">
            <v>12189300.289999999</v>
          </cell>
          <cell r="M6651">
            <v>2</v>
          </cell>
          <cell r="Q6651">
            <v>2</v>
          </cell>
          <cell r="V6651">
            <v>2040</v>
          </cell>
        </row>
        <row r="6652">
          <cell r="A6652">
            <v>1</v>
          </cell>
          <cell r="E6652">
            <v>2</v>
          </cell>
          <cell r="I6652">
            <v>570</v>
          </cell>
          <cell r="M6652">
            <v>2</v>
          </cell>
          <cell r="Q6652">
            <v>9</v>
          </cell>
          <cell r="V6652">
            <v>2051</v>
          </cell>
        </row>
        <row r="6653">
          <cell r="A6653">
            <v>1</v>
          </cell>
          <cell r="E6653">
            <v>2</v>
          </cell>
          <cell r="I6653">
            <v>2563849.11</v>
          </cell>
          <cell r="M6653">
            <v>2</v>
          </cell>
          <cell r="Q6653">
            <v>2</v>
          </cell>
          <cell r="V6653">
            <v>2051</v>
          </cell>
        </row>
        <row r="6654">
          <cell r="A6654">
            <v>1</v>
          </cell>
          <cell r="E6654">
            <v>2</v>
          </cell>
          <cell r="I6654">
            <v>0</v>
          </cell>
          <cell r="M6654">
            <v>2</v>
          </cell>
          <cell r="Q6654">
            <v>22</v>
          </cell>
          <cell r="V6654">
            <v>2052</v>
          </cell>
        </row>
        <row r="6655">
          <cell r="A6655">
            <v>1</v>
          </cell>
          <cell r="E6655">
            <v>2</v>
          </cell>
          <cell r="I6655">
            <v>77459.27</v>
          </cell>
          <cell r="M6655">
            <v>2</v>
          </cell>
          <cell r="Q6655">
            <v>2</v>
          </cell>
          <cell r="V6655">
            <v>2052</v>
          </cell>
        </row>
        <row r="6656">
          <cell r="A6656">
            <v>1</v>
          </cell>
          <cell r="E6656">
            <v>2</v>
          </cell>
          <cell r="I6656">
            <v>40835.42</v>
          </cell>
          <cell r="M6656">
            <v>2</v>
          </cell>
          <cell r="Q6656">
            <v>2</v>
          </cell>
          <cell r="V6656">
            <v>2053</v>
          </cell>
        </row>
        <row r="6657">
          <cell r="A6657">
            <v>1</v>
          </cell>
          <cell r="E6657">
            <v>2</v>
          </cell>
          <cell r="I6657">
            <v>284113.19</v>
          </cell>
          <cell r="M6657">
            <v>2</v>
          </cell>
          <cell r="Q6657">
            <v>2</v>
          </cell>
          <cell r="V6657">
            <v>2054</v>
          </cell>
        </row>
        <row r="6658">
          <cell r="A6658">
            <v>1</v>
          </cell>
          <cell r="E6658">
            <v>2</v>
          </cell>
          <cell r="I6658">
            <v>973.68</v>
          </cell>
          <cell r="M6658">
            <v>2</v>
          </cell>
          <cell r="Q6658">
            <v>9</v>
          </cell>
          <cell r="V6658">
            <v>2090</v>
          </cell>
        </row>
        <row r="6659">
          <cell r="A6659">
            <v>1</v>
          </cell>
          <cell r="E6659">
            <v>2</v>
          </cell>
          <cell r="I6659">
            <v>144167.42000000001</v>
          </cell>
          <cell r="M6659">
            <v>2</v>
          </cell>
          <cell r="Q6659">
            <v>2</v>
          </cell>
          <cell r="V6659">
            <v>2090</v>
          </cell>
        </row>
        <row r="6660">
          <cell r="A6660">
            <v>1</v>
          </cell>
          <cell r="E6660">
            <v>2</v>
          </cell>
          <cell r="I6660">
            <v>-944789.68</v>
          </cell>
          <cell r="M6660">
            <v>2</v>
          </cell>
          <cell r="Q6660">
            <v>2</v>
          </cell>
          <cell r="V6660">
            <v>2095</v>
          </cell>
        </row>
        <row r="6661">
          <cell r="A6661">
            <v>1</v>
          </cell>
          <cell r="E6661">
            <v>2</v>
          </cell>
          <cell r="I6661">
            <v>-110.09</v>
          </cell>
          <cell r="M6661">
            <v>2</v>
          </cell>
          <cell r="Q6661">
            <v>2</v>
          </cell>
          <cell r="V6661">
            <v>2200</v>
          </cell>
        </row>
        <row r="6662">
          <cell r="A6662">
            <v>1</v>
          </cell>
          <cell r="E6662">
            <v>2</v>
          </cell>
          <cell r="I6662">
            <v>61320.1</v>
          </cell>
          <cell r="M6662">
            <v>2</v>
          </cell>
          <cell r="Q6662">
            <v>2</v>
          </cell>
          <cell r="V6662">
            <v>2300</v>
          </cell>
        </row>
        <row r="6663">
          <cell r="A6663">
            <v>1</v>
          </cell>
          <cell r="E6663">
            <v>2</v>
          </cell>
          <cell r="I6663">
            <v>126600.31</v>
          </cell>
          <cell r="M6663">
            <v>2</v>
          </cell>
          <cell r="Q6663">
            <v>2</v>
          </cell>
          <cell r="V6663">
            <v>3000</v>
          </cell>
        </row>
        <row r="6664">
          <cell r="A6664">
            <v>1</v>
          </cell>
          <cell r="E6664">
            <v>2</v>
          </cell>
          <cell r="I6664">
            <v>-1284</v>
          </cell>
          <cell r="M6664">
            <v>2</v>
          </cell>
          <cell r="Q6664">
            <v>2</v>
          </cell>
          <cell r="V6664">
            <v>3300</v>
          </cell>
        </row>
        <row r="6665">
          <cell r="A6665">
            <v>1</v>
          </cell>
          <cell r="E6665">
            <v>2</v>
          </cell>
          <cell r="I6665">
            <v>136600.68</v>
          </cell>
          <cell r="M6665">
            <v>2</v>
          </cell>
          <cell r="Q6665">
            <v>2</v>
          </cell>
          <cell r="V6665">
            <v>3400</v>
          </cell>
        </row>
        <row r="6666">
          <cell r="A6666">
            <v>1</v>
          </cell>
          <cell r="E6666">
            <v>2</v>
          </cell>
          <cell r="I6666">
            <v>0</v>
          </cell>
          <cell r="M6666">
            <v>2</v>
          </cell>
          <cell r="Q6666">
            <v>2</v>
          </cell>
          <cell r="V6666">
            <v>4000</v>
          </cell>
        </row>
        <row r="6667">
          <cell r="A6667">
            <v>1</v>
          </cell>
          <cell r="E6667">
            <v>2</v>
          </cell>
          <cell r="I6667">
            <v>1171.74</v>
          </cell>
          <cell r="M6667">
            <v>2</v>
          </cell>
          <cell r="Q6667">
            <v>2</v>
          </cell>
          <cell r="V6667">
            <v>4050</v>
          </cell>
        </row>
        <row r="6668">
          <cell r="A6668">
            <v>1</v>
          </cell>
          <cell r="E6668">
            <v>2</v>
          </cell>
          <cell r="I6668">
            <v>120000</v>
          </cell>
          <cell r="M6668">
            <v>2</v>
          </cell>
          <cell r="Q6668">
            <v>2</v>
          </cell>
          <cell r="V6668">
            <v>4060</v>
          </cell>
        </row>
        <row r="6669">
          <cell r="A6669">
            <v>1</v>
          </cell>
          <cell r="E6669">
            <v>2</v>
          </cell>
          <cell r="I6669">
            <v>0</v>
          </cell>
          <cell r="M6669">
            <v>2</v>
          </cell>
          <cell r="Q6669">
            <v>4</v>
          </cell>
          <cell r="V6669">
            <v>4150</v>
          </cell>
        </row>
        <row r="6670">
          <cell r="A6670">
            <v>1</v>
          </cell>
          <cell r="E6670">
            <v>2</v>
          </cell>
          <cell r="I6670">
            <v>8674.65</v>
          </cell>
          <cell r="M6670">
            <v>2</v>
          </cell>
          <cell r="Q6670">
            <v>2</v>
          </cell>
          <cell r="V6670">
            <v>4150</v>
          </cell>
        </row>
        <row r="6671">
          <cell r="A6671">
            <v>1</v>
          </cell>
          <cell r="E6671">
            <v>2</v>
          </cell>
          <cell r="I6671">
            <v>4723.55</v>
          </cell>
          <cell r="M6671">
            <v>2</v>
          </cell>
          <cell r="Q6671">
            <v>2</v>
          </cell>
          <cell r="V6671">
            <v>4260</v>
          </cell>
        </row>
        <row r="6672">
          <cell r="A6672">
            <v>1</v>
          </cell>
          <cell r="E6672">
            <v>2</v>
          </cell>
          <cell r="I6672">
            <v>3662</v>
          </cell>
          <cell r="M6672">
            <v>2</v>
          </cell>
          <cell r="Q6672">
            <v>4</v>
          </cell>
          <cell r="V6672">
            <v>4280</v>
          </cell>
        </row>
        <row r="6673">
          <cell r="A6673">
            <v>1</v>
          </cell>
          <cell r="E6673">
            <v>2</v>
          </cell>
          <cell r="I6673">
            <v>59.85</v>
          </cell>
          <cell r="M6673">
            <v>2</v>
          </cell>
          <cell r="Q6673">
            <v>2</v>
          </cell>
          <cell r="V6673">
            <v>4280</v>
          </cell>
        </row>
        <row r="6674">
          <cell r="A6674">
            <v>1</v>
          </cell>
          <cell r="E6674">
            <v>2</v>
          </cell>
          <cell r="I6674">
            <v>5122.2</v>
          </cell>
          <cell r="M6674">
            <v>2</v>
          </cell>
          <cell r="Q6674">
            <v>2</v>
          </cell>
          <cell r="V6674">
            <v>4301</v>
          </cell>
        </row>
        <row r="6675">
          <cell r="A6675">
            <v>1</v>
          </cell>
          <cell r="E6675">
            <v>2</v>
          </cell>
          <cell r="I6675">
            <v>1414.74</v>
          </cell>
          <cell r="M6675">
            <v>2</v>
          </cell>
          <cell r="Q6675">
            <v>2</v>
          </cell>
          <cell r="V6675">
            <v>4305</v>
          </cell>
        </row>
        <row r="6676">
          <cell r="A6676">
            <v>1</v>
          </cell>
          <cell r="E6676">
            <v>2</v>
          </cell>
          <cell r="I6676">
            <v>0</v>
          </cell>
          <cell r="M6676">
            <v>2</v>
          </cell>
          <cell r="Q6676">
            <v>2</v>
          </cell>
          <cell r="V6676">
            <v>4320</v>
          </cell>
        </row>
        <row r="6677">
          <cell r="A6677">
            <v>1</v>
          </cell>
          <cell r="E6677">
            <v>2</v>
          </cell>
          <cell r="I6677">
            <v>2739.1</v>
          </cell>
          <cell r="M6677">
            <v>2</v>
          </cell>
          <cell r="Q6677">
            <v>2</v>
          </cell>
          <cell r="V6677">
            <v>4380</v>
          </cell>
        </row>
        <row r="6678">
          <cell r="A6678">
            <v>1</v>
          </cell>
          <cell r="E6678">
            <v>2</v>
          </cell>
          <cell r="I6678">
            <v>60</v>
          </cell>
          <cell r="M6678">
            <v>2</v>
          </cell>
          <cell r="Q6678">
            <v>2</v>
          </cell>
          <cell r="V6678">
            <v>4440</v>
          </cell>
        </row>
        <row r="6679">
          <cell r="A6679">
            <v>1</v>
          </cell>
          <cell r="E6679">
            <v>2</v>
          </cell>
          <cell r="I6679">
            <v>12497.12</v>
          </cell>
          <cell r="M6679">
            <v>2</v>
          </cell>
          <cell r="Q6679">
            <v>2</v>
          </cell>
          <cell r="V6679">
            <v>4460</v>
          </cell>
        </row>
        <row r="6680">
          <cell r="A6680">
            <v>1</v>
          </cell>
          <cell r="E6680">
            <v>2</v>
          </cell>
          <cell r="I6680">
            <v>620.70000000000005</v>
          </cell>
          <cell r="M6680">
            <v>2</v>
          </cell>
          <cell r="Q6680">
            <v>2</v>
          </cell>
          <cell r="V6680">
            <v>4480</v>
          </cell>
        </row>
        <row r="6681">
          <cell r="A6681">
            <v>1</v>
          </cell>
          <cell r="E6681">
            <v>2</v>
          </cell>
          <cell r="I6681">
            <v>74510.06</v>
          </cell>
          <cell r="M6681">
            <v>2</v>
          </cell>
          <cell r="Q6681">
            <v>2</v>
          </cell>
          <cell r="V6681">
            <v>4490</v>
          </cell>
        </row>
        <row r="6682">
          <cell r="A6682">
            <v>1</v>
          </cell>
          <cell r="E6682">
            <v>2</v>
          </cell>
          <cell r="I6682">
            <v>0</v>
          </cell>
          <cell r="M6682">
            <v>2</v>
          </cell>
          <cell r="Q6682">
            <v>2</v>
          </cell>
          <cell r="V6682">
            <v>4500</v>
          </cell>
        </row>
        <row r="6683">
          <cell r="A6683">
            <v>1</v>
          </cell>
          <cell r="E6683">
            <v>2</v>
          </cell>
          <cell r="I6683">
            <v>96.34</v>
          </cell>
          <cell r="M6683">
            <v>2</v>
          </cell>
          <cell r="Q6683">
            <v>2</v>
          </cell>
          <cell r="V6683">
            <v>4520</v>
          </cell>
        </row>
        <row r="6684">
          <cell r="A6684">
            <v>1</v>
          </cell>
          <cell r="E6684">
            <v>2</v>
          </cell>
          <cell r="I6684">
            <v>6500.73</v>
          </cell>
          <cell r="M6684">
            <v>2</v>
          </cell>
          <cell r="Q6684">
            <v>2</v>
          </cell>
          <cell r="V6684">
            <v>4601</v>
          </cell>
        </row>
        <row r="6685">
          <cell r="A6685">
            <v>1</v>
          </cell>
          <cell r="E6685">
            <v>2</v>
          </cell>
          <cell r="I6685">
            <v>0</v>
          </cell>
          <cell r="M6685">
            <v>2</v>
          </cell>
          <cell r="Q6685">
            <v>2</v>
          </cell>
          <cell r="V6685">
            <v>4602</v>
          </cell>
        </row>
        <row r="6686">
          <cell r="A6686">
            <v>1</v>
          </cell>
          <cell r="E6686">
            <v>2</v>
          </cell>
          <cell r="I6686">
            <v>28.31</v>
          </cell>
          <cell r="M6686">
            <v>2</v>
          </cell>
          <cell r="Q6686">
            <v>4</v>
          </cell>
          <cell r="V6686">
            <v>4603</v>
          </cell>
        </row>
        <row r="6687">
          <cell r="A6687">
            <v>1</v>
          </cell>
          <cell r="E6687">
            <v>2</v>
          </cell>
          <cell r="I6687">
            <v>7112.94</v>
          </cell>
          <cell r="M6687">
            <v>2</v>
          </cell>
          <cell r="Q6687">
            <v>2</v>
          </cell>
          <cell r="V6687">
            <v>4603</v>
          </cell>
        </row>
        <row r="6688">
          <cell r="A6688">
            <v>1</v>
          </cell>
          <cell r="E6688">
            <v>2</v>
          </cell>
          <cell r="I6688">
            <v>5</v>
          </cell>
          <cell r="M6688">
            <v>2</v>
          </cell>
          <cell r="Q6688">
            <v>2</v>
          </cell>
          <cell r="V6688">
            <v>4620</v>
          </cell>
        </row>
        <row r="6689">
          <cell r="A6689">
            <v>1</v>
          </cell>
          <cell r="E6689">
            <v>2</v>
          </cell>
          <cell r="I6689">
            <v>5311.65</v>
          </cell>
          <cell r="M6689">
            <v>2</v>
          </cell>
          <cell r="Q6689">
            <v>2</v>
          </cell>
          <cell r="V6689">
            <v>4660</v>
          </cell>
        </row>
        <row r="6690">
          <cell r="A6690">
            <v>1</v>
          </cell>
          <cell r="E6690">
            <v>2</v>
          </cell>
          <cell r="I6690">
            <v>12534.11</v>
          </cell>
          <cell r="M6690">
            <v>2</v>
          </cell>
          <cell r="Q6690">
            <v>2</v>
          </cell>
          <cell r="V6690">
            <v>4680</v>
          </cell>
        </row>
        <row r="6691">
          <cell r="A6691">
            <v>1</v>
          </cell>
          <cell r="E6691">
            <v>2</v>
          </cell>
          <cell r="I6691">
            <v>4119.8999999999996</v>
          </cell>
          <cell r="M6691">
            <v>2</v>
          </cell>
          <cell r="Q6691">
            <v>2</v>
          </cell>
          <cell r="V6691">
            <v>4720</v>
          </cell>
        </row>
        <row r="6692">
          <cell r="A6692">
            <v>1</v>
          </cell>
          <cell r="E6692">
            <v>2</v>
          </cell>
          <cell r="I6692">
            <v>9179.07</v>
          </cell>
          <cell r="M6692">
            <v>2</v>
          </cell>
          <cell r="Q6692">
            <v>4</v>
          </cell>
          <cell r="V6692">
            <v>4730</v>
          </cell>
        </row>
        <row r="6693">
          <cell r="A6693">
            <v>1</v>
          </cell>
          <cell r="E6693">
            <v>2</v>
          </cell>
          <cell r="I6693">
            <v>65113.440000000002</v>
          </cell>
          <cell r="M6693">
            <v>2</v>
          </cell>
          <cell r="Q6693">
            <v>4</v>
          </cell>
          <cell r="V6693">
            <v>4730</v>
          </cell>
        </row>
        <row r="6694">
          <cell r="A6694">
            <v>1</v>
          </cell>
          <cell r="E6694">
            <v>2</v>
          </cell>
          <cell r="I6694">
            <v>115242.92</v>
          </cell>
          <cell r="M6694">
            <v>2</v>
          </cell>
          <cell r="Q6694">
            <v>2</v>
          </cell>
          <cell r="V6694">
            <v>4730</v>
          </cell>
        </row>
        <row r="6695">
          <cell r="A6695">
            <v>1</v>
          </cell>
          <cell r="E6695">
            <v>2</v>
          </cell>
          <cell r="I6695">
            <v>177667.34</v>
          </cell>
          <cell r="M6695">
            <v>2</v>
          </cell>
          <cell r="Q6695">
            <v>4</v>
          </cell>
          <cell r="V6695">
            <v>4730</v>
          </cell>
        </row>
        <row r="6696">
          <cell r="A6696">
            <v>1</v>
          </cell>
          <cell r="E6696">
            <v>2</v>
          </cell>
          <cell r="I6696">
            <v>0</v>
          </cell>
          <cell r="M6696">
            <v>2</v>
          </cell>
          <cell r="Q6696">
            <v>22</v>
          </cell>
          <cell r="V6696">
            <v>4730</v>
          </cell>
        </row>
        <row r="6697">
          <cell r="A6697">
            <v>1</v>
          </cell>
          <cell r="E6697">
            <v>2</v>
          </cell>
          <cell r="I6697">
            <v>0</v>
          </cell>
          <cell r="M6697">
            <v>2</v>
          </cell>
          <cell r="Q6697">
            <v>4</v>
          </cell>
          <cell r="V6697">
            <v>4730</v>
          </cell>
        </row>
        <row r="6698">
          <cell r="A6698">
            <v>1</v>
          </cell>
          <cell r="E6698">
            <v>2</v>
          </cell>
          <cell r="I6698">
            <v>87233.12</v>
          </cell>
          <cell r="M6698">
            <v>2</v>
          </cell>
          <cell r="Q6698">
            <v>4</v>
          </cell>
          <cell r="V6698">
            <v>4730</v>
          </cell>
        </row>
        <row r="6699">
          <cell r="A6699">
            <v>1</v>
          </cell>
          <cell r="E6699">
            <v>2</v>
          </cell>
          <cell r="I6699">
            <v>1201240.8899999999</v>
          </cell>
          <cell r="M6699">
            <v>2</v>
          </cell>
          <cell r="Q6699">
            <v>2</v>
          </cell>
          <cell r="V6699">
            <v>4730</v>
          </cell>
        </row>
        <row r="6700">
          <cell r="A6700">
            <v>1</v>
          </cell>
          <cell r="E6700">
            <v>2</v>
          </cell>
          <cell r="I6700">
            <v>240000</v>
          </cell>
          <cell r="M6700">
            <v>2</v>
          </cell>
          <cell r="Q6700">
            <v>2</v>
          </cell>
          <cell r="V6700">
            <v>4740</v>
          </cell>
        </row>
        <row r="6701">
          <cell r="A6701">
            <v>1</v>
          </cell>
          <cell r="E6701">
            <v>2</v>
          </cell>
          <cell r="I6701">
            <v>0</v>
          </cell>
          <cell r="M6701">
            <v>2</v>
          </cell>
          <cell r="Q6701">
            <v>2</v>
          </cell>
          <cell r="V6701">
            <v>4755</v>
          </cell>
        </row>
        <row r="6702">
          <cell r="A6702">
            <v>1</v>
          </cell>
          <cell r="E6702">
            <v>2</v>
          </cell>
          <cell r="I6702">
            <v>21256.95</v>
          </cell>
          <cell r="M6702">
            <v>2</v>
          </cell>
          <cell r="Q6702">
            <v>2</v>
          </cell>
          <cell r="V6702">
            <v>4770</v>
          </cell>
        </row>
        <row r="6703">
          <cell r="A6703">
            <v>1</v>
          </cell>
          <cell r="E6703">
            <v>2</v>
          </cell>
          <cell r="I6703">
            <v>1400</v>
          </cell>
          <cell r="M6703">
            <v>2</v>
          </cell>
          <cell r="Q6703">
            <v>9</v>
          </cell>
          <cell r="V6703">
            <v>4785</v>
          </cell>
        </row>
        <row r="6704">
          <cell r="A6704">
            <v>1</v>
          </cell>
          <cell r="E6704">
            <v>2</v>
          </cell>
          <cell r="I6704">
            <v>38082</v>
          </cell>
          <cell r="M6704">
            <v>2</v>
          </cell>
          <cell r="Q6704">
            <v>2</v>
          </cell>
          <cell r="V6704">
            <v>4800</v>
          </cell>
        </row>
        <row r="6705">
          <cell r="A6705">
            <v>1</v>
          </cell>
          <cell r="E6705">
            <v>2</v>
          </cell>
          <cell r="I6705">
            <v>2321</v>
          </cell>
          <cell r="M6705">
            <v>2</v>
          </cell>
          <cell r="Q6705">
            <v>2</v>
          </cell>
          <cell r="V6705">
            <v>4830</v>
          </cell>
        </row>
        <row r="6706">
          <cell r="A6706">
            <v>1</v>
          </cell>
          <cell r="E6706">
            <v>2</v>
          </cell>
          <cell r="I6706">
            <v>3397.37</v>
          </cell>
          <cell r="M6706">
            <v>2</v>
          </cell>
          <cell r="Q6706">
            <v>2</v>
          </cell>
          <cell r="V6706">
            <v>4830</v>
          </cell>
        </row>
        <row r="6707">
          <cell r="A6707">
            <v>1</v>
          </cell>
          <cell r="E6707">
            <v>2</v>
          </cell>
          <cell r="I6707">
            <v>53404.65</v>
          </cell>
          <cell r="M6707">
            <v>2</v>
          </cell>
          <cell r="Q6707">
            <v>2</v>
          </cell>
          <cell r="V6707">
            <v>4840</v>
          </cell>
        </row>
        <row r="6708">
          <cell r="A6708">
            <v>1</v>
          </cell>
          <cell r="E6708">
            <v>2</v>
          </cell>
          <cell r="I6708">
            <v>823934.15</v>
          </cell>
          <cell r="M6708">
            <v>2</v>
          </cell>
          <cell r="Q6708">
            <v>2</v>
          </cell>
          <cell r="V6708">
            <v>4880</v>
          </cell>
        </row>
        <row r="6709">
          <cell r="A6709">
            <v>1</v>
          </cell>
          <cell r="E6709">
            <v>2</v>
          </cell>
          <cell r="I6709">
            <v>9564.6</v>
          </cell>
          <cell r="M6709">
            <v>2</v>
          </cell>
          <cell r="Q6709">
            <v>2</v>
          </cell>
          <cell r="V6709">
            <v>4910</v>
          </cell>
        </row>
        <row r="6710">
          <cell r="A6710">
            <v>1</v>
          </cell>
          <cell r="E6710">
            <v>2</v>
          </cell>
          <cell r="I6710">
            <v>-10000</v>
          </cell>
          <cell r="M6710">
            <v>2</v>
          </cell>
          <cell r="Q6710">
            <v>2</v>
          </cell>
          <cell r="V6710">
            <v>5100</v>
          </cell>
        </row>
        <row r="6711">
          <cell r="A6711">
            <v>1</v>
          </cell>
          <cell r="E6711">
            <v>2</v>
          </cell>
          <cell r="I6711">
            <v>0</v>
          </cell>
          <cell r="M6711">
            <v>2</v>
          </cell>
          <cell r="Q6711">
            <v>2</v>
          </cell>
          <cell r="V6711">
            <v>5400</v>
          </cell>
        </row>
        <row r="6712">
          <cell r="A6712">
            <v>1</v>
          </cell>
          <cell r="E6712">
            <v>2</v>
          </cell>
          <cell r="I6712">
            <v>-5739614.9199999999</v>
          </cell>
          <cell r="M6712">
            <v>2</v>
          </cell>
          <cell r="Q6712">
            <v>2</v>
          </cell>
          <cell r="V6712">
            <v>5400</v>
          </cell>
        </row>
        <row r="6713">
          <cell r="A6713">
            <v>1</v>
          </cell>
          <cell r="E6713">
            <v>2</v>
          </cell>
          <cell r="I6713">
            <v>8488.4699999999993</v>
          </cell>
          <cell r="M6713">
            <v>2</v>
          </cell>
          <cell r="Q6713">
            <v>2</v>
          </cell>
          <cell r="V6713">
            <v>6110</v>
          </cell>
        </row>
        <row r="6714">
          <cell r="A6714">
            <v>1</v>
          </cell>
          <cell r="E6714">
            <v>2</v>
          </cell>
          <cell r="I6714">
            <v>-2357.9</v>
          </cell>
          <cell r="M6714">
            <v>2</v>
          </cell>
          <cell r="Q6714">
            <v>2</v>
          </cell>
          <cell r="V6714">
            <v>6120</v>
          </cell>
        </row>
        <row r="6715">
          <cell r="A6715">
            <v>1</v>
          </cell>
          <cell r="E6715">
            <v>2</v>
          </cell>
          <cell r="I6715">
            <v>73759.509999999995</v>
          </cell>
          <cell r="M6715">
            <v>2</v>
          </cell>
          <cell r="Q6715">
            <v>2</v>
          </cell>
          <cell r="V6715">
            <v>6710</v>
          </cell>
        </row>
        <row r="6716">
          <cell r="A6716">
            <v>1</v>
          </cell>
          <cell r="E6716">
            <v>2</v>
          </cell>
          <cell r="I6716">
            <v>-5122.2</v>
          </cell>
          <cell r="M6716">
            <v>2</v>
          </cell>
          <cell r="Q6716">
            <v>2</v>
          </cell>
          <cell r="V6716">
            <v>6720</v>
          </cell>
        </row>
        <row r="6717">
          <cell r="A6717">
            <v>1</v>
          </cell>
          <cell r="E6717">
            <v>2</v>
          </cell>
          <cell r="I6717">
            <v>6666637.3600000003</v>
          </cell>
          <cell r="M6717">
            <v>2</v>
          </cell>
          <cell r="Q6717">
            <v>2</v>
          </cell>
          <cell r="V6717">
            <v>7100</v>
          </cell>
        </row>
        <row r="6718">
          <cell r="A6718">
            <v>1</v>
          </cell>
          <cell r="E6718">
            <v>2</v>
          </cell>
          <cell r="I6718">
            <v>-38262.410000000003</v>
          </cell>
          <cell r="M6718">
            <v>2</v>
          </cell>
          <cell r="Q6718">
            <v>2</v>
          </cell>
          <cell r="V6718">
            <v>7110</v>
          </cell>
        </row>
        <row r="6719">
          <cell r="A6719">
            <v>1</v>
          </cell>
          <cell r="E6719">
            <v>2</v>
          </cell>
          <cell r="I6719">
            <v>2320222.0099999998</v>
          </cell>
          <cell r="M6719">
            <v>2</v>
          </cell>
          <cell r="Q6719">
            <v>2</v>
          </cell>
          <cell r="V6719">
            <v>7130</v>
          </cell>
        </row>
        <row r="6720">
          <cell r="A6720">
            <v>1</v>
          </cell>
          <cell r="E6720">
            <v>2</v>
          </cell>
          <cell r="I6720">
            <v>2450</v>
          </cell>
          <cell r="M6720">
            <v>2</v>
          </cell>
          <cell r="Q6720">
            <v>2</v>
          </cell>
          <cell r="V6720">
            <v>7300</v>
          </cell>
        </row>
        <row r="6721">
          <cell r="A6721">
            <v>1</v>
          </cell>
          <cell r="E6721">
            <v>2</v>
          </cell>
          <cell r="I6721">
            <v>13762</v>
          </cell>
          <cell r="M6721">
            <v>2</v>
          </cell>
          <cell r="Q6721">
            <v>2</v>
          </cell>
          <cell r="V6721">
            <v>7300</v>
          </cell>
        </row>
        <row r="6722">
          <cell r="A6722">
            <v>1</v>
          </cell>
          <cell r="E6722">
            <v>2</v>
          </cell>
          <cell r="I6722">
            <v>645.76</v>
          </cell>
          <cell r="M6722">
            <v>2</v>
          </cell>
          <cell r="Q6722">
            <v>2</v>
          </cell>
          <cell r="V6722">
            <v>7300</v>
          </cell>
        </row>
        <row r="6723">
          <cell r="A6723">
            <v>1</v>
          </cell>
          <cell r="E6723">
            <v>2</v>
          </cell>
          <cell r="I6723">
            <v>1417.31</v>
          </cell>
          <cell r="M6723">
            <v>2</v>
          </cell>
          <cell r="Q6723">
            <v>2</v>
          </cell>
          <cell r="V6723">
            <v>7300</v>
          </cell>
        </row>
        <row r="6724">
          <cell r="A6724">
            <v>1</v>
          </cell>
          <cell r="E6724">
            <v>2</v>
          </cell>
          <cell r="I6724">
            <v>72853.84</v>
          </cell>
          <cell r="M6724">
            <v>2</v>
          </cell>
          <cell r="Q6724">
            <v>2</v>
          </cell>
          <cell r="V6724">
            <v>7300</v>
          </cell>
        </row>
        <row r="6725">
          <cell r="A6725">
            <v>1</v>
          </cell>
          <cell r="E6725">
            <v>2</v>
          </cell>
          <cell r="I6725">
            <v>994.1</v>
          </cell>
          <cell r="M6725">
            <v>2</v>
          </cell>
          <cell r="Q6725">
            <v>2</v>
          </cell>
          <cell r="V6725">
            <v>7300</v>
          </cell>
        </row>
        <row r="6726">
          <cell r="A6726">
            <v>1</v>
          </cell>
          <cell r="E6726">
            <v>2</v>
          </cell>
          <cell r="I6726">
            <v>12419.85</v>
          </cell>
          <cell r="M6726">
            <v>2</v>
          </cell>
          <cell r="Q6726">
            <v>2</v>
          </cell>
          <cell r="V6726">
            <v>7300</v>
          </cell>
        </row>
        <row r="6727">
          <cell r="A6727">
            <v>1</v>
          </cell>
          <cell r="E6727">
            <v>2</v>
          </cell>
          <cell r="I6727">
            <v>73225.210000000006</v>
          </cell>
          <cell r="M6727">
            <v>2</v>
          </cell>
          <cell r="Q6727">
            <v>2</v>
          </cell>
          <cell r="V6727">
            <v>7300</v>
          </cell>
        </row>
        <row r="6728">
          <cell r="A6728">
            <v>1</v>
          </cell>
          <cell r="E6728">
            <v>2</v>
          </cell>
          <cell r="I6728">
            <v>-8470.43</v>
          </cell>
          <cell r="M6728">
            <v>2</v>
          </cell>
          <cell r="Q6728">
            <v>2</v>
          </cell>
          <cell r="V6728">
            <v>7300</v>
          </cell>
        </row>
        <row r="6729">
          <cell r="A6729">
            <v>1</v>
          </cell>
          <cell r="E6729">
            <v>2</v>
          </cell>
          <cell r="I6729">
            <v>9880.16</v>
          </cell>
          <cell r="M6729">
            <v>2</v>
          </cell>
          <cell r="Q6729">
            <v>2</v>
          </cell>
          <cell r="V6729">
            <v>7300</v>
          </cell>
        </row>
        <row r="6730">
          <cell r="A6730">
            <v>1</v>
          </cell>
          <cell r="E6730">
            <v>2</v>
          </cell>
          <cell r="I6730">
            <v>3265.67</v>
          </cell>
          <cell r="M6730">
            <v>2</v>
          </cell>
          <cell r="Q6730">
            <v>2</v>
          </cell>
          <cell r="V6730">
            <v>7300</v>
          </cell>
        </row>
        <row r="6731">
          <cell r="A6731">
            <v>1</v>
          </cell>
          <cell r="E6731">
            <v>2</v>
          </cell>
          <cell r="I6731">
            <v>9800.74</v>
          </cell>
          <cell r="M6731">
            <v>2</v>
          </cell>
          <cell r="Q6731">
            <v>2</v>
          </cell>
          <cell r="V6731">
            <v>7300</v>
          </cell>
        </row>
        <row r="6732">
          <cell r="A6732">
            <v>1</v>
          </cell>
          <cell r="E6732">
            <v>2</v>
          </cell>
          <cell r="I6732">
            <v>400</v>
          </cell>
          <cell r="M6732">
            <v>2</v>
          </cell>
          <cell r="Q6732">
            <v>2</v>
          </cell>
          <cell r="V6732">
            <v>7300</v>
          </cell>
        </row>
        <row r="6733">
          <cell r="A6733">
            <v>1</v>
          </cell>
          <cell r="E6733">
            <v>2</v>
          </cell>
          <cell r="I6733">
            <v>1100</v>
          </cell>
          <cell r="M6733">
            <v>2</v>
          </cell>
          <cell r="Q6733">
            <v>2</v>
          </cell>
          <cell r="V6733">
            <v>7300</v>
          </cell>
        </row>
        <row r="6734">
          <cell r="A6734">
            <v>1</v>
          </cell>
          <cell r="E6734">
            <v>2</v>
          </cell>
          <cell r="I6734">
            <v>-157.49</v>
          </cell>
          <cell r="M6734">
            <v>2</v>
          </cell>
          <cell r="Q6734">
            <v>2</v>
          </cell>
          <cell r="V6734">
            <v>7300</v>
          </cell>
        </row>
        <row r="6735">
          <cell r="A6735">
            <v>1</v>
          </cell>
          <cell r="E6735">
            <v>2</v>
          </cell>
          <cell r="I6735">
            <v>7250</v>
          </cell>
          <cell r="M6735">
            <v>2</v>
          </cell>
          <cell r="Q6735">
            <v>2</v>
          </cell>
          <cell r="V6735">
            <v>7300</v>
          </cell>
        </row>
        <row r="6736">
          <cell r="A6736">
            <v>1</v>
          </cell>
          <cell r="E6736">
            <v>2</v>
          </cell>
          <cell r="I6736">
            <v>3137.66</v>
          </cell>
          <cell r="M6736">
            <v>2</v>
          </cell>
          <cell r="Q6736">
            <v>2</v>
          </cell>
          <cell r="V6736">
            <v>7300</v>
          </cell>
        </row>
        <row r="6737">
          <cell r="A6737">
            <v>1</v>
          </cell>
          <cell r="E6737">
            <v>2</v>
          </cell>
          <cell r="I6737">
            <v>3600</v>
          </cell>
          <cell r="M6737">
            <v>2</v>
          </cell>
          <cell r="Q6737">
            <v>2</v>
          </cell>
          <cell r="V6737">
            <v>7300</v>
          </cell>
        </row>
        <row r="6738">
          <cell r="A6738">
            <v>1</v>
          </cell>
          <cell r="E6738">
            <v>2</v>
          </cell>
          <cell r="I6738">
            <v>3600</v>
          </cell>
          <cell r="M6738">
            <v>2</v>
          </cell>
          <cell r="Q6738">
            <v>2</v>
          </cell>
          <cell r="V6738">
            <v>7300</v>
          </cell>
        </row>
        <row r="6739">
          <cell r="A6739">
            <v>1</v>
          </cell>
          <cell r="E6739">
            <v>2</v>
          </cell>
          <cell r="I6739">
            <v>3600</v>
          </cell>
          <cell r="M6739">
            <v>2</v>
          </cell>
          <cell r="Q6739">
            <v>2</v>
          </cell>
          <cell r="V6739">
            <v>7300</v>
          </cell>
        </row>
        <row r="6740">
          <cell r="A6740">
            <v>1</v>
          </cell>
          <cell r="E6740">
            <v>2</v>
          </cell>
          <cell r="I6740">
            <v>10250.84</v>
          </cell>
          <cell r="M6740">
            <v>2</v>
          </cell>
          <cell r="Q6740">
            <v>2</v>
          </cell>
          <cell r="V6740">
            <v>7300</v>
          </cell>
        </row>
        <row r="6741">
          <cell r="A6741">
            <v>1</v>
          </cell>
          <cell r="E6741">
            <v>2</v>
          </cell>
          <cell r="I6741">
            <v>9643.67</v>
          </cell>
          <cell r="M6741">
            <v>2</v>
          </cell>
          <cell r="Q6741">
            <v>2</v>
          </cell>
          <cell r="V6741">
            <v>7300</v>
          </cell>
        </row>
        <row r="6742">
          <cell r="A6742">
            <v>1</v>
          </cell>
          <cell r="E6742">
            <v>2</v>
          </cell>
          <cell r="I6742">
            <v>40169.230000000003</v>
          </cell>
          <cell r="M6742">
            <v>2</v>
          </cell>
          <cell r="Q6742">
            <v>2</v>
          </cell>
          <cell r="V6742">
            <v>7300</v>
          </cell>
        </row>
        <row r="6743">
          <cell r="A6743">
            <v>1</v>
          </cell>
          <cell r="E6743">
            <v>2</v>
          </cell>
          <cell r="I6743">
            <v>100</v>
          </cell>
          <cell r="M6743">
            <v>2</v>
          </cell>
          <cell r="Q6743">
            <v>2</v>
          </cell>
          <cell r="V6743">
            <v>7300</v>
          </cell>
        </row>
        <row r="6744">
          <cell r="A6744">
            <v>1</v>
          </cell>
          <cell r="E6744">
            <v>2</v>
          </cell>
          <cell r="I6744">
            <v>2500</v>
          </cell>
          <cell r="M6744">
            <v>2</v>
          </cell>
          <cell r="Q6744">
            <v>2</v>
          </cell>
          <cell r="V6744">
            <v>7300</v>
          </cell>
        </row>
        <row r="6745">
          <cell r="A6745">
            <v>1</v>
          </cell>
          <cell r="E6745">
            <v>2</v>
          </cell>
          <cell r="I6745">
            <v>339793.29</v>
          </cell>
          <cell r="M6745">
            <v>2</v>
          </cell>
          <cell r="Q6745">
            <v>2</v>
          </cell>
          <cell r="V6745">
            <v>7400</v>
          </cell>
        </row>
        <row r="6746">
          <cell r="A6746">
            <v>1</v>
          </cell>
          <cell r="E6746">
            <v>2</v>
          </cell>
          <cell r="I6746">
            <v>4200808.92</v>
          </cell>
          <cell r="M6746">
            <v>2</v>
          </cell>
          <cell r="Q6746">
            <v>2</v>
          </cell>
          <cell r="V6746">
            <v>7700</v>
          </cell>
        </row>
        <row r="6747">
          <cell r="A6747">
            <v>1</v>
          </cell>
          <cell r="E6747">
            <v>2</v>
          </cell>
          <cell r="I6747">
            <v>4814.49</v>
          </cell>
          <cell r="M6747">
            <v>2</v>
          </cell>
          <cell r="Q6747">
            <v>2</v>
          </cell>
          <cell r="V6747">
            <v>7916</v>
          </cell>
        </row>
        <row r="6748">
          <cell r="A6748">
            <v>1</v>
          </cell>
          <cell r="E6748">
            <v>2</v>
          </cell>
          <cell r="I6748">
            <v>102225.22</v>
          </cell>
          <cell r="M6748">
            <v>2</v>
          </cell>
          <cell r="Q6748">
            <v>2</v>
          </cell>
          <cell r="V6748">
            <v>8081</v>
          </cell>
        </row>
        <row r="6749">
          <cell r="A6749">
            <v>1</v>
          </cell>
          <cell r="E6749">
            <v>2</v>
          </cell>
          <cell r="I6749">
            <v>0</v>
          </cell>
          <cell r="M6749">
            <v>2</v>
          </cell>
          <cell r="Q6749">
            <v>2</v>
          </cell>
          <cell r="V6749">
            <v>8700</v>
          </cell>
        </row>
        <row r="6750">
          <cell r="A6750">
            <v>1</v>
          </cell>
          <cell r="E6750">
            <v>2</v>
          </cell>
          <cell r="I6750">
            <v>-3232492.33</v>
          </cell>
          <cell r="M6750">
            <v>2</v>
          </cell>
          <cell r="Q6750">
            <v>2</v>
          </cell>
          <cell r="V6750">
            <v>9100</v>
          </cell>
        </row>
        <row r="6751">
          <cell r="A6751">
            <v>1</v>
          </cell>
          <cell r="E6751">
            <v>2</v>
          </cell>
          <cell r="I6751">
            <v>4.0599999999999996</v>
          </cell>
          <cell r="M6751">
            <v>2</v>
          </cell>
          <cell r="Q6751">
            <v>2</v>
          </cell>
          <cell r="V6751">
            <v>9110</v>
          </cell>
        </row>
        <row r="6752">
          <cell r="A6752">
            <v>1</v>
          </cell>
          <cell r="E6752">
            <v>2</v>
          </cell>
          <cell r="I6752">
            <v>-3494.82</v>
          </cell>
          <cell r="M6752">
            <v>2</v>
          </cell>
          <cell r="Q6752">
            <v>2</v>
          </cell>
          <cell r="V6752">
            <v>9150</v>
          </cell>
        </row>
        <row r="6753">
          <cell r="A6753">
            <v>1</v>
          </cell>
          <cell r="E6753">
            <v>2</v>
          </cell>
          <cell r="I6753">
            <v>-4393873.3099999996</v>
          </cell>
          <cell r="M6753">
            <v>2</v>
          </cell>
          <cell r="Q6753">
            <v>2</v>
          </cell>
          <cell r="V6753">
            <v>9206</v>
          </cell>
        </row>
        <row r="6754">
          <cell r="A6754">
            <v>1</v>
          </cell>
          <cell r="E6754">
            <v>2</v>
          </cell>
          <cell r="I6754">
            <v>-544219.9</v>
          </cell>
          <cell r="M6754">
            <v>2</v>
          </cell>
          <cell r="Q6754">
            <v>2</v>
          </cell>
          <cell r="V6754">
            <v>9252</v>
          </cell>
        </row>
        <row r="6755">
          <cell r="A6755">
            <v>1</v>
          </cell>
          <cell r="E6755">
            <v>2</v>
          </cell>
          <cell r="I6755">
            <v>-9528.15</v>
          </cell>
          <cell r="M6755">
            <v>2</v>
          </cell>
          <cell r="Q6755">
            <v>2</v>
          </cell>
          <cell r="V6755">
            <v>9253</v>
          </cell>
        </row>
        <row r="6756">
          <cell r="A6756">
            <v>1</v>
          </cell>
          <cell r="E6756">
            <v>2</v>
          </cell>
          <cell r="I6756">
            <v>351.81</v>
          </cell>
          <cell r="M6756">
            <v>2</v>
          </cell>
          <cell r="Q6756">
            <v>2</v>
          </cell>
          <cell r="V6756">
            <v>9256</v>
          </cell>
        </row>
        <row r="6757">
          <cell r="A6757">
            <v>1</v>
          </cell>
          <cell r="E6757">
            <v>2</v>
          </cell>
          <cell r="I6757">
            <v>-270572.14</v>
          </cell>
          <cell r="M6757">
            <v>2</v>
          </cell>
          <cell r="Q6757">
            <v>2</v>
          </cell>
          <cell r="V6757">
            <v>9302</v>
          </cell>
        </row>
        <row r="6758">
          <cell r="A6758">
            <v>1</v>
          </cell>
          <cell r="E6758">
            <v>2</v>
          </cell>
          <cell r="I6758">
            <v>-2269483.7999999998</v>
          </cell>
          <cell r="M6758">
            <v>2</v>
          </cell>
          <cell r="Q6758">
            <v>2</v>
          </cell>
          <cell r="V6758">
            <v>9303</v>
          </cell>
        </row>
        <row r="6759">
          <cell r="A6759">
            <v>1</v>
          </cell>
          <cell r="E6759">
            <v>2</v>
          </cell>
          <cell r="I6759">
            <v>-280000</v>
          </cell>
          <cell r="M6759">
            <v>2</v>
          </cell>
          <cell r="Q6759">
            <v>2</v>
          </cell>
          <cell r="V6759">
            <v>9305</v>
          </cell>
        </row>
        <row r="6760">
          <cell r="A6760">
            <v>1</v>
          </cell>
          <cell r="E6760">
            <v>2</v>
          </cell>
          <cell r="I6760">
            <v>-200000</v>
          </cell>
          <cell r="M6760">
            <v>2</v>
          </cell>
          <cell r="Q6760">
            <v>2</v>
          </cell>
          <cell r="V6760">
            <v>9306</v>
          </cell>
        </row>
        <row r="6761">
          <cell r="A6761">
            <v>1</v>
          </cell>
          <cell r="E6761">
            <v>2</v>
          </cell>
          <cell r="I6761">
            <v>0</v>
          </cell>
          <cell r="M6761">
            <v>2</v>
          </cell>
          <cell r="Q6761">
            <v>2</v>
          </cell>
          <cell r="V6761">
            <v>9500</v>
          </cell>
        </row>
        <row r="6762">
          <cell r="A6762">
            <v>1</v>
          </cell>
          <cell r="E6762">
            <v>2</v>
          </cell>
          <cell r="I6762">
            <v>-776349.88</v>
          </cell>
          <cell r="M6762">
            <v>2</v>
          </cell>
          <cell r="Q6762">
            <v>2</v>
          </cell>
          <cell r="V6762">
            <v>9530</v>
          </cell>
        </row>
        <row r="6763">
          <cell r="A6763">
            <v>1</v>
          </cell>
          <cell r="E6763">
            <v>2</v>
          </cell>
          <cell r="I6763">
            <v>-176545.21</v>
          </cell>
          <cell r="M6763">
            <v>2</v>
          </cell>
          <cell r="Q6763">
            <v>2</v>
          </cell>
          <cell r="V6763">
            <v>9600</v>
          </cell>
        </row>
        <row r="6764">
          <cell r="A6764">
            <v>1</v>
          </cell>
          <cell r="E6764">
            <v>2</v>
          </cell>
          <cell r="I6764">
            <v>-44489</v>
          </cell>
          <cell r="M6764">
            <v>2</v>
          </cell>
          <cell r="Q6764">
            <v>2</v>
          </cell>
          <cell r="V6764">
            <v>9610</v>
          </cell>
        </row>
        <row r="6765">
          <cell r="A6765">
            <v>1</v>
          </cell>
          <cell r="E6765">
            <v>2</v>
          </cell>
          <cell r="I6765">
            <v>213617.1</v>
          </cell>
          <cell r="M6765">
            <v>2</v>
          </cell>
          <cell r="Q6765">
            <v>2</v>
          </cell>
          <cell r="V6765">
            <v>9611</v>
          </cell>
        </row>
        <row r="6766">
          <cell r="A6766">
            <v>1</v>
          </cell>
          <cell r="E6766">
            <v>2</v>
          </cell>
          <cell r="I6766">
            <v>896251</v>
          </cell>
          <cell r="M6766">
            <v>2</v>
          </cell>
          <cell r="Q6766">
            <v>2</v>
          </cell>
          <cell r="V6766">
            <v>9620</v>
          </cell>
        </row>
        <row r="6767">
          <cell r="A6767">
            <v>1</v>
          </cell>
          <cell r="E6767">
            <v>2</v>
          </cell>
          <cell r="I6767">
            <v>2394345.85</v>
          </cell>
          <cell r="M6767">
            <v>2</v>
          </cell>
          <cell r="Q6767">
            <v>2</v>
          </cell>
          <cell r="V6767">
            <v>5301</v>
          </cell>
        </row>
        <row r="6768">
          <cell r="A6768">
            <v>1</v>
          </cell>
          <cell r="E6768">
            <v>14</v>
          </cell>
          <cell r="I6768">
            <v>-5876324.6299999999</v>
          </cell>
          <cell r="M6768">
            <v>14</v>
          </cell>
          <cell r="Q6768">
            <v>14</v>
          </cell>
          <cell r="V6768">
            <v>1010</v>
          </cell>
        </row>
        <row r="6769">
          <cell r="A6769">
            <v>1</v>
          </cell>
          <cell r="E6769">
            <v>14</v>
          </cell>
          <cell r="I6769">
            <v>-383195.8</v>
          </cell>
          <cell r="M6769">
            <v>14</v>
          </cell>
          <cell r="Q6769">
            <v>14</v>
          </cell>
          <cell r="V6769">
            <v>1095</v>
          </cell>
        </row>
        <row r="6770">
          <cell r="A6770">
            <v>1</v>
          </cell>
          <cell r="E6770">
            <v>14</v>
          </cell>
          <cell r="I6770">
            <v>-97687.64</v>
          </cell>
          <cell r="M6770">
            <v>14</v>
          </cell>
          <cell r="Q6770">
            <v>14</v>
          </cell>
          <cell r="V6770">
            <v>1096</v>
          </cell>
        </row>
        <row r="6771">
          <cell r="A6771">
            <v>1</v>
          </cell>
          <cell r="E6771">
            <v>14</v>
          </cell>
          <cell r="I6771">
            <v>1314</v>
          </cell>
          <cell r="M6771">
            <v>14</v>
          </cell>
          <cell r="Q6771">
            <v>14</v>
          </cell>
          <cell r="V6771">
            <v>2010</v>
          </cell>
        </row>
        <row r="6772">
          <cell r="A6772">
            <v>1</v>
          </cell>
          <cell r="E6772">
            <v>14</v>
          </cell>
          <cell r="I6772">
            <v>7683.54</v>
          </cell>
          <cell r="M6772">
            <v>14</v>
          </cell>
          <cell r="Q6772">
            <v>14</v>
          </cell>
          <cell r="V6772">
            <v>2010</v>
          </cell>
        </row>
        <row r="6773">
          <cell r="A6773">
            <v>1</v>
          </cell>
          <cell r="E6773">
            <v>14</v>
          </cell>
          <cell r="I6773">
            <v>1967914.88</v>
          </cell>
          <cell r="M6773">
            <v>14</v>
          </cell>
          <cell r="Q6773">
            <v>14</v>
          </cell>
          <cell r="V6773">
            <v>2010</v>
          </cell>
        </row>
        <row r="6774">
          <cell r="A6774">
            <v>1</v>
          </cell>
          <cell r="E6774">
            <v>14</v>
          </cell>
          <cell r="I6774">
            <v>216026.03</v>
          </cell>
          <cell r="M6774">
            <v>14</v>
          </cell>
          <cell r="Q6774">
            <v>14</v>
          </cell>
          <cell r="V6774">
            <v>2011</v>
          </cell>
        </row>
        <row r="6775">
          <cell r="A6775">
            <v>1</v>
          </cell>
          <cell r="E6775">
            <v>14</v>
          </cell>
          <cell r="I6775">
            <v>28</v>
          </cell>
          <cell r="M6775">
            <v>14</v>
          </cell>
          <cell r="Q6775">
            <v>14</v>
          </cell>
          <cell r="V6775">
            <v>2011</v>
          </cell>
        </row>
        <row r="6776">
          <cell r="A6776">
            <v>1</v>
          </cell>
          <cell r="E6776">
            <v>14</v>
          </cell>
          <cell r="I6776">
            <v>16599.38</v>
          </cell>
          <cell r="M6776">
            <v>14</v>
          </cell>
          <cell r="Q6776">
            <v>14</v>
          </cell>
          <cell r="V6776">
            <v>2020</v>
          </cell>
        </row>
        <row r="6777">
          <cell r="A6777">
            <v>1</v>
          </cell>
          <cell r="E6777">
            <v>14</v>
          </cell>
          <cell r="I6777">
            <v>10</v>
          </cell>
          <cell r="M6777">
            <v>14</v>
          </cell>
          <cell r="Q6777">
            <v>14</v>
          </cell>
          <cell r="V6777">
            <v>2030</v>
          </cell>
        </row>
        <row r="6778">
          <cell r="A6778">
            <v>1</v>
          </cell>
          <cell r="E6778">
            <v>14</v>
          </cell>
          <cell r="I6778">
            <v>454982.07000000007</v>
          </cell>
          <cell r="M6778">
            <v>14</v>
          </cell>
          <cell r="Q6778">
            <v>14</v>
          </cell>
          <cell r="V6778">
            <v>2030</v>
          </cell>
        </row>
        <row r="6779">
          <cell r="A6779">
            <v>1</v>
          </cell>
          <cell r="E6779">
            <v>14</v>
          </cell>
          <cell r="I6779">
            <v>533.33000000000004</v>
          </cell>
          <cell r="M6779">
            <v>14</v>
          </cell>
          <cell r="Q6779">
            <v>14</v>
          </cell>
          <cell r="V6779">
            <v>2030</v>
          </cell>
        </row>
        <row r="6780">
          <cell r="A6780">
            <v>1</v>
          </cell>
          <cell r="E6780">
            <v>14</v>
          </cell>
          <cell r="I6780">
            <v>288.27999999999997</v>
          </cell>
          <cell r="M6780">
            <v>14</v>
          </cell>
          <cell r="Q6780">
            <v>14</v>
          </cell>
          <cell r="V6780">
            <v>2040</v>
          </cell>
        </row>
        <row r="6781">
          <cell r="A6781">
            <v>1</v>
          </cell>
          <cell r="E6781">
            <v>14</v>
          </cell>
          <cell r="I6781">
            <v>951967.52</v>
          </cell>
          <cell r="M6781">
            <v>14</v>
          </cell>
          <cell r="Q6781">
            <v>14</v>
          </cell>
          <cell r="V6781">
            <v>2040</v>
          </cell>
        </row>
        <row r="6782">
          <cell r="A6782">
            <v>1</v>
          </cell>
          <cell r="E6782">
            <v>14</v>
          </cell>
          <cell r="I6782">
            <v>4302.38</v>
          </cell>
          <cell r="M6782">
            <v>14</v>
          </cell>
          <cell r="Q6782">
            <v>14</v>
          </cell>
          <cell r="V6782">
            <v>2040</v>
          </cell>
        </row>
        <row r="6783">
          <cell r="A6783">
            <v>1</v>
          </cell>
          <cell r="E6783">
            <v>14</v>
          </cell>
          <cell r="I6783">
            <v>147799.28</v>
          </cell>
          <cell r="M6783">
            <v>14</v>
          </cell>
          <cell r="Q6783">
            <v>14</v>
          </cell>
          <cell r="V6783">
            <v>2051</v>
          </cell>
        </row>
        <row r="6784">
          <cell r="A6784">
            <v>1</v>
          </cell>
          <cell r="E6784">
            <v>14</v>
          </cell>
          <cell r="I6784">
            <v>420</v>
          </cell>
          <cell r="M6784">
            <v>14</v>
          </cell>
          <cell r="Q6784">
            <v>14</v>
          </cell>
          <cell r="V6784">
            <v>2052</v>
          </cell>
        </row>
        <row r="6785">
          <cell r="A6785">
            <v>1</v>
          </cell>
          <cell r="E6785">
            <v>14</v>
          </cell>
          <cell r="I6785">
            <v>135919.32999999999</v>
          </cell>
          <cell r="M6785">
            <v>14</v>
          </cell>
          <cell r="Q6785">
            <v>14</v>
          </cell>
          <cell r="V6785">
            <v>2052</v>
          </cell>
        </row>
        <row r="6786">
          <cell r="A6786">
            <v>1</v>
          </cell>
          <cell r="E6786">
            <v>14</v>
          </cell>
          <cell r="I6786">
            <v>10354.290000000001</v>
          </cell>
          <cell r="M6786">
            <v>14</v>
          </cell>
          <cell r="Q6786">
            <v>14</v>
          </cell>
          <cell r="V6786">
            <v>2053</v>
          </cell>
        </row>
        <row r="6787">
          <cell r="A6787">
            <v>1</v>
          </cell>
          <cell r="E6787">
            <v>14</v>
          </cell>
          <cell r="I6787">
            <v>3346.5</v>
          </cell>
          <cell r="M6787">
            <v>14</v>
          </cell>
          <cell r="Q6787">
            <v>14</v>
          </cell>
          <cell r="V6787">
            <v>2054</v>
          </cell>
        </row>
        <row r="6788">
          <cell r="A6788">
            <v>1</v>
          </cell>
          <cell r="E6788">
            <v>14</v>
          </cell>
          <cell r="I6788">
            <v>158</v>
          </cell>
          <cell r="M6788">
            <v>14</v>
          </cell>
          <cell r="Q6788">
            <v>14</v>
          </cell>
          <cell r="V6788">
            <v>2055</v>
          </cell>
        </row>
        <row r="6789">
          <cell r="A6789">
            <v>1</v>
          </cell>
          <cell r="E6789">
            <v>14</v>
          </cell>
          <cell r="I6789">
            <v>-279561.49</v>
          </cell>
          <cell r="M6789">
            <v>14</v>
          </cell>
          <cell r="Q6789">
            <v>14</v>
          </cell>
          <cell r="V6789">
            <v>2090</v>
          </cell>
        </row>
        <row r="6790">
          <cell r="A6790">
            <v>1</v>
          </cell>
          <cell r="E6790">
            <v>14</v>
          </cell>
          <cell r="I6790">
            <v>2082</v>
          </cell>
          <cell r="M6790">
            <v>14</v>
          </cell>
          <cell r="Q6790">
            <v>14</v>
          </cell>
          <cell r="V6790">
            <v>2090</v>
          </cell>
        </row>
        <row r="6791">
          <cell r="A6791">
            <v>1</v>
          </cell>
          <cell r="E6791">
            <v>14</v>
          </cell>
          <cell r="I6791">
            <v>1784828.1</v>
          </cell>
          <cell r="M6791">
            <v>14</v>
          </cell>
          <cell r="Q6791">
            <v>14</v>
          </cell>
          <cell r="V6791">
            <v>2095</v>
          </cell>
        </row>
        <row r="6792">
          <cell r="A6792">
            <v>1</v>
          </cell>
          <cell r="E6792">
            <v>14</v>
          </cell>
          <cell r="I6792">
            <v>0</v>
          </cell>
          <cell r="M6792">
            <v>14</v>
          </cell>
          <cell r="Q6792">
            <v>14</v>
          </cell>
          <cell r="V6792">
            <v>3300</v>
          </cell>
        </row>
        <row r="6793">
          <cell r="A6793">
            <v>1</v>
          </cell>
          <cell r="E6793">
            <v>14</v>
          </cell>
          <cell r="I6793">
            <v>3998.2</v>
          </cell>
          <cell r="M6793">
            <v>14</v>
          </cell>
          <cell r="Q6793">
            <v>14</v>
          </cell>
          <cell r="V6793">
            <v>3400</v>
          </cell>
        </row>
        <row r="6794">
          <cell r="A6794">
            <v>1</v>
          </cell>
          <cell r="E6794">
            <v>14</v>
          </cell>
          <cell r="I6794">
            <v>293668.83</v>
          </cell>
          <cell r="M6794">
            <v>14</v>
          </cell>
          <cell r="Q6794">
            <v>14</v>
          </cell>
          <cell r="V6794">
            <v>3400</v>
          </cell>
        </row>
        <row r="6795">
          <cell r="A6795">
            <v>1</v>
          </cell>
          <cell r="E6795">
            <v>14</v>
          </cell>
          <cell r="I6795">
            <v>0</v>
          </cell>
          <cell r="M6795">
            <v>14</v>
          </cell>
          <cell r="Q6795">
            <v>14</v>
          </cell>
          <cell r="V6795">
            <v>4000</v>
          </cell>
        </row>
        <row r="6796">
          <cell r="A6796">
            <v>1</v>
          </cell>
          <cell r="E6796">
            <v>14</v>
          </cell>
          <cell r="I6796">
            <v>3999</v>
          </cell>
          <cell r="M6796">
            <v>14</v>
          </cell>
          <cell r="Q6796">
            <v>14</v>
          </cell>
          <cell r="V6796">
            <v>4060</v>
          </cell>
        </row>
        <row r="6797">
          <cell r="A6797">
            <v>1</v>
          </cell>
          <cell r="E6797">
            <v>14</v>
          </cell>
          <cell r="I6797">
            <v>37376.519999999997</v>
          </cell>
          <cell r="M6797">
            <v>14</v>
          </cell>
          <cell r="Q6797">
            <v>14</v>
          </cell>
          <cell r="V6797">
            <v>4150</v>
          </cell>
        </row>
        <row r="6798">
          <cell r="A6798">
            <v>1</v>
          </cell>
          <cell r="E6798">
            <v>14</v>
          </cell>
          <cell r="I6798">
            <v>25</v>
          </cell>
          <cell r="M6798">
            <v>14</v>
          </cell>
          <cell r="Q6798">
            <v>14</v>
          </cell>
          <cell r="V6798">
            <v>4150</v>
          </cell>
        </row>
        <row r="6799">
          <cell r="A6799">
            <v>1</v>
          </cell>
          <cell r="E6799">
            <v>14</v>
          </cell>
          <cell r="I6799">
            <v>6</v>
          </cell>
          <cell r="M6799">
            <v>14</v>
          </cell>
          <cell r="Q6799">
            <v>14</v>
          </cell>
          <cell r="V6799">
            <v>4250</v>
          </cell>
        </row>
        <row r="6800">
          <cell r="A6800">
            <v>1</v>
          </cell>
          <cell r="E6800">
            <v>14</v>
          </cell>
          <cell r="I6800">
            <v>300</v>
          </cell>
          <cell r="M6800">
            <v>14</v>
          </cell>
          <cell r="Q6800">
            <v>14</v>
          </cell>
          <cell r="V6800">
            <v>4260</v>
          </cell>
        </row>
        <row r="6801">
          <cell r="A6801">
            <v>1</v>
          </cell>
          <cell r="E6801">
            <v>14</v>
          </cell>
          <cell r="I6801">
            <v>5780.64</v>
          </cell>
          <cell r="M6801">
            <v>14</v>
          </cell>
          <cell r="Q6801">
            <v>14</v>
          </cell>
          <cell r="V6801">
            <v>4301</v>
          </cell>
        </row>
        <row r="6802">
          <cell r="A6802">
            <v>1</v>
          </cell>
          <cell r="E6802">
            <v>14</v>
          </cell>
          <cell r="I6802">
            <v>1685.98</v>
          </cell>
          <cell r="M6802">
            <v>14</v>
          </cell>
          <cell r="Q6802">
            <v>14</v>
          </cell>
          <cell r="V6802">
            <v>4302</v>
          </cell>
        </row>
        <row r="6803">
          <cell r="A6803">
            <v>1</v>
          </cell>
          <cell r="E6803">
            <v>14</v>
          </cell>
          <cell r="I6803">
            <v>21118.86</v>
          </cell>
          <cell r="M6803">
            <v>14</v>
          </cell>
          <cell r="Q6803">
            <v>14</v>
          </cell>
          <cell r="V6803">
            <v>4303</v>
          </cell>
        </row>
        <row r="6804">
          <cell r="A6804">
            <v>1</v>
          </cell>
          <cell r="E6804">
            <v>14</v>
          </cell>
          <cell r="I6804">
            <v>0</v>
          </cell>
          <cell r="M6804">
            <v>14</v>
          </cell>
          <cell r="Q6804">
            <v>14</v>
          </cell>
          <cell r="V6804">
            <v>4304</v>
          </cell>
        </row>
        <row r="6805">
          <cell r="A6805">
            <v>1</v>
          </cell>
          <cell r="E6805">
            <v>14</v>
          </cell>
          <cell r="I6805">
            <v>2957.6</v>
          </cell>
          <cell r="M6805">
            <v>14</v>
          </cell>
          <cell r="Q6805">
            <v>14</v>
          </cell>
          <cell r="V6805">
            <v>4305</v>
          </cell>
        </row>
        <row r="6806">
          <cell r="A6806">
            <v>1</v>
          </cell>
          <cell r="E6806">
            <v>14</v>
          </cell>
          <cell r="I6806">
            <v>13178.52</v>
          </cell>
          <cell r="M6806">
            <v>14</v>
          </cell>
          <cell r="Q6806">
            <v>14</v>
          </cell>
          <cell r="V6806">
            <v>4307</v>
          </cell>
        </row>
        <row r="6807">
          <cell r="A6807">
            <v>1</v>
          </cell>
          <cell r="E6807">
            <v>14</v>
          </cell>
          <cell r="I6807">
            <v>1403.3</v>
          </cell>
          <cell r="M6807">
            <v>14</v>
          </cell>
          <cell r="Q6807">
            <v>14</v>
          </cell>
          <cell r="V6807">
            <v>4308</v>
          </cell>
        </row>
        <row r="6808">
          <cell r="A6808">
            <v>1</v>
          </cell>
          <cell r="E6808">
            <v>14</v>
          </cell>
          <cell r="I6808">
            <v>0</v>
          </cell>
          <cell r="M6808">
            <v>14</v>
          </cell>
          <cell r="Q6808">
            <v>14</v>
          </cell>
          <cell r="V6808">
            <v>4340</v>
          </cell>
        </row>
        <row r="6809">
          <cell r="A6809">
            <v>1</v>
          </cell>
          <cell r="E6809">
            <v>14</v>
          </cell>
          <cell r="I6809">
            <v>8478.31</v>
          </cell>
          <cell r="M6809">
            <v>14</v>
          </cell>
          <cell r="Q6809">
            <v>14</v>
          </cell>
          <cell r="V6809">
            <v>4360</v>
          </cell>
        </row>
        <row r="6810">
          <cell r="A6810">
            <v>1</v>
          </cell>
          <cell r="E6810">
            <v>14</v>
          </cell>
          <cell r="I6810">
            <v>4363.96</v>
          </cell>
          <cell r="M6810">
            <v>14</v>
          </cell>
          <cell r="Q6810">
            <v>14</v>
          </cell>
          <cell r="V6810">
            <v>4380</v>
          </cell>
        </row>
        <row r="6811">
          <cell r="A6811">
            <v>1</v>
          </cell>
          <cell r="E6811">
            <v>14</v>
          </cell>
          <cell r="I6811">
            <v>61838.87</v>
          </cell>
          <cell r="M6811">
            <v>14</v>
          </cell>
          <cell r="Q6811">
            <v>14</v>
          </cell>
          <cell r="V6811">
            <v>4440</v>
          </cell>
        </row>
        <row r="6812">
          <cell r="A6812">
            <v>1</v>
          </cell>
          <cell r="E6812">
            <v>14</v>
          </cell>
          <cell r="I6812">
            <v>150</v>
          </cell>
          <cell r="M6812">
            <v>14</v>
          </cell>
          <cell r="Q6812">
            <v>14</v>
          </cell>
          <cell r="V6812">
            <v>4480</v>
          </cell>
        </row>
        <row r="6813">
          <cell r="A6813">
            <v>1</v>
          </cell>
          <cell r="E6813">
            <v>14</v>
          </cell>
          <cell r="I6813">
            <v>124.75</v>
          </cell>
          <cell r="M6813">
            <v>14</v>
          </cell>
          <cell r="Q6813">
            <v>14</v>
          </cell>
          <cell r="V6813">
            <v>4490</v>
          </cell>
        </row>
        <row r="6814">
          <cell r="A6814">
            <v>1</v>
          </cell>
          <cell r="E6814">
            <v>14</v>
          </cell>
          <cell r="I6814">
            <v>10667.86</v>
          </cell>
          <cell r="M6814">
            <v>14</v>
          </cell>
          <cell r="Q6814">
            <v>14</v>
          </cell>
          <cell r="V6814">
            <v>4500</v>
          </cell>
        </row>
        <row r="6815">
          <cell r="A6815">
            <v>1</v>
          </cell>
          <cell r="E6815">
            <v>14</v>
          </cell>
          <cell r="I6815">
            <v>427656.98</v>
          </cell>
          <cell r="M6815">
            <v>14</v>
          </cell>
          <cell r="Q6815">
            <v>14</v>
          </cell>
          <cell r="V6815">
            <v>4520</v>
          </cell>
        </row>
        <row r="6816">
          <cell r="A6816">
            <v>1</v>
          </cell>
          <cell r="E6816">
            <v>14</v>
          </cell>
          <cell r="I6816">
            <v>2937.45</v>
          </cell>
          <cell r="M6816">
            <v>14</v>
          </cell>
          <cell r="Q6816">
            <v>14</v>
          </cell>
          <cell r="V6816">
            <v>4560</v>
          </cell>
        </row>
        <row r="6817">
          <cell r="A6817">
            <v>1</v>
          </cell>
          <cell r="E6817">
            <v>14</v>
          </cell>
          <cell r="I6817">
            <v>200</v>
          </cell>
          <cell r="M6817">
            <v>14</v>
          </cell>
          <cell r="Q6817">
            <v>14</v>
          </cell>
          <cell r="V6817">
            <v>4570</v>
          </cell>
        </row>
        <row r="6818">
          <cell r="A6818">
            <v>1</v>
          </cell>
          <cell r="E6818">
            <v>14</v>
          </cell>
          <cell r="I6818">
            <v>2765.41</v>
          </cell>
          <cell r="M6818">
            <v>14</v>
          </cell>
          <cell r="Q6818">
            <v>14</v>
          </cell>
          <cell r="V6818">
            <v>4595</v>
          </cell>
        </row>
        <row r="6819">
          <cell r="A6819">
            <v>1</v>
          </cell>
          <cell r="E6819">
            <v>14</v>
          </cell>
          <cell r="I6819">
            <v>12688.03</v>
          </cell>
          <cell r="M6819">
            <v>14</v>
          </cell>
          <cell r="Q6819">
            <v>14</v>
          </cell>
          <cell r="V6819">
            <v>4601</v>
          </cell>
        </row>
        <row r="6820">
          <cell r="A6820">
            <v>1</v>
          </cell>
          <cell r="E6820">
            <v>14</v>
          </cell>
          <cell r="I6820">
            <v>70</v>
          </cell>
          <cell r="M6820">
            <v>14</v>
          </cell>
          <cell r="Q6820">
            <v>14</v>
          </cell>
          <cell r="V6820">
            <v>4602</v>
          </cell>
        </row>
        <row r="6821">
          <cell r="A6821">
            <v>1</v>
          </cell>
          <cell r="E6821">
            <v>14</v>
          </cell>
          <cell r="I6821">
            <v>716.42</v>
          </cell>
          <cell r="M6821">
            <v>14</v>
          </cell>
          <cell r="Q6821">
            <v>14</v>
          </cell>
          <cell r="V6821">
            <v>4603</v>
          </cell>
        </row>
        <row r="6822">
          <cell r="A6822">
            <v>1</v>
          </cell>
          <cell r="E6822">
            <v>14</v>
          </cell>
          <cell r="I6822">
            <v>-670.33</v>
          </cell>
          <cell r="M6822">
            <v>14</v>
          </cell>
          <cell r="Q6822">
            <v>14</v>
          </cell>
          <cell r="V6822">
            <v>4610</v>
          </cell>
        </row>
        <row r="6823">
          <cell r="A6823">
            <v>1</v>
          </cell>
          <cell r="E6823">
            <v>14</v>
          </cell>
          <cell r="I6823">
            <v>15.1</v>
          </cell>
          <cell r="M6823">
            <v>14</v>
          </cell>
          <cell r="Q6823">
            <v>14</v>
          </cell>
          <cell r="V6823">
            <v>4640</v>
          </cell>
        </row>
        <row r="6824">
          <cell r="A6824">
            <v>1</v>
          </cell>
          <cell r="E6824">
            <v>14</v>
          </cell>
          <cell r="I6824">
            <v>11684.4</v>
          </cell>
          <cell r="M6824">
            <v>14</v>
          </cell>
          <cell r="Q6824">
            <v>14</v>
          </cell>
          <cell r="V6824">
            <v>4660</v>
          </cell>
        </row>
        <row r="6825">
          <cell r="A6825">
            <v>1</v>
          </cell>
          <cell r="E6825">
            <v>14</v>
          </cell>
          <cell r="I6825">
            <v>700</v>
          </cell>
          <cell r="M6825">
            <v>14</v>
          </cell>
          <cell r="Q6825">
            <v>14</v>
          </cell>
          <cell r="V6825">
            <v>4680</v>
          </cell>
        </row>
        <row r="6826">
          <cell r="A6826">
            <v>1</v>
          </cell>
          <cell r="E6826">
            <v>14</v>
          </cell>
          <cell r="I6826">
            <v>0</v>
          </cell>
          <cell r="M6826">
            <v>14</v>
          </cell>
          <cell r="Q6826">
            <v>14</v>
          </cell>
          <cell r="V6826">
            <v>4690</v>
          </cell>
        </row>
        <row r="6827">
          <cell r="A6827">
            <v>1</v>
          </cell>
          <cell r="E6827">
            <v>14</v>
          </cell>
          <cell r="I6827">
            <v>53886.27</v>
          </cell>
          <cell r="M6827">
            <v>14</v>
          </cell>
          <cell r="Q6827">
            <v>14</v>
          </cell>
          <cell r="V6827">
            <v>4700</v>
          </cell>
        </row>
        <row r="6828">
          <cell r="A6828">
            <v>1</v>
          </cell>
          <cell r="E6828">
            <v>14</v>
          </cell>
          <cell r="I6828">
            <v>12803.38</v>
          </cell>
          <cell r="M6828">
            <v>14</v>
          </cell>
          <cell r="Q6828">
            <v>14</v>
          </cell>
          <cell r="V6828">
            <v>4720</v>
          </cell>
        </row>
        <row r="6829">
          <cell r="A6829">
            <v>1</v>
          </cell>
          <cell r="E6829">
            <v>14</v>
          </cell>
          <cell r="I6829">
            <v>17.850000000000001</v>
          </cell>
          <cell r="M6829">
            <v>14</v>
          </cell>
          <cell r="Q6829">
            <v>14</v>
          </cell>
          <cell r="V6829">
            <v>4730</v>
          </cell>
        </row>
        <row r="6830">
          <cell r="A6830">
            <v>1</v>
          </cell>
          <cell r="E6830">
            <v>14</v>
          </cell>
          <cell r="I6830">
            <v>210220.22</v>
          </cell>
          <cell r="M6830">
            <v>14</v>
          </cell>
          <cell r="Q6830">
            <v>14</v>
          </cell>
          <cell r="V6830">
            <v>4730</v>
          </cell>
        </row>
        <row r="6831">
          <cell r="A6831">
            <v>1</v>
          </cell>
          <cell r="E6831">
            <v>14</v>
          </cell>
          <cell r="I6831">
            <v>0</v>
          </cell>
          <cell r="M6831">
            <v>14</v>
          </cell>
          <cell r="Q6831">
            <v>14</v>
          </cell>
          <cell r="V6831">
            <v>4740</v>
          </cell>
        </row>
        <row r="6832">
          <cell r="A6832">
            <v>1</v>
          </cell>
          <cell r="E6832">
            <v>14</v>
          </cell>
          <cell r="I6832">
            <v>3660.59</v>
          </cell>
          <cell r="M6832">
            <v>14</v>
          </cell>
          <cell r="Q6832">
            <v>14</v>
          </cell>
          <cell r="V6832">
            <v>4750</v>
          </cell>
        </row>
        <row r="6833">
          <cell r="A6833">
            <v>1</v>
          </cell>
          <cell r="E6833">
            <v>14</v>
          </cell>
          <cell r="I6833">
            <v>16487.47</v>
          </cell>
          <cell r="M6833">
            <v>14</v>
          </cell>
          <cell r="Q6833">
            <v>14</v>
          </cell>
          <cell r="V6833">
            <v>4760</v>
          </cell>
        </row>
        <row r="6834">
          <cell r="A6834">
            <v>1</v>
          </cell>
          <cell r="E6834">
            <v>14</v>
          </cell>
          <cell r="I6834">
            <v>20037.82</v>
          </cell>
          <cell r="M6834">
            <v>14</v>
          </cell>
          <cell r="Q6834">
            <v>14</v>
          </cell>
          <cell r="V6834">
            <v>4770</v>
          </cell>
        </row>
        <row r="6835">
          <cell r="A6835">
            <v>1</v>
          </cell>
          <cell r="E6835">
            <v>14</v>
          </cell>
          <cell r="I6835">
            <v>10862.4</v>
          </cell>
          <cell r="M6835">
            <v>14</v>
          </cell>
          <cell r="Q6835">
            <v>14</v>
          </cell>
          <cell r="V6835">
            <v>4772</v>
          </cell>
        </row>
        <row r="6836">
          <cell r="A6836">
            <v>1</v>
          </cell>
          <cell r="E6836">
            <v>14</v>
          </cell>
          <cell r="I6836">
            <v>80</v>
          </cell>
          <cell r="M6836">
            <v>14</v>
          </cell>
          <cell r="Q6836">
            <v>14</v>
          </cell>
          <cell r="V6836">
            <v>4775</v>
          </cell>
        </row>
        <row r="6837">
          <cell r="A6837">
            <v>1</v>
          </cell>
          <cell r="E6837">
            <v>14</v>
          </cell>
          <cell r="I6837">
            <v>9852.25</v>
          </cell>
          <cell r="M6837">
            <v>14</v>
          </cell>
          <cell r="Q6837">
            <v>14</v>
          </cell>
          <cell r="V6837">
            <v>4775</v>
          </cell>
        </row>
        <row r="6838">
          <cell r="A6838">
            <v>1</v>
          </cell>
          <cell r="E6838">
            <v>14</v>
          </cell>
          <cell r="I6838">
            <v>9062.27</v>
          </cell>
          <cell r="M6838">
            <v>14</v>
          </cell>
          <cell r="Q6838">
            <v>14</v>
          </cell>
          <cell r="V6838">
            <v>4780</v>
          </cell>
        </row>
        <row r="6839">
          <cell r="A6839">
            <v>1</v>
          </cell>
          <cell r="E6839">
            <v>14</v>
          </cell>
          <cell r="I6839">
            <v>276.47000000000003</v>
          </cell>
          <cell r="M6839">
            <v>14</v>
          </cell>
          <cell r="Q6839">
            <v>14</v>
          </cell>
          <cell r="V6839">
            <v>4785</v>
          </cell>
        </row>
        <row r="6840">
          <cell r="A6840">
            <v>1</v>
          </cell>
          <cell r="E6840">
            <v>14</v>
          </cell>
          <cell r="I6840">
            <v>26441.86</v>
          </cell>
          <cell r="M6840">
            <v>14</v>
          </cell>
          <cell r="Q6840">
            <v>14</v>
          </cell>
          <cell r="V6840">
            <v>4785</v>
          </cell>
        </row>
        <row r="6841">
          <cell r="A6841">
            <v>1</v>
          </cell>
          <cell r="E6841">
            <v>14</v>
          </cell>
          <cell r="I6841">
            <v>8272.74</v>
          </cell>
          <cell r="M6841">
            <v>14</v>
          </cell>
          <cell r="Q6841">
            <v>14</v>
          </cell>
          <cell r="V6841">
            <v>4800</v>
          </cell>
        </row>
        <row r="6842">
          <cell r="A6842">
            <v>1</v>
          </cell>
          <cell r="E6842">
            <v>14</v>
          </cell>
          <cell r="I6842">
            <v>1425.8</v>
          </cell>
          <cell r="M6842">
            <v>14</v>
          </cell>
          <cell r="Q6842">
            <v>14</v>
          </cell>
          <cell r="V6842">
            <v>4830</v>
          </cell>
        </row>
        <row r="6843">
          <cell r="A6843">
            <v>1</v>
          </cell>
          <cell r="E6843">
            <v>14</v>
          </cell>
          <cell r="I6843">
            <v>4148</v>
          </cell>
          <cell r="M6843">
            <v>14</v>
          </cell>
          <cell r="Q6843">
            <v>14</v>
          </cell>
          <cell r="V6843">
            <v>4840</v>
          </cell>
        </row>
        <row r="6844">
          <cell r="A6844">
            <v>1</v>
          </cell>
          <cell r="E6844">
            <v>14</v>
          </cell>
          <cell r="I6844">
            <v>8785.48</v>
          </cell>
          <cell r="M6844">
            <v>14</v>
          </cell>
          <cell r="Q6844">
            <v>14</v>
          </cell>
          <cell r="V6844">
            <v>4900</v>
          </cell>
        </row>
        <row r="6845">
          <cell r="A6845">
            <v>1</v>
          </cell>
          <cell r="E6845">
            <v>14</v>
          </cell>
          <cell r="I6845">
            <v>-50000</v>
          </cell>
          <cell r="M6845">
            <v>14</v>
          </cell>
          <cell r="Q6845">
            <v>14</v>
          </cell>
          <cell r="V6845">
            <v>5100</v>
          </cell>
        </row>
        <row r="6846">
          <cell r="A6846">
            <v>1</v>
          </cell>
          <cell r="E6846">
            <v>14</v>
          </cell>
          <cell r="I6846">
            <v>4501.3599999999997</v>
          </cell>
          <cell r="M6846">
            <v>14</v>
          </cell>
          <cell r="Q6846">
            <v>14</v>
          </cell>
          <cell r="V6846">
            <v>5305</v>
          </cell>
        </row>
        <row r="6847">
          <cell r="A6847">
            <v>1</v>
          </cell>
          <cell r="E6847">
            <v>14</v>
          </cell>
          <cell r="I6847">
            <v>957.5</v>
          </cell>
          <cell r="M6847">
            <v>14</v>
          </cell>
          <cell r="Q6847">
            <v>14</v>
          </cell>
          <cell r="V6847">
            <v>5306</v>
          </cell>
        </row>
        <row r="6848">
          <cell r="A6848">
            <v>1</v>
          </cell>
          <cell r="E6848">
            <v>14</v>
          </cell>
          <cell r="I6848">
            <v>0.3</v>
          </cell>
          <cell r="M6848">
            <v>14</v>
          </cell>
          <cell r="Q6848">
            <v>14</v>
          </cell>
          <cell r="V6848">
            <v>5307</v>
          </cell>
        </row>
        <row r="6849">
          <cell r="A6849">
            <v>1</v>
          </cell>
          <cell r="E6849">
            <v>14</v>
          </cell>
          <cell r="I6849">
            <v>-1194906.31</v>
          </cell>
          <cell r="M6849">
            <v>14</v>
          </cell>
          <cell r="Q6849">
            <v>14</v>
          </cell>
          <cell r="V6849">
            <v>5400</v>
          </cell>
        </row>
        <row r="6850">
          <cell r="A6850">
            <v>1</v>
          </cell>
          <cell r="E6850">
            <v>14</v>
          </cell>
          <cell r="I6850">
            <v>-108791.65</v>
          </cell>
          <cell r="M6850">
            <v>14</v>
          </cell>
          <cell r="Q6850">
            <v>14</v>
          </cell>
          <cell r="V6850">
            <v>5400</v>
          </cell>
        </row>
        <row r="6851">
          <cell r="A6851">
            <v>1</v>
          </cell>
          <cell r="E6851">
            <v>14</v>
          </cell>
          <cell r="I6851">
            <v>441959.89</v>
          </cell>
          <cell r="M6851">
            <v>14</v>
          </cell>
          <cell r="Q6851">
            <v>14</v>
          </cell>
          <cell r="V6851">
            <v>5400</v>
          </cell>
        </row>
        <row r="6852">
          <cell r="A6852">
            <v>1</v>
          </cell>
          <cell r="E6852">
            <v>14</v>
          </cell>
          <cell r="I6852">
            <v>-22885.919999999998</v>
          </cell>
          <cell r="M6852">
            <v>14</v>
          </cell>
          <cell r="Q6852">
            <v>14</v>
          </cell>
          <cell r="V6852">
            <v>5450</v>
          </cell>
        </row>
        <row r="6853">
          <cell r="A6853">
            <v>1</v>
          </cell>
          <cell r="E6853">
            <v>14</v>
          </cell>
          <cell r="I6853">
            <v>-157572.98000000001</v>
          </cell>
          <cell r="M6853">
            <v>14</v>
          </cell>
          <cell r="Q6853">
            <v>14</v>
          </cell>
          <cell r="V6853">
            <v>5450</v>
          </cell>
        </row>
        <row r="6854">
          <cell r="A6854">
            <v>1</v>
          </cell>
          <cell r="E6854">
            <v>14</v>
          </cell>
          <cell r="I6854">
            <v>17978.169999999998</v>
          </cell>
          <cell r="M6854">
            <v>14</v>
          </cell>
          <cell r="Q6854">
            <v>14</v>
          </cell>
          <cell r="V6854">
            <v>6110</v>
          </cell>
        </row>
        <row r="6855">
          <cell r="A6855">
            <v>1</v>
          </cell>
          <cell r="E6855">
            <v>14</v>
          </cell>
          <cell r="I6855">
            <v>-5771.41</v>
          </cell>
          <cell r="M6855">
            <v>14</v>
          </cell>
          <cell r="Q6855">
            <v>14</v>
          </cell>
          <cell r="V6855">
            <v>6120</v>
          </cell>
        </row>
        <row r="6856">
          <cell r="A6856">
            <v>1</v>
          </cell>
          <cell r="E6856">
            <v>14</v>
          </cell>
          <cell r="I6856">
            <v>20481.5</v>
          </cell>
          <cell r="M6856">
            <v>14</v>
          </cell>
          <cell r="Q6856">
            <v>14</v>
          </cell>
          <cell r="V6856">
            <v>6210</v>
          </cell>
        </row>
        <row r="6857">
          <cell r="A6857">
            <v>1</v>
          </cell>
          <cell r="E6857">
            <v>14</v>
          </cell>
          <cell r="I6857">
            <v>-2846.1</v>
          </cell>
          <cell r="M6857">
            <v>14</v>
          </cell>
          <cell r="Q6857">
            <v>14</v>
          </cell>
          <cell r="V6857">
            <v>6220</v>
          </cell>
        </row>
        <row r="6858">
          <cell r="A6858">
            <v>1</v>
          </cell>
          <cell r="E6858">
            <v>14</v>
          </cell>
          <cell r="I6858">
            <v>211188.8</v>
          </cell>
          <cell r="M6858">
            <v>14</v>
          </cell>
          <cell r="Q6858">
            <v>14</v>
          </cell>
          <cell r="V6858">
            <v>6310</v>
          </cell>
        </row>
        <row r="6859">
          <cell r="A6859">
            <v>1</v>
          </cell>
          <cell r="E6859">
            <v>14</v>
          </cell>
          <cell r="I6859">
            <v>-24638.68</v>
          </cell>
          <cell r="M6859">
            <v>14</v>
          </cell>
          <cell r="Q6859">
            <v>14</v>
          </cell>
          <cell r="V6859">
            <v>6320</v>
          </cell>
        </row>
        <row r="6860">
          <cell r="A6860">
            <v>1</v>
          </cell>
          <cell r="E6860">
            <v>14</v>
          </cell>
          <cell r="I6860">
            <v>0</v>
          </cell>
          <cell r="M6860">
            <v>14</v>
          </cell>
          <cell r="Q6860">
            <v>14</v>
          </cell>
          <cell r="V6860">
            <v>6410</v>
          </cell>
        </row>
        <row r="6861">
          <cell r="A6861">
            <v>1</v>
          </cell>
          <cell r="E6861">
            <v>14</v>
          </cell>
          <cell r="I6861">
            <v>0</v>
          </cell>
          <cell r="M6861">
            <v>14</v>
          </cell>
          <cell r="Q6861">
            <v>14</v>
          </cell>
          <cell r="V6861">
            <v>6420</v>
          </cell>
        </row>
        <row r="6862">
          <cell r="A6862">
            <v>1</v>
          </cell>
          <cell r="E6862">
            <v>14</v>
          </cell>
          <cell r="I6862">
            <v>69367.64</v>
          </cell>
          <cell r="M6862">
            <v>14</v>
          </cell>
          <cell r="Q6862">
            <v>14</v>
          </cell>
          <cell r="V6862">
            <v>6510</v>
          </cell>
        </row>
        <row r="6863">
          <cell r="A6863">
            <v>1</v>
          </cell>
          <cell r="E6863">
            <v>14</v>
          </cell>
          <cell r="I6863">
            <v>-13166.19</v>
          </cell>
          <cell r="M6863">
            <v>14</v>
          </cell>
          <cell r="Q6863">
            <v>14</v>
          </cell>
          <cell r="V6863">
            <v>6520</v>
          </cell>
        </row>
        <row r="6864">
          <cell r="A6864">
            <v>1</v>
          </cell>
          <cell r="E6864">
            <v>14</v>
          </cell>
          <cell r="I6864">
            <v>160142</v>
          </cell>
          <cell r="M6864">
            <v>14</v>
          </cell>
          <cell r="Q6864">
            <v>14</v>
          </cell>
          <cell r="V6864">
            <v>6710</v>
          </cell>
        </row>
        <row r="6865">
          <cell r="A6865">
            <v>1</v>
          </cell>
          <cell r="E6865">
            <v>14</v>
          </cell>
          <cell r="I6865">
            <v>-19767.78</v>
          </cell>
          <cell r="M6865">
            <v>14</v>
          </cell>
          <cell r="Q6865">
            <v>14</v>
          </cell>
          <cell r="V6865">
            <v>6720</v>
          </cell>
        </row>
        <row r="6866">
          <cell r="A6866">
            <v>1</v>
          </cell>
          <cell r="E6866">
            <v>14</v>
          </cell>
          <cell r="I6866">
            <v>8419.83</v>
          </cell>
          <cell r="M6866">
            <v>14</v>
          </cell>
          <cell r="Q6866">
            <v>14</v>
          </cell>
          <cell r="V6866">
            <v>6810</v>
          </cell>
        </row>
        <row r="6867">
          <cell r="A6867">
            <v>1</v>
          </cell>
          <cell r="E6867">
            <v>14</v>
          </cell>
          <cell r="I6867">
            <v>-1403.3</v>
          </cell>
          <cell r="M6867">
            <v>14</v>
          </cell>
          <cell r="Q6867">
            <v>14</v>
          </cell>
          <cell r="V6867">
            <v>6820</v>
          </cell>
        </row>
        <row r="6868">
          <cell r="A6868">
            <v>1</v>
          </cell>
          <cell r="E6868">
            <v>14</v>
          </cell>
          <cell r="I6868">
            <v>101622.97</v>
          </cell>
          <cell r="M6868">
            <v>14</v>
          </cell>
          <cell r="Q6868">
            <v>14</v>
          </cell>
          <cell r="V6868">
            <v>7000</v>
          </cell>
        </row>
        <row r="6869">
          <cell r="A6869">
            <v>1</v>
          </cell>
          <cell r="E6869">
            <v>14</v>
          </cell>
          <cell r="I6869">
            <v>4051356.45</v>
          </cell>
          <cell r="M6869">
            <v>14</v>
          </cell>
          <cell r="Q6869">
            <v>14</v>
          </cell>
          <cell r="V6869">
            <v>7100</v>
          </cell>
        </row>
        <row r="6870">
          <cell r="A6870">
            <v>1</v>
          </cell>
          <cell r="E6870">
            <v>14</v>
          </cell>
          <cell r="I6870">
            <v>488.25</v>
          </cell>
          <cell r="M6870">
            <v>14</v>
          </cell>
          <cell r="Q6870">
            <v>14</v>
          </cell>
          <cell r="V6870">
            <v>7110</v>
          </cell>
        </row>
        <row r="6871">
          <cell r="A6871">
            <v>1</v>
          </cell>
          <cell r="E6871">
            <v>14</v>
          </cell>
          <cell r="I6871">
            <v>407360.21</v>
          </cell>
          <cell r="M6871">
            <v>14</v>
          </cell>
          <cell r="Q6871">
            <v>14</v>
          </cell>
          <cell r="V6871">
            <v>7130</v>
          </cell>
        </row>
        <row r="6872">
          <cell r="A6872">
            <v>1</v>
          </cell>
          <cell r="E6872">
            <v>14</v>
          </cell>
          <cell r="I6872">
            <v>12683.21</v>
          </cell>
          <cell r="M6872">
            <v>14</v>
          </cell>
          <cell r="Q6872">
            <v>14</v>
          </cell>
          <cell r="V6872">
            <v>7140</v>
          </cell>
        </row>
        <row r="6873">
          <cell r="A6873">
            <v>1</v>
          </cell>
          <cell r="E6873">
            <v>14</v>
          </cell>
          <cell r="I6873">
            <v>-450.44</v>
          </cell>
          <cell r="M6873">
            <v>14</v>
          </cell>
          <cell r="Q6873">
            <v>14</v>
          </cell>
          <cell r="V6873">
            <v>7300</v>
          </cell>
        </row>
        <row r="6874">
          <cell r="A6874">
            <v>1</v>
          </cell>
          <cell r="E6874">
            <v>14</v>
          </cell>
          <cell r="I6874">
            <v>0</v>
          </cell>
          <cell r="M6874">
            <v>14</v>
          </cell>
          <cell r="Q6874">
            <v>14</v>
          </cell>
          <cell r="V6874">
            <v>7300</v>
          </cell>
        </row>
        <row r="6875">
          <cell r="A6875">
            <v>1</v>
          </cell>
          <cell r="E6875">
            <v>14</v>
          </cell>
          <cell r="I6875">
            <v>0</v>
          </cell>
          <cell r="M6875">
            <v>14</v>
          </cell>
          <cell r="Q6875">
            <v>14</v>
          </cell>
          <cell r="V6875">
            <v>7300</v>
          </cell>
        </row>
        <row r="6876">
          <cell r="A6876">
            <v>1</v>
          </cell>
          <cell r="E6876">
            <v>14</v>
          </cell>
          <cell r="I6876">
            <v>19285.490000000002</v>
          </cell>
          <cell r="M6876">
            <v>14</v>
          </cell>
          <cell r="Q6876">
            <v>14</v>
          </cell>
          <cell r="V6876">
            <v>7300</v>
          </cell>
        </row>
        <row r="6877">
          <cell r="A6877">
            <v>1</v>
          </cell>
          <cell r="E6877">
            <v>14</v>
          </cell>
          <cell r="I6877">
            <v>-15126.86</v>
          </cell>
          <cell r="M6877">
            <v>14</v>
          </cell>
          <cell r="Q6877">
            <v>14</v>
          </cell>
          <cell r="V6877">
            <v>7300</v>
          </cell>
        </row>
        <row r="6878">
          <cell r="A6878">
            <v>1</v>
          </cell>
          <cell r="E6878">
            <v>14</v>
          </cell>
          <cell r="I6878">
            <v>3210.27</v>
          </cell>
          <cell r="M6878">
            <v>14</v>
          </cell>
          <cell r="Q6878">
            <v>14</v>
          </cell>
          <cell r="V6878">
            <v>7300</v>
          </cell>
        </row>
        <row r="6879">
          <cell r="A6879">
            <v>1</v>
          </cell>
          <cell r="E6879">
            <v>14</v>
          </cell>
          <cell r="I6879">
            <v>2620</v>
          </cell>
          <cell r="M6879">
            <v>14</v>
          </cell>
          <cell r="Q6879">
            <v>14</v>
          </cell>
          <cell r="V6879">
            <v>7300</v>
          </cell>
        </row>
        <row r="6880">
          <cell r="A6880">
            <v>1</v>
          </cell>
          <cell r="E6880">
            <v>14</v>
          </cell>
          <cell r="I6880">
            <v>-1243.25</v>
          </cell>
          <cell r="M6880">
            <v>14</v>
          </cell>
          <cell r="Q6880">
            <v>14</v>
          </cell>
          <cell r="V6880">
            <v>7300</v>
          </cell>
        </row>
        <row r="6881">
          <cell r="A6881">
            <v>1</v>
          </cell>
          <cell r="E6881">
            <v>14</v>
          </cell>
          <cell r="I6881">
            <v>-735.6</v>
          </cell>
          <cell r="M6881">
            <v>14</v>
          </cell>
          <cell r="Q6881">
            <v>14</v>
          </cell>
          <cell r="V6881">
            <v>7300</v>
          </cell>
        </row>
        <row r="6882">
          <cell r="A6882">
            <v>1</v>
          </cell>
          <cell r="E6882">
            <v>14</v>
          </cell>
          <cell r="I6882">
            <v>1617.67</v>
          </cell>
          <cell r="M6882">
            <v>14</v>
          </cell>
          <cell r="Q6882">
            <v>14</v>
          </cell>
          <cell r="V6882">
            <v>7300</v>
          </cell>
        </row>
        <row r="6883">
          <cell r="A6883">
            <v>1</v>
          </cell>
          <cell r="E6883">
            <v>14</v>
          </cell>
          <cell r="I6883">
            <v>-2745.04</v>
          </cell>
          <cell r="M6883">
            <v>14</v>
          </cell>
          <cell r="Q6883">
            <v>14</v>
          </cell>
          <cell r="V6883">
            <v>7300</v>
          </cell>
        </row>
        <row r="6884">
          <cell r="A6884">
            <v>1</v>
          </cell>
          <cell r="E6884">
            <v>14</v>
          </cell>
          <cell r="I6884">
            <v>292.48</v>
          </cell>
          <cell r="M6884">
            <v>14</v>
          </cell>
          <cell r="Q6884">
            <v>14</v>
          </cell>
          <cell r="V6884">
            <v>7300</v>
          </cell>
        </row>
        <row r="6885">
          <cell r="A6885">
            <v>1</v>
          </cell>
          <cell r="E6885">
            <v>14</v>
          </cell>
          <cell r="I6885">
            <v>450.53</v>
          </cell>
          <cell r="M6885">
            <v>14</v>
          </cell>
          <cell r="Q6885">
            <v>14</v>
          </cell>
          <cell r="V6885">
            <v>7300</v>
          </cell>
        </row>
        <row r="6886">
          <cell r="A6886">
            <v>1</v>
          </cell>
          <cell r="E6886">
            <v>14</v>
          </cell>
          <cell r="I6886">
            <v>2651.86</v>
          </cell>
          <cell r="M6886">
            <v>14</v>
          </cell>
          <cell r="Q6886">
            <v>14</v>
          </cell>
          <cell r="V6886">
            <v>7300</v>
          </cell>
        </row>
        <row r="6887">
          <cell r="A6887">
            <v>1</v>
          </cell>
          <cell r="E6887">
            <v>14</v>
          </cell>
          <cell r="I6887">
            <v>3270.71</v>
          </cell>
          <cell r="M6887">
            <v>14</v>
          </cell>
          <cell r="Q6887">
            <v>14</v>
          </cell>
          <cell r="V6887">
            <v>7300</v>
          </cell>
        </row>
        <row r="6888">
          <cell r="A6888">
            <v>1</v>
          </cell>
          <cell r="E6888">
            <v>14</v>
          </cell>
          <cell r="I6888">
            <v>-4039.26</v>
          </cell>
          <cell r="M6888">
            <v>14</v>
          </cell>
          <cell r="Q6888">
            <v>14</v>
          </cell>
          <cell r="V6888">
            <v>7300</v>
          </cell>
        </row>
        <row r="6889">
          <cell r="A6889">
            <v>1</v>
          </cell>
          <cell r="E6889">
            <v>14</v>
          </cell>
          <cell r="I6889">
            <v>-53.6</v>
          </cell>
          <cell r="M6889">
            <v>14</v>
          </cell>
          <cell r="Q6889">
            <v>14</v>
          </cell>
          <cell r="V6889">
            <v>7300</v>
          </cell>
        </row>
        <row r="6890">
          <cell r="A6890">
            <v>1</v>
          </cell>
          <cell r="E6890">
            <v>14</v>
          </cell>
          <cell r="I6890">
            <v>-3370.44</v>
          </cell>
          <cell r="M6890">
            <v>14</v>
          </cell>
          <cell r="Q6890">
            <v>14</v>
          </cell>
          <cell r="V6890">
            <v>7300</v>
          </cell>
        </row>
        <row r="6891">
          <cell r="A6891">
            <v>1</v>
          </cell>
          <cell r="E6891">
            <v>14</v>
          </cell>
          <cell r="I6891">
            <v>-322.97000000000003</v>
          </cell>
          <cell r="M6891">
            <v>14</v>
          </cell>
          <cell r="Q6891">
            <v>14</v>
          </cell>
          <cell r="V6891">
            <v>7300</v>
          </cell>
        </row>
        <row r="6892">
          <cell r="A6892">
            <v>1</v>
          </cell>
          <cell r="E6892">
            <v>14</v>
          </cell>
          <cell r="I6892">
            <v>2450</v>
          </cell>
          <cell r="M6892">
            <v>14</v>
          </cell>
          <cell r="Q6892">
            <v>14</v>
          </cell>
          <cell r="V6892">
            <v>7300</v>
          </cell>
        </row>
        <row r="6893">
          <cell r="A6893">
            <v>1</v>
          </cell>
          <cell r="E6893">
            <v>14</v>
          </cell>
          <cell r="I6893">
            <v>-163.5</v>
          </cell>
          <cell r="M6893">
            <v>14</v>
          </cell>
          <cell r="Q6893">
            <v>14</v>
          </cell>
          <cell r="V6893">
            <v>7300</v>
          </cell>
        </row>
        <row r="6894">
          <cell r="A6894">
            <v>1</v>
          </cell>
          <cell r="E6894">
            <v>14</v>
          </cell>
          <cell r="I6894">
            <v>-418.61</v>
          </cell>
          <cell r="M6894">
            <v>14</v>
          </cell>
          <cell r="Q6894">
            <v>14</v>
          </cell>
          <cell r="V6894">
            <v>7300</v>
          </cell>
        </row>
        <row r="6895">
          <cell r="A6895">
            <v>1</v>
          </cell>
          <cell r="E6895">
            <v>14</v>
          </cell>
          <cell r="I6895">
            <v>6750.53</v>
          </cell>
          <cell r="M6895">
            <v>14</v>
          </cell>
          <cell r="Q6895">
            <v>14</v>
          </cell>
          <cell r="V6895">
            <v>7300</v>
          </cell>
        </row>
        <row r="6896">
          <cell r="A6896">
            <v>1</v>
          </cell>
          <cell r="E6896">
            <v>14</v>
          </cell>
          <cell r="I6896">
            <v>-22537.98</v>
          </cell>
          <cell r="M6896">
            <v>14</v>
          </cell>
          <cell r="Q6896">
            <v>14</v>
          </cell>
          <cell r="V6896">
            <v>7300</v>
          </cell>
        </row>
        <row r="6897">
          <cell r="A6897">
            <v>1</v>
          </cell>
          <cell r="E6897">
            <v>14</v>
          </cell>
          <cell r="I6897">
            <v>1631.8</v>
          </cell>
          <cell r="M6897">
            <v>14</v>
          </cell>
          <cell r="Q6897">
            <v>14</v>
          </cell>
          <cell r="V6897">
            <v>7300</v>
          </cell>
        </row>
        <row r="6898">
          <cell r="A6898">
            <v>1</v>
          </cell>
          <cell r="E6898">
            <v>14</v>
          </cell>
          <cell r="I6898">
            <v>676</v>
          </cell>
          <cell r="M6898">
            <v>14</v>
          </cell>
          <cell r="Q6898">
            <v>14</v>
          </cell>
          <cell r="V6898">
            <v>7300</v>
          </cell>
        </row>
        <row r="6899">
          <cell r="A6899">
            <v>1</v>
          </cell>
          <cell r="E6899">
            <v>14</v>
          </cell>
          <cell r="I6899">
            <v>354.45</v>
          </cell>
          <cell r="M6899">
            <v>14</v>
          </cell>
          <cell r="Q6899">
            <v>14</v>
          </cell>
          <cell r="V6899">
            <v>7300</v>
          </cell>
        </row>
        <row r="6900">
          <cell r="A6900">
            <v>1</v>
          </cell>
          <cell r="E6900">
            <v>14</v>
          </cell>
          <cell r="I6900">
            <v>-4831.7299999999996</v>
          </cell>
          <cell r="M6900">
            <v>14</v>
          </cell>
          <cell r="Q6900">
            <v>14</v>
          </cell>
          <cell r="V6900">
            <v>7300</v>
          </cell>
        </row>
        <row r="6901">
          <cell r="A6901">
            <v>1</v>
          </cell>
          <cell r="E6901">
            <v>14</v>
          </cell>
          <cell r="I6901">
            <v>1001.15</v>
          </cell>
          <cell r="M6901">
            <v>14</v>
          </cell>
          <cell r="Q6901">
            <v>14</v>
          </cell>
          <cell r="V6901">
            <v>7300</v>
          </cell>
        </row>
        <row r="6902">
          <cell r="A6902">
            <v>1</v>
          </cell>
          <cell r="E6902">
            <v>14</v>
          </cell>
          <cell r="I6902">
            <v>-263.64999999999998</v>
          </cell>
          <cell r="M6902">
            <v>14</v>
          </cell>
          <cell r="Q6902">
            <v>14</v>
          </cell>
          <cell r="V6902">
            <v>7300</v>
          </cell>
        </row>
        <row r="6903">
          <cell r="A6903">
            <v>1</v>
          </cell>
          <cell r="E6903">
            <v>14</v>
          </cell>
          <cell r="I6903">
            <v>107</v>
          </cell>
          <cell r="M6903">
            <v>14</v>
          </cell>
          <cell r="Q6903">
            <v>14</v>
          </cell>
          <cell r="V6903">
            <v>7300</v>
          </cell>
        </row>
        <row r="6904">
          <cell r="A6904">
            <v>1</v>
          </cell>
          <cell r="E6904">
            <v>14</v>
          </cell>
          <cell r="I6904">
            <v>4799.3</v>
          </cell>
          <cell r="M6904">
            <v>14</v>
          </cell>
          <cell r="Q6904">
            <v>14</v>
          </cell>
          <cell r="V6904">
            <v>7300</v>
          </cell>
        </row>
        <row r="6905">
          <cell r="A6905">
            <v>1</v>
          </cell>
          <cell r="E6905">
            <v>14</v>
          </cell>
          <cell r="I6905">
            <v>-778.52</v>
          </cell>
          <cell r="M6905">
            <v>14</v>
          </cell>
          <cell r="Q6905">
            <v>14</v>
          </cell>
          <cell r="V6905">
            <v>7300</v>
          </cell>
        </row>
        <row r="6906">
          <cell r="A6906">
            <v>1</v>
          </cell>
          <cell r="E6906">
            <v>14</v>
          </cell>
          <cell r="I6906">
            <v>-450.6</v>
          </cell>
          <cell r="M6906">
            <v>14</v>
          </cell>
          <cell r="Q6906">
            <v>14</v>
          </cell>
          <cell r="V6906">
            <v>7300</v>
          </cell>
        </row>
        <row r="6907">
          <cell r="A6907">
            <v>1</v>
          </cell>
          <cell r="E6907">
            <v>14</v>
          </cell>
          <cell r="I6907">
            <v>-801.18</v>
          </cell>
          <cell r="M6907">
            <v>14</v>
          </cell>
          <cell r="Q6907">
            <v>14</v>
          </cell>
          <cell r="V6907">
            <v>7300</v>
          </cell>
        </row>
        <row r="6908">
          <cell r="A6908">
            <v>1</v>
          </cell>
          <cell r="E6908">
            <v>14</v>
          </cell>
          <cell r="I6908">
            <v>-50</v>
          </cell>
          <cell r="M6908">
            <v>14</v>
          </cell>
          <cell r="Q6908">
            <v>14</v>
          </cell>
          <cell r="V6908">
            <v>7300</v>
          </cell>
        </row>
        <row r="6909">
          <cell r="A6909">
            <v>1</v>
          </cell>
          <cell r="E6909">
            <v>14</v>
          </cell>
          <cell r="I6909">
            <v>800</v>
          </cell>
          <cell r="M6909">
            <v>14</v>
          </cell>
          <cell r="Q6909">
            <v>14</v>
          </cell>
          <cell r="V6909">
            <v>7300</v>
          </cell>
        </row>
        <row r="6910">
          <cell r="A6910">
            <v>1</v>
          </cell>
          <cell r="E6910">
            <v>14</v>
          </cell>
          <cell r="I6910">
            <v>-50</v>
          </cell>
          <cell r="M6910">
            <v>14</v>
          </cell>
          <cell r="Q6910">
            <v>14</v>
          </cell>
          <cell r="V6910">
            <v>7300</v>
          </cell>
        </row>
        <row r="6911">
          <cell r="A6911">
            <v>1</v>
          </cell>
          <cell r="E6911">
            <v>14</v>
          </cell>
          <cell r="I6911">
            <v>-50</v>
          </cell>
          <cell r="M6911">
            <v>14</v>
          </cell>
          <cell r="Q6911">
            <v>14</v>
          </cell>
          <cell r="V6911">
            <v>7300</v>
          </cell>
        </row>
        <row r="6912">
          <cell r="A6912">
            <v>1</v>
          </cell>
          <cell r="E6912">
            <v>14</v>
          </cell>
          <cell r="I6912">
            <v>-50</v>
          </cell>
          <cell r="M6912">
            <v>14</v>
          </cell>
          <cell r="Q6912">
            <v>14</v>
          </cell>
          <cell r="V6912">
            <v>7300</v>
          </cell>
        </row>
        <row r="6913">
          <cell r="A6913">
            <v>1</v>
          </cell>
          <cell r="E6913">
            <v>14</v>
          </cell>
          <cell r="I6913">
            <v>-940.42</v>
          </cell>
          <cell r="M6913">
            <v>14</v>
          </cell>
          <cell r="Q6913">
            <v>14</v>
          </cell>
          <cell r="V6913">
            <v>7300</v>
          </cell>
        </row>
        <row r="6914">
          <cell r="A6914">
            <v>1</v>
          </cell>
          <cell r="E6914">
            <v>14</v>
          </cell>
          <cell r="I6914">
            <v>-56435.51</v>
          </cell>
          <cell r="M6914">
            <v>14</v>
          </cell>
          <cell r="Q6914">
            <v>14</v>
          </cell>
          <cell r="V6914">
            <v>7300</v>
          </cell>
        </row>
        <row r="6915">
          <cell r="A6915">
            <v>1</v>
          </cell>
          <cell r="E6915">
            <v>14</v>
          </cell>
          <cell r="I6915">
            <v>-3.5</v>
          </cell>
          <cell r="M6915">
            <v>14</v>
          </cell>
          <cell r="Q6915">
            <v>14</v>
          </cell>
          <cell r="V6915">
            <v>7300</v>
          </cell>
        </row>
        <row r="6916">
          <cell r="A6916">
            <v>1</v>
          </cell>
          <cell r="E6916">
            <v>14</v>
          </cell>
          <cell r="I6916">
            <v>196589.47</v>
          </cell>
          <cell r="M6916">
            <v>14</v>
          </cell>
          <cell r="Q6916">
            <v>14</v>
          </cell>
          <cell r="V6916">
            <v>7700</v>
          </cell>
        </row>
        <row r="6917">
          <cell r="A6917">
            <v>1</v>
          </cell>
          <cell r="E6917">
            <v>14</v>
          </cell>
          <cell r="I6917">
            <v>17788.59</v>
          </cell>
          <cell r="M6917">
            <v>14</v>
          </cell>
          <cell r="Q6917">
            <v>14</v>
          </cell>
          <cell r="V6917">
            <v>7800</v>
          </cell>
        </row>
        <row r="6918">
          <cell r="A6918">
            <v>1</v>
          </cell>
          <cell r="E6918">
            <v>14</v>
          </cell>
          <cell r="I6918">
            <v>6000.66</v>
          </cell>
          <cell r="M6918">
            <v>14</v>
          </cell>
          <cell r="Q6918">
            <v>14</v>
          </cell>
          <cell r="V6918">
            <v>8112</v>
          </cell>
        </row>
        <row r="6919">
          <cell r="A6919">
            <v>1</v>
          </cell>
          <cell r="E6919">
            <v>14</v>
          </cell>
          <cell r="I6919">
            <v>1642.75</v>
          </cell>
          <cell r="M6919">
            <v>14</v>
          </cell>
          <cell r="Q6919">
            <v>14</v>
          </cell>
          <cell r="V6919">
            <v>8113</v>
          </cell>
        </row>
        <row r="6920">
          <cell r="A6920">
            <v>1</v>
          </cell>
          <cell r="E6920">
            <v>14</v>
          </cell>
          <cell r="I6920">
            <v>-493556.23</v>
          </cell>
          <cell r="M6920">
            <v>14</v>
          </cell>
          <cell r="Q6920">
            <v>14</v>
          </cell>
          <cell r="V6920">
            <v>8114</v>
          </cell>
        </row>
        <row r="6921">
          <cell r="A6921">
            <v>1</v>
          </cell>
          <cell r="E6921">
            <v>14</v>
          </cell>
          <cell r="I6921">
            <v>-2160949.7400000002</v>
          </cell>
          <cell r="M6921">
            <v>14</v>
          </cell>
          <cell r="Q6921">
            <v>14</v>
          </cell>
          <cell r="V6921">
            <v>8115</v>
          </cell>
        </row>
        <row r="6922">
          <cell r="A6922">
            <v>1</v>
          </cell>
          <cell r="E6922">
            <v>14</v>
          </cell>
          <cell r="I6922">
            <v>6733</v>
          </cell>
          <cell r="M6922">
            <v>14</v>
          </cell>
          <cell r="Q6922">
            <v>14</v>
          </cell>
          <cell r="V6922">
            <v>8116</v>
          </cell>
        </row>
        <row r="6923">
          <cell r="A6923">
            <v>1</v>
          </cell>
          <cell r="E6923">
            <v>14</v>
          </cell>
          <cell r="I6923">
            <v>109271.79</v>
          </cell>
          <cell r="M6923">
            <v>14</v>
          </cell>
          <cell r="Q6923">
            <v>14</v>
          </cell>
          <cell r="V6923">
            <v>8117</v>
          </cell>
        </row>
        <row r="6924">
          <cell r="A6924">
            <v>1</v>
          </cell>
          <cell r="E6924">
            <v>14</v>
          </cell>
          <cell r="I6924">
            <v>-134918.66</v>
          </cell>
          <cell r="M6924">
            <v>14</v>
          </cell>
          <cell r="Q6924">
            <v>14</v>
          </cell>
          <cell r="V6924">
            <v>8118</v>
          </cell>
        </row>
        <row r="6925">
          <cell r="A6925">
            <v>1</v>
          </cell>
          <cell r="E6925">
            <v>14</v>
          </cell>
          <cell r="I6925">
            <v>2184.1999999999998</v>
          </cell>
          <cell r="M6925">
            <v>14</v>
          </cell>
          <cell r="Q6925">
            <v>14</v>
          </cell>
          <cell r="V6925">
            <v>8119</v>
          </cell>
        </row>
        <row r="6926">
          <cell r="A6926">
            <v>1</v>
          </cell>
          <cell r="E6926">
            <v>14</v>
          </cell>
          <cell r="I6926">
            <v>-5181.21</v>
          </cell>
          <cell r="M6926">
            <v>14</v>
          </cell>
          <cell r="Q6926">
            <v>14</v>
          </cell>
          <cell r="V6926">
            <v>8120</v>
          </cell>
        </row>
        <row r="6927">
          <cell r="A6927">
            <v>1</v>
          </cell>
          <cell r="E6927">
            <v>14</v>
          </cell>
          <cell r="I6927">
            <v>-350</v>
          </cell>
          <cell r="M6927">
            <v>14</v>
          </cell>
          <cell r="Q6927">
            <v>14</v>
          </cell>
          <cell r="V6927">
            <v>8700</v>
          </cell>
        </row>
        <row r="6928">
          <cell r="A6928">
            <v>1</v>
          </cell>
          <cell r="E6928">
            <v>14</v>
          </cell>
          <cell r="I6928">
            <v>-78514.52</v>
          </cell>
          <cell r="M6928">
            <v>14</v>
          </cell>
          <cell r="Q6928">
            <v>14</v>
          </cell>
          <cell r="V6928">
            <v>9000</v>
          </cell>
        </row>
        <row r="6929">
          <cell r="A6929">
            <v>1</v>
          </cell>
          <cell r="E6929">
            <v>14</v>
          </cell>
          <cell r="I6929">
            <v>-537130.29</v>
          </cell>
          <cell r="M6929">
            <v>14</v>
          </cell>
          <cell r="Q6929">
            <v>14</v>
          </cell>
          <cell r="V6929">
            <v>9100</v>
          </cell>
        </row>
        <row r="6930">
          <cell r="A6930">
            <v>1</v>
          </cell>
          <cell r="E6930">
            <v>14</v>
          </cell>
          <cell r="I6930">
            <v>-376094.77</v>
          </cell>
          <cell r="M6930">
            <v>14</v>
          </cell>
          <cell r="Q6930">
            <v>14</v>
          </cell>
          <cell r="V6930">
            <v>9205</v>
          </cell>
        </row>
        <row r="6931">
          <cell r="A6931">
            <v>1</v>
          </cell>
          <cell r="E6931">
            <v>14</v>
          </cell>
          <cell r="I6931">
            <v>-39725.910000000003</v>
          </cell>
          <cell r="M6931">
            <v>14</v>
          </cell>
          <cell r="Q6931">
            <v>14</v>
          </cell>
          <cell r="V6931">
            <v>9251</v>
          </cell>
        </row>
        <row r="6932">
          <cell r="A6932">
            <v>1</v>
          </cell>
          <cell r="E6932">
            <v>14</v>
          </cell>
          <cell r="I6932">
            <v>11190.54</v>
          </cell>
          <cell r="M6932">
            <v>14</v>
          </cell>
          <cell r="Q6932">
            <v>14</v>
          </cell>
          <cell r="V6932">
            <v>9252</v>
          </cell>
        </row>
        <row r="6933">
          <cell r="A6933">
            <v>1</v>
          </cell>
          <cell r="E6933">
            <v>14</v>
          </cell>
          <cell r="I6933">
            <v>-20513.29</v>
          </cell>
          <cell r="M6933">
            <v>14</v>
          </cell>
          <cell r="Q6933">
            <v>14</v>
          </cell>
          <cell r="V6933">
            <v>9253</v>
          </cell>
        </row>
        <row r="6934">
          <cell r="A6934">
            <v>1</v>
          </cell>
          <cell r="E6934">
            <v>14</v>
          </cell>
          <cell r="I6934">
            <v>4.82</v>
          </cell>
          <cell r="M6934">
            <v>14</v>
          </cell>
          <cell r="Q6934">
            <v>14</v>
          </cell>
          <cell r="V6934">
            <v>9255</v>
          </cell>
        </row>
        <row r="6935">
          <cell r="A6935">
            <v>1</v>
          </cell>
          <cell r="E6935">
            <v>14</v>
          </cell>
          <cell r="I6935">
            <v>-3661.18</v>
          </cell>
          <cell r="M6935">
            <v>14</v>
          </cell>
          <cell r="Q6935">
            <v>14</v>
          </cell>
          <cell r="V6935">
            <v>9256</v>
          </cell>
        </row>
        <row r="6936">
          <cell r="A6936">
            <v>1</v>
          </cell>
          <cell r="E6936">
            <v>14</v>
          </cell>
          <cell r="I6936">
            <v>-6549.12</v>
          </cell>
          <cell r="M6936">
            <v>14</v>
          </cell>
          <cell r="Q6936">
            <v>14</v>
          </cell>
          <cell r="V6936">
            <v>9302</v>
          </cell>
        </row>
        <row r="6937">
          <cell r="A6937">
            <v>1</v>
          </cell>
          <cell r="E6937">
            <v>14</v>
          </cell>
          <cell r="I6937">
            <v>-204393.53</v>
          </cell>
          <cell r="M6937">
            <v>14</v>
          </cell>
          <cell r="Q6937">
            <v>14</v>
          </cell>
          <cell r="V6937">
            <v>9303</v>
          </cell>
        </row>
        <row r="6938">
          <cell r="A6938">
            <v>1</v>
          </cell>
          <cell r="E6938">
            <v>14</v>
          </cell>
          <cell r="I6938">
            <v>-3999</v>
          </cell>
          <cell r="M6938">
            <v>14</v>
          </cell>
          <cell r="Q6938">
            <v>14</v>
          </cell>
          <cell r="V6938">
            <v>9305</v>
          </cell>
        </row>
        <row r="6939">
          <cell r="A6939">
            <v>1</v>
          </cell>
          <cell r="E6939">
            <v>14</v>
          </cell>
          <cell r="I6939">
            <v>0</v>
          </cell>
          <cell r="M6939">
            <v>14</v>
          </cell>
          <cell r="Q6939">
            <v>14</v>
          </cell>
          <cell r="V6939">
            <v>9306</v>
          </cell>
        </row>
        <row r="6940">
          <cell r="A6940">
            <v>1</v>
          </cell>
          <cell r="E6940">
            <v>14</v>
          </cell>
          <cell r="I6940">
            <v>-7000</v>
          </cell>
          <cell r="M6940">
            <v>14</v>
          </cell>
          <cell r="Q6940">
            <v>14</v>
          </cell>
          <cell r="V6940">
            <v>9500</v>
          </cell>
        </row>
        <row r="6941">
          <cell r="A6941">
            <v>1</v>
          </cell>
          <cell r="E6941">
            <v>14</v>
          </cell>
          <cell r="I6941">
            <v>-1139746.99</v>
          </cell>
          <cell r="M6941">
            <v>14</v>
          </cell>
          <cell r="Q6941">
            <v>14</v>
          </cell>
          <cell r="V6941">
            <v>9600</v>
          </cell>
        </row>
        <row r="6942">
          <cell r="A6942">
            <v>1</v>
          </cell>
          <cell r="E6942">
            <v>14</v>
          </cell>
          <cell r="I6942">
            <v>94856.08</v>
          </cell>
          <cell r="M6942">
            <v>14</v>
          </cell>
          <cell r="Q6942">
            <v>14</v>
          </cell>
          <cell r="V6942">
            <v>9670</v>
          </cell>
        </row>
        <row r="6943">
          <cell r="A6943">
            <v>1</v>
          </cell>
          <cell r="E6943">
            <v>14</v>
          </cell>
          <cell r="I6943">
            <v>86948.56</v>
          </cell>
          <cell r="M6943">
            <v>14</v>
          </cell>
          <cell r="Q6943">
            <v>14</v>
          </cell>
          <cell r="V6943">
            <v>9990</v>
          </cell>
        </row>
        <row r="6944">
          <cell r="A6944">
            <v>1</v>
          </cell>
          <cell r="E6944">
            <v>14</v>
          </cell>
          <cell r="I6944">
            <v>440265.76</v>
          </cell>
          <cell r="M6944">
            <v>14</v>
          </cell>
          <cell r="Q6944">
            <v>14</v>
          </cell>
          <cell r="V6944">
            <v>5301</v>
          </cell>
        </row>
        <row r="6945">
          <cell r="A6945">
            <v>1</v>
          </cell>
          <cell r="E6945">
            <v>14</v>
          </cell>
          <cell r="I6945">
            <v>-3776998.51</v>
          </cell>
          <cell r="M6945">
            <v>14</v>
          </cell>
          <cell r="Q6945">
            <v>14</v>
          </cell>
          <cell r="V6945">
            <v>1010</v>
          </cell>
        </row>
        <row r="6946">
          <cell r="A6946">
            <v>1</v>
          </cell>
          <cell r="E6946">
            <v>14</v>
          </cell>
          <cell r="I6946">
            <v>1203593.69</v>
          </cell>
          <cell r="M6946">
            <v>14</v>
          </cell>
          <cell r="Q6946">
            <v>14</v>
          </cell>
          <cell r="V6946">
            <v>1095</v>
          </cell>
        </row>
        <row r="6947">
          <cell r="A6947">
            <v>1</v>
          </cell>
          <cell r="E6947">
            <v>14</v>
          </cell>
          <cell r="I6947">
            <v>-526030.31000000006</v>
          </cell>
          <cell r="M6947">
            <v>14</v>
          </cell>
          <cell r="Q6947">
            <v>14</v>
          </cell>
          <cell r="V6947">
            <v>1096</v>
          </cell>
        </row>
        <row r="6948">
          <cell r="A6948">
            <v>1</v>
          </cell>
          <cell r="E6948">
            <v>14</v>
          </cell>
          <cell r="I6948">
            <v>1314</v>
          </cell>
          <cell r="M6948">
            <v>14</v>
          </cell>
          <cell r="Q6948">
            <v>14</v>
          </cell>
          <cell r="V6948">
            <v>2010</v>
          </cell>
        </row>
        <row r="6949">
          <cell r="A6949">
            <v>1</v>
          </cell>
          <cell r="E6949">
            <v>14</v>
          </cell>
          <cell r="I6949">
            <v>7683.54</v>
          </cell>
          <cell r="M6949">
            <v>14</v>
          </cell>
          <cell r="Q6949">
            <v>14</v>
          </cell>
          <cell r="V6949">
            <v>2010</v>
          </cell>
        </row>
        <row r="6950">
          <cell r="A6950">
            <v>1</v>
          </cell>
          <cell r="E6950">
            <v>14</v>
          </cell>
          <cell r="I6950">
            <v>645804.52</v>
          </cell>
          <cell r="M6950">
            <v>14</v>
          </cell>
          <cell r="Q6950">
            <v>14</v>
          </cell>
          <cell r="V6950">
            <v>2010</v>
          </cell>
        </row>
        <row r="6951">
          <cell r="A6951">
            <v>1</v>
          </cell>
          <cell r="E6951">
            <v>14</v>
          </cell>
          <cell r="I6951">
            <v>18799.400000000001</v>
          </cell>
          <cell r="M6951">
            <v>14</v>
          </cell>
          <cell r="Q6951">
            <v>14</v>
          </cell>
          <cell r="V6951">
            <v>2011</v>
          </cell>
        </row>
        <row r="6952">
          <cell r="A6952">
            <v>1</v>
          </cell>
          <cell r="E6952">
            <v>14</v>
          </cell>
          <cell r="I6952">
            <v>28</v>
          </cell>
          <cell r="M6952">
            <v>14</v>
          </cell>
          <cell r="Q6952">
            <v>14</v>
          </cell>
          <cell r="V6952">
            <v>2011</v>
          </cell>
        </row>
        <row r="6953">
          <cell r="A6953">
            <v>1</v>
          </cell>
          <cell r="E6953">
            <v>14</v>
          </cell>
          <cell r="I6953">
            <v>150</v>
          </cell>
          <cell r="M6953">
            <v>14</v>
          </cell>
          <cell r="Q6953">
            <v>14</v>
          </cell>
          <cell r="V6953">
            <v>2020</v>
          </cell>
        </row>
        <row r="6954">
          <cell r="A6954">
            <v>1</v>
          </cell>
          <cell r="E6954">
            <v>14</v>
          </cell>
          <cell r="I6954">
            <v>10</v>
          </cell>
          <cell r="M6954">
            <v>14</v>
          </cell>
          <cell r="Q6954">
            <v>14</v>
          </cell>
          <cell r="V6954">
            <v>2030</v>
          </cell>
        </row>
        <row r="6955">
          <cell r="A6955">
            <v>1</v>
          </cell>
          <cell r="E6955">
            <v>14</v>
          </cell>
          <cell r="I6955">
            <v>435892.35</v>
          </cell>
          <cell r="M6955">
            <v>14</v>
          </cell>
          <cell r="Q6955">
            <v>14</v>
          </cell>
          <cell r="V6955">
            <v>2030</v>
          </cell>
        </row>
        <row r="6956">
          <cell r="A6956">
            <v>1</v>
          </cell>
          <cell r="E6956">
            <v>14</v>
          </cell>
          <cell r="I6956">
            <v>533.33000000000004</v>
          </cell>
          <cell r="M6956">
            <v>14</v>
          </cell>
          <cell r="Q6956">
            <v>14</v>
          </cell>
          <cell r="V6956">
            <v>2030</v>
          </cell>
        </row>
        <row r="6957">
          <cell r="A6957">
            <v>1</v>
          </cell>
          <cell r="E6957">
            <v>14</v>
          </cell>
          <cell r="I6957">
            <v>106</v>
          </cell>
          <cell r="M6957">
            <v>14</v>
          </cell>
          <cell r="Q6957">
            <v>14</v>
          </cell>
          <cell r="V6957">
            <v>2040</v>
          </cell>
        </row>
        <row r="6958">
          <cell r="A6958">
            <v>1</v>
          </cell>
          <cell r="E6958">
            <v>14</v>
          </cell>
          <cell r="I6958">
            <v>875813.85</v>
          </cell>
          <cell r="M6958">
            <v>14</v>
          </cell>
          <cell r="Q6958">
            <v>14</v>
          </cell>
          <cell r="V6958">
            <v>2040</v>
          </cell>
        </row>
        <row r="6959">
          <cell r="A6959">
            <v>1</v>
          </cell>
          <cell r="E6959">
            <v>14</v>
          </cell>
          <cell r="I6959">
            <v>4302.38</v>
          </cell>
          <cell r="M6959">
            <v>14</v>
          </cell>
          <cell r="Q6959">
            <v>14</v>
          </cell>
          <cell r="V6959">
            <v>2040</v>
          </cell>
        </row>
        <row r="6960">
          <cell r="A6960">
            <v>1</v>
          </cell>
          <cell r="E6960">
            <v>14</v>
          </cell>
          <cell r="I6960">
            <v>147799.28</v>
          </cell>
          <cell r="M6960">
            <v>14</v>
          </cell>
          <cell r="Q6960">
            <v>14</v>
          </cell>
          <cell r="V6960">
            <v>2051</v>
          </cell>
        </row>
        <row r="6961">
          <cell r="A6961">
            <v>1</v>
          </cell>
          <cell r="E6961">
            <v>14</v>
          </cell>
          <cell r="I6961">
            <v>420</v>
          </cell>
          <cell r="M6961">
            <v>14</v>
          </cell>
          <cell r="Q6961">
            <v>14</v>
          </cell>
          <cell r="V6961">
            <v>2052</v>
          </cell>
        </row>
        <row r="6962">
          <cell r="A6962">
            <v>1</v>
          </cell>
          <cell r="E6962">
            <v>14</v>
          </cell>
          <cell r="I6962">
            <v>130175.13</v>
          </cell>
          <cell r="M6962">
            <v>14</v>
          </cell>
          <cell r="Q6962">
            <v>14</v>
          </cell>
          <cell r="V6962">
            <v>2052</v>
          </cell>
        </row>
        <row r="6963">
          <cell r="A6963">
            <v>1</v>
          </cell>
          <cell r="E6963">
            <v>14</v>
          </cell>
          <cell r="I6963">
            <v>10354.290000000001</v>
          </cell>
          <cell r="M6963">
            <v>14</v>
          </cell>
          <cell r="Q6963">
            <v>14</v>
          </cell>
          <cell r="V6963">
            <v>2053</v>
          </cell>
        </row>
        <row r="6964">
          <cell r="A6964">
            <v>1</v>
          </cell>
          <cell r="E6964">
            <v>14</v>
          </cell>
          <cell r="I6964">
            <v>3346.5</v>
          </cell>
          <cell r="M6964">
            <v>14</v>
          </cell>
          <cell r="Q6964">
            <v>14</v>
          </cell>
          <cell r="V6964">
            <v>2054</v>
          </cell>
        </row>
        <row r="6965">
          <cell r="A6965">
            <v>1</v>
          </cell>
          <cell r="E6965">
            <v>14</v>
          </cell>
          <cell r="I6965">
            <v>158</v>
          </cell>
          <cell r="M6965">
            <v>14</v>
          </cell>
          <cell r="Q6965">
            <v>14</v>
          </cell>
          <cell r="V6965">
            <v>2055</v>
          </cell>
        </row>
        <row r="6966">
          <cell r="A6966">
            <v>1</v>
          </cell>
          <cell r="E6966">
            <v>14</v>
          </cell>
          <cell r="I6966">
            <v>-279561.49</v>
          </cell>
          <cell r="M6966">
            <v>14</v>
          </cell>
          <cell r="Q6966">
            <v>14</v>
          </cell>
          <cell r="V6966">
            <v>2090</v>
          </cell>
        </row>
        <row r="6967">
          <cell r="A6967">
            <v>1</v>
          </cell>
          <cell r="E6967">
            <v>14</v>
          </cell>
          <cell r="I6967">
            <v>2082</v>
          </cell>
          <cell r="M6967">
            <v>14</v>
          </cell>
          <cell r="Q6967">
            <v>14</v>
          </cell>
          <cell r="V6967">
            <v>2090</v>
          </cell>
        </row>
        <row r="6968">
          <cell r="A6968">
            <v>1</v>
          </cell>
          <cell r="E6968">
            <v>14</v>
          </cell>
          <cell r="I6968">
            <v>1032390.73</v>
          </cell>
          <cell r="M6968">
            <v>14</v>
          </cell>
          <cell r="Q6968">
            <v>14</v>
          </cell>
          <cell r="V6968">
            <v>2095</v>
          </cell>
        </row>
        <row r="6969">
          <cell r="A6969">
            <v>1</v>
          </cell>
          <cell r="E6969">
            <v>14</v>
          </cell>
          <cell r="I6969">
            <v>0</v>
          </cell>
          <cell r="M6969">
            <v>14</v>
          </cell>
          <cell r="Q6969">
            <v>14</v>
          </cell>
          <cell r="V6969">
            <v>3300</v>
          </cell>
        </row>
        <row r="6970">
          <cell r="A6970">
            <v>1</v>
          </cell>
          <cell r="E6970">
            <v>14</v>
          </cell>
          <cell r="I6970">
            <v>3998.2</v>
          </cell>
          <cell r="M6970">
            <v>14</v>
          </cell>
          <cell r="Q6970">
            <v>14</v>
          </cell>
          <cell r="V6970">
            <v>3400</v>
          </cell>
        </row>
        <row r="6971">
          <cell r="A6971">
            <v>1</v>
          </cell>
          <cell r="E6971">
            <v>14</v>
          </cell>
          <cell r="I6971">
            <v>262982.01</v>
          </cell>
          <cell r="M6971">
            <v>14</v>
          </cell>
          <cell r="Q6971">
            <v>14</v>
          </cell>
          <cell r="V6971">
            <v>3400</v>
          </cell>
        </row>
        <row r="6972">
          <cell r="A6972">
            <v>1</v>
          </cell>
          <cell r="E6972">
            <v>14</v>
          </cell>
          <cell r="I6972">
            <v>0</v>
          </cell>
          <cell r="M6972">
            <v>14</v>
          </cell>
          <cell r="Q6972">
            <v>14</v>
          </cell>
          <cell r="V6972">
            <v>4000</v>
          </cell>
        </row>
        <row r="6973">
          <cell r="A6973">
            <v>1</v>
          </cell>
          <cell r="E6973">
            <v>14</v>
          </cell>
          <cell r="I6973">
            <v>3999</v>
          </cell>
          <cell r="M6973">
            <v>14</v>
          </cell>
          <cell r="Q6973">
            <v>14</v>
          </cell>
          <cell r="V6973">
            <v>4060</v>
          </cell>
        </row>
        <row r="6974">
          <cell r="A6974">
            <v>1</v>
          </cell>
          <cell r="E6974">
            <v>14</v>
          </cell>
          <cell r="I6974">
            <v>33433.81</v>
          </cell>
          <cell r="M6974">
            <v>14</v>
          </cell>
          <cell r="Q6974">
            <v>14</v>
          </cell>
          <cell r="V6974">
            <v>4150</v>
          </cell>
        </row>
        <row r="6975">
          <cell r="A6975">
            <v>1</v>
          </cell>
          <cell r="E6975">
            <v>14</v>
          </cell>
          <cell r="I6975">
            <v>25</v>
          </cell>
          <cell r="M6975">
            <v>14</v>
          </cell>
          <cell r="Q6975">
            <v>14</v>
          </cell>
          <cell r="V6975">
            <v>4150</v>
          </cell>
        </row>
        <row r="6976">
          <cell r="A6976">
            <v>1</v>
          </cell>
          <cell r="E6976">
            <v>14</v>
          </cell>
          <cell r="I6976">
            <v>6</v>
          </cell>
          <cell r="M6976">
            <v>14</v>
          </cell>
          <cell r="Q6976">
            <v>14</v>
          </cell>
          <cell r="V6976">
            <v>4250</v>
          </cell>
        </row>
        <row r="6977">
          <cell r="A6977">
            <v>1</v>
          </cell>
          <cell r="E6977">
            <v>14</v>
          </cell>
          <cell r="I6977">
            <v>300</v>
          </cell>
          <cell r="M6977">
            <v>14</v>
          </cell>
          <cell r="Q6977">
            <v>14</v>
          </cell>
          <cell r="V6977">
            <v>4260</v>
          </cell>
        </row>
        <row r="6978">
          <cell r="A6978">
            <v>1</v>
          </cell>
          <cell r="E6978">
            <v>14</v>
          </cell>
          <cell r="I6978">
            <v>4817.2</v>
          </cell>
          <cell r="M6978">
            <v>14</v>
          </cell>
          <cell r="Q6978">
            <v>14</v>
          </cell>
          <cell r="V6978">
            <v>4301</v>
          </cell>
        </row>
        <row r="6979">
          <cell r="A6979">
            <v>1</v>
          </cell>
          <cell r="E6979">
            <v>14</v>
          </cell>
          <cell r="I6979">
            <v>1401.51</v>
          </cell>
          <cell r="M6979">
            <v>14</v>
          </cell>
          <cell r="Q6979">
            <v>14</v>
          </cell>
          <cell r="V6979">
            <v>4302</v>
          </cell>
        </row>
        <row r="6980">
          <cell r="A6980">
            <v>1</v>
          </cell>
          <cell r="E6980">
            <v>14</v>
          </cell>
          <cell r="I6980">
            <v>17599.05</v>
          </cell>
          <cell r="M6980">
            <v>14</v>
          </cell>
          <cell r="Q6980">
            <v>14</v>
          </cell>
          <cell r="V6980">
            <v>4303</v>
          </cell>
        </row>
        <row r="6981">
          <cell r="A6981">
            <v>1</v>
          </cell>
          <cell r="E6981">
            <v>14</v>
          </cell>
          <cell r="I6981">
            <v>0</v>
          </cell>
          <cell r="M6981">
            <v>14</v>
          </cell>
          <cell r="Q6981">
            <v>14</v>
          </cell>
          <cell r="V6981">
            <v>4304</v>
          </cell>
        </row>
        <row r="6982">
          <cell r="A6982">
            <v>1</v>
          </cell>
          <cell r="E6982">
            <v>14</v>
          </cell>
          <cell r="I6982">
            <v>2458.16</v>
          </cell>
          <cell r="M6982">
            <v>14</v>
          </cell>
          <cell r="Q6982">
            <v>14</v>
          </cell>
          <cell r="V6982">
            <v>4305</v>
          </cell>
        </row>
        <row r="6983">
          <cell r="A6983">
            <v>1</v>
          </cell>
          <cell r="E6983">
            <v>14</v>
          </cell>
          <cell r="I6983">
            <v>10982.1</v>
          </cell>
          <cell r="M6983">
            <v>14</v>
          </cell>
          <cell r="Q6983">
            <v>14</v>
          </cell>
          <cell r="V6983">
            <v>4307</v>
          </cell>
        </row>
        <row r="6984">
          <cell r="A6984">
            <v>1</v>
          </cell>
          <cell r="E6984">
            <v>14</v>
          </cell>
          <cell r="I6984">
            <v>701.65</v>
          </cell>
          <cell r="M6984">
            <v>14</v>
          </cell>
          <cell r="Q6984">
            <v>14</v>
          </cell>
          <cell r="V6984">
            <v>4308</v>
          </cell>
        </row>
        <row r="6985">
          <cell r="A6985">
            <v>1</v>
          </cell>
          <cell r="E6985">
            <v>14</v>
          </cell>
          <cell r="I6985">
            <v>7978.31</v>
          </cell>
          <cell r="M6985">
            <v>14</v>
          </cell>
          <cell r="Q6985">
            <v>14</v>
          </cell>
          <cell r="V6985">
            <v>4360</v>
          </cell>
        </row>
        <row r="6986">
          <cell r="A6986">
            <v>1</v>
          </cell>
          <cell r="E6986">
            <v>14</v>
          </cell>
          <cell r="I6986">
            <v>3374.88</v>
          </cell>
          <cell r="M6986">
            <v>14</v>
          </cell>
          <cell r="Q6986">
            <v>14</v>
          </cell>
          <cell r="V6986">
            <v>4380</v>
          </cell>
        </row>
        <row r="6987">
          <cell r="A6987">
            <v>1</v>
          </cell>
          <cell r="E6987">
            <v>14</v>
          </cell>
          <cell r="I6987">
            <v>900.39</v>
          </cell>
          <cell r="M6987">
            <v>14</v>
          </cell>
          <cell r="Q6987">
            <v>14</v>
          </cell>
          <cell r="V6987">
            <v>4440</v>
          </cell>
        </row>
        <row r="6988">
          <cell r="A6988">
            <v>1</v>
          </cell>
          <cell r="E6988">
            <v>14</v>
          </cell>
          <cell r="I6988">
            <v>150</v>
          </cell>
          <cell r="M6988">
            <v>14</v>
          </cell>
          <cell r="Q6988">
            <v>14</v>
          </cell>
          <cell r="V6988">
            <v>4480</v>
          </cell>
        </row>
        <row r="6989">
          <cell r="A6989">
            <v>1</v>
          </cell>
          <cell r="E6989">
            <v>14</v>
          </cell>
          <cell r="I6989">
            <v>9420.19</v>
          </cell>
          <cell r="M6989">
            <v>14</v>
          </cell>
          <cell r="Q6989">
            <v>14</v>
          </cell>
          <cell r="V6989">
            <v>4500</v>
          </cell>
        </row>
        <row r="6990">
          <cell r="A6990">
            <v>1</v>
          </cell>
          <cell r="E6990">
            <v>14</v>
          </cell>
          <cell r="I6990">
            <v>404615.88</v>
          </cell>
          <cell r="M6990">
            <v>14</v>
          </cell>
          <cell r="Q6990">
            <v>14</v>
          </cell>
          <cell r="V6990">
            <v>4520</v>
          </cell>
        </row>
        <row r="6991">
          <cell r="A6991">
            <v>1</v>
          </cell>
          <cell r="E6991">
            <v>14</v>
          </cell>
          <cell r="I6991">
            <v>2937.45</v>
          </cell>
          <cell r="M6991">
            <v>14</v>
          </cell>
          <cell r="Q6991">
            <v>14</v>
          </cell>
          <cell r="V6991">
            <v>4560</v>
          </cell>
        </row>
        <row r="6992">
          <cell r="A6992">
            <v>1</v>
          </cell>
          <cell r="E6992">
            <v>14</v>
          </cell>
          <cell r="I6992">
            <v>200</v>
          </cell>
          <cell r="M6992">
            <v>14</v>
          </cell>
          <cell r="Q6992">
            <v>14</v>
          </cell>
          <cell r="V6992">
            <v>4570</v>
          </cell>
        </row>
        <row r="6993">
          <cell r="A6993">
            <v>1</v>
          </cell>
          <cell r="E6993">
            <v>14</v>
          </cell>
          <cell r="I6993">
            <v>2765.41</v>
          </cell>
          <cell r="M6993">
            <v>14</v>
          </cell>
          <cell r="Q6993">
            <v>14</v>
          </cell>
          <cell r="V6993">
            <v>4595</v>
          </cell>
        </row>
        <row r="6994">
          <cell r="A6994">
            <v>1</v>
          </cell>
          <cell r="E6994">
            <v>14</v>
          </cell>
          <cell r="I6994">
            <v>11671.43</v>
          </cell>
          <cell r="M6994">
            <v>14</v>
          </cell>
          <cell r="Q6994">
            <v>14</v>
          </cell>
          <cell r="V6994">
            <v>4601</v>
          </cell>
        </row>
        <row r="6995">
          <cell r="A6995">
            <v>1</v>
          </cell>
          <cell r="E6995">
            <v>14</v>
          </cell>
          <cell r="I6995">
            <v>70</v>
          </cell>
          <cell r="M6995">
            <v>14</v>
          </cell>
          <cell r="Q6995">
            <v>14</v>
          </cell>
          <cell r="V6995">
            <v>4602</v>
          </cell>
        </row>
        <row r="6996">
          <cell r="A6996">
            <v>1</v>
          </cell>
          <cell r="E6996">
            <v>14</v>
          </cell>
          <cell r="I6996">
            <v>716.42</v>
          </cell>
          <cell r="M6996">
            <v>14</v>
          </cell>
          <cell r="Q6996">
            <v>14</v>
          </cell>
          <cell r="V6996">
            <v>4603</v>
          </cell>
        </row>
        <row r="6997">
          <cell r="A6997">
            <v>1</v>
          </cell>
          <cell r="E6997">
            <v>14</v>
          </cell>
          <cell r="I6997">
            <v>-1299</v>
          </cell>
          <cell r="M6997">
            <v>14</v>
          </cell>
          <cell r="Q6997">
            <v>14</v>
          </cell>
          <cell r="V6997">
            <v>4610</v>
          </cell>
        </row>
        <row r="6998">
          <cell r="A6998">
            <v>1</v>
          </cell>
          <cell r="E6998">
            <v>14</v>
          </cell>
          <cell r="I6998">
            <v>15.1</v>
          </cell>
          <cell r="M6998">
            <v>14</v>
          </cell>
          <cell r="Q6998">
            <v>14</v>
          </cell>
          <cell r="V6998">
            <v>4640</v>
          </cell>
        </row>
        <row r="6999">
          <cell r="A6999">
            <v>1</v>
          </cell>
          <cell r="E6999">
            <v>14</v>
          </cell>
          <cell r="I6999">
            <v>5958.4</v>
          </cell>
          <cell r="M6999">
            <v>14</v>
          </cell>
          <cell r="Q6999">
            <v>14</v>
          </cell>
          <cell r="V6999">
            <v>4660</v>
          </cell>
        </row>
        <row r="7000">
          <cell r="A7000">
            <v>1</v>
          </cell>
          <cell r="E7000">
            <v>14</v>
          </cell>
          <cell r="I7000">
            <v>700</v>
          </cell>
          <cell r="M7000">
            <v>14</v>
          </cell>
          <cell r="Q7000">
            <v>14</v>
          </cell>
          <cell r="V7000">
            <v>4680</v>
          </cell>
        </row>
        <row r="7001">
          <cell r="A7001">
            <v>1</v>
          </cell>
          <cell r="E7001">
            <v>14</v>
          </cell>
          <cell r="I7001">
            <v>0</v>
          </cell>
          <cell r="M7001">
            <v>14</v>
          </cell>
          <cell r="Q7001">
            <v>14</v>
          </cell>
          <cell r="V7001">
            <v>4690</v>
          </cell>
        </row>
        <row r="7002">
          <cell r="A7002">
            <v>1</v>
          </cell>
          <cell r="E7002">
            <v>14</v>
          </cell>
          <cell r="I7002">
            <v>50517.52</v>
          </cell>
          <cell r="M7002">
            <v>14</v>
          </cell>
          <cell r="Q7002">
            <v>14</v>
          </cell>
          <cell r="V7002">
            <v>4700</v>
          </cell>
        </row>
        <row r="7003">
          <cell r="A7003">
            <v>1</v>
          </cell>
          <cell r="E7003">
            <v>14</v>
          </cell>
          <cell r="I7003">
            <v>12128.38</v>
          </cell>
          <cell r="M7003">
            <v>14</v>
          </cell>
          <cell r="Q7003">
            <v>14</v>
          </cell>
          <cell r="V7003">
            <v>4720</v>
          </cell>
        </row>
        <row r="7004">
          <cell r="A7004">
            <v>1</v>
          </cell>
          <cell r="E7004">
            <v>14</v>
          </cell>
          <cell r="I7004">
            <v>17.850000000000001</v>
          </cell>
          <cell r="M7004">
            <v>14</v>
          </cell>
          <cell r="Q7004">
            <v>14</v>
          </cell>
          <cell r="V7004">
            <v>4730</v>
          </cell>
        </row>
        <row r="7005">
          <cell r="A7005">
            <v>1</v>
          </cell>
          <cell r="E7005">
            <v>14</v>
          </cell>
          <cell r="I7005">
            <v>127591.15</v>
          </cell>
          <cell r="M7005">
            <v>14</v>
          </cell>
          <cell r="Q7005">
            <v>14</v>
          </cell>
          <cell r="V7005">
            <v>4730</v>
          </cell>
        </row>
        <row r="7006">
          <cell r="A7006">
            <v>1</v>
          </cell>
          <cell r="E7006">
            <v>14</v>
          </cell>
          <cell r="I7006">
            <v>0</v>
          </cell>
          <cell r="M7006">
            <v>14</v>
          </cell>
          <cell r="Q7006">
            <v>14</v>
          </cell>
          <cell r="V7006">
            <v>4740</v>
          </cell>
        </row>
        <row r="7007">
          <cell r="A7007">
            <v>1</v>
          </cell>
          <cell r="E7007">
            <v>14</v>
          </cell>
          <cell r="I7007">
            <v>3660.59</v>
          </cell>
          <cell r="M7007">
            <v>14</v>
          </cell>
          <cell r="Q7007">
            <v>14</v>
          </cell>
          <cell r="V7007">
            <v>4750</v>
          </cell>
        </row>
        <row r="7008">
          <cell r="A7008">
            <v>1</v>
          </cell>
          <cell r="E7008">
            <v>14</v>
          </cell>
          <cell r="I7008">
            <v>16487.47</v>
          </cell>
          <cell r="M7008">
            <v>14</v>
          </cell>
          <cell r="Q7008">
            <v>14</v>
          </cell>
          <cell r="V7008">
            <v>4760</v>
          </cell>
        </row>
        <row r="7009">
          <cell r="A7009">
            <v>1</v>
          </cell>
          <cell r="E7009">
            <v>14</v>
          </cell>
          <cell r="I7009">
            <v>14282.03</v>
          </cell>
          <cell r="M7009">
            <v>14</v>
          </cell>
          <cell r="Q7009">
            <v>14</v>
          </cell>
          <cell r="V7009">
            <v>4770</v>
          </cell>
        </row>
        <row r="7010">
          <cell r="A7010">
            <v>1</v>
          </cell>
          <cell r="E7010">
            <v>14</v>
          </cell>
          <cell r="I7010">
            <v>10862.4</v>
          </cell>
          <cell r="M7010">
            <v>14</v>
          </cell>
          <cell r="Q7010">
            <v>14</v>
          </cell>
          <cell r="V7010">
            <v>4772</v>
          </cell>
        </row>
        <row r="7011">
          <cell r="A7011">
            <v>1</v>
          </cell>
          <cell r="E7011">
            <v>14</v>
          </cell>
          <cell r="I7011">
            <v>80</v>
          </cell>
          <cell r="M7011">
            <v>14</v>
          </cell>
          <cell r="Q7011">
            <v>14</v>
          </cell>
          <cell r="V7011">
            <v>4775</v>
          </cell>
        </row>
        <row r="7012">
          <cell r="A7012">
            <v>1</v>
          </cell>
          <cell r="E7012">
            <v>14</v>
          </cell>
          <cell r="I7012">
            <v>6997.95</v>
          </cell>
          <cell r="M7012">
            <v>14</v>
          </cell>
          <cell r="Q7012">
            <v>14</v>
          </cell>
          <cell r="V7012">
            <v>4775</v>
          </cell>
        </row>
        <row r="7013">
          <cell r="A7013">
            <v>1</v>
          </cell>
          <cell r="E7013">
            <v>14</v>
          </cell>
          <cell r="I7013">
            <v>9062.27</v>
          </cell>
          <cell r="M7013">
            <v>14</v>
          </cell>
          <cell r="Q7013">
            <v>14</v>
          </cell>
          <cell r="V7013">
            <v>4780</v>
          </cell>
        </row>
        <row r="7014">
          <cell r="A7014">
            <v>1</v>
          </cell>
          <cell r="E7014">
            <v>14</v>
          </cell>
          <cell r="I7014">
            <v>276.47000000000003</v>
          </cell>
          <cell r="M7014">
            <v>14</v>
          </cell>
          <cell r="Q7014">
            <v>14</v>
          </cell>
          <cell r="V7014">
            <v>4785</v>
          </cell>
        </row>
        <row r="7015">
          <cell r="A7015">
            <v>1</v>
          </cell>
          <cell r="E7015">
            <v>14</v>
          </cell>
          <cell r="I7015">
            <v>26141.86</v>
          </cell>
          <cell r="M7015">
            <v>14</v>
          </cell>
          <cell r="Q7015">
            <v>14</v>
          </cell>
          <cell r="V7015">
            <v>4785</v>
          </cell>
        </row>
        <row r="7016">
          <cell r="A7016">
            <v>1</v>
          </cell>
          <cell r="E7016">
            <v>14</v>
          </cell>
          <cell r="I7016">
            <v>8242.74</v>
          </cell>
          <cell r="M7016">
            <v>14</v>
          </cell>
          <cell r="Q7016">
            <v>14</v>
          </cell>
          <cell r="V7016">
            <v>4800</v>
          </cell>
        </row>
        <row r="7017">
          <cell r="A7017">
            <v>1</v>
          </cell>
          <cell r="E7017">
            <v>14</v>
          </cell>
          <cell r="I7017">
            <v>1425.8</v>
          </cell>
          <cell r="M7017">
            <v>14</v>
          </cell>
          <cell r="Q7017">
            <v>14</v>
          </cell>
          <cell r="V7017">
            <v>4830</v>
          </cell>
        </row>
        <row r="7018">
          <cell r="A7018">
            <v>1</v>
          </cell>
          <cell r="E7018">
            <v>14</v>
          </cell>
          <cell r="I7018">
            <v>4148</v>
          </cell>
          <cell r="M7018">
            <v>14</v>
          </cell>
          <cell r="Q7018">
            <v>14</v>
          </cell>
          <cell r="V7018">
            <v>4840</v>
          </cell>
        </row>
        <row r="7019">
          <cell r="A7019">
            <v>1</v>
          </cell>
          <cell r="E7019">
            <v>14</v>
          </cell>
          <cell r="I7019">
            <v>8785.48</v>
          </cell>
          <cell r="M7019">
            <v>14</v>
          </cell>
          <cell r="Q7019">
            <v>14</v>
          </cell>
          <cell r="V7019">
            <v>4900</v>
          </cell>
        </row>
        <row r="7020">
          <cell r="A7020">
            <v>1</v>
          </cell>
          <cell r="E7020">
            <v>14</v>
          </cell>
          <cell r="I7020">
            <v>-50000</v>
          </cell>
          <cell r="M7020">
            <v>14</v>
          </cell>
          <cell r="Q7020">
            <v>14</v>
          </cell>
          <cell r="V7020">
            <v>5100</v>
          </cell>
        </row>
        <row r="7021">
          <cell r="A7021">
            <v>1</v>
          </cell>
          <cell r="E7021">
            <v>14</v>
          </cell>
          <cell r="I7021">
            <v>23213.22</v>
          </cell>
          <cell r="M7021">
            <v>14</v>
          </cell>
          <cell r="Q7021">
            <v>14</v>
          </cell>
          <cell r="V7021">
            <v>5305</v>
          </cell>
        </row>
        <row r="7022">
          <cell r="A7022">
            <v>1</v>
          </cell>
          <cell r="E7022">
            <v>14</v>
          </cell>
          <cell r="I7022">
            <v>957.5</v>
          </cell>
          <cell r="M7022">
            <v>14</v>
          </cell>
          <cell r="Q7022">
            <v>14</v>
          </cell>
          <cell r="V7022">
            <v>5306</v>
          </cell>
        </row>
        <row r="7023">
          <cell r="A7023">
            <v>1</v>
          </cell>
          <cell r="E7023">
            <v>14</v>
          </cell>
          <cell r="I7023">
            <v>0.3</v>
          </cell>
          <cell r="M7023">
            <v>14</v>
          </cell>
          <cell r="Q7023">
            <v>14</v>
          </cell>
          <cell r="V7023">
            <v>5307</v>
          </cell>
        </row>
        <row r="7024">
          <cell r="A7024">
            <v>1</v>
          </cell>
          <cell r="E7024">
            <v>14</v>
          </cell>
          <cell r="I7024">
            <v>-1181431.32</v>
          </cell>
          <cell r="M7024">
            <v>14</v>
          </cell>
          <cell r="Q7024">
            <v>14</v>
          </cell>
          <cell r="V7024">
            <v>5400</v>
          </cell>
        </row>
        <row r="7025">
          <cell r="A7025">
            <v>1</v>
          </cell>
          <cell r="E7025">
            <v>14</v>
          </cell>
          <cell r="I7025">
            <v>-108023.96</v>
          </cell>
          <cell r="M7025">
            <v>14</v>
          </cell>
          <cell r="Q7025">
            <v>14</v>
          </cell>
          <cell r="V7025">
            <v>5400</v>
          </cell>
        </row>
        <row r="7026">
          <cell r="A7026">
            <v>1</v>
          </cell>
          <cell r="E7026">
            <v>14</v>
          </cell>
          <cell r="I7026">
            <v>379066.56</v>
          </cell>
          <cell r="M7026">
            <v>14</v>
          </cell>
          <cell r="Q7026">
            <v>14</v>
          </cell>
          <cell r="V7026">
            <v>5400</v>
          </cell>
        </row>
        <row r="7027">
          <cell r="A7027">
            <v>1</v>
          </cell>
          <cell r="E7027">
            <v>14</v>
          </cell>
          <cell r="I7027">
            <v>-22885.919999999998</v>
          </cell>
          <cell r="M7027">
            <v>14</v>
          </cell>
          <cell r="Q7027">
            <v>14</v>
          </cell>
          <cell r="V7027">
            <v>5450</v>
          </cell>
        </row>
        <row r="7028">
          <cell r="A7028">
            <v>1</v>
          </cell>
          <cell r="E7028">
            <v>14</v>
          </cell>
          <cell r="I7028">
            <v>-160894.74</v>
          </cell>
          <cell r="M7028">
            <v>14</v>
          </cell>
          <cell r="Q7028">
            <v>14</v>
          </cell>
          <cell r="V7028">
            <v>5450</v>
          </cell>
        </row>
        <row r="7029">
          <cell r="A7029">
            <v>1</v>
          </cell>
          <cell r="E7029">
            <v>14</v>
          </cell>
          <cell r="I7029">
            <v>17978.169999999998</v>
          </cell>
          <cell r="M7029">
            <v>14</v>
          </cell>
          <cell r="Q7029">
            <v>14</v>
          </cell>
          <cell r="V7029">
            <v>6110</v>
          </cell>
        </row>
        <row r="7030">
          <cell r="A7030">
            <v>1</v>
          </cell>
          <cell r="E7030">
            <v>14</v>
          </cell>
          <cell r="I7030">
            <v>-5271.97</v>
          </cell>
          <cell r="M7030">
            <v>14</v>
          </cell>
          <cell r="Q7030">
            <v>14</v>
          </cell>
          <cell r="V7030">
            <v>6120</v>
          </cell>
        </row>
        <row r="7031">
          <cell r="A7031">
            <v>1</v>
          </cell>
          <cell r="E7031">
            <v>14</v>
          </cell>
          <cell r="I7031">
            <v>20481.5</v>
          </cell>
          <cell r="M7031">
            <v>14</v>
          </cell>
          <cell r="Q7031">
            <v>14</v>
          </cell>
          <cell r="V7031">
            <v>6210</v>
          </cell>
        </row>
        <row r="7032">
          <cell r="A7032">
            <v>1</v>
          </cell>
          <cell r="E7032">
            <v>14</v>
          </cell>
          <cell r="I7032">
            <v>-2561.63</v>
          </cell>
          <cell r="M7032">
            <v>14</v>
          </cell>
          <cell r="Q7032">
            <v>14</v>
          </cell>
          <cell r="V7032">
            <v>6220</v>
          </cell>
        </row>
        <row r="7033">
          <cell r="A7033">
            <v>1</v>
          </cell>
          <cell r="E7033">
            <v>14</v>
          </cell>
          <cell r="I7033">
            <v>211188.8</v>
          </cell>
          <cell r="M7033">
            <v>14</v>
          </cell>
          <cell r="Q7033">
            <v>14</v>
          </cell>
          <cell r="V7033">
            <v>6310</v>
          </cell>
        </row>
        <row r="7034">
          <cell r="A7034">
            <v>1</v>
          </cell>
          <cell r="E7034">
            <v>14</v>
          </cell>
          <cell r="I7034">
            <v>-21118.87</v>
          </cell>
          <cell r="M7034">
            <v>14</v>
          </cell>
          <cell r="Q7034">
            <v>14</v>
          </cell>
          <cell r="V7034">
            <v>6320</v>
          </cell>
        </row>
        <row r="7035">
          <cell r="A7035">
            <v>1</v>
          </cell>
          <cell r="E7035">
            <v>14</v>
          </cell>
          <cell r="I7035">
            <v>0</v>
          </cell>
          <cell r="M7035">
            <v>14</v>
          </cell>
          <cell r="Q7035">
            <v>14</v>
          </cell>
          <cell r="V7035">
            <v>6410</v>
          </cell>
        </row>
        <row r="7036">
          <cell r="A7036">
            <v>1</v>
          </cell>
          <cell r="E7036">
            <v>14</v>
          </cell>
          <cell r="I7036">
            <v>0</v>
          </cell>
          <cell r="M7036">
            <v>14</v>
          </cell>
          <cell r="Q7036">
            <v>14</v>
          </cell>
          <cell r="V7036">
            <v>6420</v>
          </cell>
        </row>
        <row r="7037">
          <cell r="A7037">
            <v>1</v>
          </cell>
          <cell r="E7037">
            <v>14</v>
          </cell>
          <cell r="I7037">
            <v>69367.64</v>
          </cell>
          <cell r="M7037">
            <v>14</v>
          </cell>
          <cell r="Q7037">
            <v>14</v>
          </cell>
          <cell r="V7037">
            <v>6510</v>
          </cell>
        </row>
        <row r="7038">
          <cell r="A7038">
            <v>1</v>
          </cell>
          <cell r="E7038">
            <v>14</v>
          </cell>
          <cell r="I7038">
            <v>-12202.75</v>
          </cell>
          <cell r="M7038">
            <v>14</v>
          </cell>
          <cell r="Q7038">
            <v>14</v>
          </cell>
          <cell r="V7038">
            <v>6520</v>
          </cell>
        </row>
        <row r="7039">
          <cell r="A7039">
            <v>1</v>
          </cell>
          <cell r="E7039">
            <v>14</v>
          </cell>
          <cell r="I7039">
            <v>160142</v>
          </cell>
          <cell r="M7039">
            <v>14</v>
          </cell>
          <cell r="Q7039">
            <v>14</v>
          </cell>
          <cell r="V7039">
            <v>6710</v>
          </cell>
        </row>
        <row r="7040">
          <cell r="A7040">
            <v>1</v>
          </cell>
          <cell r="E7040">
            <v>14</v>
          </cell>
          <cell r="I7040">
            <v>-17571.36</v>
          </cell>
          <cell r="M7040">
            <v>14</v>
          </cell>
          <cell r="Q7040">
            <v>14</v>
          </cell>
          <cell r="V7040">
            <v>6720</v>
          </cell>
        </row>
        <row r="7041">
          <cell r="A7041">
            <v>1</v>
          </cell>
          <cell r="E7041">
            <v>14</v>
          </cell>
          <cell r="I7041">
            <v>8419.83</v>
          </cell>
          <cell r="M7041">
            <v>14</v>
          </cell>
          <cell r="Q7041">
            <v>14</v>
          </cell>
          <cell r="V7041">
            <v>6810</v>
          </cell>
        </row>
        <row r="7042">
          <cell r="A7042">
            <v>1</v>
          </cell>
          <cell r="E7042">
            <v>14</v>
          </cell>
          <cell r="I7042">
            <v>-701.65</v>
          </cell>
          <cell r="M7042">
            <v>14</v>
          </cell>
          <cell r="Q7042">
            <v>14</v>
          </cell>
          <cell r="V7042">
            <v>6820</v>
          </cell>
        </row>
        <row r="7043">
          <cell r="A7043">
            <v>1</v>
          </cell>
          <cell r="E7043">
            <v>14</v>
          </cell>
          <cell r="I7043">
            <v>99126.71</v>
          </cell>
          <cell r="M7043">
            <v>14</v>
          </cell>
          <cell r="Q7043">
            <v>14</v>
          </cell>
          <cell r="V7043">
            <v>7000</v>
          </cell>
        </row>
        <row r="7044">
          <cell r="A7044">
            <v>1</v>
          </cell>
          <cell r="E7044">
            <v>14</v>
          </cell>
          <cell r="I7044">
            <v>2363950.77</v>
          </cell>
          <cell r="M7044">
            <v>14</v>
          </cell>
          <cell r="Q7044">
            <v>14</v>
          </cell>
          <cell r="V7044">
            <v>7100</v>
          </cell>
        </row>
        <row r="7045">
          <cell r="A7045">
            <v>1</v>
          </cell>
          <cell r="E7045">
            <v>14</v>
          </cell>
          <cell r="I7045">
            <v>488.25</v>
          </cell>
          <cell r="M7045">
            <v>14</v>
          </cell>
          <cell r="Q7045">
            <v>14</v>
          </cell>
          <cell r="V7045">
            <v>7110</v>
          </cell>
        </row>
        <row r="7046">
          <cell r="A7046">
            <v>1</v>
          </cell>
          <cell r="E7046">
            <v>14</v>
          </cell>
          <cell r="I7046">
            <v>835702.88</v>
          </cell>
          <cell r="M7046">
            <v>14</v>
          </cell>
          <cell r="Q7046">
            <v>14</v>
          </cell>
          <cell r="V7046">
            <v>7130</v>
          </cell>
        </row>
        <row r="7047">
          <cell r="A7047">
            <v>1</v>
          </cell>
          <cell r="E7047">
            <v>14</v>
          </cell>
          <cell r="I7047">
            <v>36051.89</v>
          </cell>
          <cell r="M7047">
            <v>14</v>
          </cell>
          <cell r="Q7047">
            <v>14</v>
          </cell>
          <cell r="V7047">
            <v>7140</v>
          </cell>
        </row>
        <row r="7048">
          <cell r="A7048">
            <v>1</v>
          </cell>
          <cell r="E7048">
            <v>14</v>
          </cell>
          <cell r="I7048">
            <v>-450.44</v>
          </cell>
          <cell r="M7048">
            <v>14</v>
          </cell>
          <cell r="Q7048">
            <v>14</v>
          </cell>
          <cell r="V7048">
            <v>7300</v>
          </cell>
        </row>
        <row r="7049">
          <cell r="A7049">
            <v>1</v>
          </cell>
          <cell r="E7049">
            <v>14</v>
          </cell>
          <cell r="I7049">
            <v>0</v>
          </cell>
          <cell r="M7049">
            <v>14</v>
          </cell>
          <cell r="Q7049">
            <v>14</v>
          </cell>
          <cell r="V7049">
            <v>7300</v>
          </cell>
        </row>
        <row r="7050">
          <cell r="A7050">
            <v>1</v>
          </cell>
          <cell r="E7050">
            <v>14</v>
          </cell>
          <cell r="I7050">
            <v>0</v>
          </cell>
          <cell r="M7050">
            <v>14</v>
          </cell>
          <cell r="Q7050">
            <v>14</v>
          </cell>
          <cell r="V7050">
            <v>7300</v>
          </cell>
        </row>
        <row r="7051">
          <cell r="A7051">
            <v>1</v>
          </cell>
          <cell r="E7051">
            <v>14</v>
          </cell>
          <cell r="I7051">
            <v>0</v>
          </cell>
          <cell r="M7051">
            <v>14</v>
          </cell>
          <cell r="Q7051">
            <v>14</v>
          </cell>
          <cell r="V7051">
            <v>7300</v>
          </cell>
        </row>
        <row r="7052">
          <cell r="A7052">
            <v>1</v>
          </cell>
          <cell r="E7052">
            <v>14</v>
          </cell>
          <cell r="I7052">
            <v>19285.490000000002</v>
          </cell>
          <cell r="M7052">
            <v>14</v>
          </cell>
          <cell r="Q7052">
            <v>14</v>
          </cell>
          <cell r="V7052">
            <v>7300</v>
          </cell>
        </row>
        <row r="7053">
          <cell r="A7053">
            <v>1</v>
          </cell>
          <cell r="E7053">
            <v>14</v>
          </cell>
          <cell r="I7053">
            <v>-4409.09</v>
          </cell>
          <cell r="M7053">
            <v>14</v>
          </cell>
          <cell r="Q7053">
            <v>14</v>
          </cell>
          <cell r="V7053">
            <v>7300</v>
          </cell>
        </row>
        <row r="7054">
          <cell r="A7054">
            <v>1</v>
          </cell>
          <cell r="E7054">
            <v>14</v>
          </cell>
          <cell r="I7054">
            <v>3210.27</v>
          </cell>
          <cell r="M7054">
            <v>14</v>
          </cell>
          <cell r="Q7054">
            <v>14</v>
          </cell>
          <cell r="V7054">
            <v>7300</v>
          </cell>
        </row>
        <row r="7055">
          <cell r="A7055">
            <v>1</v>
          </cell>
          <cell r="E7055">
            <v>14</v>
          </cell>
          <cell r="I7055">
            <v>1960</v>
          </cell>
          <cell r="M7055">
            <v>14</v>
          </cell>
          <cell r="Q7055">
            <v>14</v>
          </cell>
          <cell r="V7055">
            <v>7300</v>
          </cell>
        </row>
        <row r="7056">
          <cell r="A7056">
            <v>1</v>
          </cell>
          <cell r="E7056">
            <v>14</v>
          </cell>
          <cell r="I7056">
            <v>-1243.25</v>
          </cell>
          <cell r="M7056">
            <v>14</v>
          </cell>
          <cell r="Q7056">
            <v>14</v>
          </cell>
          <cell r="V7056">
            <v>7300</v>
          </cell>
        </row>
        <row r="7057">
          <cell r="A7057">
            <v>1</v>
          </cell>
          <cell r="E7057">
            <v>14</v>
          </cell>
          <cell r="I7057">
            <v>-735.6</v>
          </cell>
          <cell r="M7057">
            <v>14</v>
          </cell>
          <cell r="Q7057">
            <v>14</v>
          </cell>
          <cell r="V7057">
            <v>7300</v>
          </cell>
        </row>
        <row r="7058">
          <cell r="A7058">
            <v>1</v>
          </cell>
          <cell r="E7058">
            <v>14</v>
          </cell>
          <cell r="I7058">
            <v>1077.67</v>
          </cell>
          <cell r="M7058">
            <v>14</v>
          </cell>
          <cell r="Q7058">
            <v>14</v>
          </cell>
          <cell r="V7058">
            <v>7300</v>
          </cell>
        </row>
        <row r="7059">
          <cell r="A7059">
            <v>1</v>
          </cell>
          <cell r="E7059">
            <v>14</v>
          </cell>
          <cell r="I7059">
            <v>2267.66</v>
          </cell>
          <cell r="M7059">
            <v>14</v>
          </cell>
          <cell r="Q7059">
            <v>14</v>
          </cell>
          <cell r="V7059">
            <v>7300</v>
          </cell>
        </row>
        <row r="7060">
          <cell r="A7060">
            <v>1</v>
          </cell>
          <cell r="E7060">
            <v>14</v>
          </cell>
          <cell r="I7060">
            <v>292.48</v>
          </cell>
          <cell r="M7060">
            <v>14</v>
          </cell>
          <cell r="Q7060">
            <v>14</v>
          </cell>
          <cell r="V7060">
            <v>7300</v>
          </cell>
        </row>
        <row r="7061">
          <cell r="A7061">
            <v>1</v>
          </cell>
          <cell r="E7061">
            <v>14</v>
          </cell>
          <cell r="I7061">
            <v>1358.13</v>
          </cell>
          <cell r="M7061">
            <v>14</v>
          </cell>
          <cell r="Q7061">
            <v>14</v>
          </cell>
          <cell r="V7061">
            <v>7300</v>
          </cell>
        </row>
        <row r="7062">
          <cell r="A7062">
            <v>1</v>
          </cell>
          <cell r="E7062">
            <v>14</v>
          </cell>
          <cell r="I7062">
            <v>2651.86</v>
          </cell>
          <cell r="M7062">
            <v>14</v>
          </cell>
          <cell r="Q7062">
            <v>14</v>
          </cell>
          <cell r="V7062">
            <v>7300</v>
          </cell>
        </row>
        <row r="7063">
          <cell r="A7063">
            <v>1</v>
          </cell>
          <cell r="E7063">
            <v>14</v>
          </cell>
          <cell r="I7063">
            <v>-959.59</v>
          </cell>
          <cell r="M7063">
            <v>14</v>
          </cell>
          <cell r="Q7063">
            <v>14</v>
          </cell>
          <cell r="V7063">
            <v>7300</v>
          </cell>
        </row>
        <row r="7064">
          <cell r="A7064">
            <v>1</v>
          </cell>
          <cell r="E7064">
            <v>14</v>
          </cell>
          <cell r="I7064">
            <v>-4039.26</v>
          </cell>
          <cell r="M7064">
            <v>14</v>
          </cell>
          <cell r="Q7064">
            <v>14</v>
          </cell>
          <cell r="V7064">
            <v>7300</v>
          </cell>
        </row>
        <row r="7065">
          <cell r="A7065">
            <v>1</v>
          </cell>
          <cell r="E7065">
            <v>14</v>
          </cell>
          <cell r="I7065">
            <v>-53.6</v>
          </cell>
          <cell r="M7065">
            <v>14</v>
          </cell>
          <cell r="Q7065">
            <v>14</v>
          </cell>
          <cell r="V7065">
            <v>7300</v>
          </cell>
        </row>
        <row r="7066">
          <cell r="A7066">
            <v>1</v>
          </cell>
          <cell r="E7066">
            <v>14</v>
          </cell>
          <cell r="I7066">
            <v>-3370.44</v>
          </cell>
          <cell r="M7066">
            <v>14</v>
          </cell>
          <cell r="Q7066">
            <v>14</v>
          </cell>
          <cell r="V7066">
            <v>7300</v>
          </cell>
        </row>
        <row r="7067">
          <cell r="A7067">
            <v>1</v>
          </cell>
          <cell r="E7067">
            <v>14</v>
          </cell>
          <cell r="I7067">
            <v>-322.97000000000003</v>
          </cell>
          <cell r="M7067">
            <v>14</v>
          </cell>
          <cell r="Q7067">
            <v>14</v>
          </cell>
          <cell r="V7067">
            <v>7300</v>
          </cell>
        </row>
        <row r="7068">
          <cell r="A7068">
            <v>1</v>
          </cell>
          <cell r="E7068">
            <v>14</v>
          </cell>
          <cell r="I7068">
            <v>500</v>
          </cell>
          <cell r="M7068">
            <v>14</v>
          </cell>
          <cell r="Q7068">
            <v>14</v>
          </cell>
          <cell r="V7068">
            <v>7300</v>
          </cell>
        </row>
        <row r="7069">
          <cell r="A7069">
            <v>1</v>
          </cell>
          <cell r="E7069">
            <v>14</v>
          </cell>
          <cell r="I7069">
            <v>46</v>
          </cell>
          <cell r="M7069">
            <v>14</v>
          </cell>
          <cell r="Q7069">
            <v>14</v>
          </cell>
          <cell r="V7069">
            <v>7300</v>
          </cell>
        </row>
        <row r="7070">
          <cell r="A7070">
            <v>1</v>
          </cell>
          <cell r="E7070">
            <v>14</v>
          </cell>
          <cell r="I7070">
            <v>-4559.1099999999997</v>
          </cell>
          <cell r="M7070">
            <v>14</v>
          </cell>
          <cell r="Q7070">
            <v>14</v>
          </cell>
          <cell r="V7070">
            <v>7300</v>
          </cell>
        </row>
        <row r="7071">
          <cell r="A7071">
            <v>1</v>
          </cell>
          <cell r="E7071">
            <v>14</v>
          </cell>
          <cell r="I7071">
            <v>5608.48</v>
          </cell>
          <cell r="M7071">
            <v>14</v>
          </cell>
          <cell r="Q7071">
            <v>14</v>
          </cell>
          <cell r="V7071">
            <v>7300</v>
          </cell>
        </row>
        <row r="7072">
          <cell r="A7072">
            <v>1</v>
          </cell>
          <cell r="E7072">
            <v>14</v>
          </cell>
          <cell r="I7072">
            <v>-22537.98</v>
          </cell>
          <cell r="M7072">
            <v>14</v>
          </cell>
          <cell r="Q7072">
            <v>14</v>
          </cell>
          <cell r="V7072">
            <v>7300</v>
          </cell>
        </row>
        <row r="7073">
          <cell r="A7073">
            <v>1</v>
          </cell>
          <cell r="E7073">
            <v>14</v>
          </cell>
          <cell r="I7073">
            <v>1631.8</v>
          </cell>
          <cell r="M7073">
            <v>14</v>
          </cell>
          <cell r="Q7073">
            <v>14</v>
          </cell>
          <cell r="V7073">
            <v>7300</v>
          </cell>
        </row>
        <row r="7074">
          <cell r="A7074">
            <v>1</v>
          </cell>
          <cell r="E7074">
            <v>14</v>
          </cell>
          <cell r="I7074">
            <v>81417.8</v>
          </cell>
          <cell r="M7074">
            <v>14</v>
          </cell>
          <cell r="Q7074">
            <v>14</v>
          </cell>
          <cell r="V7074">
            <v>7300</v>
          </cell>
        </row>
        <row r="7075">
          <cell r="A7075">
            <v>1</v>
          </cell>
          <cell r="E7075">
            <v>14</v>
          </cell>
          <cell r="I7075">
            <v>676</v>
          </cell>
          <cell r="M7075">
            <v>14</v>
          </cell>
          <cell r="Q7075">
            <v>14</v>
          </cell>
          <cell r="V7075">
            <v>7300</v>
          </cell>
        </row>
        <row r="7076">
          <cell r="A7076">
            <v>1</v>
          </cell>
          <cell r="E7076">
            <v>14</v>
          </cell>
          <cell r="I7076">
            <v>13.9</v>
          </cell>
          <cell r="M7076">
            <v>14</v>
          </cell>
          <cell r="Q7076">
            <v>14</v>
          </cell>
          <cell r="V7076">
            <v>7300</v>
          </cell>
        </row>
        <row r="7077">
          <cell r="A7077">
            <v>1</v>
          </cell>
          <cell r="E7077">
            <v>14</v>
          </cell>
          <cell r="I7077">
            <v>-4831.7299999999996</v>
          </cell>
          <cell r="M7077">
            <v>14</v>
          </cell>
          <cell r="Q7077">
            <v>14</v>
          </cell>
          <cell r="V7077">
            <v>7300</v>
          </cell>
        </row>
        <row r="7078">
          <cell r="A7078">
            <v>1</v>
          </cell>
          <cell r="E7078">
            <v>14</v>
          </cell>
          <cell r="I7078">
            <v>1001.15</v>
          </cell>
          <cell r="M7078">
            <v>14</v>
          </cell>
          <cell r="Q7078">
            <v>14</v>
          </cell>
          <cell r="V7078">
            <v>7300</v>
          </cell>
        </row>
        <row r="7079">
          <cell r="A7079">
            <v>1</v>
          </cell>
          <cell r="E7079">
            <v>14</v>
          </cell>
          <cell r="I7079">
            <v>-8467.65</v>
          </cell>
          <cell r="M7079">
            <v>14</v>
          </cell>
          <cell r="Q7079">
            <v>14</v>
          </cell>
          <cell r="V7079">
            <v>7300</v>
          </cell>
        </row>
        <row r="7080">
          <cell r="A7080">
            <v>1</v>
          </cell>
          <cell r="E7080">
            <v>14</v>
          </cell>
          <cell r="I7080">
            <v>107</v>
          </cell>
          <cell r="M7080">
            <v>14</v>
          </cell>
          <cell r="Q7080">
            <v>14</v>
          </cell>
          <cell r="V7080">
            <v>7300</v>
          </cell>
        </row>
        <row r="7081">
          <cell r="A7081">
            <v>1</v>
          </cell>
          <cell r="E7081">
            <v>14</v>
          </cell>
          <cell r="I7081">
            <v>1906.3</v>
          </cell>
          <cell r="M7081">
            <v>14</v>
          </cell>
          <cell r="Q7081">
            <v>14</v>
          </cell>
          <cell r="V7081">
            <v>7300</v>
          </cell>
        </row>
        <row r="7082">
          <cell r="A7082">
            <v>1</v>
          </cell>
          <cell r="E7082">
            <v>14</v>
          </cell>
          <cell r="I7082">
            <v>388.48</v>
          </cell>
          <cell r="M7082">
            <v>14</v>
          </cell>
          <cell r="Q7082">
            <v>14</v>
          </cell>
          <cell r="V7082">
            <v>7300</v>
          </cell>
        </row>
        <row r="7083">
          <cell r="A7083">
            <v>1</v>
          </cell>
          <cell r="E7083">
            <v>14</v>
          </cell>
          <cell r="I7083">
            <v>14324</v>
          </cell>
          <cell r="M7083">
            <v>14</v>
          </cell>
          <cell r="Q7083">
            <v>14</v>
          </cell>
          <cell r="V7083">
            <v>7300</v>
          </cell>
        </row>
        <row r="7084">
          <cell r="A7084">
            <v>1</v>
          </cell>
          <cell r="E7084">
            <v>14</v>
          </cell>
          <cell r="I7084">
            <v>-1984.18</v>
          </cell>
          <cell r="M7084">
            <v>14</v>
          </cell>
          <cell r="Q7084">
            <v>14</v>
          </cell>
          <cell r="V7084">
            <v>7300</v>
          </cell>
        </row>
        <row r="7085">
          <cell r="A7085">
            <v>1</v>
          </cell>
          <cell r="E7085">
            <v>14</v>
          </cell>
          <cell r="I7085">
            <v>-50</v>
          </cell>
          <cell r="M7085">
            <v>14</v>
          </cell>
          <cell r="Q7085">
            <v>14</v>
          </cell>
          <cell r="V7085">
            <v>7300</v>
          </cell>
        </row>
        <row r="7086">
          <cell r="A7086">
            <v>1</v>
          </cell>
          <cell r="E7086">
            <v>14</v>
          </cell>
          <cell r="I7086">
            <v>800</v>
          </cell>
          <cell r="M7086">
            <v>14</v>
          </cell>
          <cell r="Q7086">
            <v>14</v>
          </cell>
          <cell r="V7086">
            <v>7300</v>
          </cell>
        </row>
        <row r="7087">
          <cell r="A7087">
            <v>1</v>
          </cell>
          <cell r="E7087">
            <v>14</v>
          </cell>
          <cell r="I7087">
            <v>-50</v>
          </cell>
          <cell r="M7087">
            <v>14</v>
          </cell>
          <cell r="Q7087">
            <v>14</v>
          </cell>
          <cell r="V7087">
            <v>7300</v>
          </cell>
        </row>
        <row r="7088">
          <cell r="A7088">
            <v>1</v>
          </cell>
          <cell r="E7088">
            <v>14</v>
          </cell>
          <cell r="I7088">
            <v>-50</v>
          </cell>
          <cell r="M7088">
            <v>14</v>
          </cell>
          <cell r="Q7088">
            <v>14</v>
          </cell>
          <cell r="V7088">
            <v>7300</v>
          </cell>
        </row>
        <row r="7089">
          <cell r="A7089">
            <v>1</v>
          </cell>
          <cell r="E7089">
            <v>14</v>
          </cell>
          <cell r="I7089">
            <v>-50</v>
          </cell>
          <cell r="M7089">
            <v>14</v>
          </cell>
          <cell r="Q7089">
            <v>14</v>
          </cell>
          <cell r="V7089">
            <v>7300</v>
          </cell>
        </row>
        <row r="7090">
          <cell r="A7090">
            <v>1</v>
          </cell>
          <cell r="E7090">
            <v>14</v>
          </cell>
          <cell r="I7090">
            <v>-940.42</v>
          </cell>
          <cell r="M7090">
            <v>14</v>
          </cell>
          <cell r="Q7090">
            <v>14</v>
          </cell>
          <cell r="V7090">
            <v>7300</v>
          </cell>
        </row>
        <row r="7091">
          <cell r="A7091">
            <v>1</v>
          </cell>
          <cell r="E7091">
            <v>14</v>
          </cell>
          <cell r="I7091">
            <v>-56435.51</v>
          </cell>
          <cell r="M7091">
            <v>14</v>
          </cell>
          <cell r="Q7091">
            <v>14</v>
          </cell>
          <cell r="V7091">
            <v>7300</v>
          </cell>
        </row>
        <row r="7092">
          <cell r="A7092">
            <v>1</v>
          </cell>
          <cell r="E7092">
            <v>14</v>
          </cell>
          <cell r="I7092">
            <v>-3.5</v>
          </cell>
          <cell r="M7092">
            <v>14</v>
          </cell>
          <cell r="Q7092">
            <v>14</v>
          </cell>
          <cell r="V7092">
            <v>7300</v>
          </cell>
        </row>
        <row r="7093">
          <cell r="A7093">
            <v>1</v>
          </cell>
          <cell r="E7093">
            <v>14</v>
          </cell>
          <cell r="I7093">
            <v>769770.08</v>
          </cell>
          <cell r="M7093">
            <v>14</v>
          </cell>
          <cell r="Q7093">
            <v>14</v>
          </cell>
          <cell r="V7093">
            <v>7700</v>
          </cell>
        </row>
        <row r="7094">
          <cell r="A7094">
            <v>1</v>
          </cell>
          <cell r="E7094">
            <v>14</v>
          </cell>
          <cell r="I7094">
            <v>17788.59</v>
          </cell>
          <cell r="M7094">
            <v>14</v>
          </cell>
          <cell r="Q7094">
            <v>14</v>
          </cell>
          <cell r="V7094">
            <v>7800</v>
          </cell>
        </row>
        <row r="7095">
          <cell r="A7095">
            <v>1</v>
          </cell>
          <cell r="E7095">
            <v>14</v>
          </cell>
          <cell r="I7095">
            <v>127500</v>
          </cell>
          <cell r="M7095">
            <v>14</v>
          </cell>
          <cell r="Q7095">
            <v>14</v>
          </cell>
          <cell r="V7095">
            <v>8112</v>
          </cell>
        </row>
        <row r="7096">
          <cell r="A7096">
            <v>1</v>
          </cell>
          <cell r="E7096">
            <v>14</v>
          </cell>
          <cell r="I7096">
            <v>1642.75</v>
          </cell>
          <cell r="M7096">
            <v>14</v>
          </cell>
          <cell r="Q7096">
            <v>14</v>
          </cell>
          <cell r="V7096">
            <v>8113</v>
          </cell>
        </row>
        <row r="7097">
          <cell r="A7097">
            <v>1</v>
          </cell>
          <cell r="E7097">
            <v>14</v>
          </cell>
          <cell r="I7097">
            <v>-2109543.79</v>
          </cell>
          <cell r="M7097">
            <v>14</v>
          </cell>
          <cell r="Q7097">
            <v>14</v>
          </cell>
          <cell r="V7097">
            <v>8114</v>
          </cell>
        </row>
        <row r="7098">
          <cell r="A7098">
            <v>1</v>
          </cell>
          <cell r="E7098">
            <v>14</v>
          </cell>
          <cell r="I7098">
            <v>-535647.43999999994</v>
          </cell>
          <cell r="M7098">
            <v>14</v>
          </cell>
          <cell r="Q7098">
            <v>14</v>
          </cell>
          <cell r="V7098">
            <v>8115</v>
          </cell>
        </row>
        <row r="7099">
          <cell r="A7099">
            <v>1</v>
          </cell>
          <cell r="E7099">
            <v>14</v>
          </cell>
          <cell r="I7099">
            <v>6733</v>
          </cell>
          <cell r="M7099">
            <v>14</v>
          </cell>
          <cell r="Q7099">
            <v>14</v>
          </cell>
          <cell r="V7099">
            <v>8116</v>
          </cell>
        </row>
        <row r="7100">
          <cell r="A7100">
            <v>1</v>
          </cell>
          <cell r="E7100">
            <v>14</v>
          </cell>
          <cell r="I7100">
            <v>6404.98</v>
          </cell>
          <cell r="M7100">
            <v>14</v>
          </cell>
          <cell r="Q7100">
            <v>14</v>
          </cell>
          <cell r="V7100">
            <v>8117</v>
          </cell>
        </row>
        <row r="7101">
          <cell r="A7101">
            <v>1</v>
          </cell>
          <cell r="E7101">
            <v>14</v>
          </cell>
          <cell r="I7101">
            <v>-134918.66</v>
          </cell>
          <cell r="M7101">
            <v>14</v>
          </cell>
          <cell r="Q7101">
            <v>14</v>
          </cell>
          <cell r="V7101">
            <v>8118</v>
          </cell>
        </row>
        <row r="7102">
          <cell r="A7102">
            <v>1</v>
          </cell>
          <cell r="E7102">
            <v>14</v>
          </cell>
          <cell r="I7102">
            <v>2184.1999999999998</v>
          </cell>
          <cell r="M7102">
            <v>14</v>
          </cell>
          <cell r="Q7102">
            <v>14</v>
          </cell>
          <cell r="V7102">
            <v>8119</v>
          </cell>
        </row>
        <row r="7103">
          <cell r="A7103">
            <v>1</v>
          </cell>
          <cell r="E7103">
            <v>14</v>
          </cell>
          <cell r="I7103">
            <v>176464.6</v>
          </cell>
          <cell r="M7103">
            <v>14</v>
          </cell>
          <cell r="Q7103">
            <v>14</v>
          </cell>
          <cell r="V7103">
            <v>8120</v>
          </cell>
        </row>
        <row r="7104">
          <cell r="A7104">
            <v>1</v>
          </cell>
          <cell r="E7104">
            <v>14</v>
          </cell>
          <cell r="I7104">
            <v>-350</v>
          </cell>
          <cell r="M7104">
            <v>14</v>
          </cell>
          <cell r="Q7104">
            <v>14</v>
          </cell>
          <cell r="V7104">
            <v>8700</v>
          </cell>
        </row>
        <row r="7105">
          <cell r="A7105">
            <v>1</v>
          </cell>
          <cell r="E7105">
            <v>14</v>
          </cell>
          <cell r="I7105">
            <v>-78514.52</v>
          </cell>
          <cell r="M7105">
            <v>14</v>
          </cell>
          <cell r="Q7105">
            <v>14</v>
          </cell>
          <cell r="V7105">
            <v>9000</v>
          </cell>
        </row>
        <row r="7106">
          <cell r="A7106">
            <v>1</v>
          </cell>
          <cell r="E7106">
            <v>14</v>
          </cell>
          <cell r="I7106">
            <v>342845.4</v>
          </cell>
          <cell r="M7106">
            <v>14</v>
          </cell>
          <cell r="Q7106">
            <v>14</v>
          </cell>
          <cell r="V7106">
            <v>9100</v>
          </cell>
        </row>
        <row r="7107">
          <cell r="A7107">
            <v>1</v>
          </cell>
          <cell r="E7107">
            <v>14</v>
          </cell>
          <cell r="I7107">
            <v>-1962884.26</v>
          </cell>
          <cell r="M7107">
            <v>14</v>
          </cell>
          <cell r="Q7107">
            <v>14</v>
          </cell>
          <cell r="V7107">
            <v>9205</v>
          </cell>
        </row>
        <row r="7108">
          <cell r="A7108">
            <v>1</v>
          </cell>
          <cell r="E7108">
            <v>14</v>
          </cell>
          <cell r="I7108">
            <v>-39725.910000000003</v>
          </cell>
          <cell r="M7108">
            <v>14</v>
          </cell>
          <cell r="Q7108">
            <v>14</v>
          </cell>
          <cell r="V7108">
            <v>9251</v>
          </cell>
        </row>
        <row r="7109">
          <cell r="A7109">
            <v>1</v>
          </cell>
          <cell r="E7109">
            <v>14</v>
          </cell>
          <cell r="I7109">
            <v>7706.03</v>
          </cell>
          <cell r="M7109">
            <v>14</v>
          </cell>
          <cell r="Q7109">
            <v>14</v>
          </cell>
          <cell r="V7109">
            <v>9252</v>
          </cell>
        </row>
        <row r="7110">
          <cell r="A7110">
            <v>1</v>
          </cell>
          <cell r="E7110">
            <v>14</v>
          </cell>
          <cell r="I7110">
            <v>-20513.29</v>
          </cell>
          <cell r="M7110">
            <v>14</v>
          </cell>
          <cell r="Q7110">
            <v>14</v>
          </cell>
          <cell r="V7110">
            <v>9253</v>
          </cell>
        </row>
        <row r="7111">
          <cell r="A7111">
            <v>1</v>
          </cell>
          <cell r="E7111">
            <v>14</v>
          </cell>
          <cell r="I7111">
            <v>4.82</v>
          </cell>
          <cell r="M7111">
            <v>14</v>
          </cell>
          <cell r="Q7111">
            <v>14</v>
          </cell>
          <cell r="V7111">
            <v>9255</v>
          </cell>
        </row>
        <row r="7112">
          <cell r="A7112">
            <v>1</v>
          </cell>
          <cell r="E7112">
            <v>14</v>
          </cell>
          <cell r="I7112">
            <v>-3661.18</v>
          </cell>
          <cell r="M7112">
            <v>14</v>
          </cell>
          <cell r="Q7112">
            <v>14</v>
          </cell>
          <cell r="V7112">
            <v>9256</v>
          </cell>
        </row>
        <row r="7113">
          <cell r="A7113">
            <v>1</v>
          </cell>
          <cell r="E7113">
            <v>14</v>
          </cell>
          <cell r="I7113">
            <v>-6549.12</v>
          </cell>
          <cell r="M7113">
            <v>14</v>
          </cell>
          <cell r="Q7113">
            <v>14</v>
          </cell>
          <cell r="V7113">
            <v>9302</v>
          </cell>
        </row>
        <row r="7114">
          <cell r="A7114">
            <v>1</v>
          </cell>
          <cell r="E7114">
            <v>14</v>
          </cell>
          <cell r="I7114">
            <v>-25136.77</v>
          </cell>
          <cell r="M7114">
            <v>14</v>
          </cell>
          <cell r="Q7114">
            <v>14</v>
          </cell>
          <cell r="V7114">
            <v>9303</v>
          </cell>
        </row>
        <row r="7115">
          <cell r="A7115">
            <v>1</v>
          </cell>
          <cell r="E7115">
            <v>14</v>
          </cell>
          <cell r="I7115">
            <v>-3999</v>
          </cell>
          <cell r="M7115">
            <v>14</v>
          </cell>
          <cell r="Q7115">
            <v>14</v>
          </cell>
          <cell r="V7115">
            <v>9305</v>
          </cell>
        </row>
        <row r="7116">
          <cell r="A7116">
            <v>1</v>
          </cell>
          <cell r="E7116">
            <v>14</v>
          </cell>
          <cell r="I7116">
            <v>0</v>
          </cell>
          <cell r="M7116">
            <v>14</v>
          </cell>
          <cell r="Q7116">
            <v>14</v>
          </cell>
          <cell r="V7116">
            <v>9306</v>
          </cell>
        </row>
        <row r="7117">
          <cell r="A7117">
            <v>1</v>
          </cell>
          <cell r="E7117">
            <v>14</v>
          </cell>
          <cell r="I7117">
            <v>-827400.8</v>
          </cell>
          <cell r="M7117">
            <v>14</v>
          </cell>
          <cell r="Q7117">
            <v>14</v>
          </cell>
          <cell r="V7117">
            <v>9600</v>
          </cell>
        </row>
        <row r="7118">
          <cell r="A7118">
            <v>1</v>
          </cell>
          <cell r="E7118">
            <v>14</v>
          </cell>
          <cell r="I7118">
            <v>69421.05</v>
          </cell>
          <cell r="M7118">
            <v>14</v>
          </cell>
          <cell r="Q7118">
            <v>14</v>
          </cell>
          <cell r="V7118">
            <v>9670</v>
          </cell>
        </row>
        <row r="7119">
          <cell r="A7119">
            <v>1</v>
          </cell>
          <cell r="E7119">
            <v>14</v>
          </cell>
          <cell r="I7119">
            <v>79908.289999999994</v>
          </cell>
          <cell r="M7119">
            <v>14</v>
          </cell>
          <cell r="Q7119">
            <v>14</v>
          </cell>
          <cell r="V7119">
            <v>9990</v>
          </cell>
        </row>
        <row r="7120">
          <cell r="A7120">
            <v>1</v>
          </cell>
          <cell r="E7120">
            <v>14</v>
          </cell>
          <cell r="I7120">
            <v>440265.76</v>
          </cell>
          <cell r="M7120">
            <v>14</v>
          </cell>
          <cell r="Q7120">
            <v>14</v>
          </cell>
          <cell r="V7120">
            <v>5301</v>
          </cell>
        </row>
        <row r="7121">
          <cell r="A7121">
            <v>1</v>
          </cell>
          <cell r="E7121">
            <v>14</v>
          </cell>
          <cell r="I7121">
            <v>0</v>
          </cell>
          <cell r="M7121">
            <v>14</v>
          </cell>
          <cell r="Q7121">
            <v>14</v>
          </cell>
          <cell r="V7121">
            <v>5400</v>
          </cell>
        </row>
        <row r="7122">
          <cell r="A7122">
            <v>1</v>
          </cell>
          <cell r="E7122">
            <v>14</v>
          </cell>
          <cell r="I7122">
            <v>0</v>
          </cell>
          <cell r="M7122">
            <v>14</v>
          </cell>
          <cell r="Q7122">
            <v>14</v>
          </cell>
          <cell r="V7122">
            <v>7300</v>
          </cell>
        </row>
        <row r="7123">
          <cell r="A7123">
            <v>1</v>
          </cell>
          <cell r="E7123">
            <v>14</v>
          </cell>
          <cell r="I7123">
            <v>0</v>
          </cell>
          <cell r="M7123">
            <v>14</v>
          </cell>
          <cell r="Q7123">
            <v>14</v>
          </cell>
          <cell r="V7123">
            <v>4150</v>
          </cell>
        </row>
        <row r="7124">
          <cell r="A7124">
            <v>1</v>
          </cell>
          <cell r="E7124">
            <v>14</v>
          </cell>
          <cell r="I7124">
            <v>0</v>
          </cell>
          <cell r="M7124">
            <v>14</v>
          </cell>
          <cell r="Q7124">
            <v>14</v>
          </cell>
          <cell r="V7124">
            <v>4601</v>
          </cell>
        </row>
        <row r="7125">
          <cell r="A7125">
            <v>1</v>
          </cell>
          <cell r="E7125">
            <v>14</v>
          </cell>
          <cell r="I7125">
            <v>0</v>
          </cell>
          <cell r="M7125">
            <v>14</v>
          </cell>
          <cell r="Q7125">
            <v>14</v>
          </cell>
          <cell r="V7125">
            <v>4660</v>
          </cell>
        </row>
        <row r="7126">
          <cell r="A7126">
            <v>1</v>
          </cell>
          <cell r="E7126">
            <v>14</v>
          </cell>
          <cell r="I7126">
            <v>-3199166.76</v>
          </cell>
          <cell r="M7126">
            <v>14</v>
          </cell>
          <cell r="Q7126">
            <v>14</v>
          </cell>
          <cell r="V7126">
            <v>1010</v>
          </cell>
        </row>
        <row r="7127">
          <cell r="A7127">
            <v>1</v>
          </cell>
          <cell r="E7127">
            <v>14</v>
          </cell>
          <cell r="I7127">
            <v>1022730.91</v>
          </cell>
          <cell r="M7127">
            <v>14</v>
          </cell>
          <cell r="Q7127">
            <v>14</v>
          </cell>
          <cell r="V7127">
            <v>1095</v>
          </cell>
        </row>
        <row r="7128">
          <cell r="A7128">
            <v>1</v>
          </cell>
          <cell r="E7128">
            <v>14</v>
          </cell>
          <cell r="I7128">
            <v>-526030.31000000006</v>
          </cell>
          <cell r="M7128">
            <v>14</v>
          </cell>
          <cell r="Q7128">
            <v>14</v>
          </cell>
          <cell r="V7128">
            <v>1096</v>
          </cell>
        </row>
        <row r="7129">
          <cell r="A7129">
            <v>1</v>
          </cell>
          <cell r="E7129">
            <v>14</v>
          </cell>
          <cell r="I7129">
            <v>220754.09</v>
          </cell>
          <cell r="M7129">
            <v>14</v>
          </cell>
          <cell r="Q7129">
            <v>14</v>
          </cell>
          <cell r="V7129">
            <v>2010</v>
          </cell>
        </row>
        <row r="7130">
          <cell r="A7130">
            <v>1</v>
          </cell>
          <cell r="E7130">
            <v>14</v>
          </cell>
          <cell r="I7130">
            <v>1690.51</v>
          </cell>
          <cell r="M7130">
            <v>14</v>
          </cell>
          <cell r="Q7130">
            <v>14</v>
          </cell>
          <cell r="V7130">
            <v>2011</v>
          </cell>
        </row>
        <row r="7131">
          <cell r="A7131">
            <v>1</v>
          </cell>
          <cell r="E7131">
            <v>14</v>
          </cell>
          <cell r="I7131">
            <v>288911.13</v>
          </cell>
          <cell r="M7131">
            <v>14</v>
          </cell>
          <cell r="Q7131">
            <v>14</v>
          </cell>
          <cell r="V7131">
            <v>2030</v>
          </cell>
        </row>
        <row r="7132">
          <cell r="A7132">
            <v>1</v>
          </cell>
          <cell r="E7132">
            <v>14</v>
          </cell>
          <cell r="I7132">
            <v>687363.6</v>
          </cell>
          <cell r="M7132">
            <v>14</v>
          </cell>
          <cell r="Q7132">
            <v>14</v>
          </cell>
          <cell r="V7132">
            <v>2040</v>
          </cell>
        </row>
        <row r="7133">
          <cell r="A7133">
            <v>1</v>
          </cell>
          <cell r="E7133">
            <v>14</v>
          </cell>
          <cell r="I7133">
            <v>147799.28</v>
          </cell>
          <cell r="M7133">
            <v>14</v>
          </cell>
          <cell r="Q7133">
            <v>14</v>
          </cell>
          <cell r="V7133">
            <v>2051</v>
          </cell>
        </row>
        <row r="7134">
          <cell r="A7134">
            <v>1</v>
          </cell>
          <cell r="E7134">
            <v>14</v>
          </cell>
          <cell r="I7134">
            <v>125992.13</v>
          </cell>
          <cell r="M7134">
            <v>14</v>
          </cell>
          <cell r="Q7134">
            <v>14</v>
          </cell>
          <cell r="V7134">
            <v>2052</v>
          </cell>
        </row>
        <row r="7135">
          <cell r="A7135">
            <v>1</v>
          </cell>
          <cell r="E7135">
            <v>14</v>
          </cell>
          <cell r="I7135">
            <v>10354.290000000001</v>
          </cell>
          <cell r="M7135">
            <v>14</v>
          </cell>
          <cell r="Q7135">
            <v>14</v>
          </cell>
          <cell r="V7135">
            <v>2053</v>
          </cell>
        </row>
        <row r="7136">
          <cell r="A7136">
            <v>1</v>
          </cell>
          <cell r="E7136">
            <v>14</v>
          </cell>
          <cell r="I7136">
            <v>3346.5</v>
          </cell>
          <cell r="M7136">
            <v>14</v>
          </cell>
          <cell r="Q7136">
            <v>14</v>
          </cell>
          <cell r="V7136">
            <v>2054</v>
          </cell>
        </row>
        <row r="7137">
          <cell r="A7137">
            <v>1</v>
          </cell>
          <cell r="E7137">
            <v>14</v>
          </cell>
          <cell r="I7137">
            <v>158</v>
          </cell>
          <cell r="M7137">
            <v>14</v>
          </cell>
          <cell r="Q7137">
            <v>14</v>
          </cell>
          <cell r="V7137">
            <v>2055</v>
          </cell>
        </row>
        <row r="7138">
          <cell r="A7138">
            <v>1</v>
          </cell>
          <cell r="E7138">
            <v>14</v>
          </cell>
          <cell r="I7138">
            <v>-281976.49</v>
          </cell>
          <cell r="M7138">
            <v>14</v>
          </cell>
          <cell r="Q7138">
            <v>14</v>
          </cell>
          <cell r="V7138">
            <v>2090</v>
          </cell>
        </row>
        <row r="7139">
          <cell r="A7139">
            <v>1</v>
          </cell>
          <cell r="E7139">
            <v>14</v>
          </cell>
          <cell r="I7139">
            <v>1098589.8500000001</v>
          </cell>
          <cell r="M7139">
            <v>14</v>
          </cell>
          <cell r="Q7139">
            <v>14</v>
          </cell>
          <cell r="V7139">
            <v>2095</v>
          </cell>
        </row>
        <row r="7140">
          <cell r="A7140">
            <v>1</v>
          </cell>
          <cell r="E7140">
            <v>14</v>
          </cell>
          <cell r="I7140">
            <v>0</v>
          </cell>
          <cell r="M7140">
            <v>14</v>
          </cell>
          <cell r="Q7140">
            <v>14</v>
          </cell>
          <cell r="V7140">
            <v>3300</v>
          </cell>
        </row>
        <row r="7141">
          <cell r="A7141">
            <v>1</v>
          </cell>
          <cell r="E7141">
            <v>14</v>
          </cell>
          <cell r="I7141">
            <v>347631.05</v>
          </cell>
          <cell r="M7141">
            <v>14</v>
          </cell>
          <cell r="Q7141">
            <v>14</v>
          </cell>
          <cell r="V7141">
            <v>3400</v>
          </cell>
        </row>
        <row r="7142">
          <cell r="A7142">
            <v>1</v>
          </cell>
          <cell r="E7142">
            <v>14</v>
          </cell>
          <cell r="I7142">
            <v>0</v>
          </cell>
          <cell r="M7142">
            <v>14</v>
          </cell>
          <cell r="Q7142">
            <v>14</v>
          </cell>
          <cell r="V7142">
            <v>4000</v>
          </cell>
        </row>
        <row r="7143">
          <cell r="A7143">
            <v>1</v>
          </cell>
          <cell r="E7143">
            <v>14</v>
          </cell>
          <cell r="I7143">
            <v>3999</v>
          </cell>
          <cell r="M7143">
            <v>14</v>
          </cell>
          <cell r="Q7143">
            <v>14</v>
          </cell>
          <cell r="V7143">
            <v>4060</v>
          </cell>
        </row>
        <row r="7144">
          <cell r="A7144">
            <v>1</v>
          </cell>
          <cell r="E7144">
            <v>14</v>
          </cell>
          <cell r="I7144">
            <v>0</v>
          </cell>
          <cell r="M7144">
            <v>14</v>
          </cell>
          <cell r="Q7144">
            <v>14</v>
          </cell>
          <cell r="V7144">
            <v>4150</v>
          </cell>
        </row>
        <row r="7145">
          <cell r="A7145">
            <v>1</v>
          </cell>
          <cell r="E7145">
            <v>14</v>
          </cell>
          <cell r="I7145">
            <v>20741.59</v>
          </cell>
          <cell r="M7145">
            <v>14</v>
          </cell>
          <cell r="Q7145">
            <v>14</v>
          </cell>
          <cell r="V7145">
            <v>4150</v>
          </cell>
        </row>
        <row r="7146">
          <cell r="A7146">
            <v>1</v>
          </cell>
          <cell r="E7146">
            <v>14</v>
          </cell>
          <cell r="I7146">
            <v>6</v>
          </cell>
          <cell r="M7146">
            <v>14</v>
          </cell>
          <cell r="Q7146">
            <v>14</v>
          </cell>
          <cell r="V7146">
            <v>4250</v>
          </cell>
        </row>
        <row r="7147">
          <cell r="A7147">
            <v>1</v>
          </cell>
          <cell r="E7147">
            <v>14</v>
          </cell>
          <cell r="I7147">
            <v>300</v>
          </cell>
          <cell r="M7147">
            <v>14</v>
          </cell>
          <cell r="Q7147">
            <v>14</v>
          </cell>
          <cell r="V7147">
            <v>4260</v>
          </cell>
        </row>
        <row r="7148">
          <cell r="A7148">
            <v>1</v>
          </cell>
          <cell r="E7148">
            <v>14</v>
          </cell>
          <cell r="I7148">
            <v>3853.76</v>
          </cell>
          <cell r="M7148">
            <v>14</v>
          </cell>
          <cell r="Q7148">
            <v>14</v>
          </cell>
          <cell r="V7148">
            <v>4301</v>
          </cell>
        </row>
        <row r="7149">
          <cell r="A7149">
            <v>1</v>
          </cell>
          <cell r="E7149">
            <v>14</v>
          </cell>
          <cell r="I7149">
            <v>1117.04</v>
          </cell>
          <cell r="M7149">
            <v>14</v>
          </cell>
          <cell r="Q7149">
            <v>14</v>
          </cell>
          <cell r="V7149">
            <v>4302</v>
          </cell>
        </row>
        <row r="7150">
          <cell r="A7150">
            <v>1</v>
          </cell>
          <cell r="E7150">
            <v>14</v>
          </cell>
          <cell r="I7150">
            <v>14079.24</v>
          </cell>
          <cell r="M7150">
            <v>14</v>
          </cell>
          <cell r="Q7150">
            <v>14</v>
          </cell>
          <cell r="V7150">
            <v>4303</v>
          </cell>
        </row>
        <row r="7151">
          <cell r="A7151">
            <v>1</v>
          </cell>
          <cell r="E7151">
            <v>14</v>
          </cell>
          <cell r="I7151">
            <v>0</v>
          </cell>
          <cell r="M7151">
            <v>14</v>
          </cell>
          <cell r="Q7151">
            <v>14</v>
          </cell>
          <cell r="V7151">
            <v>4304</v>
          </cell>
        </row>
        <row r="7152">
          <cell r="A7152">
            <v>1</v>
          </cell>
          <cell r="E7152">
            <v>14</v>
          </cell>
          <cell r="I7152">
            <v>1958.72</v>
          </cell>
          <cell r="M7152">
            <v>14</v>
          </cell>
          <cell r="Q7152">
            <v>14</v>
          </cell>
          <cell r="V7152">
            <v>4305</v>
          </cell>
        </row>
        <row r="7153">
          <cell r="A7153">
            <v>1</v>
          </cell>
          <cell r="E7153">
            <v>14</v>
          </cell>
          <cell r="I7153">
            <v>8785.68</v>
          </cell>
          <cell r="M7153">
            <v>14</v>
          </cell>
          <cell r="Q7153">
            <v>14</v>
          </cell>
          <cell r="V7153">
            <v>4307</v>
          </cell>
        </row>
        <row r="7154">
          <cell r="A7154">
            <v>1</v>
          </cell>
          <cell r="E7154">
            <v>14</v>
          </cell>
          <cell r="I7154">
            <v>7978.31</v>
          </cell>
          <cell r="M7154">
            <v>14</v>
          </cell>
          <cell r="Q7154">
            <v>14</v>
          </cell>
          <cell r="V7154">
            <v>4360</v>
          </cell>
        </row>
        <row r="7155">
          <cell r="A7155">
            <v>1</v>
          </cell>
          <cell r="E7155">
            <v>14</v>
          </cell>
          <cell r="I7155">
            <v>3361.13</v>
          </cell>
          <cell r="M7155">
            <v>14</v>
          </cell>
          <cell r="Q7155">
            <v>14</v>
          </cell>
          <cell r="V7155">
            <v>4380</v>
          </cell>
        </row>
        <row r="7156">
          <cell r="A7156">
            <v>1</v>
          </cell>
          <cell r="E7156">
            <v>14</v>
          </cell>
          <cell r="I7156">
            <v>900.39</v>
          </cell>
          <cell r="M7156">
            <v>14</v>
          </cell>
          <cell r="Q7156">
            <v>14</v>
          </cell>
          <cell r="V7156">
            <v>4440</v>
          </cell>
        </row>
        <row r="7157">
          <cell r="A7157">
            <v>1</v>
          </cell>
          <cell r="E7157">
            <v>14</v>
          </cell>
          <cell r="I7157">
            <v>150</v>
          </cell>
          <cell r="M7157">
            <v>14</v>
          </cell>
          <cell r="Q7157">
            <v>14</v>
          </cell>
          <cell r="V7157">
            <v>4480</v>
          </cell>
        </row>
        <row r="7158">
          <cell r="A7158">
            <v>1</v>
          </cell>
          <cell r="E7158">
            <v>14</v>
          </cell>
          <cell r="I7158">
            <v>149652.64000000001</v>
          </cell>
          <cell r="M7158">
            <v>14</v>
          </cell>
          <cell r="Q7158">
            <v>14</v>
          </cell>
          <cell r="V7158">
            <v>4520</v>
          </cell>
        </row>
        <row r="7159">
          <cell r="A7159">
            <v>1</v>
          </cell>
          <cell r="E7159">
            <v>14</v>
          </cell>
          <cell r="I7159">
            <v>200</v>
          </cell>
          <cell r="M7159">
            <v>14</v>
          </cell>
          <cell r="Q7159">
            <v>14</v>
          </cell>
          <cell r="V7159">
            <v>4570</v>
          </cell>
        </row>
        <row r="7160">
          <cell r="A7160">
            <v>1</v>
          </cell>
          <cell r="E7160">
            <v>14</v>
          </cell>
          <cell r="I7160">
            <v>2614.71</v>
          </cell>
          <cell r="M7160">
            <v>14</v>
          </cell>
          <cell r="Q7160">
            <v>14</v>
          </cell>
          <cell r="V7160">
            <v>4595</v>
          </cell>
        </row>
        <row r="7161">
          <cell r="A7161">
            <v>1</v>
          </cell>
          <cell r="E7161">
            <v>14</v>
          </cell>
          <cell r="I7161">
            <v>0</v>
          </cell>
          <cell r="M7161">
            <v>14</v>
          </cell>
          <cell r="Q7161">
            <v>14</v>
          </cell>
          <cell r="V7161">
            <v>4601</v>
          </cell>
        </row>
        <row r="7162">
          <cell r="A7162">
            <v>1</v>
          </cell>
          <cell r="E7162">
            <v>14</v>
          </cell>
          <cell r="I7162">
            <v>8397.1299999999992</v>
          </cell>
          <cell r="M7162">
            <v>14</v>
          </cell>
          <cell r="Q7162">
            <v>14</v>
          </cell>
          <cell r="V7162">
            <v>4601</v>
          </cell>
        </row>
        <row r="7163">
          <cell r="A7163">
            <v>1</v>
          </cell>
          <cell r="E7163">
            <v>14</v>
          </cell>
          <cell r="I7163">
            <v>0</v>
          </cell>
          <cell r="M7163">
            <v>14</v>
          </cell>
          <cell r="Q7163">
            <v>14</v>
          </cell>
          <cell r="V7163">
            <v>4602</v>
          </cell>
        </row>
        <row r="7164">
          <cell r="A7164">
            <v>1</v>
          </cell>
          <cell r="E7164">
            <v>14</v>
          </cell>
          <cell r="I7164">
            <v>716.42</v>
          </cell>
          <cell r="M7164">
            <v>14</v>
          </cell>
          <cell r="Q7164">
            <v>14</v>
          </cell>
          <cell r="V7164">
            <v>4603</v>
          </cell>
        </row>
        <row r="7165">
          <cell r="A7165">
            <v>1</v>
          </cell>
          <cell r="E7165">
            <v>14</v>
          </cell>
          <cell r="I7165">
            <v>-1299</v>
          </cell>
          <cell r="M7165">
            <v>14</v>
          </cell>
          <cell r="Q7165">
            <v>14</v>
          </cell>
          <cell r="V7165">
            <v>4610</v>
          </cell>
        </row>
        <row r="7166">
          <cell r="A7166">
            <v>1</v>
          </cell>
          <cell r="E7166">
            <v>14</v>
          </cell>
          <cell r="I7166">
            <v>120.1</v>
          </cell>
          <cell r="M7166">
            <v>14</v>
          </cell>
          <cell r="Q7166">
            <v>14</v>
          </cell>
          <cell r="V7166">
            <v>4640</v>
          </cell>
        </row>
        <row r="7167">
          <cell r="A7167">
            <v>1</v>
          </cell>
          <cell r="E7167">
            <v>14</v>
          </cell>
          <cell r="I7167">
            <v>0</v>
          </cell>
          <cell r="M7167">
            <v>14</v>
          </cell>
          <cell r="Q7167">
            <v>14</v>
          </cell>
          <cell r="V7167">
            <v>4660</v>
          </cell>
        </row>
        <row r="7168">
          <cell r="A7168">
            <v>1</v>
          </cell>
          <cell r="E7168">
            <v>14</v>
          </cell>
          <cell r="I7168">
            <v>4162.1000000000004</v>
          </cell>
          <cell r="M7168">
            <v>14</v>
          </cell>
          <cell r="Q7168">
            <v>14</v>
          </cell>
          <cell r="V7168">
            <v>4660</v>
          </cell>
        </row>
        <row r="7169">
          <cell r="A7169">
            <v>1</v>
          </cell>
          <cell r="E7169">
            <v>14</v>
          </cell>
          <cell r="I7169">
            <v>0</v>
          </cell>
          <cell r="M7169">
            <v>14</v>
          </cell>
          <cell r="Q7169">
            <v>14</v>
          </cell>
          <cell r="V7169">
            <v>4680</v>
          </cell>
        </row>
        <row r="7170">
          <cell r="A7170">
            <v>1</v>
          </cell>
          <cell r="E7170">
            <v>14</v>
          </cell>
          <cell r="I7170">
            <v>0</v>
          </cell>
          <cell r="M7170">
            <v>14</v>
          </cell>
          <cell r="Q7170">
            <v>14</v>
          </cell>
          <cell r="V7170">
            <v>4690</v>
          </cell>
        </row>
        <row r="7171">
          <cell r="A7171">
            <v>1</v>
          </cell>
          <cell r="E7171">
            <v>14</v>
          </cell>
          <cell r="I7171">
            <v>46168.77</v>
          </cell>
          <cell r="M7171">
            <v>14</v>
          </cell>
          <cell r="Q7171">
            <v>14</v>
          </cell>
          <cell r="V7171">
            <v>4700</v>
          </cell>
        </row>
        <row r="7172">
          <cell r="A7172">
            <v>1</v>
          </cell>
          <cell r="E7172">
            <v>14</v>
          </cell>
          <cell r="I7172">
            <v>9105.42</v>
          </cell>
          <cell r="M7172">
            <v>14</v>
          </cell>
          <cell r="Q7172">
            <v>14</v>
          </cell>
          <cell r="V7172">
            <v>4720</v>
          </cell>
        </row>
        <row r="7173">
          <cell r="A7173">
            <v>1</v>
          </cell>
          <cell r="E7173">
            <v>14</v>
          </cell>
          <cell r="I7173">
            <v>87106.6</v>
          </cell>
          <cell r="M7173">
            <v>14</v>
          </cell>
          <cell r="Q7173">
            <v>14</v>
          </cell>
          <cell r="V7173">
            <v>4730</v>
          </cell>
        </row>
        <row r="7174">
          <cell r="A7174">
            <v>1</v>
          </cell>
          <cell r="E7174">
            <v>14</v>
          </cell>
          <cell r="I7174">
            <v>0</v>
          </cell>
          <cell r="M7174">
            <v>14</v>
          </cell>
          <cell r="Q7174">
            <v>14</v>
          </cell>
          <cell r="V7174">
            <v>4740</v>
          </cell>
        </row>
        <row r="7175">
          <cell r="A7175">
            <v>1</v>
          </cell>
          <cell r="E7175">
            <v>14</v>
          </cell>
          <cell r="I7175">
            <v>3660.59</v>
          </cell>
          <cell r="M7175">
            <v>14</v>
          </cell>
          <cell r="Q7175">
            <v>14</v>
          </cell>
          <cell r="V7175">
            <v>4750</v>
          </cell>
        </row>
        <row r="7176">
          <cell r="A7176">
            <v>1</v>
          </cell>
          <cell r="E7176">
            <v>14</v>
          </cell>
          <cell r="I7176">
            <v>16487.47</v>
          </cell>
          <cell r="M7176">
            <v>14</v>
          </cell>
          <cell r="Q7176">
            <v>14</v>
          </cell>
          <cell r="V7176">
            <v>4760</v>
          </cell>
        </row>
        <row r="7177">
          <cell r="A7177">
            <v>1</v>
          </cell>
          <cell r="E7177">
            <v>14</v>
          </cell>
          <cell r="I7177">
            <v>2261.4699999999998</v>
          </cell>
          <cell r="M7177">
            <v>14</v>
          </cell>
          <cell r="Q7177">
            <v>14</v>
          </cell>
          <cell r="V7177">
            <v>4770</v>
          </cell>
        </row>
        <row r="7178">
          <cell r="A7178">
            <v>1</v>
          </cell>
          <cell r="E7178">
            <v>14</v>
          </cell>
          <cell r="I7178">
            <v>10862.4</v>
          </cell>
          <cell r="M7178">
            <v>14</v>
          </cell>
          <cell r="Q7178">
            <v>14</v>
          </cell>
          <cell r="V7178">
            <v>4772</v>
          </cell>
        </row>
        <row r="7179">
          <cell r="A7179">
            <v>1</v>
          </cell>
          <cell r="E7179">
            <v>14</v>
          </cell>
          <cell r="I7179">
            <v>0.2</v>
          </cell>
          <cell r="M7179">
            <v>14</v>
          </cell>
          <cell r="Q7179">
            <v>14</v>
          </cell>
          <cell r="V7179">
            <v>4775</v>
          </cell>
        </row>
        <row r="7180">
          <cell r="A7180">
            <v>1</v>
          </cell>
          <cell r="E7180">
            <v>14</v>
          </cell>
          <cell r="I7180">
            <v>9062.27</v>
          </cell>
          <cell r="M7180">
            <v>14</v>
          </cell>
          <cell r="Q7180">
            <v>14</v>
          </cell>
          <cell r="V7180">
            <v>4780</v>
          </cell>
        </row>
        <row r="7181">
          <cell r="A7181">
            <v>1</v>
          </cell>
          <cell r="E7181">
            <v>14</v>
          </cell>
          <cell r="I7181">
            <v>24360</v>
          </cell>
          <cell r="M7181">
            <v>14</v>
          </cell>
          <cell r="Q7181">
            <v>14</v>
          </cell>
          <cell r="V7181">
            <v>4785</v>
          </cell>
        </row>
        <row r="7182">
          <cell r="A7182">
            <v>1</v>
          </cell>
          <cell r="E7182">
            <v>14</v>
          </cell>
          <cell r="I7182">
            <v>5131.8900000000003</v>
          </cell>
          <cell r="M7182">
            <v>14</v>
          </cell>
          <cell r="Q7182">
            <v>14</v>
          </cell>
          <cell r="V7182">
            <v>4800</v>
          </cell>
        </row>
        <row r="7183">
          <cell r="A7183">
            <v>1</v>
          </cell>
          <cell r="E7183">
            <v>14</v>
          </cell>
          <cell r="I7183">
            <v>1425.8</v>
          </cell>
          <cell r="M7183">
            <v>14</v>
          </cell>
          <cell r="Q7183">
            <v>14</v>
          </cell>
          <cell r="V7183">
            <v>4830</v>
          </cell>
        </row>
        <row r="7184">
          <cell r="A7184">
            <v>1</v>
          </cell>
          <cell r="E7184">
            <v>14</v>
          </cell>
          <cell r="I7184">
            <v>8785.48</v>
          </cell>
          <cell r="M7184">
            <v>14</v>
          </cell>
          <cell r="Q7184">
            <v>14</v>
          </cell>
          <cell r="V7184">
            <v>4900</v>
          </cell>
        </row>
        <row r="7185">
          <cell r="A7185">
            <v>1</v>
          </cell>
          <cell r="E7185">
            <v>14</v>
          </cell>
          <cell r="I7185">
            <v>-50000</v>
          </cell>
          <cell r="M7185">
            <v>14</v>
          </cell>
          <cell r="Q7185">
            <v>14</v>
          </cell>
          <cell r="V7185">
            <v>5100</v>
          </cell>
        </row>
        <row r="7186">
          <cell r="A7186">
            <v>1</v>
          </cell>
          <cell r="E7186">
            <v>14</v>
          </cell>
          <cell r="I7186">
            <v>149056.21</v>
          </cell>
          <cell r="M7186">
            <v>14</v>
          </cell>
          <cell r="Q7186">
            <v>14</v>
          </cell>
          <cell r="V7186">
            <v>5305</v>
          </cell>
        </row>
        <row r="7187">
          <cell r="A7187">
            <v>1</v>
          </cell>
          <cell r="E7187">
            <v>14</v>
          </cell>
          <cell r="I7187">
            <v>957.5</v>
          </cell>
          <cell r="M7187">
            <v>14</v>
          </cell>
          <cell r="Q7187">
            <v>14</v>
          </cell>
          <cell r="V7187">
            <v>5306</v>
          </cell>
        </row>
        <row r="7188">
          <cell r="A7188">
            <v>1</v>
          </cell>
          <cell r="E7188">
            <v>14</v>
          </cell>
          <cell r="I7188">
            <v>0.3</v>
          </cell>
          <cell r="M7188">
            <v>14</v>
          </cell>
          <cell r="Q7188">
            <v>14</v>
          </cell>
          <cell r="V7188">
            <v>5307</v>
          </cell>
        </row>
        <row r="7189">
          <cell r="A7189">
            <v>1</v>
          </cell>
          <cell r="E7189">
            <v>14</v>
          </cell>
          <cell r="I7189">
            <v>0</v>
          </cell>
          <cell r="M7189">
            <v>14</v>
          </cell>
          <cell r="Q7189">
            <v>14</v>
          </cell>
          <cell r="V7189">
            <v>5400</v>
          </cell>
        </row>
        <row r="7190">
          <cell r="A7190">
            <v>1</v>
          </cell>
          <cell r="E7190">
            <v>14</v>
          </cell>
          <cell r="I7190">
            <v>-1168534.1299999999</v>
          </cell>
          <cell r="M7190">
            <v>14</v>
          </cell>
          <cell r="Q7190">
            <v>14</v>
          </cell>
          <cell r="V7190">
            <v>5400</v>
          </cell>
        </row>
        <row r="7191">
          <cell r="A7191">
            <v>1</v>
          </cell>
          <cell r="E7191">
            <v>14</v>
          </cell>
          <cell r="I7191">
            <v>-107302.69</v>
          </cell>
          <cell r="M7191">
            <v>14</v>
          </cell>
          <cell r="Q7191">
            <v>14</v>
          </cell>
          <cell r="V7191">
            <v>5400</v>
          </cell>
        </row>
        <row r="7192">
          <cell r="A7192">
            <v>1</v>
          </cell>
          <cell r="E7192">
            <v>14</v>
          </cell>
          <cell r="I7192">
            <v>130711.56</v>
          </cell>
          <cell r="M7192">
            <v>14</v>
          </cell>
          <cell r="Q7192">
            <v>14</v>
          </cell>
          <cell r="V7192">
            <v>5400</v>
          </cell>
        </row>
        <row r="7193">
          <cell r="A7193">
            <v>1</v>
          </cell>
          <cell r="E7193">
            <v>14</v>
          </cell>
          <cell r="I7193">
            <v>-23547.91</v>
          </cell>
          <cell r="M7193">
            <v>14</v>
          </cell>
          <cell r="Q7193">
            <v>14</v>
          </cell>
          <cell r="V7193">
            <v>5450</v>
          </cell>
        </row>
        <row r="7194">
          <cell r="A7194">
            <v>1</v>
          </cell>
          <cell r="E7194">
            <v>14</v>
          </cell>
          <cell r="I7194">
            <v>-164261.38</v>
          </cell>
          <cell r="M7194">
            <v>14</v>
          </cell>
          <cell r="Q7194">
            <v>14</v>
          </cell>
          <cell r="V7194">
            <v>5450</v>
          </cell>
        </row>
        <row r="7195">
          <cell r="A7195">
            <v>1</v>
          </cell>
          <cell r="E7195">
            <v>14</v>
          </cell>
          <cell r="I7195">
            <v>17978.169999999998</v>
          </cell>
          <cell r="M7195">
            <v>14</v>
          </cell>
          <cell r="Q7195">
            <v>14</v>
          </cell>
          <cell r="V7195">
            <v>6110</v>
          </cell>
        </row>
        <row r="7196">
          <cell r="A7196">
            <v>1</v>
          </cell>
          <cell r="E7196">
            <v>14</v>
          </cell>
          <cell r="I7196">
            <v>-4772.53</v>
          </cell>
          <cell r="M7196">
            <v>14</v>
          </cell>
          <cell r="Q7196">
            <v>14</v>
          </cell>
          <cell r="V7196">
            <v>6120</v>
          </cell>
        </row>
        <row r="7197">
          <cell r="A7197">
            <v>1</v>
          </cell>
          <cell r="E7197">
            <v>14</v>
          </cell>
          <cell r="I7197">
            <v>20481.5</v>
          </cell>
          <cell r="M7197">
            <v>14</v>
          </cell>
          <cell r="Q7197">
            <v>14</v>
          </cell>
          <cell r="V7197">
            <v>6210</v>
          </cell>
        </row>
        <row r="7198">
          <cell r="A7198">
            <v>1</v>
          </cell>
          <cell r="E7198">
            <v>14</v>
          </cell>
          <cell r="I7198">
            <v>-2277.16</v>
          </cell>
          <cell r="M7198">
            <v>14</v>
          </cell>
          <cell r="Q7198">
            <v>14</v>
          </cell>
          <cell r="V7198">
            <v>6220</v>
          </cell>
        </row>
        <row r="7199">
          <cell r="A7199">
            <v>1</v>
          </cell>
          <cell r="E7199">
            <v>14</v>
          </cell>
          <cell r="I7199">
            <v>211188.8</v>
          </cell>
          <cell r="M7199">
            <v>14</v>
          </cell>
          <cell r="Q7199">
            <v>14</v>
          </cell>
          <cell r="V7199">
            <v>6310</v>
          </cell>
        </row>
        <row r="7200">
          <cell r="A7200">
            <v>1</v>
          </cell>
          <cell r="E7200">
            <v>14</v>
          </cell>
          <cell r="I7200">
            <v>-17599.060000000001</v>
          </cell>
          <cell r="M7200">
            <v>14</v>
          </cell>
          <cell r="Q7200">
            <v>14</v>
          </cell>
          <cell r="V7200">
            <v>6320</v>
          </cell>
        </row>
        <row r="7201">
          <cell r="A7201">
            <v>1</v>
          </cell>
          <cell r="E7201">
            <v>14</v>
          </cell>
          <cell r="I7201">
            <v>0</v>
          </cell>
          <cell r="M7201">
            <v>14</v>
          </cell>
          <cell r="Q7201">
            <v>14</v>
          </cell>
          <cell r="V7201">
            <v>6410</v>
          </cell>
        </row>
        <row r="7202">
          <cell r="A7202">
            <v>1</v>
          </cell>
          <cell r="E7202">
            <v>14</v>
          </cell>
          <cell r="I7202">
            <v>0</v>
          </cell>
          <cell r="M7202">
            <v>14</v>
          </cell>
          <cell r="Q7202">
            <v>14</v>
          </cell>
          <cell r="V7202">
            <v>6420</v>
          </cell>
        </row>
        <row r="7203">
          <cell r="A7203">
            <v>1</v>
          </cell>
          <cell r="E7203">
            <v>14</v>
          </cell>
          <cell r="I7203">
            <v>69367.64</v>
          </cell>
          <cell r="M7203">
            <v>14</v>
          </cell>
          <cell r="Q7203">
            <v>14</v>
          </cell>
          <cell r="V7203">
            <v>6510</v>
          </cell>
        </row>
        <row r="7204">
          <cell r="A7204">
            <v>1</v>
          </cell>
          <cell r="E7204">
            <v>14</v>
          </cell>
          <cell r="I7204">
            <v>-11239.31</v>
          </cell>
          <cell r="M7204">
            <v>14</v>
          </cell>
          <cell r="Q7204">
            <v>14</v>
          </cell>
          <cell r="V7204">
            <v>6520</v>
          </cell>
        </row>
        <row r="7205">
          <cell r="A7205">
            <v>1</v>
          </cell>
          <cell r="E7205">
            <v>14</v>
          </cell>
          <cell r="I7205">
            <v>158142</v>
          </cell>
          <cell r="M7205">
            <v>14</v>
          </cell>
          <cell r="Q7205">
            <v>14</v>
          </cell>
          <cell r="V7205">
            <v>6710</v>
          </cell>
        </row>
        <row r="7206">
          <cell r="A7206">
            <v>1</v>
          </cell>
          <cell r="E7206">
            <v>14</v>
          </cell>
          <cell r="I7206">
            <v>-15374.94</v>
          </cell>
          <cell r="M7206">
            <v>14</v>
          </cell>
          <cell r="Q7206">
            <v>14</v>
          </cell>
          <cell r="V7206">
            <v>6720</v>
          </cell>
        </row>
        <row r="7207">
          <cell r="A7207">
            <v>1</v>
          </cell>
          <cell r="E7207">
            <v>14</v>
          </cell>
          <cell r="I7207">
            <v>8419.83</v>
          </cell>
          <cell r="M7207">
            <v>14</v>
          </cell>
          <cell r="Q7207">
            <v>14</v>
          </cell>
          <cell r="V7207">
            <v>6810</v>
          </cell>
        </row>
        <row r="7208">
          <cell r="A7208">
            <v>1</v>
          </cell>
          <cell r="E7208">
            <v>14</v>
          </cell>
          <cell r="I7208">
            <v>99126.71</v>
          </cell>
          <cell r="M7208">
            <v>14</v>
          </cell>
          <cell r="Q7208">
            <v>14</v>
          </cell>
          <cell r="V7208">
            <v>7000</v>
          </cell>
        </row>
        <row r="7209">
          <cell r="A7209">
            <v>1</v>
          </cell>
          <cell r="E7209">
            <v>14</v>
          </cell>
          <cell r="I7209">
            <v>3572970.98</v>
          </cell>
          <cell r="M7209">
            <v>14</v>
          </cell>
          <cell r="Q7209">
            <v>14</v>
          </cell>
          <cell r="V7209">
            <v>7100</v>
          </cell>
        </row>
        <row r="7210">
          <cell r="A7210">
            <v>1</v>
          </cell>
          <cell r="E7210">
            <v>14</v>
          </cell>
          <cell r="I7210">
            <v>-109503.06</v>
          </cell>
          <cell r="M7210">
            <v>14</v>
          </cell>
          <cell r="Q7210">
            <v>14</v>
          </cell>
          <cell r="V7210">
            <v>7110</v>
          </cell>
        </row>
        <row r="7211">
          <cell r="A7211">
            <v>1</v>
          </cell>
          <cell r="E7211">
            <v>14</v>
          </cell>
          <cell r="I7211">
            <v>56904.639999999999</v>
          </cell>
          <cell r="M7211">
            <v>14</v>
          </cell>
          <cell r="Q7211">
            <v>14</v>
          </cell>
          <cell r="V7211">
            <v>7112</v>
          </cell>
        </row>
        <row r="7212">
          <cell r="A7212">
            <v>1</v>
          </cell>
          <cell r="E7212">
            <v>14</v>
          </cell>
          <cell r="I7212">
            <v>835702.88</v>
          </cell>
          <cell r="M7212">
            <v>14</v>
          </cell>
          <cell r="Q7212">
            <v>14</v>
          </cell>
          <cell r="V7212">
            <v>7130</v>
          </cell>
        </row>
        <row r="7213">
          <cell r="A7213">
            <v>1</v>
          </cell>
          <cell r="E7213">
            <v>14</v>
          </cell>
          <cell r="I7213">
            <v>59294.879999999997</v>
          </cell>
          <cell r="M7213">
            <v>14</v>
          </cell>
          <cell r="Q7213">
            <v>14</v>
          </cell>
          <cell r="V7213">
            <v>7140</v>
          </cell>
        </row>
        <row r="7214">
          <cell r="A7214">
            <v>1</v>
          </cell>
          <cell r="E7214">
            <v>14</v>
          </cell>
          <cell r="I7214">
            <v>-450.44</v>
          </cell>
          <cell r="M7214">
            <v>14</v>
          </cell>
          <cell r="Q7214">
            <v>14</v>
          </cell>
          <cell r="V7214">
            <v>7300</v>
          </cell>
        </row>
        <row r="7215">
          <cell r="A7215">
            <v>1</v>
          </cell>
          <cell r="E7215">
            <v>14</v>
          </cell>
          <cell r="I7215">
            <v>0</v>
          </cell>
          <cell r="M7215">
            <v>14</v>
          </cell>
          <cell r="Q7215">
            <v>14</v>
          </cell>
          <cell r="V7215">
            <v>7300</v>
          </cell>
        </row>
        <row r="7216">
          <cell r="A7216">
            <v>1</v>
          </cell>
          <cell r="E7216">
            <v>14</v>
          </cell>
          <cell r="I7216">
            <v>0</v>
          </cell>
          <cell r="M7216">
            <v>14</v>
          </cell>
          <cell r="Q7216">
            <v>14</v>
          </cell>
          <cell r="V7216">
            <v>7300</v>
          </cell>
        </row>
        <row r="7217">
          <cell r="A7217">
            <v>1</v>
          </cell>
          <cell r="E7217">
            <v>14</v>
          </cell>
          <cell r="I7217">
            <v>0</v>
          </cell>
          <cell r="M7217">
            <v>14</v>
          </cell>
          <cell r="Q7217">
            <v>14</v>
          </cell>
          <cell r="V7217">
            <v>7300</v>
          </cell>
        </row>
        <row r="7218">
          <cell r="A7218">
            <v>1</v>
          </cell>
          <cell r="E7218">
            <v>14</v>
          </cell>
          <cell r="I7218">
            <v>19285.490000000002</v>
          </cell>
          <cell r="M7218">
            <v>14</v>
          </cell>
          <cell r="Q7218">
            <v>14</v>
          </cell>
          <cell r="V7218">
            <v>7300</v>
          </cell>
        </row>
        <row r="7219">
          <cell r="A7219">
            <v>1</v>
          </cell>
          <cell r="E7219">
            <v>14</v>
          </cell>
          <cell r="I7219">
            <v>-5942.26</v>
          </cell>
          <cell r="M7219">
            <v>14</v>
          </cell>
          <cell r="Q7219">
            <v>14</v>
          </cell>
          <cell r="V7219">
            <v>7300</v>
          </cell>
        </row>
        <row r="7220">
          <cell r="A7220">
            <v>1</v>
          </cell>
          <cell r="E7220">
            <v>14</v>
          </cell>
          <cell r="I7220">
            <v>3210.27</v>
          </cell>
          <cell r="M7220">
            <v>14</v>
          </cell>
          <cell r="Q7220">
            <v>14</v>
          </cell>
          <cell r="V7220">
            <v>7300</v>
          </cell>
        </row>
        <row r="7221">
          <cell r="A7221">
            <v>1</v>
          </cell>
          <cell r="E7221">
            <v>14</v>
          </cell>
          <cell r="I7221">
            <v>-1243.25</v>
          </cell>
          <cell r="M7221">
            <v>14</v>
          </cell>
          <cell r="Q7221">
            <v>14</v>
          </cell>
          <cell r="V7221">
            <v>7300</v>
          </cell>
        </row>
        <row r="7222">
          <cell r="A7222">
            <v>1</v>
          </cell>
          <cell r="E7222">
            <v>14</v>
          </cell>
          <cell r="I7222">
            <v>-735.6</v>
          </cell>
          <cell r="M7222">
            <v>14</v>
          </cell>
          <cell r="Q7222">
            <v>14</v>
          </cell>
          <cell r="V7222">
            <v>7300</v>
          </cell>
        </row>
        <row r="7223">
          <cell r="A7223">
            <v>1</v>
          </cell>
          <cell r="E7223">
            <v>14</v>
          </cell>
          <cell r="I7223">
            <v>171917.5</v>
          </cell>
          <cell r="M7223">
            <v>14</v>
          </cell>
          <cell r="Q7223">
            <v>14</v>
          </cell>
          <cell r="V7223">
            <v>7300</v>
          </cell>
        </row>
        <row r="7224">
          <cell r="A7224">
            <v>1</v>
          </cell>
          <cell r="E7224">
            <v>14</v>
          </cell>
          <cell r="I7224">
            <v>4658</v>
          </cell>
          <cell r="M7224">
            <v>14</v>
          </cell>
          <cell r="Q7224">
            <v>14</v>
          </cell>
          <cell r="V7224">
            <v>7300</v>
          </cell>
        </row>
        <row r="7225">
          <cell r="A7225">
            <v>1</v>
          </cell>
          <cell r="E7225">
            <v>14</v>
          </cell>
          <cell r="I7225">
            <v>292.48</v>
          </cell>
          <cell r="M7225">
            <v>14</v>
          </cell>
          <cell r="Q7225">
            <v>14</v>
          </cell>
          <cell r="V7225">
            <v>7300</v>
          </cell>
        </row>
        <row r="7226">
          <cell r="A7226">
            <v>1</v>
          </cell>
          <cell r="E7226">
            <v>14</v>
          </cell>
          <cell r="I7226">
            <v>443.63</v>
          </cell>
          <cell r="M7226">
            <v>14</v>
          </cell>
          <cell r="Q7226">
            <v>14</v>
          </cell>
          <cell r="V7226">
            <v>7300</v>
          </cell>
        </row>
        <row r="7227">
          <cell r="A7227">
            <v>1</v>
          </cell>
          <cell r="E7227">
            <v>14</v>
          </cell>
          <cell r="I7227">
            <v>2903.86</v>
          </cell>
          <cell r="M7227">
            <v>14</v>
          </cell>
          <cell r="Q7227">
            <v>14</v>
          </cell>
          <cell r="V7227">
            <v>7300</v>
          </cell>
        </row>
        <row r="7228">
          <cell r="A7228">
            <v>1</v>
          </cell>
          <cell r="E7228">
            <v>14</v>
          </cell>
          <cell r="I7228">
            <v>775</v>
          </cell>
          <cell r="M7228">
            <v>14</v>
          </cell>
          <cell r="Q7228">
            <v>14</v>
          </cell>
          <cell r="V7228">
            <v>7300</v>
          </cell>
        </row>
        <row r="7229">
          <cell r="A7229">
            <v>1</v>
          </cell>
          <cell r="E7229">
            <v>14</v>
          </cell>
          <cell r="I7229">
            <v>576.75</v>
          </cell>
          <cell r="M7229">
            <v>14</v>
          </cell>
          <cell r="Q7229">
            <v>14</v>
          </cell>
          <cell r="V7229">
            <v>7300</v>
          </cell>
        </row>
        <row r="7230">
          <cell r="A7230">
            <v>1</v>
          </cell>
          <cell r="E7230">
            <v>14</v>
          </cell>
          <cell r="I7230">
            <v>-53.6</v>
          </cell>
          <cell r="M7230">
            <v>14</v>
          </cell>
          <cell r="Q7230">
            <v>14</v>
          </cell>
          <cell r="V7230">
            <v>7300</v>
          </cell>
        </row>
        <row r="7231">
          <cell r="A7231">
            <v>1</v>
          </cell>
          <cell r="E7231">
            <v>14</v>
          </cell>
          <cell r="I7231">
            <v>-322.97000000000003</v>
          </cell>
          <cell r="M7231">
            <v>14</v>
          </cell>
          <cell r="Q7231">
            <v>14</v>
          </cell>
          <cell r="V7231">
            <v>7300</v>
          </cell>
        </row>
        <row r="7232">
          <cell r="A7232">
            <v>1</v>
          </cell>
          <cell r="E7232">
            <v>14</v>
          </cell>
          <cell r="I7232">
            <v>500</v>
          </cell>
          <cell r="M7232">
            <v>14</v>
          </cell>
          <cell r="Q7232">
            <v>14</v>
          </cell>
          <cell r="V7232">
            <v>7300</v>
          </cell>
        </row>
        <row r="7233">
          <cell r="A7233">
            <v>1</v>
          </cell>
          <cell r="E7233">
            <v>14</v>
          </cell>
          <cell r="I7233">
            <v>1078</v>
          </cell>
          <cell r="M7233">
            <v>14</v>
          </cell>
          <cell r="Q7233">
            <v>14</v>
          </cell>
          <cell r="V7233">
            <v>7300</v>
          </cell>
        </row>
        <row r="7234">
          <cell r="A7234">
            <v>1</v>
          </cell>
          <cell r="E7234">
            <v>14</v>
          </cell>
          <cell r="I7234">
            <v>-7614.81</v>
          </cell>
          <cell r="M7234">
            <v>14</v>
          </cell>
          <cell r="Q7234">
            <v>14</v>
          </cell>
          <cell r="V7234">
            <v>7300</v>
          </cell>
        </row>
        <row r="7235">
          <cell r="A7235">
            <v>1</v>
          </cell>
          <cell r="E7235">
            <v>14</v>
          </cell>
          <cell r="I7235">
            <v>10820.06</v>
          </cell>
          <cell r="M7235">
            <v>14</v>
          </cell>
          <cell r="Q7235">
            <v>14</v>
          </cell>
          <cell r="V7235">
            <v>7300</v>
          </cell>
        </row>
        <row r="7236">
          <cell r="A7236">
            <v>1</v>
          </cell>
          <cell r="E7236">
            <v>14</v>
          </cell>
          <cell r="I7236">
            <v>2323.0300000000002</v>
          </cell>
          <cell r="M7236">
            <v>14</v>
          </cell>
          <cell r="Q7236">
            <v>14</v>
          </cell>
          <cell r="V7236">
            <v>7300</v>
          </cell>
        </row>
        <row r="7237">
          <cell r="A7237">
            <v>1</v>
          </cell>
          <cell r="E7237">
            <v>14</v>
          </cell>
          <cell r="I7237">
            <v>24849</v>
          </cell>
          <cell r="M7237">
            <v>14</v>
          </cell>
          <cell r="Q7237">
            <v>14</v>
          </cell>
          <cell r="V7237">
            <v>7300</v>
          </cell>
        </row>
        <row r="7238">
          <cell r="A7238">
            <v>1</v>
          </cell>
          <cell r="E7238">
            <v>14</v>
          </cell>
          <cell r="I7238">
            <v>4800</v>
          </cell>
          <cell r="M7238">
            <v>14</v>
          </cell>
          <cell r="Q7238">
            <v>14</v>
          </cell>
          <cell r="V7238">
            <v>7300</v>
          </cell>
        </row>
        <row r="7239">
          <cell r="A7239">
            <v>1</v>
          </cell>
          <cell r="E7239">
            <v>14</v>
          </cell>
          <cell r="I7239">
            <v>676</v>
          </cell>
          <cell r="M7239">
            <v>14</v>
          </cell>
          <cell r="Q7239">
            <v>14</v>
          </cell>
          <cell r="V7239">
            <v>7300</v>
          </cell>
        </row>
        <row r="7240">
          <cell r="A7240">
            <v>1</v>
          </cell>
          <cell r="E7240">
            <v>14</v>
          </cell>
          <cell r="I7240">
            <v>714.1</v>
          </cell>
          <cell r="M7240">
            <v>14</v>
          </cell>
          <cell r="Q7240">
            <v>14</v>
          </cell>
          <cell r="V7240">
            <v>7300</v>
          </cell>
        </row>
        <row r="7241">
          <cell r="A7241">
            <v>1</v>
          </cell>
          <cell r="E7241">
            <v>14</v>
          </cell>
          <cell r="I7241">
            <v>-2001.73</v>
          </cell>
          <cell r="M7241">
            <v>14</v>
          </cell>
          <cell r="Q7241">
            <v>14</v>
          </cell>
          <cell r="V7241">
            <v>7300</v>
          </cell>
        </row>
        <row r="7242">
          <cell r="A7242">
            <v>1</v>
          </cell>
          <cell r="E7242">
            <v>14</v>
          </cell>
          <cell r="I7242">
            <v>1001.15</v>
          </cell>
          <cell r="M7242">
            <v>14</v>
          </cell>
          <cell r="Q7242">
            <v>14</v>
          </cell>
          <cell r="V7242">
            <v>7300</v>
          </cell>
        </row>
        <row r="7243">
          <cell r="A7243">
            <v>1</v>
          </cell>
          <cell r="E7243">
            <v>14</v>
          </cell>
          <cell r="I7243">
            <v>-2450</v>
          </cell>
          <cell r="M7243">
            <v>14</v>
          </cell>
          <cell r="Q7243">
            <v>14</v>
          </cell>
          <cell r="V7243">
            <v>7300</v>
          </cell>
        </row>
        <row r="7244">
          <cell r="A7244">
            <v>1</v>
          </cell>
          <cell r="E7244">
            <v>14</v>
          </cell>
          <cell r="I7244">
            <v>1534</v>
          </cell>
          <cell r="M7244">
            <v>14</v>
          </cell>
          <cell r="Q7244">
            <v>14</v>
          </cell>
          <cell r="V7244">
            <v>7300</v>
          </cell>
        </row>
        <row r="7245">
          <cell r="A7245">
            <v>1</v>
          </cell>
          <cell r="E7245">
            <v>14</v>
          </cell>
          <cell r="I7245">
            <v>5500</v>
          </cell>
          <cell r="M7245">
            <v>14</v>
          </cell>
          <cell r="Q7245">
            <v>14</v>
          </cell>
          <cell r="V7245">
            <v>7300</v>
          </cell>
        </row>
        <row r="7246">
          <cell r="A7246">
            <v>1</v>
          </cell>
          <cell r="E7246">
            <v>14</v>
          </cell>
          <cell r="I7246">
            <v>1000</v>
          </cell>
          <cell r="M7246">
            <v>14</v>
          </cell>
          <cell r="Q7246">
            <v>14</v>
          </cell>
          <cell r="V7246">
            <v>7300</v>
          </cell>
        </row>
        <row r="7247">
          <cell r="A7247">
            <v>1</v>
          </cell>
          <cell r="E7247">
            <v>14</v>
          </cell>
          <cell r="I7247">
            <v>2240</v>
          </cell>
          <cell r="M7247">
            <v>14</v>
          </cell>
          <cell r="Q7247">
            <v>14</v>
          </cell>
          <cell r="V7247">
            <v>7300</v>
          </cell>
        </row>
        <row r="7248">
          <cell r="A7248">
            <v>1</v>
          </cell>
          <cell r="E7248">
            <v>14</v>
          </cell>
          <cell r="I7248">
            <v>1057.2</v>
          </cell>
          <cell r="M7248">
            <v>14</v>
          </cell>
          <cell r="Q7248">
            <v>14</v>
          </cell>
          <cell r="V7248">
            <v>7300</v>
          </cell>
        </row>
        <row r="7249">
          <cell r="A7249">
            <v>1</v>
          </cell>
          <cell r="E7249">
            <v>14</v>
          </cell>
          <cell r="I7249">
            <v>-50</v>
          </cell>
          <cell r="M7249">
            <v>14</v>
          </cell>
          <cell r="Q7249">
            <v>14</v>
          </cell>
          <cell r="V7249">
            <v>7300</v>
          </cell>
        </row>
        <row r="7250">
          <cell r="A7250">
            <v>1</v>
          </cell>
          <cell r="E7250">
            <v>14</v>
          </cell>
          <cell r="I7250">
            <v>800</v>
          </cell>
          <cell r="M7250">
            <v>14</v>
          </cell>
          <cell r="Q7250">
            <v>14</v>
          </cell>
          <cell r="V7250">
            <v>7300</v>
          </cell>
        </row>
        <row r="7251">
          <cell r="A7251">
            <v>1</v>
          </cell>
          <cell r="E7251">
            <v>14</v>
          </cell>
          <cell r="I7251">
            <v>-50</v>
          </cell>
          <cell r="M7251">
            <v>14</v>
          </cell>
          <cell r="Q7251">
            <v>14</v>
          </cell>
          <cell r="V7251">
            <v>7300</v>
          </cell>
        </row>
        <row r="7252">
          <cell r="A7252">
            <v>1</v>
          </cell>
          <cell r="E7252">
            <v>14</v>
          </cell>
          <cell r="I7252">
            <v>-50</v>
          </cell>
          <cell r="M7252">
            <v>14</v>
          </cell>
          <cell r="Q7252">
            <v>14</v>
          </cell>
          <cell r="V7252">
            <v>7300</v>
          </cell>
        </row>
        <row r="7253">
          <cell r="A7253">
            <v>1</v>
          </cell>
          <cell r="E7253">
            <v>14</v>
          </cell>
          <cell r="I7253">
            <v>-50</v>
          </cell>
          <cell r="M7253">
            <v>14</v>
          </cell>
          <cell r="Q7253">
            <v>14</v>
          </cell>
          <cell r="V7253">
            <v>7300</v>
          </cell>
        </row>
        <row r="7254">
          <cell r="A7254">
            <v>1</v>
          </cell>
          <cell r="E7254">
            <v>14</v>
          </cell>
          <cell r="I7254">
            <v>-377</v>
          </cell>
          <cell r="M7254">
            <v>14</v>
          </cell>
          <cell r="Q7254">
            <v>14</v>
          </cell>
          <cell r="V7254">
            <v>7300</v>
          </cell>
        </row>
        <row r="7255">
          <cell r="A7255">
            <v>1</v>
          </cell>
          <cell r="E7255">
            <v>14</v>
          </cell>
          <cell r="I7255">
            <v>703570.96</v>
          </cell>
          <cell r="M7255">
            <v>14</v>
          </cell>
          <cell r="Q7255">
            <v>14</v>
          </cell>
          <cell r="V7255">
            <v>7700</v>
          </cell>
        </row>
        <row r="7256">
          <cell r="A7256">
            <v>1</v>
          </cell>
          <cell r="E7256">
            <v>14</v>
          </cell>
          <cell r="I7256">
            <v>17788.59</v>
          </cell>
          <cell r="M7256">
            <v>14</v>
          </cell>
          <cell r="Q7256">
            <v>14</v>
          </cell>
          <cell r="V7256">
            <v>7800</v>
          </cell>
        </row>
        <row r="7257">
          <cell r="A7257">
            <v>1</v>
          </cell>
          <cell r="E7257">
            <v>14</v>
          </cell>
          <cell r="I7257">
            <v>0</v>
          </cell>
          <cell r="M7257">
            <v>14</v>
          </cell>
          <cell r="Q7257">
            <v>14</v>
          </cell>
          <cell r="V7257">
            <v>8112</v>
          </cell>
        </row>
        <row r="7258">
          <cell r="A7258">
            <v>1</v>
          </cell>
          <cell r="E7258">
            <v>14</v>
          </cell>
          <cell r="I7258">
            <v>1642.75</v>
          </cell>
          <cell r="M7258">
            <v>14</v>
          </cell>
          <cell r="Q7258">
            <v>14</v>
          </cell>
          <cell r="V7258">
            <v>8113</v>
          </cell>
        </row>
        <row r="7259">
          <cell r="A7259">
            <v>1</v>
          </cell>
          <cell r="E7259">
            <v>14</v>
          </cell>
          <cell r="I7259">
            <v>-511247.23</v>
          </cell>
          <cell r="M7259">
            <v>14</v>
          </cell>
          <cell r="Q7259">
            <v>14</v>
          </cell>
          <cell r="V7259">
            <v>8114</v>
          </cell>
        </row>
        <row r="7260">
          <cell r="A7260">
            <v>1</v>
          </cell>
          <cell r="E7260">
            <v>14</v>
          </cell>
          <cell r="I7260">
            <v>-1995647.44</v>
          </cell>
          <cell r="M7260">
            <v>14</v>
          </cell>
          <cell r="Q7260">
            <v>14</v>
          </cell>
          <cell r="V7260">
            <v>8115</v>
          </cell>
        </row>
        <row r="7261">
          <cell r="A7261">
            <v>1</v>
          </cell>
          <cell r="E7261">
            <v>14</v>
          </cell>
          <cell r="I7261">
            <v>6733</v>
          </cell>
          <cell r="M7261">
            <v>14</v>
          </cell>
          <cell r="Q7261">
            <v>14</v>
          </cell>
          <cell r="V7261">
            <v>8116</v>
          </cell>
        </row>
        <row r="7262">
          <cell r="A7262">
            <v>1</v>
          </cell>
          <cell r="E7262">
            <v>14</v>
          </cell>
          <cell r="I7262">
            <v>10415.049999999999</v>
          </cell>
          <cell r="M7262">
            <v>14</v>
          </cell>
          <cell r="Q7262">
            <v>14</v>
          </cell>
          <cell r="V7262">
            <v>8117</v>
          </cell>
        </row>
        <row r="7263">
          <cell r="A7263">
            <v>1</v>
          </cell>
          <cell r="E7263">
            <v>14</v>
          </cell>
          <cell r="I7263">
            <v>-150000</v>
          </cell>
          <cell r="M7263">
            <v>14</v>
          </cell>
          <cell r="Q7263">
            <v>14</v>
          </cell>
          <cell r="V7263">
            <v>8118</v>
          </cell>
        </row>
        <row r="7264">
          <cell r="A7264">
            <v>1</v>
          </cell>
          <cell r="E7264">
            <v>14</v>
          </cell>
          <cell r="I7264">
            <v>2184.1999999999998</v>
          </cell>
          <cell r="M7264">
            <v>14</v>
          </cell>
          <cell r="Q7264">
            <v>14</v>
          </cell>
          <cell r="V7264">
            <v>8119</v>
          </cell>
        </row>
        <row r="7265">
          <cell r="A7265">
            <v>1</v>
          </cell>
          <cell r="E7265">
            <v>14</v>
          </cell>
          <cell r="I7265">
            <v>-350</v>
          </cell>
          <cell r="M7265">
            <v>14</v>
          </cell>
          <cell r="Q7265">
            <v>14</v>
          </cell>
          <cell r="V7265">
            <v>8700</v>
          </cell>
        </row>
        <row r="7266">
          <cell r="A7266">
            <v>1</v>
          </cell>
          <cell r="E7266">
            <v>14</v>
          </cell>
          <cell r="I7266">
            <v>-31690.39</v>
          </cell>
          <cell r="M7266">
            <v>14</v>
          </cell>
          <cell r="Q7266">
            <v>14</v>
          </cell>
          <cell r="V7266">
            <v>9000</v>
          </cell>
        </row>
        <row r="7267">
          <cell r="A7267">
            <v>1</v>
          </cell>
          <cell r="E7267">
            <v>14</v>
          </cell>
          <cell r="I7267">
            <v>-263629.90999999997</v>
          </cell>
          <cell r="M7267">
            <v>14</v>
          </cell>
          <cell r="Q7267">
            <v>14</v>
          </cell>
          <cell r="V7267">
            <v>9100</v>
          </cell>
        </row>
        <row r="7268">
          <cell r="A7268">
            <v>1</v>
          </cell>
          <cell r="E7268">
            <v>14</v>
          </cell>
          <cell r="I7268">
            <v>-1782021.48</v>
          </cell>
          <cell r="M7268">
            <v>14</v>
          </cell>
          <cell r="Q7268">
            <v>14</v>
          </cell>
          <cell r="V7268">
            <v>9205</v>
          </cell>
        </row>
        <row r="7269">
          <cell r="A7269">
            <v>1</v>
          </cell>
          <cell r="E7269">
            <v>14</v>
          </cell>
          <cell r="I7269">
            <v>-39725.910000000003</v>
          </cell>
          <cell r="M7269">
            <v>14</v>
          </cell>
          <cell r="Q7269">
            <v>14</v>
          </cell>
          <cell r="V7269">
            <v>9251</v>
          </cell>
        </row>
        <row r="7270">
          <cell r="A7270">
            <v>1</v>
          </cell>
          <cell r="E7270">
            <v>14</v>
          </cell>
          <cell r="I7270">
            <v>-2881.76</v>
          </cell>
          <cell r="M7270">
            <v>14</v>
          </cell>
          <cell r="Q7270">
            <v>14</v>
          </cell>
          <cell r="V7270">
            <v>9252</v>
          </cell>
        </row>
        <row r="7271">
          <cell r="A7271">
            <v>1</v>
          </cell>
          <cell r="E7271">
            <v>14</v>
          </cell>
          <cell r="I7271">
            <v>-20513.29</v>
          </cell>
          <cell r="M7271">
            <v>14</v>
          </cell>
          <cell r="Q7271">
            <v>14</v>
          </cell>
          <cell r="V7271">
            <v>9253</v>
          </cell>
        </row>
        <row r="7272">
          <cell r="A7272">
            <v>1</v>
          </cell>
          <cell r="E7272">
            <v>14</v>
          </cell>
          <cell r="I7272">
            <v>4.82</v>
          </cell>
          <cell r="M7272">
            <v>14</v>
          </cell>
          <cell r="Q7272">
            <v>14</v>
          </cell>
          <cell r="V7272">
            <v>9255</v>
          </cell>
        </row>
        <row r="7273">
          <cell r="A7273">
            <v>1</v>
          </cell>
          <cell r="E7273">
            <v>14</v>
          </cell>
          <cell r="I7273">
            <v>-3661.18</v>
          </cell>
          <cell r="M7273">
            <v>14</v>
          </cell>
          <cell r="Q7273">
            <v>14</v>
          </cell>
          <cell r="V7273">
            <v>9256</v>
          </cell>
        </row>
        <row r="7274">
          <cell r="A7274">
            <v>1</v>
          </cell>
          <cell r="E7274">
            <v>14</v>
          </cell>
          <cell r="I7274">
            <v>-6549.12</v>
          </cell>
          <cell r="M7274">
            <v>14</v>
          </cell>
          <cell r="Q7274">
            <v>14</v>
          </cell>
          <cell r="V7274">
            <v>9302</v>
          </cell>
        </row>
        <row r="7275">
          <cell r="A7275">
            <v>1</v>
          </cell>
          <cell r="E7275">
            <v>14</v>
          </cell>
          <cell r="I7275">
            <v>-35486.589999999997</v>
          </cell>
          <cell r="M7275">
            <v>14</v>
          </cell>
          <cell r="Q7275">
            <v>14</v>
          </cell>
          <cell r="V7275">
            <v>9303</v>
          </cell>
        </row>
        <row r="7276">
          <cell r="A7276">
            <v>1</v>
          </cell>
          <cell r="E7276">
            <v>14</v>
          </cell>
          <cell r="I7276">
            <v>-3999</v>
          </cell>
          <cell r="M7276">
            <v>14</v>
          </cell>
          <cell r="Q7276">
            <v>14</v>
          </cell>
          <cell r="V7276">
            <v>9305</v>
          </cell>
        </row>
        <row r="7277">
          <cell r="A7277">
            <v>1</v>
          </cell>
          <cell r="E7277">
            <v>14</v>
          </cell>
          <cell r="I7277">
            <v>0</v>
          </cell>
          <cell r="M7277">
            <v>14</v>
          </cell>
          <cell r="Q7277">
            <v>14</v>
          </cell>
          <cell r="V7277">
            <v>9306</v>
          </cell>
        </row>
        <row r="7278">
          <cell r="A7278">
            <v>1</v>
          </cell>
          <cell r="E7278">
            <v>14</v>
          </cell>
          <cell r="I7278">
            <v>-352470.94</v>
          </cell>
          <cell r="M7278">
            <v>14</v>
          </cell>
          <cell r="Q7278">
            <v>14</v>
          </cell>
          <cell r="V7278">
            <v>9307</v>
          </cell>
        </row>
        <row r="7279">
          <cell r="A7279">
            <v>1</v>
          </cell>
          <cell r="E7279">
            <v>14</v>
          </cell>
          <cell r="I7279">
            <v>-882200.62</v>
          </cell>
          <cell r="M7279">
            <v>14</v>
          </cell>
          <cell r="Q7279">
            <v>14</v>
          </cell>
          <cell r="V7279">
            <v>9600</v>
          </cell>
        </row>
        <row r="7280">
          <cell r="A7280">
            <v>1</v>
          </cell>
          <cell r="E7280">
            <v>14</v>
          </cell>
          <cell r="I7280">
            <v>60140.13</v>
          </cell>
          <cell r="M7280">
            <v>14</v>
          </cell>
          <cell r="Q7280">
            <v>14</v>
          </cell>
          <cell r="V7280">
            <v>9670</v>
          </cell>
        </row>
        <row r="7281">
          <cell r="A7281">
            <v>1</v>
          </cell>
          <cell r="E7281">
            <v>14</v>
          </cell>
          <cell r="I7281">
            <v>77370.8</v>
          </cell>
          <cell r="M7281">
            <v>14</v>
          </cell>
          <cell r="Q7281">
            <v>14</v>
          </cell>
          <cell r="V7281">
            <v>9990</v>
          </cell>
        </row>
        <row r="7282">
          <cell r="A7282">
            <v>1</v>
          </cell>
          <cell r="E7282">
            <v>14</v>
          </cell>
          <cell r="I7282">
            <v>840408.17</v>
          </cell>
          <cell r="M7282">
            <v>14</v>
          </cell>
          <cell r="Q7282">
            <v>14</v>
          </cell>
          <cell r="V7282">
            <v>5301</v>
          </cell>
        </row>
        <row r="7283">
          <cell r="A7283">
            <v>1</v>
          </cell>
          <cell r="E7283">
            <v>14</v>
          </cell>
          <cell r="I7283">
            <v>0</v>
          </cell>
          <cell r="M7283">
            <v>14</v>
          </cell>
          <cell r="Q7283">
            <v>14</v>
          </cell>
          <cell r="V7283">
            <v>2010</v>
          </cell>
        </row>
        <row r="7284">
          <cell r="A7284">
            <v>1</v>
          </cell>
          <cell r="E7284">
            <v>14</v>
          </cell>
          <cell r="I7284">
            <v>0</v>
          </cell>
          <cell r="M7284">
            <v>14</v>
          </cell>
          <cell r="Q7284">
            <v>14</v>
          </cell>
          <cell r="V7284">
            <v>2010</v>
          </cell>
        </row>
        <row r="7285">
          <cell r="A7285">
            <v>1</v>
          </cell>
          <cell r="E7285">
            <v>14</v>
          </cell>
          <cell r="I7285">
            <v>0</v>
          </cell>
          <cell r="M7285">
            <v>14</v>
          </cell>
          <cell r="Q7285">
            <v>14</v>
          </cell>
          <cell r="V7285">
            <v>2030</v>
          </cell>
        </row>
        <row r="7286">
          <cell r="A7286">
            <v>1</v>
          </cell>
          <cell r="E7286">
            <v>14</v>
          </cell>
          <cell r="I7286">
            <v>0</v>
          </cell>
          <cell r="M7286">
            <v>14</v>
          </cell>
          <cell r="Q7286">
            <v>14</v>
          </cell>
          <cell r="V7286">
            <v>2040</v>
          </cell>
        </row>
        <row r="7287">
          <cell r="A7287">
            <v>1</v>
          </cell>
          <cell r="E7287">
            <v>14</v>
          </cell>
          <cell r="I7287">
            <v>0</v>
          </cell>
          <cell r="M7287">
            <v>14</v>
          </cell>
          <cell r="Q7287">
            <v>14</v>
          </cell>
          <cell r="V7287">
            <v>2052</v>
          </cell>
        </row>
        <row r="7288">
          <cell r="A7288">
            <v>1</v>
          </cell>
          <cell r="E7288">
            <v>14</v>
          </cell>
          <cell r="I7288">
            <v>0</v>
          </cell>
          <cell r="M7288">
            <v>14</v>
          </cell>
          <cell r="Q7288">
            <v>14</v>
          </cell>
          <cell r="V7288">
            <v>3400</v>
          </cell>
        </row>
        <row r="7289">
          <cell r="A7289">
            <v>1</v>
          </cell>
          <cell r="E7289">
            <v>14</v>
          </cell>
          <cell r="I7289">
            <v>0</v>
          </cell>
          <cell r="M7289">
            <v>14</v>
          </cell>
          <cell r="Q7289">
            <v>14</v>
          </cell>
          <cell r="V7289">
            <v>4150</v>
          </cell>
        </row>
        <row r="7290">
          <cell r="A7290">
            <v>1</v>
          </cell>
          <cell r="E7290">
            <v>14</v>
          </cell>
          <cell r="I7290">
            <v>0</v>
          </cell>
          <cell r="M7290">
            <v>14</v>
          </cell>
          <cell r="Q7290">
            <v>14</v>
          </cell>
          <cell r="V7290">
            <v>4730</v>
          </cell>
        </row>
        <row r="7291">
          <cell r="A7291">
            <v>1</v>
          </cell>
          <cell r="E7291">
            <v>14</v>
          </cell>
          <cell r="I7291">
            <v>-1681688.09</v>
          </cell>
          <cell r="M7291">
            <v>14</v>
          </cell>
          <cell r="Q7291">
            <v>14</v>
          </cell>
          <cell r="V7291">
            <v>1010</v>
          </cell>
        </row>
        <row r="7292">
          <cell r="A7292">
            <v>1</v>
          </cell>
          <cell r="E7292">
            <v>14</v>
          </cell>
          <cell r="I7292">
            <v>-273751.83</v>
          </cell>
          <cell r="M7292">
            <v>14</v>
          </cell>
          <cell r="Q7292">
            <v>14</v>
          </cell>
          <cell r="V7292">
            <v>1095</v>
          </cell>
        </row>
        <row r="7293">
          <cell r="A7293">
            <v>1</v>
          </cell>
          <cell r="E7293">
            <v>14</v>
          </cell>
          <cell r="I7293">
            <v>-403178.2</v>
          </cell>
          <cell r="M7293">
            <v>14</v>
          </cell>
          <cell r="Q7293">
            <v>14</v>
          </cell>
          <cell r="V7293">
            <v>1096</v>
          </cell>
        </row>
        <row r="7294">
          <cell r="A7294">
            <v>1</v>
          </cell>
          <cell r="E7294">
            <v>14</v>
          </cell>
          <cell r="I7294">
            <v>294</v>
          </cell>
          <cell r="M7294">
            <v>14</v>
          </cell>
          <cell r="Q7294">
            <v>14</v>
          </cell>
          <cell r="V7294">
            <v>2010</v>
          </cell>
        </row>
        <row r="7295">
          <cell r="A7295">
            <v>1</v>
          </cell>
          <cell r="E7295">
            <v>14</v>
          </cell>
          <cell r="I7295">
            <v>91109.49</v>
          </cell>
          <cell r="M7295">
            <v>14</v>
          </cell>
          <cell r="Q7295">
            <v>14</v>
          </cell>
          <cell r="V7295">
            <v>2010</v>
          </cell>
        </row>
        <row r="7296">
          <cell r="A7296">
            <v>1</v>
          </cell>
          <cell r="E7296">
            <v>14</v>
          </cell>
          <cell r="I7296">
            <v>1690.51</v>
          </cell>
          <cell r="M7296">
            <v>14</v>
          </cell>
          <cell r="Q7296">
            <v>14</v>
          </cell>
          <cell r="V7296">
            <v>2011</v>
          </cell>
        </row>
        <row r="7297">
          <cell r="A7297">
            <v>1</v>
          </cell>
          <cell r="E7297">
            <v>14</v>
          </cell>
          <cell r="I7297">
            <v>247995.29</v>
          </cell>
          <cell r="M7297">
            <v>14</v>
          </cell>
          <cell r="Q7297">
            <v>14</v>
          </cell>
          <cell r="V7297">
            <v>2030</v>
          </cell>
        </row>
        <row r="7298">
          <cell r="A7298">
            <v>1</v>
          </cell>
          <cell r="E7298">
            <v>14</v>
          </cell>
          <cell r="I7298">
            <v>560780.61</v>
          </cell>
          <cell r="M7298">
            <v>14</v>
          </cell>
          <cell r="Q7298">
            <v>14</v>
          </cell>
          <cell r="V7298">
            <v>2040</v>
          </cell>
        </row>
        <row r="7299">
          <cell r="A7299">
            <v>1</v>
          </cell>
          <cell r="E7299">
            <v>14</v>
          </cell>
          <cell r="I7299">
            <v>124408.28</v>
          </cell>
          <cell r="M7299">
            <v>14</v>
          </cell>
          <cell r="Q7299">
            <v>14</v>
          </cell>
          <cell r="V7299">
            <v>2051</v>
          </cell>
        </row>
        <row r="7300">
          <cell r="A7300">
            <v>1</v>
          </cell>
          <cell r="E7300">
            <v>14</v>
          </cell>
          <cell r="I7300">
            <v>116242.13</v>
          </cell>
          <cell r="M7300">
            <v>14</v>
          </cell>
          <cell r="Q7300">
            <v>14</v>
          </cell>
          <cell r="V7300">
            <v>2052</v>
          </cell>
        </row>
        <row r="7301">
          <cell r="A7301">
            <v>1</v>
          </cell>
          <cell r="E7301">
            <v>14</v>
          </cell>
          <cell r="I7301">
            <v>9287.6299999999992</v>
          </cell>
          <cell r="M7301">
            <v>14</v>
          </cell>
          <cell r="Q7301">
            <v>14</v>
          </cell>
          <cell r="V7301">
            <v>2053</v>
          </cell>
        </row>
        <row r="7302">
          <cell r="A7302">
            <v>1</v>
          </cell>
          <cell r="E7302">
            <v>14</v>
          </cell>
          <cell r="I7302">
            <v>3346.5</v>
          </cell>
          <cell r="M7302">
            <v>14</v>
          </cell>
          <cell r="Q7302">
            <v>14</v>
          </cell>
          <cell r="V7302">
            <v>2054</v>
          </cell>
        </row>
        <row r="7303">
          <cell r="A7303">
            <v>1</v>
          </cell>
          <cell r="E7303">
            <v>14</v>
          </cell>
          <cell r="I7303">
            <v>-290976.49</v>
          </cell>
          <cell r="M7303">
            <v>14</v>
          </cell>
          <cell r="Q7303">
            <v>14</v>
          </cell>
          <cell r="V7303">
            <v>2090</v>
          </cell>
        </row>
        <row r="7304">
          <cell r="A7304">
            <v>1</v>
          </cell>
          <cell r="E7304">
            <v>14</v>
          </cell>
          <cell r="I7304">
            <v>1320798.52</v>
          </cell>
          <cell r="M7304">
            <v>14</v>
          </cell>
          <cell r="Q7304">
            <v>14</v>
          </cell>
          <cell r="V7304">
            <v>2095</v>
          </cell>
        </row>
        <row r="7305">
          <cell r="A7305">
            <v>1</v>
          </cell>
          <cell r="E7305">
            <v>14</v>
          </cell>
          <cell r="I7305">
            <v>0</v>
          </cell>
          <cell r="M7305">
            <v>14</v>
          </cell>
          <cell r="Q7305">
            <v>14</v>
          </cell>
          <cell r="V7305">
            <v>3300</v>
          </cell>
        </row>
        <row r="7306">
          <cell r="A7306">
            <v>1</v>
          </cell>
          <cell r="E7306">
            <v>14</v>
          </cell>
          <cell r="I7306">
            <v>80940.05</v>
          </cell>
          <cell r="M7306">
            <v>14</v>
          </cell>
          <cell r="Q7306">
            <v>14</v>
          </cell>
          <cell r="V7306">
            <v>3400</v>
          </cell>
        </row>
        <row r="7307">
          <cell r="A7307">
            <v>1</v>
          </cell>
          <cell r="E7307">
            <v>14</v>
          </cell>
          <cell r="I7307">
            <v>0</v>
          </cell>
          <cell r="M7307">
            <v>14</v>
          </cell>
          <cell r="Q7307">
            <v>14</v>
          </cell>
          <cell r="V7307">
            <v>4000</v>
          </cell>
        </row>
        <row r="7308">
          <cell r="A7308">
            <v>1</v>
          </cell>
          <cell r="E7308">
            <v>14</v>
          </cell>
          <cell r="I7308">
            <v>3999</v>
          </cell>
          <cell r="M7308">
            <v>14</v>
          </cell>
          <cell r="Q7308">
            <v>14</v>
          </cell>
          <cell r="V7308">
            <v>4060</v>
          </cell>
        </row>
        <row r="7309">
          <cell r="A7309">
            <v>1</v>
          </cell>
          <cell r="E7309">
            <v>14</v>
          </cell>
          <cell r="I7309">
            <v>0</v>
          </cell>
          <cell r="M7309">
            <v>14</v>
          </cell>
          <cell r="Q7309">
            <v>14</v>
          </cell>
          <cell r="V7309">
            <v>4150</v>
          </cell>
        </row>
        <row r="7310">
          <cell r="A7310">
            <v>1</v>
          </cell>
          <cell r="E7310">
            <v>14</v>
          </cell>
          <cell r="I7310">
            <v>16105.33</v>
          </cell>
          <cell r="M7310">
            <v>14</v>
          </cell>
          <cell r="Q7310">
            <v>14</v>
          </cell>
          <cell r="V7310">
            <v>4150</v>
          </cell>
        </row>
        <row r="7311">
          <cell r="A7311">
            <v>1</v>
          </cell>
          <cell r="E7311">
            <v>14</v>
          </cell>
          <cell r="I7311">
            <v>25</v>
          </cell>
          <cell r="M7311">
            <v>14</v>
          </cell>
          <cell r="Q7311">
            <v>14</v>
          </cell>
          <cell r="V7311">
            <v>4150</v>
          </cell>
        </row>
        <row r="7312">
          <cell r="A7312">
            <v>1</v>
          </cell>
          <cell r="E7312">
            <v>14</v>
          </cell>
          <cell r="I7312">
            <v>6</v>
          </cell>
          <cell r="M7312">
            <v>14</v>
          </cell>
          <cell r="Q7312">
            <v>14</v>
          </cell>
          <cell r="V7312">
            <v>4250</v>
          </cell>
        </row>
        <row r="7313">
          <cell r="A7313">
            <v>1</v>
          </cell>
          <cell r="E7313">
            <v>14</v>
          </cell>
          <cell r="I7313">
            <v>300</v>
          </cell>
          <cell r="M7313">
            <v>14</v>
          </cell>
          <cell r="Q7313">
            <v>14</v>
          </cell>
          <cell r="V7313">
            <v>4260</v>
          </cell>
        </row>
        <row r="7314">
          <cell r="A7314">
            <v>1</v>
          </cell>
          <cell r="E7314">
            <v>14</v>
          </cell>
          <cell r="I7314">
            <v>1926.88</v>
          </cell>
          <cell r="M7314">
            <v>14</v>
          </cell>
          <cell r="Q7314">
            <v>14</v>
          </cell>
          <cell r="V7314">
            <v>4301</v>
          </cell>
        </row>
        <row r="7315">
          <cell r="A7315">
            <v>1</v>
          </cell>
          <cell r="E7315">
            <v>14</v>
          </cell>
          <cell r="I7315">
            <v>548.1</v>
          </cell>
          <cell r="M7315">
            <v>14</v>
          </cell>
          <cell r="Q7315">
            <v>14</v>
          </cell>
          <cell r="V7315">
            <v>4302</v>
          </cell>
        </row>
        <row r="7316">
          <cell r="A7316">
            <v>1</v>
          </cell>
          <cell r="E7316">
            <v>14</v>
          </cell>
          <cell r="I7316">
            <v>7039.62</v>
          </cell>
          <cell r="M7316">
            <v>14</v>
          </cell>
          <cell r="Q7316">
            <v>14</v>
          </cell>
          <cell r="V7316">
            <v>4303</v>
          </cell>
        </row>
        <row r="7317">
          <cell r="A7317">
            <v>1</v>
          </cell>
          <cell r="E7317">
            <v>14</v>
          </cell>
          <cell r="I7317">
            <v>0</v>
          </cell>
          <cell r="M7317">
            <v>14</v>
          </cell>
          <cell r="Q7317">
            <v>14</v>
          </cell>
          <cell r="V7317">
            <v>4304</v>
          </cell>
        </row>
        <row r="7318">
          <cell r="A7318">
            <v>1</v>
          </cell>
          <cell r="E7318">
            <v>14</v>
          </cell>
          <cell r="I7318">
            <v>959.89</v>
          </cell>
          <cell r="M7318">
            <v>14</v>
          </cell>
          <cell r="Q7318">
            <v>14</v>
          </cell>
          <cell r="V7318">
            <v>4305</v>
          </cell>
        </row>
        <row r="7319">
          <cell r="A7319">
            <v>1</v>
          </cell>
          <cell r="E7319">
            <v>14</v>
          </cell>
          <cell r="I7319">
            <v>4392.84</v>
          </cell>
          <cell r="M7319">
            <v>14</v>
          </cell>
          <cell r="Q7319">
            <v>14</v>
          </cell>
          <cell r="V7319">
            <v>4307</v>
          </cell>
        </row>
        <row r="7320">
          <cell r="A7320">
            <v>1</v>
          </cell>
          <cell r="E7320">
            <v>14</v>
          </cell>
          <cell r="I7320">
            <v>5969.18</v>
          </cell>
          <cell r="M7320">
            <v>14</v>
          </cell>
          <cell r="Q7320">
            <v>14</v>
          </cell>
          <cell r="V7320">
            <v>4360</v>
          </cell>
        </row>
        <row r="7321">
          <cell r="A7321">
            <v>1</v>
          </cell>
          <cell r="E7321">
            <v>14</v>
          </cell>
          <cell r="I7321">
            <v>3041.13</v>
          </cell>
          <cell r="M7321">
            <v>14</v>
          </cell>
          <cell r="Q7321">
            <v>14</v>
          </cell>
          <cell r="V7321">
            <v>4380</v>
          </cell>
        </row>
        <row r="7322">
          <cell r="A7322">
            <v>1</v>
          </cell>
          <cell r="E7322">
            <v>14</v>
          </cell>
          <cell r="I7322">
            <v>113698.03</v>
          </cell>
          <cell r="M7322">
            <v>14</v>
          </cell>
          <cell r="Q7322">
            <v>14</v>
          </cell>
          <cell r="V7322">
            <v>4520</v>
          </cell>
        </row>
        <row r="7323">
          <cell r="A7323">
            <v>1</v>
          </cell>
          <cell r="E7323">
            <v>14</v>
          </cell>
          <cell r="I7323">
            <v>200</v>
          </cell>
          <cell r="M7323">
            <v>14</v>
          </cell>
          <cell r="Q7323">
            <v>14</v>
          </cell>
          <cell r="V7323">
            <v>4570</v>
          </cell>
        </row>
        <row r="7324">
          <cell r="A7324">
            <v>1</v>
          </cell>
          <cell r="E7324">
            <v>14</v>
          </cell>
          <cell r="I7324">
            <v>2614.71</v>
          </cell>
          <cell r="M7324">
            <v>14</v>
          </cell>
          <cell r="Q7324">
            <v>14</v>
          </cell>
          <cell r="V7324">
            <v>4595</v>
          </cell>
        </row>
        <row r="7325">
          <cell r="A7325">
            <v>1</v>
          </cell>
          <cell r="E7325">
            <v>14</v>
          </cell>
          <cell r="I7325">
            <v>6080.13</v>
          </cell>
          <cell r="M7325">
            <v>14</v>
          </cell>
          <cell r="Q7325">
            <v>14</v>
          </cell>
          <cell r="V7325">
            <v>4601</v>
          </cell>
        </row>
        <row r="7326">
          <cell r="A7326">
            <v>1</v>
          </cell>
          <cell r="E7326">
            <v>14</v>
          </cell>
          <cell r="I7326">
            <v>0</v>
          </cell>
          <cell r="M7326">
            <v>14</v>
          </cell>
          <cell r="Q7326">
            <v>14</v>
          </cell>
          <cell r="V7326">
            <v>4602</v>
          </cell>
        </row>
        <row r="7327">
          <cell r="A7327">
            <v>1</v>
          </cell>
          <cell r="E7327">
            <v>14</v>
          </cell>
          <cell r="I7327">
            <v>716.42</v>
          </cell>
          <cell r="M7327">
            <v>14</v>
          </cell>
          <cell r="Q7327">
            <v>14</v>
          </cell>
          <cell r="V7327">
            <v>4603</v>
          </cell>
        </row>
        <row r="7328">
          <cell r="A7328">
            <v>1</v>
          </cell>
          <cell r="E7328">
            <v>14</v>
          </cell>
          <cell r="I7328">
            <v>-1299</v>
          </cell>
          <cell r="M7328">
            <v>14</v>
          </cell>
          <cell r="Q7328">
            <v>14</v>
          </cell>
          <cell r="V7328">
            <v>4610</v>
          </cell>
        </row>
        <row r="7329">
          <cell r="A7329">
            <v>1</v>
          </cell>
          <cell r="E7329">
            <v>14</v>
          </cell>
          <cell r="I7329">
            <v>120.1</v>
          </cell>
          <cell r="M7329">
            <v>14</v>
          </cell>
          <cell r="Q7329">
            <v>14</v>
          </cell>
          <cell r="V7329">
            <v>4640</v>
          </cell>
        </row>
        <row r="7330">
          <cell r="A7330">
            <v>1</v>
          </cell>
          <cell r="E7330">
            <v>14</v>
          </cell>
          <cell r="I7330">
            <v>0</v>
          </cell>
          <cell r="M7330">
            <v>14</v>
          </cell>
          <cell r="Q7330">
            <v>14</v>
          </cell>
          <cell r="V7330">
            <v>4660</v>
          </cell>
        </row>
        <row r="7331">
          <cell r="A7331">
            <v>1</v>
          </cell>
          <cell r="E7331">
            <v>14</v>
          </cell>
          <cell r="I7331">
            <v>3523.6</v>
          </cell>
          <cell r="M7331">
            <v>14</v>
          </cell>
          <cell r="Q7331">
            <v>14</v>
          </cell>
          <cell r="V7331">
            <v>4660</v>
          </cell>
        </row>
        <row r="7332">
          <cell r="A7332">
            <v>1</v>
          </cell>
          <cell r="E7332">
            <v>14</v>
          </cell>
          <cell r="I7332">
            <v>0</v>
          </cell>
          <cell r="M7332">
            <v>14</v>
          </cell>
          <cell r="Q7332">
            <v>14</v>
          </cell>
          <cell r="V7332">
            <v>4680</v>
          </cell>
        </row>
        <row r="7333">
          <cell r="A7333">
            <v>1</v>
          </cell>
          <cell r="E7333">
            <v>14</v>
          </cell>
          <cell r="I7333">
            <v>0</v>
          </cell>
          <cell r="M7333">
            <v>14</v>
          </cell>
          <cell r="Q7333">
            <v>14</v>
          </cell>
          <cell r="V7333">
            <v>4690</v>
          </cell>
        </row>
        <row r="7334">
          <cell r="A7334">
            <v>1</v>
          </cell>
          <cell r="E7334">
            <v>14</v>
          </cell>
          <cell r="I7334">
            <v>46168.77</v>
          </cell>
          <cell r="M7334">
            <v>14</v>
          </cell>
          <cell r="Q7334">
            <v>14</v>
          </cell>
          <cell r="V7334">
            <v>4700</v>
          </cell>
        </row>
        <row r="7335">
          <cell r="A7335">
            <v>1</v>
          </cell>
          <cell r="E7335">
            <v>14</v>
          </cell>
          <cell r="I7335">
            <v>6385.42</v>
          </cell>
          <cell r="M7335">
            <v>14</v>
          </cell>
          <cell r="Q7335">
            <v>14</v>
          </cell>
          <cell r="V7335">
            <v>4720</v>
          </cell>
        </row>
        <row r="7336">
          <cell r="A7336">
            <v>1</v>
          </cell>
          <cell r="E7336">
            <v>14</v>
          </cell>
          <cell r="I7336">
            <v>52117.5</v>
          </cell>
          <cell r="M7336">
            <v>14</v>
          </cell>
          <cell r="Q7336">
            <v>14</v>
          </cell>
          <cell r="V7336">
            <v>4730</v>
          </cell>
        </row>
        <row r="7337">
          <cell r="A7337">
            <v>1</v>
          </cell>
          <cell r="E7337">
            <v>14</v>
          </cell>
          <cell r="I7337">
            <v>0</v>
          </cell>
          <cell r="M7337">
            <v>14</v>
          </cell>
          <cell r="Q7337">
            <v>14</v>
          </cell>
          <cell r="V7337">
            <v>4740</v>
          </cell>
        </row>
        <row r="7338">
          <cell r="A7338">
            <v>1</v>
          </cell>
          <cell r="E7338">
            <v>14</v>
          </cell>
          <cell r="I7338">
            <v>16487.47</v>
          </cell>
          <cell r="M7338">
            <v>14</v>
          </cell>
          <cell r="Q7338">
            <v>14</v>
          </cell>
          <cell r="V7338">
            <v>4760</v>
          </cell>
        </row>
        <row r="7339">
          <cell r="A7339">
            <v>1</v>
          </cell>
          <cell r="E7339">
            <v>14</v>
          </cell>
          <cell r="I7339">
            <v>1245.3699999999999</v>
          </cell>
          <cell r="M7339">
            <v>14</v>
          </cell>
          <cell r="Q7339">
            <v>14</v>
          </cell>
          <cell r="V7339">
            <v>4770</v>
          </cell>
        </row>
        <row r="7340">
          <cell r="A7340">
            <v>1</v>
          </cell>
          <cell r="E7340">
            <v>14</v>
          </cell>
          <cell r="I7340">
            <v>10862.4</v>
          </cell>
          <cell r="M7340">
            <v>14</v>
          </cell>
          <cell r="Q7340">
            <v>14</v>
          </cell>
          <cell r="V7340">
            <v>4772</v>
          </cell>
        </row>
        <row r="7341">
          <cell r="A7341">
            <v>1</v>
          </cell>
          <cell r="E7341">
            <v>14</v>
          </cell>
          <cell r="I7341">
            <v>-1408.51</v>
          </cell>
          <cell r="M7341">
            <v>14</v>
          </cell>
          <cell r="Q7341">
            <v>14</v>
          </cell>
          <cell r="V7341">
            <v>4775</v>
          </cell>
        </row>
        <row r="7342">
          <cell r="A7342">
            <v>1</v>
          </cell>
          <cell r="E7342">
            <v>14</v>
          </cell>
          <cell r="I7342">
            <v>8182.27</v>
          </cell>
          <cell r="M7342">
            <v>14</v>
          </cell>
          <cell r="Q7342">
            <v>14</v>
          </cell>
          <cell r="V7342">
            <v>4780</v>
          </cell>
        </row>
        <row r="7343">
          <cell r="A7343">
            <v>1</v>
          </cell>
          <cell r="E7343">
            <v>14</v>
          </cell>
          <cell r="I7343">
            <v>24360</v>
          </cell>
          <cell r="M7343">
            <v>14</v>
          </cell>
          <cell r="Q7343">
            <v>14</v>
          </cell>
          <cell r="V7343">
            <v>4785</v>
          </cell>
        </row>
        <row r="7344">
          <cell r="A7344">
            <v>1</v>
          </cell>
          <cell r="E7344">
            <v>14</v>
          </cell>
          <cell r="I7344">
            <v>4831.8900000000003</v>
          </cell>
          <cell r="M7344">
            <v>14</v>
          </cell>
          <cell r="Q7344">
            <v>14</v>
          </cell>
          <cell r="V7344">
            <v>4800</v>
          </cell>
        </row>
        <row r="7345">
          <cell r="A7345">
            <v>1</v>
          </cell>
          <cell r="E7345">
            <v>14</v>
          </cell>
          <cell r="I7345">
            <v>1425.8</v>
          </cell>
          <cell r="M7345">
            <v>14</v>
          </cell>
          <cell r="Q7345">
            <v>14</v>
          </cell>
          <cell r="V7345">
            <v>4830</v>
          </cell>
        </row>
        <row r="7346">
          <cell r="A7346">
            <v>1</v>
          </cell>
          <cell r="E7346">
            <v>14</v>
          </cell>
          <cell r="I7346">
            <v>0</v>
          </cell>
          <cell r="M7346">
            <v>14</v>
          </cell>
          <cell r="Q7346">
            <v>14</v>
          </cell>
          <cell r="V7346">
            <v>4900</v>
          </cell>
        </row>
        <row r="7347">
          <cell r="A7347">
            <v>1</v>
          </cell>
          <cell r="E7347">
            <v>14</v>
          </cell>
          <cell r="I7347">
            <v>-50000</v>
          </cell>
          <cell r="M7347">
            <v>14</v>
          </cell>
          <cell r="Q7347">
            <v>14</v>
          </cell>
          <cell r="V7347">
            <v>5100</v>
          </cell>
        </row>
        <row r="7348">
          <cell r="A7348">
            <v>1</v>
          </cell>
          <cell r="E7348">
            <v>14</v>
          </cell>
          <cell r="I7348">
            <v>1583.07</v>
          </cell>
          <cell r="M7348">
            <v>14</v>
          </cell>
          <cell r="Q7348">
            <v>14</v>
          </cell>
          <cell r="V7348">
            <v>5305</v>
          </cell>
        </row>
        <row r="7349">
          <cell r="A7349">
            <v>1</v>
          </cell>
          <cell r="E7349">
            <v>14</v>
          </cell>
          <cell r="I7349">
            <v>1057.5</v>
          </cell>
          <cell r="M7349">
            <v>14</v>
          </cell>
          <cell r="Q7349">
            <v>14</v>
          </cell>
          <cell r="V7349">
            <v>5306</v>
          </cell>
        </row>
        <row r="7350">
          <cell r="A7350">
            <v>1</v>
          </cell>
          <cell r="E7350">
            <v>14</v>
          </cell>
          <cell r="I7350">
            <v>0.3</v>
          </cell>
          <cell r="M7350">
            <v>14</v>
          </cell>
          <cell r="Q7350">
            <v>14</v>
          </cell>
          <cell r="V7350">
            <v>5307</v>
          </cell>
        </row>
        <row r="7351">
          <cell r="A7351">
            <v>1</v>
          </cell>
          <cell r="E7351">
            <v>14</v>
          </cell>
          <cell r="I7351">
            <v>0</v>
          </cell>
          <cell r="M7351">
            <v>14</v>
          </cell>
          <cell r="Q7351">
            <v>14</v>
          </cell>
          <cell r="V7351">
            <v>5400</v>
          </cell>
        </row>
        <row r="7352">
          <cell r="A7352">
            <v>1</v>
          </cell>
          <cell r="E7352">
            <v>14</v>
          </cell>
          <cell r="I7352">
            <v>-1176336.28</v>
          </cell>
          <cell r="M7352">
            <v>14</v>
          </cell>
          <cell r="Q7352">
            <v>14</v>
          </cell>
          <cell r="V7352">
            <v>5400</v>
          </cell>
        </row>
        <row r="7353">
          <cell r="A7353">
            <v>1</v>
          </cell>
          <cell r="E7353">
            <v>14</v>
          </cell>
          <cell r="I7353">
            <v>-108484.2</v>
          </cell>
          <cell r="M7353">
            <v>14</v>
          </cell>
          <cell r="Q7353">
            <v>14</v>
          </cell>
          <cell r="V7353">
            <v>5400</v>
          </cell>
        </row>
        <row r="7354">
          <cell r="A7354">
            <v>1</v>
          </cell>
          <cell r="E7354">
            <v>14</v>
          </cell>
          <cell r="I7354">
            <v>50589.47</v>
          </cell>
          <cell r="M7354">
            <v>14</v>
          </cell>
          <cell r="Q7354">
            <v>14</v>
          </cell>
          <cell r="V7354">
            <v>5400</v>
          </cell>
        </row>
        <row r="7355">
          <cell r="A7355">
            <v>1</v>
          </cell>
          <cell r="E7355">
            <v>14</v>
          </cell>
          <cell r="I7355">
            <v>-23547.91</v>
          </cell>
          <cell r="M7355">
            <v>14</v>
          </cell>
          <cell r="Q7355">
            <v>14</v>
          </cell>
          <cell r="V7355">
            <v>5450</v>
          </cell>
        </row>
        <row r="7356">
          <cell r="A7356">
            <v>1</v>
          </cell>
          <cell r="E7356">
            <v>14</v>
          </cell>
          <cell r="I7356">
            <v>-164261.38</v>
          </cell>
          <cell r="M7356">
            <v>14</v>
          </cell>
          <cell r="Q7356">
            <v>14</v>
          </cell>
          <cell r="V7356">
            <v>5450</v>
          </cell>
        </row>
        <row r="7357">
          <cell r="A7357">
            <v>1</v>
          </cell>
          <cell r="E7357">
            <v>14</v>
          </cell>
          <cell r="I7357">
            <v>17978.169999999998</v>
          </cell>
          <cell r="M7357">
            <v>14</v>
          </cell>
          <cell r="Q7357">
            <v>14</v>
          </cell>
          <cell r="V7357">
            <v>6110</v>
          </cell>
        </row>
        <row r="7358">
          <cell r="A7358">
            <v>1</v>
          </cell>
          <cell r="E7358">
            <v>14</v>
          </cell>
          <cell r="I7358">
            <v>-3773.7</v>
          </cell>
          <cell r="M7358">
            <v>14</v>
          </cell>
          <cell r="Q7358">
            <v>14</v>
          </cell>
          <cell r="V7358">
            <v>6120</v>
          </cell>
        </row>
        <row r="7359">
          <cell r="A7359">
            <v>1</v>
          </cell>
          <cell r="E7359">
            <v>14</v>
          </cell>
          <cell r="I7359">
            <v>20481.5</v>
          </cell>
          <cell r="M7359">
            <v>14</v>
          </cell>
          <cell r="Q7359">
            <v>14</v>
          </cell>
          <cell r="V7359">
            <v>6210</v>
          </cell>
        </row>
        <row r="7360">
          <cell r="A7360">
            <v>1</v>
          </cell>
          <cell r="E7360">
            <v>14</v>
          </cell>
          <cell r="I7360">
            <v>-1708.22</v>
          </cell>
          <cell r="M7360">
            <v>14</v>
          </cell>
          <cell r="Q7360">
            <v>14</v>
          </cell>
          <cell r="V7360">
            <v>6220</v>
          </cell>
        </row>
        <row r="7361">
          <cell r="A7361">
            <v>1</v>
          </cell>
          <cell r="E7361">
            <v>14</v>
          </cell>
          <cell r="I7361">
            <v>211188.8</v>
          </cell>
          <cell r="M7361">
            <v>14</v>
          </cell>
          <cell r="Q7361">
            <v>14</v>
          </cell>
          <cell r="V7361">
            <v>6310</v>
          </cell>
        </row>
        <row r="7362">
          <cell r="A7362">
            <v>1</v>
          </cell>
          <cell r="E7362">
            <v>14</v>
          </cell>
          <cell r="I7362">
            <v>-10559.44</v>
          </cell>
          <cell r="M7362">
            <v>14</v>
          </cell>
          <cell r="Q7362">
            <v>14</v>
          </cell>
          <cell r="V7362">
            <v>6320</v>
          </cell>
        </row>
        <row r="7363">
          <cell r="A7363">
            <v>1</v>
          </cell>
          <cell r="E7363">
            <v>14</v>
          </cell>
          <cell r="I7363">
            <v>0</v>
          </cell>
          <cell r="M7363">
            <v>14</v>
          </cell>
          <cell r="Q7363">
            <v>14</v>
          </cell>
          <cell r="V7363">
            <v>6410</v>
          </cell>
        </row>
        <row r="7364">
          <cell r="A7364">
            <v>1</v>
          </cell>
          <cell r="E7364">
            <v>14</v>
          </cell>
          <cell r="I7364">
            <v>0</v>
          </cell>
          <cell r="M7364">
            <v>14</v>
          </cell>
          <cell r="Q7364">
            <v>14</v>
          </cell>
          <cell r="V7364">
            <v>6420</v>
          </cell>
        </row>
        <row r="7365">
          <cell r="A7365">
            <v>1</v>
          </cell>
          <cell r="E7365">
            <v>14</v>
          </cell>
          <cell r="I7365">
            <v>69367.64</v>
          </cell>
          <cell r="M7365">
            <v>14</v>
          </cell>
          <cell r="Q7365">
            <v>14</v>
          </cell>
          <cell r="V7365">
            <v>6510</v>
          </cell>
        </row>
        <row r="7366">
          <cell r="A7366">
            <v>1</v>
          </cell>
          <cell r="E7366">
            <v>14</v>
          </cell>
          <cell r="I7366">
            <v>-9312.43</v>
          </cell>
          <cell r="M7366">
            <v>14</v>
          </cell>
          <cell r="Q7366">
            <v>14</v>
          </cell>
          <cell r="V7366">
            <v>6520</v>
          </cell>
        </row>
        <row r="7367">
          <cell r="A7367">
            <v>1</v>
          </cell>
          <cell r="E7367">
            <v>14</v>
          </cell>
          <cell r="I7367">
            <v>158142</v>
          </cell>
          <cell r="M7367">
            <v>14</v>
          </cell>
          <cell r="Q7367">
            <v>14</v>
          </cell>
          <cell r="V7367">
            <v>6710</v>
          </cell>
        </row>
        <row r="7368">
          <cell r="A7368">
            <v>1</v>
          </cell>
          <cell r="E7368">
            <v>14</v>
          </cell>
          <cell r="I7368">
            <v>-10982.1</v>
          </cell>
          <cell r="M7368">
            <v>14</v>
          </cell>
          <cell r="Q7368">
            <v>14</v>
          </cell>
          <cell r="V7368">
            <v>6720</v>
          </cell>
        </row>
        <row r="7369">
          <cell r="A7369">
            <v>1</v>
          </cell>
          <cell r="E7369">
            <v>14</v>
          </cell>
          <cell r="I7369">
            <v>99126.71</v>
          </cell>
          <cell r="M7369">
            <v>14</v>
          </cell>
          <cell r="Q7369">
            <v>14</v>
          </cell>
          <cell r="V7369">
            <v>7000</v>
          </cell>
        </row>
        <row r="7370">
          <cell r="A7370">
            <v>1</v>
          </cell>
          <cell r="E7370">
            <v>14</v>
          </cell>
          <cell r="I7370">
            <v>2675197.5699999998</v>
          </cell>
          <cell r="M7370">
            <v>14</v>
          </cell>
          <cell r="Q7370">
            <v>14</v>
          </cell>
          <cell r="V7370">
            <v>7100</v>
          </cell>
        </row>
        <row r="7371">
          <cell r="A7371">
            <v>1</v>
          </cell>
          <cell r="E7371">
            <v>14</v>
          </cell>
          <cell r="I7371">
            <v>488.25</v>
          </cell>
          <cell r="M7371">
            <v>14</v>
          </cell>
          <cell r="Q7371">
            <v>14</v>
          </cell>
          <cell r="V7371">
            <v>7110</v>
          </cell>
        </row>
        <row r="7372">
          <cell r="A7372">
            <v>1</v>
          </cell>
          <cell r="E7372">
            <v>14</v>
          </cell>
          <cell r="I7372">
            <v>0</v>
          </cell>
          <cell r="M7372">
            <v>14</v>
          </cell>
          <cell r="Q7372">
            <v>14</v>
          </cell>
          <cell r="V7372">
            <v>7111</v>
          </cell>
        </row>
        <row r="7373">
          <cell r="A7373">
            <v>1</v>
          </cell>
          <cell r="E7373">
            <v>14</v>
          </cell>
          <cell r="I7373">
            <v>712850.77</v>
          </cell>
          <cell r="M7373">
            <v>14</v>
          </cell>
          <cell r="Q7373">
            <v>14</v>
          </cell>
          <cell r="V7373">
            <v>7130</v>
          </cell>
        </row>
        <row r="7374">
          <cell r="A7374">
            <v>1</v>
          </cell>
          <cell r="E7374">
            <v>14</v>
          </cell>
          <cell r="I7374">
            <v>273747.09000000003</v>
          </cell>
          <cell r="M7374">
            <v>14</v>
          </cell>
          <cell r="Q7374">
            <v>14</v>
          </cell>
          <cell r="V7374">
            <v>7140</v>
          </cell>
        </row>
        <row r="7375">
          <cell r="A7375">
            <v>1</v>
          </cell>
          <cell r="E7375">
            <v>14</v>
          </cell>
          <cell r="I7375">
            <v>-450.44</v>
          </cell>
          <cell r="M7375">
            <v>14</v>
          </cell>
          <cell r="Q7375">
            <v>14</v>
          </cell>
          <cell r="V7375">
            <v>7300</v>
          </cell>
        </row>
        <row r="7376">
          <cell r="A7376">
            <v>1</v>
          </cell>
          <cell r="E7376">
            <v>14</v>
          </cell>
          <cell r="I7376">
            <v>0</v>
          </cell>
          <cell r="M7376">
            <v>14</v>
          </cell>
          <cell r="Q7376">
            <v>14</v>
          </cell>
          <cell r="V7376">
            <v>7300</v>
          </cell>
        </row>
        <row r="7377">
          <cell r="A7377">
            <v>1</v>
          </cell>
          <cell r="E7377">
            <v>14</v>
          </cell>
          <cell r="I7377">
            <v>19285.490000000002</v>
          </cell>
          <cell r="M7377">
            <v>14</v>
          </cell>
          <cell r="Q7377">
            <v>14</v>
          </cell>
          <cell r="V7377">
            <v>7300</v>
          </cell>
        </row>
        <row r="7378">
          <cell r="A7378">
            <v>1</v>
          </cell>
          <cell r="E7378">
            <v>14</v>
          </cell>
          <cell r="I7378">
            <v>-5942.26</v>
          </cell>
          <cell r="M7378">
            <v>14</v>
          </cell>
          <cell r="Q7378">
            <v>14</v>
          </cell>
          <cell r="V7378">
            <v>7300</v>
          </cell>
        </row>
        <row r="7379">
          <cell r="A7379">
            <v>1</v>
          </cell>
          <cell r="E7379">
            <v>14</v>
          </cell>
          <cell r="I7379">
            <v>3210.27</v>
          </cell>
          <cell r="M7379">
            <v>14</v>
          </cell>
          <cell r="Q7379">
            <v>14</v>
          </cell>
          <cell r="V7379">
            <v>7300</v>
          </cell>
        </row>
        <row r="7380">
          <cell r="A7380">
            <v>1</v>
          </cell>
          <cell r="E7380">
            <v>14</v>
          </cell>
          <cell r="I7380">
            <v>-1243.25</v>
          </cell>
          <cell r="M7380">
            <v>14</v>
          </cell>
          <cell r="Q7380">
            <v>14</v>
          </cell>
          <cell r="V7380">
            <v>7300</v>
          </cell>
        </row>
        <row r="7381">
          <cell r="A7381">
            <v>1</v>
          </cell>
          <cell r="E7381">
            <v>14</v>
          </cell>
          <cell r="I7381">
            <v>-735.6</v>
          </cell>
          <cell r="M7381">
            <v>14</v>
          </cell>
          <cell r="Q7381">
            <v>14</v>
          </cell>
          <cell r="V7381">
            <v>7300</v>
          </cell>
        </row>
        <row r="7382">
          <cell r="A7382">
            <v>1</v>
          </cell>
          <cell r="E7382">
            <v>14</v>
          </cell>
          <cell r="I7382">
            <v>21917.5</v>
          </cell>
          <cell r="M7382">
            <v>14</v>
          </cell>
          <cell r="Q7382">
            <v>14</v>
          </cell>
          <cell r="V7382">
            <v>7300</v>
          </cell>
        </row>
        <row r="7383">
          <cell r="A7383">
            <v>1</v>
          </cell>
          <cell r="E7383">
            <v>14</v>
          </cell>
          <cell r="I7383">
            <v>4658</v>
          </cell>
          <cell r="M7383">
            <v>14</v>
          </cell>
          <cell r="Q7383">
            <v>14</v>
          </cell>
          <cell r="V7383">
            <v>7300</v>
          </cell>
        </row>
        <row r="7384">
          <cell r="A7384">
            <v>1</v>
          </cell>
          <cell r="E7384">
            <v>14</v>
          </cell>
          <cell r="I7384">
            <v>292.48</v>
          </cell>
          <cell r="M7384">
            <v>14</v>
          </cell>
          <cell r="Q7384">
            <v>14</v>
          </cell>
          <cell r="V7384">
            <v>7300</v>
          </cell>
        </row>
        <row r="7385">
          <cell r="A7385">
            <v>1</v>
          </cell>
          <cell r="E7385">
            <v>14</v>
          </cell>
          <cell r="I7385">
            <v>443.63</v>
          </cell>
          <cell r="M7385">
            <v>14</v>
          </cell>
          <cell r="Q7385">
            <v>14</v>
          </cell>
          <cell r="V7385">
            <v>7300</v>
          </cell>
        </row>
        <row r="7386">
          <cell r="A7386">
            <v>1</v>
          </cell>
          <cell r="E7386">
            <v>14</v>
          </cell>
          <cell r="I7386">
            <v>2903.86</v>
          </cell>
          <cell r="M7386">
            <v>14</v>
          </cell>
          <cell r="Q7386">
            <v>14</v>
          </cell>
          <cell r="V7386">
            <v>7300</v>
          </cell>
        </row>
        <row r="7387">
          <cell r="A7387">
            <v>1</v>
          </cell>
          <cell r="E7387">
            <v>14</v>
          </cell>
          <cell r="I7387">
            <v>775</v>
          </cell>
          <cell r="M7387">
            <v>14</v>
          </cell>
          <cell r="Q7387">
            <v>14</v>
          </cell>
          <cell r="V7387">
            <v>7300</v>
          </cell>
        </row>
        <row r="7388">
          <cell r="A7388">
            <v>1</v>
          </cell>
          <cell r="E7388">
            <v>14</v>
          </cell>
          <cell r="I7388">
            <v>76.75</v>
          </cell>
          <cell r="M7388">
            <v>14</v>
          </cell>
          <cell r="Q7388">
            <v>14</v>
          </cell>
          <cell r="V7388">
            <v>7300</v>
          </cell>
        </row>
        <row r="7389">
          <cell r="A7389">
            <v>1</v>
          </cell>
          <cell r="E7389">
            <v>14</v>
          </cell>
          <cell r="I7389">
            <v>-53.6</v>
          </cell>
          <cell r="M7389">
            <v>14</v>
          </cell>
          <cell r="Q7389">
            <v>14</v>
          </cell>
          <cell r="V7389">
            <v>7300</v>
          </cell>
        </row>
        <row r="7390">
          <cell r="A7390">
            <v>1</v>
          </cell>
          <cell r="E7390">
            <v>14</v>
          </cell>
          <cell r="I7390">
            <v>-322.97000000000003</v>
          </cell>
          <cell r="M7390">
            <v>14</v>
          </cell>
          <cell r="Q7390">
            <v>14</v>
          </cell>
          <cell r="V7390">
            <v>7300</v>
          </cell>
        </row>
        <row r="7391">
          <cell r="A7391">
            <v>1</v>
          </cell>
          <cell r="E7391">
            <v>14</v>
          </cell>
          <cell r="I7391">
            <v>500</v>
          </cell>
          <cell r="M7391">
            <v>14</v>
          </cell>
          <cell r="Q7391">
            <v>14</v>
          </cell>
          <cell r="V7391">
            <v>7300</v>
          </cell>
        </row>
        <row r="7392">
          <cell r="A7392">
            <v>1</v>
          </cell>
          <cell r="E7392">
            <v>14</v>
          </cell>
          <cell r="I7392">
            <v>1078</v>
          </cell>
          <cell r="M7392">
            <v>14</v>
          </cell>
          <cell r="Q7392">
            <v>14</v>
          </cell>
          <cell r="V7392">
            <v>7300</v>
          </cell>
        </row>
        <row r="7393">
          <cell r="A7393">
            <v>1</v>
          </cell>
          <cell r="E7393">
            <v>14</v>
          </cell>
          <cell r="I7393">
            <v>-7614.81</v>
          </cell>
          <cell r="M7393">
            <v>14</v>
          </cell>
          <cell r="Q7393">
            <v>14</v>
          </cell>
          <cell r="V7393">
            <v>7300</v>
          </cell>
        </row>
        <row r="7394">
          <cell r="A7394">
            <v>1</v>
          </cell>
          <cell r="E7394">
            <v>14</v>
          </cell>
          <cell r="I7394">
            <v>5960.06</v>
          </cell>
          <cell r="M7394">
            <v>14</v>
          </cell>
          <cell r="Q7394">
            <v>14</v>
          </cell>
          <cell r="V7394">
            <v>7300</v>
          </cell>
        </row>
        <row r="7395">
          <cell r="A7395">
            <v>1</v>
          </cell>
          <cell r="E7395">
            <v>14</v>
          </cell>
          <cell r="I7395">
            <v>2323.0300000000002</v>
          </cell>
          <cell r="M7395">
            <v>14</v>
          </cell>
          <cell r="Q7395">
            <v>14</v>
          </cell>
          <cell r="V7395">
            <v>7300</v>
          </cell>
        </row>
        <row r="7396">
          <cell r="A7396">
            <v>1</v>
          </cell>
          <cell r="E7396">
            <v>14</v>
          </cell>
          <cell r="I7396">
            <v>24399</v>
          </cell>
          <cell r="M7396">
            <v>14</v>
          </cell>
          <cell r="Q7396">
            <v>14</v>
          </cell>
          <cell r="V7396">
            <v>7300</v>
          </cell>
        </row>
        <row r="7397">
          <cell r="A7397">
            <v>1</v>
          </cell>
          <cell r="E7397">
            <v>14</v>
          </cell>
          <cell r="I7397">
            <v>676</v>
          </cell>
          <cell r="M7397">
            <v>14</v>
          </cell>
          <cell r="Q7397">
            <v>14</v>
          </cell>
          <cell r="V7397">
            <v>7300</v>
          </cell>
        </row>
        <row r="7398">
          <cell r="A7398">
            <v>1</v>
          </cell>
          <cell r="E7398">
            <v>14</v>
          </cell>
          <cell r="I7398">
            <v>714.1</v>
          </cell>
          <cell r="M7398">
            <v>14</v>
          </cell>
          <cell r="Q7398">
            <v>14</v>
          </cell>
          <cell r="V7398">
            <v>7300</v>
          </cell>
        </row>
        <row r="7399">
          <cell r="A7399">
            <v>1</v>
          </cell>
          <cell r="E7399">
            <v>14</v>
          </cell>
          <cell r="I7399">
            <v>-2001.73</v>
          </cell>
          <cell r="M7399">
            <v>14</v>
          </cell>
          <cell r="Q7399">
            <v>14</v>
          </cell>
          <cell r="V7399">
            <v>7300</v>
          </cell>
        </row>
        <row r="7400">
          <cell r="A7400">
            <v>1</v>
          </cell>
          <cell r="E7400">
            <v>14</v>
          </cell>
          <cell r="I7400">
            <v>1001.15</v>
          </cell>
          <cell r="M7400">
            <v>14</v>
          </cell>
          <cell r="Q7400">
            <v>14</v>
          </cell>
          <cell r="V7400">
            <v>7300</v>
          </cell>
        </row>
        <row r="7401">
          <cell r="A7401">
            <v>1</v>
          </cell>
          <cell r="E7401">
            <v>14</v>
          </cell>
          <cell r="I7401">
            <v>-2450</v>
          </cell>
          <cell r="M7401">
            <v>14</v>
          </cell>
          <cell r="Q7401">
            <v>14</v>
          </cell>
          <cell r="V7401">
            <v>7300</v>
          </cell>
        </row>
        <row r="7402">
          <cell r="A7402">
            <v>1</v>
          </cell>
          <cell r="E7402">
            <v>14</v>
          </cell>
          <cell r="I7402">
            <v>1534</v>
          </cell>
          <cell r="M7402">
            <v>14</v>
          </cell>
          <cell r="Q7402">
            <v>14</v>
          </cell>
          <cell r="V7402">
            <v>7300</v>
          </cell>
        </row>
        <row r="7403">
          <cell r="A7403">
            <v>1</v>
          </cell>
          <cell r="E7403">
            <v>14</v>
          </cell>
          <cell r="I7403">
            <v>5500</v>
          </cell>
          <cell r="M7403">
            <v>14</v>
          </cell>
          <cell r="Q7403">
            <v>14</v>
          </cell>
          <cell r="V7403">
            <v>7300</v>
          </cell>
        </row>
        <row r="7404">
          <cell r="A7404">
            <v>1</v>
          </cell>
          <cell r="E7404">
            <v>14</v>
          </cell>
          <cell r="I7404">
            <v>1000</v>
          </cell>
          <cell r="M7404">
            <v>14</v>
          </cell>
          <cell r="Q7404">
            <v>14</v>
          </cell>
          <cell r="V7404">
            <v>7300</v>
          </cell>
        </row>
        <row r="7405">
          <cell r="A7405">
            <v>1</v>
          </cell>
          <cell r="E7405">
            <v>14</v>
          </cell>
          <cell r="I7405">
            <v>2240</v>
          </cell>
          <cell r="M7405">
            <v>14</v>
          </cell>
          <cell r="Q7405">
            <v>14</v>
          </cell>
          <cell r="V7405">
            <v>7300</v>
          </cell>
        </row>
        <row r="7406">
          <cell r="A7406">
            <v>1</v>
          </cell>
          <cell r="E7406">
            <v>14</v>
          </cell>
          <cell r="I7406">
            <v>800.2</v>
          </cell>
          <cell r="M7406">
            <v>14</v>
          </cell>
          <cell r="Q7406">
            <v>14</v>
          </cell>
          <cell r="V7406">
            <v>7300</v>
          </cell>
        </row>
        <row r="7407">
          <cell r="A7407">
            <v>1</v>
          </cell>
          <cell r="E7407">
            <v>14</v>
          </cell>
          <cell r="I7407">
            <v>481362.29</v>
          </cell>
          <cell r="M7407">
            <v>14</v>
          </cell>
          <cell r="Q7407">
            <v>14</v>
          </cell>
          <cell r="V7407">
            <v>7700</v>
          </cell>
        </row>
        <row r="7408">
          <cell r="A7408">
            <v>1</v>
          </cell>
          <cell r="E7408">
            <v>14</v>
          </cell>
          <cell r="I7408">
            <v>17788.59</v>
          </cell>
          <cell r="M7408">
            <v>14</v>
          </cell>
          <cell r="Q7408">
            <v>14</v>
          </cell>
          <cell r="V7408">
            <v>7800</v>
          </cell>
        </row>
        <row r="7409">
          <cell r="A7409">
            <v>1</v>
          </cell>
          <cell r="E7409">
            <v>14</v>
          </cell>
          <cell r="I7409">
            <v>125700.39</v>
          </cell>
          <cell r="M7409">
            <v>14</v>
          </cell>
          <cell r="Q7409">
            <v>14</v>
          </cell>
          <cell r="V7409">
            <v>8112</v>
          </cell>
        </row>
        <row r="7410">
          <cell r="A7410">
            <v>1</v>
          </cell>
          <cell r="E7410">
            <v>14</v>
          </cell>
          <cell r="I7410">
            <v>1642.75</v>
          </cell>
          <cell r="M7410">
            <v>14</v>
          </cell>
          <cell r="Q7410">
            <v>14</v>
          </cell>
          <cell r="V7410">
            <v>8113</v>
          </cell>
        </row>
        <row r="7411">
          <cell r="A7411">
            <v>1</v>
          </cell>
          <cell r="E7411">
            <v>14</v>
          </cell>
          <cell r="I7411">
            <v>-505132.52</v>
          </cell>
          <cell r="M7411">
            <v>14</v>
          </cell>
          <cell r="Q7411">
            <v>14</v>
          </cell>
          <cell r="V7411">
            <v>8114</v>
          </cell>
        </row>
        <row r="7412">
          <cell r="A7412">
            <v>1</v>
          </cell>
          <cell r="E7412">
            <v>14</v>
          </cell>
          <cell r="I7412">
            <v>-2000000</v>
          </cell>
          <cell r="M7412">
            <v>14</v>
          </cell>
          <cell r="Q7412">
            <v>14</v>
          </cell>
          <cell r="V7412">
            <v>8115</v>
          </cell>
        </row>
        <row r="7413">
          <cell r="A7413">
            <v>1</v>
          </cell>
          <cell r="E7413">
            <v>14</v>
          </cell>
          <cell r="I7413">
            <v>-118267</v>
          </cell>
          <cell r="M7413">
            <v>14</v>
          </cell>
          <cell r="Q7413">
            <v>14</v>
          </cell>
          <cell r="V7413">
            <v>8116</v>
          </cell>
        </row>
        <row r="7414">
          <cell r="A7414">
            <v>1</v>
          </cell>
          <cell r="E7414">
            <v>14</v>
          </cell>
          <cell r="I7414">
            <v>8201.6</v>
          </cell>
          <cell r="M7414">
            <v>14</v>
          </cell>
          <cell r="Q7414">
            <v>14</v>
          </cell>
          <cell r="V7414">
            <v>8117</v>
          </cell>
        </row>
        <row r="7415">
          <cell r="A7415">
            <v>1</v>
          </cell>
          <cell r="E7415">
            <v>14</v>
          </cell>
          <cell r="I7415">
            <v>-31690.39</v>
          </cell>
          <cell r="M7415">
            <v>14</v>
          </cell>
          <cell r="Q7415">
            <v>14</v>
          </cell>
          <cell r="V7415">
            <v>9000</v>
          </cell>
        </row>
        <row r="7416">
          <cell r="A7416">
            <v>1</v>
          </cell>
          <cell r="E7416">
            <v>14</v>
          </cell>
          <cell r="I7416">
            <v>-423536.72</v>
          </cell>
          <cell r="M7416">
            <v>14</v>
          </cell>
          <cell r="Q7416">
            <v>14</v>
          </cell>
          <cell r="V7416">
            <v>9100</v>
          </cell>
        </row>
        <row r="7417">
          <cell r="A7417">
            <v>1</v>
          </cell>
          <cell r="E7417">
            <v>14</v>
          </cell>
          <cell r="I7417">
            <v>-485538.74</v>
          </cell>
          <cell r="M7417">
            <v>14</v>
          </cell>
          <cell r="Q7417">
            <v>14</v>
          </cell>
          <cell r="V7417">
            <v>9205</v>
          </cell>
        </row>
        <row r="7418">
          <cell r="A7418">
            <v>1</v>
          </cell>
          <cell r="E7418">
            <v>14</v>
          </cell>
          <cell r="I7418">
            <v>-11802.03</v>
          </cell>
          <cell r="M7418">
            <v>14</v>
          </cell>
          <cell r="Q7418">
            <v>14</v>
          </cell>
          <cell r="V7418">
            <v>9251</v>
          </cell>
        </row>
        <row r="7419">
          <cell r="A7419">
            <v>1</v>
          </cell>
          <cell r="E7419">
            <v>14</v>
          </cell>
          <cell r="I7419">
            <v>560.34</v>
          </cell>
          <cell r="M7419">
            <v>14</v>
          </cell>
          <cell r="Q7419">
            <v>14</v>
          </cell>
          <cell r="V7419">
            <v>9252</v>
          </cell>
        </row>
        <row r="7420">
          <cell r="A7420">
            <v>1</v>
          </cell>
          <cell r="E7420">
            <v>14</v>
          </cell>
          <cell r="I7420">
            <v>-20513.29</v>
          </cell>
          <cell r="M7420">
            <v>14</v>
          </cell>
          <cell r="Q7420">
            <v>14</v>
          </cell>
          <cell r="V7420">
            <v>9253</v>
          </cell>
        </row>
        <row r="7421">
          <cell r="A7421">
            <v>1</v>
          </cell>
          <cell r="E7421">
            <v>14</v>
          </cell>
          <cell r="I7421">
            <v>4.82</v>
          </cell>
          <cell r="M7421">
            <v>14</v>
          </cell>
          <cell r="Q7421">
            <v>14</v>
          </cell>
          <cell r="V7421">
            <v>9255</v>
          </cell>
        </row>
        <row r="7422">
          <cell r="A7422">
            <v>1</v>
          </cell>
          <cell r="E7422">
            <v>14</v>
          </cell>
          <cell r="I7422">
            <v>-6549.12</v>
          </cell>
          <cell r="M7422">
            <v>14</v>
          </cell>
          <cell r="Q7422">
            <v>14</v>
          </cell>
          <cell r="V7422">
            <v>9302</v>
          </cell>
        </row>
        <row r="7423">
          <cell r="A7423">
            <v>1</v>
          </cell>
          <cell r="E7423">
            <v>14</v>
          </cell>
          <cell r="I7423">
            <v>-25136.77</v>
          </cell>
          <cell r="M7423">
            <v>14</v>
          </cell>
          <cell r="Q7423">
            <v>14</v>
          </cell>
          <cell r="V7423">
            <v>9303</v>
          </cell>
        </row>
        <row r="7424">
          <cell r="A7424">
            <v>1</v>
          </cell>
          <cell r="E7424">
            <v>14</v>
          </cell>
          <cell r="I7424">
            <v>-3999</v>
          </cell>
          <cell r="M7424">
            <v>14</v>
          </cell>
          <cell r="Q7424">
            <v>14</v>
          </cell>
          <cell r="V7424">
            <v>9305</v>
          </cell>
        </row>
        <row r="7425">
          <cell r="A7425">
            <v>1</v>
          </cell>
          <cell r="E7425">
            <v>14</v>
          </cell>
          <cell r="I7425">
            <v>0</v>
          </cell>
          <cell r="M7425">
            <v>14</v>
          </cell>
          <cell r="Q7425">
            <v>14</v>
          </cell>
          <cell r="V7425">
            <v>9306</v>
          </cell>
        </row>
        <row r="7426">
          <cell r="A7426">
            <v>1</v>
          </cell>
          <cell r="E7426">
            <v>14</v>
          </cell>
          <cell r="I7426">
            <v>0</v>
          </cell>
          <cell r="M7426">
            <v>14</v>
          </cell>
          <cell r="Q7426">
            <v>14</v>
          </cell>
          <cell r="V7426">
            <v>9500</v>
          </cell>
        </row>
        <row r="7427">
          <cell r="A7427">
            <v>1</v>
          </cell>
          <cell r="E7427">
            <v>14</v>
          </cell>
          <cell r="I7427">
            <v>-566083.11</v>
          </cell>
          <cell r="M7427">
            <v>14</v>
          </cell>
          <cell r="Q7427">
            <v>14</v>
          </cell>
          <cell r="V7427">
            <v>9600</v>
          </cell>
        </row>
        <row r="7428">
          <cell r="A7428">
            <v>1</v>
          </cell>
          <cell r="E7428">
            <v>14</v>
          </cell>
          <cell r="I7428">
            <v>62009.13</v>
          </cell>
          <cell r="M7428">
            <v>14</v>
          </cell>
          <cell r="Q7428">
            <v>14</v>
          </cell>
          <cell r="V7428">
            <v>9670</v>
          </cell>
        </row>
        <row r="7429">
          <cell r="A7429">
            <v>1</v>
          </cell>
          <cell r="E7429">
            <v>14</v>
          </cell>
          <cell r="I7429">
            <v>0</v>
          </cell>
          <cell r="M7429">
            <v>14</v>
          </cell>
          <cell r="Q7429">
            <v>14</v>
          </cell>
          <cell r="V7429">
            <v>9990</v>
          </cell>
        </row>
        <row r="7430">
          <cell r="A7430">
            <v>1</v>
          </cell>
          <cell r="E7430">
            <v>14</v>
          </cell>
          <cell r="I7430">
            <v>439748</v>
          </cell>
          <cell r="M7430">
            <v>14</v>
          </cell>
          <cell r="Q7430">
            <v>14</v>
          </cell>
          <cell r="V7430">
            <v>5301</v>
          </cell>
        </row>
        <row r="7431">
          <cell r="A7431">
            <v>1</v>
          </cell>
          <cell r="E7431">
            <v>14</v>
          </cell>
          <cell r="I7431">
            <v>-1609574.33</v>
          </cell>
          <cell r="M7431">
            <v>14</v>
          </cell>
          <cell r="Q7431">
            <v>14</v>
          </cell>
          <cell r="V7431">
            <v>1010</v>
          </cell>
        </row>
        <row r="7432">
          <cell r="A7432">
            <v>1</v>
          </cell>
          <cell r="E7432">
            <v>14</v>
          </cell>
          <cell r="I7432">
            <v>-306739.17</v>
          </cell>
          <cell r="M7432">
            <v>14</v>
          </cell>
          <cell r="Q7432">
            <v>14</v>
          </cell>
          <cell r="V7432">
            <v>1095</v>
          </cell>
        </row>
        <row r="7433">
          <cell r="A7433">
            <v>1</v>
          </cell>
          <cell r="E7433">
            <v>14</v>
          </cell>
          <cell r="I7433">
            <v>-491378.3</v>
          </cell>
          <cell r="M7433">
            <v>14</v>
          </cell>
          <cell r="Q7433">
            <v>14</v>
          </cell>
          <cell r="V7433">
            <v>1096</v>
          </cell>
        </row>
        <row r="7434">
          <cell r="A7434">
            <v>1</v>
          </cell>
          <cell r="E7434">
            <v>14</v>
          </cell>
          <cell r="I7434">
            <v>58451.43</v>
          </cell>
          <cell r="M7434">
            <v>14</v>
          </cell>
          <cell r="Q7434">
            <v>14</v>
          </cell>
          <cell r="V7434">
            <v>2010</v>
          </cell>
        </row>
        <row r="7435">
          <cell r="A7435">
            <v>1</v>
          </cell>
          <cell r="E7435">
            <v>14</v>
          </cell>
          <cell r="I7435">
            <v>1690.51</v>
          </cell>
          <cell r="M7435">
            <v>14</v>
          </cell>
          <cell r="Q7435">
            <v>14</v>
          </cell>
          <cell r="V7435">
            <v>2011</v>
          </cell>
        </row>
        <row r="7436">
          <cell r="A7436">
            <v>1</v>
          </cell>
          <cell r="E7436">
            <v>14</v>
          </cell>
          <cell r="I7436">
            <v>183681.15</v>
          </cell>
          <cell r="M7436">
            <v>14</v>
          </cell>
          <cell r="Q7436">
            <v>14</v>
          </cell>
          <cell r="V7436">
            <v>2030</v>
          </cell>
        </row>
        <row r="7437">
          <cell r="A7437">
            <v>1</v>
          </cell>
          <cell r="E7437">
            <v>14</v>
          </cell>
          <cell r="I7437">
            <v>321143.93</v>
          </cell>
          <cell r="M7437">
            <v>14</v>
          </cell>
          <cell r="Q7437">
            <v>14</v>
          </cell>
          <cell r="V7437">
            <v>2040</v>
          </cell>
        </row>
        <row r="7438">
          <cell r="A7438">
            <v>1</v>
          </cell>
          <cell r="E7438">
            <v>14</v>
          </cell>
          <cell r="I7438">
            <v>70782.34</v>
          </cell>
          <cell r="M7438">
            <v>14</v>
          </cell>
          <cell r="Q7438">
            <v>14</v>
          </cell>
          <cell r="V7438">
            <v>2051</v>
          </cell>
        </row>
        <row r="7439">
          <cell r="A7439">
            <v>1</v>
          </cell>
          <cell r="E7439">
            <v>14</v>
          </cell>
          <cell r="I7439">
            <v>68011.53</v>
          </cell>
          <cell r="M7439">
            <v>14</v>
          </cell>
          <cell r="Q7439">
            <v>14</v>
          </cell>
          <cell r="V7439">
            <v>2052</v>
          </cell>
        </row>
        <row r="7440">
          <cell r="A7440">
            <v>1</v>
          </cell>
          <cell r="E7440">
            <v>14</v>
          </cell>
          <cell r="I7440">
            <v>9267.6299999999992</v>
          </cell>
          <cell r="M7440">
            <v>14</v>
          </cell>
          <cell r="Q7440">
            <v>14</v>
          </cell>
          <cell r="V7440">
            <v>2053</v>
          </cell>
        </row>
        <row r="7441">
          <cell r="A7441">
            <v>1</v>
          </cell>
          <cell r="E7441">
            <v>14</v>
          </cell>
          <cell r="I7441">
            <v>69.72</v>
          </cell>
          <cell r="M7441">
            <v>14</v>
          </cell>
          <cell r="Q7441">
            <v>14</v>
          </cell>
          <cell r="V7441">
            <v>2054</v>
          </cell>
        </row>
        <row r="7442">
          <cell r="A7442">
            <v>1</v>
          </cell>
          <cell r="E7442">
            <v>14</v>
          </cell>
          <cell r="I7442">
            <v>3276.78</v>
          </cell>
          <cell r="M7442">
            <v>14</v>
          </cell>
          <cell r="Q7442">
            <v>14</v>
          </cell>
          <cell r="V7442">
            <v>2054</v>
          </cell>
        </row>
        <row r="7443">
          <cell r="A7443">
            <v>1</v>
          </cell>
          <cell r="E7443">
            <v>14</v>
          </cell>
          <cell r="I7443">
            <v>-187090.59</v>
          </cell>
          <cell r="M7443">
            <v>14</v>
          </cell>
          <cell r="Q7443">
            <v>14</v>
          </cell>
          <cell r="V7443">
            <v>2090</v>
          </cell>
        </row>
        <row r="7444">
          <cell r="A7444">
            <v>1</v>
          </cell>
          <cell r="E7444">
            <v>14</v>
          </cell>
          <cell r="I7444">
            <v>1475059.07</v>
          </cell>
          <cell r="M7444">
            <v>14</v>
          </cell>
          <cell r="Q7444">
            <v>14</v>
          </cell>
          <cell r="V7444">
            <v>2095</v>
          </cell>
        </row>
        <row r="7445">
          <cell r="A7445">
            <v>1</v>
          </cell>
          <cell r="E7445">
            <v>14</v>
          </cell>
          <cell r="I7445">
            <v>0</v>
          </cell>
          <cell r="M7445">
            <v>14</v>
          </cell>
          <cell r="Q7445">
            <v>14</v>
          </cell>
          <cell r="V7445">
            <v>3400</v>
          </cell>
        </row>
        <row r="7446">
          <cell r="A7446">
            <v>1</v>
          </cell>
          <cell r="E7446">
            <v>14</v>
          </cell>
          <cell r="I7446">
            <v>27575.279999999999</v>
          </cell>
          <cell r="M7446">
            <v>14</v>
          </cell>
          <cell r="Q7446">
            <v>14</v>
          </cell>
          <cell r="V7446">
            <v>3400</v>
          </cell>
        </row>
        <row r="7447">
          <cell r="A7447">
            <v>1</v>
          </cell>
          <cell r="E7447">
            <v>14</v>
          </cell>
          <cell r="I7447">
            <v>0</v>
          </cell>
          <cell r="M7447">
            <v>14</v>
          </cell>
          <cell r="Q7447">
            <v>14</v>
          </cell>
          <cell r="V7447">
            <v>4000</v>
          </cell>
        </row>
        <row r="7448">
          <cell r="A7448">
            <v>1</v>
          </cell>
          <cell r="E7448">
            <v>14</v>
          </cell>
          <cell r="I7448">
            <v>2666</v>
          </cell>
          <cell r="M7448">
            <v>14</v>
          </cell>
          <cell r="Q7448">
            <v>14</v>
          </cell>
          <cell r="V7448">
            <v>4060</v>
          </cell>
        </row>
        <row r="7449">
          <cell r="A7449">
            <v>1</v>
          </cell>
          <cell r="E7449">
            <v>14</v>
          </cell>
          <cell r="I7449">
            <v>0</v>
          </cell>
          <cell r="M7449">
            <v>14</v>
          </cell>
          <cell r="Q7449">
            <v>14</v>
          </cell>
          <cell r="V7449">
            <v>4150</v>
          </cell>
        </row>
        <row r="7450">
          <cell r="A7450">
            <v>1</v>
          </cell>
          <cell r="E7450">
            <v>14</v>
          </cell>
          <cell r="I7450">
            <v>14836.2</v>
          </cell>
          <cell r="M7450">
            <v>14</v>
          </cell>
          <cell r="Q7450">
            <v>14</v>
          </cell>
          <cell r="V7450">
            <v>4150</v>
          </cell>
        </row>
        <row r="7451">
          <cell r="A7451">
            <v>1</v>
          </cell>
          <cell r="E7451">
            <v>14</v>
          </cell>
          <cell r="I7451">
            <v>6</v>
          </cell>
          <cell r="M7451">
            <v>14</v>
          </cell>
          <cell r="Q7451">
            <v>14</v>
          </cell>
          <cell r="V7451">
            <v>4250</v>
          </cell>
        </row>
        <row r="7452">
          <cell r="A7452">
            <v>1</v>
          </cell>
          <cell r="E7452">
            <v>14</v>
          </cell>
          <cell r="I7452">
            <v>230</v>
          </cell>
          <cell r="M7452">
            <v>14</v>
          </cell>
          <cell r="Q7452">
            <v>14</v>
          </cell>
          <cell r="V7452">
            <v>4260</v>
          </cell>
        </row>
        <row r="7453">
          <cell r="A7453">
            <v>1</v>
          </cell>
          <cell r="E7453">
            <v>14</v>
          </cell>
          <cell r="I7453">
            <v>1926.88</v>
          </cell>
          <cell r="M7453">
            <v>14</v>
          </cell>
          <cell r="Q7453">
            <v>14</v>
          </cell>
          <cell r="V7453">
            <v>4301</v>
          </cell>
        </row>
        <row r="7454">
          <cell r="A7454">
            <v>1</v>
          </cell>
          <cell r="E7454">
            <v>14</v>
          </cell>
          <cell r="I7454">
            <v>548.1</v>
          </cell>
          <cell r="M7454">
            <v>14</v>
          </cell>
          <cell r="Q7454">
            <v>14</v>
          </cell>
          <cell r="V7454">
            <v>4302</v>
          </cell>
        </row>
        <row r="7455">
          <cell r="A7455">
            <v>1</v>
          </cell>
          <cell r="E7455">
            <v>14</v>
          </cell>
          <cell r="I7455">
            <v>7039.62</v>
          </cell>
          <cell r="M7455">
            <v>14</v>
          </cell>
          <cell r="Q7455">
            <v>14</v>
          </cell>
          <cell r="V7455">
            <v>4303</v>
          </cell>
        </row>
        <row r="7456">
          <cell r="A7456">
            <v>1</v>
          </cell>
          <cell r="E7456">
            <v>14</v>
          </cell>
          <cell r="I7456">
            <v>959.89</v>
          </cell>
          <cell r="M7456">
            <v>14</v>
          </cell>
          <cell r="Q7456">
            <v>14</v>
          </cell>
          <cell r="V7456">
            <v>4305</v>
          </cell>
        </row>
        <row r="7457">
          <cell r="A7457">
            <v>1</v>
          </cell>
          <cell r="E7457">
            <v>14</v>
          </cell>
          <cell r="I7457">
            <v>4392.84</v>
          </cell>
          <cell r="M7457">
            <v>14</v>
          </cell>
          <cell r="Q7457">
            <v>14</v>
          </cell>
          <cell r="V7457">
            <v>4307</v>
          </cell>
        </row>
        <row r="7458">
          <cell r="A7458">
            <v>1</v>
          </cell>
          <cell r="E7458">
            <v>14</v>
          </cell>
          <cell r="I7458">
            <v>3400.14</v>
          </cell>
          <cell r="M7458">
            <v>14</v>
          </cell>
          <cell r="Q7458">
            <v>14</v>
          </cell>
          <cell r="V7458">
            <v>4360</v>
          </cell>
        </row>
        <row r="7459">
          <cell r="A7459">
            <v>1</v>
          </cell>
          <cell r="E7459">
            <v>14</v>
          </cell>
          <cell r="I7459">
            <v>2507.13</v>
          </cell>
          <cell r="M7459">
            <v>14</v>
          </cell>
          <cell r="Q7459">
            <v>14</v>
          </cell>
          <cell r="V7459">
            <v>4380</v>
          </cell>
        </row>
        <row r="7460">
          <cell r="A7460">
            <v>1</v>
          </cell>
          <cell r="E7460">
            <v>14</v>
          </cell>
          <cell r="I7460">
            <v>74304.52</v>
          </cell>
          <cell r="M7460">
            <v>14</v>
          </cell>
          <cell r="Q7460">
            <v>14</v>
          </cell>
          <cell r="V7460">
            <v>4520</v>
          </cell>
        </row>
        <row r="7461">
          <cell r="A7461">
            <v>1</v>
          </cell>
          <cell r="E7461">
            <v>14</v>
          </cell>
          <cell r="I7461">
            <v>200</v>
          </cell>
          <cell r="M7461">
            <v>14</v>
          </cell>
          <cell r="Q7461">
            <v>14</v>
          </cell>
          <cell r="V7461">
            <v>4570</v>
          </cell>
        </row>
        <row r="7462">
          <cell r="A7462">
            <v>1</v>
          </cell>
          <cell r="E7462">
            <v>14</v>
          </cell>
          <cell r="I7462">
            <v>0</v>
          </cell>
          <cell r="M7462">
            <v>14</v>
          </cell>
          <cell r="Q7462">
            <v>14</v>
          </cell>
          <cell r="V7462">
            <v>4595</v>
          </cell>
        </row>
        <row r="7463">
          <cell r="A7463">
            <v>1</v>
          </cell>
          <cell r="E7463">
            <v>14</v>
          </cell>
          <cell r="I7463">
            <v>3765.13</v>
          </cell>
          <cell r="M7463">
            <v>14</v>
          </cell>
          <cell r="Q7463">
            <v>14</v>
          </cell>
          <cell r="V7463">
            <v>4601</v>
          </cell>
        </row>
        <row r="7464">
          <cell r="A7464">
            <v>1</v>
          </cell>
          <cell r="E7464">
            <v>14</v>
          </cell>
          <cell r="I7464">
            <v>0</v>
          </cell>
          <cell r="M7464">
            <v>14</v>
          </cell>
          <cell r="Q7464">
            <v>14</v>
          </cell>
          <cell r="V7464">
            <v>4602</v>
          </cell>
        </row>
        <row r="7465">
          <cell r="A7465">
            <v>1</v>
          </cell>
          <cell r="E7465">
            <v>14</v>
          </cell>
          <cell r="I7465">
            <v>336.42</v>
          </cell>
          <cell r="M7465">
            <v>14</v>
          </cell>
          <cell r="Q7465">
            <v>14</v>
          </cell>
          <cell r="V7465">
            <v>4603</v>
          </cell>
        </row>
        <row r="7466">
          <cell r="A7466">
            <v>1</v>
          </cell>
          <cell r="E7466">
            <v>14</v>
          </cell>
          <cell r="I7466">
            <v>-1299</v>
          </cell>
          <cell r="M7466">
            <v>14</v>
          </cell>
          <cell r="Q7466">
            <v>14</v>
          </cell>
          <cell r="V7466">
            <v>4610</v>
          </cell>
        </row>
        <row r="7467">
          <cell r="A7467">
            <v>1</v>
          </cell>
          <cell r="E7467">
            <v>14</v>
          </cell>
          <cell r="I7467">
            <v>0</v>
          </cell>
          <cell r="M7467">
            <v>14</v>
          </cell>
          <cell r="Q7467">
            <v>14</v>
          </cell>
          <cell r="V7467">
            <v>4640</v>
          </cell>
        </row>
        <row r="7468">
          <cell r="A7468">
            <v>1</v>
          </cell>
          <cell r="E7468">
            <v>14</v>
          </cell>
          <cell r="I7468">
            <v>0</v>
          </cell>
          <cell r="M7468">
            <v>14</v>
          </cell>
          <cell r="Q7468">
            <v>14</v>
          </cell>
          <cell r="V7468">
            <v>4660</v>
          </cell>
        </row>
        <row r="7469">
          <cell r="A7469">
            <v>1</v>
          </cell>
          <cell r="E7469">
            <v>14</v>
          </cell>
          <cell r="I7469">
            <v>2199.5</v>
          </cell>
          <cell r="M7469">
            <v>14</v>
          </cell>
          <cell r="Q7469">
            <v>14</v>
          </cell>
          <cell r="V7469">
            <v>4660</v>
          </cell>
        </row>
        <row r="7470">
          <cell r="A7470">
            <v>1</v>
          </cell>
          <cell r="E7470">
            <v>14</v>
          </cell>
          <cell r="I7470">
            <v>0</v>
          </cell>
          <cell r="M7470">
            <v>14</v>
          </cell>
          <cell r="Q7470">
            <v>14</v>
          </cell>
          <cell r="V7470">
            <v>4680</v>
          </cell>
        </row>
        <row r="7471">
          <cell r="A7471">
            <v>1</v>
          </cell>
          <cell r="E7471">
            <v>14</v>
          </cell>
          <cell r="I7471">
            <v>32004.18</v>
          </cell>
          <cell r="M7471">
            <v>14</v>
          </cell>
          <cell r="Q7471">
            <v>14</v>
          </cell>
          <cell r="V7471">
            <v>4700</v>
          </cell>
        </row>
        <row r="7472">
          <cell r="A7472">
            <v>1</v>
          </cell>
          <cell r="E7472">
            <v>14</v>
          </cell>
          <cell r="I7472">
            <v>2670.67</v>
          </cell>
          <cell r="M7472">
            <v>14</v>
          </cell>
          <cell r="Q7472">
            <v>14</v>
          </cell>
          <cell r="V7472">
            <v>4720</v>
          </cell>
        </row>
        <row r="7473">
          <cell r="A7473">
            <v>1</v>
          </cell>
          <cell r="E7473">
            <v>14</v>
          </cell>
          <cell r="I7473">
            <v>38593.040000000001</v>
          </cell>
          <cell r="M7473">
            <v>14</v>
          </cell>
          <cell r="Q7473">
            <v>14</v>
          </cell>
          <cell r="V7473">
            <v>4730</v>
          </cell>
        </row>
        <row r="7474">
          <cell r="A7474">
            <v>1</v>
          </cell>
          <cell r="E7474">
            <v>14</v>
          </cell>
          <cell r="I7474">
            <v>16487.47</v>
          </cell>
          <cell r="M7474">
            <v>14</v>
          </cell>
          <cell r="Q7474">
            <v>14</v>
          </cell>
          <cell r="V7474">
            <v>4760</v>
          </cell>
        </row>
        <row r="7475">
          <cell r="A7475">
            <v>1</v>
          </cell>
          <cell r="E7475">
            <v>14</v>
          </cell>
          <cell r="I7475">
            <v>176.27</v>
          </cell>
          <cell r="M7475">
            <v>14</v>
          </cell>
          <cell r="Q7475">
            <v>14</v>
          </cell>
          <cell r="V7475">
            <v>4770</v>
          </cell>
        </row>
        <row r="7476">
          <cell r="A7476">
            <v>1</v>
          </cell>
          <cell r="E7476">
            <v>14</v>
          </cell>
          <cell r="I7476">
            <v>10862.4</v>
          </cell>
          <cell r="M7476">
            <v>14</v>
          </cell>
          <cell r="Q7476">
            <v>14</v>
          </cell>
          <cell r="V7476">
            <v>4772</v>
          </cell>
        </row>
        <row r="7477">
          <cell r="A7477">
            <v>1</v>
          </cell>
          <cell r="E7477">
            <v>14</v>
          </cell>
          <cell r="I7477">
            <v>-2194.35</v>
          </cell>
          <cell r="M7477">
            <v>14</v>
          </cell>
          <cell r="Q7477">
            <v>14</v>
          </cell>
          <cell r="V7477">
            <v>4775</v>
          </cell>
        </row>
        <row r="7478">
          <cell r="A7478">
            <v>1</v>
          </cell>
          <cell r="E7478">
            <v>14</v>
          </cell>
          <cell r="I7478">
            <v>5077.3900000000003</v>
          </cell>
          <cell r="M7478">
            <v>14</v>
          </cell>
          <cell r="Q7478">
            <v>14</v>
          </cell>
          <cell r="V7478">
            <v>4780</v>
          </cell>
        </row>
        <row r="7479">
          <cell r="A7479">
            <v>1</v>
          </cell>
          <cell r="E7479">
            <v>14</v>
          </cell>
          <cell r="I7479">
            <v>13420</v>
          </cell>
          <cell r="M7479">
            <v>14</v>
          </cell>
          <cell r="Q7479">
            <v>14</v>
          </cell>
          <cell r="V7479">
            <v>4785</v>
          </cell>
        </row>
        <row r="7480">
          <cell r="A7480">
            <v>1</v>
          </cell>
          <cell r="E7480">
            <v>14</v>
          </cell>
          <cell r="I7480">
            <v>10121.56</v>
          </cell>
          <cell r="M7480">
            <v>14</v>
          </cell>
          <cell r="Q7480">
            <v>14</v>
          </cell>
          <cell r="V7480">
            <v>4800</v>
          </cell>
        </row>
        <row r="7481">
          <cell r="A7481">
            <v>1</v>
          </cell>
          <cell r="E7481">
            <v>14</v>
          </cell>
          <cell r="I7481">
            <v>1580</v>
          </cell>
          <cell r="M7481">
            <v>14</v>
          </cell>
          <cell r="Q7481">
            <v>14</v>
          </cell>
          <cell r="V7481">
            <v>4830</v>
          </cell>
        </row>
        <row r="7482">
          <cell r="A7482">
            <v>1</v>
          </cell>
          <cell r="E7482">
            <v>14</v>
          </cell>
          <cell r="I7482">
            <v>0</v>
          </cell>
          <cell r="M7482">
            <v>14</v>
          </cell>
          <cell r="Q7482">
            <v>14</v>
          </cell>
          <cell r="V7482">
            <v>4900</v>
          </cell>
        </row>
        <row r="7483">
          <cell r="A7483">
            <v>1</v>
          </cell>
          <cell r="E7483">
            <v>14</v>
          </cell>
          <cell r="I7483">
            <v>-33815</v>
          </cell>
          <cell r="M7483">
            <v>14</v>
          </cell>
          <cell r="Q7483">
            <v>14</v>
          </cell>
          <cell r="V7483">
            <v>5100</v>
          </cell>
        </row>
        <row r="7484">
          <cell r="A7484">
            <v>1</v>
          </cell>
          <cell r="E7484">
            <v>14</v>
          </cell>
          <cell r="I7484">
            <v>1036.6400000000001</v>
          </cell>
          <cell r="M7484">
            <v>14</v>
          </cell>
          <cell r="Q7484">
            <v>14</v>
          </cell>
          <cell r="V7484">
            <v>5305</v>
          </cell>
        </row>
        <row r="7485">
          <cell r="A7485">
            <v>1</v>
          </cell>
          <cell r="E7485">
            <v>14</v>
          </cell>
          <cell r="I7485">
            <v>1057.5</v>
          </cell>
          <cell r="M7485">
            <v>14</v>
          </cell>
          <cell r="Q7485">
            <v>14</v>
          </cell>
          <cell r="V7485">
            <v>5306</v>
          </cell>
        </row>
        <row r="7486">
          <cell r="A7486">
            <v>1</v>
          </cell>
          <cell r="E7486">
            <v>14</v>
          </cell>
          <cell r="I7486">
            <v>0.3</v>
          </cell>
          <cell r="M7486">
            <v>14</v>
          </cell>
          <cell r="Q7486">
            <v>14</v>
          </cell>
          <cell r="V7486">
            <v>5307</v>
          </cell>
        </row>
        <row r="7487">
          <cell r="A7487">
            <v>1</v>
          </cell>
          <cell r="E7487">
            <v>14</v>
          </cell>
          <cell r="I7487">
            <v>-1192603.81</v>
          </cell>
          <cell r="M7487">
            <v>14</v>
          </cell>
          <cell r="Q7487">
            <v>14</v>
          </cell>
          <cell r="V7487">
            <v>5400</v>
          </cell>
        </row>
        <row r="7488">
          <cell r="A7488">
            <v>1</v>
          </cell>
          <cell r="E7488">
            <v>14</v>
          </cell>
          <cell r="I7488">
            <v>-109930.45</v>
          </cell>
          <cell r="M7488">
            <v>14</v>
          </cell>
          <cell r="Q7488">
            <v>14</v>
          </cell>
          <cell r="V7488">
            <v>5400</v>
          </cell>
        </row>
        <row r="7489">
          <cell r="A7489">
            <v>1</v>
          </cell>
          <cell r="E7489">
            <v>14</v>
          </cell>
          <cell r="I7489">
            <v>-108983.81</v>
          </cell>
          <cell r="M7489">
            <v>14</v>
          </cell>
          <cell r="Q7489">
            <v>14</v>
          </cell>
          <cell r="V7489">
            <v>5400</v>
          </cell>
        </row>
        <row r="7490">
          <cell r="A7490">
            <v>1</v>
          </cell>
          <cell r="E7490">
            <v>14</v>
          </cell>
          <cell r="I7490">
            <v>-24195.89</v>
          </cell>
          <cell r="M7490">
            <v>14</v>
          </cell>
          <cell r="Q7490">
            <v>14</v>
          </cell>
          <cell r="V7490">
            <v>5450</v>
          </cell>
        </row>
        <row r="7491">
          <cell r="A7491">
            <v>1</v>
          </cell>
          <cell r="E7491">
            <v>14</v>
          </cell>
          <cell r="I7491">
            <v>-167170.37</v>
          </cell>
          <cell r="M7491">
            <v>14</v>
          </cell>
          <cell r="Q7491">
            <v>14</v>
          </cell>
          <cell r="V7491">
            <v>5450</v>
          </cell>
        </row>
        <row r="7492">
          <cell r="A7492">
            <v>1</v>
          </cell>
          <cell r="E7492">
            <v>14</v>
          </cell>
          <cell r="I7492">
            <v>17978.169999999998</v>
          </cell>
          <cell r="M7492">
            <v>14</v>
          </cell>
          <cell r="Q7492">
            <v>14</v>
          </cell>
          <cell r="V7492">
            <v>6110</v>
          </cell>
        </row>
        <row r="7493">
          <cell r="A7493">
            <v>1</v>
          </cell>
          <cell r="E7493">
            <v>14</v>
          </cell>
          <cell r="I7493">
            <v>-3773.7</v>
          </cell>
          <cell r="M7493">
            <v>14</v>
          </cell>
          <cell r="Q7493">
            <v>14</v>
          </cell>
          <cell r="V7493">
            <v>6120</v>
          </cell>
        </row>
        <row r="7494">
          <cell r="A7494">
            <v>1</v>
          </cell>
          <cell r="E7494">
            <v>14</v>
          </cell>
          <cell r="I7494">
            <v>19731.5</v>
          </cell>
          <cell r="M7494">
            <v>14</v>
          </cell>
          <cell r="Q7494">
            <v>14</v>
          </cell>
          <cell r="V7494">
            <v>6210</v>
          </cell>
        </row>
        <row r="7495">
          <cell r="A7495">
            <v>1</v>
          </cell>
          <cell r="E7495">
            <v>14</v>
          </cell>
          <cell r="I7495">
            <v>-1708.22</v>
          </cell>
          <cell r="M7495">
            <v>14</v>
          </cell>
          <cell r="Q7495">
            <v>14</v>
          </cell>
          <cell r="V7495">
            <v>6220</v>
          </cell>
        </row>
        <row r="7496">
          <cell r="A7496">
            <v>1</v>
          </cell>
          <cell r="E7496">
            <v>14</v>
          </cell>
          <cell r="I7496">
            <v>211188.8</v>
          </cell>
          <cell r="M7496">
            <v>14</v>
          </cell>
          <cell r="Q7496">
            <v>14</v>
          </cell>
          <cell r="V7496">
            <v>6310</v>
          </cell>
        </row>
        <row r="7497">
          <cell r="A7497">
            <v>1</v>
          </cell>
          <cell r="E7497">
            <v>14</v>
          </cell>
          <cell r="I7497">
            <v>-10559.44</v>
          </cell>
          <cell r="M7497">
            <v>14</v>
          </cell>
          <cell r="Q7497">
            <v>14</v>
          </cell>
          <cell r="V7497">
            <v>6320</v>
          </cell>
        </row>
        <row r="7498">
          <cell r="A7498">
            <v>1</v>
          </cell>
          <cell r="E7498">
            <v>14</v>
          </cell>
          <cell r="I7498">
            <v>69367.64</v>
          </cell>
          <cell r="M7498">
            <v>14</v>
          </cell>
          <cell r="Q7498">
            <v>14</v>
          </cell>
          <cell r="V7498">
            <v>6510</v>
          </cell>
        </row>
        <row r="7499">
          <cell r="A7499">
            <v>1</v>
          </cell>
          <cell r="E7499">
            <v>14</v>
          </cell>
          <cell r="I7499">
            <v>-9312.43</v>
          </cell>
          <cell r="M7499">
            <v>14</v>
          </cell>
          <cell r="Q7499">
            <v>14</v>
          </cell>
          <cell r="V7499">
            <v>6520</v>
          </cell>
        </row>
        <row r="7500">
          <cell r="A7500">
            <v>1</v>
          </cell>
          <cell r="E7500">
            <v>14</v>
          </cell>
          <cell r="I7500">
            <v>158142</v>
          </cell>
          <cell r="M7500">
            <v>14</v>
          </cell>
          <cell r="Q7500">
            <v>14</v>
          </cell>
          <cell r="V7500">
            <v>6710</v>
          </cell>
        </row>
        <row r="7501">
          <cell r="A7501">
            <v>1</v>
          </cell>
          <cell r="E7501">
            <v>14</v>
          </cell>
          <cell r="I7501">
            <v>-10982.1</v>
          </cell>
          <cell r="M7501">
            <v>14</v>
          </cell>
          <cell r="Q7501">
            <v>14</v>
          </cell>
          <cell r="V7501">
            <v>6720</v>
          </cell>
        </row>
        <row r="7502">
          <cell r="A7502">
            <v>1</v>
          </cell>
          <cell r="E7502">
            <v>14</v>
          </cell>
          <cell r="I7502">
            <v>114301.29</v>
          </cell>
          <cell r="M7502">
            <v>14</v>
          </cell>
          <cell r="Q7502">
            <v>14</v>
          </cell>
          <cell r="V7502">
            <v>7000</v>
          </cell>
        </row>
        <row r="7503">
          <cell r="A7503">
            <v>1</v>
          </cell>
          <cell r="E7503">
            <v>14</v>
          </cell>
          <cell r="I7503">
            <v>3064369.35</v>
          </cell>
          <cell r="M7503">
            <v>14</v>
          </cell>
          <cell r="Q7503">
            <v>14</v>
          </cell>
          <cell r="V7503">
            <v>7100</v>
          </cell>
        </row>
        <row r="7504">
          <cell r="A7504">
            <v>1</v>
          </cell>
          <cell r="E7504">
            <v>14</v>
          </cell>
          <cell r="I7504">
            <v>136500.93</v>
          </cell>
          <cell r="M7504">
            <v>14</v>
          </cell>
          <cell r="Q7504">
            <v>14</v>
          </cell>
          <cell r="V7504">
            <v>7110</v>
          </cell>
        </row>
        <row r="7505">
          <cell r="A7505">
            <v>1</v>
          </cell>
          <cell r="E7505">
            <v>14</v>
          </cell>
          <cell r="I7505">
            <v>801050.87</v>
          </cell>
          <cell r="M7505">
            <v>14</v>
          </cell>
          <cell r="Q7505">
            <v>14</v>
          </cell>
          <cell r="V7505">
            <v>7130</v>
          </cell>
        </row>
        <row r="7506">
          <cell r="A7506">
            <v>1</v>
          </cell>
          <cell r="E7506">
            <v>14</v>
          </cell>
          <cell r="I7506">
            <v>273747.09000000003</v>
          </cell>
          <cell r="M7506">
            <v>14</v>
          </cell>
          <cell r="Q7506">
            <v>14</v>
          </cell>
          <cell r="V7506">
            <v>7140</v>
          </cell>
        </row>
        <row r="7507">
          <cell r="A7507">
            <v>1</v>
          </cell>
          <cell r="E7507">
            <v>14</v>
          </cell>
          <cell r="I7507">
            <v>-450.44</v>
          </cell>
          <cell r="M7507">
            <v>14</v>
          </cell>
          <cell r="Q7507">
            <v>14</v>
          </cell>
          <cell r="V7507">
            <v>7300</v>
          </cell>
        </row>
        <row r="7508">
          <cell r="A7508">
            <v>1</v>
          </cell>
          <cell r="E7508">
            <v>14</v>
          </cell>
          <cell r="I7508">
            <v>0</v>
          </cell>
          <cell r="M7508">
            <v>14</v>
          </cell>
          <cell r="Q7508">
            <v>14</v>
          </cell>
          <cell r="V7508">
            <v>7300</v>
          </cell>
        </row>
        <row r="7509">
          <cell r="A7509">
            <v>1</v>
          </cell>
          <cell r="E7509">
            <v>14</v>
          </cell>
          <cell r="I7509">
            <v>19285.490000000002</v>
          </cell>
          <cell r="M7509">
            <v>14</v>
          </cell>
          <cell r="Q7509">
            <v>14</v>
          </cell>
          <cell r="V7509">
            <v>7300</v>
          </cell>
        </row>
        <row r="7510">
          <cell r="A7510">
            <v>1</v>
          </cell>
          <cell r="E7510">
            <v>14</v>
          </cell>
          <cell r="I7510">
            <v>-8442.26</v>
          </cell>
          <cell r="M7510">
            <v>14</v>
          </cell>
          <cell r="Q7510">
            <v>14</v>
          </cell>
          <cell r="V7510">
            <v>7300</v>
          </cell>
        </row>
        <row r="7511">
          <cell r="A7511">
            <v>1</v>
          </cell>
          <cell r="E7511">
            <v>14</v>
          </cell>
          <cell r="I7511">
            <v>3210.27</v>
          </cell>
          <cell r="M7511">
            <v>14</v>
          </cell>
          <cell r="Q7511">
            <v>14</v>
          </cell>
          <cell r="V7511">
            <v>7300</v>
          </cell>
        </row>
        <row r="7512">
          <cell r="A7512">
            <v>1</v>
          </cell>
          <cell r="E7512">
            <v>14</v>
          </cell>
          <cell r="I7512">
            <v>-719.9</v>
          </cell>
          <cell r="M7512">
            <v>14</v>
          </cell>
          <cell r="Q7512">
            <v>14</v>
          </cell>
          <cell r="V7512">
            <v>7300</v>
          </cell>
        </row>
        <row r="7513">
          <cell r="A7513">
            <v>1</v>
          </cell>
          <cell r="E7513">
            <v>14</v>
          </cell>
          <cell r="I7513">
            <v>-84.9</v>
          </cell>
          <cell r="M7513">
            <v>14</v>
          </cell>
          <cell r="Q7513">
            <v>14</v>
          </cell>
          <cell r="V7513">
            <v>7300</v>
          </cell>
        </row>
        <row r="7514">
          <cell r="A7514">
            <v>1</v>
          </cell>
          <cell r="E7514">
            <v>14</v>
          </cell>
          <cell r="I7514">
            <v>-67.5</v>
          </cell>
          <cell r="M7514">
            <v>14</v>
          </cell>
          <cell r="Q7514">
            <v>14</v>
          </cell>
          <cell r="V7514">
            <v>7300</v>
          </cell>
        </row>
        <row r="7515">
          <cell r="A7515">
            <v>1</v>
          </cell>
          <cell r="E7515">
            <v>14</v>
          </cell>
          <cell r="I7515">
            <v>656</v>
          </cell>
          <cell r="M7515">
            <v>14</v>
          </cell>
          <cell r="Q7515">
            <v>14</v>
          </cell>
          <cell r="V7515">
            <v>7300</v>
          </cell>
        </row>
        <row r="7516">
          <cell r="A7516">
            <v>1</v>
          </cell>
          <cell r="E7516">
            <v>14</v>
          </cell>
          <cell r="I7516">
            <v>331.88</v>
          </cell>
          <cell r="M7516">
            <v>14</v>
          </cell>
          <cell r="Q7516">
            <v>14</v>
          </cell>
          <cell r="V7516">
            <v>7300</v>
          </cell>
        </row>
        <row r="7517">
          <cell r="A7517">
            <v>1</v>
          </cell>
          <cell r="E7517">
            <v>14</v>
          </cell>
          <cell r="I7517">
            <v>443.63</v>
          </cell>
          <cell r="M7517">
            <v>14</v>
          </cell>
          <cell r="Q7517">
            <v>14</v>
          </cell>
          <cell r="V7517">
            <v>7300</v>
          </cell>
        </row>
        <row r="7518">
          <cell r="A7518">
            <v>1</v>
          </cell>
          <cell r="E7518">
            <v>14</v>
          </cell>
          <cell r="I7518">
            <v>9110.5</v>
          </cell>
          <cell r="M7518">
            <v>14</v>
          </cell>
          <cell r="Q7518">
            <v>14</v>
          </cell>
          <cell r="V7518">
            <v>7300</v>
          </cell>
        </row>
        <row r="7519">
          <cell r="A7519">
            <v>1</v>
          </cell>
          <cell r="E7519">
            <v>14</v>
          </cell>
          <cell r="I7519">
            <v>-2616</v>
          </cell>
          <cell r="M7519">
            <v>14</v>
          </cell>
          <cell r="Q7519">
            <v>14</v>
          </cell>
          <cell r="V7519">
            <v>7300</v>
          </cell>
        </row>
        <row r="7520">
          <cell r="A7520">
            <v>1</v>
          </cell>
          <cell r="E7520">
            <v>14</v>
          </cell>
          <cell r="I7520">
            <v>427.35</v>
          </cell>
          <cell r="M7520">
            <v>14</v>
          </cell>
          <cell r="Q7520">
            <v>14</v>
          </cell>
          <cell r="V7520">
            <v>7300</v>
          </cell>
        </row>
        <row r="7521">
          <cell r="A7521">
            <v>1</v>
          </cell>
          <cell r="E7521">
            <v>14</v>
          </cell>
          <cell r="I7521">
            <v>-53.6</v>
          </cell>
          <cell r="M7521">
            <v>14</v>
          </cell>
          <cell r="Q7521">
            <v>14</v>
          </cell>
          <cell r="V7521">
            <v>7300</v>
          </cell>
        </row>
        <row r="7522">
          <cell r="A7522">
            <v>1</v>
          </cell>
          <cell r="E7522">
            <v>14</v>
          </cell>
          <cell r="I7522">
            <v>6707.05</v>
          </cell>
          <cell r="M7522">
            <v>14</v>
          </cell>
          <cell r="Q7522">
            <v>14</v>
          </cell>
          <cell r="V7522">
            <v>7300</v>
          </cell>
        </row>
        <row r="7523">
          <cell r="A7523">
            <v>1</v>
          </cell>
          <cell r="E7523">
            <v>14</v>
          </cell>
          <cell r="I7523">
            <v>500</v>
          </cell>
          <cell r="M7523">
            <v>14</v>
          </cell>
          <cell r="Q7523">
            <v>14</v>
          </cell>
          <cell r="V7523">
            <v>7300</v>
          </cell>
        </row>
        <row r="7524">
          <cell r="A7524">
            <v>1</v>
          </cell>
          <cell r="E7524">
            <v>14</v>
          </cell>
          <cell r="I7524">
            <v>-7614.81</v>
          </cell>
          <cell r="M7524">
            <v>14</v>
          </cell>
          <cell r="Q7524">
            <v>14</v>
          </cell>
          <cell r="V7524">
            <v>7300</v>
          </cell>
        </row>
        <row r="7525">
          <cell r="A7525">
            <v>1</v>
          </cell>
          <cell r="E7525">
            <v>14</v>
          </cell>
          <cell r="I7525">
            <v>15606</v>
          </cell>
          <cell r="M7525">
            <v>14</v>
          </cell>
          <cell r="Q7525">
            <v>14</v>
          </cell>
          <cell r="V7525">
            <v>7300</v>
          </cell>
        </row>
        <row r="7526">
          <cell r="A7526">
            <v>1</v>
          </cell>
          <cell r="E7526">
            <v>14</v>
          </cell>
          <cell r="I7526">
            <v>-74.47</v>
          </cell>
          <cell r="M7526">
            <v>14</v>
          </cell>
          <cell r="Q7526">
            <v>14</v>
          </cell>
          <cell r="V7526">
            <v>7300</v>
          </cell>
        </row>
        <row r="7527">
          <cell r="A7527">
            <v>1</v>
          </cell>
          <cell r="E7527">
            <v>14</v>
          </cell>
          <cell r="I7527">
            <v>3999</v>
          </cell>
          <cell r="M7527">
            <v>14</v>
          </cell>
          <cell r="Q7527">
            <v>14</v>
          </cell>
          <cell r="V7527">
            <v>7300</v>
          </cell>
        </row>
        <row r="7528">
          <cell r="A7528">
            <v>1</v>
          </cell>
          <cell r="E7528">
            <v>14</v>
          </cell>
          <cell r="I7528">
            <v>676</v>
          </cell>
          <cell r="M7528">
            <v>14</v>
          </cell>
          <cell r="Q7528">
            <v>14</v>
          </cell>
          <cell r="V7528">
            <v>7300</v>
          </cell>
        </row>
        <row r="7529">
          <cell r="A7529">
            <v>1</v>
          </cell>
          <cell r="E7529">
            <v>14</v>
          </cell>
          <cell r="I7529">
            <v>514.1</v>
          </cell>
          <cell r="M7529">
            <v>14</v>
          </cell>
          <cell r="Q7529">
            <v>14</v>
          </cell>
          <cell r="V7529">
            <v>7300</v>
          </cell>
        </row>
        <row r="7530">
          <cell r="A7530">
            <v>1</v>
          </cell>
          <cell r="E7530">
            <v>14</v>
          </cell>
          <cell r="I7530">
            <v>-1162.44</v>
          </cell>
          <cell r="M7530">
            <v>14</v>
          </cell>
          <cell r="Q7530">
            <v>14</v>
          </cell>
          <cell r="V7530">
            <v>7300</v>
          </cell>
        </row>
        <row r="7531">
          <cell r="A7531">
            <v>1</v>
          </cell>
          <cell r="E7531">
            <v>14</v>
          </cell>
          <cell r="I7531">
            <v>1001.15</v>
          </cell>
          <cell r="M7531">
            <v>14</v>
          </cell>
          <cell r="Q7531">
            <v>14</v>
          </cell>
          <cell r="V7531">
            <v>7300</v>
          </cell>
        </row>
        <row r="7532">
          <cell r="A7532">
            <v>1</v>
          </cell>
          <cell r="E7532">
            <v>14</v>
          </cell>
          <cell r="I7532">
            <v>-2450</v>
          </cell>
          <cell r="M7532">
            <v>14</v>
          </cell>
          <cell r="Q7532">
            <v>14</v>
          </cell>
          <cell r="V7532">
            <v>7300</v>
          </cell>
        </row>
        <row r="7533">
          <cell r="A7533">
            <v>1</v>
          </cell>
          <cell r="E7533">
            <v>14</v>
          </cell>
          <cell r="I7533">
            <v>34</v>
          </cell>
          <cell r="M7533">
            <v>14</v>
          </cell>
          <cell r="Q7533">
            <v>14</v>
          </cell>
          <cell r="V7533">
            <v>7300</v>
          </cell>
        </row>
        <row r="7534">
          <cell r="A7534">
            <v>1</v>
          </cell>
          <cell r="E7534">
            <v>14</v>
          </cell>
          <cell r="I7534">
            <v>409384.34</v>
          </cell>
          <cell r="M7534">
            <v>14</v>
          </cell>
          <cell r="Q7534">
            <v>14</v>
          </cell>
          <cell r="V7534">
            <v>7700</v>
          </cell>
        </row>
        <row r="7535">
          <cell r="A7535">
            <v>1</v>
          </cell>
          <cell r="E7535">
            <v>14</v>
          </cell>
          <cell r="I7535">
            <v>5288.59</v>
          </cell>
          <cell r="M7535">
            <v>14</v>
          </cell>
          <cell r="Q7535">
            <v>14</v>
          </cell>
          <cell r="V7535">
            <v>7800</v>
          </cell>
        </row>
        <row r="7536">
          <cell r="A7536">
            <v>1</v>
          </cell>
          <cell r="E7536">
            <v>14</v>
          </cell>
          <cell r="I7536">
            <v>125700.39</v>
          </cell>
          <cell r="M7536">
            <v>14</v>
          </cell>
          <cell r="Q7536">
            <v>14</v>
          </cell>
          <cell r="V7536">
            <v>8112</v>
          </cell>
        </row>
        <row r="7537">
          <cell r="A7537">
            <v>1</v>
          </cell>
          <cell r="E7537">
            <v>14</v>
          </cell>
          <cell r="I7537">
            <v>1642.75</v>
          </cell>
          <cell r="M7537">
            <v>14</v>
          </cell>
          <cell r="Q7537">
            <v>14</v>
          </cell>
          <cell r="V7537">
            <v>8113</v>
          </cell>
        </row>
        <row r="7538">
          <cell r="A7538">
            <v>1</v>
          </cell>
          <cell r="E7538">
            <v>14</v>
          </cell>
          <cell r="I7538">
            <v>-460600.46</v>
          </cell>
          <cell r="M7538">
            <v>14</v>
          </cell>
          <cell r="Q7538">
            <v>14</v>
          </cell>
          <cell r="V7538">
            <v>8114</v>
          </cell>
        </row>
        <row r="7539">
          <cell r="A7539">
            <v>1</v>
          </cell>
          <cell r="E7539">
            <v>14</v>
          </cell>
          <cell r="I7539">
            <v>-2000000</v>
          </cell>
          <cell r="M7539">
            <v>14</v>
          </cell>
          <cell r="Q7539">
            <v>14</v>
          </cell>
          <cell r="V7539">
            <v>8115</v>
          </cell>
        </row>
        <row r="7540">
          <cell r="A7540">
            <v>1</v>
          </cell>
          <cell r="E7540">
            <v>14</v>
          </cell>
          <cell r="I7540">
            <v>-118267</v>
          </cell>
          <cell r="M7540">
            <v>14</v>
          </cell>
          <cell r="Q7540">
            <v>14</v>
          </cell>
          <cell r="V7540">
            <v>8116</v>
          </cell>
        </row>
        <row r="7541">
          <cell r="A7541">
            <v>1</v>
          </cell>
          <cell r="E7541">
            <v>14</v>
          </cell>
          <cell r="I7541">
            <v>5877.25</v>
          </cell>
          <cell r="M7541">
            <v>14</v>
          </cell>
          <cell r="Q7541">
            <v>14</v>
          </cell>
          <cell r="V7541">
            <v>8117</v>
          </cell>
        </row>
        <row r="7542">
          <cell r="A7542">
            <v>1</v>
          </cell>
          <cell r="E7542">
            <v>14</v>
          </cell>
          <cell r="I7542">
            <v>-7834.28</v>
          </cell>
          <cell r="M7542">
            <v>14</v>
          </cell>
          <cell r="Q7542">
            <v>14</v>
          </cell>
          <cell r="V7542">
            <v>9000</v>
          </cell>
        </row>
        <row r="7543">
          <cell r="A7543">
            <v>1</v>
          </cell>
          <cell r="E7543">
            <v>14</v>
          </cell>
          <cell r="I7543">
            <v>-460721.04</v>
          </cell>
          <cell r="M7543">
            <v>14</v>
          </cell>
          <cell r="Q7543">
            <v>14</v>
          </cell>
          <cell r="V7543">
            <v>9100</v>
          </cell>
        </row>
        <row r="7544">
          <cell r="A7544">
            <v>1</v>
          </cell>
          <cell r="E7544">
            <v>14</v>
          </cell>
          <cell r="I7544">
            <v>-452551.4</v>
          </cell>
          <cell r="M7544">
            <v>14</v>
          </cell>
          <cell r="Q7544">
            <v>14</v>
          </cell>
          <cell r="V7544">
            <v>9205</v>
          </cell>
        </row>
        <row r="7545">
          <cell r="A7545">
            <v>1</v>
          </cell>
          <cell r="E7545">
            <v>14</v>
          </cell>
          <cell r="I7545">
            <v>0</v>
          </cell>
          <cell r="M7545">
            <v>14</v>
          </cell>
          <cell r="Q7545">
            <v>14</v>
          </cell>
          <cell r="V7545">
            <v>9252</v>
          </cell>
        </row>
        <row r="7546">
          <cell r="A7546">
            <v>1</v>
          </cell>
          <cell r="E7546">
            <v>14</v>
          </cell>
          <cell r="I7546">
            <v>-20463.29</v>
          </cell>
          <cell r="M7546">
            <v>14</v>
          </cell>
          <cell r="Q7546">
            <v>14</v>
          </cell>
          <cell r="V7546">
            <v>9253</v>
          </cell>
        </row>
        <row r="7547">
          <cell r="A7547">
            <v>1</v>
          </cell>
          <cell r="E7547">
            <v>14</v>
          </cell>
          <cell r="I7547">
            <v>0</v>
          </cell>
          <cell r="M7547">
            <v>14</v>
          </cell>
          <cell r="Q7547">
            <v>14</v>
          </cell>
          <cell r="V7547">
            <v>9256</v>
          </cell>
        </row>
        <row r="7548">
          <cell r="A7548">
            <v>1</v>
          </cell>
          <cell r="E7548">
            <v>14</v>
          </cell>
          <cell r="I7548">
            <v>-7014.99</v>
          </cell>
          <cell r="M7548">
            <v>14</v>
          </cell>
          <cell r="Q7548">
            <v>14</v>
          </cell>
          <cell r="V7548">
            <v>9302</v>
          </cell>
        </row>
        <row r="7549">
          <cell r="A7549">
            <v>1</v>
          </cell>
          <cell r="E7549">
            <v>14</v>
          </cell>
          <cell r="I7549">
            <v>-25136.77</v>
          </cell>
          <cell r="M7549">
            <v>14</v>
          </cell>
          <cell r="Q7549">
            <v>14</v>
          </cell>
          <cell r="V7549">
            <v>9303</v>
          </cell>
        </row>
        <row r="7550">
          <cell r="A7550">
            <v>1</v>
          </cell>
          <cell r="E7550">
            <v>14</v>
          </cell>
          <cell r="I7550">
            <v>-2666</v>
          </cell>
          <cell r="M7550">
            <v>14</v>
          </cell>
          <cell r="Q7550">
            <v>14</v>
          </cell>
          <cell r="V7550">
            <v>9305</v>
          </cell>
        </row>
        <row r="7551">
          <cell r="A7551">
            <v>1</v>
          </cell>
          <cell r="E7551">
            <v>14</v>
          </cell>
          <cell r="I7551">
            <v>-555266.06999999995</v>
          </cell>
          <cell r="M7551">
            <v>14</v>
          </cell>
          <cell r="Q7551">
            <v>14</v>
          </cell>
          <cell r="V7551">
            <v>9600</v>
          </cell>
        </row>
        <row r="7552">
          <cell r="A7552">
            <v>1</v>
          </cell>
          <cell r="E7552">
            <v>14</v>
          </cell>
          <cell r="I7552">
            <v>-5115.8</v>
          </cell>
          <cell r="M7552">
            <v>14</v>
          </cell>
          <cell r="Q7552">
            <v>14</v>
          </cell>
          <cell r="V7552">
            <v>9990</v>
          </cell>
        </row>
        <row r="7553">
          <cell r="A7553">
            <v>1</v>
          </cell>
          <cell r="E7553">
            <v>14</v>
          </cell>
          <cell r="I7553">
            <v>462495.84</v>
          </cell>
          <cell r="M7553">
            <v>14</v>
          </cell>
          <cell r="Q7553">
            <v>14</v>
          </cell>
          <cell r="V7553">
            <v>5301</v>
          </cell>
        </row>
        <row r="7554">
          <cell r="A7554">
            <v>1</v>
          </cell>
          <cell r="E7554">
            <v>14</v>
          </cell>
          <cell r="I7554">
            <v>0</v>
          </cell>
          <cell r="M7554">
            <v>14</v>
          </cell>
          <cell r="Q7554">
            <v>14</v>
          </cell>
          <cell r="V7554">
            <v>9670</v>
          </cell>
        </row>
        <row r="7555">
          <cell r="A7555">
            <v>1</v>
          </cell>
          <cell r="E7555">
            <v>14</v>
          </cell>
          <cell r="I7555">
            <v>-551805.09</v>
          </cell>
          <cell r="M7555">
            <v>14</v>
          </cell>
          <cell r="Q7555">
            <v>14</v>
          </cell>
          <cell r="V7555">
            <v>1010</v>
          </cell>
        </row>
        <row r="7556">
          <cell r="A7556">
            <v>1</v>
          </cell>
          <cell r="E7556">
            <v>14</v>
          </cell>
          <cell r="I7556">
            <v>-184597.88</v>
          </cell>
          <cell r="M7556">
            <v>14</v>
          </cell>
          <cell r="Q7556">
            <v>14</v>
          </cell>
          <cell r="V7556">
            <v>1095</v>
          </cell>
        </row>
        <row r="7557">
          <cell r="A7557">
            <v>1</v>
          </cell>
          <cell r="E7557">
            <v>14</v>
          </cell>
          <cell r="I7557">
            <v>-237837.03</v>
          </cell>
          <cell r="M7557">
            <v>14</v>
          </cell>
          <cell r="Q7557">
            <v>14</v>
          </cell>
          <cell r="V7557">
            <v>1096</v>
          </cell>
        </row>
        <row r="7558">
          <cell r="A7558">
            <v>1</v>
          </cell>
          <cell r="E7558">
            <v>14</v>
          </cell>
          <cell r="I7558">
            <v>54315.25</v>
          </cell>
          <cell r="M7558">
            <v>14</v>
          </cell>
          <cell r="Q7558">
            <v>14</v>
          </cell>
          <cell r="V7558">
            <v>2010</v>
          </cell>
        </row>
        <row r="7559">
          <cell r="A7559">
            <v>1</v>
          </cell>
          <cell r="E7559">
            <v>14</v>
          </cell>
          <cell r="I7559">
            <v>1690.51</v>
          </cell>
          <cell r="M7559">
            <v>14</v>
          </cell>
          <cell r="Q7559">
            <v>14</v>
          </cell>
          <cell r="V7559">
            <v>2011</v>
          </cell>
        </row>
        <row r="7560">
          <cell r="A7560">
            <v>1</v>
          </cell>
          <cell r="E7560">
            <v>14</v>
          </cell>
          <cell r="I7560">
            <v>96604.54</v>
          </cell>
          <cell r="M7560">
            <v>14</v>
          </cell>
          <cell r="Q7560">
            <v>14</v>
          </cell>
          <cell r="V7560">
            <v>2030</v>
          </cell>
        </row>
        <row r="7561">
          <cell r="A7561">
            <v>1</v>
          </cell>
          <cell r="E7561">
            <v>14</v>
          </cell>
          <cell r="I7561">
            <v>308369.28000000003</v>
          </cell>
          <cell r="M7561">
            <v>14</v>
          </cell>
          <cell r="Q7561">
            <v>14</v>
          </cell>
          <cell r="V7561">
            <v>2040</v>
          </cell>
        </row>
        <row r="7562">
          <cell r="A7562">
            <v>1</v>
          </cell>
          <cell r="E7562">
            <v>14</v>
          </cell>
          <cell r="I7562">
            <v>27817.35</v>
          </cell>
          <cell r="M7562">
            <v>14</v>
          </cell>
          <cell r="Q7562">
            <v>14</v>
          </cell>
          <cell r="V7562">
            <v>2051</v>
          </cell>
        </row>
        <row r="7563">
          <cell r="A7563">
            <v>1</v>
          </cell>
          <cell r="E7563">
            <v>14</v>
          </cell>
          <cell r="I7563">
            <v>33895.550000000003</v>
          </cell>
          <cell r="M7563">
            <v>14</v>
          </cell>
          <cell r="Q7563">
            <v>14</v>
          </cell>
          <cell r="V7563">
            <v>2052</v>
          </cell>
        </row>
        <row r="7564">
          <cell r="A7564">
            <v>1</v>
          </cell>
          <cell r="E7564">
            <v>14</v>
          </cell>
          <cell r="I7564">
            <v>177.5</v>
          </cell>
          <cell r="M7564">
            <v>14</v>
          </cell>
          <cell r="Q7564">
            <v>14</v>
          </cell>
          <cell r="V7564">
            <v>2053</v>
          </cell>
        </row>
        <row r="7565">
          <cell r="A7565">
            <v>1</v>
          </cell>
          <cell r="E7565">
            <v>14</v>
          </cell>
          <cell r="I7565">
            <v>-215795.02</v>
          </cell>
          <cell r="M7565">
            <v>14</v>
          </cell>
          <cell r="Q7565">
            <v>14</v>
          </cell>
          <cell r="V7565">
            <v>2090</v>
          </cell>
        </row>
        <row r="7566">
          <cell r="A7566">
            <v>1</v>
          </cell>
          <cell r="E7566">
            <v>14</v>
          </cell>
          <cell r="I7566">
            <v>524759.72</v>
          </cell>
          <cell r="M7566">
            <v>14</v>
          </cell>
          <cell r="Q7566">
            <v>14</v>
          </cell>
          <cell r="V7566">
            <v>2095</v>
          </cell>
        </row>
        <row r="7567">
          <cell r="A7567">
            <v>1</v>
          </cell>
          <cell r="E7567">
            <v>14</v>
          </cell>
          <cell r="I7567">
            <v>0</v>
          </cell>
          <cell r="M7567">
            <v>14</v>
          </cell>
          <cell r="Q7567">
            <v>14</v>
          </cell>
          <cell r="V7567">
            <v>3400</v>
          </cell>
        </row>
        <row r="7568">
          <cell r="A7568">
            <v>1</v>
          </cell>
          <cell r="E7568">
            <v>14</v>
          </cell>
          <cell r="I7568">
            <v>-87138.85</v>
          </cell>
          <cell r="M7568">
            <v>14</v>
          </cell>
          <cell r="Q7568">
            <v>14</v>
          </cell>
          <cell r="V7568">
            <v>3400</v>
          </cell>
        </row>
        <row r="7569">
          <cell r="A7569">
            <v>1</v>
          </cell>
          <cell r="E7569">
            <v>14</v>
          </cell>
          <cell r="I7569">
            <v>1333</v>
          </cell>
          <cell r="M7569">
            <v>14</v>
          </cell>
          <cell r="Q7569">
            <v>14</v>
          </cell>
          <cell r="V7569">
            <v>4060</v>
          </cell>
        </row>
        <row r="7570">
          <cell r="A7570">
            <v>1</v>
          </cell>
          <cell r="E7570">
            <v>14</v>
          </cell>
          <cell r="I7570">
            <v>0</v>
          </cell>
          <cell r="M7570">
            <v>14</v>
          </cell>
          <cell r="Q7570">
            <v>14</v>
          </cell>
          <cell r="V7570">
            <v>4150</v>
          </cell>
        </row>
        <row r="7571">
          <cell r="A7571">
            <v>1</v>
          </cell>
          <cell r="E7571">
            <v>14</v>
          </cell>
          <cell r="I7571">
            <v>13436.17</v>
          </cell>
          <cell r="M7571">
            <v>14</v>
          </cell>
          <cell r="Q7571">
            <v>14</v>
          </cell>
          <cell r="V7571">
            <v>4150</v>
          </cell>
        </row>
        <row r="7572">
          <cell r="A7572">
            <v>1</v>
          </cell>
          <cell r="E7572">
            <v>14</v>
          </cell>
          <cell r="I7572">
            <v>6</v>
          </cell>
          <cell r="M7572">
            <v>14</v>
          </cell>
          <cell r="Q7572">
            <v>14</v>
          </cell>
          <cell r="V7572">
            <v>4250</v>
          </cell>
        </row>
        <row r="7573">
          <cell r="A7573">
            <v>1</v>
          </cell>
          <cell r="E7573">
            <v>14</v>
          </cell>
          <cell r="I7573">
            <v>0</v>
          </cell>
          <cell r="M7573">
            <v>14</v>
          </cell>
          <cell r="Q7573">
            <v>14</v>
          </cell>
          <cell r="V7573">
            <v>4260</v>
          </cell>
        </row>
        <row r="7574">
          <cell r="A7574">
            <v>1</v>
          </cell>
          <cell r="E7574">
            <v>14</v>
          </cell>
          <cell r="I7574">
            <v>803.6</v>
          </cell>
          <cell r="M7574">
            <v>14</v>
          </cell>
          <cell r="Q7574">
            <v>14</v>
          </cell>
          <cell r="V7574">
            <v>4301</v>
          </cell>
        </row>
        <row r="7575">
          <cell r="A7575">
            <v>1</v>
          </cell>
          <cell r="E7575">
            <v>14</v>
          </cell>
          <cell r="I7575">
            <v>274.05</v>
          </cell>
          <cell r="M7575">
            <v>14</v>
          </cell>
          <cell r="Q7575">
            <v>14</v>
          </cell>
          <cell r="V7575">
            <v>4302</v>
          </cell>
        </row>
        <row r="7576">
          <cell r="A7576">
            <v>1</v>
          </cell>
          <cell r="E7576">
            <v>14</v>
          </cell>
          <cell r="I7576">
            <v>3519.81</v>
          </cell>
          <cell r="M7576">
            <v>14</v>
          </cell>
          <cell r="Q7576">
            <v>14</v>
          </cell>
          <cell r="V7576">
            <v>4303</v>
          </cell>
        </row>
        <row r="7577">
          <cell r="A7577">
            <v>1</v>
          </cell>
          <cell r="E7577">
            <v>14</v>
          </cell>
          <cell r="I7577">
            <v>460.5</v>
          </cell>
          <cell r="M7577">
            <v>14</v>
          </cell>
          <cell r="Q7577">
            <v>14</v>
          </cell>
          <cell r="V7577">
            <v>4305</v>
          </cell>
        </row>
        <row r="7578">
          <cell r="A7578">
            <v>1</v>
          </cell>
          <cell r="E7578">
            <v>14</v>
          </cell>
          <cell r="I7578">
            <v>2196.42</v>
          </cell>
          <cell r="M7578">
            <v>14</v>
          </cell>
          <cell r="Q7578">
            <v>14</v>
          </cell>
          <cell r="V7578">
            <v>4307</v>
          </cell>
        </row>
        <row r="7579">
          <cell r="A7579">
            <v>1</v>
          </cell>
          <cell r="E7579">
            <v>14</v>
          </cell>
          <cell r="I7579">
            <v>1467.85</v>
          </cell>
          <cell r="M7579">
            <v>14</v>
          </cell>
          <cell r="Q7579">
            <v>14</v>
          </cell>
          <cell r="V7579">
            <v>4360</v>
          </cell>
        </row>
        <row r="7580">
          <cell r="A7580">
            <v>1</v>
          </cell>
          <cell r="E7580">
            <v>14</v>
          </cell>
          <cell r="I7580">
            <v>2430.9299999999998</v>
          </cell>
          <cell r="M7580">
            <v>14</v>
          </cell>
          <cell r="Q7580">
            <v>14</v>
          </cell>
          <cell r="V7580">
            <v>4380</v>
          </cell>
        </row>
        <row r="7581">
          <cell r="A7581">
            <v>1</v>
          </cell>
          <cell r="E7581">
            <v>14</v>
          </cell>
          <cell r="I7581">
            <v>32932.769999999997</v>
          </cell>
          <cell r="M7581">
            <v>14</v>
          </cell>
          <cell r="Q7581">
            <v>14</v>
          </cell>
          <cell r="V7581">
            <v>4520</v>
          </cell>
        </row>
        <row r="7582">
          <cell r="A7582">
            <v>1</v>
          </cell>
          <cell r="E7582">
            <v>14</v>
          </cell>
          <cell r="I7582">
            <v>0</v>
          </cell>
          <cell r="M7582">
            <v>14</v>
          </cell>
          <cell r="Q7582">
            <v>14</v>
          </cell>
          <cell r="V7582">
            <v>4595</v>
          </cell>
        </row>
        <row r="7583">
          <cell r="A7583">
            <v>1</v>
          </cell>
          <cell r="E7583">
            <v>14</v>
          </cell>
          <cell r="I7583">
            <v>2623.13</v>
          </cell>
          <cell r="M7583">
            <v>14</v>
          </cell>
          <cell r="Q7583">
            <v>14</v>
          </cell>
          <cell r="V7583">
            <v>4601</v>
          </cell>
        </row>
        <row r="7584">
          <cell r="A7584">
            <v>1</v>
          </cell>
          <cell r="E7584">
            <v>14</v>
          </cell>
          <cell r="I7584">
            <v>0</v>
          </cell>
          <cell r="M7584">
            <v>14</v>
          </cell>
          <cell r="Q7584">
            <v>14</v>
          </cell>
          <cell r="V7584">
            <v>4602</v>
          </cell>
        </row>
        <row r="7585">
          <cell r="A7585">
            <v>1</v>
          </cell>
          <cell r="E7585">
            <v>14</v>
          </cell>
          <cell r="I7585">
            <v>25</v>
          </cell>
          <cell r="M7585">
            <v>14</v>
          </cell>
          <cell r="Q7585">
            <v>14</v>
          </cell>
          <cell r="V7585">
            <v>4603</v>
          </cell>
        </row>
        <row r="7586">
          <cell r="A7586">
            <v>1</v>
          </cell>
          <cell r="E7586">
            <v>14</v>
          </cell>
          <cell r="I7586">
            <v>0</v>
          </cell>
          <cell r="M7586">
            <v>14</v>
          </cell>
          <cell r="Q7586">
            <v>14</v>
          </cell>
          <cell r="V7586">
            <v>4610</v>
          </cell>
        </row>
        <row r="7587">
          <cell r="A7587">
            <v>1</v>
          </cell>
          <cell r="E7587">
            <v>14</v>
          </cell>
          <cell r="I7587">
            <v>0</v>
          </cell>
          <cell r="M7587">
            <v>14</v>
          </cell>
          <cell r="Q7587">
            <v>14</v>
          </cell>
          <cell r="V7587">
            <v>4660</v>
          </cell>
        </row>
        <row r="7588">
          <cell r="A7588">
            <v>1</v>
          </cell>
          <cell r="E7588">
            <v>14</v>
          </cell>
          <cell r="I7588">
            <v>603.5</v>
          </cell>
          <cell r="M7588">
            <v>14</v>
          </cell>
          <cell r="Q7588">
            <v>14</v>
          </cell>
          <cell r="V7588">
            <v>4660</v>
          </cell>
        </row>
        <row r="7589">
          <cell r="A7589">
            <v>1</v>
          </cell>
          <cell r="E7589">
            <v>14</v>
          </cell>
          <cell r="I7589">
            <v>0</v>
          </cell>
          <cell r="M7589">
            <v>14</v>
          </cell>
          <cell r="Q7589">
            <v>14</v>
          </cell>
          <cell r="V7589">
            <v>4680</v>
          </cell>
        </row>
        <row r="7590">
          <cell r="A7590">
            <v>1</v>
          </cell>
          <cell r="E7590">
            <v>14</v>
          </cell>
          <cell r="I7590">
            <v>18270.53</v>
          </cell>
          <cell r="M7590">
            <v>14</v>
          </cell>
          <cell r="Q7590">
            <v>14</v>
          </cell>
          <cell r="V7590">
            <v>4700</v>
          </cell>
        </row>
        <row r="7591">
          <cell r="A7591">
            <v>1</v>
          </cell>
          <cell r="E7591">
            <v>14</v>
          </cell>
          <cell r="I7591">
            <v>1495.84</v>
          </cell>
          <cell r="M7591">
            <v>14</v>
          </cell>
          <cell r="Q7591">
            <v>14</v>
          </cell>
          <cell r="V7591">
            <v>4720</v>
          </cell>
        </row>
        <row r="7592">
          <cell r="A7592">
            <v>1</v>
          </cell>
          <cell r="E7592">
            <v>14</v>
          </cell>
          <cell r="I7592">
            <v>13976.45</v>
          </cell>
          <cell r="M7592">
            <v>14</v>
          </cell>
          <cell r="Q7592">
            <v>14</v>
          </cell>
          <cell r="V7592">
            <v>4730</v>
          </cell>
        </row>
        <row r="7593">
          <cell r="A7593">
            <v>1</v>
          </cell>
          <cell r="E7593">
            <v>14</v>
          </cell>
          <cell r="I7593">
            <v>10737.47</v>
          </cell>
          <cell r="M7593">
            <v>14</v>
          </cell>
          <cell r="Q7593">
            <v>14</v>
          </cell>
          <cell r="V7593">
            <v>4760</v>
          </cell>
        </row>
        <row r="7594">
          <cell r="A7594">
            <v>1</v>
          </cell>
          <cell r="E7594">
            <v>14</v>
          </cell>
          <cell r="I7594">
            <v>176.27</v>
          </cell>
          <cell r="M7594">
            <v>14</v>
          </cell>
          <cell r="Q7594">
            <v>14</v>
          </cell>
          <cell r="V7594">
            <v>4770</v>
          </cell>
        </row>
        <row r="7595">
          <cell r="A7595">
            <v>1</v>
          </cell>
          <cell r="E7595">
            <v>14</v>
          </cell>
          <cell r="I7595">
            <v>5232</v>
          </cell>
          <cell r="M7595">
            <v>14</v>
          </cell>
          <cell r="Q7595">
            <v>14</v>
          </cell>
          <cell r="V7595">
            <v>4772</v>
          </cell>
        </row>
        <row r="7596">
          <cell r="A7596">
            <v>1</v>
          </cell>
          <cell r="E7596">
            <v>14</v>
          </cell>
          <cell r="I7596">
            <v>-90.82</v>
          </cell>
          <cell r="M7596">
            <v>14</v>
          </cell>
          <cell r="Q7596">
            <v>14</v>
          </cell>
          <cell r="V7596">
            <v>4775</v>
          </cell>
        </row>
        <row r="7597">
          <cell r="A7597">
            <v>1</v>
          </cell>
          <cell r="E7597">
            <v>14</v>
          </cell>
          <cell r="I7597">
            <v>2478.88</v>
          </cell>
          <cell r="M7597">
            <v>14</v>
          </cell>
          <cell r="Q7597">
            <v>14</v>
          </cell>
          <cell r="V7597">
            <v>4780</v>
          </cell>
        </row>
        <row r="7598">
          <cell r="A7598">
            <v>1</v>
          </cell>
          <cell r="E7598">
            <v>14</v>
          </cell>
          <cell r="I7598">
            <v>5840</v>
          </cell>
          <cell r="M7598">
            <v>14</v>
          </cell>
          <cell r="Q7598">
            <v>14</v>
          </cell>
          <cell r="V7598">
            <v>4785</v>
          </cell>
        </row>
        <row r="7599">
          <cell r="A7599">
            <v>1</v>
          </cell>
          <cell r="E7599">
            <v>14</v>
          </cell>
          <cell r="I7599">
            <v>300</v>
          </cell>
          <cell r="M7599">
            <v>14</v>
          </cell>
          <cell r="Q7599">
            <v>14</v>
          </cell>
          <cell r="V7599">
            <v>4800</v>
          </cell>
        </row>
        <row r="7600">
          <cell r="A7600">
            <v>1</v>
          </cell>
          <cell r="E7600">
            <v>14</v>
          </cell>
          <cell r="I7600">
            <v>135</v>
          </cell>
          <cell r="M7600">
            <v>14</v>
          </cell>
          <cell r="Q7600">
            <v>14</v>
          </cell>
          <cell r="V7600">
            <v>4830</v>
          </cell>
        </row>
        <row r="7601">
          <cell r="A7601">
            <v>1</v>
          </cell>
          <cell r="E7601">
            <v>14</v>
          </cell>
          <cell r="I7601">
            <v>-33815</v>
          </cell>
          <cell r="M7601">
            <v>14</v>
          </cell>
          <cell r="Q7601">
            <v>14</v>
          </cell>
          <cell r="V7601">
            <v>5100</v>
          </cell>
        </row>
        <row r="7602">
          <cell r="A7602">
            <v>1</v>
          </cell>
          <cell r="E7602">
            <v>14</v>
          </cell>
          <cell r="I7602">
            <v>84.85</v>
          </cell>
          <cell r="M7602">
            <v>14</v>
          </cell>
          <cell r="Q7602">
            <v>14</v>
          </cell>
          <cell r="V7602">
            <v>5305</v>
          </cell>
        </row>
        <row r="7603">
          <cell r="A7603">
            <v>1</v>
          </cell>
          <cell r="E7603">
            <v>14</v>
          </cell>
          <cell r="I7603">
            <v>1057.5</v>
          </cell>
          <cell r="M7603">
            <v>14</v>
          </cell>
          <cell r="Q7603">
            <v>14</v>
          </cell>
          <cell r="V7603">
            <v>5306</v>
          </cell>
        </row>
        <row r="7604">
          <cell r="A7604">
            <v>1</v>
          </cell>
          <cell r="E7604">
            <v>14</v>
          </cell>
          <cell r="I7604">
            <v>0.3</v>
          </cell>
          <cell r="M7604">
            <v>14</v>
          </cell>
          <cell r="Q7604">
            <v>14</v>
          </cell>
          <cell r="V7604">
            <v>5307</v>
          </cell>
        </row>
        <row r="7605">
          <cell r="A7605">
            <v>1</v>
          </cell>
          <cell r="E7605">
            <v>14</v>
          </cell>
          <cell r="I7605">
            <v>0</v>
          </cell>
          <cell r="M7605">
            <v>14</v>
          </cell>
          <cell r="Q7605">
            <v>14</v>
          </cell>
          <cell r="V7605">
            <v>5400</v>
          </cell>
        </row>
        <row r="7606">
          <cell r="A7606">
            <v>1</v>
          </cell>
          <cell r="E7606">
            <v>14</v>
          </cell>
          <cell r="I7606">
            <v>-1219274.24</v>
          </cell>
          <cell r="M7606">
            <v>14</v>
          </cell>
          <cell r="Q7606">
            <v>14</v>
          </cell>
          <cell r="V7606">
            <v>5400</v>
          </cell>
        </row>
        <row r="7607">
          <cell r="A7607">
            <v>1</v>
          </cell>
          <cell r="E7607">
            <v>14</v>
          </cell>
          <cell r="I7607">
            <v>-112874.58</v>
          </cell>
          <cell r="M7607">
            <v>14</v>
          </cell>
          <cell r="Q7607">
            <v>14</v>
          </cell>
          <cell r="V7607">
            <v>5400</v>
          </cell>
        </row>
        <row r="7608">
          <cell r="A7608">
            <v>1</v>
          </cell>
          <cell r="E7608">
            <v>14</v>
          </cell>
          <cell r="I7608">
            <v>-100593.32</v>
          </cell>
          <cell r="M7608">
            <v>14</v>
          </cell>
          <cell r="Q7608">
            <v>14</v>
          </cell>
          <cell r="V7608">
            <v>5400</v>
          </cell>
        </row>
        <row r="7609">
          <cell r="A7609">
            <v>1</v>
          </cell>
          <cell r="E7609">
            <v>14</v>
          </cell>
          <cell r="I7609">
            <v>-24786.71</v>
          </cell>
          <cell r="M7609">
            <v>14</v>
          </cell>
          <cell r="Q7609">
            <v>14</v>
          </cell>
          <cell r="V7609">
            <v>5450</v>
          </cell>
        </row>
        <row r="7610">
          <cell r="A7610">
            <v>1</v>
          </cell>
          <cell r="E7610">
            <v>14</v>
          </cell>
          <cell r="I7610">
            <v>-170422.44</v>
          </cell>
          <cell r="M7610">
            <v>14</v>
          </cell>
          <cell r="Q7610">
            <v>14</v>
          </cell>
          <cell r="V7610">
            <v>5450</v>
          </cell>
        </row>
        <row r="7611">
          <cell r="A7611">
            <v>1</v>
          </cell>
          <cell r="E7611">
            <v>14</v>
          </cell>
          <cell r="I7611">
            <v>16578.169999999998</v>
          </cell>
          <cell r="M7611">
            <v>14</v>
          </cell>
          <cell r="Q7611">
            <v>14</v>
          </cell>
          <cell r="V7611">
            <v>6110</v>
          </cell>
        </row>
        <row r="7612">
          <cell r="A7612">
            <v>1</v>
          </cell>
          <cell r="E7612">
            <v>14</v>
          </cell>
          <cell r="I7612">
            <v>-3274.31</v>
          </cell>
          <cell r="M7612">
            <v>14</v>
          </cell>
          <cell r="Q7612">
            <v>14</v>
          </cell>
          <cell r="V7612">
            <v>6120</v>
          </cell>
        </row>
        <row r="7613">
          <cell r="A7613">
            <v>1</v>
          </cell>
          <cell r="E7613">
            <v>14</v>
          </cell>
          <cell r="I7613">
            <v>19731.5</v>
          </cell>
          <cell r="M7613">
            <v>14</v>
          </cell>
          <cell r="Q7613">
            <v>14</v>
          </cell>
          <cell r="V7613">
            <v>6210</v>
          </cell>
        </row>
        <row r="7614">
          <cell r="A7614">
            <v>1</v>
          </cell>
          <cell r="E7614">
            <v>14</v>
          </cell>
          <cell r="I7614">
            <v>-1434.17</v>
          </cell>
          <cell r="M7614">
            <v>14</v>
          </cell>
          <cell r="Q7614">
            <v>14</v>
          </cell>
          <cell r="V7614">
            <v>6220</v>
          </cell>
        </row>
        <row r="7615">
          <cell r="A7615">
            <v>1</v>
          </cell>
          <cell r="E7615">
            <v>14</v>
          </cell>
          <cell r="I7615">
            <v>211188.8</v>
          </cell>
          <cell r="M7615">
            <v>14</v>
          </cell>
          <cell r="Q7615">
            <v>14</v>
          </cell>
          <cell r="V7615">
            <v>6310</v>
          </cell>
        </row>
        <row r="7616">
          <cell r="A7616">
            <v>1</v>
          </cell>
          <cell r="E7616">
            <v>14</v>
          </cell>
          <cell r="I7616">
            <v>-7039.63</v>
          </cell>
          <cell r="M7616">
            <v>14</v>
          </cell>
          <cell r="Q7616">
            <v>14</v>
          </cell>
          <cell r="V7616">
            <v>6320</v>
          </cell>
        </row>
        <row r="7617">
          <cell r="A7617">
            <v>1</v>
          </cell>
          <cell r="E7617">
            <v>14</v>
          </cell>
          <cell r="I7617">
            <v>0</v>
          </cell>
          <cell r="M7617">
            <v>14</v>
          </cell>
          <cell r="Q7617">
            <v>14</v>
          </cell>
          <cell r="V7617">
            <v>6410</v>
          </cell>
        </row>
        <row r="7618">
          <cell r="A7618">
            <v>1</v>
          </cell>
          <cell r="E7618">
            <v>14</v>
          </cell>
          <cell r="I7618">
            <v>57858.84</v>
          </cell>
          <cell r="M7618">
            <v>14</v>
          </cell>
          <cell r="Q7618">
            <v>14</v>
          </cell>
          <cell r="V7618">
            <v>6510</v>
          </cell>
        </row>
        <row r="7619">
          <cell r="A7619">
            <v>1</v>
          </cell>
          <cell r="E7619">
            <v>14</v>
          </cell>
          <cell r="I7619">
            <v>-8029.31</v>
          </cell>
          <cell r="M7619">
            <v>14</v>
          </cell>
          <cell r="Q7619">
            <v>14</v>
          </cell>
          <cell r="V7619">
            <v>6520</v>
          </cell>
        </row>
        <row r="7620">
          <cell r="A7620">
            <v>1</v>
          </cell>
          <cell r="E7620">
            <v>14</v>
          </cell>
          <cell r="I7620">
            <v>158142</v>
          </cell>
          <cell r="M7620">
            <v>14</v>
          </cell>
          <cell r="Q7620">
            <v>14</v>
          </cell>
          <cell r="V7620">
            <v>6710</v>
          </cell>
        </row>
        <row r="7621">
          <cell r="A7621">
            <v>1</v>
          </cell>
          <cell r="E7621">
            <v>14</v>
          </cell>
          <cell r="I7621">
            <v>-8785.68</v>
          </cell>
          <cell r="M7621">
            <v>14</v>
          </cell>
          <cell r="Q7621">
            <v>14</v>
          </cell>
          <cell r="V7621">
            <v>6720</v>
          </cell>
        </row>
        <row r="7622">
          <cell r="A7622">
            <v>1</v>
          </cell>
          <cell r="E7622">
            <v>14</v>
          </cell>
          <cell r="I7622">
            <v>132391.43</v>
          </cell>
          <cell r="M7622">
            <v>14</v>
          </cell>
          <cell r="Q7622">
            <v>14</v>
          </cell>
          <cell r="V7622">
            <v>7000</v>
          </cell>
        </row>
        <row r="7623">
          <cell r="A7623">
            <v>1</v>
          </cell>
          <cell r="E7623">
            <v>14</v>
          </cell>
          <cell r="I7623">
            <v>2193913.0699999998</v>
          </cell>
          <cell r="M7623">
            <v>14</v>
          </cell>
          <cell r="Q7623">
            <v>14</v>
          </cell>
          <cell r="V7623">
            <v>7100</v>
          </cell>
        </row>
        <row r="7624">
          <cell r="A7624">
            <v>1</v>
          </cell>
          <cell r="E7624">
            <v>14</v>
          </cell>
          <cell r="I7624">
            <v>217188.12</v>
          </cell>
          <cell r="M7624">
            <v>14</v>
          </cell>
          <cell r="Q7624">
            <v>14</v>
          </cell>
          <cell r="V7624">
            <v>7110</v>
          </cell>
        </row>
        <row r="7625">
          <cell r="A7625">
            <v>1</v>
          </cell>
          <cell r="E7625">
            <v>14</v>
          </cell>
          <cell r="I7625">
            <v>891162.94</v>
          </cell>
          <cell r="M7625">
            <v>14</v>
          </cell>
          <cell r="Q7625">
            <v>14</v>
          </cell>
          <cell r="V7625">
            <v>7130</v>
          </cell>
        </row>
        <row r="7626">
          <cell r="A7626">
            <v>1</v>
          </cell>
          <cell r="E7626">
            <v>14</v>
          </cell>
          <cell r="I7626">
            <v>-450.44</v>
          </cell>
          <cell r="M7626">
            <v>14</v>
          </cell>
          <cell r="Q7626">
            <v>14</v>
          </cell>
          <cell r="V7626">
            <v>7300</v>
          </cell>
        </row>
        <row r="7627">
          <cell r="A7627">
            <v>1</v>
          </cell>
          <cell r="E7627">
            <v>14</v>
          </cell>
          <cell r="I7627">
            <v>0</v>
          </cell>
          <cell r="M7627">
            <v>14</v>
          </cell>
          <cell r="Q7627">
            <v>14</v>
          </cell>
          <cell r="V7627">
            <v>7300</v>
          </cell>
        </row>
        <row r="7628">
          <cell r="A7628">
            <v>1</v>
          </cell>
          <cell r="E7628">
            <v>14</v>
          </cell>
          <cell r="I7628">
            <v>19285.490000000002</v>
          </cell>
          <cell r="M7628">
            <v>14</v>
          </cell>
          <cell r="Q7628">
            <v>14</v>
          </cell>
          <cell r="V7628">
            <v>7300</v>
          </cell>
        </row>
        <row r="7629">
          <cell r="A7629">
            <v>1</v>
          </cell>
          <cell r="E7629">
            <v>14</v>
          </cell>
          <cell r="I7629">
            <v>-23706.9</v>
          </cell>
          <cell r="M7629">
            <v>14</v>
          </cell>
          <cell r="Q7629">
            <v>14</v>
          </cell>
          <cell r="V7629">
            <v>7300</v>
          </cell>
        </row>
        <row r="7630">
          <cell r="A7630">
            <v>1</v>
          </cell>
          <cell r="E7630">
            <v>14</v>
          </cell>
          <cell r="I7630">
            <v>3210.27</v>
          </cell>
          <cell r="M7630">
            <v>14</v>
          </cell>
          <cell r="Q7630">
            <v>14</v>
          </cell>
          <cell r="V7630">
            <v>7300</v>
          </cell>
        </row>
        <row r="7631">
          <cell r="A7631">
            <v>1</v>
          </cell>
          <cell r="E7631">
            <v>14</v>
          </cell>
          <cell r="I7631">
            <v>-7058.45</v>
          </cell>
          <cell r="M7631">
            <v>14</v>
          </cell>
          <cell r="Q7631">
            <v>14</v>
          </cell>
          <cell r="V7631">
            <v>7300</v>
          </cell>
        </row>
        <row r="7632">
          <cell r="A7632">
            <v>1</v>
          </cell>
          <cell r="E7632">
            <v>14</v>
          </cell>
          <cell r="I7632">
            <v>-19.2</v>
          </cell>
          <cell r="M7632">
            <v>14</v>
          </cell>
          <cell r="Q7632">
            <v>14</v>
          </cell>
          <cell r="V7632">
            <v>7300</v>
          </cell>
        </row>
        <row r="7633">
          <cell r="A7633">
            <v>1</v>
          </cell>
          <cell r="E7633">
            <v>14</v>
          </cell>
          <cell r="I7633">
            <v>676</v>
          </cell>
          <cell r="M7633">
            <v>14</v>
          </cell>
          <cell r="Q7633">
            <v>14</v>
          </cell>
          <cell r="V7633">
            <v>7300</v>
          </cell>
        </row>
        <row r="7634">
          <cell r="A7634">
            <v>1</v>
          </cell>
          <cell r="E7634">
            <v>14</v>
          </cell>
          <cell r="I7634">
            <v>-158.12</v>
          </cell>
          <cell r="M7634">
            <v>14</v>
          </cell>
          <cell r="Q7634">
            <v>14</v>
          </cell>
          <cell r="V7634">
            <v>7300</v>
          </cell>
        </row>
        <row r="7635">
          <cell r="A7635">
            <v>1</v>
          </cell>
          <cell r="E7635">
            <v>14</v>
          </cell>
          <cell r="I7635">
            <v>-1276.3699999999999</v>
          </cell>
          <cell r="M7635">
            <v>14</v>
          </cell>
          <cell r="Q7635">
            <v>14</v>
          </cell>
          <cell r="V7635">
            <v>7300</v>
          </cell>
        </row>
        <row r="7636">
          <cell r="A7636">
            <v>1</v>
          </cell>
          <cell r="E7636">
            <v>14</v>
          </cell>
          <cell r="I7636">
            <v>1200</v>
          </cell>
          <cell r="M7636">
            <v>14</v>
          </cell>
          <cell r="Q7636">
            <v>14</v>
          </cell>
          <cell r="V7636">
            <v>7300</v>
          </cell>
        </row>
        <row r="7637">
          <cell r="A7637">
            <v>1</v>
          </cell>
          <cell r="E7637">
            <v>14</v>
          </cell>
          <cell r="I7637">
            <v>3400</v>
          </cell>
          <cell r="M7637">
            <v>14</v>
          </cell>
          <cell r="Q7637">
            <v>14</v>
          </cell>
          <cell r="V7637">
            <v>7300</v>
          </cell>
        </row>
        <row r="7638">
          <cell r="A7638">
            <v>1</v>
          </cell>
          <cell r="E7638">
            <v>14</v>
          </cell>
          <cell r="I7638">
            <v>-2091.5</v>
          </cell>
          <cell r="M7638">
            <v>14</v>
          </cell>
          <cell r="Q7638">
            <v>14</v>
          </cell>
          <cell r="V7638">
            <v>7300</v>
          </cell>
        </row>
        <row r="7639">
          <cell r="A7639">
            <v>1</v>
          </cell>
          <cell r="E7639">
            <v>14</v>
          </cell>
          <cell r="I7639">
            <v>600</v>
          </cell>
          <cell r="M7639">
            <v>14</v>
          </cell>
          <cell r="Q7639">
            <v>14</v>
          </cell>
          <cell r="V7639">
            <v>7300</v>
          </cell>
        </row>
        <row r="7640">
          <cell r="A7640">
            <v>1</v>
          </cell>
          <cell r="E7640">
            <v>14</v>
          </cell>
          <cell r="I7640">
            <v>-53.6</v>
          </cell>
          <cell r="M7640">
            <v>14</v>
          </cell>
          <cell r="Q7640">
            <v>14</v>
          </cell>
          <cell r="V7640">
            <v>7300</v>
          </cell>
        </row>
        <row r="7641">
          <cell r="A7641">
            <v>1</v>
          </cell>
          <cell r="E7641">
            <v>14</v>
          </cell>
          <cell r="I7641">
            <v>57.6</v>
          </cell>
          <cell r="M7641">
            <v>14</v>
          </cell>
          <cell r="Q7641">
            <v>14</v>
          </cell>
          <cell r="V7641">
            <v>7300</v>
          </cell>
        </row>
        <row r="7642">
          <cell r="A7642">
            <v>1</v>
          </cell>
          <cell r="E7642">
            <v>14</v>
          </cell>
          <cell r="I7642">
            <v>500</v>
          </cell>
          <cell r="M7642">
            <v>14</v>
          </cell>
          <cell r="Q7642">
            <v>14</v>
          </cell>
          <cell r="V7642">
            <v>7300</v>
          </cell>
        </row>
        <row r="7643">
          <cell r="A7643">
            <v>1</v>
          </cell>
          <cell r="E7643">
            <v>14</v>
          </cell>
          <cell r="I7643">
            <v>8570</v>
          </cell>
          <cell r="M7643">
            <v>14</v>
          </cell>
          <cell r="Q7643">
            <v>14</v>
          </cell>
          <cell r="V7643">
            <v>7300</v>
          </cell>
        </row>
        <row r="7644">
          <cell r="A7644">
            <v>1</v>
          </cell>
          <cell r="E7644">
            <v>14</v>
          </cell>
          <cell r="I7644">
            <v>1006</v>
          </cell>
          <cell r="M7644">
            <v>14</v>
          </cell>
          <cell r="Q7644">
            <v>14</v>
          </cell>
          <cell r="V7644">
            <v>7300</v>
          </cell>
        </row>
        <row r="7645">
          <cell r="A7645">
            <v>1</v>
          </cell>
          <cell r="E7645">
            <v>14</v>
          </cell>
          <cell r="I7645">
            <v>6320</v>
          </cell>
          <cell r="M7645">
            <v>14</v>
          </cell>
          <cell r="Q7645">
            <v>14</v>
          </cell>
          <cell r="V7645">
            <v>7300</v>
          </cell>
        </row>
        <row r="7646">
          <cell r="A7646">
            <v>1</v>
          </cell>
          <cell r="E7646">
            <v>14</v>
          </cell>
          <cell r="I7646">
            <v>-2.3199999999999998</v>
          </cell>
          <cell r="M7646">
            <v>14</v>
          </cell>
          <cell r="Q7646">
            <v>14</v>
          </cell>
          <cell r="V7646">
            <v>7300</v>
          </cell>
        </row>
        <row r="7647">
          <cell r="A7647">
            <v>1</v>
          </cell>
          <cell r="E7647">
            <v>14</v>
          </cell>
          <cell r="I7647">
            <v>-1</v>
          </cell>
          <cell r="M7647">
            <v>14</v>
          </cell>
          <cell r="Q7647">
            <v>14</v>
          </cell>
          <cell r="V7647">
            <v>7300</v>
          </cell>
        </row>
        <row r="7648">
          <cell r="A7648">
            <v>1</v>
          </cell>
          <cell r="E7648">
            <v>14</v>
          </cell>
          <cell r="I7648">
            <v>676</v>
          </cell>
          <cell r="M7648">
            <v>14</v>
          </cell>
          <cell r="Q7648">
            <v>14</v>
          </cell>
          <cell r="V7648">
            <v>7300</v>
          </cell>
        </row>
        <row r="7649">
          <cell r="A7649">
            <v>1</v>
          </cell>
          <cell r="E7649">
            <v>14</v>
          </cell>
          <cell r="I7649">
            <v>514.1</v>
          </cell>
          <cell r="M7649">
            <v>14</v>
          </cell>
          <cell r="Q7649">
            <v>14</v>
          </cell>
          <cell r="V7649">
            <v>7300</v>
          </cell>
        </row>
        <row r="7650">
          <cell r="A7650">
            <v>1</v>
          </cell>
          <cell r="E7650">
            <v>14</v>
          </cell>
          <cell r="I7650">
            <v>4937.5600000000004</v>
          </cell>
          <cell r="M7650">
            <v>14</v>
          </cell>
          <cell r="Q7650">
            <v>14</v>
          </cell>
          <cell r="V7650">
            <v>7300</v>
          </cell>
        </row>
        <row r="7651">
          <cell r="A7651">
            <v>1</v>
          </cell>
          <cell r="E7651">
            <v>14</v>
          </cell>
          <cell r="I7651">
            <v>1000</v>
          </cell>
          <cell r="M7651">
            <v>14</v>
          </cell>
          <cell r="Q7651">
            <v>14</v>
          </cell>
          <cell r="V7651">
            <v>7300</v>
          </cell>
        </row>
        <row r="7652">
          <cell r="A7652">
            <v>1</v>
          </cell>
          <cell r="E7652">
            <v>14</v>
          </cell>
          <cell r="I7652">
            <v>-1000</v>
          </cell>
          <cell r="M7652">
            <v>14</v>
          </cell>
          <cell r="Q7652">
            <v>14</v>
          </cell>
          <cell r="V7652">
            <v>7300</v>
          </cell>
        </row>
        <row r="7653">
          <cell r="A7653">
            <v>1</v>
          </cell>
          <cell r="E7653">
            <v>14</v>
          </cell>
          <cell r="I7653">
            <v>1264383.69</v>
          </cell>
          <cell r="M7653">
            <v>14</v>
          </cell>
          <cell r="Q7653">
            <v>14</v>
          </cell>
          <cell r="V7653">
            <v>7700</v>
          </cell>
        </row>
        <row r="7654">
          <cell r="A7654">
            <v>1</v>
          </cell>
          <cell r="E7654">
            <v>14</v>
          </cell>
          <cell r="I7654">
            <v>5288.59</v>
          </cell>
          <cell r="M7654">
            <v>14</v>
          </cell>
          <cell r="Q7654">
            <v>14</v>
          </cell>
          <cell r="V7654">
            <v>7800</v>
          </cell>
        </row>
        <row r="7655">
          <cell r="A7655">
            <v>1</v>
          </cell>
          <cell r="E7655">
            <v>14</v>
          </cell>
          <cell r="I7655">
            <v>125700.39</v>
          </cell>
          <cell r="M7655">
            <v>14</v>
          </cell>
          <cell r="Q7655">
            <v>14</v>
          </cell>
          <cell r="V7655">
            <v>8112</v>
          </cell>
        </row>
        <row r="7656">
          <cell r="A7656">
            <v>1</v>
          </cell>
          <cell r="E7656">
            <v>14</v>
          </cell>
          <cell r="I7656">
            <v>1642.75</v>
          </cell>
          <cell r="M7656">
            <v>14</v>
          </cell>
          <cell r="Q7656">
            <v>14</v>
          </cell>
          <cell r="V7656">
            <v>8113</v>
          </cell>
        </row>
        <row r="7657">
          <cell r="A7657">
            <v>1</v>
          </cell>
          <cell r="E7657">
            <v>14</v>
          </cell>
          <cell r="I7657">
            <v>-539351.73</v>
          </cell>
          <cell r="M7657">
            <v>14</v>
          </cell>
          <cell r="Q7657">
            <v>14</v>
          </cell>
          <cell r="V7657">
            <v>8114</v>
          </cell>
        </row>
        <row r="7658">
          <cell r="A7658">
            <v>1</v>
          </cell>
          <cell r="E7658">
            <v>14</v>
          </cell>
          <cell r="I7658">
            <v>-2000000</v>
          </cell>
          <cell r="M7658">
            <v>14</v>
          </cell>
          <cell r="Q7658">
            <v>14</v>
          </cell>
          <cell r="V7658">
            <v>8115</v>
          </cell>
        </row>
        <row r="7659">
          <cell r="A7659">
            <v>1</v>
          </cell>
          <cell r="E7659">
            <v>14</v>
          </cell>
          <cell r="I7659">
            <v>-118267</v>
          </cell>
          <cell r="M7659">
            <v>14</v>
          </cell>
          <cell r="Q7659">
            <v>14</v>
          </cell>
          <cell r="V7659">
            <v>8116</v>
          </cell>
        </row>
        <row r="7660">
          <cell r="A7660">
            <v>1</v>
          </cell>
          <cell r="E7660">
            <v>14</v>
          </cell>
          <cell r="I7660">
            <v>5877.25</v>
          </cell>
          <cell r="M7660">
            <v>14</v>
          </cell>
          <cell r="Q7660">
            <v>14</v>
          </cell>
          <cell r="V7660">
            <v>8117</v>
          </cell>
        </row>
        <row r="7661">
          <cell r="A7661">
            <v>1</v>
          </cell>
          <cell r="E7661">
            <v>14</v>
          </cell>
          <cell r="I7661">
            <v>45000</v>
          </cell>
          <cell r="M7661">
            <v>14</v>
          </cell>
          <cell r="Q7661">
            <v>14</v>
          </cell>
          <cell r="V7661">
            <v>9000</v>
          </cell>
        </row>
        <row r="7662">
          <cell r="A7662">
            <v>1</v>
          </cell>
          <cell r="E7662">
            <v>14</v>
          </cell>
          <cell r="I7662">
            <v>-360218.64</v>
          </cell>
          <cell r="M7662">
            <v>14</v>
          </cell>
          <cell r="Q7662">
            <v>14</v>
          </cell>
          <cell r="V7662">
            <v>9100</v>
          </cell>
        </row>
        <row r="7663">
          <cell r="A7663">
            <v>1</v>
          </cell>
          <cell r="E7663">
            <v>14</v>
          </cell>
          <cell r="I7663">
            <v>-574692.68999999994</v>
          </cell>
          <cell r="M7663">
            <v>14</v>
          </cell>
          <cell r="Q7663">
            <v>14</v>
          </cell>
          <cell r="V7663">
            <v>9205</v>
          </cell>
        </row>
        <row r="7664">
          <cell r="A7664">
            <v>1</v>
          </cell>
          <cell r="E7664">
            <v>14</v>
          </cell>
          <cell r="I7664">
            <v>0</v>
          </cell>
          <cell r="M7664">
            <v>14</v>
          </cell>
          <cell r="Q7664">
            <v>14</v>
          </cell>
          <cell r="V7664">
            <v>9251</v>
          </cell>
        </row>
        <row r="7665">
          <cell r="A7665">
            <v>1</v>
          </cell>
          <cell r="E7665">
            <v>14</v>
          </cell>
          <cell r="I7665">
            <v>0</v>
          </cell>
          <cell r="M7665">
            <v>14</v>
          </cell>
          <cell r="Q7665">
            <v>14</v>
          </cell>
          <cell r="V7665">
            <v>9252</v>
          </cell>
        </row>
        <row r="7666">
          <cell r="A7666">
            <v>1</v>
          </cell>
          <cell r="E7666">
            <v>14</v>
          </cell>
          <cell r="I7666">
            <v>0</v>
          </cell>
          <cell r="M7666">
            <v>14</v>
          </cell>
          <cell r="Q7666">
            <v>14</v>
          </cell>
          <cell r="V7666">
            <v>9256</v>
          </cell>
        </row>
        <row r="7667">
          <cell r="A7667">
            <v>1</v>
          </cell>
          <cell r="E7667">
            <v>14</v>
          </cell>
          <cell r="I7667">
            <v>-6647.15</v>
          </cell>
          <cell r="M7667">
            <v>14</v>
          </cell>
          <cell r="Q7667">
            <v>14</v>
          </cell>
          <cell r="V7667">
            <v>9302</v>
          </cell>
        </row>
        <row r="7668">
          <cell r="A7668">
            <v>1</v>
          </cell>
          <cell r="E7668">
            <v>14</v>
          </cell>
          <cell r="I7668">
            <v>-25136.77</v>
          </cell>
          <cell r="M7668">
            <v>14</v>
          </cell>
          <cell r="Q7668">
            <v>14</v>
          </cell>
          <cell r="V7668">
            <v>9303</v>
          </cell>
        </row>
        <row r="7669">
          <cell r="A7669">
            <v>1</v>
          </cell>
          <cell r="E7669">
            <v>14</v>
          </cell>
          <cell r="I7669">
            <v>-1333</v>
          </cell>
          <cell r="M7669">
            <v>14</v>
          </cell>
          <cell r="Q7669">
            <v>14</v>
          </cell>
          <cell r="V7669">
            <v>9305</v>
          </cell>
        </row>
        <row r="7670">
          <cell r="A7670">
            <v>1</v>
          </cell>
          <cell r="E7670">
            <v>14</v>
          </cell>
          <cell r="I7670">
            <v>-400805.12</v>
          </cell>
          <cell r="M7670">
            <v>14</v>
          </cell>
          <cell r="Q7670">
            <v>14</v>
          </cell>
          <cell r="V7670">
            <v>9600</v>
          </cell>
        </row>
        <row r="7671">
          <cell r="A7671">
            <v>1</v>
          </cell>
          <cell r="E7671">
            <v>14</v>
          </cell>
          <cell r="I7671">
            <v>0</v>
          </cell>
          <cell r="M7671">
            <v>14</v>
          </cell>
          <cell r="Q7671">
            <v>14</v>
          </cell>
          <cell r="V7671">
            <v>9990</v>
          </cell>
        </row>
        <row r="7672">
          <cell r="A7672">
            <v>1</v>
          </cell>
          <cell r="E7672">
            <v>14</v>
          </cell>
          <cell r="I7672">
            <v>462336</v>
          </cell>
          <cell r="M7672">
            <v>14</v>
          </cell>
          <cell r="Q7672">
            <v>14</v>
          </cell>
          <cell r="V7672">
            <v>5301</v>
          </cell>
        </row>
        <row r="7673">
          <cell r="A7673">
            <v>1</v>
          </cell>
          <cell r="E7673">
            <v>4</v>
          </cell>
          <cell r="I7673">
            <v>228441.91</v>
          </cell>
          <cell r="M7673">
            <v>4</v>
          </cell>
          <cell r="Q7673">
            <v>25</v>
          </cell>
          <cell r="V7673">
            <v>1010</v>
          </cell>
        </row>
        <row r="7674">
          <cell r="A7674">
            <v>1</v>
          </cell>
          <cell r="E7674">
            <v>4</v>
          </cell>
          <cell r="I7674">
            <v>0</v>
          </cell>
          <cell r="M7674">
            <v>4</v>
          </cell>
          <cell r="Q7674">
            <v>14</v>
          </cell>
          <cell r="V7674">
            <v>1010</v>
          </cell>
        </row>
        <row r="7675">
          <cell r="A7675">
            <v>1</v>
          </cell>
          <cell r="E7675">
            <v>4</v>
          </cell>
          <cell r="I7675">
            <v>-3589889.44</v>
          </cell>
          <cell r="M7675">
            <v>4</v>
          </cell>
          <cell r="Q7675">
            <v>8</v>
          </cell>
          <cell r="V7675">
            <v>1010</v>
          </cell>
        </row>
        <row r="7676">
          <cell r="A7676">
            <v>1</v>
          </cell>
          <cell r="E7676">
            <v>4</v>
          </cell>
          <cell r="I7676">
            <v>0</v>
          </cell>
          <cell r="M7676">
            <v>4</v>
          </cell>
          <cell r="Q7676">
            <v>6</v>
          </cell>
          <cell r="V7676">
            <v>1010</v>
          </cell>
        </row>
        <row r="7677">
          <cell r="A7677">
            <v>1</v>
          </cell>
          <cell r="E7677">
            <v>4</v>
          </cell>
          <cell r="I7677">
            <v>0</v>
          </cell>
          <cell r="M7677">
            <v>4</v>
          </cell>
          <cell r="Q7677">
            <v>10</v>
          </cell>
          <cell r="V7677">
            <v>1010</v>
          </cell>
        </row>
        <row r="7678">
          <cell r="A7678">
            <v>1</v>
          </cell>
          <cell r="E7678">
            <v>4</v>
          </cell>
          <cell r="I7678">
            <v>0</v>
          </cell>
          <cell r="M7678">
            <v>4</v>
          </cell>
          <cell r="Q7678">
            <v>9</v>
          </cell>
          <cell r="V7678">
            <v>1030</v>
          </cell>
        </row>
        <row r="7679">
          <cell r="A7679">
            <v>1</v>
          </cell>
          <cell r="E7679">
            <v>4</v>
          </cell>
          <cell r="I7679">
            <v>0</v>
          </cell>
          <cell r="M7679">
            <v>4</v>
          </cell>
          <cell r="Q7679">
            <v>4</v>
          </cell>
          <cell r="V7679">
            <v>1030</v>
          </cell>
        </row>
        <row r="7680">
          <cell r="A7680">
            <v>1</v>
          </cell>
          <cell r="E7680">
            <v>4</v>
          </cell>
          <cell r="I7680">
            <v>0</v>
          </cell>
          <cell r="M7680">
            <v>4</v>
          </cell>
          <cell r="Q7680">
            <v>14</v>
          </cell>
          <cell r="V7680">
            <v>1030</v>
          </cell>
        </row>
        <row r="7681">
          <cell r="A7681">
            <v>1</v>
          </cell>
          <cell r="E7681">
            <v>4</v>
          </cell>
          <cell r="I7681">
            <v>0</v>
          </cell>
          <cell r="M7681">
            <v>4</v>
          </cell>
          <cell r="Q7681">
            <v>7</v>
          </cell>
          <cell r="V7681">
            <v>1030</v>
          </cell>
        </row>
        <row r="7682">
          <cell r="A7682">
            <v>1</v>
          </cell>
          <cell r="E7682">
            <v>4</v>
          </cell>
          <cell r="I7682">
            <v>0</v>
          </cell>
          <cell r="M7682">
            <v>4</v>
          </cell>
          <cell r="Q7682">
            <v>8</v>
          </cell>
          <cell r="V7682">
            <v>1030</v>
          </cell>
        </row>
        <row r="7683">
          <cell r="A7683">
            <v>1</v>
          </cell>
          <cell r="E7683">
            <v>4</v>
          </cell>
          <cell r="I7683">
            <v>0</v>
          </cell>
          <cell r="M7683">
            <v>4</v>
          </cell>
          <cell r="Q7683">
            <v>12</v>
          </cell>
          <cell r="V7683">
            <v>1030</v>
          </cell>
        </row>
        <row r="7684">
          <cell r="A7684">
            <v>1</v>
          </cell>
          <cell r="E7684">
            <v>4</v>
          </cell>
          <cell r="I7684">
            <v>0</v>
          </cell>
          <cell r="M7684">
            <v>4</v>
          </cell>
          <cell r="Q7684">
            <v>11</v>
          </cell>
          <cell r="V7684">
            <v>1030</v>
          </cell>
        </row>
        <row r="7685">
          <cell r="A7685">
            <v>1</v>
          </cell>
          <cell r="E7685">
            <v>4</v>
          </cell>
          <cell r="I7685">
            <v>0</v>
          </cell>
          <cell r="M7685">
            <v>4</v>
          </cell>
          <cell r="Q7685">
            <v>24</v>
          </cell>
          <cell r="V7685">
            <v>1030</v>
          </cell>
        </row>
        <row r="7686">
          <cell r="A7686">
            <v>1</v>
          </cell>
          <cell r="E7686">
            <v>4</v>
          </cell>
          <cell r="I7686">
            <v>0</v>
          </cell>
          <cell r="M7686">
            <v>4</v>
          </cell>
          <cell r="Q7686">
            <v>21</v>
          </cell>
          <cell r="V7686">
            <v>1030</v>
          </cell>
        </row>
        <row r="7687">
          <cell r="A7687">
            <v>1</v>
          </cell>
          <cell r="E7687">
            <v>4</v>
          </cell>
          <cell r="I7687">
            <v>0</v>
          </cell>
          <cell r="M7687">
            <v>4</v>
          </cell>
          <cell r="Q7687">
            <v>22</v>
          </cell>
          <cell r="V7687">
            <v>1030</v>
          </cell>
        </row>
        <row r="7688">
          <cell r="A7688">
            <v>1</v>
          </cell>
          <cell r="E7688">
            <v>4</v>
          </cell>
          <cell r="I7688">
            <v>0</v>
          </cell>
          <cell r="M7688">
            <v>4</v>
          </cell>
          <cell r="Q7688">
            <v>23</v>
          </cell>
          <cell r="V7688">
            <v>1030</v>
          </cell>
        </row>
        <row r="7689">
          <cell r="A7689">
            <v>1</v>
          </cell>
          <cell r="E7689">
            <v>4</v>
          </cell>
          <cell r="I7689">
            <v>0</v>
          </cell>
          <cell r="M7689">
            <v>4</v>
          </cell>
          <cell r="Q7689">
            <v>6</v>
          </cell>
          <cell r="V7689">
            <v>1030</v>
          </cell>
        </row>
        <row r="7690">
          <cell r="A7690">
            <v>1</v>
          </cell>
          <cell r="E7690">
            <v>4</v>
          </cell>
          <cell r="I7690">
            <v>0</v>
          </cell>
          <cell r="M7690">
            <v>4</v>
          </cell>
          <cell r="Q7690">
            <v>13</v>
          </cell>
          <cell r="V7690">
            <v>1030</v>
          </cell>
        </row>
        <row r="7691">
          <cell r="A7691">
            <v>1</v>
          </cell>
          <cell r="E7691">
            <v>4</v>
          </cell>
          <cell r="I7691">
            <v>0</v>
          </cell>
          <cell r="M7691">
            <v>4</v>
          </cell>
          <cell r="Q7691">
            <v>5</v>
          </cell>
          <cell r="V7691">
            <v>1030</v>
          </cell>
        </row>
        <row r="7692">
          <cell r="A7692">
            <v>1</v>
          </cell>
          <cell r="E7692">
            <v>4</v>
          </cell>
          <cell r="I7692">
            <v>0</v>
          </cell>
          <cell r="M7692">
            <v>4</v>
          </cell>
          <cell r="Q7692">
            <v>2</v>
          </cell>
          <cell r="V7692">
            <v>1030</v>
          </cell>
        </row>
        <row r="7693">
          <cell r="A7693">
            <v>1</v>
          </cell>
          <cell r="E7693">
            <v>4</v>
          </cell>
          <cell r="I7693">
            <v>0</v>
          </cell>
          <cell r="M7693">
            <v>4</v>
          </cell>
          <cell r="Q7693">
            <v>10</v>
          </cell>
          <cell r="V7693">
            <v>1030</v>
          </cell>
        </row>
        <row r="7694">
          <cell r="A7694">
            <v>1</v>
          </cell>
          <cell r="E7694">
            <v>4</v>
          </cell>
          <cell r="I7694">
            <v>0</v>
          </cell>
          <cell r="M7694">
            <v>4</v>
          </cell>
          <cell r="Q7694">
            <v>8</v>
          </cell>
          <cell r="V7694">
            <v>1090</v>
          </cell>
        </row>
        <row r="7695">
          <cell r="A7695">
            <v>1</v>
          </cell>
          <cell r="E7695">
            <v>4</v>
          </cell>
          <cell r="I7695">
            <v>-29696.49</v>
          </cell>
          <cell r="M7695">
            <v>4</v>
          </cell>
          <cell r="Q7695">
            <v>12</v>
          </cell>
          <cell r="V7695">
            <v>1090</v>
          </cell>
        </row>
        <row r="7696">
          <cell r="A7696">
            <v>1</v>
          </cell>
          <cell r="E7696">
            <v>4</v>
          </cell>
          <cell r="I7696">
            <v>0</v>
          </cell>
          <cell r="M7696">
            <v>4</v>
          </cell>
          <cell r="Q7696">
            <v>22</v>
          </cell>
          <cell r="V7696">
            <v>1090</v>
          </cell>
        </row>
        <row r="7697">
          <cell r="A7697">
            <v>1</v>
          </cell>
          <cell r="E7697">
            <v>4</v>
          </cell>
          <cell r="I7697">
            <v>0</v>
          </cell>
          <cell r="M7697">
            <v>4</v>
          </cell>
          <cell r="Q7697">
            <v>2</v>
          </cell>
          <cell r="V7697">
            <v>1090</v>
          </cell>
        </row>
        <row r="7698">
          <cell r="A7698">
            <v>1</v>
          </cell>
          <cell r="E7698">
            <v>4</v>
          </cell>
          <cell r="I7698">
            <v>0</v>
          </cell>
          <cell r="M7698">
            <v>4</v>
          </cell>
          <cell r="Q7698">
            <v>10</v>
          </cell>
          <cell r="V7698">
            <v>1090</v>
          </cell>
        </row>
        <row r="7699">
          <cell r="A7699">
            <v>1</v>
          </cell>
          <cell r="E7699">
            <v>4</v>
          </cell>
          <cell r="I7699">
            <v>-228441.91</v>
          </cell>
          <cell r="M7699">
            <v>4</v>
          </cell>
          <cell r="Q7699">
            <v>25</v>
          </cell>
          <cell r="V7699">
            <v>1095</v>
          </cell>
        </row>
        <row r="7700">
          <cell r="A7700">
            <v>1</v>
          </cell>
          <cell r="E7700">
            <v>4</v>
          </cell>
          <cell r="I7700">
            <v>-821945.81</v>
          </cell>
          <cell r="M7700">
            <v>4</v>
          </cell>
          <cell r="Q7700">
            <v>14</v>
          </cell>
          <cell r="V7700">
            <v>1095</v>
          </cell>
        </row>
        <row r="7701">
          <cell r="A7701">
            <v>1</v>
          </cell>
          <cell r="E7701">
            <v>4</v>
          </cell>
          <cell r="I7701">
            <v>155729.76</v>
          </cell>
          <cell r="M7701">
            <v>4</v>
          </cell>
          <cell r="Q7701">
            <v>8</v>
          </cell>
          <cell r="V7701">
            <v>1095</v>
          </cell>
        </row>
        <row r="7702">
          <cell r="A7702">
            <v>1</v>
          </cell>
          <cell r="E7702">
            <v>4</v>
          </cell>
          <cell r="I7702">
            <v>0</v>
          </cell>
          <cell r="M7702">
            <v>4</v>
          </cell>
          <cell r="Q7702">
            <v>6</v>
          </cell>
          <cell r="V7702">
            <v>1095</v>
          </cell>
        </row>
        <row r="7703">
          <cell r="A7703">
            <v>1</v>
          </cell>
          <cell r="E7703">
            <v>4</v>
          </cell>
          <cell r="I7703">
            <v>-1176384.3999999999</v>
          </cell>
          <cell r="M7703">
            <v>4</v>
          </cell>
          <cell r="Q7703">
            <v>10</v>
          </cell>
          <cell r="V7703">
            <v>1095</v>
          </cell>
        </row>
        <row r="7704">
          <cell r="A7704">
            <v>1</v>
          </cell>
          <cell r="E7704">
            <v>4</v>
          </cell>
          <cell r="I7704">
            <v>0</v>
          </cell>
          <cell r="M7704">
            <v>4</v>
          </cell>
          <cell r="Q7704">
            <v>8</v>
          </cell>
          <cell r="V7704">
            <v>1096</v>
          </cell>
        </row>
        <row r="7705">
          <cell r="A7705">
            <v>1</v>
          </cell>
          <cell r="E7705">
            <v>4</v>
          </cell>
          <cell r="I7705">
            <v>0</v>
          </cell>
          <cell r="M7705">
            <v>4</v>
          </cell>
          <cell r="Q7705">
            <v>6</v>
          </cell>
          <cell r="V7705">
            <v>1096</v>
          </cell>
        </row>
        <row r="7706">
          <cell r="A7706">
            <v>1</v>
          </cell>
          <cell r="E7706">
            <v>4</v>
          </cell>
          <cell r="I7706">
            <v>0</v>
          </cell>
          <cell r="M7706">
            <v>4</v>
          </cell>
          <cell r="Q7706">
            <v>10</v>
          </cell>
          <cell r="V7706">
            <v>1096</v>
          </cell>
        </row>
        <row r="7707">
          <cell r="A7707">
            <v>1</v>
          </cell>
          <cell r="E7707">
            <v>4</v>
          </cell>
          <cell r="I7707">
            <v>0</v>
          </cell>
          <cell r="M7707">
            <v>4</v>
          </cell>
          <cell r="Q7707">
            <v>9</v>
          </cell>
          <cell r="V7707">
            <v>1097</v>
          </cell>
        </row>
        <row r="7708">
          <cell r="A7708">
            <v>1</v>
          </cell>
          <cell r="E7708">
            <v>4</v>
          </cell>
          <cell r="I7708">
            <v>0</v>
          </cell>
          <cell r="M7708">
            <v>4</v>
          </cell>
          <cell r="Q7708">
            <v>4</v>
          </cell>
          <cell r="V7708">
            <v>1097</v>
          </cell>
        </row>
        <row r="7709">
          <cell r="A7709">
            <v>1</v>
          </cell>
          <cell r="E7709">
            <v>4</v>
          </cell>
          <cell r="I7709">
            <v>0</v>
          </cell>
          <cell r="M7709">
            <v>4</v>
          </cell>
          <cell r="Q7709">
            <v>14</v>
          </cell>
          <cell r="V7709">
            <v>1097</v>
          </cell>
        </row>
        <row r="7710">
          <cell r="A7710">
            <v>1</v>
          </cell>
          <cell r="E7710">
            <v>4</v>
          </cell>
          <cell r="I7710">
            <v>0</v>
          </cell>
          <cell r="M7710">
            <v>4</v>
          </cell>
          <cell r="Q7710">
            <v>7</v>
          </cell>
          <cell r="V7710">
            <v>1097</v>
          </cell>
        </row>
        <row r="7711">
          <cell r="A7711">
            <v>1</v>
          </cell>
          <cell r="E7711">
            <v>4</v>
          </cell>
          <cell r="I7711">
            <v>0</v>
          </cell>
          <cell r="M7711">
            <v>4</v>
          </cell>
          <cell r="Q7711">
            <v>8</v>
          </cell>
          <cell r="V7711">
            <v>1097</v>
          </cell>
        </row>
        <row r="7712">
          <cell r="A7712">
            <v>1</v>
          </cell>
          <cell r="E7712">
            <v>4</v>
          </cell>
          <cell r="I7712">
            <v>0</v>
          </cell>
          <cell r="M7712">
            <v>4</v>
          </cell>
          <cell r="Q7712">
            <v>24</v>
          </cell>
          <cell r="V7712">
            <v>1097</v>
          </cell>
        </row>
        <row r="7713">
          <cell r="A7713">
            <v>1</v>
          </cell>
          <cell r="E7713">
            <v>4</v>
          </cell>
          <cell r="I7713">
            <v>0</v>
          </cell>
          <cell r="M7713">
            <v>4</v>
          </cell>
          <cell r="Q7713">
            <v>21</v>
          </cell>
          <cell r="V7713">
            <v>1097</v>
          </cell>
        </row>
        <row r="7714">
          <cell r="A7714">
            <v>1</v>
          </cell>
          <cell r="E7714">
            <v>4</v>
          </cell>
          <cell r="I7714">
            <v>0</v>
          </cell>
          <cell r="M7714">
            <v>4</v>
          </cell>
          <cell r="Q7714">
            <v>22</v>
          </cell>
          <cell r="V7714">
            <v>1097</v>
          </cell>
        </row>
        <row r="7715">
          <cell r="A7715">
            <v>1</v>
          </cell>
          <cell r="E7715">
            <v>4</v>
          </cell>
          <cell r="I7715">
            <v>0</v>
          </cell>
          <cell r="M7715">
            <v>4</v>
          </cell>
          <cell r="Q7715">
            <v>23</v>
          </cell>
          <cell r="V7715">
            <v>1097</v>
          </cell>
        </row>
        <row r="7716">
          <cell r="A7716">
            <v>1</v>
          </cell>
          <cell r="E7716">
            <v>4</v>
          </cell>
          <cell r="I7716">
            <v>0</v>
          </cell>
          <cell r="M7716">
            <v>4</v>
          </cell>
          <cell r="Q7716">
            <v>10</v>
          </cell>
          <cell r="V7716">
            <v>1097</v>
          </cell>
        </row>
        <row r="7717">
          <cell r="A7717">
            <v>1</v>
          </cell>
          <cell r="E7717">
            <v>4</v>
          </cell>
          <cell r="I7717">
            <v>0</v>
          </cell>
          <cell r="M7717">
            <v>4</v>
          </cell>
          <cell r="Q7717">
            <v>4</v>
          </cell>
          <cell r="V7717">
            <v>1098</v>
          </cell>
        </row>
        <row r="7718">
          <cell r="A7718">
            <v>1</v>
          </cell>
          <cell r="E7718">
            <v>4</v>
          </cell>
          <cell r="I7718">
            <v>0</v>
          </cell>
          <cell r="M7718">
            <v>4</v>
          </cell>
          <cell r="Q7718">
            <v>14</v>
          </cell>
          <cell r="V7718">
            <v>1098</v>
          </cell>
        </row>
        <row r="7719">
          <cell r="A7719">
            <v>1</v>
          </cell>
          <cell r="E7719">
            <v>4</v>
          </cell>
          <cell r="I7719">
            <v>0</v>
          </cell>
          <cell r="M7719">
            <v>4</v>
          </cell>
          <cell r="Q7719">
            <v>22</v>
          </cell>
          <cell r="V7719">
            <v>1098</v>
          </cell>
        </row>
        <row r="7720">
          <cell r="A7720">
            <v>1</v>
          </cell>
          <cell r="E7720">
            <v>4</v>
          </cell>
          <cell r="I7720">
            <v>0</v>
          </cell>
          <cell r="M7720">
            <v>4</v>
          </cell>
          <cell r="Q7720">
            <v>23</v>
          </cell>
          <cell r="V7720">
            <v>1098</v>
          </cell>
        </row>
        <row r="7721">
          <cell r="A7721">
            <v>1</v>
          </cell>
          <cell r="E7721">
            <v>4</v>
          </cell>
          <cell r="I7721">
            <v>0</v>
          </cell>
          <cell r="M7721">
            <v>4</v>
          </cell>
          <cell r="Q7721">
            <v>10</v>
          </cell>
          <cell r="V7721">
            <v>1098</v>
          </cell>
        </row>
        <row r="7722">
          <cell r="A7722">
            <v>1</v>
          </cell>
          <cell r="E7722">
            <v>4</v>
          </cell>
          <cell r="I7722">
            <v>0</v>
          </cell>
          <cell r="M7722">
            <v>4</v>
          </cell>
          <cell r="Q7722">
            <v>4</v>
          </cell>
          <cell r="V7722">
            <v>2010</v>
          </cell>
        </row>
        <row r="7723">
          <cell r="A7723">
            <v>1</v>
          </cell>
          <cell r="E7723">
            <v>4</v>
          </cell>
          <cell r="I7723">
            <v>0</v>
          </cell>
          <cell r="M7723">
            <v>4</v>
          </cell>
          <cell r="Q7723">
            <v>14</v>
          </cell>
          <cell r="V7723">
            <v>2010</v>
          </cell>
        </row>
        <row r="7724">
          <cell r="A7724">
            <v>1</v>
          </cell>
          <cell r="E7724">
            <v>4</v>
          </cell>
          <cell r="I7724">
            <v>-14193.44</v>
          </cell>
          <cell r="M7724">
            <v>4</v>
          </cell>
          <cell r="Q7724">
            <v>8</v>
          </cell>
          <cell r="V7724">
            <v>2010</v>
          </cell>
        </row>
        <row r="7725">
          <cell r="A7725">
            <v>1</v>
          </cell>
          <cell r="E7725">
            <v>4</v>
          </cell>
          <cell r="I7725">
            <v>0</v>
          </cell>
          <cell r="M7725">
            <v>4</v>
          </cell>
          <cell r="Q7725">
            <v>21</v>
          </cell>
          <cell r="V7725">
            <v>2010</v>
          </cell>
        </row>
        <row r="7726">
          <cell r="A7726">
            <v>1</v>
          </cell>
          <cell r="E7726">
            <v>4</v>
          </cell>
          <cell r="I7726">
            <v>0</v>
          </cell>
          <cell r="M7726">
            <v>4</v>
          </cell>
          <cell r="Q7726">
            <v>6</v>
          </cell>
          <cell r="V7726">
            <v>2010</v>
          </cell>
        </row>
        <row r="7727">
          <cell r="A7727">
            <v>1</v>
          </cell>
          <cell r="E7727">
            <v>4</v>
          </cell>
          <cell r="I7727">
            <v>0</v>
          </cell>
          <cell r="M7727">
            <v>4</v>
          </cell>
          <cell r="Q7727">
            <v>2</v>
          </cell>
          <cell r="V7727">
            <v>2010</v>
          </cell>
        </row>
        <row r="7728">
          <cell r="A7728">
            <v>1</v>
          </cell>
          <cell r="E7728">
            <v>4</v>
          </cell>
          <cell r="I7728">
            <v>0</v>
          </cell>
          <cell r="M7728">
            <v>4</v>
          </cell>
          <cell r="Q7728">
            <v>10</v>
          </cell>
          <cell r="V7728">
            <v>2010</v>
          </cell>
        </row>
        <row r="7729">
          <cell r="A7729">
            <v>1</v>
          </cell>
          <cell r="E7729">
            <v>4</v>
          </cell>
          <cell r="I7729">
            <v>0</v>
          </cell>
          <cell r="M7729">
            <v>4</v>
          </cell>
          <cell r="Q7729">
            <v>6</v>
          </cell>
          <cell r="V7729">
            <v>2011</v>
          </cell>
        </row>
        <row r="7730">
          <cell r="A7730">
            <v>1</v>
          </cell>
          <cell r="E7730">
            <v>4</v>
          </cell>
          <cell r="I7730">
            <v>0</v>
          </cell>
          <cell r="M7730">
            <v>4</v>
          </cell>
          <cell r="Q7730">
            <v>4</v>
          </cell>
          <cell r="V7730">
            <v>2020</v>
          </cell>
        </row>
        <row r="7731">
          <cell r="A7731">
            <v>1</v>
          </cell>
          <cell r="E7731">
            <v>4</v>
          </cell>
          <cell r="I7731">
            <v>261780.31</v>
          </cell>
          <cell r="M7731">
            <v>4</v>
          </cell>
          <cell r="Q7731">
            <v>14</v>
          </cell>
          <cell r="V7731">
            <v>2020</v>
          </cell>
        </row>
        <row r="7732">
          <cell r="A7732">
            <v>1</v>
          </cell>
          <cell r="E7732">
            <v>4</v>
          </cell>
          <cell r="I7732">
            <v>0</v>
          </cell>
          <cell r="M7732">
            <v>4</v>
          </cell>
          <cell r="Q7732">
            <v>7</v>
          </cell>
          <cell r="V7732">
            <v>2020</v>
          </cell>
        </row>
        <row r="7733">
          <cell r="A7733">
            <v>1</v>
          </cell>
          <cell r="E7733">
            <v>4</v>
          </cell>
          <cell r="I7733">
            <v>416118.86</v>
          </cell>
          <cell r="M7733">
            <v>4</v>
          </cell>
          <cell r="Q7733">
            <v>8</v>
          </cell>
          <cell r="V7733">
            <v>2020</v>
          </cell>
        </row>
        <row r="7734">
          <cell r="A7734">
            <v>1</v>
          </cell>
          <cell r="E7734">
            <v>4</v>
          </cell>
          <cell r="I7734">
            <v>0</v>
          </cell>
          <cell r="M7734">
            <v>4</v>
          </cell>
          <cell r="Q7734">
            <v>24</v>
          </cell>
          <cell r="V7734">
            <v>2020</v>
          </cell>
        </row>
        <row r="7735">
          <cell r="A7735">
            <v>1</v>
          </cell>
          <cell r="E7735">
            <v>4</v>
          </cell>
          <cell r="I7735">
            <v>0</v>
          </cell>
          <cell r="M7735">
            <v>4</v>
          </cell>
          <cell r="Q7735">
            <v>6</v>
          </cell>
          <cell r="V7735">
            <v>2020</v>
          </cell>
        </row>
        <row r="7736">
          <cell r="A7736">
            <v>1</v>
          </cell>
          <cell r="E7736">
            <v>4</v>
          </cell>
          <cell r="I7736">
            <v>0</v>
          </cell>
          <cell r="M7736">
            <v>4</v>
          </cell>
          <cell r="Q7736">
            <v>10</v>
          </cell>
          <cell r="V7736">
            <v>2020</v>
          </cell>
        </row>
        <row r="7737">
          <cell r="A7737">
            <v>1</v>
          </cell>
          <cell r="E7737">
            <v>4</v>
          </cell>
          <cell r="I7737">
            <v>3850</v>
          </cell>
          <cell r="M7737">
            <v>4</v>
          </cell>
          <cell r="Q7737">
            <v>8</v>
          </cell>
          <cell r="V7737">
            <v>2021</v>
          </cell>
        </row>
        <row r="7738">
          <cell r="A7738">
            <v>1</v>
          </cell>
          <cell r="E7738">
            <v>4</v>
          </cell>
          <cell r="I7738">
            <v>0</v>
          </cell>
          <cell r="M7738">
            <v>4</v>
          </cell>
          <cell r="Q7738">
            <v>6</v>
          </cell>
          <cell r="V7738">
            <v>2021</v>
          </cell>
        </row>
        <row r="7739">
          <cell r="A7739">
            <v>1</v>
          </cell>
          <cell r="E7739">
            <v>4</v>
          </cell>
          <cell r="I7739">
            <v>11200</v>
          </cell>
          <cell r="M7739">
            <v>4</v>
          </cell>
          <cell r="Q7739">
            <v>9</v>
          </cell>
          <cell r="V7739">
            <v>2030</v>
          </cell>
        </row>
        <row r="7740">
          <cell r="A7740">
            <v>1</v>
          </cell>
          <cell r="E7740">
            <v>4</v>
          </cell>
          <cell r="I7740">
            <v>120</v>
          </cell>
          <cell r="M7740">
            <v>4</v>
          </cell>
          <cell r="Q7740">
            <v>4</v>
          </cell>
          <cell r="V7740">
            <v>2030</v>
          </cell>
        </row>
        <row r="7741">
          <cell r="A7741">
            <v>1</v>
          </cell>
          <cell r="E7741">
            <v>4</v>
          </cell>
          <cell r="I7741">
            <v>-39540.559999999998</v>
          </cell>
          <cell r="M7741">
            <v>4</v>
          </cell>
          <cell r="Q7741">
            <v>4</v>
          </cell>
          <cell r="V7741">
            <v>2030</v>
          </cell>
        </row>
        <row r="7742">
          <cell r="A7742">
            <v>1</v>
          </cell>
          <cell r="E7742">
            <v>4</v>
          </cell>
          <cell r="I7742">
            <v>50298.01</v>
          </cell>
          <cell r="M7742">
            <v>4</v>
          </cell>
          <cell r="Q7742">
            <v>14</v>
          </cell>
          <cell r="V7742">
            <v>2030</v>
          </cell>
        </row>
        <row r="7743">
          <cell r="A7743">
            <v>1</v>
          </cell>
          <cell r="E7743">
            <v>4</v>
          </cell>
          <cell r="I7743">
            <v>77179.34</v>
          </cell>
          <cell r="M7743">
            <v>4</v>
          </cell>
          <cell r="Q7743">
            <v>8</v>
          </cell>
          <cell r="V7743">
            <v>2030</v>
          </cell>
        </row>
        <row r="7744">
          <cell r="A7744">
            <v>1</v>
          </cell>
          <cell r="E7744">
            <v>4</v>
          </cell>
          <cell r="I7744">
            <v>7782.68</v>
          </cell>
          <cell r="M7744">
            <v>4</v>
          </cell>
          <cell r="Q7744">
            <v>12</v>
          </cell>
          <cell r="V7744">
            <v>2030</v>
          </cell>
        </row>
        <row r="7745">
          <cell r="A7745">
            <v>1</v>
          </cell>
          <cell r="E7745">
            <v>4</v>
          </cell>
          <cell r="I7745">
            <v>13652.68</v>
          </cell>
          <cell r="M7745">
            <v>4</v>
          </cell>
          <cell r="Q7745">
            <v>23</v>
          </cell>
          <cell r="V7745">
            <v>2030</v>
          </cell>
        </row>
        <row r="7746">
          <cell r="A7746">
            <v>1</v>
          </cell>
          <cell r="E7746">
            <v>4</v>
          </cell>
          <cell r="I7746">
            <v>0</v>
          </cell>
          <cell r="M7746">
            <v>4</v>
          </cell>
          <cell r="Q7746">
            <v>6</v>
          </cell>
          <cell r="V7746">
            <v>2030</v>
          </cell>
        </row>
        <row r="7747">
          <cell r="A7747">
            <v>1</v>
          </cell>
          <cell r="E7747">
            <v>4</v>
          </cell>
          <cell r="I7747">
            <v>5500</v>
          </cell>
          <cell r="M7747">
            <v>4</v>
          </cell>
          <cell r="Q7747">
            <v>2</v>
          </cell>
          <cell r="V7747">
            <v>2030</v>
          </cell>
        </row>
        <row r="7748">
          <cell r="A7748">
            <v>1</v>
          </cell>
          <cell r="E7748">
            <v>4</v>
          </cell>
          <cell r="I7748">
            <v>73711.399999999994</v>
          </cell>
          <cell r="M7748">
            <v>4</v>
          </cell>
          <cell r="Q7748">
            <v>10</v>
          </cell>
          <cell r="V7748">
            <v>2030</v>
          </cell>
        </row>
        <row r="7749">
          <cell r="A7749">
            <v>1</v>
          </cell>
          <cell r="E7749">
            <v>4</v>
          </cell>
          <cell r="I7749">
            <v>0</v>
          </cell>
          <cell r="M7749">
            <v>4</v>
          </cell>
          <cell r="Q7749">
            <v>4</v>
          </cell>
          <cell r="V7749">
            <v>2040</v>
          </cell>
        </row>
        <row r="7750">
          <cell r="A7750">
            <v>1</v>
          </cell>
          <cell r="E7750">
            <v>4</v>
          </cell>
          <cell r="I7750">
            <v>243892.82</v>
          </cell>
          <cell r="M7750">
            <v>4</v>
          </cell>
          <cell r="Q7750">
            <v>22</v>
          </cell>
          <cell r="V7750">
            <v>2040</v>
          </cell>
        </row>
        <row r="7751">
          <cell r="A7751">
            <v>1</v>
          </cell>
          <cell r="E7751">
            <v>4</v>
          </cell>
          <cell r="I7751">
            <v>0</v>
          </cell>
          <cell r="M7751">
            <v>4</v>
          </cell>
          <cell r="Q7751">
            <v>6</v>
          </cell>
          <cell r="V7751">
            <v>2040</v>
          </cell>
        </row>
        <row r="7752">
          <cell r="A7752">
            <v>1</v>
          </cell>
          <cell r="E7752">
            <v>4</v>
          </cell>
          <cell r="I7752">
            <v>0</v>
          </cell>
          <cell r="M7752">
            <v>4</v>
          </cell>
          <cell r="Q7752">
            <v>2</v>
          </cell>
          <cell r="V7752">
            <v>2040</v>
          </cell>
        </row>
        <row r="7753">
          <cell r="A7753">
            <v>1</v>
          </cell>
          <cell r="E7753">
            <v>4</v>
          </cell>
          <cell r="I7753">
            <v>207536.31</v>
          </cell>
          <cell r="M7753">
            <v>4</v>
          </cell>
          <cell r="Q7753">
            <v>25</v>
          </cell>
          <cell r="V7753">
            <v>2051</v>
          </cell>
        </row>
        <row r="7754">
          <cell r="A7754">
            <v>1</v>
          </cell>
          <cell r="E7754">
            <v>4</v>
          </cell>
          <cell r="I7754">
            <v>0</v>
          </cell>
          <cell r="M7754">
            <v>4</v>
          </cell>
          <cell r="Q7754">
            <v>4</v>
          </cell>
          <cell r="V7754">
            <v>2051</v>
          </cell>
        </row>
        <row r="7755">
          <cell r="A7755">
            <v>1</v>
          </cell>
          <cell r="E7755">
            <v>4</v>
          </cell>
          <cell r="I7755">
            <v>1675214</v>
          </cell>
          <cell r="M7755">
            <v>4</v>
          </cell>
          <cell r="Q7755">
            <v>14</v>
          </cell>
          <cell r="V7755">
            <v>2051</v>
          </cell>
        </row>
        <row r="7756">
          <cell r="A7756">
            <v>1</v>
          </cell>
          <cell r="E7756">
            <v>4</v>
          </cell>
          <cell r="I7756">
            <v>427811.22</v>
          </cell>
          <cell r="M7756">
            <v>4</v>
          </cell>
          <cell r="Q7756">
            <v>8</v>
          </cell>
          <cell r="V7756">
            <v>2051</v>
          </cell>
        </row>
        <row r="7757">
          <cell r="A7757">
            <v>1</v>
          </cell>
          <cell r="E7757">
            <v>4</v>
          </cell>
          <cell r="I7757">
            <v>30424.78</v>
          </cell>
          <cell r="M7757">
            <v>4</v>
          </cell>
          <cell r="Q7757">
            <v>11</v>
          </cell>
          <cell r="V7757">
            <v>2051</v>
          </cell>
        </row>
        <row r="7758">
          <cell r="A7758">
            <v>1</v>
          </cell>
          <cell r="E7758">
            <v>4</v>
          </cell>
          <cell r="I7758">
            <v>144844.74</v>
          </cell>
          <cell r="M7758">
            <v>4</v>
          </cell>
          <cell r="Q7758">
            <v>21</v>
          </cell>
          <cell r="V7758">
            <v>2051</v>
          </cell>
        </row>
        <row r="7759">
          <cell r="A7759">
            <v>1</v>
          </cell>
          <cell r="E7759">
            <v>4</v>
          </cell>
          <cell r="I7759">
            <v>435797.36</v>
          </cell>
          <cell r="M7759">
            <v>4</v>
          </cell>
          <cell r="Q7759">
            <v>6</v>
          </cell>
          <cell r="V7759">
            <v>2051</v>
          </cell>
        </row>
        <row r="7760">
          <cell r="A7760">
            <v>1</v>
          </cell>
          <cell r="E7760">
            <v>4</v>
          </cell>
          <cell r="I7760">
            <v>0</v>
          </cell>
          <cell r="M7760">
            <v>4</v>
          </cell>
          <cell r="Q7760">
            <v>5</v>
          </cell>
          <cell r="V7760">
            <v>2051</v>
          </cell>
        </row>
        <row r="7761">
          <cell r="A7761">
            <v>1</v>
          </cell>
          <cell r="E7761">
            <v>4</v>
          </cell>
          <cell r="I7761">
            <v>16284.78</v>
          </cell>
          <cell r="M7761">
            <v>4</v>
          </cell>
          <cell r="Q7761">
            <v>2</v>
          </cell>
          <cell r="V7761">
            <v>2051</v>
          </cell>
        </row>
        <row r="7762">
          <cell r="A7762">
            <v>1</v>
          </cell>
          <cell r="E7762">
            <v>4</v>
          </cell>
          <cell r="I7762">
            <v>1110677.26</v>
          </cell>
          <cell r="M7762">
            <v>4</v>
          </cell>
          <cell r="Q7762">
            <v>10</v>
          </cell>
          <cell r="V7762">
            <v>2051</v>
          </cell>
        </row>
        <row r="7763">
          <cell r="A7763">
            <v>1</v>
          </cell>
          <cell r="E7763">
            <v>4</v>
          </cell>
          <cell r="I7763">
            <v>2708</v>
          </cell>
          <cell r="M7763">
            <v>4</v>
          </cell>
          <cell r="Q7763">
            <v>25</v>
          </cell>
          <cell r="V7763">
            <v>2052</v>
          </cell>
        </row>
        <row r="7764">
          <cell r="A7764">
            <v>1</v>
          </cell>
          <cell r="E7764">
            <v>4</v>
          </cell>
          <cell r="I7764">
            <v>0</v>
          </cell>
          <cell r="M7764">
            <v>4</v>
          </cell>
          <cell r="Q7764">
            <v>4</v>
          </cell>
          <cell r="V7764">
            <v>2052</v>
          </cell>
        </row>
        <row r="7765">
          <cell r="A7765">
            <v>1</v>
          </cell>
          <cell r="E7765">
            <v>4</v>
          </cell>
          <cell r="I7765">
            <v>101369.93</v>
          </cell>
          <cell r="M7765">
            <v>4</v>
          </cell>
          <cell r="Q7765">
            <v>14</v>
          </cell>
          <cell r="V7765">
            <v>2052</v>
          </cell>
        </row>
        <row r="7766">
          <cell r="A7766">
            <v>1</v>
          </cell>
          <cell r="E7766">
            <v>4</v>
          </cell>
          <cell r="I7766">
            <v>0</v>
          </cell>
          <cell r="M7766">
            <v>4</v>
          </cell>
          <cell r="Q7766">
            <v>7</v>
          </cell>
          <cell r="V7766">
            <v>2052</v>
          </cell>
        </row>
        <row r="7767">
          <cell r="A7767">
            <v>1</v>
          </cell>
          <cell r="E7767">
            <v>4</v>
          </cell>
          <cell r="I7767">
            <v>13368</v>
          </cell>
          <cell r="M7767">
            <v>4</v>
          </cell>
          <cell r="Q7767">
            <v>8</v>
          </cell>
          <cell r="V7767">
            <v>2052</v>
          </cell>
        </row>
        <row r="7768">
          <cell r="A7768">
            <v>1</v>
          </cell>
          <cell r="E7768">
            <v>4</v>
          </cell>
          <cell r="I7768">
            <v>0</v>
          </cell>
          <cell r="M7768">
            <v>4</v>
          </cell>
          <cell r="Q7768">
            <v>12</v>
          </cell>
          <cell r="V7768">
            <v>2052</v>
          </cell>
        </row>
        <row r="7769">
          <cell r="A7769">
            <v>1</v>
          </cell>
          <cell r="E7769">
            <v>4</v>
          </cell>
          <cell r="I7769">
            <v>0</v>
          </cell>
          <cell r="M7769">
            <v>4</v>
          </cell>
          <cell r="Q7769">
            <v>21</v>
          </cell>
          <cell r="V7769">
            <v>2052</v>
          </cell>
        </row>
        <row r="7770">
          <cell r="A7770">
            <v>1</v>
          </cell>
          <cell r="E7770">
            <v>4</v>
          </cell>
          <cell r="I7770">
            <v>36816.31</v>
          </cell>
          <cell r="M7770">
            <v>4</v>
          </cell>
          <cell r="Q7770">
            <v>22</v>
          </cell>
          <cell r="V7770">
            <v>2052</v>
          </cell>
        </row>
        <row r="7771">
          <cell r="A7771">
            <v>1</v>
          </cell>
          <cell r="E7771">
            <v>4</v>
          </cell>
          <cell r="I7771">
            <v>193.32</v>
          </cell>
          <cell r="M7771">
            <v>4</v>
          </cell>
          <cell r="Q7771">
            <v>23</v>
          </cell>
          <cell r="V7771">
            <v>2052</v>
          </cell>
        </row>
        <row r="7772">
          <cell r="A7772">
            <v>1</v>
          </cell>
          <cell r="E7772">
            <v>4</v>
          </cell>
          <cell r="I7772">
            <v>39494</v>
          </cell>
          <cell r="M7772">
            <v>4</v>
          </cell>
          <cell r="Q7772">
            <v>6</v>
          </cell>
          <cell r="V7772">
            <v>2052</v>
          </cell>
        </row>
        <row r="7773">
          <cell r="A7773">
            <v>1</v>
          </cell>
          <cell r="E7773">
            <v>4</v>
          </cell>
          <cell r="I7773">
            <v>0</v>
          </cell>
          <cell r="M7773">
            <v>4</v>
          </cell>
          <cell r="Q7773">
            <v>13</v>
          </cell>
          <cell r="V7773">
            <v>2052</v>
          </cell>
        </row>
        <row r="7774">
          <cell r="A7774">
            <v>1</v>
          </cell>
          <cell r="E7774">
            <v>4</v>
          </cell>
          <cell r="I7774">
            <v>0</v>
          </cell>
          <cell r="M7774">
            <v>4</v>
          </cell>
          <cell r="Q7774">
            <v>2</v>
          </cell>
          <cell r="V7774">
            <v>2052</v>
          </cell>
        </row>
        <row r="7775">
          <cell r="A7775">
            <v>1</v>
          </cell>
          <cell r="E7775">
            <v>4</v>
          </cell>
          <cell r="I7775">
            <v>27949</v>
          </cell>
          <cell r="M7775">
            <v>4</v>
          </cell>
          <cell r="Q7775">
            <v>10</v>
          </cell>
          <cell r="V7775">
            <v>2052</v>
          </cell>
        </row>
        <row r="7776">
          <cell r="A7776">
            <v>1</v>
          </cell>
          <cell r="E7776">
            <v>4</v>
          </cell>
          <cell r="I7776">
            <v>0</v>
          </cell>
          <cell r="M7776">
            <v>4</v>
          </cell>
          <cell r="Q7776">
            <v>7</v>
          </cell>
          <cell r="V7776">
            <v>2053</v>
          </cell>
        </row>
        <row r="7777">
          <cell r="A7777">
            <v>1</v>
          </cell>
          <cell r="E7777">
            <v>4</v>
          </cell>
          <cell r="I7777">
            <v>0</v>
          </cell>
          <cell r="M7777">
            <v>4</v>
          </cell>
          <cell r="Q7777">
            <v>6</v>
          </cell>
          <cell r="V7777">
            <v>2053</v>
          </cell>
        </row>
        <row r="7778">
          <cell r="A7778">
            <v>1</v>
          </cell>
          <cell r="E7778">
            <v>4</v>
          </cell>
          <cell r="I7778">
            <v>0</v>
          </cell>
          <cell r="M7778">
            <v>4</v>
          </cell>
          <cell r="Q7778">
            <v>10</v>
          </cell>
          <cell r="V7778">
            <v>2053</v>
          </cell>
        </row>
        <row r="7779">
          <cell r="A7779">
            <v>1</v>
          </cell>
          <cell r="E7779">
            <v>4</v>
          </cell>
          <cell r="I7779">
            <v>0</v>
          </cell>
          <cell r="M7779">
            <v>4</v>
          </cell>
          <cell r="Q7779">
            <v>6</v>
          </cell>
          <cell r="V7779">
            <v>2055</v>
          </cell>
        </row>
        <row r="7780">
          <cell r="A7780">
            <v>1</v>
          </cell>
          <cell r="E7780">
            <v>4</v>
          </cell>
          <cell r="I7780">
            <v>-7000</v>
          </cell>
          <cell r="M7780">
            <v>4</v>
          </cell>
          <cell r="Q7780">
            <v>10</v>
          </cell>
          <cell r="V7780">
            <v>2055</v>
          </cell>
        </row>
        <row r="7781">
          <cell r="A7781">
            <v>1</v>
          </cell>
          <cell r="E7781">
            <v>4</v>
          </cell>
          <cell r="I7781">
            <v>10339.200000000001</v>
          </cell>
          <cell r="M7781">
            <v>4</v>
          </cell>
          <cell r="Q7781">
            <v>9</v>
          </cell>
          <cell r="V7781">
            <v>2090</v>
          </cell>
        </row>
        <row r="7782">
          <cell r="A7782">
            <v>1</v>
          </cell>
          <cell r="E7782">
            <v>4</v>
          </cell>
          <cell r="I7782">
            <v>1096072</v>
          </cell>
          <cell r="M7782">
            <v>4</v>
          </cell>
          <cell r="Q7782">
            <v>14</v>
          </cell>
          <cell r="V7782">
            <v>2090</v>
          </cell>
        </row>
        <row r="7783">
          <cell r="A7783">
            <v>1</v>
          </cell>
          <cell r="E7783">
            <v>4</v>
          </cell>
          <cell r="I7783">
            <v>0</v>
          </cell>
          <cell r="M7783">
            <v>4</v>
          </cell>
          <cell r="Q7783">
            <v>7</v>
          </cell>
          <cell r="V7783">
            <v>2090</v>
          </cell>
        </row>
        <row r="7784">
          <cell r="A7784">
            <v>1</v>
          </cell>
          <cell r="E7784">
            <v>4</v>
          </cell>
          <cell r="I7784">
            <v>2429042.65</v>
          </cell>
          <cell r="M7784">
            <v>4</v>
          </cell>
          <cell r="Q7784">
            <v>8</v>
          </cell>
          <cell r="V7784">
            <v>2090</v>
          </cell>
        </row>
        <row r="7785">
          <cell r="A7785">
            <v>1</v>
          </cell>
          <cell r="E7785">
            <v>4</v>
          </cell>
          <cell r="I7785">
            <v>0</v>
          </cell>
          <cell r="M7785">
            <v>4</v>
          </cell>
          <cell r="Q7785">
            <v>21</v>
          </cell>
          <cell r="V7785">
            <v>2090</v>
          </cell>
        </row>
        <row r="7786">
          <cell r="A7786">
            <v>1</v>
          </cell>
          <cell r="E7786">
            <v>4</v>
          </cell>
          <cell r="I7786">
            <v>0</v>
          </cell>
          <cell r="M7786">
            <v>4</v>
          </cell>
          <cell r="Q7786">
            <v>6</v>
          </cell>
          <cell r="V7786">
            <v>2090</v>
          </cell>
        </row>
        <row r="7787">
          <cell r="A7787">
            <v>1</v>
          </cell>
          <cell r="E7787">
            <v>4</v>
          </cell>
          <cell r="I7787">
            <v>0</v>
          </cell>
          <cell r="M7787">
            <v>4</v>
          </cell>
          <cell r="Q7787">
            <v>2</v>
          </cell>
          <cell r="V7787">
            <v>2090</v>
          </cell>
        </row>
        <row r="7788">
          <cell r="A7788">
            <v>1</v>
          </cell>
          <cell r="E7788">
            <v>4</v>
          </cell>
          <cell r="I7788">
            <v>9848.8700000000008</v>
          </cell>
          <cell r="M7788">
            <v>4</v>
          </cell>
          <cell r="Q7788">
            <v>10</v>
          </cell>
          <cell r="V7788">
            <v>2090</v>
          </cell>
        </row>
        <row r="7789">
          <cell r="A7789">
            <v>1</v>
          </cell>
          <cell r="E7789">
            <v>4</v>
          </cell>
          <cell r="I7789">
            <v>0</v>
          </cell>
          <cell r="M7789">
            <v>4</v>
          </cell>
          <cell r="Q7789">
            <v>4</v>
          </cell>
          <cell r="V7789">
            <v>2091</v>
          </cell>
        </row>
        <row r="7790">
          <cell r="A7790">
            <v>1</v>
          </cell>
          <cell r="E7790">
            <v>4</v>
          </cell>
          <cell r="I7790">
            <v>0</v>
          </cell>
          <cell r="M7790">
            <v>4</v>
          </cell>
          <cell r="Q7790">
            <v>21</v>
          </cell>
          <cell r="V7790">
            <v>2091</v>
          </cell>
        </row>
        <row r="7791">
          <cell r="A7791">
            <v>1</v>
          </cell>
          <cell r="E7791">
            <v>4</v>
          </cell>
          <cell r="I7791">
            <v>0</v>
          </cell>
          <cell r="M7791">
            <v>4</v>
          </cell>
          <cell r="Q7791">
            <v>6</v>
          </cell>
          <cell r="V7791">
            <v>2091</v>
          </cell>
        </row>
        <row r="7792">
          <cell r="A7792">
            <v>1</v>
          </cell>
          <cell r="E7792">
            <v>4</v>
          </cell>
          <cell r="I7792">
            <v>-11700</v>
          </cell>
          <cell r="M7792">
            <v>4</v>
          </cell>
          <cell r="Q7792">
            <v>2</v>
          </cell>
          <cell r="V7792">
            <v>2091</v>
          </cell>
        </row>
        <row r="7793">
          <cell r="A7793">
            <v>1</v>
          </cell>
          <cell r="E7793">
            <v>4</v>
          </cell>
          <cell r="I7793">
            <v>-10339.200000000001</v>
          </cell>
          <cell r="M7793">
            <v>4</v>
          </cell>
          <cell r="Q7793">
            <v>9</v>
          </cell>
          <cell r="V7793">
            <v>2095</v>
          </cell>
        </row>
        <row r="7794">
          <cell r="A7794">
            <v>1</v>
          </cell>
          <cell r="E7794">
            <v>4</v>
          </cell>
          <cell r="I7794">
            <v>0</v>
          </cell>
          <cell r="M7794">
            <v>4</v>
          </cell>
          <cell r="Q7794">
            <v>4</v>
          </cell>
          <cell r="V7794">
            <v>2095</v>
          </cell>
        </row>
        <row r="7795">
          <cell r="A7795">
            <v>1</v>
          </cell>
          <cell r="E7795">
            <v>4</v>
          </cell>
          <cell r="I7795">
            <v>-971229.05</v>
          </cell>
          <cell r="M7795">
            <v>4</v>
          </cell>
          <cell r="Q7795">
            <v>14</v>
          </cell>
          <cell r="V7795">
            <v>2095</v>
          </cell>
        </row>
        <row r="7796">
          <cell r="A7796">
            <v>1</v>
          </cell>
          <cell r="E7796">
            <v>4</v>
          </cell>
          <cell r="I7796">
            <v>0</v>
          </cell>
          <cell r="M7796">
            <v>4</v>
          </cell>
          <cell r="Q7796">
            <v>7</v>
          </cell>
          <cell r="V7796">
            <v>2095</v>
          </cell>
        </row>
        <row r="7797">
          <cell r="A7797">
            <v>1</v>
          </cell>
          <cell r="E7797">
            <v>4</v>
          </cell>
          <cell r="I7797">
            <v>-534572.69999999995</v>
          </cell>
          <cell r="M7797">
            <v>4</v>
          </cell>
          <cell r="Q7797">
            <v>8</v>
          </cell>
          <cell r="V7797">
            <v>2095</v>
          </cell>
        </row>
        <row r="7798">
          <cell r="A7798">
            <v>1</v>
          </cell>
          <cell r="E7798">
            <v>4</v>
          </cell>
          <cell r="I7798">
            <v>0</v>
          </cell>
          <cell r="M7798">
            <v>4</v>
          </cell>
          <cell r="Q7798">
            <v>12</v>
          </cell>
          <cell r="V7798">
            <v>2095</v>
          </cell>
        </row>
        <row r="7799">
          <cell r="A7799">
            <v>1</v>
          </cell>
          <cell r="E7799">
            <v>4</v>
          </cell>
          <cell r="I7799">
            <v>0</v>
          </cell>
          <cell r="M7799">
            <v>4</v>
          </cell>
          <cell r="Q7799">
            <v>24</v>
          </cell>
          <cell r="V7799">
            <v>2095</v>
          </cell>
        </row>
        <row r="7800">
          <cell r="A7800">
            <v>1</v>
          </cell>
          <cell r="E7800">
            <v>4</v>
          </cell>
          <cell r="I7800">
            <v>0</v>
          </cell>
          <cell r="M7800">
            <v>4</v>
          </cell>
          <cell r="Q7800">
            <v>21</v>
          </cell>
          <cell r="V7800">
            <v>2095</v>
          </cell>
        </row>
        <row r="7801">
          <cell r="A7801">
            <v>1</v>
          </cell>
          <cell r="E7801">
            <v>4</v>
          </cell>
          <cell r="I7801">
            <v>-311463.08</v>
          </cell>
          <cell r="M7801">
            <v>4</v>
          </cell>
          <cell r="Q7801">
            <v>22</v>
          </cell>
          <cell r="V7801">
            <v>2095</v>
          </cell>
        </row>
        <row r="7802">
          <cell r="A7802">
            <v>1</v>
          </cell>
          <cell r="E7802">
            <v>4</v>
          </cell>
          <cell r="I7802">
            <v>0</v>
          </cell>
          <cell r="M7802">
            <v>4</v>
          </cell>
          <cell r="Q7802">
            <v>23</v>
          </cell>
          <cell r="V7802">
            <v>2095</v>
          </cell>
        </row>
        <row r="7803">
          <cell r="A7803">
            <v>1</v>
          </cell>
          <cell r="E7803">
            <v>4</v>
          </cell>
          <cell r="I7803">
            <v>0</v>
          </cell>
          <cell r="M7803">
            <v>4</v>
          </cell>
          <cell r="Q7803">
            <v>6</v>
          </cell>
          <cell r="V7803">
            <v>2095</v>
          </cell>
        </row>
        <row r="7804">
          <cell r="A7804">
            <v>1</v>
          </cell>
          <cell r="E7804">
            <v>4</v>
          </cell>
          <cell r="I7804">
            <v>0</v>
          </cell>
          <cell r="M7804">
            <v>4</v>
          </cell>
          <cell r="Q7804">
            <v>13</v>
          </cell>
          <cell r="V7804">
            <v>2095</v>
          </cell>
        </row>
        <row r="7805">
          <cell r="A7805">
            <v>1</v>
          </cell>
          <cell r="E7805">
            <v>4</v>
          </cell>
          <cell r="I7805">
            <v>0</v>
          </cell>
          <cell r="M7805">
            <v>4</v>
          </cell>
          <cell r="Q7805">
            <v>5</v>
          </cell>
          <cell r="V7805">
            <v>2095</v>
          </cell>
        </row>
        <row r="7806">
          <cell r="A7806">
            <v>1</v>
          </cell>
          <cell r="E7806">
            <v>4</v>
          </cell>
          <cell r="I7806">
            <v>0</v>
          </cell>
          <cell r="M7806">
            <v>4</v>
          </cell>
          <cell r="Q7806">
            <v>2</v>
          </cell>
          <cell r="V7806">
            <v>2095</v>
          </cell>
        </row>
        <row r="7807">
          <cell r="A7807">
            <v>1</v>
          </cell>
          <cell r="E7807">
            <v>4</v>
          </cell>
          <cell r="I7807">
            <v>658940.18999999994</v>
          </cell>
          <cell r="M7807">
            <v>4</v>
          </cell>
          <cell r="Q7807">
            <v>10</v>
          </cell>
          <cell r="V7807">
            <v>2095</v>
          </cell>
        </row>
        <row r="7808">
          <cell r="A7808">
            <v>1</v>
          </cell>
          <cell r="E7808">
            <v>4</v>
          </cell>
          <cell r="I7808">
            <v>0</v>
          </cell>
          <cell r="M7808">
            <v>4</v>
          </cell>
          <cell r="Q7808">
            <v>9</v>
          </cell>
          <cell r="V7808">
            <v>2096</v>
          </cell>
        </row>
        <row r="7809">
          <cell r="A7809">
            <v>1</v>
          </cell>
          <cell r="E7809">
            <v>4</v>
          </cell>
          <cell r="I7809">
            <v>0</v>
          </cell>
          <cell r="M7809">
            <v>4</v>
          </cell>
          <cell r="Q7809">
            <v>4</v>
          </cell>
          <cell r="V7809">
            <v>2096</v>
          </cell>
        </row>
        <row r="7810">
          <cell r="A7810">
            <v>1</v>
          </cell>
          <cell r="E7810">
            <v>4</v>
          </cell>
          <cell r="I7810">
            <v>0</v>
          </cell>
          <cell r="M7810">
            <v>4</v>
          </cell>
          <cell r="Q7810">
            <v>14</v>
          </cell>
          <cell r="V7810">
            <v>2096</v>
          </cell>
        </row>
        <row r="7811">
          <cell r="A7811">
            <v>1</v>
          </cell>
          <cell r="E7811">
            <v>4</v>
          </cell>
          <cell r="I7811">
            <v>0</v>
          </cell>
          <cell r="M7811">
            <v>4</v>
          </cell>
          <cell r="Q7811">
            <v>7</v>
          </cell>
          <cell r="V7811">
            <v>2096</v>
          </cell>
        </row>
        <row r="7812">
          <cell r="A7812">
            <v>1</v>
          </cell>
          <cell r="E7812">
            <v>4</v>
          </cell>
          <cell r="I7812">
            <v>0</v>
          </cell>
          <cell r="M7812">
            <v>4</v>
          </cell>
          <cell r="Q7812">
            <v>8</v>
          </cell>
          <cell r="V7812">
            <v>2096</v>
          </cell>
        </row>
        <row r="7813">
          <cell r="A7813">
            <v>1</v>
          </cell>
          <cell r="E7813">
            <v>4</v>
          </cell>
          <cell r="I7813">
            <v>0</v>
          </cell>
          <cell r="M7813">
            <v>4</v>
          </cell>
          <cell r="Q7813">
            <v>11</v>
          </cell>
          <cell r="V7813">
            <v>2096</v>
          </cell>
        </row>
        <row r="7814">
          <cell r="A7814">
            <v>1</v>
          </cell>
          <cell r="E7814">
            <v>4</v>
          </cell>
          <cell r="I7814">
            <v>0</v>
          </cell>
          <cell r="M7814">
            <v>4</v>
          </cell>
          <cell r="Q7814">
            <v>24</v>
          </cell>
          <cell r="V7814">
            <v>2096</v>
          </cell>
        </row>
        <row r="7815">
          <cell r="A7815">
            <v>1</v>
          </cell>
          <cell r="E7815">
            <v>4</v>
          </cell>
          <cell r="I7815">
            <v>0</v>
          </cell>
          <cell r="M7815">
            <v>4</v>
          </cell>
          <cell r="Q7815">
            <v>21</v>
          </cell>
          <cell r="V7815">
            <v>2096</v>
          </cell>
        </row>
        <row r="7816">
          <cell r="A7816">
            <v>1</v>
          </cell>
          <cell r="E7816">
            <v>4</v>
          </cell>
          <cell r="I7816">
            <v>0</v>
          </cell>
          <cell r="M7816">
            <v>4</v>
          </cell>
          <cell r="Q7816">
            <v>22</v>
          </cell>
          <cell r="V7816">
            <v>2096</v>
          </cell>
        </row>
        <row r="7817">
          <cell r="A7817">
            <v>1</v>
          </cell>
          <cell r="E7817">
            <v>4</v>
          </cell>
          <cell r="I7817">
            <v>0</v>
          </cell>
          <cell r="M7817">
            <v>4</v>
          </cell>
          <cell r="Q7817">
            <v>23</v>
          </cell>
          <cell r="V7817">
            <v>2096</v>
          </cell>
        </row>
        <row r="7818">
          <cell r="A7818">
            <v>1</v>
          </cell>
          <cell r="E7818">
            <v>4</v>
          </cell>
          <cell r="I7818">
            <v>0</v>
          </cell>
          <cell r="M7818">
            <v>4</v>
          </cell>
          <cell r="Q7818">
            <v>6</v>
          </cell>
          <cell r="V7818">
            <v>2096</v>
          </cell>
        </row>
        <row r="7819">
          <cell r="A7819">
            <v>1</v>
          </cell>
          <cell r="E7819">
            <v>4</v>
          </cell>
          <cell r="I7819">
            <v>0</v>
          </cell>
          <cell r="M7819">
            <v>4</v>
          </cell>
          <cell r="Q7819">
            <v>13</v>
          </cell>
          <cell r="V7819">
            <v>2096</v>
          </cell>
        </row>
        <row r="7820">
          <cell r="A7820">
            <v>1</v>
          </cell>
          <cell r="E7820">
            <v>4</v>
          </cell>
          <cell r="I7820">
            <v>0</v>
          </cell>
          <cell r="M7820">
            <v>4</v>
          </cell>
          <cell r="Q7820">
            <v>5</v>
          </cell>
          <cell r="V7820">
            <v>2096</v>
          </cell>
        </row>
        <row r="7821">
          <cell r="A7821">
            <v>1</v>
          </cell>
          <cell r="E7821">
            <v>4</v>
          </cell>
          <cell r="I7821">
            <v>0</v>
          </cell>
          <cell r="M7821">
            <v>4</v>
          </cell>
          <cell r="Q7821">
            <v>10</v>
          </cell>
          <cell r="V7821">
            <v>2096</v>
          </cell>
        </row>
        <row r="7822">
          <cell r="A7822">
            <v>1</v>
          </cell>
          <cell r="E7822">
            <v>4</v>
          </cell>
          <cell r="I7822">
            <v>147</v>
          </cell>
          <cell r="M7822">
            <v>4</v>
          </cell>
          <cell r="Q7822">
            <v>4</v>
          </cell>
          <cell r="V7822">
            <v>2200</v>
          </cell>
        </row>
        <row r="7823">
          <cell r="A7823">
            <v>1</v>
          </cell>
          <cell r="E7823">
            <v>4</v>
          </cell>
          <cell r="I7823">
            <v>-1402522.86</v>
          </cell>
          <cell r="M7823">
            <v>4</v>
          </cell>
          <cell r="Q7823">
            <v>4</v>
          </cell>
          <cell r="V7823">
            <v>2300</v>
          </cell>
        </row>
        <row r="7824">
          <cell r="A7824">
            <v>1</v>
          </cell>
          <cell r="E7824">
            <v>4</v>
          </cell>
          <cell r="I7824">
            <v>0</v>
          </cell>
          <cell r="M7824">
            <v>4</v>
          </cell>
          <cell r="Q7824">
            <v>22</v>
          </cell>
          <cell r="V7824">
            <v>2301</v>
          </cell>
        </row>
        <row r="7825">
          <cell r="A7825">
            <v>1</v>
          </cell>
          <cell r="E7825">
            <v>4</v>
          </cell>
          <cell r="I7825">
            <v>0</v>
          </cell>
          <cell r="M7825">
            <v>4</v>
          </cell>
          <cell r="Q7825">
            <v>4</v>
          </cell>
          <cell r="V7825">
            <v>3050</v>
          </cell>
        </row>
        <row r="7826">
          <cell r="A7826">
            <v>1</v>
          </cell>
          <cell r="E7826">
            <v>4</v>
          </cell>
          <cell r="I7826">
            <v>-113.13</v>
          </cell>
          <cell r="M7826">
            <v>4</v>
          </cell>
          <cell r="Q7826">
            <v>4</v>
          </cell>
          <cell r="V7826">
            <v>3100</v>
          </cell>
        </row>
        <row r="7827">
          <cell r="A7827">
            <v>1</v>
          </cell>
          <cell r="E7827">
            <v>4</v>
          </cell>
          <cell r="I7827">
            <v>0</v>
          </cell>
          <cell r="M7827">
            <v>4</v>
          </cell>
          <cell r="Q7827">
            <v>10</v>
          </cell>
          <cell r="V7827">
            <v>3300</v>
          </cell>
        </row>
        <row r="7828">
          <cell r="A7828">
            <v>1</v>
          </cell>
          <cell r="E7828">
            <v>4</v>
          </cell>
          <cell r="I7828">
            <v>-193.95</v>
          </cell>
          <cell r="M7828">
            <v>4</v>
          </cell>
          <cell r="Q7828">
            <v>9</v>
          </cell>
          <cell r="V7828">
            <v>3400</v>
          </cell>
        </row>
        <row r="7829">
          <cell r="A7829">
            <v>1</v>
          </cell>
          <cell r="E7829">
            <v>4</v>
          </cell>
          <cell r="I7829">
            <v>-22026.36</v>
          </cell>
          <cell r="M7829">
            <v>4</v>
          </cell>
          <cell r="Q7829">
            <v>4</v>
          </cell>
          <cell r="V7829">
            <v>3400</v>
          </cell>
        </row>
        <row r="7830">
          <cell r="A7830">
            <v>1</v>
          </cell>
          <cell r="E7830">
            <v>4</v>
          </cell>
          <cell r="I7830">
            <v>-249.36</v>
          </cell>
          <cell r="M7830">
            <v>4</v>
          </cell>
          <cell r="Q7830">
            <v>14</v>
          </cell>
          <cell r="V7830">
            <v>3400</v>
          </cell>
        </row>
        <row r="7831">
          <cell r="A7831">
            <v>1</v>
          </cell>
          <cell r="E7831">
            <v>4</v>
          </cell>
          <cell r="I7831">
            <v>0</v>
          </cell>
          <cell r="M7831">
            <v>4</v>
          </cell>
          <cell r="Q7831">
            <v>7</v>
          </cell>
          <cell r="V7831">
            <v>3400</v>
          </cell>
        </row>
        <row r="7832">
          <cell r="A7832">
            <v>1</v>
          </cell>
          <cell r="E7832">
            <v>4</v>
          </cell>
          <cell r="I7832">
            <v>-0.05</v>
          </cell>
          <cell r="M7832">
            <v>4</v>
          </cell>
          <cell r="Q7832">
            <v>8</v>
          </cell>
          <cell r="V7832">
            <v>3400</v>
          </cell>
        </row>
        <row r="7833">
          <cell r="A7833">
            <v>1</v>
          </cell>
          <cell r="E7833">
            <v>4</v>
          </cell>
          <cell r="I7833">
            <v>0</v>
          </cell>
          <cell r="M7833">
            <v>4</v>
          </cell>
          <cell r="Q7833">
            <v>11</v>
          </cell>
          <cell r="V7833">
            <v>3400</v>
          </cell>
        </row>
        <row r="7834">
          <cell r="A7834">
            <v>1</v>
          </cell>
          <cell r="E7834">
            <v>4</v>
          </cell>
          <cell r="I7834">
            <v>0</v>
          </cell>
          <cell r="M7834">
            <v>4</v>
          </cell>
          <cell r="Q7834">
            <v>6</v>
          </cell>
          <cell r="V7834">
            <v>3400</v>
          </cell>
        </row>
        <row r="7835">
          <cell r="A7835">
            <v>1</v>
          </cell>
          <cell r="E7835">
            <v>4</v>
          </cell>
          <cell r="I7835">
            <v>0</v>
          </cell>
          <cell r="M7835">
            <v>4</v>
          </cell>
          <cell r="Q7835">
            <v>13</v>
          </cell>
          <cell r="V7835">
            <v>3400</v>
          </cell>
        </row>
        <row r="7836">
          <cell r="A7836">
            <v>1</v>
          </cell>
          <cell r="E7836">
            <v>4</v>
          </cell>
          <cell r="I7836">
            <v>-12601.92</v>
          </cell>
          <cell r="M7836">
            <v>4</v>
          </cell>
          <cell r="Q7836">
            <v>5</v>
          </cell>
          <cell r="V7836">
            <v>3400</v>
          </cell>
        </row>
        <row r="7837">
          <cell r="A7837">
            <v>1</v>
          </cell>
          <cell r="E7837">
            <v>4</v>
          </cell>
          <cell r="I7837">
            <v>-279.45</v>
          </cell>
          <cell r="M7837">
            <v>4</v>
          </cell>
          <cell r="Q7837">
            <v>10</v>
          </cell>
          <cell r="V7837">
            <v>3400</v>
          </cell>
        </row>
        <row r="7838">
          <cell r="A7838">
            <v>1</v>
          </cell>
          <cell r="E7838">
            <v>4</v>
          </cell>
          <cell r="I7838">
            <v>0</v>
          </cell>
          <cell r="M7838">
            <v>4</v>
          </cell>
          <cell r="Q7838">
            <v>9</v>
          </cell>
          <cell r="V7838">
            <v>4000</v>
          </cell>
        </row>
        <row r="7839">
          <cell r="A7839">
            <v>1</v>
          </cell>
          <cell r="E7839">
            <v>4</v>
          </cell>
          <cell r="I7839">
            <v>-0.01</v>
          </cell>
          <cell r="M7839">
            <v>4</v>
          </cell>
          <cell r="Q7839">
            <v>4</v>
          </cell>
          <cell r="V7839">
            <v>4000</v>
          </cell>
        </row>
        <row r="7840">
          <cell r="A7840">
            <v>1</v>
          </cell>
          <cell r="E7840">
            <v>4</v>
          </cell>
          <cell r="I7840">
            <v>0</v>
          </cell>
          <cell r="M7840">
            <v>4</v>
          </cell>
          <cell r="Q7840">
            <v>4</v>
          </cell>
          <cell r="V7840">
            <v>4000</v>
          </cell>
        </row>
        <row r="7841">
          <cell r="A7841">
            <v>1</v>
          </cell>
          <cell r="E7841">
            <v>4</v>
          </cell>
          <cell r="I7841">
            <v>0</v>
          </cell>
          <cell r="M7841">
            <v>4</v>
          </cell>
          <cell r="Q7841">
            <v>4</v>
          </cell>
          <cell r="V7841">
            <v>4050</v>
          </cell>
        </row>
        <row r="7842">
          <cell r="A7842">
            <v>1</v>
          </cell>
          <cell r="E7842">
            <v>4</v>
          </cell>
          <cell r="I7842">
            <v>125927.21</v>
          </cell>
          <cell r="M7842">
            <v>4</v>
          </cell>
          <cell r="Q7842">
            <v>4</v>
          </cell>
          <cell r="V7842">
            <v>4050</v>
          </cell>
        </row>
        <row r="7843">
          <cell r="A7843">
            <v>1</v>
          </cell>
          <cell r="E7843">
            <v>4</v>
          </cell>
          <cell r="I7843">
            <v>2199</v>
          </cell>
          <cell r="M7843">
            <v>4</v>
          </cell>
          <cell r="Q7843">
            <v>14</v>
          </cell>
          <cell r="V7843">
            <v>4050</v>
          </cell>
        </row>
        <row r="7844">
          <cell r="A7844">
            <v>1</v>
          </cell>
          <cell r="E7844">
            <v>4</v>
          </cell>
          <cell r="I7844">
            <v>0</v>
          </cell>
          <cell r="M7844">
            <v>4</v>
          </cell>
          <cell r="Q7844">
            <v>8</v>
          </cell>
          <cell r="V7844">
            <v>4050</v>
          </cell>
        </row>
        <row r="7845">
          <cell r="A7845">
            <v>1</v>
          </cell>
          <cell r="E7845">
            <v>4</v>
          </cell>
          <cell r="I7845">
            <v>0</v>
          </cell>
          <cell r="M7845">
            <v>4</v>
          </cell>
          <cell r="Q7845">
            <v>10</v>
          </cell>
          <cell r="V7845">
            <v>4050</v>
          </cell>
        </row>
        <row r="7846">
          <cell r="A7846">
            <v>1</v>
          </cell>
          <cell r="E7846">
            <v>4</v>
          </cell>
          <cell r="I7846">
            <v>-24561.4</v>
          </cell>
          <cell r="M7846">
            <v>4</v>
          </cell>
          <cell r="Q7846">
            <v>4</v>
          </cell>
          <cell r="V7846">
            <v>4060</v>
          </cell>
        </row>
        <row r="7847">
          <cell r="A7847">
            <v>1</v>
          </cell>
          <cell r="E7847">
            <v>4</v>
          </cell>
          <cell r="I7847">
            <v>360000</v>
          </cell>
          <cell r="M7847">
            <v>4</v>
          </cell>
          <cell r="Q7847">
            <v>4</v>
          </cell>
          <cell r="V7847">
            <v>4060</v>
          </cell>
        </row>
        <row r="7848">
          <cell r="A7848">
            <v>1</v>
          </cell>
          <cell r="E7848">
            <v>4</v>
          </cell>
          <cell r="I7848">
            <v>11668.41</v>
          </cell>
          <cell r="M7848">
            <v>4</v>
          </cell>
          <cell r="Q7848">
            <v>9</v>
          </cell>
          <cell r="V7848">
            <v>4100</v>
          </cell>
        </row>
        <row r="7849">
          <cell r="A7849">
            <v>1</v>
          </cell>
          <cell r="E7849">
            <v>4</v>
          </cell>
          <cell r="I7849">
            <v>-481367.87</v>
          </cell>
          <cell r="M7849">
            <v>4</v>
          </cell>
          <cell r="Q7849">
            <v>4</v>
          </cell>
          <cell r="V7849">
            <v>4100</v>
          </cell>
        </row>
        <row r="7850">
          <cell r="A7850">
            <v>1</v>
          </cell>
          <cell r="E7850">
            <v>4</v>
          </cell>
          <cell r="I7850">
            <v>0</v>
          </cell>
          <cell r="M7850">
            <v>4</v>
          </cell>
          <cell r="Q7850">
            <v>11</v>
          </cell>
          <cell r="V7850">
            <v>4100</v>
          </cell>
        </row>
        <row r="7851">
          <cell r="A7851">
            <v>1</v>
          </cell>
          <cell r="E7851">
            <v>4</v>
          </cell>
          <cell r="I7851">
            <v>0</v>
          </cell>
          <cell r="M7851">
            <v>4</v>
          </cell>
          <cell r="Q7851">
            <v>4</v>
          </cell>
          <cell r="V7851">
            <v>4150</v>
          </cell>
        </row>
        <row r="7852">
          <cell r="A7852">
            <v>1</v>
          </cell>
          <cell r="E7852">
            <v>4</v>
          </cell>
          <cell r="I7852">
            <v>84732.36</v>
          </cell>
          <cell r="M7852">
            <v>4</v>
          </cell>
          <cell r="Q7852">
            <v>4</v>
          </cell>
          <cell r="V7852">
            <v>4150</v>
          </cell>
        </row>
        <row r="7853">
          <cell r="A7853">
            <v>1</v>
          </cell>
          <cell r="E7853">
            <v>4</v>
          </cell>
          <cell r="I7853">
            <v>616</v>
          </cell>
          <cell r="M7853">
            <v>4</v>
          </cell>
          <cell r="Q7853">
            <v>4</v>
          </cell>
          <cell r="V7853">
            <v>4150</v>
          </cell>
        </row>
        <row r="7854">
          <cell r="A7854">
            <v>1</v>
          </cell>
          <cell r="E7854">
            <v>4</v>
          </cell>
          <cell r="I7854">
            <v>0</v>
          </cell>
          <cell r="M7854">
            <v>4</v>
          </cell>
          <cell r="Q7854">
            <v>8</v>
          </cell>
          <cell r="V7854">
            <v>4150</v>
          </cell>
        </row>
        <row r="7855">
          <cell r="A7855">
            <v>1</v>
          </cell>
          <cell r="E7855">
            <v>4</v>
          </cell>
          <cell r="I7855">
            <v>718.31</v>
          </cell>
          <cell r="M7855">
            <v>4</v>
          </cell>
          <cell r="Q7855">
            <v>4</v>
          </cell>
          <cell r="V7855">
            <v>4150</v>
          </cell>
        </row>
        <row r="7856">
          <cell r="A7856">
            <v>1</v>
          </cell>
          <cell r="E7856">
            <v>4</v>
          </cell>
          <cell r="I7856">
            <v>0</v>
          </cell>
          <cell r="M7856">
            <v>4</v>
          </cell>
          <cell r="Q7856">
            <v>6</v>
          </cell>
          <cell r="V7856">
            <v>4150</v>
          </cell>
        </row>
        <row r="7857">
          <cell r="A7857">
            <v>1</v>
          </cell>
          <cell r="E7857">
            <v>4</v>
          </cell>
          <cell r="I7857">
            <v>0</v>
          </cell>
          <cell r="M7857">
            <v>4</v>
          </cell>
          <cell r="Q7857">
            <v>13</v>
          </cell>
          <cell r="V7857">
            <v>4150</v>
          </cell>
        </row>
        <row r="7858">
          <cell r="A7858">
            <v>1</v>
          </cell>
          <cell r="E7858">
            <v>4</v>
          </cell>
          <cell r="I7858">
            <v>0</v>
          </cell>
          <cell r="M7858">
            <v>4</v>
          </cell>
          <cell r="Q7858">
            <v>5</v>
          </cell>
          <cell r="V7858">
            <v>4150</v>
          </cell>
        </row>
        <row r="7859">
          <cell r="A7859">
            <v>1</v>
          </cell>
          <cell r="E7859">
            <v>4</v>
          </cell>
          <cell r="I7859">
            <v>1460.07</v>
          </cell>
          <cell r="M7859">
            <v>4</v>
          </cell>
          <cell r="Q7859">
            <v>2</v>
          </cell>
          <cell r="V7859">
            <v>4150</v>
          </cell>
        </row>
        <row r="7860">
          <cell r="A7860">
            <v>1</v>
          </cell>
          <cell r="E7860">
            <v>4</v>
          </cell>
          <cell r="I7860">
            <v>460</v>
          </cell>
          <cell r="M7860">
            <v>4</v>
          </cell>
          <cell r="Q7860">
            <v>10</v>
          </cell>
          <cell r="V7860">
            <v>4150</v>
          </cell>
        </row>
        <row r="7861">
          <cell r="A7861">
            <v>1</v>
          </cell>
          <cell r="E7861">
            <v>4</v>
          </cell>
          <cell r="I7861">
            <v>5074.87</v>
          </cell>
          <cell r="M7861">
            <v>4</v>
          </cell>
          <cell r="Q7861">
            <v>4</v>
          </cell>
          <cell r="V7861">
            <v>4200</v>
          </cell>
        </row>
        <row r="7862">
          <cell r="A7862">
            <v>1</v>
          </cell>
          <cell r="E7862">
            <v>4</v>
          </cell>
          <cell r="I7862">
            <v>48679.7</v>
          </cell>
          <cell r="M7862">
            <v>4</v>
          </cell>
          <cell r="Q7862">
            <v>4</v>
          </cell>
          <cell r="V7862">
            <v>4250</v>
          </cell>
        </row>
        <row r="7863">
          <cell r="A7863">
            <v>1</v>
          </cell>
          <cell r="E7863">
            <v>4</v>
          </cell>
          <cell r="I7863">
            <v>0</v>
          </cell>
          <cell r="M7863">
            <v>4</v>
          </cell>
          <cell r="Q7863">
            <v>4</v>
          </cell>
          <cell r="V7863">
            <v>4250</v>
          </cell>
        </row>
        <row r="7864">
          <cell r="A7864">
            <v>1</v>
          </cell>
          <cell r="E7864">
            <v>4</v>
          </cell>
          <cell r="I7864">
            <v>0</v>
          </cell>
          <cell r="M7864">
            <v>4</v>
          </cell>
          <cell r="Q7864">
            <v>10</v>
          </cell>
          <cell r="V7864">
            <v>4250</v>
          </cell>
        </row>
        <row r="7865">
          <cell r="A7865">
            <v>1</v>
          </cell>
          <cell r="E7865">
            <v>4</v>
          </cell>
          <cell r="I7865">
            <v>0</v>
          </cell>
          <cell r="M7865">
            <v>4</v>
          </cell>
          <cell r="Q7865">
            <v>4</v>
          </cell>
          <cell r="V7865">
            <v>4260</v>
          </cell>
        </row>
        <row r="7866">
          <cell r="A7866">
            <v>1</v>
          </cell>
          <cell r="E7866">
            <v>4</v>
          </cell>
          <cell r="I7866">
            <v>21358.14</v>
          </cell>
          <cell r="M7866">
            <v>4</v>
          </cell>
          <cell r="Q7866">
            <v>4</v>
          </cell>
          <cell r="V7866">
            <v>4260</v>
          </cell>
        </row>
        <row r="7867">
          <cell r="A7867">
            <v>1</v>
          </cell>
          <cell r="E7867">
            <v>4</v>
          </cell>
          <cell r="I7867">
            <v>0</v>
          </cell>
          <cell r="M7867">
            <v>4</v>
          </cell>
          <cell r="Q7867">
            <v>4</v>
          </cell>
          <cell r="V7867">
            <v>4260</v>
          </cell>
        </row>
        <row r="7868">
          <cell r="A7868">
            <v>1</v>
          </cell>
          <cell r="E7868">
            <v>4</v>
          </cell>
          <cell r="I7868">
            <v>2799.9</v>
          </cell>
          <cell r="M7868">
            <v>4</v>
          </cell>
          <cell r="Q7868">
            <v>14</v>
          </cell>
          <cell r="V7868">
            <v>4260</v>
          </cell>
        </row>
        <row r="7869">
          <cell r="A7869">
            <v>1</v>
          </cell>
          <cell r="E7869">
            <v>4</v>
          </cell>
          <cell r="I7869">
            <v>352.8</v>
          </cell>
          <cell r="M7869">
            <v>4</v>
          </cell>
          <cell r="Q7869">
            <v>4</v>
          </cell>
          <cell r="V7869">
            <v>4260</v>
          </cell>
        </row>
        <row r="7870">
          <cell r="A7870">
            <v>1</v>
          </cell>
          <cell r="E7870">
            <v>4</v>
          </cell>
          <cell r="I7870">
            <v>0</v>
          </cell>
          <cell r="M7870">
            <v>4</v>
          </cell>
          <cell r="Q7870">
            <v>11</v>
          </cell>
          <cell r="V7870">
            <v>4260</v>
          </cell>
        </row>
        <row r="7871">
          <cell r="A7871">
            <v>1</v>
          </cell>
          <cell r="E7871">
            <v>4</v>
          </cell>
          <cell r="I7871">
            <v>0</v>
          </cell>
          <cell r="M7871">
            <v>4</v>
          </cell>
          <cell r="Q7871">
            <v>4</v>
          </cell>
          <cell r="V7871">
            <v>4260</v>
          </cell>
        </row>
        <row r="7872">
          <cell r="A7872">
            <v>1</v>
          </cell>
          <cell r="E7872">
            <v>4</v>
          </cell>
          <cell r="I7872">
            <v>0</v>
          </cell>
          <cell r="M7872">
            <v>4</v>
          </cell>
          <cell r="Q7872">
            <v>6</v>
          </cell>
          <cell r="V7872">
            <v>4260</v>
          </cell>
        </row>
        <row r="7873">
          <cell r="A7873">
            <v>1</v>
          </cell>
          <cell r="E7873">
            <v>4</v>
          </cell>
          <cell r="I7873">
            <v>0</v>
          </cell>
          <cell r="M7873">
            <v>4</v>
          </cell>
          <cell r="Q7873">
            <v>2</v>
          </cell>
          <cell r="V7873">
            <v>4260</v>
          </cell>
        </row>
        <row r="7874">
          <cell r="A7874">
            <v>1</v>
          </cell>
          <cell r="E7874">
            <v>4</v>
          </cell>
          <cell r="I7874">
            <v>23673.24</v>
          </cell>
          <cell r="M7874">
            <v>4</v>
          </cell>
          <cell r="Q7874">
            <v>4</v>
          </cell>
          <cell r="V7874">
            <v>4265</v>
          </cell>
        </row>
        <row r="7875">
          <cell r="A7875">
            <v>1</v>
          </cell>
          <cell r="E7875">
            <v>4</v>
          </cell>
          <cell r="I7875">
            <v>0</v>
          </cell>
          <cell r="M7875">
            <v>4</v>
          </cell>
          <cell r="Q7875">
            <v>10</v>
          </cell>
          <cell r="V7875">
            <v>4265</v>
          </cell>
        </row>
        <row r="7876">
          <cell r="A7876">
            <v>1</v>
          </cell>
          <cell r="E7876">
            <v>4</v>
          </cell>
          <cell r="I7876">
            <v>31323.95</v>
          </cell>
          <cell r="M7876">
            <v>4</v>
          </cell>
          <cell r="Q7876">
            <v>4</v>
          </cell>
          <cell r="V7876">
            <v>4280</v>
          </cell>
        </row>
        <row r="7877">
          <cell r="A7877">
            <v>1</v>
          </cell>
          <cell r="E7877">
            <v>4</v>
          </cell>
          <cell r="I7877">
            <v>0</v>
          </cell>
          <cell r="M7877">
            <v>4</v>
          </cell>
          <cell r="Q7877">
            <v>4</v>
          </cell>
          <cell r="V7877">
            <v>4280</v>
          </cell>
        </row>
        <row r="7878">
          <cell r="A7878">
            <v>1</v>
          </cell>
          <cell r="E7878">
            <v>4</v>
          </cell>
          <cell r="I7878">
            <v>0</v>
          </cell>
          <cell r="M7878">
            <v>4</v>
          </cell>
          <cell r="Q7878">
            <v>2</v>
          </cell>
          <cell r="V7878">
            <v>4280</v>
          </cell>
        </row>
        <row r="7879">
          <cell r="A7879">
            <v>1</v>
          </cell>
          <cell r="E7879">
            <v>4</v>
          </cell>
          <cell r="I7879">
            <v>1807.8</v>
          </cell>
          <cell r="M7879">
            <v>4</v>
          </cell>
          <cell r="Q7879">
            <v>10</v>
          </cell>
          <cell r="V7879">
            <v>4280</v>
          </cell>
        </row>
        <row r="7880">
          <cell r="A7880">
            <v>1</v>
          </cell>
          <cell r="E7880">
            <v>4</v>
          </cell>
          <cell r="I7880">
            <v>158110.68</v>
          </cell>
          <cell r="M7880">
            <v>4</v>
          </cell>
          <cell r="Q7880">
            <v>4</v>
          </cell>
          <cell r="V7880">
            <v>4301</v>
          </cell>
        </row>
        <row r="7881">
          <cell r="A7881">
            <v>1</v>
          </cell>
          <cell r="E7881">
            <v>4</v>
          </cell>
          <cell r="I7881">
            <v>30165.599999999999</v>
          </cell>
          <cell r="M7881">
            <v>4</v>
          </cell>
          <cell r="Q7881">
            <v>4</v>
          </cell>
          <cell r="V7881">
            <v>4302</v>
          </cell>
        </row>
        <row r="7882">
          <cell r="A7882">
            <v>1</v>
          </cell>
          <cell r="E7882">
            <v>4</v>
          </cell>
          <cell r="I7882">
            <v>180471.49</v>
          </cell>
          <cell r="M7882">
            <v>4</v>
          </cell>
          <cell r="Q7882">
            <v>4</v>
          </cell>
          <cell r="V7882">
            <v>4303</v>
          </cell>
        </row>
        <row r="7883">
          <cell r="A7883">
            <v>1</v>
          </cell>
          <cell r="E7883">
            <v>4</v>
          </cell>
          <cell r="I7883">
            <v>12482.94</v>
          </cell>
          <cell r="M7883">
            <v>4</v>
          </cell>
          <cell r="Q7883">
            <v>4</v>
          </cell>
          <cell r="V7883">
            <v>4304</v>
          </cell>
        </row>
        <row r="7884">
          <cell r="A7884">
            <v>1</v>
          </cell>
          <cell r="E7884">
            <v>4</v>
          </cell>
          <cell r="I7884">
            <v>259738.99</v>
          </cell>
          <cell r="M7884">
            <v>4</v>
          </cell>
          <cell r="Q7884">
            <v>4</v>
          </cell>
          <cell r="V7884">
            <v>4305</v>
          </cell>
        </row>
        <row r="7885">
          <cell r="A7885">
            <v>1</v>
          </cell>
          <cell r="E7885">
            <v>4</v>
          </cell>
          <cell r="I7885">
            <v>58691.21</v>
          </cell>
          <cell r="M7885">
            <v>4</v>
          </cell>
          <cell r="Q7885">
            <v>4</v>
          </cell>
          <cell r="V7885">
            <v>4306</v>
          </cell>
        </row>
        <row r="7886">
          <cell r="A7886">
            <v>1</v>
          </cell>
          <cell r="E7886">
            <v>4</v>
          </cell>
          <cell r="I7886">
            <v>4695.09</v>
          </cell>
          <cell r="M7886">
            <v>4</v>
          </cell>
          <cell r="Q7886">
            <v>4</v>
          </cell>
          <cell r="V7886">
            <v>4307</v>
          </cell>
        </row>
        <row r="7887">
          <cell r="A7887">
            <v>1</v>
          </cell>
          <cell r="E7887">
            <v>4</v>
          </cell>
          <cell r="I7887">
            <v>0</v>
          </cell>
          <cell r="M7887">
            <v>4</v>
          </cell>
          <cell r="Q7887">
            <v>4</v>
          </cell>
          <cell r="V7887">
            <v>4320</v>
          </cell>
        </row>
        <row r="7888">
          <cell r="A7888">
            <v>1</v>
          </cell>
          <cell r="E7888">
            <v>4</v>
          </cell>
          <cell r="I7888">
            <v>0</v>
          </cell>
          <cell r="M7888">
            <v>4</v>
          </cell>
          <cell r="Q7888">
            <v>4</v>
          </cell>
          <cell r="V7888">
            <v>4340</v>
          </cell>
        </row>
        <row r="7889">
          <cell r="A7889">
            <v>1</v>
          </cell>
          <cell r="E7889">
            <v>4</v>
          </cell>
          <cell r="I7889">
            <v>120115.53</v>
          </cell>
          <cell r="M7889">
            <v>4</v>
          </cell>
          <cell r="Q7889">
            <v>4</v>
          </cell>
          <cell r="V7889">
            <v>4360</v>
          </cell>
        </row>
        <row r="7890">
          <cell r="A7890">
            <v>1</v>
          </cell>
          <cell r="E7890">
            <v>4</v>
          </cell>
          <cell r="I7890">
            <v>0</v>
          </cell>
          <cell r="M7890">
            <v>4</v>
          </cell>
          <cell r="Q7890">
            <v>4</v>
          </cell>
          <cell r="V7890">
            <v>4380</v>
          </cell>
        </row>
        <row r="7891">
          <cell r="A7891">
            <v>1</v>
          </cell>
          <cell r="E7891">
            <v>4</v>
          </cell>
          <cell r="I7891">
            <v>13874</v>
          </cell>
          <cell r="M7891">
            <v>4</v>
          </cell>
          <cell r="Q7891">
            <v>4</v>
          </cell>
          <cell r="V7891">
            <v>4380</v>
          </cell>
        </row>
        <row r="7892">
          <cell r="A7892">
            <v>1</v>
          </cell>
          <cell r="E7892">
            <v>4</v>
          </cell>
          <cell r="I7892">
            <v>0</v>
          </cell>
          <cell r="M7892">
            <v>4</v>
          </cell>
          <cell r="Q7892">
            <v>4</v>
          </cell>
          <cell r="V7892">
            <v>4380</v>
          </cell>
        </row>
        <row r="7893">
          <cell r="A7893">
            <v>1</v>
          </cell>
          <cell r="E7893">
            <v>4</v>
          </cell>
          <cell r="I7893">
            <v>7464.08</v>
          </cell>
          <cell r="M7893">
            <v>4</v>
          </cell>
          <cell r="Q7893">
            <v>14</v>
          </cell>
          <cell r="V7893">
            <v>4380</v>
          </cell>
        </row>
        <row r="7894">
          <cell r="A7894">
            <v>1</v>
          </cell>
          <cell r="E7894">
            <v>4</v>
          </cell>
          <cell r="I7894">
            <v>17109.36</v>
          </cell>
          <cell r="M7894">
            <v>4</v>
          </cell>
          <cell r="Q7894">
            <v>4</v>
          </cell>
          <cell r="V7894">
            <v>4380</v>
          </cell>
        </row>
        <row r="7895">
          <cell r="A7895">
            <v>1</v>
          </cell>
          <cell r="E7895">
            <v>4</v>
          </cell>
          <cell r="I7895">
            <v>0</v>
          </cell>
          <cell r="M7895">
            <v>4</v>
          </cell>
          <cell r="Q7895">
            <v>11</v>
          </cell>
          <cell r="V7895">
            <v>4380</v>
          </cell>
        </row>
        <row r="7896">
          <cell r="A7896">
            <v>1</v>
          </cell>
          <cell r="E7896">
            <v>4</v>
          </cell>
          <cell r="I7896">
            <v>-8476.61</v>
          </cell>
          <cell r="M7896">
            <v>4</v>
          </cell>
          <cell r="Q7896">
            <v>21</v>
          </cell>
          <cell r="V7896">
            <v>4380</v>
          </cell>
        </row>
        <row r="7897">
          <cell r="A7897">
            <v>1</v>
          </cell>
          <cell r="E7897">
            <v>4</v>
          </cell>
          <cell r="I7897">
            <v>0</v>
          </cell>
          <cell r="M7897">
            <v>4</v>
          </cell>
          <cell r="Q7897">
            <v>4</v>
          </cell>
          <cell r="V7897">
            <v>4380</v>
          </cell>
        </row>
        <row r="7898">
          <cell r="A7898">
            <v>1</v>
          </cell>
          <cell r="E7898">
            <v>4</v>
          </cell>
          <cell r="I7898">
            <v>0</v>
          </cell>
          <cell r="M7898">
            <v>4</v>
          </cell>
          <cell r="Q7898">
            <v>4</v>
          </cell>
          <cell r="V7898">
            <v>4380</v>
          </cell>
        </row>
        <row r="7899">
          <cell r="A7899">
            <v>1</v>
          </cell>
          <cell r="E7899">
            <v>4</v>
          </cell>
          <cell r="I7899">
            <v>0</v>
          </cell>
          <cell r="M7899">
            <v>4</v>
          </cell>
          <cell r="Q7899">
            <v>6</v>
          </cell>
          <cell r="V7899">
            <v>4380</v>
          </cell>
        </row>
        <row r="7900">
          <cell r="A7900">
            <v>1</v>
          </cell>
          <cell r="E7900">
            <v>4</v>
          </cell>
          <cell r="I7900">
            <v>1240.5</v>
          </cell>
          <cell r="M7900">
            <v>4</v>
          </cell>
          <cell r="Q7900">
            <v>2</v>
          </cell>
          <cell r="V7900">
            <v>4380</v>
          </cell>
        </row>
        <row r="7901">
          <cell r="A7901">
            <v>1</v>
          </cell>
          <cell r="E7901">
            <v>4</v>
          </cell>
          <cell r="I7901">
            <v>16749.07</v>
          </cell>
          <cell r="M7901">
            <v>4</v>
          </cell>
          <cell r="Q7901">
            <v>4</v>
          </cell>
          <cell r="V7901">
            <v>4400</v>
          </cell>
        </row>
        <row r="7902">
          <cell r="A7902">
            <v>1</v>
          </cell>
          <cell r="E7902">
            <v>4</v>
          </cell>
          <cell r="I7902">
            <v>28260.400000000001</v>
          </cell>
          <cell r="M7902">
            <v>4</v>
          </cell>
          <cell r="Q7902">
            <v>4</v>
          </cell>
          <cell r="V7902">
            <v>4400</v>
          </cell>
        </row>
        <row r="7903">
          <cell r="A7903">
            <v>1</v>
          </cell>
          <cell r="E7903">
            <v>4</v>
          </cell>
          <cell r="I7903">
            <v>0</v>
          </cell>
          <cell r="M7903">
            <v>4</v>
          </cell>
          <cell r="Q7903">
            <v>4</v>
          </cell>
          <cell r="V7903">
            <v>4460</v>
          </cell>
        </row>
        <row r="7904">
          <cell r="A7904">
            <v>1</v>
          </cell>
          <cell r="E7904">
            <v>4</v>
          </cell>
          <cell r="I7904">
            <v>0</v>
          </cell>
          <cell r="M7904">
            <v>4</v>
          </cell>
          <cell r="Q7904">
            <v>4</v>
          </cell>
          <cell r="V7904">
            <v>4480</v>
          </cell>
        </row>
        <row r="7905">
          <cell r="A7905">
            <v>1</v>
          </cell>
          <cell r="E7905">
            <v>4</v>
          </cell>
          <cell r="I7905">
            <v>333.04</v>
          </cell>
          <cell r="M7905">
            <v>4</v>
          </cell>
          <cell r="Q7905">
            <v>4</v>
          </cell>
          <cell r="V7905">
            <v>4480</v>
          </cell>
        </row>
        <row r="7906">
          <cell r="A7906">
            <v>1</v>
          </cell>
          <cell r="E7906">
            <v>4</v>
          </cell>
          <cell r="I7906">
            <v>0</v>
          </cell>
          <cell r="M7906">
            <v>4</v>
          </cell>
          <cell r="Q7906">
            <v>4</v>
          </cell>
          <cell r="V7906">
            <v>4480</v>
          </cell>
        </row>
        <row r="7907">
          <cell r="A7907">
            <v>1</v>
          </cell>
          <cell r="E7907">
            <v>4</v>
          </cell>
          <cell r="I7907">
            <v>0</v>
          </cell>
          <cell r="M7907">
            <v>4</v>
          </cell>
          <cell r="Q7907">
            <v>4</v>
          </cell>
          <cell r="V7907">
            <v>4480</v>
          </cell>
        </row>
        <row r="7908">
          <cell r="A7908">
            <v>1</v>
          </cell>
          <cell r="E7908">
            <v>4</v>
          </cell>
          <cell r="I7908">
            <v>0</v>
          </cell>
          <cell r="M7908">
            <v>4</v>
          </cell>
          <cell r="Q7908">
            <v>4</v>
          </cell>
          <cell r="V7908">
            <v>4480</v>
          </cell>
        </row>
        <row r="7909">
          <cell r="A7909">
            <v>1</v>
          </cell>
          <cell r="E7909">
            <v>4</v>
          </cell>
          <cell r="I7909">
            <v>0</v>
          </cell>
          <cell r="M7909">
            <v>4</v>
          </cell>
          <cell r="Q7909">
            <v>4</v>
          </cell>
          <cell r="V7909">
            <v>4480</v>
          </cell>
        </row>
        <row r="7910">
          <cell r="A7910">
            <v>1</v>
          </cell>
          <cell r="E7910">
            <v>4</v>
          </cell>
          <cell r="I7910">
            <v>0</v>
          </cell>
          <cell r="M7910">
            <v>4</v>
          </cell>
          <cell r="Q7910">
            <v>2</v>
          </cell>
          <cell r="V7910">
            <v>4480</v>
          </cell>
        </row>
        <row r="7911">
          <cell r="A7911">
            <v>1</v>
          </cell>
          <cell r="E7911">
            <v>4</v>
          </cell>
          <cell r="I7911">
            <v>29465.79</v>
          </cell>
          <cell r="M7911">
            <v>4</v>
          </cell>
          <cell r="Q7911">
            <v>4</v>
          </cell>
          <cell r="V7911">
            <v>4490</v>
          </cell>
        </row>
        <row r="7912">
          <cell r="A7912">
            <v>1</v>
          </cell>
          <cell r="E7912">
            <v>4</v>
          </cell>
          <cell r="I7912">
            <v>1875.4</v>
          </cell>
          <cell r="M7912">
            <v>4</v>
          </cell>
          <cell r="Q7912">
            <v>14</v>
          </cell>
          <cell r="V7912">
            <v>4490</v>
          </cell>
        </row>
        <row r="7913">
          <cell r="A7913">
            <v>1</v>
          </cell>
          <cell r="E7913">
            <v>4</v>
          </cell>
          <cell r="I7913">
            <v>0</v>
          </cell>
          <cell r="M7913">
            <v>4</v>
          </cell>
          <cell r="Q7913">
            <v>4</v>
          </cell>
          <cell r="V7913">
            <v>4490</v>
          </cell>
        </row>
        <row r="7914">
          <cell r="A7914">
            <v>1</v>
          </cell>
          <cell r="E7914">
            <v>4</v>
          </cell>
          <cell r="I7914">
            <v>0</v>
          </cell>
          <cell r="M7914">
            <v>4</v>
          </cell>
          <cell r="Q7914">
            <v>2</v>
          </cell>
          <cell r="V7914">
            <v>4490</v>
          </cell>
        </row>
        <row r="7915">
          <cell r="A7915">
            <v>1</v>
          </cell>
          <cell r="E7915">
            <v>4</v>
          </cell>
          <cell r="I7915">
            <v>0</v>
          </cell>
          <cell r="M7915">
            <v>4</v>
          </cell>
          <cell r="Q7915">
            <v>10</v>
          </cell>
          <cell r="V7915">
            <v>4490</v>
          </cell>
        </row>
        <row r="7916">
          <cell r="A7916">
            <v>1</v>
          </cell>
          <cell r="E7916">
            <v>4</v>
          </cell>
          <cell r="I7916">
            <v>0</v>
          </cell>
          <cell r="M7916">
            <v>4</v>
          </cell>
          <cell r="Q7916">
            <v>4</v>
          </cell>
          <cell r="V7916">
            <v>4500</v>
          </cell>
        </row>
        <row r="7917">
          <cell r="A7917">
            <v>1</v>
          </cell>
          <cell r="E7917">
            <v>4</v>
          </cell>
          <cell r="I7917">
            <v>227427.71</v>
          </cell>
          <cell r="M7917">
            <v>4</v>
          </cell>
          <cell r="Q7917">
            <v>4</v>
          </cell>
          <cell r="V7917">
            <v>4500</v>
          </cell>
        </row>
        <row r="7918">
          <cell r="A7918">
            <v>1</v>
          </cell>
          <cell r="E7918">
            <v>4</v>
          </cell>
          <cell r="I7918">
            <v>0</v>
          </cell>
          <cell r="M7918">
            <v>4</v>
          </cell>
          <cell r="Q7918">
            <v>2</v>
          </cell>
          <cell r="V7918">
            <v>4500</v>
          </cell>
        </row>
        <row r="7919">
          <cell r="A7919">
            <v>1</v>
          </cell>
          <cell r="E7919">
            <v>4</v>
          </cell>
          <cell r="I7919">
            <v>0</v>
          </cell>
          <cell r="M7919">
            <v>4</v>
          </cell>
          <cell r="Q7919">
            <v>9</v>
          </cell>
          <cell r="V7919">
            <v>4520</v>
          </cell>
        </row>
        <row r="7920">
          <cell r="A7920">
            <v>1</v>
          </cell>
          <cell r="E7920">
            <v>4</v>
          </cell>
          <cell r="I7920">
            <v>0</v>
          </cell>
          <cell r="M7920">
            <v>4</v>
          </cell>
          <cell r="Q7920">
            <v>4</v>
          </cell>
          <cell r="V7920">
            <v>4520</v>
          </cell>
        </row>
        <row r="7921">
          <cell r="A7921">
            <v>1</v>
          </cell>
          <cell r="E7921">
            <v>4</v>
          </cell>
          <cell r="I7921">
            <v>1607080.27</v>
          </cell>
          <cell r="M7921">
            <v>4</v>
          </cell>
          <cell r="Q7921">
            <v>4</v>
          </cell>
          <cell r="V7921">
            <v>4520</v>
          </cell>
        </row>
        <row r="7922">
          <cell r="A7922">
            <v>1</v>
          </cell>
          <cell r="E7922">
            <v>4</v>
          </cell>
          <cell r="I7922">
            <v>0</v>
          </cell>
          <cell r="M7922">
            <v>4</v>
          </cell>
          <cell r="Q7922">
            <v>4</v>
          </cell>
          <cell r="V7922">
            <v>4520</v>
          </cell>
        </row>
        <row r="7923">
          <cell r="A7923">
            <v>1</v>
          </cell>
          <cell r="E7923">
            <v>4</v>
          </cell>
          <cell r="I7923">
            <v>0</v>
          </cell>
          <cell r="M7923">
            <v>4</v>
          </cell>
          <cell r="Q7923">
            <v>4</v>
          </cell>
          <cell r="V7923">
            <v>4520</v>
          </cell>
        </row>
        <row r="7924">
          <cell r="A7924">
            <v>1</v>
          </cell>
          <cell r="E7924">
            <v>4</v>
          </cell>
          <cell r="I7924">
            <v>1871</v>
          </cell>
          <cell r="M7924">
            <v>4</v>
          </cell>
          <cell r="Q7924">
            <v>4</v>
          </cell>
          <cell r="V7924">
            <v>4520</v>
          </cell>
        </row>
        <row r="7925">
          <cell r="A7925">
            <v>1</v>
          </cell>
          <cell r="E7925">
            <v>4</v>
          </cell>
          <cell r="I7925">
            <v>8566</v>
          </cell>
          <cell r="M7925">
            <v>4</v>
          </cell>
          <cell r="Q7925">
            <v>2</v>
          </cell>
          <cell r="V7925">
            <v>4520</v>
          </cell>
        </row>
        <row r="7926">
          <cell r="A7926">
            <v>1</v>
          </cell>
          <cell r="E7926">
            <v>4</v>
          </cell>
          <cell r="I7926">
            <v>2580.0500000000002</v>
          </cell>
          <cell r="M7926">
            <v>4</v>
          </cell>
          <cell r="Q7926">
            <v>10</v>
          </cell>
          <cell r="V7926">
            <v>4520</v>
          </cell>
        </row>
        <row r="7927">
          <cell r="A7927">
            <v>1</v>
          </cell>
          <cell r="E7927">
            <v>4</v>
          </cell>
          <cell r="I7927">
            <v>123629.29</v>
          </cell>
          <cell r="M7927">
            <v>4</v>
          </cell>
          <cell r="Q7927">
            <v>4</v>
          </cell>
          <cell r="V7927">
            <v>4560</v>
          </cell>
        </row>
        <row r="7928">
          <cell r="A7928">
            <v>1</v>
          </cell>
          <cell r="E7928">
            <v>4</v>
          </cell>
          <cell r="I7928">
            <v>0</v>
          </cell>
          <cell r="M7928">
            <v>4</v>
          </cell>
          <cell r="Q7928">
            <v>4</v>
          </cell>
          <cell r="V7928">
            <v>4560</v>
          </cell>
        </row>
        <row r="7929">
          <cell r="A7929">
            <v>1</v>
          </cell>
          <cell r="E7929">
            <v>4</v>
          </cell>
          <cell r="I7929">
            <v>0</v>
          </cell>
          <cell r="M7929">
            <v>4</v>
          </cell>
          <cell r="Q7929">
            <v>4</v>
          </cell>
          <cell r="V7929">
            <v>4560</v>
          </cell>
        </row>
        <row r="7930">
          <cell r="A7930">
            <v>1</v>
          </cell>
          <cell r="E7930">
            <v>4</v>
          </cell>
          <cell r="I7930">
            <v>0</v>
          </cell>
          <cell r="M7930">
            <v>4</v>
          </cell>
          <cell r="Q7930">
            <v>11</v>
          </cell>
          <cell r="V7930">
            <v>4560</v>
          </cell>
        </row>
        <row r="7931">
          <cell r="A7931">
            <v>1</v>
          </cell>
          <cell r="E7931">
            <v>4</v>
          </cell>
          <cell r="I7931">
            <v>10670</v>
          </cell>
          <cell r="M7931">
            <v>4</v>
          </cell>
          <cell r="Q7931">
            <v>4</v>
          </cell>
          <cell r="V7931">
            <v>4560</v>
          </cell>
        </row>
        <row r="7932">
          <cell r="A7932">
            <v>1</v>
          </cell>
          <cell r="E7932">
            <v>4</v>
          </cell>
          <cell r="I7932">
            <v>0</v>
          </cell>
          <cell r="M7932">
            <v>4</v>
          </cell>
          <cell r="Q7932">
            <v>4</v>
          </cell>
          <cell r="V7932">
            <v>4570</v>
          </cell>
        </row>
        <row r="7933">
          <cell r="A7933">
            <v>1</v>
          </cell>
          <cell r="E7933">
            <v>4</v>
          </cell>
          <cell r="I7933">
            <v>11014.23</v>
          </cell>
          <cell r="M7933">
            <v>4</v>
          </cell>
          <cell r="Q7933">
            <v>4</v>
          </cell>
          <cell r="V7933">
            <v>4570</v>
          </cell>
        </row>
        <row r="7934">
          <cell r="A7934">
            <v>1</v>
          </cell>
          <cell r="E7934">
            <v>4</v>
          </cell>
          <cell r="I7934">
            <v>0</v>
          </cell>
          <cell r="M7934">
            <v>4</v>
          </cell>
          <cell r="Q7934">
            <v>4</v>
          </cell>
          <cell r="V7934">
            <v>4570</v>
          </cell>
        </row>
        <row r="7935">
          <cell r="A7935">
            <v>1</v>
          </cell>
          <cell r="E7935">
            <v>4</v>
          </cell>
          <cell r="I7935">
            <v>0</v>
          </cell>
          <cell r="M7935">
            <v>4</v>
          </cell>
          <cell r="Q7935">
            <v>4</v>
          </cell>
          <cell r="V7935">
            <v>4570</v>
          </cell>
        </row>
        <row r="7936">
          <cell r="A7936">
            <v>1</v>
          </cell>
          <cell r="E7936">
            <v>4</v>
          </cell>
          <cell r="I7936">
            <v>0</v>
          </cell>
          <cell r="M7936">
            <v>4</v>
          </cell>
          <cell r="Q7936">
            <v>4</v>
          </cell>
          <cell r="V7936">
            <v>4595</v>
          </cell>
        </row>
        <row r="7937">
          <cell r="A7937">
            <v>1</v>
          </cell>
          <cell r="E7937">
            <v>4</v>
          </cell>
          <cell r="I7937">
            <v>3798</v>
          </cell>
          <cell r="M7937">
            <v>4</v>
          </cell>
          <cell r="Q7937">
            <v>4</v>
          </cell>
          <cell r="V7937">
            <v>4595</v>
          </cell>
        </row>
        <row r="7938">
          <cell r="A7938">
            <v>1</v>
          </cell>
          <cell r="E7938">
            <v>4</v>
          </cell>
          <cell r="I7938">
            <v>0</v>
          </cell>
          <cell r="M7938">
            <v>4</v>
          </cell>
          <cell r="Q7938">
            <v>4</v>
          </cell>
          <cell r="V7938">
            <v>4595</v>
          </cell>
        </row>
        <row r="7939">
          <cell r="A7939">
            <v>1</v>
          </cell>
          <cell r="E7939">
            <v>4</v>
          </cell>
          <cell r="I7939">
            <v>736</v>
          </cell>
          <cell r="M7939">
            <v>4</v>
          </cell>
          <cell r="Q7939">
            <v>14</v>
          </cell>
          <cell r="V7939">
            <v>4595</v>
          </cell>
        </row>
        <row r="7940">
          <cell r="A7940">
            <v>1</v>
          </cell>
          <cell r="E7940">
            <v>4</v>
          </cell>
          <cell r="I7940">
            <v>368</v>
          </cell>
          <cell r="M7940">
            <v>4</v>
          </cell>
          <cell r="Q7940">
            <v>8</v>
          </cell>
          <cell r="V7940">
            <v>4595</v>
          </cell>
        </row>
        <row r="7941">
          <cell r="A7941">
            <v>1</v>
          </cell>
          <cell r="E7941">
            <v>4</v>
          </cell>
          <cell r="I7941">
            <v>0</v>
          </cell>
          <cell r="M7941">
            <v>4</v>
          </cell>
          <cell r="Q7941">
            <v>11</v>
          </cell>
          <cell r="V7941">
            <v>4595</v>
          </cell>
        </row>
        <row r="7942">
          <cell r="A7942">
            <v>1</v>
          </cell>
          <cell r="E7942">
            <v>4</v>
          </cell>
          <cell r="I7942">
            <v>0</v>
          </cell>
          <cell r="M7942">
            <v>4</v>
          </cell>
          <cell r="Q7942">
            <v>4</v>
          </cell>
          <cell r="V7942">
            <v>4595</v>
          </cell>
        </row>
        <row r="7943">
          <cell r="A7943">
            <v>1</v>
          </cell>
          <cell r="E7943">
            <v>4</v>
          </cell>
          <cell r="I7943">
            <v>0</v>
          </cell>
          <cell r="M7943">
            <v>4</v>
          </cell>
          <cell r="Q7943">
            <v>6</v>
          </cell>
          <cell r="V7943">
            <v>4595</v>
          </cell>
        </row>
        <row r="7944">
          <cell r="A7944">
            <v>1</v>
          </cell>
          <cell r="E7944">
            <v>4</v>
          </cell>
          <cell r="I7944">
            <v>0</v>
          </cell>
          <cell r="M7944">
            <v>4</v>
          </cell>
          <cell r="Q7944">
            <v>2</v>
          </cell>
          <cell r="V7944">
            <v>4595</v>
          </cell>
        </row>
        <row r="7945">
          <cell r="A7945">
            <v>1</v>
          </cell>
          <cell r="E7945">
            <v>4</v>
          </cell>
          <cell r="I7945">
            <v>736</v>
          </cell>
          <cell r="M7945">
            <v>4</v>
          </cell>
          <cell r="Q7945">
            <v>10</v>
          </cell>
          <cell r="V7945">
            <v>4595</v>
          </cell>
        </row>
        <row r="7946">
          <cell r="A7946">
            <v>1</v>
          </cell>
          <cell r="E7946">
            <v>4</v>
          </cell>
          <cell r="I7946">
            <v>5839.12</v>
          </cell>
          <cell r="M7946">
            <v>4</v>
          </cell>
          <cell r="Q7946">
            <v>4</v>
          </cell>
          <cell r="V7946">
            <v>4601</v>
          </cell>
        </row>
        <row r="7947">
          <cell r="A7947">
            <v>1</v>
          </cell>
          <cell r="E7947">
            <v>4</v>
          </cell>
          <cell r="I7947">
            <v>100</v>
          </cell>
          <cell r="M7947">
            <v>4</v>
          </cell>
          <cell r="Q7947">
            <v>4</v>
          </cell>
          <cell r="V7947">
            <v>4601</v>
          </cell>
        </row>
        <row r="7948">
          <cell r="A7948">
            <v>1</v>
          </cell>
          <cell r="E7948">
            <v>4</v>
          </cell>
          <cell r="I7948">
            <v>0</v>
          </cell>
          <cell r="M7948">
            <v>4</v>
          </cell>
          <cell r="Q7948">
            <v>4</v>
          </cell>
          <cell r="V7948">
            <v>4601</v>
          </cell>
        </row>
        <row r="7949">
          <cell r="A7949">
            <v>1</v>
          </cell>
          <cell r="E7949">
            <v>4</v>
          </cell>
          <cell r="I7949">
            <v>600</v>
          </cell>
          <cell r="M7949">
            <v>4</v>
          </cell>
          <cell r="Q7949">
            <v>4</v>
          </cell>
          <cell r="V7949">
            <v>4601</v>
          </cell>
        </row>
        <row r="7950">
          <cell r="A7950">
            <v>1</v>
          </cell>
          <cell r="E7950">
            <v>4</v>
          </cell>
          <cell r="I7950">
            <v>55728.959999999999</v>
          </cell>
          <cell r="M7950">
            <v>4</v>
          </cell>
          <cell r="Q7950">
            <v>4</v>
          </cell>
          <cell r="V7950">
            <v>4601</v>
          </cell>
        </row>
        <row r="7951">
          <cell r="A7951">
            <v>1</v>
          </cell>
          <cell r="E7951">
            <v>4</v>
          </cell>
          <cell r="I7951">
            <v>0</v>
          </cell>
          <cell r="M7951">
            <v>4</v>
          </cell>
          <cell r="Q7951">
            <v>6</v>
          </cell>
          <cell r="V7951">
            <v>4601</v>
          </cell>
        </row>
        <row r="7952">
          <cell r="A7952">
            <v>1</v>
          </cell>
          <cell r="E7952">
            <v>4</v>
          </cell>
          <cell r="I7952">
            <v>46057.37</v>
          </cell>
          <cell r="M7952">
            <v>4</v>
          </cell>
          <cell r="Q7952">
            <v>2</v>
          </cell>
          <cell r="V7952">
            <v>4601</v>
          </cell>
        </row>
        <row r="7953">
          <cell r="A7953">
            <v>1</v>
          </cell>
          <cell r="E7953">
            <v>4</v>
          </cell>
          <cell r="I7953">
            <v>0</v>
          </cell>
          <cell r="M7953">
            <v>4</v>
          </cell>
          <cell r="Q7953">
            <v>10</v>
          </cell>
          <cell r="V7953">
            <v>4601</v>
          </cell>
        </row>
        <row r="7954">
          <cell r="A7954">
            <v>1</v>
          </cell>
          <cell r="E7954">
            <v>4</v>
          </cell>
          <cell r="I7954">
            <v>8714.39</v>
          </cell>
          <cell r="M7954">
            <v>4</v>
          </cell>
          <cell r="Q7954">
            <v>4</v>
          </cell>
          <cell r="V7954">
            <v>4602</v>
          </cell>
        </row>
        <row r="7955">
          <cell r="A7955">
            <v>1</v>
          </cell>
          <cell r="E7955">
            <v>4</v>
          </cell>
          <cell r="I7955">
            <v>0</v>
          </cell>
          <cell r="M7955">
            <v>4</v>
          </cell>
          <cell r="Q7955">
            <v>4</v>
          </cell>
          <cell r="V7955">
            <v>4602</v>
          </cell>
        </row>
        <row r="7956">
          <cell r="A7956">
            <v>1</v>
          </cell>
          <cell r="E7956">
            <v>4</v>
          </cell>
          <cell r="I7956">
            <v>0</v>
          </cell>
          <cell r="M7956">
            <v>4</v>
          </cell>
          <cell r="Q7956">
            <v>6</v>
          </cell>
          <cell r="V7956">
            <v>4602</v>
          </cell>
        </row>
        <row r="7957">
          <cell r="A7957">
            <v>1</v>
          </cell>
          <cell r="E7957">
            <v>4</v>
          </cell>
          <cell r="I7957">
            <v>11530.6</v>
          </cell>
          <cell r="M7957">
            <v>4</v>
          </cell>
          <cell r="Q7957">
            <v>4</v>
          </cell>
          <cell r="V7957">
            <v>4603</v>
          </cell>
        </row>
        <row r="7958">
          <cell r="A7958">
            <v>1</v>
          </cell>
          <cell r="E7958">
            <v>4</v>
          </cell>
          <cell r="I7958">
            <v>390.02</v>
          </cell>
          <cell r="M7958">
            <v>4</v>
          </cell>
          <cell r="Q7958">
            <v>14</v>
          </cell>
          <cell r="V7958">
            <v>4603</v>
          </cell>
        </row>
        <row r="7959">
          <cell r="A7959">
            <v>1</v>
          </cell>
          <cell r="E7959">
            <v>4</v>
          </cell>
          <cell r="I7959">
            <v>17469.86</v>
          </cell>
          <cell r="M7959">
            <v>4</v>
          </cell>
          <cell r="Q7959">
            <v>4</v>
          </cell>
          <cell r="V7959">
            <v>4603</v>
          </cell>
        </row>
        <row r="7960">
          <cell r="A7960">
            <v>1</v>
          </cell>
          <cell r="E7960">
            <v>4</v>
          </cell>
          <cell r="I7960">
            <v>0</v>
          </cell>
          <cell r="M7960">
            <v>4</v>
          </cell>
          <cell r="Q7960">
            <v>6</v>
          </cell>
          <cell r="V7960">
            <v>4603</v>
          </cell>
        </row>
        <row r="7961">
          <cell r="A7961">
            <v>1</v>
          </cell>
          <cell r="E7961">
            <v>4</v>
          </cell>
          <cell r="I7961">
            <v>10936.75</v>
          </cell>
          <cell r="M7961">
            <v>4</v>
          </cell>
          <cell r="Q7961">
            <v>2</v>
          </cell>
          <cell r="V7961">
            <v>4603</v>
          </cell>
        </row>
        <row r="7962">
          <cell r="A7962">
            <v>1</v>
          </cell>
          <cell r="E7962">
            <v>4</v>
          </cell>
          <cell r="I7962">
            <v>-329.94</v>
          </cell>
          <cell r="M7962">
            <v>4</v>
          </cell>
          <cell r="Q7962">
            <v>4</v>
          </cell>
          <cell r="V7962">
            <v>4604</v>
          </cell>
        </row>
        <row r="7963">
          <cell r="A7963">
            <v>1</v>
          </cell>
          <cell r="E7963">
            <v>4</v>
          </cell>
          <cell r="I7963">
            <v>18334.07</v>
          </cell>
          <cell r="M7963">
            <v>4</v>
          </cell>
          <cell r="Q7963">
            <v>2</v>
          </cell>
          <cell r="V7963">
            <v>4604</v>
          </cell>
        </row>
        <row r="7964">
          <cell r="A7964">
            <v>1</v>
          </cell>
          <cell r="E7964">
            <v>4</v>
          </cell>
          <cell r="I7964">
            <v>949.25</v>
          </cell>
          <cell r="M7964">
            <v>4</v>
          </cell>
          <cell r="Q7964">
            <v>4</v>
          </cell>
          <cell r="V7964">
            <v>4610</v>
          </cell>
        </row>
        <row r="7965">
          <cell r="A7965">
            <v>1</v>
          </cell>
          <cell r="E7965">
            <v>4</v>
          </cell>
          <cell r="I7965">
            <v>290.7</v>
          </cell>
          <cell r="M7965">
            <v>4</v>
          </cell>
          <cell r="Q7965">
            <v>8</v>
          </cell>
          <cell r="V7965">
            <v>4610</v>
          </cell>
        </row>
        <row r="7966">
          <cell r="A7966">
            <v>1</v>
          </cell>
          <cell r="E7966">
            <v>4</v>
          </cell>
          <cell r="I7966">
            <v>0</v>
          </cell>
          <cell r="M7966">
            <v>4</v>
          </cell>
          <cell r="Q7966">
            <v>4</v>
          </cell>
          <cell r="V7966">
            <v>4610</v>
          </cell>
        </row>
        <row r="7967">
          <cell r="A7967">
            <v>1</v>
          </cell>
          <cell r="E7967">
            <v>4</v>
          </cell>
          <cell r="I7967">
            <v>1044.4000000000001</v>
          </cell>
          <cell r="M7967">
            <v>4</v>
          </cell>
          <cell r="Q7967">
            <v>4</v>
          </cell>
          <cell r="V7967">
            <v>4610</v>
          </cell>
        </row>
        <row r="7968">
          <cell r="A7968">
            <v>1</v>
          </cell>
          <cell r="E7968">
            <v>4</v>
          </cell>
          <cell r="I7968">
            <v>609.17999999999995</v>
          </cell>
          <cell r="M7968">
            <v>4</v>
          </cell>
          <cell r="Q7968">
            <v>2</v>
          </cell>
          <cell r="V7968">
            <v>4610</v>
          </cell>
        </row>
        <row r="7969">
          <cell r="A7969">
            <v>1</v>
          </cell>
          <cell r="E7969">
            <v>4</v>
          </cell>
          <cell r="I7969">
            <v>0</v>
          </cell>
          <cell r="M7969">
            <v>4</v>
          </cell>
          <cell r="Q7969">
            <v>10</v>
          </cell>
          <cell r="V7969">
            <v>4610</v>
          </cell>
        </row>
        <row r="7970">
          <cell r="A7970">
            <v>1</v>
          </cell>
          <cell r="E7970">
            <v>4</v>
          </cell>
          <cell r="I7970">
            <v>1861.5</v>
          </cell>
          <cell r="M7970">
            <v>4</v>
          </cell>
          <cell r="Q7970">
            <v>25</v>
          </cell>
          <cell r="V7970">
            <v>4640</v>
          </cell>
        </row>
        <row r="7971">
          <cell r="A7971">
            <v>1</v>
          </cell>
          <cell r="E7971">
            <v>4</v>
          </cell>
          <cell r="I7971">
            <v>4.96</v>
          </cell>
          <cell r="M7971">
            <v>4</v>
          </cell>
          <cell r="Q7971">
            <v>9</v>
          </cell>
          <cell r="V7971">
            <v>4640</v>
          </cell>
        </row>
        <row r="7972">
          <cell r="A7972">
            <v>1</v>
          </cell>
          <cell r="E7972">
            <v>4</v>
          </cell>
          <cell r="I7972">
            <v>10457.549999999999</v>
          </cell>
          <cell r="M7972">
            <v>4</v>
          </cell>
          <cell r="Q7972">
            <v>4</v>
          </cell>
          <cell r="V7972">
            <v>4640</v>
          </cell>
        </row>
        <row r="7973">
          <cell r="A7973">
            <v>1</v>
          </cell>
          <cell r="E7973">
            <v>4</v>
          </cell>
          <cell r="I7973">
            <v>7754.35</v>
          </cell>
          <cell r="M7973">
            <v>4</v>
          </cell>
          <cell r="Q7973">
            <v>14</v>
          </cell>
          <cell r="V7973">
            <v>4640</v>
          </cell>
        </row>
        <row r="7974">
          <cell r="A7974">
            <v>1</v>
          </cell>
          <cell r="E7974">
            <v>4</v>
          </cell>
          <cell r="I7974">
            <v>1115.2</v>
          </cell>
          <cell r="M7974">
            <v>4</v>
          </cell>
          <cell r="Q7974">
            <v>7</v>
          </cell>
          <cell r="V7974">
            <v>4640</v>
          </cell>
        </row>
        <row r="7975">
          <cell r="A7975">
            <v>1</v>
          </cell>
          <cell r="E7975">
            <v>4</v>
          </cell>
          <cell r="I7975">
            <v>1127.95</v>
          </cell>
          <cell r="M7975">
            <v>4</v>
          </cell>
          <cell r="Q7975">
            <v>8</v>
          </cell>
          <cell r="V7975">
            <v>4640</v>
          </cell>
        </row>
        <row r="7976">
          <cell r="A7976">
            <v>1</v>
          </cell>
          <cell r="E7976">
            <v>4</v>
          </cell>
          <cell r="I7976">
            <v>2312</v>
          </cell>
          <cell r="M7976">
            <v>4</v>
          </cell>
          <cell r="Q7976">
            <v>11</v>
          </cell>
          <cell r="V7976">
            <v>4640</v>
          </cell>
        </row>
        <row r="7977">
          <cell r="A7977">
            <v>1</v>
          </cell>
          <cell r="E7977">
            <v>4</v>
          </cell>
          <cell r="I7977">
            <v>2516.4</v>
          </cell>
          <cell r="M7977">
            <v>4</v>
          </cell>
          <cell r="Q7977">
            <v>4</v>
          </cell>
          <cell r="V7977">
            <v>4640</v>
          </cell>
        </row>
        <row r="7978">
          <cell r="A7978">
            <v>1</v>
          </cell>
          <cell r="E7978">
            <v>4</v>
          </cell>
          <cell r="I7978">
            <v>0</v>
          </cell>
          <cell r="M7978">
            <v>4</v>
          </cell>
          <cell r="Q7978">
            <v>13</v>
          </cell>
          <cell r="V7978">
            <v>4640</v>
          </cell>
        </row>
        <row r="7979">
          <cell r="A7979">
            <v>1</v>
          </cell>
          <cell r="E7979">
            <v>4</v>
          </cell>
          <cell r="I7979">
            <v>588.20000000000005</v>
          </cell>
          <cell r="M7979">
            <v>4</v>
          </cell>
          <cell r="Q7979">
            <v>5</v>
          </cell>
          <cell r="V7979">
            <v>4640</v>
          </cell>
        </row>
        <row r="7980">
          <cell r="A7980">
            <v>1</v>
          </cell>
          <cell r="E7980">
            <v>4</v>
          </cell>
          <cell r="I7980">
            <v>3242.75</v>
          </cell>
          <cell r="M7980">
            <v>4</v>
          </cell>
          <cell r="Q7980">
            <v>10</v>
          </cell>
          <cell r="V7980">
            <v>4640</v>
          </cell>
        </row>
        <row r="7981">
          <cell r="A7981">
            <v>1</v>
          </cell>
          <cell r="E7981">
            <v>4</v>
          </cell>
          <cell r="I7981">
            <v>1230</v>
          </cell>
          <cell r="M7981">
            <v>4</v>
          </cell>
          <cell r="Q7981">
            <v>25</v>
          </cell>
          <cell r="V7981">
            <v>4660</v>
          </cell>
        </row>
        <row r="7982">
          <cell r="A7982">
            <v>1</v>
          </cell>
          <cell r="E7982">
            <v>4</v>
          </cell>
          <cell r="I7982">
            <v>143336.73000000001</v>
          </cell>
          <cell r="M7982">
            <v>4</v>
          </cell>
          <cell r="Q7982">
            <v>4</v>
          </cell>
          <cell r="V7982">
            <v>4660</v>
          </cell>
        </row>
        <row r="7983">
          <cell r="A7983">
            <v>1</v>
          </cell>
          <cell r="E7983">
            <v>4</v>
          </cell>
          <cell r="I7983">
            <v>0</v>
          </cell>
          <cell r="M7983">
            <v>4</v>
          </cell>
          <cell r="Q7983">
            <v>4</v>
          </cell>
          <cell r="V7983">
            <v>4660</v>
          </cell>
        </row>
        <row r="7984">
          <cell r="A7984">
            <v>1</v>
          </cell>
          <cell r="E7984">
            <v>4</v>
          </cell>
          <cell r="I7984">
            <v>544</v>
          </cell>
          <cell r="M7984">
            <v>4</v>
          </cell>
          <cell r="Q7984">
            <v>14</v>
          </cell>
          <cell r="V7984">
            <v>4660</v>
          </cell>
        </row>
        <row r="7985">
          <cell r="A7985">
            <v>1</v>
          </cell>
          <cell r="E7985">
            <v>4</v>
          </cell>
          <cell r="I7985">
            <v>6554.39</v>
          </cell>
          <cell r="M7985">
            <v>4</v>
          </cell>
          <cell r="Q7985">
            <v>4</v>
          </cell>
          <cell r="V7985">
            <v>4660</v>
          </cell>
        </row>
        <row r="7986">
          <cell r="A7986">
            <v>1</v>
          </cell>
          <cell r="E7986">
            <v>4</v>
          </cell>
          <cell r="I7986">
            <v>0</v>
          </cell>
          <cell r="M7986">
            <v>4</v>
          </cell>
          <cell r="Q7986">
            <v>4</v>
          </cell>
          <cell r="V7986">
            <v>4660</v>
          </cell>
        </row>
        <row r="7987">
          <cell r="A7987">
            <v>1</v>
          </cell>
          <cell r="E7987">
            <v>4</v>
          </cell>
          <cell r="I7987">
            <v>0</v>
          </cell>
          <cell r="M7987">
            <v>4</v>
          </cell>
          <cell r="Q7987">
            <v>6</v>
          </cell>
          <cell r="V7987">
            <v>4660</v>
          </cell>
        </row>
        <row r="7988">
          <cell r="A7988">
            <v>1</v>
          </cell>
          <cell r="E7988">
            <v>4</v>
          </cell>
          <cell r="I7988">
            <v>160.66</v>
          </cell>
          <cell r="M7988">
            <v>4</v>
          </cell>
          <cell r="Q7988">
            <v>13</v>
          </cell>
          <cell r="V7988">
            <v>4660</v>
          </cell>
        </row>
        <row r="7989">
          <cell r="A7989">
            <v>1</v>
          </cell>
          <cell r="E7989">
            <v>4</v>
          </cell>
          <cell r="I7989">
            <v>1053</v>
          </cell>
          <cell r="M7989">
            <v>4</v>
          </cell>
          <cell r="Q7989">
            <v>2</v>
          </cell>
          <cell r="V7989">
            <v>4660</v>
          </cell>
        </row>
        <row r="7990">
          <cell r="A7990">
            <v>1</v>
          </cell>
          <cell r="E7990">
            <v>4</v>
          </cell>
          <cell r="I7990">
            <v>0</v>
          </cell>
          <cell r="M7990">
            <v>4</v>
          </cell>
          <cell r="Q7990">
            <v>10</v>
          </cell>
          <cell r="V7990">
            <v>4660</v>
          </cell>
        </row>
        <row r="7991">
          <cell r="A7991">
            <v>1</v>
          </cell>
          <cell r="E7991">
            <v>4</v>
          </cell>
          <cell r="I7991">
            <v>0</v>
          </cell>
          <cell r="M7991">
            <v>4</v>
          </cell>
          <cell r="Q7991">
            <v>9</v>
          </cell>
          <cell r="V7991">
            <v>4680</v>
          </cell>
        </row>
        <row r="7992">
          <cell r="A7992">
            <v>1</v>
          </cell>
          <cell r="E7992">
            <v>4</v>
          </cell>
          <cell r="I7992">
            <v>0</v>
          </cell>
          <cell r="M7992">
            <v>4</v>
          </cell>
          <cell r="Q7992">
            <v>4</v>
          </cell>
          <cell r="V7992">
            <v>4680</v>
          </cell>
        </row>
        <row r="7993">
          <cell r="A7993">
            <v>1</v>
          </cell>
          <cell r="E7993">
            <v>4</v>
          </cell>
          <cell r="I7993">
            <v>368647.65</v>
          </cell>
          <cell r="M7993">
            <v>4</v>
          </cell>
          <cell r="Q7993">
            <v>4</v>
          </cell>
          <cell r="V7993">
            <v>4680</v>
          </cell>
        </row>
        <row r="7994">
          <cell r="A7994">
            <v>1</v>
          </cell>
          <cell r="E7994">
            <v>4</v>
          </cell>
          <cell r="I7994">
            <v>79426.929999999993</v>
          </cell>
          <cell r="M7994">
            <v>4</v>
          </cell>
          <cell r="Q7994">
            <v>4</v>
          </cell>
          <cell r="V7994">
            <v>4680</v>
          </cell>
        </row>
        <row r="7995">
          <cell r="A7995">
            <v>1</v>
          </cell>
          <cell r="E7995">
            <v>4</v>
          </cell>
          <cell r="I7995">
            <v>2110</v>
          </cell>
          <cell r="M7995">
            <v>4</v>
          </cell>
          <cell r="Q7995">
            <v>14</v>
          </cell>
          <cell r="V7995">
            <v>4680</v>
          </cell>
        </row>
        <row r="7996">
          <cell r="A7996">
            <v>1</v>
          </cell>
          <cell r="E7996">
            <v>4</v>
          </cell>
          <cell r="I7996">
            <v>407750</v>
          </cell>
          <cell r="M7996">
            <v>4</v>
          </cell>
          <cell r="Q7996">
            <v>4</v>
          </cell>
          <cell r="V7996">
            <v>4680</v>
          </cell>
        </row>
        <row r="7997">
          <cell r="A7997">
            <v>1</v>
          </cell>
          <cell r="E7997">
            <v>4</v>
          </cell>
          <cell r="I7997">
            <v>-2647.74</v>
          </cell>
          <cell r="M7997">
            <v>4</v>
          </cell>
          <cell r="Q7997">
            <v>7</v>
          </cell>
          <cell r="V7997">
            <v>4680</v>
          </cell>
        </row>
        <row r="7998">
          <cell r="A7998">
            <v>1</v>
          </cell>
          <cell r="E7998">
            <v>4</v>
          </cell>
          <cell r="I7998">
            <v>-154936</v>
          </cell>
          <cell r="M7998">
            <v>4</v>
          </cell>
          <cell r="Q7998">
            <v>8</v>
          </cell>
          <cell r="V7998">
            <v>4680</v>
          </cell>
        </row>
        <row r="7999">
          <cell r="A7999">
            <v>1</v>
          </cell>
          <cell r="E7999">
            <v>4</v>
          </cell>
          <cell r="I7999">
            <v>0</v>
          </cell>
          <cell r="M7999">
            <v>4</v>
          </cell>
          <cell r="Q7999">
            <v>11</v>
          </cell>
          <cell r="V7999">
            <v>4680</v>
          </cell>
        </row>
        <row r="8000">
          <cell r="A8000">
            <v>1</v>
          </cell>
          <cell r="E8000">
            <v>4</v>
          </cell>
          <cell r="I8000">
            <v>0</v>
          </cell>
          <cell r="M8000">
            <v>4</v>
          </cell>
          <cell r="Q8000">
            <v>4</v>
          </cell>
          <cell r="V8000">
            <v>4680</v>
          </cell>
        </row>
        <row r="8001">
          <cell r="A8001">
            <v>1</v>
          </cell>
          <cell r="E8001">
            <v>4</v>
          </cell>
          <cell r="I8001">
            <v>30000</v>
          </cell>
          <cell r="M8001">
            <v>4</v>
          </cell>
          <cell r="Q8001">
            <v>6</v>
          </cell>
          <cell r="V8001">
            <v>4680</v>
          </cell>
        </row>
        <row r="8002">
          <cell r="A8002">
            <v>1</v>
          </cell>
          <cell r="E8002">
            <v>4</v>
          </cell>
          <cell r="I8002">
            <v>0</v>
          </cell>
          <cell r="M8002">
            <v>4</v>
          </cell>
          <cell r="Q8002">
            <v>2</v>
          </cell>
          <cell r="V8002">
            <v>4680</v>
          </cell>
        </row>
        <row r="8003">
          <cell r="A8003">
            <v>1</v>
          </cell>
          <cell r="E8003">
            <v>4</v>
          </cell>
          <cell r="I8003">
            <v>0</v>
          </cell>
          <cell r="M8003">
            <v>4</v>
          </cell>
          <cell r="Q8003">
            <v>4</v>
          </cell>
          <cell r="V8003">
            <v>4690</v>
          </cell>
        </row>
        <row r="8004">
          <cell r="A8004">
            <v>1</v>
          </cell>
          <cell r="E8004">
            <v>4</v>
          </cell>
          <cell r="I8004">
            <v>3891.75</v>
          </cell>
          <cell r="M8004">
            <v>4</v>
          </cell>
          <cell r="Q8004">
            <v>7</v>
          </cell>
          <cell r="V8004">
            <v>4690</v>
          </cell>
        </row>
        <row r="8005">
          <cell r="A8005">
            <v>1</v>
          </cell>
          <cell r="E8005">
            <v>4</v>
          </cell>
          <cell r="I8005">
            <v>0</v>
          </cell>
          <cell r="M8005">
            <v>4</v>
          </cell>
          <cell r="Q8005">
            <v>4</v>
          </cell>
          <cell r="V8005">
            <v>4690</v>
          </cell>
        </row>
        <row r="8006">
          <cell r="A8006">
            <v>1</v>
          </cell>
          <cell r="E8006">
            <v>4</v>
          </cell>
          <cell r="I8006">
            <v>660412.1</v>
          </cell>
          <cell r="M8006">
            <v>4</v>
          </cell>
          <cell r="Q8006">
            <v>4</v>
          </cell>
          <cell r="V8006">
            <v>4700</v>
          </cell>
        </row>
        <row r="8007">
          <cell r="A8007">
            <v>1</v>
          </cell>
          <cell r="E8007">
            <v>4</v>
          </cell>
          <cell r="I8007">
            <v>0</v>
          </cell>
          <cell r="M8007">
            <v>4</v>
          </cell>
          <cell r="Q8007">
            <v>6</v>
          </cell>
          <cell r="V8007">
            <v>4700</v>
          </cell>
        </row>
        <row r="8008">
          <cell r="A8008">
            <v>1</v>
          </cell>
          <cell r="E8008">
            <v>4</v>
          </cell>
          <cell r="I8008">
            <v>0</v>
          </cell>
          <cell r="M8008">
            <v>4</v>
          </cell>
          <cell r="Q8008">
            <v>4</v>
          </cell>
          <cell r="V8008">
            <v>4720</v>
          </cell>
        </row>
        <row r="8009">
          <cell r="A8009">
            <v>1</v>
          </cell>
          <cell r="E8009">
            <v>4</v>
          </cell>
          <cell r="I8009">
            <v>49390.54</v>
          </cell>
          <cell r="M8009">
            <v>4</v>
          </cell>
          <cell r="Q8009">
            <v>4</v>
          </cell>
          <cell r="V8009">
            <v>4720</v>
          </cell>
        </row>
        <row r="8010">
          <cell r="A8010">
            <v>1</v>
          </cell>
          <cell r="E8010">
            <v>4</v>
          </cell>
          <cell r="I8010">
            <v>0</v>
          </cell>
          <cell r="M8010">
            <v>4</v>
          </cell>
          <cell r="Q8010">
            <v>4</v>
          </cell>
          <cell r="V8010">
            <v>4720</v>
          </cell>
        </row>
        <row r="8011">
          <cell r="A8011">
            <v>1</v>
          </cell>
          <cell r="E8011">
            <v>4</v>
          </cell>
          <cell r="I8011">
            <v>0</v>
          </cell>
          <cell r="M8011">
            <v>4</v>
          </cell>
          <cell r="Q8011">
            <v>4</v>
          </cell>
          <cell r="V8011">
            <v>4720</v>
          </cell>
        </row>
        <row r="8012">
          <cell r="A8012">
            <v>1</v>
          </cell>
          <cell r="E8012">
            <v>4</v>
          </cell>
          <cell r="I8012">
            <v>75</v>
          </cell>
          <cell r="M8012">
            <v>4</v>
          </cell>
          <cell r="Q8012">
            <v>8</v>
          </cell>
          <cell r="V8012">
            <v>4720</v>
          </cell>
        </row>
        <row r="8013">
          <cell r="A8013">
            <v>1</v>
          </cell>
          <cell r="E8013">
            <v>4</v>
          </cell>
          <cell r="I8013">
            <v>0</v>
          </cell>
          <cell r="M8013">
            <v>4</v>
          </cell>
          <cell r="Q8013">
            <v>4</v>
          </cell>
          <cell r="V8013">
            <v>4720</v>
          </cell>
        </row>
        <row r="8014">
          <cell r="A8014">
            <v>1</v>
          </cell>
          <cell r="E8014">
            <v>4</v>
          </cell>
          <cell r="I8014">
            <v>0</v>
          </cell>
          <cell r="M8014">
            <v>4</v>
          </cell>
          <cell r="Q8014">
            <v>6</v>
          </cell>
          <cell r="V8014">
            <v>4720</v>
          </cell>
        </row>
        <row r="8015">
          <cell r="A8015">
            <v>1</v>
          </cell>
          <cell r="E8015">
            <v>4</v>
          </cell>
          <cell r="I8015">
            <v>2507.88</v>
          </cell>
          <cell r="M8015">
            <v>4</v>
          </cell>
          <cell r="Q8015">
            <v>2</v>
          </cell>
          <cell r="V8015">
            <v>4720</v>
          </cell>
        </row>
        <row r="8016">
          <cell r="A8016">
            <v>1</v>
          </cell>
          <cell r="E8016">
            <v>4</v>
          </cell>
          <cell r="I8016">
            <v>288757</v>
          </cell>
          <cell r="M8016">
            <v>4</v>
          </cell>
          <cell r="Q8016">
            <v>25</v>
          </cell>
          <cell r="V8016">
            <v>4730</v>
          </cell>
        </row>
        <row r="8017">
          <cell r="A8017">
            <v>1</v>
          </cell>
          <cell r="E8017">
            <v>4</v>
          </cell>
          <cell r="I8017">
            <v>734920.64</v>
          </cell>
          <cell r="M8017">
            <v>4</v>
          </cell>
          <cell r="Q8017">
            <v>4</v>
          </cell>
          <cell r="V8017">
            <v>4730</v>
          </cell>
        </row>
        <row r="8018">
          <cell r="A8018">
            <v>1</v>
          </cell>
          <cell r="E8018">
            <v>4</v>
          </cell>
          <cell r="I8018">
            <v>590387.12</v>
          </cell>
          <cell r="M8018">
            <v>4</v>
          </cell>
          <cell r="Q8018">
            <v>4</v>
          </cell>
          <cell r="V8018">
            <v>4730</v>
          </cell>
        </row>
        <row r="8019">
          <cell r="A8019">
            <v>1</v>
          </cell>
          <cell r="E8019">
            <v>4</v>
          </cell>
          <cell r="I8019">
            <v>56447.87</v>
          </cell>
          <cell r="M8019">
            <v>4</v>
          </cell>
          <cell r="Q8019">
            <v>9</v>
          </cell>
          <cell r="V8019">
            <v>4730</v>
          </cell>
        </row>
        <row r="8020">
          <cell r="A8020">
            <v>1</v>
          </cell>
          <cell r="E8020">
            <v>4</v>
          </cell>
          <cell r="I8020">
            <v>0</v>
          </cell>
          <cell r="M8020">
            <v>4</v>
          </cell>
          <cell r="Q8020">
            <v>4</v>
          </cell>
          <cell r="V8020">
            <v>4730</v>
          </cell>
        </row>
        <row r="8021">
          <cell r="A8021">
            <v>1</v>
          </cell>
          <cell r="E8021">
            <v>4</v>
          </cell>
          <cell r="I8021">
            <v>-219156.1</v>
          </cell>
          <cell r="M8021">
            <v>4</v>
          </cell>
          <cell r="Q8021">
            <v>4</v>
          </cell>
          <cell r="V8021">
            <v>4730</v>
          </cell>
        </row>
        <row r="8022">
          <cell r="A8022">
            <v>1</v>
          </cell>
          <cell r="E8022">
            <v>4</v>
          </cell>
          <cell r="I8022">
            <v>2078249.24</v>
          </cell>
          <cell r="M8022">
            <v>4</v>
          </cell>
          <cell r="Q8022">
            <v>4</v>
          </cell>
          <cell r="V8022">
            <v>4730</v>
          </cell>
        </row>
        <row r="8023">
          <cell r="A8023">
            <v>1</v>
          </cell>
          <cell r="E8023">
            <v>4</v>
          </cell>
          <cell r="I8023">
            <v>632033.37</v>
          </cell>
          <cell r="M8023">
            <v>4</v>
          </cell>
          <cell r="Q8023">
            <v>14</v>
          </cell>
          <cell r="V8023">
            <v>4730</v>
          </cell>
        </row>
        <row r="8024">
          <cell r="A8024">
            <v>1</v>
          </cell>
          <cell r="E8024">
            <v>4</v>
          </cell>
          <cell r="I8024">
            <v>493684.81</v>
          </cell>
          <cell r="M8024">
            <v>4</v>
          </cell>
          <cell r="Q8024">
            <v>4</v>
          </cell>
          <cell r="V8024">
            <v>4730</v>
          </cell>
        </row>
        <row r="8025">
          <cell r="A8025">
            <v>1</v>
          </cell>
          <cell r="E8025">
            <v>4</v>
          </cell>
          <cell r="I8025">
            <v>336700.93</v>
          </cell>
          <cell r="M8025">
            <v>4</v>
          </cell>
          <cell r="Q8025">
            <v>4</v>
          </cell>
          <cell r="V8025">
            <v>4730</v>
          </cell>
        </row>
        <row r="8026">
          <cell r="A8026">
            <v>1</v>
          </cell>
          <cell r="E8026">
            <v>4</v>
          </cell>
          <cell r="I8026">
            <v>186376.91</v>
          </cell>
          <cell r="M8026">
            <v>4</v>
          </cell>
          <cell r="Q8026">
            <v>4</v>
          </cell>
          <cell r="V8026">
            <v>4730</v>
          </cell>
        </row>
        <row r="8027">
          <cell r="A8027">
            <v>1</v>
          </cell>
          <cell r="E8027">
            <v>4</v>
          </cell>
          <cell r="I8027">
            <v>7454.1</v>
          </cell>
          <cell r="M8027">
            <v>4</v>
          </cell>
          <cell r="Q8027">
            <v>7</v>
          </cell>
          <cell r="V8027">
            <v>4730</v>
          </cell>
        </row>
        <row r="8028">
          <cell r="A8028">
            <v>1</v>
          </cell>
          <cell r="E8028">
            <v>4</v>
          </cell>
          <cell r="I8028">
            <v>234908.12</v>
          </cell>
          <cell r="M8028">
            <v>4</v>
          </cell>
          <cell r="Q8028">
            <v>4</v>
          </cell>
          <cell r="V8028">
            <v>4730</v>
          </cell>
        </row>
        <row r="8029">
          <cell r="A8029">
            <v>1</v>
          </cell>
          <cell r="E8029">
            <v>4</v>
          </cell>
          <cell r="I8029">
            <v>1186014.9099999999</v>
          </cell>
          <cell r="M8029">
            <v>4</v>
          </cell>
          <cell r="Q8029">
            <v>4</v>
          </cell>
          <cell r="V8029">
            <v>4730</v>
          </cell>
        </row>
        <row r="8030">
          <cell r="A8030">
            <v>1</v>
          </cell>
          <cell r="E8030">
            <v>4</v>
          </cell>
          <cell r="I8030">
            <v>215930.23</v>
          </cell>
          <cell r="M8030">
            <v>4</v>
          </cell>
          <cell r="Q8030">
            <v>8</v>
          </cell>
          <cell r="V8030">
            <v>4730</v>
          </cell>
        </row>
        <row r="8031">
          <cell r="A8031">
            <v>1</v>
          </cell>
          <cell r="E8031">
            <v>4</v>
          </cell>
          <cell r="I8031">
            <v>0</v>
          </cell>
          <cell r="M8031">
            <v>4</v>
          </cell>
          <cell r="Q8031">
            <v>12</v>
          </cell>
          <cell r="V8031">
            <v>4730</v>
          </cell>
        </row>
        <row r="8032">
          <cell r="A8032">
            <v>1</v>
          </cell>
          <cell r="E8032">
            <v>4</v>
          </cell>
          <cell r="I8032">
            <v>22000.45</v>
          </cell>
          <cell r="M8032">
            <v>4</v>
          </cell>
          <cell r="Q8032">
            <v>11</v>
          </cell>
          <cell r="V8032">
            <v>4730</v>
          </cell>
        </row>
        <row r="8033">
          <cell r="A8033">
            <v>1</v>
          </cell>
          <cell r="E8033">
            <v>4</v>
          </cell>
          <cell r="I8033">
            <v>855698.03</v>
          </cell>
          <cell r="M8033">
            <v>4</v>
          </cell>
          <cell r="Q8033">
            <v>21</v>
          </cell>
          <cell r="V8033">
            <v>4730</v>
          </cell>
        </row>
        <row r="8034">
          <cell r="A8034">
            <v>1</v>
          </cell>
          <cell r="E8034">
            <v>4</v>
          </cell>
          <cell r="I8034">
            <v>0</v>
          </cell>
          <cell r="M8034">
            <v>4</v>
          </cell>
          <cell r="Q8034">
            <v>22</v>
          </cell>
          <cell r="V8034">
            <v>4730</v>
          </cell>
        </row>
        <row r="8035">
          <cell r="A8035">
            <v>1</v>
          </cell>
          <cell r="E8035">
            <v>4</v>
          </cell>
          <cell r="I8035">
            <v>0</v>
          </cell>
          <cell r="M8035">
            <v>4</v>
          </cell>
          <cell r="Q8035">
            <v>23</v>
          </cell>
          <cell r="V8035">
            <v>4730</v>
          </cell>
        </row>
        <row r="8036">
          <cell r="A8036">
            <v>1</v>
          </cell>
          <cell r="E8036">
            <v>4</v>
          </cell>
          <cell r="I8036">
            <v>470081.25</v>
          </cell>
          <cell r="M8036">
            <v>4</v>
          </cell>
          <cell r="Q8036">
            <v>4</v>
          </cell>
          <cell r="V8036">
            <v>4730</v>
          </cell>
        </row>
        <row r="8037">
          <cell r="A8037">
            <v>1</v>
          </cell>
          <cell r="E8037">
            <v>4</v>
          </cell>
          <cell r="I8037">
            <v>84018.880000000005</v>
          </cell>
          <cell r="M8037">
            <v>4</v>
          </cell>
          <cell r="Q8037">
            <v>4</v>
          </cell>
          <cell r="V8037">
            <v>4730</v>
          </cell>
        </row>
        <row r="8038">
          <cell r="A8038">
            <v>1</v>
          </cell>
          <cell r="E8038">
            <v>4</v>
          </cell>
          <cell r="I8038">
            <v>2060969.07</v>
          </cell>
          <cell r="M8038">
            <v>4</v>
          </cell>
          <cell r="Q8038">
            <v>4</v>
          </cell>
          <cell r="V8038">
            <v>4730</v>
          </cell>
        </row>
        <row r="8039">
          <cell r="A8039">
            <v>1</v>
          </cell>
          <cell r="E8039">
            <v>4</v>
          </cell>
          <cell r="I8039">
            <v>0</v>
          </cell>
          <cell r="M8039">
            <v>4</v>
          </cell>
          <cell r="Q8039">
            <v>4</v>
          </cell>
          <cell r="V8039">
            <v>4730</v>
          </cell>
        </row>
        <row r="8040">
          <cell r="A8040">
            <v>1</v>
          </cell>
          <cell r="E8040">
            <v>4</v>
          </cell>
          <cell r="I8040">
            <v>12244.65</v>
          </cell>
          <cell r="M8040">
            <v>4</v>
          </cell>
          <cell r="Q8040">
            <v>6</v>
          </cell>
          <cell r="V8040">
            <v>4730</v>
          </cell>
        </row>
        <row r="8041">
          <cell r="A8041">
            <v>1</v>
          </cell>
          <cell r="E8041">
            <v>4</v>
          </cell>
          <cell r="I8041">
            <v>805.93</v>
          </cell>
          <cell r="M8041">
            <v>4</v>
          </cell>
          <cell r="Q8041">
            <v>13</v>
          </cell>
          <cell r="V8041">
            <v>4730</v>
          </cell>
        </row>
        <row r="8042">
          <cell r="A8042">
            <v>1</v>
          </cell>
          <cell r="E8042">
            <v>4</v>
          </cell>
          <cell r="I8042">
            <v>-111472.41</v>
          </cell>
          <cell r="M8042">
            <v>4</v>
          </cell>
          <cell r="Q8042">
            <v>5</v>
          </cell>
          <cell r="V8042">
            <v>4730</v>
          </cell>
        </row>
        <row r="8043">
          <cell r="A8043">
            <v>1</v>
          </cell>
          <cell r="E8043">
            <v>4</v>
          </cell>
          <cell r="I8043">
            <v>55894.12</v>
          </cell>
          <cell r="M8043">
            <v>4</v>
          </cell>
          <cell r="Q8043">
            <v>2</v>
          </cell>
          <cell r="V8043">
            <v>4730</v>
          </cell>
        </row>
        <row r="8044">
          <cell r="A8044">
            <v>1</v>
          </cell>
          <cell r="E8044">
            <v>4</v>
          </cell>
          <cell r="I8044">
            <v>357002.8</v>
          </cell>
          <cell r="M8044">
            <v>4</v>
          </cell>
          <cell r="Q8044">
            <v>10</v>
          </cell>
          <cell r="V8044">
            <v>4730</v>
          </cell>
        </row>
        <row r="8045">
          <cell r="A8045">
            <v>1</v>
          </cell>
          <cell r="E8045">
            <v>4</v>
          </cell>
          <cell r="I8045">
            <v>0</v>
          </cell>
          <cell r="M8045">
            <v>4</v>
          </cell>
          <cell r="Q8045">
            <v>4</v>
          </cell>
          <cell r="V8045">
            <v>4740</v>
          </cell>
        </row>
        <row r="8046">
          <cell r="A8046">
            <v>1</v>
          </cell>
          <cell r="E8046">
            <v>4</v>
          </cell>
          <cell r="I8046">
            <v>0</v>
          </cell>
          <cell r="M8046">
            <v>4</v>
          </cell>
          <cell r="Q8046">
            <v>4</v>
          </cell>
          <cell r="V8046">
            <v>4740</v>
          </cell>
        </row>
        <row r="8047">
          <cell r="A8047">
            <v>1</v>
          </cell>
          <cell r="E8047">
            <v>4</v>
          </cell>
          <cell r="I8047">
            <v>0</v>
          </cell>
          <cell r="M8047">
            <v>4</v>
          </cell>
          <cell r="Q8047">
            <v>4</v>
          </cell>
          <cell r="V8047">
            <v>4740</v>
          </cell>
        </row>
        <row r="8048">
          <cell r="A8048">
            <v>1</v>
          </cell>
          <cell r="E8048">
            <v>4</v>
          </cell>
          <cell r="I8048">
            <v>0</v>
          </cell>
          <cell r="M8048">
            <v>4</v>
          </cell>
          <cell r="Q8048">
            <v>4</v>
          </cell>
          <cell r="V8048">
            <v>4740</v>
          </cell>
        </row>
        <row r="8049">
          <cell r="A8049">
            <v>1</v>
          </cell>
          <cell r="E8049">
            <v>4</v>
          </cell>
          <cell r="I8049">
            <v>0</v>
          </cell>
          <cell r="M8049">
            <v>4</v>
          </cell>
          <cell r="Q8049">
            <v>21</v>
          </cell>
          <cell r="V8049">
            <v>4740</v>
          </cell>
        </row>
        <row r="8050">
          <cell r="A8050">
            <v>1</v>
          </cell>
          <cell r="E8050">
            <v>4</v>
          </cell>
          <cell r="I8050">
            <v>0</v>
          </cell>
          <cell r="M8050">
            <v>4</v>
          </cell>
          <cell r="Q8050">
            <v>22</v>
          </cell>
          <cell r="V8050">
            <v>4740</v>
          </cell>
        </row>
        <row r="8051">
          <cell r="A8051">
            <v>1</v>
          </cell>
          <cell r="E8051">
            <v>4</v>
          </cell>
          <cell r="I8051">
            <v>0</v>
          </cell>
          <cell r="M8051">
            <v>4</v>
          </cell>
          <cell r="Q8051">
            <v>4</v>
          </cell>
          <cell r="V8051">
            <v>4740</v>
          </cell>
        </row>
        <row r="8052">
          <cell r="A8052">
            <v>1</v>
          </cell>
          <cell r="E8052">
            <v>4</v>
          </cell>
          <cell r="I8052">
            <v>0</v>
          </cell>
          <cell r="M8052">
            <v>4</v>
          </cell>
          <cell r="Q8052">
            <v>4</v>
          </cell>
          <cell r="V8052">
            <v>4740</v>
          </cell>
        </row>
        <row r="8053">
          <cell r="A8053">
            <v>1</v>
          </cell>
          <cell r="E8053">
            <v>4</v>
          </cell>
          <cell r="I8053">
            <v>0</v>
          </cell>
          <cell r="M8053">
            <v>4</v>
          </cell>
          <cell r="Q8053">
            <v>4</v>
          </cell>
          <cell r="V8053">
            <v>4745</v>
          </cell>
        </row>
        <row r="8054">
          <cell r="A8054">
            <v>1</v>
          </cell>
          <cell r="E8054">
            <v>4</v>
          </cell>
          <cell r="I8054">
            <v>151118.25</v>
          </cell>
          <cell r="M8054">
            <v>4</v>
          </cell>
          <cell r="Q8054">
            <v>25</v>
          </cell>
          <cell r="V8054">
            <v>4751</v>
          </cell>
        </row>
        <row r="8055">
          <cell r="A8055">
            <v>1</v>
          </cell>
          <cell r="E8055">
            <v>4</v>
          </cell>
          <cell r="I8055">
            <v>41496.22</v>
          </cell>
          <cell r="M8055">
            <v>4</v>
          </cell>
          <cell r="Q8055">
            <v>9</v>
          </cell>
          <cell r="V8055">
            <v>4751</v>
          </cell>
        </row>
        <row r="8056">
          <cell r="A8056">
            <v>1</v>
          </cell>
          <cell r="E8056">
            <v>4</v>
          </cell>
          <cell r="I8056">
            <v>147950.48000000001</v>
          </cell>
          <cell r="M8056">
            <v>4</v>
          </cell>
          <cell r="Q8056">
            <v>14</v>
          </cell>
          <cell r="V8056">
            <v>4751</v>
          </cell>
        </row>
        <row r="8057">
          <cell r="A8057">
            <v>1</v>
          </cell>
          <cell r="E8057">
            <v>4</v>
          </cell>
          <cell r="I8057">
            <v>77736.490000000005</v>
          </cell>
          <cell r="M8057">
            <v>4</v>
          </cell>
          <cell r="Q8057">
            <v>7</v>
          </cell>
          <cell r="V8057">
            <v>4751</v>
          </cell>
        </row>
        <row r="8058">
          <cell r="A8058">
            <v>1</v>
          </cell>
          <cell r="E8058">
            <v>4</v>
          </cell>
          <cell r="I8058">
            <v>127449.12</v>
          </cell>
          <cell r="M8058">
            <v>4</v>
          </cell>
          <cell r="Q8058">
            <v>8</v>
          </cell>
          <cell r="V8058">
            <v>4751</v>
          </cell>
        </row>
        <row r="8059">
          <cell r="A8059">
            <v>1</v>
          </cell>
          <cell r="E8059">
            <v>4</v>
          </cell>
          <cell r="I8059">
            <v>106864.5</v>
          </cell>
          <cell r="M8059">
            <v>4</v>
          </cell>
          <cell r="Q8059">
            <v>11</v>
          </cell>
          <cell r="V8059">
            <v>4751</v>
          </cell>
        </row>
        <row r="8060">
          <cell r="A8060">
            <v>1</v>
          </cell>
          <cell r="E8060">
            <v>4</v>
          </cell>
          <cell r="I8060">
            <v>496821.45</v>
          </cell>
          <cell r="M8060">
            <v>4</v>
          </cell>
          <cell r="Q8060">
            <v>21</v>
          </cell>
          <cell r="V8060">
            <v>4751</v>
          </cell>
        </row>
        <row r="8061">
          <cell r="A8061">
            <v>1</v>
          </cell>
          <cell r="E8061">
            <v>4</v>
          </cell>
          <cell r="I8061">
            <v>0</v>
          </cell>
          <cell r="M8061">
            <v>4</v>
          </cell>
          <cell r="Q8061">
            <v>4</v>
          </cell>
          <cell r="V8061">
            <v>4755</v>
          </cell>
        </row>
        <row r="8062">
          <cell r="A8062">
            <v>1</v>
          </cell>
          <cell r="E8062">
            <v>4</v>
          </cell>
          <cell r="I8062">
            <v>43342.05</v>
          </cell>
          <cell r="M8062">
            <v>4</v>
          </cell>
          <cell r="Q8062">
            <v>4</v>
          </cell>
          <cell r="V8062">
            <v>4760</v>
          </cell>
        </row>
        <row r="8063">
          <cell r="A8063">
            <v>1</v>
          </cell>
          <cell r="E8063">
            <v>4</v>
          </cell>
          <cell r="I8063">
            <v>2306.2800000000002</v>
          </cell>
          <cell r="M8063">
            <v>4</v>
          </cell>
          <cell r="Q8063">
            <v>8</v>
          </cell>
          <cell r="V8063">
            <v>4760</v>
          </cell>
        </row>
        <row r="8064">
          <cell r="A8064">
            <v>1</v>
          </cell>
          <cell r="E8064">
            <v>4</v>
          </cell>
          <cell r="I8064">
            <v>0</v>
          </cell>
          <cell r="M8064">
            <v>4</v>
          </cell>
          <cell r="Q8064">
            <v>4</v>
          </cell>
          <cell r="V8064">
            <v>4760</v>
          </cell>
        </row>
        <row r="8065">
          <cell r="A8065">
            <v>1</v>
          </cell>
          <cell r="E8065">
            <v>4</v>
          </cell>
          <cell r="I8065">
            <v>0</v>
          </cell>
          <cell r="M8065">
            <v>4</v>
          </cell>
          <cell r="Q8065">
            <v>6</v>
          </cell>
          <cell r="V8065">
            <v>4760</v>
          </cell>
        </row>
        <row r="8066">
          <cell r="A8066">
            <v>1</v>
          </cell>
          <cell r="E8066">
            <v>4</v>
          </cell>
          <cell r="I8066">
            <v>619.75</v>
          </cell>
          <cell r="M8066">
            <v>4</v>
          </cell>
          <cell r="Q8066">
            <v>4</v>
          </cell>
          <cell r="V8066">
            <v>4770</v>
          </cell>
        </row>
        <row r="8067">
          <cell r="A8067">
            <v>1</v>
          </cell>
          <cell r="E8067">
            <v>4</v>
          </cell>
          <cell r="I8067">
            <v>0</v>
          </cell>
          <cell r="M8067">
            <v>4</v>
          </cell>
          <cell r="Q8067">
            <v>4</v>
          </cell>
          <cell r="V8067">
            <v>4770</v>
          </cell>
        </row>
        <row r="8068">
          <cell r="A8068">
            <v>1</v>
          </cell>
          <cell r="E8068">
            <v>4</v>
          </cell>
          <cell r="I8068">
            <v>939.46</v>
          </cell>
          <cell r="M8068">
            <v>4</v>
          </cell>
          <cell r="Q8068">
            <v>14</v>
          </cell>
          <cell r="V8068">
            <v>4770</v>
          </cell>
        </row>
        <row r="8069">
          <cell r="A8069">
            <v>1</v>
          </cell>
          <cell r="E8069">
            <v>4</v>
          </cell>
          <cell r="I8069">
            <v>0</v>
          </cell>
          <cell r="M8069">
            <v>4</v>
          </cell>
          <cell r="Q8069">
            <v>8</v>
          </cell>
          <cell r="V8069">
            <v>4770</v>
          </cell>
        </row>
        <row r="8070">
          <cell r="A8070">
            <v>1</v>
          </cell>
          <cell r="E8070">
            <v>4</v>
          </cell>
          <cell r="I8070">
            <v>1048.25</v>
          </cell>
          <cell r="M8070">
            <v>4</v>
          </cell>
          <cell r="Q8070">
            <v>4</v>
          </cell>
          <cell r="V8070">
            <v>4770</v>
          </cell>
        </row>
        <row r="8071">
          <cell r="A8071">
            <v>1</v>
          </cell>
          <cell r="E8071">
            <v>4</v>
          </cell>
          <cell r="I8071">
            <v>0</v>
          </cell>
          <cell r="M8071">
            <v>4</v>
          </cell>
          <cell r="Q8071">
            <v>6</v>
          </cell>
          <cell r="V8071">
            <v>4770</v>
          </cell>
        </row>
        <row r="8072">
          <cell r="A8072">
            <v>1</v>
          </cell>
          <cell r="E8072">
            <v>4</v>
          </cell>
          <cell r="I8072">
            <v>0</v>
          </cell>
          <cell r="M8072">
            <v>4</v>
          </cell>
          <cell r="Q8072">
            <v>13</v>
          </cell>
          <cell r="V8072">
            <v>4770</v>
          </cell>
        </row>
        <row r="8073">
          <cell r="A8073">
            <v>1</v>
          </cell>
          <cell r="E8073">
            <v>4</v>
          </cell>
          <cell r="I8073">
            <v>0</v>
          </cell>
          <cell r="M8073">
            <v>4</v>
          </cell>
          <cell r="Q8073">
            <v>2</v>
          </cell>
          <cell r="V8073">
            <v>4770</v>
          </cell>
        </row>
        <row r="8074">
          <cell r="A8074">
            <v>1</v>
          </cell>
          <cell r="E8074">
            <v>4</v>
          </cell>
          <cell r="I8074">
            <v>0</v>
          </cell>
          <cell r="M8074">
            <v>4</v>
          </cell>
          <cell r="Q8074">
            <v>10</v>
          </cell>
          <cell r="V8074">
            <v>4770</v>
          </cell>
        </row>
        <row r="8075">
          <cell r="A8075">
            <v>1</v>
          </cell>
          <cell r="E8075">
            <v>4</v>
          </cell>
          <cell r="I8075">
            <v>0</v>
          </cell>
          <cell r="M8075">
            <v>4</v>
          </cell>
          <cell r="Q8075">
            <v>9</v>
          </cell>
          <cell r="V8075">
            <v>4772</v>
          </cell>
        </row>
        <row r="8076">
          <cell r="A8076">
            <v>1</v>
          </cell>
          <cell r="E8076">
            <v>4</v>
          </cell>
          <cell r="I8076">
            <v>0</v>
          </cell>
          <cell r="M8076">
            <v>4</v>
          </cell>
          <cell r="Q8076">
            <v>4</v>
          </cell>
          <cell r="V8076">
            <v>4772</v>
          </cell>
        </row>
        <row r="8077">
          <cell r="A8077">
            <v>1</v>
          </cell>
          <cell r="E8077">
            <v>4</v>
          </cell>
          <cell r="I8077">
            <v>67078.039999999994</v>
          </cell>
          <cell r="M8077">
            <v>4</v>
          </cell>
          <cell r="Q8077">
            <v>4</v>
          </cell>
          <cell r="V8077">
            <v>4772</v>
          </cell>
        </row>
        <row r="8078">
          <cell r="A8078">
            <v>1</v>
          </cell>
          <cell r="E8078">
            <v>4</v>
          </cell>
          <cell r="I8078">
            <v>-22363</v>
          </cell>
          <cell r="M8078">
            <v>4</v>
          </cell>
          <cell r="Q8078">
            <v>4</v>
          </cell>
          <cell r="V8078">
            <v>4772</v>
          </cell>
        </row>
        <row r="8079">
          <cell r="A8079">
            <v>1</v>
          </cell>
          <cell r="E8079">
            <v>4</v>
          </cell>
          <cell r="I8079">
            <v>0</v>
          </cell>
          <cell r="M8079">
            <v>4</v>
          </cell>
          <cell r="Q8079">
            <v>4</v>
          </cell>
          <cell r="V8079">
            <v>4772</v>
          </cell>
        </row>
        <row r="8080">
          <cell r="A8080">
            <v>1</v>
          </cell>
          <cell r="E8080">
            <v>4</v>
          </cell>
          <cell r="I8080">
            <v>0</v>
          </cell>
          <cell r="M8080">
            <v>4</v>
          </cell>
          <cell r="Q8080">
            <v>2</v>
          </cell>
          <cell r="V8080">
            <v>4772</v>
          </cell>
        </row>
        <row r="8081">
          <cell r="A8081">
            <v>1</v>
          </cell>
          <cell r="E8081">
            <v>4</v>
          </cell>
          <cell r="I8081">
            <v>0</v>
          </cell>
          <cell r="M8081">
            <v>4</v>
          </cell>
          <cell r="Q8081">
            <v>4</v>
          </cell>
          <cell r="V8081">
            <v>4775</v>
          </cell>
        </row>
        <row r="8082">
          <cell r="A8082">
            <v>1</v>
          </cell>
          <cell r="E8082">
            <v>4</v>
          </cell>
          <cell r="I8082">
            <v>70860.399999999994</v>
          </cell>
          <cell r="M8082">
            <v>4</v>
          </cell>
          <cell r="Q8082">
            <v>4</v>
          </cell>
          <cell r="V8082">
            <v>4775</v>
          </cell>
        </row>
        <row r="8083">
          <cell r="A8083">
            <v>1</v>
          </cell>
          <cell r="E8083">
            <v>4</v>
          </cell>
          <cell r="I8083">
            <v>1314.04</v>
          </cell>
          <cell r="M8083">
            <v>4</v>
          </cell>
          <cell r="Q8083">
            <v>4</v>
          </cell>
          <cell r="V8083">
            <v>4775</v>
          </cell>
        </row>
        <row r="8084">
          <cell r="A8084">
            <v>1</v>
          </cell>
          <cell r="E8084">
            <v>4</v>
          </cell>
          <cell r="I8084">
            <v>12000</v>
          </cell>
          <cell r="M8084">
            <v>4</v>
          </cell>
          <cell r="Q8084">
            <v>14</v>
          </cell>
          <cell r="V8084">
            <v>4775</v>
          </cell>
        </row>
        <row r="8085">
          <cell r="A8085">
            <v>1</v>
          </cell>
          <cell r="E8085">
            <v>4</v>
          </cell>
          <cell r="I8085">
            <v>288.7</v>
          </cell>
          <cell r="M8085">
            <v>4</v>
          </cell>
          <cell r="Q8085">
            <v>4</v>
          </cell>
          <cell r="V8085">
            <v>4775</v>
          </cell>
        </row>
        <row r="8086">
          <cell r="A8086">
            <v>1</v>
          </cell>
          <cell r="E8086">
            <v>4</v>
          </cell>
          <cell r="I8086">
            <v>2905.21</v>
          </cell>
          <cell r="M8086">
            <v>4</v>
          </cell>
          <cell r="Q8086">
            <v>4</v>
          </cell>
          <cell r="V8086">
            <v>4775</v>
          </cell>
        </row>
        <row r="8087">
          <cell r="A8087">
            <v>1</v>
          </cell>
          <cell r="E8087">
            <v>4</v>
          </cell>
          <cell r="I8087">
            <v>0</v>
          </cell>
          <cell r="M8087">
            <v>4</v>
          </cell>
          <cell r="Q8087">
            <v>8</v>
          </cell>
          <cell r="V8087">
            <v>4775</v>
          </cell>
        </row>
        <row r="8088">
          <cell r="A8088">
            <v>1</v>
          </cell>
          <cell r="E8088">
            <v>4</v>
          </cell>
          <cell r="I8088">
            <v>0</v>
          </cell>
          <cell r="M8088">
            <v>4</v>
          </cell>
          <cell r="Q8088">
            <v>22</v>
          </cell>
          <cell r="V8088">
            <v>4775</v>
          </cell>
        </row>
        <row r="8089">
          <cell r="A8089">
            <v>1</v>
          </cell>
          <cell r="E8089">
            <v>4</v>
          </cell>
          <cell r="I8089">
            <v>0</v>
          </cell>
          <cell r="M8089">
            <v>4</v>
          </cell>
          <cell r="Q8089">
            <v>4</v>
          </cell>
          <cell r="V8089">
            <v>4775</v>
          </cell>
        </row>
        <row r="8090">
          <cell r="A8090">
            <v>1</v>
          </cell>
          <cell r="E8090">
            <v>4</v>
          </cell>
          <cell r="I8090">
            <v>0</v>
          </cell>
          <cell r="M8090">
            <v>4</v>
          </cell>
          <cell r="Q8090">
            <v>4</v>
          </cell>
          <cell r="V8090">
            <v>4775</v>
          </cell>
        </row>
        <row r="8091">
          <cell r="A8091">
            <v>1</v>
          </cell>
          <cell r="E8091">
            <v>4</v>
          </cell>
          <cell r="I8091">
            <v>0</v>
          </cell>
          <cell r="M8091">
            <v>4</v>
          </cell>
          <cell r="Q8091">
            <v>6</v>
          </cell>
          <cell r="V8091">
            <v>4775</v>
          </cell>
        </row>
        <row r="8092">
          <cell r="A8092">
            <v>1</v>
          </cell>
          <cell r="E8092">
            <v>4</v>
          </cell>
          <cell r="I8092">
            <v>0</v>
          </cell>
          <cell r="M8092">
            <v>4</v>
          </cell>
          <cell r="Q8092">
            <v>13</v>
          </cell>
          <cell r="V8092">
            <v>4775</v>
          </cell>
        </row>
        <row r="8093">
          <cell r="A8093">
            <v>1</v>
          </cell>
          <cell r="E8093">
            <v>4</v>
          </cell>
          <cell r="I8093">
            <v>0</v>
          </cell>
          <cell r="M8093">
            <v>4</v>
          </cell>
          <cell r="Q8093">
            <v>2</v>
          </cell>
          <cell r="V8093">
            <v>4775</v>
          </cell>
        </row>
        <row r="8094">
          <cell r="A8094">
            <v>1</v>
          </cell>
          <cell r="E8094">
            <v>4</v>
          </cell>
          <cell r="I8094">
            <v>0</v>
          </cell>
          <cell r="M8094">
            <v>4</v>
          </cell>
          <cell r="Q8094">
            <v>10</v>
          </cell>
          <cell r="V8094">
            <v>4775</v>
          </cell>
        </row>
        <row r="8095">
          <cell r="A8095">
            <v>1</v>
          </cell>
          <cell r="E8095">
            <v>4</v>
          </cell>
          <cell r="I8095">
            <v>0</v>
          </cell>
          <cell r="M8095">
            <v>4</v>
          </cell>
          <cell r="Q8095">
            <v>4</v>
          </cell>
          <cell r="V8095">
            <v>4780</v>
          </cell>
        </row>
        <row r="8096">
          <cell r="A8096">
            <v>1</v>
          </cell>
          <cell r="E8096">
            <v>4</v>
          </cell>
          <cell r="I8096">
            <v>21143.17</v>
          </cell>
          <cell r="M8096">
            <v>4</v>
          </cell>
          <cell r="Q8096">
            <v>4</v>
          </cell>
          <cell r="V8096">
            <v>4780</v>
          </cell>
        </row>
        <row r="8097">
          <cell r="A8097">
            <v>1</v>
          </cell>
          <cell r="E8097">
            <v>4</v>
          </cell>
          <cell r="I8097">
            <v>500</v>
          </cell>
          <cell r="M8097">
            <v>4</v>
          </cell>
          <cell r="Q8097">
            <v>4</v>
          </cell>
          <cell r="V8097">
            <v>4780</v>
          </cell>
        </row>
        <row r="8098">
          <cell r="A8098">
            <v>1</v>
          </cell>
          <cell r="E8098">
            <v>4</v>
          </cell>
          <cell r="I8098">
            <v>0</v>
          </cell>
          <cell r="M8098">
            <v>4</v>
          </cell>
          <cell r="Q8098">
            <v>22</v>
          </cell>
          <cell r="V8098">
            <v>4780</v>
          </cell>
        </row>
        <row r="8099">
          <cell r="A8099">
            <v>1</v>
          </cell>
          <cell r="E8099">
            <v>4</v>
          </cell>
          <cell r="I8099">
            <v>0</v>
          </cell>
          <cell r="M8099">
            <v>4</v>
          </cell>
          <cell r="Q8099">
            <v>6</v>
          </cell>
          <cell r="V8099">
            <v>4780</v>
          </cell>
        </row>
        <row r="8100">
          <cell r="A8100">
            <v>1</v>
          </cell>
          <cell r="E8100">
            <v>4</v>
          </cell>
          <cell r="I8100">
            <v>0</v>
          </cell>
          <cell r="M8100">
            <v>4</v>
          </cell>
          <cell r="Q8100">
            <v>2</v>
          </cell>
          <cell r="V8100">
            <v>4780</v>
          </cell>
        </row>
        <row r="8101">
          <cell r="A8101">
            <v>1</v>
          </cell>
          <cell r="E8101">
            <v>4</v>
          </cell>
          <cell r="I8101">
            <v>13825.67</v>
          </cell>
          <cell r="M8101">
            <v>4</v>
          </cell>
          <cell r="Q8101">
            <v>25</v>
          </cell>
          <cell r="V8101">
            <v>4785</v>
          </cell>
        </row>
        <row r="8102">
          <cell r="A8102">
            <v>1</v>
          </cell>
          <cell r="E8102">
            <v>4</v>
          </cell>
          <cell r="I8102">
            <v>26438.400000000001</v>
          </cell>
          <cell r="M8102">
            <v>4</v>
          </cell>
          <cell r="Q8102">
            <v>9</v>
          </cell>
          <cell r="V8102">
            <v>4785</v>
          </cell>
        </row>
        <row r="8103">
          <cell r="A8103">
            <v>1</v>
          </cell>
          <cell r="E8103">
            <v>4</v>
          </cell>
          <cell r="I8103">
            <v>0</v>
          </cell>
          <cell r="M8103">
            <v>4</v>
          </cell>
          <cell r="Q8103">
            <v>4</v>
          </cell>
          <cell r="V8103">
            <v>4785</v>
          </cell>
        </row>
        <row r="8104">
          <cell r="A8104">
            <v>1</v>
          </cell>
          <cell r="E8104">
            <v>4</v>
          </cell>
          <cell r="I8104">
            <v>14387.21</v>
          </cell>
          <cell r="M8104">
            <v>4</v>
          </cell>
          <cell r="Q8104">
            <v>4</v>
          </cell>
          <cell r="V8104">
            <v>4785</v>
          </cell>
        </row>
        <row r="8105">
          <cell r="A8105">
            <v>1</v>
          </cell>
          <cell r="E8105">
            <v>4</v>
          </cell>
          <cell r="I8105">
            <v>3495.33</v>
          </cell>
          <cell r="M8105">
            <v>4</v>
          </cell>
          <cell r="Q8105">
            <v>4</v>
          </cell>
          <cell r="V8105">
            <v>4785</v>
          </cell>
        </row>
        <row r="8106">
          <cell r="A8106">
            <v>1</v>
          </cell>
          <cell r="E8106">
            <v>4</v>
          </cell>
          <cell r="I8106">
            <v>17227.23</v>
          </cell>
          <cell r="M8106">
            <v>4</v>
          </cell>
          <cell r="Q8106">
            <v>14</v>
          </cell>
          <cell r="V8106">
            <v>4785</v>
          </cell>
        </row>
        <row r="8107">
          <cell r="A8107">
            <v>1</v>
          </cell>
          <cell r="E8107">
            <v>4</v>
          </cell>
          <cell r="I8107">
            <v>3000</v>
          </cell>
          <cell r="M8107">
            <v>4</v>
          </cell>
          <cell r="Q8107">
            <v>7</v>
          </cell>
          <cell r="V8107">
            <v>4785</v>
          </cell>
        </row>
        <row r="8108">
          <cell r="A8108">
            <v>1</v>
          </cell>
          <cell r="E8108">
            <v>4</v>
          </cell>
          <cell r="I8108">
            <v>0</v>
          </cell>
          <cell r="M8108">
            <v>4</v>
          </cell>
          <cell r="Q8108">
            <v>4</v>
          </cell>
          <cell r="V8108">
            <v>4785</v>
          </cell>
        </row>
        <row r="8109">
          <cell r="A8109">
            <v>1</v>
          </cell>
          <cell r="E8109">
            <v>4</v>
          </cell>
          <cell r="I8109">
            <v>396.78</v>
          </cell>
          <cell r="M8109">
            <v>4</v>
          </cell>
          <cell r="Q8109">
            <v>8</v>
          </cell>
          <cell r="V8109">
            <v>4785</v>
          </cell>
        </row>
        <row r="8110">
          <cell r="A8110">
            <v>1</v>
          </cell>
          <cell r="E8110">
            <v>4</v>
          </cell>
          <cell r="I8110">
            <v>0</v>
          </cell>
          <cell r="M8110">
            <v>4</v>
          </cell>
          <cell r="Q8110">
            <v>11</v>
          </cell>
          <cell r="V8110">
            <v>4785</v>
          </cell>
        </row>
        <row r="8111">
          <cell r="A8111">
            <v>1</v>
          </cell>
          <cell r="E8111">
            <v>4</v>
          </cell>
          <cell r="I8111">
            <v>0</v>
          </cell>
          <cell r="M8111">
            <v>4</v>
          </cell>
          <cell r="Q8111">
            <v>22</v>
          </cell>
          <cell r="V8111">
            <v>4785</v>
          </cell>
        </row>
        <row r="8112">
          <cell r="A8112">
            <v>1</v>
          </cell>
          <cell r="E8112">
            <v>4</v>
          </cell>
          <cell r="I8112">
            <v>0</v>
          </cell>
          <cell r="M8112">
            <v>4</v>
          </cell>
          <cell r="Q8112">
            <v>23</v>
          </cell>
          <cell r="V8112">
            <v>4785</v>
          </cell>
        </row>
        <row r="8113">
          <cell r="A8113">
            <v>1</v>
          </cell>
          <cell r="E8113">
            <v>4</v>
          </cell>
          <cell r="I8113">
            <v>7444.82</v>
          </cell>
          <cell r="M8113">
            <v>4</v>
          </cell>
          <cell r="Q8113">
            <v>4</v>
          </cell>
          <cell r="V8113">
            <v>4785</v>
          </cell>
        </row>
        <row r="8114">
          <cell r="A8114">
            <v>1</v>
          </cell>
          <cell r="E8114">
            <v>4</v>
          </cell>
          <cell r="I8114">
            <v>0</v>
          </cell>
          <cell r="M8114">
            <v>4</v>
          </cell>
          <cell r="Q8114">
            <v>4</v>
          </cell>
          <cell r="V8114">
            <v>4785</v>
          </cell>
        </row>
        <row r="8115">
          <cell r="A8115">
            <v>1</v>
          </cell>
          <cell r="E8115">
            <v>4</v>
          </cell>
          <cell r="I8115">
            <v>0</v>
          </cell>
          <cell r="M8115">
            <v>4</v>
          </cell>
          <cell r="Q8115">
            <v>6</v>
          </cell>
          <cell r="V8115">
            <v>4785</v>
          </cell>
        </row>
        <row r="8116">
          <cell r="A8116">
            <v>1</v>
          </cell>
          <cell r="E8116">
            <v>4</v>
          </cell>
          <cell r="I8116">
            <v>4376.55</v>
          </cell>
          <cell r="M8116">
            <v>4</v>
          </cell>
          <cell r="Q8116">
            <v>13</v>
          </cell>
          <cell r="V8116">
            <v>4785</v>
          </cell>
        </row>
        <row r="8117">
          <cell r="A8117">
            <v>1</v>
          </cell>
          <cell r="E8117">
            <v>4</v>
          </cell>
          <cell r="I8117">
            <v>14014.05</v>
          </cell>
          <cell r="M8117">
            <v>4</v>
          </cell>
          <cell r="Q8117">
            <v>5</v>
          </cell>
          <cell r="V8117">
            <v>4785</v>
          </cell>
        </row>
        <row r="8118">
          <cell r="A8118">
            <v>1</v>
          </cell>
          <cell r="E8118">
            <v>4</v>
          </cell>
          <cell r="I8118">
            <v>0</v>
          </cell>
          <cell r="M8118">
            <v>4</v>
          </cell>
          <cell r="Q8118">
            <v>2</v>
          </cell>
          <cell r="V8118">
            <v>4785</v>
          </cell>
        </row>
        <row r="8119">
          <cell r="A8119">
            <v>1</v>
          </cell>
          <cell r="E8119">
            <v>4</v>
          </cell>
          <cell r="I8119">
            <v>31726.25</v>
          </cell>
          <cell r="M8119">
            <v>4</v>
          </cell>
          <cell r="Q8119">
            <v>10</v>
          </cell>
          <cell r="V8119">
            <v>4785</v>
          </cell>
        </row>
        <row r="8120">
          <cell r="A8120">
            <v>1</v>
          </cell>
          <cell r="E8120">
            <v>4</v>
          </cell>
          <cell r="I8120">
            <v>1409.13</v>
          </cell>
          <cell r="M8120">
            <v>4</v>
          </cell>
          <cell r="Q8120">
            <v>4</v>
          </cell>
          <cell r="V8120">
            <v>4800</v>
          </cell>
        </row>
        <row r="8121">
          <cell r="A8121">
            <v>1</v>
          </cell>
          <cell r="E8121">
            <v>4</v>
          </cell>
          <cell r="I8121">
            <v>1500</v>
          </cell>
          <cell r="M8121">
            <v>4</v>
          </cell>
          <cell r="Q8121">
            <v>9</v>
          </cell>
          <cell r="V8121">
            <v>4800</v>
          </cell>
        </row>
        <row r="8122">
          <cell r="A8122">
            <v>1</v>
          </cell>
          <cell r="E8122">
            <v>4</v>
          </cell>
          <cell r="I8122">
            <v>0</v>
          </cell>
          <cell r="M8122">
            <v>4</v>
          </cell>
          <cell r="Q8122">
            <v>4</v>
          </cell>
          <cell r="V8122">
            <v>4800</v>
          </cell>
        </row>
        <row r="8123">
          <cell r="A8123">
            <v>1</v>
          </cell>
          <cell r="E8123">
            <v>4</v>
          </cell>
          <cell r="I8123">
            <v>483923.75</v>
          </cell>
          <cell r="M8123">
            <v>4</v>
          </cell>
          <cell r="Q8123">
            <v>4</v>
          </cell>
          <cell r="V8123">
            <v>4800</v>
          </cell>
        </row>
        <row r="8124">
          <cell r="A8124">
            <v>1</v>
          </cell>
          <cell r="E8124">
            <v>4</v>
          </cell>
          <cell r="I8124">
            <v>18039.68</v>
          </cell>
          <cell r="M8124">
            <v>4</v>
          </cell>
          <cell r="Q8124">
            <v>4</v>
          </cell>
          <cell r="V8124">
            <v>4800</v>
          </cell>
        </row>
        <row r="8125">
          <cell r="A8125">
            <v>1</v>
          </cell>
          <cell r="E8125">
            <v>4</v>
          </cell>
          <cell r="I8125">
            <v>37792.18</v>
          </cell>
          <cell r="M8125">
            <v>4</v>
          </cell>
          <cell r="Q8125">
            <v>14</v>
          </cell>
          <cell r="V8125">
            <v>4800</v>
          </cell>
        </row>
        <row r="8126">
          <cell r="A8126">
            <v>1</v>
          </cell>
          <cell r="E8126">
            <v>4</v>
          </cell>
          <cell r="I8126">
            <v>23170.5</v>
          </cell>
          <cell r="M8126">
            <v>4</v>
          </cell>
          <cell r="Q8126">
            <v>4</v>
          </cell>
          <cell r="V8126">
            <v>4800</v>
          </cell>
        </row>
        <row r="8127">
          <cell r="A8127">
            <v>1</v>
          </cell>
          <cell r="E8127">
            <v>4</v>
          </cell>
          <cell r="I8127">
            <v>1960.21</v>
          </cell>
          <cell r="M8127">
            <v>4</v>
          </cell>
          <cell r="Q8127">
            <v>8</v>
          </cell>
          <cell r="V8127">
            <v>4800</v>
          </cell>
        </row>
        <row r="8128">
          <cell r="A8128">
            <v>1</v>
          </cell>
          <cell r="E8128">
            <v>4</v>
          </cell>
          <cell r="I8128">
            <v>0</v>
          </cell>
          <cell r="M8128">
            <v>4</v>
          </cell>
          <cell r="Q8128">
            <v>11</v>
          </cell>
          <cell r="V8128">
            <v>4800</v>
          </cell>
        </row>
        <row r="8129">
          <cell r="A8129">
            <v>1</v>
          </cell>
          <cell r="E8129">
            <v>4</v>
          </cell>
          <cell r="I8129">
            <v>3750</v>
          </cell>
          <cell r="M8129">
            <v>4</v>
          </cell>
          <cell r="Q8129">
            <v>21</v>
          </cell>
          <cell r="V8129">
            <v>4800</v>
          </cell>
        </row>
        <row r="8130">
          <cell r="A8130">
            <v>1</v>
          </cell>
          <cell r="E8130">
            <v>4</v>
          </cell>
          <cell r="I8130">
            <v>0</v>
          </cell>
          <cell r="M8130">
            <v>4</v>
          </cell>
          <cell r="Q8130">
            <v>22</v>
          </cell>
          <cell r="V8130">
            <v>4800</v>
          </cell>
        </row>
        <row r="8131">
          <cell r="A8131">
            <v>1</v>
          </cell>
          <cell r="E8131">
            <v>4</v>
          </cell>
          <cell r="I8131">
            <v>31027.54</v>
          </cell>
          <cell r="M8131">
            <v>4</v>
          </cell>
          <cell r="Q8131">
            <v>4</v>
          </cell>
          <cell r="V8131">
            <v>4800</v>
          </cell>
        </row>
        <row r="8132">
          <cell r="A8132">
            <v>1</v>
          </cell>
          <cell r="E8132">
            <v>4</v>
          </cell>
          <cell r="I8132">
            <v>276.22000000000003</v>
          </cell>
          <cell r="M8132">
            <v>4</v>
          </cell>
          <cell r="Q8132">
            <v>4</v>
          </cell>
          <cell r="V8132">
            <v>4800</v>
          </cell>
        </row>
        <row r="8133">
          <cell r="A8133">
            <v>1</v>
          </cell>
          <cell r="E8133">
            <v>4</v>
          </cell>
          <cell r="I8133">
            <v>0</v>
          </cell>
          <cell r="M8133">
            <v>4</v>
          </cell>
          <cell r="Q8133">
            <v>6</v>
          </cell>
          <cell r="V8133">
            <v>4800</v>
          </cell>
        </row>
        <row r="8134">
          <cell r="A8134">
            <v>1</v>
          </cell>
          <cell r="E8134">
            <v>4</v>
          </cell>
          <cell r="I8134">
            <v>11279.9</v>
          </cell>
          <cell r="M8134">
            <v>4</v>
          </cell>
          <cell r="Q8134">
            <v>2</v>
          </cell>
          <cell r="V8134">
            <v>4800</v>
          </cell>
        </row>
        <row r="8135">
          <cell r="A8135">
            <v>1</v>
          </cell>
          <cell r="E8135">
            <v>4</v>
          </cell>
          <cell r="I8135">
            <v>4853.5600000000004</v>
          </cell>
          <cell r="M8135">
            <v>4</v>
          </cell>
          <cell r="Q8135">
            <v>4</v>
          </cell>
          <cell r="V8135">
            <v>4820</v>
          </cell>
        </row>
        <row r="8136">
          <cell r="A8136">
            <v>1</v>
          </cell>
          <cell r="E8136">
            <v>4</v>
          </cell>
          <cell r="I8136">
            <v>52459.8</v>
          </cell>
          <cell r="M8136">
            <v>4</v>
          </cell>
          <cell r="Q8136">
            <v>25</v>
          </cell>
          <cell r="V8136">
            <v>4830</v>
          </cell>
        </row>
        <row r="8137">
          <cell r="A8137">
            <v>1</v>
          </cell>
          <cell r="E8137">
            <v>4</v>
          </cell>
          <cell r="I8137">
            <v>400</v>
          </cell>
          <cell r="M8137">
            <v>4</v>
          </cell>
          <cell r="Q8137">
            <v>4</v>
          </cell>
          <cell r="V8137">
            <v>4830</v>
          </cell>
        </row>
        <row r="8138">
          <cell r="A8138">
            <v>1</v>
          </cell>
          <cell r="E8138">
            <v>4</v>
          </cell>
          <cell r="I8138">
            <v>41461.24</v>
          </cell>
          <cell r="M8138">
            <v>4</v>
          </cell>
          <cell r="Q8138">
            <v>9</v>
          </cell>
          <cell r="V8138">
            <v>4830</v>
          </cell>
        </row>
        <row r="8139">
          <cell r="A8139">
            <v>1</v>
          </cell>
          <cell r="E8139">
            <v>4</v>
          </cell>
          <cell r="I8139">
            <v>0</v>
          </cell>
          <cell r="M8139">
            <v>4</v>
          </cell>
          <cell r="Q8139">
            <v>4</v>
          </cell>
          <cell r="V8139">
            <v>4830</v>
          </cell>
        </row>
        <row r="8140">
          <cell r="A8140">
            <v>1</v>
          </cell>
          <cell r="E8140">
            <v>4</v>
          </cell>
          <cell r="I8140">
            <v>66549.03</v>
          </cell>
          <cell r="M8140">
            <v>4</v>
          </cell>
          <cell r="Q8140">
            <v>4</v>
          </cell>
          <cell r="V8140">
            <v>4830</v>
          </cell>
        </row>
        <row r="8141">
          <cell r="A8141">
            <v>1</v>
          </cell>
          <cell r="E8141">
            <v>4</v>
          </cell>
          <cell r="I8141">
            <v>11910.52</v>
          </cell>
          <cell r="M8141">
            <v>4</v>
          </cell>
          <cell r="Q8141">
            <v>4</v>
          </cell>
          <cell r="V8141">
            <v>4830</v>
          </cell>
        </row>
        <row r="8142">
          <cell r="A8142">
            <v>1</v>
          </cell>
          <cell r="E8142">
            <v>4</v>
          </cell>
          <cell r="I8142">
            <v>249427.61</v>
          </cell>
          <cell r="M8142">
            <v>4</v>
          </cell>
          <cell r="Q8142">
            <v>14</v>
          </cell>
          <cell r="V8142">
            <v>4830</v>
          </cell>
        </row>
        <row r="8143">
          <cell r="A8143">
            <v>1</v>
          </cell>
          <cell r="E8143">
            <v>4</v>
          </cell>
          <cell r="I8143">
            <v>74966.86</v>
          </cell>
          <cell r="M8143">
            <v>4</v>
          </cell>
          <cell r="Q8143">
            <v>7</v>
          </cell>
          <cell r="V8143">
            <v>4830</v>
          </cell>
        </row>
        <row r="8144">
          <cell r="A8144">
            <v>1</v>
          </cell>
          <cell r="E8144">
            <v>4</v>
          </cell>
          <cell r="I8144">
            <v>51316.45</v>
          </cell>
          <cell r="M8144">
            <v>4</v>
          </cell>
          <cell r="Q8144">
            <v>4</v>
          </cell>
          <cell r="V8144">
            <v>4830</v>
          </cell>
        </row>
        <row r="8145">
          <cell r="A8145">
            <v>1</v>
          </cell>
          <cell r="E8145">
            <v>4</v>
          </cell>
          <cell r="I8145">
            <v>133510.69</v>
          </cell>
          <cell r="M8145">
            <v>4</v>
          </cell>
          <cell r="Q8145">
            <v>8</v>
          </cell>
          <cell r="V8145">
            <v>4830</v>
          </cell>
        </row>
        <row r="8146">
          <cell r="A8146">
            <v>1</v>
          </cell>
          <cell r="E8146">
            <v>4</v>
          </cell>
          <cell r="I8146">
            <v>39339.72</v>
          </cell>
          <cell r="M8146">
            <v>4</v>
          </cell>
          <cell r="Q8146">
            <v>11</v>
          </cell>
          <cell r="V8146">
            <v>4830</v>
          </cell>
        </row>
        <row r="8147">
          <cell r="A8147">
            <v>1</v>
          </cell>
          <cell r="E8147">
            <v>4</v>
          </cell>
          <cell r="I8147">
            <v>29315.64</v>
          </cell>
          <cell r="M8147">
            <v>4</v>
          </cell>
          <cell r="Q8147">
            <v>21</v>
          </cell>
          <cell r="V8147">
            <v>4830</v>
          </cell>
        </row>
        <row r="8148">
          <cell r="A8148">
            <v>1</v>
          </cell>
          <cell r="E8148">
            <v>4</v>
          </cell>
          <cell r="I8148">
            <v>45194.79</v>
          </cell>
          <cell r="M8148">
            <v>4</v>
          </cell>
          <cell r="Q8148">
            <v>22</v>
          </cell>
          <cell r="V8148">
            <v>4830</v>
          </cell>
        </row>
        <row r="8149">
          <cell r="A8149">
            <v>1</v>
          </cell>
          <cell r="E8149">
            <v>4</v>
          </cell>
          <cell r="I8149">
            <v>14195.42</v>
          </cell>
          <cell r="M8149">
            <v>4</v>
          </cell>
          <cell r="Q8149">
            <v>4</v>
          </cell>
          <cell r="V8149">
            <v>4830</v>
          </cell>
        </row>
        <row r="8150">
          <cell r="A8150">
            <v>1</v>
          </cell>
          <cell r="E8150">
            <v>4</v>
          </cell>
          <cell r="I8150">
            <v>195050.42</v>
          </cell>
          <cell r="M8150">
            <v>4</v>
          </cell>
          <cell r="Q8150">
            <v>4</v>
          </cell>
          <cell r="V8150">
            <v>4830</v>
          </cell>
        </row>
        <row r="8151">
          <cell r="A8151">
            <v>1</v>
          </cell>
          <cell r="E8151">
            <v>4</v>
          </cell>
          <cell r="I8151">
            <v>0</v>
          </cell>
          <cell r="M8151">
            <v>4</v>
          </cell>
          <cell r="Q8151">
            <v>4</v>
          </cell>
          <cell r="V8151">
            <v>4830</v>
          </cell>
        </row>
        <row r="8152">
          <cell r="A8152">
            <v>1</v>
          </cell>
          <cell r="E8152">
            <v>4</v>
          </cell>
          <cell r="I8152">
            <v>18653.41</v>
          </cell>
          <cell r="M8152">
            <v>4</v>
          </cell>
          <cell r="Q8152">
            <v>6</v>
          </cell>
          <cell r="V8152">
            <v>4830</v>
          </cell>
        </row>
        <row r="8153">
          <cell r="A8153">
            <v>1</v>
          </cell>
          <cell r="E8153">
            <v>4</v>
          </cell>
          <cell r="I8153">
            <v>31106.92</v>
          </cell>
          <cell r="M8153">
            <v>4</v>
          </cell>
          <cell r="Q8153">
            <v>13</v>
          </cell>
          <cell r="V8153">
            <v>4830</v>
          </cell>
        </row>
        <row r="8154">
          <cell r="A8154">
            <v>1</v>
          </cell>
          <cell r="E8154">
            <v>4</v>
          </cell>
          <cell r="I8154">
            <v>7289.77</v>
          </cell>
          <cell r="M8154">
            <v>4</v>
          </cell>
          <cell r="Q8154">
            <v>5</v>
          </cell>
          <cell r="V8154">
            <v>4830</v>
          </cell>
        </row>
        <row r="8155">
          <cell r="A8155">
            <v>1</v>
          </cell>
          <cell r="E8155">
            <v>4</v>
          </cell>
          <cell r="I8155">
            <v>1814.07</v>
          </cell>
          <cell r="M8155">
            <v>4</v>
          </cell>
          <cell r="Q8155">
            <v>2</v>
          </cell>
          <cell r="V8155">
            <v>4830</v>
          </cell>
        </row>
        <row r="8156">
          <cell r="A8156">
            <v>1</v>
          </cell>
          <cell r="E8156">
            <v>4</v>
          </cell>
          <cell r="I8156">
            <v>85767.64</v>
          </cell>
          <cell r="M8156">
            <v>4</v>
          </cell>
          <cell r="Q8156">
            <v>10</v>
          </cell>
          <cell r="V8156">
            <v>4830</v>
          </cell>
        </row>
        <row r="8157">
          <cell r="A8157">
            <v>1</v>
          </cell>
          <cell r="E8157">
            <v>4</v>
          </cell>
          <cell r="I8157">
            <v>82259.05</v>
          </cell>
          <cell r="M8157">
            <v>4</v>
          </cell>
          <cell r="Q8157">
            <v>4</v>
          </cell>
          <cell r="V8157">
            <v>4840</v>
          </cell>
        </row>
        <row r="8158">
          <cell r="A8158">
            <v>1</v>
          </cell>
          <cell r="E8158">
            <v>4</v>
          </cell>
          <cell r="I8158">
            <v>0</v>
          </cell>
          <cell r="M8158">
            <v>4</v>
          </cell>
          <cell r="Q8158">
            <v>4</v>
          </cell>
          <cell r="V8158">
            <v>4840</v>
          </cell>
        </row>
        <row r="8159">
          <cell r="A8159">
            <v>1</v>
          </cell>
          <cell r="E8159">
            <v>4</v>
          </cell>
          <cell r="I8159">
            <v>0</v>
          </cell>
          <cell r="M8159">
            <v>4</v>
          </cell>
          <cell r="Q8159">
            <v>14</v>
          </cell>
          <cell r="V8159">
            <v>4840</v>
          </cell>
        </row>
        <row r="8160">
          <cell r="A8160">
            <v>1</v>
          </cell>
          <cell r="E8160">
            <v>4</v>
          </cell>
          <cell r="I8160">
            <v>34942.28</v>
          </cell>
          <cell r="M8160">
            <v>4</v>
          </cell>
          <cell r="Q8160">
            <v>4</v>
          </cell>
          <cell r="V8160">
            <v>4840</v>
          </cell>
        </row>
        <row r="8161">
          <cell r="A8161">
            <v>1</v>
          </cell>
          <cell r="E8161">
            <v>4</v>
          </cell>
          <cell r="I8161">
            <v>117150</v>
          </cell>
          <cell r="M8161">
            <v>4</v>
          </cell>
          <cell r="Q8161">
            <v>21</v>
          </cell>
          <cell r="V8161">
            <v>4840</v>
          </cell>
        </row>
        <row r="8162">
          <cell r="A8162">
            <v>1</v>
          </cell>
          <cell r="E8162">
            <v>4</v>
          </cell>
          <cell r="I8162">
            <v>15480.9</v>
          </cell>
          <cell r="M8162">
            <v>4</v>
          </cell>
          <cell r="Q8162">
            <v>4</v>
          </cell>
          <cell r="V8162">
            <v>4840</v>
          </cell>
        </row>
        <row r="8163">
          <cell r="A8163">
            <v>1</v>
          </cell>
          <cell r="E8163">
            <v>4</v>
          </cell>
          <cell r="I8163">
            <v>650</v>
          </cell>
          <cell r="M8163">
            <v>4</v>
          </cell>
          <cell r="Q8163">
            <v>4</v>
          </cell>
          <cell r="V8163">
            <v>4840</v>
          </cell>
        </row>
        <row r="8164">
          <cell r="A8164">
            <v>1</v>
          </cell>
          <cell r="E8164">
            <v>4</v>
          </cell>
          <cell r="I8164">
            <v>0</v>
          </cell>
          <cell r="M8164">
            <v>4</v>
          </cell>
          <cell r="Q8164">
            <v>4</v>
          </cell>
          <cell r="V8164">
            <v>4860</v>
          </cell>
        </row>
        <row r="8165">
          <cell r="A8165">
            <v>1</v>
          </cell>
          <cell r="E8165">
            <v>4</v>
          </cell>
          <cell r="I8165">
            <v>-278313.13</v>
          </cell>
          <cell r="M8165">
            <v>4</v>
          </cell>
          <cell r="Q8165">
            <v>4</v>
          </cell>
          <cell r="V8165">
            <v>4860</v>
          </cell>
        </row>
        <row r="8166">
          <cell r="A8166">
            <v>1</v>
          </cell>
          <cell r="E8166">
            <v>4</v>
          </cell>
          <cell r="I8166">
            <v>0</v>
          </cell>
          <cell r="M8166">
            <v>4</v>
          </cell>
          <cell r="Q8166">
            <v>4</v>
          </cell>
          <cell r="V8166">
            <v>4880</v>
          </cell>
        </row>
        <row r="8167">
          <cell r="A8167">
            <v>1</v>
          </cell>
          <cell r="E8167">
            <v>4</v>
          </cell>
          <cell r="I8167">
            <v>-823934.15</v>
          </cell>
          <cell r="M8167">
            <v>4</v>
          </cell>
          <cell r="Q8167">
            <v>4</v>
          </cell>
          <cell r="V8167">
            <v>4880</v>
          </cell>
        </row>
        <row r="8168">
          <cell r="A8168">
            <v>1</v>
          </cell>
          <cell r="E8168">
            <v>4</v>
          </cell>
          <cell r="I8168">
            <v>0</v>
          </cell>
          <cell r="M8168">
            <v>4</v>
          </cell>
          <cell r="Q8168">
            <v>4</v>
          </cell>
          <cell r="V8168">
            <v>4901</v>
          </cell>
        </row>
        <row r="8169">
          <cell r="A8169">
            <v>1</v>
          </cell>
          <cell r="E8169">
            <v>4</v>
          </cell>
          <cell r="I8169">
            <v>40416.65</v>
          </cell>
          <cell r="M8169">
            <v>4</v>
          </cell>
          <cell r="Q8169">
            <v>4</v>
          </cell>
          <cell r="V8169">
            <v>4910</v>
          </cell>
        </row>
        <row r="8170">
          <cell r="A8170">
            <v>1</v>
          </cell>
          <cell r="E8170">
            <v>4</v>
          </cell>
          <cell r="I8170">
            <v>-38053.1</v>
          </cell>
          <cell r="M8170">
            <v>4</v>
          </cell>
          <cell r="Q8170">
            <v>4</v>
          </cell>
          <cell r="V8170">
            <v>5100</v>
          </cell>
        </row>
        <row r="8171">
          <cell r="A8171">
            <v>1</v>
          </cell>
          <cell r="E8171">
            <v>4</v>
          </cell>
          <cell r="I8171">
            <v>-5865307.6200000001</v>
          </cell>
          <cell r="M8171">
            <v>4</v>
          </cell>
          <cell r="Q8171">
            <v>4</v>
          </cell>
          <cell r="V8171">
            <v>5110</v>
          </cell>
        </row>
        <row r="8172">
          <cell r="A8172">
            <v>1</v>
          </cell>
          <cell r="E8172">
            <v>4</v>
          </cell>
          <cell r="I8172">
            <v>7418590.54</v>
          </cell>
          <cell r="M8172">
            <v>4</v>
          </cell>
          <cell r="Q8172">
            <v>4</v>
          </cell>
          <cell r="V8172">
            <v>5200</v>
          </cell>
        </row>
        <row r="8173">
          <cell r="A8173">
            <v>1</v>
          </cell>
          <cell r="E8173">
            <v>4</v>
          </cell>
          <cell r="I8173">
            <v>384712.06</v>
          </cell>
          <cell r="M8173">
            <v>4</v>
          </cell>
          <cell r="Q8173">
            <v>4</v>
          </cell>
          <cell r="V8173">
            <v>5400</v>
          </cell>
        </row>
        <row r="8174">
          <cell r="A8174">
            <v>1</v>
          </cell>
          <cell r="E8174">
            <v>4</v>
          </cell>
          <cell r="I8174">
            <v>-1545391.33</v>
          </cell>
          <cell r="M8174">
            <v>4</v>
          </cell>
          <cell r="Q8174">
            <v>4</v>
          </cell>
          <cell r="V8174">
            <v>5400</v>
          </cell>
        </row>
        <row r="8175">
          <cell r="A8175">
            <v>1</v>
          </cell>
          <cell r="E8175">
            <v>4</v>
          </cell>
          <cell r="I8175">
            <v>-15526711.529999999</v>
          </cell>
          <cell r="M8175">
            <v>4</v>
          </cell>
          <cell r="Q8175">
            <v>4</v>
          </cell>
          <cell r="V8175">
            <v>5400</v>
          </cell>
        </row>
        <row r="8176">
          <cell r="A8176">
            <v>1</v>
          </cell>
          <cell r="E8176">
            <v>4</v>
          </cell>
          <cell r="I8176">
            <v>-2266062.7999999998</v>
          </cell>
          <cell r="M8176">
            <v>4</v>
          </cell>
          <cell r="Q8176">
            <v>4</v>
          </cell>
          <cell r="V8176">
            <v>5400</v>
          </cell>
        </row>
        <row r="8177">
          <cell r="A8177">
            <v>1</v>
          </cell>
          <cell r="E8177">
            <v>4</v>
          </cell>
          <cell r="I8177">
            <v>625206.99</v>
          </cell>
          <cell r="M8177">
            <v>4</v>
          </cell>
          <cell r="Q8177">
            <v>4</v>
          </cell>
          <cell r="V8177">
            <v>5400</v>
          </cell>
        </row>
        <row r="8178">
          <cell r="A8178">
            <v>1</v>
          </cell>
          <cell r="E8178">
            <v>4</v>
          </cell>
          <cell r="I8178">
            <v>-966836.2</v>
          </cell>
          <cell r="M8178">
            <v>4</v>
          </cell>
          <cell r="Q8178">
            <v>4</v>
          </cell>
          <cell r="V8178">
            <v>5400</v>
          </cell>
        </row>
        <row r="8179">
          <cell r="A8179">
            <v>1</v>
          </cell>
          <cell r="E8179">
            <v>4</v>
          </cell>
          <cell r="I8179">
            <v>8394.1</v>
          </cell>
          <cell r="M8179">
            <v>4</v>
          </cell>
          <cell r="Q8179">
            <v>4</v>
          </cell>
          <cell r="V8179">
            <v>5400</v>
          </cell>
        </row>
        <row r="8180">
          <cell r="A8180">
            <v>1</v>
          </cell>
          <cell r="E8180">
            <v>4</v>
          </cell>
          <cell r="I8180">
            <v>83422.179999999993</v>
          </cell>
          <cell r="M8180">
            <v>4</v>
          </cell>
          <cell r="Q8180">
            <v>4</v>
          </cell>
          <cell r="V8180">
            <v>5400</v>
          </cell>
        </row>
        <row r="8181">
          <cell r="A8181">
            <v>1</v>
          </cell>
          <cell r="E8181">
            <v>4</v>
          </cell>
          <cell r="I8181">
            <v>-1311259.17</v>
          </cell>
          <cell r="M8181">
            <v>4</v>
          </cell>
          <cell r="Q8181">
            <v>4</v>
          </cell>
          <cell r="V8181">
            <v>5400</v>
          </cell>
        </row>
        <row r="8182">
          <cell r="A8182">
            <v>1</v>
          </cell>
          <cell r="E8182">
            <v>4</v>
          </cell>
          <cell r="I8182">
            <v>7790.04</v>
          </cell>
          <cell r="M8182">
            <v>4</v>
          </cell>
          <cell r="Q8182">
            <v>4</v>
          </cell>
          <cell r="V8182">
            <v>5400</v>
          </cell>
        </row>
        <row r="8183">
          <cell r="A8183">
            <v>1</v>
          </cell>
          <cell r="E8183">
            <v>4</v>
          </cell>
          <cell r="I8183">
            <v>-47940662.979999997</v>
          </cell>
          <cell r="M8183">
            <v>4</v>
          </cell>
          <cell r="Q8183">
            <v>4</v>
          </cell>
          <cell r="V8183">
            <v>5400</v>
          </cell>
        </row>
        <row r="8184">
          <cell r="A8184">
            <v>1</v>
          </cell>
          <cell r="E8184">
            <v>4</v>
          </cell>
          <cell r="I8184">
            <v>657336.43000000005</v>
          </cell>
          <cell r="M8184">
            <v>4</v>
          </cell>
          <cell r="Q8184">
            <v>4</v>
          </cell>
          <cell r="V8184">
            <v>5400</v>
          </cell>
        </row>
        <row r="8185">
          <cell r="A8185">
            <v>1</v>
          </cell>
          <cell r="E8185">
            <v>4</v>
          </cell>
          <cell r="I8185">
            <v>2906287.46</v>
          </cell>
          <cell r="M8185">
            <v>4</v>
          </cell>
          <cell r="Q8185">
            <v>4</v>
          </cell>
          <cell r="V8185">
            <v>5400</v>
          </cell>
        </row>
        <row r="8186">
          <cell r="A8186">
            <v>1</v>
          </cell>
          <cell r="E8186">
            <v>4</v>
          </cell>
          <cell r="I8186">
            <v>-1270018.74</v>
          </cell>
          <cell r="M8186">
            <v>4</v>
          </cell>
          <cell r="Q8186">
            <v>4</v>
          </cell>
          <cell r="V8186">
            <v>5400</v>
          </cell>
        </row>
        <row r="8187">
          <cell r="A8187">
            <v>1</v>
          </cell>
          <cell r="E8187">
            <v>4</v>
          </cell>
          <cell r="I8187">
            <v>0</v>
          </cell>
          <cell r="M8187">
            <v>4</v>
          </cell>
          <cell r="Q8187">
            <v>4</v>
          </cell>
          <cell r="V8187">
            <v>5400</v>
          </cell>
        </row>
        <row r="8188">
          <cell r="A8188">
            <v>1</v>
          </cell>
          <cell r="E8188">
            <v>4</v>
          </cell>
          <cell r="I8188">
            <v>897971.67</v>
          </cell>
          <cell r="M8188">
            <v>4</v>
          </cell>
          <cell r="Q8188">
            <v>4</v>
          </cell>
          <cell r="V8188">
            <v>5400</v>
          </cell>
        </row>
        <row r="8189">
          <cell r="A8189">
            <v>1</v>
          </cell>
          <cell r="E8189">
            <v>4</v>
          </cell>
          <cell r="I8189">
            <v>5740569.6399999997</v>
          </cell>
          <cell r="M8189">
            <v>4</v>
          </cell>
          <cell r="Q8189">
            <v>4</v>
          </cell>
          <cell r="V8189">
            <v>5400</v>
          </cell>
        </row>
        <row r="8190">
          <cell r="A8190">
            <v>1</v>
          </cell>
          <cell r="E8190">
            <v>4</v>
          </cell>
          <cell r="I8190">
            <v>21272830.59</v>
          </cell>
          <cell r="M8190">
            <v>4</v>
          </cell>
          <cell r="Q8190">
            <v>4</v>
          </cell>
          <cell r="V8190">
            <v>5400</v>
          </cell>
        </row>
        <row r="8191">
          <cell r="A8191">
            <v>1</v>
          </cell>
          <cell r="E8191">
            <v>4</v>
          </cell>
          <cell r="I8191">
            <v>0</v>
          </cell>
          <cell r="M8191">
            <v>4</v>
          </cell>
          <cell r="Q8191">
            <v>4</v>
          </cell>
          <cell r="V8191">
            <v>5450</v>
          </cell>
        </row>
        <row r="8192">
          <cell r="A8192">
            <v>1</v>
          </cell>
          <cell r="E8192">
            <v>4</v>
          </cell>
          <cell r="I8192">
            <v>0</v>
          </cell>
          <cell r="M8192">
            <v>4</v>
          </cell>
          <cell r="Q8192">
            <v>4</v>
          </cell>
          <cell r="V8192">
            <v>5450</v>
          </cell>
        </row>
        <row r="8193">
          <cell r="A8193">
            <v>1</v>
          </cell>
          <cell r="E8193">
            <v>4</v>
          </cell>
          <cell r="I8193">
            <v>-29080.38</v>
          </cell>
          <cell r="M8193">
            <v>4</v>
          </cell>
          <cell r="Q8193">
            <v>4</v>
          </cell>
          <cell r="V8193">
            <v>5450</v>
          </cell>
        </row>
        <row r="8194">
          <cell r="A8194">
            <v>1</v>
          </cell>
          <cell r="E8194">
            <v>4</v>
          </cell>
          <cell r="I8194">
            <v>0</v>
          </cell>
          <cell r="M8194">
            <v>4</v>
          </cell>
          <cell r="Q8194">
            <v>4</v>
          </cell>
          <cell r="V8194">
            <v>5450</v>
          </cell>
        </row>
        <row r="8195">
          <cell r="A8195">
            <v>1</v>
          </cell>
          <cell r="E8195">
            <v>4</v>
          </cell>
          <cell r="I8195">
            <v>-28108.720000000001</v>
          </cell>
          <cell r="M8195">
            <v>4</v>
          </cell>
          <cell r="Q8195">
            <v>4</v>
          </cell>
          <cell r="V8195">
            <v>5450</v>
          </cell>
        </row>
        <row r="8196">
          <cell r="A8196">
            <v>1</v>
          </cell>
          <cell r="E8196">
            <v>4</v>
          </cell>
          <cell r="I8196">
            <v>-28108.720000000001</v>
          </cell>
          <cell r="M8196">
            <v>4</v>
          </cell>
          <cell r="Q8196">
            <v>4</v>
          </cell>
          <cell r="V8196">
            <v>5450</v>
          </cell>
        </row>
        <row r="8197">
          <cell r="A8197">
            <v>1</v>
          </cell>
          <cell r="E8197">
            <v>4</v>
          </cell>
          <cell r="I8197">
            <v>-28108.720000000001</v>
          </cell>
          <cell r="M8197">
            <v>4</v>
          </cell>
          <cell r="Q8197">
            <v>4</v>
          </cell>
          <cell r="V8197">
            <v>5450</v>
          </cell>
        </row>
        <row r="8198">
          <cell r="A8198">
            <v>1</v>
          </cell>
          <cell r="E8198">
            <v>4</v>
          </cell>
          <cell r="I8198">
            <v>-26868.28</v>
          </cell>
          <cell r="M8198">
            <v>4</v>
          </cell>
          <cell r="Q8198">
            <v>4</v>
          </cell>
          <cell r="V8198">
            <v>5450</v>
          </cell>
        </row>
        <row r="8199">
          <cell r="A8199">
            <v>1</v>
          </cell>
          <cell r="E8199">
            <v>4</v>
          </cell>
          <cell r="I8199">
            <v>-26868.28</v>
          </cell>
          <cell r="M8199">
            <v>4</v>
          </cell>
          <cell r="Q8199">
            <v>4</v>
          </cell>
          <cell r="V8199">
            <v>5450</v>
          </cell>
        </row>
        <row r="8200">
          <cell r="A8200">
            <v>1</v>
          </cell>
          <cell r="E8200">
            <v>4</v>
          </cell>
          <cell r="I8200">
            <v>-26868.28</v>
          </cell>
          <cell r="M8200">
            <v>4</v>
          </cell>
          <cell r="Q8200">
            <v>4</v>
          </cell>
          <cell r="V8200">
            <v>5450</v>
          </cell>
        </row>
        <row r="8201">
          <cell r="A8201">
            <v>1</v>
          </cell>
          <cell r="E8201">
            <v>4</v>
          </cell>
          <cell r="I8201">
            <v>-2358799.9700000002</v>
          </cell>
          <cell r="M8201">
            <v>4</v>
          </cell>
          <cell r="Q8201">
            <v>4</v>
          </cell>
          <cell r="V8201">
            <v>5500</v>
          </cell>
        </row>
        <row r="8202">
          <cell r="A8202">
            <v>1</v>
          </cell>
          <cell r="E8202">
            <v>4</v>
          </cell>
          <cell r="I8202">
            <v>-716410.98</v>
          </cell>
          <cell r="M8202">
            <v>4</v>
          </cell>
          <cell r="Q8202">
            <v>4</v>
          </cell>
          <cell r="V8202">
            <v>5500</v>
          </cell>
        </row>
        <row r="8203">
          <cell r="A8203">
            <v>1</v>
          </cell>
          <cell r="E8203">
            <v>4</v>
          </cell>
          <cell r="I8203">
            <v>-347642.47</v>
          </cell>
          <cell r="M8203">
            <v>4</v>
          </cell>
          <cell r="Q8203">
            <v>4</v>
          </cell>
          <cell r="V8203">
            <v>5500</v>
          </cell>
        </row>
        <row r="8204">
          <cell r="A8204">
            <v>1</v>
          </cell>
          <cell r="E8204">
            <v>4</v>
          </cell>
          <cell r="I8204">
            <v>-1740765.39</v>
          </cell>
          <cell r="M8204">
            <v>4</v>
          </cell>
          <cell r="Q8204">
            <v>4</v>
          </cell>
          <cell r="V8204">
            <v>5520</v>
          </cell>
        </row>
        <row r="8205">
          <cell r="A8205">
            <v>1</v>
          </cell>
          <cell r="E8205">
            <v>4</v>
          </cell>
          <cell r="I8205">
            <v>-656667.94999999995</v>
          </cell>
          <cell r="M8205">
            <v>4</v>
          </cell>
          <cell r="Q8205">
            <v>4</v>
          </cell>
          <cell r="V8205">
            <v>5520</v>
          </cell>
        </row>
        <row r="8206">
          <cell r="A8206">
            <v>1</v>
          </cell>
          <cell r="E8206">
            <v>4</v>
          </cell>
          <cell r="I8206">
            <v>-1689482.27</v>
          </cell>
          <cell r="M8206">
            <v>4</v>
          </cell>
          <cell r="Q8206">
            <v>4</v>
          </cell>
          <cell r="V8206">
            <v>5520</v>
          </cell>
        </row>
        <row r="8207">
          <cell r="A8207">
            <v>1</v>
          </cell>
          <cell r="E8207">
            <v>4</v>
          </cell>
          <cell r="I8207">
            <v>-2588819.31</v>
          </cell>
          <cell r="M8207">
            <v>4</v>
          </cell>
          <cell r="Q8207">
            <v>4</v>
          </cell>
          <cell r="V8207">
            <v>5520</v>
          </cell>
        </row>
        <row r="8208">
          <cell r="A8208">
            <v>1</v>
          </cell>
          <cell r="E8208">
            <v>4</v>
          </cell>
          <cell r="I8208">
            <v>0</v>
          </cell>
          <cell r="M8208">
            <v>4</v>
          </cell>
          <cell r="Q8208">
            <v>4</v>
          </cell>
          <cell r="V8208">
            <v>5600</v>
          </cell>
        </row>
        <row r="8209">
          <cell r="A8209">
            <v>1</v>
          </cell>
          <cell r="E8209">
            <v>4</v>
          </cell>
          <cell r="I8209">
            <v>306305.59000000003</v>
          </cell>
          <cell r="M8209">
            <v>4</v>
          </cell>
          <cell r="Q8209">
            <v>4</v>
          </cell>
          <cell r="V8209">
            <v>6010</v>
          </cell>
        </row>
        <row r="8210">
          <cell r="A8210">
            <v>1</v>
          </cell>
          <cell r="E8210">
            <v>4</v>
          </cell>
          <cell r="I8210">
            <v>-5971.37</v>
          </cell>
          <cell r="M8210">
            <v>4</v>
          </cell>
          <cell r="Q8210">
            <v>4</v>
          </cell>
          <cell r="V8210">
            <v>6020</v>
          </cell>
        </row>
        <row r="8211">
          <cell r="A8211">
            <v>1</v>
          </cell>
          <cell r="E8211">
            <v>4</v>
          </cell>
          <cell r="I8211">
            <v>2584118.34</v>
          </cell>
          <cell r="M8211">
            <v>4</v>
          </cell>
          <cell r="Q8211">
            <v>4</v>
          </cell>
          <cell r="V8211">
            <v>6110</v>
          </cell>
        </row>
        <row r="8212">
          <cell r="A8212">
            <v>1</v>
          </cell>
          <cell r="E8212">
            <v>4</v>
          </cell>
          <cell r="I8212">
            <v>-1991076.93</v>
          </cell>
          <cell r="M8212">
            <v>4</v>
          </cell>
          <cell r="Q8212">
            <v>4</v>
          </cell>
          <cell r="V8212">
            <v>6120</v>
          </cell>
        </row>
        <row r="8213">
          <cell r="A8213">
            <v>1</v>
          </cell>
          <cell r="E8213">
            <v>4</v>
          </cell>
          <cell r="I8213">
            <v>379367.67</v>
          </cell>
          <cell r="M8213">
            <v>4</v>
          </cell>
          <cell r="Q8213">
            <v>4</v>
          </cell>
          <cell r="V8213">
            <v>6210</v>
          </cell>
        </row>
        <row r="8214">
          <cell r="A8214">
            <v>1</v>
          </cell>
          <cell r="E8214">
            <v>4</v>
          </cell>
          <cell r="I8214">
            <v>-170516.64</v>
          </cell>
          <cell r="M8214">
            <v>4</v>
          </cell>
          <cell r="Q8214">
            <v>4</v>
          </cell>
          <cell r="V8214">
            <v>6220</v>
          </cell>
        </row>
        <row r="8215">
          <cell r="A8215">
            <v>1</v>
          </cell>
          <cell r="E8215">
            <v>4</v>
          </cell>
          <cell r="I8215">
            <v>2123957.77</v>
          </cell>
          <cell r="M8215">
            <v>4</v>
          </cell>
          <cell r="Q8215">
            <v>4</v>
          </cell>
          <cell r="V8215">
            <v>6310</v>
          </cell>
        </row>
        <row r="8216">
          <cell r="A8216">
            <v>1</v>
          </cell>
          <cell r="E8216">
            <v>4</v>
          </cell>
          <cell r="I8216">
            <v>-1286482.58</v>
          </cell>
          <cell r="M8216">
            <v>4</v>
          </cell>
          <cell r="Q8216">
            <v>4</v>
          </cell>
          <cell r="V8216">
            <v>6320</v>
          </cell>
        </row>
        <row r="8217">
          <cell r="A8217">
            <v>1</v>
          </cell>
          <cell r="E8217">
            <v>4</v>
          </cell>
          <cell r="I8217">
            <v>186971.72</v>
          </cell>
          <cell r="M8217">
            <v>4</v>
          </cell>
          <cell r="Q8217">
            <v>4</v>
          </cell>
          <cell r="V8217">
            <v>6410</v>
          </cell>
        </row>
        <row r="8218">
          <cell r="A8218">
            <v>1</v>
          </cell>
          <cell r="E8218">
            <v>4</v>
          </cell>
          <cell r="I8218">
            <v>-73636.800000000003</v>
          </cell>
          <cell r="M8218">
            <v>4</v>
          </cell>
          <cell r="Q8218">
            <v>4</v>
          </cell>
          <cell r="V8218">
            <v>6420</v>
          </cell>
        </row>
        <row r="8219">
          <cell r="A8219">
            <v>1</v>
          </cell>
          <cell r="E8219">
            <v>4</v>
          </cell>
          <cell r="I8219">
            <v>1569600.75</v>
          </cell>
          <cell r="M8219">
            <v>4</v>
          </cell>
          <cell r="Q8219">
            <v>4</v>
          </cell>
          <cell r="V8219">
            <v>6510</v>
          </cell>
        </row>
        <row r="8220">
          <cell r="A8220">
            <v>1</v>
          </cell>
          <cell r="E8220">
            <v>4</v>
          </cell>
          <cell r="I8220">
            <v>-523732.27</v>
          </cell>
          <cell r="M8220">
            <v>4</v>
          </cell>
          <cell r="Q8220">
            <v>4</v>
          </cell>
          <cell r="V8220">
            <v>6520</v>
          </cell>
        </row>
        <row r="8221">
          <cell r="A8221">
            <v>1</v>
          </cell>
          <cell r="E8221">
            <v>4</v>
          </cell>
          <cell r="I8221">
            <v>107100</v>
          </cell>
          <cell r="M8221">
            <v>4</v>
          </cell>
          <cell r="Q8221">
            <v>4</v>
          </cell>
          <cell r="V8221">
            <v>6610</v>
          </cell>
        </row>
        <row r="8222">
          <cell r="A8222">
            <v>1</v>
          </cell>
          <cell r="E8222">
            <v>4</v>
          </cell>
          <cell r="I8222">
            <v>-16362.5</v>
          </cell>
          <cell r="M8222">
            <v>4</v>
          </cell>
          <cell r="Q8222">
            <v>4</v>
          </cell>
          <cell r="V8222">
            <v>6620</v>
          </cell>
        </row>
        <row r="8223">
          <cell r="A8223">
            <v>1</v>
          </cell>
          <cell r="E8223">
            <v>4</v>
          </cell>
          <cell r="I8223">
            <v>303912.11</v>
          </cell>
          <cell r="M8223">
            <v>4</v>
          </cell>
          <cell r="Q8223">
            <v>4</v>
          </cell>
          <cell r="V8223">
            <v>6710</v>
          </cell>
        </row>
        <row r="8224">
          <cell r="A8224">
            <v>1</v>
          </cell>
          <cell r="E8224">
            <v>4</v>
          </cell>
          <cell r="I8224">
            <v>-117725.71</v>
          </cell>
          <cell r="M8224">
            <v>4</v>
          </cell>
          <cell r="Q8224">
            <v>4</v>
          </cell>
          <cell r="V8224">
            <v>6720</v>
          </cell>
        </row>
        <row r="8225">
          <cell r="A8225">
            <v>1</v>
          </cell>
          <cell r="E8225">
            <v>4</v>
          </cell>
          <cell r="I8225">
            <v>379080.5</v>
          </cell>
          <cell r="M8225">
            <v>4</v>
          </cell>
          <cell r="Q8225">
            <v>4</v>
          </cell>
          <cell r="V8225">
            <v>6810</v>
          </cell>
        </row>
        <row r="8226">
          <cell r="A8226">
            <v>1</v>
          </cell>
          <cell r="E8226">
            <v>4</v>
          </cell>
          <cell r="I8226">
            <v>-162137.01999999999</v>
          </cell>
          <cell r="M8226">
            <v>4</v>
          </cell>
          <cell r="Q8226">
            <v>4</v>
          </cell>
          <cell r="V8226">
            <v>6820</v>
          </cell>
        </row>
        <row r="8227">
          <cell r="A8227">
            <v>1</v>
          </cell>
          <cell r="E8227">
            <v>4</v>
          </cell>
          <cell r="I8227">
            <v>139719.26999999999</v>
          </cell>
          <cell r="M8227">
            <v>4</v>
          </cell>
          <cell r="Q8227">
            <v>4</v>
          </cell>
          <cell r="V8227">
            <v>7000</v>
          </cell>
        </row>
        <row r="8228">
          <cell r="A8228">
            <v>1</v>
          </cell>
          <cell r="E8228">
            <v>4</v>
          </cell>
          <cell r="I8228">
            <v>10627369.6</v>
          </cell>
          <cell r="M8228">
            <v>4</v>
          </cell>
          <cell r="Q8228">
            <v>4</v>
          </cell>
          <cell r="V8228">
            <v>7100</v>
          </cell>
        </row>
        <row r="8229">
          <cell r="A8229">
            <v>1</v>
          </cell>
          <cell r="E8229">
            <v>4</v>
          </cell>
          <cell r="I8229">
            <v>-1310168.83</v>
          </cell>
          <cell r="M8229">
            <v>4</v>
          </cell>
          <cell r="Q8229">
            <v>4</v>
          </cell>
          <cell r="V8229">
            <v>7110</v>
          </cell>
        </row>
        <row r="8230">
          <cell r="A8230">
            <v>1</v>
          </cell>
          <cell r="E8230">
            <v>4</v>
          </cell>
          <cell r="I8230">
            <v>0</v>
          </cell>
          <cell r="M8230">
            <v>4</v>
          </cell>
          <cell r="Q8230">
            <v>4</v>
          </cell>
          <cell r="V8230">
            <v>7111</v>
          </cell>
        </row>
        <row r="8231">
          <cell r="A8231">
            <v>1</v>
          </cell>
          <cell r="E8231">
            <v>4</v>
          </cell>
          <cell r="I8231">
            <v>0</v>
          </cell>
          <cell r="M8231">
            <v>4</v>
          </cell>
          <cell r="Q8231">
            <v>4</v>
          </cell>
          <cell r="V8231">
            <v>7130</v>
          </cell>
        </row>
        <row r="8232">
          <cell r="A8232">
            <v>1</v>
          </cell>
          <cell r="E8232">
            <v>4</v>
          </cell>
          <cell r="I8232">
            <v>0</v>
          </cell>
          <cell r="M8232">
            <v>4</v>
          </cell>
          <cell r="Q8232">
            <v>4</v>
          </cell>
          <cell r="V8232">
            <v>7130</v>
          </cell>
        </row>
        <row r="8233">
          <cell r="A8233">
            <v>1</v>
          </cell>
          <cell r="E8233">
            <v>4</v>
          </cell>
          <cell r="I8233">
            <v>0</v>
          </cell>
          <cell r="M8233">
            <v>4</v>
          </cell>
          <cell r="Q8233">
            <v>4</v>
          </cell>
          <cell r="V8233">
            <v>7130</v>
          </cell>
        </row>
        <row r="8234">
          <cell r="A8234">
            <v>1</v>
          </cell>
          <cell r="E8234">
            <v>4</v>
          </cell>
          <cell r="I8234">
            <v>0</v>
          </cell>
          <cell r="M8234">
            <v>4</v>
          </cell>
          <cell r="Q8234">
            <v>4</v>
          </cell>
          <cell r="V8234">
            <v>7131</v>
          </cell>
        </row>
        <row r="8235">
          <cell r="A8235">
            <v>1</v>
          </cell>
          <cell r="E8235">
            <v>4</v>
          </cell>
          <cell r="I8235">
            <v>0</v>
          </cell>
          <cell r="M8235">
            <v>4</v>
          </cell>
          <cell r="Q8235">
            <v>4</v>
          </cell>
          <cell r="V8235">
            <v>7131</v>
          </cell>
        </row>
        <row r="8236">
          <cell r="A8236">
            <v>1</v>
          </cell>
          <cell r="E8236">
            <v>4</v>
          </cell>
          <cell r="I8236">
            <v>0</v>
          </cell>
          <cell r="M8236">
            <v>4</v>
          </cell>
          <cell r="Q8236">
            <v>4</v>
          </cell>
          <cell r="V8236">
            <v>7131</v>
          </cell>
        </row>
        <row r="8237">
          <cell r="A8237">
            <v>1</v>
          </cell>
          <cell r="E8237">
            <v>4</v>
          </cell>
          <cell r="I8237">
            <v>0</v>
          </cell>
          <cell r="M8237">
            <v>4</v>
          </cell>
          <cell r="Q8237">
            <v>4</v>
          </cell>
          <cell r="V8237">
            <v>7131</v>
          </cell>
        </row>
        <row r="8238">
          <cell r="A8238">
            <v>1</v>
          </cell>
          <cell r="E8238">
            <v>4</v>
          </cell>
          <cell r="I8238">
            <v>0</v>
          </cell>
          <cell r="M8238">
            <v>4</v>
          </cell>
          <cell r="Q8238">
            <v>4</v>
          </cell>
          <cell r="V8238">
            <v>7131</v>
          </cell>
        </row>
        <row r="8239">
          <cell r="A8239">
            <v>1</v>
          </cell>
          <cell r="E8239">
            <v>4</v>
          </cell>
          <cell r="I8239">
            <v>0</v>
          </cell>
          <cell r="M8239">
            <v>4</v>
          </cell>
          <cell r="Q8239">
            <v>4</v>
          </cell>
          <cell r="V8239">
            <v>7131</v>
          </cell>
        </row>
        <row r="8240">
          <cell r="A8240">
            <v>1</v>
          </cell>
          <cell r="E8240">
            <v>4</v>
          </cell>
          <cell r="I8240">
            <v>0</v>
          </cell>
          <cell r="M8240">
            <v>4</v>
          </cell>
          <cell r="Q8240">
            <v>4</v>
          </cell>
          <cell r="V8240">
            <v>7200</v>
          </cell>
        </row>
        <row r="8241">
          <cell r="A8241">
            <v>1</v>
          </cell>
          <cell r="E8241">
            <v>4</v>
          </cell>
          <cell r="I8241">
            <v>0</v>
          </cell>
          <cell r="M8241">
            <v>4</v>
          </cell>
          <cell r="Q8241">
            <v>4</v>
          </cell>
          <cell r="V8241">
            <v>7200</v>
          </cell>
        </row>
        <row r="8242">
          <cell r="A8242">
            <v>1</v>
          </cell>
          <cell r="E8242">
            <v>4</v>
          </cell>
          <cell r="I8242">
            <v>0</v>
          </cell>
          <cell r="M8242">
            <v>4</v>
          </cell>
          <cell r="Q8242">
            <v>4</v>
          </cell>
          <cell r="V8242">
            <v>7200</v>
          </cell>
        </row>
        <row r="8243">
          <cell r="A8243">
            <v>1</v>
          </cell>
          <cell r="E8243">
            <v>4</v>
          </cell>
          <cell r="I8243">
            <v>0</v>
          </cell>
          <cell r="M8243">
            <v>4</v>
          </cell>
          <cell r="Q8243">
            <v>4</v>
          </cell>
          <cell r="V8243">
            <v>7200</v>
          </cell>
        </row>
        <row r="8244">
          <cell r="A8244">
            <v>1</v>
          </cell>
          <cell r="E8244">
            <v>4</v>
          </cell>
          <cell r="I8244">
            <v>100</v>
          </cell>
          <cell r="M8244">
            <v>4</v>
          </cell>
          <cell r="Q8244">
            <v>4</v>
          </cell>
          <cell r="V8244">
            <v>7200</v>
          </cell>
        </row>
        <row r="8245">
          <cell r="A8245">
            <v>1</v>
          </cell>
          <cell r="E8245">
            <v>4</v>
          </cell>
          <cell r="I8245">
            <v>0</v>
          </cell>
          <cell r="M8245">
            <v>4</v>
          </cell>
          <cell r="Q8245">
            <v>4</v>
          </cell>
          <cell r="V8245">
            <v>7200</v>
          </cell>
        </row>
        <row r="8246">
          <cell r="A8246">
            <v>1</v>
          </cell>
          <cell r="E8246">
            <v>4</v>
          </cell>
          <cell r="I8246">
            <v>0</v>
          </cell>
          <cell r="M8246">
            <v>4</v>
          </cell>
          <cell r="Q8246">
            <v>4</v>
          </cell>
          <cell r="V8246">
            <v>7200</v>
          </cell>
        </row>
        <row r="8247">
          <cell r="A8247">
            <v>1</v>
          </cell>
          <cell r="E8247">
            <v>4</v>
          </cell>
          <cell r="I8247">
            <v>10000</v>
          </cell>
          <cell r="M8247">
            <v>4</v>
          </cell>
          <cell r="Q8247">
            <v>4</v>
          </cell>
          <cell r="V8247">
            <v>7200</v>
          </cell>
        </row>
        <row r="8248">
          <cell r="A8248">
            <v>1</v>
          </cell>
          <cell r="E8248">
            <v>4</v>
          </cell>
          <cell r="I8248">
            <v>0</v>
          </cell>
          <cell r="M8248">
            <v>4</v>
          </cell>
          <cell r="Q8248">
            <v>4</v>
          </cell>
          <cell r="V8248">
            <v>7200</v>
          </cell>
        </row>
        <row r="8249">
          <cell r="A8249">
            <v>1</v>
          </cell>
          <cell r="E8249">
            <v>4</v>
          </cell>
          <cell r="I8249">
            <v>0</v>
          </cell>
          <cell r="M8249">
            <v>4</v>
          </cell>
          <cell r="Q8249">
            <v>4</v>
          </cell>
          <cell r="V8249">
            <v>7300</v>
          </cell>
        </row>
        <row r="8250">
          <cell r="A8250">
            <v>1</v>
          </cell>
          <cell r="E8250">
            <v>4</v>
          </cell>
          <cell r="I8250">
            <v>11371.85</v>
          </cell>
          <cell r="M8250">
            <v>4</v>
          </cell>
          <cell r="Q8250">
            <v>4</v>
          </cell>
          <cell r="V8250">
            <v>7300</v>
          </cell>
        </row>
        <row r="8251">
          <cell r="A8251">
            <v>1</v>
          </cell>
          <cell r="E8251">
            <v>4</v>
          </cell>
          <cell r="I8251">
            <v>8238.34</v>
          </cell>
          <cell r="M8251">
            <v>4</v>
          </cell>
          <cell r="Q8251">
            <v>4</v>
          </cell>
          <cell r="V8251">
            <v>7300</v>
          </cell>
        </row>
        <row r="8252">
          <cell r="A8252">
            <v>1</v>
          </cell>
          <cell r="E8252">
            <v>4</v>
          </cell>
          <cell r="I8252">
            <v>0</v>
          </cell>
          <cell r="M8252">
            <v>4</v>
          </cell>
          <cell r="Q8252">
            <v>4</v>
          </cell>
          <cell r="V8252">
            <v>7300</v>
          </cell>
        </row>
        <row r="8253">
          <cell r="A8253">
            <v>1</v>
          </cell>
          <cell r="E8253">
            <v>4</v>
          </cell>
          <cell r="I8253">
            <v>0</v>
          </cell>
          <cell r="M8253">
            <v>4</v>
          </cell>
          <cell r="Q8253">
            <v>4</v>
          </cell>
          <cell r="V8253">
            <v>7300</v>
          </cell>
        </row>
        <row r="8254">
          <cell r="A8254">
            <v>1</v>
          </cell>
          <cell r="E8254">
            <v>4</v>
          </cell>
          <cell r="I8254">
            <v>0</v>
          </cell>
          <cell r="M8254">
            <v>4</v>
          </cell>
          <cell r="Q8254">
            <v>4</v>
          </cell>
          <cell r="V8254">
            <v>7300</v>
          </cell>
        </row>
        <row r="8255">
          <cell r="A8255">
            <v>1</v>
          </cell>
          <cell r="E8255">
            <v>4</v>
          </cell>
          <cell r="I8255">
            <v>0</v>
          </cell>
          <cell r="M8255">
            <v>4</v>
          </cell>
          <cell r="Q8255">
            <v>4</v>
          </cell>
          <cell r="V8255">
            <v>7300</v>
          </cell>
        </row>
        <row r="8256">
          <cell r="A8256">
            <v>1</v>
          </cell>
          <cell r="E8256">
            <v>4</v>
          </cell>
          <cell r="I8256">
            <v>0</v>
          </cell>
          <cell r="M8256">
            <v>4</v>
          </cell>
          <cell r="Q8256">
            <v>4</v>
          </cell>
          <cell r="V8256">
            <v>7300</v>
          </cell>
        </row>
        <row r="8257">
          <cell r="A8257">
            <v>1</v>
          </cell>
          <cell r="E8257">
            <v>4</v>
          </cell>
          <cell r="I8257">
            <v>-116206.12</v>
          </cell>
          <cell r="M8257">
            <v>4</v>
          </cell>
          <cell r="Q8257">
            <v>4</v>
          </cell>
          <cell r="V8257">
            <v>7300</v>
          </cell>
        </row>
        <row r="8258">
          <cell r="A8258">
            <v>1</v>
          </cell>
          <cell r="E8258">
            <v>4</v>
          </cell>
          <cell r="I8258">
            <v>555.54999999999995</v>
          </cell>
          <cell r="M8258">
            <v>4</v>
          </cell>
          <cell r="Q8258">
            <v>4</v>
          </cell>
          <cell r="V8258">
            <v>7300</v>
          </cell>
        </row>
        <row r="8259">
          <cell r="A8259">
            <v>1</v>
          </cell>
          <cell r="E8259">
            <v>4</v>
          </cell>
          <cell r="I8259">
            <v>0</v>
          </cell>
          <cell r="M8259">
            <v>4</v>
          </cell>
          <cell r="Q8259">
            <v>4</v>
          </cell>
          <cell r="V8259">
            <v>7300</v>
          </cell>
        </row>
        <row r="8260">
          <cell r="A8260">
            <v>1</v>
          </cell>
          <cell r="E8260">
            <v>4</v>
          </cell>
          <cell r="I8260">
            <v>0</v>
          </cell>
          <cell r="M8260">
            <v>4</v>
          </cell>
          <cell r="Q8260">
            <v>4</v>
          </cell>
          <cell r="V8260">
            <v>7300</v>
          </cell>
        </row>
        <row r="8261">
          <cell r="A8261">
            <v>1</v>
          </cell>
          <cell r="E8261">
            <v>4</v>
          </cell>
          <cell r="I8261">
            <v>0</v>
          </cell>
          <cell r="M8261">
            <v>4</v>
          </cell>
          <cell r="Q8261">
            <v>4</v>
          </cell>
          <cell r="V8261">
            <v>7300</v>
          </cell>
        </row>
        <row r="8262">
          <cell r="A8262">
            <v>1</v>
          </cell>
          <cell r="E8262">
            <v>4</v>
          </cell>
          <cell r="I8262">
            <v>0</v>
          </cell>
          <cell r="M8262">
            <v>4</v>
          </cell>
          <cell r="Q8262">
            <v>4</v>
          </cell>
          <cell r="V8262">
            <v>7300</v>
          </cell>
        </row>
        <row r="8263">
          <cell r="A8263">
            <v>1</v>
          </cell>
          <cell r="E8263">
            <v>4</v>
          </cell>
          <cell r="I8263">
            <v>0</v>
          </cell>
          <cell r="M8263">
            <v>4</v>
          </cell>
          <cell r="Q8263">
            <v>4</v>
          </cell>
          <cell r="V8263">
            <v>7300</v>
          </cell>
        </row>
        <row r="8264">
          <cell r="A8264">
            <v>1</v>
          </cell>
          <cell r="E8264">
            <v>4</v>
          </cell>
          <cell r="I8264">
            <v>0</v>
          </cell>
          <cell r="M8264">
            <v>4</v>
          </cell>
          <cell r="Q8264">
            <v>4</v>
          </cell>
          <cell r="V8264">
            <v>7300</v>
          </cell>
        </row>
        <row r="8265">
          <cell r="A8265">
            <v>1</v>
          </cell>
          <cell r="E8265">
            <v>4</v>
          </cell>
          <cell r="I8265">
            <v>0</v>
          </cell>
          <cell r="M8265">
            <v>4</v>
          </cell>
          <cell r="Q8265">
            <v>4</v>
          </cell>
          <cell r="V8265">
            <v>7300</v>
          </cell>
        </row>
        <row r="8266">
          <cell r="A8266">
            <v>1</v>
          </cell>
          <cell r="E8266">
            <v>4</v>
          </cell>
          <cell r="I8266">
            <v>0</v>
          </cell>
          <cell r="M8266">
            <v>4</v>
          </cell>
          <cell r="Q8266">
            <v>4</v>
          </cell>
          <cell r="V8266">
            <v>7300</v>
          </cell>
        </row>
        <row r="8267">
          <cell r="A8267">
            <v>1</v>
          </cell>
          <cell r="E8267">
            <v>4</v>
          </cell>
          <cell r="I8267">
            <v>8123.28</v>
          </cell>
          <cell r="M8267">
            <v>4</v>
          </cell>
          <cell r="Q8267">
            <v>4</v>
          </cell>
          <cell r="V8267">
            <v>7300</v>
          </cell>
        </row>
        <row r="8268">
          <cell r="A8268">
            <v>1</v>
          </cell>
          <cell r="E8268">
            <v>4</v>
          </cell>
          <cell r="I8268">
            <v>375237.29</v>
          </cell>
          <cell r="M8268">
            <v>4</v>
          </cell>
          <cell r="Q8268">
            <v>4</v>
          </cell>
          <cell r="V8268">
            <v>7300</v>
          </cell>
        </row>
        <row r="8269">
          <cell r="A8269">
            <v>1</v>
          </cell>
          <cell r="E8269">
            <v>4</v>
          </cell>
          <cell r="I8269">
            <v>4557.76</v>
          </cell>
          <cell r="M8269">
            <v>4</v>
          </cell>
          <cell r="Q8269">
            <v>4</v>
          </cell>
          <cell r="V8269">
            <v>7300</v>
          </cell>
        </row>
        <row r="8270">
          <cell r="A8270">
            <v>1</v>
          </cell>
          <cell r="E8270">
            <v>4</v>
          </cell>
          <cell r="I8270">
            <v>1463.57</v>
          </cell>
          <cell r="M8270">
            <v>4</v>
          </cell>
          <cell r="Q8270">
            <v>4</v>
          </cell>
          <cell r="V8270">
            <v>7300</v>
          </cell>
        </row>
        <row r="8271">
          <cell r="A8271">
            <v>1</v>
          </cell>
          <cell r="E8271">
            <v>4</v>
          </cell>
          <cell r="I8271">
            <v>250</v>
          </cell>
          <cell r="M8271">
            <v>4</v>
          </cell>
          <cell r="Q8271">
            <v>4</v>
          </cell>
          <cell r="V8271">
            <v>7300</v>
          </cell>
        </row>
        <row r="8272">
          <cell r="A8272">
            <v>1</v>
          </cell>
          <cell r="E8272">
            <v>4</v>
          </cell>
          <cell r="I8272">
            <v>-187.03</v>
          </cell>
          <cell r="M8272">
            <v>4</v>
          </cell>
          <cell r="Q8272">
            <v>4</v>
          </cell>
          <cell r="V8272">
            <v>7300</v>
          </cell>
        </row>
        <row r="8273">
          <cell r="A8273">
            <v>1</v>
          </cell>
          <cell r="E8273">
            <v>4</v>
          </cell>
          <cell r="I8273">
            <v>-17787.89</v>
          </cell>
          <cell r="M8273">
            <v>4</v>
          </cell>
          <cell r="Q8273">
            <v>4</v>
          </cell>
          <cell r="V8273">
            <v>7300</v>
          </cell>
        </row>
        <row r="8274">
          <cell r="A8274">
            <v>1</v>
          </cell>
          <cell r="E8274">
            <v>4</v>
          </cell>
          <cell r="I8274">
            <v>40</v>
          </cell>
          <cell r="M8274">
            <v>4</v>
          </cell>
          <cell r="Q8274">
            <v>4</v>
          </cell>
          <cell r="V8274">
            <v>7300</v>
          </cell>
        </row>
        <row r="8275">
          <cell r="A8275">
            <v>1</v>
          </cell>
          <cell r="E8275">
            <v>4</v>
          </cell>
          <cell r="I8275">
            <v>303.5</v>
          </cell>
          <cell r="M8275">
            <v>4</v>
          </cell>
          <cell r="Q8275">
            <v>4</v>
          </cell>
          <cell r="V8275">
            <v>7300</v>
          </cell>
        </row>
        <row r="8276">
          <cell r="A8276">
            <v>1</v>
          </cell>
          <cell r="E8276">
            <v>4</v>
          </cell>
          <cell r="I8276">
            <v>3000</v>
          </cell>
          <cell r="M8276">
            <v>4</v>
          </cell>
          <cell r="Q8276">
            <v>4</v>
          </cell>
          <cell r="V8276">
            <v>7300</v>
          </cell>
        </row>
        <row r="8277">
          <cell r="A8277">
            <v>1</v>
          </cell>
          <cell r="E8277">
            <v>4</v>
          </cell>
          <cell r="I8277">
            <v>2429.2199999999998</v>
          </cell>
          <cell r="M8277">
            <v>4</v>
          </cell>
          <cell r="Q8277">
            <v>4</v>
          </cell>
          <cell r="V8277">
            <v>7300</v>
          </cell>
        </row>
        <row r="8278">
          <cell r="A8278">
            <v>1</v>
          </cell>
          <cell r="E8278">
            <v>4</v>
          </cell>
          <cell r="I8278">
            <v>17942.7</v>
          </cell>
          <cell r="M8278">
            <v>4</v>
          </cell>
          <cell r="Q8278">
            <v>4</v>
          </cell>
          <cell r="V8278">
            <v>7300</v>
          </cell>
        </row>
        <row r="8279">
          <cell r="A8279">
            <v>1</v>
          </cell>
          <cell r="E8279">
            <v>4</v>
          </cell>
          <cell r="I8279">
            <v>5165.2700000000004</v>
          </cell>
          <cell r="M8279">
            <v>4</v>
          </cell>
          <cell r="Q8279">
            <v>4</v>
          </cell>
          <cell r="V8279">
            <v>7300</v>
          </cell>
        </row>
        <row r="8280">
          <cell r="A8280">
            <v>1</v>
          </cell>
          <cell r="E8280">
            <v>4</v>
          </cell>
          <cell r="I8280">
            <v>6594.88</v>
          </cell>
          <cell r="M8280">
            <v>4</v>
          </cell>
          <cell r="Q8280">
            <v>4</v>
          </cell>
          <cell r="V8280">
            <v>7300</v>
          </cell>
        </row>
        <row r="8281">
          <cell r="A8281">
            <v>1</v>
          </cell>
          <cell r="E8281">
            <v>4</v>
          </cell>
          <cell r="I8281">
            <v>147.86000000000001</v>
          </cell>
          <cell r="M8281">
            <v>4</v>
          </cell>
          <cell r="Q8281">
            <v>4</v>
          </cell>
          <cell r="V8281">
            <v>7300</v>
          </cell>
        </row>
        <row r="8282">
          <cell r="A8282">
            <v>1</v>
          </cell>
          <cell r="E8282">
            <v>4</v>
          </cell>
          <cell r="I8282">
            <v>300</v>
          </cell>
          <cell r="M8282">
            <v>4</v>
          </cell>
          <cell r="Q8282">
            <v>4</v>
          </cell>
          <cell r="V8282">
            <v>7300</v>
          </cell>
        </row>
        <row r="8283">
          <cell r="A8283">
            <v>1</v>
          </cell>
          <cell r="E8283">
            <v>4</v>
          </cell>
          <cell r="I8283">
            <v>2000</v>
          </cell>
          <cell r="M8283">
            <v>4</v>
          </cell>
          <cell r="Q8283">
            <v>4</v>
          </cell>
          <cell r="V8283">
            <v>7300</v>
          </cell>
        </row>
        <row r="8284">
          <cell r="A8284">
            <v>1</v>
          </cell>
          <cell r="E8284">
            <v>4</v>
          </cell>
          <cell r="I8284">
            <v>1050</v>
          </cell>
          <cell r="M8284">
            <v>4</v>
          </cell>
          <cell r="Q8284">
            <v>4</v>
          </cell>
          <cell r="V8284">
            <v>7300</v>
          </cell>
        </row>
        <row r="8285">
          <cell r="A8285">
            <v>1</v>
          </cell>
          <cell r="E8285">
            <v>4</v>
          </cell>
          <cell r="I8285">
            <v>3078.86</v>
          </cell>
          <cell r="M8285">
            <v>4</v>
          </cell>
          <cell r="Q8285">
            <v>4</v>
          </cell>
          <cell r="V8285">
            <v>7300</v>
          </cell>
        </row>
        <row r="8286">
          <cell r="A8286">
            <v>1</v>
          </cell>
          <cell r="E8286">
            <v>4</v>
          </cell>
          <cell r="I8286">
            <v>6601823.46</v>
          </cell>
          <cell r="M8286">
            <v>4</v>
          </cell>
          <cell r="Q8286">
            <v>4</v>
          </cell>
          <cell r="V8286">
            <v>7400</v>
          </cell>
        </row>
        <row r="8287">
          <cell r="A8287">
            <v>1</v>
          </cell>
          <cell r="E8287">
            <v>4</v>
          </cell>
          <cell r="I8287">
            <v>0</v>
          </cell>
          <cell r="M8287">
            <v>4</v>
          </cell>
          <cell r="Q8287">
            <v>4</v>
          </cell>
          <cell r="V8287">
            <v>7600</v>
          </cell>
        </row>
        <row r="8288">
          <cell r="A8288">
            <v>1</v>
          </cell>
          <cell r="E8288">
            <v>4</v>
          </cell>
          <cell r="I8288">
            <v>10339.200000000001</v>
          </cell>
          <cell r="M8288">
            <v>4</v>
          </cell>
          <cell r="Q8288">
            <v>4</v>
          </cell>
          <cell r="V8288">
            <v>7700</v>
          </cell>
        </row>
        <row r="8289">
          <cell r="A8289">
            <v>1</v>
          </cell>
          <cell r="E8289">
            <v>4</v>
          </cell>
          <cell r="I8289">
            <v>0</v>
          </cell>
          <cell r="M8289">
            <v>4</v>
          </cell>
          <cell r="Q8289">
            <v>4</v>
          </cell>
          <cell r="V8289">
            <v>7700</v>
          </cell>
        </row>
        <row r="8290">
          <cell r="A8290">
            <v>1</v>
          </cell>
          <cell r="E8290">
            <v>4</v>
          </cell>
          <cell r="I8290">
            <v>4376525.68</v>
          </cell>
          <cell r="M8290">
            <v>4</v>
          </cell>
          <cell r="Q8290">
            <v>4</v>
          </cell>
          <cell r="V8290">
            <v>7700</v>
          </cell>
        </row>
        <row r="8291">
          <cell r="A8291">
            <v>1</v>
          </cell>
          <cell r="E8291">
            <v>4</v>
          </cell>
          <cell r="I8291">
            <v>0</v>
          </cell>
          <cell r="M8291">
            <v>4</v>
          </cell>
          <cell r="Q8291">
            <v>4</v>
          </cell>
          <cell r="V8291">
            <v>7700</v>
          </cell>
        </row>
        <row r="8292">
          <cell r="A8292">
            <v>1</v>
          </cell>
          <cell r="E8292">
            <v>4</v>
          </cell>
          <cell r="I8292">
            <v>436005</v>
          </cell>
          <cell r="M8292">
            <v>4</v>
          </cell>
          <cell r="Q8292">
            <v>4</v>
          </cell>
          <cell r="V8292">
            <v>7700</v>
          </cell>
        </row>
        <row r="8293">
          <cell r="A8293">
            <v>1</v>
          </cell>
          <cell r="E8293">
            <v>4</v>
          </cell>
          <cell r="I8293">
            <v>0</v>
          </cell>
          <cell r="M8293">
            <v>4</v>
          </cell>
          <cell r="Q8293">
            <v>4</v>
          </cell>
          <cell r="V8293">
            <v>7700</v>
          </cell>
        </row>
        <row r="8294">
          <cell r="A8294">
            <v>1</v>
          </cell>
          <cell r="E8294">
            <v>4</v>
          </cell>
          <cell r="I8294">
            <v>0</v>
          </cell>
          <cell r="M8294">
            <v>4</v>
          </cell>
          <cell r="Q8294">
            <v>4</v>
          </cell>
          <cell r="V8294">
            <v>7700</v>
          </cell>
        </row>
        <row r="8295">
          <cell r="A8295">
            <v>1</v>
          </cell>
          <cell r="E8295">
            <v>4</v>
          </cell>
          <cell r="I8295">
            <v>0</v>
          </cell>
          <cell r="M8295">
            <v>4</v>
          </cell>
          <cell r="Q8295">
            <v>4</v>
          </cell>
          <cell r="V8295">
            <v>7700</v>
          </cell>
        </row>
        <row r="8296">
          <cell r="A8296">
            <v>1</v>
          </cell>
          <cell r="E8296">
            <v>4</v>
          </cell>
          <cell r="I8296">
            <v>0</v>
          </cell>
          <cell r="M8296">
            <v>4</v>
          </cell>
          <cell r="Q8296">
            <v>4</v>
          </cell>
          <cell r="V8296">
            <v>7700</v>
          </cell>
        </row>
        <row r="8297">
          <cell r="A8297">
            <v>1</v>
          </cell>
          <cell r="E8297">
            <v>4</v>
          </cell>
          <cell r="I8297">
            <v>0</v>
          </cell>
          <cell r="M8297">
            <v>4</v>
          </cell>
          <cell r="Q8297">
            <v>4</v>
          </cell>
          <cell r="V8297">
            <v>7700</v>
          </cell>
        </row>
        <row r="8298">
          <cell r="A8298">
            <v>1</v>
          </cell>
          <cell r="E8298">
            <v>4</v>
          </cell>
          <cell r="I8298">
            <v>0</v>
          </cell>
          <cell r="M8298">
            <v>4</v>
          </cell>
          <cell r="Q8298">
            <v>4</v>
          </cell>
          <cell r="V8298">
            <v>7700</v>
          </cell>
        </row>
        <row r="8299">
          <cell r="A8299">
            <v>1</v>
          </cell>
          <cell r="E8299">
            <v>4</v>
          </cell>
          <cell r="I8299">
            <v>0</v>
          </cell>
          <cell r="M8299">
            <v>4</v>
          </cell>
          <cell r="Q8299">
            <v>4</v>
          </cell>
          <cell r="V8299">
            <v>7700</v>
          </cell>
        </row>
        <row r="8300">
          <cell r="A8300">
            <v>1</v>
          </cell>
          <cell r="E8300">
            <v>4</v>
          </cell>
          <cell r="I8300">
            <v>0</v>
          </cell>
          <cell r="M8300">
            <v>4</v>
          </cell>
          <cell r="Q8300">
            <v>4</v>
          </cell>
          <cell r="V8300">
            <v>7700</v>
          </cell>
        </row>
        <row r="8301">
          <cell r="A8301">
            <v>1</v>
          </cell>
          <cell r="E8301">
            <v>4</v>
          </cell>
          <cell r="I8301">
            <v>0</v>
          </cell>
          <cell r="M8301">
            <v>4</v>
          </cell>
          <cell r="Q8301">
            <v>4</v>
          </cell>
          <cell r="V8301">
            <v>7700</v>
          </cell>
        </row>
        <row r="8302">
          <cell r="A8302">
            <v>1</v>
          </cell>
          <cell r="E8302">
            <v>4</v>
          </cell>
          <cell r="I8302">
            <v>0</v>
          </cell>
          <cell r="M8302">
            <v>4</v>
          </cell>
          <cell r="Q8302">
            <v>4</v>
          </cell>
          <cell r="V8302">
            <v>7700</v>
          </cell>
        </row>
        <row r="8303">
          <cell r="A8303">
            <v>1</v>
          </cell>
          <cell r="E8303">
            <v>4</v>
          </cell>
          <cell r="I8303">
            <v>0</v>
          </cell>
          <cell r="M8303">
            <v>4</v>
          </cell>
          <cell r="Q8303">
            <v>4</v>
          </cell>
          <cell r="V8303">
            <v>7700</v>
          </cell>
        </row>
        <row r="8304">
          <cell r="A8304">
            <v>1</v>
          </cell>
          <cell r="E8304">
            <v>4</v>
          </cell>
          <cell r="I8304">
            <v>0</v>
          </cell>
          <cell r="M8304">
            <v>4</v>
          </cell>
          <cell r="Q8304">
            <v>4</v>
          </cell>
          <cell r="V8304">
            <v>7710</v>
          </cell>
        </row>
        <row r="8305">
          <cell r="A8305">
            <v>1</v>
          </cell>
          <cell r="E8305">
            <v>4</v>
          </cell>
          <cell r="I8305">
            <v>0</v>
          </cell>
          <cell r="M8305">
            <v>4</v>
          </cell>
          <cell r="Q8305">
            <v>4</v>
          </cell>
          <cell r="V8305">
            <v>7710</v>
          </cell>
        </row>
        <row r="8306">
          <cell r="A8306">
            <v>1</v>
          </cell>
          <cell r="E8306">
            <v>4</v>
          </cell>
          <cell r="I8306">
            <v>0</v>
          </cell>
          <cell r="M8306">
            <v>4</v>
          </cell>
          <cell r="Q8306">
            <v>4</v>
          </cell>
          <cell r="V8306">
            <v>7710</v>
          </cell>
        </row>
        <row r="8307">
          <cell r="A8307">
            <v>1</v>
          </cell>
          <cell r="E8307">
            <v>4</v>
          </cell>
          <cell r="I8307">
            <v>0</v>
          </cell>
          <cell r="M8307">
            <v>4</v>
          </cell>
          <cell r="Q8307">
            <v>4</v>
          </cell>
          <cell r="V8307">
            <v>7710</v>
          </cell>
        </row>
        <row r="8308">
          <cell r="A8308">
            <v>1</v>
          </cell>
          <cell r="E8308">
            <v>4</v>
          </cell>
          <cell r="I8308">
            <v>0</v>
          </cell>
          <cell r="M8308">
            <v>4</v>
          </cell>
          <cell r="Q8308">
            <v>4</v>
          </cell>
          <cell r="V8308">
            <v>7710</v>
          </cell>
        </row>
        <row r="8309">
          <cell r="A8309">
            <v>1</v>
          </cell>
          <cell r="E8309">
            <v>4</v>
          </cell>
          <cell r="I8309">
            <v>0</v>
          </cell>
          <cell r="M8309">
            <v>4</v>
          </cell>
          <cell r="Q8309">
            <v>4</v>
          </cell>
          <cell r="V8309">
            <v>7710</v>
          </cell>
        </row>
        <row r="8310">
          <cell r="A8310">
            <v>1</v>
          </cell>
          <cell r="E8310">
            <v>4</v>
          </cell>
          <cell r="I8310">
            <v>0</v>
          </cell>
          <cell r="M8310">
            <v>4</v>
          </cell>
          <cell r="Q8310">
            <v>4</v>
          </cell>
          <cell r="V8310">
            <v>7710</v>
          </cell>
        </row>
        <row r="8311">
          <cell r="A8311">
            <v>1</v>
          </cell>
          <cell r="E8311">
            <v>4</v>
          </cell>
          <cell r="I8311">
            <v>0</v>
          </cell>
          <cell r="M8311">
            <v>4</v>
          </cell>
          <cell r="Q8311">
            <v>4</v>
          </cell>
          <cell r="V8311">
            <v>7710</v>
          </cell>
        </row>
        <row r="8312">
          <cell r="A8312">
            <v>1</v>
          </cell>
          <cell r="E8312">
            <v>4</v>
          </cell>
          <cell r="I8312">
            <v>0</v>
          </cell>
          <cell r="M8312">
            <v>4</v>
          </cell>
          <cell r="Q8312">
            <v>4</v>
          </cell>
          <cell r="V8312">
            <v>7710</v>
          </cell>
        </row>
        <row r="8313">
          <cell r="A8313">
            <v>1</v>
          </cell>
          <cell r="E8313">
            <v>4</v>
          </cell>
          <cell r="I8313">
            <v>0</v>
          </cell>
          <cell r="M8313">
            <v>4</v>
          </cell>
          <cell r="Q8313">
            <v>4</v>
          </cell>
          <cell r="V8313">
            <v>7710</v>
          </cell>
        </row>
        <row r="8314">
          <cell r="A8314">
            <v>1</v>
          </cell>
          <cell r="E8314">
            <v>4</v>
          </cell>
          <cell r="I8314">
            <v>0</v>
          </cell>
          <cell r="M8314">
            <v>4</v>
          </cell>
          <cell r="Q8314">
            <v>4</v>
          </cell>
          <cell r="V8314">
            <v>7710</v>
          </cell>
        </row>
        <row r="8315">
          <cell r="A8315">
            <v>1</v>
          </cell>
          <cell r="E8315">
            <v>4</v>
          </cell>
          <cell r="I8315">
            <v>0</v>
          </cell>
          <cell r="M8315">
            <v>4</v>
          </cell>
          <cell r="Q8315">
            <v>4</v>
          </cell>
          <cell r="V8315">
            <v>7710</v>
          </cell>
        </row>
        <row r="8316">
          <cell r="A8316">
            <v>1</v>
          </cell>
          <cell r="E8316">
            <v>4</v>
          </cell>
          <cell r="I8316">
            <v>0</v>
          </cell>
          <cell r="M8316">
            <v>4</v>
          </cell>
          <cell r="Q8316">
            <v>4</v>
          </cell>
          <cell r="V8316">
            <v>7710</v>
          </cell>
        </row>
        <row r="8317">
          <cell r="A8317">
            <v>1</v>
          </cell>
          <cell r="E8317">
            <v>4</v>
          </cell>
          <cell r="I8317">
            <v>229259.85</v>
          </cell>
          <cell r="M8317">
            <v>4</v>
          </cell>
          <cell r="Q8317">
            <v>4</v>
          </cell>
          <cell r="V8317">
            <v>7800</v>
          </cell>
        </row>
        <row r="8318">
          <cell r="A8318">
            <v>1</v>
          </cell>
          <cell r="E8318">
            <v>4</v>
          </cell>
          <cell r="I8318">
            <v>11091.46</v>
          </cell>
          <cell r="M8318">
            <v>4</v>
          </cell>
          <cell r="Q8318">
            <v>4</v>
          </cell>
          <cell r="V8318">
            <v>7901</v>
          </cell>
        </row>
        <row r="8319">
          <cell r="A8319">
            <v>1</v>
          </cell>
          <cell r="E8319">
            <v>4</v>
          </cell>
          <cell r="I8319">
            <v>5387.42</v>
          </cell>
          <cell r="M8319">
            <v>4</v>
          </cell>
          <cell r="Q8319">
            <v>4</v>
          </cell>
          <cell r="V8319">
            <v>7902</v>
          </cell>
        </row>
        <row r="8320">
          <cell r="A8320">
            <v>1</v>
          </cell>
          <cell r="E8320">
            <v>4</v>
          </cell>
          <cell r="I8320">
            <v>0</v>
          </cell>
          <cell r="M8320">
            <v>4</v>
          </cell>
          <cell r="Q8320">
            <v>4</v>
          </cell>
          <cell r="V8320">
            <v>7903</v>
          </cell>
        </row>
        <row r="8321">
          <cell r="A8321">
            <v>1</v>
          </cell>
          <cell r="E8321">
            <v>4</v>
          </cell>
          <cell r="I8321">
            <v>6576080.1699999999</v>
          </cell>
          <cell r="M8321">
            <v>4</v>
          </cell>
          <cell r="Q8321">
            <v>4</v>
          </cell>
          <cell r="V8321">
            <v>8011</v>
          </cell>
        </row>
        <row r="8322">
          <cell r="A8322">
            <v>1</v>
          </cell>
          <cell r="E8322">
            <v>4</v>
          </cell>
          <cell r="I8322">
            <v>246.53</v>
          </cell>
          <cell r="M8322">
            <v>4</v>
          </cell>
          <cell r="Q8322">
            <v>4</v>
          </cell>
          <cell r="V8322">
            <v>8012</v>
          </cell>
        </row>
        <row r="8323">
          <cell r="A8323">
            <v>1</v>
          </cell>
          <cell r="E8323">
            <v>4</v>
          </cell>
          <cell r="I8323">
            <v>26.59</v>
          </cell>
          <cell r="M8323">
            <v>4</v>
          </cell>
          <cell r="Q8323">
            <v>4</v>
          </cell>
          <cell r="V8323">
            <v>8013</v>
          </cell>
        </row>
        <row r="8324">
          <cell r="A8324">
            <v>1</v>
          </cell>
          <cell r="E8324">
            <v>4</v>
          </cell>
          <cell r="I8324">
            <v>-53866.23</v>
          </cell>
          <cell r="M8324">
            <v>4</v>
          </cell>
          <cell r="Q8324">
            <v>4</v>
          </cell>
          <cell r="V8324">
            <v>8014</v>
          </cell>
        </row>
        <row r="8325">
          <cell r="A8325">
            <v>1</v>
          </cell>
          <cell r="E8325">
            <v>4</v>
          </cell>
          <cell r="I8325">
            <v>329.89</v>
          </cell>
          <cell r="M8325">
            <v>4</v>
          </cell>
          <cell r="Q8325">
            <v>4</v>
          </cell>
          <cell r="V8325">
            <v>8016</v>
          </cell>
        </row>
        <row r="8326">
          <cell r="A8326">
            <v>1</v>
          </cell>
          <cell r="E8326">
            <v>4</v>
          </cell>
          <cell r="I8326">
            <v>9026.2800000000007</v>
          </cell>
          <cell r="M8326">
            <v>4</v>
          </cell>
          <cell r="Q8326">
            <v>4</v>
          </cell>
          <cell r="V8326">
            <v>8021</v>
          </cell>
        </row>
        <row r="8327">
          <cell r="A8327">
            <v>1</v>
          </cell>
          <cell r="E8327">
            <v>4</v>
          </cell>
          <cell r="I8327">
            <v>15142.15</v>
          </cell>
          <cell r="M8327">
            <v>4</v>
          </cell>
          <cell r="Q8327">
            <v>4</v>
          </cell>
          <cell r="V8327">
            <v>8022</v>
          </cell>
        </row>
        <row r="8328">
          <cell r="A8328">
            <v>1</v>
          </cell>
          <cell r="E8328">
            <v>4</v>
          </cell>
          <cell r="I8328">
            <v>0</v>
          </cell>
          <cell r="M8328">
            <v>4</v>
          </cell>
          <cell r="Q8328">
            <v>4</v>
          </cell>
          <cell r="V8328">
            <v>8041</v>
          </cell>
        </row>
        <row r="8329">
          <cell r="A8329">
            <v>1</v>
          </cell>
          <cell r="E8329">
            <v>4</v>
          </cell>
          <cell r="I8329">
            <v>0</v>
          </cell>
          <cell r="M8329">
            <v>4</v>
          </cell>
          <cell r="Q8329">
            <v>4</v>
          </cell>
          <cell r="V8329">
            <v>8042</v>
          </cell>
        </row>
        <row r="8330">
          <cell r="A8330">
            <v>1</v>
          </cell>
          <cell r="E8330">
            <v>4</v>
          </cell>
          <cell r="I8330">
            <v>0</v>
          </cell>
          <cell r="M8330">
            <v>4</v>
          </cell>
          <cell r="Q8330">
            <v>4</v>
          </cell>
          <cell r="V8330">
            <v>8043</v>
          </cell>
        </row>
        <row r="8331">
          <cell r="A8331">
            <v>1</v>
          </cell>
          <cell r="E8331">
            <v>4</v>
          </cell>
          <cell r="I8331">
            <v>-3607393.29</v>
          </cell>
          <cell r="M8331">
            <v>4</v>
          </cell>
          <cell r="Q8331">
            <v>4</v>
          </cell>
          <cell r="V8331">
            <v>8700</v>
          </cell>
        </row>
        <row r="8332">
          <cell r="A8332">
            <v>1</v>
          </cell>
          <cell r="E8332">
            <v>4</v>
          </cell>
          <cell r="I8332">
            <v>-356700.15</v>
          </cell>
          <cell r="M8332">
            <v>4</v>
          </cell>
          <cell r="Q8332">
            <v>4</v>
          </cell>
          <cell r="V8332">
            <v>8900</v>
          </cell>
        </row>
        <row r="8333">
          <cell r="A8333">
            <v>1</v>
          </cell>
          <cell r="E8333">
            <v>4</v>
          </cell>
          <cell r="I8333">
            <v>-4916072.88</v>
          </cell>
          <cell r="M8333">
            <v>4</v>
          </cell>
          <cell r="Q8333">
            <v>4</v>
          </cell>
          <cell r="V8333">
            <v>9100</v>
          </cell>
        </row>
        <row r="8334">
          <cell r="A8334">
            <v>1</v>
          </cell>
          <cell r="E8334">
            <v>4</v>
          </cell>
          <cell r="I8334">
            <v>156105.96</v>
          </cell>
          <cell r="M8334">
            <v>4</v>
          </cell>
          <cell r="Q8334">
            <v>4</v>
          </cell>
          <cell r="V8334">
            <v>9110</v>
          </cell>
        </row>
        <row r="8335">
          <cell r="A8335">
            <v>1</v>
          </cell>
          <cell r="E8335">
            <v>4</v>
          </cell>
          <cell r="I8335">
            <v>0</v>
          </cell>
          <cell r="M8335">
            <v>4</v>
          </cell>
          <cell r="Q8335">
            <v>4</v>
          </cell>
          <cell r="V8335">
            <v>9150</v>
          </cell>
        </row>
        <row r="8336">
          <cell r="A8336">
            <v>1</v>
          </cell>
          <cell r="E8336">
            <v>4</v>
          </cell>
          <cell r="I8336">
            <v>0</v>
          </cell>
          <cell r="M8336">
            <v>4</v>
          </cell>
          <cell r="Q8336">
            <v>4</v>
          </cell>
          <cell r="V8336">
            <v>9200</v>
          </cell>
        </row>
        <row r="8337">
          <cell r="A8337">
            <v>1</v>
          </cell>
          <cell r="E8337">
            <v>4</v>
          </cell>
          <cell r="I8337">
            <v>0</v>
          </cell>
          <cell r="M8337">
            <v>4</v>
          </cell>
          <cell r="Q8337">
            <v>4</v>
          </cell>
          <cell r="V8337">
            <v>9201</v>
          </cell>
        </row>
        <row r="8338">
          <cell r="A8338">
            <v>1</v>
          </cell>
          <cell r="E8338">
            <v>4</v>
          </cell>
          <cell r="I8338">
            <v>0</v>
          </cell>
          <cell r="M8338">
            <v>4</v>
          </cell>
          <cell r="Q8338">
            <v>4</v>
          </cell>
          <cell r="V8338">
            <v>9203</v>
          </cell>
        </row>
        <row r="8339">
          <cell r="A8339">
            <v>1</v>
          </cell>
          <cell r="E8339">
            <v>4</v>
          </cell>
          <cell r="I8339">
            <v>0</v>
          </cell>
          <cell r="M8339">
            <v>4</v>
          </cell>
          <cell r="Q8339">
            <v>4</v>
          </cell>
          <cell r="V8339">
            <v>9204</v>
          </cell>
        </row>
        <row r="8340">
          <cell r="A8340">
            <v>1</v>
          </cell>
          <cell r="E8340">
            <v>4</v>
          </cell>
          <cell r="I8340">
            <v>-5391124.9900000002</v>
          </cell>
          <cell r="M8340">
            <v>4</v>
          </cell>
          <cell r="Q8340">
            <v>4</v>
          </cell>
          <cell r="V8340">
            <v>9205</v>
          </cell>
        </row>
        <row r="8341">
          <cell r="A8341">
            <v>1</v>
          </cell>
          <cell r="E8341">
            <v>4</v>
          </cell>
          <cell r="I8341">
            <v>0</v>
          </cell>
          <cell r="M8341">
            <v>4</v>
          </cell>
          <cell r="Q8341">
            <v>4</v>
          </cell>
          <cell r="V8341">
            <v>9206</v>
          </cell>
        </row>
        <row r="8342">
          <cell r="A8342">
            <v>1</v>
          </cell>
          <cell r="E8342">
            <v>4</v>
          </cell>
          <cell r="I8342">
            <v>-155729.76</v>
          </cell>
          <cell r="M8342">
            <v>4</v>
          </cell>
          <cell r="Q8342">
            <v>4</v>
          </cell>
          <cell r="V8342">
            <v>9208</v>
          </cell>
        </row>
        <row r="8343">
          <cell r="A8343">
            <v>1</v>
          </cell>
          <cell r="E8343">
            <v>4</v>
          </cell>
          <cell r="I8343">
            <v>0</v>
          </cell>
          <cell r="M8343">
            <v>4</v>
          </cell>
          <cell r="Q8343">
            <v>4</v>
          </cell>
          <cell r="V8343">
            <v>9209</v>
          </cell>
        </row>
        <row r="8344">
          <cell r="A8344">
            <v>1</v>
          </cell>
          <cell r="E8344">
            <v>4</v>
          </cell>
          <cell r="I8344">
            <v>0</v>
          </cell>
          <cell r="M8344">
            <v>4</v>
          </cell>
          <cell r="Q8344">
            <v>4</v>
          </cell>
          <cell r="V8344">
            <v>9210</v>
          </cell>
        </row>
        <row r="8345">
          <cell r="A8345">
            <v>1</v>
          </cell>
          <cell r="E8345">
            <v>4</v>
          </cell>
          <cell r="I8345">
            <v>0</v>
          </cell>
          <cell r="M8345">
            <v>4</v>
          </cell>
          <cell r="Q8345">
            <v>4</v>
          </cell>
          <cell r="V8345">
            <v>9211</v>
          </cell>
        </row>
        <row r="8346">
          <cell r="A8346">
            <v>1</v>
          </cell>
          <cell r="E8346">
            <v>4</v>
          </cell>
          <cell r="I8346">
            <v>0</v>
          </cell>
          <cell r="M8346">
            <v>4</v>
          </cell>
          <cell r="Q8346">
            <v>4</v>
          </cell>
          <cell r="V8346">
            <v>9212</v>
          </cell>
        </row>
        <row r="8347">
          <cell r="A8347">
            <v>1</v>
          </cell>
          <cell r="E8347">
            <v>4</v>
          </cell>
          <cell r="I8347">
            <v>0</v>
          </cell>
          <cell r="M8347">
            <v>4</v>
          </cell>
          <cell r="Q8347">
            <v>4</v>
          </cell>
          <cell r="V8347">
            <v>9213</v>
          </cell>
        </row>
        <row r="8348">
          <cell r="A8348">
            <v>1</v>
          </cell>
          <cell r="E8348">
            <v>4</v>
          </cell>
          <cell r="I8348">
            <v>0</v>
          </cell>
          <cell r="M8348">
            <v>4</v>
          </cell>
          <cell r="Q8348">
            <v>4</v>
          </cell>
          <cell r="V8348">
            <v>9214</v>
          </cell>
        </row>
        <row r="8349">
          <cell r="A8349">
            <v>1</v>
          </cell>
          <cell r="E8349">
            <v>4</v>
          </cell>
          <cell r="I8349">
            <v>0</v>
          </cell>
          <cell r="M8349">
            <v>4</v>
          </cell>
          <cell r="Q8349">
            <v>4</v>
          </cell>
          <cell r="V8349">
            <v>9221</v>
          </cell>
        </row>
        <row r="8350">
          <cell r="A8350">
            <v>1</v>
          </cell>
          <cell r="E8350">
            <v>4</v>
          </cell>
          <cell r="I8350">
            <v>0</v>
          </cell>
          <cell r="M8350">
            <v>4</v>
          </cell>
          <cell r="Q8350">
            <v>4</v>
          </cell>
          <cell r="V8350">
            <v>9221</v>
          </cell>
        </row>
        <row r="8351">
          <cell r="A8351">
            <v>1</v>
          </cell>
          <cell r="E8351">
            <v>4</v>
          </cell>
          <cell r="I8351">
            <v>0</v>
          </cell>
          <cell r="M8351">
            <v>4</v>
          </cell>
          <cell r="Q8351">
            <v>4</v>
          </cell>
          <cell r="V8351">
            <v>9221</v>
          </cell>
        </row>
        <row r="8352">
          <cell r="A8352">
            <v>1</v>
          </cell>
          <cell r="E8352">
            <v>4</v>
          </cell>
          <cell r="I8352">
            <v>0</v>
          </cell>
          <cell r="M8352">
            <v>4</v>
          </cell>
          <cell r="Q8352">
            <v>4</v>
          </cell>
          <cell r="V8352">
            <v>9221</v>
          </cell>
        </row>
        <row r="8353">
          <cell r="A8353">
            <v>1</v>
          </cell>
          <cell r="E8353">
            <v>4</v>
          </cell>
          <cell r="I8353">
            <v>0</v>
          </cell>
          <cell r="M8353">
            <v>4</v>
          </cell>
          <cell r="Q8353">
            <v>4</v>
          </cell>
          <cell r="V8353">
            <v>9221</v>
          </cell>
        </row>
        <row r="8354">
          <cell r="A8354">
            <v>1</v>
          </cell>
          <cell r="E8354">
            <v>4</v>
          </cell>
          <cell r="I8354">
            <v>0</v>
          </cell>
          <cell r="M8354">
            <v>4</v>
          </cell>
          <cell r="Q8354">
            <v>4</v>
          </cell>
          <cell r="V8354">
            <v>9221</v>
          </cell>
        </row>
        <row r="8355">
          <cell r="A8355">
            <v>1</v>
          </cell>
          <cell r="E8355">
            <v>4</v>
          </cell>
          <cell r="I8355">
            <v>0</v>
          </cell>
          <cell r="M8355">
            <v>4</v>
          </cell>
          <cell r="Q8355">
            <v>4</v>
          </cell>
          <cell r="V8355">
            <v>9221</v>
          </cell>
        </row>
        <row r="8356">
          <cell r="A8356">
            <v>1</v>
          </cell>
          <cell r="E8356">
            <v>4</v>
          </cell>
          <cell r="I8356">
            <v>0</v>
          </cell>
          <cell r="M8356">
            <v>4</v>
          </cell>
          <cell r="Q8356">
            <v>4</v>
          </cell>
          <cell r="V8356">
            <v>9221</v>
          </cell>
        </row>
        <row r="8357">
          <cell r="A8357">
            <v>1</v>
          </cell>
          <cell r="E8357">
            <v>4</v>
          </cell>
          <cell r="I8357">
            <v>0</v>
          </cell>
          <cell r="M8357">
            <v>4</v>
          </cell>
          <cell r="Q8357">
            <v>4</v>
          </cell>
          <cell r="V8357">
            <v>9221</v>
          </cell>
        </row>
        <row r="8358">
          <cell r="A8358">
            <v>1</v>
          </cell>
          <cell r="E8358">
            <v>4</v>
          </cell>
          <cell r="I8358">
            <v>0</v>
          </cell>
          <cell r="M8358">
            <v>4</v>
          </cell>
          <cell r="Q8358">
            <v>4</v>
          </cell>
          <cell r="V8358">
            <v>9221</v>
          </cell>
        </row>
        <row r="8359">
          <cell r="A8359">
            <v>1</v>
          </cell>
          <cell r="E8359">
            <v>4</v>
          </cell>
          <cell r="I8359">
            <v>0</v>
          </cell>
          <cell r="M8359">
            <v>4</v>
          </cell>
          <cell r="Q8359">
            <v>4</v>
          </cell>
          <cell r="V8359">
            <v>9251</v>
          </cell>
        </row>
        <row r="8360">
          <cell r="A8360">
            <v>1</v>
          </cell>
          <cell r="E8360">
            <v>4</v>
          </cell>
          <cell r="I8360">
            <v>-1761125.27</v>
          </cell>
          <cell r="M8360">
            <v>4</v>
          </cell>
          <cell r="Q8360">
            <v>4</v>
          </cell>
          <cell r="V8360">
            <v>9252</v>
          </cell>
        </row>
        <row r="8361">
          <cell r="A8361">
            <v>1</v>
          </cell>
          <cell r="E8361">
            <v>4</v>
          </cell>
          <cell r="I8361">
            <v>4575.9799999999996</v>
          </cell>
          <cell r="M8361">
            <v>4</v>
          </cell>
          <cell r="Q8361">
            <v>4</v>
          </cell>
          <cell r="V8361">
            <v>9253</v>
          </cell>
        </row>
        <row r="8362">
          <cell r="A8362">
            <v>1</v>
          </cell>
          <cell r="E8362">
            <v>4</v>
          </cell>
          <cell r="I8362">
            <v>-27503</v>
          </cell>
          <cell r="M8362">
            <v>4</v>
          </cell>
          <cell r="Q8362">
            <v>4</v>
          </cell>
          <cell r="V8362">
            <v>9255</v>
          </cell>
        </row>
        <row r="8363">
          <cell r="A8363">
            <v>1</v>
          </cell>
          <cell r="E8363">
            <v>4</v>
          </cell>
          <cell r="I8363">
            <v>-4798.79</v>
          </cell>
          <cell r="M8363">
            <v>4</v>
          </cell>
          <cell r="Q8363">
            <v>4</v>
          </cell>
          <cell r="V8363">
            <v>9256</v>
          </cell>
        </row>
        <row r="8364">
          <cell r="A8364">
            <v>1</v>
          </cell>
          <cell r="E8364">
            <v>4</v>
          </cell>
          <cell r="I8364">
            <v>-251554.8</v>
          </cell>
          <cell r="M8364">
            <v>4</v>
          </cell>
          <cell r="Q8364">
            <v>4</v>
          </cell>
          <cell r="V8364">
            <v>9258</v>
          </cell>
        </row>
        <row r="8365">
          <cell r="A8365">
            <v>1</v>
          </cell>
          <cell r="E8365">
            <v>4</v>
          </cell>
          <cell r="I8365">
            <v>-2504056</v>
          </cell>
          <cell r="M8365">
            <v>4</v>
          </cell>
          <cell r="Q8365">
            <v>4</v>
          </cell>
          <cell r="V8365">
            <v>9301</v>
          </cell>
        </row>
        <row r="8366">
          <cell r="A8366">
            <v>1</v>
          </cell>
          <cell r="E8366">
            <v>4</v>
          </cell>
          <cell r="I8366">
            <v>-801249.7</v>
          </cell>
          <cell r="M8366">
            <v>4</v>
          </cell>
          <cell r="Q8366">
            <v>4</v>
          </cell>
          <cell r="V8366">
            <v>9302</v>
          </cell>
        </row>
        <row r="8367">
          <cell r="A8367">
            <v>1</v>
          </cell>
          <cell r="E8367">
            <v>4</v>
          </cell>
          <cell r="I8367">
            <v>-2714754.06</v>
          </cell>
          <cell r="M8367">
            <v>4</v>
          </cell>
          <cell r="Q8367">
            <v>4</v>
          </cell>
          <cell r="V8367">
            <v>9303</v>
          </cell>
        </row>
        <row r="8368">
          <cell r="A8368">
            <v>1</v>
          </cell>
          <cell r="E8368">
            <v>4</v>
          </cell>
          <cell r="I8368">
            <v>-523792.94</v>
          </cell>
          <cell r="M8368">
            <v>4</v>
          </cell>
          <cell r="Q8368">
            <v>4</v>
          </cell>
          <cell r="V8368">
            <v>9305</v>
          </cell>
        </row>
        <row r="8369">
          <cell r="A8369">
            <v>1</v>
          </cell>
          <cell r="E8369">
            <v>4</v>
          </cell>
          <cell r="I8369">
            <v>0</v>
          </cell>
          <cell r="M8369">
            <v>4</v>
          </cell>
          <cell r="Q8369">
            <v>4</v>
          </cell>
          <cell r="V8369">
            <v>9306</v>
          </cell>
        </row>
        <row r="8370">
          <cell r="A8370">
            <v>1</v>
          </cell>
          <cell r="E8370">
            <v>4</v>
          </cell>
          <cell r="I8370">
            <v>0</v>
          </cell>
          <cell r="M8370">
            <v>4</v>
          </cell>
          <cell r="Q8370">
            <v>4</v>
          </cell>
          <cell r="V8370">
            <v>9400</v>
          </cell>
        </row>
        <row r="8371">
          <cell r="A8371">
            <v>1</v>
          </cell>
          <cell r="E8371">
            <v>4</v>
          </cell>
          <cell r="I8371">
            <v>0</v>
          </cell>
          <cell r="M8371">
            <v>4</v>
          </cell>
          <cell r="Q8371">
            <v>4</v>
          </cell>
          <cell r="V8371">
            <v>9500</v>
          </cell>
        </row>
        <row r="8372">
          <cell r="A8372">
            <v>1</v>
          </cell>
          <cell r="E8372">
            <v>4</v>
          </cell>
          <cell r="I8372">
            <v>-2678268.7400000002</v>
          </cell>
          <cell r="M8372">
            <v>4</v>
          </cell>
          <cell r="Q8372">
            <v>4</v>
          </cell>
          <cell r="V8372">
            <v>9530</v>
          </cell>
        </row>
        <row r="8373">
          <cell r="A8373">
            <v>1</v>
          </cell>
          <cell r="E8373">
            <v>4</v>
          </cell>
          <cell r="I8373">
            <v>2528080.92</v>
          </cell>
          <cell r="M8373">
            <v>4</v>
          </cell>
          <cell r="Q8373">
            <v>4</v>
          </cell>
          <cell r="V8373">
            <v>9600</v>
          </cell>
        </row>
        <row r="8374">
          <cell r="A8374">
            <v>1</v>
          </cell>
          <cell r="E8374">
            <v>4</v>
          </cell>
          <cell r="I8374">
            <v>-9188953.6799999997</v>
          </cell>
          <cell r="M8374">
            <v>4</v>
          </cell>
          <cell r="Q8374">
            <v>4</v>
          </cell>
          <cell r="V8374">
            <v>9610</v>
          </cell>
        </row>
        <row r="8375">
          <cell r="A8375">
            <v>1</v>
          </cell>
          <cell r="E8375">
            <v>4</v>
          </cell>
          <cell r="I8375">
            <v>13144.77</v>
          </cell>
          <cell r="M8375">
            <v>4</v>
          </cell>
          <cell r="Q8375">
            <v>4</v>
          </cell>
          <cell r="V8375">
            <v>9611</v>
          </cell>
        </row>
        <row r="8376">
          <cell r="A8376">
            <v>1</v>
          </cell>
          <cell r="E8376">
            <v>4</v>
          </cell>
          <cell r="I8376">
            <v>12299677.76</v>
          </cell>
          <cell r="M8376">
            <v>4</v>
          </cell>
          <cell r="Q8376">
            <v>4</v>
          </cell>
          <cell r="V8376">
            <v>9620</v>
          </cell>
        </row>
        <row r="8377">
          <cell r="A8377">
            <v>1</v>
          </cell>
          <cell r="E8377">
            <v>4</v>
          </cell>
          <cell r="I8377">
            <v>78429.7</v>
          </cell>
          <cell r="M8377">
            <v>4</v>
          </cell>
          <cell r="Q8377">
            <v>4</v>
          </cell>
          <cell r="V8377">
            <v>9670</v>
          </cell>
        </row>
        <row r="8378">
          <cell r="A8378">
            <v>1</v>
          </cell>
          <cell r="E8378">
            <v>4</v>
          </cell>
          <cell r="I8378">
            <v>0</v>
          </cell>
          <cell r="M8378">
            <v>4</v>
          </cell>
          <cell r="Q8378">
            <v>4</v>
          </cell>
          <cell r="V8378">
            <v>9990</v>
          </cell>
        </row>
        <row r="8379">
          <cell r="A8379">
            <v>1</v>
          </cell>
          <cell r="E8379">
            <v>4</v>
          </cell>
          <cell r="I8379">
            <v>16356636.5</v>
          </cell>
          <cell r="M8379">
            <v>4</v>
          </cell>
          <cell r="Q8379">
            <v>4</v>
          </cell>
          <cell r="V8379">
            <v>5301</v>
          </cell>
        </row>
        <row r="8380">
          <cell r="A8380">
            <v>1</v>
          </cell>
          <cell r="E8380">
            <v>10</v>
          </cell>
          <cell r="I8380">
            <v>-5095645141.96</v>
          </cell>
          <cell r="M8380">
            <v>10</v>
          </cell>
          <cell r="Q8380">
            <v>10</v>
          </cell>
          <cell r="V8380">
            <v>1010</v>
          </cell>
        </row>
        <row r="8381">
          <cell r="A8381">
            <v>1</v>
          </cell>
          <cell r="E8381">
            <v>10</v>
          </cell>
          <cell r="I8381">
            <v>615512694.74000001</v>
          </cell>
          <cell r="M8381">
            <v>10</v>
          </cell>
          <cell r="Q8381">
            <v>10</v>
          </cell>
          <cell r="V8381">
            <v>1020</v>
          </cell>
        </row>
        <row r="8382">
          <cell r="A8382">
            <v>1</v>
          </cell>
          <cell r="E8382">
            <v>10</v>
          </cell>
          <cell r="I8382">
            <v>0</v>
          </cell>
          <cell r="M8382">
            <v>10</v>
          </cell>
          <cell r="Q8382">
            <v>10</v>
          </cell>
          <cell r="V8382">
            <v>1030</v>
          </cell>
        </row>
        <row r="8383">
          <cell r="A8383">
            <v>1</v>
          </cell>
          <cell r="E8383">
            <v>10</v>
          </cell>
          <cell r="I8383">
            <v>0</v>
          </cell>
          <cell r="M8383">
            <v>10</v>
          </cell>
          <cell r="Q8383">
            <v>10</v>
          </cell>
          <cell r="V8383">
            <v>1060</v>
          </cell>
        </row>
        <row r="8384">
          <cell r="A8384">
            <v>1</v>
          </cell>
          <cell r="E8384">
            <v>10</v>
          </cell>
          <cell r="I8384">
            <v>-1669917934.6900001</v>
          </cell>
          <cell r="M8384">
            <v>10</v>
          </cell>
          <cell r="Q8384">
            <v>10</v>
          </cell>
          <cell r="V8384">
            <v>1090</v>
          </cell>
        </row>
        <row r="8385">
          <cell r="A8385">
            <v>1</v>
          </cell>
          <cell r="E8385">
            <v>10</v>
          </cell>
          <cell r="I8385">
            <v>-1184280503.9400001</v>
          </cell>
          <cell r="M8385">
            <v>10</v>
          </cell>
          <cell r="Q8385">
            <v>10</v>
          </cell>
          <cell r="V8385">
            <v>1095</v>
          </cell>
        </row>
        <row r="8386">
          <cell r="A8386">
            <v>1</v>
          </cell>
          <cell r="E8386">
            <v>10</v>
          </cell>
          <cell r="I8386">
            <v>880012468.44000006</v>
          </cell>
          <cell r="M8386">
            <v>10</v>
          </cell>
          <cell r="Q8386">
            <v>10</v>
          </cell>
          <cell r="V8386">
            <v>1096</v>
          </cell>
        </row>
        <row r="8387">
          <cell r="A8387">
            <v>1</v>
          </cell>
          <cell r="E8387">
            <v>10</v>
          </cell>
          <cell r="I8387">
            <v>0</v>
          </cell>
          <cell r="M8387">
            <v>10</v>
          </cell>
          <cell r="Q8387">
            <v>10</v>
          </cell>
          <cell r="V8387">
            <v>2010</v>
          </cell>
        </row>
        <row r="8388">
          <cell r="A8388">
            <v>1</v>
          </cell>
          <cell r="E8388">
            <v>10</v>
          </cell>
          <cell r="I8388">
            <v>0</v>
          </cell>
          <cell r="M8388">
            <v>10</v>
          </cell>
          <cell r="Q8388">
            <v>10</v>
          </cell>
          <cell r="V8388">
            <v>2011</v>
          </cell>
        </row>
        <row r="8389">
          <cell r="A8389">
            <v>1</v>
          </cell>
          <cell r="E8389">
            <v>10</v>
          </cell>
          <cell r="I8389">
            <v>460334666.56999999</v>
          </cell>
          <cell r="M8389">
            <v>10</v>
          </cell>
          <cell r="Q8389">
            <v>10</v>
          </cell>
          <cell r="V8389">
            <v>2030</v>
          </cell>
        </row>
        <row r="8390">
          <cell r="A8390">
            <v>1</v>
          </cell>
          <cell r="E8390">
            <v>10</v>
          </cell>
          <cell r="I8390">
            <v>617283340.73000002</v>
          </cell>
          <cell r="M8390">
            <v>10</v>
          </cell>
          <cell r="Q8390">
            <v>10</v>
          </cell>
          <cell r="V8390">
            <v>2040</v>
          </cell>
        </row>
        <row r="8391">
          <cell r="A8391">
            <v>1</v>
          </cell>
          <cell r="E8391">
            <v>10</v>
          </cell>
          <cell r="I8391">
            <v>767261912.10000002</v>
          </cell>
          <cell r="M8391">
            <v>10</v>
          </cell>
          <cell r="Q8391">
            <v>10</v>
          </cell>
          <cell r="V8391">
            <v>2051</v>
          </cell>
        </row>
        <row r="8392">
          <cell r="A8392">
            <v>1</v>
          </cell>
          <cell r="E8392">
            <v>10</v>
          </cell>
          <cell r="I8392">
            <v>26882751.329999998</v>
          </cell>
          <cell r="M8392">
            <v>10</v>
          </cell>
          <cell r="Q8392">
            <v>10</v>
          </cell>
          <cell r="V8392">
            <v>2052</v>
          </cell>
        </row>
        <row r="8393">
          <cell r="A8393">
            <v>1</v>
          </cell>
          <cell r="E8393">
            <v>10</v>
          </cell>
          <cell r="I8393">
            <v>37354522.170000002</v>
          </cell>
          <cell r="M8393">
            <v>10</v>
          </cell>
          <cell r="Q8393">
            <v>10</v>
          </cell>
          <cell r="V8393">
            <v>2053</v>
          </cell>
        </row>
        <row r="8394">
          <cell r="A8394">
            <v>1</v>
          </cell>
          <cell r="E8394">
            <v>10</v>
          </cell>
          <cell r="I8394">
            <v>7073550</v>
          </cell>
          <cell r="M8394">
            <v>10</v>
          </cell>
          <cell r="Q8394">
            <v>10</v>
          </cell>
          <cell r="V8394">
            <v>2054</v>
          </cell>
        </row>
        <row r="8395">
          <cell r="A8395">
            <v>1</v>
          </cell>
          <cell r="E8395">
            <v>10</v>
          </cell>
          <cell r="I8395">
            <v>6874097.4400000004</v>
          </cell>
          <cell r="M8395">
            <v>10</v>
          </cell>
          <cell r="Q8395">
            <v>10</v>
          </cell>
          <cell r="V8395">
            <v>2055</v>
          </cell>
        </row>
        <row r="8396">
          <cell r="A8396">
            <v>1</v>
          </cell>
          <cell r="E8396">
            <v>10</v>
          </cell>
          <cell r="I8396">
            <v>92052858.010000005</v>
          </cell>
          <cell r="M8396">
            <v>10</v>
          </cell>
          <cell r="Q8396">
            <v>10</v>
          </cell>
          <cell r="V8396">
            <v>2090</v>
          </cell>
        </row>
        <row r="8397">
          <cell r="A8397">
            <v>1</v>
          </cell>
          <cell r="E8397">
            <v>10</v>
          </cell>
          <cell r="I8397">
            <v>2533889288.9200001</v>
          </cell>
          <cell r="M8397">
            <v>10</v>
          </cell>
          <cell r="Q8397">
            <v>10</v>
          </cell>
          <cell r="V8397">
            <v>2095</v>
          </cell>
        </row>
        <row r="8398">
          <cell r="A8398">
            <v>1</v>
          </cell>
          <cell r="E8398">
            <v>10</v>
          </cell>
          <cell r="I8398">
            <v>15750000</v>
          </cell>
          <cell r="M8398">
            <v>10</v>
          </cell>
          <cell r="Q8398">
            <v>10</v>
          </cell>
          <cell r="V8398">
            <v>2400</v>
          </cell>
        </row>
        <row r="8399">
          <cell r="A8399">
            <v>1</v>
          </cell>
          <cell r="E8399">
            <v>10</v>
          </cell>
          <cell r="I8399">
            <v>-3890871.83</v>
          </cell>
          <cell r="M8399">
            <v>10</v>
          </cell>
          <cell r="Q8399">
            <v>10</v>
          </cell>
          <cell r="V8399">
            <v>3100</v>
          </cell>
        </row>
        <row r="8400">
          <cell r="A8400">
            <v>1</v>
          </cell>
          <cell r="E8400">
            <v>10</v>
          </cell>
          <cell r="I8400">
            <v>-20449169.100000001</v>
          </cell>
          <cell r="M8400">
            <v>10</v>
          </cell>
          <cell r="Q8400">
            <v>10</v>
          </cell>
          <cell r="V8400">
            <v>3300</v>
          </cell>
        </row>
        <row r="8401">
          <cell r="A8401">
            <v>1</v>
          </cell>
          <cell r="E8401">
            <v>10</v>
          </cell>
          <cell r="I8401">
            <v>-1819359387.1800001</v>
          </cell>
          <cell r="M8401">
            <v>10</v>
          </cell>
          <cell r="Q8401">
            <v>10</v>
          </cell>
          <cell r="V8401">
            <v>3400</v>
          </cell>
        </row>
        <row r="8402">
          <cell r="A8402">
            <v>1</v>
          </cell>
          <cell r="E8402">
            <v>10</v>
          </cell>
          <cell r="I8402">
            <v>0</v>
          </cell>
          <cell r="M8402">
            <v>10</v>
          </cell>
          <cell r="Q8402">
            <v>10</v>
          </cell>
          <cell r="V8402">
            <v>3500</v>
          </cell>
        </row>
        <row r="8403">
          <cell r="A8403">
            <v>1</v>
          </cell>
          <cell r="E8403">
            <v>10</v>
          </cell>
          <cell r="I8403">
            <v>-1550390.4</v>
          </cell>
          <cell r="M8403">
            <v>10</v>
          </cell>
          <cell r="Q8403">
            <v>10</v>
          </cell>
          <cell r="V8403">
            <v>4000</v>
          </cell>
        </row>
        <row r="8404">
          <cell r="A8404">
            <v>1</v>
          </cell>
          <cell r="E8404">
            <v>10</v>
          </cell>
          <cell r="I8404">
            <v>10551975</v>
          </cell>
          <cell r="M8404">
            <v>10</v>
          </cell>
          <cell r="Q8404">
            <v>10</v>
          </cell>
          <cell r="V8404">
            <v>4050</v>
          </cell>
        </row>
        <row r="8405">
          <cell r="A8405">
            <v>1</v>
          </cell>
          <cell r="E8405">
            <v>10</v>
          </cell>
          <cell r="I8405">
            <v>90485000</v>
          </cell>
          <cell r="M8405">
            <v>10</v>
          </cell>
          <cell r="Q8405">
            <v>10</v>
          </cell>
          <cell r="V8405">
            <v>4060</v>
          </cell>
        </row>
        <row r="8406">
          <cell r="A8406">
            <v>1</v>
          </cell>
          <cell r="E8406">
            <v>10</v>
          </cell>
          <cell r="I8406">
            <v>85841755.349999994</v>
          </cell>
          <cell r="M8406">
            <v>10</v>
          </cell>
          <cell r="Q8406">
            <v>10</v>
          </cell>
          <cell r="V8406">
            <v>4150</v>
          </cell>
        </row>
        <row r="8407">
          <cell r="A8407">
            <v>1</v>
          </cell>
          <cell r="E8407">
            <v>10</v>
          </cell>
          <cell r="I8407">
            <v>6998552.7599999998</v>
          </cell>
          <cell r="M8407">
            <v>10</v>
          </cell>
          <cell r="Q8407">
            <v>10</v>
          </cell>
          <cell r="V8407">
            <v>4200</v>
          </cell>
        </row>
        <row r="8408">
          <cell r="A8408">
            <v>1</v>
          </cell>
          <cell r="E8408">
            <v>10</v>
          </cell>
          <cell r="I8408">
            <v>5452391.4199999999</v>
          </cell>
          <cell r="M8408">
            <v>10</v>
          </cell>
          <cell r="Q8408">
            <v>10</v>
          </cell>
          <cell r="V8408">
            <v>4250</v>
          </cell>
        </row>
        <row r="8409">
          <cell r="A8409">
            <v>1</v>
          </cell>
          <cell r="E8409">
            <v>10</v>
          </cell>
          <cell r="I8409">
            <v>175202337.49000001</v>
          </cell>
          <cell r="M8409">
            <v>10</v>
          </cell>
          <cell r="Q8409">
            <v>10</v>
          </cell>
          <cell r="V8409">
            <v>4260</v>
          </cell>
        </row>
        <row r="8410">
          <cell r="A8410">
            <v>1</v>
          </cell>
          <cell r="E8410">
            <v>10</v>
          </cell>
          <cell r="I8410">
            <v>2394827.58</v>
          </cell>
          <cell r="M8410">
            <v>10</v>
          </cell>
          <cell r="Q8410">
            <v>10</v>
          </cell>
          <cell r="V8410">
            <v>4280</v>
          </cell>
        </row>
        <row r="8411">
          <cell r="A8411">
            <v>1</v>
          </cell>
          <cell r="E8411">
            <v>10</v>
          </cell>
          <cell r="I8411">
            <v>23535352.210000001</v>
          </cell>
          <cell r="M8411">
            <v>10</v>
          </cell>
          <cell r="Q8411">
            <v>10</v>
          </cell>
          <cell r="V8411">
            <v>4301</v>
          </cell>
        </row>
        <row r="8412">
          <cell r="A8412">
            <v>1</v>
          </cell>
          <cell r="E8412">
            <v>10</v>
          </cell>
          <cell r="I8412">
            <v>24238619.07</v>
          </cell>
          <cell r="M8412">
            <v>10</v>
          </cell>
          <cell r="Q8412">
            <v>10</v>
          </cell>
          <cell r="V8412">
            <v>4302</v>
          </cell>
        </row>
        <row r="8413">
          <cell r="A8413">
            <v>1</v>
          </cell>
          <cell r="E8413">
            <v>10</v>
          </cell>
          <cell r="I8413">
            <v>315624399.76999998</v>
          </cell>
          <cell r="M8413">
            <v>10</v>
          </cell>
          <cell r="Q8413">
            <v>10</v>
          </cell>
          <cell r="V8413">
            <v>4303</v>
          </cell>
        </row>
        <row r="8414">
          <cell r="A8414">
            <v>1</v>
          </cell>
          <cell r="E8414">
            <v>10</v>
          </cell>
          <cell r="I8414">
            <v>16541652.68</v>
          </cell>
          <cell r="M8414">
            <v>10</v>
          </cell>
          <cell r="Q8414">
            <v>10</v>
          </cell>
          <cell r="V8414">
            <v>4304</v>
          </cell>
        </row>
        <row r="8415">
          <cell r="A8415">
            <v>1</v>
          </cell>
          <cell r="E8415">
            <v>10</v>
          </cell>
          <cell r="I8415">
            <v>16889433.010000002</v>
          </cell>
          <cell r="M8415">
            <v>10</v>
          </cell>
          <cell r="Q8415">
            <v>10</v>
          </cell>
          <cell r="V8415">
            <v>4305</v>
          </cell>
        </row>
        <row r="8416">
          <cell r="A8416">
            <v>1</v>
          </cell>
          <cell r="E8416">
            <v>10</v>
          </cell>
          <cell r="I8416">
            <v>9443580.4100000001</v>
          </cell>
          <cell r="M8416">
            <v>10</v>
          </cell>
          <cell r="Q8416">
            <v>10</v>
          </cell>
          <cell r="V8416">
            <v>4306</v>
          </cell>
        </row>
        <row r="8417">
          <cell r="A8417">
            <v>1</v>
          </cell>
          <cell r="E8417">
            <v>10</v>
          </cell>
          <cell r="I8417">
            <v>0</v>
          </cell>
          <cell r="M8417">
            <v>10</v>
          </cell>
          <cell r="Q8417">
            <v>10</v>
          </cell>
          <cell r="V8417">
            <v>4308</v>
          </cell>
        </row>
        <row r="8418">
          <cell r="A8418">
            <v>1</v>
          </cell>
          <cell r="E8418">
            <v>10</v>
          </cell>
          <cell r="I8418">
            <v>0</v>
          </cell>
          <cell r="M8418">
            <v>10</v>
          </cell>
          <cell r="Q8418">
            <v>10</v>
          </cell>
          <cell r="V8418">
            <v>4310</v>
          </cell>
        </row>
        <row r="8419">
          <cell r="A8419">
            <v>1</v>
          </cell>
          <cell r="E8419">
            <v>10</v>
          </cell>
          <cell r="I8419">
            <v>13500000</v>
          </cell>
          <cell r="M8419">
            <v>10</v>
          </cell>
          <cell r="Q8419">
            <v>10</v>
          </cell>
          <cell r="V8419">
            <v>4340</v>
          </cell>
        </row>
        <row r="8420">
          <cell r="A8420">
            <v>1</v>
          </cell>
          <cell r="E8420">
            <v>10</v>
          </cell>
          <cell r="I8420">
            <v>11114676.050000001</v>
          </cell>
          <cell r="M8420">
            <v>10</v>
          </cell>
          <cell r="Q8420">
            <v>10</v>
          </cell>
          <cell r="V8420">
            <v>4360</v>
          </cell>
        </row>
        <row r="8421">
          <cell r="A8421">
            <v>1</v>
          </cell>
          <cell r="E8421">
            <v>10</v>
          </cell>
          <cell r="I8421">
            <v>32601434.48</v>
          </cell>
          <cell r="M8421">
            <v>10</v>
          </cell>
          <cell r="Q8421">
            <v>10</v>
          </cell>
          <cell r="V8421">
            <v>4380</v>
          </cell>
        </row>
        <row r="8422">
          <cell r="A8422">
            <v>1</v>
          </cell>
          <cell r="E8422">
            <v>10</v>
          </cell>
          <cell r="I8422">
            <v>-1077586.21</v>
          </cell>
          <cell r="M8422">
            <v>10</v>
          </cell>
          <cell r="Q8422">
            <v>10</v>
          </cell>
          <cell r="V8422">
            <v>4400</v>
          </cell>
        </row>
        <row r="8423">
          <cell r="A8423">
            <v>1</v>
          </cell>
          <cell r="E8423">
            <v>10</v>
          </cell>
          <cell r="I8423">
            <v>158406055.31999999</v>
          </cell>
          <cell r="M8423">
            <v>10</v>
          </cell>
          <cell r="Q8423">
            <v>10</v>
          </cell>
          <cell r="V8423">
            <v>4440</v>
          </cell>
        </row>
        <row r="8424">
          <cell r="A8424">
            <v>1</v>
          </cell>
          <cell r="E8424">
            <v>10</v>
          </cell>
          <cell r="I8424">
            <v>249584.81</v>
          </cell>
          <cell r="M8424">
            <v>10</v>
          </cell>
          <cell r="Q8424">
            <v>10</v>
          </cell>
          <cell r="V8424">
            <v>4460</v>
          </cell>
        </row>
        <row r="8425">
          <cell r="A8425">
            <v>1</v>
          </cell>
          <cell r="E8425">
            <v>10</v>
          </cell>
          <cell r="I8425">
            <v>350000</v>
          </cell>
          <cell r="M8425">
            <v>10</v>
          </cell>
          <cell r="Q8425">
            <v>10</v>
          </cell>
          <cell r="V8425">
            <v>4480</v>
          </cell>
        </row>
        <row r="8426">
          <cell r="A8426">
            <v>1</v>
          </cell>
          <cell r="E8426">
            <v>10</v>
          </cell>
          <cell r="I8426">
            <v>870689.65</v>
          </cell>
          <cell r="M8426">
            <v>10</v>
          </cell>
          <cell r="Q8426">
            <v>10</v>
          </cell>
          <cell r="V8426">
            <v>4490</v>
          </cell>
        </row>
        <row r="8427">
          <cell r="A8427">
            <v>1</v>
          </cell>
          <cell r="E8427">
            <v>10</v>
          </cell>
          <cell r="I8427">
            <v>24859529.039999999</v>
          </cell>
          <cell r="M8427">
            <v>10</v>
          </cell>
          <cell r="Q8427">
            <v>10</v>
          </cell>
          <cell r="V8427">
            <v>4500</v>
          </cell>
        </row>
        <row r="8428">
          <cell r="A8428">
            <v>1</v>
          </cell>
          <cell r="E8428">
            <v>10</v>
          </cell>
          <cell r="I8428">
            <v>210156344.94</v>
          </cell>
          <cell r="M8428">
            <v>10</v>
          </cell>
          <cell r="Q8428">
            <v>10</v>
          </cell>
          <cell r="V8428">
            <v>4520</v>
          </cell>
        </row>
        <row r="8429">
          <cell r="A8429">
            <v>1</v>
          </cell>
          <cell r="E8429">
            <v>10</v>
          </cell>
          <cell r="I8429">
            <v>109358760</v>
          </cell>
          <cell r="M8429">
            <v>10</v>
          </cell>
          <cell r="Q8429">
            <v>10</v>
          </cell>
          <cell r="V8429">
            <v>4560</v>
          </cell>
        </row>
        <row r="8430">
          <cell r="A8430">
            <v>1</v>
          </cell>
          <cell r="E8430">
            <v>10</v>
          </cell>
          <cell r="I8430">
            <v>0</v>
          </cell>
          <cell r="M8430">
            <v>10</v>
          </cell>
          <cell r="Q8430">
            <v>10</v>
          </cell>
          <cell r="V8430">
            <v>4570</v>
          </cell>
        </row>
        <row r="8431">
          <cell r="A8431">
            <v>1</v>
          </cell>
          <cell r="E8431">
            <v>10</v>
          </cell>
          <cell r="I8431">
            <v>410000</v>
          </cell>
          <cell r="M8431">
            <v>10</v>
          </cell>
          <cell r="Q8431">
            <v>10</v>
          </cell>
          <cell r="V8431">
            <v>4595</v>
          </cell>
        </row>
        <row r="8432">
          <cell r="A8432">
            <v>1</v>
          </cell>
          <cell r="E8432">
            <v>10</v>
          </cell>
          <cell r="I8432">
            <v>111665809.22</v>
          </cell>
          <cell r="M8432">
            <v>10</v>
          </cell>
          <cell r="Q8432">
            <v>10</v>
          </cell>
          <cell r="V8432">
            <v>4601</v>
          </cell>
        </row>
        <row r="8433">
          <cell r="A8433">
            <v>1</v>
          </cell>
          <cell r="E8433">
            <v>10</v>
          </cell>
          <cell r="I8433">
            <v>27700000</v>
          </cell>
          <cell r="M8433">
            <v>10</v>
          </cell>
          <cell r="Q8433">
            <v>10</v>
          </cell>
          <cell r="V8433">
            <v>4602</v>
          </cell>
        </row>
        <row r="8434">
          <cell r="A8434">
            <v>1</v>
          </cell>
          <cell r="E8434">
            <v>10</v>
          </cell>
          <cell r="I8434">
            <v>36282729.640000001</v>
          </cell>
          <cell r="M8434">
            <v>10</v>
          </cell>
          <cell r="Q8434">
            <v>10</v>
          </cell>
          <cell r="V8434">
            <v>4603</v>
          </cell>
        </row>
        <row r="8435">
          <cell r="A8435">
            <v>1</v>
          </cell>
          <cell r="E8435">
            <v>10</v>
          </cell>
          <cell r="I8435">
            <v>0</v>
          </cell>
          <cell r="M8435">
            <v>10</v>
          </cell>
          <cell r="Q8435">
            <v>10</v>
          </cell>
          <cell r="V8435">
            <v>4604</v>
          </cell>
        </row>
        <row r="8436">
          <cell r="A8436">
            <v>1</v>
          </cell>
          <cell r="E8436">
            <v>10</v>
          </cell>
          <cell r="I8436">
            <v>10222120</v>
          </cell>
          <cell r="M8436">
            <v>10</v>
          </cell>
          <cell r="Q8436">
            <v>10</v>
          </cell>
          <cell r="V8436">
            <v>4610</v>
          </cell>
        </row>
        <row r="8437">
          <cell r="A8437">
            <v>1</v>
          </cell>
          <cell r="E8437">
            <v>10</v>
          </cell>
          <cell r="I8437">
            <v>333330</v>
          </cell>
          <cell r="M8437">
            <v>10</v>
          </cell>
          <cell r="Q8437">
            <v>10</v>
          </cell>
          <cell r="V8437">
            <v>4640</v>
          </cell>
        </row>
        <row r="8438">
          <cell r="A8438">
            <v>1</v>
          </cell>
          <cell r="E8438">
            <v>10</v>
          </cell>
          <cell r="I8438">
            <v>4222689.66</v>
          </cell>
          <cell r="M8438">
            <v>10</v>
          </cell>
          <cell r="Q8438">
            <v>10</v>
          </cell>
          <cell r="V8438">
            <v>4660</v>
          </cell>
        </row>
        <row r="8439">
          <cell r="A8439">
            <v>1</v>
          </cell>
          <cell r="E8439">
            <v>10</v>
          </cell>
          <cell r="I8439">
            <v>32206103.449999999</v>
          </cell>
          <cell r="M8439">
            <v>10</v>
          </cell>
          <cell r="Q8439">
            <v>10</v>
          </cell>
          <cell r="V8439">
            <v>4680</v>
          </cell>
        </row>
        <row r="8440">
          <cell r="A8440">
            <v>1</v>
          </cell>
          <cell r="E8440">
            <v>10</v>
          </cell>
          <cell r="I8440">
            <v>2998162.62</v>
          </cell>
          <cell r="M8440">
            <v>10</v>
          </cell>
          <cell r="Q8440">
            <v>10</v>
          </cell>
          <cell r="V8440">
            <v>4690</v>
          </cell>
        </row>
        <row r="8441">
          <cell r="A8441">
            <v>1</v>
          </cell>
          <cell r="E8441">
            <v>10</v>
          </cell>
          <cell r="I8441">
            <v>523307430.45999998</v>
          </cell>
          <cell r="M8441">
            <v>10</v>
          </cell>
          <cell r="Q8441">
            <v>10</v>
          </cell>
          <cell r="V8441">
            <v>4700</v>
          </cell>
        </row>
        <row r="8442">
          <cell r="A8442">
            <v>1</v>
          </cell>
          <cell r="E8442">
            <v>10</v>
          </cell>
          <cell r="I8442">
            <v>89170491.709999993</v>
          </cell>
          <cell r="M8442">
            <v>10</v>
          </cell>
          <cell r="Q8442">
            <v>10</v>
          </cell>
          <cell r="V8442">
            <v>4720</v>
          </cell>
        </row>
        <row r="8443">
          <cell r="A8443">
            <v>1</v>
          </cell>
          <cell r="E8443">
            <v>10</v>
          </cell>
          <cell r="I8443">
            <v>968537110.12</v>
          </cell>
          <cell r="M8443">
            <v>10</v>
          </cell>
          <cell r="Q8443">
            <v>10</v>
          </cell>
          <cell r="V8443">
            <v>4730</v>
          </cell>
        </row>
        <row r="8444">
          <cell r="A8444">
            <v>1</v>
          </cell>
          <cell r="E8444">
            <v>10</v>
          </cell>
          <cell r="I8444">
            <v>0</v>
          </cell>
          <cell r="M8444">
            <v>10</v>
          </cell>
          <cell r="Q8444">
            <v>10</v>
          </cell>
          <cell r="V8444">
            <v>4740</v>
          </cell>
        </row>
        <row r="8445">
          <cell r="A8445">
            <v>1</v>
          </cell>
          <cell r="E8445">
            <v>10</v>
          </cell>
          <cell r="I8445">
            <v>23825644.600000001</v>
          </cell>
          <cell r="M8445">
            <v>10</v>
          </cell>
          <cell r="Q8445">
            <v>10</v>
          </cell>
          <cell r="V8445">
            <v>4750</v>
          </cell>
        </row>
        <row r="8446">
          <cell r="A8446">
            <v>1</v>
          </cell>
          <cell r="E8446">
            <v>10</v>
          </cell>
          <cell r="I8446">
            <v>40739579.310000002</v>
          </cell>
          <cell r="M8446">
            <v>10</v>
          </cell>
          <cell r="Q8446">
            <v>10</v>
          </cell>
          <cell r="V8446">
            <v>4760</v>
          </cell>
        </row>
        <row r="8447">
          <cell r="A8447">
            <v>1</v>
          </cell>
          <cell r="E8447">
            <v>10</v>
          </cell>
          <cell r="I8447">
            <v>122241.38</v>
          </cell>
          <cell r="M8447">
            <v>10</v>
          </cell>
          <cell r="Q8447">
            <v>10</v>
          </cell>
          <cell r="V8447">
            <v>4770</v>
          </cell>
        </row>
        <row r="8448">
          <cell r="A8448">
            <v>1</v>
          </cell>
          <cell r="E8448">
            <v>10</v>
          </cell>
          <cell r="I8448">
            <v>26624492.25</v>
          </cell>
          <cell r="M8448">
            <v>10</v>
          </cell>
          <cell r="Q8448">
            <v>10</v>
          </cell>
          <cell r="V8448">
            <v>4775</v>
          </cell>
        </row>
        <row r="8449">
          <cell r="A8449">
            <v>1</v>
          </cell>
          <cell r="E8449">
            <v>10</v>
          </cell>
          <cell r="I8449">
            <v>301724.14</v>
          </cell>
          <cell r="M8449">
            <v>10</v>
          </cell>
          <cell r="Q8449">
            <v>10</v>
          </cell>
          <cell r="V8449">
            <v>4780</v>
          </cell>
        </row>
        <row r="8450">
          <cell r="A8450">
            <v>1</v>
          </cell>
          <cell r="E8450">
            <v>10</v>
          </cell>
          <cell r="I8450">
            <v>8057028.8600000003</v>
          </cell>
          <cell r="M8450">
            <v>10</v>
          </cell>
          <cell r="Q8450">
            <v>10</v>
          </cell>
          <cell r="V8450">
            <v>4785</v>
          </cell>
        </row>
        <row r="8451">
          <cell r="A8451">
            <v>1</v>
          </cell>
          <cell r="E8451">
            <v>10</v>
          </cell>
          <cell r="I8451">
            <v>122036577.48999999</v>
          </cell>
          <cell r="M8451">
            <v>10</v>
          </cell>
          <cell r="Q8451">
            <v>10</v>
          </cell>
          <cell r="V8451">
            <v>4800</v>
          </cell>
        </row>
        <row r="8452">
          <cell r="A8452">
            <v>1</v>
          </cell>
          <cell r="E8452">
            <v>10</v>
          </cell>
          <cell r="I8452">
            <v>1000000</v>
          </cell>
          <cell r="M8452">
            <v>10</v>
          </cell>
          <cell r="Q8452">
            <v>10</v>
          </cell>
          <cell r="V8452">
            <v>4820</v>
          </cell>
        </row>
        <row r="8453">
          <cell r="A8453">
            <v>1</v>
          </cell>
          <cell r="E8453">
            <v>10</v>
          </cell>
          <cell r="I8453">
            <v>0</v>
          </cell>
          <cell r="M8453">
            <v>10</v>
          </cell>
          <cell r="Q8453">
            <v>4</v>
          </cell>
          <cell r="V8453">
            <v>4830</v>
          </cell>
        </row>
        <row r="8454">
          <cell r="A8454">
            <v>1</v>
          </cell>
          <cell r="E8454">
            <v>10</v>
          </cell>
          <cell r="I8454">
            <v>14584836.17</v>
          </cell>
          <cell r="M8454">
            <v>10</v>
          </cell>
          <cell r="Q8454">
            <v>10</v>
          </cell>
          <cell r="V8454">
            <v>4830</v>
          </cell>
        </row>
        <row r="8455">
          <cell r="A8455">
            <v>1</v>
          </cell>
          <cell r="E8455">
            <v>10</v>
          </cell>
          <cell r="I8455">
            <v>9330000</v>
          </cell>
          <cell r="M8455">
            <v>10</v>
          </cell>
          <cell r="Q8455">
            <v>10</v>
          </cell>
          <cell r="V8455">
            <v>4840</v>
          </cell>
        </row>
        <row r="8456">
          <cell r="A8456">
            <v>1</v>
          </cell>
          <cell r="E8456">
            <v>10</v>
          </cell>
          <cell r="I8456">
            <v>305172.40999999997</v>
          </cell>
          <cell r="M8456">
            <v>10</v>
          </cell>
          <cell r="Q8456">
            <v>10</v>
          </cell>
          <cell r="V8456">
            <v>4850</v>
          </cell>
        </row>
        <row r="8457">
          <cell r="A8457">
            <v>1</v>
          </cell>
          <cell r="E8457">
            <v>10</v>
          </cell>
          <cell r="I8457">
            <v>22583546.25</v>
          </cell>
          <cell r="M8457">
            <v>10</v>
          </cell>
          <cell r="Q8457">
            <v>10</v>
          </cell>
          <cell r="V8457">
            <v>4910</v>
          </cell>
        </row>
        <row r="8458">
          <cell r="A8458">
            <v>1</v>
          </cell>
          <cell r="E8458">
            <v>10</v>
          </cell>
          <cell r="I8458">
            <v>-5000000</v>
          </cell>
          <cell r="M8458">
            <v>10</v>
          </cell>
          <cell r="Q8458">
            <v>10</v>
          </cell>
          <cell r="V8458">
            <v>5100</v>
          </cell>
        </row>
        <row r="8459">
          <cell r="A8459">
            <v>1</v>
          </cell>
          <cell r="E8459">
            <v>10</v>
          </cell>
          <cell r="I8459">
            <v>2782011959.52</v>
          </cell>
          <cell r="M8459">
            <v>10</v>
          </cell>
          <cell r="Q8459">
            <v>10</v>
          </cell>
          <cell r="V8459">
            <v>5200</v>
          </cell>
        </row>
        <row r="8460">
          <cell r="A8460">
            <v>1</v>
          </cell>
          <cell r="E8460">
            <v>10</v>
          </cell>
          <cell r="I8460">
            <v>6364612.7800000003</v>
          </cell>
          <cell r="M8460">
            <v>10</v>
          </cell>
          <cell r="Q8460">
            <v>10</v>
          </cell>
          <cell r="V8460">
            <v>5304</v>
          </cell>
        </row>
        <row r="8461">
          <cell r="A8461">
            <v>1</v>
          </cell>
          <cell r="E8461">
            <v>10</v>
          </cell>
          <cell r="I8461">
            <v>-291784652.88</v>
          </cell>
          <cell r="M8461">
            <v>10</v>
          </cell>
          <cell r="Q8461">
            <v>10</v>
          </cell>
          <cell r="V8461">
            <v>5305</v>
          </cell>
        </row>
        <row r="8462">
          <cell r="A8462">
            <v>1</v>
          </cell>
          <cell r="E8462">
            <v>10</v>
          </cell>
          <cell r="I8462">
            <v>-4300504.8499999996</v>
          </cell>
          <cell r="M8462">
            <v>10</v>
          </cell>
          <cell r="Q8462">
            <v>10</v>
          </cell>
          <cell r="V8462">
            <v>5306</v>
          </cell>
        </row>
        <row r="8463">
          <cell r="A8463">
            <v>1</v>
          </cell>
          <cell r="E8463">
            <v>10</v>
          </cell>
          <cell r="I8463">
            <v>12545832.83</v>
          </cell>
          <cell r="M8463">
            <v>10</v>
          </cell>
          <cell r="Q8463">
            <v>10</v>
          </cell>
          <cell r="V8463">
            <v>5307</v>
          </cell>
        </row>
        <row r="8464">
          <cell r="A8464">
            <v>1</v>
          </cell>
          <cell r="E8464">
            <v>10</v>
          </cell>
          <cell r="I8464">
            <v>612017894.78999996</v>
          </cell>
          <cell r="M8464">
            <v>10</v>
          </cell>
          <cell r="Q8464">
            <v>10</v>
          </cell>
          <cell r="V8464">
            <v>5400</v>
          </cell>
        </row>
        <row r="8465">
          <cell r="A8465">
            <v>1</v>
          </cell>
          <cell r="E8465">
            <v>10</v>
          </cell>
          <cell r="I8465">
            <v>-10209433793.870001</v>
          </cell>
          <cell r="M8465">
            <v>10</v>
          </cell>
          <cell r="Q8465">
            <v>10</v>
          </cell>
          <cell r="V8465">
            <v>5400</v>
          </cell>
        </row>
        <row r="8466">
          <cell r="A8466">
            <v>1</v>
          </cell>
          <cell r="E8466">
            <v>10</v>
          </cell>
          <cell r="I8466">
            <v>1109279937.71</v>
          </cell>
          <cell r="M8466">
            <v>10</v>
          </cell>
          <cell r="Q8466">
            <v>10</v>
          </cell>
          <cell r="V8466">
            <v>5400</v>
          </cell>
        </row>
        <row r="8467">
          <cell r="A8467">
            <v>1</v>
          </cell>
          <cell r="E8467">
            <v>10</v>
          </cell>
          <cell r="I8467">
            <v>-13397481580</v>
          </cell>
          <cell r="M8467">
            <v>10</v>
          </cell>
          <cell r="Q8467">
            <v>10</v>
          </cell>
          <cell r="V8467">
            <v>5400</v>
          </cell>
        </row>
        <row r="8468">
          <cell r="A8468">
            <v>1</v>
          </cell>
          <cell r="E8468">
            <v>10</v>
          </cell>
          <cell r="I8468">
            <v>-2949025.73</v>
          </cell>
          <cell r="M8468">
            <v>10</v>
          </cell>
          <cell r="Q8468">
            <v>10</v>
          </cell>
          <cell r="V8468">
            <v>5450</v>
          </cell>
        </row>
        <row r="8469">
          <cell r="A8469">
            <v>1</v>
          </cell>
          <cell r="E8469">
            <v>10</v>
          </cell>
          <cell r="I8469">
            <v>-2240576.91</v>
          </cell>
          <cell r="M8469">
            <v>10</v>
          </cell>
          <cell r="Q8469">
            <v>10</v>
          </cell>
          <cell r="V8469">
            <v>5450</v>
          </cell>
        </row>
        <row r="8470">
          <cell r="A8470">
            <v>1</v>
          </cell>
          <cell r="E8470">
            <v>10</v>
          </cell>
          <cell r="I8470">
            <v>-2240576.91</v>
          </cell>
          <cell r="M8470">
            <v>10</v>
          </cell>
          <cell r="Q8470">
            <v>10</v>
          </cell>
          <cell r="V8470">
            <v>5450</v>
          </cell>
        </row>
        <row r="8471">
          <cell r="A8471">
            <v>1</v>
          </cell>
          <cell r="E8471">
            <v>10</v>
          </cell>
          <cell r="I8471">
            <v>-5145097.24</v>
          </cell>
          <cell r="M8471">
            <v>10</v>
          </cell>
          <cell r="Q8471">
            <v>10</v>
          </cell>
          <cell r="V8471">
            <v>5450</v>
          </cell>
        </row>
        <row r="8472">
          <cell r="A8472">
            <v>1</v>
          </cell>
          <cell r="E8472">
            <v>10</v>
          </cell>
          <cell r="I8472">
            <v>-5145097.24</v>
          </cell>
          <cell r="M8472">
            <v>10</v>
          </cell>
          <cell r="Q8472">
            <v>10</v>
          </cell>
          <cell r="V8472">
            <v>5450</v>
          </cell>
        </row>
        <row r="8473">
          <cell r="A8473">
            <v>1</v>
          </cell>
          <cell r="E8473">
            <v>10</v>
          </cell>
          <cell r="I8473">
            <v>-5332984.8</v>
          </cell>
          <cell r="M8473">
            <v>10</v>
          </cell>
          <cell r="Q8473">
            <v>10</v>
          </cell>
          <cell r="V8473">
            <v>5450</v>
          </cell>
        </row>
        <row r="8474">
          <cell r="A8474">
            <v>1</v>
          </cell>
          <cell r="E8474">
            <v>10</v>
          </cell>
          <cell r="I8474">
            <v>0</v>
          </cell>
          <cell r="M8474">
            <v>10</v>
          </cell>
          <cell r="Q8474">
            <v>10</v>
          </cell>
          <cell r="V8474">
            <v>5450</v>
          </cell>
        </row>
        <row r="8475">
          <cell r="A8475">
            <v>1</v>
          </cell>
          <cell r="E8475">
            <v>10</v>
          </cell>
          <cell r="I8475">
            <v>-58874273.450000003</v>
          </cell>
          <cell r="M8475">
            <v>10</v>
          </cell>
          <cell r="Q8475">
            <v>10</v>
          </cell>
          <cell r="V8475">
            <v>5450</v>
          </cell>
        </row>
        <row r="8476">
          <cell r="A8476">
            <v>1</v>
          </cell>
          <cell r="E8476">
            <v>10</v>
          </cell>
          <cell r="I8476">
            <v>-70167396.400000006</v>
          </cell>
          <cell r="M8476">
            <v>10</v>
          </cell>
          <cell r="Q8476">
            <v>10</v>
          </cell>
          <cell r="V8476">
            <v>5450</v>
          </cell>
        </row>
        <row r="8477">
          <cell r="A8477">
            <v>1</v>
          </cell>
          <cell r="E8477">
            <v>10</v>
          </cell>
          <cell r="I8477">
            <v>-156139289.84</v>
          </cell>
          <cell r="M8477">
            <v>10</v>
          </cell>
          <cell r="Q8477">
            <v>10</v>
          </cell>
          <cell r="V8477">
            <v>5450</v>
          </cell>
        </row>
        <row r="8478">
          <cell r="A8478">
            <v>1</v>
          </cell>
          <cell r="E8478">
            <v>10</v>
          </cell>
          <cell r="I8478">
            <v>-156139289.84</v>
          </cell>
          <cell r="M8478">
            <v>10</v>
          </cell>
          <cell r="Q8478">
            <v>10</v>
          </cell>
          <cell r="V8478">
            <v>5450</v>
          </cell>
        </row>
        <row r="8479">
          <cell r="A8479">
            <v>1</v>
          </cell>
          <cell r="E8479">
            <v>10</v>
          </cell>
          <cell r="I8479">
            <v>-156139289.84</v>
          </cell>
          <cell r="M8479">
            <v>10</v>
          </cell>
          <cell r="Q8479">
            <v>10</v>
          </cell>
          <cell r="V8479">
            <v>5450</v>
          </cell>
        </row>
        <row r="8480">
          <cell r="A8480">
            <v>1</v>
          </cell>
          <cell r="E8480">
            <v>10</v>
          </cell>
          <cell r="I8480">
            <v>-143624944.83000001</v>
          </cell>
          <cell r="M8480">
            <v>10</v>
          </cell>
          <cell r="Q8480">
            <v>10</v>
          </cell>
          <cell r="V8480">
            <v>5450</v>
          </cell>
        </row>
        <row r="8481">
          <cell r="A8481">
            <v>1</v>
          </cell>
          <cell r="E8481">
            <v>10</v>
          </cell>
          <cell r="I8481">
            <v>-143624944.83000001</v>
          </cell>
          <cell r="M8481">
            <v>10</v>
          </cell>
          <cell r="Q8481">
            <v>10</v>
          </cell>
          <cell r="V8481">
            <v>5450</v>
          </cell>
        </row>
        <row r="8482">
          <cell r="A8482">
            <v>1</v>
          </cell>
          <cell r="E8482">
            <v>10</v>
          </cell>
          <cell r="I8482">
            <v>-138379883.05000001</v>
          </cell>
          <cell r="M8482">
            <v>10</v>
          </cell>
          <cell r="Q8482">
            <v>10</v>
          </cell>
          <cell r="V8482">
            <v>5450</v>
          </cell>
        </row>
        <row r="8483">
          <cell r="A8483">
            <v>1</v>
          </cell>
          <cell r="E8483">
            <v>10</v>
          </cell>
          <cell r="I8483">
            <v>-148870006.61000001</v>
          </cell>
          <cell r="M8483">
            <v>10</v>
          </cell>
          <cell r="Q8483">
            <v>10</v>
          </cell>
          <cell r="V8483">
            <v>5450</v>
          </cell>
        </row>
        <row r="8484">
          <cell r="A8484">
            <v>1</v>
          </cell>
          <cell r="E8484">
            <v>10</v>
          </cell>
          <cell r="I8484">
            <v>208908123</v>
          </cell>
          <cell r="M8484">
            <v>10</v>
          </cell>
          <cell r="Q8484">
            <v>10</v>
          </cell>
          <cell r="V8484">
            <v>6110</v>
          </cell>
        </row>
        <row r="8485">
          <cell r="A8485">
            <v>1</v>
          </cell>
          <cell r="E8485">
            <v>10</v>
          </cell>
          <cell r="I8485">
            <v>-38674784.780000001</v>
          </cell>
          <cell r="M8485">
            <v>10</v>
          </cell>
          <cell r="Q8485">
            <v>10</v>
          </cell>
          <cell r="V8485">
            <v>6120</v>
          </cell>
        </row>
        <row r="8486">
          <cell r="A8486">
            <v>1</v>
          </cell>
          <cell r="E8486">
            <v>10</v>
          </cell>
          <cell r="I8486">
            <v>311848707.63999999</v>
          </cell>
          <cell r="M8486">
            <v>10</v>
          </cell>
          <cell r="Q8486">
            <v>10</v>
          </cell>
          <cell r="V8486">
            <v>6210</v>
          </cell>
        </row>
        <row r="8487">
          <cell r="A8487">
            <v>1</v>
          </cell>
          <cell r="E8487">
            <v>10</v>
          </cell>
          <cell r="I8487">
            <v>-77447600.049999997</v>
          </cell>
          <cell r="M8487">
            <v>10</v>
          </cell>
          <cell r="Q8487">
            <v>10</v>
          </cell>
          <cell r="V8487">
            <v>6220</v>
          </cell>
        </row>
        <row r="8488">
          <cell r="A8488">
            <v>1</v>
          </cell>
          <cell r="E8488">
            <v>10</v>
          </cell>
          <cell r="I8488">
            <v>2818240834.6399999</v>
          </cell>
          <cell r="M8488">
            <v>10</v>
          </cell>
          <cell r="Q8488">
            <v>10</v>
          </cell>
          <cell r="V8488">
            <v>6310</v>
          </cell>
        </row>
        <row r="8489">
          <cell r="A8489">
            <v>1</v>
          </cell>
          <cell r="E8489">
            <v>10</v>
          </cell>
          <cell r="I8489">
            <v>-1005708906.34</v>
          </cell>
          <cell r="M8489">
            <v>10</v>
          </cell>
          <cell r="Q8489">
            <v>10</v>
          </cell>
          <cell r="V8489">
            <v>6320</v>
          </cell>
        </row>
        <row r="8490">
          <cell r="A8490">
            <v>1</v>
          </cell>
          <cell r="E8490">
            <v>10</v>
          </cell>
          <cell r="I8490">
            <v>194184624.47</v>
          </cell>
          <cell r="M8490">
            <v>10</v>
          </cell>
          <cell r="Q8490">
            <v>10</v>
          </cell>
          <cell r="V8490">
            <v>6410</v>
          </cell>
        </row>
        <row r="8491">
          <cell r="A8491">
            <v>1</v>
          </cell>
          <cell r="E8491">
            <v>10</v>
          </cell>
          <cell r="I8491">
            <v>-93673413.819999993</v>
          </cell>
          <cell r="M8491">
            <v>10</v>
          </cell>
          <cell r="Q8491">
            <v>10</v>
          </cell>
          <cell r="V8491">
            <v>6420</v>
          </cell>
        </row>
        <row r="8492">
          <cell r="A8492">
            <v>1</v>
          </cell>
          <cell r="E8492">
            <v>10</v>
          </cell>
          <cell r="I8492">
            <v>184189713</v>
          </cell>
          <cell r="M8492">
            <v>10</v>
          </cell>
          <cell r="Q8492">
            <v>10</v>
          </cell>
          <cell r="V8492">
            <v>6510</v>
          </cell>
        </row>
        <row r="8493">
          <cell r="A8493">
            <v>1</v>
          </cell>
          <cell r="E8493">
            <v>10</v>
          </cell>
          <cell r="I8493">
            <v>-56826367.549999997</v>
          </cell>
          <cell r="M8493">
            <v>10</v>
          </cell>
          <cell r="Q8493">
            <v>10</v>
          </cell>
          <cell r="V8493">
            <v>6520</v>
          </cell>
        </row>
        <row r="8494">
          <cell r="A8494">
            <v>1</v>
          </cell>
          <cell r="E8494">
            <v>10</v>
          </cell>
          <cell r="I8494">
            <v>0</v>
          </cell>
          <cell r="M8494">
            <v>10</v>
          </cell>
          <cell r="Q8494">
            <v>10</v>
          </cell>
          <cell r="V8494">
            <v>6610</v>
          </cell>
        </row>
        <row r="8495">
          <cell r="A8495">
            <v>1</v>
          </cell>
          <cell r="E8495">
            <v>10</v>
          </cell>
          <cell r="I8495">
            <v>0</v>
          </cell>
          <cell r="M8495">
            <v>10</v>
          </cell>
          <cell r="Q8495">
            <v>10</v>
          </cell>
          <cell r="V8495">
            <v>6620</v>
          </cell>
        </row>
        <row r="8496">
          <cell r="A8496">
            <v>1</v>
          </cell>
          <cell r="E8496">
            <v>10</v>
          </cell>
          <cell r="I8496">
            <v>0</v>
          </cell>
          <cell r="M8496">
            <v>10</v>
          </cell>
          <cell r="Q8496">
            <v>10</v>
          </cell>
          <cell r="V8496">
            <v>6710</v>
          </cell>
        </row>
        <row r="8497">
          <cell r="A8497">
            <v>1</v>
          </cell>
          <cell r="E8497">
            <v>10</v>
          </cell>
          <cell r="I8497">
            <v>0</v>
          </cell>
          <cell r="M8497">
            <v>10</v>
          </cell>
          <cell r="Q8497">
            <v>10</v>
          </cell>
          <cell r="V8497">
            <v>6720</v>
          </cell>
        </row>
        <row r="8498">
          <cell r="A8498">
            <v>1</v>
          </cell>
          <cell r="E8498">
            <v>10</v>
          </cell>
          <cell r="I8498">
            <v>332268894.66000003</v>
          </cell>
          <cell r="M8498">
            <v>10</v>
          </cell>
          <cell r="Q8498">
            <v>10</v>
          </cell>
          <cell r="V8498">
            <v>6810</v>
          </cell>
        </row>
        <row r="8499">
          <cell r="A8499">
            <v>1</v>
          </cell>
          <cell r="E8499">
            <v>10</v>
          </cell>
          <cell r="I8499">
            <v>-17252466.039999999</v>
          </cell>
          <cell r="M8499">
            <v>10</v>
          </cell>
          <cell r="Q8499">
            <v>10</v>
          </cell>
          <cell r="V8499">
            <v>6820</v>
          </cell>
        </row>
        <row r="8500">
          <cell r="A8500">
            <v>1</v>
          </cell>
          <cell r="E8500">
            <v>10</v>
          </cell>
          <cell r="I8500">
            <v>282671698</v>
          </cell>
          <cell r="M8500">
            <v>10</v>
          </cell>
          <cell r="Q8500">
            <v>10</v>
          </cell>
          <cell r="V8500">
            <v>7000</v>
          </cell>
        </row>
        <row r="8501">
          <cell r="A8501">
            <v>1</v>
          </cell>
          <cell r="E8501">
            <v>10</v>
          </cell>
          <cell r="I8501">
            <v>2778943464.0100002</v>
          </cell>
          <cell r="M8501">
            <v>10</v>
          </cell>
          <cell r="Q8501">
            <v>10</v>
          </cell>
          <cell r="V8501">
            <v>7100</v>
          </cell>
        </row>
        <row r="8502">
          <cell r="A8502">
            <v>1</v>
          </cell>
          <cell r="E8502">
            <v>10</v>
          </cell>
          <cell r="I8502">
            <v>-795282923.87</v>
          </cell>
          <cell r="M8502">
            <v>10</v>
          </cell>
          <cell r="Q8502">
            <v>10</v>
          </cell>
          <cell r="V8502">
            <v>7110</v>
          </cell>
        </row>
        <row r="8503">
          <cell r="A8503">
            <v>1</v>
          </cell>
          <cell r="E8503">
            <v>10</v>
          </cell>
          <cell r="I8503">
            <v>1837185683.3800001</v>
          </cell>
          <cell r="M8503">
            <v>10</v>
          </cell>
          <cell r="Q8503">
            <v>10</v>
          </cell>
          <cell r="V8503">
            <v>7130</v>
          </cell>
        </row>
        <row r="8504">
          <cell r="A8504">
            <v>1</v>
          </cell>
          <cell r="E8504">
            <v>10</v>
          </cell>
          <cell r="I8504">
            <v>31948594.670000002</v>
          </cell>
          <cell r="M8504">
            <v>10</v>
          </cell>
          <cell r="Q8504">
            <v>10</v>
          </cell>
          <cell r="V8504">
            <v>7140</v>
          </cell>
        </row>
        <row r="8505">
          <cell r="A8505">
            <v>1</v>
          </cell>
          <cell r="E8505">
            <v>10</v>
          </cell>
          <cell r="I8505">
            <v>132504665</v>
          </cell>
          <cell r="M8505">
            <v>10</v>
          </cell>
          <cell r="Q8505">
            <v>10</v>
          </cell>
          <cell r="V8505">
            <v>7150</v>
          </cell>
        </row>
        <row r="8506">
          <cell r="A8506">
            <v>1</v>
          </cell>
          <cell r="E8506">
            <v>10</v>
          </cell>
          <cell r="I8506">
            <v>0</v>
          </cell>
          <cell r="M8506">
            <v>10</v>
          </cell>
          <cell r="Q8506">
            <v>10</v>
          </cell>
          <cell r="V8506">
            <v>7250</v>
          </cell>
        </row>
        <row r="8507">
          <cell r="A8507">
            <v>1</v>
          </cell>
          <cell r="E8507">
            <v>10</v>
          </cell>
          <cell r="I8507">
            <v>282241.2</v>
          </cell>
          <cell r="M8507">
            <v>10</v>
          </cell>
          <cell r="Q8507">
            <v>10</v>
          </cell>
          <cell r="V8507">
            <v>7300</v>
          </cell>
        </row>
        <row r="8508">
          <cell r="A8508">
            <v>1</v>
          </cell>
          <cell r="E8508">
            <v>10</v>
          </cell>
          <cell r="I8508">
            <v>51349177.57</v>
          </cell>
          <cell r="M8508">
            <v>10</v>
          </cell>
          <cell r="Q8508">
            <v>10</v>
          </cell>
          <cell r="V8508">
            <v>7300</v>
          </cell>
        </row>
        <row r="8509">
          <cell r="A8509">
            <v>1</v>
          </cell>
          <cell r="E8509">
            <v>10</v>
          </cell>
          <cell r="I8509">
            <v>477126.16</v>
          </cell>
          <cell r="M8509">
            <v>10</v>
          </cell>
          <cell r="Q8509">
            <v>10</v>
          </cell>
          <cell r="V8509">
            <v>7300</v>
          </cell>
        </row>
        <row r="8510">
          <cell r="A8510">
            <v>1</v>
          </cell>
          <cell r="E8510">
            <v>10</v>
          </cell>
          <cell r="I8510">
            <v>-154400</v>
          </cell>
          <cell r="M8510">
            <v>10</v>
          </cell>
          <cell r="Q8510">
            <v>10</v>
          </cell>
          <cell r="V8510">
            <v>7300</v>
          </cell>
        </row>
        <row r="8511">
          <cell r="A8511">
            <v>1</v>
          </cell>
          <cell r="E8511">
            <v>10</v>
          </cell>
          <cell r="I8511">
            <v>10618000</v>
          </cell>
          <cell r="M8511">
            <v>10</v>
          </cell>
          <cell r="Q8511">
            <v>10</v>
          </cell>
          <cell r="V8511">
            <v>7300</v>
          </cell>
        </row>
        <row r="8512">
          <cell r="A8512">
            <v>1</v>
          </cell>
          <cell r="E8512">
            <v>10</v>
          </cell>
          <cell r="I8512">
            <v>0</v>
          </cell>
          <cell r="M8512">
            <v>10</v>
          </cell>
          <cell r="Q8512">
            <v>10</v>
          </cell>
          <cell r="V8512">
            <v>7300</v>
          </cell>
        </row>
        <row r="8513">
          <cell r="A8513">
            <v>1</v>
          </cell>
          <cell r="E8513">
            <v>10</v>
          </cell>
          <cell r="I8513">
            <v>0</v>
          </cell>
          <cell r="M8513">
            <v>10</v>
          </cell>
          <cell r="Q8513">
            <v>10</v>
          </cell>
          <cell r="V8513">
            <v>7300</v>
          </cell>
        </row>
        <row r="8514">
          <cell r="A8514">
            <v>1</v>
          </cell>
          <cell r="E8514">
            <v>10</v>
          </cell>
          <cell r="I8514">
            <v>0</v>
          </cell>
          <cell r="M8514">
            <v>10</v>
          </cell>
          <cell r="Q8514">
            <v>10</v>
          </cell>
          <cell r="V8514">
            <v>7300</v>
          </cell>
        </row>
        <row r="8515">
          <cell r="A8515">
            <v>1</v>
          </cell>
          <cell r="E8515">
            <v>10</v>
          </cell>
          <cell r="I8515">
            <v>0</v>
          </cell>
          <cell r="M8515">
            <v>10</v>
          </cell>
          <cell r="Q8515">
            <v>10</v>
          </cell>
          <cell r="V8515">
            <v>7300</v>
          </cell>
        </row>
        <row r="8516">
          <cell r="A8516">
            <v>1</v>
          </cell>
          <cell r="E8516">
            <v>10</v>
          </cell>
          <cell r="I8516">
            <v>0</v>
          </cell>
          <cell r="M8516">
            <v>10</v>
          </cell>
          <cell r="Q8516">
            <v>10</v>
          </cell>
          <cell r="V8516">
            <v>7300</v>
          </cell>
        </row>
        <row r="8517">
          <cell r="A8517">
            <v>1</v>
          </cell>
          <cell r="E8517">
            <v>10</v>
          </cell>
          <cell r="I8517">
            <v>0</v>
          </cell>
          <cell r="M8517">
            <v>10</v>
          </cell>
          <cell r="Q8517">
            <v>10</v>
          </cell>
          <cell r="V8517">
            <v>7300</v>
          </cell>
        </row>
        <row r="8518">
          <cell r="A8518">
            <v>1</v>
          </cell>
          <cell r="E8518">
            <v>10</v>
          </cell>
          <cell r="I8518">
            <v>0</v>
          </cell>
          <cell r="M8518">
            <v>10</v>
          </cell>
          <cell r="Q8518">
            <v>10</v>
          </cell>
          <cell r="V8518">
            <v>7300</v>
          </cell>
        </row>
        <row r="8519">
          <cell r="A8519">
            <v>1</v>
          </cell>
          <cell r="E8519">
            <v>10</v>
          </cell>
          <cell r="I8519">
            <v>0</v>
          </cell>
          <cell r="M8519">
            <v>10</v>
          </cell>
          <cell r="Q8519">
            <v>10</v>
          </cell>
          <cell r="V8519">
            <v>7300</v>
          </cell>
        </row>
        <row r="8520">
          <cell r="A8520">
            <v>1</v>
          </cell>
          <cell r="E8520">
            <v>10</v>
          </cell>
          <cell r="I8520">
            <v>9981176.5800000001</v>
          </cell>
          <cell r="M8520">
            <v>10</v>
          </cell>
          <cell r="Q8520">
            <v>10</v>
          </cell>
          <cell r="V8520">
            <v>7300</v>
          </cell>
        </row>
        <row r="8521">
          <cell r="A8521">
            <v>1</v>
          </cell>
          <cell r="E8521">
            <v>10</v>
          </cell>
          <cell r="I8521">
            <v>-2406</v>
          </cell>
          <cell r="M8521">
            <v>10</v>
          </cell>
          <cell r="Q8521">
            <v>10</v>
          </cell>
          <cell r="V8521">
            <v>7300</v>
          </cell>
        </row>
        <row r="8522">
          <cell r="A8522">
            <v>1</v>
          </cell>
          <cell r="E8522">
            <v>10</v>
          </cell>
          <cell r="I8522">
            <v>-763576.42</v>
          </cell>
          <cell r="M8522">
            <v>10</v>
          </cell>
          <cell r="Q8522">
            <v>10</v>
          </cell>
          <cell r="V8522">
            <v>7300</v>
          </cell>
        </row>
        <row r="8523">
          <cell r="A8523">
            <v>1</v>
          </cell>
          <cell r="E8523">
            <v>10</v>
          </cell>
          <cell r="I8523">
            <v>4000000</v>
          </cell>
          <cell r="M8523">
            <v>10</v>
          </cell>
          <cell r="Q8523">
            <v>10</v>
          </cell>
          <cell r="V8523">
            <v>7300</v>
          </cell>
        </row>
        <row r="8524">
          <cell r="A8524">
            <v>1</v>
          </cell>
          <cell r="E8524">
            <v>10</v>
          </cell>
          <cell r="I8524">
            <v>570000</v>
          </cell>
          <cell r="M8524">
            <v>10</v>
          </cell>
          <cell r="Q8524">
            <v>10</v>
          </cell>
          <cell r="V8524">
            <v>7300</v>
          </cell>
        </row>
        <row r="8525">
          <cell r="A8525">
            <v>1</v>
          </cell>
          <cell r="E8525">
            <v>10</v>
          </cell>
          <cell r="I8525">
            <v>0</v>
          </cell>
          <cell r="M8525">
            <v>10</v>
          </cell>
          <cell r="Q8525">
            <v>10</v>
          </cell>
          <cell r="V8525">
            <v>7500</v>
          </cell>
        </row>
        <row r="8526">
          <cell r="A8526">
            <v>1</v>
          </cell>
          <cell r="E8526">
            <v>10</v>
          </cell>
          <cell r="I8526">
            <v>0</v>
          </cell>
          <cell r="M8526">
            <v>10</v>
          </cell>
          <cell r="Q8526">
            <v>10</v>
          </cell>
          <cell r="V8526">
            <v>7700</v>
          </cell>
        </row>
        <row r="8527">
          <cell r="A8527">
            <v>1</v>
          </cell>
          <cell r="E8527">
            <v>10</v>
          </cell>
          <cell r="I8527">
            <v>2722550</v>
          </cell>
          <cell r="M8527">
            <v>10</v>
          </cell>
          <cell r="Q8527">
            <v>10</v>
          </cell>
          <cell r="V8527">
            <v>7909</v>
          </cell>
        </row>
        <row r="8528">
          <cell r="A8528">
            <v>1</v>
          </cell>
          <cell r="E8528">
            <v>10</v>
          </cell>
          <cell r="I8528">
            <v>0</v>
          </cell>
          <cell r="M8528">
            <v>10</v>
          </cell>
          <cell r="Q8528">
            <v>10</v>
          </cell>
          <cell r="V8528">
            <v>7916</v>
          </cell>
        </row>
        <row r="8529">
          <cell r="A8529">
            <v>1</v>
          </cell>
          <cell r="E8529">
            <v>10</v>
          </cell>
          <cell r="I8529">
            <v>-114948300.36</v>
          </cell>
          <cell r="M8529">
            <v>10</v>
          </cell>
          <cell r="Q8529">
            <v>10</v>
          </cell>
          <cell r="V8529">
            <v>8091</v>
          </cell>
        </row>
        <row r="8530">
          <cell r="A8530">
            <v>1</v>
          </cell>
          <cell r="E8530">
            <v>10</v>
          </cell>
          <cell r="I8530">
            <v>-40508654.049999997</v>
          </cell>
          <cell r="M8530">
            <v>10</v>
          </cell>
          <cell r="Q8530">
            <v>10</v>
          </cell>
          <cell r="V8530">
            <v>8092</v>
          </cell>
        </row>
        <row r="8531">
          <cell r="A8531">
            <v>1</v>
          </cell>
          <cell r="E8531">
            <v>10</v>
          </cell>
          <cell r="I8531">
            <v>1077586.21</v>
          </cell>
          <cell r="M8531">
            <v>10</v>
          </cell>
          <cell r="Q8531">
            <v>10</v>
          </cell>
          <cell r="V8531">
            <v>8700</v>
          </cell>
        </row>
        <row r="8532">
          <cell r="A8532">
            <v>1</v>
          </cell>
          <cell r="E8532">
            <v>10</v>
          </cell>
          <cell r="I8532">
            <v>-249919067.56999999</v>
          </cell>
          <cell r="M8532">
            <v>10</v>
          </cell>
          <cell r="Q8532">
            <v>10</v>
          </cell>
          <cell r="V8532">
            <v>9000</v>
          </cell>
        </row>
        <row r="8533">
          <cell r="A8533">
            <v>1</v>
          </cell>
          <cell r="E8533">
            <v>10</v>
          </cell>
          <cell r="I8533">
            <v>-1213325640.5</v>
          </cell>
          <cell r="M8533">
            <v>10</v>
          </cell>
          <cell r="Q8533">
            <v>10</v>
          </cell>
          <cell r="V8533">
            <v>9100</v>
          </cell>
        </row>
        <row r="8534">
          <cell r="A8534">
            <v>1</v>
          </cell>
          <cell r="E8534">
            <v>10</v>
          </cell>
          <cell r="I8534">
            <v>-78903629.060000002</v>
          </cell>
          <cell r="M8534">
            <v>10</v>
          </cell>
          <cell r="Q8534">
            <v>10</v>
          </cell>
          <cell r="V8534">
            <v>9110</v>
          </cell>
        </row>
        <row r="8535">
          <cell r="A8535">
            <v>1</v>
          </cell>
          <cell r="E8535">
            <v>10</v>
          </cell>
          <cell r="I8535">
            <v>0</v>
          </cell>
          <cell r="M8535">
            <v>10</v>
          </cell>
          <cell r="Q8535">
            <v>10</v>
          </cell>
          <cell r="V8535">
            <v>9150</v>
          </cell>
        </row>
        <row r="8536">
          <cell r="A8536">
            <v>1</v>
          </cell>
          <cell r="E8536">
            <v>10</v>
          </cell>
          <cell r="I8536">
            <v>0</v>
          </cell>
          <cell r="M8536">
            <v>10</v>
          </cell>
          <cell r="Q8536">
            <v>10</v>
          </cell>
          <cell r="V8536">
            <v>9201</v>
          </cell>
        </row>
        <row r="8537">
          <cell r="A8537">
            <v>1</v>
          </cell>
          <cell r="E8537">
            <v>10</v>
          </cell>
          <cell r="I8537">
            <v>0</v>
          </cell>
          <cell r="M8537">
            <v>10</v>
          </cell>
          <cell r="Q8537">
            <v>10</v>
          </cell>
          <cell r="V8537">
            <v>9251</v>
          </cell>
        </row>
        <row r="8538">
          <cell r="A8538">
            <v>1</v>
          </cell>
          <cell r="E8538">
            <v>10</v>
          </cell>
          <cell r="I8538">
            <v>-612226314.96000004</v>
          </cell>
          <cell r="M8538">
            <v>10</v>
          </cell>
          <cell r="Q8538">
            <v>10</v>
          </cell>
          <cell r="V8538">
            <v>9252</v>
          </cell>
        </row>
        <row r="8539">
          <cell r="A8539">
            <v>1</v>
          </cell>
          <cell r="E8539">
            <v>10</v>
          </cell>
          <cell r="I8539">
            <v>323267</v>
          </cell>
          <cell r="M8539">
            <v>10</v>
          </cell>
          <cell r="Q8539">
            <v>10</v>
          </cell>
          <cell r="V8539">
            <v>9253</v>
          </cell>
        </row>
        <row r="8540">
          <cell r="A8540">
            <v>1</v>
          </cell>
          <cell r="E8540">
            <v>10</v>
          </cell>
          <cell r="I8540">
            <v>50812310</v>
          </cell>
          <cell r="M8540">
            <v>10</v>
          </cell>
          <cell r="Q8540">
            <v>10</v>
          </cell>
          <cell r="V8540">
            <v>9253</v>
          </cell>
        </row>
        <row r="8541">
          <cell r="A8541">
            <v>1</v>
          </cell>
          <cell r="E8541">
            <v>10</v>
          </cell>
          <cell r="I8541">
            <v>-98487103.200000003</v>
          </cell>
          <cell r="M8541">
            <v>10</v>
          </cell>
          <cell r="Q8541">
            <v>10</v>
          </cell>
          <cell r="V8541">
            <v>9256</v>
          </cell>
        </row>
        <row r="8542">
          <cell r="A8542">
            <v>1</v>
          </cell>
          <cell r="E8542">
            <v>10</v>
          </cell>
          <cell r="I8542">
            <v>-61967177.57</v>
          </cell>
          <cell r="M8542">
            <v>10</v>
          </cell>
          <cell r="Q8542">
            <v>10</v>
          </cell>
          <cell r="V8542">
            <v>9301</v>
          </cell>
        </row>
        <row r="8543">
          <cell r="A8543">
            <v>1</v>
          </cell>
          <cell r="E8543">
            <v>10</v>
          </cell>
          <cell r="I8543">
            <v>-172224642.86000001</v>
          </cell>
          <cell r="M8543">
            <v>10</v>
          </cell>
          <cell r="Q8543">
            <v>10</v>
          </cell>
          <cell r="V8543">
            <v>9302</v>
          </cell>
        </row>
        <row r="8544">
          <cell r="A8544">
            <v>1</v>
          </cell>
          <cell r="E8544">
            <v>10</v>
          </cell>
          <cell r="I8544">
            <v>-1095162308.3900001</v>
          </cell>
          <cell r="M8544">
            <v>10</v>
          </cell>
          <cell r="Q8544">
            <v>10</v>
          </cell>
          <cell r="V8544">
            <v>9303</v>
          </cell>
        </row>
        <row r="8545">
          <cell r="A8545">
            <v>1</v>
          </cell>
          <cell r="E8545">
            <v>10</v>
          </cell>
          <cell r="I8545">
            <v>-146512690</v>
          </cell>
          <cell r="M8545">
            <v>10</v>
          </cell>
          <cell r="Q8545">
            <v>10</v>
          </cell>
          <cell r="V8545">
            <v>9305</v>
          </cell>
        </row>
        <row r="8546">
          <cell r="A8546">
            <v>1</v>
          </cell>
          <cell r="E8546">
            <v>10</v>
          </cell>
          <cell r="I8546">
            <v>-5578925.4500000002</v>
          </cell>
          <cell r="M8546">
            <v>10</v>
          </cell>
          <cell r="Q8546">
            <v>10</v>
          </cell>
          <cell r="V8546">
            <v>9306</v>
          </cell>
        </row>
        <row r="8547">
          <cell r="A8547">
            <v>1</v>
          </cell>
          <cell r="E8547">
            <v>10</v>
          </cell>
          <cell r="I8547">
            <v>0</v>
          </cell>
          <cell r="M8547">
            <v>10</v>
          </cell>
          <cell r="Q8547">
            <v>10</v>
          </cell>
          <cell r="V8547">
            <v>9400</v>
          </cell>
        </row>
        <row r="8548">
          <cell r="A8548">
            <v>1</v>
          </cell>
          <cell r="E8548">
            <v>10</v>
          </cell>
          <cell r="I8548">
            <v>-21244320</v>
          </cell>
          <cell r="M8548">
            <v>10</v>
          </cell>
          <cell r="Q8548">
            <v>10</v>
          </cell>
          <cell r="V8548">
            <v>9500</v>
          </cell>
        </row>
        <row r="8549">
          <cell r="A8549">
            <v>1</v>
          </cell>
          <cell r="E8549">
            <v>10</v>
          </cell>
          <cell r="I8549">
            <v>-364389655.19999999</v>
          </cell>
          <cell r="M8549">
            <v>10</v>
          </cell>
          <cell r="Q8549">
            <v>10</v>
          </cell>
          <cell r="V8549">
            <v>9530</v>
          </cell>
        </row>
        <row r="8550">
          <cell r="A8550">
            <v>1</v>
          </cell>
          <cell r="E8550">
            <v>10</v>
          </cell>
          <cell r="I8550">
            <v>-791708415.85000002</v>
          </cell>
          <cell r="M8550">
            <v>10</v>
          </cell>
          <cell r="Q8550">
            <v>10</v>
          </cell>
          <cell r="V8550">
            <v>9600</v>
          </cell>
        </row>
        <row r="8551">
          <cell r="A8551">
            <v>1</v>
          </cell>
          <cell r="E8551">
            <v>10</v>
          </cell>
          <cell r="I8551">
            <v>-86764838.109999999</v>
          </cell>
          <cell r="M8551">
            <v>10</v>
          </cell>
          <cell r="Q8551">
            <v>10</v>
          </cell>
          <cell r="V8551">
            <v>9610</v>
          </cell>
        </row>
        <row r="8552">
          <cell r="A8552">
            <v>1</v>
          </cell>
          <cell r="E8552">
            <v>10</v>
          </cell>
          <cell r="I8552">
            <v>7214476411</v>
          </cell>
          <cell r="M8552">
            <v>10</v>
          </cell>
          <cell r="Q8552">
            <v>10</v>
          </cell>
          <cell r="V8552">
            <v>9620</v>
          </cell>
        </row>
        <row r="8553">
          <cell r="A8553">
            <v>1</v>
          </cell>
          <cell r="E8553">
            <v>10</v>
          </cell>
          <cell r="I8553">
            <v>-314793281.94</v>
          </cell>
          <cell r="M8553">
            <v>10</v>
          </cell>
          <cell r="Q8553">
            <v>10</v>
          </cell>
          <cell r="V8553">
            <v>9670</v>
          </cell>
        </row>
        <row r="8554">
          <cell r="A8554">
            <v>1</v>
          </cell>
          <cell r="E8554">
            <v>10</v>
          </cell>
          <cell r="I8554">
            <v>11990314997.33</v>
          </cell>
          <cell r="M8554">
            <v>10</v>
          </cell>
          <cell r="Q8554">
            <v>10</v>
          </cell>
          <cell r="V8554">
            <v>5301</v>
          </cell>
        </row>
        <row r="8555">
          <cell r="A8555">
            <v>1</v>
          </cell>
          <cell r="E8555">
            <v>13</v>
          </cell>
          <cell r="I8555">
            <v>-64809970.630000003</v>
          </cell>
          <cell r="M8555">
            <v>13</v>
          </cell>
          <cell r="Q8555">
            <v>13</v>
          </cell>
          <cell r="V8555">
            <v>1010</v>
          </cell>
        </row>
        <row r="8556">
          <cell r="A8556">
            <v>1</v>
          </cell>
          <cell r="E8556">
            <v>13</v>
          </cell>
          <cell r="I8556">
            <v>0</v>
          </cell>
          <cell r="M8556">
            <v>13</v>
          </cell>
          <cell r="Q8556">
            <v>13</v>
          </cell>
          <cell r="V8556">
            <v>1030</v>
          </cell>
        </row>
        <row r="8557">
          <cell r="A8557">
            <v>1</v>
          </cell>
          <cell r="E8557">
            <v>13</v>
          </cell>
          <cell r="I8557">
            <v>0</v>
          </cell>
          <cell r="M8557">
            <v>13</v>
          </cell>
          <cell r="Q8557">
            <v>13</v>
          </cell>
          <cell r="V8557">
            <v>1095</v>
          </cell>
        </row>
        <row r="8558">
          <cell r="A8558">
            <v>1</v>
          </cell>
          <cell r="E8558">
            <v>13</v>
          </cell>
          <cell r="I8558">
            <v>-172565719</v>
          </cell>
          <cell r="M8558">
            <v>13</v>
          </cell>
          <cell r="Q8558">
            <v>13</v>
          </cell>
          <cell r="V8558">
            <v>1095</v>
          </cell>
        </row>
        <row r="8559">
          <cell r="A8559">
            <v>1</v>
          </cell>
          <cell r="E8559">
            <v>13</v>
          </cell>
          <cell r="I8559">
            <v>50517938.82</v>
          </cell>
          <cell r="M8559">
            <v>13</v>
          </cell>
          <cell r="Q8559">
            <v>13</v>
          </cell>
          <cell r="V8559">
            <v>1096</v>
          </cell>
        </row>
        <row r="8560">
          <cell r="A8560">
            <v>1</v>
          </cell>
          <cell r="E8560">
            <v>13</v>
          </cell>
          <cell r="I8560">
            <v>0</v>
          </cell>
          <cell r="M8560">
            <v>13</v>
          </cell>
          <cell r="Q8560">
            <v>13</v>
          </cell>
          <cell r="V8560">
            <v>2010</v>
          </cell>
        </row>
        <row r="8561">
          <cell r="A8561">
            <v>1</v>
          </cell>
          <cell r="E8561">
            <v>13</v>
          </cell>
          <cell r="I8561">
            <v>0</v>
          </cell>
          <cell r="M8561">
            <v>13</v>
          </cell>
          <cell r="Q8561">
            <v>13</v>
          </cell>
          <cell r="V8561">
            <v>2030</v>
          </cell>
        </row>
        <row r="8562">
          <cell r="A8562">
            <v>1</v>
          </cell>
          <cell r="E8562">
            <v>13</v>
          </cell>
          <cell r="I8562">
            <v>5805341</v>
          </cell>
          <cell r="M8562">
            <v>13</v>
          </cell>
          <cell r="Q8562">
            <v>13</v>
          </cell>
          <cell r="V8562">
            <v>2040</v>
          </cell>
        </row>
        <row r="8563">
          <cell r="A8563">
            <v>1</v>
          </cell>
          <cell r="E8563">
            <v>13</v>
          </cell>
          <cell r="I8563">
            <v>19360820.25</v>
          </cell>
          <cell r="M8563">
            <v>13</v>
          </cell>
          <cell r="Q8563">
            <v>13</v>
          </cell>
          <cell r="V8563">
            <v>2051</v>
          </cell>
        </row>
        <row r="8564">
          <cell r="A8564">
            <v>1</v>
          </cell>
          <cell r="E8564">
            <v>13</v>
          </cell>
          <cell r="I8564">
            <v>0</v>
          </cell>
          <cell r="M8564">
            <v>13</v>
          </cell>
          <cell r="Q8564">
            <v>13</v>
          </cell>
          <cell r="V8564">
            <v>2052</v>
          </cell>
        </row>
        <row r="8565">
          <cell r="A8565">
            <v>1</v>
          </cell>
          <cell r="E8565">
            <v>13</v>
          </cell>
          <cell r="I8565">
            <v>0</v>
          </cell>
          <cell r="M8565">
            <v>13</v>
          </cell>
          <cell r="Q8565">
            <v>13</v>
          </cell>
          <cell r="V8565">
            <v>2053</v>
          </cell>
        </row>
        <row r="8566">
          <cell r="A8566">
            <v>1</v>
          </cell>
          <cell r="E8566">
            <v>13</v>
          </cell>
          <cell r="I8566">
            <v>0</v>
          </cell>
          <cell r="M8566">
            <v>13</v>
          </cell>
          <cell r="Q8566">
            <v>13</v>
          </cell>
          <cell r="V8566">
            <v>2054</v>
          </cell>
        </row>
        <row r="8567">
          <cell r="A8567">
            <v>1</v>
          </cell>
          <cell r="E8567">
            <v>13</v>
          </cell>
          <cell r="I8567">
            <v>0</v>
          </cell>
          <cell r="M8567">
            <v>13</v>
          </cell>
          <cell r="Q8567">
            <v>13</v>
          </cell>
          <cell r="V8567">
            <v>2054</v>
          </cell>
        </row>
        <row r="8568">
          <cell r="A8568">
            <v>1</v>
          </cell>
          <cell r="E8568">
            <v>13</v>
          </cell>
          <cell r="I8568">
            <v>0</v>
          </cell>
          <cell r="M8568">
            <v>13</v>
          </cell>
          <cell r="Q8568">
            <v>13</v>
          </cell>
          <cell r="V8568">
            <v>2055</v>
          </cell>
        </row>
        <row r="8569">
          <cell r="A8569">
            <v>1</v>
          </cell>
          <cell r="E8569">
            <v>13</v>
          </cell>
          <cell r="I8569">
            <v>0</v>
          </cell>
          <cell r="M8569">
            <v>13</v>
          </cell>
          <cell r="Q8569">
            <v>13</v>
          </cell>
          <cell r="V8569">
            <v>2090</v>
          </cell>
        </row>
        <row r="8570">
          <cell r="A8570">
            <v>1</v>
          </cell>
          <cell r="E8570">
            <v>13</v>
          </cell>
          <cell r="I8570">
            <v>0</v>
          </cell>
          <cell r="M8570">
            <v>13</v>
          </cell>
          <cell r="Q8570">
            <v>13</v>
          </cell>
          <cell r="V8570">
            <v>2095</v>
          </cell>
        </row>
        <row r="8571">
          <cell r="A8571">
            <v>1</v>
          </cell>
          <cell r="E8571">
            <v>13</v>
          </cell>
          <cell r="I8571">
            <v>221809615.81</v>
          </cell>
          <cell r="M8571">
            <v>13</v>
          </cell>
          <cell r="Q8571">
            <v>13</v>
          </cell>
          <cell r="V8571">
            <v>2095</v>
          </cell>
        </row>
        <row r="8572">
          <cell r="A8572">
            <v>1</v>
          </cell>
          <cell r="E8572">
            <v>13</v>
          </cell>
          <cell r="I8572">
            <v>-27065324.620000001</v>
          </cell>
          <cell r="M8572">
            <v>13</v>
          </cell>
          <cell r="Q8572">
            <v>13</v>
          </cell>
          <cell r="V8572">
            <v>3400</v>
          </cell>
        </row>
        <row r="8573">
          <cell r="A8573">
            <v>1</v>
          </cell>
          <cell r="E8573">
            <v>13</v>
          </cell>
          <cell r="I8573">
            <v>4038100</v>
          </cell>
          <cell r="M8573">
            <v>13</v>
          </cell>
          <cell r="Q8573">
            <v>13</v>
          </cell>
          <cell r="V8573">
            <v>4000</v>
          </cell>
        </row>
        <row r="8574">
          <cell r="A8574">
            <v>1</v>
          </cell>
          <cell r="E8574">
            <v>13</v>
          </cell>
          <cell r="I8574">
            <v>0</v>
          </cell>
          <cell r="M8574">
            <v>13</v>
          </cell>
          <cell r="Q8574">
            <v>13</v>
          </cell>
          <cell r="V8574">
            <v>4050</v>
          </cell>
        </row>
        <row r="8575">
          <cell r="A8575">
            <v>1</v>
          </cell>
          <cell r="E8575">
            <v>13</v>
          </cell>
          <cell r="I8575">
            <v>2515269.63</v>
          </cell>
          <cell r="M8575">
            <v>13</v>
          </cell>
          <cell r="Q8575">
            <v>13</v>
          </cell>
          <cell r="V8575">
            <v>4150</v>
          </cell>
        </row>
        <row r="8576">
          <cell r="A8576">
            <v>1</v>
          </cell>
          <cell r="E8576">
            <v>13</v>
          </cell>
          <cell r="I8576">
            <v>0</v>
          </cell>
          <cell r="M8576">
            <v>13</v>
          </cell>
          <cell r="Q8576">
            <v>13</v>
          </cell>
          <cell r="V8576">
            <v>4250</v>
          </cell>
        </row>
        <row r="8577">
          <cell r="A8577">
            <v>1</v>
          </cell>
          <cell r="E8577">
            <v>13</v>
          </cell>
          <cell r="I8577">
            <v>0</v>
          </cell>
          <cell r="M8577">
            <v>13</v>
          </cell>
          <cell r="Q8577">
            <v>13</v>
          </cell>
          <cell r="V8577">
            <v>4302</v>
          </cell>
        </row>
        <row r="8578">
          <cell r="A8578">
            <v>1</v>
          </cell>
          <cell r="E8578">
            <v>13</v>
          </cell>
          <cell r="I8578">
            <v>0</v>
          </cell>
          <cell r="M8578">
            <v>13</v>
          </cell>
          <cell r="Q8578">
            <v>13</v>
          </cell>
          <cell r="V8578">
            <v>4303</v>
          </cell>
        </row>
        <row r="8579">
          <cell r="A8579">
            <v>1</v>
          </cell>
          <cell r="E8579">
            <v>13</v>
          </cell>
          <cell r="I8579">
            <v>0</v>
          </cell>
          <cell r="M8579">
            <v>13</v>
          </cell>
          <cell r="Q8579">
            <v>13</v>
          </cell>
          <cell r="V8579">
            <v>4304</v>
          </cell>
        </row>
        <row r="8580">
          <cell r="A8580">
            <v>1</v>
          </cell>
          <cell r="E8580">
            <v>13</v>
          </cell>
          <cell r="I8580">
            <v>0</v>
          </cell>
          <cell r="M8580">
            <v>13</v>
          </cell>
          <cell r="Q8580">
            <v>13</v>
          </cell>
          <cell r="V8580">
            <v>4307</v>
          </cell>
        </row>
        <row r="8581">
          <cell r="A8581">
            <v>1</v>
          </cell>
          <cell r="E8581">
            <v>13</v>
          </cell>
          <cell r="I8581">
            <v>0</v>
          </cell>
          <cell r="M8581">
            <v>13</v>
          </cell>
          <cell r="Q8581">
            <v>13</v>
          </cell>
          <cell r="V8581">
            <v>4360</v>
          </cell>
        </row>
        <row r="8582">
          <cell r="A8582">
            <v>1</v>
          </cell>
          <cell r="E8582">
            <v>13</v>
          </cell>
          <cell r="I8582">
            <v>0</v>
          </cell>
          <cell r="M8582">
            <v>13</v>
          </cell>
          <cell r="Q8582">
            <v>13</v>
          </cell>
          <cell r="V8582">
            <v>4380</v>
          </cell>
        </row>
        <row r="8583">
          <cell r="A8583">
            <v>1</v>
          </cell>
          <cell r="E8583">
            <v>13</v>
          </cell>
          <cell r="I8583">
            <v>11699271.439999999</v>
          </cell>
          <cell r="M8583">
            <v>13</v>
          </cell>
          <cell r="Q8583">
            <v>13</v>
          </cell>
          <cell r="V8583">
            <v>4520</v>
          </cell>
        </row>
        <row r="8584">
          <cell r="A8584">
            <v>1</v>
          </cell>
          <cell r="E8584">
            <v>13</v>
          </cell>
          <cell r="I8584">
            <v>0</v>
          </cell>
          <cell r="M8584">
            <v>13</v>
          </cell>
          <cell r="Q8584">
            <v>13</v>
          </cell>
          <cell r="V8584">
            <v>4601</v>
          </cell>
        </row>
        <row r="8585">
          <cell r="A8585">
            <v>1</v>
          </cell>
          <cell r="E8585">
            <v>13</v>
          </cell>
          <cell r="I8585">
            <v>0</v>
          </cell>
          <cell r="M8585">
            <v>13</v>
          </cell>
          <cell r="Q8585">
            <v>13</v>
          </cell>
          <cell r="V8585">
            <v>4602</v>
          </cell>
        </row>
        <row r="8586">
          <cell r="A8586">
            <v>1</v>
          </cell>
          <cell r="E8586">
            <v>13</v>
          </cell>
          <cell r="I8586">
            <v>0</v>
          </cell>
          <cell r="M8586">
            <v>13</v>
          </cell>
          <cell r="Q8586">
            <v>13</v>
          </cell>
          <cell r="V8586">
            <v>4640</v>
          </cell>
        </row>
        <row r="8587">
          <cell r="A8587">
            <v>1</v>
          </cell>
          <cell r="E8587">
            <v>13</v>
          </cell>
          <cell r="I8587">
            <v>0</v>
          </cell>
          <cell r="M8587">
            <v>13</v>
          </cell>
          <cell r="Q8587">
            <v>13</v>
          </cell>
          <cell r="V8587">
            <v>4660</v>
          </cell>
        </row>
        <row r="8588">
          <cell r="A8588">
            <v>1</v>
          </cell>
          <cell r="E8588">
            <v>13</v>
          </cell>
          <cell r="I8588">
            <v>7560430</v>
          </cell>
          <cell r="M8588">
            <v>13</v>
          </cell>
          <cell r="Q8588">
            <v>13</v>
          </cell>
          <cell r="V8588">
            <v>4680</v>
          </cell>
        </row>
        <row r="8589">
          <cell r="A8589">
            <v>1</v>
          </cell>
          <cell r="E8589">
            <v>13</v>
          </cell>
          <cell r="I8589">
            <v>7178034</v>
          </cell>
          <cell r="M8589">
            <v>13</v>
          </cell>
          <cell r="Q8589">
            <v>13</v>
          </cell>
          <cell r="V8589">
            <v>4700</v>
          </cell>
        </row>
        <row r="8590">
          <cell r="A8590">
            <v>1</v>
          </cell>
          <cell r="E8590">
            <v>13</v>
          </cell>
          <cell r="I8590">
            <v>0</v>
          </cell>
          <cell r="M8590">
            <v>13</v>
          </cell>
          <cell r="Q8590">
            <v>13</v>
          </cell>
          <cell r="V8590">
            <v>4720</v>
          </cell>
        </row>
        <row r="8591">
          <cell r="A8591">
            <v>1</v>
          </cell>
          <cell r="E8591">
            <v>13</v>
          </cell>
          <cell r="I8591">
            <v>1301573.75</v>
          </cell>
          <cell r="M8591">
            <v>13</v>
          </cell>
          <cell r="Q8591">
            <v>13</v>
          </cell>
          <cell r="V8591">
            <v>4730</v>
          </cell>
        </row>
        <row r="8592">
          <cell r="A8592">
            <v>1</v>
          </cell>
          <cell r="E8592">
            <v>13</v>
          </cell>
          <cell r="I8592">
            <v>0</v>
          </cell>
          <cell r="M8592">
            <v>13</v>
          </cell>
          <cell r="Q8592">
            <v>13</v>
          </cell>
          <cell r="V8592">
            <v>4740</v>
          </cell>
        </row>
        <row r="8593">
          <cell r="A8593">
            <v>1</v>
          </cell>
          <cell r="E8593">
            <v>13</v>
          </cell>
          <cell r="I8593">
            <v>0</v>
          </cell>
          <cell r="M8593">
            <v>13</v>
          </cell>
          <cell r="Q8593">
            <v>13</v>
          </cell>
          <cell r="V8593">
            <v>4750</v>
          </cell>
        </row>
        <row r="8594">
          <cell r="A8594">
            <v>1</v>
          </cell>
          <cell r="E8594">
            <v>13</v>
          </cell>
          <cell r="I8594">
            <v>0</v>
          </cell>
          <cell r="M8594">
            <v>13</v>
          </cell>
          <cell r="Q8594">
            <v>13</v>
          </cell>
          <cell r="V8594">
            <v>4755</v>
          </cell>
        </row>
        <row r="8595">
          <cell r="A8595">
            <v>1</v>
          </cell>
          <cell r="E8595">
            <v>13</v>
          </cell>
          <cell r="I8595">
            <v>0</v>
          </cell>
          <cell r="M8595">
            <v>13</v>
          </cell>
          <cell r="Q8595">
            <v>13</v>
          </cell>
          <cell r="V8595">
            <v>4760</v>
          </cell>
        </row>
        <row r="8596">
          <cell r="A8596">
            <v>1</v>
          </cell>
          <cell r="E8596">
            <v>13</v>
          </cell>
          <cell r="I8596">
            <v>0</v>
          </cell>
          <cell r="M8596">
            <v>13</v>
          </cell>
          <cell r="Q8596">
            <v>13</v>
          </cell>
          <cell r="V8596">
            <v>4770</v>
          </cell>
        </row>
        <row r="8597">
          <cell r="A8597">
            <v>1</v>
          </cell>
          <cell r="E8597">
            <v>13</v>
          </cell>
          <cell r="I8597">
            <v>0</v>
          </cell>
          <cell r="M8597">
            <v>13</v>
          </cell>
          <cell r="Q8597">
            <v>13</v>
          </cell>
          <cell r="V8597">
            <v>4775</v>
          </cell>
        </row>
        <row r="8598">
          <cell r="A8598">
            <v>1</v>
          </cell>
          <cell r="E8598">
            <v>13</v>
          </cell>
          <cell r="I8598">
            <v>0</v>
          </cell>
          <cell r="M8598">
            <v>13</v>
          </cell>
          <cell r="Q8598">
            <v>13</v>
          </cell>
          <cell r="V8598">
            <v>4780</v>
          </cell>
        </row>
        <row r="8599">
          <cell r="A8599">
            <v>1</v>
          </cell>
          <cell r="E8599">
            <v>13</v>
          </cell>
          <cell r="I8599">
            <v>0</v>
          </cell>
          <cell r="M8599">
            <v>13</v>
          </cell>
          <cell r="Q8599">
            <v>13</v>
          </cell>
          <cell r="V8599">
            <v>4785</v>
          </cell>
        </row>
        <row r="8600">
          <cell r="A8600">
            <v>1</v>
          </cell>
          <cell r="E8600">
            <v>13</v>
          </cell>
          <cell r="I8600">
            <v>0</v>
          </cell>
          <cell r="M8600">
            <v>13</v>
          </cell>
          <cell r="Q8600">
            <v>13</v>
          </cell>
          <cell r="V8600">
            <v>4785</v>
          </cell>
        </row>
        <row r="8601">
          <cell r="A8601">
            <v>1</v>
          </cell>
          <cell r="E8601">
            <v>13</v>
          </cell>
          <cell r="I8601">
            <v>2698948</v>
          </cell>
          <cell r="M8601">
            <v>13</v>
          </cell>
          <cell r="Q8601">
            <v>13</v>
          </cell>
          <cell r="V8601">
            <v>4800</v>
          </cell>
        </row>
        <row r="8602">
          <cell r="A8602">
            <v>1</v>
          </cell>
          <cell r="E8602">
            <v>13</v>
          </cell>
          <cell r="I8602">
            <v>0</v>
          </cell>
          <cell r="M8602">
            <v>13</v>
          </cell>
          <cell r="Q8602">
            <v>13</v>
          </cell>
          <cell r="V8602">
            <v>4820</v>
          </cell>
        </row>
        <row r="8603">
          <cell r="A8603">
            <v>1</v>
          </cell>
          <cell r="E8603">
            <v>13</v>
          </cell>
          <cell r="I8603">
            <v>10001696.4</v>
          </cell>
          <cell r="M8603">
            <v>13</v>
          </cell>
          <cell r="Q8603">
            <v>13</v>
          </cell>
          <cell r="V8603">
            <v>4830</v>
          </cell>
        </row>
        <row r="8604">
          <cell r="A8604">
            <v>1</v>
          </cell>
          <cell r="E8604">
            <v>13</v>
          </cell>
          <cell r="I8604">
            <v>-3000000</v>
          </cell>
          <cell r="M8604">
            <v>13</v>
          </cell>
          <cell r="Q8604">
            <v>13</v>
          </cell>
          <cell r="V8604">
            <v>5100</v>
          </cell>
        </row>
        <row r="8605">
          <cell r="A8605">
            <v>1</v>
          </cell>
          <cell r="E8605">
            <v>13</v>
          </cell>
          <cell r="I8605">
            <v>-595343779.01999998</v>
          </cell>
          <cell r="M8605">
            <v>13</v>
          </cell>
          <cell r="Q8605">
            <v>13</v>
          </cell>
          <cell r="V8605">
            <v>5200</v>
          </cell>
        </row>
        <row r="8606">
          <cell r="A8606">
            <v>1</v>
          </cell>
          <cell r="E8606">
            <v>13</v>
          </cell>
          <cell r="I8606">
            <v>-1041581216.4400001</v>
          </cell>
          <cell r="M8606">
            <v>13</v>
          </cell>
          <cell r="Q8606">
            <v>13</v>
          </cell>
          <cell r="V8606">
            <v>5302</v>
          </cell>
        </row>
        <row r="8607">
          <cell r="A8607">
            <v>1</v>
          </cell>
          <cell r="E8607">
            <v>13</v>
          </cell>
          <cell r="I8607">
            <v>66924620.93</v>
          </cell>
          <cell r="M8607">
            <v>13</v>
          </cell>
          <cell r="Q8607">
            <v>13</v>
          </cell>
          <cell r="V8607">
            <v>5400</v>
          </cell>
        </row>
        <row r="8608">
          <cell r="A8608">
            <v>1</v>
          </cell>
          <cell r="E8608">
            <v>13</v>
          </cell>
          <cell r="I8608">
            <v>-122762910.7</v>
          </cell>
          <cell r="M8608">
            <v>13</v>
          </cell>
          <cell r="Q8608">
            <v>13</v>
          </cell>
          <cell r="V8608">
            <v>5400</v>
          </cell>
        </row>
        <row r="8609">
          <cell r="A8609">
            <v>1</v>
          </cell>
          <cell r="E8609">
            <v>13</v>
          </cell>
          <cell r="I8609">
            <v>0</v>
          </cell>
          <cell r="M8609">
            <v>13</v>
          </cell>
          <cell r="Q8609">
            <v>13</v>
          </cell>
          <cell r="V8609">
            <v>5400</v>
          </cell>
        </row>
        <row r="8610">
          <cell r="A8610">
            <v>1</v>
          </cell>
          <cell r="E8610">
            <v>13</v>
          </cell>
          <cell r="I8610">
            <v>1370918735.8299999</v>
          </cell>
          <cell r="M8610">
            <v>13</v>
          </cell>
          <cell r="Q8610">
            <v>13</v>
          </cell>
          <cell r="V8610">
            <v>5400</v>
          </cell>
        </row>
        <row r="8611">
          <cell r="A8611">
            <v>1</v>
          </cell>
          <cell r="E8611">
            <v>13</v>
          </cell>
          <cell r="I8611">
            <v>-20922657.469999999</v>
          </cell>
          <cell r="M8611">
            <v>13</v>
          </cell>
          <cell r="Q8611">
            <v>13</v>
          </cell>
          <cell r="V8611">
            <v>5400</v>
          </cell>
        </row>
        <row r="8612">
          <cell r="A8612">
            <v>1</v>
          </cell>
          <cell r="E8612">
            <v>13</v>
          </cell>
          <cell r="I8612">
            <v>-524996666.63</v>
          </cell>
          <cell r="M8612">
            <v>13</v>
          </cell>
          <cell r="Q8612">
            <v>13</v>
          </cell>
          <cell r="V8612">
            <v>5400</v>
          </cell>
        </row>
        <row r="8613">
          <cell r="A8613">
            <v>1</v>
          </cell>
          <cell r="E8613">
            <v>13</v>
          </cell>
          <cell r="I8613">
            <v>-318171480.14999998</v>
          </cell>
          <cell r="M8613">
            <v>13</v>
          </cell>
          <cell r="Q8613">
            <v>13</v>
          </cell>
          <cell r="V8613">
            <v>5400</v>
          </cell>
        </row>
        <row r="8614">
          <cell r="A8614">
            <v>1</v>
          </cell>
          <cell r="E8614">
            <v>13</v>
          </cell>
          <cell r="I8614">
            <v>44730977.530000001</v>
          </cell>
          <cell r="M8614">
            <v>13</v>
          </cell>
          <cell r="Q8614">
            <v>13</v>
          </cell>
          <cell r="V8614">
            <v>6110</v>
          </cell>
        </row>
        <row r="8615">
          <cell r="A8615">
            <v>1</v>
          </cell>
          <cell r="E8615">
            <v>13</v>
          </cell>
          <cell r="I8615">
            <v>-40994567.789999999</v>
          </cell>
          <cell r="M8615">
            <v>13</v>
          </cell>
          <cell r="Q8615">
            <v>13</v>
          </cell>
          <cell r="V8615">
            <v>6120</v>
          </cell>
        </row>
        <row r="8616">
          <cell r="A8616">
            <v>1</v>
          </cell>
          <cell r="E8616">
            <v>13</v>
          </cell>
          <cell r="I8616">
            <v>14186502.789999999</v>
          </cell>
          <cell r="M8616">
            <v>13</v>
          </cell>
          <cell r="Q8616">
            <v>13</v>
          </cell>
          <cell r="V8616">
            <v>6210</v>
          </cell>
        </row>
        <row r="8617">
          <cell r="A8617">
            <v>1</v>
          </cell>
          <cell r="E8617">
            <v>13</v>
          </cell>
          <cell r="I8617">
            <v>-3998634.36</v>
          </cell>
          <cell r="M8617">
            <v>13</v>
          </cell>
          <cell r="Q8617">
            <v>13</v>
          </cell>
          <cell r="V8617">
            <v>6220</v>
          </cell>
        </row>
        <row r="8618">
          <cell r="A8618">
            <v>1</v>
          </cell>
          <cell r="E8618">
            <v>13</v>
          </cell>
          <cell r="I8618">
            <v>58532693.450000003</v>
          </cell>
          <cell r="M8618">
            <v>13</v>
          </cell>
          <cell r="Q8618">
            <v>13</v>
          </cell>
          <cell r="V8618">
            <v>6310</v>
          </cell>
        </row>
        <row r="8619">
          <cell r="A8619">
            <v>1</v>
          </cell>
          <cell r="E8619">
            <v>13</v>
          </cell>
          <cell r="I8619">
            <v>-49621470.340000004</v>
          </cell>
          <cell r="M8619">
            <v>13</v>
          </cell>
          <cell r="Q8619">
            <v>13</v>
          </cell>
          <cell r="V8619">
            <v>6320</v>
          </cell>
        </row>
        <row r="8620">
          <cell r="A8620">
            <v>1</v>
          </cell>
          <cell r="E8620">
            <v>13</v>
          </cell>
          <cell r="I8620">
            <v>3190995.12</v>
          </cell>
          <cell r="M8620">
            <v>13</v>
          </cell>
          <cell r="Q8620">
            <v>13</v>
          </cell>
          <cell r="V8620">
            <v>6410</v>
          </cell>
        </row>
        <row r="8621">
          <cell r="A8621">
            <v>1</v>
          </cell>
          <cell r="E8621">
            <v>13</v>
          </cell>
          <cell r="I8621">
            <v>-1319513.5</v>
          </cell>
          <cell r="M8621">
            <v>13</v>
          </cell>
          <cell r="Q8621">
            <v>13</v>
          </cell>
          <cell r="V8621">
            <v>6420</v>
          </cell>
        </row>
        <row r="8622">
          <cell r="A8622">
            <v>1</v>
          </cell>
          <cell r="E8622">
            <v>13</v>
          </cell>
          <cell r="I8622">
            <v>3078284.57</v>
          </cell>
          <cell r="M8622">
            <v>13</v>
          </cell>
          <cell r="Q8622">
            <v>13</v>
          </cell>
          <cell r="V8622">
            <v>6710</v>
          </cell>
        </row>
        <row r="8623">
          <cell r="A8623">
            <v>1</v>
          </cell>
          <cell r="E8623">
            <v>13</v>
          </cell>
          <cell r="I8623">
            <v>-283551.21999999997</v>
          </cell>
          <cell r="M8623">
            <v>13</v>
          </cell>
          <cell r="Q8623">
            <v>13</v>
          </cell>
          <cell r="V8623">
            <v>6720</v>
          </cell>
        </row>
        <row r="8624">
          <cell r="A8624">
            <v>1</v>
          </cell>
          <cell r="E8624">
            <v>13</v>
          </cell>
          <cell r="I8624">
            <v>7421062.2000000002</v>
          </cell>
          <cell r="M8624">
            <v>13</v>
          </cell>
          <cell r="Q8624">
            <v>13</v>
          </cell>
          <cell r="V8624">
            <v>7000</v>
          </cell>
        </row>
        <row r="8625">
          <cell r="A8625">
            <v>1</v>
          </cell>
          <cell r="E8625">
            <v>13</v>
          </cell>
          <cell r="I8625">
            <v>430512206.23000002</v>
          </cell>
          <cell r="M8625">
            <v>13</v>
          </cell>
          <cell r="Q8625">
            <v>13</v>
          </cell>
          <cell r="V8625">
            <v>7100</v>
          </cell>
        </row>
        <row r="8626">
          <cell r="A8626">
            <v>1</v>
          </cell>
          <cell r="E8626">
            <v>13</v>
          </cell>
          <cell r="I8626">
            <v>-8665869.6699999999</v>
          </cell>
          <cell r="M8626">
            <v>13</v>
          </cell>
          <cell r="Q8626">
            <v>13</v>
          </cell>
          <cell r="V8626">
            <v>7110</v>
          </cell>
        </row>
        <row r="8627">
          <cell r="A8627">
            <v>1</v>
          </cell>
          <cell r="E8627">
            <v>13</v>
          </cell>
          <cell r="I8627">
            <v>0</v>
          </cell>
          <cell r="M8627">
            <v>13</v>
          </cell>
          <cell r="Q8627">
            <v>13</v>
          </cell>
          <cell r="V8627">
            <v>7130</v>
          </cell>
        </row>
        <row r="8628">
          <cell r="A8628">
            <v>1</v>
          </cell>
          <cell r="E8628">
            <v>13</v>
          </cell>
          <cell r="I8628">
            <v>0</v>
          </cell>
          <cell r="M8628">
            <v>13</v>
          </cell>
          <cell r="Q8628">
            <v>13</v>
          </cell>
          <cell r="V8628">
            <v>7300</v>
          </cell>
        </row>
        <row r="8629">
          <cell r="A8629">
            <v>1</v>
          </cell>
          <cell r="E8629">
            <v>13</v>
          </cell>
          <cell r="I8629">
            <v>40566300</v>
          </cell>
          <cell r="M8629">
            <v>13</v>
          </cell>
          <cell r="Q8629">
            <v>13</v>
          </cell>
          <cell r="V8629">
            <v>7300</v>
          </cell>
        </row>
        <row r="8630">
          <cell r="A8630">
            <v>1</v>
          </cell>
          <cell r="E8630">
            <v>13</v>
          </cell>
          <cell r="I8630">
            <v>0</v>
          </cell>
          <cell r="M8630">
            <v>13</v>
          </cell>
          <cell r="Q8630">
            <v>13</v>
          </cell>
          <cell r="V8630">
            <v>7500</v>
          </cell>
        </row>
        <row r="8631">
          <cell r="A8631">
            <v>1</v>
          </cell>
          <cell r="E8631">
            <v>13</v>
          </cell>
          <cell r="I8631">
            <v>0</v>
          </cell>
          <cell r="M8631">
            <v>13</v>
          </cell>
          <cell r="Q8631">
            <v>13</v>
          </cell>
          <cell r="V8631">
            <v>7700</v>
          </cell>
        </row>
        <row r="8632">
          <cell r="A8632">
            <v>1</v>
          </cell>
          <cell r="E8632">
            <v>13</v>
          </cell>
          <cell r="I8632">
            <v>0</v>
          </cell>
          <cell r="M8632">
            <v>13</v>
          </cell>
          <cell r="Q8632">
            <v>13</v>
          </cell>
          <cell r="V8632">
            <v>7700</v>
          </cell>
        </row>
        <row r="8633">
          <cell r="A8633">
            <v>1</v>
          </cell>
          <cell r="E8633">
            <v>13</v>
          </cell>
          <cell r="I8633">
            <v>89135946.659999996</v>
          </cell>
          <cell r="M8633">
            <v>13</v>
          </cell>
          <cell r="Q8633">
            <v>13</v>
          </cell>
          <cell r="V8633">
            <v>7905</v>
          </cell>
        </row>
        <row r="8634">
          <cell r="A8634">
            <v>1</v>
          </cell>
          <cell r="E8634">
            <v>13</v>
          </cell>
          <cell r="I8634">
            <v>0</v>
          </cell>
          <cell r="M8634">
            <v>13</v>
          </cell>
          <cell r="Q8634">
            <v>13</v>
          </cell>
          <cell r="V8634">
            <v>7906</v>
          </cell>
        </row>
        <row r="8635">
          <cell r="A8635">
            <v>1</v>
          </cell>
          <cell r="E8635">
            <v>13</v>
          </cell>
          <cell r="I8635">
            <v>-14751.44</v>
          </cell>
          <cell r="M8635">
            <v>13</v>
          </cell>
          <cell r="Q8635">
            <v>13</v>
          </cell>
          <cell r="V8635">
            <v>8051</v>
          </cell>
        </row>
        <row r="8636">
          <cell r="A8636">
            <v>1</v>
          </cell>
          <cell r="E8636">
            <v>13</v>
          </cell>
          <cell r="I8636">
            <v>3568173.33</v>
          </cell>
          <cell r="M8636">
            <v>13</v>
          </cell>
          <cell r="Q8636">
            <v>13</v>
          </cell>
          <cell r="V8636">
            <v>8052</v>
          </cell>
        </row>
        <row r="8637">
          <cell r="A8637">
            <v>1</v>
          </cell>
          <cell r="E8637">
            <v>13</v>
          </cell>
          <cell r="I8637">
            <v>28121377.780000001</v>
          </cell>
          <cell r="M8637">
            <v>13</v>
          </cell>
          <cell r="Q8637">
            <v>13</v>
          </cell>
          <cell r="V8637">
            <v>8053</v>
          </cell>
        </row>
        <row r="8638">
          <cell r="A8638">
            <v>1</v>
          </cell>
          <cell r="E8638">
            <v>13</v>
          </cell>
          <cell r="I8638">
            <v>140959674.00999999</v>
          </cell>
          <cell r="M8638">
            <v>13</v>
          </cell>
          <cell r="Q8638">
            <v>13</v>
          </cell>
          <cell r="V8638">
            <v>8054</v>
          </cell>
        </row>
        <row r="8639">
          <cell r="A8639">
            <v>1</v>
          </cell>
          <cell r="E8639">
            <v>13</v>
          </cell>
          <cell r="I8639">
            <v>100385000</v>
          </cell>
          <cell r="M8639">
            <v>13</v>
          </cell>
          <cell r="Q8639">
            <v>13</v>
          </cell>
          <cell r="V8639">
            <v>8055</v>
          </cell>
        </row>
        <row r="8640">
          <cell r="A8640">
            <v>1</v>
          </cell>
          <cell r="E8640">
            <v>13</v>
          </cell>
          <cell r="I8640">
            <v>-228616833.41</v>
          </cell>
          <cell r="M8640">
            <v>13</v>
          </cell>
          <cell r="Q8640">
            <v>13</v>
          </cell>
          <cell r="V8640">
            <v>9100</v>
          </cell>
        </row>
        <row r="8641">
          <cell r="A8641">
            <v>1</v>
          </cell>
          <cell r="E8641">
            <v>13</v>
          </cell>
          <cell r="I8641">
            <v>5170851.9800000004</v>
          </cell>
          <cell r="M8641">
            <v>13</v>
          </cell>
          <cell r="Q8641">
            <v>13</v>
          </cell>
          <cell r="V8641">
            <v>9110</v>
          </cell>
        </row>
        <row r="8642">
          <cell r="A8642">
            <v>1</v>
          </cell>
          <cell r="E8642">
            <v>13</v>
          </cell>
          <cell r="I8642">
            <v>0</v>
          </cell>
          <cell r="M8642">
            <v>13</v>
          </cell>
          <cell r="Q8642">
            <v>13</v>
          </cell>
          <cell r="V8642">
            <v>9202</v>
          </cell>
        </row>
        <row r="8643">
          <cell r="A8643">
            <v>1</v>
          </cell>
          <cell r="E8643">
            <v>13</v>
          </cell>
          <cell r="I8643">
            <v>0</v>
          </cell>
          <cell r="M8643">
            <v>13</v>
          </cell>
          <cell r="Q8643">
            <v>13</v>
          </cell>
          <cell r="V8643">
            <v>9215</v>
          </cell>
        </row>
        <row r="8644">
          <cell r="A8644">
            <v>1</v>
          </cell>
          <cell r="E8644">
            <v>13</v>
          </cell>
          <cell r="I8644">
            <v>-26563226.829999998</v>
          </cell>
          <cell r="M8644">
            <v>13</v>
          </cell>
          <cell r="Q8644">
            <v>13</v>
          </cell>
          <cell r="V8644">
            <v>9251</v>
          </cell>
        </row>
        <row r="8645">
          <cell r="A8645">
            <v>1</v>
          </cell>
          <cell r="E8645">
            <v>13</v>
          </cell>
          <cell r="I8645">
            <v>-42213319.200000003</v>
          </cell>
          <cell r="M8645">
            <v>13</v>
          </cell>
          <cell r="Q8645">
            <v>13</v>
          </cell>
          <cell r="V8645">
            <v>9252</v>
          </cell>
        </row>
        <row r="8646">
          <cell r="A8646">
            <v>1</v>
          </cell>
          <cell r="E8646">
            <v>13</v>
          </cell>
          <cell r="I8646">
            <v>-184942.8</v>
          </cell>
          <cell r="M8646">
            <v>13</v>
          </cell>
          <cell r="Q8646">
            <v>13</v>
          </cell>
          <cell r="V8646">
            <v>9253</v>
          </cell>
        </row>
        <row r="8647">
          <cell r="A8647">
            <v>1</v>
          </cell>
          <cell r="E8647">
            <v>13</v>
          </cell>
          <cell r="I8647">
            <v>-27828410.079999998</v>
          </cell>
          <cell r="M8647">
            <v>13</v>
          </cell>
          <cell r="Q8647">
            <v>13</v>
          </cell>
          <cell r="V8647">
            <v>9256</v>
          </cell>
        </row>
        <row r="8648">
          <cell r="A8648">
            <v>1</v>
          </cell>
          <cell r="E8648">
            <v>13</v>
          </cell>
          <cell r="I8648">
            <v>0</v>
          </cell>
          <cell r="M8648">
            <v>13</v>
          </cell>
          <cell r="Q8648">
            <v>13</v>
          </cell>
          <cell r="V8648">
            <v>9301</v>
          </cell>
        </row>
        <row r="8649">
          <cell r="A8649">
            <v>1</v>
          </cell>
          <cell r="E8649">
            <v>13</v>
          </cell>
          <cell r="I8649">
            <v>-208660232.08000001</v>
          </cell>
          <cell r="M8649">
            <v>13</v>
          </cell>
          <cell r="Q8649">
            <v>13</v>
          </cell>
          <cell r="V8649">
            <v>9303</v>
          </cell>
        </row>
        <row r="8650">
          <cell r="A8650">
            <v>1</v>
          </cell>
          <cell r="E8650">
            <v>13</v>
          </cell>
          <cell r="I8650">
            <v>-23252207.469999999</v>
          </cell>
          <cell r="M8650">
            <v>13</v>
          </cell>
          <cell r="Q8650">
            <v>13</v>
          </cell>
          <cell r="V8650">
            <v>9305</v>
          </cell>
        </row>
        <row r="8651">
          <cell r="A8651">
            <v>1</v>
          </cell>
          <cell r="E8651">
            <v>13</v>
          </cell>
          <cell r="I8651">
            <v>0</v>
          </cell>
          <cell r="M8651">
            <v>13</v>
          </cell>
          <cell r="Q8651">
            <v>13</v>
          </cell>
          <cell r="V8651">
            <v>9306</v>
          </cell>
        </row>
        <row r="8652">
          <cell r="A8652">
            <v>1</v>
          </cell>
          <cell r="E8652">
            <v>13</v>
          </cell>
          <cell r="I8652">
            <v>-408613.33</v>
          </cell>
          <cell r="M8652">
            <v>13</v>
          </cell>
          <cell r="Q8652">
            <v>13</v>
          </cell>
          <cell r="V8652">
            <v>9500</v>
          </cell>
        </row>
        <row r="8653">
          <cell r="A8653">
            <v>1</v>
          </cell>
          <cell r="E8653">
            <v>13</v>
          </cell>
          <cell r="I8653">
            <v>-166597150.81</v>
          </cell>
          <cell r="M8653">
            <v>13</v>
          </cell>
          <cell r="Q8653">
            <v>13</v>
          </cell>
          <cell r="V8653">
            <v>9530</v>
          </cell>
        </row>
        <row r="8654">
          <cell r="A8654">
            <v>1</v>
          </cell>
          <cell r="E8654">
            <v>13</v>
          </cell>
          <cell r="I8654">
            <v>168946502.52000001</v>
          </cell>
          <cell r="M8654">
            <v>13</v>
          </cell>
          <cell r="Q8654">
            <v>13</v>
          </cell>
          <cell r="V8654">
            <v>9600</v>
          </cell>
        </row>
        <row r="8655">
          <cell r="A8655">
            <v>1</v>
          </cell>
          <cell r="E8655">
            <v>13</v>
          </cell>
          <cell r="I8655">
            <v>-106779475.06</v>
          </cell>
          <cell r="M8655">
            <v>13</v>
          </cell>
          <cell r="Q8655">
            <v>13</v>
          </cell>
          <cell r="V8655">
            <v>9610</v>
          </cell>
        </row>
        <row r="8656">
          <cell r="A8656">
            <v>1</v>
          </cell>
          <cell r="E8656">
            <v>13</v>
          </cell>
          <cell r="I8656">
            <v>-87026814.959999993</v>
          </cell>
          <cell r="M8656">
            <v>13</v>
          </cell>
          <cell r="Q8656">
            <v>13</v>
          </cell>
          <cell r="V8656">
            <v>9620</v>
          </cell>
        </row>
        <row r="8657">
          <cell r="A8657">
            <v>1</v>
          </cell>
          <cell r="E8657">
            <v>13</v>
          </cell>
          <cell r="I8657">
            <v>-218000</v>
          </cell>
          <cell r="M8657">
            <v>13</v>
          </cell>
          <cell r="Q8657">
            <v>13</v>
          </cell>
          <cell r="V8657">
            <v>9990</v>
          </cell>
        </row>
        <row r="8658">
          <cell r="A8658">
            <v>1</v>
          </cell>
          <cell r="E8658">
            <v>13</v>
          </cell>
          <cell r="I8658">
            <v>993630364.98000002</v>
          </cell>
          <cell r="M8658">
            <v>13</v>
          </cell>
          <cell r="Q8658">
            <v>13</v>
          </cell>
          <cell r="V8658">
            <v>5301</v>
          </cell>
        </row>
        <row r="8659">
          <cell r="A8659">
            <v>1</v>
          </cell>
          <cell r="E8659">
            <v>5</v>
          </cell>
          <cell r="I8659">
            <v>-518443973.5</v>
          </cell>
          <cell r="M8659">
            <v>5</v>
          </cell>
          <cell r="Q8659">
            <v>5</v>
          </cell>
          <cell r="V8659">
            <v>1010</v>
          </cell>
        </row>
        <row r="8660">
          <cell r="A8660">
            <v>1</v>
          </cell>
          <cell r="E8660">
            <v>5</v>
          </cell>
          <cell r="I8660">
            <v>0</v>
          </cell>
          <cell r="M8660">
            <v>5</v>
          </cell>
          <cell r="Q8660">
            <v>5</v>
          </cell>
          <cell r="V8660">
            <v>1030</v>
          </cell>
        </row>
        <row r="8661">
          <cell r="A8661">
            <v>1</v>
          </cell>
          <cell r="E8661">
            <v>5</v>
          </cell>
          <cell r="I8661">
            <v>0</v>
          </cell>
          <cell r="M8661">
            <v>5</v>
          </cell>
          <cell r="Q8661">
            <v>5</v>
          </cell>
          <cell r="V8661">
            <v>1060</v>
          </cell>
        </row>
        <row r="8662">
          <cell r="A8662">
            <v>1</v>
          </cell>
          <cell r="E8662">
            <v>5</v>
          </cell>
          <cell r="I8662">
            <v>0</v>
          </cell>
          <cell r="M8662">
            <v>5</v>
          </cell>
          <cell r="Q8662">
            <v>5</v>
          </cell>
          <cell r="V8662">
            <v>1095</v>
          </cell>
        </row>
        <row r="8663">
          <cell r="A8663">
            <v>1</v>
          </cell>
          <cell r="E8663">
            <v>5</v>
          </cell>
          <cell r="I8663">
            <v>-129218928.95</v>
          </cell>
          <cell r="M8663">
            <v>5</v>
          </cell>
          <cell r="Q8663">
            <v>5</v>
          </cell>
          <cell r="V8663">
            <v>1095</v>
          </cell>
        </row>
        <row r="8664">
          <cell r="A8664">
            <v>1</v>
          </cell>
          <cell r="E8664">
            <v>5</v>
          </cell>
          <cell r="I8664">
            <v>14136697.300000001</v>
          </cell>
          <cell r="M8664">
            <v>5</v>
          </cell>
          <cell r="Q8664">
            <v>5</v>
          </cell>
          <cell r="V8664">
            <v>1096</v>
          </cell>
        </row>
        <row r="8665">
          <cell r="A8665">
            <v>1</v>
          </cell>
          <cell r="E8665">
            <v>5</v>
          </cell>
          <cell r="I8665">
            <v>300000</v>
          </cell>
          <cell r="M8665">
            <v>5</v>
          </cell>
          <cell r="Q8665">
            <v>5</v>
          </cell>
          <cell r="V8665">
            <v>2010</v>
          </cell>
        </row>
        <row r="8666">
          <cell r="A8666">
            <v>1</v>
          </cell>
          <cell r="E8666">
            <v>5</v>
          </cell>
          <cell r="I8666">
            <v>0</v>
          </cell>
          <cell r="M8666">
            <v>5</v>
          </cell>
          <cell r="Q8666">
            <v>5</v>
          </cell>
          <cell r="V8666">
            <v>2011</v>
          </cell>
        </row>
        <row r="8667">
          <cell r="A8667">
            <v>1</v>
          </cell>
          <cell r="E8667">
            <v>5</v>
          </cell>
          <cell r="I8667">
            <v>-1046000</v>
          </cell>
          <cell r="M8667">
            <v>5</v>
          </cell>
          <cell r="Q8667">
            <v>5</v>
          </cell>
          <cell r="V8667">
            <v>2030</v>
          </cell>
        </row>
        <row r="8668">
          <cell r="A8668">
            <v>1</v>
          </cell>
          <cell r="E8668">
            <v>5</v>
          </cell>
          <cell r="I8668">
            <v>25146143.620000001</v>
          </cell>
          <cell r="M8668">
            <v>5</v>
          </cell>
          <cell r="Q8668">
            <v>5</v>
          </cell>
          <cell r="V8668">
            <v>2030</v>
          </cell>
        </row>
        <row r="8669">
          <cell r="A8669">
            <v>1</v>
          </cell>
          <cell r="E8669">
            <v>5</v>
          </cell>
          <cell r="I8669">
            <v>167580021.65000001</v>
          </cell>
          <cell r="M8669">
            <v>5</v>
          </cell>
          <cell r="Q8669">
            <v>5</v>
          </cell>
          <cell r="V8669">
            <v>2040</v>
          </cell>
        </row>
        <row r="8670">
          <cell r="A8670">
            <v>1</v>
          </cell>
          <cell r="E8670">
            <v>5</v>
          </cell>
          <cell r="I8670">
            <v>54473903</v>
          </cell>
          <cell r="M8670">
            <v>5</v>
          </cell>
          <cell r="Q8670">
            <v>5</v>
          </cell>
          <cell r="V8670">
            <v>2051</v>
          </cell>
        </row>
        <row r="8671">
          <cell r="A8671">
            <v>1</v>
          </cell>
          <cell r="E8671">
            <v>5</v>
          </cell>
          <cell r="I8671">
            <v>130500</v>
          </cell>
          <cell r="M8671">
            <v>5</v>
          </cell>
          <cell r="Q8671">
            <v>5</v>
          </cell>
          <cell r="V8671">
            <v>2052</v>
          </cell>
        </row>
        <row r="8672">
          <cell r="A8672">
            <v>1</v>
          </cell>
          <cell r="E8672">
            <v>5</v>
          </cell>
          <cell r="I8672">
            <v>0</v>
          </cell>
          <cell r="M8672">
            <v>5</v>
          </cell>
          <cell r="Q8672">
            <v>5</v>
          </cell>
          <cell r="V8672">
            <v>2053</v>
          </cell>
        </row>
        <row r="8673">
          <cell r="A8673">
            <v>1</v>
          </cell>
          <cell r="E8673">
            <v>5</v>
          </cell>
          <cell r="I8673">
            <v>0</v>
          </cell>
          <cell r="M8673">
            <v>5</v>
          </cell>
          <cell r="Q8673">
            <v>5</v>
          </cell>
          <cell r="V8673">
            <v>2054</v>
          </cell>
        </row>
        <row r="8674">
          <cell r="A8674">
            <v>1</v>
          </cell>
          <cell r="E8674">
            <v>5</v>
          </cell>
          <cell r="I8674">
            <v>0</v>
          </cell>
          <cell r="M8674">
            <v>5</v>
          </cell>
          <cell r="Q8674">
            <v>5</v>
          </cell>
          <cell r="V8674">
            <v>2055</v>
          </cell>
        </row>
        <row r="8675">
          <cell r="A8675">
            <v>1</v>
          </cell>
          <cell r="E8675">
            <v>5</v>
          </cell>
          <cell r="I8675">
            <v>9350000</v>
          </cell>
          <cell r="M8675">
            <v>5</v>
          </cell>
          <cell r="Q8675">
            <v>5</v>
          </cell>
          <cell r="V8675">
            <v>2090</v>
          </cell>
        </row>
        <row r="8676">
          <cell r="A8676">
            <v>1</v>
          </cell>
          <cell r="E8676">
            <v>5</v>
          </cell>
          <cell r="I8676">
            <v>0</v>
          </cell>
          <cell r="M8676">
            <v>5</v>
          </cell>
          <cell r="Q8676">
            <v>5</v>
          </cell>
          <cell r="V8676">
            <v>2095</v>
          </cell>
        </row>
        <row r="8677">
          <cell r="A8677">
            <v>1</v>
          </cell>
          <cell r="E8677">
            <v>5</v>
          </cell>
          <cell r="I8677">
            <v>184803624.28</v>
          </cell>
          <cell r="M8677">
            <v>5</v>
          </cell>
          <cell r="Q8677">
            <v>5</v>
          </cell>
          <cell r="V8677">
            <v>2095</v>
          </cell>
        </row>
        <row r="8678">
          <cell r="A8678">
            <v>1</v>
          </cell>
          <cell r="E8678">
            <v>5</v>
          </cell>
          <cell r="I8678">
            <v>-68280.12</v>
          </cell>
          <cell r="M8678">
            <v>5</v>
          </cell>
          <cell r="Q8678">
            <v>5</v>
          </cell>
          <cell r="V8678">
            <v>3100</v>
          </cell>
        </row>
        <row r="8679">
          <cell r="A8679">
            <v>1</v>
          </cell>
          <cell r="E8679">
            <v>5</v>
          </cell>
          <cell r="I8679">
            <v>-470.75</v>
          </cell>
          <cell r="M8679">
            <v>5</v>
          </cell>
          <cell r="Q8679">
            <v>5</v>
          </cell>
          <cell r="V8679">
            <v>3300</v>
          </cell>
        </row>
        <row r="8680">
          <cell r="A8680">
            <v>1</v>
          </cell>
          <cell r="E8680">
            <v>5</v>
          </cell>
          <cell r="I8680">
            <v>-12184392.050000001</v>
          </cell>
          <cell r="M8680">
            <v>5</v>
          </cell>
          <cell r="Q8680">
            <v>5</v>
          </cell>
          <cell r="V8680">
            <v>3400</v>
          </cell>
        </row>
        <row r="8681">
          <cell r="A8681">
            <v>1</v>
          </cell>
          <cell r="E8681">
            <v>5</v>
          </cell>
          <cell r="I8681">
            <v>-117833285.98999999</v>
          </cell>
          <cell r="M8681">
            <v>5</v>
          </cell>
          <cell r="Q8681">
            <v>5</v>
          </cell>
          <cell r="V8681">
            <v>3400</v>
          </cell>
        </row>
        <row r="8682">
          <cell r="A8682">
            <v>1</v>
          </cell>
          <cell r="E8682">
            <v>5</v>
          </cell>
          <cell r="I8682">
            <v>-1712750</v>
          </cell>
          <cell r="M8682">
            <v>5</v>
          </cell>
          <cell r="Q8682">
            <v>5</v>
          </cell>
          <cell r="V8682">
            <v>3500</v>
          </cell>
        </row>
        <row r="8683">
          <cell r="A8683">
            <v>1</v>
          </cell>
          <cell r="E8683">
            <v>5</v>
          </cell>
          <cell r="I8683">
            <v>0</v>
          </cell>
          <cell r="M8683">
            <v>5</v>
          </cell>
          <cell r="Q8683">
            <v>5</v>
          </cell>
          <cell r="V8683">
            <v>4000</v>
          </cell>
        </row>
        <row r="8684">
          <cell r="A8684">
            <v>1</v>
          </cell>
          <cell r="E8684">
            <v>5</v>
          </cell>
          <cell r="I8684">
            <v>0</v>
          </cell>
          <cell r="M8684">
            <v>5</v>
          </cell>
          <cell r="Q8684">
            <v>5</v>
          </cell>
          <cell r="V8684">
            <v>4050</v>
          </cell>
        </row>
        <row r="8685">
          <cell r="A8685">
            <v>1</v>
          </cell>
          <cell r="E8685">
            <v>5</v>
          </cell>
          <cell r="I8685">
            <v>0</v>
          </cell>
          <cell r="M8685">
            <v>5</v>
          </cell>
          <cell r="Q8685">
            <v>5</v>
          </cell>
          <cell r="V8685">
            <v>4060</v>
          </cell>
        </row>
        <row r="8686">
          <cell r="A8686">
            <v>1</v>
          </cell>
          <cell r="E8686">
            <v>5</v>
          </cell>
          <cell r="I8686">
            <v>0</v>
          </cell>
          <cell r="M8686">
            <v>5</v>
          </cell>
          <cell r="Q8686">
            <v>5</v>
          </cell>
          <cell r="V8686">
            <v>4100</v>
          </cell>
        </row>
        <row r="8687">
          <cell r="A8687">
            <v>1</v>
          </cell>
          <cell r="E8687">
            <v>5</v>
          </cell>
          <cell r="I8687">
            <v>0</v>
          </cell>
          <cell r="M8687">
            <v>5</v>
          </cell>
          <cell r="Q8687">
            <v>5</v>
          </cell>
          <cell r="V8687">
            <v>4150</v>
          </cell>
        </row>
        <row r="8688">
          <cell r="A8688">
            <v>1</v>
          </cell>
          <cell r="E8688">
            <v>5</v>
          </cell>
          <cell r="I8688">
            <v>6807856.9199999999</v>
          </cell>
          <cell r="M8688">
            <v>5</v>
          </cell>
          <cell r="Q8688">
            <v>5</v>
          </cell>
          <cell r="V8688">
            <v>4150</v>
          </cell>
        </row>
        <row r="8689">
          <cell r="A8689">
            <v>1</v>
          </cell>
          <cell r="E8689">
            <v>5</v>
          </cell>
          <cell r="I8689">
            <v>0</v>
          </cell>
          <cell r="M8689">
            <v>5</v>
          </cell>
          <cell r="Q8689">
            <v>5</v>
          </cell>
          <cell r="V8689">
            <v>4250</v>
          </cell>
        </row>
        <row r="8690">
          <cell r="A8690">
            <v>1</v>
          </cell>
          <cell r="E8690">
            <v>5</v>
          </cell>
          <cell r="I8690">
            <v>713354</v>
          </cell>
          <cell r="M8690">
            <v>5</v>
          </cell>
          <cell r="Q8690">
            <v>5</v>
          </cell>
          <cell r="V8690">
            <v>4250</v>
          </cell>
        </row>
        <row r="8691">
          <cell r="A8691">
            <v>1</v>
          </cell>
          <cell r="E8691">
            <v>5</v>
          </cell>
          <cell r="I8691">
            <v>1070000</v>
          </cell>
          <cell r="M8691">
            <v>5</v>
          </cell>
          <cell r="Q8691">
            <v>5</v>
          </cell>
          <cell r="V8691">
            <v>4260</v>
          </cell>
        </row>
        <row r="8692">
          <cell r="A8692">
            <v>1</v>
          </cell>
          <cell r="E8692">
            <v>5</v>
          </cell>
          <cell r="I8692">
            <v>0</v>
          </cell>
          <cell r="M8692">
            <v>5</v>
          </cell>
          <cell r="Q8692">
            <v>5</v>
          </cell>
          <cell r="V8692">
            <v>4280</v>
          </cell>
        </row>
        <row r="8693">
          <cell r="A8693">
            <v>1</v>
          </cell>
          <cell r="E8693">
            <v>5</v>
          </cell>
          <cell r="I8693">
            <v>0</v>
          </cell>
          <cell r="M8693">
            <v>5</v>
          </cell>
          <cell r="Q8693">
            <v>5</v>
          </cell>
          <cell r="V8693">
            <v>4301</v>
          </cell>
        </row>
        <row r="8694">
          <cell r="A8694">
            <v>1</v>
          </cell>
          <cell r="E8694">
            <v>5</v>
          </cell>
          <cell r="I8694">
            <v>0</v>
          </cell>
          <cell r="M8694">
            <v>5</v>
          </cell>
          <cell r="Q8694">
            <v>5</v>
          </cell>
          <cell r="V8694">
            <v>4302</v>
          </cell>
        </row>
        <row r="8695">
          <cell r="A8695">
            <v>1</v>
          </cell>
          <cell r="E8695">
            <v>5</v>
          </cell>
          <cell r="I8695">
            <v>0</v>
          </cell>
          <cell r="M8695">
            <v>5</v>
          </cell>
          <cell r="Q8695">
            <v>5</v>
          </cell>
          <cell r="V8695">
            <v>4303</v>
          </cell>
        </row>
        <row r="8696">
          <cell r="A8696">
            <v>1</v>
          </cell>
          <cell r="E8696">
            <v>5</v>
          </cell>
          <cell r="I8696">
            <v>0</v>
          </cell>
          <cell r="M8696">
            <v>5</v>
          </cell>
          <cell r="Q8696">
            <v>5</v>
          </cell>
          <cell r="V8696">
            <v>4304</v>
          </cell>
        </row>
        <row r="8697">
          <cell r="A8697">
            <v>1</v>
          </cell>
          <cell r="E8697">
            <v>5</v>
          </cell>
          <cell r="I8697">
            <v>0</v>
          </cell>
          <cell r="M8697">
            <v>5</v>
          </cell>
          <cell r="Q8697">
            <v>5</v>
          </cell>
          <cell r="V8697">
            <v>4305</v>
          </cell>
        </row>
        <row r="8698">
          <cell r="A8698">
            <v>1</v>
          </cell>
          <cell r="E8698">
            <v>5</v>
          </cell>
          <cell r="I8698">
            <v>54360</v>
          </cell>
          <cell r="M8698">
            <v>5</v>
          </cell>
          <cell r="Q8698">
            <v>5</v>
          </cell>
          <cell r="V8698">
            <v>4360</v>
          </cell>
        </row>
        <row r="8699">
          <cell r="A8699">
            <v>1</v>
          </cell>
          <cell r="E8699">
            <v>5</v>
          </cell>
          <cell r="I8699">
            <v>2325995.42</v>
          </cell>
          <cell r="M8699">
            <v>5</v>
          </cell>
          <cell r="Q8699">
            <v>5</v>
          </cell>
          <cell r="V8699">
            <v>4360</v>
          </cell>
        </row>
        <row r="8700">
          <cell r="A8700">
            <v>1</v>
          </cell>
          <cell r="E8700">
            <v>5</v>
          </cell>
          <cell r="I8700">
            <v>66000</v>
          </cell>
          <cell r="M8700">
            <v>5</v>
          </cell>
          <cell r="Q8700">
            <v>5</v>
          </cell>
          <cell r="V8700">
            <v>4380</v>
          </cell>
        </row>
        <row r="8701">
          <cell r="A8701">
            <v>1</v>
          </cell>
          <cell r="E8701">
            <v>5</v>
          </cell>
          <cell r="I8701">
            <v>34600</v>
          </cell>
          <cell r="M8701">
            <v>5</v>
          </cell>
          <cell r="Q8701">
            <v>5</v>
          </cell>
          <cell r="V8701">
            <v>4380</v>
          </cell>
        </row>
        <row r="8702">
          <cell r="A8702">
            <v>1</v>
          </cell>
          <cell r="E8702">
            <v>5</v>
          </cell>
          <cell r="I8702">
            <v>0</v>
          </cell>
          <cell r="M8702">
            <v>5</v>
          </cell>
          <cell r="Q8702">
            <v>5</v>
          </cell>
          <cell r="V8702">
            <v>4460</v>
          </cell>
        </row>
        <row r="8703">
          <cell r="A8703">
            <v>1</v>
          </cell>
          <cell r="E8703">
            <v>5</v>
          </cell>
          <cell r="I8703">
            <v>0</v>
          </cell>
          <cell r="M8703">
            <v>5</v>
          </cell>
          <cell r="Q8703">
            <v>5</v>
          </cell>
          <cell r="V8703">
            <v>4480</v>
          </cell>
        </row>
        <row r="8704">
          <cell r="A8704">
            <v>1</v>
          </cell>
          <cell r="E8704">
            <v>5</v>
          </cell>
          <cell r="I8704">
            <v>0</v>
          </cell>
          <cell r="M8704">
            <v>5</v>
          </cell>
          <cell r="Q8704">
            <v>5</v>
          </cell>
          <cell r="V8704">
            <v>4500</v>
          </cell>
        </row>
        <row r="8705">
          <cell r="A8705">
            <v>1</v>
          </cell>
          <cell r="E8705">
            <v>5</v>
          </cell>
          <cell r="I8705">
            <v>20106</v>
          </cell>
          <cell r="M8705">
            <v>5</v>
          </cell>
          <cell r="Q8705">
            <v>5</v>
          </cell>
          <cell r="V8705">
            <v>4520</v>
          </cell>
        </row>
        <row r="8706">
          <cell r="A8706">
            <v>1</v>
          </cell>
          <cell r="E8706">
            <v>5</v>
          </cell>
          <cell r="I8706">
            <v>40000</v>
          </cell>
          <cell r="M8706">
            <v>5</v>
          </cell>
          <cell r="Q8706">
            <v>5</v>
          </cell>
          <cell r="V8706">
            <v>4560</v>
          </cell>
        </row>
        <row r="8707">
          <cell r="A8707">
            <v>1</v>
          </cell>
          <cell r="E8707">
            <v>5</v>
          </cell>
          <cell r="I8707">
            <v>2394600</v>
          </cell>
          <cell r="M8707">
            <v>5</v>
          </cell>
          <cell r="Q8707">
            <v>5</v>
          </cell>
          <cell r="V8707">
            <v>4595</v>
          </cell>
        </row>
        <row r="8708">
          <cell r="A8708">
            <v>1</v>
          </cell>
          <cell r="E8708">
            <v>5</v>
          </cell>
          <cell r="I8708">
            <v>0</v>
          </cell>
          <cell r="M8708">
            <v>5</v>
          </cell>
          <cell r="Q8708">
            <v>5</v>
          </cell>
          <cell r="V8708">
            <v>4601</v>
          </cell>
        </row>
        <row r="8709">
          <cell r="A8709">
            <v>1</v>
          </cell>
          <cell r="E8709">
            <v>5</v>
          </cell>
          <cell r="I8709">
            <v>20406098</v>
          </cell>
          <cell r="M8709">
            <v>5</v>
          </cell>
          <cell r="Q8709">
            <v>5</v>
          </cell>
          <cell r="V8709">
            <v>4601</v>
          </cell>
        </row>
        <row r="8710">
          <cell r="A8710">
            <v>1</v>
          </cell>
          <cell r="E8710">
            <v>5</v>
          </cell>
          <cell r="I8710">
            <v>0</v>
          </cell>
          <cell r="M8710">
            <v>5</v>
          </cell>
          <cell r="Q8710">
            <v>5</v>
          </cell>
          <cell r="V8710">
            <v>4602</v>
          </cell>
        </row>
        <row r="8711">
          <cell r="A8711">
            <v>1</v>
          </cell>
          <cell r="E8711">
            <v>5</v>
          </cell>
          <cell r="I8711">
            <v>950000</v>
          </cell>
          <cell r="M8711">
            <v>5</v>
          </cell>
          <cell r="Q8711">
            <v>5</v>
          </cell>
          <cell r="V8711">
            <v>4603</v>
          </cell>
        </row>
        <row r="8712">
          <cell r="A8712">
            <v>1</v>
          </cell>
          <cell r="E8712">
            <v>5</v>
          </cell>
          <cell r="I8712">
            <v>0</v>
          </cell>
          <cell r="M8712">
            <v>5</v>
          </cell>
          <cell r="Q8712">
            <v>5</v>
          </cell>
          <cell r="V8712">
            <v>4610</v>
          </cell>
        </row>
        <row r="8713">
          <cell r="A8713">
            <v>1</v>
          </cell>
          <cell r="E8713">
            <v>5</v>
          </cell>
          <cell r="I8713">
            <v>34000</v>
          </cell>
          <cell r="M8713">
            <v>5</v>
          </cell>
          <cell r="Q8713">
            <v>5</v>
          </cell>
          <cell r="V8713">
            <v>4640</v>
          </cell>
        </row>
        <row r="8714">
          <cell r="A8714">
            <v>1</v>
          </cell>
          <cell r="E8714">
            <v>5</v>
          </cell>
          <cell r="I8714">
            <v>1038570</v>
          </cell>
          <cell r="M8714">
            <v>5</v>
          </cell>
          <cell r="Q8714">
            <v>5</v>
          </cell>
          <cell r="V8714">
            <v>4660</v>
          </cell>
        </row>
        <row r="8715">
          <cell r="A8715">
            <v>1</v>
          </cell>
          <cell r="E8715">
            <v>5</v>
          </cell>
          <cell r="I8715">
            <v>6000000</v>
          </cell>
          <cell r="M8715">
            <v>5</v>
          </cell>
          <cell r="Q8715">
            <v>5</v>
          </cell>
          <cell r="V8715">
            <v>4680</v>
          </cell>
        </row>
        <row r="8716">
          <cell r="A8716">
            <v>1</v>
          </cell>
          <cell r="E8716">
            <v>5</v>
          </cell>
          <cell r="I8716">
            <v>39010877</v>
          </cell>
          <cell r="M8716">
            <v>5</v>
          </cell>
          <cell r="Q8716">
            <v>5</v>
          </cell>
          <cell r="V8716">
            <v>4700</v>
          </cell>
        </row>
        <row r="8717">
          <cell r="A8717">
            <v>1</v>
          </cell>
          <cell r="E8717">
            <v>5</v>
          </cell>
          <cell r="I8717">
            <v>0</v>
          </cell>
          <cell r="M8717">
            <v>5</v>
          </cell>
          <cell r="Q8717">
            <v>5</v>
          </cell>
          <cell r="V8717">
            <v>4720</v>
          </cell>
        </row>
        <row r="8718">
          <cell r="A8718">
            <v>1</v>
          </cell>
          <cell r="E8718">
            <v>5</v>
          </cell>
          <cell r="I8718">
            <v>830000</v>
          </cell>
          <cell r="M8718">
            <v>5</v>
          </cell>
          <cell r="Q8718">
            <v>5</v>
          </cell>
          <cell r="V8718">
            <v>4720</v>
          </cell>
        </row>
        <row r="8719">
          <cell r="A8719">
            <v>1</v>
          </cell>
          <cell r="E8719">
            <v>5</v>
          </cell>
          <cell r="I8719">
            <v>87479431.180000007</v>
          </cell>
          <cell r="M8719">
            <v>5</v>
          </cell>
          <cell r="Q8719">
            <v>5</v>
          </cell>
          <cell r="V8719">
            <v>4730</v>
          </cell>
        </row>
        <row r="8720">
          <cell r="A8720">
            <v>1</v>
          </cell>
          <cell r="E8720">
            <v>5</v>
          </cell>
          <cell r="I8720">
            <v>0</v>
          </cell>
          <cell r="M8720">
            <v>5</v>
          </cell>
          <cell r="Q8720">
            <v>5</v>
          </cell>
          <cell r="V8720">
            <v>4740</v>
          </cell>
        </row>
        <row r="8721">
          <cell r="A8721">
            <v>1</v>
          </cell>
          <cell r="E8721">
            <v>5</v>
          </cell>
          <cell r="I8721">
            <v>3108560</v>
          </cell>
          <cell r="M8721">
            <v>5</v>
          </cell>
          <cell r="Q8721">
            <v>5</v>
          </cell>
          <cell r="V8721">
            <v>4760</v>
          </cell>
        </row>
        <row r="8722">
          <cell r="A8722">
            <v>1</v>
          </cell>
          <cell r="E8722">
            <v>5</v>
          </cell>
          <cell r="I8722">
            <v>583500</v>
          </cell>
          <cell r="M8722">
            <v>5</v>
          </cell>
          <cell r="Q8722">
            <v>5</v>
          </cell>
          <cell r="V8722">
            <v>4770</v>
          </cell>
        </row>
        <row r="8723">
          <cell r="A8723">
            <v>1</v>
          </cell>
          <cell r="E8723">
            <v>5</v>
          </cell>
          <cell r="I8723">
            <v>1192300</v>
          </cell>
          <cell r="M8723">
            <v>5</v>
          </cell>
          <cell r="Q8723">
            <v>5</v>
          </cell>
          <cell r="V8723">
            <v>4775</v>
          </cell>
        </row>
        <row r="8724">
          <cell r="A8724">
            <v>1</v>
          </cell>
          <cell r="E8724">
            <v>5</v>
          </cell>
          <cell r="I8724">
            <v>247560.87</v>
          </cell>
          <cell r="M8724">
            <v>5</v>
          </cell>
          <cell r="Q8724">
            <v>5</v>
          </cell>
          <cell r="V8724">
            <v>4780</v>
          </cell>
        </row>
        <row r="8725">
          <cell r="A8725">
            <v>1</v>
          </cell>
          <cell r="E8725">
            <v>5</v>
          </cell>
          <cell r="I8725">
            <v>261000</v>
          </cell>
          <cell r="M8725">
            <v>5</v>
          </cell>
          <cell r="Q8725">
            <v>5</v>
          </cell>
          <cell r="V8725">
            <v>4785</v>
          </cell>
        </row>
        <row r="8726">
          <cell r="A8726">
            <v>1</v>
          </cell>
          <cell r="E8726">
            <v>5</v>
          </cell>
          <cell r="I8726">
            <v>23586921.289999999</v>
          </cell>
          <cell r="M8726">
            <v>5</v>
          </cell>
          <cell r="Q8726">
            <v>5</v>
          </cell>
          <cell r="V8726">
            <v>4785</v>
          </cell>
        </row>
        <row r="8727">
          <cell r="A8727">
            <v>1</v>
          </cell>
          <cell r="E8727">
            <v>5</v>
          </cell>
          <cell r="I8727">
            <v>32895851.859999999</v>
          </cell>
          <cell r="M8727">
            <v>5</v>
          </cell>
          <cell r="Q8727">
            <v>5</v>
          </cell>
          <cell r="V8727">
            <v>4800</v>
          </cell>
        </row>
        <row r="8728">
          <cell r="A8728">
            <v>1</v>
          </cell>
          <cell r="E8728">
            <v>5</v>
          </cell>
          <cell r="I8728">
            <v>0</v>
          </cell>
          <cell r="M8728">
            <v>5</v>
          </cell>
          <cell r="Q8728">
            <v>5</v>
          </cell>
          <cell r="V8728">
            <v>4820</v>
          </cell>
        </row>
        <row r="8729">
          <cell r="A8729">
            <v>1</v>
          </cell>
          <cell r="E8729">
            <v>5</v>
          </cell>
          <cell r="I8729">
            <v>25383143.620000001</v>
          </cell>
          <cell r="M8729">
            <v>5</v>
          </cell>
          <cell r="Q8729">
            <v>5</v>
          </cell>
          <cell r="V8729">
            <v>4830</v>
          </cell>
        </row>
        <row r="8730">
          <cell r="A8730">
            <v>1</v>
          </cell>
          <cell r="E8730">
            <v>5</v>
          </cell>
          <cell r="I8730">
            <v>4802856.38</v>
          </cell>
          <cell r="M8730">
            <v>5</v>
          </cell>
          <cell r="Q8730">
            <v>5</v>
          </cell>
          <cell r="V8730">
            <v>4840</v>
          </cell>
        </row>
        <row r="8731">
          <cell r="A8731">
            <v>1</v>
          </cell>
          <cell r="E8731">
            <v>5</v>
          </cell>
          <cell r="I8731">
            <v>0</v>
          </cell>
          <cell r="M8731">
            <v>5</v>
          </cell>
          <cell r="Q8731">
            <v>5</v>
          </cell>
          <cell r="V8731">
            <v>4910</v>
          </cell>
        </row>
        <row r="8732">
          <cell r="A8732">
            <v>1</v>
          </cell>
          <cell r="E8732">
            <v>5</v>
          </cell>
          <cell r="I8732">
            <v>-1000000</v>
          </cell>
          <cell r="M8732">
            <v>5</v>
          </cell>
          <cell r="Q8732">
            <v>5</v>
          </cell>
          <cell r="V8732">
            <v>5100</v>
          </cell>
        </row>
        <row r="8733">
          <cell r="A8733">
            <v>1</v>
          </cell>
          <cell r="E8733">
            <v>5</v>
          </cell>
          <cell r="I8733">
            <v>563068813.15999997</v>
          </cell>
          <cell r="M8733">
            <v>5</v>
          </cell>
          <cell r="Q8733">
            <v>5</v>
          </cell>
          <cell r="V8733">
            <v>5200</v>
          </cell>
        </row>
        <row r="8734">
          <cell r="A8734">
            <v>1</v>
          </cell>
          <cell r="E8734">
            <v>5</v>
          </cell>
          <cell r="I8734">
            <v>-16207379.76</v>
          </cell>
          <cell r="M8734">
            <v>5</v>
          </cell>
          <cell r="Q8734">
            <v>5</v>
          </cell>
          <cell r="V8734">
            <v>5400</v>
          </cell>
        </row>
        <row r="8735">
          <cell r="A8735">
            <v>1</v>
          </cell>
          <cell r="E8735">
            <v>5</v>
          </cell>
          <cell r="I8735">
            <v>-129932700.70999999</v>
          </cell>
          <cell r="M8735">
            <v>5</v>
          </cell>
          <cell r="Q8735">
            <v>5</v>
          </cell>
          <cell r="V8735">
            <v>5400</v>
          </cell>
        </row>
        <row r="8736">
          <cell r="A8736">
            <v>1</v>
          </cell>
          <cell r="E8736">
            <v>5</v>
          </cell>
          <cell r="I8736">
            <v>-1483047184.4100001</v>
          </cell>
          <cell r="M8736">
            <v>5</v>
          </cell>
          <cell r="Q8736">
            <v>5</v>
          </cell>
          <cell r="V8736">
            <v>5400</v>
          </cell>
        </row>
        <row r="8737">
          <cell r="A8737">
            <v>1</v>
          </cell>
          <cell r="E8737">
            <v>5</v>
          </cell>
          <cell r="I8737">
            <v>29772728</v>
          </cell>
          <cell r="M8737">
            <v>5</v>
          </cell>
          <cell r="Q8737">
            <v>5</v>
          </cell>
          <cell r="V8737">
            <v>5400</v>
          </cell>
        </row>
        <row r="8738">
          <cell r="A8738">
            <v>1</v>
          </cell>
          <cell r="E8738">
            <v>5</v>
          </cell>
          <cell r="I8738">
            <v>326459935.17000002</v>
          </cell>
          <cell r="M8738">
            <v>5</v>
          </cell>
          <cell r="Q8738">
            <v>5</v>
          </cell>
          <cell r="V8738">
            <v>5400</v>
          </cell>
        </row>
        <row r="8739">
          <cell r="A8739">
            <v>1</v>
          </cell>
          <cell r="E8739">
            <v>5</v>
          </cell>
          <cell r="I8739">
            <v>23558822.52</v>
          </cell>
          <cell r="M8739">
            <v>5</v>
          </cell>
          <cell r="Q8739">
            <v>5</v>
          </cell>
          <cell r="V8739">
            <v>6110</v>
          </cell>
        </row>
        <row r="8740">
          <cell r="A8740">
            <v>1</v>
          </cell>
          <cell r="E8740">
            <v>5</v>
          </cell>
          <cell r="I8740">
            <v>-22700817.059999999</v>
          </cell>
          <cell r="M8740">
            <v>5</v>
          </cell>
          <cell r="Q8740">
            <v>5</v>
          </cell>
          <cell r="V8740">
            <v>6120</v>
          </cell>
        </row>
        <row r="8741">
          <cell r="A8741">
            <v>1</v>
          </cell>
          <cell r="E8741">
            <v>5</v>
          </cell>
          <cell r="I8741">
            <v>15609800.82</v>
          </cell>
          <cell r="M8741">
            <v>5</v>
          </cell>
          <cell r="Q8741">
            <v>5</v>
          </cell>
          <cell r="V8741">
            <v>6210</v>
          </cell>
        </row>
        <row r="8742">
          <cell r="A8742">
            <v>1</v>
          </cell>
          <cell r="E8742">
            <v>5</v>
          </cell>
          <cell r="I8742">
            <v>-9801456.2599999998</v>
          </cell>
          <cell r="M8742">
            <v>5</v>
          </cell>
          <cell r="Q8742">
            <v>5</v>
          </cell>
          <cell r="V8742">
            <v>6220</v>
          </cell>
        </row>
        <row r="8743">
          <cell r="A8743">
            <v>1</v>
          </cell>
          <cell r="E8743">
            <v>5</v>
          </cell>
          <cell r="I8743">
            <v>45000000</v>
          </cell>
          <cell r="M8743">
            <v>5</v>
          </cell>
          <cell r="Q8743">
            <v>5</v>
          </cell>
          <cell r="V8743">
            <v>6310</v>
          </cell>
        </row>
        <row r="8744">
          <cell r="A8744">
            <v>1</v>
          </cell>
          <cell r="E8744">
            <v>5</v>
          </cell>
          <cell r="I8744">
            <v>-18066725.640000001</v>
          </cell>
          <cell r="M8744">
            <v>5</v>
          </cell>
          <cell r="Q8744">
            <v>5</v>
          </cell>
          <cell r="V8744">
            <v>6320</v>
          </cell>
        </row>
        <row r="8745">
          <cell r="A8745">
            <v>1</v>
          </cell>
          <cell r="E8745">
            <v>5</v>
          </cell>
          <cell r="I8745">
            <v>2778800</v>
          </cell>
          <cell r="M8745">
            <v>5</v>
          </cell>
          <cell r="Q8745">
            <v>5</v>
          </cell>
          <cell r="V8745">
            <v>6410</v>
          </cell>
        </row>
        <row r="8746">
          <cell r="A8746">
            <v>1</v>
          </cell>
          <cell r="E8746">
            <v>5</v>
          </cell>
          <cell r="I8746">
            <v>-1533079.65</v>
          </cell>
          <cell r="M8746">
            <v>5</v>
          </cell>
          <cell r="Q8746">
            <v>5</v>
          </cell>
          <cell r="V8746">
            <v>6420</v>
          </cell>
        </row>
        <row r="8747">
          <cell r="A8747">
            <v>1</v>
          </cell>
          <cell r="E8747">
            <v>5</v>
          </cell>
          <cell r="I8747">
            <v>2506500</v>
          </cell>
          <cell r="M8747">
            <v>5</v>
          </cell>
          <cell r="Q8747">
            <v>5</v>
          </cell>
          <cell r="V8747">
            <v>6510</v>
          </cell>
        </row>
        <row r="8748">
          <cell r="A8748">
            <v>1</v>
          </cell>
          <cell r="E8748">
            <v>5</v>
          </cell>
          <cell r="I8748">
            <v>-626569.5</v>
          </cell>
          <cell r="M8748">
            <v>5</v>
          </cell>
          <cell r="Q8748">
            <v>5</v>
          </cell>
          <cell r="V8748">
            <v>6520</v>
          </cell>
        </row>
        <row r="8749">
          <cell r="A8749">
            <v>1</v>
          </cell>
          <cell r="E8749">
            <v>5</v>
          </cell>
          <cell r="I8749">
            <v>11727793.18</v>
          </cell>
          <cell r="M8749">
            <v>5</v>
          </cell>
          <cell r="Q8749">
            <v>5</v>
          </cell>
          <cell r="V8749">
            <v>7000</v>
          </cell>
        </row>
        <row r="8750">
          <cell r="A8750">
            <v>1</v>
          </cell>
          <cell r="E8750">
            <v>5</v>
          </cell>
          <cell r="I8750">
            <v>-37661541.759999998</v>
          </cell>
          <cell r="M8750">
            <v>5</v>
          </cell>
          <cell r="Q8750">
            <v>5</v>
          </cell>
          <cell r="V8750">
            <v>7100</v>
          </cell>
        </row>
        <row r="8751">
          <cell r="A8751">
            <v>1</v>
          </cell>
          <cell r="E8751">
            <v>5</v>
          </cell>
          <cell r="I8751">
            <v>19485782.289999999</v>
          </cell>
          <cell r="M8751">
            <v>5</v>
          </cell>
          <cell r="Q8751">
            <v>5</v>
          </cell>
          <cell r="V8751">
            <v>7110</v>
          </cell>
        </row>
        <row r="8752">
          <cell r="A8752">
            <v>1</v>
          </cell>
          <cell r="E8752">
            <v>5</v>
          </cell>
          <cell r="I8752">
            <v>114072631.72</v>
          </cell>
          <cell r="M8752">
            <v>5</v>
          </cell>
          <cell r="Q8752">
            <v>5</v>
          </cell>
          <cell r="V8752">
            <v>7130</v>
          </cell>
        </row>
        <row r="8753">
          <cell r="A8753">
            <v>1</v>
          </cell>
          <cell r="E8753">
            <v>5</v>
          </cell>
          <cell r="I8753">
            <v>-9505539.1300000008</v>
          </cell>
          <cell r="M8753">
            <v>5</v>
          </cell>
          <cell r="Q8753">
            <v>5</v>
          </cell>
          <cell r="V8753">
            <v>7140</v>
          </cell>
        </row>
        <row r="8754">
          <cell r="A8754">
            <v>1</v>
          </cell>
          <cell r="E8754">
            <v>5</v>
          </cell>
          <cell r="I8754">
            <v>0</v>
          </cell>
          <cell r="M8754">
            <v>5</v>
          </cell>
          <cell r="Q8754">
            <v>5</v>
          </cell>
          <cell r="V8754">
            <v>7300</v>
          </cell>
        </row>
        <row r="8755">
          <cell r="A8755">
            <v>1</v>
          </cell>
          <cell r="E8755">
            <v>5</v>
          </cell>
          <cell r="I8755">
            <v>0</v>
          </cell>
          <cell r="M8755">
            <v>5</v>
          </cell>
          <cell r="Q8755">
            <v>5</v>
          </cell>
          <cell r="V8755">
            <v>7300</v>
          </cell>
        </row>
        <row r="8756">
          <cell r="A8756">
            <v>1</v>
          </cell>
          <cell r="E8756">
            <v>5</v>
          </cell>
          <cell r="I8756">
            <v>0</v>
          </cell>
          <cell r="M8756">
            <v>5</v>
          </cell>
          <cell r="Q8756">
            <v>5</v>
          </cell>
          <cell r="V8756">
            <v>7700</v>
          </cell>
        </row>
        <row r="8757">
          <cell r="A8757">
            <v>1</v>
          </cell>
          <cell r="E8757">
            <v>5</v>
          </cell>
          <cell r="I8757">
            <v>240532967.21000001</v>
          </cell>
          <cell r="M8757">
            <v>5</v>
          </cell>
          <cell r="Q8757">
            <v>5</v>
          </cell>
          <cell r="V8757">
            <v>7700</v>
          </cell>
        </row>
        <row r="8758">
          <cell r="A8758">
            <v>1</v>
          </cell>
          <cell r="E8758">
            <v>5</v>
          </cell>
          <cell r="I8758">
            <v>-31655282.149999999</v>
          </cell>
          <cell r="M8758">
            <v>5</v>
          </cell>
          <cell r="Q8758">
            <v>5</v>
          </cell>
          <cell r="V8758">
            <v>7908</v>
          </cell>
        </row>
        <row r="8759">
          <cell r="A8759">
            <v>1</v>
          </cell>
          <cell r="E8759">
            <v>5</v>
          </cell>
          <cell r="I8759">
            <v>0</v>
          </cell>
          <cell r="M8759">
            <v>5</v>
          </cell>
          <cell r="Q8759">
            <v>5</v>
          </cell>
          <cell r="V8759">
            <v>7917</v>
          </cell>
        </row>
        <row r="8760">
          <cell r="A8760">
            <v>1</v>
          </cell>
          <cell r="E8760">
            <v>5</v>
          </cell>
          <cell r="I8760">
            <v>2407733.33</v>
          </cell>
          <cell r="M8760">
            <v>5</v>
          </cell>
          <cell r="Q8760">
            <v>5</v>
          </cell>
          <cell r="V8760">
            <v>7918</v>
          </cell>
        </row>
        <row r="8761">
          <cell r="A8761">
            <v>1</v>
          </cell>
          <cell r="E8761">
            <v>5</v>
          </cell>
          <cell r="I8761">
            <v>2500</v>
          </cell>
          <cell r="M8761">
            <v>5</v>
          </cell>
          <cell r="Q8761">
            <v>5</v>
          </cell>
          <cell r="V8761">
            <v>7919</v>
          </cell>
        </row>
        <row r="8762">
          <cell r="A8762">
            <v>1</v>
          </cell>
          <cell r="E8762">
            <v>5</v>
          </cell>
          <cell r="I8762">
            <v>8879160.0500000007</v>
          </cell>
          <cell r="M8762">
            <v>5</v>
          </cell>
          <cell r="Q8762">
            <v>5</v>
          </cell>
          <cell r="V8762">
            <v>8015</v>
          </cell>
        </row>
        <row r="8763">
          <cell r="A8763">
            <v>1</v>
          </cell>
          <cell r="E8763">
            <v>5</v>
          </cell>
          <cell r="I8763">
            <v>14993.2</v>
          </cell>
          <cell r="M8763">
            <v>5</v>
          </cell>
          <cell r="Q8763">
            <v>5</v>
          </cell>
          <cell r="V8763">
            <v>8061</v>
          </cell>
        </row>
        <row r="8764">
          <cell r="A8764">
            <v>1</v>
          </cell>
          <cell r="E8764">
            <v>5</v>
          </cell>
          <cell r="I8764">
            <v>98214426</v>
          </cell>
          <cell r="M8764">
            <v>5</v>
          </cell>
          <cell r="Q8764">
            <v>5</v>
          </cell>
          <cell r="V8764">
            <v>8062</v>
          </cell>
        </row>
        <row r="8765">
          <cell r="A8765">
            <v>1</v>
          </cell>
          <cell r="E8765">
            <v>5</v>
          </cell>
          <cell r="I8765">
            <v>4764846.97</v>
          </cell>
          <cell r="M8765">
            <v>5</v>
          </cell>
          <cell r="Q8765">
            <v>5</v>
          </cell>
          <cell r="V8765">
            <v>8063</v>
          </cell>
        </row>
        <row r="8766">
          <cell r="A8766">
            <v>1</v>
          </cell>
          <cell r="E8766">
            <v>5</v>
          </cell>
          <cell r="I8766">
            <v>-60000</v>
          </cell>
          <cell r="M8766">
            <v>5</v>
          </cell>
          <cell r="Q8766">
            <v>5</v>
          </cell>
          <cell r="V8766">
            <v>8064</v>
          </cell>
        </row>
        <row r="8767">
          <cell r="A8767">
            <v>1</v>
          </cell>
          <cell r="E8767">
            <v>5</v>
          </cell>
          <cell r="I8767">
            <v>669945.32999999996</v>
          </cell>
          <cell r="M8767">
            <v>5</v>
          </cell>
          <cell r="Q8767">
            <v>5</v>
          </cell>
          <cell r="V8767">
            <v>8065</v>
          </cell>
        </row>
        <row r="8768">
          <cell r="A8768">
            <v>1</v>
          </cell>
          <cell r="E8768">
            <v>5</v>
          </cell>
          <cell r="I8768">
            <v>63033</v>
          </cell>
          <cell r="M8768">
            <v>5</v>
          </cell>
          <cell r="Q8768">
            <v>5</v>
          </cell>
          <cell r="V8768">
            <v>8066</v>
          </cell>
        </row>
        <row r="8769">
          <cell r="A8769">
            <v>1</v>
          </cell>
          <cell r="E8769">
            <v>5</v>
          </cell>
          <cell r="I8769">
            <v>0</v>
          </cell>
          <cell r="M8769">
            <v>5</v>
          </cell>
          <cell r="Q8769">
            <v>5</v>
          </cell>
          <cell r="V8769">
            <v>8581</v>
          </cell>
        </row>
        <row r="8770">
          <cell r="A8770">
            <v>1</v>
          </cell>
          <cell r="E8770">
            <v>5</v>
          </cell>
          <cell r="I8770">
            <v>500000</v>
          </cell>
          <cell r="M8770">
            <v>5</v>
          </cell>
          <cell r="Q8770">
            <v>5</v>
          </cell>
          <cell r="V8770">
            <v>8582</v>
          </cell>
        </row>
        <row r="8771">
          <cell r="A8771">
            <v>1</v>
          </cell>
          <cell r="E8771">
            <v>5</v>
          </cell>
          <cell r="I8771">
            <v>817500</v>
          </cell>
          <cell r="M8771">
            <v>5</v>
          </cell>
          <cell r="Q8771">
            <v>5</v>
          </cell>
          <cell r="V8771">
            <v>8583</v>
          </cell>
        </row>
        <row r="8772">
          <cell r="A8772">
            <v>1</v>
          </cell>
          <cell r="E8772">
            <v>5</v>
          </cell>
          <cell r="I8772">
            <v>1046000</v>
          </cell>
          <cell r="M8772">
            <v>5</v>
          </cell>
          <cell r="Q8772">
            <v>5</v>
          </cell>
          <cell r="V8772">
            <v>9000</v>
          </cell>
        </row>
        <row r="8773">
          <cell r="A8773">
            <v>1</v>
          </cell>
          <cell r="E8773">
            <v>5</v>
          </cell>
          <cell r="I8773">
            <v>-1216044826.28</v>
          </cell>
          <cell r="M8773">
            <v>5</v>
          </cell>
          <cell r="Q8773">
            <v>5</v>
          </cell>
          <cell r="V8773">
            <v>9100</v>
          </cell>
        </row>
        <row r="8774">
          <cell r="A8774">
            <v>1</v>
          </cell>
          <cell r="E8774">
            <v>5</v>
          </cell>
          <cell r="I8774">
            <v>-90088870.950000003</v>
          </cell>
          <cell r="M8774">
            <v>5</v>
          </cell>
          <cell r="Q8774">
            <v>5</v>
          </cell>
          <cell r="V8774">
            <v>9204</v>
          </cell>
        </row>
        <row r="8775">
          <cell r="A8775">
            <v>1</v>
          </cell>
          <cell r="E8775">
            <v>5</v>
          </cell>
          <cell r="I8775">
            <v>0</v>
          </cell>
          <cell r="M8775">
            <v>5</v>
          </cell>
          <cell r="Q8775">
            <v>5</v>
          </cell>
          <cell r="V8775">
            <v>9215</v>
          </cell>
        </row>
        <row r="8776">
          <cell r="A8776">
            <v>1</v>
          </cell>
          <cell r="E8776">
            <v>5</v>
          </cell>
          <cell r="I8776">
            <v>-26044118.949999999</v>
          </cell>
          <cell r="M8776">
            <v>5</v>
          </cell>
          <cell r="Q8776">
            <v>5</v>
          </cell>
          <cell r="V8776">
            <v>9251</v>
          </cell>
        </row>
        <row r="8777">
          <cell r="A8777">
            <v>1</v>
          </cell>
          <cell r="E8777">
            <v>5</v>
          </cell>
          <cell r="I8777">
            <v>-134106111.2</v>
          </cell>
          <cell r="M8777">
            <v>5</v>
          </cell>
          <cell r="Q8777">
            <v>5</v>
          </cell>
          <cell r="V8777">
            <v>9252</v>
          </cell>
        </row>
        <row r="8778">
          <cell r="A8778">
            <v>1</v>
          </cell>
          <cell r="E8778">
            <v>5</v>
          </cell>
          <cell r="I8778">
            <v>812394</v>
          </cell>
          <cell r="M8778">
            <v>5</v>
          </cell>
          <cell r="Q8778">
            <v>5</v>
          </cell>
          <cell r="V8778">
            <v>9253</v>
          </cell>
        </row>
        <row r="8779">
          <cell r="A8779">
            <v>1</v>
          </cell>
          <cell r="E8779">
            <v>5</v>
          </cell>
          <cell r="I8779">
            <v>-5048267</v>
          </cell>
          <cell r="M8779">
            <v>5</v>
          </cell>
          <cell r="Q8779">
            <v>5</v>
          </cell>
          <cell r="V8779">
            <v>9255</v>
          </cell>
        </row>
        <row r="8780">
          <cell r="A8780">
            <v>1</v>
          </cell>
          <cell r="E8780">
            <v>5</v>
          </cell>
          <cell r="I8780">
            <v>-105917448.48999999</v>
          </cell>
          <cell r="M8780">
            <v>5</v>
          </cell>
          <cell r="Q8780">
            <v>5</v>
          </cell>
          <cell r="V8780">
            <v>9256</v>
          </cell>
        </row>
        <row r="8781">
          <cell r="A8781">
            <v>1</v>
          </cell>
          <cell r="E8781">
            <v>5</v>
          </cell>
          <cell r="I8781">
            <v>-1784280</v>
          </cell>
          <cell r="M8781">
            <v>5</v>
          </cell>
          <cell r="Q8781">
            <v>5</v>
          </cell>
          <cell r="V8781">
            <v>9257</v>
          </cell>
        </row>
        <row r="8782">
          <cell r="A8782">
            <v>1</v>
          </cell>
          <cell r="E8782">
            <v>5</v>
          </cell>
          <cell r="I8782">
            <v>-62358224</v>
          </cell>
          <cell r="M8782">
            <v>5</v>
          </cell>
          <cell r="Q8782">
            <v>5</v>
          </cell>
          <cell r="V8782">
            <v>9301</v>
          </cell>
        </row>
        <row r="8783">
          <cell r="A8783">
            <v>1</v>
          </cell>
          <cell r="E8783">
            <v>5</v>
          </cell>
          <cell r="I8783">
            <v>-219487218.08000001</v>
          </cell>
          <cell r="M8783">
            <v>5</v>
          </cell>
          <cell r="Q8783">
            <v>5</v>
          </cell>
          <cell r="V8783">
            <v>9303</v>
          </cell>
        </row>
        <row r="8784">
          <cell r="A8784">
            <v>1</v>
          </cell>
          <cell r="E8784">
            <v>5</v>
          </cell>
          <cell r="I8784">
            <v>-33066662.300000001</v>
          </cell>
          <cell r="M8784">
            <v>5</v>
          </cell>
          <cell r="Q8784">
            <v>5</v>
          </cell>
          <cell r="V8784">
            <v>9305</v>
          </cell>
        </row>
        <row r="8785">
          <cell r="A8785">
            <v>1</v>
          </cell>
          <cell r="E8785">
            <v>5</v>
          </cell>
          <cell r="I8785">
            <v>0.22</v>
          </cell>
          <cell r="M8785">
            <v>5</v>
          </cell>
          <cell r="Q8785">
            <v>5</v>
          </cell>
          <cell r="V8785">
            <v>9306</v>
          </cell>
        </row>
        <row r="8786">
          <cell r="A8786">
            <v>1</v>
          </cell>
          <cell r="E8786">
            <v>5</v>
          </cell>
          <cell r="I8786">
            <v>-99382550.680000007</v>
          </cell>
          <cell r="M8786">
            <v>5</v>
          </cell>
          <cell r="Q8786">
            <v>5</v>
          </cell>
          <cell r="V8786">
            <v>9530</v>
          </cell>
        </row>
        <row r="8787">
          <cell r="A8787">
            <v>1</v>
          </cell>
          <cell r="E8787">
            <v>5</v>
          </cell>
          <cell r="I8787">
            <v>-295199284.95999998</v>
          </cell>
          <cell r="M8787">
            <v>5</v>
          </cell>
          <cell r="Q8787">
            <v>5</v>
          </cell>
          <cell r="V8787">
            <v>9600</v>
          </cell>
        </row>
        <row r="8788">
          <cell r="A8788">
            <v>1</v>
          </cell>
          <cell r="E8788">
            <v>5</v>
          </cell>
          <cell r="I8788">
            <v>1064425.48</v>
          </cell>
          <cell r="M8788">
            <v>5</v>
          </cell>
          <cell r="Q8788">
            <v>5</v>
          </cell>
          <cell r="V8788">
            <v>9601</v>
          </cell>
        </row>
        <row r="8789">
          <cell r="A8789">
            <v>1</v>
          </cell>
          <cell r="E8789">
            <v>5</v>
          </cell>
          <cell r="I8789">
            <v>4625736.2</v>
          </cell>
          <cell r="M8789">
            <v>5</v>
          </cell>
          <cell r="Q8789">
            <v>5</v>
          </cell>
          <cell r="V8789">
            <v>9611</v>
          </cell>
        </row>
        <row r="8790">
          <cell r="A8790">
            <v>1</v>
          </cell>
          <cell r="E8790">
            <v>5</v>
          </cell>
          <cell r="I8790">
            <v>295787796.62</v>
          </cell>
          <cell r="M8790">
            <v>5</v>
          </cell>
          <cell r="Q8790">
            <v>5</v>
          </cell>
          <cell r="V8790">
            <v>9670</v>
          </cell>
        </row>
        <row r="8791">
          <cell r="A8791">
            <v>1</v>
          </cell>
          <cell r="E8791">
            <v>5</v>
          </cell>
          <cell r="I8791">
            <v>0</v>
          </cell>
          <cell r="M8791">
            <v>5</v>
          </cell>
          <cell r="Q8791">
            <v>5</v>
          </cell>
          <cell r="V8791">
            <v>9990</v>
          </cell>
        </row>
        <row r="8792">
          <cell r="A8792">
            <v>1</v>
          </cell>
          <cell r="E8792">
            <v>5</v>
          </cell>
          <cell r="I8792">
            <v>2299330723.4200001</v>
          </cell>
          <cell r="M8792">
            <v>5</v>
          </cell>
          <cell r="Q8792">
            <v>5</v>
          </cell>
          <cell r="V8792">
            <v>5301</v>
          </cell>
        </row>
        <row r="8793">
          <cell r="A8793">
            <v>1</v>
          </cell>
          <cell r="E8793">
            <v>7</v>
          </cell>
          <cell r="I8793">
            <v>-2611714.5099999998</v>
          </cell>
          <cell r="M8793">
            <v>7</v>
          </cell>
          <cell r="Q8793">
            <v>7</v>
          </cell>
          <cell r="V8793">
            <v>1010</v>
          </cell>
        </row>
        <row r="8794">
          <cell r="A8794">
            <v>1</v>
          </cell>
          <cell r="E8794">
            <v>7</v>
          </cell>
          <cell r="I8794">
            <v>-2937493.51</v>
          </cell>
          <cell r="M8794">
            <v>7</v>
          </cell>
          <cell r="Q8794">
            <v>7</v>
          </cell>
          <cell r="V8794">
            <v>1020</v>
          </cell>
        </row>
        <row r="8795">
          <cell r="A8795">
            <v>1</v>
          </cell>
          <cell r="E8795">
            <v>7</v>
          </cell>
          <cell r="I8795">
            <v>0</v>
          </cell>
          <cell r="M8795">
            <v>7</v>
          </cell>
          <cell r="Q8795">
            <v>7</v>
          </cell>
          <cell r="V8795">
            <v>1030</v>
          </cell>
        </row>
        <row r="8796">
          <cell r="A8796">
            <v>1</v>
          </cell>
          <cell r="E8796">
            <v>7</v>
          </cell>
          <cell r="I8796">
            <v>72702965</v>
          </cell>
          <cell r="M8796">
            <v>7</v>
          </cell>
          <cell r="Q8796">
            <v>7</v>
          </cell>
          <cell r="V8796">
            <v>1095</v>
          </cell>
        </row>
        <row r="8797">
          <cell r="A8797">
            <v>1</v>
          </cell>
          <cell r="E8797">
            <v>7</v>
          </cell>
          <cell r="I8797">
            <v>-73489583</v>
          </cell>
          <cell r="M8797">
            <v>7</v>
          </cell>
          <cell r="Q8797">
            <v>7</v>
          </cell>
          <cell r="V8797">
            <v>1096</v>
          </cell>
        </row>
        <row r="8798">
          <cell r="A8798">
            <v>1</v>
          </cell>
          <cell r="E8798">
            <v>7</v>
          </cell>
          <cell r="I8798">
            <v>0</v>
          </cell>
          <cell r="M8798">
            <v>7</v>
          </cell>
          <cell r="Q8798">
            <v>7</v>
          </cell>
          <cell r="V8798">
            <v>2010</v>
          </cell>
        </row>
        <row r="8799">
          <cell r="A8799">
            <v>1</v>
          </cell>
          <cell r="E8799">
            <v>7</v>
          </cell>
          <cell r="I8799">
            <v>94553.51</v>
          </cell>
          <cell r="M8799">
            <v>7</v>
          </cell>
          <cell r="Q8799">
            <v>7</v>
          </cell>
          <cell r="V8799">
            <v>2010</v>
          </cell>
        </row>
        <row r="8800">
          <cell r="A8800">
            <v>1</v>
          </cell>
          <cell r="E8800">
            <v>7</v>
          </cell>
          <cell r="I8800">
            <v>0</v>
          </cell>
          <cell r="M8800">
            <v>7</v>
          </cell>
          <cell r="Q8800">
            <v>7</v>
          </cell>
          <cell r="V8800">
            <v>2030</v>
          </cell>
        </row>
        <row r="8801">
          <cell r="A8801">
            <v>1</v>
          </cell>
          <cell r="E8801">
            <v>7</v>
          </cell>
          <cell r="I8801">
            <v>880861</v>
          </cell>
          <cell r="M8801">
            <v>7</v>
          </cell>
          <cell r="Q8801">
            <v>7</v>
          </cell>
          <cell r="V8801">
            <v>2030</v>
          </cell>
        </row>
        <row r="8802">
          <cell r="A8802">
            <v>1</v>
          </cell>
          <cell r="E8802">
            <v>7</v>
          </cell>
          <cell r="I8802">
            <v>6630</v>
          </cell>
          <cell r="M8802">
            <v>7</v>
          </cell>
          <cell r="Q8802">
            <v>7</v>
          </cell>
          <cell r="V8802">
            <v>2030</v>
          </cell>
        </row>
        <row r="8803">
          <cell r="A8803">
            <v>1</v>
          </cell>
          <cell r="E8803">
            <v>7</v>
          </cell>
          <cell r="I8803">
            <v>2657384.4</v>
          </cell>
          <cell r="M8803">
            <v>7</v>
          </cell>
          <cell r="Q8803">
            <v>7</v>
          </cell>
          <cell r="V8803">
            <v>2040</v>
          </cell>
        </row>
        <row r="8804">
          <cell r="A8804">
            <v>1</v>
          </cell>
          <cell r="E8804">
            <v>7</v>
          </cell>
          <cell r="I8804">
            <v>0</v>
          </cell>
          <cell r="M8804">
            <v>7</v>
          </cell>
          <cell r="Q8804">
            <v>7</v>
          </cell>
          <cell r="V8804">
            <v>2051</v>
          </cell>
        </row>
        <row r="8805">
          <cell r="A8805">
            <v>1</v>
          </cell>
          <cell r="E8805">
            <v>7</v>
          </cell>
          <cell r="I8805">
            <v>0</v>
          </cell>
          <cell r="M8805">
            <v>7</v>
          </cell>
          <cell r="Q8805">
            <v>7</v>
          </cell>
          <cell r="V8805">
            <v>2052</v>
          </cell>
        </row>
        <row r="8806">
          <cell r="A8806">
            <v>1</v>
          </cell>
          <cell r="E8806">
            <v>7</v>
          </cell>
          <cell r="I8806">
            <v>0</v>
          </cell>
          <cell r="M8806">
            <v>7</v>
          </cell>
          <cell r="Q8806">
            <v>7</v>
          </cell>
          <cell r="V8806">
            <v>2053</v>
          </cell>
        </row>
        <row r="8807">
          <cell r="A8807">
            <v>1</v>
          </cell>
          <cell r="E8807">
            <v>7</v>
          </cell>
          <cell r="I8807">
            <v>0</v>
          </cell>
          <cell r="M8807">
            <v>7</v>
          </cell>
          <cell r="Q8807">
            <v>7</v>
          </cell>
          <cell r="V8807">
            <v>2054</v>
          </cell>
        </row>
        <row r="8808">
          <cell r="A8808">
            <v>1</v>
          </cell>
          <cell r="E8808">
            <v>7</v>
          </cell>
          <cell r="I8808">
            <v>306785.59999999998</v>
          </cell>
          <cell r="M8808">
            <v>7</v>
          </cell>
          <cell r="Q8808">
            <v>7</v>
          </cell>
          <cell r="V8808">
            <v>2055</v>
          </cell>
        </row>
        <row r="8809">
          <cell r="A8809">
            <v>1</v>
          </cell>
          <cell r="E8809">
            <v>7</v>
          </cell>
          <cell r="I8809">
            <v>0</v>
          </cell>
          <cell r="M8809">
            <v>7</v>
          </cell>
          <cell r="Q8809">
            <v>7</v>
          </cell>
          <cell r="V8809">
            <v>2090</v>
          </cell>
        </row>
        <row r="8810">
          <cell r="A8810">
            <v>1</v>
          </cell>
          <cell r="E8810">
            <v>7</v>
          </cell>
          <cell r="I8810">
            <v>0</v>
          </cell>
          <cell r="M8810">
            <v>7</v>
          </cell>
          <cell r="Q8810">
            <v>7</v>
          </cell>
          <cell r="V8810">
            <v>2095</v>
          </cell>
        </row>
        <row r="8811">
          <cell r="A8811">
            <v>1</v>
          </cell>
          <cell r="E8811">
            <v>7</v>
          </cell>
          <cell r="I8811">
            <v>0</v>
          </cell>
          <cell r="M8811">
            <v>7</v>
          </cell>
          <cell r="Q8811">
            <v>7</v>
          </cell>
          <cell r="V8811">
            <v>2095</v>
          </cell>
        </row>
        <row r="8812">
          <cell r="A8812">
            <v>1</v>
          </cell>
          <cell r="E8812">
            <v>7</v>
          </cell>
          <cell r="I8812">
            <v>-672.52</v>
          </cell>
          <cell r="M8812">
            <v>7</v>
          </cell>
          <cell r="Q8812">
            <v>7</v>
          </cell>
          <cell r="V8812">
            <v>3100</v>
          </cell>
        </row>
        <row r="8813">
          <cell r="A8813">
            <v>1</v>
          </cell>
          <cell r="E8813">
            <v>7</v>
          </cell>
          <cell r="I8813">
            <v>0</v>
          </cell>
          <cell r="M8813">
            <v>7</v>
          </cell>
          <cell r="Q8813">
            <v>7</v>
          </cell>
          <cell r="V8813">
            <v>3100</v>
          </cell>
        </row>
        <row r="8814">
          <cell r="A8814">
            <v>1</v>
          </cell>
          <cell r="E8814">
            <v>7</v>
          </cell>
          <cell r="I8814">
            <v>-2730.97</v>
          </cell>
          <cell r="M8814">
            <v>7</v>
          </cell>
          <cell r="Q8814">
            <v>7</v>
          </cell>
          <cell r="V8814">
            <v>3300</v>
          </cell>
        </row>
        <row r="8815">
          <cell r="A8815">
            <v>1</v>
          </cell>
          <cell r="E8815">
            <v>7</v>
          </cell>
          <cell r="I8815">
            <v>-195917.79</v>
          </cell>
          <cell r="M8815">
            <v>7</v>
          </cell>
          <cell r="Q8815">
            <v>7</v>
          </cell>
          <cell r="V8815">
            <v>3400</v>
          </cell>
        </row>
        <row r="8816">
          <cell r="A8816">
            <v>1</v>
          </cell>
          <cell r="E8816">
            <v>7</v>
          </cell>
          <cell r="I8816">
            <v>122967.22</v>
          </cell>
          <cell r="M8816">
            <v>7</v>
          </cell>
          <cell r="Q8816">
            <v>7</v>
          </cell>
          <cell r="V8816">
            <v>4000</v>
          </cell>
        </row>
        <row r="8817">
          <cell r="A8817">
            <v>1</v>
          </cell>
          <cell r="E8817">
            <v>7</v>
          </cell>
          <cell r="I8817">
            <v>0</v>
          </cell>
          <cell r="M8817">
            <v>7</v>
          </cell>
          <cell r="Q8817">
            <v>7</v>
          </cell>
          <cell r="V8817">
            <v>4050</v>
          </cell>
        </row>
        <row r="8818">
          <cell r="A8818">
            <v>1</v>
          </cell>
          <cell r="E8818">
            <v>7</v>
          </cell>
          <cell r="I8818">
            <v>182950.14</v>
          </cell>
          <cell r="M8818">
            <v>7</v>
          </cell>
          <cell r="Q8818">
            <v>7</v>
          </cell>
          <cell r="V8818">
            <v>4060</v>
          </cell>
        </row>
        <row r="8819">
          <cell r="A8819">
            <v>1</v>
          </cell>
          <cell r="E8819">
            <v>7</v>
          </cell>
          <cell r="I8819">
            <v>0</v>
          </cell>
          <cell r="M8819">
            <v>7</v>
          </cell>
          <cell r="Q8819">
            <v>7</v>
          </cell>
          <cell r="V8819">
            <v>4150</v>
          </cell>
        </row>
        <row r="8820">
          <cell r="A8820">
            <v>1</v>
          </cell>
          <cell r="E8820">
            <v>7</v>
          </cell>
          <cell r="I8820">
            <v>211514.04</v>
          </cell>
          <cell r="M8820">
            <v>7</v>
          </cell>
          <cell r="Q8820">
            <v>7</v>
          </cell>
          <cell r="V8820">
            <v>4150</v>
          </cell>
        </row>
        <row r="8821">
          <cell r="A8821">
            <v>1</v>
          </cell>
          <cell r="E8821">
            <v>7</v>
          </cell>
          <cell r="I8821">
            <v>0</v>
          </cell>
          <cell r="M8821">
            <v>7</v>
          </cell>
          <cell r="Q8821">
            <v>7</v>
          </cell>
          <cell r="V8821">
            <v>4150</v>
          </cell>
        </row>
        <row r="8822">
          <cell r="A8822">
            <v>1</v>
          </cell>
          <cell r="E8822">
            <v>7</v>
          </cell>
          <cell r="I8822">
            <v>1875</v>
          </cell>
          <cell r="M8822">
            <v>7</v>
          </cell>
          <cell r="Q8822">
            <v>7</v>
          </cell>
          <cell r="V8822">
            <v>4250</v>
          </cell>
        </row>
        <row r="8823">
          <cell r="A8823">
            <v>1</v>
          </cell>
          <cell r="E8823">
            <v>7</v>
          </cell>
          <cell r="I8823">
            <v>5150</v>
          </cell>
          <cell r="M8823">
            <v>7</v>
          </cell>
          <cell r="Q8823">
            <v>7</v>
          </cell>
          <cell r="V8823">
            <v>4260</v>
          </cell>
        </row>
        <row r="8824">
          <cell r="A8824">
            <v>1</v>
          </cell>
          <cell r="E8824">
            <v>7</v>
          </cell>
          <cell r="I8824">
            <v>6500</v>
          </cell>
          <cell r="M8824">
            <v>7</v>
          </cell>
          <cell r="Q8824">
            <v>7</v>
          </cell>
          <cell r="V8824">
            <v>4280</v>
          </cell>
        </row>
        <row r="8825">
          <cell r="A8825">
            <v>1</v>
          </cell>
          <cell r="E8825">
            <v>7</v>
          </cell>
          <cell r="I8825">
            <v>21828.16</v>
          </cell>
          <cell r="M8825">
            <v>7</v>
          </cell>
          <cell r="Q8825">
            <v>7</v>
          </cell>
          <cell r="V8825">
            <v>4301</v>
          </cell>
        </row>
        <row r="8826">
          <cell r="A8826">
            <v>1</v>
          </cell>
          <cell r="E8826">
            <v>7</v>
          </cell>
          <cell r="I8826">
            <v>28291.35</v>
          </cell>
          <cell r="M8826">
            <v>7</v>
          </cell>
          <cell r="Q8826">
            <v>7</v>
          </cell>
          <cell r="V8826">
            <v>4302</v>
          </cell>
        </row>
        <row r="8827">
          <cell r="A8827">
            <v>1</v>
          </cell>
          <cell r="E8827">
            <v>7</v>
          </cell>
          <cell r="I8827">
            <v>0</v>
          </cell>
          <cell r="M8827">
            <v>7</v>
          </cell>
          <cell r="Q8827">
            <v>7</v>
          </cell>
          <cell r="V8827">
            <v>4303</v>
          </cell>
        </row>
        <row r="8828">
          <cell r="A8828">
            <v>1</v>
          </cell>
          <cell r="E8828">
            <v>7</v>
          </cell>
          <cell r="I8828">
            <v>28817.52</v>
          </cell>
          <cell r="M8828">
            <v>7</v>
          </cell>
          <cell r="Q8828">
            <v>7</v>
          </cell>
          <cell r="V8828">
            <v>4303</v>
          </cell>
        </row>
        <row r="8829">
          <cell r="A8829">
            <v>1</v>
          </cell>
          <cell r="E8829">
            <v>7</v>
          </cell>
          <cell r="I8829">
            <v>19016.75</v>
          </cell>
          <cell r="M8829">
            <v>7</v>
          </cell>
          <cell r="Q8829">
            <v>7</v>
          </cell>
          <cell r="V8829">
            <v>4304</v>
          </cell>
        </row>
        <row r="8830">
          <cell r="A8830">
            <v>1</v>
          </cell>
          <cell r="E8830">
            <v>7</v>
          </cell>
          <cell r="I8830">
            <v>117241.08</v>
          </cell>
          <cell r="M8830">
            <v>7</v>
          </cell>
          <cell r="Q8830">
            <v>7</v>
          </cell>
          <cell r="V8830">
            <v>4305</v>
          </cell>
        </row>
        <row r="8831">
          <cell r="A8831">
            <v>1</v>
          </cell>
          <cell r="E8831">
            <v>7</v>
          </cell>
          <cell r="I8831">
            <v>103154.12</v>
          </cell>
          <cell r="M8831">
            <v>7</v>
          </cell>
          <cell r="Q8831">
            <v>7</v>
          </cell>
          <cell r="V8831">
            <v>4306</v>
          </cell>
        </row>
        <row r="8832">
          <cell r="A8832">
            <v>1</v>
          </cell>
          <cell r="E8832">
            <v>7</v>
          </cell>
          <cell r="I8832">
            <v>43195</v>
          </cell>
          <cell r="M8832">
            <v>7</v>
          </cell>
          <cell r="Q8832">
            <v>7</v>
          </cell>
          <cell r="V8832">
            <v>4360</v>
          </cell>
        </row>
        <row r="8833">
          <cell r="A8833">
            <v>1</v>
          </cell>
          <cell r="E8833">
            <v>7</v>
          </cell>
          <cell r="I8833">
            <v>0</v>
          </cell>
          <cell r="M8833">
            <v>7</v>
          </cell>
          <cell r="Q8833">
            <v>7</v>
          </cell>
          <cell r="V8833">
            <v>4360</v>
          </cell>
        </row>
        <row r="8834">
          <cell r="A8834">
            <v>1</v>
          </cell>
          <cell r="E8834">
            <v>7</v>
          </cell>
          <cell r="I8834">
            <v>16233</v>
          </cell>
          <cell r="M8834">
            <v>7</v>
          </cell>
          <cell r="Q8834">
            <v>7</v>
          </cell>
          <cell r="V8834">
            <v>4380</v>
          </cell>
        </row>
        <row r="8835">
          <cell r="A8835">
            <v>1</v>
          </cell>
          <cell r="E8835">
            <v>7</v>
          </cell>
          <cell r="I8835">
            <v>0</v>
          </cell>
          <cell r="M8835">
            <v>7</v>
          </cell>
          <cell r="Q8835">
            <v>7</v>
          </cell>
          <cell r="V8835">
            <v>4380</v>
          </cell>
        </row>
        <row r="8836">
          <cell r="A8836">
            <v>1</v>
          </cell>
          <cell r="E8836">
            <v>7</v>
          </cell>
          <cell r="I8836">
            <v>0</v>
          </cell>
          <cell r="M8836">
            <v>7</v>
          </cell>
          <cell r="Q8836">
            <v>7</v>
          </cell>
          <cell r="V8836">
            <v>4460</v>
          </cell>
        </row>
        <row r="8837">
          <cell r="A8837">
            <v>1</v>
          </cell>
          <cell r="E8837">
            <v>7</v>
          </cell>
          <cell r="I8837">
            <v>2000</v>
          </cell>
          <cell r="M8837">
            <v>7</v>
          </cell>
          <cell r="Q8837">
            <v>7</v>
          </cell>
          <cell r="V8837">
            <v>4480</v>
          </cell>
        </row>
        <row r="8838">
          <cell r="A8838">
            <v>1</v>
          </cell>
          <cell r="E8838">
            <v>7</v>
          </cell>
          <cell r="I8838">
            <v>0</v>
          </cell>
          <cell r="M8838">
            <v>7</v>
          </cell>
          <cell r="Q8838">
            <v>7</v>
          </cell>
          <cell r="V8838">
            <v>4490</v>
          </cell>
        </row>
        <row r="8839">
          <cell r="A8839">
            <v>1</v>
          </cell>
          <cell r="E8839">
            <v>7</v>
          </cell>
          <cell r="I8839">
            <v>0</v>
          </cell>
          <cell r="M8839">
            <v>7</v>
          </cell>
          <cell r="Q8839">
            <v>7</v>
          </cell>
          <cell r="V8839">
            <v>4500</v>
          </cell>
        </row>
        <row r="8840">
          <cell r="A8840">
            <v>1</v>
          </cell>
          <cell r="E8840">
            <v>7</v>
          </cell>
          <cell r="I8840">
            <v>127368.19</v>
          </cell>
          <cell r="M8840">
            <v>7</v>
          </cell>
          <cell r="Q8840">
            <v>7</v>
          </cell>
          <cell r="V8840">
            <v>4520</v>
          </cell>
        </row>
        <row r="8841">
          <cell r="A8841">
            <v>1</v>
          </cell>
          <cell r="E8841">
            <v>7</v>
          </cell>
          <cell r="I8841">
            <v>208989</v>
          </cell>
          <cell r="M8841">
            <v>7</v>
          </cell>
          <cell r="Q8841">
            <v>7</v>
          </cell>
          <cell r="V8841">
            <v>4560</v>
          </cell>
        </row>
        <row r="8842">
          <cell r="A8842">
            <v>1</v>
          </cell>
          <cell r="E8842">
            <v>7</v>
          </cell>
          <cell r="I8842">
            <v>0</v>
          </cell>
          <cell r="M8842">
            <v>7</v>
          </cell>
          <cell r="Q8842">
            <v>7</v>
          </cell>
          <cell r="V8842">
            <v>4560</v>
          </cell>
        </row>
        <row r="8843">
          <cell r="A8843">
            <v>1</v>
          </cell>
          <cell r="E8843">
            <v>7</v>
          </cell>
          <cell r="I8843">
            <v>426</v>
          </cell>
          <cell r="M8843">
            <v>7</v>
          </cell>
          <cell r="Q8843">
            <v>7</v>
          </cell>
          <cell r="V8843">
            <v>4595</v>
          </cell>
        </row>
        <row r="8844">
          <cell r="A8844">
            <v>1</v>
          </cell>
          <cell r="E8844">
            <v>7</v>
          </cell>
          <cell r="I8844">
            <v>274590</v>
          </cell>
          <cell r="M8844">
            <v>7</v>
          </cell>
          <cell r="Q8844">
            <v>7</v>
          </cell>
          <cell r="V8844">
            <v>4601</v>
          </cell>
        </row>
        <row r="8845">
          <cell r="A8845">
            <v>1</v>
          </cell>
          <cell r="E8845">
            <v>7</v>
          </cell>
          <cell r="I8845">
            <v>0</v>
          </cell>
          <cell r="M8845">
            <v>7</v>
          </cell>
          <cell r="Q8845">
            <v>7</v>
          </cell>
          <cell r="V8845">
            <v>4602</v>
          </cell>
        </row>
        <row r="8846">
          <cell r="A8846">
            <v>1</v>
          </cell>
          <cell r="E8846">
            <v>7</v>
          </cell>
          <cell r="I8846">
            <v>106000</v>
          </cell>
          <cell r="M8846">
            <v>7</v>
          </cell>
          <cell r="Q8846">
            <v>7</v>
          </cell>
          <cell r="V8846">
            <v>4603</v>
          </cell>
        </row>
        <row r="8847">
          <cell r="A8847">
            <v>1</v>
          </cell>
          <cell r="E8847">
            <v>7</v>
          </cell>
          <cell r="I8847">
            <v>19040</v>
          </cell>
          <cell r="M8847">
            <v>7</v>
          </cell>
          <cell r="Q8847">
            <v>7</v>
          </cell>
          <cell r="V8847">
            <v>4604</v>
          </cell>
        </row>
        <row r="8848">
          <cell r="A8848">
            <v>1</v>
          </cell>
          <cell r="E8848">
            <v>7</v>
          </cell>
          <cell r="I8848">
            <v>2310</v>
          </cell>
          <cell r="M8848">
            <v>7</v>
          </cell>
          <cell r="Q8848">
            <v>7</v>
          </cell>
          <cell r="V8848">
            <v>4610</v>
          </cell>
        </row>
        <row r="8849">
          <cell r="A8849">
            <v>1</v>
          </cell>
          <cell r="E8849">
            <v>7</v>
          </cell>
          <cell r="I8849">
            <v>73445</v>
          </cell>
          <cell r="M8849">
            <v>7</v>
          </cell>
          <cell r="Q8849">
            <v>7</v>
          </cell>
          <cell r="V8849">
            <v>4640</v>
          </cell>
        </row>
        <row r="8850">
          <cell r="A8850">
            <v>1</v>
          </cell>
          <cell r="E8850">
            <v>7</v>
          </cell>
          <cell r="I8850">
            <v>0</v>
          </cell>
          <cell r="M8850">
            <v>7</v>
          </cell>
          <cell r="Q8850">
            <v>7</v>
          </cell>
          <cell r="V8850">
            <v>4660</v>
          </cell>
        </row>
        <row r="8851">
          <cell r="A8851">
            <v>1</v>
          </cell>
          <cell r="E8851">
            <v>7</v>
          </cell>
          <cell r="I8851">
            <v>252755</v>
          </cell>
          <cell r="M8851">
            <v>7</v>
          </cell>
          <cell r="Q8851">
            <v>7</v>
          </cell>
          <cell r="V8851">
            <v>4660</v>
          </cell>
        </row>
        <row r="8852">
          <cell r="A8852">
            <v>1</v>
          </cell>
          <cell r="E8852">
            <v>7</v>
          </cell>
          <cell r="I8852">
            <v>228994.83</v>
          </cell>
          <cell r="M8852">
            <v>7</v>
          </cell>
          <cell r="Q8852">
            <v>7</v>
          </cell>
          <cell r="V8852">
            <v>4680</v>
          </cell>
        </row>
        <row r="8853">
          <cell r="A8853">
            <v>1</v>
          </cell>
          <cell r="E8853">
            <v>7</v>
          </cell>
          <cell r="I8853">
            <v>2257663.7999999998</v>
          </cell>
          <cell r="M8853">
            <v>7</v>
          </cell>
          <cell r="Q8853">
            <v>7</v>
          </cell>
          <cell r="V8853">
            <v>4700</v>
          </cell>
        </row>
        <row r="8854">
          <cell r="A8854">
            <v>1</v>
          </cell>
          <cell r="E8854">
            <v>7</v>
          </cell>
          <cell r="I8854">
            <v>0</v>
          </cell>
          <cell r="M8854">
            <v>7</v>
          </cell>
          <cell r="Q8854">
            <v>7</v>
          </cell>
          <cell r="V8854">
            <v>4700</v>
          </cell>
        </row>
        <row r="8855">
          <cell r="A8855">
            <v>1</v>
          </cell>
          <cell r="E8855">
            <v>7</v>
          </cell>
          <cell r="I8855">
            <v>39128</v>
          </cell>
          <cell r="M8855">
            <v>7</v>
          </cell>
          <cell r="Q8855">
            <v>7</v>
          </cell>
          <cell r="V8855">
            <v>4720</v>
          </cell>
        </row>
        <row r="8856">
          <cell r="A8856">
            <v>1</v>
          </cell>
          <cell r="E8856">
            <v>7</v>
          </cell>
          <cell r="I8856">
            <v>38135.339999999997</v>
          </cell>
          <cell r="M8856">
            <v>7</v>
          </cell>
          <cell r="Q8856">
            <v>7</v>
          </cell>
          <cell r="V8856">
            <v>4725</v>
          </cell>
        </row>
        <row r="8857">
          <cell r="A8857">
            <v>1</v>
          </cell>
          <cell r="E8857">
            <v>7</v>
          </cell>
          <cell r="I8857">
            <v>6942003.0599999996</v>
          </cell>
          <cell r="M8857">
            <v>7</v>
          </cell>
          <cell r="Q8857">
            <v>7</v>
          </cell>
          <cell r="V8857">
            <v>4730</v>
          </cell>
        </row>
        <row r="8858">
          <cell r="A8858">
            <v>1</v>
          </cell>
          <cell r="E8858">
            <v>7</v>
          </cell>
          <cell r="I8858">
            <v>0</v>
          </cell>
          <cell r="M8858">
            <v>7</v>
          </cell>
          <cell r="Q8858">
            <v>7</v>
          </cell>
          <cell r="V8858">
            <v>4730</v>
          </cell>
        </row>
        <row r="8859">
          <cell r="A8859">
            <v>1</v>
          </cell>
          <cell r="E8859">
            <v>7</v>
          </cell>
          <cell r="I8859">
            <v>0</v>
          </cell>
          <cell r="M8859">
            <v>7</v>
          </cell>
          <cell r="Q8859">
            <v>7</v>
          </cell>
          <cell r="V8859">
            <v>4730</v>
          </cell>
        </row>
        <row r="8860">
          <cell r="A8860">
            <v>1</v>
          </cell>
          <cell r="E8860">
            <v>7</v>
          </cell>
          <cell r="I8860">
            <v>0</v>
          </cell>
          <cell r="M8860">
            <v>7</v>
          </cell>
          <cell r="Q8860">
            <v>7</v>
          </cell>
          <cell r="V8860">
            <v>4740</v>
          </cell>
        </row>
        <row r="8861">
          <cell r="A8861">
            <v>1</v>
          </cell>
          <cell r="E8861">
            <v>7</v>
          </cell>
          <cell r="I8861">
            <v>0</v>
          </cell>
          <cell r="M8861">
            <v>7</v>
          </cell>
          <cell r="Q8861">
            <v>7</v>
          </cell>
          <cell r="V8861">
            <v>4770</v>
          </cell>
        </row>
        <row r="8862">
          <cell r="A8862">
            <v>1</v>
          </cell>
          <cell r="E8862">
            <v>7</v>
          </cell>
          <cell r="I8862">
            <v>0</v>
          </cell>
          <cell r="M8862">
            <v>7</v>
          </cell>
          <cell r="Q8862">
            <v>7</v>
          </cell>
          <cell r="V8862">
            <v>4772</v>
          </cell>
        </row>
        <row r="8863">
          <cell r="A8863">
            <v>1</v>
          </cell>
          <cell r="E8863">
            <v>7</v>
          </cell>
          <cell r="I8863">
            <v>47760</v>
          </cell>
          <cell r="M8863">
            <v>7</v>
          </cell>
          <cell r="Q8863">
            <v>7</v>
          </cell>
          <cell r="V8863">
            <v>4775</v>
          </cell>
        </row>
        <row r="8864">
          <cell r="A8864">
            <v>1</v>
          </cell>
          <cell r="E8864">
            <v>7</v>
          </cell>
          <cell r="I8864">
            <v>0</v>
          </cell>
          <cell r="M8864">
            <v>7</v>
          </cell>
          <cell r="Q8864">
            <v>7</v>
          </cell>
          <cell r="V8864">
            <v>4775</v>
          </cell>
        </row>
        <row r="8865">
          <cell r="A8865">
            <v>1</v>
          </cell>
          <cell r="E8865">
            <v>7</v>
          </cell>
          <cell r="I8865">
            <v>0</v>
          </cell>
          <cell r="M8865">
            <v>7</v>
          </cell>
          <cell r="Q8865">
            <v>7</v>
          </cell>
          <cell r="V8865">
            <v>4775</v>
          </cell>
        </row>
        <row r="8866">
          <cell r="A8866">
            <v>1</v>
          </cell>
          <cell r="E8866">
            <v>7</v>
          </cell>
          <cell r="I8866">
            <v>0</v>
          </cell>
          <cell r="M8866">
            <v>7</v>
          </cell>
          <cell r="Q8866">
            <v>7</v>
          </cell>
          <cell r="V8866">
            <v>4780</v>
          </cell>
        </row>
        <row r="8867">
          <cell r="A8867">
            <v>1</v>
          </cell>
          <cell r="E8867">
            <v>7</v>
          </cell>
          <cell r="I8867">
            <v>-154000</v>
          </cell>
          <cell r="M8867">
            <v>7</v>
          </cell>
          <cell r="Q8867">
            <v>7</v>
          </cell>
          <cell r="V8867">
            <v>4780</v>
          </cell>
        </row>
        <row r="8868">
          <cell r="A8868">
            <v>1</v>
          </cell>
          <cell r="E8868">
            <v>7</v>
          </cell>
          <cell r="I8868">
            <v>154000</v>
          </cell>
          <cell r="M8868">
            <v>7</v>
          </cell>
          <cell r="Q8868">
            <v>7</v>
          </cell>
          <cell r="V8868">
            <v>4780</v>
          </cell>
        </row>
        <row r="8869">
          <cell r="A8869">
            <v>1</v>
          </cell>
          <cell r="E8869">
            <v>7</v>
          </cell>
          <cell r="I8869">
            <v>835068.02</v>
          </cell>
          <cell r="M8869">
            <v>7</v>
          </cell>
          <cell r="Q8869">
            <v>7</v>
          </cell>
          <cell r="V8869">
            <v>4785</v>
          </cell>
        </row>
        <row r="8870">
          <cell r="A8870">
            <v>1</v>
          </cell>
          <cell r="E8870">
            <v>7</v>
          </cell>
          <cell r="I8870">
            <v>280156</v>
          </cell>
          <cell r="M8870">
            <v>7</v>
          </cell>
          <cell r="Q8870">
            <v>7</v>
          </cell>
          <cell r="V8870">
            <v>4785</v>
          </cell>
        </row>
        <row r="8871">
          <cell r="A8871">
            <v>1</v>
          </cell>
          <cell r="E8871">
            <v>7</v>
          </cell>
          <cell r="I8871">
            <v>72996</v>
          </cell>
          <cell r="M8871">
            <v>7</v>
          </cell>
          <cell r="Q8871">
            <v>7</v>
          </cell>
          <cell r="V8871">
            <v>4785</v>
          </cell>
        </row>
        <row r="8872">
          <cell r="A8872">
            <v>1</v>
          </cell>
          <cell r="E8872">
            <v>7</v>
          </cell>
          <cell r="I8872">
            <v>706306.12</v>
          </cell>
          <cell r="M8872">
            <v>7</v>
          </cell>
          <cell r="Q8872">
            <v>7</v>
          </cell>
          <cell r="V8872">
            <v>4800</v>
          </cell>
        </row>
        <row r="8873">
          <cell r="A8873">
            <v>1</v>
          </cell>
          <cell r="E8873">
            <v>7</v>
          </cell>
          <cell r="I8873">
            <v>45054</v>
          </cell>
          <cell r="M8873">
            <v>7</v>
          </cell>
          <cell r="Q8873">
            <v>7</v>
          </cell>
          <cell r="V8873">
            <v>4830</v>
          </cell>
        </row>
        <row r="8874">
          <cell r="A8874">
            <v>1</v>
          </cell>
          <cell r="E8874">
            <v>7</v>
          </cell>
          <cell r="I8874">
            <v>1424240</v>
          </cell>
          <cell r="M8874">
            <v>7</v>
          </cell>
          <cell r="Q8874">
            <v>7</v>
          </cell>
          <cell r="V8874">
            <v>4830</v>
          </cell>
        </row>
        <row r="8875">
          <cell r="A8875">
            <v>1</v>
          </cell>
          <cell r="E8875">
            <v>7</v>
          </cell>
          <cell r="I8875">
            <v>441771</v>
          </cell>
          <cell r="M8875">
            <v>7</v>
          </cell>
          <cell r="Q8875">
            <v>7</v>
          </cell>
          <cell r="V8875">
            <v>4830</v>
          </cell>
        </row>
        <row r="8876">
          <cell r="A8876">
            <v>1</v>
          </cell>
          <cell r="E8876">
            <v>7</v>
          </cell>
          <cell r="I8876">
            <v>11410</v>
          </cell>
          <cell r="M8876">
            <v>7</v>
          </cell>
          <cell r="Q8876">
            <v>7</v>
          </cell>
          <cell r="V8876">
            <v>4830</v>
          </cell>
        </row>
        <row r="8877">
          <cell r="A8877">
            <v>1</v>
          </cell>
          <cell r="E8877">
            <v>7</v>
          </cell>
          <cell r="I8877">
            <v>45900</v>
          </cell>
          <cell r="M8877">
            <v>7</v>
          </cell>
          <cell r="Q8877">
            <v>7</v>
          </cell>
          <cell r="V8877">
            <v>4840</v>
          </cell>
        </row>
        <row r="8878">
          <cell r="A8878">
            <v>1</v>
          </cell>
          <cell r="E8878">
            <v>7</v>
          </cell>
          <cell r="I8878">
            <v>20100</v>
          </cell>
          <cell r="M8878">
            <v>7</v>
          </cell>
          <cell r="Q8878">
            <v>7</v>
          </cell>
          <cell r="V8878">
            <v>4850</v>
          </cell>
        </row>
        <row r="8879">
          <cell r="A8879">
            <v>1</v>
          </cell>
          <cell r="E8879">
            <v>7</v>
          </cell>
          <cell r="I8879">
            <v>0</v>
          </cell>
          <cell r="M8879">
            <v>7</v>
          </cell>
          <cell r="Q8879">
            <v>7</v>
          </cell>
          <cell r="V8879">
            <v>4900</v>
          </cell>
        </row>
        <row r="8880">
          <cell r="A8880">
            <v>1</v>
          </cell>
          <cell r="E8880">
            <v>7</v>
          </cell>
          <cell r="I8880">
            <v>0</v>
          </cell>
          <cell r="M8880">
            <v>7</v>
          </cell>
          <cell r="Q8880">
            <v>7</v>
          </cell>
          <cell r="V8880">
            <v>4901</v>
          </cell>
        </row>
        <row r="8881">
          <cell r="A8881">
            <v>1</v>
          </cell>
          <cell r="E8881">
            <v>7</v>
          </cell>
          <cell r="I8881">
            <v>-100000</v>
          </cell>
          <cell r="M8881">
            <v>7</v>
          </cell>
          <cell r="Q8881">
            <v>7</v>
          </cell>
          <cell r="V8881">
            <v>5100</v>
          </cell>
        </row>
        <row r="8882">
          <cell r="A8882">
            <v>1</v>
          </cell>
          <cell r="E8882">
            <v>7</v>
          </cell>
          <cell r="I8882">
            <v>-10703996.83</v>
          </cell>
          <cell r="M8882">
            <v>7</v>
          </cell>
          <cell r="Q8882">
            <v>7</v>
          </cell>
          <cell r="V8882">
            <v>5400</v>
          </cell>
        </row>
        <row r="8883">
          <cell r="A8883">
            <v>1</v>
          </cell>
          <cell r="E8883">
            <v>7</v>
          </cell>
          <cell r="I8883">
            <v>6942715.9299999997</v>
          </cell>
          <cell r="M8883">
            <v>7</v>
          </cell>
          <cell r="Q8883">
            <v>7</v>
          </cell>
          <cell r="V8883">
            <v>5400</v>
          </cell>
        </row>
        <row r="8884">
          <cell r="A8884">
            <v>1</v>
          </cell>
          <cell r="E8884">
            <v>7</v>
          </cell>
          <cell r="I8884">
            <v>5163912.8</v>
          </cell>
          <cell r="M8884">
            <v>7</v>
          </cell>
          <cell r="Q8884">
            <v>7</v>
          </cell>
          <cell r="V8884">
            <v>5400</v>
          </cell>
        </row>
        <row r="8885">
          <cell r="A8885">
            <v>1</v>
          </cell>
          <cell r="E8885">
            <v>7</v>
          </cell>
          <cell r="I8885">
            <v>-6387104.4100000001</v>
          </cell>
          <cell r="M8885">
            <v>7</v>
          </cell>
          <cell r="Q8885">
            <v>7</v>
          </cell>
          <cell r="V8885">
            <v>5400</v>
          </cell>
        </row>
        <row r="8886">
          <cell r="A8886">
            <v>1</v>
          </cell>
          <cell r="E8886">
            <v>7</v>
          </cell>
          <cell r="I8886">
            <v>1448512.82</v>
          </cell>
          <cell r="M8886">
            <v>7</v>
          </cell>
          <cell r="Q8886">
            <v>7</v>
          </cell>
          <cell r="V8886">
            <v>6110</v>
          </cell>
        </row>
        <row r="8887">
          <cell r="A8887">
            <v>1</v>
          </cell>
          <cell r="E8887">
            <v>7</v>
          </cell>
          <cell r="I8887">
            <v>-515016.11</v>
          </cell>
          <cell r="M8887">
            <v>7</v>
          </cell>
          <cell r="Q8887">
            <v>7</v>
          </cell>
          <cell r="V8887">
            <v>6120</v>
          </cell>
        </row>
        <row r="8888">
          <cell r="A8888">
            <v>1</v>
          </cell>
          <cell r="E8888">
            <v>7</v>
          </cell>
          <cell r="I8888">
            <v>407395.75</v>
          </cell>
          <cell r="M8888">
            <v>7</v>
          </cell>
          <cell r="Q8888">
            <v>7</v>
          </cell>
          <cell r="V8888">
            <v>6210</v>
          </cell>
        </row>
        <row r="8889">
          <cell r="A8889">
            <v>1</v>
          </cell>
          <cell r="E8889">
            <v>7</v>
          </cell>
          <cell r="I8889">
            <v>-101159.23</v>
          </cell>
          <cell r="M8889">
            <v>7</v>
          </cell>
          <cell r="Q8889">
            <v>7</v>
          </cell>
          <cell r="V8889">
            <v>6220</v>
          </cell>
        </row>
        <row r="8890">
          <cell r="A8890">
            <v>1</v>
          </cell>
          <cell r="E8890">
            <v>7</v>
          </cell>
          <cell r="I8890">
            <v>576350.31999999995</v>
          </cell>
          <cell r="M8890">
            <v>7</v>
          </cell>
          <cell r="Q8890">
            <v>7</v>
          </cell>
          <cell r="V8890">
            <v>6310</v>
          </cell>
        </row>
        <row r="8891">
          <cell r="A8891">
            <v>1</v>
          </cell>
          <cell r="E8891">
            <v>7</v>
          </cell>
          <cell r="I8891">
            <v>-268963.49</v>
          </cell>
          <cell r="M8891">
            <v>7</v>
          </cell>
          <cell r="Q8891">
            <v>7</v>
          </cell>
          <cell r="V8891">
            <v>6320</v>
          </cell>
        </row>
        <row r="8892">
          <cell r="A8892">
            <v>1</v>
          </cell>
          <cell r="E8892">
            <v>7</v>
          </cell>
          <cell r="I8892">
            <v>575847</v>
          </cell>
          <cell r="M8892">
            <v>7</v>
          </cell>
          <cell r="Q8892">
            <v>7</v>
          </cell>
          <cell r="V8892">
            <v>6410</v>
          </cell>
        </row>
        <row r="8893">
          <cell r="A8893">
            <v>1</v>
          </cell>
          <cell r="E8893">
            <v>7</v>
          </cell>
          <cell r="I8893">
            <v>-43410.49</v>
          </cell>
          <cell r="M8893">
            <v>7</v>
          </cell>
          <cell r="Q8893">
            <v>7</v>
          </cell>
          <cell r="V8893">
            <v>6420</v>
          </cell>
        </row>
        <row r="8894">
          <cell r="A8894">
            <v>1</v>
          </cell>
          <cell r="E8894">
            <v>7</v>
          </cell>
          <cell r="I8894">
            <v>4380.1000000000004</v>
          </cell>
          <cell r="M8894">
            <v>7</v>
          </cell>
          <cell r="Q8894">
            <v>7</v>
          </cell>
          <cell r="V8894">
            <v>6520</v>
          </cell>
        </row>
        <row r="8895">
          <cell r="A8895">
            <v>1</v>
          </cell>
          <cell r="E8895">
            <v>7</v>
          </cell>
          <cell r="I8895">
            <v>209605.58</v>
          </cell>
          <cell r="M8895">
            <v>7</v>
          </cell>
          <cell r="Q8895">
            <v>7</v>
          </cell>
          <cell r="V8895">
            <v>6710</v>
          </cell>
        </row>
        <row r="8896">
          <cell r="A8896">
            <v>1</v>
          </cell>
          <cell r="E8896">
            <v>7</v>
          </cell>
          <cell r="I8896">
            <v>-67129.73</v>
          </cell>
          <cell r="M8896">
            <v>7</v>
          </cell>
          <cell r="Q8896">
            <v>7</v>
          </cell>
          <cell r="V8896">
            <v>6720</v>
          </cell>
        </row>
        <row r="8897">
          <cell r="A8897">
            <v>1</v>
          </cell>
          <cell r="E8897">
            <v>7</v>
          </cell>
          <cell r="I8897">
            <v>883500</v>
          </cell>
          <cell r="M8897">
            <v>7</v>
          </cell>
          <cell r="Q8897">
            <v>7</v>
          </cell>
          <cell r="V8897">
            <v>6810</v>
          </cell>
        </row>
        <row r="8898">
          <cell r="A8898">
            <v>1</v>
          </cell>
          <cell r="E8898">
            <v>7</v>
          </cell>
          <cell r="I8898">
            <v>-106765.18</v>
          </cell>
          <cell r="M8898">
            <v>7</v>
          </cell>
          <cell r="Q8898">
            <v>7</v>
          </cell>
          <cell r="V8898">
            <v>6820</v>
          </cell>
        </row>
        <row r="8899">
          <cell r="A8899">
            <v>1</v>
          </cell>
          <cell r="E8899">
            <v>7</v>
          </cell>
          <cell r="I8899">
            <v>454400</v>
          </cell>
          <cell r="M8899">
            <v>7</v>
          </cell>
          <cell r="Q8899">
            <v>7</v>
          </cell>
          <cell r="V8899">
            <v>7000</v>
          </cell>
        </row>
        <row r="8900">
          <cell r="A8900">
            <v>1</v>
          </cell>
          <cell r="E8900">
            <v>7</v>
          </cell>
          <cell r="I8900">
            <v>17786868.420000002</v>
          </cell>
          <cell r="M8900">
            <v>7</v>
          </cell>
          <cell r="Q8900">
            <v>7</v>
          </cell>
          <cell r="V8900">
            <v>7100</v>
          </cell>
        </row>
        <row r="8901">
          <cell r="A8901">
            <v>1</v>
          </cell>
          <cell r="E8901">
            <v>7</v>
          </cell>
          <cell r="I8901">
            <v>-1961347.91</v>
          </cell>
          <cell r="M8901">
            <v>7</v>
          </cell>
          <cell r="Q8901">
            <v>7</v>
          </cell>
          <cell r="V8901">
            <v>7110</v>
          </cell>
        </row>
        <row r="8902">
          <cell r="A8902">
            <v>1</v>
          </cell>
          <cell r="E8902">
            <v>7</v>
          </cell>
          <cell r="I8902">
            <v>13392124.859999999</v>
          </cell>
          <cell r="M8902">
            <v>7</v>
          </cell>
          <cell r="Q8902">
            <v>7</v>
          </cell>
          <cell r="V8902">
            <v>7130</v>
          </cell>
        </row>
        <row r="8903">
          <cell r="A8903">
            <v>1</v>
          </cell>
          <cell r="E8903">
            <v>7</v>
          </cell>
          <cell r="I8903">
            <v>-570989</v>
          </cell>
          <cell r="M8903">
            <v>7</v>
          </cell>
          <cell r="Q8903">
            <v>7</v>
          </cell>
          <cell r="V8903">
            <v>7140</v>
          </cell>
        </row>
        <row r="8904">
          <cell r="A8904">
            <v>1</v>
          </cell>
          <cell r="E8904">
            <v>7</v>
          </cell>
          <cell r="I8904">
            <v>0</v>
          </cell>
          <cell r="M8904">
            <v>7</v>
          </cell>
          <cell r="Q8904">
            <v>7</v>
          </cell>
          <cell r="V8904">
            <v>7150</v>
          </cell>
        </row>
        <row r="8905">
          <cell r="A8905">
            <v>1</v>
          </cell>
          <cell r="E8905">
            <v>7</v>
          </cell>
          <cell r="I8905">
            <v>400000</v>
          </cell>
          <cell r="M8905">
            <v>7</v>
          </cell>
          <cell r="Q8905">
            <v>7</v>
          </cell>
          <cell r="V8905">
            <v>7300</v>
          </cell>
        </row>
        <row r="8906">
          <cell r="A8906">
            <v>1</v>
          </cell>
          <cell r="E8906">
            <v>7</v>
          </cell>
          <cell r="I8906">
            <v>0</v>
          </cell>
          <cell r="M8906">
            <v>7</v>
          </cell>
          <cell r="Q8906">
            <v>7</v>
          </cell>
          <cell r="V8906">
            <v>7300</v>
          </cell>
        </row>
        <row r="8907">
          <cell r="A8907">
            <v>1</v>
          </cell>
          <cell r="E8907">
            <v>7</v>
          </cell>
          <cell r="I8907">
            <v>0</v>
          </cell>
          <cell r="M8907">
            <v>7</v>
          </cell>
          <cell r="Q8907">
            <v>7</v>
          </cell>
          <cell r="V8907">
            <v>7300</v>
          </cell>
        </row>
        <row r="8908">
          <cell r="A8908">
            <v>1</v>
          </cell>
          <cell r="E8908">
            <v>7</v>
          </cell>
          <cell r="I8908">
            <v>7950.53</v>
          </cell>
          <cell r="M8908">
            <v>7</v>
          </cell>
          <cell r="Q8908">
            <v>7</v>
          </cell>
          <cell r="V8908">
            <v>7300</v>
          </cell>
        </row>
        <row r="8909">
          <cell r="A8909">
            <v>1</v>
          </cell>
          <cell r="E8909">
            <v>7</v>
          </cell>
          <cell r="I8909">
            <v>1257819.96</v>
          </cell>
          <cell r="M8909">
            <v>7</v>
          </cell>
          <cell r="Q8909">
            <v>7</v>
          </cell>
          <cell r="V8909">
            <v>7400</v>
          </cell>
        </row>
        <row r="8910">
          <cell r="A8910">
            <v>1</v>
          </cell>
          <cell r="E8910">
            <v>7</v>
          </cell>
          <cell r="I8910">
            <v>0</v>
          </cell>
          <cell r="M8910">
            <v>7</v>
          </cell>
          <cell r="Q8910">
            <v>7</v>
          </cell>
          <cell r="V8910">
            <v>7700</v>
          </cell>
        </row>
        <row r="8911">
          <cell r="A8911">
            <v>1</v>
          </cell>
          <cell r="E8911">
            <v>7</v>
          </cell>
          <cell r="I8911">
            <v>0</v>
          </cell>
          <cell r="M8911">
            <v>7</v>
          </cell>
          <cell r="Q8911">
            <v>7</v>
          </cell>
          <cell r="V8911">
            <v>7700</v>
          </cell>
        </row>
        <row r="8912">
          <cell r="A8912">
            <v>1</v>
          </cell>
          <cell r="E8912">
            <v>7</v>
          </cell>
          <cell r="I8912">
            <v>660000</v>
          </cell>
          <cell r="M8912">
            <v>7</v>
          </cell>
          <cell r="Q8912">
            <v>7</v>
          </cell>
          <cell r="V8912">
            <v>7800</v>
          </cell>
        </row>
        <row r="8913">
          <cell r="A8913">
            <v>1</v>
          </cell>
          <cell r="E8913">
            <v>7</v>
          </cell>
          <cell r="I8913">
            <v>720.44</v>
          </cell>
          <cell r="M8913">
            <v>7</v>
          </cell>
          <cell r="Q8913">
            <v>7</v>
          </cell>
          <cell r="V8913">
            <v>7912</v>
          </cell>
        </row>
        <row r="8914">
          <cell r="A8914">
            <v>1</v>
          </cell>
          <cell r="E8914">
            <v>7</v>
          </cell>
          <cell r="I8914">
            <v>0</v>
          </cell>
          <cell r="M8914">
            <v>7</v>
          </cell>
          <cell r="Q8914">
            <v>7</v>
          </cell>
          <cell r="V8914">
            <v>7913</v>
          </cell>
        </row>
        <row r="8915">
          <cell r="A8915">
            <v>1</v>
          </cell>
          <cell r="E8915">
            <v>7</v>
          </cell>
          <cell r="I8915">
            <v>0</v>
          </cell>
          <cell r="M8915">
            <v>7</v>
          </cell>
          <cell r="Q8915">
            <v>7</v>
          </cell>
          <cell r="V8915">
            <v>7916</v>
          </cell>
        </row>
        <row r="8916">
          <cell r="A8916">
            <v>1</v>
          </cell>
          <cell r="E8916">
            <v>7</v>
          </cell>
          <cell r="I8916">
            <v>27</v>
          </cell>
          <cell r="M8916">
            <v>7</v>
          </cell>
          <cell r="Q8916">
            <v>7</v>
          </cell>
          <cell r="V8916">
            <v>7917</v>
          </cell>
        </row>
        <row r="8917">
          <cell r="A8917">
            <v>1</v>
          </cell>
          <cell r="E8917">
            <v>7</v>
          </cell>
          <cell r="I8917">
            <v>-14705.28</v>
          </cell>
          <cell r="M8917">
            <v>7</v>
          </cell>
          <cell r="Q8917">
            <v>7</v>
          </cell>
          <cell r="V8917">
            <v>8015</v>
          </cell>
        </row>
        <row r="8918">
          <cell r="A8918">
            <v>1</v>
          </cell>
          <cell r="E8918">
            <v>7</v>
          </cell>
          <cell r="I8918">
            <v>7922393.4699999997</v>
          </cell>
          <cell r="M8918">
            <v>7</v>
          </cell>
          <cell r="Q8918">
            <v>7</v>
          </cell>
          <cell r="V8918">
            <v>8101</v>
          </cell>
        </row>
        <row r="8919">
          <cell r="A8919">
            <v>1</v>
          </cell>
          <cell r="E8919">
            <v>7</v>
          </cell>
          <cell r="I8919">
            <v>-3730272.53</v>
          </cell>
          <cell r="M8919">
            <v>7</v>
          </cell>
          <cell r="Q8919">
            <v>7</v>
          </cell>
          <cell r="V8919">
            <v>8102</v>
          </cell>
        </row>
        <row r="8920">
          <cell r="A8920">
            <v>1</v>
          </cell>
          <cell r="E8920">
            <v>7</v>
          </cell>
          <cell r="I8920">
            <v>2232.9299999999998</v>
          </cell>
          <cell r="M8920">
            <v>7</v>
          </cell>
          <cell r="Q8920">
            <v>7</v>
          </cell>
          <cell r="V8920">
            <v>8103</v>
          </cell>
        </row>
        <row r="8921">
          <cell r="A8921">
            <v>1</v>
          </cell>
          <cell r="E8921">
            <v>7</v>
          </cell>
          <cell r="I8921">
            <v>726264</v>
          </cell>
          <cell r="M8921">
            <v>7</v>
          </cell>
          <cell r="Q8921">
            <v>7</v>
          </cell>
          <cell r="V8921">
            <v>8700</v>
          </cell>
        </row>
        <row r="8922">
          <cell r="A8922">
            <v>1</v>
          </cell>
          <cell r="E8922">
            <v>7</v>
          </cell>
          <cell r="I8922">
            <v>-37831088.329999998</v>
          </cell>
          <cell r="M8922">
            <v>7</v>
          </cell>
          <cell r="Q8922">
            <v>7</v>
          </cell>
          <cell r="V8922">
            <v>9100</v>
          </cell>
        </row>
        <row r="8923">
          <cell r="A8923">
            <v>1</v>
          </cell>
          <cell r="E8923">
            <v>7</v>
          </cell>
          <cell r="I8923">
            <v>-385048.09</v>
          </cell>
          <cell r="M8923">
            <v>7</v>
          </cell>
          <cell r="Q8923">
            <v>7</v>
          </cell>
          <cell r="V8923">
            <v>9150</v>
          </cell>
        </row>
        <row r="8924">
          <cell r="A8924">
            <v>1</v>
          </cell>
          <cell r="E8924">
            <v>7</v>
          </cell>
          <cell r="I8924">
            <v>0</v>
          </cell>
          <cell r="M8924">
            <v>7</v>
          </cell>
          <cell r="Q8924">
            <v>7</v>
          </cell>
          <cell r="V8924">
            <v>9205</v>
          </cell>
        </row>
        <row r="8925">
          <cell r="A8925">
            <v>1</v>
          </cell>
          <cell r="E8925">
            <v>7</v>
          </cell>
          <cell r="I8925">
            <v>-1051346.1200000001</v>
          </cell>
          <cell r="M8925">
            <v>7</v>
          </cell>
          <cell r="Q8925">
            <v>7</v>
          </cell>
          <cell r="V8925">
            <v>9251</v>
          </cell>
        </row>
        <row r="8926">
          <cell r="A8926">
            <v>1</v>
          </cell>
          <cell r="E8926">
            <v>7</v>
          </cell>
          <cell r="I8926">
            <v>746066.39</v>
          </cell>
          <cell r="M8926">
            <v>7</v>
          </cell>
          <cell r="Q8926">
            <v>7</v>
          </cell>
          <cell r="V8926">
            <v>9252</v>
          </cell>
        </row>
        <row r="8927">
          <cell r="A8927">
            <v>1</v>
          </cell>
          <cell r="E8927">
            <v>7</v>
          </cell>
          <cell r="I8927">
            <v>167374.85</v>
          </cell>
          <cell r="M8927">
            <v>7</v>
          </cell>
          <cell r="Q8927">
            <v>7</v>
          </cell>
          <cell r="V8927">
            <v>9253</v>
          </cell>
        </row>
        <row r="8928">
          <cell r="A8928">
            <v>1</v>
          </cell>
          <cell r="E8928">
            <v>7</v>
          </cell>
          <cell r="I8928">
            <v>-7080</v>
          </cell>
          <cell r="M8928">
            <v>7</v>
          </cell>
          <cell r="Q8928">
            <v>7</v>
          </cell>
          <cell r="V8928">
            <v>9255</v>
          </cell>
        </row>
        <row r="8929">
          <cell r="A8929">
            <v>1</v>
          </cell>
          <cell r="E8929">
            <v>7</v>
          </cell>
          <cell r="I8929">
            <v>-19920</v>
          </cell>
          <cell r="M8929">
            <v>7</v>
          </cell>
          <cell r="Q8929">
            <v>7</v>
          </cell>
          <cell r="V8929">
            <v>9256</v>
          </cell>
        </row>
        <row r="8930">
          <cell r="A8930">
            <v>1</v>
          </cell>
          <cell r="E8930">
            <v>7</v>
          </cell>
          <cell r="I8930">
            <v>-201556.5</v>
          </cell>
          <cell r="M8930">
            <v>7</v>
          </cell>
          <cell r="Q8930">
            <v>7</v>
          </cell>
          <cell r="V8930">
            <v>9301</v>
          </cell>
        </row>
        <row r="8931">
          <cell r="A8931">
            <v>1</v>
          </cell>
          <cell r="E8931">
            <v>7</v>
          </cell>
          <cell r="I8931">
            <v>-675322.84</v>
          </cell>
          <cell r="M8931">
            <v>7</v>
          </cell>
          <cell r="Q8931">
            <v>7</v>
          </cell>
          <cell r="V8931">
            <v>9302</v>
          </cell>
        </row>
        <row r="8932">
          <cell r="A8932">
            <v>1</v>
          </cell>
          <cell r="E8932">
            <v>7</v>
          </cell>
          <cell r="I8932">
            <v>-398274.03</v>
          </cell>
          <cell r="M8932">
            <v>7</v>
          </cell>
          <cell r="Q8932">
            <v>7</v>
          </cell>
          <cell r="V8932">
            <v>9303</v>
          </cell>
        </row>
        <row r="8933">
          <cell r="A8933">
            <v>1</v>
          </cell>
          <cell r="E8933">
            <v>7</v>
          </cell>
          <cell r="I8933">
            <v>-610369.01</v>
          </cell>
          <cell r="M8933">
            <v>7</v>
          </cell>
          <cell r="Q8933">
            <v>7</v>
          </cell>
          <cell r="V8933">
            <v>9305</v>
          </cell>
        </row>
        <row r="8934">
          <cell r="A8934">
            <v>1</v>
          </cell>
          <cell r="E8934">
            <v>7</v>
          </cell>
          <cell r="I8934">
            <v>-0.25</v>
          </cell>
          <cell r="M8934">
            <v>7</v>
          </cell>
          <cell r="Q8934">
            <v>7</v>
          </cell>
          <cell r="V8934">
            <v>9306</v>
          </cell>
        </row>
        <row r="8935">
          <cell r="A8935">
            <v>1</v>
          </cell>
          <cell r="E8935">
            <v>7</v>
          </cell>
          <cell r="I8935">
            <v>-1500</v>
          </cell>
          <cell r="M8935">
            <v>7</v>
          </cell>
          <cell r="Q8935">
            <v>7</v>
          </cell>
          <cell r="V8935">
            <v>9500</v>
          </cell>
        </row>
        <row r="8936">
          <cell r="A8936">
            <v>1</v>
          </cell>
          <cell r="E8936">
            <v>7</v>
          </cell>
          <cell r="I8936">
            <v>-2510750.1</v>
          </cell>
          <cell r="M8936">
            <v>7</v>
          </cell>
          <cell r="Q8936">
            <v>7</v>
          </cell>
          <cell r="V8936">
            <v>9530</v>
          </cell>
        </row>
        <row r="8937">
          <cell r="A8937">
            <v>1</v>
          </cell>
          <cell r="E8937">
            <v>7</v>
          </cell>
          <cell r="I8937">
            <v>45480.34</v>
          </cell>
          <cell r="M8937">
            <v>7</v>
          </cell>
          <cell r="Q8937">
            <v>7</v>
          </cell>
          <cell r="V8937">
            <v>9600</v>
          </cell>
        </row>
        <row r="8938">
          <cell r="A8938">
            <v>1</v>
          </cell>
          <cell r="E8938">
            <v>7</v>
          </cell>
          <cell r="I8938">
            <v>1586910</v>
          </cell>
          <cell r="M8938">
            <v>7</v>
          </cell>
          <cell r="Q8938">
            <v>7</v>
          </cell>
          <cell r="V8938">
            <v>9610</v>
          </cell>
        </row>
        <row r="8939">
          <cell r="A8939">
            <v>1</v>
          </cell>
          <cell r="E8939">
            <v>7</v>
          </cell>
          <cell r="I8939">
            <v>1189620.3700000001</v>
          </cell>
          <cell r="M8939">
            <v>7</v>
          </cell>
          <cell r="Q8939">
            <v>7</v>
          </cell>
          <cell r="V8939">
            <v>9611</v>
          </cell>
        </row>
        <row r="8940">
          <cell r="A8940">
            <v>1</v>
          </cell>
          <cell r="E8940">
            <v>7</v>
          </cell>
          <cell r="I8940">
            <v>1164859.27</v>
          </cell>
          <cell r="M8940">
            <v>7</v>
          </cell>
          <cell r="Q8940">
            <v>7</v>
          </cell>
          <cell r="V8940">
            <v>9670</v>
          </cell>
        </row>
        <row r="8941">
          <cell r="A8941">
            <v>1</v>
          </cell>
          <cell r="E8941">
            <v>7</v>
          </cell>
          <cell r="I8941">
            <v>0</v>
          </cell>
          <cell r="M8941">
            <v>7</v>
          </cell>
          <cell r="Q8941">
            <v>7</v>
          </cell>
          <cell r="V8941">
            <v>9990</v>
          </cell>
        </row>
        <row r="8942">
          <cell r="A8942">
            <v>1</v>
          </cell>
          <cell r="E8942">
            <v>7</v>
          </cell>
          <cell r="I8942">
            <v>-8283627.6200000001</v>
          </cell>
          <cell r="M8942">
            <v>7</v>
          </cell>
          <cell r="Q8942">
            <v>7</v>
          </cell>
          <cell r="V8942">
            <v>5301</v>
          </cell>
        </row>
        <row r="8943">
          <cell r="A8943">
            <v>1</v>
          </cell>
          <cell r="E8943">
            <v>8</v>
          </cell>
          <cell r="I8943">
            <v>-1159241346.1400001</v>
          </cell>
          <cell r="M8943">
            <v>8</v>
          </cell>
          <cell r="Q8943">
            <v>8</v>
          </cell>
          <cell r="V8943">
            <v>1010</v>
          </cell>
        </row>
        <row r="8944">
          <cell r="A8944">
            <v>1</v>
          </cell>
          <cell r="E8944">
            <v>8</v>
          </cell>
          <cell r="I8944">
            <v>0</v>
          </cell>
          <cell r="M8944">
            <v>8</v>
          </cell>
          <cell r="Q8944">
            <v>8</v>
          </cell>
          <cell r="V8944">
            <v>1030</v>
          </cell>
        </row>
        <row r="8945">
          <cell r="A8945">
            <v>1</v>
          </cell>
          <cell r="E8945">
            <v>8</v>
          </cell>
          <cell r="I8945">
            <v>93769381.760000005</v>
          </cell>
          <cell r="M8945">
            <v>8</v>
          </cell>
          <cell r="Q8945">
            <v>8</v>
          </cell>
          <cell r="V8945">
            <v>1095</v>
          </cell>
        </row>
        <row r="8946">
          <cell r="A8946">
            <v>1</v>
          </cell>
          <cell r="E8946">
            <v>8</v>
          </cell>
          <cell r="I8946">
            <v>-535216886.82999998</v>
          </cell>
          <cell r="M8946">
            <v>8</v>
          </cell>
          <cell r="Q8946">
            <v>8</v>
          </cell>
          <cell r="V8946">
            <v>1096</v>
          </cell>
        </row>
        <row r="8947">
          <cell r="A8947">
            <v>1</v>
          </cell>
          <cell r="E8947">
            <v>8</v>
          </cell>
          <cell r="I8947">
            <v>54364900</v>
          </cell>
          <cell r="M8947">
            <v>8</v>
          </cell>
          <cell r="Q8947">
            <v>8</v>
          </cell>
          <cell r="V8947">
            <v>2010</v>
          </cell>
        </row>
        <row r="8948">
          <cell r="A8948">
            <v>1</v>
          </cell>
          <cell r="E8948">
            <v>8</v>
          </cell>
          <cell r="I8948">
            <v>1373836</v>
          </cell>
          <cell r="M8948">
            <v>8</v>
          </cell>
          <cell r="Q8948">
            <v>8</v>
          </cell>
          <cell r="V8948">
            <v>2011</v>
          </cell>
        </row>
        <row r="8949">
          <cell r="A8949">
            <v>1</v>
          </cell>
          <cell r="E8949">
            <v>8</v>
          </cell>
          <cell r="I8949">
            <v>0</v>
          </cell>
          <cell r="M8949">
            <v>8</v>
          </cell>
          <cell r="Q8949">
            <v>8</v>
          </cell>
          <cell r="V8949">
            <v>2020</v>
          </cell>
        </row>
        <row r="8950">
          <cell r="A8950">
            <v>1</v>
          </cell>
          <cell r="E8950">
            <v>8</v>
          </cell>
          <cell r="I8950">
            <v>22124300</v>
          </cell>
          <cell r="M8950">
            <v>8</v>
          </cell>
          <cell r="Q8950">
            <v>8</v>
          </cell>
          <cell r="V8950">
            <v>2030</v>
          </cell>
        </row>
        <row r="8951">
          <cell r="A8951">
            <v>1</v>
          </cell>
          <cell r="E8951">
            <v>8</v>
          </cell>
          <cell r="I8951">
            <v>664891462.08000004</v>
          </cell>
          <cell r="M8951">
            <v>8</v>
          </cell>
          <cell r="Q8951">
            <v>8</v>
          </cell>
          <cell r="V8951">
            <v>2040</v>
          </cell>
        </row>
        <row r="8952">
          <cell r="A8952">
            <v>1</v>
          </cell>
          <cell r="E8952">
            <v>8</v>
          </cell>
          <cell r="I8952">
            <v>239342678.81</v>
          </cell>
          <cell r="M8952">
            <v>8</v>
          </cell>
          <cell r="Q8952">
            <v>8</v>
          </cell>
          <cell r="V8952">
            <v>2051</v>
          </cell>
        </row>
        <row r="8953">
          <cell r="A8953">
            <v>1</v>
          </cell>
          <cell r="E8953">
            <v>8</v>
          </cell>
          <cell r="I8953">
            <v>0</v>
          </cell>
          <cell r="M8953">
            <v>8</v>
          </cell>
          <cell r="Q8953">
            <v>8</v>
          </cell>
          <cell r="V8953">
            <v>2052</v>
          </cell>
        </row>
        <row r="8954">
          <cell r="A8954">
            <v>1</v>
          </cell>
          <cell r="E8954">
            <v>8</v>
          </cell>
          <cell r="I8954">
            <v>109101072.83</v>
          </cell>
          <cell r="M8954">
            <v>8</v>
          </cell>
          <cell r="Q8954">
            <v>8</v>
          </cell>
          <cell r="V8954">
            <v>2052</v>
          </cell>
        </row>
        <row r="8955">
          <cell r="A8955">
            <v>1</v>
          </cell>
          <cell r="E8955">
            <v>8</v>
          </cell>
          <cell r="I8955">
            <v>12620885.23</v>
          </cell>
          <cell r="M8955">
            <v>8</v>
          </cell>
          <cell r="Q8955">
            <v>8</v>
          </cell>
          <cell r="V8955">
            <v>2053</v>
          </cell>
        </row>
        <row r="8956">
          <cell r="A8956">
            <v>1</v>
          </cell>
          <cell r="E8956">
            <v>8</v>
          </cell>
          <cell r="I8956">
            <v>40501410.579999998</v>
          </cell>
          <cell r="M8956">
            <v>8</v>
          </cell>
          <cell r="Q8956">
            <v>8</v>
          </cell>
          <cell r="V8956">
            <v>2054</v>
          </cell>
        </row>
        <row r="8957">
          <cell r="A8957">
            <v>1</v>
          </cell>
          <cell r="E8957">
            <v>8</v>
          </cell>
          <cell r="I8957">
            <v>82566428.019999996</v>
          </cell>
          <cell r="M8957">
            <v>8</v>
          </cell>
          <cell r="Q8957">
            <v>8</v>
          </cell>
          <cell r="V8957">
            <v>2055</v>
          </cell>
        </row>
        <row r="8958">
          <cell r="A8958">
            <v>1</v>
          </cell>
          <cell r="E8958">
            <v>8</v>
          </cell>
          <cell r="I8958">
            <v>264294408.81999999</v>
          </cell>
          <cell r="M8958">
            <v>8</v>
          </cell>
          <cell r="Q8958">
            <v>8</v>
          </cell>
          <cell r="V8958">
            <v>2090</v>
          </cell>
        </row>
        <row r="8959">
          <cell r="A8959">
            <v>1</v>
          </cell>
          <cell r="E8959">
            <v>8</v>
          </cell>
          <cell r="I8959">
            <v>-193856793.05000001</v>
          </cell>
          <cell r="M8959">
            <v>8</v>
          </cell>
          <cell r="Q8959">
            <v>8</v>
          </cell>
          <cell r="V8959">
            <v>2095</v>
          </cell>
        </row>
        <row r="8960">
          <cell r="A8960">
            <v>1</v>
          </cell>
          <cell r="E8960">
            <v>8</v>
          </cell>
          <cell r="I8960">
            <v>-375191.52</v>
          </cell>
          <cell r="M8960">
            <v>8</v>
          </cell>
          <cell r="Q8960">
            <v>8</v>
          </cell>
          <cell r="V8960">
            <v>3100</v>
          </cell>
        </row>
        <row r="8961">
          <cell r="A8961">
            <v>1</v>
          </cell>
          <cell r="E8961">
            <v>8</v>
          </cell>
          <cell r="I8961">
            <v>-2837215.52</v>
          </cell>
          <cell r="M8961">
            <v>8</v>
          </cell>
          <cell r="Q8961">
            <v>8</v>
          </cell>
          <cell r="V8961">
            <v>3300</v>
          </cell>
        </row>
        <row r="8962">
          <cell r="A8962">
            <v>1</v>
          </cell>
          <cell r="E8962">
            <v>8</v>
          </cell>
          <cell r="I8962">
            <v>-28930606.109999999</v>
          </cell>
          <cell r="M8962">
            <v>8</v>
          </cell>
          <cell r="Q8962">
            <v>8</v>
          </cell>
          <cell r="V8962">
            <v>3400</v>
          </cell>
        </row>
        <row r="8963">
          <cell r="A8963">
            <v>1</v>
          </cell>
          <cell r="E8963">
            <v>8</v>
          </cell>
          <cell r="I8963">
            <v>24525023.239999998</v>
          </cell>
          <cell r="M8963">
            <v>8</v>
          </cell>
          <cell r="Q8963">
            <v>8</v>
          </cell>
          <cell r="V8963">
            <v>4000</v>
          </cell>
        </row>
        <row r="8964">
          <cell r="A8964">
            <v>1</v>
          </cell>
          <cell r="E8964">
            <v>8</v>
          </cell>
          <cell r="I8964">
            <v>60879</v>
          </cell>
          <cell r="M8964">
            <v>8</v>
          </cell>
          <cell r="Q8964">
            <v>8</v>
          </cell>
          <cell r="V8964">
            <v>4050</v>
          </cell>
        </row>
        <row r="8965">
          <cell r="A8965">
            <v>1</v>
          </cell>
          <cell r="E8965">
            <v>8</v>
          </cell>
          <cell r="I8965">
            <v>6000000</v>
          </cell>
          <cell r="M8965">
            <v>8</v>
          </cell>
          <cell r="Q8965">
            <v>8</v>
          </cell>
          <cell r="V8965">
            <v>4060</v>
          </cell>
        </row>
        <row r="8966">
          <cell r="A8966">
            <v>1</v>
          </cell>
          <cell r="E8966">
            <v>8</v>
          </cell>
          <cell r="I8966">
            <v>5204685.12</v>
          </cell>
          <cell r="M8966">
            <v>8</v>
          </cell>
          <cell r="Q8966">
            <v>8</v>
          </cell>
          <cell r="V8966">
            <v>4150</v>
          </cell>
        </row>
        <row r="8967">
          <cell r="A8967">
            <v>1</v>
          </cell>
          <cell r="E8967">
            <v>8</v>
          </cell>
          <cell r="I8967">
            <v>201560</v>
          </cell>
          <cell r="M8967">
            <v>8</v>
          </cell>
          <cell r="Q8967">
            <v>8</v>
          </cell>
          <cell r="V8967">
            <v>4250</v>
          </cell>
        </row>
        <row r="8968">
          <cell r="A8968">
            <v>1</v>
          </cell>
          <cell r="E8968">
            <v>8</v>
          </cell>
          <cell r="I8968">
            <v>6148140</v>
          </cell>
          <cell r="M8968">
            <v>8</v>
          </cell>
          <cell r="Q8968">
            <v>8</v>
          </cell>
          <cell r="V8968">
            <v>4260</v>
          </cell>
        </row>
        <row r="8969">
          <cell r="A8969">
            <v>1</v>
          </cell>
          <cell r="E8969">
            <v>8</v>
          </cell>
          <cell r="I8969">
            <v>0</v>
          </cell>
          <cell r="M8969">
            <v>8</v>
          </cell>
          <cell r="Q8969">
            <v>8</v>
          </cell>
          <cell r="V8969">
            <v>4280</v>
          </cell>
        </row>
        <row r="8970">
          <cell r="A8970">
            <v>1</v>
          </cell>
          <cell r="E8970">
            <v>8</v>
          </cell>
          <cell r="I8970">
            <v>20134552.09</v>
          </cell>
          <cell r="M8970">
            <v>8</v>
          </cell>
          <cell r="Q8970">
            <v>8</v>
          </cell>
          <cell r="V8970">
            <v>4301</v>
          </cell>
        </row>
        <row r="8971">
          <cell r="A8971">
            <v>1</v>
          </cell>
          <cell r="E8971">
            <v>8</v>
          </cell>
          <cell r="I8971">
            <v>2269203.48</v>
          </cell>
          <cell r="M8971">
            <v>8</v>
          </cell>
          <cell r="Q8971">
            <v>8</v>
          </cell>
          <cell r="V8971">
            <v>4302</v>
          </cell>
        </row>
        <row r="8972">
          <cell r="A8972">
            <v>1</v>
          </cell>
          <cell r="E8972">
            <v>8</v>
          </cell>
          <cell r="I8972">
            <v>64589213.079999998</v>
          </cell>
          <cell r="M8972">
            <v>8</v>
          </cell>
          <cell r="Q8972">
            <v>8</v>
          </cell>
          <cell r="V8972">
            <v>4303</v>
          </cell>
        </row>
        <row r="8973">
          <cell r="A8973">
            <v>1</v>
          </cell>
          <cell r="E8973">
            <v>8</v>
          </cell>
          <cell r="I8973">
            <v>2463645.75</v>
          </cell>
          <cell r="M8973">
            <v>8</v>
          </cell>
          <cell r="Q8973">
            <v>8</v>
          </cell>
          <cell r="V8973">
            <v>4305</v>
          </cell>
        </row>
        <row r="8974">
          <cell r="A8974">
            <v>1</v>
          </cell>
          <cell r="E8974">
            <v>8</v>
          </cell>
          <cell r="I8974">
            <v>1222447.9099999999</v>
          </cell>
          <cell r="M8974">
            <v>8</v>
          </cell>
          <cell r="Q8974">
            <v>8</v>
          </cell>
          <cell r="V8974">
            <v>4307</v>
          </cell>
        </row>
        <row r="8975">
          <cell r="A8975">
            <v>1</v>
          </cell>
          <cell r="E8975">
            <v>8</v>
          </cell>
          <cell r="I8975">
            <v>1439974.52</v>
          </cell>
          <cell r="M8975">
            <v>8</v>
          </cell>
          <cell r="Q8975">
            <v>8</v>
          </cell>
          <cell r="V8975">
            <v>4309</v>
          </cell>
        </row>
        <row r="8976">
          <cell r="A8976">
            <v>1</v>
          </cell>
          <cell r="E8976">
            <v>8</v>
          </cell>
          <cell r="I8976">
            <v>0</v>
          </cell>
          <cell r="M8976">
            <v>8</v>
          </cell>
          <cell r="Q8976">
            <v>8</v>
          </cell>
          <cell r="V8976">
            <v>4340</v>
          </cell>
        </row>
        <row r="8977">
          <cell r="A8977">
            <v>1</v>
          </cell>
          <cell r="E8977">
            <v>8</v>
          </cell>
          <cell r="I8977">
            <v>2889590</v>
          </cell>
          <cell r="M8977">
            <v>8</v>
          </cell>
          <cell r="Q8977">
            <v>8</v>
          </cell>
          <cell r="V8977">
            <v>4360</v>
          </cell>
        </row>
        <row r="8978">
          <cell r="A8978">
            <v>1</v>
          </cell>
          <cell r="E8978">
            <v>8</v>
          </cell>
          <cell r="I8978">
            <v>1858058.59</v>
          </cell>
          <cell r="M8978">
            <v>8</v>
          </cell>
          <cell r="Q8978">
            <v>8</v>
          </cell>
          <cell r="V8978">
            <v>4380</v>
          </cell>
        </row>
        <row r="8979">
          <cell r="A8979">
            <v>1</v>
          </cell>
          <cell r="E8979">
            <v>8</v>
          </cell>
          <cell r="I8979">
            <v>0</v>
          </cell>
          <cell r="M8979">
            <v>8</v>
          </cell>
          <cell r="Q8979">
            <v>8</v>
          </cell>
          <cell r="V8979">
            <v>4460</v>
          </cell>
        </row>
        <row r="8980">
          <cell r="A8980">
            <v>1</v>
          </cell>
          <cell r="E8980">
            <v>8</v>
          </cell>
          <cell r="I8980">
            <v>0</v>
          </cell>
          <cell r="M8980">
            <v>8</v>
          </cell>
          <cell r="Q8980">
            <v>8</v>
          </cell>
          <cell r="V8980">
            <v>4480</v>
          </cell>
        </row>
        <row r="8981">
          <cell r="A8981">
            <v>1</v>
          </cell>
          <cell r="E8981">
            <v>8</v>
          </cell>
          <cell r="I8981">
            <v>724881.43</v>
          </cell>
          <cell r="M8981">
            <v>8</v>
          </cell>
          <cell r="Q8981">
            <v>8</v>
          </cell>
          <cell r="V8981">
            <v>4500</v>
          </cell>
        </row>
        <row r="8982">
          <cell r="A8982">
            <v>1</v>
          </cell>
          <cell r="E8982">
            <v>8</v>
          </cell>
          <cell r="I8982">
            <v>18557139.239999998</v>
          </cell>
          <cell r="M8982">
            <v>8</v>
          </cell>
          <cell r="Q8982">
            <v>8</v>
          </cell>
          <cell r="V8982">
            <v>4520</v>
          </cell>
        </row>
        <row r="8983">
          <cell r="A8983">
            <v>1</v>
          </cell>
          <cell r="E8983">
            <v>8</v>
          </cell>
          <cell r="I8983">
            <v>175300</v>
          </cell>
          <cell r="M8983">
            <v>8</v>
          </cell>
          <cell r="Q8983">
            <v>8</v>
          </cell>
          <cell r="V8983">
            <v>4560</v>
          </cell>
        </row>
        <row r="8984">
          <cell r="A8984">
            <v>1</v>
          </cell>
          <cell r="E8984">
            <v>8</v>
          </cell>
          <cell r="I8984">
            <v>5917050.3399999999</v>
          </cell>
          <cell r="M8984">
            <v>8</v>
          </cell>
          <cell r="Q8984">
            <v>8</v>
          </cell>
          <cell r="V8984">
            <v>4595</v>
          </cell>
        </row>
        <row r="8985">
          <cell r="A8985">
            <v>1</v>
          </cell>
          <cell r="E8985">
            <v>8</v>
          </cell>
          <cell r="I8985">
            <v>9276640.5800000001</v>
          </cell>
          <cell r="M8985">
            <v>8</v>
          </cell>
          <cell r="Q8985">
            <v>8</v>
          </cell>
          <cell r="V8985">
            <v>4601</v>
          </cell>
        </row>
        <row r="8986">
          <cell r="A8986">
            <v>1</v>
          </cell>
          <cell r="E8986">
            <v>8</v>
          </cell>
          <cell r="I8986">
            <v>2544500</v>
          </cell>
          <cell r="M8986">
            <v>8</v>
          </cell>
          <cell r="Q8986">
            <v>8</v>
          </cell>
          <cell r="V8986">
            <v>4602</v>
          </cell>
        </row>
        <row r="8987">
          <cell r="A8987">
            <v>1</v>
          </cell>
          <cell r="E8987">
            <v>8</v>
          </cell>
          <cell r="I8987">
            <v>1887691.23</v>
          </cell>
          <cell r="M8987">
            <v>8</v>
          </cell>
          <cell r="Q8987">
            <v>8</v>
          </cell>
          <cell r="V8987">
            <v>4603</v>
          </cell>
        </row>
        <row r="8988">
          <cell r="A8988">
            <v>1</v>
          </cell>
          <cell r="E8988">
            <v>8</v>
          </cell>
          <cell r="I8988">
            <v>18706600.440000001</v>
          </cell>
          <cell r="M8988">
            <v>8</v>
          </cell>
          <cell r="Q8988">
            <v>8</v>
          </cell>
          <cell r="V8988">
            <v>4610</v>
          </cell>
        </row>
        <row r="8989">
          <cell r="A8989">
            <v>1</v>
          </cell>
          <cell r="E8989">
            <v>8</v>
          </cell>
          <cell r="I8989">
            <v>461636</v>
          </cell>
          <cell r="M8989">
            <v>8</v>
          </cell>
          <cell r="Q8989">
            <v>8</v>
          </cell>
          <cell r="V8989">
            <v>4640</v>
          </cell>
        </row>
        <row r="8990">
          <cell r="A8990">
            <v>1</v>
          </cell>
          <cell r="E8990">
            <v>8</v>
          </cell>
          <cell r="I8990">
            <v>8954318.4299999997</v>
          </cell>
          <cell r="M8990">
            <v>8</v>
          </cell>
          <cell r="Q8990">
            <v>8</v>
          </cell>
          <cell r="V8990">
            <v>4660</v>
          </cell>
        </row>
        <row r="8991">
          <cell r="A8991">
            <v>1</v>
          </cell>
          <cell r="E8991">
            <v>8</v>
          </cell>
          <cell r="I8991">
            <v>83733190.140000001</v>
          </cell>
          <cell r="M8991">
            <v>8</v>
          </cell>
          <cell r="Q8991">
            <v>8</v>
          </cell>
          <cell r="V8991">
            <v>4680</v>
          </cell>
        </row>
        <row r="8992">
          <cell r="A8992">
            <v>1</v>
          </cell>
          <cell r="E8992">
            <v>8</v>
          </cell>
          <cell r="I8992">
            <v>31200000</v>
          </cell>
          <cell r="M8992">
            <v>8</v>
          </cell>
          <cell r="Q8992">
            <v>8</v>
          </cell>
          <cell r="V8992">
            <v>4700</v>
          </cell>
        </row>
        <row r="8993">
          <cell r="A8993">
            <v>1</v>
          </cell>
          <cell r="E8993">
            <v>8</v>
          </cell>
          <cell r="I8993">
            <v>0</v>
          </cell>
          <cell r="M8993">
            <v>8</v>
          </cell>
          <cell r="Q8993">
            <v>8</v>
          </cell>
          <cell r="V8993">
            <v>4720</v>
          </cell>
        </row>
        <row r="8994">
          <cell r="A8994">
            <v>1</v>
          </cell>
          <cell r="E8994">
            <v>8</v>
          </cell>
          <cell r="I8994">
            <v>3582388.7</v>
          </cell>
          <cell r="M8994">
            <v>8</v>
          </cell>
          <cell r="Q8994">
            <v>8</v>
          </cell>
          <cell r="V8994">
            <v>4720</v>
          </cell>
        </row>
        <row r="8995">
          <cell r="A8995">
            <v>1</v>
          </cell>
          <cell r="E8995">
            <v>8</v>
          </cell>
          <cell r="I8995">
            <v>11926217.380000001</v>
          </cell>
          <cell r="M8995">
            <v>8</v>
          </cell>
          <cell r="Q8995">
            <v>8</v>
          </cell>
          <cell r="V8995">
            <v>4730</v>
          </cell>
        </row>
        <row r="8996">
          <cell r="A8996">
            <v>1</v>
          </cell>
          <cell r="E8996">
            <v>8</v>
          </cell>
          <cell r="I8996">
            <v>0</v>
          </cell>
          <cell r="M8996">
            <v>8</v>
          </cell>
          <cell r="Q8996">
            <v>8</v>
          </cell>
          <cell r="V8996">
            <v>4740</v>
          </cell>
        </row>
        <row r="8997">
          <cell r="A8997">
            <v>1</v>
          </cell>
          <cell r="E8997">
            <v>8</v>
          </cell>
          <cell r="I8997">
            <v>6160595.5</v>
          </cell>
          <cell r="M8997">
            <v>8</v>
          </cell>
          <cell r="Q8997">
            <v>8</v>
          </cell>
          <cell r="V8997">
            <v>4750</v>
          </cell>
        </row>
        <row r="8998">
          <cell r="A8998">
            <v>1</v>
          </cell>
          <cell r="E8998">
            <v>8</v>
          </cell>
          <cell r="I8998">
            <v>0</v>
          </cell>
          <cell r="M8998">
            <v>8</v>
          </cell>
          <cell r="Q8998">
            <v>8</v>
          </cell>
          <cell r="V8998">
            <v>4755</v>
          </cell>
        </row>
        <row r="8999">
          <cell r="A8999">
            <v>1</v>
          </cell>
          <cell r="E8999">
            <v>8</v>
          </cell>
          <cell r="I8999">
            <v>0</v>
          </cell>
          <cell r="M8999">
            <v>8</v>
          </cell>
          <cell r="Q8999">
            <v>8</v>
          </cell>
          <cell r="V8999">
            <v>4760</v>
          </cell>
        </row>
        <row r="9000">
          <cell r="A9000">
            <v>1</v>
          </cell>
          <cell r="E9000">
            <v>8</v>
          </cell>
          <cell r="I9000">
            <v>1049774.8999999999</v>
          </cell>
          <cell r="M9000">
            <v>8</v>
          </cell>
          <cell r="Q9000">
            <v>8</v>
          </cell>
          <cell r="V9000">
            <v>4770</v>
          </cell>
        </row>
        <row r="9001">
          <cell r="A9001">
            <v>1</v>
          </cell>
          <cell r="E9001">
            <v>8</v>
          </cell>
          <cell r="I9001">
            <v>943320</v>
          </cell>
          <cell r="M9001">
            <v>8</v>
          </cell>
          <cell r="Q9001">
            <v>8</v>
          </cell>
          <cell r="V9001">
            <v>4775</v>
          </cell>
        </row>
        <row r="9002">
          <cell r="A9002">
            <v>1</v>
          </cell>
          <cell r="E9002">
            <v>8</v>
          </cell>
          <cell r="I9002">
            <v>17940491.670000002</v>
          </cell>
          <cell r="M9002">
            <v>8</v>
          </cell>
          <cell r="Q9002">
            <v>8</v>
          </cell>
          <cell r="V9002">
            <v>4780</v>
          </cell>
        </row>
        <row r="9003">
          <cell r="A9003">
            <v>1</v>
          </cell>
          <cell r="E9003">
            <v>8</v>
          </cell>
          <cell r="I9003">
            <v>0</v>
          </cell>
          <cell r="M9003">
            <v>8</v>
          </cell>
          <cell r="Q9003">
            <v>8</v>
          </cell>
          <cell r="V9003">
            <v>4785</v>
          </cell>
        </row>
        <row r="9004">
          <cell r="A9004">
            <v>1</v>
          </cell>
          <cell r="E9004">
            <v>8</v>
          </cell>
          <cell r="I9004">
            <v>31435259.739999998</v>
          </cell>
          <cell r="M9004">
            <v>8</v>
          </cell>
          <cell r="Q9004">
            <v>8</v>
          </cell>
          <cell r="V9004">
            <v>4785</v>
          </cell>
        </row>
        <row r="9005">
          <cell r="A9005">
            <v>1</v>
          </cell>
          <cell r="E9005">
            <v>8</v>
          </cell>
          <cell r="I9005">
            <v>6356427.5899999999</v>
          </cell>
          <cell r="M9005">
            <v>8</v>
          </cell>
          <cell r="Q9005">
            <v>8</v>
          </cell>
          <cell r="V9005">
            <v>4800</v>
          </cell>
        </row>
        <row r="9006">
          <cell r="A9006">
            <v>1</v>
          </cell>
          <cell r="E9006">
            <v>8</v>
          </cell>
          <cell r="I9006">
            <v>24274404.600000001</v>
          </cell>
          <cell r="M9006">
            <v>8</v>
          </cell>
          <cell r="Q9006">
            <v>8</v>
          </cell>
          <cell r="V9006">
            <v>4830</v>
          </cell>
        </row>
        <row r="9007">
          <cell r="A9007">
            <v>1</v>
          </cell>
          <cell r="E9007">
            <v>8</v>
          </cell>
          <cell r="I9007">
            <v>0</v>
          </cell>
          <cell r="M9007">
            <v>8</v>
          </cell>
          <cell r="Q9007">
            <v>8</v>
          </cell>
          <cell r="V9007">
            <v>4840</v>
          </cell>
        </row>
        <row r="9008">
          <cell r="A9008">
            <v>1</v>
          </cell>
          <cell r="E9008">
            <v>8</v>
          </cell>
          <cell r="I9008">
            <v>-5130586.43</v>
          </cell>
          <cell r="M9008">
            <v>8</v>
          </cell>
          <cell r="Q9008">
            <v>8</v>
          </cell>
          <cell r="V9008">
            <v>4900</v>
          </cell>
        </row>
        <row r="9009">
          <cell r="A9009">
            <v>1</v>
          </cell>
          <cell r="E9009">
            <v>8</v>
          </cell>
          <cell r="I9009">
            <v>10261172.859999999</v>
          </cell>
          <cell r="M9009">
            <v>8</v>
          </cell>
          <cell r="Q9009">
            <v>8</v>
          </cell>
          <cell r="V9009">
            <v>4901</v>
          </cell>
        </row>
        <row r="9010">
          <cell r="A9010">
            <v>1</v>
          </cell>
          <cell r="E9010">
            <v>8</v>
          </cell>
          <cell r="I9010">
            <v>-10000000</v>
          </cell>
          <cell r="M9010">
            <v>8</v>
          </cell>
          <cell r="Q9010">
            <v>8</v>
          </cell>
          <cell r="V9010">
            <v>5100</v>
          </cell>
        </row>
        <row r="9011">
          <cell r="A9011">
            <v>1</v>
          </cell>
          <cell r="E9011">
            <v>8</v>
          </cell>
          <cell r="I9011">
            <v>88631137.829999998</v>
          </cell>
          <cell r="M9011">
            <v>8</v>
          </cell>
          <cell r="Q9011">
            <v>8</v>
          </cell>
          <cell r="V9011">
            <v>5200</v>
          </cell>
        </row>
        <row r="9012">
          <cell r="A9012">
            <v>1</v>
          </cell>
          <cell r="E9012">
            <v>8</v>
          </cell>
          <cell r="I9012">
            <v>-811772952.62</v>
          </cell>
          <cell r="M9012">
            <v>8</v>
          </cell>
          <cell r="Q9012">
            <v>8</v>
          </cell>
          <cell r="V9012">
            <v>5303</v>
          </cell>
        </row>
        <row r="9013">
          <cell r="A9013">
            <v>1</v>
          </cell>
          <cell r="E9013">
            <v>8</v>
          </cell>
          <cell r="I9013">
            <v>0</v>
          </cell>
          <cell r="M9013">
            <v>8</v>
          </cell>
          <cell r="Q9013">
            <v>8</v>
          </cell>
          <cell r="V9013">
            <v>5400</v>
          </cell>
        </row>
        <row r="9014">
          <cell r="A9014">
            <v>1</v>
          </cell>
          <cell r="E9014">
            <v>8</v>
          </cell>
          <cell r="I9014">
            <v>-167121329.71000001</v>
          </cell>
          <cell r="M9014">
            <v>8</v>
          </cell>
          <cell r="Q9014">
            <v>8</v>
          </cell>
          <cell r="V9014">
            <v>5400</v>
          </cell>
        </row>
        <row r="9015">
          <cell r="A9015">
            <v>1</v>
          </cell>
          <cell r="E9015">
            <v>8</v>
          </cell>
          <cell r="I9015">
            <v>0</v>
          </cell>
          <cell r="M9015">
            <v>8</v>
          </cell>
          <cell r="Q9015">
            <v>8</v>
          </cell>
          <cell r="V9015">
            <v>5400</v>
          </cell>
        </row>
        <row r="9016">
          <cell r="A9016">
            <v>1</v>
          </cell>
          <cell r="E9016">
            <v>8</v>
          </cell>
          <cell r="I9016">
            <v>255932127.27000001</v>
          </cell>
          <cell r="M9016">
            <v>8</v>
          </cell>
          <cell r="Q9016">
            <v>8</v>
          </cell>
          <cell r="V9016">
            <v>5400</v>
          </cell>
        </row>
        <row r="9017">
          <cell r="A9017">
            <v>1</v>
          </cell>
          <cell r="E9017">
            <v>8</v>
          </cell>
          <cell r="I9017">
            <v>0</v>
          </cell>
          <cell r="M9017">
            <v>8</v>
          </cell>
          <cell r="Q9017">
            <v>8</v>
          </cell>
          <cell r="V9017">
            <v>5440</v>
          </cell>
        </row>
        <row r="9018">
          <cell r="A9018">
            <v>1</v>
          </cell>
          <cell r="E9018">
            <v>8</v>
          </cell>
          <cell r="I9018">
            <v>0</v>
          </cell>
          <cell r="M9018">
            <v>8</v>
          </cell>
          <cell r="Q9018">
            <v>8</v>
          </cell>
          <cell r="V9018">
            <v>5440</v>
          </cell>
        </row>
        <row r="9019">
          <cell r="A9019">
            <v>1</v>
          </cell>
          <cell r="E9019">
            <v>8</v>
          </cell>
          <cell r="I9019">
            <v>0</v>
          </cell>
          <cell r="M9019">
            <v>8</v>
          </cell>
          <cell r="Q9019">
            <v>8</v>
          </cell>
          <cell r="V9019">
            <v>5440</v>
          </cell>
        </row>
        <row r="9020">
          <cell r="A9020">
            <v>1</v>
          </cell>
          <cell r="E9020">
            <v>8</v>
          </cell>
          <cell r="I9020">
            <v>0</v>
          </cell>
          <cell r="M9020">
            <v>8</v>
          </cell>
          <cell r="Q9020">
            <v>8</v>
          </cell>
          <cell r="V9020">
            <v>5440</v>
          </cell>
        </row>
        <row r="9021">
          <cell r="A9021">
            <v>1</v>
          </cell>
          <cell r="E9021">
            <v>8</v>
          </cell>
          <cell r="I9021">
            <v>0</v>
          </cell>
          <cell r="M9021">
            <v>8</v>
          </cell>
          <cell r="Q9021">
            <v>8</v>
          </cell>
          <cell r="V9021">
            <v>5440</v>
          </cell>
        </row>
        <row r="9022">
          <cell r="A9022">
            <v>1</v>
          </cell>
          <cell r="E9022">
            <v>8</v>
          </cell>
          <cell r="I9022">
            <v>0</v>
          </cell>
          <cell r="M9022">
            <v>8</v>
          </cell>
          <cell r="Q9022">
            <v>8</v>
          </cell>
          <cell r="V9022">
            <v>5440</v>
          </cell>
        </row>
        <row r="9023">
          <cell r="A9023">
            <v>1</v>
          </cell>
          <cell r="E9023">
            <v>8</v>
          </cell>
          <cell r="I9023">
            <v>0</v>
          </cell>
          <cell r="M9023">
            <v>8</v>
          </cell>
          <cell r="Q9023">
            <v>8</v>
          </cell>
          <cell r="V9023">
            <v>5440</v>
          </cell>
        </row>
        <row r="9024">
          <cell r="A9024">
            <v>1</v>
          </cell>
          <cell r="E9024">
            <v>8</v>
          </cell>
          <cell r="I9024">
            <v>0</v>
          </cell>
          <cell r="M9024">
            <v>8</v>
          </cell>
          <cell r="Q9024">
            <v>8</v>
          </cell>
          <cell r="V9024">
            <v>5440</v>
          </cell>
        </row>
        <row r="9025">
          <cell r="A9025">
            <v>1</v>
          </cell>
          <cell r="E9025">
            <v>8</v>
          </cell>
          <cell r="I9025">
            <v>0</v>
          </cell>
          <cell r="M9025">
            <v>8</v>
          </cell>
          <cell r="Q9025">
            <v>8</v>
          </cell>
          <cell r="V9025">
            <v>5440</v>
          </cell>
        </row>
        <row r="9026">
          <cell r="A9026">
            <v>1</v>
          </cell>
          <cell r="E9026">
            <v>8</v>
          </cell>
          <cell r="I9026">
            <v>0</v>
          </cell>
          <cell r="M9026">
            <v>8</v>
          </cell>
          <cell r="Q9026">
            <v>8</v>
          </cell>
          <cell r="V9026">
            <v>5440</v>
          </cell>
        </row>
        <row r="9027">
          <cell r="A9027">
            <v>1</v>
          </cell>
          <cell r="E9027">
            <v>8</v>
          </cell>
          <cell r="I9027">
            <v>0</v>
          </cell>
          <cell r="M9027">
            <v>8</v>
          </cell>
          <cell r="Q9027">
            <v>8</v>
          </cell>
          <cell r="V9027">
            <v>5440</v>
          </cell>
        </row>
        <row r="9028">
          <cell r="A9028">
            <v>1</v>
          </cell>
          <cell r="E9028">
            <v>8</v>
          </cell>
          <cell r="I9028">
            <v>0</v>
          </cell>
          <cell r="M9028">
            <v>8</v>
          </cell>
          <cell r="Q9028">
            <v>8</v>
          </cell>
          <cell r="V9028">
            <v>5440</v>
          </cell>
        </row>
        <row r="9029">
          <cell r="A9029">
            <v>1</v>
          </cell>
          <cell r="E9029">
            <v>8</v>
          </cell>
          <cell r="I9029">
            <v>0</v>
          </cell>
          <cell r="M9029">
            <v>8</v>
          </cell>
          <cell r="Q9029">
            <v>8</v>
          </cell>
          <cell r="V9029">
            <v>5440</v>
          </cell>
        </row>
        <row r="9030">
          <cell r="A9030">
            <v>1</v>
          </cell>
          <cell r="E9030">
            <v>8</v>
          </cell>
          <cell r="I9030">
            <v>0</v>
          </cell>
          <cell r="M9030">
            <v>8</v>
          </cell>
          <cell r="Q9030">
            <v>8</v>
          </cell>
          <cell r="V9030">
            <v>5440</v>
          </cell>
        </row>
        <row r="9031">
          <cell r="A9031">
            <v>1</v>
          </cell>
          <cell r="E9031">
            <v>8</v>
          </cell>
          <cell r="I9031">
            <v>0</v>
          </cell>
          <cell r="M9031">
            <v>8</v>
          </cell>
          <cell r="Q9031">
            <v>8</v>
          </cell>
          <cell r="V9031">
            <v>5440</v>
          </cell>
        </row>
        <row r="9032">
          <cell r="A9032">
            <v>1</v>
          </cell>
          <cell r="E9032">
            <v>8</v>
          </cell>
          <cell r="I9032">
            <v>0</v>
          </cell>
          <cell r="M9032">
            <v>8</v>
          </cell>
          <cell r="Q9032">
            <v>8</v>
          </cell>
          <cell r="V9032">
            <v>5440</v>
          </cell>
        </row>
        <row r="9033">
          <cell r="A9033">
            <v>1</v>
          </cell>
          <cell r="E9033">
            <v>8</v>
          </cell>
          <cell r="I9033">
            <v>0</v>
          </cell>
          <cell r="M9033">
            <v>8</v>
          </cell>
          <cell r="Q9033">
            <v>8</v>
          </cell>
          <cell r="V9033">
            <v>5440</v>
          </cell>
        </row>
        <row r="9034">
          <cell r="A9034">
            <v>1</v>
          </cell>
          <cell r="E9034">
            <v>8</v>
          </cell>
          <cell r="I9034">
            <v>0</v>
          </cell>
          <cell r="M9034">
            <v>8</v>
          </cell>
          <cell r="Q9034">
            <v>8</v>
          </cell>
          <cell r="V9034">
            <v>5440</v>
          </cell>
        </row>
        <row r="9035">
          <cell r="A9035">
            <v>1</v>
          </cell>
          <cell r="E9035">
            <v>8</v>
          </cell>
          <cell r="I9035">
            <v>0</v>
          </cell>
          <cell r="M9035">
            <v>8</v>
          </cell>
          <cell r="Q9035">
            <v>8</v>
          </cell>
          <cell r="V9035">
            <v>5440</v>
          </cell>
        </row>
        <row r="9036">
          <cell r="A9036">
            <v>1</v>
          </cell>
          <cell r="E9036">
            <v>8</v>
          </cell>
          <cell r="I9036">
            <v>0</v>
          </cell>
          <cell r="M9036">
            <v>8</v>
          </cell>
          <cell r="Q9036">
            <v>8</v>
          </cell>
          <cell r="V9036">
            <v>5440</v>
          </cell>
        </row>
        <row r="9037">
          <cell r="A9037">
            <v>1</v>
          </cell>
          <cell r="E9037">
            <v>8</v>
          </cell>
          <cell r="I9037">
            <v>0</v>
          </cell>
          <cell r="M9037">
            <v>8</v>
          </cell>
          <cell r="Q9037">
            <v>8</v>
          </cell>
          <cell r="V9037">
            <v>5440</v>
          </cell>
        </row>
        <row r="9038">
          <cell r="A9038">
            <v>1</v>
          </cell>
          <cell r="E9038">
            <v>8</v>
          </cell>
          <cell r="I9038">
            <v>0</v>
          </cell>
          <cell r="M9038">
            <v>8</v>
          </cell>
          <cell r="Q9038">
            <v>8</v>
          </cell>
          <cell r="V9038">
            <v>5450</v>
          </cell>
        </row>
        <row r="9039">
          <cell r="A9039">
            <v>1</v>
          </cell>
          <cell r="E9039">
            <v>8</v>
          </cell>
          <cell r="I9039">
            <v>-94434025.760000005</v>
          </cell>
          <cell r="M9039">
            <v>8</v>
          </cell>
          <cell r="Q9039">
            <v>8</v>
          </cell>
          <cell r="V9039">
            <v>5450</v>
          </cell>
        </row>
        <row r="9040">
          <cell r="A9040">
            <v>1</v>
          </cell>
          <cell r="E9040">
            <v>8</v>
          </cell>
          <cell r="I9040">
            <v>7874868.7199999997</v>
          </cell>
          <cell r="M9040">
            <v>8</v>
          </cell>
          <cell r="Q9040">
            <v>8</v>
          </cell>
          <cell r="V9040">
            <v>6010</v>
          </cell>
        </row>
        <row r="9041">
          <cell r="A9041">
            <v>1</v>
          </cell>
          <cell r="E9041">
            <v>8</v>
          </cell>
          <cell r="I9041">
            <v>14909184</v>
          </cell>
          <cell r="M9041">
            <v>8</v>
          </cell>
          <cell r="Q9041">
            <v>8</v>
          </cell>
          <cell r="V9041">
            <v>6110</v>
          </cell>
        </row>
        <row r="9042">
          <cell r="A9042">
            <v>1</v>
          </cell>
          <cell r="E9042">
            <v>8</v>
          </cell>
          <cell r="I9042">
            <v>-9880306.6999999993</v>
          </cell>
          <cell r="M9042">
            <v>8</v>
          </cell>
          <cell r="Q9042">
            <v>8</v>
          </cell>
          <cell r="V9042">
            <v>6120</v>
          </cell>
        </row>
        <row r="9043">
          <cell r="A9043">
            <v>1</v>
          </cell>
          <cell r="E9043">
            <v>8</v>
          </cell>
          <cell r="I9043">
            <v>27230441.739999998</v>
          </cell>
          <cell r="M9043">
            <v>8</v>
          </cell>
          <cell r="Q9043">
            <v>8</v>
          </cell>
          <cell r="V9043">
            <v>6210</v>
          </cell>
        </row>
        <row r="9044">
          <cell r="A9044">
            <v>1</v>
          </cell>
          <cell r="E9044">
            <v>8</v>
          </cell>
          <cell r="I9044">
            <v>-8591092.1699999999</v>
          </cell>
          <cell r="M9044">
            <v>8</v>
          </cell>
          <cell r="Q9044">
            <v>8</v>
          </cell>
          <cell r="V9044">
            <v>6220</v>
          </cell>
        </row>
        <row r="9045">
          <cell r="A9045">
            <v>1</v>
          </cell>
          <cell r="E9045">
            <v>8</v>
          </cell>
          <cell r="I9045">
            <v>545219370.55999994</v>
          </cell>
          <cell r="M9045">
            <v>8</v>
          </cell>
          <cell r="Q9045">
            <v>8</v>
          </cell>
          <cell r="V9045">
            <v>6310</v>
          </cell>
        </row>
        <row r="9046">
          <cell r="A9046">
            <v>1</v>
          </cell>
          <cell r="E9046">
            <v>8</v>
          </cell>
          <cell r="I9046">
            <v>-226660169.56</v>
          </cell>
          <cell r="M9046">
            <v>8</v>
          </cell>
          <cell r="Q9046">
            <v>8</v>
          </cell>
          <cell r="V9046">
            <v>6320</v>
          </cell>
        </row>
        <row r="9047">
          <cell r="A9047">
            <v>1</v>
          </cell>
          <cell r="E9047">
            <v>8</v>
          </cell>
          <cell r="I9047">
            <v>302018280.89999998</v>
          </cell>
          <cell r="M9047">
            <v>8</v>
          </cell>
          <cell r="Q9047">
            <v>8</v>
          </cell>
          <cell r="V9047">
            <v>6510</v>
          </cell>
        </row>
        <row r="9048">
          <cell r="A9048">
            <v>1</v>
          </cell>
          <cell r="E9048">
            <v>8</v>
          </cell>
          <cell r="I9048">
            <v>-124298223.77</v>
          </cell>
          <cell r="M9048">
            <v>8</v>
          </cell>
          <cell r="Q9048">
            <v>8</v>
          </cell>
          <cell r="V9048">
            <v>6520</v>
          </cell>
        </row>
        <row r="9049">
          <cell r="A9049">
            <v>1</v>
          </cell>
          <cell r="E9049">
            <v>8</v>
          </cell>
          <cell r="I9049">
            <v>17092194.199999999</v>
          </cell>
          <cell r="M9049">
            <v>8</v>
          </cell>
          <cell r="Q9049">
            <v>8</v>
          </cell>
          <cell r="V9049">
            <v>6610</v>
          </cell>
        </row>
        <row r="9050">
          <cell r="A9050">
            <v>1</v>
          </cell>
          <cell r="E9050">
            <v>8</v>
          </cell>
          <cell r="I9050">
            <v>-3226839.64</v>
          </cell>
          <cell r="M9050">
            <v>8</v>
          </cell>
          <cell r="Q9050">
            <v>8</v>
          </cell>
          <cell r="V9050">
            <v>6620</v>
          </cell>
        </row>
        <row r="9051">
          <cell r="A9051">
            <v>1</v>
          </cell>
          <cell r="E9051">
            <v>8</v>
          </cell>
          <cell r="I9051">
            <v>47636846.93</v>
          </cell>
          <cell r="M9051">
            <v>8</v>
          </cell>
          <cell r="Q9051">
            <v>8</v>
          </cell>
          <cell r="V9051">
            <v>6710</v>
          </cell>
        </row>
        <row r="9052">
          <cell r="A9052">
            <v>1</v>
          </cell>
          <cell r="E9052">
            <v>8</v>
          </cell>
          <cell r="I9052">
            <v>-1222447.9099999999</v>
          </cell>
          <cell r="M9052">
            <v>8</v>
          </cell>
          <cell r="Q9052">
            <v>8</v>
          </cell>
          <cell r="V9052">
            <v>6720</v>
          </cell>
        </row>
        <row r="9053">
          <cell r="A9053">
            <v>1</v>
          </cell>
          <cell r="E9053">
            <v>8</v>
          </cell>
          <cell r="I9053">
            <v>13362008.51</v>
          </cell>
          <cell r="M9053">
            <v>8</v>
          </cell>
          <cell r="Q9053">
            <v>8</v>
          </cell>
          <cell r="V9053">
            <v>7000</v>
          </cell>
        </row>
        <row r="9054">
          <cell r="A9054">
            <v>1</v>
          </cell>
          <cell r="E9054">
            <v>8</v>
          </cell>
          <cell r="I9054">
            <v>243883189.61000001</v>
          </cell>
          <cell r="M9054">
            <v>8</v>
          </cell>
          <cell r="Q9054">
            <v>8</v>
          </cell>
          <cell r="V9054">
            <v>7100</v>
          </cell>
        </row>
        <row r="9055">
          <cell r="A9055">
            <v>1</v>
          </cell>
          <cell r="E9055">
            <v>8</v>
          </cell>
          <cell r="I9055">
            <v>131668354.88</v>
          </cell>
          <cell r="M9055">
            <v>8</v>
          </cell>
          <cell r="Q9055">
            <v>8</v>
          </cell>
          <cell r="V9055">
            <v>7110</v>
          </cell>
        </row>
        <row r="9056">
          <cell r="A9056">
            <v>1</v>
          </cell>
          <cell r="E9056">
            <v>8</v>
          </cell>
          <cell r="I9056">
            <v>607991874.24000001</v>
          </cell>
          <cell r="M9056">
            <v>8</v>
          </cell>
          <cell r="Q9056">
            <v>8</v>
          </cell>
          <cell r="V9056">
            <v>7130</v>
          </cell>
        </row>
        <row r="9057">
          <cell r="A9057">
            <v>1</v>
          </cell>
          <cell r="E9057">
            <v>8</v>
          </cell>
          <cell r="I9057">
            <v>15573327.68</v>
          </cell>
          <cell r="M9057">
            <v>8</v>
          </cell>
          <cell r="Q9057">
            <v>8</v>
          </cell>
          <cell r="V9057">
            <v>7140</v>
          </cell>
        </row>
        <row r="9058">
          <cell r="A9058">
            <v>1</v>
          </cell>
          <cell r="E9058">
            <v>8</v>
          </cell>
          <cell r="I9058">
            <v>0</v>
          </cell>
          <cell r="M9058">
            <v>8</v>
          </cell>
          <cell r="Q9058">
            <v>8</v>
          </cell>
          <cell r="V9058">
            <v>7300</v>
          </cell>
        </row>
        <row r="9059">
          <cell r="A9059">
            <v>1</v>
          </cell>
          <cell r="E9059">
            <v>8</v>
          </cell>
          <cell r="I9059">
            <v>0</v>
          </cell>
          <cell r="M9059">
            <v>8</v>
          </cell>
          <cell r="Q9059">
            <v>8</v>
          </cell>
          <cell r="V9059">
            <v>7300</v>
          </cell>
        </row>
        <row r="9060">
          <cell r="A9060">
            <v>1</v>
          </cell>
          <cell r="E9060">
            <v>8</v>
          </cell>
          <cell r="I9060">
            <v>19987200</v>
          </cell>
          <cell r="M9060">
            <v>8</v>
          </cell>
          <cell r="Q9060">
            <v>8</v>
          </cell>
          <cell r="V9060">
            <v>7300</v>
          </cell>
        </row>
        <row r="9061">
          <cell r="A9061">
            <v>1</v>
          </cell>
          <cell r="E9061">
            <v>8</v>
          </cell>
          <cell r="I9061">
            <v>0</v>
          </cell>
          <cell r="M9061">
            <v>8</v>
          </cell>
          <cell r="Q9061">
            <v>8</v>
          </cell>
          <cell r="V9061">
            <v>7300</v>
          </cell>
        </row>
        <row r="9062">
          <cell r="A9062">
            <v>1</v>
          </cell>
          <cell r="E9062">
            <v>8</v>
          </cell>
          <cell r="I9062">
            <v>413225</v>
          </cell>
          <cell r="M9062">
            <v>8</v>
          </cell>
          <cell r="Q9062">
            <v>8</v>
          </cell>
          <cell r="V9062">
            <v>7300</v>
          </cell>
        </row>
        <row r="9063">
          <cell r="A9063">
            <v>1</v>
          </cell>
          <cell r="E9063">
            <v>8</v>
          </cell>
          <cell r="I9063">
            <v>2702000</v>
          </cell>
          <cell r="M9063">
            <v>8</v>
          </cell>
          <cell r="Q9063">
            <v>8</v>
          </cell>
          <cell r="V9063">
            <v>7300</v>
          </cell>
        </row>
        <row r="9064">
          <cell r="A9064">
            <v>1</v>
          </cell>
          <cell r="E9064">
            <v>8</v>
          </cell>
          <cell r="I9064">
            <v>0</v>
          </cell>
          <cell r="M9064">
            <v>8</v>
          </cell>
          <cell r="Q9064">
            <v>8</v>
          </cell>
          <cell r="V9064">
            <v>7300</v>
          </cell>
        </row>
        <row r="9065">
          <cell r="A9065">
            <v>1</v>
          </cell>
          <cell r="E9065">
            <v>8</v>
          </cell>
          <cell r="I9065">
            <v>0</v>
          </cell>
          <cell r="M9065">
            <v>8</v>
          </cell>
          <cell r="Q9065">
            <v>8</v>
          </cell>
          <cell r="V9065">
            <v>7300</v>
          </cell>
        </row>
        <row r="9066">
          <cell r="A9066">
            <v>1</v>
          </cell>
          <cell r="E9066">
            <v>8</v>
          </cell>
          <cell r="I9066">
            <v>0</v>
          </cell>
          <cell r="M9066">
            <v>8</v>
          </cell>
          <cell r="Q9066">
            <v>8</v>
          </cell>
          <cell r="V9066">
            <v>7300</v>
          </cell>
        </row>
        <row r="9067">
          <cell r="A9067">
            <v>1</v>
          </cell>
          <cell r="E9067">
            <v>8</v>
          </cell>
          <cell r="I9067">
            <v>0</v>
          </cell>
          <cell r="M9067">
            <v>8</v>
          </cell>
          <cell r="Q9067">
            <v>8</v>
          </cell>
          <cell r="V9067">
            <v>7300</v>
          </cell>
        </row>
        <row r="9068">
          <cell r="A9068">
            <v>1</v>
          </cell>
          <cell r="E9068">
            <v>8</v>
          </cell>
          <cell r="I9068">
            <v>0</v>
          </cell>
          <cell r="M9068">
            <v>8</v>
          </cell>
          <cell r="Q9068">
            <v>8</v>
          </cell>
          <cell r="V9068">
            <v>7300</v>
          </cell>
        </row>
        <row r="9069">
          <cell r="A9069">
            <v>1</v>
          </cell>
          <cell r="E9069">
            <v>8</v>
          </cell>
          <cell r="I9069">
            <v>0</v>
          </cell>
          <cell r="M9069">
            <v>8</v>
          </cell>
          <cell r="Q9069">
            <v>8</v>
          </cell>
          <cell r="V9069">
            <v>7300</v>
          </cell>
        </row>
        <row r="9070">
          <cell r="A9070">
            <v>1</v>
          </cell>
          <cell r="E9070">
            <v>8</v>
          </cell>
          <cell r="I9070">
            <v>0</v>
          </cell>
          <cell r="M9070">
            <v>8</v>
          </cell>
          <cell r="Q9070">
            <v>8</v>
          </cell>
          <cell r="V9070">
            <v>7300</v>
          </cell>
        </row>
        <row r="9071">
          <cell r="A9071">
            <v>1</v>
          </cell>
          <cell r="E9071">
            <v>8</v>
          </cell>
          <cell r="I9071">
            <v>0</v>
          </cell>
          <cell r="M9071">
            <v>8</v>
          </cell>
          <cell r="Q9071">
            <v>8</v>
          </cell>
          <cell r="V9071">
            <v>7300</v>
          </cell>
        </row>
        <row r="9072">
          <cell r="A9072">
            <v>1</v>
          </cell>
          <cell r="E9072">
            <v>8</v>
          </cell>
          <cell r="I9072">
            <v>9562844.9900000002</v>
          </cell>
          <cell r="M9072">
            <v>8</v>
          </cell>
          <cell r="Q9072">
            <v>8</v>
          </cell>
          <cell r="V9072">
            <v>7300</v>
          </cell>
        </row>
        <row r="9073">
          <cell r="A9073">
            <v>1</v>
          </cell>
          <cell r="E9073">
            <v>8</v>
          </cell>
          <cell r="I9073">
            <v>70000</v>
          </cell>
          <cell r="M9073">
            <v>8</v>
          </cell>
          <cell r="Q9073">
            <v>8</v>
          </cell>
          <cell r="V9073">
            <v>7300</v>
          </cell>
        </row>
        <row r="9074">
          <cell r="A9074">
            <v>1</v>
          </cell>
          <cell r="E9074">
            <v>8</v>
          </cell>
          <cell r="I9074">
            <v>0</v>
          </cell>
          <cell r="M9074">
            <v>8</v>
          </cell>
          <cell r="Q9074">
            <v>8</v>
          </cell>
          <cell r="V9074">
            <v>7300</v>
          </cell>
        </row>
        <row r="9075">
          <cell r="A9075">
            <v>1</v>
          </cell>
          <cell r="E9075">
            <v>8</v>
          </cell>
          <cell r="I9075">
            <v>11762600</v>
          </cell>
          <cell r="M9075">
            <v>8</v>
          </cell>
          <cell r="Q9075">
            <v>8</v>
          </cell>
          <cell r="V9075">
            <v>7300</v>
          </cell>
        </row>
        <row r="9076">
          <cell r="A9076">
            <v>1</v>
          </cell>
          <cell r="E9076">
            <v>8</v>
          </cell>
          <cell r="I9076">
            <v>0</v>
          </cell>
          <cell r="M9076">
            <v>8</v>
          </cell>
          <cell r="Q9076">
            <v>8</v>
          </cell>
          <cell r="V9076">
            <v>7300</v>
          </cell>
        </row>
        <row r="9077">
          <cell r="A9077">
            <v>1</v>
          </cell>
          <cell r="E9077">
            <v>8</v>
          </cell>
          <cell r="I9077">
            <v>0</v>
          </cell>
          <cell r="M9077">
            <v>8</v>
          </cell>
          <cell r="Q9077">
            <v>8</v>
          </cell>
          <cell r="V9077">
            <v>7300</v>
          </cell>
        </row>
        <row r="9078">
          <cell r="A9078">
            <v>1</v>
          </cell>
          <cell r="E9078">
            <v>8</v>
          </cell>
          <cell r="I9078">
            <v>0</v>
          </cell>
          <cell r="M9078">
            <v>8</v>
          </cell>
          <cell r="Q9078">
            <v>8</v>
          </cell>
          <cell r="V9078">
            <v>7300</v>
          </cell>
        </row>
        <row r="9079">
          <cell r="A9079">
            <v>1</v>
          </cell>
          <cell r="E9079">
            <v>8</v>
          </cell>
          <cell r="I9079">
            <v>1976088</v>
          </cell>
          <cell r="M9079">
            <v>8</v>
          </cell>
          <cell r="Q9079">
            <v>8</v>
          </cell>
          <cell r="V9079">
            <v>7300</v>
          </cell>
        </row>
        <row r="9080">
          <cell r="A9080">
            <v>1</v>
          </cell>
          <cell r="E9080">
            <v>8</v>
          </cell>
          <cell r="I9080">
            <v>3863805.1</v>
          </cell>
          <cell r="M9080">
            <v>8</v>
          </cell>
          <cell r="Q9080">
            <v>8</v>
          </cell>
          <cell r="V9080">
            <v>7300</v>
          </cell>
        </row>
        <row r="9081">
          <cell r="A9081">
            <v>1</v>
          </cell>
          <cell r="E9081">
            <v>8</v>
          </cell>
          <cell r="I9081">
            <v>1397243</v>
          </cell>
          <cell r="M9081">
            <v>8</v>
          </cell>
          <cell r="Q9081">
            <v>8</v>
          </cell>
          <cell r="V9081">
            <v>7300</v>
          </cell>
        </row>
        <row r="9082">
          <cell r="A9082">
            <v>1</v>
          </cell>
          <cell r="E9082">
            <v>8</v>
          </cell>
          <cell r="I9082">
            <v>-375900</v>
          </cell>
          <cell r="M9082">
            <v>8</v>
          </cell>
          <cell r="Q9082">
            <v>8</v>
          </cell>
          <cell r="V9082">
            <v>7300</v>
          </cell>
        </row>
        <row r="9083">
          <cell r="A9083">
            <v>1</v>
          </cell>
          <cell r="E9083">
            <v>8</v>
          </cell>
          <cell r="I9083">
            <v>3616723.07</v>
          </cell>
          <cell r="M9083">
            <v>8</v>
          </cell>
          <cell r="Q9083">
            <v>8</v>
          </cell>
          <cell r="V9083">
            <v>7300</v>
          </cell>
        </row>
        <row r="9084">
          <cell r="A9084">
            <v>1</v>
          </cell>
          <cell r="E9084">
            <v>8</v>
          </cell>
          <cell r="I9084">
            <v>1288090</v>
          </cell>
          <cell r="M9084">
            <v>8</v>
          </cell>
          <cell r="Q9084">
            <v>8</v>
          </cell>
          <cell r="V9084">
            <v>7300</v>
          </cell>
        </row>
        <row r="9085">
          <cell r="A9085">
            <v>1</v>
          </cell>
          <cell r="E9085">
            <v>8</v>
          </cell>
          <cell r="I9085">
            <v>100000</v>
          </cell>
          <cell r="M9085">
            <v>8</v>
          </cell>
          <cell r="Q9085">
            <v>8</v>
          </cell>
          <cell r="V9085">
            <v>7300</v>
          </cell>
        </row>
        <row r="9086">
          <cell r="A9086">
            <v>1</v>
          </cell>
          <cell r="E9086">
            <v>8</v>
          </cell>
          <cell r="I9086">
            <v>4528664</v>
          </cell>
          <cell r="M9086">
            <v>8</v>
          </cell>
          <cell r="Q9086">
            <v>8</v>
          </cell>
          <cell r="V9086">
            <v>7300</v>
          </cell>
        </row>
        <row r="9087">
          <cell r="A9087">
            <v>1</v>
          </cell>
          <cell r="E9087">
            <v>8</v>
          </cell>
          <cell r="I9087">
            <v>847000</v>
          </cell>
          <cell r="M9087">
            <v>8</v>
          </cell>
          <cell r="Q9087">
            <v>8</v>
          </cell>
          <cell r="V9087">
            <v>7300</v>
          </cell>
        </row>
        <row r="9088">
          <cell r="A9088">
            <v>1</v>
          </cell>
          <cell r="E9088">
            <v>8</v>
          </cell>
          <cell r="I9088">
            <v>4825712</v>
          </cell>
          <cell r="M9088">
            <v>8</v>
          </cell>
          <cell r="Q9088">
            <v>8</v>
          </cell>
          <cell r="V9088">
            <v>7300</v>
          </cell>
        </row>
        <row r="9089">
          <cell r="A9089">
            <v>1</v>
          </cell>
          <cell r="E9089">
            <v>8</v>
          </cell>
          <cell r="I9089">
            <v>7859996.8600000003</v>
          </cell>
          <cell r="M9089">
            <v>8</v>
          </cell>
          <cell r="Q9089">
            <v>8</v>
          </cell>
          <cell r="V9089">
            <v>7300</v>
          </cell>
        </row>
        <row r="9090">
          <cell r="A9090">
            <v>1</v>
          </cell>
          <cell r="E9090">
            <v>8</v>
          </cell>
          <cell r="I9090">
            <v>79000</v>
          </cell>
          <cell r="M9090">
            <v>8</v>
          </cell>
          <cell r="Q9090">
            <v>8</v>
          </cell>
          <cell r="V9090">
            <v>7300</v>
          </cell>
        </row>
        <row r="9091">
          <cell r="A9091">
            <v>1</v>
          </cell>
          <cell r="E9091">
            <v>8</v>
          </cell>
          <cell r="I9091">
            <v>3423950</v>
          </cell>
          <cell r="M9091">
            <v>8</v>
          </cell>
          <cell r="Q9091">
            <v>8</v>
          </cell>
          <cell r="V9091">
            <v>7300</v>
          </cell>
        </row>
        <row r="9092">
          <cell r="A9092">
            <v>1</v>
          </cell>
          <cell r="E9092">
            <v>8</v>
          </cell>
          <cell r="I9092">
            <v>7284000</v>
          </cell>
          <cell r="M9092">
            <v>8</v>
          </cell>
          <cell r="Q9092">
            <v>8</v>
          </cell>
          <cell r="V9092">
            <v>7300</v>
          </cell>
        </row>
        <row r="9093">
          <cell r="A9093">
            <v>1</v>
          </cell>
          <cell r="E9093">
            <v>8</v>
          </cell>
          <cell r="I9093">
            <v>125000</v>
          </cell>
          <cell r="M9093">
            <v>8</v>
          </cell>
          <cell r="Q9093">
            <v>8</v>
          </cell>
          <cell r="V9093">
            <v>7300</v>
          </cell>
        </row>
        <row r="9094">
          <cell r="A9094">
            <v>1</v>
          </cell>
          <cell r="E9094">
            <v>8</v>
          </cell>
          <cell r="I9094">
            <v>75000</v>
          </cell>
          <cell r="M9094">
            <v>8</v>
          </cell>
          <cell r="Q9094">
            <v>8</v>
          </cell>
          <cell r="V9094">
            <v>7300</v>
          </cell>
        </row>
        <row r="9095">
          <cell r="A9095">
            <v>1</v>
          </cell>
          <cell r="E9095">
            <v>8</v>
          </cell>
          <cell r="I9095">
            <v>-171000</v>
          </cell>
          <cell r="M9095">
            <v>8</v>
          </cell>
          <cell r="Q9095">
            <v>8</v>
          </cell>
          <cell r="V9095">
            <v>7300</v>
          </cell>
        </row>
        <row r="9096">
          <cell r="A9096">
            <v>1</v>
          </cell>
          <cell r="E9096">
            <v>8</v>
          </cell>
          <cell r="I9096">
            <v>120000</v>
          </cell>
          <cell r="M9096">
            <v>8</v>
          </cell>
          <cell r="Q9096">
            <v>8</v>
          </cell>
          <cell r="V9096">
            <v>7300</v>
          </cell>
        </row>
        <row r="9097">
          <cell r="A9097">
            <v>1</v>
          </cell>
          <cell r="E9097">
            <v>8</v>
          </cell>
          <cell r="I9097">
            <v>1903700</v>
          </cell>
          <cell r="M9097">
            <v>8</v>
          </cell>
          <cell r="Q9097">
            <v>8</v>
          </cell>
          <cell r="V9097">
            <v>7300</v>
          </cell>
        </row>
        <row r="9098">
          <cell r="A9098">
            <v>1</v>
          </cell>
          <cell r="E9098">
            <v>8</v>
          </cell>
          <cell r="I9098">
            <v>14000</v>
          </cell>
          <cell r="M9098">
            <v>8</v>
          </cell>
          <cell r="Q9098">
            <v>8</v>
          </cell>
          <cell r="V9098">
            <v>7300</v>
          </cell>
        </row>
        <row r="9099">
          <cell r="A9099">
            <v>1</v>
          </cell>
          <cell r="E9099">
            <v>8</v>
          </cell>
          <cell r="I9099">
            <v>2011010</v>
          </cell>
          <cell r="M9099">
            <v>8</v>
          </cell>
          <cell r="Q9099">
            <v>8</v>
          </cell>
          <cell r="V9099">
            <v>7300</v>
          </cell>
        </row>
        <row r="9100">
          <cell r="A9100">
            <v>1</v>
          </cell>
          <cell r="E9100">
            <v>8</v>
          </cell>
          <cell r="I9100">
            <v>-9697577.3399999999</v>
          </cell>
          <cell r="M9100">
            <v>8</v>
          </cell>
          <cell r="Q9100">
            <v>8</v>
          </cell>
          <cell r="V9100">
            <v>7300</v>
          </cell>
        </row>
        <row r="9101">
          <cell r="A9101">
            <v>1</v>
          </cell>
          <cell r="E9101">
            <v>8</v>
          </cell>
          <cell r="I9101">
            <v>21500000</v>
          </cell>
          <cell r="M9101">
            <v>8</v>
          </cell>
          <cell r="Q9101">
            <v>8</v>
          </cell>
          <cell r="V9101">
            <v>7300</v>
          </cell>
        </row>
        <row r="9102">
          <cell r="A9102">
            <v>1</v>
          </cell>
          <cell r="E9102">
            <v>8</v>
          </cell>
          <cell r="I9102">
            <v>40000</v>
          </cell>
          <cell r="M9102">
            <v>8</v>
          </cell>
          <cell r="Q9102">
            <v>8</v>
          </cell>
          <cell r="V9102">
            <v>7300</v>
          </cell>
        </row>
        <row r="9103">
          <cell r="A9103">
            <v>1</v>
          </cell>
          <cell r="E9103">
            <v>8</v>
          </cell>
          <cell r="I9103">
            <v>1765274.92</v>
          </cell>
          <cell r="M9103">
            <v>8</v>
          </cell>
          <cell r="Q9103">
            <v>8</v>
          </cell>
          <cell r="V9103">
            <v>7300</v>
          </cell>
        </row>
        <row r="9104">
          <cell r="A9104">
            <v>1</v>
          </cell>
          <cell r="E9104">
            <v>8</v>
          </cell>
          <cell r="I9104">
            <v>29961642.989999998</v>
          </cell>
          <cell r="M9104">
            <v>8</v>
          </cell>
          <cell r="Q9104">
            <v>8</v>
          </cell>
          <cell r="V9104">
            <v>7400</v>
          </cell>
        </row>
        <row r="9105">
          <cell r="A9105">
            <v>1</v>
          </cell>
          <cell r="E9105">
            <v>8</v>
          </cell>
          <cell r="I9105">
            <v>0</v>
          </cell>
          <cell r="M9105">
            <v>8</v>
          </cell>
          <cell r="Q9105">
            <v>8</v>
          </cell>
          <cell r="V9105">
            <v>7500</v>
          </cell>
        </row>
        <row r="9106">
          <cell r="A9106">
            <v>1</v>
          </cell>
          <cell r="E9106">
            <v>8</v>
          </cell>
          <cell r="I9106">
            <v>250503572.05000001</v>
          </cell>
          <cell r="M9106">
            <v>8</v>
          </cell>
          <cell r="Q9106">
            <v>8</v>
          </cell>
          <cell r="V9106">
            <v>7700</v>
          </cell>
        </row>
        <row r="9107">
          <cell r="A9107">
            <v>1</v>
          </cell>
          <cell r="E9107">
            <v>8</v>
          </cell>
          <cell r="I9107">
            <v>0</v>
          </cell>
          <cell r="M9107">
            <v>8</v>
          </cell>
          <cell r="Q9107">
            <v>8</v>
          </cell>
          <cell r="V9107">
            <v>7800</v>
          </cell>
        </row>
        <row r="9108">
          <cell r="A9108">
            <v>1</v>
          </cell>
          <cell r="E9108">
            <v>8</v>
          </cell>
          <cell r="I9108">
            <v>85397.39</v>
          </cell>
          <cell r="M9108">
            <v>8</v>
          </cell>
          <cell r="Q9108">
            <v>8</v>
          </cell>
          <cell r="V9108">
            <v>7910</v>
          </cell>
        </row>
        <row r="9109">
          <cell r="A9109">
            <v>1</v>
          </cell>
          <cell r="E9109">
            <v>8</v>
          </cell>
          <cell r="I9109">
            <v>0</v>
          </cell>
          <cell r="M9109">
            <v>8</v>
          </cell>
          <cell r="Q9109">
            <v>8</v>
          </cell>
          <cell r="V9109">
            <v>7911</v>
          </cell>
        </row>
        <row r="9110">
          <cell r="A9110">
            <v>1</v>
          </cell>
          <cell r="E9110">
            <v>8</v>
          </cell>
          <cell r="I9110">
            <v>-24459939.460000001</v>
          </cell>
          <cell r="M9110">
            <v>8</v>
          </cell>
          <cell r="Q9110">
            <v>8</v>
          </cell>
          <cell r="V9110">
            <v>8071</v>
          </cell>
        </row>
        <row r="9111">
          <cell r="A9111">
            <v>1</v>
          </cell>
          <cell r="E9111">
            <v>8</v>
          </cell>
          <cell r="I9111">
            <v>-101689375.36</v>
          </cell>
          <cell r="M9111">
            <v>8</v>
          </cell>
          <cell r="Q9111">
            <v>8</v>
          </cell>
          <cell r="V9111">
            <v>8072</v>
          </cell>
        </row>
        <row r="9112">
          <cell r="A9112">
            <v>1</v>
          </cell>
          <cell r="E9112">
            <v>8</v>
          </cell>
          <cell r="I9112">
            <v>0</v>
          </cell>
          <cell r="M9112">
            <v>8</v>
          </cell>
          <cell r="Q9112">
            <v>8</v>
          </cell>
          <cell r="V9112">
            <v>8073</v>
          </cell>
        </row>
        <row r="9113">
          <cell r="A9113">
            <v>1</v>
          </cell>
          <cell r="E9113">
            <v>8</v>
          </cell>
          <cell r="I9113">
            <v>0</v>
          </cell>
          <cell r="M9113">
            <v>8</v>
          </cell>
          <cell r="Q9113">
            <v>8</v>
          </cell>
          <cell r="V9113">
            <v>8074</v>
          </cell>
        </row>
        <row r="9114">
          <cell r="A9114">
            <v>1</v>
          </cell>
          <cell r="E9114">
            <v>8</v>
          </cell>
          <cell r="I9114">
            <v>313827022.39999998</v>
          </cell>
          <cell r="M9114">
            <v>8</v>
          </cell>
          <cell r="Q9114">
            <v>8</v>
          </cell>
          <cell r="V9114">
            <v>8112</v>
          </cell>
        </row>
        <row r="9115">
          <cell r="A9115">
            <v>1</v>
          </cell>
          <cell r="E9115">
            <v>8</v>
          </cell>
          <cell r="I9115">
            <v>134140.81</v>
          </cell>
          <cell r="M9115">
            <v>8</v>
          </cell>
          <cell r="Q9115">
            <v>8</v>
          </cell>
          <cell r="V9115">
            <v>9000</v>
          </cell>
        </row>
        <row r="9116">
          <cell r="A9116">
            <v>1</v>
          </cell>
          <cell r="E9116">
            <v>8</v>
          </cell>
          <cell r="I9116">
            <v>-317405901.08999997</v>
          </cell>
          <cell r="M9116">
            <v>8</v>
          </cell>
          <cell r="Q9116">
            <v>8</v>
          </cell>
          <cell r="V9116">
            <v>9100</v>
          </cell>
        </row>
        <row r="9117">
          <cell r="A9117">
            <v>1</v>
          </cell>
          <cell r="E9117">
            <v>8</v>
          </cell>
          <cell r="I9117">
            <v>0</v>
          </cell>
          <cell r="M9117">
            <v>8</v>
          </cell>
          <cell r="Q9117">
            <v>8</v>
          </cell>
          <cell r="V9117">
            <v>9101</v>
          </cell>
        </row>
        <row r="9118">
          <cell r="A9118">
            <v>1</v>
          </cell>
          <cell r="E9118">
            <v>8</v>
          </cell>
          <cell r="I9118">
            <v>-114711695.22</v>
          </cell>
          <cell r="M9118">
            <v>8</v>
          </cell>
          <cell r="Q9118">
            <v>8</v>
          </cell>
          <cell r="V9118">
            <v>9208</v>
          </cell>
        </row>
        <row r="9119">
          <cell r="A9119">
            <v>1</v>
          </cell>
          <cell r="E9119">
            <v>8</v>
          </cell>
          <cell r="I9119">
            <v>-0.03</v>
          </cell>
          <cell r="M9119">
            <v>8</v>
          </cell>
          <cell r="Q9119">
            <v>8</v>
          </cell>
          <cell r="V9119">
            <v>9251</v>
          </cell>
        </row>
        <row r="9120">
          <cell r="A9120">
            <v>1</v>
          </cell>
          <cell r="E9120">
            <v>8</v>
          </cell>
          <cell r="I9120">
            <v>0</v>
          </cell>
          <cell r="M9120">
            <v>8</v>
          </cell>
          <cell r="Q9120">
            <v>8</v>
          </cell>
          <cell r="V9120">
            <v>9252</v>
          </cell>
        </row>
        <row r="9121">
          <cell r="A9121">
            <v>1</v>
          </cell>
          <cell r="E9121">
            <v>8</v>
          </cell>
          <cell r="I9121">
            <v>0</v>
          </cell>
          <cell r="M9121">
            <v>8</v>
          </cell>
          <cell r="Q9121">
            <v>8</v>
          </cell>
          <cell r="V9121">
            <v>9253</v>
          </cell>
        </row>
        <row r="9122">
          <cell r="A9122">
            <v>1</v>
          </cell>
          <cell r="E9122">
            <v>8</v>
          </cell>
          <cell r="I9122">
            <v>0</v>
          </cell>
          <cell r="M9122">
            <v>8</v>
          </cell>
          <cell r="Q9122">
            <v>8</v>
          </cell>
          <cell r="V9122">
            <v>9302</v>
          </cell>
        </row>
        <row r="9123">
          <cell r="A9123">
            <v>1</v>
          </cell>
          <cell r="E9123">
            <v>8</v>
          </cell>
          <cell r="I9123">
            <v>-387731542.42000002</v>
          </cell>
          <cell r="M9123">
            <v>8</v>
          </cell>
          <cell r="Q9123">
            <v>8</v>
          </cell>
          <cell r="V9123">
            <v>9303</v>
          </cell>
        </row>
        <row r="9124">
          <cell r="A9124">
            <v>1</v>
          </cell>
          <cell r="E9124">
            <v>8</v>
          </cell>
          <cell r="I9124">
            <v>-6000000</v>
          </cell>
          <cell r="M9124">
            <v>8</v>
          </cell>
          <cell r="Q9124">
            <v>8</v>
          </cell>
          <cell r="V9124">
            <v>9305</v>
          </cell>
        </row>
        <row r="9125">
          <cell r="A9125">
            <v>1</v>
          </cell>
          <cell r="E9125">
            <v>8</v>
          </cell>
          <cell r="I9125">
            <v>104433054.59</v>
          </cell>
          <cell r="M9125">
            <v>8</v>
          </cell>
          <cell r="Q9125">
            <v>8</v>
          </cell>
          <cell r="V9125">
            <v>9400</v>
          </cell>
        </row>
        <row r="9126">
          <cell r="A9126">
            <v>1</v>
          </cell>
          <cell r="E9126">
            <v>8</v>
          </cell>
          <cell r="I9126">
            <v>-84983361.730000004</v>
          </cell>
          <cell r="M9126">
            <v>8</v>
          </cell>
          <cell r="Q9126">
            <v>8</v>
          </cell>
          <cell r="V9126">
            <v>9500</v>
          </cell>
        </row>
        <row r="9127">
          <cell r="A9127">
            <v>1</v>
          </cell>
          <cell r="E9127">
            <v>8</v>
          </cell>
          <cell r="I9127">
            <v>-99748979.760000005</v>
          </cell>
          <cell r="M9127">
            <v>8</v>
          </cell>
          <cell r="Q9127">
            <v>8</v>
          </cell>
          <cell r="V9127">
            <v>9600</v>
          </cell>
        </row>
        <row r="9128">
          <cell r="A9128">
            <v>1</v>
          </cell>
          <cell r="E9128">
            <v>8</v>
          </cell>
          <cell r="I9128">
            <v>-308315817.82999998</v>
          </cell>
          <cell r="M9128">
            <v>8</v>
          </cell>
          <cell r="Q9128">
            <v>8</v>
          </cell>
          <cell r="V9128">
            <v>9610</v>
          </cell>
        </row>
        <row r="9129">
          <cell r="A9129">
            <v>1</v>
          </cell>
          <cell r="E9129">
            <v>8</v>
          </cell>
          <cell r="I9129">
            <v>-7726221.6299999999</v>
          </cell>
          <cell r="M9129">
            <v>8</v>
          </cell>
          <cell r="Q9129">
            <v>8</v>
          </cell>
          <cell r="V9129">
            <v>9611</v>
          </cell>
        </row>
        <row r="9130">
          <cell r="A9130">
            <v>1</v>
          </cell>
          <cell r="E9130">
            <v>8</v>
          </cell>
          <cell r="I9130">
            <v>1047520.04</v>
          </cell>
          <cell r="M9130">
            <v>8</v>
          </cell>
          <cell r="Q9130">
            <v>8</v>
          </cell>
          <cell r="V9130">
            <v>9620</v>
          </cell>
        </row>
        <row r="9131">
          <cell r="A9131">
            <v>1</v>
          </cell>
          <cell r="E9131">
            <v>8</v>
          </cell>
          <cell r="I9131">
            <v>0</v>
          </cell>
          <cell r="M9131">
            <v>8</v>
          </cell>
          <cell r="Q9131">
            <v>8</v>
          </cell>
          <cell r="V9131">
            <v>9670</v>
          </cell>
        </row>
        <row r="9132">
          <cell r="A9132">
            <v>1</v>
          </cell>
          <cell r="E9132">
            <v>8</v>
          </cell>
          <cell r="I9132">
            <v>0</v>
          </cell>
          <cell r="M9132">
            <v>8</v>
          </cell>
          <cell r="Q9132">
            <v>8</v>
          </cell>
          <cell r="V9132">
            <v>9990</v>
          </cell>
        </row>
        <row r="9133">
          <cell r="A9133">
            <v>1</v>
          </cell>
          <cell r="E9133">
            <v>8</v>
          </cell>
          <cell r="I9133">
            <v>-306371096.64999998</v>
          </cell>
          <cell r="M9133">
            <v>8</v>
          </cell>
          <cell r="Q9133">
            <v>8</v>
          </cell>
          <cell r="V9133">
            <v>5301</v>
          </cell>
        </row>
        <row r="9134">
          <cell r="A9134">
            <v>1</v>
          </cell>
          <cell r="E9134">
            <v>25</v>
          </cell>
          <cell r="I9134">
            <v>-10700522.539999999</v>
          </cell>
          <cell r="M9134">
            <v>25</v>
          </cell>
          <cell r="Q9134">
            <v>25</v>
          </cell>
          <cell r="V9134">
            <v>5400</v>
          </cell>
        </row>
        <row r="9135">
          <cell r="A9135">
            <v>1</v>
          </cell>
          <cell r="E9135">
            <v>25</v>
          </cell>
          <cell r="I9135">
            <v>-4629793.3099999996</v>
          </cell>
          <cell r="M9135">
            <v>25</v>
          </cell>
          <cell r="Q9135">
            <v>25</v>
          </cell>
          <cell r="V9135">
            <v>5400</v>
          </cell>
        </row>
        <row r="9136">
          <cell r="A9136">
            <v>1</v>
          </cell>
          <cell r="E9136">
            <v>25</v>
          </cell>
          <cell r="I9136">
            <v>90751.360000000001</v>
          </cell>
          <cell r="M9136">
            <v>25</v>
          </cell>
          <cell r="Q9136">
            <v>25</v>
          </cell>
          <cell r="V9136">
            <v>6110</v>
          </cell>
        </row>
        <row r="9137">
          <cell r="A9137">
            <v>1</v>
          </cell>
          <cell r="E9137">
            <v>25</v>
          </cell>
          <cell r="I9137">
            <v>-10083.49</v>
          </cell>
          <cell r="M9137">
            <v>25</v>
          </cell>
          <cell r="Q9137">
            <v>25</v>
          </cell>
          <cell r="V9137">
            <v>6120</v>
          </cell>
        </row>
        <row r="9138">
          <cell r="A9138">
            <v>1</v>
          </cell>
          <cell r="E9138">
            <v>25</v>
          </cell>
          <cell r="I9138">
            <v>265200</v>
          </cell>
          <cell r="M9138">
            <v>25</v>
          </cell>
          <cell r="Q9138">
            <v>25</v>
          </cell>
          <cell r="V9138">
            <v>6210</v>
          </cell>
        </row>
        <row r="9139">
          <cell r="A9139">
            <v>1</v>
          </cell>
          <cell r="E9139">
            <v>25</v>
          </cell>
          <cell r="I9139">
            <v>-14733.33</v>
          </cell>
          <cell r="M9139">
            <v>25</v>
          </cell>
          <cell r="Q9139">
            <v>25</v>
          </cell>
          <cell r="V9139">
            <v>6220</v>
          </cell>
        </row>
        <row r="9140">
          <cell r="A9140">
            <v>1</v>
          </cell>
          <cell r="E9140">
            <v>25</v>
          </cell>
          <cell r="I9140">
            <v>44563.040000000001</v>
          </cell>
          <cell r="M9140">
            <v>25</v>
          </cell>
          <cell r="Q9140">
            <v>25</v>
          </cell>
          <cell r="V9140">
            <v>6410</v>
          </cell>
        </row>
        <row r="9141">
          <cell r="A9141">
            <v>1</v>
          </cell>
          <cell r="E9141">
            <v>25</v>
          </cell>
          <cell r="I9141">
            <v>-6189.3</v>
          </cell>
          <cell r="M9141">
            <v>25</v>
          </cell>
          <cell r="Q9141">
            <v>25</v>
          </cell>
          <cell r="V9141">
            <v>6420</v>
          </cell>
        </row>
        <row r="9142">
          <cell r="A9142">
            <v>1</v>
          </cell>
          <cell r="E9142">
            <v>25</v>
          </cell>
          <cell r="I9142">
            <v>501065.94</v>
          </cell>
          <cell r="M9142">
            <v>25</v>
          </cell>
          <cell r="Q9142">
            <v>25</v>
          </cell>
          <cell r="V9142">
            <v>6710</v>
          </cell>
        </row>
        <row r="9143">
          <cell r="A9143">
            <v>1</v>
          </cell>
          <cell r="E9143">
            <v>25</v>
          </cell>
          <cell r="I9143">
            <v>-75266.63</v>
          </cell>
          <cell r="M9143">
            <v>25</v>
          </cell>
          <cell r="Q9143">
            <v>25</v>
          </cell>
          <cell r="V9143">
            <v>6720</v>
          </cell>
        </row>
        <row r="9144">
          <cell r="A9144">
            <v>1</v>
          </cell>
          <cell r="E9144">
            <v>25</v>
          </cell>
          <cell r="I9144">
            <v>1700000</v>
          </cell>
          <cell r="M9144">
            <v>25</v>
          </cell>
          <cell r="Q9144">
            <v>25</v>
          </cell>
          <cell r="V9144">
            <v>7000</v>
          </cell>
        </row>
        <row r="9145">
          <cell r="A9145">
            <v>1</v>
          </cell>
          <cell r="E9145">
            <v>25</v>
          </cell>
          <cell r="I9145">
            <v>26380297.780000001</v>
          </cell>
          <cell r="M9145">
            <v>25</v>
          </cell>
          <cell r="Q9145">
            <v>25</v>
          </cell>
          <cell r="V9145">
            <v>7100</v>
          </cell>
        </row>
        <row r="9146">
          <cell r="A9146">
            <v>1</v>
          </cell>
          <cell r="E9146">
            <v>25</v>
          </cell>
          <cell r="I9146">
            <v>-54362.23</v>
          </cell>
          <cell r="M9146">
            <v>25</v>
          </cell>
          <cell r="Q9146">
            <v>25</v>
          </cell>
          <cell r="V9146">
            <v>7110</v>
          </cell>
        </row>
        <row r="9147">
          <cell r="A9147">
            <v>1</v>
          </cell>
          <cell r="E9147">
            <v>25</v>
          </cell>
          <cell r="I9147">
            <v>4407564.1100000003</v>
          </cell>
          <cell r="M9147">
            <v>25</v>
          </cell>
          <cell r="Q9147">
            <v>25</v>
          </cell>
          <cell r="V9147">
            <v>7130</v>
          </cell>
        </row>
        <row r="9148">
          <cell r="A9148">
            <v>1</v>
          </cell>
          <cell r="E9148">
            <v>25</v>
          </cell>
          <cell r="I9148">
            <v>47685.66</v>
          </cell>
          <cell r="M9148">
            <v>25</v>
          </cell>
          <cell r="Q9148">
            <v>25</v>
          </cell>
          <cell r="V9148">
            <v>7140</v>
          </cell>
        </row>
        <row r="9149">
          <cell r="A9149">
            <v>1</v>
          </cell>
          <cell r="E9149">
            <v>25</v>
          </cell>
          <cell r="I9149">
            <v>1663.54</v>
          </cell>
          <cell r="M9149">
            <v>25</v>
          </cell>
          <cell r="Q9149">
            <v>25</v>
          </cell>
          <cell r="V9149">
            <v>7300</v>
          </cell>
        </row>
        <row r="9150">
          <cell r="A9150">
            <v>1</v>
          </cell>
          <cell r="E9150">
            <v>25</v>
          </cell>
          <cell r="I9150">
            <v>1106304.2</v>
          </cell>
          <cell r="M9150">
            <v>25</v>
          </cell>
          <cell r="Q9150">
            <v>25</v>
          </cell>
          <cell r="V9150">
            <v>7300</v>
          </cell>
        </row>
        <row r="9151">
          <cell r="A9151">
            <v>1</v>
          </cell>
          <cell r="E9151">
            <v>25</v>
          </cell>
          <cell r="I9151">
            <v>105516.35</v>
          </cell>
          <cell r="M9151">
            <v>25</v>
          </cell>
          <cell r="Q9151">
            <v>25</v>
          </cell>
          <cell r="V9151">
            <v>7300</v>
          </cell>
        </row>
        <row r="9152">
          <cell r="A9152">
            <v>1</v>
          </cell>
          <cell r="E9152">
            <v>25</v>
          </cell>
          <cell r="I9152">
            <v>438732.66</v>
          </cell>
          <cell r="M9152">
            <v>25</v>
          </cell>
          <cell r="Q9152">
            <v>25</v>
          </cell>
          <cell r="V9152">
            <v>7300</v>
          </cell>
        </row>
        <row r="9153">
          <cell r="A9153">
            <v>1</v>
          </cell>
          <cell r="E9153">
            <v>25</v>
          </cell>
          <cell r="I9153">
            <v>-6482.52</v>
          </cell>
          <cell r="M9153">
            <v>25</v>
          </cell>
          <cell r="Q9153">
            <v>25</v>
          </cell>
          <cell r="V9153">
            <v>7300</v>
          </cell>
        </row>
        <row r="9154">
          <cell r="A9154">
            <v>1</v>
          </cell>
          <cell r="E9154">
            <v>25</v>
          </cell>
          <cell r="I9154">
            <v>90283.4</v>
          </cell>
          <cell r="M9154">
            <v>25</v>
          </cell>
          <cell r="Q9154">
            <v>25</v>
          </cell>
          <cell r="V9154">
            <v>7300</v>
          </cell>
        </row>
        <row r="9155">
          <cell r="A9155">
            <v>1</v>
          </cell>
          <cell r="E9155">
            <v>25</v>
          </cell>
          <cell r="I9155">
            <v>-17093.34</v>
          </cell>
          <cell r="M9155">
            <v>25</v>
          </cell>
          <cell r="Q9155">
            <v>25</v>
          </cell>
          <cell r="V9155">
            <v>7300</v>
          </cell>
        </row>
        <row r="9156">
          <cell r="A9156">
            <v>1</v>
          </cell>
          <cell r="E9156">
            <v>25</v>
          </cell>
          <cell r="I9156">
            <v>1395000</v>
          </cell>
          <cell r="M9156">
            <v>25</v>
          </cell>
          <cell r="Q9156">
            <v>25</v>
          </cell>
          <cell r="V9156">
            <v>7300</v>
          </cell>
        </row>
        <row r="9157">
          <cell r="A9157">
            <v>1</v>
          </cell>
          <cell r="E9157">
            <v>25</v>
          </cell>
          <cell r="I9157">
            <v>89425</v>
          </cell>
          <cell r="M9157">
            <v>25</v>
          </cell>
          <cell r="Q9157">
            <v>25</v>
          </cell>
          <cell r="V9157">
            <v>7300</v>
          </cell>
        </row>
        <row r="9158">
          <cell r="A9158">
            <v>1</v>
          </cell>
          <cell r="E9158">
            <v>25</v>
          </cell>
          <cell r="I9158">
            <v>5043826.12</v>
          </cell>
          <cell r="M9158">
            <v>25</v>
          </cell>
          <cell r="Q9158">
            <v>25</v>
          </cell>
          <cell r="V9158">
            <v>7700</v>
          </cell>
        </row>
        <row r="9159">
          <cell r="A9159">
            <v>1</v>
          </cell>
          <cell r="E9159">
            <v>25</v>
          </cell>
          <cell r="I9159">
            <v>11584.79</v>
          </cell>
          <cell r="M9159">
            <v>25</v>
          </cell>
          <cell r="Q9159">
            <v>25</v>
          </cell>
          <cell r="V9159">
            <v>7901</v>
          </cell>
        </row>
        <row r="9160">
          <cell r="A9160">
            <v>1</v>
          </cell>
          <cell r="E9160">
            <v>25</v>
          </cell>
          <cell r="I9160">
            <v>-186.07</v>
          </cell>
          <cell r="M9160">
            <v>25</v>
          </cell>
          <cell r="Q9160">
            <v>25</v>
          </cell>
          <cell r="V9160">
            <v>7902</v>
          </cell>
        </row>
        <row r="9161">
          <cell r="A9161">
            <v>1</v>
          </cell>
          <cell r="E9161">
            <v>25</v>
          </cell>
          <cell r="I9161">
            <v>2144189.5099999998</v>
          </cell>
          <cell r="M9161">
            <v>25</v>
          </cell>
          <cell r="Q9161">
            <v>25</v>
          </cell>
          <cell r="V9161">
            <v>8401</v>
          </cell>
        </row>
        <row r="9162">
          <cell r="A9162">
            <v>1</v>
          </cell>
          <cell r="E9162">
            <v>25</v>
          </cell>
          <cell r="I9162">
            <v>56944.02</v>
          </cell>
          <cell r="M9162">
            <v>25</v>
          </cell>
          <cell r="Q9162">
            <v>25</v>
          </cell>
          <cell r="V9162">
            <v>8402</v>
          </cell>
        </row>
        <row r="9163">
          <cell r="A9163">
            <v>1</v>
          </cell>
          <cell r="E9163">
            <v>25</v>
          </cell>
          <cell r="I9163">
            <v>2278473.0299999998</v>
          </cell>
          <cell r="M9163">
            <v>25</v>
          </cell>
          <cell r="Q9163">
            <v>25</v>
          </cell>
          <cell r="V9163">
            <v>9100</v>
          </cell>
        </row>
        <row r="9164">
          <cell r="A9164">
            <v>1</v>
          </cell>
          <cell r="E9164">
            <v>25</v>
          </cell>
          <cell r="I9164">
            <v>-11229077.189999999</v>
          </cell>
          <cell r="M9164">
            <v>25</v>
          </cell>
          <cell r="Q9164">
            <v>25</v>
          </cell>
          <cell r="V9164">
            <v>9216</v>
          </cell>
        </row>
        <row r="9165">
          <cell r="A9165">
            <v>1</v>
          </cell>
          <cell r="E9165">
            <v>25</v>
          </cell>
          <cell r="I9165">
            <v>-15099394</v>
          </cell>
          <cell r="M9165">
            <v>25</v>
          </cell>
          <cell r="Q9165">
            <v>25</v>
          </cell>
          <cell r="V9165">
            <v>9303</v>
          </cell>
        </row>
        <row r="9166">
          <cell r="A9166">
            <v>1</v>
          </cell>
          <cell r="E9166">
            <v>25</v>
          </cell>
          <cell r="I9166">
            <v>195523.92</v>
          </cell>
          <cell r="M9166">
            <v>25</v>
          </cell>
          <cell r="Q9166">
            <v>25</v>
          </cell>
          <cell r="V9166">
            <v>9600</v>
          </cell>
        </row>
        <row r="9167">
          <cell r="A9167">
            <v>1</v>
          </cell>
          <cell r="E9167">
            <v>25</v>
          </cell>
          <cell r="I9167">
            <v>-26529024.59</v>
          </cell>
          <cell r="M9167">
            <v>25</v>
          </cell>
          <cell r="Q9167">
            <v>25</v>
          </cell>
          <cell r="V9167">
            <v>1010</v>
          </cell>
        </row>
        <row r="9168">
          <cell r="A9168">
            <v>1</v>
          </cell>
          <cell r="E9168">
            <v>25</v>
          </cell>
          <cell r="I9168">
            <v>-15365080.550000001</v>
          </cell>
          <cell r="M9168">
            <v>25</v>
          </cell>
          <cell r="Q9168">
            <v>25</v>
          </cell>
          <cell r="V9168">
            <v>1095</v>
          </cell>
        </row>
        <row r="9169">
          <cell r="A9169">
            <v>1</v>
          </cell>
          <cell r="E9169">
            <v>25</v>
          </cell>
          <cell r="I9169">
            <v>-4407564.1100000003</v>
          </cell>
          <cell r="M9169">
            <v>25</v>
          </cell>
          <cell r="Q9169">
            <v>25</v>
          </cell>
          <cell r="V9169">
            <v>1096</v>
          </cell>
        </row>
        <row r="9170">
          <cell r="A9170">
            <v>1</v>
          </cell>
          <cell r="E9170">
            <v>25</v>
          </cell>
          <cell r="I9170">
            <v>349226.64</v>
          </cell>
          <cell r="M9170">
            <v>25</v>
          </cell>
          <cell r="Q9170">
            <v>25</v>
          </cell>
          <cell r="V9170">
            <v>2010</v>
          </cell>
        </row>
        <row r="9171">
          <cell r="A9171">
            <v>1</v>
          </cell>
          <cell r="E9171">
            <v>25</v>
          </cell>
          <cell r="I9171">
            <v>4872740.0999999996</v>
          </cell>
          <cell r="M9171">
            <v>25</v>
          </cell>
          <cell r="Q9171">
            <v>25</v>
          </cell>
          <cell r="V9171">
            <v>2030</v>
          </cell>
        </row>
        <row r="9172">
          <cell r="A9172">
            <v>1</v>
          </cell>
          <cell r="E9172">
            <v>25</v>
          </cell>
          <cell r="I9172">
            <v>8025489.2800000003</v>
          </cell>
          <cell r="M9172">
            <v>25</v>
          </cell>
          <cell r="Q9172">
            <v>25</v>
          </cell>
          <cell r="V9172">
            <v>2040</v>
          </cell>
        </row>
        <row r="9173">
          <cell r="A9173">
            <v>1</v>
          </cell>
          <cell r="E9173">
            <v>25</v>
          </cell>
          <cell r="I9173">
            <v>954959.5</v>
          </cell>
          <cell r="M9173">
            <v>25</v>
          </cell>
          <cell r="Q9173">
            <v>25</v>
          </cell>
          <cell r="V9173">
            <v>2051</v>
          </cell>
        </row>
        <row r="9174">
          <cell r="A9174">
            <v>1</v>
          </cell>
          <cell r="E9174">
            <v>25</v>
          </cell>
          <cell r="I9174">
            <v>5101935.07</v>
          </cell>
          <cell r="M9174">
            <v>25</v>
          </cell>
          <cell r="Q9174">
            <v>25</v>
          </cell>
          <cell r="V9174">
            <v>2052</v>
          </cell>
        </row>
        <row r="9175">
          <cell r="A9175">
            <v>1</v>
          </cell>
          <cell r="E9175">
            <v>25</v>
          </cell>
          <cell r="I9175">
            <v>562108.07999999996</v>
          </cell>
          <cell r="M9175">
            <v>25</v>
          </cell>
          <cell r="Q9175">
            <v>25</v>
          </cell>
          <cell r="V9175">
            <v>2053</v>
          </cell>
        </row>
        <row r="9176">
          <cell r="A9176">
            <v>1</v>
          </cell>
          <cell r="E9176">
            <v>25</v>
          </cell>
          <cell r="I9176">
            <v>721625</v>
          </cell>
          <cell r="M9176">
            <v>25</v>
          </cell>
          <cell r="Q9176">
            <v>25</v>
          </cell>
          <cell r="V9176">
            <v>2054</v>
          </cell>
        </row>
        <row r="9177">
          <cell r="A9177">
            <v>1</v>
          </cell>
          <cell r="E9177">
            <v>25</v>
          </cell>
          <cell r="I9177">
            <v>558950.5</v>
          </cell>
          <cell r="M9177">
            <v>25</v>
          </cell>
          <cell r="Q9177">
            <v>25</v>
          </cell>
          <cell r="V9177">
            <v>2055</v>
          </cell>
        </row>
        <row r="9178">
          <cell r="A9178">
            <v>1</v>
          </cell>
          <cell r="E9178">
            <v>25</v>
          </cell>
          <cell r="I9178">
            <v>12408992.4</v>
          </cell>
          <cell r="M9178">
            <v>25</v>
          </cell>
          <cell r="Q9178">
            <v>25</v>
          </cell>
          <cell r="V9178">
            <v>2090</v>
          </cell>
        </row>
        <row r="9179">
          <cell r="A9179">
            <v>1</v>
          </cell>
          <cell r="E9179">
            <v>25</v>
          </cell>
          <cell r="I9179">
            <v>936389.52</v>
          </cell>
          <cell r="M9179">
            <v>25</v>
          </cell>
          <cell r="Q9179">
            <v>25</v>
          </cell>
          <cell r="V9179">
            <v>2095</v>
          </cell>
        </row>
        <row r="9180">
          <cell r="A9180">
            <v>1</v>
          </cell>
          <cell r="E9180">
            <v>25</v>
          </cell>
          <cell r="I9180">
            <v>861939.51</v>
          </cell>
          <cell r="M9180">
            <v>25</v>
          </cell>
          <cell r="Q9180">
            <v>25</v>
          </cell>
          <cell r="V9180">
            <v>3400</v>
          </cell>
        </row>
        <row r="9181">
          <cell r="A9181">
            <v>1</v>
          </cell>
          <cell r="E9181">
            <v>25</v>
          </cell>
          <cell r="I9181">
            <v>111189.77</v>
          </cell>
          <cell r="M9181">
            <v>25</v>
          </cell>
          <cell r="Q9181">
            <v>25</v>
          </cell>
          <cell r="V9181">
            <v>4150</v>
          </cell>
        </row>
        <row r="9182">
          <cell r="A9182">
            <v>1</v>
          </cell>
          <cell r="E9182">
            <v>25</v>
          </cell>
          <cell r="I9182">
            <v>13624.79</v>
          </cell>
          <cell r="M9182">
            <v>25</v>
          </cell>
          <cell r="Q9182">
            <v>25</v>
          </cell>
          <cell r="V9182">
            <v>4250</v>
          </cell>
        </row>
        <row r="9183">
          <cell r="A9183">
            <v>1</v>
          </cell>
          <cell r="E9183">
            <v>25</v>
          </cell>
          <cell r="I9183">
            <v>11969.88</v>
          </cell>
          <cell r="M9183">
            <v>25</v>
          </cell>
          <cell r="Q9183">
            <v>25</v>
          </cell>
          <cell r="V9183">
            <v>4260</v>
          </cell>
        </row>
        <row r="9184">
          <cell r="A9184">
            <v>1</v>
          </cell>
          <cell r="E9184">
            <v>25</v>
          </cell>
          <cell r="I9184">
            <v>14733.33</v>
          </cell>
          <cell r="M9184">
            <v>25</v>
          </cell>
          <cell r="Q9184">
            <v>25</v>
          </cell>
          <cell r="V9184">
            <v>4302</v>
          </cell>
        </row>
        <row r="9185">
          <cell r="A9185">
            <v>1</v>
          </cell>
          <cell r="E9185">
            <v>25</v>
          </cell>
          <cell r="I9185">
            <v>6189.3</v>
          </cell>
          <cell r="M9185">
            <v>25</v>
          </cell>
          <cell r="Q9185">
            <v>25</v>
          </cell>
          <cell r="V9185">
            <v>4304</v>
          </cell>
        </row>
        <row r="9186">
          <cell r="A9186">
            <v>1</v>
          </cell>
          <cell r="E9186">
            <v>25</v>
          </cell>
          <cell r="I9186">
            <v>10083.49</v>
          </cell>
          <cell r="M9186">
            <v>25</v>
          </cell>
          <cell r="Q9186">
            <v>25</v>
          </cell>
          <cell r="V9186">
            <v>4305</v>
          </cell>
        </row>
        <row r="9187">
          <cell r="A9187">
            <v>1</v>
          </cell>
          <cell r="E9187">
            <v>25</v>
          </cell>
          <cell r="I9187">
            <v>75266.63</v>
          </cell>
          <cell r="M9187">
            <v>25</v>
          </cell>
          <cell r="Q9187">
            <v>25</v>
          </cell>
          <cell r="V9187">
            <v>4308</v>
          </cell>
        </row>
        <row r="9188">
          <cell r="A9188">
            <v>1</v>
          </cell>
          <cell r="E9188">
            <v>25</v>
          </cell>
          <cell r="I9188">
            <v>356471.3</v>
          </cell>
          <cell r="M9188">
            <v>25</v>
          </cell>
          <cell r="Q9188">
            <v>25</v>
          </cell>
          <cell r="V9188">
            <v>4380</v>
          </cell>
        </row>
        <row r="9189">
          <cell r="A9189">
            <v>1</v>
          </cell>
          <cell r="E9189">
            <v>25</v>
          </cell>
          <cell r="I9189">
            <v>21536.58</v>
          </cell>
          <cell r="M9189">
            <v>25</v>
          </cell>
          <cell r="Q9189">
            <v>25</v>
          </cell>
          <cell r="V9189">
            <v>4560</v>
          </cell>
        </row>
        <row r="9190">
          <cell r="A9190">
            <v>1</v>
          </cell>
          <cell r="E9190">
            <v>25</v>
          </cell>
          <cell r="I9190">
            <v>24154.32</v>
          </cell>
          <cell r="M9190">
            <v>25</v>
          </cell>
          <cell r="Q9190">
            <v>25</v>
          </cell>
          <cell r="V9190">
            <v>4595</v>
          </cell>
        </row>
        <row r="9191">
          <cell r="A9191">
            <v>1</v>
          </cell>
          <cell r="E9191">
            <v>25</v>
          </cell>
          <cell r="I9191">
            <v>203913.83</v>
          </cell>
          <cell r="M9191">
            <v>25</v>
          </cell>
          <cell r="Q9191">
            <v>25</v>
          </cell>
          <cell r="V9191">
            <v>4601</v>
          </cell>
        </row>
        <row r="9192">
          <cell r="A9192">
            <v>1</v>
          </cell>
          <cell r="E9192">
            <v>25</v>
          </cell>
          <cell r="I9192">
            <v>1421376</v>
          </cell>
          <cell r="M9192">
            <v>25</v>
          </cell>
          <cell r="Q9192">
            <v>25</v>
          </cell>
          <cell r="V9192">
            <v>4602</v>
          </cell>
        </row>
        <row r="9193">
          <cell r="A9193">
            <v>1</v>
          </cell>
          <cell r="E9193">
            <v>25</v>
          </cell>
          <cell r="I9193">
            <v>39475.449999999997</v>
          </cell>
          <cell r="M9193">
            <v>25</v>
          </cell>
          <cell r="Q9193">
            <v>25</v>
          </cell>
          <cell r="V9193">
            <v>4603</v>
          </cell>
        </row>
        <row r="9194">
          <cell r="A9194">
            <v>1</v>
          </cell>
          <cell r="E9194">
            <v>25</v>
          </cell>
          <cell r="I9194">
            <v>3972.57</v>
          </cell>
          <cell r="M9194">
            <v>25</v>
          </cell>
          <cell r="Q9194">
            <v>25</v>
          </cell>
          <cell r="V9194">
            <v>4610</v>
          </cell>
        </row>
        <row r="9195">
          <cell r="A9195">
            <v>1</v>
          </cell>
          <cell r="E9195">
            <v>25</v>
          </cell>
          <cell r="I9195">
            <v>29252.720000000001</v>
          </cell>
          <cell r="M9195">
            <v>25</v>
          </cell>
          <cell r="Q9195">
            <v>25</v>
          </cell>
          <cell r="V9195">
            <v>4640</v>
          </cell>
        </row>
        <row r="9196">
          <cell r="A9196">
            <v>1</v>
          </cell>
          <cell r="E9196">
            <v>25</v>
          </cell>
          <cell r="I9196">
            <v>112098.82</v>
          </cell>
          <cell r="M9196">
            <v>25</v>
          </cell>
          <cell r="Q9196">
            <v>25</v>
          </cell>
          <cell r="V9196">
            <v>4660</v>
          </cell>
        </row>
        <row r="9197">
          <cell r="A9197">
            <v>1</v>
          </cell>
          <cell r="E9197">
            <v>25</v>
          </cell>
          <cell r="I9197">
            <v>710000</v>
          </cell>
          <cell r="M9197">
            <v>25</v>
          </cell>
          <cell r="Q9197">
            <v>25</v>
          </cell>
          <cell r="V9197">
            <v>4700</v>
          </cell>
        </row>
        <row r="9198">
          <cell r="A9198">
            <v>1</v>
          </cell>
          <cell r="E9198">
            <v>25</v>
          </cell>
          <cell r="I9198">
            <v>29680.78</v>
          </cell>
          <cell r="M9198">
            <v>25</v>
          </cell>
          <cell r="Q9198">
            <v>25</v>
          </cell>
          <cell r="V9198">
            <v>4720</v>
          </cell>
        </row>
        <row r="9199">
          <cell r="A9199">
            <v>1</v>
          </cell>
          <cell r="E9199">
            <v>25</v>
          </cell>
          <cell r="I9199">
            <v>538435</v>
          </cell>
          <cell r="M9199">
            <v>25</v>
          </cell>
          <cell r="Q9199">
            <v>25</v>
          </cell>
          <cell r="V9199">
            <v>4730</v>
          </cell>
        </row>
        <row r="9200">
          <cell r="A9200">
            <v>1</v>
          </cell>
          <cell r="E9200">
            <v>25</v>
          </cell>
          <cell r="I9200">
            <v>23231.5</v>
          </cell>
          <cell r="M9200">
            <v>25</v>
          </cell>
          <cell r="Q9200">
            <v>25</v>
          </cell>
          <cell r="V9200">
            <v>4770</v>
          </cell>
        </row>
        <row r="9201">
          <cell r="A9201">
            <v>1</v>
          </cell>
          <cell r="E9201">
            <v>25</v>
          </cell>
          <cell r="I9201">
            <v>19091.21</v>
          </cell>
          <cell r="M9201">
            <v>25</v>
          </cell>
          <cell r="Q9201">
            <v>25</v>
          </cell>
          <cell r="V9201">
            <v>4775</v>
          </cell>
        </row>
        <row r="9202">
          <cell r="A9202">
            <v>1</v>
          </cell>
          <cell r="E9202">
            <v>25</v>
          </cell>
          <cell r="I9202">
            <v>54739.43</v>
          </cell>
          <cell r="M9202">
            <v>25</v>
          </cell>
          <cell r="Q9202">
            <v>25</v>
          </cell>
          <cell r="V9202">
            <v>4780</v>
          </cell>
        </row>
        <row r="9203">
          <cell r="A9203">
            <v>1</v>
          </cell>
          <cell r="E9203">
            <v>25</v>
          </cell>
          <cell r="I9203">
            <v>1636091.44</v>
          </cell>
          <cell r="M9203">
            <v>25</v>
          </cell>
          <cell r="Q9203">
            <v>25</v>
          </cell>
          <cell r="V9203">
            <v>4785</v>
          </cell>
        </row>
        <row r="9204">
          <cell r="A9204">
            <v>1</v>
          </cell>
          <cell r="E9204">
            <v>25</v>
          </cell>
          <cell r="I9204">
            <v>517300.82</v>
          </cell>
          <cell r="M9204">
            <v>25</v>
          </cell>
          <cell r="Q9204">
            <v>25</v>
          </cell>
          <cell r="V9204">
            <v>4800</v>
          </cell>
        </row>
        <row r="9205">
          <cell r="A9205">
            <v>1</v>
          </cell>
          <cell r="E9205">
            <v>25</v>
          </cell>
          <cell r="I9205">
            <v>352855.54</v>
          </cell>
          <cell r="M9205">
            <v>25</v>
          </cell>
          <cell r="Q9205">
            <v>25</v>
          </cell>
          <cell r="V9205">
            <v>4830</v>
          </cell>
        </row>
        <row r="9206">
          <cell r="A9206">
            <v>1</v>
          </cell>
          <cell r="E9206">
            <v>25</v>
          </cell>
          <cell r="I9206">
            <v>12409.96</v>
          </cell>
          <cell r="M9206">
            <v>25</v>
          </cell>
          <cell r="Q9206">
            <v>25</v>
          </cell>
          <cell r="V9206">
            <v>4850</v>
          </cell>
        </row>
        <row r="9207">
          <cell r="A9207">
            <v>1</v>
          </cell>
          <cell r="E9207">
            <v>25</v>
          </cell>
          <cell r="I9207">
            <v>46758.71</v>
          </cell>
          <cell r="M9207">
            <v>25</v>
          </cell>
          <cell r="Q9207">
            <v>25</v>
          </cell>
          <cell r="V9207">
            <v>4880</v>
          </cell>
        </row>
        <row r="9208">
          <cell r="A9208">
            <v>1</v>
          </cell>
          <cell r="E9208">
            <v>20</v>
          </cell>
          <cell r="I9208">
            <v>-13.42</v>
          </cell>
          <cell r="M9208">
            <v>20</v>
          </cell>
          <cell r="Q9208">
            <v>20</v>
          </cell>
          <cell r="V9208">
            <v>3100</v>
          </cell>
        </row>
        <row r="9209">
          <cell r="A9209">
            <v>1</v>
          </cell>
          <cell r="E9209">
            <v>20</v>
          </cell>
          <cell r="I9209">
            <v>309.91000000000003</v>
          </cell>
          <cell r="M9209">
            <v>20</v>
          </cell>
          <cell r="Q9209">
            <v>20</v>
          </cell>
          <cell r="V9209">
            <v>4150</v>
          </cell>
        </row>
        <row r="9210">
          <cell r="A9210">
            <v>1</v>
          </cell>
          <cell r="E9210">
            <v>20</v>
          </cell>
          <cell r="I9210">
            <v>3108</v>
          </cell>
          <cell r="M9210">
            <v>20</v>
          </cell>
          <cell r="Q9210">
            <v>20</v>
          </cell>
          <cell r="V9210">
            <v>4680</v>
          </cell>
        </row>
        <row r="9211">
          <cell r="A9211">
            <v>1</v>
          </cell>
          <cell r="E9211">
            <v>20</v>
          </cell>
          <cell r="I9211">
            <v>-12900</v>
          </cell>
          <cell r="M9211">
            <v>20</v>
          </cell>
          <cell r="Q9211">
            <v>20</v>
          </cell>
          <cell r="V9211">
            <v>5100</v>
          </cell>
        </row>
        <row r="9212">
          <cell r="A9212">
            <v>1</v>
          </cell>
          <cell r="E9212">
            <v>20</v>
          </cell>
          <cell r="I9212">
            <v>9427936.8300000001</v>
          </cell>
          <cell r="M9212">
            <v>20</v>
          </cell>
          <cell r="Q9212">
            <v>20</v>
          </cell>
          <cell r="V9212">
            <v>5400</v>
          </cell>
        </row>
        <row r="9213">
          <cell r="A9213">
            <v>1</v>
          </cell>
          <cell r="E9213">
            <v>20</v>
          </cell>
          <cell r="I9213">
            <v>-9500000</v>
          </cell>
          <cell r="M9213">
            <v>20</v>
          </cell>
          <cell r="Q9213">
            <v>20</v>
          </cell>
          <cell r="V9213">
            <v>5530</v>
          </cell>
        </row>
        <row r="9214">
          <cell r="A9214">
            <v>1</v>
          </cell>
          <cell r="E9214">
            <v>20</v>
          </cell>
          <cell r="I9214">
            <v>6385.34</v>
          </cell>
          <cell r="M9214">
            <v>20</v>
          </cell>
          <cell r="Q9214">
            <v>20</v>
          </cell>
          <cell r="V9214">
            <v>7240</v>
          </cell>
        </row>
        <row r="9215">
          <cell r="A9215">
            <v>1</v>
          </cell>
          <cell r="E9215">
            <v>20</v>
          </cell>
          <cell r="I9215">
            <v>11000</v>
          </cell>
          <cell r="M9215">
            <v>20</v>
          </cell>
          <cell r="Q9215">
            <v>20</v>
          </cell>
          <cell r="V9215">
            <v>7500</v>
          </cell>
        </row>
        <row r="9216">
          <cell r="A9216">
            <v>1</v>
          </cell>
          <cell r="E9216">
            <v>20</v>
          </cell>
          <cell r="I9216">
            <v>5000</v>
          </cell>
          <cell r="M9216">
            <v>20</v>
          </cell>
          <cell r="Q9216">
            <v>20</v>
          </cell>
          <cell r="V9216">
            <v>8201</v>
          </cell>
        </row>
        <row r="9217">
          <cell r="A9217">
            <v>1</v>
          </cell>
          <cell r="E9217">
            <v>20</v>
          </cell>
          <cell r="I9217">
            <v>-5100</v>
          </cell>
          <cell r="M9217">
            <v>20</v>
          </cell>
          <cell r="Q9217">
            <v>20</v>
          </cell>
          <cell r="V9217">
            <v>9400</v>
          </cell>
        </row>
        <row r="9218">
          <cell r="A9218">
            <v>1</v>
          </cell>
          <cell r="E9218">
            <v>20</v>
          </cell>
          <cell r="I9218">
            <v>64273.34</v>
          </cell>
          <cell r="M9218">
            <v>20</v>
          </cell>
          <cell r="Q9218">
            <v>20</v>
          </cell>
          <cell r="V9218">
            <v>5301</v>
          </cell>
        </row>
        <row r="9219">
          <cell r="A9219">
            <v>1</v>
          </cell>
          <cell r="E9219">
            <v>11</v>
          </cell>
          <cell r="I9219">
            <v>-18693.009999999998</v>
          </cell>
          <cell r="M9219">
            <v>11</v>
          </cell>
          <cell r="Q9219">
            <v>11</v>
          </cell>
          <cell r="V9219">
            <v>3100</v>
          </cell>
        </row>
        <row r="9220">
          <cell r="A9220">
            <v>1</v>
          </cell>
          <cell r="E9220">
            <v>11</v>
          </cell>
          <cell r="I9220">
            <v>932528.23</v>
          </cell>
          <cell r="M9220">
            <v>11</v>
          </cell>
          <cell r="Q9220">
            <v>11</v>
          </cell>
          <cell r="V9220">
            <v>3400</v>
          </cell>
        </row>
        <row r="9221">
          <cell r="A9221">
            <v>1</v>
          </cell>
          <cell r="E9221">
            <v>11</v>
          </cell>
          <cell r="I9221">
            <v>588125</v>
          </cell>
          <cell r="M9221">
            <v>11</v>
          </cell>
          <cell r="Q9221">
            <v>11</v>
          </cell>
          <cell r="V9221">
            <v>4060</v>
          </cell>
        </row>
        <row r="9222">
          <cell r="A9222">
            <v>1</v>
          </cell>
          <cell r="E9222">
            <v>11</v>
          </cell>
          <cell r="I9222">
            <v>506099.35</v>
          </cell>
          <cell r="M9222">
            <v>11</v>
          </cell>
          <cell r="Q9222">
            <v>11</v>
          </cell>
          <cell r="V9222">
            <v>4150</v>
          </cell>
        </row>
        <row r="9223">
          <cell r="A9223">
            <v>1</v>
          </cell>
          <cell r="E9223">
            <v>11</v>
          </cell>
          <cell r="I9223">
            <v>0</v>
          </cell>
          <cell r="M9223">
            <v>11</v>
          </cell>
          <cell r="Q9223">
            <v>11</v>
          </cell>
          <cell r="V9223">
            <v>4200</v>
          </cell>
        </row>
        <row r="9224">
          <cell r="A9224">
            <v>1</v>
          </cell>
          <cell r="E9224">
            <v>11</v>
          </cell>
          <cell r="I9224">
            <v>31073.3</v>
          </cell>
          <cell r="M9224">
            <v>11</v>
          </cell>
          <cell r="Q9224">
            <v>11</v>
          </cell>
          <cell r="V9224">
            <v>4308</v>
          </cell>
        </row>
        <row r="9225">
          <cell r="A9225">
            <v>1</v>
          </cell>
          <cell r="E9225">
            <v>11</v>
          </cell>
          <cell r="I9225">
            <v>100000</v>
          </cell>
          <cell r="M9225">
            <v>11</v>
          </cell>
          <cell r="Q9225">
            <v>11</v>
          </cell>
          <cell r="V9225">
            <v>4560</v>
          </cell>
        </row>
        <row r="9226">
          <cell r="A9226">
            <v>1</v>
          </cell>
          <cell r="E9226">
            <v>11</v>
          </cell>
          <cell r="I9226">
            <v>2129764.5</v>
          </cell>
          <cell r="M9226">
            <v>11</v>
          </cell>
          <cell r="Q9226">
            <v>11</v>
          </cell>
          <cell r="V9226">
            <v>4602</v>
          </cell>
        </row>
        <row r="9227">
          <cell r="A9227">
            <v>1</v>
          </cell>
          <cell r="E9227">
            <v>11</v>
          </cell>
          <cell r="I9227">
            <v>751160</v>
          </cell>
          <cell r="M9227">
            <v>11</v>
          </cell>
          <cell r="Q9227">
            <v>11</v>
          </cell>
          <cell r="V9227">
            <v>4700</v>
          </cell>
        </row>
        <row r="9228">
          <cell r="A9228">
            <v>1</v>
          </cell>
          <cell r="E9228">
            <v>11</v>
          </cell>
          <cell r="I9228">
            <v>1287045.1100000001</v>
          </cell>
          <cell r="M9228">
            <v>11</v>
          </cell>
          <cell r="Q9228">
            <v>11</v>
          </cell>
          <cell r="V9228">
            <v>4730</v>
          </cell>
        </row>
        <row r="9229">
          <cell r="A9229">
            <v>1</v>
          </cell>
          <cell r="E9229">
            <v>11</v>
          </cell>
          <cell r="I9229">
            <v>254381.2</v>
          </cell>
          <cell r="M9229">
            <v>11</v>
          </cell>
          <cell r="Q9229">
            <v>11</v>
          </cell>
          <cell r="V9229">
            <v>4770</v>
          </cell>
        </row>
        <row r="9230">
          <cell r="A9230">
            <v>1</v>
          </cell>
          <cell r="E9230">
            <v>11</v>
          </cell>
          <cell r="I9230">
            <v>5090973</v>
          </cell>
          <cell r="M9230">
            <v>11</v>
          </cell>
          <cell r="Q9230">
            <v>11</v>
          </cell>
          <cell r="V9230">
            <v>4785</v>
          </cell>
        </row>
        <row r="9231">
          <cell r="A9231">
            <v>1</v>
          </cell>
          <cell r="E9231">
            <v>11</v>
          </cell>
          <cell r="I9231">
            <v>1162312</v>
          </cell>
          <cell r="M9231">
            <v>11</v>
          </cell>
          <cell r="Q9231">
            <v>11</v>
          </cell>
          <cell r="V9231">
            <v>4830</v>
          </cell>
        </row>
        <row r="9232">
          <cell r="A9232">
            <v>1</v>
          </cell>
          <cell r="E9232">
            <v>11</v>
          </cell>
          <cell r="I9232">
            <v>-9999999</v>
          </cell>
          <cell r="M9232">
            <v>11</v>
          </cell>
          <cell r="Q9232">
            <v>11</v>
          </cell>
          <cell r="V9232">
            <v>5100</v>
          </cell>
        </row>
        <row r="9233">
          <cell r="A9233">
            <v>1</v>
          </cell>
          <cell r="E9233">
            <v>11</v>
          </cell>
          <cell r="I9233">
            <v>-17247546.02</v>
          </cell>
          <cell r="M9233">
            <v>11</v>
          </cell>
          <cell r="Q9233">
            <v>11</v>
          </cell>
          <cell r="V9233">
            <v>5400</v>
          </cell>
        </row>
        <row r="9234">
          <cell r="A9234">
            <v>1</v>
          </cell>
          <cell r="E9234">
            <v>11</v>
          </cell>
          <cell r="I9234">
            <v>-1691398.45</v>
          </cell>
          <cell r="M9234">
            <v>11</v>
          </cell>
          <cell r="Q9234">
            <v>11</v>
          </cell>
          <cell r="V9234">
            <v>5400</v>
          </cell>
        </row>
        <row r="9235">
          <cell r="A9235">
            <v>1</v>
          </cell>
          <cell r="E9235">
            <v>11</v>
          </cell>
          <cell r="I9235">
            <v>1118638.8</v>
          </cell>
          <cell r="M9235">
            <v>11</v>
          </cell>
          <cell r="Q9235">
            <v>11</v>
          </cell>
          <cell r="V9235">
            <v>6710</v>
          </cell>
        </row>
        <row r="9236">
          <cell r="A9236">
            <v>1</v>
          </cell>
          <cell r="E9236">
            <v>11</v>
          </cell>
          <cell r="I9236">
            <v>-31073.3</v>
          </cell>
          <cell r="M9236">
            <v>11</v>
          </cell>
          <cell r="Q9236">
            <v>11</v>
          </cell>
          <cell r="V9236">
            <v>6720</v>
          </cell>
        </row>
        <row r="9237">
          <cell r="A9237">
            <v>1</v>
          </cell>
          <cell r="E9237">
            <v>11</v>
          </cell>
          <cell r="I9237">
            <v>1200205.5</v>
          </cell>
          <cell r="M9237">
            <v>11</v>
          </cell>
          <cell r="Q9237">
            <v>11</v>
          </cell>
          <cell r="V9237">
            <v>7300</v>
          </cell>
        </row>
        <row r="9238">
          <cell r="A9238">
            <v>1</v>
          </cell>
          <cell r="E9238">
            <v>11</v>
          </cell>
          <cell r="I9238">
            <v>2380077.64</v>
          </cell>
          <cell r="M9238">
            <v>11</v>
          </cell>
          <cell r="Q9238">
            <v>11</v>
          </cell>
          <cell r="V9238">
            <v>7300</v>
          </cell>
        </row>
        <row r="9239">
          <cell r="A9239">
            <v>1</v>
          </cell>
          <cell r="E9239">
            <v>11</v>
          </cell>
          <cell r="I9239">
            <v>300464</v>
          </cell>
          <cell r="M9239">
            <v>11</v>
          </cell>
          <cell r="Q9239">
            <v>11</v>
          </cell>
          <cell r="V9239">
            <v>7300</v>
          </cell>
        </row>
        <row r="9240">
          <cell r="A9240">
            <v>1</v>
          </cell>
          <cell r="E9240">
            <v>11</v>
          </cell>
          <cell r="I9240">
            <v>35254.89</v>
          </cell>
          <cell r="M9240">
            <v>11</v>
          </cell>
          <cell r="Q9240">
            <v>11</v>
          </cell>
          <cell r="V9240">
            <v>8112</v>
          </cell>
        </row>
        <row r="9241">
          <cell r="A9241">
            <v>1</v>
          </cell>
          <cell r="E9241">
            <v>11</v>
          </cell>
          <cell r="I9241">
            <v>32276.639999999999</v>
          </cell>
          <cell r="M9241">
            <v>11</v>
          </cell>
          <cell r="Q9241">
            <v>11</v>
          </cell>
          <cell r="V9241">
            <v>8113</v>
          </cell>
        </row>
        <row r="9242">
          <cell r="A9242">
            <v>1</v>
          </cell>
          <cell r="E9242">
            <v>11</v>
          </cell>
          <cell r="I9242">
            <v>72442.880000000005</v>
          </cell>
          <cell r="M9242">
            <v>11</v>
          </cell>
          <cell r="Q9242">
            <v>11</v>
          </cell>
          <cell r="V9242">
            <v>8114</v>
          </cell>
        </row>
        <row r="9243">
          <cell r="A9243">
            <v>1</v>
          </cell>
          <cell r="E9243">
            <v>11</v>
          </cell>
          <cell r="I9243">
            <v>-6005753.25</v>
          </cell>
          <cell r="M9243">
            <v>11</v>
          </cell>
          <cell r="Q9243">
            <v>11</v>
          </cell>
          <cell r="V9243">
            <v>9100</v>
          </cell>
        </row>
        <row r="9244">
          <cell r="A9244">
            <v>1</v>
          </cell>
          <cell r="E9244">
            <v>11</v>
          </cell>
          <cell r="I9244">
            <v>-1287045.1100000001</v>
          </cell>
          <cell r="M9244">
            <v>11</v>
          </cell>
          <cell r="Q9244">
            <v>11</v>
          </cell>
          <cell r="V9244">
            <v>9251</v>
          </cell>
        </row>
        <row r="9245">
          <cell r="A9245">
            <v>1</v>
          </cell>
          <cell r="E9245">
            <v>11</v>
          </cell>
          <cell r="I9245">
            <v>-1685500</v>
          </cell>
          <cell r="M9245">
            <v>11</v>
          </cell>
          <cell r="Q9245">
            <v>11</v>
          </cell>
          <cell r="V9245">
            <v>9303</v>
          </cell>
        </row>
        <row r="9246">
          <cell r="A9246">
            <v>1</v>
          </cell>
          <cell r="E9246">
            <v>11</v>
          </cell>
          <cell r="I9246">
            <v>-550000</v>
          </cell>
          <cell r="M9246">
            <v>11</v>
          </cell>
          <cell r="Q9246">
            <v>11</v>
          </cell>
          <cell r="V9246">
            <v>9305</v>
          </cell>
        </row>
        <row r="9247">
          <cell r="A9247">
            <v>1</v>
          </cell>
          <cell r="E9247">
            <v>11</v>
          </cell>
          <cell r="I9247">
            <v>88122.3</v>
          </cell>
          <cell r="M9247">
            <v>11</v>
          </cell>
          <cell r="Q9247">
            <v>11</v>
          </cell>
          <cell r="V9247">
            <v>9600</v>
          </cell>
        </row>
        <row r="9248">
          <cell r="A9248">
            <v>1</v>
          </cell>
          <cell r="E9248">
            <v>11</v>
          </cell>
          <cell r="I9248">
            <v>56250</v>
          </cell>
          <cell r="M9248">
            <v>11</v>
          </cell>
          <cell r="Q9248">
            <v>11</v>
          </cell>
          <cell r="V9248">
            <v>9670</v>
          </cell>
        </row>
        <row r="9249">
          <cell r="A9249">
            <v>1</v>
          </cell>
          <cell r="E9249">
            <v>11</v>
          </cell>
          <cell r="I9249">
            <v>20399813.800000001</v>
          </cell>
          <cell r="M9249">
            <v>11</v>
          </cell>
          <cell r="Q9249">
            <v>11</v>
          </cell>
          <cell r="V9249">
            <v>5301</v>
          </cell>
        </row>
        <row r="9250">
          <cell r="A9250">
            <v>1</v>
          </cell>
          <cell r="E9250">
            <v>12</v>
          </cell>
          <cell r="I9250">
            <v>0</v>
          </cell>
          <cell r="M9250">
            <v>12</v>
          </cell>
          <cell r="Q9250">
            <v>12</v>
          </cell>
          <cell r="V9250">
            <v>3400</v>
          </cell>
        </row>
        <row r="9251">
          <cell r="A9251">
            <v>1</v>
          </cell>
          <cell r="E9251">
            <v>12</v>
          </cell>
          <cell r="I9251">
            <v>0</v>
          </cell>
          <cell r="M9251">
            <v>12</v>
          </cell>
          <cell r="Q9251">
            <v>12</v>
          </cell>
          <cell r="V9251">
            <v>4100</v>
          </cell>
        </row>
        <row r="9252">
          <cell r="A9252">
            <v>1</v>
          </cell>
          <cell r="E9252">
            <v>12</v>
          </cell>
          <cell r="I9252">
            <v>0</v>
          </cell>
          <cell r="M9252">
            <v>12</v>
          </cell>
          <cell r="Q9252">
            <v>12</v>
          </cell>
          <cell r="V9252">
            <v>5100</v>
          </cell>
        </row>
        <row r="9253">
          <cell r="A9253">
            <v>1</v>
          </cell>
          <cell r="E9253">
            <v>12</v>
          </cell>
          <cell r="I9253">
            <v>0</v>
          </cell>
          <cell r="M9253">
            <v>12</v>
          </cell>
          <cell r="Q9253">
            <v>12</v>
          </cell>
          <cell r="V9253">
            <v>5200</v>
          </cell>
        </row>
        <row r="9254">
          <cell r="A9254">
            <v>1</v>
          </cell>
          <cell r="E9254">
            <v>12</v>
          </cell>
          <cell r="I9254">
            <v>0</v>
          </cell>
          <cell r="M9254">
            <v>12</v>
          </cell>
          <cell r="Q9254">
            <v>12</v>
          </cell>
          <cell r="V9254">
            <v>5400</v>
          </cell>
        </row>
        <row r="9255">
          <cell r="A9255">
            <v>1</v>
          </cell>
          <cell r="E9255">
            <v>12</v>
          </cell>
          <cell r="I9255">
            <v>0</v>
          </cell>
          <cell r="M9255">
            <v>12</v>
          </cell>
          <cell r="Q9255">
            <v>12</v>
          </cell>
          <cell r="V9255">
            <v>5400</v>
          </cell>
        </row>
        <row r="9256">
          <cell r="A9256">
            <v>1</v>
          </cell>
          <cell r="E9256">
            <v>12</v>
          </cell>
          <cell r="I9256">
            <v>0</v>
          </cell>
          <cell r="M9256">
            <v>12</v>
          </cell>
          <cell r="Q9256">
            <v>12</v>
          </cell>
          <cell r="V9256">
            <v>6110</v>
          </cell>
        </row>
        <row r="9257">
          <cell r="A9257">
            <v>1</v>
          </cell>
          <cell r="E9257">
            <v>12</v>
          </cell>
          <cell r="I9257">
            <v>0</v>
          </cell>
          <cell r="M9257">
            <v>12</v>
          </cell>
          <cell r="Q9257">
            <v>12</v>
          </cell>
          <cell r="V9257">
            <v>6120</v>
          </cell>
        </row>
        <row r="9258">
          <cell r="A9258">
            <v>1</v>
          </cell>
          <cell r="E9258">
            <v>12</v>
          </cell>
          <cell r="I9258">
            <v>0</v>
          </cell>
          <cell r="M9258">
            <v>12</v>
          </cell>
          <cell r="Q9258">
            <v>12</v>
          </cell>
          <cell r="V9258">
            <v>6210</v>
          </cell>
        </row>
        <row r="9259">
          <cell r="A9259">
            <v>1</v>
          </cell>
          <cell r="E9259">
            <v>12</v>
          </cell>
          <cell r="I9259">
            <v>0</v>
          </cell>
          <cell r="M9259">
            <v>12</v>
          </cell>
          <cell r="Q9259">
            <v>12</v>
          </cell>
          <cell r="V9259">
            <v>6220</v>
          </cell>
        </row>
        <row r="9260">
          <cell r="A9260">
            <v>1</v>
          </cell>
          <cell r="E9260">
            <v>12</v>
          </cell>
          <cell r="I9260">
            <v>0</v>
          </cell>
          <cell r="M9260">
            <v>12</v>
          </cell>
          <cell r="Q9260">
            <v>12</v>
          </cell>
          <cell r="V9260">
            <v>7000</v>
          </cell>
        </row>
        <row r="9261">
          <cell r="A9261">
            <v>1</v>
          </cell>
          <cell r="E9261">
            <v>12</v>
          </cell>
          <cell r="I9261">
            <v>0</v>
          </cell>
          <cell r="M9261">
            <v>12</v>
          </cell>
          <cell r="Q9261">
            <v>12</v>
          </cell>
          <cell r="V9261">
            <v>7300</v>
          </cell>
        </row>
        <row r="9262">
          <cell r="A9262">
            <v>1</v>
          </cell>
          <cell r="E9262">
            <v>12</v>
          </cell>
          <cell r="I9262">
            <v>0</v>
          </cell>
          <cell r="M9262">
            <v>12</v>
          </cell>
          <cell r="Q9262">
            <v>12</v>
          </cell>
          <cell r="V9262">
            <v>7500</v>
          </cell>
        </row>
        <row r="9263">
          <cell r="A9263">
            <v>1</v>
          </cell>
          <cell r="E9263">
            <v>12</v>
          </cell>
          <cell r="I9263">
            <v>0</v>
          </cell>
          <cell r="M9263">
            <v>12</v>
          </cell>
          <cell r="Q9263">
            <v>12</v>
          </cell>
          <cell r="V9263">
            <v>7914</v>
          </cell>
        </row>
        <row r="9264">
          <cell r="A9264">
            <v>1</v>
          </cell>
          <cell r="E9264">
            <v>12</v>
          </cell>
          <cell r="I9264">
            <v>0</v>
          </cell>
          <cell r="M9264">
            <v>12</v>
          </cell>
          <cell r="Q9264">
            <v>12</v>
          </cell>
          <cell r="V9264">
            <v>7915</v>
          </cell>
        </row>
        <row r="9265">
          <cell r="A9265">
            <v>1</v>
          </cell>
          <cell r="E9265">
            <v>12</v>
          </cell>
          <cell r="I9265">
            <v>0</v>
          </cell>
          <cell r="M9265">
            <v>12</v>
          </cell>
          <cell r="Q9265">
            <v>12</v>
          </cell>
          <cell r="V9265">
            <v>8111</v>
          </cell>
        </row>
        <row r="9266">
          <cell r="A9266">
            <v>1</v>
          </cell>
          <cell r="E9266">
            <v>12</v>
          </cell>
          <cell r="I9266">
            <v>0</v>
          </cell>
          <cell r="M9266">
            <v>12</v>
          </cell>
          <cell r="Q9266">
            <v>12</v>
          </cell>
          <cell r="V9266">
            <v>9251</v>
          </cell>
        </row>
        <row r="9267">
          <cell r="A9267">
            <v>1</v>
          </cell>
          <cell r="E9267">
            <v>12</v>
          </cell>
          <cell r="I9267">
            <v>0</v>
          </cell>
          <cell r="M9267">
            <v>12</v>
          </cell>
          <cell r="Q9267">
            <v>12</v>
          </cell>
          <cell r="V9267">
            <v>9252</v>
          </cell>
        </row>
        <row r="9268">
          <cell r="A9268">
            <v>1</v>
          </cell>
          <cell r="E9268">
            <v>12</v>
          </cell>
          <cell r="I9268">
            <v>0</v>
          </cell>
          <cell r="M9268">
            <v>12</v>
          </cell>
          <cell r="Q9268">
            <v>12</v>
          </cell>
          <cell r="V9268">
            <v>9256</v>
          </cell>
        </row>
        <row r="9269">
          <cell r="A9269">
            <v>1</v>
          </cell>
          <cell r="E9269">
            <v>12</v>
          </cell>
          <cell r="I9269">
            <v>0</v>
          </cell>
          <cell r="M9269">
            <v>12</v>
          </cell>
          <cell r="Q9269">
            <v>12</v>
          </cell>
          <cell r="V9269">
            <v>9305</v>
          </cell>
        </row>
        <row r="9270">
          <cell r="A9270">
            <v>1</v>
          </cell>
          <cell r="E9270">
            <v>12</v>
          </cell>
          <cell r="I9270">
            <v>0</v>
          </cell>
          <cell r="M9270">
            <v>12</v>
          </cell>
          <cell r="Q9270">
            <v>12</v>
          </cell>
          <cell r="V9270">
            <v>9600</v>
          </cell>
        </row>
        <row r="9271">
          <cell r="A9271">
            <v>1</v>
          </cell>
          <cell r="E9271">
            <v>12</v>
          </cell>
          <cell r="I9271">
            <v>0</v>
          </cell>
          <cell r="M9271">
            <v>12</v>
          </cell>
          <cell r="Q9271">
            <v>12</v>
          </cell>
          <cell r="V9271">
            <v>9610</v>
          </cell>
        </row>
        <row r="9272">
          <cell r="A9272">
            <v>1</v>
          </cell>
          <cell r="E9272">
            <v>12</v>
          </cell>
          <cell r="I9272">
            <v>0</v>
          </cell>
          <cell r="M9272">
            <v>12</v>
          </cell>
          <cell r="Q9272">
            <v>12</v>
          </cell>
          <cell r="V9272">
            <v>9670</v>
          </cell>
        </row>
        <row r="9273">
          <cell r="A9273">
            <v>1</v>
          </cell>
          <cell r="E9273">
            <v>12</v>
          </cell>
          <cell r="I9273">
            <v>0</v>
          </cell>
          <cell r="M9273">
            <v>12</v>
          </cell>
          <cell r="Q9273">
            <v>12</v>
          </cell>
          <cell r="V9273">
            <v>5301</v>
          </cell>
        </row>
        <row r="9274">
          <cell r="A9274">
            <v>1</v>
          </cell>
          <cell r="E9274">
            <v>9</v>
          </cell>
          <cell r="I9274">
            <v>-92571080.780000001</v>
          </cell>
          <cell r="M9274">
            <v>9</v>
          </cell>
          <cell r="Q9274">
            <v>9</v>
          </cell>
          <cell r="V9274">
            <v>1010</v>
          </cell>
        </row>
        <row r="9275">
          <cell r="A9275">
            <v>1</v>
          </cell>
          <cell r="E9275">
            <v>9</v>
          </cell>
          <cell r="I9275">
            <v>0</v>
          </cell>
          <cell r="M9275">
            <v>9</v>
          </cell>
          <cell r="Q9275">
            <v>9</v>
          </cell>
          <cell r="V9275">
            <v>1030</v>
          </cell>
        </row>
        <row r="9276">
          <cell r="A9276">
            <v>1</v>
          </cell>
          <cell r="E9276">
            <v>9</v>
          </cell>
          <cell r="I9276">
            <v>0</v>
          </cell>
          <cell r="M9276">
            <v>9</v>
          </cell>
          <cell r="Q9276">
            <v>9</v>
          </cell>
          <cell r="V9276">
            <v>1030</v>
          </cell>
        </row>
        <row r="9277">
          <cell r="A9277">
            <v>1</v>
          </cell>
          <cell r="E9277">
            <v>9</v>
          </cell>
          <cell r="I9277">
            <v>0</v>
          </cell>
          <cell r="M9277">
            <v>9</v>
          </cell>
          <cell r="Q9277">
            <v>9</v>
          </cell>
          <cell r="V9277">
            <v>1090</v>
          </cell>
        </row>
        <row r="9278">
          <cell r="A9278">
            <v>1</v>
          </cell>
          <cell r="E9278">
            <v>9</v>
          </cell>
          <cell r="I9278">
            <v>-11543197.68</v>
          </cell>
          <cell r="M9278">
            <v>9</v>
          </cell>
          <cell r="Q9278">
            <v>9</v>
          </cell>
          <cell r="V9278">
            <v>1095</v>
          </cell>
        </row>
        <row r="9279">
          <cell r="A9279">
            <v>1</v>
          </cell>
          <cell r="E9279">
            <v>9</v>
          </cell>
          <cell r="I9279">
            <v>0</v>
          </cell>
          <cell r="M9279">
            <v>9</v>
          </cell>
          <cell r="Q9279">
            <v>9</v>
          </cell>
          <cell r="V9279">
            <v>1095</v>
          </cell>
        </row>
        <row r="9280">
          <cell r="A9280">
            <v>1</v>
          </cell>
          <cell r="E9280">
            <v>9</v>
          </cell>
          <cell r="I9280">
            <v>16794561.379999999</v>
          </cell>
          <cell r="M9280">
            <v>9</v>
          </cell>
          <cell r="Q9280">
            <v>9</v>
          </cell>
          <cell r="V9280">
            <v>1096</v>
          </cell>
        </row>
        <row r="9281">
          <cell r="A9281">
            <v>1</v>
          </cell>
          <cell r="E9281">
            <v>9</v>
          </cell>
          <cell r="I9281">
            <v>1335061.26</v>
          </cell>
          <cell r="M9281">
            <v>9</v>
          </cell>
          <cell r="Q9281">
            <v>9</v>
          </cell>
          <cell r="V9281">
            <v>2010</v>
          </cell>
        </row>
        <row r="9282">
          <cell r="A9282">
            <v>1</v>
          </cell>
          <cell r="E9282">
            <v>9</v>
          </cell>
          <cell r="I9282">
            <v>20309335.530000001</v>
          </cell>
          <cell r="M9282">
            <v>9</v>
          </cell>
          <cell r="Q9282">
            <v>9</v>
          </cell>
          <cell r="V9282">
            <v>2030</v>
          </cell>
        </row>
        <row r="9283">
          <cell r="A9283">
            <v>1</v>
          </cell>
          <cell r="E9283">
            <v>9</v>
          </cell>
          <cell r="I9283">
            <v>45928330.100000001</v>
          </cell>
          <cell r="M9283">
            <v>9</v>
          </cell>
          <cell r="Q9283">
            <v>9</v>
          </cell>
          <cell r="V9283">
            <v>2040</v>
          </cell>
        </row>
        <row r="9284">
          <cell r="A9284">
            <v>1</v>
          </cell>
          <cell r="E9284">
            <v>9</v>
          </cell>
          <cell r="I9284">
            <v>5176046.01</v>
          </cell>
          <cell r="M9284">
            <v>9</v>
          </cell>
          <cell r="Q9284">
            <v>9</v>
          </cell>
          <cell r="V9284">
            <v>2051</v>
          </cell>
        </row>
        <row r="9285">
          <cell r="A9285">
            <v>1</v>
          </cell>
          <cell r="E9285">
            <v>9</v>
          </cell>
          <cell r="I9285">
            <v>4017187.27</v>
          </cell>
          <cell r="M9285">
            <v>9</v>
          </cell>
          <cell r="Q9285">
            <v>9</v>
          </cell>
          <cell r="V9285">
            <v>2052</v>
          </cell>
        </row>
        <row r="9286">
          <cell r="A9286">
            <v>1</v>
          </cell>
          <cell r="E9286">
            <v>9</v>
          </cell>
          <cell r="I9286">
            <v>165220.06</v>
          </cell>
          <cell r="M9286">
            <v>9</v>
          </cell>
          <cell r="Q9286">
            <v>9</v>
          </cell>
          <cell r="V9286">
            <v>2053</v>
          </cell>
        </row>
        <row r="9287">
          <cell r="A9287">
            <v>1</v>
          </cell>
          <cell r="E9287">
            <v>9</v>
          </cell>
          <cell r="I9287">
            <v>2474996.6800000002</v>
          </cell>
          <cell r="M9287">
            <v>9</v>
          </cell>
          <cell r="Q9287">
            <v>9</v>
          </cell>
          <cell r="V9287">
            <v>2054</v>
          </cell>
        </row>
        <row r="9288">
          <cell r="A9288">
            <v>1</v>
          </cell>
          <cell r="E9288">
            <v>9</v>
          </cell>
          <cell r="I9288">
            <v>0</v>
          </cell>
          <cell r="M9288">
            <v>9</v>
          </cell>
          <cell r="Q9288">
            <v>9</v>
          </cell>
          <cell r="V9288">
            <v>2055</v>
          </cell>
        </row>
        <row r="9289">
          <cell r="A9289">
            <v>1</v>
          </cell>
          <cell r="E9289">
            <v>9</v>
          </cell>
          <cell r="I9289">
            <v>677336.9</v>
          </cell>
          <cell r="M9289">
            <v>9</v>
          </cell>
          <cell r="Q9289">
            <v>9</v>
          </cell>
          <cell r="V9289">
            <v>2090</v>
          </cell>
        </row>
        <row r="9290">
          <cell r="A9290">
            <v>1</v>
          </cell>
          <cell r="E9290">
            <v>9</v>
          </cell>
          <cell r="I9290">
            <v>19434644.489999998</v>
          </cell>
          <cell r="M9290">
            <v>9</v>
          </cell>
          <cell r="Q9290">
            <v>9</v>
          </cell>
          <cell r="V9290">
            <v>2095</v>
          </cell>
        </row>
        <row r="9291">
          <cell r="A9291">
            <v>1</v>
          </cell>
          <cell r="E9291">
            <v>9</v>
          </cell>
          <cell r="I9291">
            <v>0</v>
          </cell>
          <cell r="M9291">
            <v>9</v>
          </cell>
          <cell r="Q9291">
            <v>9</v>
          </cell>
          <cell r="V9291">
            <v>2095</v>
          </cell>
        </row>
        <row r="9292">
          <cell r="A9292">
            <v>1</v>
          </cell>
          <cell r="E9292">
            <v>9</v>
          </cell>
          <cell r="I9292">
            <v>-160072.25</v>
          </cell>
          <cell r="M9292">
            <v>9</v>
          </cell>
          <cell r="Q9292">
            <v>9</v>
          </cell>
          <cell r="V9292">
            <v>3100</v>
          </cell>
        </row>
        <row r="9293">
          <cell r="A9293">
            <v>1</v>
          </cell>
          <cell r="E9293">
            <v>9</v>
          </cell>
          <cell r="I9293">
            <v>0</v>
          </cell>
          <cell r="M9293">
            <v>9</v>
          </cell>
          <cell r="Q9293">
            <v>9</v>
          </cell>
          <cell r="V9293">
            <v>3300</v>
          </cell>
        </row>
        <row r="9294">
          <cell r="A9294">
            <v>1</v>
          </cell>
          <cell r="E9294">
            <v>9</v>
          </cell>
          <cell r="I9294">
            <v>23756013.41</v>
          </cell>
          <cell r="M9294">
            <v>9</v>
          </cell>
          <cell r="Q9294">
            <v>9</v>
          </cell>
          <cell r="V9294">
            <v>3400</v>
          </cell>
        </row>
        <row r="9295">
          <cell r="A9295">
            <v>1</v>
          </cell>
          <cell r="E9295">
            <v>9</v>
          </cell>
          <cell r="I9295">
            <v>0</v>
          </cell>
          <cell r="M9295">
            <v>9</v>
          </cell>
          <cell r="Q9295">
            <v>9</v>
          </cell>
          <cell r="V9295">
            <v>3400</v>
          </cell>
        </row>
        <row r="9296">
          <cell r="A9296">
            <v>1</v>
          </cell>
          <cell r="E9296">
            <v>9</v>
          </cell>
          <cell r="I9296">
            <v>0</v>
          </cell>
          <cell r="M9296">
            <v>9</v>
          </cell>
          <cell r="Q9296">
            <v>9</v>
          </cell>
          <cell r="V9296">
            <v>3500</v>
          </cell>
        </row>
        <row r="9297">
          <cell r="A9297">
            <v>1</v>
          </cell>
          <cell r="E9297">
            <v>9</v>
          </cell>
          <cell r="I9297">
            <v>4758816.24</v>
          </cell>
          <cell r="M9297">
            <v>9</v>
          </cell>
          <cell r="Q9297">
            <v>9</v>
          </cell>
          <cell r="V9297">
            <v>4000</v>
          </cell>
        </row>
        <row r="9298">
          <cell r="A9298">
            <v>1</v>
          </cell>
          <cell r="E9298">
            <v>9</v>
          </cell>
          <cell r="I9298">
            <v>0</v>
          </cell>
          <cell r="M9298">
            <v>9</v>
          </cell>
          <cell r="Q9298">
            <v>9</v>
          </cell>
          <cell r="V9298">
            <v>4050</v>
          </cell>
        </row>
        <row r="9299">
          <cell r="A9299">
            <v>1</v>
          </cell>
          <cell r="E9299">
            <v>9</v>
          </cell>
          <cell r="I9299">
            <v>4621775.28</v>
          </cell>
          <cell r="M9299">
            <v>9</v>
          </cell>
          <cell r="Q9299">
            <v>9</v>
          </cell>
          <cell r="V9299">
            <v>4060</v>
          </cell>
        </row>
        <row r="9300">
          <cell r="A9300">
            <v>1</v>
          </cell>
          <cell r="E9300">
            <v>9</v>
          </cell>
          <cell r="I9300">
            <v>0</v>
          </cell>
          <cell r="M9300">
            <v>9</v>
          </cell>
          <cell r="Q9300">
            <v>9</v>
          </cell>
          <cell r="V9300">
            <v>4100</v>
          </cell>
        </row>
        <row r="9301">
          <cell r="A9301">
            <v>1</v>
          </cell>
          <cell r="E9301">
            <v>9</v>
          </cell>
          <cell r="I9301">
            <v>1486295.73</v>
          </cell>
          <cell r="M9301">
            <v>9</v>
          </cell>
          <cell r="Q9301">
            <v>9</v>
          </cell>
          <cell r="V9301">
            <v>4150</v>
          </cell>
        </row>
        <row r="9302">
          <cell r="A9302">
            <v>1</v>
          </cell>
          <cell r="E9302">
            <v>9</v>
          </cell>
          <cell r="I9302">
            <v>0</v>
          </cell>
          <cell r="M9302">
            <v>9</v>
          </cell>
          <cell r="Q9302">
            <v>4</v>
          </cell>
          <cell r="V9302">
            <v>4150</v>
          </cell>
        </row>
        <row r="9303">
          <cell r="A9303">
            <v>1</v>
          </cell>
          <cell r="E9303">
            <v>9</v>
          </cell>
          <cell r="I9303">
            <v>154481.67000000001</v>
          </cell>
          <cell r="M9303">
            <v>9</v>
          </cell>
          <cell r="Q9303">
            <v>9</v>
          </cell>
          <cell r="V9303">
            <v>4200</v>
          </cell>
        </row>
        <row r="9304">
          <cell r="A9304">
            <v>1</v>
          </cell>
          <cell r="E9304">
            <v>9</v>
          </cell>
          <cell r="I9304">
            <v>158269.04</v>
          </cell>
          <cell r="M9304">
            <v>9</v>
          </cell>
          <cell r="Q9304">
            <v>9</v>
          </cell>
          <cell r="V9304">
            <v>4250</v>
          </cell>
        </row>
        <row r="9305">
          <cell r="A9305">
            <v>1</v>
          </cell>
          <cell r="E9305">
            <v>9</v>
          </cell>
          <cell r="I9305">
            <v>908367.6</v>
          </cell>
          <cell r="M9305">
            <v>9</v>
          </cell>
          <cell r="Q9305">
            <v>9</v>
          </cell>
          <cell r="V9305">
            <v>4260</v>
          </cell>
        </row>
        <row r="9306">
          <cell r="A9306">
            <v>1</v>
          </cell>
          <cell r="E9306">
            <v>9</v>
          </cell>
          <cell r="I9306">
            <v>0</v>
          </cell>
          <cell r="M9306">
            <v>9</v>
          </cell>
          <cell r="Q9306">
            <v>9</v>
          </cell>
          <cell r="V9306">
            <v>4260</v>
          </cell>
        </row>
        <row r="9307">
          <cell r="A9307">
            <v>1</v>
          </cell>
          <cell r="E9307">
            <v>9</v>
          </cell>
          <cell r="I9307">
            <v>0</v>
          </cell>
          <cell r="M9307">
            <v>9</v>
          </cell>
          <cell r="Q9307">
            <v>9</v>
          </cell>
          <cell r="V9307">
            <v>4301</v>
          </cell>
        </row>
        <row r="9308">
          <cell r="A9308">
            <v>1</v>
          </cell>
          <cell r="E9308">
            <v>9</v>
          </cell>
          <cell r="I9308">
            <v>114809.63</v>
          </cell>
          <cell r="M9308">
            <v>9</v>
          </cell>
          <cell r="Q9308">
            <v>9</v>
          </cell>
          <cell r="V9308">
            <v>4302</v>
          </cell>
        </row>
        <row r="9309">
          <cell r="A9309">
            <v>1</v>
          </cell>
          <cell r="E9309">
            <v>9</v>
          </cell>
          <cell r="I9309">
            <v>0</v>
          </cell>
          <cell r="M9309">
            <v>9</v>
          </cell>
          <cell r="Q9309">
            <v>9</v>
          </cell>
          <cell r="V9309">
            <v>4303</v>
          </cell>
        </row>
        <row r="9310">
          <cell r="A9310">
            <v>1</v>
          </cell>
          <cell r="E9310">
            <v>9</v>
          </cell>
          <cell r="I9310">
            <v>0</v>
          </cell>
          <cell r="M9310">
            <v>9</v>
          </cell>
          <cell r="Q9310">
            <v>9</v>
          </cell>
          <cell r="V9310">
            <v>4304</v>
          </cell>
        </row>
        <row r="9311">
          <cell r="A9311">
            <v>1</v>
          </cell>
          <cell r="E9311">
            <v>9</v>
          </cell>
          <cell r="I9311">
            <v>170642.52</v>
          </cell>
          <cell r="M9311">
            <v>9</v>
          </cell>
          <cell r="Q9311">
            <v>9</v>
          </cell>
          <cell r="V9311">
            <v>4305</v>
          </cell>
        </row>
        <row r="9312">
          <cell r="A9312">
            <v>1</v>
          </cell>
          <cell r="E9312">
            <v>9</v>
          </cell>
          <cell r="I9312">
            <v>0</v>
          </cell>
          <cell r="M9312">
            <v>9</v>
          </cell>
          <cell r="Q9312">
            <v>9</v>
          </cell>
          <cell r="V9312">
            <v>4360</v>
          </cell>
        </row>
        <row r="9313">
          <cell r="A9313">
            <v>1</v>
          </cell>
          <cell r="E9313">
            <v>9</v>
          </cell>
          <cell r="I9313">
            <v>171315.42</v>
          </cell>
          <cell r="M9313">
            <v>9</v>
          </cell>
          <cell r="Q9313">
            <v>9</v>
          </cell>
          <cell r="V9313">
            <v>4380</v>
          </cell>
        </row>
        <row r="9314">
          <cell r="A9314">
            <v>1</v>
          </cell>
          <cell r="E9314">
            <v>9</v>
          </cell>
          <cell r="I9314">
            <v>0</v>
          </cell>
          <cell r="M9314">
            <v>9</v>
          </cell>
          <cell r="Q9314">
            <v>9</v>
          </cell>
          <cell r="V9314">
            <v>4460</v>
          </cell>
        </row>
        <row r="9315">
          <cell r="A9315">
            <v>1</v>
          </cell>
          <cell r="E9315">
            <v>9</v>
          </cell>
          <cell r="I9315">
            <v>0</v>
          </cell>
          <cell r="M9315">
            <v>9</v>
          </cell>
          <cell r="Q9315">
            <v>9</v>
          </cell>
          <cell r="V9315">
            <v>4500</v>
          </cell>
        </row>
        <row r="9316">
          <cell r="A9316">
            <v>1</v>
          </cell>
          <cell r="E9316">
            <v>9</v>
          </cell>
          <cell r="I9316">
            <v>0</v>
          </cell>
          <cell r="M9316">
            <v>9</v>
          </cell>
          <cell r="Q9316">
            <v>9</v>
          </cell>
          <cell r="V9316">
            <v>4520</v>
          </cell>
        </row>
        <row r="9317">
          <cell r="A9317">
            <v>1</v>
          </cell>
          <cell r="E9317">
            <v>9</v>
          </cell>
          <cell r="I9317">
            <v>3334898.85</v>
          </cell>
          <cell r="M9317">
            <v>9</v>
          </cell>
          <cell r="Q9317">
            <v>9</v>
          </cell>
          <cell r="V9317">
            <v>4560</v>
          </cell>
        </row>
        <row r="9318">
          <cell r="A9318">
            <v>1</v>
          </cell>
          <cell r="E9318">
            <v>9</v>
          </cell>
          <cell r="I9318">
            <v>0</v>
          </cell>
          <cell r="M9318">
            <v>9</v>
          </cell>
          <cell r="Q9318">
            <v>9</v>
          </cell>
          <cell r="V9318">
            <v>4595</v>
          </cell>
        </row>
        <row r="9319">
          <cell r="A9319">
            <v>1</v>
          </cell>
          <cell r="E9319">
            <v>9</v>
          </cell>
          <cell r="I9319">
            <v>318114.89</v>
          </cell>
          <cell r="M9319">
            <v>9</v>
          </cell>
          <cell r="Q9319">
            <v>9</v>
          </cell>
          <cell r="V9319">
            <v>4601</v>
          </cell>
        </row>
        <row r="9320">
          <cell r="A9320">
            <v>1</v>
          </cell>
          <cell r="E9320">
            <v>9</v>
          </cell>
          <cell r="I9320">
            <v>1816735.2</v>
          </cell>
          <cell r="M9320">
            <v>9</v>
          </cell>
          <cell r="Q9320">
            <v>9</v>
          </cell>
          <cell r="V9320">
            <v>4602</v>
          </cell>
        </row>
        <row r="9321">
          <cell r="A9321">
            <v>1</v>
          </cell>
          <cell r="E9321">
            <v>9</v>
          </cell>
          <cell r="I9321">
            <v>0</v>
          </cell>
          <cell r="M9321">
            <v>9</v>
          </cell>
          <cell r="Q9321">
            <v>9</v>
          </cell>
          <cell r="V9321">
            <v>4603</v>
          </cell>
        </row>
        <row r="9322">
          <cell r="A9322">
            <v>1</v>
          </cell>
          <cell r="E9322">
            <v>9</v>
          </cell>
          <cell r="I9322">
            <v>0</v>
          </cell>
          <cell r="M9322">
            <v>9</v>
          </cell>
          <cell r="Q9322">
            <v>9</v>
          </cell>
          <cell r="V9322">
            <v>4610</v>
          </cell>
        </row>
        <row r="9323">
          <cell r="A9323">
            <v>1</v>
          </cell>
          <cell r="E9323">
            <v>9</v>
          </cell>
          <cell r="I9323">
            <v>0</v>
          </cell>
          <cell r="M9323">
            <v>9</v>
          </cell>
          <cell r="Q9323">
            <v>9</v>
          </cell>
          <cell r="V9323">
            <v>4640</v>
          </cell>
        </row>
        <row r="9324">
          <cell r="A9324">
            <v>1</v>
          </cell>
          <cell r="E9324">
            <v>9</v>
          </cell>
          <cell r="I9324">
            <v>100470.89</v>
          </cell>
          <cell r="M9324">
            <v>9</v>
          </cell>
          <cell r="Q9324">
            <v>9</v>
          </cell>
          <cell r="V9324">
            <v>4660</v>
          </cell>
        </row>
        <row r="9325">
          <cell r="A9325">
            <v>1</v>
          </cell>
          <cell r="E9325">
            <v>9</v>
          </cell>
          <cell r="I9325">
            <v>0</v>
          </cell>
          <cell r="M9325">
            <v>9</v>
          </cell>
          <cell r="Q9325">
            <v>9</v>
          </cell>
          <cell r="V9325">
            <v>4680</v>
          </cell>
        </row>
        <row r="9326">
          <cell r="A9326">
            <v>1</v>
          </cell>
          <cell r="E9326">
            <v>9</v>
          </cell>
          <cell r="I9326">
            <v>41218.04</v>
          </cell>
          <cell r="M9326">
            <v>9</v>
          </cell>
          <cell r="Q9326">
            <v>9</v>
          </cell>
          <cell r="V9326">
            <v>4690</v>
          </cell>
        </row>
        <row r="9327">
          <cell r="A9327">
            <v>1</v>
          </cell>
          <cell r="E9327">
            <v>9</v>
          </cell>
          <cell r="I9327">
            <v>879953.27</v>
          </cell>
          <cell r="M9327">
            <v>9</v>
          </cell>
          <cell r="Q9327">
            <v>9</v>
          </cell>
          <cell r="V9327">
            <v>4700</v>
          </cell>
        </row>
        <row r="9328">
          <cell r="A9328">
            <v>1</v>
          </cell>
          <cell r="E9328">
            <v>9</v>
          </cell>
          <cell r="I9328">
            <v>124432.16</v>
          </cell>
          <cell r="M9328">
            <v>9</v>
          </cell>
          <cell r="Q9328">
            <v>9</v>
          </cell>
          <cell r="V9328">
            <v>4720</v>
          </cell>
        </row>
        <row r="9329">
          <cell r="A9329">
            <v>1</v>
          </cell>
          <cell r="E9329">
            <v>9</v>
          </cell>
          <cell r="I9329">
            <v>8008893.9299999997</v>
          </cell>
          <cell r="M9329">
            <v>9</v>
          </cell>
          <cell r="Q9329">
            <v>9</v>
          </cell>
          <cell r="V9329">
            <v>4730</v>
          </cell>
        </row>
        <row r="9330">
          <cell r="A9330">
            <v>1</v>
          </cell>
          <cell r="E9330">
            <v>9</v>
          </cell>
          <cell r="I9330">
            <v>0</v>
          </cell>
          <cell r="M9330">
            <v>9</v>
          </cell>
          <cell r="Q9330">
            <v>9</v>
          </cell>
          <cell r="V9330">
            <v>4740</v>
          </cell>
        </row>
        <row r="9331">
          <cell r="A9331">
            <v>1</v>
          </cell>
          <cell r="E9331">
            <v>9</v>
          </cell>
          <cell r="I9331">
            <v>0</v>
          </cell>
          <cell r="M9331">
            <v>9</v>
          </cell>
          <cell r="Q9331">
            <v>9</v>
          </cell>
          <cell r="V9331">
            <v>4760</v>
          </cell>
        </row>
        <row r="9332">
          <cell r="A9332">
            <v>1</v>
          </cell>
          <cell r="E9332">
            <v>9</v>
          </cell>
          <cell r="I9332">
            <v>0</v>
          </cell>
          <cell r="M9332">
            <v>9</v>
          </cell>
          <cell r="Q9332">
            <v>9</v>
          </cell>
          <cell r="V9332">
            <v>4770</v>
          </cell>
        </row>
        <row r="9333">
          <cell r="A9333">
            <v>1</v>
          </cell>
          <cell r="E9333">
            <v>9</v>
          </cell>
          <cell r="I9333">
            <v>383110.17</v>
          </cell>
          <cell r="M9333">
            <v>9</v>
          </cell>
          <cell r="Q9333">
            <v>9</v>
          </cell>
          <cell r="V9333">
            <v>4775</v>
          </cell>
        </row>
        <row r="9334">
          <cell r="A9334">
            <v>1</v>
          </cell>
          <cell r="E9334">
            <v>9</v>
          </cell>
          <cell r="I9334">
            <v>0</v>
          </cell>
          <cell r="M9334">
            <v>9</v>
          </cell>
          <cell r="Q9334">
            <v>9</v>
          </cell>
          <cell r="V9334">
            <v>4775</v>
          </cell>
        </row>
        <row r="9335">
          <cell r="A9335">
            <v>1</v>
          </cell>
          <cell r="E9335">
            <v>9</v>
          </cell>
          <cell r="I9335">
            <v>196862.87</v>
          </cell>
          <cell r="M9335">
            <v>9</v>
          </cell>
          <cell r="Q9335">
            <v>9</v>
          </cell>
          <cell r="V9335">
            <v>4780</v>
          </cell>
        </row>
        <row r="9336">
          <cell r="A9336">
            <v>1</v>
          </cell>
          <cell r="E9336">
            <v>9</v>
          </cell>
          <cell r="I9336">
            <v>4239758.0999999996</v>
          </cell>
          <cell r="M9336">
            <v>9</v>
          </cell>
          <cell r="Q9336">
            <v>9</v>
          </cell>
          <cell r="V9336">
            <v>4785</v>
          </cell>
        </row>
        <row r="9337">
          <cell r="A9337">
            <v>1</v>
          </cell>
          <cell r="E9337">
            <v>9</v>
          </cell>
          <cell r="I9337">
            <v>4044633.74</v>
          </cell>
          <cell r="M9337">
            <v>9</v>
          </cell>
          <cell r="Q9337">
            <v>9</v>
          </cell>
          <cell r="V9337">
            <v>4800</v>
          </cell>
        </row>
        <row r="9338">
          <cell r="A9338">
            <v>1</v>
          </cell>
          <cell r="E9338">
            <v>9</v>
          </cell>
          <cell r="I9338">
            <v>0</v>
          </cell>
          <cell r="M9338">
            <v>9</v>
          </cell>
          <cell r="Q9338">
            <v>9</v>
          </cell>
          <cell r="V9338">
            <v>4800</v>
          </cell>
        </row>
        <row r="9339">
          <cell r="A9339">
            <v>1</v>
          </cell>
          <cell r="E9339">
            <v>9</v>
          </cell>
          <cell r="I9339">
            <v>971337.88</v>
          </cell>
          <cell r="M9339">
            <v>9</v>
          </cell>
          <cell r="Q9339">
            <v>9</v>
          </cell>
          <cell r="V9339">
            <v>4830</v>
          </cell>
        </row>
        <row r="9340">
          <cell r="A9340">
            <v>1</v>
          </cell>
          <cell r="E9340">
            <v>9</v>
          </cell>
          <cell r="I9340">
            <v>0</v>
          </cell>
          <cell r="M9340">
            <v>9</v>
          </cell>
          <cell r="Q9340">
            <v>9</v>
          </cell>
          <cell r="V9340">
            <v>4901</v>
          </cell>
        </row>
        <row r="9341">
          <cell r="A9341">
            <v>1</v>
          </cell>
          <cell r="E9341">
            <v>9</v>
          </cell>
          <cell r="I9341">
            <v>-4700000</v>
          </cell>
          <cell r="M9341">
            <v>9</v>
          </cell>
          <cell r="Q9341">
            <v>9</v>
          </cell>
          <cell r="V9341">
            <v>5100</v>
          </cell>
        </row>
        <row r="9342">
          <cell r="A9342">
            <v>1</v>
          </cell>
          <cell r="E9342">
            <v>9</v>
          </cell>
          <cell r="I9342">
            <v>-4530597.3</v>
          </cell>
          <cell r="M9342">
            <v>9</v>
          </cell>
          <cell r="Q9342">
            <v>9</v>
          </cell>
          <cell r="V9342">
            <v>5150</v>
          </cell>
        </row>
        <row r="9343">
          <cell r="A9343">
            <v>1</v>
          </cell>
          <cell r="E9343">
            <v>9</v>
          </cell>
          <cell r="I9343">
            <v>-54918102.609999999</v>
          </cell>
          <cell r="M9343">
            <v>9</v>
          </cell>
          <cell r="Q9343">
            <v>9</v>
          </cell>
          <cell r="V9343">
            <v>5200</v>
          </cell>
        </row>
        <row r="9344">
          <cell r="A9344">
            <v>1</v>
          </cell>
          <cell r="E9344">
            <v>9</v>
          </cell>
          <cell r="I9344">
            <v>0</v>
          </cell>
          <cell r="M9344">
            <v>9</v>
          </cell>
          <cell r="Q9344">
            <v>9</v>
          </cell>
          <cell r="V9344">
            <v>5400</v>
          </cell>
        </row>
        <row r="9345">
          <cell r="A9345">
            <v>1</v>
          </cell>
          <cell r="E9345">
            <v>9</v>
          </cell>
          <cell r="I9345">
            <v>-249876953.24000001</v>
          </cell>
          <cell r="M9345">
            <v>9</v>
          </cell>
          <cell r="Q9345">
            <v>9</v>
          </cell>
          <cell r="V9345">
            <v>5400</v>
          </cell>
        </row>
        <row r="9346">
          <cell r="A9346">
            <v>1</v>
          </cell>
          <cell r="E9346">
            <v>9</v>
          </cell>
          <cell r="I9346">
            <v>-31272607.84</v>
          </cell>
          <cell r="M9346">
            <v>9</v>
          </cell>
          <cell r="Q9346">
            <v>9</v>
          </cell>
          <cell r="V9346">
            <v>5400</v>
          </cell>
        </row>
        <row r="9347">
          <cell r="A9347">
            <v>1</v>
          </cell>
          <cell r="E9347">
            <v>9</v>
          </cell>
          <cell r="I9347">
            <v>-40629606.130000003</v>
          </cell>
          <cell r="M9347">
            <v>9</v>
          </cell>
          <cell r="Q9347">
            <v>9</v>
          </cell>
          <cell r="V9347">
            <v>5400</v>
          </cell>
        </row>
        <row r="9348">
          <cell r="A9348">
            <v>1</v>
          </cell>
          <cell r="E9348">
            <v>9</v>
          </cell>
          <cell r="I9348">
            <v>6914610.4199999999</v>
          </cell>
          <cell r="M9348">
            <v>9</v>
          </cell>
          <cell r="Q9348">
            <v>9</v>
          </cell>
          <cell r="V9348">
            <v>5400</v>
          </cell>
        </row>
        <row r="9349">
          <cell r="A9349">
            <v>1</v>
          </cell>
          <cell r="E9349">
            <v>9</v>
          </cell>
          <cell r="I9349">
            <v>169477925.87</v>
          </cell>
          <cell r="M9349">
            <v>9</v>
          </cell>
          <cell r="Q9349">
            <v>9</v>
          </cell>
          <cell r="V9349">
            <v>5400</v>
          </cell>
        </row>
        <row r="9350">
          <cell r="A9350">
            <v>1</v>
          </cell>
          <cell r="E9350">
            <v>9</v>
          </cell>
          <cell r="I9350">
            <v>-106571456.87</v>
          </cell>
          <cell r="M9350">
            <v>9</v>
          </cell>
          <cell r="Q9350">
            <v>9</v>
          </cell>
          <cell r="V9350">
            <v>5400</v>
          </cell>
        </row>
        <row r="9351">
          <cell r="A9351">
            <v>1</v>
          </cell>
          <cell r="E9351">
            <v>9</v>
          </cell>
          <cell r="I9351">
            <v>0</v>
          </cell>
          <cell r="M9351">
            <v>9</v>
          </cell>
          <cell r="Q9351">
            <v>9</v>
          </cell>
          <cell r="V9351">
            <v>5450</v>
          </cell>
        </row>
        <row r="9352">
          <cell r="A9352">
            <v>1</v>
          </cell>
          <cell r="E9352">
            <v>9</v>
          </cell>
          <cell r="I9352">
            <v>3412850</v>
          </cell>
          <cell r="M9352">
            <v>9</v>
          </cell>
          <cell r="Q9352">
            <v>9</v>
          </cell>
          <cell r="V9352">
            <v>6110</v>
          </cell>
        </row>
        <row r="9353">
          <cell r="A9353">
            <v>1</v>
          </cell>
          <cell r="E9353">
            <v>9</v>
          </cell>
          <cell r="I9353">
            <v>-621354.6</v>
          </cell>
          <cell r="M9353">
            <v>9</v>
          </cell>
          <cell r="Q9353">
            <v>9</v>
          </cell>
          <cell r="V9353">
            <v>6120</v>
          </cell>
        </row>
        <row r="9354">
          <cell r="A9354">
            <v>1</v>
          </cell>
          <cell r="E9354">
            <v>9</v>
          </cell>
          <cell r="I9354">
            <v>2354136.1800000002</v>
          </cell>
          <cell r="M9354">
            <v>9</v>
          </cell>
          <cell r="Q9354">
            <v>9</v>
          </cell>
          <cell r="V9354">
            <v>6210</v>
          </cell>
        </row>
        <row r="9355">
          <cell r="A9355">
            <v>1</v>
          </cell>
          <cell r="E9355">
            <v>9</v>
          </cell>
          <cell r="I9355">
            <v>-369310.05</v>
          </cell>
          <cell r="M9355">
            <v>9</v>
          </cell>
          <cell r="Q9355">
            <v>9</v>
          </cell>
          <cell r="V9355">
            <v>6220</v>
          </cell>
        </row>
        <row r="9356">
          <cell r="A9356">
            <v>1</v>
          </cell>
          <cell r="E9356">
            <v>9</v>
          </cell>
          <cell r="I9356">
            <v>0</v>
          </cell>
          <cell r="M9356">
            <v>9</v>
          </cell>
          <cell r="Q9356">
            <v>9</v>
          </cell>
          <cell r="V9356">
            <v>6310</v>
          </cell>
        </row>
        <row r="9357">
          <cell r="A9357">
            <v>1</v>
          </cell>
          <cell r="E9357">
            <v>9</v>
          </cell>
          <cell r="I9357">
            <v>0</v>
          </cell>
          <cell r="M9357">
            <v>9</v>
          </cell>
          <cell r="Q9357">
            <v>9</v>
          </cell>
          <cell r="V9357">
            <v>6320</v>
          </cell>
        </row>
        <row r="9358">
          <cell r="A9358">
            <v>1</v>
          </cell>
          <cell r="E9358">
            <v>9</v>
          </cell>
          <cell r="I9358">
            <v>0</v>
          </cell>
          <cell r="M9358">
            <v>9</v>
          </cell>
          <cell r="Q9358">
            <v>9</v>
          </cell>
          <cell r="V9358">
            <v>6410</v>
          </cell>
        </row>
        <row r="9359">
          <cell r="A9359">
            <v>1</v>
          </cell>
          <cell r="E9359">
            <v>9</v>
          </cell>
          <cell r="I9359">
            <v>0</v>
          </cell>
          <cell r="M9359">
            <v>9</v>
          </cell>
          <cell r="Q9359">
            <v>9</v>
          </cell>
          <cell r="V9359">
            <v>6420</v>
          </cell>
        </row>
        <row r="9360">
          <cell r="A9360">
            <v>1</v>
          </cell>
          <cell r="E9360">
            <v>9</v>
          </cell>
          <cell r="I9360">
            <v>0</v>
          </cell>
          <cell r="M9360">
            <v>9</v>
          </cell>
          <cell r="Q9360">
            <v>9</v>
          </cell>
          <cell r="V9360">
            <v>6510</v>
          </cell>
        </row>
        <row r="9361">
          <cell r="A9361">
            <v>1</v>
          </cell>
          <cell r="E9361">
            <v>9</v>
          </cell>
          <cell r="I9361">
            <v>0</v>
          </cell>
          <cell r="M9361">
            <v>9</v>
          </cell>
          <cell r="Q9361">
            <v>9</v>
          </cell>
          <cell r="V9361">
            <v>6520</v>
          </cell>
        </row>
        <row r="9362">
          <cell r="A9362">
            <v>1</v>
          </cell>
          <cell r="E9362">
            <v>9</v>
          </cell>
          <cell r="I9362">
            <v>0</v>
          </cell>
          <cell r="M9362">
            <v>9</v>
          </cell>
          <cell r="Q9362">
            <v>9</v>
          </cell>
          <cell r="V9362">
            <v>6710</v>
          </cell>
        </row>
        <row r="9363">
          <cell r="A9363">
            <v>1</v>
          </cell>
          <cell r="E9363">
            <v>9</v>
          </cell>
          <cell r="I9363">
            <v>0</v>
          </cell>
          <cell r="M9363">
            <v>9</v>
          </cell>
          <cell r="Q9363">
            <v>9</v>
          </cell>
          <cell r="V9363">
            <v>6910</v>
          </cell>
        </row>
        <row r="9364">
          <cell r="A9364">
            <v>1</v>
          </cell>
          <cell r="E9364">
            <v>9</v>
          </cell>
          <cell r="I9364">
            <v>345179.67</v>
          </cell>
          <cell r="M9364">
            <v>9</v>
          </cell>
          <cell r="Q9364">
            <v>9</v>
          </cell>
          <cell r="V9364">
            <v>7000</v>
          </cell>
        </row>
        <row r="9365">
          <cell r="A9365">
            <v>1</v>
          </cell>
          <cell r="E9365">
            <v>9</v>
          </cell>
          <cell r="I9365">
            <v>115075080.43000001</v>
          </cell>
          <cell r="M9365">
            <v>9</v>
          </cell>
          <cell r="Q9365">
            <v>9</v>
          </cell>
          <cell r="V9365">
            <v>7100</v>
          </cell>
        </row>
        <row r="9366">
          <cell r="A9366">
            <v>1</v>
          </cell>
          <cell r="E9366">
            <v>9</v>
          </cell>
          <cell r="I9366">
            <v>1430100.39</v>
          </cell>
          <cell r="M9366">
            <v>9</v>
          </cell>
          <cell r="Q9366">
            <v>9</v>
          </cell>
          <cell r="V9366">
            <v>7110</v>
          </cell>
        </row>
        <row r="9367">
          <cell r="A9367">
            <v>1</v>
          </cell>
          <cell r="E9367">
            <v>9</v>
          </cell>
          <cell r="I9367">
            <v>5427664</v>
          </cell>
          <cell r="M9367">
            <v>9</v>
          </cell>
          <cell r="Q9367">
            <v>9</v>
          </cell>
          <cell r="V9367">
            <v>7130</v>
          </cell>
        </row>
        <row r="9368">
          <cell r="A9368">
            <v>1</v>
          </cell>
          <cell r="E9368">
            <v>9</v>
          </cell>
          <cell r="I9368">
            <v>3853146.74</v>
          </cell>
          <cell r="M9368">
            <v>9</v>
          </cell>
          <cell r="Q9368">
            <v>9</v>
          </cell>
          <cell r="V9368">
            <v>7140</v>
          </cell>
        </row>
        <row r="9369">
          <cell r="A9369">
            <v>1</v>
          </cell>
          <cell r="E9369">
            <v>9</v>
          </cell>
          <cell r="I9369">
            <v>463445</v>
          </cell>
          <cell r="M9369">
            <v>9</v>
          </cell>
          <cell r="Q9369">
            <v>9</v>
          </cell>
          <cell r="V9369">
            <v>7150</v>
          </cell>
        </row>
        <row r="9370">
          <cell r="A9370">
            <v>1</v>
          </cell>
          <cell r="E9370">
            <v>9</v>
          </cell>
          <cell r="I9370">
            <v>0</v>
          </cell>
          <cell r="M9370">
            <v>9</v>
          </cell>
          <cell r="Q9370">
            <v>9</v>
          </cell>
          <cell r="V9370">
            <v>7300</v>
          </cell>
        </row>
        <row r="9371">
          <cell r="A9371">
            <v>1</v>
          </cell>
          <cell r="E9371">
            <v>9</v>
          </cell>
          <cell r="I9371">
            <v>0</v>
          </cell>
          <cell r="M9371">
            <v>9</v>
          </cell>
          <cell r="Q9371">
            <v>9</v>
          </cell>
          <cell r="V9371">
            <v>7300</v>
          </cell>
        </row>
        <row r="9372">
          <cell r="A9372">
            <v>1</v>
          </cell>
          <cell r="E9372">
            <v>9</v>
          </cell>
          <cell r="I9372">
            <v>0</v>
          </cell>
          <cell r="M9372">
            <v>9</v>
          </cell>
          <cell r="Q9372">
            <v>9</v>
          </cell>
          <cell r="V9372">
            <v>7300</v>
          </cell>
        </row>
        <row r="9373">
          <cell r="A9373">
            <v>1</v>
          </cell>
          <cell r="E9373">
            <v>9</v>
          </cell>
          <cell r="I9373">
            <v>0</v>
          </cell>
          <cell r="M9373">
            <v>9</v>
          </cell>
          <cell r="Q9373">
            <v>9</v>
          </cell>
          <cell r="V9373">
            <v>7300</v>
          </cell>
        </row>
        <row r="9374">
          <cell r="A9374">
            <v>1</v>
          </cell>
          <cell r="E9374">
            <v>9</v>
          </cell>
          <cell r="I9374">
            <v>0</v>
          </cell>
          <cell r="M9374">
            <v>9</v>
          </cell>
          <cell r="Q9374">
            <v>9</v>
          </cell>
          <cell r="V9374">
            <v>7300</v>
          </cell>
        </row>
        <row r="9375">
          <cell r="A9375">
            <v>1</v>
          </cell>
          <cell r="E9375">
            <v>9</v>
          </cell>
          <cell r="I9375">
            <v>0</v>
          </cell>
          <cell r="M9375">
            <v>9</v>
          </cell>
          <cell r="Q9375">
            <v>9</v>
          </cell>
          <cell r="V9375">
            <v>7300</v>
          </cell>
        </row>
        <row r="9376">
          <cell r="A9376">
            <v>1</v>
          </cell>
          <cell r="E9376">
            <v>9</v>
          </cell>
          <cell r="I9376">
            <v>0</v>
          </cell>
          <cell r="M9376">
            <v>9</v>
          </cell>
          <cell r="Q9376">
            <v>9</v>
          </cell>
          <cell r="V9376">
            <v>7300</v>
          </cell>
        </row>
        <row r="9377">
          <cell r="A9377">
            <v>1</v>
          </cell>
          <cell r="E9377">
            <v>9</v>
          </cell>
          <cell r="I9377">
            <v>0</v>
          </cell>
          <cell r="M9377">
            <v>9</v>
          </cell>
          <cell r="Q9377">
            <v>9</v>
          </cell>
          <cell r="V9377">
            <v>7300</v>
          </cell>
        </row>
        <row r="9378">
          <cell r="A9378">
            <v>1</v>
          </cell>
          <cell r="E9378">
            <v>9</v>
          </cell>
          <cell r="I9378">
            <v>0</v>
          </cell>
          <cell r="M9378">
            <v>9</v>
          </cell>
          <cell r="Q9378">
            <v>9</v>
          </cell>
          <cell r="V9378">
            <v>7300</v>
          </cell>
        </row>
        <row r="9379">
          <cell r="A9379">
            <v>1</v>
          </cell>
          <cell r="E9379">
            <v>9</v>
          </cell>
          <cell r="I9379">
            <v>0</v>
          </cell>
          <cell r="M9379">
            <v>9</v>
          </cell>
          <cell r="Q9379">
            <v>9</v>
          </cell>
          <cell r="V9379">
            <v>7300</v>
          </cell>
        </row>
        <row r="9380">
          <cell r="A9380">
            <v>1</v>
          </cell>
          <cell r="E9380">
            <v>9</v>
          </cell>
          <cell r="I9380">
            <v>0</v>
          </cell>
          <cell r="M9380">
            <v>9</v>
          </cell>
          <cell r="Q9380">
            <v>9</v>
          </cell>
          <cell r="V9380">
            <v>7300</v>
          </cell>
        </row>
        <row r="9381">
          <cell r="A9381">
            <v>1</v>
          </cell>
          <cell r="E9381">
            <v>9</v>
          </cell>
          <cell r="I9381">
            <v>26202896.460000001</v>
          </cell>
          <cell r="M9381">
            <v>9</v>
          </cell>
          <cell r="Q9381">
            <v>9</v>
          </cell>
          <cell r="V9381">
            <v>7300</v>
          </cell>
        </row>
        <row r="9382">
          <cell r="A9382">
            <v>1</v>
          </cell>
          <cell r="E9382">
            <v>9</v>
          </cell>
          <cell r="I9382">
            <v>0</v>
          </cell>
          <cell r="M9382">
            <v>9</v>
          </cell>
          <cell r="Q9382">
            <v>9</v>
          </cell>
          <cell r="V9382">
            <v>7300</v>
          </cell>
        </row>
        <row r="9383">
          <cell r="A9383">
            <v>1</v>
          </cell>
          <cell r="E9383">
            <v>9</v>
          </cell>
          <cell r="I9383">
            <v>0</v>
          </cell>
          <cell r="M9383">
            <v>9</v>
          </cell>
          <cell r="Q9383">
            <v>9</v>
          </cell>
          <cell r="V9383">
            <v>7300</v>
          </cell>
        </row>
        <row r="9384">
          <cell r="A9384">
            <v>1</v>
          </cell>
          <cell r="E9384">
            <v>9</v>
          </cell>
          <cell r="I9384">
            <v>0</v>
          </cell>
          <cell r="M9384">
            <v>9</v>
          </cell>
          <cell r="Q9384">
            <v>9</v>
          </cell>
          <cell r="V9384">
            <v>7300</v>
          </cell>
        </row>
        <row r="9385">
          <cell r="A9385">
            <v>1</v>
          </cell>
          <cell r="E9385">
            <v>9</v>
          </cell>
          <cell r="I9385">
            <v>-505014.83</v>
          </cell>
          <cell r="M9385">
            <v>9</v>
          </cell>
          <cell r="Q9385">
            <v>9</v>
          </cell>
          <cell r="V9385">
            <v>7300</v>
          </cell>
        </row>
        <row r="9386">
          <cell r="A9386">
            <v>1</v>
          </cell>
          <cell r="E9386">
            <v>9</v>
          </cell>
          <cell r="I9386">
            <v>-998460.5</v>
          </cell>
          <cell r="M9386">
            <v>9</v>
          </cell>
          <cell r="Q9386">
            <v>9</v>
          </cell>
          <cell r="V9386">
            <v>7300</v>
          </cell>
        </row>
        <row r="9387">
          <cell r="A9387">
            <v>1</v>
          </cell>
          <cell r="E9387">
            <v>9</v>
          </cell>
          <cell r="I9387">
            <v>0</v>
          </cell>
          <cell r="M9387">
            <v>9</v>
          </cell>
          <cell r="Q9387">
            <v>9</v>
          </cell>
          <cell r="V9387">
            <v>7300</v>
          </cell>
        </row>
        <row r="9388">
          <cell r="A9388">
            <v>1</v>
          </cell>
          <cell r="E9388">
            <v>9</v>
          </cell>
          <cell r="I9388">
            <v>0</v>
          </cell>
          <cell r="M9388">
            <v>9</v>
          </cell>
          <cell r="Q9388">
            <v>9</v>
          </cell>
          <cell r="V9388">
            <v>7300</v>
          </cell>
        </row>
        <row r="9389">
          <cell r="A9389">
            <v>1</v>
          </cell>
          <cell r="E9389">
            <v>9</v>
          </cell>
          <cell r="I9389">
            <v>-150919.51999999999</v>
          </cell>
          <cell r="M9389">
            <v>9</v>
          </cell>
          <cell r="Q9389">
            <v>9</v>
          </cell>
          <cell r="V9389">
            <v>7300</v>
          </cell>
        </row>
        <row r="9390">
          <cell r="A9390">
            <v>1</v>
          </cell>
          <cell r="E9390">
            <v>9</v>
          </cell>
          <cell r="I9390">
            <v>0</v>
          </cell>
          <cell r="M9390">
            <v>9</v>
          </cell>
          <cell r="Q9390">
            <v>9</v>
          </cell>
          <cell r="V9390">
            <v>7300</v>
          </cell>
        </row>
        <row r="9391">
          <cell r="A9391">
            <v>1</v>
          </cell>
          <cell r="E9391">
            <v>9</v>
          </cell>
          <cell r="I9391">
            <v>0</v>
          </cell>
          <cell r="M9391">
            <v>9</v>
          </cell>
          <cell r="Q9391">
            <v>9</v>
          </cell>
          <cell r="V9391">
            <v>7300</v>
          </cell>
        </row>
        <row r="9392">
          <cell r="A9392">
            <v>1</v>
          </cell>
          <cell r="E9392">
            <v>9</v>
          </cell>
          <cell r="I9392">
            <v>0</v>
          </cell>
          <cell r="M9392">
            <v>9</v>
          </cell>
          <cell r="Q9392">
            <v>9</v>
          </cell>
          <cell r="V9392">
            <v>7300</v>
          </cell>
        </row>
        <row r="9393">
          <cell r="A9393">
            <v>1</v>
          </cell>
          <cell r="E9393">
            <v>9</v>
          </cell>
          <cell r="I9393">
            <v>0</v>
          </cell>
          <cell r="M9393">
            <v>9</v>
          </cell>
          <cell r="Q9393">
            <v>9</v>
          </cell>
          <cell r="V9393">
            <v>7300</v>
          </cell>
        </row>
        <row r="9394">
          <cell r="A9394">
            <v>1</v>
          </cell>
          <cell r="E9394">
            <v>9</v>
          </cell>
          <cell r="I9394">
            <v>0</v>
          </cell>
          <cell r="M9394">
            <v>9</v>
          </cell>
          <cell r="Q9394">
            <v>9</v>
          </cell>
          <cell r="V9394">
            <v>7300</v>
          </cell>
        </row>
        <row r="9395">
          <cell r="A9395">
            <v>1</v>
          </cell>
          <cell r="E9395">
            <v>9</v>
          </cell>
          <cell r="I9395">
            <v>0</v>
          </cell>
          <cell r="M9395">
            <v>9</v>
          </cell>
          <cell r="Q9395">
            <v>9</v>
          </cell>
          <cell r="V9395">
            <v>7430</v>
          </cell>
        </row>
        <row r="9396">
          <cell r="A9396">
            <v>1</v>
          </cell>
          <cell r="E9396">
            <v>9</v>
          </cell>
          <cell r="I9396">
            <v>0</v>
          </cell>
          <cell r="M9396">
            <v>9</v>
          </cell>
          <cell r="Q9396">
            <v>9</v>
          </cell>
          <cell r="V9396">
            <v>7700</v>
          </cell>
        </row>
        <row r="9397">
          <cell r="A9397">
            <v>1</v>
          </cell>
          <cell r="E9397">
            <v>9</v>
          </cell>
          <cell r="I9397">
            <v>0</v>
          </cell>
          <cell r="M9397">
            <v>9</v>
          </cell>
          <cell r="Q9397">
            <v>9</v>
          </cell>
          <cell r="V9397">
            <v>7700</v>
          </cell>
        </row>
        <row r="9398">
          <cell r="A9398">
            <v>1</v>
          </cell>
          <cell r="E9398">
            <v>9</v>
          </cell>
          <cell r="I9398">
            <v>0</v>
          </cell>
          <cell r="M9398">
            <v>9</v>
          </cell>
          <cell r="Q9398">
            <v>9</v>
          </cell>
          <cell r="V9398">
            <v>7800</v>
          </cell>
        </row>
        <row r="9399">
          <cell r="A9399">
            <v>1</v>
          </cell>
          <cell r="E9399">
            <v>9</v>
          </cell>
          <cell r="I9399">
            <v>285341.89</v>
          </cell>
          <cell r="M9399">
            <v>9</v>
          </cell>
          <cell r="Q9399">
            <v>9</v>
          </cell>
          <cell r="V9399">
            <v>7903</v>
          </cell>
        </row>
        <row r="9400">
          <cell r="A9400">
            <v>1</v>
          </cell>
          <cell r="E9400">
            <v>9</v>
          </cell>
          <cell r="I9400">
            <v>212866.75</v>
          </cell>
          <cell r="M9400">
            <v>9</v>
          </cell>
          <cell r="Q9400">
            <v>9</v>
          </cell>
          <cell r="V9400">
            <v>8031</v>
          </cell>
        </row>
        <row r="9401">
          <cell r="A9401">
            <v>1</v>
          </cell>
          <cell r="E9401">
            <v>9</v>
          </cell>
          <cell r="I9401">
            <v>49401810</v>
          </cell>
          <cell r="M9401">
            <v>9</v>
          </cell>
          <cell r="Q9401">
            <v>9</v>
          </cell>
          <cell r="V9401">
            <v>8032</v>
          </cell>
        </row>
        <row r="9402">
          <cell r="A9402">
            <v>1</v>
          </cell>
          <cell r="E9402">
            <v>9</v>
          </cell>
          <cell r="I9402">
            <v>-363763.67</v>
          </cell>
          <cell r="M9402">
            <v>9</v>
          </cell>
          <cell r="Q9402">
            <v>9</v>
          </cell>
          <cell r="V9402">
            <v>8033</v>
          </cell>
        </row>
        <row r="9403">
          <cell r="A9403">
            <v>1</v>
          </cell>
          <cell r="E9403">
            <v>9</v>
          </cell>
          <cell r="I9403">
            <v>0</v>
          </cell>
          <cell r="M9403">
            <v>9</v>
          </cell>
          <cell r="Q9403">
            <v>9</v>
          </cell>
          <cell r="V9403">
            <v>8034</v>
          </cell>
        </row>
        <row r="9404">
          <cell r="A9404">
            <v>1</v>
          </cell>
          <cell r="E9404">
            <v>9</v>
          </cell>
          <cell r="I9404">
            <v>-12860688.119999999</v>
          </cell>
          <cell r="M9404">
            <v>9</v>
          </cell>
          <cell r="Q9404">
            <v>9</v>
          </cell>
          <cell r="V9404">
            <v>9000</v>
          </cell>
        </row>
        <row r="9405">
          <cell r="A9405">
            <v>1</v>
          </cell>
          <cell r="E9405">
            <v>9</v>
          </cell>
          <cell r="I9405">
            <v>-55052063.740000002</v>
          </cell>
          <cell r="M9405">
            <v>9</v>
          </cell>
          <cell r="Q9405">
            <v>9</v>
          </cell>
          <cell r="V9405">
            <v>9100</v>
          </cell>
        </row>
        <row r="9406">
          <cell r="A9406">
            <v>1</v>
          </cell>
          <cell r="E9406">
            <v>9</v>
          </cell>
          <cell r="I9406">
            <v>-5805788.1399999997</v>
          </cell>
          <cell r="M9406">
            <v>9</v>
          </cell>
          <cell r="Q9406">
            <v>9</v>
          </cell>
          <cell r="V9406">
            <v>9110</v>
          </cell>
        </row>
        <row r="9407">
          <cell r="A9407">
            <v>1</v>
          </cell>
          <cell r="E9407">
            <v>9</v>
          </cell>
          <cell r="I9407">
            <v>0</v>
          </cell>
          <cell r="M9407">
            <v>9</v>
          </cell>
          <cell r="Q9407">
            <v>9</v>
          </cell>
          <cell r="V9407">
            <v>9203</v>
          </cell>
        </row>
        <row r="9408">
          <cell r="A9408">
            <v>1</v>
          </cell>
          <cell r="E9408">
            <v>9</v>
          </cell>
          <cell r="I9408">
            <v>0</v>
          </cell>
          <cell r="M9408">
            <v>9</v>
          </cell>
          <cell r="Q9408">
            <v>9</v>
          </cell>
          <cell r="V9408">
            <v>9215</v>
          </cell>
        </row>
        <row r="9409">
          <cell r="A9409">
            <v>1</v>
          </cell>
          <cell r="E9409">
            <v>9</v>
          </cell>
          <cell r="I9409">
            <v>0</v>
          </cell>
          <cell r="M9409">
            <v>9</v>
          </cell>
          <cell r="Q9409">
            <v>9</v>
          </cell>
          <cell r="V9409">
            <v>9251</v>
          </cell>
        </row>
        <row r="9410">
          <cell r="A9410">
            <v>1</v>
          </cell>
          <cell r="E9410">
            <v>9</v>
          </cell>
          <cell r="I9410">
            <v>-25801790.93</v>
          </cell>
          <cell r="M9410">
            <v>9</v>
          </cell>
          <cell r="Q9410">
            <v>9</v>
          </cell>
          <cell r="V9410">
            <v>9252</v>
          </cell>
        </row>
        <row r="9411">
          <cell r="A9411">
            <v>1</v>
          </cell>
          <cell r="E9411">
            <v>9</v>
          </cell>
          <cell r="I9411">
            <v>0</v>
          </cell>
          <cell r="M9411">
            <v>9</v>
          </cell>
          <cell r="Q9411">
            <v>9</v>
          </cell>
          <cell r="V9411">
            <v>9253</v>
          </cell>
        </row>
        <row r="9412">
          <cell r="A9412">
            <v>1</v>
          </cell>
          <cell r="E9412">
            <v>9</v>
          </cell>
          <cell r="I9412">
            <v>0</v>
          </cell>
          <cell r="M9412">
            <v>9</v>
          </cell>
          <cell r="Q9412">
            <v>9</v>
          </cell>
          <cell r="V9412">
            <v>9256</v>
          </cell>
        </row>
        <row r="9413">
          <cell r="A9413">
            <v>1</v>
          </cell>
          <cell r="E9413">
            <v>9</v>
          </cell>
          <cell r="I9413">
            <v>-609444.43999999994</v>
          </cell>
          <cell r="M9413">
            <v>9</v>
          </cell>
          <cell r="Q9413">
            <v>9</v>
          </cell>
          <cell r="V9413">
            <v>9303</v>
          </cell>
        </row>
        <row r="9414">
          <cell r="A9414">
            <v>1</v>
          </cell>
          <cell r="E9414">
            <v>9</v>
          </cell>
          <cell r="I9414">
            <v>-2200000</v>
          </cell>
          <cell r="M9414">
            <v>9</v>
          </cell>
          <cell r="Q9414">
            <v>9</v>
          </cell>
          <cell r="V9414">
            <v>9305</v>
          </cell>
        </row>
        <row r="9415">
          <cell r="A9415">
            <v>1</v>
          </cell>
          <cell r="E9415">
            <v>9</v>
          </cell>
          <cell r="I9415">
            <v>0</v>
          </cell>
          <cell r="M9415">
            <v>9</v>
          </cell>
          <cell r="Q9415">
            <v>9</v>
          </cell>
          <cell r="V9415">
            <v>9306</v>
          </cell>
        </row>
        <row r="9416">
          <cell r="A9416">
            <v>1</v>
          </cell>
          <cell r="E9416">
            <v>9</v>
          </cell>
          <cell r="I9416">
            <v>-43230744.579999998</v>
          </cell>
          <cell r="M9416">
            <v>9</v>
          </cell>
          <cell r="Q9416">
            <v>9</v>
          </cell>
          <cell r="V9416">
            <v>9530</v>
          </cell>
        </row>
        <row r="9417">
          <cell r="A9417">
            <v>1</v>
          </cell>
          <cell r="E9417">
            <v>9</v>
          </cell>
          <cell r="I9417">
            <v>-155507187.38999999</v>
          </cell>
          <cell r="M9417">
            <v>9</v>
          </cell>
          <cell r="Q9417">
            <v>9</v>
          </cell>
          <cell r="V9417">
            <v>9600</v>
          </cell>
        </row>
        <row r="9418">
          <cell r="A9418">
            <v>1</v>
          </cell>
          <cell r="E9418">
            <v>9</v>
          </cell>
          <cell r="I9418">
            <v>-23565201.859999999</v>
          </cell>
          <cell r="M9418">
            <v>9</v>
          </cell>
          <cell r="Q9418">
            <v>9</v>
          </cell>
          <cell r="V9418">
            <v>9610</v>
          </cell>
        </row>
        <row r="9419">
          <cell r="A9419">
            <v>1</v>
          </cell>
          <cell r="E9419">
            <v>9</v>
          </cell>
          <cell r="I9419">
            <v>0</v>
          </cell>
          <cell r="M9419">
            <v>9</v>
          </cell>
          <cell r="Q9419">
            <v>9</v>
          </cell>
          <cell r="V9419">
            <v>9990</v>
          </cell>
        </row>
        <row r="9420">
          <cell r="A9420">
            <v>1</v>
          </cell>
          <cell r="E9420">
            <v>9</v>
          </cell>
          <cell r="I9420">
            <v>362484427.06</v>
          </cell>
          <cell r="M9420">
            <v>9</v>
          </cell>
          <cell r="Q9420">
            <v>9</v>
          </cell>
          <cell r="V9420">
            <v>5301</v>
          </cell>
        </row>
        <row r="9421">
          <cell r="A9421">
            <v>1</v>
          </cell>
          <cell r="E9421">
            <v>18</v>
          </cell>
          <cell r="I9421">
            <v>-140631.38</v>
          </cell>
          <cell r="M9421">
            <v>18</v>
          </cell>
          <cell r="Q9421">
            <v>18</v>
          </cell>
          <cell r="V9421">
            <v>3100</v>
          </cell>
        </row>
        <row r="9422">
          <cell r="A9422">
            <v>1</v>
          </cell>
          <cell r="E9422">
            <v>18</v>
          </cell>
          <cell r="I9422">
            <v>5415</v>
          </cell>
          <cell r="M9422">
            <v>18</v>
          </cell>
          <cell r="Q9422">
            <v>18</v>
          </cell>
          <cell r="V9422">
            <v>4060</v>
          </cell>
        </row>
        <row r="9423">
          <cell r="A9423">
            <v>1</v>
          </cell>
          <cell r="E9423">
            <v>18</v>
          </cell>
          <cell r="I9423">
            <v>4081.61</v>
          </cell>
          <cell r="M9423">
            <v>18</v>
          </cell>
          <cell r="Q9423">
            <v>18</v>
          </cell>
          <cell r="V9423">
            <v>4150</v>
          </cell>
        </row>
        <row r="9424">
          <cell r="A9424">
            <v>1</v>
          </cell>
          <cell r="E9424">
            <v>18</v>
          </cell>
          <cell r="I9424">
            <v>15000</v>
          </cell>
          <cell r="M9424">
            <v>18</v>
          </cell>
          <cell r="Q9424">
            <v>18</v>
          </cell>
          <cell r="V9424">
            <v>4380</v>
          </cell>
        </row>
        <row r="9425">
          <cell r="A9425">
            <v>1</v>
          </cell>
          <cell r="E9425">
            <v>18</v>
          </cell>
          <cell r="I9425">
            <v>12500</v>
          </cell>
          <cell r="M9425">
            <v>18</v>
          </cell>
          <cell r="Q9425">
            <v>18</v>
          </cell>
          <cell r="V9425">
            <v>4500</v>
          </cell>
        </row>
        <row r="9426">
          <cell r="A9426">
            <v>1</v>
          </cell>
          <cell r="E9426">
            <v>18</v>
          </cell>
          <cell r="I9426">
            <v>123823.44</v>
          </cell>
          <cell r="M9426">
            <v>18</v>
          </cell>
          <cell r="Q9426">
            <v>18</v>
          </cell>
          <cell r="V9426">
            <v>4520</v>
          </cell>
        </row>
        <row r="9427">
          <cell r="A9427">
            <v>1</v>
          </cell>
          <cell r="E9427">
            <v>18</v>
          </cell>
          <cell r="I9427">
            <v>2500</v>
          </cell>
          <cell r="M9427">
            <v>18</v>
          </cell>
          <cell r="Q9427">
            <v>18</v>
          </cell>
          <cell r="V9427">
            <v>4560</v>
          </cell>
        </row>
        <row r="9428">
          <cell r="A9428">
            <v>1</v>
          </cell>
          <cell r="E9428">
            <v>18</v>
          </cell>
          <cell r="I9428">
            <v>1000</v>
          </cell>
          <cell r="M9428">
            <v>18</v>
          </cell>
          <cell r="Q9428">
            <v>18</v>
          </cell>
          <cell r="V9428">
            <v>4660</v>
          </cell>
        </row>
        <row r="9429">
          <cell r="A9429">
            <v>1</v>
          </cell>
          <cell r="E9429">
            <v>18</v>
          </cell>
          <cell r="I9429">
            <v>28827.01</v>
          </cell>
          <cell r="M9429">
            <v>18</v>
          </cell>
          <cell r="Q9429">
            <v>18</v>
          </cell>
          <cell r="V9429">
            <v>4680</v>
          </cell>
        </row>
        <row r="9430">
          <cell r="A9430">
            <v>1</v>
          </cell>
          <cell r="E9430">
            <v>18</v>
          </cell>
          <cell r="I9430">
            <v>7790.01</v>
          </cell>
          <cell r="M9430">
            <v>18</v>
          </cell>
          <cell r="Q9430">
            <v>18</v>
          </cell>
          <cell r="V9430">
            <v>4730</v>
          </cell>
        </row>
        <row r="9431">
          <cell r="A9431">
            <v>1</v>
          </cell>
          <cell r="E9431">
            <v>18</v>
          </cell>
          <cell r="I9431">
            <v>287483.55</v>
          </cell>
          <cell r="M9431">
            <v>18</v>
          </cell>
          <cell r="Q9431">
            <v>18</v>
          </cell>
          <cell r="V9431">
            <v>4731</v>
          </cell>
        </row>
        <row r="9432">
          <cell r="A9432">
            <v>1</v>
          </cell>
          <cell r="E9432">
            <v>18</v>
          </cell>
          <cell r="I9432">
            <v>195</v>
          </cell>
          <cell r="M9432">
            <v>18</v>
          </cell>
          <cell r="Q9432">
            <v>18</v>
          </cell>
          <cell r="V9432">
            <v>4780</v>
          </cell>
        </row>
        <row r="9433">
          <cell r="A9433">
            <v>1</v>
          </cell>
          <cell r="E9433">
            <v>18</v>
          </cell>
          <cell r="I9433">
            <v>7621.01</v>
          </cell>
          <cell r="M9433">
            <v>18</v>
          </cell>
          <cell r="Q9433">
            <v>18</v>
          </cell>
          <cell r="V9433">
            <v>4800</v>
          </cell>
        </row>
        <row r="9434">
          <cell r="A9434">
            <v>1</v>
          </cell>
          <cell r="E9434">
            <v>18</v>
          </cell>
          <cell r="I9434">
            <v>42528.46</v>
          </cell>
          <cell r="M9434">
            <v>18</v>
          </cell>
          <cell r="Q9434">
            <v>18</v>
          </cell>
          <cell r="V9434">
            <v>4830</v>
          </cell>
        </row>
        <row r="9435">
          <cell r="A9435">
            <v>1</v>
          </cell>
          <cell r="E9435">
            <v>18</v>
          </cell>
          <cell r="I9435">
            <v>-1</v>
          </cell>
          <cell r="M9435">
            <v>18</v>
          </cell>
          <cell r="Q9435">
            <v>18</v>
          </cell>
          <cell r="V9435">
            <v>5100</v>
          </cell>
        </row>
        <row r="9436">
          <cell r="A9436">
            <v>1</v>
          </cell>
          <cell r="E9436">
            <v>18</v>
          </cell>
          <cell r="I9436">
            <v>120000</v>
          </cell>
          <cell r="M9436">
            <v>18</v>
          </cell>
          <cell r="Q9436">
            <v>18</v>
          </cell>
          <cell r="V9436">
            <v>5400</v>
          </cell>
        </row>
        <row r="9437">
          <cell r="A9437">
            <v>1</v>
          </cell>
          <cell r="E9437">
            <v>18</v>
          </cell>
          <cell r="I9437">
            <v>307506</v>
          </cell>
          <cell r="M9437">
            <v>18</v>
          </cell>
          <cell r="Q9437">
            <v>18</v>
          </cell>
          <cell r="V9437">
            <v>5400</v>
          </cell>
        </row>
        <row r="9438">
          <cell r="A9438">
            <v>1</v>
          </cell>
          <cell r="E9438">
            <v>18</v>
          </cell>
          <cell r="I9438">
            <v>-600000</v>
          </cell>
          <cell r="M9438">
            <v>18</v>
          </cell>
          <cell r="Q9438">
            <v>18</v>
          </cell>
          <cell r="V9438">
            <v>5400</v>
          </cell>
        </row>
        <row r="9439">
          <cell r="A9439">
            <v>1</v>
          </cell>
          <cell r="E9439">
            <v>18</v>
          </cell>
          <cell r="I9439">
            <v>833236.97</v>
          </cell>
          <cell r="M9439">
            <v>18</v>
          </cell>
          <cell r="Q9439">
            <v>18</v>
          </cell>
          <cell r="V9439">
            <v>5400</v>
          </cell>
        </row>
        <row r="9440">
          <cell r="A9440">
            <v>1</v>
          </cell>
          <cell r="E9440">
            <v>18</v>
          </cell>
          <cell r="I9440">
            <v>141406</v>
          </cell>
          <cell r="M9440">
            <v>18</v>
          </cell>
          <cell r="Q9440">
            <v>18</v>
          </cell>
          <cell r="V9440">
            <v>5400</v>
          </cell>
        </row>
        <row r="9441">
          <cell r="A9441">
            <v>1</v>
          </cell>
          <cell r="E9441">
            <v>18</v>
          </cell>
          <cell r="I9441">
            <v>85204.4</v>
          </cell>
          <cell r="M9441">
            <v>18</v>
          </cell>
          <cell r="Q9441">
            <v>18</v>
          </cell>
          <cell r="V9441">
            <v>5400</v>
          </cell>
        </row>
        <row r="9442">
          <cell r="A9442">
            <v>1</v>
          </cell>
          <cell r="E9442">
            <v>18</v>
          </cell>
          <cell r="I9442">
            <v>312654</v>
          </cell>
          <cell r="M9442">
            <v>18</v>
          </cell>
          <cell r="Q9442">
            <v>18</v>
          </cell>
          <cell r="V9442">
            <v>5400</v>
          </cell>
        </row>
        <row r="9443">
          <cell r="A9443">
            <v>1</v>
          </cell>
          <cell r="E9443">
            <v>18</v>
          </cell>
          <cell r="I9443">
            <v>114806.11</v>
          </cell>
          <cell r="M9443">
            <v>18</v>
          </cell>
          <cell r="Q9443">
            <v>18</v>
          </cell>
          <cell r="V9443">
            <v>5400</v>
          </cell>
        </row>
        <row r="9444">
          <cell r="A9444">
            <v>1</v>
          </cell>
          <cell r="E9444">
            <v>18</v>
          </cell>
          <cell r="I9444">
            <v>7322.88</v>
          </cell>
          <cell r="M9444">
            <v>18</v>
          </cell>
          <cell r="Q9444">
            <v>18</v>
          </cell>
          <cell r="V9444">
            <v>5400</v>
          </cell>
        </row>
        <row r="9445">
          <cell r="A9445">
            <v>1</v>
          </cell>
          <cell r="E9445">
            <v>18</v>
          </cell>
          <cell r="I9445">
            <v>1007991.58</v>
          </cell>
          <cell r="M9445">
            <v>18</v>
          </cell>
          <cell r="Q9445">
            <v>18</v>
          </cell>
          <cell r="V9445">
            <v>5400</v>
          </cell>
        </row>
        <row r="9446">
          <cell r="A9446">
            <v>1</v>
          </cell>
          <cell r="E9446">
            <v>18</v>
          </cell>
          <cell r="I9446">
            <v>85000</v>
          </cell>
          <cell r="M9446">
            <v>18</v>
          </cell>
          <cell r="Q9446">
            <v>18</v>
          </cell>
          <cell r="V9446">
            <v>5400</v>
          </cell>
        </row>
        <row r="9447">
          <cell r="A9447">
            <v>1</v>
          </cell>
          <cell r="E9447">
            <v>18</v>
          </cell>
          <cell r="I9447">
            <v>-9427935.8300000001</v>
          </cell>
          <cell r="M9447">
            <v>18</v>
          </cell>
          <cell r="Q9447">
            <v>18</v>
          </cell>
          <cell r="V9447">
            <v>5400</v>
          </cell>
        </row>
        <row r="9448">
          <cell r="A9448">
            <v>1</v>
          </cell>
          <cell r="E9448">
            <v>18</v>
          </cell>
          <cell r="I9448">
            <v>-1024226</v>
          </cell>
          <cell r="M9448">
            <v>18</v>
          </cell>
          <cell r="Q9448">
            <v>18</v>
          </cell>
          <cell r="V9448">
            <v>5400</v>
          </cell>
        </row>
        <row r="9449">
          <cell r="A9449">
            <v>1</v>
          </cell>
          <cell r="E9449">
            <v>18</v>
          </cell>
          <cell r="I9449">
            <v>778641</v>
          </cell>
          <cell r="M9449">
            <v>18</v>
          </cell>
          <cell r="Q9449">
            <v>18</v>
          </cell>
          <cell r="V9449">
            <v>5400</v>
          </cell>
        </row>
        <row r="9450">
          <cell r="A9450">
            <v>1</v>
          </cell>
          <cell r="E9450">
            <v>18</v>
          </cell>
          <cell r="I9450">
            <v>6470027.0599999996</v>
          </cell>
          <cell r="M9450">
            <v>18</v>
          </cell>
          <cell r="Q9450">
            <v>18</v>
          </cell>
          <cell r="V9450">
            <v>5400</v>
          </cell>
        </row>
        <row r="9451">
          <cell r="A9451">
            <v>1</v>
          </cell>
          <cell r="E9451">
            <v>18</v>
          </cell>
          <cell r="I9451">
            <v>2187791</v>
          </cell>
          <cell r="M9451">
            <v>18</v>
          </cell>
          <cell r="Q9451">
            <v>18</v>
          </cell>
          <cell r="V9451">
            <v>5400</v>
          </cell>
        </row>
        <row r="9452">
          <cell r="A9452">
            <v>1</v>
          </cell>
          <cell r="E9452">
            <v>18</v>
          </cell>
          <cell r="I9452">
            <v>-3090276.94</v>
          </cell>
          <cell r="M9452">
            <v>18</v>
          </cell>
          <cell r="Q9452">
            <v>18</v>
          </cell>
          <cell r="V9452">
            <v>5450</v>
          </cell>
        </row>
        <row r="9453">
          <cell r="A9453">
            <v>1</v>
          </cell>
          <cell r="E9453">
            <v>18</v>
          </cell>
          <cell r="I9453">
            <v>2724.99</v>
          </cell>
          <cell r="M9453">
            <v>18</v>
          </cell>
          <cell r="Q9453">
            <v>18</v>
          </cell>
          <cell r="V9453">
            <v>7000</v>
          </cell>
        </row>
        <row r="9454">
          <cell r="A9454">
            <v>1</v>
          </cell>
          <cell r="E9454">
            <v>18</v>
          </cell>
          <cell r="I9454">
            <v>50000</v>
          </cell>
          <cell r="M9454">
            <v>18</v>
          </cell>
          <cell r="Q9454">
            <v>18</v>
          </cell>
          <cell r="V9454">
            <v>7200</v>
          </cell>
        </row>
        <row r="9455">
          <cell r="A9455">
            <v>1</v>
          </cell>
          <cell r="E9455">
            <v>18</v>
          </cell>
          <cell r="I9455">
            <v>53945.599999999999</v>
          </cell>
          <cell r="M9455">
            <v>18</v>
          </cell>
          <cell r="Q9455">
            <v>18</v>
          </cell>
          <cell r="V9455">
            <v>7200</v>
          </cell>
        </row>
        <row r="9456">
          <cell r="A9456">
            <v>1</v>
          </cell>
          <cell r="E9456">
            <v>18</v>
          </cell>
          <cell r="I9456">
            <v>50000</v>
          </cell>
          <cell r="M9456">
            <v>18</v>
          </cell>
          <cell r="Q9456">
            <v>18</v>
          </cell>
          <cell r="V9456">
            <v>7200</v>
          </cell>
        </row>
        <row r="9457">
          <cell r="A9457">
            <v>1</v>
          </cell>
          <cell r="E9457">
            <v>18</v>
          </cell>
          <cell r="I9457">
            <v>200000</v>
          </cell>
          <cell r="M9457">
            <v>18</v>
          </cell>
          <cell r="Q9457">
            <v>18</v>
          </cell>
          <cell r="V9457">
            <v>7200</v>
          </cell>
        </row>
        <row r="9458">
          <cell r="A9458">
            <v>1</v>
          </cell>
          <cell r="E9458">
            <v>18</v>
          </cell>
          <cell r="I9458">
            <v>50000</v>
          </cell>
          <cell r="M9458">
            <v>18</v>
          </cell>
          <cell r="Q9458">
            <v>18</v>
          </cell>
          <cell r="V9458">
            <v>7200</v>
          </cell>
        </row>
        <row r="9459">
          <cell r="A9459">
            <v>1</v>
          </cell>
          <cell r="E9459">
            <v>18</v>
          </cell>
          <cell r="I9459">
            <v>67844.3</v>
          </cell>
          <cell r="M9459">
            <v>18</v>
          </cell>
          <cell r="Q9459">
            <v>18</v>
          </cell>
          <cell r="V9459">
            <v>7200</v>
          </cell>
        </row>
        <row r="9460">
          <cell r="A9460">
            <v>1</v>
          </cell>
          <cell r="E9460">
            <v>18</v>
          </cell>
          <cell r="I9460">
            <v>50000</v>
          </cell>
          <cell r="M9460">
            <v>18</v>
          </cell>
          <cell r="Q9460">
            <v>18</v>
          </cell>
          <cell r="V9460">
            <v>7200</v>
          </cell>
        </row>
        <row r="9461">
          <cell r="A9461">
            <v>1</v>
          </cell>
          <cell r="E9461">
            <v>18</v>
          </cell>
          <cell r="I9461">
            <v>50000</v>
          </cell>
          <cell r="M9461">
            <v>18</v>
          </cell>
          <cell r="Q9461">
            <v>18</v>
          </cell>
          <cell r="V9461">
            <v>7200</v>
          </cell>
        </row>
        <row r="9462">
          <cell r="A9462">
            <v>1</v>
          </cell>
          <cell r="E9462">
            <v>18</v>
          </cell>
          <cell r="I9462">
            <v>50000</v>
          </cell>
          <cell r="M9462">
            <v>18</v>
          </cell>
          <cell r="Q9462">
            <v>18</v>
          </cell>
          <cell r="V9462">
            <v>7200</v>
          </cell>
        </row>
        <row r="9463">
          <cell r="A9463">
            <v>1</v>
          </cell>
          <cell r="E9463">
            <v>18</v>
          </cell>
          <cell r="I9463">
            <v>117332.3</v>
          </cell>
          <cell r="M9463">
            <v>18</v>
          </cell>
          <cell r="Q9463">
            <v>18</v>
          </cell>
          <cell r="V9463">
            <v>8200</v>
          </cell>
        </row>
        <row r="9464">
          <cell r="A9464">
            <v>1</v>
          </cell>
          <cell r="E9464">
            <v>18</v>
          </cell>
          <cell r="I9464">
            <v>-136447.9</v>
          </cell>
          <cell r="M9464">
            <v>18</v>
          </cell>
          <cell r="Q9464">
            <v>18</v>
          </cell>
          <cell r="V9464">
            <v>9258</v>
          </cell>
        </row>
        <row r="9465">
          <cell r="A9465">
            <v>1</v>
          </cell>
          <cell r="E9465">
            <v>18</v>
          </cell>
          <cell r="I9465">
            <v>-85969.43</v>
          </cell>
          <cell r="M9465">
            <v>18</v>
          </cell>
          <cell r="Q9465">
            <v>18</v>
          </cell>
          <cell r="V9465">
            <v>9303</v>
          </cell>
        </row>
        <row r="9466">
          <cell r="A9466">
            <v>1</v>
          </cell>
          <cell r="E9466">
            <v>18</v>
          </cell>
          <cell r="I9466">
            <v>-5415</v>
          </cell>
          <cell r="M9466">
            <v>18</v>
          </cell>
          <cell r="Q9466">
            <v>18</v>
          </cell>
          <cell r="V9466">
            <v>9305</v>
          </cell>
        </row>
        <row r="9467">
          <cell r="A9467">
            <v>1</v>
          </cell>
          <cell r="E9467">
            <v>18</v>
          </cell>
          <cell r="I9467">
            <v>-2500</v>
          </cell>
          <cell r="M9467">
            <v>18</v>
          </cell>
          <cell r="Q9467">
            <v>18</v>
          </cell>
          <cell r="V9467">
            <v>9400</v>
          </cell>
        </row>
        <row r="9468">
          <cell r="A9468">
            <v>1</v>
          </cell>
          <cell r="E9468">
            <v>18</v>
          </cell>
          <cell r="I9468">
            <v>781204.2</v>
          </cell>
          <cell r="M9468">
            <v>18</v>
          </cell>
          <cell r="Q9468">
            <v>18</v>
          </cell>
          <cell r="V9468">
            <v>5301</v>
          </cell>
        </row>
        <row r="9469">
          <cell r="A9469">
            <v>1</v>
          </cell>
          <cell r="E9469">
            <v>6</v>
          </cell>
          <cell r="I9469">
            <v>4559898.9000000004</v>
          </cell>
          <cell r="M9469">
            <v>6</v>
          </cell>
          <cell r="Q9469">
            <v>6</v>
          </cell>
          <cell r="V9469">
            <v>2010</v>
          </cell>
        </row>
        <row r="9470">
          <cell r="A9470">
            <v>1</v>
          </cell>
          <cell r="E9470">
            <v>6</v>
          </cell>
          <cell r="I9470">
            <v>180264</v>
          </cell>
          <cell r="M9470">
            <v>6</v>
          </cell>
          <cell r="Q9470">
            <v>6</v>
          </cell>
          <cell r="V9470">
            <v>2011</v>
          </cell>
        </row>
        <row r="9471">
          <cell r="A9471">
            <v>1</v>
          </cell>
          <cell r="E9471">
            <v>6</v>
          </cell>
          <cell r="I9471">
            <v>3560450</v>
          </cell>
          <cell r="M9471">
            <v>6</v>
          </cell>
          <cell r="Q9471">
            <v>6</v>
          </cell>
          <cell r="V9471">
            <v>2020</v>
          </cell>
        </row>
        <row r="9472">
          <cell r="A9472">
            <v>1</v>
          </cell>
          <cell r="E9472">
            <v>6</v>
          </cell>
          <cell r="I9472">
            <v>11945560.84</v>
          </cell>
          <cell r="M9472">
            <v>6</v>
          </cell>
          <cell r="Q9472">
            <v>6</v>
          </cell>
          <cell r="V9472">
            <v>2030</v>
          </cell>
        </row>
        <row r="9473">
          <cell r="A9473">
            <v>1</v>
          </cell>
          <cell r="E9473">
            <v>6</v>
          </cell>
          <cell r="I9473">
            <v>4181004.85</v>
          </cell>
          <cell r="M9473">
            <v>6</v>
          </cell>
          <cell r="Q9473">
            <v>6</v>
          </cell>
          <cell r="V9473">
            <v>2040</v>
          </cell>
        </row>
        <row r="9474">
          <cell r="A9474">
            <v>1</v>
          </cell>
          <cell r="E9474">
            <v>6</v>
          </cell>
          <cell r="I9474">
            <v>27203837.190000001</v>
          </cell>
          <cell r="M9474">
            <v>6</v>
          </cell>
          <cell r="Q9474">
            <v>6</v>
          </cell>
          <cell r="V9474">
            <v>2051</v>
          </cell>
        </row>
        <row r="9475">
          <cell r="A9475">
            <v>1</v>
          </cell>
          <cell r="E9475">
            <v>6</v>
          </cell>
          <cell r="I9475">
            <v>24537966.68</v>
          </cell>
          <cell r="M9475">
            <v>6</v>
          </cell>
          <cell r="Q9475">
            <v>6</v>
          </cell>
          <cell r="V9475">
            <v>2052</v>
          </cell>
        </row>
        <row r="9476">
          <cell r="A9476">
            <v>1</v>
          </cell>
          <cell r="E9476">
            <v>6</v>
          </cell>
          <cell r="I9476">
            <v>283333.32</v>
          </cell>
          <cell r="M9476">
            <v>6</v>
          </cell>
          <cell r="Q9476">
            <v>6</v>
          </cell>
          <cell r="V9476">
            <v>2053</v>
          </cell>
        </row>
        <row r="9477">
          <cell r="A9477">
            <v>1</v>
          </cell>
          <cell r="E9477">
            <v>6</v>
          </cell>
          <cell r="I9477">
            <v>39067</v>
          </cell>
          <cell r="M9477">
            <v>6</v>
          </cell>
          <cell r="Q9477">
            <v>6</v>
          </cell>
          <cell r="V9477">
            <v>2090</v>
          </cell>
        </row>
        <row r="9478">
          <cell r="A9478">
            <v>1</v>
          </cell>
          <cell r="E9478">
            <v>6</v>
          </cell>
          <cell r="I9478">
            <v>156533</v>
          </cell>
          <cell r="M9478">
            <v>6</v>
          </cell>
          <cell r="Q9478">
            <v>6</v>
          </cell>
          <cell r="V9478">
            <v>2090</v>
          </cell>
        </row>
        <row r="9479">
          <cell r="A9479">
            <v>1</v>
          </cell>
          <cell r="E9479">
            <v>6</v>
          </cell>
          <cell r="I9479">
            <v>17617188.120000001</v>
          </cell>
          <cell r="M9479">
            <v>6</v>
          </cell>
          <cell r="Q9479">
            <v>6</v>
          </cell>
          <cell r="V9479">
            <v>3400</v>
          </cell>
        </row>
        <row r="9480">
          <cell r="A9480">
            <v>1</v>
          </cell>
          <cell r="E9480">
            <v>6</v>
          </cell>
          <cell r="I9480">
            <v>936608.68</v>
          </cell>
          <cell r="M9480">
            <v>6</v>
          </cell>
          <cell r="Q9480">
            <v>6</v>
          </cell>
          <cell r="V9480">
            <v>4150</v>
          </cell>
        </row>
        <row r="9481">
          <cell r="A9481">
            <v>1</v>
          </cell>
          <cell r="E9481">
            <v>6</v>
          </cell>
          <cell r="I9481">
            <v>60000</v>
          </cell>
          <cell r="M9481">
            <v>6</v>
          </cell>
          <cell r="Q9481">
            <v>6</v>
          </cell>
          <cell r="V9481">
            <v>4250</v>
          </cell>
        </row>
        <row r="9482">
          <cell r="A9482">
            <v>1</v>
          </cell>
          <cell r="E9482">
            <v>6</v>
          </cell>
          <cell r="I9482">
            <v>54220</v>
          </cell>
          <cell r="M9482">
            <v>6</v>
          </cell>
          <cell r="Q9482">
            <v>6</v>
          </cell>
          <cell r="V9482">
            <v>4260</v>
          </cell>
        </row>
        <row r="9483">
          <cell r="A9483">
            <v>1</v>
          </cell>
          <cell r="E9483">
            <v>6</v>
          </cell>
          <cell r="I9483">
            <v>332600</v>
          </cell>
          <cell r="M9483">
            <v>6</v>
          </cell>
          <cell r="Q9483">
            <v>6</v>
          </cell>
          <cell r="V9483">
            <v>4280</v>
          </cell>
        </row>
        <row r="9484">
          <cell r="A9484">
            <v>1</v>
          </cell>
          <cell r="E9484">
            <v>6</v>
          </cell>
          <cell r="I9484">
            <v>13888.88</v>
          </cell>
          <cell r="M9484">
            <v>6</v>
          </cell>
          <cell r="Q9484">
            <v>6</v>
          </cell>
          <cell r="V9484">
            <v>4302</v>
          </cell>
        </row>
        <row r="9485">
          <cell r="A9485">
            <v>1</v>
          </cell>
          <cell r="E9485">
            <v>6</v>
          </cell>
          <cell r="I9485">
            <v>600034.16</v>
          </cell>
          <cell r="M9485">
            <v>6</v>
          </cell>
          <cell r="Q9485">
            <v>6</v>
          </cell>
          <cell r="V9485">
            <v>4360</v>
          </cell>
        </row>
        <row r="9486">
          <cell r="A9486">
            <v>1</v>
          </cell>
          <cell r="E9486">
            <v>6</v>
          </cell>
          <cell r="I9486">
            <v>1200000</v>
          </cell>
          <cell r="M9486">
            <v>6</v>
          </cell>
          <cell r="Q9486">
            <v>6</v>
          </cell>
          <cell r="V9486">
            <v>4560</v>
          </cell>
        </row>
        <row r="9487">
          <cell r="A9487">
            <v>1</v>
          </cell>
          <cell r="E9487">
            <v>6</v>
          </cell>
          <cell r="I9487">
            <v>30000</v>
          </cell>
          <cell r="M9487">
            <v>6</v>
          </cell>
          <cell r="Q9487">
            <v>6</v>
          </cell>
          <cell r="V9487">
            <v>4595</v>
          </cell>
        </row>
        <row r="9488">
          <cell r="A9488">
            <v>1</v>
          </cell>
          <cell r="E9488">
            <v>6</v>
          </cell>
          <cell r="I9488">
            <v>1416506.82</v>
          </cell>
          <cell r="M9488">
            <v>6</v>
          </cell>
          <cell r="Q9488">
            <v>6</v>
          </cell>
          <cell r="V9488">
            <v>4601</v>
          </cell>
        </row>
        <row r="9489">
          <cell r="A9489">
            <v>1</v>
          </cell>
          <cell r="E9489">
            <v>6</v>
          </cell>
          <cell r="I9489">
            <v>4573435</v>
          </cell>
          <cell r="M9489">
            <v>6</v>
          </cell>
          <cell r="Q9489">
            <v>6</v>
          </cell>
          <cell r="V9489">
            <v>4602</v>
          </cell>
        </row>
        <row r="9490">
          <cell r="A9490">
            <v>1</v>
          </cell>
          <cell r="E9490">
            <v>6</v>
          </cell>
          <cell r="I9490">
            <v>615520.67000000004</v>
          </cell>
          <cell r="M9490">
            <v>6</v>
          </cell>
          <cell r="Q9490">
            <v>6</v>
          </cell>
          <cell r="V9490">
            <v>4660</v>
          </cell>
        </row>
        <row r="9491">
          <cell r="A9491">
            <v>1</v>
          </cell>
          <cell r="E9491">
            <v>6</v>
          </cell>
          <cell r="I9491">
            <v>-2112000</v>
          </cell>
          <cell r="M9491">
            <v>6</v>
          </cell>
          <cell r="Q9491">
            <v>6</v>
          </cell>
          <cell r="V9491">
            <v>4680</v>
          </cell>
        </row>
        <row r="9492">
          <cell r="A9492">
            <v>1</v>
          </cell>
          <cell r="E9492">
            <v>6</v>
          </cell>
          <cell r="I9492">
            <v>11064270.369999999</v>
          </cell>
          <cell r="M9492">
            <v>6</v>
          </cell>
          <cell r="Q9492">
            <v>6</v>
          </cell>
          <cell r="V9492">
            <v>4700</v>
          </cell>
        </row>
        <row r="9493">
          <cell r="A9493">
            <v>1</v>
          </cell>
          <cell r="E9493">
            <v>6</v>
          </cell>
          <cell r="I9493">
            <v>1418611.29</v>
          </cell>
          <cell r="M9493">
            <v>6</v>
          </cell>
          <cell r="Q9493">
            <v>6</v>
          </cell>
          <cell r="V9493">
            <v>4720</v>
          </cell>
        </row>
        <row r="9494">
          <cell r="A9494">
            <v>1</v>
          </cell>
          <cell r="E9494">
            <v>6</v>
          </cell>
          <cell r="I9494">
            <v>7684452.3600000003</v>
          </cell>
          <cell r="M9494">
            <v>6</v>
          </cell>
          <cell r="Q9494">
            <v>6</v>
          </cell>
          <cell r="V9494">
            <v>4730</v>
          </cell>
        </row>
        <row r="9495">
          <cell r="A9495">
            <v>1</v>
          </cell>
          <cell r="E9495">
            <v>6</v>
          </cell>
          <cell r="I9495">
            <v>1280419.5900000001</v>
          </cell>
          <cell r="M9495">
            <v>6</v>
          </cell>
          <cell r="Q9495">
            <v>6</v>
          </cell>
          <cell r="V9495">
            <v>4760</v>
          </cell>
        </row>
        <row r="9496">
          <cell r="A9496">
            <v>1</v>
          </cell>
          <cell r="E9496">
            <v>6</v>
          </cell>
          <cell r="I9496">
            <v>608486.71</v>
          </cell>
          <cell r="M9496">
            <v>6</v>
          </cell>
          <cell r="Q9496">
            <v>6</v>
          </cell>
          <cell r="V9496">
            <v>4775</v>
          </cell>
        </row>
        <row r="9497">
          <cell r="A9497">
            <v>1</v>
          </cell>
          <cell r="E9497">
            <v>6</v>
          </cell>
          <cell r="I9497">
            <v>4063927.92</v>
          </cell>
          <cell r="M9497">
            <v>6</v>
          </cell>
          <cell r="Q9497">
            <v>6</v>
          </cell>
          <cell r="V9497">
            <v>4780</v>
          </cell>
        </row>
        <row r="9498">
          <cell r="A9498">
            <v>1</v>
          </cell>
          <cell r="E9498">
            <v>6</v>
          </cell>
          <cell r="I9498">
            <v>414867.20000000001</v>
          </cell>
          <cell r="M9498">
            <v>6</v>
          </cell>
          <cell r="Q9498">
            <v>6</v>
          </cell>
          <cell r="V9498">
            <v>4785</v>
          </cell>
        </row>
        <row r="9499">
          <cell r="A9499">
            <v>1</v>
          </cell>
          <cell r="E9499">
            <v>6</v>
          </cell>
          <cell r="I9499">
            <v>1925201.37</v>
          </cell>
          <cell r="M9499">
            <v>6</v>
          </cell>
          <cell r="Q9499">
            <v>6</v>
          </cell>
          <cell r="V9499">
            <v>4800</v>
          </cell>
        </row>
        <row r="9500">
          <cell r="A9500">
            <v>1</v>
          </cell>
          <cell r="E9500">
            <v>6</v>
          </cell>
          <cell r="I9500">
            <v>1827899.99</v>
          </cell>
          <cell r="M9500">
            <v>6</v>
          </cell>
          <cell r="Q9500">
            <v>6</v>
          </cell>
          <cell r="V9500">
            <v>4830</v>
          </cell>
        </row>
        <row r="9501">
          <cell r="A9501">
            <v>1</v>
          </cell>
          <cell r="E9501">
            <v>6</v>
          </cell>
          <cell r="I9501">
            <v>-139074863.88999999</v>
          </cell>
          <cell r="M9501">
            <v>6</v>
          </cell>
          <cell r="Q9501">
            <v>6</v>
          </cell>
          <cell r="V9501">
            <v>5200</v>
          </cell>
        </row>
        <row r="9502">
          <cell r="A9502">
            <v>1</v>
          </cell>
          <cell r="E9502">
            <v>6</v>
          </cell>
          <cell r="I9502">
            <v>17607719.23</v>
          </cell>
          <cell r="M9502">
            <v>6</v>
          </cell>
          <cell r="Q9502">
            <v>6</v>
          </cell>
          <cell r="V9502">
            <v>5400</v>
          </cell>
        </row>
        <row r="9503">
          <cell r="A9503">
            <v>1</v>
          </cell>
          <cell r="E9503">
            <v>6</v>
          </cell>
          <cell r="I9503">
            <v>34708965.960000001</v>
          </cell>
          <cell r="M9503">
            <v>6</v>
          </cell>
          <cell r="Q9503">
            <v>6</v>
          </cell>
          <cell r="V9503">
            <v>5400</v>
          </cell>
        </row>
        <row r="9504">
          <cell r="A9504">
            <v>1</v>
          </cell>
          <cell r="E9504">
            <v>6</v>
          </cell>
          <cell r="I9504">
            <v>-40588348.079999998</v>
          </cell>
          <cell r="M9504">
            <v>6</v>
          </cell>
          <cell r="Q9504">
            <v>6</v>
          </cell>
          <cell r="V9504">
            <v>5400</v>
          </cell>
        </row>
        <row r="9505">
          <cell r="A9505">
            <v>1</v>
          </cell>
          <cell r="E9505">
            <v>6</v>
          </cell>
          <cell r="I9505">
            <v>250000</v>
          </cell>
          <cell r="M9505">
            <v>6</v>
          </cell>
          <cell r="Q9505">
            <v>6</v>
          </cell>
          <cell r="V9505">
            <v>6210</v>
          </cell>
        </row>
        <row r="9506">
          <cell r="A9506">
            <v>1</v>
          </cell>
          <cell r="E9506">
            <v>6</v>
          </cell>
          <cell r="I9506">
            <v>-13888.88</v>
          </cell>
          <cell r="M9506">
            <v>6</v>
          </cell>
          <cell r="Q9506">
            <v>6</v>
          </cell>
          <cell r="V9506">
            <v>6220</v>
          </cell>
        </row>
        <row r="9507">
          <cell r="A9507">
            <v>1</v>
          </cell>
          <cell r="E9507">
            <v>6</v>
          </cell>
          <cell r="I9507">
            <v>2200000</v>
          </cell>
          <cell r="M9507">
            <v>6</v>
          </cell>
          <cell r="Q9507">
            <v>6</v>
          </cell>
          <cell r="V9507">
            <v>7000</v>
          </cell>
        </row>
        <row r="9508">
          <cell r="A9508">
            <v>1</v>
          </cell>
          <cell r="E9508">
            <v>6</v>
          </cell>
          <cell r="I9508">
            <v>-1037382.48</v>
          </cell>
          <cell r="M9508">
            <v>6</v>
          </cell>
          <cell r="Q9508">
            <v>6</v>
          </cell>
          <cell r="V9508">
            <v>7100</v>
          </cell>
        </row>
        <row r="9509">
          <cell r="A9509">
            <v>1</v>
          </cell>
          <cell r="E9509">
            <v>6</v>
          </cell>
          <cell r="I9509">
            <v>1757256.39</v>
          </cell>
          <cell r="M9509">
            <v>6</v>
          </cell>
          <cell r="Q9509">
            <v>6</v>
          </cell>
          <cell r="V9509">
            <v>7110</v>
          </cell>
        </row>
        <row r="9510">
          <cell r="A9510">
            <v>1</v>
          </cell>
          <cell r="E9510">
            <v>6</v>
          </cell>
          <cell r="I9510">
            <v>64242765.789999999</v>
          </cell>
          <cell r="M9510">
            <v>6</v>
          </cell>
          <cell r="Q9510">
            <v>6</v>
          </cell>
          <cell r="V9510">
            <v>7130</v>
          </cell>
        </row>
        <row r="9511">
          <cell r="A9511">
            <v>1</v>
          </cell>
          <cell r="E9511">
            <v>6</v>
          </cell>
          <cell r="I9511">
            <v>1390583.92</v>
          </cell>
          <cell r="M9511">
            <v>6</v>
          </cell>
          <cell r="Q9511">
            <v>6</v>
          </cell>
          <cell r="V9511">
            <v>7140</v>
          </cell>
        </row>
        <row r="9512">
          <cell r="A9512">
            <v>1</v>
          </cell>
          <cell r="E9512">
            <v>6</v>
          </cell>
          <cell r="I9512">
            <v>1562832.61</v>
          </cell>
          <cell r="M9512">
            <v>6</v>
          </cell>
          <cell r="Q9512">
            <v>6</v>
          </cell>
          <cell r="V9512">
            <v>7300</v>
          </cell>
        </row>
        <row r="9513">
          <cell r="A9513">
            <v>1</v>
          </cell>
          <cell r="E9513">
            <v>6</v>
          </cell>
          <cell r="I9513">
            <v>200814.17</v>
          </cell>
          <cell r="M9513">
            <v>6</v>
          </cell>
          <cell r="Q9513">
            <v>6</v>
          </cell>
          <cell r="V9513">
            <v>7300</v>
          </cell>
        </row>
        <row r="9514">
          <cell r="A9514">
            <v>1</v>
          </cell>
          <cell r="E9514">
            <v>6</v>
          </cell>
          <cell r="I9514">
            <v>491466.26</v>
          </cell>
          <cell r="M9514">
            <v>6</v>
          </cell>
          <cell r="Q9514">
            <v>6</v>
          </cell>
          <cell r="V9514">
            <v>7300</v>
          </cell>
        </row>
        <row r="9515">
          <cell r="A9515">
            <v>1</v>
          </cell>
          <cell r="E9515">
            <v>6</v>
          </cell>
          <cell r="I9515">
            <v>-57920</v>
          </cell>
          <cell r="M9515">
            <v>6</v>
          </cell>
          <cell r="Q9515">
            <v>6</v>
          </cell>
          <cell r="V9515">
            <v>7300</v>
          </cell>
        </row>
        <row r="9516">
          <cell r="A9516">
            <v>1</v>
          </cell>
          <cell r="E9516">
            <v>6</v>
          </cell>
          <cell r="I9516">
            <v>4941777</v>
          </cell>
          <cell r="M9516">
            <v>6</v>
          </cell>
          <cell r="Q9516">
            <v>6</v>
          </cell>
          <cell r="V9516">
            <v>7800</v>
          </cell>
        </row>
        <row r="9517">
          <cell r="A9517">
            <v>1</v>
          </cell>
          <cell r="E9517">
            <v>6</v>
          </cell>
          <cell r="I9517">
            <v>4926418.3899999997</v>
          </cell>
          <cell r="M9517">
            <v>6</v>
          </cell>
          <cell r="Q9517">
            <v>6</v>
          </cell>
          <cell r="V9517">
            <v>7903</v>
          </cell>
        </row>
        <row r="9518">
          <cell r="A9518">
            <v>1</v>
          </cell>
          <cell r="E9518">
            <v>6</v>
          </cell>
          <cell r="I9518">
            <v>1010379.7</v>
          </cell>
          <cell r="M9518">
            <v>6</v>
          </cell>
          <cell r="Q9518">
            <v>6</v>
          </cell>
          <cell r="V9518">
            <v>7904</v>
          </cell>
        </row>
        <row r="9519">
          <cell r="A9519">
            <v>1</v>
          </cell>
          <cell r="E9519">
            <v>6</v>
          </cell>
          <cell r="I9519">
            <v>1387790</v>
          </cell>
          <cell r="M9519">
            <v>6</v>
          </cell>
          <cell r="Q9519">
            <v>6</v>
          </cell>
          <cell r="V9519">
            <v>8042</v>
          </cell>
        </row>
        <row r="9520">
          <cell r="A9520">
            <v>1</v>
          </cell>
          <cell r="E9520">
            <v>6</v>
          </cell>
          <cell r="I9520">
            <v>46411</v>
          </cell>
          <cell r="M9520">
            <v>6</v>
          </cell>
          <cell r="Q9520">
            <v>6</v>
          </cell>
          <cell r="V9520">
            <v>8043</v>
          </cell>
        </row>
        <row r="9521">
          <cell r="A9521">
            <v>1</v>
          </cell>
          <cell r="E9521">
            <v>6</v>
          </cell>
          <cell r="I9521">
            <v>-66383331.990000002</v>
          </cell>
          <cell r="M9521">
            <v>6</v>
          </cell>
          <cell r="Q9521">
            <v>6</v>
          </cell>
          <cell r="V9521">
            <v>9100</v>
          </cell>
        </row>
        <row r="9522">
          <cell r="A9522">
            <v>1</v>
          </cell>
          <cell r="E9522">
            <v>6</v>
          </cell>
          <cell r="I9522">
            <v>-10035500</v>
          </cell>
          <cell r="M9522">
            <v>6</v>
          </cell>
          <cell r="Q9522">
            <v>6</v>
          </cell>
          <cell r="V9522">
            <v>9251</v>
          </cell>
        </row>
        <row r="9523">
          <cell r="A9523">
            <v>1</v>
          </cell>
          <cell r="E9523">
            <v>6</v>
          </cell>
          <cell r="I9523">
            <v>-11808000.01</v>
          </cell>
          <cell r="M9523">
            <v>6</v>
          </cell>
          <cell r="Q9523">
            <v>6</v>
          </cell>
          <cell r="V9523">
            <v>9303</v>
          </cell>
        </row>
        <row r="9524">
          <cell r="A9524">
            <v>1</v>
          </cell>
          <cell r="E9524">
            <v>4</v>
          </cell>
          <cell r="I9524">
            <v>0</v>
          </cell>
          <cell r="M9524">
            <v>4</v>
          </cell>
          <cell r="Q9524">
            <v>4</v>
          </cell>
          <cell r="V9524">
            <v>7700</v>
          </cell>
        </row>
        <row r="9525">
          <cell r="A9525">
            <v>1</v>
          </cell>
          <cell r="E9525">
            <v>4</v>
          </cell>
          <cell r="I9525">
            <v>0</v>
          </cell>
          <cell r="M9525">
            <v>4</v>
          </cell>
          <cell r="Q9525">
            <v>25</v>
          </cell>
          <cell r="V9525">
            <v>2095</v>
          </cell>
        </row>
        <row r="9526">
          <cell r="A9526">
            <v>1</v>
          </cell>
          <cell r="E9526">
            <v>2</v>
          </cell>
          <cell r="I9526">
            <v>0</v>
          </cell>
          <cell r="M9526">
            <v>2</v>
          </cell>
          <cell r="Q9526">
            <v>2</v>
          </cell>
          <cell r="V9526">
            <v>7300</v>
          </cell>
        </row>
        <row r="9527">
          <cell r="A9527">
            <v>1</v>
          </cell>
          <cell r="E9527">
            <v>8</v>
          </cell>
          <cell r="I9527">
            <v>0</v>
          </cell>
          <cell r="M9527">
            <v>8</v>
          </cell>
          <cell r="Q9527">
            <v>8</v>
          </cell>
          <cell r="V9527">
            <v>9550</v>
          </cell>
        </row>
        <row r="9528">
          <cell r="A9528">
            <v>1</v>
          </cell>
          <cell r="E9528">
            <v>9</v>
          </cell>
          <cell r="I9528">
            <v>0</v>
          </cell>
          <cell r="M9528">
            <v>9</v>
          </cell>
          <cell r="Q9528">
            <v>9</v>
          </cell>
          <cell r="V9528">
            <v>2090</v>
          </cell>
        </row>
        <row r="9529">
          <cell r="A9529">
            <v>1</v>
          </cell>
          <cell r="E9529">
            <v>10</v>
          </cell>
          <cell r="I9529">
            <v>-4618252194.3500004</v>
          </cell>
          <cell r="M9529">
            <v>10</v>
          </cell>
          <cell r="Q9529">
            <v>10</v>
          </cell>
          <cell r="V9529">
            <v>1010</v>
          </cell>
        </row>
        <row r="9530">
          <cell r="A9530">
            <v>1</v>
          </cell>
          <cell r="E9530">
            <v>10</v>
          </cell>
          <cell r="I9530">
            <v>615512694.74000001</v>
          </cell>
          <cell r="M9530">
            <v>10</v>
          </cell>
          <cell r="Q9530">
            <v>10</v>
          </cell>
          <cell r="V9530">
            <v>1020</v>
          </cell>
        </row>
        <row r="9531">
          <cell r="A9531">
            <v>1</v>
          </cell>
          <cell r="E9531">
            <v>10</v>
          </cell>
          <cell r="I9531">
            <v>0</v>
          </cell>
          <cell r="M9531">
            <v>10</v>
          </cell>
          <cell r="Q9531">
            <v>10</v>
          </cell>
          <cell r="V9531">
            <v>1030</v>
          </cell>
        </row>
        <row r="9532">
          <cell r="A9532">
            <v>1</v>
          </cell>
          <cell r="E9532">
            <v>10</v>
          </cell>
          <cell r="I9532">
            <v>0</v>
          </cell>
          <cell r="M9532">
            <v>10</v>
          </cell>
          <cell r="Q9532">
            <v>10</v>
          </cell>
          <cell r="V9532">
            <v>1060</v>
          </cell>
        </row>
        <row r="9533">
          <cell r="A9533">
            <v>1</v>
          </cell>
          <cell r="E9533">
            <v>10</v>
          </cell>
          <cell r="I9533">
            <v>-1636582998.9100001</v>
          </cell>
          <cell r="M9533">
            <v>10</v>
          </cell>
          <cell r="Q9533">
            <v>10</v>
          </cell>
          <cell r="V9533">
            <v>1090</v>
          </cell>
        </row>
        <row r="9534">
          <cell r="A9534">
            <v>1</v>
          </cell>
          <cell r="E9534">
            <v>10</v>
          </cell>
          <cell r="I9534">
            <v>-1038893873.9400001</v>
          </cell>
          <cell r="M9534">
            <v>10</v>
          </cell>
          <cell r="Q9534">
            <v>10</v>
          </cell>
          <cell r="V9534">
            <v>1095</v>
          </cell>
        </row>
        <row r="9535">
          <cell r="A9535">
            <v>1</v>
          </cell>
          <cell r="E9535">
            <v>10</v>
          </cell>
          <cell r="I9535">
            <v>751650853.75999999</v>
          </cell>
          <cell r="M9535">
            <v>10</v>
          </cell>
          <cell r="Q9535">
            <v>10</v>
          </cell>
          <cell r="V9535">
            <v>1096</v>
          </cell>
        </row>
        <row r="9536">
          <cell r="A9536">
            <v>1</v>
          </cell>
          <cell r="E9536">
            <v>10</v>
          </cell>
          <cell r="I9536">
            <v>0</v>
          </cell>
          <cell r="M9536">
            <v>10</v>
          </cell>
          <cell r="Q9536">
            <v>10</v>
          </cell>
          <cell r="V9536">
            <v>2010</v>
          </cell>
        </row>
        <row r="9537">
          <cell r="A9537">
            <v>1</v>
          </cell>
          <cell r="E9537">
            <v>10</v>
          </cell>
          <cell r="I9537">
            <v>0</v>
          </cell>
          <cell r="M9537">
            <v>10</v>
          </cell>
          <cell r="Q9537">
            <v>10</v>
          </cell>
          <cell r="V9537">
            <v>2011</v>
          </cell>
        </row>
        <row r="9538">
          <cell r="A9538">
            <v>1</v>
          </cell>
          <cell r="E9538">
            <v>10</v>
          </cell>
          <cell r="I9538">
            <v>449207482.94999999</v>
          </cell>
          <cell r="M9538">
            <v>10</v>
          </cell>
          <cell r="Q9538">
            <v>10</v>
          </cell>
          <cell r="V9538">
            <v>2030</v>
          </cell>
        </row>
        <row r="9539">
          <cell r="A9539">
            <v>1</v>
          </cell>
          <cell r="E9539">
            <v>10</v>
          </cell>
          <cell r="I9539">
            <v>701413350.65999997</v>
          </cell>
          <cell r="M9539">
            <v>10</v>
          </cell>
          <cell r="Q9539">
            <v>10</v>
          </cell>
          <cell r="V9539">
            <v>2040</v>
          </cell>
        </row>
        <row r="9540">
          <cell r="A9540">
            <v>1</v>
          </cell>
          <cell r="E9540">
            <v>10</v>
          </cell>
          <cell r="I9540">
            <v>653693227.39999998</v>
          </cell>
          <cell r="M9540">
            <v>10</v>
          </cell>
          <cell r="Q9540">
            <v>10</v>
          </cell>
          <cell r="V9540">
            <v>2051</v>
          </cell>
        </row>
        <row r="9541">
          <cell r="A9541">
            <v>1</v>
          </cell>
          <cell r="E9541">
            <v>10</v>
          </cell>
          <cell r="I9541">
            <v>11619647.880000001</v>
          </cell>
          <cell r="M9541">
            <v>10</v>
          </cell>
          <cell r="Q9541">
            <v>10</v>
          </cell>
          <cell r="V9541">
            <v>2052</v>
          </cell>
        </row>
        <row r="9542">
          <cell r="A9542">
            <v>1</v>
          </cell>
          <cell r="E9542">
            <v>10</v>
          </cell>
          <cell r="I9542">
            <v>33309047.940000001</v>
          </cell>
          <cell r="M9542">
            <v>10</v>
          </cell>
          <cell r="Q9542">
            <v>10</v>
          </cell>
          <cell r="V9542">
            <v>2053</v>
          </cell>
        </row>
        <row r="9543">
          <cell r="A9543">
            <v>1</v>
          </cell>
          <cell r="E9543">
            <v>10</v>
          </cell>
          <cell r="I9543">
            <v>0</v>
          </cell>
          <cell r="M9543">
            <v>10</v>
          </cell>
          <cell r="Q9543">
            <v>10</v>
          </cell>
          <cell r="V9543">
            <v>2054</v>
          </cell>
        </row>
        <row r="9544">
          <cell r="A9544">
            <v>1</v>
          </cell>
          <cell r="E9544">
            <v>10</v>
          </cell>
          <cell r="I9544">
            <v>697844.83</v>
          </cell>
          <cell r="M9544">
            <v>10</v>
          </cell>
          <cell r="Q9544">
            <v>10</v>
          </cell>
          <cell r="V9544">
            <v>2055</v>
          </cell>
        </row>
        <row r="9545">
          <cell r="A9545">
            <v>1</v>
          </cell>
          <cell r="E9545">
            <v>10</v>
          </cell>
          <cell r="I9545">
            <v>0.01</v>
          </cell>
          <cell r="M9545">
            <v>10</v>
          </cell>
          <cell r="Q9545">
            <v>10</v>
          </cell>
          <cell r="V9545">
            <v>2090</v>
          </cell>
        </row>
        <row r="9546">
          <cell r="A9546">
            <v>1</v>
          </cell>
          <cell r="E9546">
            <v>10</v>
          </cell>
          <cell r="I9546">
            <v>2533889288.9200001</v>
          </cell>
          <cell r="M9546">
            <v>10</v>
          </cell>
          <cell r="Q9546">
            <v>10</v>
          </cell>
          <cell r="V9546">
            <v>2095</v>
          </cell>
        </row>
        <row r="9547">
          <cell r="A9547">
            <v>1</v>
          </cell>
          <cell r="E9547">
            <v>10</v>
          </cell>
          <cell r="I9547">
            <v>15750000</v>
          </cell>
          <cell r="M9547">
            <v>10</v>
          </cell>
          <cell r="Q9547">
            <v>10</v>
          </cell>
          <cell r="V9547">
            <v>2400</v>
          </cell>
        </row>
        <row r="9548">
          <cell r="A9548">
            <v>1</v>
          </cell>
          <cell r="E9548">
            <v>10</v>
          </cell>
          <cell r="I9548">
            <v>-3268705.9</v>
          </cell>
          <cell r="M9548">
            <v>10</v>
          </cell>
          <cell r="Q9548">
            <v>10</v>
          </cell>
          <cell r="V9548">
            <v>3100</v>
          </cell>
        </row>
        <row r="9549">
          <cell r="A9549">
            <v>1</v>
          </cell>
          <cell r="E9549">
            <v>10</v>
          </cell>
          <cell r="I9549">
            <v>-20449169.100000001</v>
          </cell>
          <cell r="M9549">
            <v>10</v>
          </cell>
          <cell r="Q9549">
            <v>10</v>
          </cell>
          <cell r="V9549">
            <v>3300</v>
          </cell>
        </row>
        <row r="9550">
          <cell r="A9550">
            <v>1</v>
          </cell>
          <cell r="E9550">
            <v>10</v>
          </cell>
          <cell r="I9550">
            <v>-1685117758.78</v>
          </cell>
          <cell r="M9550">
            <v>10</v>
          </cell>
          <cell r="Q9550">
            <v>10</v>
          </cell>
          <cell r="V9550">
            <v>3400</v>
          </cell>
        </row>
        <row r="9551">
          <cell r="A9551">
            <v>1</v>
          </cell>
          <cell r="E9551">
            <v>10</v>
          </cell>
          <cell r="I9551">
            <v>0</v>
          </cell>
          <cell r="M9551">
            <v>10</v>
          </cell>
          <cell r="Q9551">
            <v>10</v>
          </cell>
          <cell r="V9551">
            <v>3500</v>
          </cell>
        </row>
        <row r="9552">
          <cell r="A9552">
            <v>1</v>
          </cell>
          <cell r="E9552">
            <v>10</v>
          </cell>
          <cell r="I9552">
            <v>-1550390.4</v>
          </cell>
          <cell r="M9552">
            <v>10</v>
          </cell>
          <cell r="Q9552">
            <v>10</v>
          </cell>
          <cell r="V9552">
            <v>4000</v>
          </cell>
        </row>
        <row r="9553">
          <cell r="A9553">
            <v>1</v>
          </cell>
          <cell r="E9553">
            <v>10</v>
          </cell>
          <cell r="I9553">
            <v>4551975</v>
          </cell>
          <cell r="M9553">
            <v>10</v>
          </cell>
          <cell r="Q9553">
            <v>10</v>
          </cell>
          <cell r="V9553">
            <v>4050</v>
          </cell>
        </row>
        <row r="9554">
          <cell r="A9554">
            <v>1</v>
          </cell>
          <cell r="E9554">
            <v>10</v>
          </cell>
          <cell r="I9554">
            <v>75485000</v>
          </cell>
          <cell r="M9554">
            <v>10</v>
          </cell>
          <cell r="Q9554">
            <v>10</v>
          </cell>
          <cell r="V9554">
            <v>4060</v>
          </cell>
        </row>
        <row r="9555">
          <cell r="A9555">
            <v>1</v>
          </cell>
          <cell r="E9555">
            <v>10</v>
          </cell>
          <cell r="I9555">
            <v>68470663.420000002</v>
          </cell>
          <cell r="M9555">
            <v>10</v>
          </cell>
          <cell r="Q9555">
            <v>10</v>
          </cell>
          <cell r="V9555">
            <v>4150</v>
          </cell>
        </row>
        <row r="9556">
          <cell r="A9556">
            <v>1</v>
          </cell>
          <cell r="E9556">
            <v>10</v>
          </cell>
          <cell r="I9556">
            <v>4045460.56</v>
          </cell>
          <cell r="M9556">
            <v>10</v>
          </cell>
          <cell r="Q9556">
            <v>10</v>
          </cell>
          <cell r="V9556">
            <v>4200</v>
          </cell>
        </row>
        <row r="9557">
          <cell r="A9557">
            <v>1</v>
          </cell>
          <cell r="E9557">
            <v>10</v>
          </cell>
          <cell r="I9557">
            <v>4454574.18</v>
          </cell>
          <cell r="M9557">
            <v>10</v>
          </cell>
          <cell r="Q9557">
            <v>10</v>
          </cell>
          <cell r="V9557">
            <v>4250</v>
          </cell>
        </row>
        <row r="9558">
          <cell r="A9558">
            <v>1</v>
          </cell>
          <cell r="E9558">
            <v>10</v>
          </cell>
          <cell r="I9558">
            <v>148686066.88999999</v>
          </cell>
          <cell r="M9558">
            <v>10</v>
          </cell>
          <cell r="Q9558">
            <v>10</v>
          </cell>
          <cell r="V9558">
            <v>4260</v>
          </cell>
        </row>
        <row r="9559">
          <cell r="A9559">
            <v>1</v>
          </cell>
          <cell r="E9559">
            <v>10</v>
          </cell>
          <cell r="I9559">
            <v>2394827.58</v>
          </cell>
          <cell r="M9559">
            <v>10</v>
          </cell>
          <cell r="Q9559">
            <v>10</v>
          </cell>
          <cell r="V9559">
            <v>4280</v>
          </cell>
        </row>
        <row r="9560">
          <cell r="A9560">
            <v>1</v>
          </cell>
          <cell r="E9560">
            <v>10</v>
          </cell>
          <cell r="I9560">
            <v>19570157</v>
          </cell>
          <cell r="M9560">
            <v>10</v>
          </cell>
          <cell r="Q9560">
            <v>10</v>
          </cell>
          <cell r="V9560">
            <v>4301</v>
          </cell>
        </row>
        <row r="9561">
          <cell r="A9561">
            <v>1</v>
          </cell>
          <cell r="E9561">
            <v>10</v>
          </cell>
          <cell r="I9561">
            <v>19800127.199999999</v>
          </cell>
          <cell r="M9561">
            <v>10</v>
          </cell>
          <cell r="Q9561">
            <v>10</v>
          </cell>
          <cell r="V9561">
            <v>4302</v>
          </cell>
        </row>
        <row r="9562">
          <cell r="A9562">
            <v>1</v>
          </cell>
          <cell r="E9562">
            <v>10</v>
          </cell>
          <cell r="I9562">
            <v>267088029.84</v>
          </cell>
          <cell r="M9562">
            <v>10</v>
          </cell>
          <cell r="Q9562">
            <v>10</v>
          </cell>
          <cell r="V9562">
            <v>4303</v>
          </cell>
        </row>
        <row r="9563">
          <cell r="A9563">
            <v>1</v>
          </cell>
          <cell r="E9563">
            <v>10</v>
          </cell>
          <cell r="I9563">
            <v>13754743.710000001</v>
          </cell>
          <cell r="M9563">
            <v>10</v>
          </cell>
          <cell r="Q9563">
            <v>10</v>
          </cell>
          <cell r="V9563">
            <v>4304</v>
          </cell>
        </row>
        <row r="9564">
          <cell r="A9564">
            <v>1</v>
          </cell>
          <cell r="E9564">
            <v>10</v>
          </cell>
          <cell r="I9564">
            <v>11014439.789999999</v>
          </cell>
          <cell r="M9564">
            <v>10</v>
          </cell>
          <cell r="Q9564">
            <v>10</v>
          </cell>
          <cell r="V9564">
            <v>4305</v>
          </cell>
        </row>
        <row r="9565">
          <cell r="A9565">
            <v>1</v>
          </cell>
          <cell r="E9565">
            <v>10</v>
          </cell>
          <cell r="I9565">
            <v>212500</v>
          </cell>
          <cell r="M9565">
            <v>10</v>
          </cell>
          <cell r="Q9565">
            <v>10</v>
          </cell>
          <cell r="V9565">
            <v>4306</v>
          </cell>
        </row>
        <row r="9566">
          <cell r="A9566">
            <v>1</v>
          </cell>
          <cell r="E9566">
            <v>10</v>
          </cell>
          <cell r="I9566">
            <v>0</v>
          </cell>
          <cell r="M9566">
            <v>10</v>
          </cell>
          <cell r="Q9566">
            <v>10</v>
          </cell>
          <cell r="V9566">
            <v>4308</v>
          </cell>
        </row>
        <row r="9567">
          <cell r="A9567">
            <v>1</v>
          </cell>
          <cell r="E9567">
            <v>10</v>
          </cell>
          <cell r="I9567">
            <v>0</v>
          </cell>
          <cell r="M9567">
            <v>10</v>
          </cell>
          <cell r="Q9567">
            <v>10</v>
          </cell>
          <cell r="V9567">
            <v>4310</v>
          </cell>
        </row>
        <row r="9568">
          <cell r="A9568">
            <v>1</v>
          </cell>
          <cell r="E9568">
            <v>10</v>
          </cell>
          <cell r="I9568">
            <v>13500000</v>
          </cell>
          <cell r="M9568">
            <v>10</v>
          </cell>
          <cell r="Q9568">
            <v>10</v>
          </cell>
          <cell r="V9568">
            <v>4340</v>
          </cell>
        </row>
        <row r="9569">
          <cell r="A9569">
            <v>1</v>
          </cell>
          <cell r="E9569">
            <v>10</v>
          </cell>
          <cell r="I9569">
            <v>7824293.3200000003</v>
          </cell>
          <cell r="M9569">
            <v>10</v>
          </cell>
          <cell r="Q9569">
            <v>10</v>
          </cell>
          <cell r="V9569">
            <v>4360</v>
          </cell>
        </row>
        <row r="9570">
          <cell r="A9570">
            <v>1</v>
          </cell>
          <cell r="E9570">
            <v>10</v>
          </cell>
          <cell r="I9570">
            <v>31632213.32</v>
          </cell>
          <cell r="M9570">
            <v>10</v>
          </cell>
          <cell r="Q9570">
            <v>10</v>
          </cell>
          <cell r="V9570">
            <v>4380</v>
          </cell>
        </row>
        <row r="9571">
          <cell r="A9571">
            <v>1</v>
          </cell>
          <cell r="E9571">
            <v>10</v>
          </cell>
          <cell r="I9571">
            <v>-1077586.21</v>
          </cell>
          <cell r="M9571">
            <v>10</v>
          </cell>
          <cell r="Q9571">
            <v>10</v>
          </cell>
          <cell r="V9571">
            <v>4400</v>
          </cell>
        </row>
        <row r="9572">
          <cell r="A9572">
            <v>1</v>
          </cell>
          <cell r="E9572">
            <v>10</v>
          </cell>
          <cell r="I9572">
            <v>134042100.78</v>
          </cell>
          <cell r="M9572">
            <v>10</v>
          </cell>
          <cell r="Q9572">
            <v>10</v>
          </cell>
          <cell r="V9572">
            <v>4440</v>
          </cell>
        </row>
        <row r="9573">
          <cell r="A9573">
            <v>1</v>
          </cell>
          <cell r="E9573">
            <v>10</v>
          </cell>
          <cell r="I9573">
            <v>-2761554.19</v>
          </cell>
          <cell r="M9573">
            <v>10</v>
          </cell>
          <cell r="Q9573">
            <v>10</v>
          </cell>
          <cell r="V9573">
            <v>4460</v>
          </cell>
        </row>
        <row r="9574">
          <cell r="A9574">
            <v>1</v>
          </cell>
          <cell r="E9574">
            <v>10</v>
          </cell>
          <cell r="I9574">
            <v>350000</v>
          </cell>
          <cell r="M9574">
            <v>10</v>
          </cell>
          <cell r="Q9574">
            <v>10</v>
          </cell>
          <cell r="V9574">
            <v>4480</v>
          </cell>
        </row>
        <row r="9575">
          <cell r="A9575">
            <v>1</v>
          </cell>
          <cell r="E9575">
            <v>10</v>
          </cell>
          <cell r="I9575">
            <v>870689.65</v>
          </cell>
          <cell r="M9575">
            <v>10</v>
          </cell>
          <cell r="Q9575">
            <v>10</v>
          </cell>
          <cell r="V9575">
            <v>4490</v>
          </cell>
        </row>
        <row r="9576">
          <cell r="A9576">
            <v>1</v>
          </cell>
          <cell r="E9576">
            <v>10</v>
          </cell>
          <cell r="I9576">
            <v>20577327.23</v>
          </cell>
          <cell r="M9576">
            <v>10</v>
          </cell>
          <cell r="Q9576">
            <v>10</v>
          </cell>
          <cell r="V9576">
            <v>4500</v>
          </cell>
        </row>
        <row r="9577">
          <cell r="A9577">
            <v>1</v>
          </cell>
          <cell r="E9577">
            <v>10</v>
          </cell>
          <cell r="I9577">
            <v>202891907.03999999</v>
          </cell>
          <cell r="M9577">
            <v>10</v>
          </cell>
          <cell r="Q9577">
            <v>10</v>
          </cell>
          <cell r="V9577">
            <v>4520</v>
          </cell>
        </row>
        <row r="9578">
          <cell r="A9578">
            <v>1</v>
          </cell>
          <cell r="E9578">
            <v>10</v>
          </cell>
          <cell r="I9578">
            <v>81892094</v>
          </cell>
          <cell r="M9578">
            <v>10</v>
          </cell>
          <cell r="Q9578">
            <v>10</v>
          </cell>
          <cell r="V9578">
            <v>4560</v>
          </cell>
        </row>
        <row r="9579">
          <cell r="A9579">
            <v>1</v>
          </cell>
          <cell r="E9579">
            <v>10</v>
          </cell>
          <cell r="I9579">
            <v>0</v>
          </cell>
          <cell r="M9579">
            <v>10</v>
          </cell>
          <cell r="Q9579">
            <v>10</v>
          </cell>
          <cell r="V9579">
            <v>4570</v>
          </cell>
        </row>
        <row r="9580">
          <cell r="A9580">
            <v>1</v>
          </cell>
          <cell r="E9580">
            <v>10</v>
          </cell>
          <cell r="I9580">
            <v>410000</v>
          </cell>
          <cell r="M9580">
            <v>10</v>
          </cell>
          <cell r="Q9580">
            <v>10</v>
          </cell>
          <cell r="V9580">
            <v>4595</v>
          </cell>
        </row>
        <row r="9581">
          <cell r="A9581">
            <v>1</v>
          </cell>
          <cell r="E9581">
            <v>10</v>
          </cell>
          <cell r="I9581">
            <v>94704595.359999999</v>
          </cell>
          <cell r="M9581">
            <v>10</v>
          </cell>
          <cell r="Q9581">
            <v>10</v>
          </cell>
          <cell r="V9581">
            <v>4601</v>
          </cell>
        </row>
        <row r="9582">
          <cell r="A9582">
            <v>1</v>
          </cell>
          <cell r="E9582">
            <v>10</v>
          </cell>
          <cell r="I9582">
            <v>27700000</v>
          </cell>
          <cell r="M9582">
            <v>10</v>
          </cell>
          <cell r="Q9582">
            <v>10</v>
          </cell>
          <cell r="V9582">
            <v>4602</v>
          </cell>
        </row>
        <row r="9583">
          <cell r="A9583">
            <v>1</v>
          </cell>
          <cell r="E9583">
            <v>10</v>
          </cell>
          <cell r="I9583">
            <v>33778643.450000003</v>
          </cell>
          <cell r="M9583">
            <v>10</v>
          </cell>
          <cell r="Q9583">
            <v>10</v>
          </cell>
          <cell r="V9583">
            <v>4603</v>
          </cell>
        </row>
        <row r="9584">
          <cell r="A9584">
            <v>1</v>
          </cell>
          <cell r="E9584">
            <v>10</v>
          </cell>
          <cell r="I9584">
            <v>0</v>
          </cell>
          <cell r="M9584">
            <v>10</v>
          </cell>
          <cell r="Q9584">
            <v>10</v>
          </cell>
          <cell r="V9584">
            <v>4604</v>
          </cell>
        </row>
        <row r="9585">
          <cell r="A9585">
            <v>1</v>
          </cell>
          <cell r="E9585">
            <v>10</v>
          </cell>
          <cell r="I9585">
            <v>10222120</v>
          </cell>
          <cell r="M9585">
            <v>10</v>
          </cell>
          <cell r="Q9585">
            <v>10</v>
          </cell>
          <cell r="V9585">
            <v>4610</v>
          </cell>
        </row>
        <row r="9586">
          <cell r="A9586">
            <v>1</v>
          </cell>
          <cell r="E9586">
            <v>10</v>
          </cell>
          <cell r="I9586">
            <v>0</v>
          </cell>
          <cell r="M9586">
            <v>10</v>
          </cell>
          <cell r="Q9586">
            <v>10</v>
          </cell>
          <cell r="V9586">
            <v>4640</v>
          </cell>
        </row>
        <row r="9587">
          <cell r="A9587">
            <v>1</v>
          </cell>
          <cell r="E9587">
            <v>10</v>
          </cell>
          <cell r="I9587">
            <v>3922689.66</v>
          </cell>
          <cell r="M9587">
            <v>10</v>
          </cell>
          <cell r="Q9587">
            <v>10</v>
          </cell>
          <cell r="V9587">
            <v>4660</v>
          </cell>
        </row>
        <row r="9588">
          <cell r="A9588">
            <v>1</v>
          </cell>
          <cell r="E9588">
            <v>10</v>
          </cell>
          <cell r="I9588">
            <v>11243103.449999999</v>
          </cell>
          <cell r="M9588">
            <v>10</v>
          </cell>
          <cell r="Q9588">
            <v>10</v>
          </cell>
          <cell r="V9588">
            <v>4680</v>
          </cell>
        </row>
        <row r="9589">
          <cell r="A9589">
            <v>1</v>
          </cell>
          <cell r="E9589">
            <v>10</v>
          </cell>
          <cell r="I9589">
            <v>2998162.62</v>
          </cell>
          <cell r="M9589">
            <v>10</v>
          </cell>
          <cell r="Q9589">
            <v>10</v>
          </cell>
          <cell r="V9589">
            <v>4690</v>
          </cell>
        </row>
        <row r="9590">
          <cell r="A9590">
            <v>1</v>
          </cell>
          <cell r="E9590">
            <v>10</v>
          </cell>
          <cell r="I9590">
            <v>486722389.45999998</v>
          </cell>
          <cell r="M9590">
            <v>10</v>
          </cell>
          <cell r="Q9590">
            <v>10</v>
          </cell>
          <cell r="V9590">
            <v>4700</v>
          </cell>
        </row>
        <row r="9591">
          <cell r="A9591">
            <v>1</v>
          </cell>
          <cell r="E9591">
            <v>10</v>
          </cell>
          <cell r="I9591">
            <v>87376491.709999993</v>
          </cell>
          <cell r="M9591">
            <v>10</v>
          </cell>
          <cell r="Q9591">
            <v>10</v>
          </cell>
          <cell r="V9591">
            <v>4720</v>
          </cell>
        </row>
        <row r="9592">
          <cell r="A9592">
            <v>1</v>
          </cell>
          <cell r="E9592">
            <v>10</v>
          </cell>
          <cell r="I9592">
            <v>803015354.35000002</v>
          </cell>
          <cell r="M9592">
            <v>10</v>
          </cell>
          <cell r="Q9592">
            <v>10</v>
          </cell>
          <cell r="V9592">
            <v>4730</v>
          </cell>
        </row>
        <row r="9593">
          <cell r="A9593">
            <v>1</v>
          </cell>
          <cell r="E9593">
            <v>10</v>
          </cell>
          <cell r="I9593">
            <v>20476485.600000001</v>
          </cell>
          <cell r="M9593">
            <v>10</v>
          </cell>
          <cell r="Q9593">
            <v>10</v>
          </cell>
          <cell r="V9593">
            <v>4750</v>
          </cell>
        </row>
        <row r="9594">
          <cell r="A9594">
            <v>1</v>
          </cell>
          <cell r="E9594">
            <v>10</v>
          </cell>
          <cell r="I9594">
            <v>35739579.310000002</v>
          </cell>
          <cell r="M9594">
            <v>10</v>
          </cell>
          <cell r="Q9594">
            <v>10</v>
          </cell>
          <cell r="V9594">
            <v>4760</v>
          </cell>
        </row>
        <row r="9595">
          <cell r="A9595">
            <v>1</v>
          </cell>
          <cell r="E9595">
            <v>10</v>
          </cell>
          <cell r="I9595">
            <v>122241.38</v>
          </cell>
          <cell r="M9595">
            <v>10</v>
          </cell>
          <cell r="Q9595">
            <v>10</v>
          </cell>
          <cell r="V9595">
            <v>4770</v>
          </cell>
        </row>
        <row r="9596">
          <cell r="A9596">
            <v>1</v>
          </cell>
          <cell r="E9596">
            <v>10</v>
          </cell>
          <cell r="I9596">
            <v>21036251.739999998</v>
          </cell>
          <cell r="M9596">
            <v>10</v>
          </cell>
          <cell r="Q9596">
            <v>10</v>
          </cell>
          <cell r="V9596">
            <v>4775</v>
          </cell>
        </row>
        <row r="9597">
          <cell r="A9597">
            <v>1</v>
          </cell>
          <cell r="E9597">
            <v>10</v>
          </cell>
          <cell r="I9597">
            <v>301724.14</v>
          </cell>
          <cell r="M9597">
            <v>10</v>
          </cell>
          <cell r="Q9597">
            <v>10</v>
          </cell>
          <cell r="V9597">
            <v>4780</v>
          </cell>
        </row>
        <row r="9598">
          <cell r="A9598">
            <v>1</v>
          </cell>
          <cell r="E9598">
            <v>10</v>
          </cell>
          <cell r="I9598">
            <v>6712675</v>
          </cell>
          <cell r="M9598">
            <v>10</v>
          </cell>
          <cell r="Q9598">
            <v>10</v>
          </cell>
          <cell r="V9598">
            <v>4785</v>
          </cell>
        </row>
        <row r="9599">
          <cell r="A9599">
            <v>1</v>
          </cell>
          <cell r="E9599">
            <v>10</v>
          </cell>
          <cell r="I9599">
            <v>113061671.26000001</v>
          </cell>
          <cell r="M9599">
            <v>10</v>
          </cell>
          <cell r="Q9599">
            <v>10</v>
          </cell>
          <cell r="V9599">
            <v>4800</v>
          </cell>
        </row>
        <row r="9600">
          <cell r="A9600">
            <v>1</v>
          </cell>
          <cell r="E9600">
            <v>10</v>
          </cell>
          <cell r="I9600">
            <v>1000000</v>
          </cell>
          <cell r="M9600">
            <v>10</v>
          </cell>
          <cell r="Q9600">
            <v>10</v>
          </cell>
          <cell r="V9600">
            <v>4820</v>
          </cell>
        </row>
        <row r="9601">
          <cell r="A9601">
            <v>1</v>
          </cell>
          <cell r="E9601">
            <v>10</v>
          </cell>
          <cell r="I9601">
            <v>0</v>
          </cell>
          <cell r="M9601">
            <v>10</v>
          </cell>
          <cell r="Q9601">
            <v>4</v>
          </cell>
          <cell r="V9601">
            <v>4830</v>
          </cell>
        </row>
        <row r="9602">
          <cell r="A9602">
            <v>1</v>
          </cell>
          <cell r="E9602">
            <v>10</v>
          </cell>
          <cell r="I9602">
            <v>13054692.369999999</v>
          </cell>
          <cell r="M9602">
            <v>10</v>
          </cell>
          <cell r="Q9602">
            <v>10</v>
          </cell>
          <cell r="V9602">
            <v>4830</v>
          </cell>
        </row>
        <row r="9603">
          <cell r="A9603">
            <v>1</v>
          </cell>
          <cell r="E9603">
            <v>10</v>
          </cell>
          <cell r="I9603">
            <v>9330000</v>
          </cell>
          <cell r="M9603">
            <v>10</v>
          </cell>
          <cell r="Q9603">
            <v>10</v>
          </cell>
          <cell r="V9603">
            <v>4840</v>
          </cell>
        </row>
        <row r="9604">
          <cell r="A9604">
            <v>1</v>
          </cell>
          <cell r="E9604">
            <v>10</v>
          </cell>
          <cell r="I9604">
            <v>305172.40999999997</v>
          </cell>
          <cell r="M9604">
            <v>10</v>
          </cell>
          <cell r="Q9604">
            <v>10</v>
          </cell>
          <cell r="V9604">
            <v>4850</v>
          </cell>
        </row>
        <row r="9605">
          <cell r="A9605">
            <v>1</v>
          </cell>
          <cell r="E9605">
            <v>10</v>
          </cell>
          <cell r="I9605">
            <v>0</v>
          </cell>
          <cell r="M9605">
            <v>10</v>
          </cell>
          <cell r="Q9605">
            <v>10</v>
          </cell>
          <cell r="V9605">
            <v>4910</v>
          </cell>
        </row>
        <row r="9606">
          <cell r="A9606">
            <v>1</v>
          </cell>
          <cell r="E9606">
            <v>10</v>
          </cell>
          <cell r="I9606">
            <v>-5000000</v>
          </cell>
          <cell r="M9606">
            <v>10</v>
          </cell>
          <cell r="Q9606">
            <v>10</v>
          </cell>
          <cell r="V9606">
            <v>5100</v>
          </cell>
        </row>
        <row r="9607">
          <cell r="A9607">
            <v>1</v>
          </cell>
          <cell r="E9607">
            <v>10</v>
          </cell>
          <cell r="I9607">
            <v>2782011959.52</v>
          </cell>
          <cell r="M9607">
            <v>10</v>
          </cell>
          <cell r="Q9607">
            <v>10</v>
          </cell>
          <cell r="V9607">
            <v>5200</v>
          </cell>
        </row>
        <row r="9608">
          <cell r="A9608">
            <v>1</v>
          </cell>
          <cell r="E9608">
            <v>10</v>
          </cell>
          <cell r="I9608">
            <v>-259714989.55000001</v>
          </cell>
          <cell r="M9608">
            <v>10</v>
          </cell>
          <cell r="Q9608">
            <v>10</v>
          </cell>
          <cell r="V9608">
            <v>5304</v>
          </cell>
        </row>
        <row r="9609">
          <cell r="A9609">
            <v>1</v>
          </cell>
          <cell r="E9609">
            <v>10</v>
          </cell>
          <cell r="I9609">
            <v>501797513.10000002</v>
          </cell>
          <cell r="M9609">
            <v>10</v>
          </cell>
          <cell r="Q9609">
            <v>10</v>
          </cell>
          <cell r="V9609">
            <v>5305</v>
          </cell>
        </row>
        <row r="9610">
          <cell r="A9610">
            <v>1</v>
          </cell>
          <cell r="E9610">
            <v>10</v>
          </cell>
          <cell r="I9610">
            <v>-1223902606.75</v>
          </cell>
          <cell r="M9610">
            <v>10</v>
          </cell>
          <cell r="Q9610">
            <v>10</v>
          </cell>
          <cell r="V9610">
            <v>5306</v>
          </cell>
        </row>
        <row r="9611">
          <cell r="A9611">
            <v>1</v>
          </cell>
          <cell r="E9611">
            <v>10</v>
          </cell>
          <cell r="I9611">
            <v>-25650587.120000001</v>
          </cell>
          <cell r="M9611">
            <v>10</v>
          </cell>
          <cell r="Q9611">
            <v>10</v>
          </cell>
          <cell r="V9611">
            <v>5307</v>
          </cell>
        </row>
        <row r="9612">
          <cell r="A9612">
            <v>1</v>
          </cell>
          <cell r="E9612">
            <v>10</v>
          </cell>
          <cell r="I9612">
            <v>615814723.12</v>
          </cell>
          <cell r="M9612">
            <v>10</v>
          </cell>
          <cell r="Q9612">
            <v>10</v>
          </cell>
          <cell r="V9612">
            <v>5400</v>
          </cell>
        </row>
        <row r="9613">
          <cell r="A9613">
            <v>1</v>
          </cell>
          <cell r="E9613">
            <v>10</v>
          </cell>
          <cell r="I9613">
            <v>-10272770940.870001</v>
          </cell>
          <cell r="M9613">
            <v>10</v>
          </cell>
          <cell r="Q9613">
            <v>10</v>
          </cell>
          <cell r="V9613">
            <v>5400</v>
          </cell>
        </row>
        <row r="9614">
          <cell r="A9614">
            <v>1</v>
          </cell>
          <cell r="E9614">
            <v>10</v>
          </cell>
          <cell r="I9614">
            <v>1116161673.55</v>
          </cell>
          <cell r="M9614">
            <v>10</v>
          </cell>
          <cell r="Q9614">
            <v>10</v>
          </cell>
          <cell r="V9614">
            <v>5400</v>
          </cell>
        </row>
        <row r="9615">
          <cell r="A9615">
            <v>1</v>
          </cell>
          <cell r="E9615">
            <v>10</v>
          </cell>
          <cell r="I9615">
            <v>-14298338492.940001</v>
          </cell>
          <cell r="M9615">
            <v>10</v>
          </cell>
          <cell r="Q9615">
            <v>10</v>
          </cell>
          <cell r="V9615">
            <v>5400</v>
          </cell>
        </row>
        <row r="9616">
          <cell r="A9616">
            <v>1</v>
          </cell>
          <cell r="E9616">
            <v>10</v>
          </cell>
          <cell r="I9616">
            <v>-2949025.73</v>
          </cell>
          <cell r="M9616">
            <v>10</v>
          </cell>
          <cell r="Q9616">
            <v>10</v>
          </cell>
          <cell r="V9616">
            <v>5450</v>
          </cell>
        </row>
        <row r="9617">
          <cell r="A9617">
            <v>1</v>
          </cell>
          <cell r="E9617">
            <v>10</v>
          </cell>
          <cell r="I9617">
            <v>-2240576.91</v>
          </cell>
          <cell r="M9617">
            <v>10</v>
          </cell>
          <cell r="Q9617">
            <v>10</v>
          </cell>
          <cell r="V9617">
            <v>5450</v>
          </cell>
        </row>
        <row r="9618">
          <cell r="A9618">
            <v>1</v>
          </cell>
          <cell r="E9618">
            <v>10</v>
          </cell>
          <cell r="I9618">
            <v>-2240576.91</v>
          </cell>
          <cell r="M9618">
            <v>10</v>
          </cell>
          <cell r="Q9618">
            <v>10</v>
          </cell>
          <cell r="V9618">
            <v>5450</v>
          </cell>
        </row>
        <row r="9619">
          <cell r="A9619">
            <v>1</v>
          </cell>
          <cell r="E9619">
            <v>10</v>
          </cell>
          <cell r="I9619">
            <v>-5145097.24</v>
          </cell>
          <cell r="M9619">
            <v>10</v>
          </cell>
          <cell r="Q9619">
            <v>10</v>
          </cell>
          <cell r="V9619">
            <v>5450</v>
          </cell>
        </row>
        <row r="9620">
          <cell r="A9620">
            <v>1</v>
          </cell>
          <cell r="E9620">
            <v>10</v>
          </cell>
          <cell r="I9620">
            <v>-5145097.24</v>
          </cell>
          <cell r="M9620">
            <v>10</v>
          </cell>
          <cell r="Q9620">
            <v>10</v>
          </cell>
          <cell r="V9620">
            <v>5450</v>
          </cell>
        </row>
        <row r="9621">
          <cell r="A9621">
            <v>1</v>
          </cell>
          <cell r="E9621">
            <v>10</v>
          </cell>
          <cell r="I9621">
            <v>-5332984.8</v>
          </cell>
          <cell r="M9621">
            <v>10</v>
          </cell>
          <cell r="Q9621">
            <v>10</v>
          </cell>
          <cell r="V9621">
            <v>5450</v>
          </cell>
        </row>
        <row r="9622">
          <cell r="A9622">
            <v>1</v>
          </cell>
          <cell r="E9622">
            <v>10</v>
          </cell>
          <cell r="I9622">
            <v>0</v>
          </cell>
          <cell r="M9622">
            <v>10</v>
          </cell>
          <cell r="Q9622">
            <v>10</v>
          </cell>
          <cell r="V9622">
            <v>5450</v>
          </cell>
        </row>
        <row r="9623">
          <cell r="A9623">
            <v>1</v>
          </cell>
          <cell r="E9623">
            <v>10</v>
          </cell>
          <cell r="I9623">
            <v>-65226776.189999998</v>
          </cell>
          <cell r="M9623">
            <v>10</v>
          </cell>
          <cell r="Q9623">
            <v>10</v>
          </cell>
          <cell r="V9623">
            <v>5450</v>
          </cell>
        </row>
        <row r="9624">
          <cell r="A9624">
            <v>1</v>
          </cell>
          <cell r="E9624">
            <v>10</v>
          </cell>
          <cell r="I9624">
            <v>-75325873.599999994</v>
          </cell>
          <cell r="M9624">
            <v>10</v>
          </cell>
          <cell r="Q9624">
            <v>10</v>
          </cell>
          <cell r="V9624">
            <v>5450</v>
          </cell>
        </row>
        <row r="9625">
          <cell r="A9625">
            <v>1</v>
          </cell>
          <cell r="E9625">
            <v>10</v>
          </cell>
          <cell r="I9625">
            <v>-161159991.08000001</v>
          </cell>
          <cell r="M9625">
            <v>10</v>
          </cell>
          <cell r="Q9625">
            <v>10</v>
          </cell>
          <cell r="V9625">
            <v>5450</v>
          </cell>
        </row>
        <row r="9626">
          <cell r="A9626">
            <v>1</v>
          </cell>
          <cell r="E9626">
            <v>10</v>
          </cell>
          <cell r="I9626">
            <v>-161159991.08000001</v>
          </cell>
          <cell r="M9626">
            <v>10</v>
          </cell>
          <cell r="Q9626">
            <v>10</v>
          </cell>
          <cell r="V9626">
            <v>5450</v>
          </cell>
        </row>
        <row r="9627">
          <cell r="A9627">
            <v>1</v>
          </cell>
          <cell r="E9627">
            <v>10</v>
          </cell>
          <cell r="I9627">
            <v>-161159991.08000001</v>
          </cell>
          <cell r="M9627">
            <v>10</v>
          </cell>
          <cell r="Q9627">
            <v>10</v>
          </cell>
          <cell r="V9627">
            <v>5450</v>
          </cell>
        </row>
        <row r="9628">
          <cell r="A9628">
            <v>1</v>
          </cell>
          <cell r="E9628">
            <v>10</v>
          </cell>
          <cell r="I9628">
            <v>-148243243.91</v>
          </cell>
          <cell r="M9628">
            <v>10</v>
          </cell>
          <cell r="Q9628">
            <v>10</v>
          </cell>
          <cell r="V9628">
            <v>5450</v>
          </cell>
        </row>
        <row r="9629">
          <cell r="A9629">
            <v>1</v>
          </cell>
          <cell r="E9629">
            <v>10</v>
          </cell>
          <cell r="I9629">
            <v>-148243243.91</v>
          </cell>
          <cell r="M9629">
            <v>10</v>
          </cell>
          <cell r="Q9629">
            <v>10</v>
          </cell>
          <cell r="V9629">
            <v>5450</v>
          </cell>
        </row>
        <row r="9630">
          <cell r="A9630">
            <v>1</v>
          </cell>
          <cell r="E9630">
            <v>10</v>
          </cell>
          <cell r="I9630">
            <v>-142998182.13</v>
          </cell>
          <cell r="M9630">
            <v>10</v>
          </cell>
          <cell r="Q9630">
            <v>10</v>
          </cell>
          <cell r="V9630">
            <v>5450</v>
          </cell>
        </row>
        <row r="9631">
          <cell r="A9631">
            <v>1</v>
          </cell>
          <cell r="E9631">
            <v>10</v>
          </cell>
          <cell r="I9631">
            <v>-153488305.69</v>
          </cell>
          <cell r="M9631">
            <v>10</v>
          </cell>
          <cell r="Q9631">
            <v>10</v>
          </cell>
          <cell r="V9631">
            <v>5450</v>
          </cell>
        </row>
        <row r="9632">
          <cell r="A9632">
            <v>1</v>
          </cell>
          <cell r="E9632">
            <v>10</v>
          </cell>
          <cell r="I9632">
            <v>208908123</v>
          </cell>
          <cell r="M9632">
            <v>10</v>
          </cell>
          <cell r="Q9632">
            <v>10</v>
          </cell>
          <cell r="V9632">
            <v>6110</v>
          </cell>
        </row>
        <row r="9633">
          <cell r="A9633">
            <v>1</v>
          </cell>
          <cell r="E9633">
            <v>10</v>
          </cell>
          <cell r="I9633">
            <v>-32799791.559999999</v>
          </cell>
          <cell r="M9633">
            <v>10</v>
          </cell>
          <cell r="Q9633">
            <v>10</v>
          </cell>
          <cell r="V9633">
            <v>6120</v>
          </cell>
        </row>
        <row r="9634">
          <cell r="A9634">
            <v>1</v>
          </cell>
          <cell r="E9634">
            <v>10</v>
          </cell>
          <cell r="I9634">
            <v>310253707.63999999</v>
          </cell>
          <cell r="M9634">
            <v>10</v>
          </cell>
          <cell r="Q9634">
            <v>10</v>
          </cell>
          <cell r="V9634">
            <v>6210</v>
          </cell>
        </row>
        <row r="9635">
          <cell r="A9635">
            <v>1</v>
          </cell>
          <cell r="E9635">
            <v>10</v>
          </cell>
          <cell r="I9635">
            <v>-73009108.180000007</v>
          </cell>
          <cell r="M9635">
            <v>10</v>
          </cell>
          <cell r="Q9635">
            <v>10</v>
          </cell>
          <cell r="V9635">
            <v>6220</v>
          </cell>
        </row>
        <row r="9636">
          <cell r="A9636">
            <v>1</v>
          </cell>
          <cell r="E9636">
            <v>10</v>
          </cell>
          <cell r="I9636">
            <v>2818240834.6399999</v>
          </cell>
          <cell r="M9636">
            <v>10</v>
          </cell>
          <cell r="Q9636">
            <v>10</v>
          </cell>
          <cell r="V9636">
            <v>6310</v>
          </cell>
        </row>
        <row r="9637">
          <cell r="A9637">
            <v>1</v>
          </cell>
          <cell r="E9637">
            <v>10</v>
          </cell>
          <cell r="I9637">
            <v>-957172536.40999997</v>
          </cell>
          <cell r="M9637">
            <v>10</v>
          </cell>
          <cell r="Q9637">
            <v>10</v>
          </cell>
          <cell r="V9637">
            <v>6320</v>
          </cell>
        </row>
        <row r="9638">
          <cell r="A9638">
            <v>1</v>
          </cell>
          <cell r="E9638">
            <v>10</v>
          </cell>
          <cell r="I9638">
            <v>194184624.47</v>
          </cell>
          <cell r="M9638">
            <v>10</v>
          </cell>
          <cell r="Q9638">
            <v>10</v>
          </cell>
          <cell r="V9638">
            <v>6410</v>
          </cell>
        </row>
        <row r="9639">
          <cell r="A9639">
            <v>1</v>
          </cell>
          <cell r="E9639">
            <v>10</v>
          </cell>
          <cell r="I9639">
            <v>-90886504.849999994</v>
          </cell>
          <cell r="M9639">
            <v>10</v>
          </cell>
          <cell r="Q9639">
            <v>10</v>
          </cell>
          <cell r="V9639">
            <v>6420</v>
          </cell>
        </row>
        <row r="9640">
          <cell r="A9640">
            <v>1</v>
          </cell>
          <cell r="E9640">
            <v>10</v>
          </cell>
          <cell r="I9640">
            <v>184189713</v>
          </cell>
          <cell r="M9640">
            <v>10</v>
          </cell>
          <cell r="Q9640">
            <v>10</v>
          </cell>
          <cell r="V9640">
            <v>6510</v>
          </cell>
        </row>
        <row r="9641">
          <cell r="A9641">
            <v>1</v>
          </cell>
          <cell r="E9641">
            <v>10</v>
          </cell>
          <cell r="I9641">
            <v>-52861172.340000004</v>
          </cell>
          <cell r="M9641">
            <v>10</v>
          </cell>
          <cell r="Q9641">
            <v>10</v>
          </cell>
          <cell r="V9641">
            <v>6520</v>
          </cell>
        </row>
        <row r="9642">
          <cell r="A9642">
            <v>1</v>
          </cell>
          <cell r="E9642">
            <v>10</v>
          </cell>
          <cell r="I9642">
            <v>0</v>
          </cell>
          <cell r="M9642">
            <v>10</v>
          </cell>
          <cell r="Q9642">
            <v>10</v>
          </cell>
          <cell r="V9642">
            <v>6610</v>
          </cell>
        </row>
        <row r="9643">
          <cell r="A9643">
            <v>1</v>
          </cell>
          <cell r="E9643">
            <v>10</v>
          </cell>
          <cell r="I9643">
            <v>0</v>
          </cell>
          <cell r="M9643">
            <v>10</v>
          </cell>
          <cell r="Q9643">
            <v>10</v>
          </cell>
          <cell r="V9643">
            <v>6620</v>
          </cell>
        </row>
        <row r="9644">
          <cell r="A9644">
            <v>1</v>
          </cell>
          <cell r="E9644">
            <v>10</v>
          </cell>
          <cell r="I9644">
            <v>0</v>
          </cell>
          <cell r="M9644">
            <v>10</v>
          </cell>
          <cell r="Q9644">
            <v>10</v>
          </cell>
          <cell r="V9644">
            <v>6710</v>
          </cell>
        </row>
        <row r="9645">
          <cell r="A9645">
            <v>1</v>
          </cell>
          <cell r="E9645">
            <v>10</v>
          </cell>
          <cell r="I9645">
            <v>0</v>
          </cell>
          <cell r="M9645">
            <v>10</v>
          </cell>
          <cell r="Q9645">
            <v>10</v>
          </cell>
          <cell r="V9645">
            <v>6720</v>
          </cell>
        </row>
        <row r="9646">
          <cell r="A9646">
            <v>1</v>
          </cell>
          <cell r="E9646">
            <v>10</v>
          </cell>
          <cell r="I9646">
            <v>332268894.66000003</v>
          </cell>
          <cell r="M9646">
            <v>10</v>
          </cell>
          <cell r="Q9646">
            <v>10</v>
          </cell>
          <cell r="V9646">
            <v>6810</v>
          </cell>
        </row>
        <row r="9647">
          <cell r="A9647">
            <v>1</v>
          </cell>
          <cell r="E9647">
            <v>10</v>
          </cell>
          <cell r="I9647">
            <v>-8021385.6299999999</v>
          </cell>
          <cell r="M9647">
            <v>10</v>
          </cell>
          <cell r="Q9647">
            <v>10</v>
          </cell>
          <cell r="V9647">
            <v>6820</v>
          </cell>
        </row>
        <row r="9648">
          <cell r="A9648">
            <v>1</v>
          </cell>
          <cell r="E9648">
            <v>10</v>
          </cell>
          <cell r="I9648">
            <v>236724515.66999999</v>
          </cell>
          <cell r="M9648">
            <v>10</v>
          </cell>
          <cell r="Q9648">
            <v>10</v>
          </cell>
          <cell r="V9648">
            <v>7000</v>
          </cell>
        </row>
        <row r="9649">
          <cell r="A9649">
            <v>1</v>
          </cell>
          <cell r="E9649">
            <v>10</v>
          </cell>
          <cell r="I9649">
            <v>3901253014.3800001</v>
          </cell>
          <cell r="M9649">
            <v>10</v>
          </cell>
          <cell r="Q9649">
            <v>10</v>
          </cell>
          <cell r="V9649">
            <v>7100</v>
          </cell>
        </row>
        <row r="9650">
          <cell r="A9650">
            <v>1</v>
          </cell>
          <cell r="E9650">
            <v>10</v>
          </cell>
          <cell r="I9650">
            <v>-798039156.75999999</v>
          </cell>
          <cell r="M9650">
            <v>10</v>
          </cell>
          <cell r="Q9650">
            <v>10</v>
          </cell>
          <cell r="V9650">
            <v>7110</v>
          </cell>
        </row>
        <row r="9651">
          <cell r="A9651">
            <v>1</v>
          </cell>
          <cell r="E9651">
            <v>10</v>
          </cell>
          <cell r="I9651">
            <v>1965547298.0599999</v>
          </cell>
          <cell r="M9651">
            <v>10</v>
          </cell>
          <cell r="Q9651">
            <v>10</v>
          </cell>
          <cell r="V9651">
            <v>7130</v>
          </cell>
        </row>
        <row r="9652">
          <cell r="A9652">
            <v>1</v>
          </cell>
          <cell r="E9652">
            <v>10</v>
          </cell>
          <cell r="I9652">
            <v>165678997.84</v>
          </cell>
          <cell r="M9652">
            <v>10</v>
          </cell>
          <cell r="Q9652">
            <v>10</v>
          </cell>
          <cell r="V9652">
            <v>7140</v>
          </cell>
        </row>
        <row r="9653">
          <cell r="A9653">
            <v>1</v>
          </cell>
          <cell r="E9653">
            <v>10</v>
          </cell>
          <cell r="I9653">
            <v>120717165</v>
          </cell>
          <cell r="M9653">
            <v>10</v>
          </cell>
          <cell r="Q9653">
            <v>10</v>
          </cell>
          <cell r="V9653">
            <v>7150</v>
          </cell>
        </row>
        <row r="9654">
          <cell r="A9654">
            <v>1</v>
          </cell>
          <cell r="E9654">
            <v>10</v>
          </cell>
          <cell r="I9654">
            <v>0</v>
          </cell>
          <cell r="M9654">
            <v>10</v>
          </cell>
          <cell r="Q9654">
            <v>10</v>
          </cell>
          <cell r="V9654">
            <v>7250</v>
          </cell>
        </row>
        <row r="9655">
          <cell r="A9655">
            <v>1</v>
          </cell>
          <cell r="E9655">
            <v>10</v>
          </cell>
          <cell r="I9655">
            <v>502241.2</v>
          </cell>
          <cell r="M9655">
            <v>10</v>
          </cell>
          <cell r="Q9655">
            <v>10</v>
          </cell>
          <cell r="V9655">
            <v>7300</v>
          </cell>
        </row>
        <row r="9656">
          <cell r="A9656">
            <v>1</v>
          </cell>
          <cell r="E9656">
            <v>10</v>
          </cell>
          <cell r="I9656">
            <v>51349177.57</v>
          </cell>
          <cell r="M9656">
            <v>10</v>
          </cell>
          <cell r="Q9656">
            <v>10</v>
          </cell>
          <cell r="V9656">
            <v>7300</v>
          </cell>
        </row>
        <row r="9657">
          <cell r="A9657">
            <v>1</v>
          </cell>
          <cell r="E9657">
            <v>10</v>
          </cell>
          <cell r="I9657">
            <v>356805.15</v>
          </cell>
          <cell r="M9657">
            <v>10</v>
          </cell>
          <cell r="Q9657">
            <v>10</v>
          </cell>
          <cell r="V9657">
            <v>7300</v>
          </cell>
        </row>
        <row r="9658">
          <cell r="A9658">
            <v>1</v>
          </cell>
          <cell r="E9658">
            <v>10</v>
          </cell>
          <cell r="I9658">
            <v>477126.16</v>
          </cell>
          <cell r="M9658">
            <v>10</v>
          </cell>
          <cell r="Q9658">
            <v>10</v>
          </cell>
          <cell r="V9658">
            <v>7300</v>
          </cell>
        </row>
        <row r="9659">
          <cell r="A9659">
            <v>1</v>
          </cell>
          <cell r="E9659">
            <v>10</v>
          </cell>
          <cell r="I9659">
            <v>5500000</v>
          </cell>
          <cell r="M9659">
            <v>10</v>
          </cell>
          <cell r="Q9659">
            <v>10</v>
          </cell>
          <cell r="V9659">
            <v>7300</v>
          </cell>
        </row>
        <row r="9660">
          <cell r="A9660">
            <v>1</v>
          </cell>
          <cell r="E9660">
            <v>10</v>
          </cell>
          <cell r="I9660">
            <v>10618000</v>
          </cell>
          <cell r="M9660">
            <v>10</v>
          </cell>
          <cell r="Q9660">
            <v>10</v>
          </cell>
          <cell r="V9660">
            <v>7300</v>
          </cell>
        </row>
        <row r="9661">
          <cell r="A9661">
            <v>1</v>
          </cell>
          <cell r="E9661">
            <v>10</v>
          </cell>
          <cell r="I9661">
            <v>0</v>
          </cell>
          <cell r="M9661">
            <v>10</v>
          </cell>
          <cell r="Q9661">
            <v>10</v>
          </cell>
          <cell r="V9661">
            <v>7300</v>
          </cell>
        </row>
        <row r="9662">
          <cell r="A9662">
            <v>1</v>
          </cell>
          <cell r="E9662">
            <v>10</v>
          </cell>
          <cell r="I9662">
            <v>0</v>
          </cell>
          <cell r="M9662">
            <v>10</v>
          </cell>
          <cell r="Q9662">
            <v>10</v>
          </cell>
          <cell r="V9662">
            <v>7300</v>
          </cell>
        </row>
        <row r="9663">
          <cell r="A9663">
            <v>1</v>
          </cell>
          <cell r="E9663">
            <v>10</v>
          </cell>
          <cell r="I9663">
            <v>0</v>
          </cell>
          <cell r="M9663">
            <v>10</v>
          </cell>
          <cell r="Q9663">
            <v>10</v>
          </cell>
          <cell r="V9663">
            <v>7300</v>
          </cell>
        </row>
        <row r="9664">
          <cell r="A9664">
            <v>1</v>
          </cell>
          <cell r="E9664">
            <v>10</v>
          </cell>
          <cell r="I9664">
            <v>0</v>
          </cell>
          <cell r="M9664">
            <v>10</v>
          </cell>
          <cell r="Q9664">
            <v>10</v>
          </cell>
          <cell r="V9664">
            <v>7300</v>
          </cell>
        </row>
        <row r="9665">
          <cell r="A9665">
            <v>1</v>
          </cell>
          <cell r="E9665">
            <v>10</v>
          </cell>
          <cell r="I9665">
            <v>0</v>
          </cell>
          <cell r="M9665">
            <v>10</v>
          </cell>
          <cell r="Q9665">
            <v>10</v>
          </cell>
          <cell r="V9665">
            <v>7300</v>
          </cell>
        </row>
        <row r="9666">
          <cell r="A9666">
            <v>1</v>
          </cell>
          <cell r="E9666">
            <v>10</v>
          </cell>
          <cell r="I9666">
            <v>0</v>
          </cell>
          <cell r="M9666">
            <v>10</v>
          </cell>
          <cell r="Q9666">
            <v>10</v>
          </cell>
          <cell r="V9666">
            <v>7300</v>
          </cell>
        </row>
        <row r="9667">
          <cell r="A9667">
            <v>1</v>
          </cell>
          <cell r="E9667">
            <v>10</v>
          </cell>
          <cell r="I9667">
            <v>0</v>
          </cell>
          <cell r="M9667">
            <v>10</v>
          </cell>
          <cell r="Q9667">
            <v>10</v>
          </cell>
          <cell r="V9667">
            <v>7300</v>
          </cell>
        </row>
        <row r="9668">
          <cell r="A9668">
            <v>1</v>
          </cell>
          <cell r="E9668">
            <v>10</v>
          </cell>
          <cell r="I9668">
            <v>0</v>
          </cell>
          <cell r="M9668">
            <v>10</v>
          </cell>
          <cell r="Q9668">
            <v>10</v>
          </cell>
          <cell r="V9668">
            <v>7300</v>
          </cell>
        </row>
        <row r="9669">
          <cell r="A9669">
            <v>1</v>
          </cell>
          <cell r="E9669">
            <v>10</v>
          </cell>
          <cell r="I9669">
            <v>11780000</v>
          </cell>
          <cell r="M9669">
            <v>10</v>
          </cell>
          <cell r="Q9669">
            <v>10</v>
          </cell>
          <cell r="V9669">
            <v>7300</v>
          </cell>
        </row>
        <row r="9670">
          <cell r="A9670">
            <v>1</v>
          </cell>
          <cell r="E9670">
            <v>10</v>
          </cell>
          <cell r="I9670">
            <v>3300000</v>
          </cell>
          <cell r="M9670">
            <v>10</v>
          </cell>
          <cell r="Q9670">
            <v>10</v>
          </cell>
          <cell r="V9670">
            <v>7300</v>
          </cell>
        </row>
        <row r="9671">
          <cell r="A9671">
            <v>1</v>
          </cell>
          <cell r="E9671">
            <v>10</v>
          </cell>
          <cell r="I9671">
            <v>240365.3</v>
          </cell>
          <cell r="M9671">
            <v>10</v>
          </cell>
          <cell r="Q9671">
            <v>10</v>
          </cell>
          <cell r="V9671">
            <v>7300</v>
          </cell>
        </row>
        <row r="9672">
          <cell r="A9672">
            <v>1</v>
          </cell>
          <cell r="E9672">
            <v>10</v>
          </cell>
          <cell r="I9672">
            <v>178298</v>
          </cell>
          <cell r="M9672">
            <v>10</v>
          </cell>
          <cell r="Q9672">
            <v>10</v>
          </cell>
          <cell r="V9672">
            <v>7300</v>
          </cell>
        </row>
        <row r="9673">
          <cell r="A9673">
            <v>1</v>
          </cell>
          <cell r="E9673">
            <v>10</v>
          </cell>
          <cell r="I9673">
            <v>2378560</v>
          </cell>
          <cell r="M9673">
            <v>10</v>
          </cell>
          <cell r="Q9673">
            <v>10</v>
          </cell>
          <cell r="V9673">
            <v>7300</v>
          </cell>
        </row>
        <row r="9674">
          <cell r="A9674">
            <v>1</v>
          </cell>
          <cell r="E9674">
            <v>10</v>
          </cell>
          <cell r="I9674">
            <v>473213</v>
          </cell>
          <cell r="M9674">
            <v>10</v>
          </cell>
          <cell r="Q9674">
            <v>10</v>
          </cell>
          <cell r="V9674">
            <v>7300</v>
          </cell>
        </row>
        <row r="9675">
          <cell r="A9675">
            <v>1</v>
          </cell>
          <cell r="E9675">
            <v>10</v>
          </cell>
          <cell r="I9675">
            <v>770000</v>
          </cell>
          <cell r="M9675">
            <v>10</v>
          </cell>
          <cell r="Q9675">
            <v>10</v>
          </cell>
          <cell r="V9675">
            <v>7300</v>
          </cell>
        </row>
        <row r="9676">
          <cell r="A9676">
            <v>1</v>
          </cell>
          <cell r="E9676">
            <v>10</v>
          </cell>
          <cell r="I9676">
            <v>0</v>
          </cell>
          <cell r="M9676">
            <v>10</v>
          </cell>
          <cell r="Q9676">
            <v>10</v>
          </cell>
          <cell r="V9676">
            <v>7500</v>
          </cell>
        </row>
        <row r="9677">
          <cell r="A9677">
            <v>1</v>
          </cell>
          <cell r="E9677">
            <v>10</v>
          </cell>
          <cell r="I9677">
            <v>0</v>
          </cell>
          <cell r="M9677">
            <v>10</v>
          </cell>
          <cell r="Q9677">
            <v>10</v>
          </cell>
          <cell r="V9677">
            <v>7700</v>
          </cell>
        </row>
        <row r="9678">
          <cell r="A9678">
            <v>1</v>
          </cell>
          <cell r="E9678">
            <v>10</v>
          </cell>
          <cell r="I9678">
            <v>3983071.04</v>
          </cell>
          <cell r="M9678">
            <v>10</v>
          </cell>
          <cell r="Q9678">
            <v>10</v>
          </cell>
          <cell r="V9678">
            <v>7909</v>
          </cell>
        </row>
        <row r="9679">
          <cell r="A9679">
            <v>1</v>
          </cell>
          <cell r="E9679">
            <v>10</v>
          </cell>
          <cell r="I9679">
            <v>0</v>
          </cell>
          <cell r="M9679">
            <v>10</v>
          </cell>
          <cell r="Q9679">
            <v>10</v>
          </cell>
          <cell r="V9679">
            <v>7916</v>
          </cell>
        </row>
        <row r="9680">
          <cell r="A9680">
            <v>1</v>
          </cell>
          <cell r="E9680">
            <v>10</v>
          </cell>
          <cell r="I9680">
            <v>1284100218.5999999</v>
          </cell>
          <cell r="M9680">
            <v>10</v>
          </cell>
          <cell r="Q9680">
            <v>10</v>
          </cell>
          <cell r="V9680">
            <v>8091</v>
          </cell>
        </row>
        <row r="9681">
          <cell r="A9681">
            <v>1</v>
          </cell>
          <cell r="E9681">
            <v>10</v>
          </cell>
          <cell r="I9681">
            <v>33578224.520000003</v>
          </cell>
          <cell r="M9681">
            <v>10</v>
          </cell>
          <cell r="Q9681">
            <v>10</v>
          </cell>
          <cell r="V9681">
            <v>8092</v>
          </cell>
        </row>
        <row r="9682">
          <cell r="A9682">
            <v>1</v>
          </cell>
          <cell r="E9682">
            <v>10</v>
          </cell>
          <cell r="I9682">
            <v>-606551785.35000002</v>
          </cell>
          <cell r="M9682">
            <v>10</v>
          </cell>
          <cell r="Q9682">
            <v>10</v>
          </cell>
          <cell r="V9682">
            <v>9000</v>
          </cell>
        </row>
        <row r="9683">
          <cell r="A9683">
            <v>1</v>
          </cell>
          <cell r="E9683">
            <v>10</v>
          </cell>
          <cell r="I9683">
            <v>-1811562796.78</v>
          </cell>
          <cell r="M9683">
            <v>10</v>
          </cell>
          <cell r="Q9683">
            <v>10</v>
          </cell>
          <cell r="V9683">
            <v>9100</v>
          </cell>
        </row>
        <row r="9684">
          <cell r="A9684">
            <v>1</v>
          </cell>
          <cell r="E9684">
            <v>10</v>
          </cell>
          <cell r="I9684">
            <v>-81644017.920000002</v>
          </cell>
          <cell r="M9684">
            <v>10</v>
          </cell>
          <cell r="Q9684">
            <v>10</v>
          </cell>
          <cell r="V9684">
            <v>9110</v>
          </cell>
        </row>
        <row r="9685">
          <cell r="A9685">
            <v>1</v>
          </cell>
          <cell r="E9685">
            <v>10</v>
          </cell>
          <cell r="I9685">
            <v>0</v>
          </cell>
          <cell r="M9685">
            <v>10</v>
          </cell>
          <cell r="Q9685">
            <v>10</v>
          </cell>
          <cell r="V9685">
            <v>9150</v>
          </cell>
        </row>
        <row r="9686">
          <cell r="A9686">
            <v>1</v>
          </cell>
          <cell r="E9686">
            <v>10</v>
          </cell>
          <cell r="I9686">
            <v>-145386630</v>
          </cell>
          <cell r="M9686">
            <v>10</v>
          </cell>
          <cell r="Q9686">
            <v>10</v>
          </cell>
          <cell r="V9686">
            <v>9201</v>
          </cell>
        </row>
        <row r="9687">
          <cell r="A9687">
            <v>1</v>
          </cell>
          <cell r="E9687">
            <v>10</v>
          </cell>
          <cell r="I9687">
            <v>0</v>
          </cell>
          <cell r="M9687">
            <v>10</v>
          </cell>
          <cell r="Q9687">
            <v>10</v>
          </cell>
          <cell r="V9687">
            <v>9251</v>
          </cell>
        </row>
        <row r="9688">
          <cell r="A9688">
            <v>1</v>
          </cell>
          <cell r="E9688">
            <v>10</v>
          </cell>
          <cell r="I9688">
            <v>-542831803.45000005</v>
          </cell>
          <cell r="M9688">
            <v>10</v>
          </cell>
          <cell r="Q9688">
            <v>10</v>
          </cell>
          <cell r="V9688">
            <v>9252</v>
          </cell>
        </row>
        <row r="9689">
          <cell r="A9689">
            <v>1</v>
          </cell>
          <cell r="E9689">
            <v>10</v>
          </cell>
          <cell r="I9689">
            <v>323267</v>
          </cell>
          <cell r="M9689">
            <v>10</v>
          </cell>
          <cell r="Q9689">
            <v>10</v>
          </cell>
          <cell r="V9689">
            <v>9253</v>
          </cell>
        </row>
        <row r="9690">
          <cell r="A9690">
            <v>1</v>
          </cell>
          <cell r="E9690">
            <v>10</v>
          </cell>
          <cell r="I9690">
            <v>27549310</v>
          </cell>
          <cell r="M9690">
            <v>10</v>
          </cell>
          <cell r="Q9690">
            <v>10</v>
          </cell>
          <cell r="V9690">
            <v>9253</v>
          </cell>
        </row>
        <row r="9691">
          <cell r="A9691">
            <v>1</v>
          </cell>
          <cell r="E9691">
            <v>10</v>
          </cell>
          <cell r="I9691">
            <v>-84954821.599999994</v>
          </cell>
          <cell r="M9691">
            <v>10</v>
          </cell>
          <cell r="Q9691">
            <v>10</v>
          </cell>
          <cell r="V9691">
            <v>9256</v>
          </cell>
        </row>
        <row r="9692">
          <cell r="A9692">
            <v>1</v>
          </cell>
          <cell r="E9692">
            <v>10</v>
          </cell>
          <cell r="I9692">
            <v>-61967177.57</v>
          </cell>
          <cell r="M9692">
            <v>10</v>
          </cell>
          <cell r="Q9692">
            <v>10</v>
          </cell>
          <cell r="V9692">
            <v>9301</v>
          </cell>
        </row>
        <row r="9693">
          <cell r="A9693">
            <v>1</v>
          </cell>
          <cell r="E9693">
            <v>10</v>
          </cell>
          <cell r="I9693">
            <v>-170552871.41999999</v>
          </cell>
          <cell r="M9693">
            <v>10</v>
          </cell>
          <cell r="Q9693">
            <v>10</v>
          </cell>
          <cell r="V9693">
            <v>9302</v>
          </cell>
        </row>
        <row r="9694">
          <cell r="A9694">
            <v>1</v>
          </cell>
          <cell r="E9694">
            <v>10</v>
          </cell>
          <cell r="I9694">
            <v>-1240522191.6700001</v>
          </cell>
          <cell r="M9694">
            <v>10</v>
          </cell>
          <cell r="Q9694">
            <v>10</v>
          </cell>
          <cell r="V9694">
            <v>9303</v>
          </cell>
        </row>
        <row r="9695">
          <cell r="A9695">
            <v>1</v>
          </cell>
          <cell r="E9695">
            <v>10</v>
          </cell>
          <cell r="I9695">
            <v>-131512690</v>
          </cell>
          <cell r="M9695">
            <v>10</v>
          </cell>
          <cell r="Q9695">
            <v>10</v>
          </cell>
          <cell r="V9695">
            <v>9305</v>
          </cell>
        </row>
        <row r="9696">
          <cell r="A9696">
            <v>1</v>
          </cell>
          <cell r="E9696">
            <v>10</v>
          </cell>
          <cell r="I9696">
            <v>11846253.640000001</v>
          </cell>
          <cell r="M9696">
            <v>10</v>
          </cell>
          <cell r="Q9696">
            <v>10</v>
          </cell>
          <cell r="V9696">
            <v>9306</v>
          </cell>
        </row>
        <row r="9697">
          <cell r="A9697">
            <v>1</v>
          </cell>
          <cell r="E9697">
            <v>10</v>
          </cell>
          <cell r="I9697">
            <v>0</v>
          </cell>
          <cell r="M9697">
            <v>10</v>
          </cell>
          <cell r="Q9697">
            <v>10</v>
          </cell>
          <cell r="V9697">
            <v>9400</v>
          </cell>
        </row>
        <row r="9698">
          <cell r="A9698">
            <v>1</v>
          </cell>
          <cell r="E9698">
            <v>10</v>
          </cell>
          <cell r="I9698">
            <v>-21244320</v>
          </cell>
          <cell r="M9698">
            <v>10</v>
          </cell>
          <cell r="Q9698">
            <v>10</v>
          </cell>
          <cell r="V9698">
            <v>9500</v>
          </cell>
        </row>
        <row r="9699">
          <cell r="A9699">
            <v>1</v>
          </cell>
          <cell r="E9699">
            <v>10</v>
          </cell>
          <cell r="I9699">
            <v>-364389655.19999999</v>
          </cell>
          <cell r="M9699">
            <v>10</v>
          </cell>
          <cell r="Q9699">
            <v>10</v>
          </cell>
          <cell r="V9699">
            <v>9530</v>
          </cell>
        </row>
        <row r="9700">
          <cell r="A9700">
            <v>1</v>
          </cell>
          <cell r="E9700">
            <v>10</v>
          </cell>
          <cell r="I9700">
            <v>-783524460.51999998</v>
          </cell>
          <cell r="M9700">
            <v>10</v>
          </cell>
          <cell r="Q9700">
            <v>10</v>
          </cell>
          <cell r="V9700">
            <v>9600</v>
          </cell>
        </row>
        <row r="9701">
          <cell r="A9701">
            <v>1</v>
          </cell>
          <cell r="E9701">
            <v>10</v>
          </cell>
          <cell r="I9701">
            <v>-86764838.109999999</v>
          </cell>
          <cell r="M9701">
            <v>10</v>
          </cell>
          <cell r="Q9701">
            <v>10</v>
          </cell>
          <cell r="V9701">
            <v>9610</v>
          </cell>
        </row>
        <row r="9702">
          <cell r="A9702">
            <v>1</v>
          </cell>
          <cell r="E9702">
            <v>10</v>
          </cell>
          <cell r="I9702">
            <v>7214476411</v>
          </cell>
          <cell r="M9702">
            <v>10</v>
          </cell>
          <cell r="Q9702">
            <v>10</v>
          </cell>
          <cell r="V9702">
            <v>9620</v>
          </cell>
        </row>
        <row r="9703">
          <cell r="A9703">
            <v>1</v>
          </cell>
          <cell r="E9703">
            <v>10</v>
          </cell>
          <cell r="I9703">
            <v>-311344448.19</v>
          </cell>
          <cell r="M9703">
            <v>10</v>
          </cell>
          <cell r="Q9703">
            <v>10</v>
          </cell>
          <cell r="V9703">
            <v>9670</v>
          </cell>
        </row>
        <row r="9704">
          <cell r="A9704">
            <v>1</v>
          </cell>
          <cell r="E9704">
            <v>10</v>
          </cell>
          <cell r="I9704">
            <v>11990314997.33</v>
          </cell>
          <cell r="M9704">
            <v>10</v>
          </cell>
          <cell r="Q9704">
            <v>10</v>
          </cell>
          <cell r="V9704">
            <v>5301</v>
          </cell>
        </row>
        <row r="9705">
          <cell r="A9705">
            <v>1</v>
          </cell>
          <cell r="E9705">
            <v>13</v>
          </cell>
          <cell r="I9705">
            <v>-64809970.630000003</v>
          </cell>
          <cell r="M9705">
            <v>13</v>
          </cell>
          <cell r="Q9705">
            <v>13</v>
          </cell>
          <cell r="V9705">
            <v>1010</v>
          </cell>
        </row>
        <row r="9706">
          <cell r="A9706">
            <v>1</v>
          </cell>
          <cell r="E9706">
            <v>13</v>
          </cell>
          <cell r="I9706">
            <v>0</v>
          </cell>
          <cell r="M9706">
            <v>13</v>
          </cell>
          <cell r="Q9706">
            <v>13</v>
          </cell>
          <cell r="V9706">
            <v>1030</v>
          </cell>
        </row>
        <row r="9707">
          <cell r="A9707">
            <v>1</v>
          </cell>
          <cell r="E9707">
            <v>13</v>
          </cell>
          <cell r="I9707">
            <v>0</v>
          </cell>
          <cell r="M9707">
            <v>13</v>
          </cell>
          <cell r="Q9707">
            <v>13</v>
          </cell>
          <cell r="V9707">
            <v>1095</v>
          </cell>
        </row>
        <row r="9708">
          <cell r="A9708">
            <v>1</v>
          </cell>
          <cell r="E9708">
            <v>13</v>
          </cell>
          <cell r="I9708">
            <v>-172565719</v>
          </cell>
          <cell r="M9708">
            <v>13</v>
          </cell>
          <cell r="Q9708">
            <v>13</v>
          </cell>
          <cell r="V9708">
            <v>1095</v>
          </cell>
        </row>
        <row r="9709">
          <cell r="A9709">
            <v>1</v>
          </cell>
          <cell r="E9709">
            <v>13</v>
          </cell>
          <cell r="I9709">
            <v>50517938.82</v>
          </cell>
          <cell r="M9709">
            <v>13</v>
          </cell>
          <cell r="Q9709">
            <v>13</v>
          </cell>
          <cell r="V9709">
            <v>1096</v>
          </cell>
        </row>
        <row r="9710">
          <cell r="A9710">
            <v>1</v>
          </cell>
          <cell r="E9710">
            <v>13</v>
          </cell>
          <cell r="I9710">
            <v>0</v>
          </cell>
          <cell r="M9710">
            <v>13</v>
          </cell>
          <cell r="Q9710">
            <v>13</v>
          </cell>
          <cell r="V9710">
            <v>2010</v>
          </cell>
        </row>
        <row r="9711">
          <cell r="A9711">
            <v>1</v>
          </cell>
          <cell r="E9711">
            <v>13</v>
          </cell>
          <cell r="I9711">
            <v>0</v>
          </cell>
          <cell r="M9711">
            <v>13</v>
          </cell>
          <cell r="Q9711">
            <v>13</v>
          </cell>
          <cell r="V9711">
            <v>2030</v>
          </cell>
        </row>
        <row r="9712">
          <cell r="A9712">
            <v>1</v>
          </cell>
          <cell r="E9712">
            <v>13</v>
          </cell>
          <cell r="I9712">
            <v>0</v>
          </cell>
          <cell r="M9712">
            <v>13</v>
          </cell>
          <cell r="Q9712">
            <v>13</v>
          </cell>
          <cell r="V9712">
            <v>2040</v>
          </cell>
        </row>
        <row r="9713">
          <cell r="A9713">
            <v>1</v>
          </cell>
          <cell r="E9713">
            <v>13</v>
          </cell>
          <cell r="I9713">
            <v>15307880</v>
          </cell>
          <cell r="M9713">
            <v>13</v>
          </cell>
          <cell r="Q9713">
            <v>13</v>
          </cell>
          <cell r="V9713">
            <v>2051</v>
          </cell>
        </row>
        <row r="9714">
          <cell r="A9714">
            <v>1</v>
          </cell>
          <cell r="E9714">
            <v>13</v>
          </cell>
          <cell r="I9714">
            <v>0</v>
          </cell>
          <cell r="M9714">
            <v>13</v>
          </cell>
          <cell r="Q9714">
            <v>13</v>
          </cell>
          <cell r="V9714">
            <v>2052</v>
          </cell>
        </row>
        <row r="9715">
          <cell r="A9715">
            <v>1</v>
          </cell>
          <cell r="E9715">
            <v>13</v>
          </cell>
          <cell r="I9715">
            <v>0</v>
          </cell>
          <cell r="M9715">
            <v>13</v>
          </cell>
          <cell r="Q9715">
            <v>13</v>
          </cell>
          <cell r="V9715">
            <v>2053</v>
          </cell>
        </row>
        <row r="9716">
          <cell r="A9716">
            <v>1</v>
          </cell>
          <cell r="E9716">
            <v>13</v>
          </cell>
          <cell r="I9716">
            <v>0</v>
          </cell>
          <cell r="M9716">
            <v>13</v>
          </cell>
          <cell r="Q9716">
            <v>13</v>
          </cell>
          <cell r="V9716">
            <v>2054</v>
          </cell>
        </row>
        <row r="9717">
          <cell r="A9717">
            <v>1</v>
          </cell>
          <cell r="E9717">
            <v>13</v>
          </cell>
          <cell r="I9717">
            <v>0</v>
          </cell>
          <cell r="M9717">
            <v>13</v>
          </cell>
          <cell r="Q9717">
            <v>13</v>
          </cell>
          <cell r="V9717">
            <v>2055</v>
          </cell>
        </row>
        <row r="9718">
          <cell r="A9718">
            <v>1</v>
          </cell>
          <cell r="E9718">
            <v>13</v>
          </cell>
          <cell r="I9718">
            <v>0</v>
          </cell>
          <cell r="M9718">
            <v>13</v>
          </cell>
          <cell r="Q9718">
            <v>13</v>
          </cell>
          <cell r="V9718">
            <v>2090</v>
          </cell>
        </row>
        <row r="9719">
          <cell r="A9719">
            <v>1</v>
          </cell>
          <cell r="E9719">
            <v>13</v>
          </cell>
          <cell r="I9719">
            <v>0</v>
          </cell>
          <cell r="M9719">
            <v>13</v>
          </cell>
          <cell r="Q9719">
            <v>13</v>
          </cell>
          <cell r="V9719">
            <v>2095</v>
          </cell>
        </row>
        <row r="9720">
          <cell r="A9720">
            <v>1</v>
          </cell>
          <cell r="E9720">
            <v>13</v>
          </cell>
          <cell r="I9720">
            <v>221809615.81</v>
          </cell>
          <cell r="M9720">
            <v>13</v>
          </cell>
          <cell r="Q9720">
            <v>13</v>
          </cell>
          <cell r="V9720">
            <v>2095</v>
          </cell>
        </row>
        <row r="9721">
          <cell r="A9721">
            <v>1</v>
          </cell>
          <cell r="E9721">
            <v>13</v>
          </cell>
          <cell r="I9721">
            <v>-25325604.609999999</v>
          </cell>
          <cell r="M9721">
            <v>13</v>
          </cell>
          <cell r="Q9721">
            <v>13</v>
          </cell>
          <cell r="V9721">
            <v>3400</v>
          </cell>
        </row>
        <row r="9722">
          <cell r="A9722">
            <v>1</v>
          </cell>
          <cell r="E9722">
            <v>13</v>
          </cell>
          <cell r="I9722">
            <v>4038100</v>
          </cell>
          <cell r="M9722">
            <v>13</v>
          </cell>
          <cell r="Q9722">
            <v>13</v>
          </cell>
          <cell r="V9722">
            <v>4000</v>
          </cell>
        </row>
        <row r="9723">
          <cell r="A9723">
            <v>1</v>
          </cell>
          <cell r="E9723">
            <v>13</v>
          </cell>
          <cell r="I9723">
            <v>0</v>
          </cell>
          <cell r="M9723">
            <v>13</v>
          </cell>
          <cell r="Q9723">
            <v>13</v>
          </cell>
          <cell r="V9723">
            <v>4050</v>
          </cell>
        </row>
        <row r="9724">
          <cell r="A9724">
            <v>1</v>
          </cell>
          <cell r="E9724">
            <v>13</v>
          </cell>
          <cell r="I9724">
            <v>133810</v>
          </cell>
          <cell r="M9724">
            <v>13</v>
          </cell>
          <cell r="Q9724">
            <v>13</v>
          </cell>
          <cell r="V9724">
            <v>4150</v>
          </cell>
        </row>
        <row r="9725">
          <cell r="A9725">
            <v>1</v>
          </cell>
          <cell r="E9725">
            <v>13</v>
          </cell>
          <cell r="I9725">
            <v>0</v>
          </cell>
          <cell r="M9725">
            <v>13</v>
          </cell>
          <cell r="Q9725">
            <v>13</v>
          </cell>
          <cell r="V9725">
            <v>4250</v>
          </cell>
        </row>
        <row r="9726">
          <cell r="A9726">
            <v>1</v>
          </cell>
          <cell r="E9726">
            <v>13</v>
          </cell>
          <cell r="I9726">
            <v>0</v>
          </cell>
          <cell r="M9726">
            <v>13</v>
          </cell>
          <cell r="Q9726">
            <v>13</v>
          </cell>
          <cell r="V9726">
            <v>4302</v>
          </cell>
        </row>
        <row r="9727">
          <cell r="A9727">
            <v>1</v>
          </cell>
          <cell r="E9727">
            <v>13</v>
          </cell>
          <cell r="I9727">
            <v>0</v>
          </cell>
          <cell r="M9727">
            <v>13</v>
          </cell>
          <cell r="Q9727">
            <v>13</v>
          </cell>
          <cell r="V9727">
            <v>4303</v>
          </cell>
        </row>
        <row r="9728">
          <cell r="A9728">
            <v>1</v>
          </cell>
          <cell r="E9728">
            <v>13</v>
          </cell>
          <cell r="I9728">
            <v>0</v>
          </cell>
          <cell r="M9728">
            <v>13</v>
          </cell>
          <cell r="Q9728">
            <v>13</v>
          </cell>
          <cell r="V9728">
            <v>4304</v>
          </cell>
        </row>
        <row r="9729">
          <cell r="A9729">
            <v>1</v>
          </cell>
          <cell r="E9729">
            <v>13</v>
          </cell>
          <cell r="I9729">
            <v>0</v>
          </cell>
          <cell r="M9729">
            <v>13</v>
          </cell>
          <cell r="Q9729">
            <v>13</v>
          </cell>
          <cell r="V9729">
            <v>4307</v>
          </cell>
        </row>
        <row r="9730">
          <cell r="A9730">
            <v>1</v>
          </cell>
          <cell r="E9730">
            <v>13</v>
          </cell>
          <cell r="I9730">
            <v>0</v>
          </cell>
          <cell r="M9730">
            <v>13</v>
          </cell>
          <cell r="Q9730">
            <v>13</v>
          </cell>
          <cell r="V9730">
            <v>4360</v>
          </cell>
        </row>
        <row r="9731">
          <cell r="A9731">
            <v>1</v>
          </cell>
          <cell r="E9731">
            <v>13</v>
          </cell>
          <cell r="I9731">
            <v>0</v>
          </cell>
          <cell r="M9731">
            <v>13</v>
          </cell>
          <cell r="Q9731">
            <v>13</v>
          </cell>
          <cell r="V9731">
            <v>4380</v>
          </cell>
        </row>
        <row r="9732">
          <cell r="A9732">
            <v>1</v>
          </cell>
          <cell r="E9732">
            <v>13</v>
          </cell>
          <cell r="I9732">
            <v>11610081.6</v>
          </cell>
          <cell r="M9732">
            <v>13</v>
          </cell>
          <cell r="Q9732">
            <v>13</v>
          </cell>
          <cell r="V9732">
            <v>4520</v>
          </cell>
        </row>
        <row r="9733">
          <cell r="A9733">
            <v>1</v>
          </cell>
          <cell r="E9733">
            <v>13</v>
          </cell>
          <cell r="I9733">
            <v>0</v>
          </cell>
          <cell r="M9733">
            <v>13</v>
          </cell>
          <cell r="Q9733">
            <v>13</v>
          </cell>
          <cell r="V9733">
            <v>4601</v>
          </cell>
        </row>
        <row r="9734">
          <cell r="A9734">
            <v>1</v>
          </cell>
          <cell r="E9734">
            <v>13</v>
          </cell>
          <cell r="I9734">
            <v>0</v>
          </cell>
          <cell r="M9734">
            <v>13</v>
          </cell>
          <cell r="Q9734">
            <v>13</v>
          </cell>
          <cell r="V9734">
            <v>4602</v>
          </cell>
        </row>
        <row r="9735">
          <cell r="A9735">
            <v>1</v>
          </cell>
          <cell r="E9735">
            <v>13</v>
          </cell>
          <cell r="I9735">
            <v>0</v>
          </cell>
          <cell r="M9735">
            <v>13</v>
          </cell>
          <cell r="Q9735">
            <v>13</v>
          </cell>
          <cell r="V9735">
            <v>4640</v>
          </cell>
        </row>
        <row r="9736">
          <cell r="A9736">
            <v>1</v>
          </cell>
          <cell r="E9736">
            <v>13</v>
          </cell>
          <cell r="I9736">
            <v>0</v>
          </cell>
          <cell r="M9736">
            <v>13</v>
          </cell>
          <cell r="Q9736">
            <v>13</v>
          </cell>
          <cell r="V9736">
            <v>4660</v>
          </cell>
        </row>
        <row r="9737">
          <cell r="A9737">
            <v>1</v>
          </cell>
          <cell r="E9737">
            <v>13</v>
          </cell>
          <cell r="I9737">
            <v>37560430</v>
          </cell>
          <cell r="M9737">
            <v>13</v>
          </cell>
          <cell r="Q9737">
            <v>13</v>
          </cell>
          <cell r="V9737">
            <v>4680</v>
          </cell>
        </row>
        <row r="9738">
          <cell r="A9738">
            <v>1</v>
          </cell>
          <cell r="E9738">
            <v>13</v>
          </cell>
          <cell r="I9738">
            <v>7178034</v>
          </cell>
          <cell r="M9738">
            <v>13</v>
          </cell>
          <cell r="Q9738">
            <v>13</v>
          </cell>
          <cell r="V9738">
            <v>4700</v>
          </cell>
        </row>
        <row r="9739">
          <cell r="A9739">
            <v>1</v>
          </cell>
          <cell r="E9739">
            <v>13</v>
          </cell>
          <cell r="I9739">
            <v>0</v>
          </cell>
          <cell r="M9739">
            <v>13</v>
          </cell>
          <cell r="Q9739">
            <v>13</v>
          </cell>
          <cell r="V9739">
            <v>4720</v>
          </cell>
        </row>
        <row r="9740">
          <cell r="A9740">
            <v>1</v>
          </cell>
          <cell r="E9740">
            <v>13</v>
          </cell>
          <cell r="I9740">
            <v>20756144</v>
          </cell>
          <cell r="M9740">
            <v>13</v>
          </cell>
          <cell r="Q9740">
            <v>13</v>
          </cell>
          <cell r="V9740">
            <v>4730</v>
          </cell>
        </row>
        <row r="9741">
          <cell r="A9741">
            <v>1</v>
          </cell>
          <cell r="E9741">
            <v>13</v>
          </cell>
          <cell r="I9741">
            <v>0</v>
          </cell>
          <cell r="M9741">
            <v>13</v>
          </cell>
          <cell r="Q9741">
            <v>13</v>
          </cell>
          <cell r="V9741">
            <v>4740</v>
          </cell>
        </row>
        <row r="9742">
          <cell r="A9742">
            <v>1</v>
          </cell>
          <cell r="E9742">
            <v>13</v>
          </cell>
          <cell r="I9742">
            <v>0</v>
          </cell>
          <cell r="M9742">
            <v>13</v>
          </cell>
          <cell r="Q9742">
            <v>13</v>
          </cell>
          <cell r="V9742">
            <v>4750</v>
          </cell>
        </row>
        <row r="9743">
          <cell r="A9743">
            <v>1</v>
          </cell>
          <cell r="E9743">
            <v>13</v>
          </cell>
          <cell r="I9743">
            <v>0</v>
          </cell>
          <cell r="M9743">
            <v>13</v>
          </cell>
          <cell r="Q9743">
            <v>13</v>
          </cell>
          <cell r="V9743">
            <v>4755</v>
          </cell>
        </row>
        <row r="9744">
          <cell r="A9744">
            <v>1</v>
          </cell>
          <cell r="E9744">
            <v>13</v>
          </cell>
          <cell r="I9744">
            <v>0</v>
          </cell>
          <cell r="M9744">
            <v>13</v>
          </cell>
          <cell r="Q9744">
            <v>13</v>
          </cell>
          <cell r="V9744">
            <v>4760</v>
          </cell>
        </row>
        <row r="9745">
          <cell r="A9745">
            <v>1</v>
          </cell>
          <cell r="E9745">
            <v>13</v>
          </cell>
          <cell r="I9745">
            <v>0</v>
          </cell>
          <cell r="M9745">
            <v>13</v>
          </cell>
          <cell r="Q9745">
            <v>13</v>
          </cell>
          <cell r="V9745">
            <v>4770</v>
          </cell>
        </row>
        <row r="9746">
          <cell r="A9746">
            <v>1</v>
          </cell>
          <cell r="E9746">
            <v>13</v>
          </cell>
          <cell r="I9746">
            <v>0</v>
          </cell>
          <cell r="M9746">
            <v>13</v>
          </cell>
          <cell r="Q9746">
            <v>13</v>
          </cell>
          <cell r="V9746">
            <v>4775</v>
          </cell>
        </row>
        <row r="9747">
          <cell r="A9747">
            <v>1</v>
          </cell>
          <cell r="E9747">
            <v>13</v>
          </cell>
          <cell r="I9747">
            <v>0</v>
          </cell>
          <cell r="M9747">
            <v>13</v>
          </cell>
          <cell r="Q9747">
            <v>13</v>
          </cell>
          <cell r="V9747">
            <v>4780</v>
          </cell>
        </row>
        <row r="9748">
          <cell r="A9748">
            <v>1</v>
          </cell>
          <cell r="E9748">
            <v>13</v>
          </cell>
          <cell r="I9748">
            <v>0</v>
          </cell>
          <cell r="M9748">
            <v>13</v>
          </cell>
          <cell r="Q9748">
            <v>13</v>
          </cell>
          <cell r="V9748">
            <v>4785</v>
          </cell>
        </row>
        <row r="9749">
          <cell r="A9749">
            <v>1</v>
          </cell>
          <cell r="E9749">
            <v>13</v>
          </cell>
          <cell r="I9749">
            <v>0</v>
          </cell>
          <cell r="M9749">
            <v>13</v>
          </cell>
          <cell r="Q9749">
            <v>13</v>
          </cell>
          <cell r="V9749">
            <v>4785</v>
          </cell>
        </row>
        <row r="9750">
          <cell r="A9750">
            <v>1</v>
          </cell>
          <cell r="E9750">
            <v>13</v>
          </cell>
          <cell r="I9750">
            <v>2698948</v>
          </cell>
          <cell r="M9750">
            <v>13</v>
          </cell>
          <cell r="Q9750">
            <v>13</v>
          </cell>
          <cell r="V9750">
            <v>4800</v>
          </cell>
        </row>
        <row r="9751">
          <cell r="A9751">
            <v>1</v>
          </cell>
          <cell r="E9751">
            <v>13</v>
          </cell>
          <cell r="I9751">
            <v>0</v>
          </cell>
          <cell r="M9751">
            <v>13</v>
          </cell>
          <cell r="Q9751">
            <v>13</v>
          </cell>
          <cell r="V9751">
            <v>4820</v>
          </cell>
        </row>
        <row r="9752">
          <cell r="A9752">
            <v>1</v>
          </cell>
          <cell r="E9752">
            <v>13</v>
          </cell>
          <cell r="I9752">
            <v>0</v>
          </cell>
          <cell r="M9752">
            <v>13</v>
          </cell>
          <cell r="Q9752">
            <v>13</v>
          </cell>
          <cell r="V9752">
            <v>4830</v>
          </cell>
        </row>
        <row r="9753">
          <cell r="A9753">
            <v>1</v>
          </cell>
          <cell r="E9753">
            <v>13</v>
          </cell>
          <cell r="I9753">
            <v>-3000000</v>
          </cell>
          <cell r="M9753">
            <v>13</v>
          </cell>
          <cell r="Q9753">
            <v>13</v>
          </cell>
          <cell r="V9753">
            <v>5100</v>
          </cell>
        </row>
        <row r="9754">
          <cell r="A9754">
            <v>1</v>
          </cell>
          <cell r="E9754">
            <v>13</v>
          </cell>
          <cell r="I9754">
            <v>-595343779.01999998</v>
          </cell>
          <cell r="M9754">
            <v>13</v>
          </cell>
          <cell r="Q9754">
            <v>13</v>
          </cell>
          <cell r="V9754">
            <v>5200</v>
          </cell>
        </row>
        <row r="9755">
          <cell r="A9755">
            <v>1</v>
          </cell>
          <cell r="E9755">
            <v>13</v>
          </cell>
          <cell r="I9755">
            <v>-1142932216.4400001</v>
          </cell>
          <cell r="M9755">
            <v>13</v>
          </cell>
          <cell r="Q9755">
            <v>13</v>
          </cell>
          <cell r="V9755">
            <v>5302</v>
          </cell>
        </row>
        <row r="9756">
          <cell r="A9756">
            <v>1</v>
          </cell>
          <cell r="E9756">
            <v>13</v>
          </cell>
          <cell r="I9756">
            <v>66850791.560000002</v>
          </cell>
          <cell r="M9756">
            <v>13</v>
          </cell>
          <cell r="Q9756">
            <v>13</v>
          </cell>
          <cell r="V9756">
            <v>5400</v>
          </cell>
        </row>
        <row r="9757">
          <cell r="A9757">
            <v>1</v>
          </cell>
          <cell r="E9757">
            <v>13</v>
          </cell>
          <cell r="I9757">
            <v>-122627482.12</v>
          </cell>
          <cell r="M9757">
            <v>13</v>
          </cell>
          <cell r="Q9757">
            <v>13</v>
          </cell>
          <cell r="V9757">
            <v>5400</v>
          </cell>
        </row>
        <row r="9758">
          <cell r="A9758">
            <v>1</v>
          </cell>
          <cell r="E9758">
            <v>13</v>
          </cell>
          <cell r="I9758">
            <v>0</v>
          </cell>
          <cell r="M9758">
            <v>13</v>
          </cell>
          <cell r="Q9758">
            <v>13</v>
          </cell>
          <cell r="V9758">
            <v>5400</v>
          </cell>
        </row>
        <row r="9759">
          <cell r="A9759">
            <v>1</v>
          </cell>
          <cell r="E9759">
            <v>13</v>
          </cell>
          <cell r="I9759">
            <v>1503107960.1400001</v>
          </cell>
          <cell r="M9759">
            <v>13</v>
          </cell>
          <cell r="Q9759">
            <v>13</v>
          </cell>
          <cell r="V9759">
            <v>5400</v>
          </cell>
        </row>
        <row r="9760">
          <cell r="A9760">
            <v>1</v>
          </cell>
          <cell r="E9760">
            <v>13</v>
          </cell>
          <cell r="I9760">
            <v>12530139.710000001</v>
          </cell>
          <cell r="M9760">
            <v>13</v>
          </cell>
          <cell r="Q9760">
            <v>13</v>
          </cell>
          <cell r="V9760">
            <v>5400</v>
          </cell>
        </row>
        <row r="9761">
          <cell r="A9761">
            <v>1</v>
          </cell>
          <cell r="E9761">
            <v>13</v>
          </cell>
          <cell r="I9761">
            <v>-524417505.13</v>
          </cell>
          <cell r="M9761">
            <v>13</v>
          </cell>
          <cell r="Q9761">
            <v>13</v>
          </cell>
          <cell r="V9761">
            <v>5400</v>
          </cell>
        </row>
        <row r="9762">
          <cell r="A9762">
            <v>1</v>
          </cell>
          <cell r="E9762">
            <v>13</v>
          </cell>
          <cell r="I9762">
            <v>-317820482.36000001</v>
          </cell>
          <cell r="M9762">
            <v>13</v>
          </cell>
          <cell r="Q9762">
            <v>13</v>
          </cell>
          <cell r="V9762">
            <v>5400</v>
          </cell>
        </row>
        <row r="9763">
          <cell r="A9763">
            <v>1</v>
          </cell>
          <cell r="E9763">
            <v>13</v>
          </cell>
          <cell r="I9763">
            <v>44730977.530000001</v>
          </cell>
          <cell r="M9763">
            <v>13</v>
          </cell>
          <cell r="Q9763">
            <v>13</v>
          </cell>
          <cell r="V9763">
            <v>6110</v>
          </cell>
        </row>
        <row r="9764">
          <cell r="A9764">
            <v>1</v>
          </cell>
          <cell r="E9764">
            <v>13</v>
          </cell>
          <cell r="I9764">
            <v>-40994567.789999999</v>
          </cell>
          <cell r="M9764">
            <v>13</v>
          </cell>
          <cell r="Q9764">
            <v>13</v>
          </cell>
          <cell r="V9764">
            <v>6120</v>
          </cell>
        </row>
        <row r="9765">
          <cell r="A9765">
            <v>1</v>
          </cell>
          <cell r="E9765">
            <v>13</v>
          </cell>
          <cell r="I9765">
            <v>14186502.789999999</v>
          </cell>
          <cell r="M9765">
            <v>13</v>
          </cell>
          <cell r="Q9765">
            <v>13</v>
          </cell>
          <cell r="V9765">
            <v>6210</v>
          </cell>
        </row>
        <row r="9766">
          <cell r="A9766">
            <v>1</v>
          </cell>
          <cell r="E9766">
            <v>13</v>
          </cell>
          <cell r="I9766">
            <v>-3998634.36</v>
          </cell>
          <cell r="M9766">
            <v>13</v>
          </cell>
          <cell r="Q9766">
            <v>13</v>
          </cell>
          <cell r="V9766">
            <v>6220</v>
          </cell>
        </row>
        <row r="9767">
          <cell r="A9767">
            <v>1</v>
          </cell>
          <cell r="E9767">
            <v>13</v>
          </cell>
          <cell r="I9767">
            <v>58532693.450000003</v>
          </cell>
          <cell r="M9767">
            <v>13</v>
          </cell>
          <cell r="Q9767">
            <v>13</v>
          </cell>
          <cell r="V9767">
            <v>6310</v>
          </cell>
        </row>
        <row r="9768">
          <cell r="A9768">
            <v>1</v>
          </cell>
          <cell r="E9768">
            <v>13</v>
          </cell>
          <cell r="I9768">
            <v>-49621470.340000004</v>
          </cell>
          <cell r="M9768">
            <v>13</v>
          </cell>
          <cell r="Q9768">
            <v>13</v>
          </cell>
          <cell r="V9768">
            <v>6320</v>
          </cell>
        </row>
        <row r="9769">
          <cell r="A9769">
            <v>1</v>
          </cell>
          <cell r="E9769">
            <v>13</v>
          </cell>
          <cell r="I9769">
            <v>3190995.12</v>
          </cell>
          <cell r="M9769">
            <v>13</v>
          </cell>
          <cell r="Q9769">
            <v>13</v>
          </cell>
          <cell r="V9769">
            <v>6410</v>
          </cell>
        </row>
        <row r="9770">
          <cell r="A9770">
            <v>1</v>
          </cell>
          <cell r="E9770">
            <v>13</v>
          </cell>
          <cell r="I9770">
            <v>-1319513.5</v>
          </cell>
          <cell r="M9770">
            <v>13</v>
          </cell>
          <cell r="Q9770">
            <v>13</v>
          </cell>
          <cell r="V9770">
            <v>6420</v>
          </cell>
        </row>
        <row r="9771">
          <cell r="A9771">
            <v>1</v>
          </cell>
          <cell r="E9771">
            <v>13</v>
          </cell>
          <cell r="I9771">
            <v>3078284.57</v>
          </cell>
          <cell r="M9771">
            <v>13</v>
          </cell>
          <cell r="Q9771">
            <v>13</v>
          </cell>
          <cell r="V9771">
            <v>6710</v>
          </cell>
        </row>
        <row r="9772">
          <cell r="A9772">
            <v>1</v>
          </cell>
          <cell r="E9772">
            <v>13</v>
          </cell>
          <cell r="I9772">
            <v>-283551.21999999997</v>
          </cell>
          <cell r="M9772">
            <v>13</v>
          </cell>
          <cell r="Q9772">
            <v>13</v>
          </cell>
          <cell r="V9772">
            <v>6720</v>
          </cell>
        </row>
        <row r="9773">
          <cell r="A9773">
            <v>1</v>
          </cell>
          <cell r="E9773">
            <v>13</v>
          </cell>
          <cell r="I9773">
            <v>7421062.2000000002</v>
          </cell>
          <cell r="M9773">
            <v>13</v>
          </cell>
          <cell r="Q9773">
            <v>13</v>
          </cell>
          <cell r="V9773">
            <v>7000</v>
          </cell>
        </row>
        <row r="9774">
          <cell r="A9774">
            <v>1</v>
          </cell>
          <cell r="E9774">
            <v>13</v>
          </cell>
          <cell r="I9774">
            <v>430512206.23000002</v>
          </cell>
          <cell r="M9774">
            <v>13</v>
          </cell>
          <cell r="Q9774">
            <v>13</v>
          </cell>
          <cell r="V9774">
            <v>7100</v>
          </cell>
        </row>
        <row r="9775">
          <cell r="A9775">
            <v>1</v>
          </cell>
          <cell r="E9775">
            <v>13</v>
          </cell>
          <cell r="I9775">
            <v>-8665869.6699999999</v>
          </cell>
          <cell r="M9775">
            <v>13</v>
          </cell>
          <cell r="Q9775">
            <v>13</v>
          </cell>
          <cell r="V9775">
            <v>7110</v>
          </cell>
        </row>
        <row r="9776">
          <cell r="A9776">
            <v>1</v>
          </cell>
          <cell r="E9776">
            <v>13</v>
          </cell>
          <cell r="I9776">
            <v>0</v>
          </cell>
          <cell r="M9776">
            <v>13</v>
          </cell>
          <cell r="Q9776">
            <v>13</v>
          </cell>
          <cell r="V9776">
            <v>7130</v>
          </cell>
        </row>
        <row r="9777">
          <cell r="A9777">
            <v>1</v>
          </cell>
          <cell r="E9777">
            <v>13</v>
          </cell>
          <cell r="I9777">
            <v>0</v>
          </cell>
          <cell r="M9777">
            <v>13</v>
          </cell>
          <cell r="Q9777">
            <v>13</v>
          </cell>
          <cell r="V9777">
            <v>7300</v>
          </cell>
        </row>
        <row r="9778">
          <cell r="A9778">
            <v>1</v>
          </cell>
          <cell r="E9778">
            <v>13</v>
          </cell>
          <cell r="I9778">
            <v>40566300</v>
          </cell>
          <cell r="M9778">
            <v>13</v>
          </cell>
          <cell r="Q9778">
            <v>13</v>
          </cell>
          <cell r="V9778">
            <v>7300</v>
          </cell>
        </row>
        <row r="9779">
          <cell r="A9779">
            <v>1</v>
          </cell>
          <cell r="E9779">
            <v>13</v>
          </cell>
          <cell r="I9779">
            <v>0</v>
          </cell>
          <cell r="M9779">
            <v>13</v>
          </cell>
          <cell r="Q9779">
            <v>13</v>
          </cell>
          <cell r="V9779">
            <v>7500</v>
          </cell>
        </row>
        <row r="9780">
          <cell r="A9780">
            <v>1</v>
          </cell>
          <cell r="E9780">
            <v>13</v>
          </cell>
          <cell r="I9780">
            <v>0</v>
          </cell>
          <cell r="M9780">
            <v>13</v>
          </cell>
          <cell r="Q9780">
            <v>13</v>
          </cell>
          <cell r="V9780">
            <v>7700</v>
          </cell>
        </row>
        <row r="9781">
          <cell r="A9781">
            <v>1</v>
          </cell>
          <cell r="E9781">
            <v>13</v>
          </cell>
          <cell r="I9781">
            <v>0</v>
          </cell>
          <cell r="M9781">
            <v>13</v>
          </cell>
          <cell r="Q9781">
            <v>13</v>
          </cell>
          <cell r="V9781">
            <v>7700</v>
          </cell>
        </row>
        <row r="9782">
          <cell r="A9782">
            <v>1</v>
          </cell>
          <cell r="E9782">
            <v>13</v>
          </cell>
          <cell r="I9782">
            <v>89135946.659999996</v>
          </cell>
          <cell r="M9782">
            <v>13</v>
          </cell>
          <cell r="Q9782">
            <v>13</v>
          </cell>
          <cell r="V9782">
            <v>7905</v>
          </cell>
        </row>
        <row r="9783">
          <cell r="A9783">
            <v>1</v>
          </cell>
          <cell r="E9783">
            <v>13</v>
          </cell>
          <cell r="I9783">
            <v>0</v>
          </cell>
          <cell r="M9783">
            <v>13</v>
          </cell>
          <cell r="Q9783">
            <v>13</v>
          </cell>
          <cell r="V9783">
            <v>7906</v>
          </cell>
        </row>
        <row r="9784">
          <cell r="A9784">
            <v>1</v>
          </cell>
          <cell r="E9784">
            <v>13</v>
          </cell>
          <cell r="I9784">
            <v>-242308.31</v>
          </cell>
          <cell r="M9784">
            <v>13</v>
          </cell>
          <cell r="Q9784">
            <v>13</v>
          </cell>
          <cell r="V9784">
            <v>8051</v>
          </cell>
        </row>
        <row r="9785">
          <cell r="A9785">
            <v>1</v>
          </cell>
          <cell r="E9785">
            <v>13</v>
          </cell>
          <cell r="I9785">
            <v>103720.3</v>
          </cell>
          <cell r="M9785">
            <v>13</v>
          </cell>
          <cell r="Q9785">
            <v>13</v>
          </cell>
          <cell r="V9785">
            <v>8052</v>
          </cell>
        </row>
        <row r="9786">
          <cell r="A9786">
            <v>1</v>
          </cell>
          <cell r="E9786">
            <v>13</v>
          </cell>
          <cell r="I9786">
            <v>-3217587.54</v>
          </cell>
          <cell r="M9786">
            <v>13</v>
          </cell>
          <cell r="Q9786">
            <v>13</v>
          </cell>
          <cell r="V9786">
            <v>8053</v>
          </cell>
        </row>
        <row r="9787">
          <cell r="A9787">
            <v>1</v>
          </cell>
          <cell r="E9787">
            <v>13</v>
          </cell>
          <cell r="I9787">
            <v>5075644.32</v>
          </cell>
          <cell r="M9787">
            <v>13</v>
          </cell>
          <cell r="Q9787">
            <v>13</v>
          </cell>
          <cell r="V9787">
            <v>8054</v>
          </cell>
        </row>
        <row r="9788">
          <cell r="A9788">
            <v>1</v>
          </cell>
          <cell r="E9788">
            <v>13</v>
          </cell>
          <cell r="I9788">
            <v>-274541355.47000003</v>
          </cell>
          <cell r="M9788">
            <v>13</v>
          </cell>
          <cell r="Q9788">
            <v>13</v>
          </cell>
          <cell r="V9788">
            <v>9100</v>
          </cell>
        </row>
        <row r="9789">
          <cell r="A9789">
            <v>1</v>
          </cell>
          <cell r="E9789">
            <v>13</v>
          </cell>
          <cell r="I9789">
            <v>5170851.9800000004</v>
          </cell>
          <cell r="M9789">
            <v>13</v>
          </cell>
          <cell r="Q9789">
            <v>13</v>
          </cell>
          <cell r="V9789">
            <v>9110</v>
          </cell>
        </row>
        <row r="9790">
          <cell r="A9790">
            <v>1</v>
          </cell>
          <cell r="E9790">
            <v>13</v>
          </cell>
          <cell r="I9790">
            <v>0</v>
          </cell>
          <cell r="M9790">
            <v>13</v>
          </cell>
          <cell r="Q9790">
            <v>13</v>
          </cell>
          <cell r="V9790">
            <v>9202</v>
          </cell>
        </row>
        <row r="9791">
          <cell r="A9791">
            <v>1</v>
          </cell>
          <cell r="E9791">
            <v>13</v>
          </cell>
          <cell r="I9791">
            <v>0</v>
          </cell>
          <cell r="M9791">
            <v>13</v>
          </cell>
          <cell r="Q9791">
            <v>13</v>
          </cell>
          <cell r="V9791">
            <v>9215</v>
          </cell>
        </row>
        <row r="9792">
          <cell r="A9792">
            <v>1</v>
          </cell>
          <cell r="E9792">
            <v>13</v>
          </cell>
          <cell r="I9792">
            <v>-49320318.299999997</v>
          </cell>
          <cell r="M9792">
            <v>13</v>
          </cell>
          <cell r="Q9792">
            <v>13</v>
          </cell>
          <cell r="V9792">
            <v>9251</v>
          </cell>
        </row>
        <row r="9793">
          <cell r="A9793">
            <v>1</v>
          </cell>
          <cell r="E9793">
            <v>13</v>
          </cell>
          <cell r="I9793">
            <v>-42213319.200000003</v>
          </cell>
          <cell r="M9793">
            <v>13</v>
          </cell>
          <cell r="Q9793">
            <v>13</v>
          </cell>
          <cell r="V9793">
            <v>9252</v>
          </cell>
        </row>
        <row r="9794">
          <cell r="A9794">
            <v>1</v>
          </cell>
          <cell r="E9794">
            <v>13</v>
          </cell>
          <cell r="I9794">
            <v>-184942.8</v>
          </cell>
          <cell r="M9794">
            <v>13</v>
          </cell>
          <cell r="Q9794">
            <v>13</v>
          </cell>
          <cell r="V9794">
            <v>9253</v>
          </cell>
        </row>
        <row r="9795">
          <cell r="A9795">
            <v>1</v>
          </cell>
          <cell r="E9795">
            <v>13</v>
          </cell>
          <cell r="I9795">
            <v>-27828410.079999998</v>
          </cell>
          <cell r="M9795">
            <v>13</v>
          </cell>
          <cell r="Q9795">
            <v>13</v>
          </cell>
          <cell r="V9795">
            <v>9256</v>
          </cell>
        </row>
        <row r="9796">
          <cell r="A9796">
            <v>1</v>
          </cell>
          <cell r="E9796">
            <v>13</v>
          </cell>
          <cell r="I9796">
            <v>0</v>
          </cell>
          <cell r="M9796">
            <v>13</v>
          </cell>
          <cell r="Q9796">
            <v>13</v>
          </cell>
          <cell r="V9796">
            <v>9301</v>
          </cell>
        </row>
        <row r="9797">
          <cell r="A9797">
            <v>1</v>
          </cell>
          <cell r="E9797">
            <v>13</v>
          </cell>
          <cell r="I9797">
            <v>-257556423.77000001</v>
          </cell>
          <cell r="M9797">
            <v>13</v>
          </cell>
          <cell r="Q9797">
            <v>13</v>
          </cell>
          <cell r="V9797">
            <v>9303</v>
          </cell>
        </row>
        <row r="9798">
          <cell r="A9798">
            <v>1</v>
          </cell>
          <cell r="E9798">
            <v>13</v>
          </cell>
          <cell r="I9798">
            <v>-23252207.469999999</v>
          </cell>
          <cell r="M9798">
            <v>13</v>
          </cell>
          <cell r="Q9798">
            <v>13</v>
          </cell>
          <cell r="V9798">
            <v>9305</v>
          </cell>
        </row>
        <row r="9799">
          <cell r="A9799">
            <v>1</v>
          </cell>
          <cell r="E9799">
            <v>13</v>
          </cell>
          <cell r="I9799">
            <v>0</v>
          </cell>
          <cell r="M9799">
            <v>13</v>
          </cell>
          <cell r="Q9799">
            <v>13</v>
          </cell>
          <cell r="V9799">
            <v>9306</v>
          </cell>
        </row>
        <row r="9800">
          <cell r="A9800">
            <v>1</v>
          </cell>
          <cell r="E9800">
            <v>13</v>
          </cell>
          <cell r="I9800">
            <v>294104753.67000002</v>
          </cell>
          <cell r="M9800">
            <v>13</v>
          </cell>
          <cell r="Q9800">
            <v>13</v>
          </cell>
          <cell r="V9800">
            <v>9500</v>
          </cell>
        </row>
        <row r="9801">
          <cell r="A9801">
            <v>1</v>
          </cell>
          <cell r="E9801">
            <v>13</v>
          </cell>
          <cell r="I9801">
            <v>-166597150.81</v>
          </cell>
          <cell r="M9801">
            <v>13</v>
          </cell>
          <cell r="Q9801">
            <v>13</v>
          </cell>
          <cell r="V9801">
            <v>9530</v>
          </cell>
        </row>
        <row r="9802">
          <cell r="A9802">
            <v>1</v>
          </cell>
          <cell r="E9802">
            <v>13</v>
          </cell>
          <cell r="I9802">
            <v>168946502.52000001</v>
          </cell>
          <cell r="M9802">
            <v>13</v>
          </cell>
          <cell r="Q9802">
            <v>13</v>
          </cell>
          <cell r="V9802">
            <v>9600</v>
          </cell>
        </row>
        <row r="9803">
          <cell r="A9803">
            <v>1</v>
          </cell>
          <cell r="E9803">
            <v>13</v>
          </cell>
          <cell r="I9803">
            <v>-106779475.06</v>
          </cell>
          <cell r="M9803">
            <v>13</v>
          </cell>
          <cell r="Q9803">
            <v>13</v>
          </cell>
          <cell r="V9803">
            <v>9610</v>
          </cell>
        </row>
        <row r="9804">
          <cell r="A9804">
            <v>1</v>
          </cell>
          <cell r="E9804">
            <v>13</v>
          </cell>
          <cell r="I9804">
            <v>-87026814.959999993</v>
          </cell>
          <cell r="M9804">
            <v>13</v>
          </cell>
          <cell r="Q9804">
            <v>13</v>
          </cell>
          <cell r="V9804">
            <v>9620</v>
          </cell>
        </row>
        <row r="9805">
          <cell r="A9805">
            <v>1</v>
          </cell>
          <cell r="E9805">
            <v>13</v>
          </cell>
          <cell r="I9805">
            <v>0</v>
          </cell>
          <cell r="M9805">
            <v>13</v>
          </cell>
          <cell r="Q9805">
            <v>13</v>
          </cell>
          <cell r="V9805">
            <v>9990</v>
          </cell>
        </row>
        <row r="9806">
          <cell r="A9806">
            <v>1</v>
          </cell>
          <cell r="E9806">
            <v>13</v>
          </cell>
          <cell r="I9806">
            <v>993630364.98000002</v>
          </cell>
          <cell r="M9806">
            <v>13</v>
          </cell>
          <cell r="Q9806">
            <v>13</v>
          </cell>
          <cell r="V9806">
            <v>5301</v>
          </cell>
        </row>
        <row r="9807">
          <cell r="A9807">
            <v>1</v>
          </cell>
          <cell r="E9807">
            <v>5</v>
          </cell>
          <cell r="I9807">
            <v>-518443973.5</v>
          </cell>
          <cell r="M9807">
            <v>5</v>
          </cell>
          <cell r="Q9807">
            <v>5</v>
          </cell>
          <cell r="V9807">
            <v>1010</v>
          </cell>
        </row>
        <row r="9808">
          <cell r="A9808">
            <v>1</v>
          </cell>
          <cell r="E9808">
            <v>5</v>
          </cell>
          <cell r="I9808">
            <v>0</v>
          </cell>
          <cell r="M9808">
            <v>5</v>
          </cell>
          <cell r="Q9808">
            <v>5</v>
          </cell>
          <cell r="V9808">
            <v>1030</v>
          </cell>
        </row>
        <row r="9809">
          <cell r="A9809">
            <v>1</v>
          </cell>
          <cell r="E9809">
            <v>5</v>
          </cell>
          <cell r="I9809">
            <v>0</v>
          </cell>
          <cell r="M9809">
            <v>5</v>
          </cell>
          <cell r="Q9809">
            <v>5</v>
          </cell>
          <cell r="V9809">
            <v>1060</v>
          </cell>
        </row>
        <row r="9810">
          <cell r="A9810">
            <v>1</v>
          </cell>
          <cell r="E9810">
            <v>5</v>
          </cell>
          <cell r="I9810">
            <v>0</v>
          </cell>
          <cell r="M9810">
            <v>5</v>
          </cell>
          <cell r="Q9810">
            <v>5</v>
          </cell>
          <cell r="V9810">
            <v>1095</v>
          </cell>
        </row>
        <row r="9811">
          <cell r="A9811">
            <v>1</v>
          </cell>
          <cell r="E9811">
            <v>5</v>
          </cell>
          <cell r="I9811">
            <v>-129218928.95</v>
          </cell>
          <cell r="M9811">
            <v>5</v>
          </cell>
          <cell r="Q9811">
            <v>5</v>
          </cell>
          <cell r="V9811">
            <v>1095</v>
          </cell>
        </row>
        <row r="9812">
          <cell r="A9812">
            <v>1</v>
          </cell>
          <cell r="E9812">
            <v>5</v>
          </cell>
          <cell r="I9812">
            <v>14136697.300000001</v>
          </cell>
          <cell r="M9812">
            <v>5</v>
          </cell>
          <cell r="Q9812">
            <v>5</v>
          </cell>
          <cell r="V9812">
            <v>1096</v>
          </cell>
        </row>
        <row r="9813">
          <cell r="A9813">
            <v>1</v>
          </cell>
          <cell r="E9813">
            <v>5</v>
          </cell>
          <cell r="I9813">
            <v>300000</v>
          </cell>
          <cell r="M9813">
            <v>5</v>
          </cell>
          <cell r="Q9813">
            <v>5</v>
          </cell>
          <cell r="V9813">
            <v>2010</v>
          </cell>
        </row>
        <row r="9814">
          <cell r="A9814">
            <v>1</v>
          </cell>
          <cell r="E9814">
            <v>5</v>
          </cell>
          <cell r="I9814">
            <v>0</v>
          </cell>
          <cell r="M9814">
            <v>5</v>
          </cell>
          <cell r="Q9814">
            <v>5</v>
          </cell>
          <cell r="V9814">
            <v>2011</v>
          </cell>
        </row>
        <row r="9815">
          <cell r="A9815">
            <v>1</v>
          </cell>
          <cell r="E9815">
            <v>5</v>
          </cell>
          <cell r="I9815">
            <v>-1046000</v>
          </cell>
          <cell r="M9815">
            <v>5</v>
          </cell>
          <cell r="Q9815">
            <v>5</v>
          </cell>
          <cell r="V9815">
            <v>2030</v>
          </cell>
        </row>
        <row r="9816">
          <cell r="A9816">
            <v>1</v>
          </cell>
          <cell r="E9816">
            <v>5</v>
          </cell>
          <cell r="I9816">
            <v>25146143.620000001</v>
          </cell>
          <cell r="M9816">
            <v>5</v>
          </cell>
          <cell r="Q9816">
            <v>5</v>
          </cell>
          <cell r="V9816">
            <v>2030</v>
          </cell>
        </row>
        <row r="9817">
          <cell r="A9817">
            <v>1</v>
          </cell>
          <cell r="E9817">
            <v>5</v>
          </cell>
          <cell r="I9817">
            <v>167580021.65000001</v>
          </cell>
          <cell r="M9817">
            <v>5</v>
          </cell>
          <cell r="Q9817">
            <v>5</v>
          </cell>
          <cell r="V9817">
            <v>2040</v>
          </cell>
        </row>
        <row r="9818">
          <cell r="A9818">
            <v>1</v>
          </cell>
          <cell r="E9818">
            <v>5</v>
          </cell>
          <cell r="I9818">
            <v>39320577</v>
          </cell>
          <cell r="M9818">
            <v>5</v>
          </cell>
          <cell r="Q9818">
            <v>5</v>
          </cell>
          <cell r="V9818">
            <v>2051</v>
          </cell>
        </row>
        <row r="9819">
          <cell r="A9819">
            <v>1</v>
          </cell>
          <cell r="E9819">
            <v>5</v>
          </cell>
          <cell r="I9819">
            <v>130500</v>
          </cell>
          <cell r="M9819">
            <v>5</v>
          </cell>
          <cell r="Q9819">
            <v>5</v>
          </cell>
          <cell r="V9819">
            <v>2052</v>
          </cell>
        </row>
        <row r="9820">
          <cell r="A9820">
            <v>1</v>
          </cell>
          <cell r="E9820">
            <v>5</v>
          </cell>
          <cell r="I9820">
            <v>0</v>
          </cell>
          <cell r="M9820">
            <v>5</v>
          </cell>
          <cell r="Q9820">
            <v>5</v>
          </cell>
          <cell r="V9820">
            <v>2053</v>
          </cell>
        </row>
        <row r="9821">
          <cell r="A9821">
            <v>1</v>
          </cell>
          <cell r="E9821">
            <v>5</v>
          </cell>
          <cell r="I9821">
            <v>0</v>
          </cell>
          <cell r="M9821">
            <v>5</v>
          </cell>
          <cell r="Q9821">
            <v>5</v>
          </cell>
          <cell r="V9821">
            <v>2054</v>
          </cell>
        </row>
        <row r="9822">
          <cell r="A9822">
            <v>1</v>
          </cell>
          <cell r="E9822">
            <v>5</v>
          </cell>
          <cell r="I9822">
            <v>0</v>
          </cell>
          <cell r="M9822">
            <v>5</v>
          </cell>
          <cell r="Q9822">
            <v>5</v>
          </cell>
          <cell r="V9822">
            <v>2055</v>
          </cell>
        </row>
        <row r="9823">
          <cell r="A9823">
            <v>1</v>
          </cell>
          <cell r="E9823">
            <v>5</v>
          </cell>
          <cell r="I9823">
            <v>9350000</v>
          </cell>
          <cell r="M9823">
            <v>5</v>
          </cell>
          <cell r="Q9823">
            <v>5</v>
          </cell>
          <cell r="V9823">
            <v>2090</v>
          </cell>
        </row>
        <row r="9824">
          <cell r="A9824">
            <v>1</v>
          </cell>
          <cell r="E9824">
            <v>5</v>
          </cell>
          <cell r="I9824">
            <v>0</v>
          </cell>
          <cell r="M9824">
            <v>5</v>
          </cell>
          <cell r="Q9824">
            <v>5</v>
          </cell>
          <cell r="V9824">
            <v>2095</v>
          </cell>
        </row>
        <row r="9825">
          <cell r="A9825">
            <v>1</v>
          </cell>
          <cell r="E9825">
            <v>5</v>
          </cell>
          <cell r="I9825">
            <v>184803624.28</v>
          </cell>
          <cell r="M9825">
            <v>5</v>
          </cell>
          <cell r="Q9825">
            <v>5</v>
          </cell>
          <cell r="V9825">
            <v>2095</v>
          </cell>
        </row>
        <row r="9826">
          <cell r="A9826">
            <v>1</v>
          </cell>
          <cell r="E9826">
            <v>5</v>
          </cell>
          <cell r="I9826">
            <v>-68280.12</v>
          </cell>
          <cell r="M9826">
            <v>5</v>
          </cell>
          <cell r="Q9826">
            <v>5</v>
          </cell>
          <cell r="V9826">
            <v>3100</v>
          </cell>
        </row>
        <row r="9827">
          <cell r="A9827">
            <v>1</v>
          </cell>
          <cell r="E9827">
            <v>5</v>
          </cell>
          <cell r="I9827">
            <v>-470.75</v>
          </cell>
          <cell r="M9827">
            <v>5</v>
          </cell>
          <cell r="Q9827">
            <v>5</v>
          </cell>
          <cell r="V9827">
            <v>3300</v>
          </cell>
        </row>
        <row r="9828">
          <cell r="A9828">
            <v>1</v>
          </cell>
          <cell r="E9828">
            <v>5</v>
          </cell>
          <cell r="I9828">
            <v>-12184392.050000001</v>
          </cell>
          <cell r="M9828">
            <v>5</v>
          </cell>
          <cell r="Q9828">
            <v>5</v>
          </cell>
          <cell r="V9828">
            <v>3400</v>
          </cell>
        </row>
        <row r="9829">
          <cell r="A9829">
            <v>1</v>
          </cell>
          <cell r="E9829">
            <v>5</v>
          </cell>
          <cell r="I9829">
            <v>-130330834.72</v>
          </cell>
          <cell r="M9829">
            <v>5</v>
          </cell>
          <cell r="Q9829">
            <v>5</v>
          </cell>
          <cell r="V9829">
            <v>3400</v>
          </cell>
        </row>
        <row r="9830">
          <cell r="A9830">
            <v>1</v>
          </cell>
          <cell r="E9830">
            <v>5</v>
          </cell>
          <cell r="I9830">
            <v>-1712750</v>
          </cell>
          <cell r="M9830">
            <v>5</v>
          </cell>
          <cell r="Q9830">
            <v>5</v>
          </cell>
          <cell r="V9830">
            <v>3500</v>
          </cell>
        </row>
        <row r="9831">
          <cell r="A9831">
            <v>1</v>
          </cell>
          <cell r="E9831">
            <v>5</v>
          </cell>
          <cell r="I9831">
            <v>0</v>
          </cell>
          <cell r="M9831">
            <v>5</v>
          </cell>
          <cell r="Q9831">
            <v>5</v>
          </cell>
          <cell r="V9831">
            <v>4000</v>
          </cell>
        </row>
        <row r="9832">
          <cell r="A9832">
            <v>1</v>
          </cell>
          <cell r="E9832">
            <v>5</v>
          </cell>
          <cell r="I9832">
            <v>0</v>
          </cell>
          <cell r="M9832">
            <v>5</v>
          </cell>
          <cell r="Q9832">
            <v>5</v>
          </cell>
          <cell r="V9832">
            <v>4050</v>
          </cell>
        </row>
        <row r="9833">
          <cell r="A9833">
            <v>1</v>
          </cell>
          <cell r="E9833">
            <v>5</v>
          </cell>
          <cell r="I9833">
            <v>0</v>
          </cell>
          <cell r="M9833">
            <v>5</v>
          </cell>
          <cell r="Q9833">
            <v>5</v>
          </cell>
          <cell r="V9833">
            <v>4060</v>
          </cell>
        </row>
        <row r="9834">
          <cell r="A9834">
            <v>1</v>
          </cell>
          <cell r="E9834">
            <v>5</v>
          </cell>
          <cell r="I9834">
            <v>0</v>
          </cell>
          <cell r="M9834">
            <v>5</v>
          </cell>
          <cell r="Q9834">
            <v>5</v>
          </cell>
          <cell r="V9834">
            <v>4100</v>
          </cell>
        </row>
        <row r="9835">
          <cell r="A9835">
            <v>1</v>
          </cell>
          <cell r="E9835">
            <v>5</v>
          </cell>
          <cell r="I9835">
            <v>0</v>
          </cell>
          <cell r="M9835">
            <v>5</v>
          </cell>
          <cell r="Q9835">
            <v>5</v>
          </cell>
          <cell r="V9835">
            <v>4150</v>
          </cell>
        </row>
        <row r="9836">
          <cell r="A9836">
            <v>1</v>
          </cell>
          <cell r="E9836">
            <v>5</v>
          </cell>
          <cell r="I9836">
            <v>5515068.75</v>
          </cell>
          <cell r="M9836">
            <v>5</v>
          </cell>
          <cell r="Q9836">
            <v>5</v>
          </cell>
          <cell r="V9836">
            <v>4150</v>
          </cell>
        </row>
        <row r="9837">
          <cell r="A9837">
            <v>1</v>
          </cell>
          <cell r="E9837">
            <v>5</v>
          </cell>
          <cell r="I9837">
            <v>0</v>
          </cell>
          <cell r="M9837">
            <v>5</v>
          </cell>
          <cell r="Q9837">
            <v>5</v>
          </cell>
          <cell r="V9837">
            <v>4250</v>
          </cell>
        </row>
        <row r="9838">
          <cell r="A9838">
            <v>1</v>
          </cell>
          <cell r="E9838">
            <v>5</v>
          </cell>
          <cell r="I9838">
            <v>713354</v>
          </cell>
          <cell r="M9838">
            <v>5</v>
          </cell>
          <cell r="Q9838">
            <v>5</v>
          </cell>
          <cell r="V9838">
            <v>4250</v>
          </cell>
        </row>
        <row r="9839">
          <cell r="A9839">
            <v>1</v>
          </cell>
          <cell r="E9839">
            <v>5</v>
          </cell>
          <cell r="I9839">
            <v>1070000</v>
          </cell>
          <cell r="M9839">
            <v>5</v>
          </cell>
          <cell r="Q9839">
            <v>5</v>
          </cell>
          <cell r="V9839">
            <v>4260</v>
          </cell>
        </row>
        <row r="9840">
          <cell r="A9840">
            <v>1</v>
          </cell>
          <cell r="E9840">
            <v>5</v>
          </cell>
          <cell r="I9840">
            <v>0</v>
          </cell>
          <cell r="M9840">
            <v>5</v>
          </cell>
          <cell r="Q9840">
            <v>5</v>
          </cell>
          <cell r="V9840">
            <v>4280</v>
          </cell>
        </row>
        <row r="9841">
          <cell r="A9841">
            <v>1</v>
          </cell>
          <cell r="E9841">
            <v>5</v>
          </cell>
          <cell r="I9841">
            <v>0</v>
          </cell>
          <cell r="M9841">
            <v>5</v>
          </cell>
          <cell r="Q9841">
            <v>5</v>
          </cell>
          <cell r="V9841">
            <v>4301</v>
          </cell>
        </row>
        <row r="9842">
          <cell r="A9842">
            <v>1</v>
          </cell>
          <cell r="E9842">
            <v>5</v>
          </cell>
          <cell r="I9842">
            <v>0</v>
          </cell>
          <cell r="M9842">
            <v>5</v>
          </cell>
          <cell r="Q9842">
            <v>5</v>
          </cell>
          <cell r="V9842">
            <v>4302</v>
          </cell>
        </row>
        <row r="9843">
          <cell r="A9843">
            <v>1</v>
          </cell>
          <cell r="E9843">
            <v>5</v>
          </cell>
          <cell r="I9843">
            <v>0</v>
          </cell>
          <cell r="M9843">
            <v>5</v>
          </cell>
          <cell r="Q9843">
            <v>5</v>
          </cell>
          <cell r="V9843">
            <v>4303</v>
          </cell>
        </row>
        <row r="9844">
          <cell r="A9844">
            <v>1</v>
          </cell>
          <cell r="E9844">
            <v>5</v>
          </cell>
          <cell r="I9844">
            <v>0</v>
          </cell>
          <cell r="M9844">
            <v>5</v>
          </cell>
          <cell r="Q9844">
            <v>5</v>
          </cell>
          <cell r="V9844">
            <v>4304</v>
          </cell>
        </row>
        <row r="9845">
          <cell r="A9845">
            <v>1</v>
          </cell>
          <cell r="E9845">
            <v>5</v>
          </cell>
          <cell r="I9845">
            <v>0</v>
          </cell>
          <cell r="M9845">
            <v>5</v>
          </cell>
          <cell r="Q9845">
            <v>5</v>
          </cell>
          <cell r="V9845">
            <v>4305</v>
          </cell>
        </row>
        <row r="9846">
          <cell r="A9846">
            <v>1</v>
          </cell>
          <cell r="E9846">
            <v>5</v>
          </cell>
          <cell r="I9846">
            <v>54360</v>
          </cell>
          <cell r="M9846">
            <v>5</v>
          </cell>
          <cell r="Q9846">
            <v>5</v>
          </cell>
          <cell r="V9846">
            <v>4360</v>
          </cell>
        </row>
        <row r="9847">
          <cell r="A9847">
            <v>1</v>
          </cell>
          <cell r="E9847">
            <v>5</v>
          </cell>
          <cell r="I9847">
            <v>2325995.42</v>
          </cell>
          <cell r="M9847">
            <v>5</v>
          </cell>
          <cell r="Q9847">
            <v>5</v>
          </cell>
          <cell r="V9847">
            <v>4360</v>
          </cell>
        </row>
        <row r="9848">
          <cell r="A9848">
            <v>1</v>
          </cell>
          <cell r="E9848">
            <v>5</v>
          </cell>
          <cell r="I9848">
            <v>66000</v>
          </cell>
          <cell r="M9848">
            <v>5</v>
          </cell>
          <cell r="Q9848">
            <v>5</v>
          </cell>
          <cell r="V9848">
            <v>4380</v>
          </cell>
        </row>
        <row r="9849">
          <cell r="A9849">
            <v>1</v>
          </cell>
          <cell r="E9849">
            <v>5</v>
          </cell>
          <cell r="I9849">
            <v>34600</v>
          </cell>
          <cell r="M9849">
            <v>5</v>
          </cell>
          <cell r="Q9849">
            <v>5</v>
          </cell>
          <cell r="V9849">
            <v>4380</v>
          </cell>
        </row>
        <row r="9850">
          <cell r="A9850">
            <v>1</v>
          </cell>
          <cell r="E9850">
            <v>5</v>
          </cell>
          <cell r="I9850">
            <v>0</v>
          </cell>
          <cell r="M9850">
            <v>5</v>
          </cell>
          <cell r="Q9850">
            <v>5</v>
          </cell>
          <cell r="V9850">
            <v>4480</v>
          </cell>
        </row>
        <row r="9851">
          <cell r="A9851">
            <v>1</v>
          </cell>
          <cell r="E9851">
            <v>5</v>
          </cell>
          <cell r="I9851">
            <v>0</v>
          </cell>
          <cell r="M9851">
            <v>5</v>
          </cell>
          <cell r="Q9851">
            <v>5</v>
          </cell>
          <cell r="V9851">
            <v>4500</v>
          </cell>
        </row>
        <row r="9852">
          <cell r="A9852">
            <v>1</v>
          </cell>
          <cell r="E9852">
            <v>5</v>
          </cell>
          <cell r="I9852">
            <v>0</v>
          </cell>
          <cell r="M9852">
            <v>5</v>
          </cell>
          <cell r="Q9852">
            <v>5</v>
          </cell>
          <cell r="V9852">
            <v>4520</v>
          </cell>
        </row>
        <row r="9853">
          <cell r="A9853">
            <v>1</v>
          </cell>
          <cell r="E9853">
            <v>5</v>
          </cell>
          <cell r="I9853">
            <v>40000</v>
          </cell>
          <cell r="M9853">
            <v>5</v>
          </cell>
          <cell r="Q9853">
            <v>5</v>
          </cell>
          <cell r="V9853">
            <v>4560</v>
          </cell>
        </row>
        <row r="9854">
          <cell r="A9854">
            <v>1</v>
          </cell>
          <cell r="E9854">
            <v>5</v>
          </cell>
          <cell r="I9854">
            <v>25000</v>
          </cell>
          <cell r="M9854">
            <v>5</v>
          </cell>
          <cell r="Q9854">
            <v>5</v>
          </cell>
          <cell r="V9854">
            <v>4595</v>
          </cell>
        </row>
        <row r="9855">
          <cell r="A9855">
            <v>1</v>
          </cell>
          <cell r="E9855">
            <v>5</v>
          </cell>
          <cell r="I9855">
            <v>0</v>
          </cell>
          <cell r="M9855">
            <v>5</v>
          </cell>
          <cell r="Q9855">
            <v>5</v>
          </cell>
          <cell r="V9855">
            <v>4601</v>
          </cell>
        </row>
        <row r="9856">
          <cell r="A9856">
            <v>1</v>
          </cell>
          <cell r="E9856">
            <v>5</v>
          </cell>
          <cell r="I9856">
            <v>20406098</v>
          </cell>
          <cell r="M9856">
            <v>5</v>
          </cell>
          <cell r="Q9856">
            <v>5</v>
          </cell>
          <cell r="V9856">
            <v>4601</v>
          </cell>
        </row>
        <row r="9857">
          <cell r="A9857">
            <v>1</v>
          </cell>
          <cell r="E9857">
            <v>5</v>
          </cell>
          <cell r="I9857">
            <v>0</v>
          </cell>
          <cell r="M9857">
            <v>5</v>
          </cell>
          <cell r="Q9857">
            <v>5</v>
          </cell>
          <cell r="V9857">
            <v>4602</v>
          </cell>
        </row>
        <row r="9858">
          <cell r="A9858">
            <v>1</v>
          </cell>
          <cell r="E9858">
            <v>5</v>
          </cell>
          <cell r="I9858">
            <v>950000</v>
          </cell>
          <cell r="M9858">
            <v>5</v>
          </cell>
          <cell r="Q9858">
            <v>5</v>
          </cell>
          <cell r="V9858">
            <v>4603</v>
          </cell>
        </row>
        <row r="9859">
          <cell r="A9859">
            <v>1</v>
          </cell>
          <cell r="E9859">
            <v>5</v>
          </cell>
          <cell r="I9859">
            <v>0</v>
          </cell>
          <cell r="M9859">
            <v>5</v>
          </cell>
          <cell r="Q9859">
            <v>5</v>
          </cell>
          <cell r="V9859">
            <v>4610</v>
          </cell>
        </row>
        <row r="9860">
          <cell r="A9860">
            <v>1</v>
          </cell>
          <cell r="E9860">
            <v>5</v>
          </cell>
          <cell r="I9860">
            <v>34000</v>
          </cell>
          <cell r="M9860">
            <v>5</v>
          </cell>
          <cell r="Q9860">
            <v>5</v>
          </cell>
          <cell r="V9860">
            <v>4640</v>
          </cell>
        </row>
        <row r="9861">
          <cell r="A9861">
            <v>1</v>
          </cell>
          <cell r="E9861">
            <v>5</v>
          </cell>
          <cell r="I9861">
            <v>1038570</v>
          </cell>
          <cell r="M9861">
            <v>5</v>
          </cell>
          <cell r="Q9861">
            <v>5</v>
          </cell>
          <cell r="V9861">
            <v>4660</v>
          </cell>
        </row>
        <row r="9862">
          <cell r="A9862">
            <v>1</v>
          </cell>
          <cell r="E9862">
            <v>5</v>
          </cell>
          <cell r="I9862">
            <v>0</v>
          </cell>
          <cell r="M9862">
            <v>5</v>
          </cell>
          <cell r="Q9862">
            <v>5</v>
          </cell>
          <cell r="V9862">
            <v>4680</v>
          </cell>
        </row>
        <row r="9863">
          <cell r="A9863">
            <v>1</v>
          </cell>
          <cell r="E9863">
            <v>5</v>
          </cell>
          <cell r="I9863">
            <v>39010877</v>
          </cell>
          <cell r="M9863">
            <v>5</v>
          </cell>
          <cell r="Q9863">
            <v>5</v>
          </cell>
          <cell r="V9863">
            <v>4700</v>
          </cell>
        </row>
        <row r="9864">
          <cell r="A9864">
            <v>1</v>
          </cell>
          <cell r="E9864">
            <v>5</v>
          </cell>
          <cell r="I9864">
            <v>0</v>
          </cell>
          <cell r="M9864">
            <v>5</v>
          </cell>
          <cell r="Q9864">
            <v>5</v>
          </cell>
          <cell r="V9864">
            <v>4720</v>
          </cell>
        </row>
        <row r="9865">
          <cell r="A9865">
            <v>1</v>
          </cell>
          <cell r="E9865">
            <v>5</v>
          </cell>
          <cell r="I9865">
            <v>830000</v>
          </cell>
          <cell r="M9865">
            <v>5</v>
          </cell>
          <cell r="Q9865">
            <v>5</v>
          </cell>
          <cell r="V9865">
            <v>4720</v>
          </cell>
        </row>
        <row r="9866">
          <cell r="A9866">
            <v>1</v>
          </cell>
          <cell r="E9866">
            <v>5</v>
          </cell>
          <cell r="I9866">
            <v>81042080.180000007</v>
          </cell>
          <cell r="M9866">
            <v>5</v>
          </cell>
          <cell r="Q9866">
            <v>5</v>
          </cell>
          <cell r="V9866">
            <v>4730</v>
          </cell>
        </row>
        <row r="9867">
          <cell r="A9867">
            <v>1</v>
          </cell>
          <cell r="E9867">
            <v>5</v>
          </cell>
          <cell r="I9867">
            <v>0</v>
          </cell>
          <cell r="M9867">
            <v>5</v>
          </cell>
          <cell r="Q9867">
            <v>5</v>
          </cell>
          <cell r="V9867">
            <v>4740</v>
          </cell>
        </row>
        <row r="9868">
          <cell r="A9868">
            <v>1</v>
          </cell>
          <cell r="E9868">
            <v>5</v>
          </cell>
          <cell r="I9868">
            <v>3108560</v>
          </cell>
          <cell r="M9868">
            <v>5</v>
          </cell>
          <cell r="Q9868">
            <v>5</v>
          </cell>
          <cell r="V9868">
            <v>4760</v>
          </cell>
        </row>
        <row r="9869">
          <cell r="A9869">
            <v>1</v>
          </cell>
          <cell r="E9869">
            <v>5</v>
          </cell>
          <cell r="I9869">
            <v>583500</v>
          </cell>
          <cell r="M9869">
            <v>5</v>
          </cell>
          <cell r="Q9869">
            <v>5</v>
          </cell>
          <cell r="V9869">
            <v>4770</v>
          </cell>
        </row>
        <row r="9870">
          <cell r="A9870">
            <v>1</v>
          </cell>
          <cell r="E9870">
            <v>5</v>
          </cell>
          <cell r="I9870">
            <v>1192300</v>
          </cell>
          <cell r="M9870">
            <v>5</v>
          </cell>
          <cell r="Q9870">
            <v>5</v>
          </cell>
          <cell r="V9870">
            <v>4775</v>
          </cell>
        </row>
        <row r="9871">
          <cell r="A9871">
            <v>1</v>
          </cell>
          <cell r="E9871">
            <v>5</v>
          </cell>
          <cell r="I9871">
            <v>247560.87</v>
          </cell>
          <cell r="M9871">
            <v>5</v>
          </cell>
          <cell r="Q9871">
            <v>5</v>
          </cell>
          <cell r="V9871">
            <v>4780</v>
          </cell>
        </row>
        <row r="9872">
          <cell r="A9872">
            <v>1</v>
          </cell>
          <cell r="E9872">
            <v>5</v>
          </cell>
          <cell r="I9872">
            <v>261000</v>
          </cell>
          <cell r="M9872">
            <v>5</v>
          </cell>
          <cell r="Q9872">
            <v>5</v>
          </cell>
          <cell r="V9872">
            <v>4785</v>
          </cell>
        </row>
        <row r="9873">
          <cell r="A9873">
            <v>1</v>
          </cell>
          <cell r="E9873">
            <v>5</v>
          </cell>
          <cell r="I9873">
            <v>23586921.289999999</v>
          </cell>
          <cell r="M9873">
            <v>5</v>
          </cell>
          <cell r="Q9873">
            <v>5</v>
          </cell>
          <cell r="V9873">
            <v>4785</v>
          </cell>
        </row>
        <row r="9874">
          <cell r="A9874">
            <v>1</v>
          </cell>
          <cell r="E9874">
            <v>5</v>
          </cell>
          <cell r="I9874">
            <v>32895851.859999999</v>
          </cell>
          <cell r="M9874">
            <v>5</v>
          </cell>
          <cell r="Q9874">
            <v>5</v>
          </cell>
          <cell r="V9874">
            <v>4800</v>
          </cell>
        </row>
        <row r="9875">
          <cell r="A9875">
            <v>1</v>
          </cell>
          <cell r="E9875">
            <v>5</v>
          </cell>
          <cell r="I9875">
            <v>0</v>
          </cell>
          <cell r="M9875">
            <v>5</v>
          </cell>
          <cell r="Q9875">
            <v>5</v>
          </cell>
          <cell r="V9875">
            <v>4820</v>
          </cell>
        </row>
        <row r="9876">
          <cell r="A9876">
            <v>1</v>
          </cell>
          <cell r="E9876">
            <v>5</v>
          </cell>
          <cell r="I9876">
            <v>25383143.620000001</v>
          </cell>
          <cell r="M9876">
            <v>5</v>
          </cell>
          <cell r="Q9876">
            <v>5</v>
          </cell>
          <cell r="V9876">
            <v>4830</v>
          </cell>
        </row>
        <row r="9877">
          <cell r="A9877">
            <v>1</v>
          </cell>
          <cell r="E9877">
            <v>5</v>
          </cell>
          <cell r="I9877">
            <v>4802856.38</v>
          </cell>
          <cell r="M9877">
            <v>5</v>
          </cell>
          <cell r="Q9877">
            <v>5</v>
          </cell>
          <cell r="V9877">
            <v>4840</v>
          </cell>
        </row>
        <row r="9878">
          <cell r="A9878">
            <v>1</v>
          </cell>
          <cell r="E9878">
            <v>5</v>
          </cell>
          <cell r="I9878">
            <v>0</v>
          </cell>
          <cell r="M9878">
            <v>5</v>
          </cell>
          <cell r="Q9878">
            <v>5</v>
          </cell>
          <cell r="V9878">
            <v>4910</v>
          </cell>
        </row>
        <row r="9879">
          <cell r="A9879">
            <v>1</v>
          </cell>
          <cell r="E9879">
            <v>5</v>
          </cell>
          <cell r="I9879">
            <v>-1000000</v>
          </cell>
          <cell r="M9879">
            <v>5</v>
          </cell>
          <cell r="Q9879">
            <v>5</v>
          </cell>
          <cell r="V9879">
            <v>5100</v>
          </cell>
        </row>
        <row r="9880">
          <cell r="A9880">
            <v>1</v>
          </cell>
          <cell r="E9880">
            <v>5</v>
          </cell>
          <cell r="I9880">
            <v>563068813.15999997</v>
          </cell>
          <cell r="M9880">
            <v>5</v>
          </cell>
          <cell r="Q9880">
            <v>5</v>
          </cell>
          <cell r="V9880">
            <v>5200</v>
          </cell>
        </row>
        <row r="9881">
          <cell r="A9881">
            <v>1</v>
          </cell>
          <cell r="E9881">
            <v>5</v>
          </cell>
          <cell r="I9881">
            <v>-15955009.189999999</v>
          </cell>
          <cell r="M9881">
            <v>5</v>
          </cell>
          <cell r="Q9881">
            <v>5</v>
          </cell>
          <cell r="V9881">
            <v>5400</v>
          </cell>
        </row>
        <row r="9882">
          <cell r="A9882">
            <v>1</v>
          </cell>
          <cell r="E9882">
            <v>5</v>
          </cell>
          <cell r="I9882">
            <v>-133067140.98999999</v>
          </cell>
          <cell r="M9882">
            <v>5</v>
          </cell>
          <cell r="Q9882">
            <v>5</v>
          </cell>
          <cell r="V9882">
            <v>5400</v>
          </cell>
        </row>
        <row r="9883">
          <cell r="A9883">
            <v>1</v>
          </cell>
          <cell r="E9883">
            <v>5</v>
          </cell>
          <cell r="I9883">
            <v>-1459954157.1800001</v>
          </cell>
          <cell r="M9883">
            <v>5</v>
          </cell>
          <cell r="Q9883">
            <v>5</v>
          </cell>
          <cell r="V9883">
            <v>5400</v>
          </cell>
        </row>
        <row r="9884">
          <cell r="A9884">
            <v>1</v>
          </cell>
          <cell r="E9884">
            <v>5</v>
          </cell>
          <cell r="I9884">
            <v>-17283615.530000001</v>
          </cell>
          <cell r="M9884">
            <v>5</v>
          </cell>
          <cell r="Q9884">
            <v>5</v>
          </cell>
          <cell r="V9884">
            <v>5400</v>
          </cell>
        </row>
        <row r="9885">
          <cell r="A9885">
            <v>1</v>
          </cell>
          <cell r="E9885">
            <v>5</v>
          </cell>
          <cell r="I9885">
            <v>321376517.56</v>
          </cell>
          <cell r="M9885">
            <v>5</v>
          </cell>
          <cell r="Q9885">
            <v>5</v>
          </cell>
          <cell r="V9885">
            <v>5400</v>
          </cell>
        </row>
        <row r="9886">
          <cell r="A9886">
            <v>1</v>
          </cell>
          <cell r="E9886">
            <v>5</v>
          </cell>
          <cell r="I9886">
            <v>23558822.52</v>
          </cell>
          <cell r="M9886">
            <v>5</v>
          </cell>
          <cell r="Q9886">
            <v>5</v>
          </cell>
          <cell r="V9886">
            <v>6110</v>
          </cell>
        </row>
        <row r="9887">
          <cell r="A9887">
            <v>1</v>
          </cell>
          <cell r="E9887">
            <v>5</v>
          </cell>
          <cell r="I9887">
            <v>-22700817.059999999</v>
          </cell>
          <cell r="M9887">
            <v>5</v>
          </cell>
          <cell r="Q9887">
            <v>5</v>
          </cell>
          <cell r="V9887">
            <v>6120</v>
          </cell>
        </row>
        <row r="9888">
          <cell r="A9888">
            <v>1</v>
          </cell>
          <cell r="E9888">
            <v>5</v>
          </cell>
          <cell r="I9888">
            <v>15609800.82</v>
          </cell>
          <cell r="M9888">
            <v>5</v>
          </cell>
          <cell r="Q9888">
            <v>5</v>
          </cell>
          <cell r="V9888">
            <v>6210</v>
          </cell>
        </row>
        <row r="9889">
          <cell r="A9889">
            <v>1</v>
          </cell>
          <cell r="E9889">
            <v>5</v>
          </cell>
          <cell r="I9889">
            <v>-9801456.2599999998</v>
          </cell>
          <cell r="M9889">
            <v>5</v>
          </cell>
          <cell r="Q9889">
            <v>5</v>
          </cell>
          <cell r="V9889">
            <v>6220</v>
          </cell>
        </row>
        <row r="9890">
          <cell r="A9890">
            <v>1</v>
          </cell>
          <cell r="E9890">
            <v>5</v>
          </cell>
          <cell r="I9890">
            <v>45000000</v>
          </cell>
          <cell r="M9890">
            <v>5</v>
          </cell>
          <cell r="Q9890">
            <v>5</v>
          </cell>
          <cell r="V9890">
            <v>6310</v>
          </cell>
        </row>
        <row r="9891">
          <cell r="A9891">
            <v>1</v>
          </cell>
          <cell r="E9891">
            <v>5</v>
          </cell>
          <cell r="I9891">
            <v>-18066725.640000001</v>
          </cell>
          <cell r="M9891">
            <v>5</v>
          </cell>
          <cell r="Q9891">
            <v>5</v>
          </cell>
          <cell r="V9891">
            <v>6320</v>
          </cell>
        </row>
        <row r="9892">
          <cell r="A9892">
            <v>1</v>
          </cell>
          <cell r="E9892">
            <v>5</v>
          </cell>
          <cell r="I9892">
            <v>2778800</v>
          </cell>
          <cell r="M9892">
            <v>5</v>
          </cell>
          <cell r="Q9892">
            <v>5</v>
          </cell>
          <cell r="V9892">
            <v>6410</v>
          </cell>
        </row>
        <row r="9893">
          <cell r="A9893">
            <v>1</v>
          </cell>
          <cell r="E9893">
            <v>5</v>
          </cell>
          <cell r="I9893">
            <v>-1533079.65</v>
          </cell>
          <cell r="M9893">
            <v>5</v>
          </cell>
          <cell r="Q9893">
            <v>5</v>
          </cell>
          <cell r="V9893">
            <v>6420</v>
          </cell>
        </row>
        <row r="9894">
          <cell r="A9894">
            <v>1</v>
          </cell>
          <cell r="E9894">
            <v>5</v>
          </cell>
          <cell r="I9894">
            <v>2506500</v>
          </cell>
          <cell r="M9894">
            <v>5</v>
          </cell>
          <cell r="Q9894">
            <v>5</v>
          </cell>
          <cell r="V9894">
            <v>6510</v>
          </cell>
        </row>
        <row r="9895">
          <cell r="A9895">
            <v>1</v>
          </cell>
          <cell r="E9895">
            <v>5</v>
          </cell>
          <cell r="I9895">
            <v>-626569.5</v>
          </cell>
          <cell r="M9895">
            <v>5</v>
          </cell>
          <cell r="Q9895">
            <v>5</v>
          </cell>
          <cell r="V9895">
            <v>6520</v>
          </cell>
        </row>
        <row r="9896">
          <cell r="A9896">
            <v>1</v>
          </cell>
          <cell r="E9896">
            <v>5</v>
          </cell>
          <cell r="I9896">
            <v>11727793.18</v>
          </cell>
          <cell r="M9896">
            <v>5</v>
          </cell>
          <cell r="Q9896">
            <v>5</v>
          </cell>
          <cell r="V9896">
            <v>7000</v>
          </cell>
        </row>
        <row r="9897">
          <cell r="A9897">
            <v>1</v>
          </cell>
          <cell r="E9897">
            <v>5</v>
          </cell>
          <cell r="I9897">
            <v>138080821.62</v>
          </cell>
          <cell r="M9897">
            <v>5</v>
          </cell>
          <cell r="Q9897">
            <v>5</v>
          </cell>
          <cell r="V9897">
            <v>7100</v>
          </cell>
        </row>
        <row r="9898">
          <cell r="A9898">
            <v>1</v>
          </cell>
          <cell r="E9898">
            <v>5</v>
          </cell>
          <cell r="I9898">
            <v>19485782.289999999</v>
          </cell>
          <cell r="M9898">
            <v>5</v>
          </cell>
          <cell r="Q9898">
            <v>5</v>
          </cell>
          <cell r="V9898">
            <v>7110</v>
          </cell>
        </row>
        <row r="9899">
          <cell r="A9899">
            <v>1</v>
          </cell>
          <cell r="E9899">
            <v>5</v>
          </cell>
          <cell r="I9899">
            <v>114072631.72</v>
          </cell>
          <cell r="M9899">
            <v>5</v>
          </cell>
          <cell r="Q9899">
            <v>5</v>
          </cell>
          <cell r="V9899">
            <v>7130</v>
          </cell>
        </row>
        <row r="9900">
          <cell r="A9900">
            <v>1</v>
          </cell>
          <cell r="E9900">
            <v>5</v>
          </cell>
          <cell r="I9900">
            <v>-4271374.46</v>
          </cell>
          <cell r="M9900">
            <v>5</v>
          </cell>
          <cell r="Q9900">
            <v>5</v>
          </cell>
          <cell r="V9900">
            <v>7140</v>
          </cell>
        </row>
        <row r="9901">
          <cell r="A9901">
            <v>1</v>
          </cell>
          <cell r="E9901">
            <v>5</v>
          </cell>
          <cell r="I9901">
            <v>0</v>
          </cell>
          <cell r="M9901">
            <v>5</v>
          </cell>
          <cell r="Q9901">
            <v>5</v>
          </cell>
          <cell r="V9901">
            <v>7300</v>
          </cell>
        </row>
        <row r="9902">
          <cell r="A9902">
            <v>1</v>
          </cell>
          <cell r="E9902">
            <v>5</v>
          </cell>
          <cell r="I9902">
            <v>0</v>
          </cell>
          <cell r="M9902">
            <v>5</v>
          </cell>
          <cell r="Q9902">
            <v>5</v>
          </cell>
          <cell r="V9902">
            <v>7300</v>
          </cell>
        </row>
        <row r="9903">
          <cell r="A9903">
            <v>1</v>
          </cell>
          <cell r="E9903">
            <v>5</v>
          </cell>
          <cell r="I9903">
            <v>0</v>
          </cell>
          <cell r="M9903">
            <v>5</v>
          </cell>
          <cell r="Q9903">
            <v>5</v>
          </cell>
          <cell r="V9903">
            <v>7700</v>
          </cell>
        </row>
        <row r="9904">
          <cell r="A9904">
            <v>1</v>
          </cell>
          <cell r="E9904">
            <v>5</v>
          </cell>
          <cell r="I9904">
            <v>240532967.21000001</v>
          </cell>
          <cell r="M9904">
            <v>5</v>
          </cell>
          <cell r="Q9904">
            <v>5</v>
          </cell>
          <cell r="V9904">
            <v>7700</v>
          </cell>
        </row>
        <row r="9905">
          <cell r="A9905">
            <v>1</v>
          </cell>
          <cell r="E9905">
            <v>5</v>
          </cell>
          <cell r="I9905">
            <v>-31655282.149999999</v>
          </cell>
          <cell r="M9905">
            <v>5</v>
          </cell>
          <cell r="Q9905">
            <v>5</v>
          </cell>
          <cell r="V9905">
            <v>7908</v>
          </cell>
        </row>
        <row r="9906">
          <cell r="A9906">
            <v>1</v>
          </cell>
          <cell r="E9906">
            <v>5</v>
          </cell>
          <cell r="I9906">
            <v>0</v>
          </cell>
          <cell r="M9906">
            <v>5</v>
          </cell>
          <cell r="Q9906">
            <v>5</v>
          </cell>
          <cell r="V9906">
            <v>7917</v>
          </cell>
        </row>
        <row r="9907">
          <cell r="A9907">
            <v>1</v>
          </cell>
          <cell r="E9907">
            <v>5</v>
          </cell>
          <cell r="I9907">
            <v>2407733.33</v>
          </cell>
          <cell r="M9907">
            <v>5</v>
          </cell>
          <cell r="Q9907">
            <v>5</v>
          </cell>
          <cell r="V9907">
            <v>7918</v>
          </cell>
        </row>
        <row r="9908">
          <cell r="A9908">
            <v>1</v>
          </cell>
          <cell r="E9908">
            <v>5</v>
          </cell>
          <cell r="I9908">
            <v>2500</v>
          </cell>
          <cell r="M9908">
            <v>5</v>
          </cell>
          <cell r="Q9908">
            <v>5</v>
          </cell>
          <cell r="V9908">
            <v>7919</v>
          </cell>
        </row>
        <row r="9909">
          <cell r="A9909">
            <v>1</v>
          </cell>
          <cell r="E9909">
            <v>5</v>
          </cell>
          <cell r="I9909">
            <v>8879160.0500000007</v>
          </cell>
          <cell r="M9909">
            <v>5</v>
          </cell>
          <cell r="Q9909">
            <v>5</v>
          </cell>
          <cell r="V9909">
            <v>8015</v>
          </cell>
        </row>
        <row r="9910">
          <cell r="A9910">
            <v>1</v>
          </cell>
          <cell r="E9910">
            <v>5</v>
          </cell>
          <cell r="I9910">
            <v>14993.2</v>
          </cell>
          <cell r="M9910">
            <v>5</v>
          </cell>
          <cell r="Q9910">
            <v>5</v>
          </cell>
          <cell r="V9910">
            <v>8061</v>
          </cell>
        </row>
        <row r="9911">
          <cell r="A9911">
            <v>1</v>
          </cell>
          <cell r="E9911">
            <v>5</v>
          </cell>
          <cell r="I9911">
            <v>93277620</v>
          </cell>
          <cell r="M9911">
            <v>5</v>
          </cell>
          <cell r="Q9911">
            <v>5</v>
          </cell>
          <cell r="V9911">
            <v>8062</v>
          </cell>
        </row>
        <row r="9912">
          <cell r="A9912">
            <v>1</v>
          </cell>
          <cell r="E9912">
            <v>5</v>
          </cell>
          <cell r="I9912">
            <v>150452.16</v>
          </cell>
          <cell r="M9912">
            <v>5</v>
          </cell>
          <cell r="Q9912">
            <v>5</v>
          </cell>
          <cell r="V9912">
            <v>8063</v>
          </cell>
        </row>
        <row r="9913">
          <cell r="A9913">
            <v>1</v>
          </cell>
          <cell r="E9913">
            <v>5</v>
          </cell>
          <cell r="I9913">
            <v>-60000</v>
          </cell>
          <cell r="M9913">
            <v>5</v>
          </cell>
          <cell r="Q9913">
            <v>5</v>
          </cell>
          <cell r="V9913">
            <v>8064</v>
          </cell>
        </row>
        <row r="9914">
          <cell r="A9914">
            <v>1</v>
          </cell>
          <cell r="E9914">
            <v>5</v>
          </cell>
          <cell r="I9914">
            <v>649310.61</v>
          </cell>
          <cell r="M9914">
            <v>5</v>
          </cell>
          <cell r="Q9914">
            <v>5</v>
          </cell>
          <cell r="V9914">
            <v>8065</v>
          </cell>
        </row>
        <row r="9915">
          <cell r="A9915">
            <v>1</v>
          </cell>
          <cell r="E9915">
            <v>5</v>
          </cell>
          <cell r="I9915">
            <v>153033</v>
          </cell>
          <cell r="M9915">
            <v>5</v>
          </cell>
          <cell r="Q9915">
            <v>5</v>
          </cell>
          <cell r="V9915">
            <v>8066</v>
          </cell>
        </row>
        <row r="9916">
          <cell r="A9916">
            <v>1</v>
          </cell>
          <cell r="E9916">
            <v>5</v>
          </cell>
          <cell r="I9916">
            <v>0</v>
          </cell>
          <cell r="M9916">
            <v>5</v>
          </cell>
          <cell r="Q9916">
            <v>5</v>
          </cell>
          <cell r="V9916">
            <v>8581</v>
          </cell>
        </row>
        <row r="9917">
          <cell r="A9917">
            <v>1</v>
          </cell>
          <cell r="E9917">
            <v>5</v>
          </cell>
          <cell r="I9917">
            <v>500000</v>
          </cell>
          <cell r="M9917">
            <v>5</v>
          </cell>
          <cell r="Q9917">
            <v>5</v>
          </cell>
          <cell r="V9917">
            <v>8582</v>
          </cell>
        </row>
        <row r="9918">
          <cell r="A9918">
            <v>1</v>
          </cell>
          <cell r="E9918">
            <v>5</v>
          </cell>
          <cell r="I9918">
            <v>817500</v>
          </cell>
          <cell r="M9918">
            <v>5</v>
          </cell>
          <cell r="Q9918">
            <v>5</v>
          </cell>
          <cell r="V9918">
            <v>8583</v>
          </cell>
        </row>
        <row r="9919">
          <cell r="A9919">
            <v>1</v>
          </cell>
          <cell r="E9919">
            <v>5</v>
          </cell>
          <cell r="I9919">
            <v>1046000</v>
          </cell>
          <cell r="M9919">
            <v>5</v>
          </cell>
          <cell r="Q9919">
            <v>5</v>
          </cell>
          <cell r="V9919">
            <v>9000</v>
          </cell>
        </row>
        <row r="9920">
          <cell r="A9920">
            <v>1</v>
          </cell>
          <cell r="E9920">
            <v>5</v>
          </cell>
          <cell r="I9920">
            <v>-1293825905.28</v>
          </cell>
          <cell r="M9920">
            <v>5</v>
          </cell>
          <cell r="Q9920">
            <v>5</v>
          </cell>
          <cell r="V9920">
            <v>9100</v>
          </cell>
        </row>
        <row r="9921">
          <cell r="A9921">
            <v>1</v>
          </cell>
          <cell r="E9921">
            <v>5</v>
          </cell>
          <cell r="I9921">
            <v>-90088870.950000003</v>
          </cell>
          <cell r="M9921">
            <v>5</v>
          </cell>
          <cell r="Q9921">
            <v>5</v>
          </cell>
          <cell r="V9921">
            <v>9204</v>
          </cell>
        </row>
        <row r="9922">
          <cell r="A9922">
            <v>1</v>
          </cell>
          <cell r="E9922">
            <v>5</v>
          </cell>
          <cell r="I9922">
            <v>0</v>
          </cell>
          <cell r="M9922">
            <v>5</v>
          </cell>
          <cell r="Q9922">
            <v>5</v>
          </cell>
          <cell r="V9922">
            <v>9215</v>
          </cell>
        </row>
        <row r="9923">
          <cell r="A9923">
            <v>1</v>
          </cell>
          <cell r="E9923">
            <v>5</v>
          </cell>
          <cell r="I9923">
            <v>-37569151.950000003</v>
          </cell>
          <cell r="M9923">
            <v>5</v>
          </cell>
          <cell r="Q9923">
            <v>5</v>
          </cell>
          <cell r="V9923">
            <v>9251</v>
          </cell>
        </row>
        <row r="9924">
          <cell r="A9924">
            <v>1</v>
          </cell>
          <cell r="E9924">
            <v>5</v>
          </cell>
          <cell r="I9924">
            <v>-134106111.2</v>
          </cell>
          <cell r="M9924">
            <v>5</v>
          </cell>
          <cell r="Q9924">
            <v>5</v>
          </cell>
          <cell r="V9924">
            <v>9252</v>
          </cell>
        </row>
        <row r="9925">
          <cell r="A9925">
            <v>1</v>
          </cell>
          <cell r="E9925">
            <v>5</v>
          </cell>
          <cell r="I9925">
            <v>812394</v>
          </cell>
          <cell r="M9925">
            <v>5</v>
          </cell>
          <cell r="Q9925">
            <v>5</v>
          </cell>
          <cell r="V9925">
            <v>9253</v>
          </cell>
        </row>
        <row r="9926">
          <cell r="A9926">
            <v>1</v>
          </cell>
          <cell r="E9926">
            <v>5</v>
          </cell>
          <cell r="I9926">
            <v>-5048267</v>
          </cell>
          <cell r="M9926">
            <v>5</v>
          </cell>
          <cell r="Q9926">
            <v>5</v>
          </cell>
          <cell r="V9926">
            <v>9255</v>
          </cell>
        </row>
        <row r="9927">
          <cell r="A9927">
            <v>1</v>
          </cell>
          <cell r="E9927">
            <v>5</v>
          </cell>
          <cell r="I9927">
            <v>-105917448.48999999</v>
          </cell>
          <cell r="M9927">
            <v>5</v>
          </cell>
          <cell r="Q9927">
            <v>5</v>
          </cell>
          <cell r="V9927">
            <v>9256</v>
          </cell>
        </row>
        <row r="9928">
          <cell r="A9928">
            <v>1</v>
          </cell>
          <cell r="E9928">
            <v>5</v>
          </cell>
          <cell r="I9928">
            <v>-1784280</v>
          </cell>
          <cell r="M9928">
            <v>5</v>
          </cell>
          <cell r="Q9928">
            <v>5</v>
          </cell>
          <cell r="V9928">
            <v>9257</v>
          </cell>
        </row>
        <row r="9929">
          <cell r="A9929">
            <v>1</v>
          </cell>
          <cell r="E9929">
            <v>5</v>
          </cell>
          <cell r="I9929">
            <v>-62358224</v>
          </cell>
          <cell r="M9929">
            <v>5</v>
          </cell>
          <cell r="Q9929">
            <v>5</v>
          </cell>
          <cell r="V9929">
            <v>9301</v>
          </cell>
        </row>
        <row r="9930">
          <cell r="A9930">
            <v>1</v>
          </cell>
          <cell r="E9930">
            <v>5</v>
          </cell>
          <cell r="I9930">
            <v>-225976275.08000001</v>
          </cell>
          <cell r="M9930">
            <v>5</v>
          </cell>
          <cell r="Q9930">
            <v>5</v>
          </cell>
          <cell r="V9930">
            <v>9303</v>
          </cell>
        </row>
        <row r="9931">
          <cell r="A9931">
            <v>1</v>
          </cell>
          <cell r="E9931">
            <v>5</v>
          </cell>
          <cell r="I9931">
            <v>-33066662.300000001</v>
          </cell>
          <cell r="M9931">
            <v>5</v>
          </cell>
          <cell r="Q9931">
            <v>5</v>
          </cell>
          <cell r="V9931">
            <v>9305</v>
          </cell>
        </row>
        <row r="9932">
          <cell r="A9932">
            <v>1</v>
          </cell>
          <cell r="E9932">
            <v>5</v>
          </cell>
          <cell r="I9932">
            <v>0.22</v>
          </cell>
          <cell r="M9932">
            <v>5</v>
          </cell>
          <cell r="Q9932">
            <v>5</v>
          </cell>
          <cell r="V9932">
            <v>9306</v>
          </cell>
        </row>
        <row r="9933">
          <cell r="A9933">
            <v>1</v>
          </cell>
          <cell r="E9933">
            <v>5</v>
          </cell>
          <cell r="I9933">
            <v>-99382550.680000007</v>
          </cell>
          <cell r="M9933">
            <v>5</v>
          </cell>
          <cell r="Q9933">
            <v>5</v>
          </cell>
          <cell r="V9933">
            <v>9530</v>
          </cell>
        </row>
        <row r="9934">
          <cell r="A9934">
            <v>1</v>
          </cell>
          <cell r="E9934">
            <v>5</v>
          </cell>
          <cell r="I9934">
            <v>-295199284.95999998</v>
          </cell>
          <cell r="M9934">
            <v>5</v>
          </cell>
          <cell r="Q9934">
            <v>5</v>
          </cell>
          <cell r="V9934">
            <v>9600</v>
          </cell>
        </row>
        <row r="9935">
          <cell r="A9935">
            <v>1</v>
          </cell>
          <cell r="E9935">
            <v>5</v>
          </cell>
          <cell r="I9935">
            <v>1064425.48</v>
          </cell>
          <cell r="M9935">
            <v>5</v>
          </cell>
          <cell r="Q9935">
            <v>5</v>
          </cell>
          <cell r="V9935">
            <v>9601</v>
          </cell>
        </row>
        <row r="9936">
          <cell r="A9936">
            <v>1</v>
          </cell>
          <cell r="E9936">
            <v>5</v>
          </cell>
          <cell r="I9936">
            <v>4625736.2</v>
          </cell>
          <cell r="M9936">
            <v>5</v>
          </cell>
          <cell r="Q9936">
            <v>5</v>
          </cell>
          <cell r="V9936">
            <v>9611</v>
          </cell>
        </row>
        <row r="9937">
          <cell r="A9937">
            <v>1</v>
          </cell>
          <cell r="E9937">
            <v>5</v>
          </cell>
          <cell r="I9937">
            <v>295787796.62</v>
          </cell>
          <cell r="M9937">
            <v>5</v>
          </cell>
          <cell r="Q9937">
            <v>5</v>
          </cell>
          <cell r="V9937">
            <v>9670</v>
          </cell>
        </row>
        <row r="9938">
          <cell r="A9938">
            <v>1</v>
          </cell>
          <cell r="E9938">
            <v>5</v>
          </cell>
          <cell r="I9938">
            <v>0</v>
          </cell>
          <cell r="M9938">
            <v>5</v>
          </cell>
          <cell r="Q9938">
            <v>5</v>
          </cell>
          <cell r="V9938">
            <v>9990</v>
          </cell>
        </row>
        <row r="9939">
          <cell r="A9939">
            <v>1</v>
          </cell>
          <cell r="E9939">
            <v>5</v>
          </cell>
          <cell r="I9939">
            <v>2299330723.4200001</v>
          </cell>
          <cell r="M9939">
            <v>5</v>
          </cell>
          <cell r="Q9939">
            <v>5</v>
          </cell>
          <cell r="V9939">
            <v>5301</v>
          </cell>
        </row>
        <row r="9940">
          <cell r="A9940">
            <v>1</v>
          </cell>
          <cell r="E9940">
            <v>7</v>
          </cell>
          <cell r="I9940">
            <v>-2611714.5099999998</v>
          </cell>
          <cell r="M9940">
            <v>7</v>
          </cell>
          <cell r="Q9940">
            <v>7</v>
          </cell>
          <cell r="V9940">
            <v>1010</v>
          </cell>
        </row>
        <row r="9941">
          <cell r="A9941">
            <v>1</v>
          </cell>
          <cell r="E9941">
            <v>7</v>
          </cell>
          <cell r="I9941">
            <v>-2937493.51</v>
          </cell>
          <cell r="M9941">
            <v>7</v>
          </cell>
          <cell r="Q9941">
            <v>7</v>
          </cell>
          <cell r="V9941">
            <v>1020</v>
          </cell>
        </row>
        <row r="9942">
          <cell r="A9942">
            <v>1</v>
          </cell>
          <cell r="E9942">
            <v>7</v>
          </cell>
          <cell r="I9942">
            <v>0</v>
          </cell>
          <cell r="M9942">
            <v>7</v>
          </cell>
          <cell r="Q9942">
            <v>7</v>
          </cell>
          <cell r="V9942">
            <v>1030</v>
          </cell>
        </row>
        <row r="9943">
          <cell r="A9943">
            <v>1</v>
          </cell>
          <cell r="E9943">
            <v>7</v>
          </cell>
          <cell r="I9943">
            <v>72702965</v>
          </cell>
          <cell r="M9943">
            <v>7</v>
          </cell>
          <cell r="Q9943">
            <v>7</v>
          </cell>
          <cell r="V9943">
            <v>1095</v>
          </cell>
        </row>
        <row r="9944">
          <cell r="A9944">
            <v>1</v>
          </cell>
          <cell r="E9944">
            <v>7</v>
          </cell>
          <cell r="I9944">
            <v>-73489583</v>
          </cell>
          <cell r="M9944">
            <v>7</v>
          </cell>
          <cell r="Q9944">
            <v>7</v>
          </cell>
          <cell r="V9944">
            <v>1096</v>
          </cell>
        </row>
        <row r="9945">
          <cell r="A9945">
            <v>1</v>
          </cell>
          <cell r="E9945">
            <v>7</v>
          </cell>
          <cell r="I9945">
            <v>0</v>
          </cell>
          <cell r="M9945">
            <v>7</v>
          </cell>
          <cell r="Q9945">
            <v>7</v>
          </cell>
          <cell r="V9945">
            <v>2010</v>
          </cell>
        </row>
        <row r="9946">
          <cell r="A9946">
            <v>1</v>
          </cell>
          <cell r="E9946">
            <v>7</v>
          </cell>
          <cell r="I9946">
            <v>94553.51</v>
          </cell>
          <cell r="M9946">
            <v>7</v>
          </cell>
          <cell r="Q9946">
            <v>7</v>
          </cell>
          <cell r="V9946">
            <v>2010</v>
          </cell>
        </row>
        <row r="9947">
          <cell r="A9947">
            <v>1</v>
          </cell>
          <cell r="E9947">
            <v>7</v>
          </cell>
          <cell r="I9947">
            <v>0</v>
          </cell>
          <cell r="M9947">
            <v>7</v>
          </cell>
          <cell r="Q9947">
            <v>7</v>
          </cell>
          <cell r="V9947">
            <v>2030</v>
          </cell>
        </row>
        <row r="9948">
          <cell r="A9948">
            <v>1</v>
          </cell>
          <cell r="E9948">
            <v>7</v>
          </cell>
          <cell r="I9948">
            <v>880861</v>
          </cell>
          <cell r="M9948">
            <v>7</v>
          </cell>
          <cell r="Q9948">
            <v>7</v>
          </cell>
          <cell r="V9948">
            <v>2030</v>
          </cell>
        </row>
        <row r="9949">
          <cell r="A9949">
            <v>1</v>
          </cell>
          <cell r="E9949">
            <v>7</v>
          </cell>
          <cell r="I9949">
            <v>6630</v>
          </cell>
          <cell r="M9949">
            <v>7</v>
          </cell>
          <cell r="Q9949">
            <v>7</v>
          </cell>
          <cell r="V9949">
            <v>2030</v>
          </cell>
        </row>
        <row r="9950">
          <cell r="A9950">
            <v>1</v>
          </cell>
          <cell r="E9950">
            <v>7</v>
          </cell>
          <cell r="I9950">
            <v>2657384.4</v>
          </cell>
          <cell r="M9950">
            <v>7</v>
          </cell>
          <cell r="Q9950">
            <v>7</v>
          </cell>
          <cell r="V9950">
            <v>2040</v>
          </cell>
        </row>
        <row r="9951">
          <cell r="A9951">
            <v>1</v>
          </cell>
          <cell r="E9951">
            <v>7</v>
          </cell>
          <cell r="I9951">
            <v>0</v>
          </cell>
          <cell r="M9951">
            <v>7</v>
          </cell>
          <cell r="Q9951">
            <v>7</v>
          </cell>
          <cell r="V9951">
            <v>2051</v>
          </cell>
        </row>
        <row r="9952">
          <cell r="A9952">
            <v>1</v>
          </cell>
          <cell r="E9952">
            <v>7</v>
          </cell>
          <cell r="I9952">
            <v>0</v>
          </cell>
          <cell r="M9952">
            <v>7</v>
          </cell>
          <cell r="Q9952">
            <v>7</v>
          </cell>
          <cell r="V9952">
            <v>2052</v>
          </cell>
        </row>
        <row r="9953">
          <cell r="A9953">
            <v>1</v>
          </cell>
          <cell r="E9953">
            <v>7</v>
          </cell>
          <cell r="I9953">
            <v>0</v>
          </cell>
          <cell r="M9953">
            <v>7</v>
          </cell>
          <cell r="Q9953">
            <v>7</v>
          </cell>
          <cell r="V9953">
            <v>2053</v>
          </cell>
        </row>
        <row r="9954">
          <cell r="A9954">
            <v>1</v>
          </cell>
          <cell r="E9954">
            <v>7</v>
          </cell>
          <cell r="I9954">
            <v>0</v>
          </cell>
          <cell r="M9954">
            <v>7</v>
          </cell>
          <cell r="Q9954">
            <v>7</v>
          </cell>
          <cell r="V9954">
            <v>2054</v>
          </cell>
        </row>
        <row r="9955">
          <cell r="A9955">
            <v>1</v>
          </cell>
          <cell r="E9955">
            <v>7</v>
          </cell>
          <cell r="I9955">
            <v>306785.59999999998</v>
          </cell>
          <cell r="M9955">
            <v>7</v>
          </cell>
          <cell r="Q9955">
            <v>7</v>
          </cell>
          <cell r="V9955">
            <v>2055</v>
          </cell>
        </row>
        <row r="9956">
          <cell r="A9956">
            <v>1</v>
          </cell>
          <cell r="E9956">
            <v>7</v>
          </cell>
          <cell r="I9956">
            <v>0</v>
          </cell>
          <cell r="M9956">
            <v>7</v>
          </cell>
          <cell r="Q9956">
            <v>7</v>
          </cell>
          <cell r="V9956">
            <v>2090</v>
          </cell>
        </row>
        <row r="9957">
          <cell r="A9957">
            <v>1</v>
          </cell>
          <cell r="E9957">
            <v>7</v>
          </cell>
          <cell r="I9957">
            <v>0</v>
          </cell>
          <cell r="M9957">
            <v>7</v>
          </cell>
          <cell r="Q9957">
            <v>7</v>
          </cell>
          <cell r="V9957">
            <v>2095</v>
          </cell>
        </row>
        <row r="9958">
          <cell r="A9958">
            <v>1</v>
          </cell>
          <cell r="E9958">
            <v>7</v>
          </cell>
          <cell r="I9958">
            <v>0</v>
          </cell>
          <cell r="M9958">
            <v>7</v>
          </cell>
          <cell r="Q9958">
            <v>7</v>
          </cell>
          <cell r="V9958">
            <v>2095</v>
          </cell>
        </row>
        <row r="9959">
          <cell r="A9959">
            <v>1</v>
          </cell>
          <cell r="E9959">
            <v>7</v>
          </cell>
          <cell r="I9959">
            <v>-488.06</v>
          </cell>
          <cell r="M9959">
            <v>7</v>
          </cell>
          <cell r="Q9959">
            <v>7</v>
          </cell>
          <cell r="V9959">
            <v>3100</v>
          </cell>
        </row>
        <row r="9960">
          <cell r="A9960">
            <v>1</v>
          </cell>
          <cell r="E9960">
            <v>7</v>
          </cell>
          <cell r="I9960">
            <v>0</v>
          </cell>
          <cell r="M9960">
            <v>7</v>
          </cell>
          <cell r="Q9960">
            <v>7</v>
          </cell>
          <cell r="V9960">
            <v>3100</v>
          </cell>
        </row>
        <row r="9961">
          <cell r="A9961">
            <v>1</v>
          </cell>
          <cell r="E9961">
            <v>7</v>
          </cell>
          <cell r="I9961">
            <v>-2730.97</v>
          </cell>
          <cell r="M9961">
            <v>7</v>
          </cell>
          <cell r="Q9961">
            <v>7</v>
          </cell>
          <cell r="V9961">
            <v>3300</v>
          </cell>
        </row>
        <row r="9962">
          <cell r="A9962">
            <v>1</v>
          </cell>
          <cell r="E9962">
            <v>7</v>
          </cell>
          <cell r="I9962">
            <v>232863.34</v>
          </cell>
          <cell r="M9962">
            <v>7</v>
          </cell>
          <cell r="Q9962">
            <v>7</v>
          </cell>
          <cell r="V9962">
            <v>3400</v>
          </cell>
        </row>
        <row r="9963">
          <cell r="A9963">
            <v>1</v>
          </cell>
          <cell r="E9963">
            <v>7</v>
          </cell>
          <cell r="I9963">
            <v>122967.22</v>
          </cell>
          <cell r="M9963">
            <v>7</v>
          </cell>
          <cell r="Q9963">
            <v>7</v>
          </cell>
          <cell r="V9963">
            <v>4000</v>
          </cell>
        </row>
        <row r="9964">
          <cell r="A9964">
            <v>1</v>
          </cell>
          <cell r="E9964">
            <v>7</v>
          </cell>
          <cell r="I9964">
            <v>0</v>
          </cell>
          <cell r="M9964">
            <v>7</v>
          </cell>
          <cell r="Q9964">
            <v>7</v>
          </cell>
          <cell r="V9964">
            <v>4050</v>
          </cell>
        </row>
        <row r="9965">
          <cell r="A9965">
            <v>1</v>
          </cell>
          <cell r="E9965">
            <v>7</v>
          </cell>
          <cell r="I9965">
            <v>182950.14</v>
          </cell>
          <cell r="M9965">
            <v>7</v>
          </cell>
          <cell r="Q9965">
            <v>7</v>
          </cell>
          <cell r="V9965">
            <v>4060</v>
          </cell>
        </row>
        <row r="9966">
          <cell r="A9966">
            <v>1</v>
          </cell>
          <cell r="E9966">
            <v>7</v>
          </cell>
          <cell r="I9966">
            <v>0</v>
          </cell>
          <cell r="M9966">
            <v>7</v>
          </cell>
          <cell r="Q9966">
            <v>7</v>
          </cell>
          <cell r="V9966">
            <v>4150</v>
          </cell>
        </row>
        <row r="9967">
          <cell r="A9967">
            <v>1</v>
          </cell>
          <cell r="E9967">
            <v>7</v>
          </cell>
          <cell r="I9967">
            <v>204887.15</v>
          </cell>
          <cell r="M9967">
            <v>7</v>
          </cell>
          <cell r="Q9967">
            <v>7</v>
          </cell>
          <cell r="V9967">
            <v>4150</v>
          </cell>
        </row>
        <row r="9968">
          <cell r="A9968">
            <v>1</v>
          </cell>
          <cell r="E9968">
            <v>7</v>
          </cell>
          <cell r="I9968">
            <v>0</v>
          </cell>
          <cell r="M9968">
            <v>7</v>
          </cell>
          <cell r="Q9968">
            <v>7</v>
          </cell>
          <cell r="V9968">
            <v>4150</v>
          </cell>
        </row>
        <row r="9969">
          <cell r="A9969">
            <v>1</v>
          </cell>
          <cell r="E9969">
            <v>7</v>
          </cell>
          <cell r="I9969">
            <v>1875</v>
          </cell>
          <cell r="M9969">
            <v>7</v>
          </cell>
          <cell r="Q9969">
            <v>7</v>
          </cell>
          <cell r="V9969">
            <v>4250</v>
          </cell>
        </row>
        <row r="9970">
          <cell r="A9970">
            <v>1</v>
          </cell>
          <cell r="E9970">
            <v>7</v>
          </cell>
          <cell r="I9970">
            <v>5150</v>
          </cell>
          <cell r="M9970">
            <v>7</v>
          </cell>
          <cell r="Q9970">
            <v>7</v>
          </cell>
          <cell r="V9970">
            <v>4260</v>
          </cell>
        </row>
        <row r="9971">
          <cell r="A9971">
            <v>1</v>
          </cell>
          <cell r="E9971">
            <v>7</v>
          </cell>
          <cell r="I9971">
            <v>6500</v>
          </cell>
          <cell r="M9971">
            <v>7</v>
          </cell>
          <cell r="Q9971">
            <v>7</v>
          </cell>
          <cell r="V9971">
            <v>4280</v>
          </cell>
        </row>
        <row r="9972">
          <cell r="A9972">
            <v>1</v>
          </cell>
          <cell r="E9972">
            <v>7</v>
          </cell>
          <cell r="I9972">
            <v>21828.16</v>
          </cell>
          <cell r="M9972">
            <v>7</v>
          </cell>
          <cell r="Q9972">
            <v>7</v>
          </cell>
          <cell r="V9972">
            <v>4301</v>
          </cell>
        </row>
        <row r="9973">
          <cell r="A9973">
            <v>1</v>
          </cell>
          <cell r="E9973">
            <v>7</v>
          </cell>
          <cell r="I9973">
            <v>28291.35</v>
          </cell>
          <cell r="M9973">
            <v>7</v>
          </cell>
          <cell r="Q9973">
            <v>7</v>
          </cell>
          <cell r="V9973">
            <v>4302</v>
          </cell>
        </row>
        <row r="9974">
          <cell r="A9974">
            <v>1</v>
          </cell>
          <cell r="E9974">
            <v>7</v>
          </cell>
          <cell r="I9974">
            <v>0</v>
          </cell>
          <cell r="M9974">
            <v>7</v>
          </cell>
          <cell r="Q9974">
            <v>7</v>
          </cell>
          <cell r="V9974">
            <v>4303</v>
          </cell>
        </row>
        <row r="9975">
          <cell r="A9975">
            <v>1</v>
          </cell>
          <cell r="E9975">
            <v>7</v>
          </cell>
          <cell r="I9975">
            <v>28817.52</v>
          </cell>
          <cell r="M9975">
            <v>7</v>
          </cell>
          <cell r="Q9975">
            <v>7</v>
          </cell>
          <cell r="V9975">
            <v>4303</v>
          </cell>
        </row>
        <row r="9976">
          <cell r="A9976">
            <v>1</v>
          </cell>
          <cell r="E9976">
            <v>7</v>
          </cell>
          <cell r="I9976">
            <v>19016.75</v>
          </cell>
          <cell r="M9976">
            <v>7</v>
          </cell>
          <cell r="Q9976">
            <v>7</v>
          </cell>
          <cell r="V9976">
            <v>4304</v>
          </cell>
        </row>
        <row r="9977">
          <cell r="A9977">
            <v>1</v>
          </cell>
          <cell r="E9977">
            <v>7</v>
          </cell>
          <cell r="I9977">
            <v>117241.08</v>
          </cell>
          <cell r="M9977">
            <v>7</v>
          </cell>
          <cell r="Q9977">
            <v>7</v>
          </cell>
          <cell r="V9977">
            <v>4305</v>
          </cell>
        </row>
        <row r="9978">
          <cell r="A9978">
            <v>1</v>
          </cell>
          <cell r="E9978">
            <v>7</v>
          </cell>
          <cell r="I9978">
            <v>103154.12</v>
          </cell>
          <cell r="M9978">
            <v>7</v>
          </cell>
          <cell r="Q9978">
            <v>7</v>
          </cell>
          <cell r="V9978">
            <v>4306</v>
          </cell>
        </row>
        <row r="9979">
          <cell r="A9979">
            <v>1</v>
          </cell>
          <cell r="E9979">
            <v>7</v>
          </cell>
          <cell r="I9979">
            <v>43195</v>
          </cell>
          <cell r="M9979">
            <v>7</v>
          </cell>
          <cell r="Q9979">
            <v>7</v>
          </cell>
          <cell r="V9979">
            <v>4360</v>
          </cell>
        </row>
        <row r="9980">
          <cell r="A9980">
            <v>1</v>
          </cell>
          <cell r="E9980">
            <v>7</v>
          </cell>
          <cell r="I9980">
            <v>0</v>
          </cell>
          <cell r="M9980">
            <v>7</v>
          </cell>
          <cell r="Q9980">
            <v>7</v>
          </cell>
          <cell r="V9980">
            <v>4360</v>
          </cell>
        </row>
        <row r="9981">
          <cell r="A9981">
            <v>1</v>
          </cell>
          <cell r="E9981">
            <v>7</v>
          </cell>
          <cell r="I9981">
            <v>16233</v>
          </cell>
          <cell r="M9981">
            <v>7</v>
          </cell>
          <cell r="Q9981">
            <v>7</v>
          </cell>
          <cell r="V9981">
            <v>4380</v>
          </cell>
        </row>
        <row r="9982">
          <cell r="A9982">
            <v>1</v>
          </cell>
          <cell r="E9982">
            <v>7</v>
          </cell>
          <cell r="I9982">
            <v>0</v>
          </cell>
          <cell r="M9982">
            <v>7</v>
          </cell>
          <cell r="Q9982">
            <v>7</v>
          </cell>
          <cell r="V9982">
            <v>4380</v>
          </cell>
        </row>
        <row r="9983">
          <cell r="A9983">
            <v>1</v>
          </cell>
          <cell r="E9983">
            <v>7</v>
          </cell>
          <cell r="I9983">
            <v>0</v>
          </cell>
          <cell r="M9983">
            <v>7</v>
          </cell>
          <cell r="Q9983">
            <v>7</v>
          </cell>
          <cell r="V9983">
            <v>4460</v>
          </cell>
        </row>
        <row r="9984">
          <cell r="A9984">
            <v>1</v>
          </cell>
          <cell r="E9984">
            <v>7</v>
          </cell>
          <cell r="I9984">
            <v>2000</v>
          </cell>
          <cell r="M9984">
            <v>7</v>
          </cell>
          <cell r="Q9984">
            <v>7</v>
          </cell>
          <cell r="V9984">
            <v>4480</v>
          </cell>
        </row>
        <row r="9985">
          <cell r="A9985">
            <v>1</v>
          </cell>
          <cell r="E9985">
            <v>7</v>
          </cell>
          <cell r="I9985">
            <v>0</v>
          </cell>
          <cell r="M9985">
            <v>7</v>
          </cell>
          <cell r="Q9985">
            <v>7</v>
          </cell>
          <cell r="V9985">
            <v>4490</v>
          </cell>
        </row>
        <row r="9986">
          <cell r="A9986">
            <v>1</v>
          </cell>
          <cell r="E9986">
            <v>7</v>
          </cell>
          <cell r="I9986">
            <v>0</v>
          </cell>
          <cell r="M9986">
            <v>7</v>
          </cell>
          <cell r="Q9986">
            <v>7</v>
          </cell>
          <cell r="V9986">
            <v>4500</v>
          </cell>
        </row>
        <row r="9987">
          <cell r="A9987">
            <v>1</v>
          </cell>
          <cell r="E9987">
            <v>7</v>
          </cell>
          <cell r="I9987">
            <v>64058.87</v>
          </cell>
          <cell r="M9987">
            <v>7</v>
          </cell>
          <cell r="Q9987">
            <v>7</v>
          </cell>
          <cell r="V9987">
            <v>4520</v>
          </cell>
        </row>
        <row r="9988">
          <cell r="A9988">
            <v>1</v>
          </cell>
          <cell r="E9988">
            <v>7</v>
          </cell>
          <cell r="I9988">
            <v>208989</v>
          </cell>
          <cell r="M9988">
            <v>7</v>
          </cell>
          <cell r="Q9988">
            <v>7</v>
          </cell>
          <cell r="V9988">
            <v>4560</v>
          </cell>
        </row>
        <row r="9989">
          <cell r="A9989">
            <v>1</v>
          </cell>
          <cell r="E9989">
            <v>7</v>
          </cell>
          <cell r="I9989">
            <v>0</v>
          </cell>
          <cell r="M9989">
            <v>7</v>
          </cell>
          <cell r="Q9989">
            <v>7</v>
          </cell>
          <cell r="V9989">
            <v>4560</v>
          </cell>
        </row>
        <row r="9990">
          <cell r="A9990">
            <v>1</v>
          </cell>
          <cell r="E9990">
            <v>7</v>
          </cell>
          <cell r="I9990">
            <v>426</v>
          </cell>
          <cell r="M9990">
            <v>7</v>
          </cell>
          <cell r="Q9990">
            <v>7</v>
          </cell>
          <cell r="V9990">
            <v>4595</v>
          </cell>
        </row>
        <row r="9991">
          <cell r="A9991">
            <v>1</v>
          </cell>
          <cell r="E9991">
            <v>7</v>
          </cell>
          <cell r="I9991">
            <v>274590</v>
          </cell>
          <cell r="M9991">
            <v>7</v>
          </cell>
          <cell r="Q9991">
            <v>7</v>
          </cell>
          <cell r="V9991">
            <v>4601</v>
          </cell>
        </row>
        <row r="9992">
          <cell r="A9992">
            <v>1</v>
          </cell>
          <cell r="E9992">
            <v>7</v>
          </cell>
          <cell r="I9992">
            <v>0</v>
          </cell>
          <cell r="M9992">
            <v>7</v>
          </cell>
          <cell r="Q9992">
            <v>7</v>
          </cell>
          <cell r="V9992">
            <v>4602</v>
          </cell>
        </row>
        <row r="9993">
          <cell r="A9993">
            <v>1</v>
          </cell>
          <cell r="E9993">
            <v>7</v>
          </cell>
          <cell r="I9993">
            <v>106000</v>
          </cell>
          <cell r="M9993">
            <v>7</v>
          </cell>
          <cell r="Q9993">
            <v>7</v>
          </cell>
          <cell r="V9993">
            <v>4603</v>
          </cell>
        </row>
        <row r="9994">
          <cell r="A9994">
            <v>1</v>
          </cell>
          <cell r="E9994">
            <v>7</v>
          </cell>
          <cell r="I9994">
            <v>19040</v>
          </cell>
          <cell r="M9994">
            <v>7</v>
          </cell>
          <cell r="Q9994">
            <v>7</v>
          </cell>
          <cell r="V9994">
            <v>4604</v>
          </cell>
        </row>
        <row r="9995">
          <cell r="A9995">
            <v>1</v>
          </cell>
          <cell r="E9995">
            <v>7</v>
          </cell>
          <cell r="I9995">
            <v>2310</v>
          </cell>
          <cell r="M9995">
            <v>7</v>
          </cell>
          <cell r="Q9995">
            <v>7</v>
          </cell>
          <cell r="V9995">
            <v>4610</v>
          </cell>
        </row>
        <row r="9996">
          <cell r="A9996">
            <v>1</v>
          </cell>
          <cell r="E9996">
            <v>7</v>
          </cell>
          <cell r="I9996">
            <v>73445</v>
          </cell>
          <cell r="M9996">
            <v>7</v>
          </cell>
          <cell r="Q9996">
            <v>7</v>
          </cell>
          <cell r="V9996">
            <v>4640</v>
          </cell>
        </row>
        <row r="9997">
          <cell r="A9997">
            <v>1</v>
          </cell>
          <cell r="E9997">
            <v>7</v>
          </cell>
          <cell r="I9997">
            <v>0</v>
          </cell>
          <cell r="M9997">
            <v>7</v>
          </cell>
          <cell r="Q9997">
            <v>7</v>
          </cell>
          <cell r="V9997">
            <v>4660</v>
          </cell>
        </row>
        <row r="9998">
          <cell r="A9998">
            <v>1</v>
          </cell>
          <cell r="E9998">
            <v>7</v>
          </cell>
          <cell r="I9998">
            <v>252755</v>
          </cell>
          <cell r="M9998">
            <v>7</v>
          </cell>
          <cell r="Q9998">
            <v>7</v>
          </cell>
          <cell r="V9998">
            <v>4660</v>
          </cell>
        </row>
        <row r="9999">
          <cell r="A9999">
            <v>1</v>
          </cell>
          <cell r="E9999">
            <v>7</v>
          </cell>
          <cell r="I9999">
            <v>228994.83</v>
          </cell>
          <cell r="M9999">
            <v>7</v>
          </cell>
          <cell r="Q9999">
            <v>7</v>
          </cell>
          <cell r="V9999">
            <v>4680</v>
          </cell>
        </row>
        <row r="10000">
          <cell r="A10000">
            <v>1</v>
          </cell>
          <cell r="E10000">
            <v>7</v>
          </cell>
          <cell r="I10000">
            <v>2257663.7999999998</v>
          </cell>
          <cell r="M10000">
            <v>7</v>
          </cell>
          <cell r="Q10000">
            <v>7</v>
          </cell>
          <cell r="V10000">
            <v>4700</v>
          </cell>
        </row>
        <row r="10001">
          <cell r="A10001">
            <v>1</v>
          </cell>
          <cell r="E10001">
            <v>7</v>
          </cell>
          <cell r="I10001">
            <v>0</v>
          </cell>
          <cell r="M10001">
            <v>7</v>
          </cell>
          <cell r="Q10001">
            <v>7</v>
          </cell>
          <cell r="V10001">
            <v>4700</v>
          </cell>
        </row>
        <row r="10002">
          <cell r="A10002">
            <v>1</v>
          </cell>
          <cell r="E10002">
            <v>7</v>
          </cell>
          <cell r="I10002">
            <v>39128</v>
          </cell>
          <cell r="M10002">
            <v>7</v>
          </cell>
          <cell r="Q10002">
            <v>7</v>
          </cell>
          <cell r="V10002">
            <v>4720</v>
          </cell>
        </row>
        <row r="10003">
          <cell r="A10003">
            <v>1</v>
          </cell>
          <cell r="E10003">
            <v>7</v>
          </cell>
          <cell r="I10003">
            <v>38135.339999999997</v>
          </cell>
          <cell r="M10003">
            <v>7</v>
          </cell>
          <cell r="Q10003">
            <v>7</v>
          </cell>
          <cell r="V10003">
            <v>4761</v>
          </cell>
        </row>
        <row r="10004">
          <cell r="A10004">
            <v>1</v>
          </cell>
          <cell r="E10004">
            <v>7</v>
          </cell>
          <cell r="I10004">
            <v>6641397.21</v>
          </cell>
          <cell r="M10004">
            <v>7</v>
          </cell>
          <cell r="Q10004">
            <v>7</v>
          </cell>
          <cell r="V10004">
            <v>4730</v>
          </cell>
        </row>
        <row r="10005">
          <cell r="A10005">
            <v>1</v>
          </cell>
          <cell r="E10005">
            <v>7</v>
          </cell>
          <cell r="I10005">
            <v>0</v>
          </cell>
          <cell r="M10005">
            <v>7</v>
          </cell>
          <cell r="Q10005">
            <v>7</v>
          </cell>
          <cell r="V10005">
            <v>4730</v>
          </cell>
        </row>
        <row r="10006">
          <cell r="A10006">
            <v>1</v>
          </cell>
          <cell r="E10006">
            <v>7</v>
          </cell>
          <cell r="I10006">
            <v>0</v>
          </cell>
          <cell r="M10006">
            <v>7</v>
          </cell>
          <cell r="Q10006">
            <v>7</v>
          </cell>
          <cell r="V10006">
            <v>4730</v>
          </cell>
        </row>
        <row r="10007">
          <cell r="A10007">
            <v>1</v>
          </cell>
          <cell r="E10007">
            <v>7</v>
          </cell>
          <cell r="I10007">
            <v>0</v>
          </cell>
          <cell r="M10007">
            <v>7</v>
          </cell>
          <cell r="Q10007">
            <v>7</v>
          </cell>
          <cell r="V10007">
            <v>4740</v>
          </cell>
        </row>
        <row r="10008">
          <cell r="A10008">
            <v>1</v>
          </cell>
          <cell r="E10008">
            <v>7</v>
          </cell>
          <cell r="I10008">
            <v>0</v>
          </cell>
          <cell r="M10008">
            <v>7</v>
          </cell>
          <cell r="Q10008">
            <v>7</v>
          </cell>
          <cell r="V10008">
            <v>4770</v>
          </cell>
        </row>
        <row r="10009">
          <cell r="A10009">
            <v>1</v>
          </cell>
          <cell r="E10009">
            <v>7</v>
          </cell>
          <cell r="I10009">
            <v>0</v>
          </cell>
          <cell r="M10009">
            <v>7</v>
          </cell>
          <cell r="Q10009">
            <v>7</v>
          </cell>
          <cell r="V10009">
            <v>4772</v>
          </cell>
        </row>
        <row r="10010">
          <cell r="A10010">
            <v>1</v>
          </cell>
          <cell r="E10010">
            <v>7</v>
          </cell>
          <cell r="I10010">
            <v>47760</v>
          </cell>
          <cell r="M10010">
            <v>7</v>
          </cell>
          <cell r="Q10010">
            <v>7</v>
          </cell>
          <cell r="V10010">
            <v>4775</v>
          </cell>
        </row>
        <row r="10011">
          <cell r="A10011">
            <v>1</v>
          </cell>
          <cell r="E10011">
            <v>7</v>
          </cell>
          <cell r="I10011">
            <v>0</v>
          </cell>
          <cell r="M10011">
            <v>7</v>
          </cell>
          <cell r="Q10011">
            <v>7</v>
          </cell>
          <cell r="V10011">
            <v>4775</v>
          </cell>
        </row>
        <row r="10012">
          <cell r="A10012">
            <v>1</v>
          </cell>
          <cell r="E10012">
            <v>7</v>
          </cell>
          <cell r="I10012">
            <v>0</v>
          </cell>
          <cell r="M10012">
            <v>7</v>
          </cell>
          <cell r="Q10012">
            <v>7</v>
          </cell>
          <cell r="V10012">
            <v>4775</v>
          </cell>
        </row>
        <row r="10013">
          <cell r="A10013">
            <v>1</v>
          </cell>
          <cell r="E10013">
            <v>7</v>
          </cell>
          <cell r="I10013">
            <v>0</v>
          </cell>
          <cell r="M10013">
            <v>7</v>
          </cell>
          <cell r="Q10013">
            <v>7</v>
          </cell>
          <cell r="V10013">
            <v>4780</v>
          </cell>
        </row>
        <row r="10014">
          <cell r="A10014">
            <v>1</v>
          </cell>
          <cell r="E10014">
            <v>7</v>
          </cell>
          <cell r="I10014">
            <v>-154000</v>
          </cell>
          <cell r="M10014">
            <v>7</v>
          </cell>
          <cell r="Q10014">
            <v>7</v>
          </cell>
          <cell r="V10014">
            <v>4780</v>
          </cell>
        </row>
        <row r="10015">
          <cell r="A10015">
            <v>1</v>
          </cell>
          <cell r="E10015">
            <v>7</v>
          </cell>
          <cell r="I10015">
            <v>154000</v>
          </cell>
          <cell r="M10015">
            <v>7</v>
          </cell>
          <cell r="Q10015">
            <v>7</v>
          </cell>
          <cell r="V10015">
            <v>4780</v>
          </cell>
        </row>
        <row r="10016">
          <cell r="A10016">
            <v>1</v>
          </cell>
          <cell r="E10016">
            <v>7</v>
          </cell>
          <cell r="I10016">
            <v>835068.02</v>
          </cell>
          <cell r="M10016">
            <v>7</v>
          </cell>
          <cell r="Q10016">
            <v>7</v>
          </cell>
          <cell r="V10016">
            <v>4785</v>
          </cell>
        </row>
        <row r="10017">
          <cell r="A10017">
            <v>1</v>
          </cell>
          <cell r="E10017">
            <v>7</v>
          </cell>
          <cell r="I10017">
            <v>280156</v>
          </cell>
          <cell r="M10017">
            <v>7</v>
          </cell>
          <cell r="Q10017">
            <v>7</v>
          </cell>
          <cell r="V10017">
            <v>4785</v>
          </cell>
        </row>
        <row r="10018">
          <cell r="A10018">
            <v>1</v>
          </cell>
          <cell r="E10018">
            <v>7</v>
          </cell>
          <cell r="I10018">
            <v>72996</v>
          </cell>
          <cell r="M10018">
            <v>7</v>
          </cell>
          <cell r="Q10018">
            <v>7</v>
          </cell>
          <cell r="V10018">
            <v>4785</v>
          </cell>
        </row>
        <row r="10019">
          <cell r="A10019">
            <v>1</v>
          </cell>
          <cell r="E10019">
            <v>7</v>
          </cell>
          <cell r="I10019">
            <v>755306.12</v>
          </cell>
          <cell r="M10019">
            <v>7</v>
          </cell>
          <cell r="Q10019">
            <v>7</v>
          </cell>
          <cell r="V10019">
            <v>4800</v>
          </cell>
        </row>
        <row r="10020">
          <cell r="A10020">
            <v>1</v>
          </cell>
          <cell r="E10020">
            <v>7</v>
          </cell>
          <cell r="I10020">
            <v>45054</v>
          </cell>
          <cell r="M10020">
            <v>7</v>
          </cell>
          <cell r="Q10020">
            <v>7</v>
          </cell>
          <cell r="V10020">
            <v>4830</v>
          </cell>
        </row>
        <row r="10021">
          <cell r="A10021">
            <v>1</v>
          </cell>
          <cell r="E10021">
            <v>7</v>
          </cell>
          <cell r="I10021">
            <v>1424240</v>
          </cell>
          <cell r="M10021">
            <v>7</v>
          </cell>
          <cell r="Q10021">
            <v>7</v>
          </cell>
          <cell r="V10021">
            <v>4830</v>
          </cell>
        </row>
        <row r="10022">
          <cell r="A10022">
            <v>1</v>
          </cell>
          <cell r="E10022">
            <v>7</v>
          </cell>
          <cell r="I10022">
            <v>441771</v>
          </cell>
          <cell r="M10022">
            <v>7</v>
          </cell>
          <cell r="Q10022">
            <v>7</v>
          </cell>
          <cell r="V10022">
            <v>4830</v>
          </cell>
        </row>
        <row r="10023">
          <cell r="A10023">
            <v>1</v>
          </cell>
          <cell r="E10023">
            <v>7</v>
          </cell>
          <cell r="I10023">
            <v>11410</v>
          </cell>
          <cell r="M10023">
            <v>7</v>
          </cell>
          <cell r="Q10023">
            <v>7</v>
          </cell>
          <cell r="V10023">
            <v>4830</v>
          </cell>
        </row>
        <row r="10024">
          <cell r="A10024">
            <v>1</v>
          </cell>
          <cell r="E10024">
            <v>7</v>
          </cell>
          <cell r="I10024">
            <v>45900</v>
          </cell>
          <cell r="M10024">
            <v>7</v>
          </cell>
          <cell r="Q10024">
            <v>7</v>
          </cell>
          <cell r="V10024">
            <v>4840</v>
          </cell>
        </row>
        <row r="10025">
          <cell r="A10025">
            <v>1</v>
          </cell>
          <cell r="E10025">
            <v>7</v>
          </cell>
          <cell r="I10025">
            <v>20100</v>
          </cell>
          <cell r="M10025">
            <v>7</v>
          </cell>
          <cell r="Q10025">
            <v>7</v>
          </cell>
          <cell r="V10025">
            <v>4850</v>
          </cell>
        </row>
        <row r="10026">
          <cell r="A10026">
            <v>1</v>
          </cell>
          <cell r="E10026">
            <v>7</v>
          </cell>
          <cell r="I10026">
            <v>-100000</v>
          </cell>
          <cell r="M10026">
            <v>7</v>
          </cell>
          <cell r="Q10026">
            <v>7</v>
          </cell>
          <cell r="V10026">
            <v>5100</v>
          </cell>
        </row>
        <row r="10027">
          <cell r="A10027">
            <v>1</v>
          </cell>
          <cell r="E10027">
            <v>7</v>
          </cell>
          <cell r="I10027">
            <v>-3112038.3</v>
          </cell>
          <cell r="M10027">
            <v>7</v>
          </cell>
          <cell r="Q10027">
            <v>7</v>
          </cell>
          <cell r="V10027">
            <v>5400</v>
          </cell>
        </row>
        <row r="10028">
          <cell r="A10028">
            <v>1</v>
          </cell>
          <cell r="E10028">
            <v>7</v>
          </cell>
          <cell r="I10028">
            <v>6893391.0499999998</v>
          </cell>
          <cell r="M10028">
            <v>7</v>
          </cell>
          <cell r="Q10028">
            <v>7</v>
          </cell>
          <cell r="V10028">
            <v>5400</v>
          </cell>
        </row>
        <row r="10029">
          <cell r="A10029">
            <v>1</v>
          </cell>
          <cell r="E10029">
            <v>7</v>
          </cell>
          <cell r="I10029">
            <v>5326831.0199999996</v>
          </cell>
          <cell r="M10029">
            <v>7</v>
          </cell>
          <cell r="Q10029">
            <v>7</v>
          </cell>
          <cell r="V10029">
            <v>5400</v>
          </cell>
        </row>
        <row r="10030">
          <cell r="A10030">
            <v>1</v>
          </cell>
          <cell r="E10030">
            <v>7</v>
          </cell>
          <cell r="I10030">
            <v>-6341726.9000000004</v>
          </cell>
          <cell r="M10030">
            <v>7</v>
          </cell>
          <cell r="Q10030">
            <v>7</v>
          </cell>
          <cell r="V10030">
            <v>5400</v>
          </cell>
        </row>
        <row r="10031">
          <cell r="A10031">
            <v>1</v>
          </cell>
          <cell r="E10031">
            <v>7</v>
          </cell>
          <cell r="I10031">
            <v>1448512.82</v>
          </cell>
          <cell r="M10031">
            <v>7</v>
          </cell>
          <cell r="Q10031">
            <v>7</v>
          </cell>
          <cell r="V10031">
            <v>6110</v>
          </cell>
        </row>
        <row r="10032">
          <cell r="A10032">
            <v>1</v>
          </cell>
          <cell r="E10032">
            <v>7</v>
          </cell>
          <cell r="I10032">
            <v>-515016.11</v>
          </cell>
          <cell r="M10032">
            <v>7</v>
          </cell>
          <cell r="Q10032">
            <v>7</v>
          </cell>
          <cell r="V10032">
            <v>6120</v>
          </cell>
        </row>
        <row r="10033">
          <cell r="A10033">
            <v>1</v>
          </cell>
          <cell r="E10033">
            <v>7</v>
          </cell>
          <cell r="I10033">
            <v>407395.75</v>
          </cell>
          <cell r="M10033">
            <v>7</v>
          </cell>
          <cell r="Q10033">
            <v>7</v>
          </cell>
          <cell r="V10033">
            <v>6210</v>
          </cell>
        </row>
        <row r="10034">
          <cell r="A10034">
            <v>1</v>
          </cell>
          <cell r="E10034">
            <v>7</v>
          </cell>
          <cell r="I10034">
            <v>-101159.23</v>
          </cell>
          <cell r="M10034">
            <v>7</v>
          </cell>
          <cell r="Q10034">
            <v>7</v>
          </cell>
          <cell r="V10034">
            <v>6220</v>
          </cell>
        </row>
        <row r="10035">
          <cell r="A10035">
            <v>1</v>
          </cell>
          <cell r="E10035">
            <v>7</v>
          </cell>
          <cell r="I10035">
            <v>576350.31999999995</v>
          </cell>
          <cell r="M10035">
            <v>7</v>
          </cell>
          <cell r="Q10035">
            <v>7</v>
          </cell>
          <cell r="V10035">
            <v>6310</v>
          </cell>
        </row>
        <row r="10036">
          <cell r="A10036">
            <v>1</v>
          </cell>
          <cell r="E10036">
            <v>7</v>
          </cell>
          <cell r="I10036">
            <v>-268963.49</v>
          </cell>
          <cell r="M10036">
            <v>7</v>
          </cell>
          <cell r="Q10036">
            <v>7</v>
          </cell>
          <cell r="V10036">
            <v>6320</v>
          </cell>
        </row>
        <row r="10037">
          <cell r="A10037">
            <v>1</v>
          </cell>
          <cell r="E10037">
            <v>7</v>
          </cell>
          <cell r="I10037">
            <v>575847</v>
          </cell>
          <cell r="M10037">
            <v>7</v>
          </cell>
          <cell r="Q10037">
            <v>7</v>
          </cell>
          <cell r="V10037">
            <v>6410</v>
          </cell>
        </row>
        <row r="10038">
          <cell r="A10038">
            <v>1</v>
          </cell>
          <cell r="E10038">
            <v>7</v>
          </cell>
          <cell r="I10038">
            <v>-43410.49</v>
          </cell>
          <cell r="M10038">
            <v>7</v>
          </cell>
          <cell r="Q10038">
            <v>7</v>
          </cell>
          <cell r="V10038">
            <v>6420</v>
          </cell>
        </row>
        <row r="10039">
          <cell r="A10039">
            <v>1</v>
          </cell>
          <cell r="E10039">
            <v>7</v>
          </cell>
          <cell r="I10039">
            <v>4380.1000000000004</v>
          </cell>
          <cell r="M10039">
            <v>7</v>
          </cell>
          <cell r="Q10039">
            <v>7</v>
          </cell>
          <cell r="V10039">
            <v>6520</v>
          </cell>
        </row>
        <row r="10040">
          <cell r="A10040">
            <v>1</v>
          </cell>
          <cell r="E10040">
            <v>7</v>
          </cell>
          <cell r="I10040">
            <v>209605.58</v>
          </cell>
          <cell r="M10040">
            <v>7</v>
          </cell>
          <cell r="Q10040">
            <v>7</v>
          </cell>
          <cell r="V10040">
            <v>6710</v>
          </cell>
        </row>
        <row r="10041">
          <cell r="A10041">
            <v>1</v>
          </cell>
          <cell r="E10041">
            <v>7</v>
          </cell>
          <cell r="I10041">
            <v>-67129.73</v>
          </cell>
          <cell r="M10041">
            <v>7</v>
          </cell>
          <cell r="Q10041">
            <v>7</v>
          </cell>
          <cell r="V10041">
            <v>6720</v>
          </cell>
        </row>
        <row r="10042">
          <cell r="A10042">
            <v>1</v>
          </cell>
          <cell r="E10042">
            <v>7</v>
          </cell>
          <cell r="I10042">
            <v>883500</v>
          </cell>
          <cell r="M10042">
            <v>7</v>
          </cell>
          <cell r="Q10042">
            <v>7</v>
          </cell>
          <cell r="V10042">
            <v>6810</v>
          </cell>
        </row>
        <row r="10043">
          <cell r="A10043">
            <v>1</v>
          </cell>
          <cell r="E10043">
            <v>7</v>
          </cell>
          <cell r="I10043">
            <v>-106765.18</v>
          </cell>
          <cell r="M10043">
            <v>7</v>
          </cell>
          <cell r="Q10043">
            <v>7</v>
          </cell>
          <cell r="V10043">
            <v>6820</v>
          </cell>
        </row>
        <row r="10044">
          <cell r="A10044">
            <v>1</v>
          </cell>
          <cell r="E10044">
            <v>7</v>
          </cell>
          <cell r="I10044">
            <v>454400</v>
          </cell>
          <cell r="M10044">
            <v>7</v>
          </cell>
          <cell r="Q10044">
            <v>7</v>
          </cell>
          <cell r="V10044">
            <v>7000</v>
          </cell>
        </row>
        <row r="10045">
          <cell r="A10045">
            <v>1</v>
          </cell>
          <cell r="E10045">
            <v>7</v>
          </cell>
          <cell r="I10045">
            <v>19717865.52</v>
          </cell>
          <cell r="M10045">
            <v>7</v>
          </cell>
          <cell r="Q10045">
            <v>7</v>
          </cell>
          <cell r="V10045">
            <v>7100</v>
          </cell>
        </row>
        <row r="10046">
          <cell r="A10046">
            <v>1</v>
          </cell>
          <cell r="E10046">
            <v>7</v>
          </cell>
          <cell r="I10046">
            <v>-1961347.91</v>
          </cell>
          <cell r="M10046">
            <v>7</v>
          </cell>
          <cell r="Q10046">
            <v>7</v>
          </cell>
          <cell r="V10046">
            <v>7110</v>
          </cell>
        </row>
        <row r="10047">
          <cell r="A10047">
            <v>1</v>
          </cell>
          <cell r="E10047">
            <v>7</v>
          </cell>
          <cell r="I10047">
            <v>13392124.859999999</v>
          </cell>
          <cell r="M10047">
            <v>7</v>
          </cell>
          <cell r="Q10047">
            <v>7</v>
          </cell>
          <cell r="V10047">
            <v>7130</v>
          </cell>
        </row>
        <row r="10048">
          <cell r="A10048">
            <v>1</v>
          </cell>
          <cell r="E10048">
            <v>7</v>
          </cell>
          <cell r="I10048">
            <v>-617274</v>
          </cell>
          <cell r="M10048">
            <v>7</v>
          </cell>
          <cell r="Q10048">
            <v>7</v>
          </cell>
          <cell r="V10048">
            <v>7140</v>
          </cell>
        </row>
        <row r="10049">
          <cell r="A10049">
            <v>1</v>
          </cell>
          <cell r="E10049">
            <v>7</v>
          </cell>
          <cell r="I10049">
            <v>0</v>
          </cell>
          <cell r="M10049">
            <v>7</v>
          </cell>
          <cell r="Q10049">
            <v>7</v>
          </cell>
          <cell r="V10049">
            <v>7150</v>
          </cell>
        </row>
        <row r="10050">
          <cell r="A10050">
            <v>1</v>
          </cell>
          <cell r="E10050">
            <v>7</v>
          </cell>
          <cell r="I10050">
            <v>400000</v>
          </cell>
          <cell r="M10050">
            <v>7</v>
          </cell>
          <cell r="Q10050">
            <v>7</v>
          </cell>
          <cell r="V10050">
            <v>7300</v>
          </cell>
        </row>
        <row r="10051">
          <cell r="A10051">
            <v>1</v>
          </cell>
          <cell r="E10051">
            <v>7</v>
          </cell>
          <cell r="I10051">
            <v>0</v>
          </cell>
          <cell r="M10051">
            <v>7</v>
          </cell>
          <cell r="Q10051">
            <v>7</v>
          </cell>
          <cell r="V10051">
            <v>7300</v>
          </cell>
        </row>
        <row r="10052">
          <cell r="A10052">
            <v>1</v>
          </cell>
          <cell r="E10052">
            <v>7</v>
          </cell>
          <cell r="I10052">
            <v>0</v>
          </cell>
          <cell r="M10052">
            <v>7</v>
          </cell>
          <cell r="Q10052">
            <v>7</v>
          </cell>
          <cell r="V10052">
            <v>7300</v>
          </cell>
        </row>
        <row r="10053">
          <cell r="A10053">
            <v>1</v>
          </cell>
          <cell r="E10053">
            <v>7</v>
          </cell>
          <cell r="I10053">
            <v>7950.53</v>
          </cell>
          <cell r="M10053">
            <v>7</v>
          </cell>
          <cell r="Q10053">
            <v>7</v>
          </cell>
          <cell r="V10053">
            <v>7300</v>
          </cell>
        </row>
        <row r="10054">
          <cell r="A10054">
            <v>1</v>
          </cell>
          <cell r="E10054">
            <v>7</v>
          </cell>
          <cell r="I10054">
            <v>1257819.96</v>
          </cell>
          <cell r="M10054">
            <v>7</v>
          </cell>
          <cell r="Q10054">
            <v>7</v>
          </cell>
          <cell r="V10054">
            <v>7400</v>
          </cell>
        </row>
        <row r="10055">
          <cell r="A10055">
            <v>1</v>
          </cell>
          <cell r="E10055">
            <v>7</v>
          </cell>
          <cell r="I10055">
            <v>0</v>
          </cell>
          <cell r="M10055">
            <v>7</v>
          </cell>
          <cell r="Q10055">
            <v>7</v>
          </cell>
          <cell r="V10055">
            <v>7700</v>
          </cell>
        </row>
        <row r="10056">
          <cell r="A10056">
            <v>1</v>
          </cell>
          <cell r="E10056">
            <v>7</v>
          </cell>
          <cell r="I10056">
            <v>0</v>
          </cell>
          <cell r="M10056">
            <v>7</v>
          </cell>
          <cell r="Q10056">
            <v>7</v>
          </cell>
          <cell r="V10056">
            <v>7700</v>
          </cell>
        </row>
        <row r="10057">
          <cell r="A10057">
            <v>1</v>
          </cell>
          <cell r="E10057">
            <v>7</v>
          </cell>
          <cell r="I10057">
            <v>660000</v>
          </cell>
          <cell r="M10057">
            <v>7</v>
          </cell>
          <cell r="Q10057">
            <v>7</v>
          </cell>
          <cell r="V10057">
            <v>7800</v>
          </cell>
        </row>
        <row r="10058">
          <cell r="A10058">
            <v>1</v>
          </cell>
          <cell r="E10058">
            <v>7</v>
          </cell>
          <cell r="I10058">
            <v>720.44</v>
          </cell>
          <cell r="M10058">
            <v>7</v>
          </cell>
          <cell r="Q10058">
            <v>7</v>
          </cell>
          <cell r="V10058">
            <v>7912</v>
          </cell>
        </row>
        <row r="10059">
          <cell r="A10059">
            <v>1</v>
          </cell>
          <cell r="E10059">
            <v>7</v>
          </cell>
          <cell r="I10059">
            <v>0</v>
          </cell>
          <cell r="M10059">
            <v>7</v>
          </cell>
          <cell r="Q10059">
            <v>7</v>
          </cell>
          <cell r="V10059">
            <v>7913</v>
          </cell>
        </row>
        <row r="10060">
          <cell r="A10060">
            <v>1</v>
          </cell>
          <cell r="E10060">
            <v>7</v>
          </cell>
          <cell r="I10060">
            <v>0</v>
          </cell>
          <cell r="M10060">
            <v>7</v>
          </cell>
          <cell r="Q10060">
            <v>7</v>
          </cell>
          <cell r="V10060">
            <v>7916</v>
          </cell>
        </row>
        <row r="10061">
          <cell r="A10061">
            <v>1</v>
          </cell>
          <cell r="E10061">
            <v>7</v>
          </cell>
          <cell r="I10061">
            <v>27</v>
          </cell>
          <cell r="M10061">
            <v>7</v>
          </cell>
          <cell r="Q10061">
            <v>7</v>
          </cell>
          <cell r="V10061">
            <v>7917</v>
          </cell>
        </row>
        <row r="10062">
          <cell r="A10062">
            <v>1</v>
          </cell>
          <cell r="E10062">
            <v>7</v>
          </cell>
          <cell r="I10062">
            <v>-14705.28</v>
          </cell>
          <cell r="M10062">
            <v>7</v>
          </cell>
          <cell r="Q10062">
            <v>7</v>
          </cell>
          <cell r="V10062">
            <v>8015</v>
          </cell>
        </row>
        <row r="10063">
          <cell r="A10063">
            <v>1</v>
          </cell>
          <cell r="E10063">
            <v>7</v>
          </cell>
          <cell r="I10063">
            <v>5543.59</v>
          </cell>
          <cell r="M10063">
            <v>7</v>
          </cell>
          <cell r="Q10063">
            <v>7</v>
          </cell>
          <cell r="V10063">
            <v>8101</v>
          </cell>
        </row>
        <row r="10064">
          <cell r="A10064">
            <v>1</v>
          </cell>
          <cell r="E10064">
            <v>7</v>
          </cell>
          <cell r="I10064">
            <v>-464376.31</v>
          </cell>
          <cell r="M10064">
            <v>7</v>
          </cell>
          <cell r="Q10064">
            <v>7</v>
          </cell>
          <cell r="V10064">
            <v>8102</v>
          </cell>
        </row>
        <row r="10065">
          <cell r="A10065">
            <v>1</v>
          </cell>
          <cell r="E10065">
            <v>7</v>
          </cell>
          <cell r="I10065">
            <v>2232.9299999999998</v>
          </cell>
          <cell r="M10065">
            <v>7</v>
          </cell>
          <cell r="Q10065">
            <v>7</v>
          </cell>
          <cell r="V10065">
            <v>8103</v>
          </cell>
        </row>
        <row r="10066">
          <cell r="A10066">
            <v>1</v>
          </cell>
          <cell r="E10066">
            <v>7</v>
          </cell>
          <cell r="I10066">
            <v>726264</v>
          </cell>
          <cell r="M10066">
            <v>7</v>
          </cell>
          <cell r="Q10066">
            <v>7</v>
          </cell>
          <cell r="V10066">
            <v>8700</v>
          </cell>
        </row>
        <row r="10067">
          <cell r="A10067">
            <v>1</v>
          </cell>
          <cell r="E10067">
            <v>7</v>
          </cell>
          <cell r="I10067">
            <v>-42907479.329999998</v>
          </cell>
          <cell r="M10067">
            <v>7</v>
          </cell>
          <cell r="Q10067">
            <v>7</v>
          </cell>
          <cell r="V10067">
            <v>9100</v>
          </cell>
        </row>
        <row r="10068">
          <cell r="A10068">
            <v>1</v>
          </cell>
          <cell r="E10068">
            <v>7</v>
          </cell>
          <cell r="I10068">
            <v>-385048.09</v>
          </cell>
          <cell r="M10068">
            <v>7</v>
          </cell>
          <cell r="Q10068">
            <v>7</v>
          </cell>
          <cell r="V10068">
            <v>9150</v>
          </cell>
        </row>
        <row r="10069">
          <cell r="A10069">
            <v>1</v>
          </cell>
          <cell r="E10069">
            <v>7</v>
          </cell>
          <cell r="I10069">
            <v>0</v>
          </cell>
          <cell r="M10069">
            <v>7</v>
          </cell>
          <cell r="Q10069">
            <v>7</v>
          </cell>
          <cell r="V10069">
            <v>9205</v>
          </cell>
        </row>
        <row r="10070">
          <cell r="A10070">
            <v>1</v>
          </cell>
          <cell r="E10070">
            <v>7</v>
          </cell>
          <cell r="I10070">
            <v>-1067066.47</v>
          </cell>
          <cell r="M10070">
            <v>7</v>
          </cell>
          <cell r="Q10070">
            <v>7</v>
          </cell>
          <cell r="V10070">
            <v>9251</v>
          </cell>
        </row>
        <row r="10071">
          <cell r="A10071">
            <v>1</v>
          </cell>
          <cell r="E10071">
            <v>7</v>
          </cell>
          <cell r="I10071">
            <v>746066.39</v>
          </cell>
          <cell r="M10071">
            <v>7</v>
          </cell>
          <cell r="Q10071">
            <v>7</v>
          </cell>
          <cell r="V10071">
            <v>9252</v>
          </cell>
        </row>
        <row r="10072">
          <cell r="A10072">
            <v>1</v>
          </cell>
          <cell r="E10072">
            <v>7</v>
          </cell>
          <cell r="I10072">
            <v>167374.85</v>
          </cell>
          <cell r="M10072">
            <v>7</v>
          </cell>
          <cell r="Q10072">
            <v>7</v>
          </cell>
          <cell r="V10072">
            <v>9253</v>
          </cell>
        </row>
        <row r="10073">
          <cell r="A10073">
            <v>1</v>
          </cell>
          <cell r="E10073">
            <v>7</v>
          </cell>
          <cell r="I10073">
            <v>-7080</v>
          </cell>
          <cell r="M10073">
            <v>7</v>
          </cell>
          <cell r="Q10073">
            <v>7</v>
          </cell>
          <cell r="V10073">
            <v>9255</v>
          </cell>
        </row>
        <row r="10074">
          <cell r="A10074">
            <v>1</v>
          </cell>
          <cell r="E10074">
            <v>7</v>
          </cell>
          <cell r="I10074">
            <v>-19920</v>
          </cell>
          <cell r="M10074">
            <v>7</v>
          </cell>
          <cell r="Q10074">
            <v>7</v>
          </cell>
          <cell r="V10074">
            <v>9256</v>
          </cell>
        </row>
        <row r="10075">
          <cell r="A10075">
            <v>1</v>
          </cell>
          <cell r="E10075">
            <v>7</v>
          </cell>
          <cell r="I10075">
            <v>-201556.5</v>
          </cell>
          <cell r="M10075">
            <v>7</v>
          </cell>
          <cell r="Q10075">
            <v>7</v>
          </cell>
          <cell r="V10075">
            <v>9301</v>
          </cell>
        </row>
        <row r="10076">
          <cell r="A10076">
            <v>1</v>
          </cell>
          <cell r="E10076">
            <v>7</v>
          </cell>
          <cell r="I10076">
            <v>-675322.84</v>
          </cell>
          <cell r="M10076">
            <v>7</v>
          </cell>
          <cell r="Q10076">
            <v>7</v>
          </cell>
          <cell r="V10076">
            <v>9302</v>
          </cell>
        </row>
        <row r="10077">
          <cell r="A10077">
            <v>1</v>
          </cell>
          <cell r="E10077">
            <v>7</v>
          </cell>
          <cell r="I10077">
            <v>-398274.03</v>
          </cell>
          <cell r="M10077">
            <v>7</v>
          </cell>
          <cell r="Q10077">
            <v>7</v>
          </cell>
          <cell r="V10077">
            <v>9303</v>
          </cell>
        </row>
        <row r="10078">
          <cell r="A10078">
            <v>1</v>
          </cell>
          <cell r="E10078">
            <v>7</v>
          </cell>
          <cell r="I10078">
            <v>-610369.01</v>
          </cell>
          <cell r="M10078">
            <v>7</v>
          </cell>
          <cell r="Q10078">
            <v>7</v>
          </cell>
          <cell r="V10078">
            <v>9305</v>
          </cell>
        </row>
        <row r="10079">
          <cell r="A10079">
            <v>1</v>
          </cell>
          <cell r="E10079">
            <v>7</v>
          </cell>
          <cell r="I10079">
            <v>-0.25</v>
          </cell>
          <cell r="M10079">
            <v>7</v>
          </cell>
          <cell r="Q10079">
            <v>7</v>
          </cell>
          <cell r="V10079">
            <v>9306</v>
          </cell>
        </row>
        <row r="10080">
          <cell r="A10080">
            <v>1</v>
          </cell>
          <cell r="E10080">
            <v>7</v>
          </cell>
          <cell r="I10080">
            <v>-1500</v>
          </cell>
          <cell r="M10080">
            <v>7</v>
          </cell>
          <cell r="Q10080">
            <v>7</v>
          </cell>
          <cell r="V10080">
            <v>9500</v>
          </cell>
        </row>
        <row r="10081">
          <cell r="A10081">
            <v>1</v>
          </cell>
          <cell r="E10081">
            <v>7</v>
          </cell>
          <cell r="I10081">
            <v>-2510750.1</v>
          </cell>
          <cell r="M10081">
            <v>7</v>
          </cell>
          <cell r="Q10081">
            <v>7</v>
          </cell>
          <cell r="V10081">
            <v>9530</v>
          </cell>
        </row>
        <row r="10082">
          <cell r="A10082">
            <v>1</v>
          </cell>
          <cell r="E10082">
            <v>7</v>
          </cell>
          <cell r="I10082">
            <v>45480.34</v>
          </cell>
          <cell r="M10082">
            <v>7</v>
          </cell>
          <cell r="Q10082">
            <v>7</v>
          </cell>
          <cell r="V10082">
            <v>9600</v>
          </cell>
        </row>
        <row r="10083">
          <cell r="A10083">
            <v>1</v>
          </cell>
          <cell r="E10083">
            <v>7</v>
          </cell>
          <cell r="I10083">
            <v>1586910</v>
          </cell>
          <cell r="M10083">
            <v>7</v>
          </cell>
          <cell r="Q10083">
            <v>7</v>
          </cell>
          <cell r="V10083">
            <v>9610</v>
          </cell>
        </row>
        <row r="10084">
          <cell r="A10084">
            <v>1</v>
          </cell>
          <cell r="E10084">
            <v>7</v>
          </cell>
          <cell r="I10084">
            <v>1189620.3700000001</v>
          </cell>
          <cell r="M10084">
            <v>7</v>
          </cell>
          <cell r="Q10084">
            <v>7</v>
          </cell>
          <cell r="V10084">
            <v>9611</v>
          </cell>
        </row>
        <row r="10085">
          <cell r="A10085">
            <v>1</v>
          </cell>
          <cell r="E10085">
            <v>7</v>
          </cell>
          <cell r="I10085">
            <v>0</v>
          </cell>
          <cell r="M10085">
            <v>7</v>
          </cell>
          <cell r="Q10085">
            <v>7</v>
          </cell>
          <cell r="V10085">
            <v>9620</v>
          </cell>
        </row>
        <row r="10086">
          <cell r="A10086">
            <v>1</v>
          </cell>
          <cell r="E10086">
            <v>7</v>
          </cell>
          <cell r="I10086">
            <v>1164859.27</v>
          </cell>
          <cell r="M10086">
            <v>7</v>
          </cell>
          <cell r="Q10086">
            <v>7</v>
          </cell>
          <cell r="V10086">
            <v>9670</v>
          </cell>
        </row>
        <row r="10087">
          <cell r="A10087">
            <v>1</v>
          </cell>
          <cell r="E10087">
            <v>7</v>
          </cell>
          <cell r="I10087">
            <v>0</v>
          </cell>
          <cell r="M10087">
            <v>7</v>
          </cell>
          <cell r="Q10087">
            <v>7</v>
          </cell>
          <cell r="V10087">
            <v>9990</v>
          </cell>
        </row>
        <row r="10088">
          <cell r="A10088">
            <v>1</v>
          </cell>
          <cell r="E10088">
            <v>7</v>
          </cell>
          <cell r="I10088">
            <v>-8283627.6200000001</v>
          </cell>
          <cell r="M10088">
            <v>7</v>
          </cell>
          <cell r="Q10088">
            <v>7</v>
          </cell>
          <cell r="V10088">
            <v>5301</v>
          </cell>
        </row>
        <row r="10089">
          <cell r="A10089">
            <v>1</v>
          </cell>
          <cell r="E10089">
            <v>4</v>
          </cell>
          <cell r="I10089">
            <v>228441.91</v>
          </cell>
          <cell r="M10089">
            <v>4</v>
          </cell>
          <cell r="Q10089">
            <v>25</v>
          </cell>
          <cell r="V10089">
            <v>1010</v>
          </cell>
        </row>
        <row r="10090">
          <cell r="A10090">
            <v>1</v>
          </cell>
          <cell r="E10090">
            <v>4</v>
          </cell>
          <cell r="I10090">
            <v>0</v>
          </cell>
          <cell r="M10090">
            <v>4</v>
          </cell>
          <cell r="Q10090">
            <v>14</v>
          </cell>
          <cell r="V10090">
            <v>1010</v>
          </cell>
        </row>
        <row r="10091">
          <cell r="A10091">
            <v>1</v>
          </cell>
          <cell r="E10091">
            <v>4</v>
          </cell>
          <cell r="I10091">
            <v>-3589889.44</v>
          </cell>
          <cell r="M10091">
            <v>4</v>
          </cell>
          <cell r="Q10091">
            <v>8</v>
          </cell>
          <cell r="V10091">
            <v>1010</v>
          </cell>
        </row>
        <row r="10092">
          <cell r="A10092">
            <v>1</v>
          </cell>
          <cell r="E10092">
            <v>4</v>
          </cell>
          <cell r="I10092">
            <v>0</v>
          </cell>
          <cell r="M10092">
            <v>4</v>
          </cell>
          <cell r="Q10092">
            <v>6</v>
          </cell>
          <cell r="V10092">
            <v>1010</v>
          </cell>
        </row>
        <row r="10093">
          <cell r="A10093">
            <v>1</v>
          </cell>
          <cell r="E10093">
            <v>4</v>
          </cell>
          <cell r="I10093">
            <v>0</v>
          </cell>
          <cell r="M10093">
            <v>4</v>
          </cell>
          <cell r="Q10093">
            <v>10</v>
          </cell>
          <cell r="V10093">
            <v>1010</v>
          </cell>
        </row>
        <row r="10094">
          <cell r="A10094">
            <v>1</v>
          </cell>
          <cell r="E10094">
            <v>4</v>
          </cell>
          <cell r="I10094">
            <v>0</v>
          </cell>
          <cell r="M10094">
            <v>4</v>
          </cell>
          <cell r="Q10094">
            <v>9</v>
          </cell>
          <cell r="V10094">
            <v>1030</v>
          </cell>
        </row>
        <row r="10095">
          <cell r="A10095">
            <v>1</v>
          </cell>
          <cell r="E10095">
            <v>4</v>
          </cell>
          <cell r="I10095">
            <v>0</v>
          </cell>
          <cell r="M10095">
            <v>4</v>
          </cell>
          <cell r="Q10095">
            <v>4</v>
          </cell>
          <cell r="V10095">
            <v>1030</v>
          </cell>
        </row>
        <row r="10096">
          <cell r="A10096">
            <v>1</v>
          </cell>
          <cell r="E10096">
            <v>4</v>
          </cell>
          <cell r="I10096">
            <v>0</v>
          </cell>
          <cell r="M10096">
            <v>4</v>
          </cell>
          <cell r="Q10096">
            <v>14</v>
          </cell>
          <cell r="V10096">
            <v>1030</v>
          </cell>
        </row>
        <row r="10097">
          <cell r="A10097">
            <v>1</v>
          </cell>
          <cell r="E10097">
            <v>4</v>
          </cell>
          <cell r="I10097">
            <v>0</v>
          </cell>
          <cell r="M10097">
            <v>4</v>
          </cell>
          <cell r="Q10097">
            <v>7</v>
          </cell>
          <cell r="V10097">
            <v>1030</v>
          </cell>
        </row>
        <row r="10098">
          <cell r="A10098">
            <v>1</v>
          </cell>
          <cell r="E10098">
            <v>4</v>
          </cell>
          <cell r="I10098">
            <v>0</v>
          </cell>
          <cell r="M10098">
            <v>4</v>
          </cell>
          <cell r="Q10098">
            <v>8</v>
          </cell>
          <cell r="V10098">
            <v>1030</v>
          </cell>
        </row>
        <row r="10099">
          <cell r="A10099">
            <v>1</v>
          </cell>
          <cell r="E10099">
            <v>4</v>
          </cell>
          <cell r="I10099">
            <v>0</v>
          </cell>
          <cell r="M10099">
            <v>4</v>
          </cell>
          <cell r="Q10099">
            <v>11</v>
          </cell>
          <cell r="V10099">
            <v>1030</v>
          </cell>
        </row>
        <row r="10100">
          <cell r="A10100">
            <v>1</v>
          </cell>
          <cell r="E10100">
            <v>4</v>
          </cell>
          <cell r="I10100">
            <v>0</v>
          </cell>
          <cell r="M10100">
            <v>4</v>
          </cell>
          <cell r="Q10100">
            <v>24</v>
          </cell>
          <cell r="V10100">
            <v>1030</v>
          </cell>
        </row>
        <row r="10101">
          <cell r="A10101">
            <v>1</v>
          </cell>
          <cell r="E10101">
            <v>4</v>
          </cell>
          <cell r="I10101">
            <v>0</v>
          </cell>
          <cell r="M10101">
            <v>4</v>
          </cell>
          <cell r="Q10101">
            <v>21</v>
          </cell>
          <cell r="V10101">
            <v>1030</v>
          </cell>
        </row>
        <row r="10102">
          <cell r="A10102">
            <v>1</v>
          </cell>
          <cell r="E10102">
            <v>4</v>
          </cell>
          <cell r="I10102">
            <v>0</v>
          </cell>
          <cell r="M10102">
            <v>4</v>
          </cell>
          <cell r="Q10102">
            <v>22</v>
          </cell>
          <cell r="V10102">
            <v>1030</v>
          </cell>
        </row>
        <row r="10103">
          <cell r="A10103">
            <v>1</v>
          </cell>
          <cell r="E10103">
            <v>4</v>
          </cell>
          <cell r="I10103">
            <v>0</v>
          </cell>
          <cell r="M10103">
            <v>4</v>
          </cell>
          <cell r="Q10103">
            <v>23</v>
          </cell>
          <cell r="V10103">
            <v>1030</v>
          </cell>
        </row>
        <row r="10104">
          <cell r="A10104">
            <v>1</v>
          </cell>
          <cell r="E10104">
            <v>4</v>
          </cell>
          <cell r="I10104">
            <v>0</v>
          </cell>
          <cell r="M10104">
            <v>4</v>
          </cell>
          <cell r="Q10104">
            <v>6</v>
          </cell>
          <cell r="V10104">
            <v>1030</v>
          </cell>
        </row>
        <row r="10105">
          <cell r="A10105">
            <v>1</v>
          </cell>
          <cell r="E10105">
            <v>4</v>
          </cell>
          <cell r="I10105">
            <v>0</v>
          </cell>
          <cell r="M10105">
            <v>4</v>
          </cell>
          <cell r="Q10105">
            <v>13</v>
          </cell>
          <cell r="V10105">
            <v>1030</v>
          </cell>
        </row>
        <row r="10106">
          <cell r="A10106">
            <v>1</v>
          </cell>
          <cell r="E10106">
            <v>4</v>
          </cell>
          <cell r="I10106">
            <v>0</v>
          </cell>
          <cell r="M10106">
            <v>4</v>
          </cell>
          <cell r="Q10106">
            <v>5</v>
          </cell>
          <cell r="V10106">
            <v>1030</v>
          </cell>
        </row>
        <row r="10107">
          <cell r="A10107">
            <v>1</v>
          </cell>
          <cell r="E10107">
            <v>4</v>
          </cell>
          <cell r="I10107">
            <v>0</v>
          </cell>
          <cell r="M10107">
            <v>4</v>
          </cell>
          <cell r="Q10107">
            <v>2</v>
          </cell>
          <cell r="V10107">
            <v>1030</v>
          </cell>
        </row>
        <row r="10108">
          <cell r="A10108">
            <v>1</v>
          </cell>
          <cell r="E10108">
            <v>4</v>
          </cell>
          <cell r="I10108">
            <v>0</v>
          </cell>
          <cell r="M10108">
            <v>4</v>
          </cell>
          <cell r="Q10108">
            <v>10</v>
          </cell>
          <cell r="V10108">
            <v>1030</v>
          </cell>
        </row>
        <row r="10109">
          <cell r="A10109">
            <v>1</v>
          </cell>
          <cell r="E10109">
            <v>4</v>
          </cell>
          <cell r="I10109">
            <v>0</v>
          </cell>
          <cell r="M10109">
            <v>4</v>
          </cell>
          <cell r="Q10109">
            <v>8</v>
          </cell>
          <cell r="V10109">
            <v>1090</v>
          </cell>
        </row>
        <row r="10110">
          <cell r="A10110">
            <v>1</v>
          </cell>
          <cell r="E10110">
            <v>4</v>
          </cell>
          <cell r="I10110">
            <v>-29696.49</v>
          </cell>
          <cell r="M10110">
            <v>4</v>
          </cell>
          <cell r="Q10110">
            <v>12</v>
          </cell>
          <cell r="V10110">
            <v>1090</v>
          </cell>
        </row>
        <row r="10111">
          <cell r="A10111">
            <v>1</v>
          </cell>
          <cell r="E10111">
            <v>4</v>
          </cell>
          <cell r="I10111">
            <v>0</v>
          </cell>
          <cell r="M10111">
            <v>4</v>
          </cell>
          <cell r="Q10111">
            <v>22</v>
          </cell>
          <cell r="V10111">
            <v>1090</v>
          </cell>
        </row>
        <row r="10112">
          <cell r="A10112">
            <v>1</v>
          </cell>
          <cell r="E10112">
            <v>4</v>
          </cell>
          <cell r="I10112">
            <v>0</v>
          </cell>
          <cell r="M10112">
            <v>4</v>
          </cell>
          <cell r="Q10112">
            <v>2</v>
          </cell>
          <cell r="V10112">
            <v>1090</v>
          </cell>
        </row>
        <row r="10113">
          <cell r="A10113">
            <v>1</v>
          </cell>
          <cell r="E10113">
            <v>4</v>
          </cell>
          <cell r="I10113">
            <v>0</v>
          </cell>
          <cell r="M10113">
            <v>4</v>
          </cell>
          <cell r="Q10113">
            <v>10</v>
          </cell>
          <cell r="V10113">
            <v>1090</v>
          </cell>
        </row>
        <row r="10114">
          <cell r="A10114">
            <v>1</v>
          </cell>
          <cell r="E10114">
            <v>4</v>
          </cell>
          <cell r="I10114">
            <v>-228441.91</v>
          </cell>
          <cell r="M10114">
            <v>4</v>
          </cell>
          <cell r="Q10114">
            <v>25</v>
          </cell>
          <cell r="V10114">
            <v>1095</v>
          </cell>
        </row>
        <row r="10115">
          <cell r="A10115">
            <v>1</v>
          </cell>
          <cell r="E10115">
            <v>4</v>
          </cell>
          <cell r="I10115">
            <v>-821945.81</v>
          </cell>
          <cell r="M10115">
            <v>4</v>
          </cell>
          <cell r="Q10115">
            <v>14</v>
          </cell>
          <cell r="V10115">
            <v>1095</v>
          </cell>
        </row>
        <row r="10116">
          <cell r="A10116">
            <v>1</v>
          </cell>
          <cell r="E10116">
            <v>4</v>
          </cell>
          <cell r="I10116">
            <v>155729.76</v>
          </cell>
          <cell r="M10116">
            <v>4</v>
          </cell>
          <cell r="Q10116">
            <v>8</v>
          </cell>
          <cell r="V10116">
            <v>1095</v>
          </cell>
        </row>
        <row r="10117">
          <cell r="A10117">
            <v>1</v>
          </cell>
          <cell r="E10117">
            <v>4</v>
          </cell>
          <cell r="I10117">
            <v>0</v>
          </cell>
          <cell r="M10117">
            <v>4</v>
          </cell>
          <cell r="Q10117">
            <v>6</v>
          </cell>
          <cell r="V10117">
            <v>1095</v>
          </cell>
        </row>
        <row r="10118">
          <cell r="A10118">
            <v>1</v>
          </cell>
          <cell r="E10118">
            <v>4</v>
          </cell>
          <cell r="I10118">
            <v>-1176384.3999999999</v>
          </cell>
          <cell r="M10118">
            <v>4</v>
          </cell>
          <cell r="Q10118">
            <v>10</v>
          </cell>
          <cell r="V10118">
            <v>1095</v>
          </cell>
        </row>
        <row r="10119">
          <cell r="A10119">
            <v>1</v>
          </cell>
          <cell r="E10119">
            <v>4</v>
          </cell>
          <cell r="I10119">
            <v>0</v>
          </cell>
          <cell r="M10119">
            <v>4</v>
          </cell>
          <cell r="Q10119">
            <v>8</v>
          </cell>
          <cell r="V10119">
            <v>1096</v>
          </cell>
        </row>
        <row r="10120">
          <cell r="A10120">
            <v>1</v>
          </cell>
          <cell r="E10120">
            <v>4</v>
          </cell>
          <cell r="I10120">
            <v>0</v>
          </cell>
          <cell r="M10120">
            <v>4</v>
          </cell>
          <cell r="Q10120">
            <v>6</v>
          </cell>
          <cell r="V10120">
            <v>1096</v>
          </cell>
        </row>
        <row r="10121">
          <cell r="A10121">
            <v>1</v>
          </cell>
          <cell r="E10121">
            <v>4</v>
          </cell>
          <cell r="I10121">
            <v>0</v>
          </cell>
          <cell r="M10121">
            <v>4</v>
          </cell>
          <cell r="Q10121">
            <v>10</v>
          </cell>
          <cell r="V10121">
            <v>1096</v>
          </cell>
        </row>
        <row r="10122">
          <cell r="A10122">
            <v>1</v>
          </cell>
          <cell r="E10122">
            <v>4</v>
          </cell>
          <cell r="I10122">
            <v>0</v>
          </cell>
          <cell r="M10122">
            <v>4</v>
          </cell>
          <cell r="Q10122">
            <v>9</v>
          </cell>
          <cell r="V10122">
            <v>1097</v>
          </cell>
        </row>
        <row r="10123">
          <cell r="A10123">
            <v>1</v>
          </cell>
          <cell r="E10123">
            <v>4</v>
          </cell>
          <cell r="I10123">
            <v>0</v>
          </cell>
          <cell r="M10123">
            <v>4</v>
          </cell>
          <cell r="Q10123">
            <v>4</v>
          </cell>
          <cell r="V10123">
            <v>1097</v>
          </cell>
        </row>
        <row r="10124">
          <cell r="A10124">
            <v>1</v>
          </cell>
          <cell r="E10124">
            <v>4</v>
          </cell>
          <cell r="I10124">
            <v>0</v>
          </cell>
          <cell r="M10124">
            <v>4</v>
          </cell>
          <cell r="Q10124">
            <v>14</v>
          </cell>
          <cell r="V10124">
            <v>1097</v>
          </cell>
        </row>
        <row r="10125">
          <cell r="A10125">
            <v>1</v>
          </cell>
          <cell r="E10125">
            <v>4</v>
          </cell>
          <cell r="I10125">
            <v>0</v>
          </cell>
          <cell r="M10125">
            <v>4</v>
          </cell>
          <cell r="Q10125">
            <v>7</v>
          </cell>
          <cell r="V10125">
            <v>1097</v>
          </cell>
        </row>
        <row r="10126">
          <cell r="A10126">
            <v>1</v>
          </cell>
          <cell r="E10126">
            <v>4</v>
          </cell>
          <cell r="I10126">
            <v>0</v>
          </cell>
          <cell r="M10126">
            <v>4</v>
          </cell>
          <cell r="Q10126">
            <v>8</v>
          </cell>
          <cell r="V10126">
            <v>1097</v>
          </cell>
        </row>
        <row r="10127">
          <cell r="A10127">
            <v>1</v>
          </cell>
          <cell r="E10127">
            <v>4</v>
          </cell>
          <cell r="I10127">
            <v>0</v>
          </cell>
          <cell r="M10127">
            <v>4</v>
          </cell>
          <cell r="Q10127">
            <v>24</v>
          </cell>
          <cell r="V10127">
            <v>1097</v>
          </cell>
        </row>
        <row r="10128">
          <cell r="A10128">
            <v>1</v>
          </cell>
          <cell r="E10128">
            <v>4</v>
          </cell>
          <cell r="I10128">
            <v>0</v>
          </cell>
          <cell r="M10128">
            <v>4</v>
          </cell>
          <cell r="Q10128">
            <v>21</v>
          </cell>
          <cell r="V10128">
            <v>1097</v>
          </cell>
        </row>
        <row r="10129">
          <cell r="A10129">
            <v>1</v>
          </cell>
          <cell r="E10129">
            <v>4</v>
          </cell>
          <cell r="I10129">
            <v>0</v>
          </cell>
          <cell r="M10129">
            <v>4</v>
          </cell>
          <cell r="Q10129">
            <v>22</v>
          </cell>
          <cell r="V10129">
            <v>1097</v>
          </cell>
        </row>
        <row r="10130">
          <cell r="A10130">
            <v>1</v>
          </cell>
          <cell r="E10130">
            <v>4</v>
          </cell>
          <cell r="I10130">
            <v>0</v>
          </cell>
          <cell r="M10130">
            <v>4</v>
          </cell>
          <cell r="Q10130">
            <v>23</v>
          </cell>
          <cell r="V10130">
            <v>1097</v>
          </cell>
        </row>
        <row r="10131">
          <cell r="A10131">
            <v>1</v>
          </cell>
          <cell r="E10131">
            <v>4</v>
          </cell>
          <cell r="I10131">
            <v>0</v>
          </cell>
          <cell r="M10131">
            <v>4</v>
          </cell>
          <cell r="Q10131">
            <v>10</v>
          </cell>
          <cell r="V10131">
            <v>1097</v>
          </cell>
        </row>
        <row r="10132">
          <cell r="A10132">
            <v>1</v>
          </cell>
          <cell r="E10132">
            <v>4</v>
          </cell>
          <cell r="I10132">
            <v>0</v>
          </cell>
          <cell r="M10132">
            <v>4</v>
          </cell>
          <cell r="Q10132">
            <v>4</v>
          </cell>
          <cell r="V10132">
            <v>1098</v>
          </cell>
        </row>
        <row r="10133">
          <cell r="A10133">
            <v>1</v>
          </cell>
          <cell r="E10133">
            <v>4</v>
          </cell>
          <cell r="I10133">
            <v>0</v>
          </cell>
          <cell r="M10133">
            <v>4</v>
          </cell>
          <cell r="Q10133">
            <v>14</v>
          </cell>
          <cell r="V10133">
            <v>1098</v>
          </cell>
        </row>
        <row r="10134">
          <cell r="A10134">
            <v>1</v>
          </cell>
          <cell r="E10134">
            <v>4</v>
          </cell>
          <cell r="I10134">
            <v>0</v>
          </cell>
          <cell r="M10134">
            <v>4</v>
          </cell>
          <cell r="Q10134">
            <v>22</v>
          </cell>
          <cell r="V10134">
            <v>1098</v>
          </cell>
        </row>
        <row r="10135">
          <cell r="A10135">
            <v>1</v>
          </cell>
          <cell r="E10135">
            <v>4</v>
          </cell>
          <cell r="I10135">
            <v>0</v>
          </cell>
          <cell r="M10135">
            <v>4</v>
          </cell>
          <cell r="Q10135">
            <v>23</v>
          </cell>
          <cell r="V10135">
            <v>1098</v>
          </cell>
        </row>
        <row r="10136">
          <cell r="A10136">
            <v>1</v>
          </cell>
          <cell r="E10136">
            <v>4</v>
          </cell>
          <cell r="I10136">
            <v>0</v>
          </cell>
          <cell r="M10136">
            <v>4</v>
          </cell>
          <cell r="Q10136">
            <v>10</v>
          </cell>
          <cell r="V10136">
            <v>1098</v>
          </cell>
        </row>
        <row r="10137">
          <cell r="A10137">
            <v>1</v>
          </cell>
          <cell r="E10137">
            <v>4</v>
          </cell>
          <cell r="I10137">
            <v>0</v>
          </cell>
          <cell r="M10137">
            <v>4</v>
          </cell>
          <cell r="Q10137">
            <v>4</v>
          </cell>
          <cell r="V10137">
            <v>2010</v>
          </cell>
        </row>
        <row r="10138">
          <cell r="A10138">
            <v>1</v>
          </cell>
          <cell r="E10138">
            <v>4</v>
          </cell>
          <cell r="I10138">
            <v>0</v>
          </cell>
          <cell r="M10138">
            <v>4</v>
          </cell>
          <cell r="Q10138">
            <v>14</v>
          </cell>
          <cell r="V10138">
            <v>2010</v>
          </cell>
        </row>
        <row r="10139">
          <cell r="A10139">
            <v>1</v>
          </cell>
          <cell r="E10139">
            <v>4</v>
          </cell>
          <cell r="I10139">
            <v>-14193.44</v>
          </cell>
          <cell r="M10139">
            <v>4</v>
          </cell>
          <cell r="Q10139">
            <v>8</v>
          </cell>
          <cell r="V10139">
            <v>2010</v>
          </cell>
        </row>
        <row r="10140">
          <cell r="A10140">
            <v>1</v>
          </cell>
          <cell r="E10140">
            <v>4</v>
          </cell>
          <cell r="I10140">
            <v>0</v>
          </cell>
          <cell r="M10140">
            <v>4</v>
          </cell>
          <cell r="Q10140">
            <v>21</v>
          </cell>
          <cell r="V10140">
            <v>2010</v>
          </cell>
        </row>
        <row r="10141">
          <cell r="A10141">
            <v>1</v>
          </cell>
          <cell r="E10141">
            <v>4</v>
          </cell>
          <cell r="I10141">
            <v>0</v>
          </cell>
          <cell r="M10141">
            <v>4</v>
          </cell>
          <cell r="Q10141">
            <v>6</v>
          </cell>
          <cell r="V10141">
            <v>2010</v>
          </cell>
        </row>
        <row r="10142">
          <cell r="A10142">
            <v>1</v>
          </cell>
          <cell r="E10142">
            <v>4</v>
          </cell>
          <cell r="I10142">
            <v>0</v>
          </cell>
          <cell r="M10142">
            <v>4</v>
          </cell>
          <cell r="Q10142">
            <v>2</v>
          </cell>
          <cell r="V10142">
            <v>2010</v>
          </cell>
        </row>
        <row r="10143">
          <cell r="A10143">
            <v>1</v>
          </cell>
          <cell r="E10143">
            <v>4</v>
          </cell>
          <cell r="I10143">
            <v>0</v>
          </cell>
          <cell r="M10143">
            <v>4</v>
          </cell>
          <cell r="Q10143">
            <v>10</v>
          </cell>
          <cell r="V10143">
            <v>2010</v>
          </cell>
        </row>
        <row r="10144">
          <cell r="A10144">
            <v>1</v>
          </cell>
          <cell r="E10144">
            <v>4</v>
          </cell>
          <cell r="I10144">
            <v>0</v>
          </cell>
          <cell r="M10144">
            <v>4</v>
          </cell>
          <cell r="Q10144">
            <v>6</v>
          </cell>
          <cell r="V10144">
            <v>2011</v>
          </cell>
        </row>
        <row r="10145">
          <cell r="A10145">
            <v>1</v>
          </cell>
          <cell r="E10145">
            <v>4</v>
          </cell>
          <cell r="I10145">
            <v>0</v>
          </cell>
          <cell r="M10145">
            <v>4</v>
          </cell>
          <cell r="Q10145">
            <v>4</v>
          </cell>
          <cell r="V10145">
            <v>2020</v>
          </cell>
        </row>
        <row r="10146">
          <cell r="A10146">
            <v>1</v>
          </cell>
          <cell r="E10146">
            <v>4</v>
          </cell>
          <cell r="I10146">
            <v>261780.31</v>
          </cell>
          <cell r="M10146">
            <v>4</v>
          </cell>
          <cell r="Q10146">
            <v>14</v>
          </cell>
          <cell r="V10146">
            <v>2020</v>
          </cell>
        </row>
        <row r="10147">
          <cell r="A10147">
            <v>1</v>
          </cell>
          <cell r="E10147">
            <v>4</v>
          </cell>
          <cell r="I10147">
            <v>0</v>
          </cell>
          <cell r="M10147">
            <v>4</v>
          </cell>
          <cell r="Q10147">
            <v>7</v>
          </cell>
          <cell r="V10147">
            <v>2020</v>
          </cell>
        </row>
        <row r="10148">
          <cell r="A10148">
            <v>1</v>
          </cell>
          <cell r="E10148">
            <v>4</v>
          </cell>
          <cell r="I10148">
            <v>416118.86</v>
          </cell>
          <cell r="M10148">
            <v>4</v>
          </cell>
          <cell r="Q10148">
            <v>8</v>
          </cell>
          <cell r="V10148">
            <v>2020</v>
          </cell>
        </row>
        <row r="10149">
          <cell r="A10149">
            <v>1</v>
          </cell>
          <cell r="E10149">
            <v>4</v>
          </cell>
          <cell r="I10149">
            <v>0</v>
          </cell>
          <cell r="M10149">
            <v>4</v>
          </cell>
          <cell r="Q10149">
            <v>24</v>
          </cell>
          <cell r="V10149">
            <v>2020</v>
          </cell>
        </row>
        <row r="10150">
          <cell r="A10150">
            <v>1</v>
          </cell>
          <cell r="E10150">
            <v>4</v>
          </cell>
          <cell r="I10150">
            <v>0</v>
          </cell>
          <cell r="M10150">
            <v>4</v>
          </cell>
          <cell r="Q10150">
            <v>6</v>
          </cell>
          <cell r="V10150">
            <v>2020</v>
          </cell>
        </row>
        <row r="10151">
          <cell r="A10151">
            <v>1</v>
          </cell>
          <cell r="E10151">
            <v>4</v>
          </cell>
          <cell r="I10151">
            <v>0</v>
          </cell>
          <cell r="M10151">
            <v>4</v>
          </cell>
          <cell r="Q10151">
            <v>10</v>
          </cell>
          <cell r="V10151">
            <v>2020</v>
          </cell>
        </row>
        <row r="10152">
          <cell r="A10152">
            <v>1</v>
          </cell>
          <cell r="E10152">
            <v>4</v>
          </cell>
          <cell r="I10152">
            <v>3850</v>
          </cell>
          <cell r="M10152">
            <v>4</v>
          </cell>
          <cell r="Q10152">
            <v>8</v>
          </cell>
          <cell r="V10152">
            <v>2021</v>
          </cell>
        </row>
        <row r="10153">
          <cell r="A10153">
            <v>1</v>
          </cell>
          <cell r="E10153">
            <v>4</v>
          </cell>
          <cell r="I10153">
            <v>0</v>
          </cell>
          <cell r="M10153">
            <v>4</v>
          </cell>
          <cell r="Q10153">
            <v>6</v>
          </cell>
          <cell r="V10153">
            <v>2021</v>
          </cell>
        </row>
        <row r="10154">
          <cell r="A10154">
            <v>1</v>
          </cell>
          <cell r="E10154">
            <v>4</v>
          </cell>
          <cell r="I10154">
            <v>11200</v>
          </cell>
          <cell r="M10154">
            <v>4</v>
          </cell>
          <cell r="Q10154">
            <v>9</v>
          </cell>
          <cell r="V10154">
            <v>2030</v>
          </cell>
        </row>
        <row r="10155">
          <cell r="A10155">
            <v>1</v>
          </cell>
          <cell r="E10155">
            <v>4</v>
          </cell>
          <cell r="I10155">
            <v>120</v>
          </cell>
          <cell r="M10155">
            <v>4</v>
          </cell>
          <cell r="Q10155">
            <v>4</v>
          </cell>
          <cell r="V10155">
            <v>2030</v>
          </cell>
        </row>
        <row r="10156">
          <cell r="A10156">
            <v>1</v>
          </cell>
          <cell r="E10156">
            <v>4</v>
          </cell>
          <cell r="I10156">
            <v>-39540.559999999998</v>
          </cell>
          <cell r="M10156">
            <v>4</v>
          </cell>
          <cell r="Q10156">
            <v>4</v>
          </cell>
          <cell r="V10156">
            <v>2030</v>
          </cell>
        </row>
        <row r="10157">
          <cell r="A10157">
            <v>1</v>
          </cell>
          <cell r="E10157">
            <v>4</v>
          </cell>
          <cell r="I10157">
            <v>50298.01</v>
          </cell>
          <cell r="M10157">
            <v>4</v>
          </cell>
          <cell r="Q10157">
            <v>14</v>
          </cell>
          <cell r="V10157">
            <v>2030</v>
          </cell>
        </row>
        <row r="10158">
          <cell r="A10158">
            <v>1</v>
          </cell>
          <cell r="E10158">
            <v>4</v>
          </cell>
          <cell r="I10158">
            <v>77179.34</v>
          </cell>
          <cell r="M10158">
            <v>4</v>
          </cell>
          <cell r="Q10158">
            <v>8</v>
          </cell>
          <cell r="V10158">
            <v>2030</v>
          </cell>
        </row>
        <row r="10159">
          <cell r="A10159">
            <v>1</v>
          </cell>
          <cell r="E10159">
            <v>4</v>
          </cell>
          <cell r="I10159">
            <v>7782.68</v>
          </cell>
          <cell r="M10159">
            <v>4</v>
          </cell>
          <cell r="Q10159">
            <v>12</v>
          </cell>
          <cell r="V10159">
            <v>2030</v>
          </cell>
        </row>
        <row r="10160">
          <cell r="A10160">
            <v>1</v>
          </cell>
          <cell r="E10160">
            <v>4</v>
          </cell>
          <cell r="I10160">
            <v>13652.68</v>
          </cell>
          <cell r="M10160">
            <v>4</v>
          </cell>
          <cell r="Q10160">
            <v>23</v>
          </cell>
          <cell r="V10160">
            <v>2030</v>
          </cell>
        </row>
        <row r="10161">
          <cell r="A10161">
            <v>1</v>
          </cell>
          <cell r="E10161">
            <v>4</v>
          </cell>
          <cell r="I10161">
            <v>0</v>
          </cell>
          <cell r="M10161">
            <v>4</v>
          </cell>
          <cell r="Q10161">
            <v>6</v>
          </cell>
          <cell r="V10161">
            <v>2030</v>
          </cell>
        </row>
        <row r="10162">
          <cell r="A10162">
            <v>1</v>
          </cell>
          <cell r="E10162">
            <v>4</v>
          </cell>
          <cell r="I10162">
            <v>5500</v>
          </cell>
          <cell r="M10162">
            <v>4</v>
          </cell>
          <cell r="Q10162">
            <v>2</v>
          </cell>
          <cell r="V10162">
            <v>2030</v>
          </cell>
        </row>
        <row r="10163">
          <cell r="A10163">
            <v>1</v>
          </cell>
          <cell r="E10163">
            <v>4</v>
          </cell>
          <cell r="I10163">
            <v>73711.399999999994</v>
          </cell>
          <cell r="M10163">
            <v>4</v>
          </cell>
          <cell r="Q10163">
            <v>10</v>
          </cell>
          <cell r="V10163">
            <v>2030</v>
          </cell>
        </row>
        <row r="10164">
          <cell r="A10164">
            <v>1</v>
          </cell>
          <cell r="E10164">
            <v>4</v>
          </cell>
          <cell r="I10164">
            <v>0</v>
          </cell>
          <cell r="M10164">
            <v>4</v>
          </cell>
          <cell r="Q10164">
            <v>4</v>
          </cell>
          <cell r="V10164">
            <v>2040</v>
          </cell>
        </row>
        <row r="10165">
          <cell r="A10165">
            <v>1</v>
          </cell>
          <cell r="E10165">
            <v>4</v>
          </cell>
          <cell r="I10165">
            <v>243892.82</v>
          </cell>
          <cell r="M10165">
            <v>4</v>
          </cell>
          <cell r="Q10165">
            <v>22</v>
          </cell>
          <cell r="V10165">
            <v>2040</v>
          </cell>
        </row>
        <row r="10166">
          <cell r="A10166">
            <v>1</v>
          </cell>
          <cell r="E10166">
            <v>4</v>
          </cell>
          <cell r="I10166">
            <v>0</v>
          </cell>
          <cell r="M10166">
            <v>4</v>
          </cell>
          <cell r="Q10166">
            <v>6</v>
          </cell>
          <cell r="V10166">
            <v>2040</v>
          </cell>
        </row>
        <row r="10167">
          <cell r="A10167">
            <v>1</v>
          </cell>
          <cell r="E10167">
            <v>4</v>
          </cell>
          <cell r="I10167">
            <v>0</v>
          </cell>
          <cell r="M10167">
            <v>4</v>
          </cell>
          <cell r="Q10167">
            <v>2</v>
          </cell>
          <cell r="V10167">
            <v>2040</v>
          </cell>
        </row>
        <row r="10168">
          <cell r="A10168">
            <v>1</v>
          </cell>
          <cell r="E10168">
            <v>4</v>
          </cell>
          <cell r="I10168">
            <v>172130.67</v>
          </cell>
          <cell r="M10168">
            <v>4</v>
          </cell>
          <cell r="Q10168">
            <v>25</v>
          </cell>
          <cell r="V10168">
            <v>2051</v>
          </cell>
        </row>
        <row r="10169">
          <cell r="A10169">
            <v>1</v>
          </cell>
          <cell r="E10169">
            <v>4</v>
          </cell>
          <cell r="I10169">
            <v>0</v>
          </cell>
          <cell r="M10169">
            <v>4</v>
          </cell>
          <cell r="Q10169">
            <v>4</v>
          </cell>
          <cell r="V10169">
            <v>2051</v>
          </cell>
        </row>
        <row r="10170">
          <cell r="A10170">
            <v>1</v>
          </cell>
          <cell r="E10170">
            <v>4</v>
          </cell>
          <cell r="I10170">
            <v>1475245.76</v>
          </cell>
          <cell r="M10170">
            <v>4</v>
          </cell>
          <cell r="Q10170">
            <v>14</v>
          </cell>
          <cell r="V10170">
            <v>2051</v>
          </cell>
        </row>
        <row r="10171">
          <cell r="A10171">
            <v>1</v>
          </cell>
          <cell r="E10171">
            <v>4</v>
          </cell>
          <cell r="I10171">
            <v>317661.92</v>
          </cell>
          <cell r="M10171">
            <v>4</v>
          </cell>
          <cell r="Q10171">
            <v>8</v>
          </cell>
          <cell r="V10171">
            <v>2051</v>
          </cell>
        </row>
        <row r="10172">
          <cell r="A10172">
            <v>1</v>
          </cell>
          <cell r="E10172">
            <v>4</v>
          </cell>
          <cell r="I10172">
            <v>144844.74</v>
          </cell>
          <cell r="M10172">
            <v>4</v>
          </cell>
          <cell r="Q10172">
            <v>21</v>
          </cell>
          <cell r="V10172">
            <v>2051</v>
          </cell>
        </row>
        <row r="10173">
          <cell r="A10173">
            <v>1</v>
          </cell>
          <cell r="E10173">
            <v>4</v>
          </cell>
          <cell r="I10173">
            <v>329373.02</v>
          </cell>
          <cell r="M10173">
            <v>4</v>
          </cell>
          <cell r="Q10173">
            <v>6</v>
          </cell>
          <cell r="V10173">
            <v>2051</v>
          </cell>
        </row>
        <row r="10174">
          <cell r="A10174">
            <v>1</v>
          </cell>
          <cell r="E10174">
            <v>4</v>
          </cell>
          <cell r="I10174">
            <v>0</v>
          </cell>
          <cell r="M10174">
            <v>4</v>
          </cell>
          <cell r="Q10174">
            <v>5</v>
          </cell>
          <cell r="V10174">
            <v>2051</v>
          </cell>
        </row>
        <row r="10175">
          <cell r="A10175">
            <v>1</v>
          </cell>
          <cell r="E10175">
            <v>4</v>
          </cell>
          <cell r="I10175">
            <v>16284.78</v>
          </cell>
          <cell r="M10175">
            <v>4</v>
          </cell>
          <cell r="Q10175">
            <v>2</v>
          </cell>
          <cell r="V10175">
            <v>2051</v>
          </cell>
        </row>
        <row r="10176">
          <cell r="A10176">
            <v>1</v>
          </cell>
          <cell r="E10176">
            <v>4</v>
          </cell>
          <cell r="I10176">
            <v>936165.24</v>
          </cell>
          <cell r="M10176">
            <v>4</v>
          </cell>
          <cell r="Q10176">
            <v>10</v>
          </cell>
          <cell r="V10176">
            <v>2051</v>
          </cell>
        </row>
        <row r="10177">
          <cell r="A10177">
            <v>1</v>
          </cell>
          <cell r="E10177">
            <v>4</v>
          </cell>
          <cell r="I10177">
            <v>2708</v>
          </cell>
          <cell r="M10177">
            <v>4</v>
          </cell>
          <cell r="Q10177">
            <v>25</v>
          </cell>
          <cell r="V10177">
            <v>2052</v>
          </cell>
        </row>
        <row r="10178">
          <cell r="A10178">
            <v>1</v>
          </cell>
          <cell r="E10178">
            <v>4</v>
          </cell>
          <cell r="I10178">
            <v>0</v>
          </cell>
          <cell r="M10178">
            <v>4</v>
          </cell>
          <cell r="Q10178">
            <v>4</v>
          </cell>
          <cell r="V10178">
            <v>2052</v>
          </cell>
        </row>
        <row r="10179">
          <cell r="A10179">
            <v>1</v>
          </cell>
          <cell r="E10179">
            <v>4</v>
          </cell>
          <cell r="I10179">
            <v>101369.93</v>
          </cell>
          <cell r="M10179">
            <v>4</v>
          </cell>
          <cell r="Q10179">
            <v>14</v>
          </cell>
          <cell r="V10179">
            <v>2052</v>
          </cell>
        </row>
        <row r="10180">
          <cell r="A10180">
            <v>1</v>
          </cell>
          <cell r="E10180">
            <v>4</v>
          </cell>
          <cell r="I10180">
            <v>0</v>
          </cell>
          <cell r="M10180">
            <v>4</v>
          </cell>
          <cell r="Q10180">
            <v>7</v>
          </cell>
          <cell r="V10180">
            <v>2052</v>
          </cell>
        </row>
        <row r="10181">
          <cell r="A10181">
            <v>1</v>
          </cell>
          <cell r="E10181">
            <v>4</v>
          </cell>
          <cell r="I10181">
            <v>7039</v>
          </cell>
          <cell r="M10181">
            <v>4</v>
          </cell>
          <cell r="Q10181">
            <v>8</v>
          </cell>
          <cell r="V10181">
            <v>2052</v>
          </cell>
        </row>
        <row r="10182">
          <cell r="A10182">
            <v>1</v>
          </cell>
          <cell r="E10182">
            <v>4</v>
          </cell>
          <cell r="I10182">
            <v>0</v>
          </cell>
          <cell r="M10182">
            <v>4</v>
          </cell>
          <cell r="Q10182">
            <v>12</v>
          </cell>
          <cell r="V10182">
            <v>2052</v>
          </cell>
        </row>
        <row r="10183">
          <cell r="A10183">
            <v>1</v>
          </cell>
          <cell r="E10183">
            <v>4</v>
          </cell>
          <cell r="I10183">
            <v>0</v>
          </cell>
          <cell r="M10183">
            <v>4</v>
          </cell>
          <cell r="Q10183">
            <v>21</v>
          </cell>
          <cell r="V10183">
            <v>2052</v>
          </cell>
        </row>
        <row r="10184">
          <cell r="A10184">
            <v>1</v>
          </cell>
          <cell r="E10184">
            <v>4</v>
          </cell>
          <cell r="I10184">
            <v>36816.31</v>
          </cell>
          <cell r="M10184">
            <v>4</v>
          </cell>
          <cell r="Q10184">
            <v>22</v>
          </cell>
          <cell r="V10184">
            <v>2052</v>
          </cell>
        </row>
        <row r="10185">
          <cell r="A10185">
            <v>1</v>
          </cell>
          <cell r="E10185">
            <v>4</v>
          </cell>
          <cell r="I10185">
            <v>193.32</v>
          </cell>
          <cell r="M10185">
            <v>4</v>
          </cell>
          <cell r="Q10185">
            <v>23</v>
          </cell>
          <cell r="V10185">
            <v>2052</v>
          </cell>
        </row>
        <row r="10186">
          <cell r="A10186">
            <v>1</v>
          </cell>
          <cell r="E10186">
            <v>4</v>
          </cell>
          <cell r="I10186">
            <v>39494</v>
          </cell>
          <cell r="M10186">
            <v>4</v>
          </cell>
          <cell r="Q10186">
            <v>6</v>
          </cell>
          <cell r="V10186">
            <v>2052</v>
          </cell>
        </row>
        <row r="10187">
          <cell r="A10187">
            <v>1</v>
          </cell>
          <cell r="E10187">
            <v>4</v>
          </cell>
          <cell r="I10187">
            <v>0</v>
          </cell>
          <cell r="M10187">
            <v>4</v>
          </cell>
          <cell r="Q10187">
            <v>13</v>
          </cell>
          <cell r="V10187">
            <v>2052</v>
          </cell>
        </row>
        <row r="10188">
          <cell r="A10188">
            <v>1</v>
          </cell>
          <cell r="E10188">
            <v>4</v>
          </cell>
          <cell r="I10188">
            <v>0</v>
          </cell>
          <cell r="M10188">
            <v>4</v>
          </cell>
          <cell r="Q10188">
            <v>2</v>
          </cell>
          <cell r="V10188">
            <v>2052</v>
          </cell>
        </row>
        <row r="10189">
          <cell r="A10189">
            <v>1</v>
          </cell>
          <cell r="E10189">
            <v>4</v>
          </cell>
          <cell r="I10189">
            <v>27949</v>
          </cell>
          <cell r="M10189">
            <v>4</v>
          </cell>
          <cell r="Q10189">
            <v>10</v>
          </cell>
          <cell r="V10189">
            <v>2052</v>
          </cell>
        </row>
        <row r="10190">
          <cell r="A10190">
            <v>1</v>
          </cell>
          <cell r="E10190">
            <v>4</v>
          </cell>
          <cell r="I10190">
            <v>0</v>
          </cell>
          <cell r="M10190">
            <v>4</v>
          </cell>
          <cell r="Q10190">
            <v>7</v>
          </cell>
          <cell r="V10190">
            <v>2053</v>
          </cell>
        </row>
        <row r="10191">
          <cell r="A10191">
            <v>1</v>
          </cell>
          <cell r="E10191">
            <v>4</v>
          </cell>
          <cell r="I10191">
            <v>0</v>
          </cell>
          <cell r="M10191">
            <v>4</v>
          </cell>
          <cell r="Q10191">
            <v>6</v>
          </cell>
          <cell r="V10191">
            <v>2053</v>
          </cell>
        </row>
        <row r="10192">
          <cell r="A10192">
            <v>1</v>
          </cell>
          <cell r="E10192">
            <v>4</v>
          </cell>
          <cell r="I10192">
            <v>0</v>
          </cell>
          <cell r="M10192">
            <v>4</v>
          </cell>
          <cell r="Q10192">
            <v>10</v>
          </cell>
          <cell r="V10192">
            <v>2053</v>
          </cell>
        </row>
        <row r="10193">
          <cell r="A10193">
            <v>1</v>
          </cell>
          <cell r="E10193">
            <v>4</v>
          </cell>
          <cell r="I10193">
            <v>0</v>
          </cell>
          <cell r="M10193">
            <v>4</v>
          </cell>
          <cell r="Q10193">
            <v>6</v>
          </cell>
          <cell r="V10193">
            <v>2055</v>
          </cell>
        </row>
        <row r="10194">
          <cell r="A10194">
            <v>1</v>
          </cell>
          <cell r="E10194">
            <v>4</v>
          </cell>
          <cell r="I10194">
            <v>-7000</v>
          </cell>
          <cell r="M10194">
            <v>4</v>
          </cell>
          <cell r="Q10194">
            <v>10</v>
          </cell>
          <cell r="V10194">
            <v>2055</v>
          </cell>
        </row>
        <row r="10195">
          <cell r="A10195">
            <v>1</v>
          </cell>
          <cell r="E10195">
            <v>4</v>
          </cell>
          <cell r="I10195">
            <v>10339.200000000001</v>
          </cell>
          <cell r="M10195">
            <v>4</v>
          </cell>
          <cell r="Q10195">
            <v>9</v>
          </cell>
          <cell r="V10195">
            <v>2090</v>
          </cell>
        </row>
        <row r="10196">
          <cell r="A10196">
            <v>1</v>
          </cell>
          <cell r="E10196">
            <v>4</v>
          </cell>
          <cell r="I10196">
            <v>1064987.57</v>
          </cell>
          <cell r="M10196">
            <v>4</v>
          </cell>
          <cell r="Q10196">
            <v>14</v>
          </cell>
          <cell r="V10196">
            <v>2090</v>
          </cell>
        </row>
        <row r="10197">
          <cell r="A10197">
            <v>1</v>
          </cell>
          <cell r="E10197">
            <v>4</v>
          </cell>
          <cell r="I10197">
            <v>0</v>
          </cell>
          <cell r="M10197">
            <v>4</v>
          </cell>
          <cell r="Q10197">
            <v>7</v>
          </cell>
          <cell r="V10197">
            <v>2090</v>
          </cell>
        </row>
        <row r="10198">
          <cell r="A10198">
            <v>1</v>
          </cell>
          <cell r="E10198">
            <v>4</v>
          </cell>
          <cell r="I10198">
            <v>1993037.65</v>
          </cell>
          <cell r="M10198">
            <v>4</v>
          </cell>
          <cell r="Q10198">
            <v>8</v>
          </cell>
          <cell r="V10198">
            <v>2090</v>
          </cell>
        </row>
        <row r="10199">
          <cell r="A10199">
            <v>1</v>
          </cell>
          <cell r="E10199">
            <v>4</v>
          </cell>
          <cell r="I10199">
            <v>0</v>
          </cell>
          <cell r="M10199">
            <v>4</v>
          </cell>
          <cell r="Q10199">
            <v>21</v>
          </cell>
          <cell r="V10199">
            <v>2090</v>
          </cell>
        </row>
        <row r="10200">
          <cell r="A10200">
            <v>1</v>
          </cell>
          <cell r="E10200">
            <v>4</v>
          </cell>
          <cell r="I10200">
            <v>0</v>
          </cell>
          <cell r="M10200">
            <v>4</v>
          </cell>
          <cell r="Q10200">
            <v>6</v>
          </cell>
          <cell r="V10200">
            <v>2090</v>
          </cell>
        </row>
        <row r="10201">
          <cell r="A10201">
            <v>1</v>
          </cell>
          <cell r="E10201">
            <v>4</v>
          </cell>
          <cell r="I10201">
            <v>0</v>
          </cell>
          <cell r="M10201">
            <v>4</v>
          </cell>
          <cell r="Q10201">
            <v>2</v>
          </cell>
          <cell r="V10201">
            <v>2090</v>
          </cell>
        </row>
        <row r="10202">
          <cell r="A10202">
            <v>1</v>
          </cell>
          <cell r="E10202">
            <v>4</v>
          </cell>
          <cell r="I10202">
            <v>9848.8700000000008</v>
          </cell>
          <cell r="M10202">
            <v>4</v>
          </cell>
          <cell r="Q10202">
            <v>10</v>
          </cell>
          <cell r="V10202">
            <v>2090</v>
          </cell>
        </row>
        <row r="10203">
          <cell r="A10203">
            <v>1</v>
          </cell>
          <cell r="E10203">
            <v>4</v>
          </cell>
          <cell r="I10203">
            <v>0</v>
          </cell>
          <cell r="M10203">
            <v>4</v>
          </cell>
          <cell r="Q10203">
            <v>4</v>
          </cell>
          <cell r="V10203">
            <v>2091</v>
          </cell>
        </row>
        <row r="10204">
          <cell r="A10204">
            <v>1</v>
          </cell>
          <cell r="E10204">
            <v>4</v>
          </cell>
          <cell r="I10204">
            <v>0</v>
          </cell>
          <cell r="M10204">
            <v>4</v>
          </cell>
          <cell r="Q10204">
            <v>21</v>
          </cell>
          <cell r="V10204">
            <v>2091</v>
          </cell>
        </row>
        <row r="10205">
          <cell r="A10205">
            <v>1</v>
          </cell>
          <cell r="E10205">
            <v>4</v>
          </cell>
          <cell r="I10205">
            <v>0</v>
          </cell>
          <cell r="M10205">
            <v>4</v>
          </cell>
          <cell r="Q10205">
            <v>6</v>
          </cell>
          <cell r="V10205">
            <v>2091</v>
          </cell>
        </row>
        <row r="10206">
          <cell r="A10206">
            <v>1</v>
          </cell>
          <cell r="E10206">
            <v>4</v>
          </cell>
          <cell r="I10206">
            <v>-11700</v>
          </cell>
          <cell r="M10206">
            <v>4</v>
          </cell>
          <cell r="Q10206">
            <v>2</v>
          </cell>
          <cell r="V10206">
            <v>2091</v>
          </cell>
        </row>
        <row r="10207">
          <cell r="A10207">
            <v>1</v>
          </cell>
          <cell r="E10207">
            <v>4</v>
          </cell>
          <cell r="I10207">
            <v>-136725.03</v>
          </cell>
          <cell r="M10207">
            <v>4</v>
          </cell>
          <cell r="Q10207">
            <v>25</v>
          </cell>
          <cell r="V10207">
            <v>2095</v>
          </cell>
        </row>
        <row r="10208">
          <cell r="A10208">
            <v>1</v>
          </cell>
          <cell r="E10208">
            <v>4</v>
          </cell>
          <cell r="I10208">
            <v>-10339.200000000001</v>
          </cell>
          <cell r="M10208">
            <v>4</v>
          </cell>
          <cell r="Q10208">
            <v>9</v>
          </cell>
          <cell r="V10208">
            <v>2095</v>
          </cell>
        </row>
        <row r="10209">
          <cell r="A10209">
            <v>1</v>
          </cell>
          <cell r="E10209">
            <v>4</v>
          </cell>
          <cell r="I10209">
            <v>0</v>
          </cell>
          <cell r="M10209">
            <v>4</v>
          </cell>
          <cell r="Q10209">
            <v>4</v>
          </cell>
          <cell r="V10209">
            <v>2095</v>
          </cell>
        </row>
        <row r="10210">
          <cell r="A10210">
            <v>1</v>
          </cell>
          <cell r="E10210">
            <v>4</v>
          </cell>
          <cell r="I10210">
            <v>-1865597.78</v>
          </cell>
          <cell r="M10210">
            <v>4</v>
          </cell>
          <cell r="Q10210">
            <v>14</v>
          </cell>
          <cell r="V10210">
            <v>2095</v>
          </cell>
        </row>
        <row r="10211">
          <cell r="A10211">
            <v>1</v>
          </cell>
          <cell r="E10211">
            <v>4</v>
          </cell>
          <cell r="I10211">
            <v>0</v>
          </cell>
          <cell r="M10211">
            <v>4</v>
          </cell>
          <cell r="Q10211">
            <v>7</v>
          </cell>
          <cell r="V10211">
            <v>2095</v>
          </cell>
        </row>
        <row r="10212">
          <cell r="A10212">
            <v>1</v>
          </cell>
          <cell r="E10212">
            <v>4</v>
          </cell>
          <cell r="I10212">
            <v>-98567.7</v>
          </cell>
          <cell r="M10212">
            <v>4</v>
          </cell>
          <cell r="Q10212">
            <v>8</v>
          </cell>
          <cell r="V10212">
            <v>2095</v>
          </cell>
        </row>
        <row r="10213">
          <cell r="A10213">
            <v>1</v>
          </cell>
          <cell r="E10213">
            <v>4</v>
          </cell>
          <cell r="I10213">
            <v>0</v>
          </cell>
          <cell r="M10213">
            <v>4</v>
          </cell>
          <cell r="Q10213">
            <v>12</v>
          </cell>
          <cell r="V10213">
            <v>2095</v>
          </cell>
        </row>
        <row r="10214">
          <cell r="A10214">
            <v>1</v>
          </cell>
          <cell r="E10214">
            <v>4</v>
          </cell>
          <cell r="I10214">
            <v>0</v>
          </cell>
          <cell r="M10214">
            <v>4</v>
          </cell>
          <cell r="Q10214">
            <v>24</v>
          </cell>
          <cell r="V10214">
            <v>2095</v>
          </cell>
        </row>
        <row r="10215">
          <cell r="A10215">
            <v>1</v>
          </cell>
          <cell r="E10215">
            <v>4</v>
          </cell>
          <cell r="I10215">
            <v>0</v>
          </cell>
          <cell r="M10215">
            <v>4</v>
          </cell>
          <cell r="Q10215">
            <v>21</v>
          </cell>
          <cell r="V10215">
            <v>2095</v>
          </cell>
        </row>
        <row r="10216">
          <cell r="A10216">
            <v>1</v>
          </cell>
          <cell r="E10216">
            <v>4</v>
          </cell>
          <cell r="I10216">
            <v>-311463.08</v>
          </cell>
          <cell r="M10216">
            <v>4</v>
          </cell>
          <cell r="Q10216">
            <v>22</v>
          </cell>
          <cell r="V10216">
            <v>2095</v>
          </cell>
        </row>
        <row r="10217">
          <cell r="A10217">
            <v>1</v>
          </cell>
          <cell r="E10217">
            <v>4</v>
          </cell>
          <cell r="I10217">
            <v>0</v>
          </cell>
          <cell r="M10217">
            <v>4</v>
          </cell>
          <cell r="Q10217">
            <v>23</v>
          </cell>
          <cell r="V10217">
            <v>2095</v>
          </cell>
        </row>
        <row r="10218">
          <cell r="A10218">
            <v>1</v>
          </cell>
          <cell r="E10218">
            <v>4</v>
          </cell>
          <cell r="I10218">
            <v>0</v>
          </cell>
          <cell r="M10218">
            <v>4</v>
          </cell>
          <cell r="Q10218">
            <v>6</v>
          </cell>
          <cell r="V10218">
            <v>2095</v>
          </cell>
        </row>
        <row r="10219">
          <cell r="A10219">
            <v>1</v>
          </cell>
          <cell r="E10219">
            <v>4</v>
          </cell>
          <cell r="I10219">
            <v>0</v>
          </cell>
          <cell r="M10219">
            <v>4</v>
          </cell>
          <cell r="Q10219">
            <v>13</v>
          </cell>
          <cell r="V10219">
            <v>2095</v>
          </cell>
        </row>
        <row r="10220">
          <cell r="A10220">
            <v>1</v>
          </cell>
          <cell r="E10220">
            <v>4</v>
          </cell>
          <cell r="I10220">
            <v>0</v>
          </cell>
          <cell r="M10220">
            <v>4</v>
          </cell>
          <cell r="Q10220">
            <v>5</v>
          </cell>
          <cell r="V10220">
            <v>2095</v>
          </cell>
        </row>
        <row r="10221">
          <cell r="A10221">
            <v>1</v>
          </cell>
          <cell r="E10221">
            <v>4</v>
          </cell>
          <cell r="I10221">
            <v>0</v>
          </cell>
          <cell r="M10221">
            <v>4</v>
          </cell>
          <cell r="Q10221">
            <v>2</v>
          </cell>
          <cell r="V10221">
            <v>2095</v>
          </cell>
        </row>
        <row r="10222">
          <cell r="A10222">
            <v>1</v>
          </cell>
          <cell r="E10222">
            <v>4</v>
          </cell>
          <cell r="I10222">
            <v>658940.18999999994</v>
          </cell>
          <cell r="M10222">
            <v>4</v>
          </cell>
          <cell r="Q10222">
            <v>10</v>
          </cell>
          <cell r="V10222">
            <v>2095</v>
          </cell>
        </row>
        <row r="10223">
          <cell r="A10223">
            <v>1</v>
          </cell>
          <cell r="E10223">
            <v>4</v>
          </cell>
          <cell r="I10223">
            <v>0</v>
          </cell>
          <cell r="M10223">
            <v>4</v>
          </cell>
          <cell r="Q10223">
            <v>9</v>
          </cell>
          <cell r="V10223">
            <v>2096</v>
          </cell>
        </row>
        <row r="10224">
          <cell r="A10224">
            <v>1</v>
          </cell>
          <cell r="E10224">
            <v>4</v>
          </cell>
          <cell r="I10224">
            <v>0</v>
          </cell>
          <cell r="M10224">
            <v>4</v>
          </cell>
          <cell r="Q10224">
            <v>4</v>
          </cell>
          <cell r="V10224">
            <v>2096</v>
          </cell>
        </row>
        <row r="10225">
          <cell r="A10225">
            <v>1</v>
          </cell>
          <cell r="E10225">
            <v>4</v>
          </cell>
          <cell r="I10225">
            <v>0</v>
          </cell>
          <cell r="M10225">
            <v>4</v>
          </cell>
          <cell r="Q10225">
            <v>14</v>
          </cell>
          <cell r="V10225">
            <v>2096</v>
          </cell>
        </row>
        <row r="10226">
          <cell r="A10226">
            <v>1</v>
          </cell>
          <cell r="E10226">
            <v>4</v>
          </cell>
          <cell r="I10226">
            <v>0</v>
          </cell>
          <cell r="M10226">
            <v>4</v>
          </cell>
          <cell r="Q10226">
            <v>7</v>
          </cell>
          <cell r="V10226">
            <v>2096</v>
          </cell>
        </row>
        <row r="10227">
          <cell r="A10227">
            <v>1</v>
          </cell>
          <cell r="E10227">
            <v>4</v>
          </cell>
          <cell r="I10227">
            <v>0</v>
          </cell>
          <cell r="M10227">
            <v>4</v>
          </cell>
          <cell r="Q10227">
            <v>8</v>
          </cell>
          <cell r="V10227">
            <v>2096</v>
          </cell>
        </row>
        <row r="10228">
          <cell r="A10228">
            <v>1</v>
          </cell>
          <cell r="E10228">
            <v>4</v>
          </cell>
          <cell r="I10228">
            <v>0</v>
          </cell>
          <cell r="M10228">
            <v>4</v>
          </cell>
          <cell r="Q10228">
            <v>11</v>
          </cell>
          <cell r="V10228">
            <v>2096</v>
          </cell>
        </row>
        <row r="10229">
          <cell r="A10229">
            <v>1</v>
          </cell>
          <cell r="E10229">
            <v>4</v>
          </cell>
          <cell r="I10229">
            <v>0</v>
          </cell>
          <cell r="M10229">
            <v>4</v>
          </cell>
          <cell r="Q10229">
            <v>24</v>
          </cell>
          <cell r="V10229">
            <v>2096</v>
          </cell>
        </row>
        <row r="10230">
          <cell r="A10230">
            <v>1</v>
          </cell>
          <cell r="E10230">
            <v>4</v>
          </cell>
          <cell r="I10230">
            <v>0</v>
          </cell>
          <cell r="M10230">
            <v>4</v>
          </cell>
          <cell r="Q10230">
            <v>21</v>
          </cell>
          <cell r="V10230">
            <v>2096</v>
          </cell>
        </row>
        <row r="10231">
          <cell r="A10231">
            <v>1</v>
          </cell>
          <cell r="E10231">
            <v>4</v>
          </cell>
          <cell r="I10231">
            <v>0</v>
          </cell>
          <cell r="M10231">
            <v>4</v>
          </cell>
          <cell r="Q10231">
            <v>22</v>
          </cell>
          <cell r="V10231">
            <v>2096</v>
          </cell>
        </row>
        <row r="10232">
          <cell r="A10232">
            <v>1</v>
          </cell>
          <cell r="E10232">
            <v>4</v>
          </cell>
          <cell r="I10232">
            <v>0</v>
          </cell>
          <cell r="M10232">
            <v>4</v>
          </cell>
          <cell r="Q10232">
            <v>23</v>
          </cell>
          <cell r="V10232">
            <v>2096</v>
          </cell>
        </row>
        <row r="10233">
          <cell r="A10233">
            <v>1</v>
          </cell>
          <cell r="E10233">
            <v>4</v>
          </cell>
          <cell r="I10233">
            <v>0</v>
          </cell>
          <cell r="M10233">
            <v>4</v>
          </cell>
          <cell r="Q10233">
            <v>6</v>
          </cell>
          <cell r="V10233">
            <v>2096</v>
          </cell>
        </row>
        <row r="10234">
          <cell r="A10234">
            <v>1</v>
          </cell>
          <cell r="E10234">
            <v>4</v>
          </cell>
          <cell r="I10234">
            <v>0</v>
          </cell>
          <cell r="M10234">
            <v>4</v>
          </cell>
          <cell r="Q10234">
            <v>13</v>
          </cell>
          <cell r="V10234">
            <v>2096</v>
          </cell>
        </row>
        <row r="10235">
          <cell r="A10235">
            <v>1</v>
          </cell>
          <cell r="E10235">
            <v>4</v>
          </cell>
          <cell r="I10235">
            <v>0</v>
          </cell>
          <cell r="M10235">
            <v>4</v>
          </cell>
          <cell r="Q10235">
            <v>5</v>
          </cell>
          <cell r="V10235">
            <v>2096</v>
          </cell>
        </row>
        <row r="10236">
          <cell r="A10236">
            <v>1</v>
          </cell>
          <cell r="E10236">
            <v>4</v>
          </cell>
          <cell r="I10236">
            <v>0</v>
          </cell>
          <cell r="M10236">
            <v>4</v>
          </cell>
          <cell r="Q10236">
            <v>10</v>
          </cell>
          <cell r="V10236">
            <v>2096</v>
          </cell>
        </row>
        <row r="10237">
          <cell r="A10237">
            <v>1</v>
          </cell>
          <cell r="E10237">
            <v>4</v>
          </cell>
          <cell r="I10237">
            <v>147</v>
          </cell>
          <cell r="M10237">
            <v>4</v>
          </cell>
          <cell r="Q10237">
            <v>4</v>
          </cell>
          <cell r="V10237">
            <v>2200</v>
          </cell>
        </row>
        <row r="10238">
          <cell r="A10238">
            <v>1</v>
          </cell>
          <cell r="E10238">
            <v>4</v>
          </cell>
          <cell r="I10238">
            <v>-1402522.86</v>
          </cell>
          <cell r="M10238">
            <v>4</v>
          </cell>
          <cell r="Q10238">
            <v>4</v>
          </cell>
          <cell r="V10238">
            <v>2300</v>
          </cell>
        </row>
        <row r="10239">
          <cell r="A10239">
            <v>1</v>
          </cell>
          <cell r="E10239">
            <v>4</v>
          </cell>
          <cell r="I10239">
            <v>0</v>
          </cell>
          <cell r="M10239">
            <v>4</v>
          </cell>
          <cell r="Q10239">
            <v>22</v>
          </cell>
          <cell r="V10239">
            <v>2301</v>
          </cell>
        </row>
        <row r="10240">
          <cell r="A10240">
            <v>1</v>
          </cell>
          <cell r="E10240">
            <v>4</v>
          </cell>
          <cell r="I10240">
            <v>0</v>
          </cell>
          <cell r="M10240">
            <v>4</v>
          </cell>
          <cell r="Q10240">
            <v>4</v>
          </cell>
          <cell r="V10240">
            <v>3050</v>
          </cell>
        </row>
        <row r="10241">
          <cell r="A10241">
            <v>1</v>
          </cell>
          <cell r="E10241">
            <v>4</v>
          </cell>
          <cell r="I10241">
            <v>-113.13</v>
          </cell>
          <cell r="M10241">
            <v>4</v>
          </cell>
          <cell r="Q10241">
            <v>4</v>
          </cell>
          <cell r="V10241">
            <v>3100</v>
          </cell>
        </row>
        <row r="10242">
          <cell r="A10242">
            <v>1</v>
          </cell>
          <cell r="E10242">
            <v>4</v>
          </cell>
          <cell r="I10242">
            <v>0</v>
          </cell>
          <cell r="M10242">
            <v>4</v>
          </cell>
          <cell r="Q10242">
            <v>10</v>
          </cell>
          <cell r="V10242">
            <v>3300</v>
          </cell>
        </row>
        <row r="10243">
          <cell r="A10243">
            <v>1</v>
          </cell>
          <cell r="E10243">
            <v>4</v>
          </cell>
          <cell r="I10243">
            <v>-193.95</v>
          </cell>
          <cell r="M10243">
            <v>4</v>
          </cell>
          <cell r="Q10243">
            <v>9</v>
          </cell>
          <cell r="V10243">
            <v>3400</v>
          </cell>
        </row>
        <row r="10244">
          <cell r="A10244">
            <v>1</v>
          </cell>
          <cell r="E10244">
            <v>4</v>
          </cell>
          <cell r="I10244">
            <v>366699.22</v>
          </cell>
          <cell r="M10244">
            <v>4</v>
          </cell>
          <cell r="Q10244">
            <v>4</v>
          </cell>
          <cell r="V10244">
            <v>3400</v>
          </cell>
        </row>
        <row r="10245">
          <cell r="A10245">
            <v>1</v>
          </cell>
          <cell r="E10245">
            <v>4</v>
          </cell>
          <cell r="I10245">
            <v>-249.36</v>
          </cell>
          <cell r="M10245">
            <v>4</v>
          </cell>
          <cell r="Q10245">
            <v>14</v>
          </cell>
          <cell r="V10245">
            <v>3400</v>
          </cell>
        </row>
        <row r="10246">
          <cell r="A10246">
            <v>1</v>
          </cell>
          <cell r="E10246">
            <v>4</v>
          </cell>
          <cell r="I10246">
            <v>0</v>
          </cell>
          <cell r="M10246">
            <v>4</v>
          </cell>
          <cell r="Q10246">
            <v>7</v>
          </cell>
          <cell r="V10246">
            <v>3400</v>
          </cell>
        </row>
        <row r="10247">
          <cell r="A10247">
            <v>1</v>
          </cell>
          <cell r="E10247">
            <v>4</v>
          </cell>
          <cell r="I10247">
            <v>-0.05</v>
          </cell>
          <cell r="M10247">
            <v>4</v>
          </cell>
          <cell r="Q10247">
            <v>8</v>
          </cell>
          <cell r="V10247">
            <v>3400</v>
          </cell>
        </row>
        <row r="10248">
          <cell r="A10248">
            <v>1</v>
          </cell>
          <cell r="E10248">
            <v>4</v>
          </cell>
          <cell r="I10248">
            <v>0</v>
          </cell>
          <cell r="M10248">
            <v>4</v>
          </cell>
          <cell r="Q10248">
            <v>11</v>
          </cell>
          <cell r="V10248">
            <v>3400</v>
          </cell>
        </row>
        <row r="10249">
          <cell r="A10249">
            <v>1</v>
          </cell>
          <cell r="E10249">
            <v>4</v>
          </cell>
          <cell r="I10249">
            <v>0</v>
          </cell>
          <cell r="M10249">
            <v>4</v>
          </cell>
          <cell r="Q10249">
            <v>6</v>
          </cell>
          <cell r="V10249">
            <v>3400</v>
          </cell>
        </row>
        <row r="10250">
          <cell r="A10250">
            <v>1</v>
          </cell>
          <cell r="E10250">
            <v>4</v>
          </cell>
          <cell r="I10250">
            <v>0</v>
          </cell>
          <cell r="M10250">
            <v>4</v>
          </cell>
          <cell r="Q10250">
            <v>13</v>
          </cell>
          <cell r="V10250">
            <v>3400</v>
          </cell>
        </row>
        <row r="10251">
          <cell r="A10251">
            <v>1</v>
          </cell>
          <cell r="E10251">
            <v>4</v>
          </cell>
          <cell r="I10251">
            <v>0</v>
          </cell>
          <cell r="M10251">
            <v>4</v>
          </cell>
          <cell r="Q10251">
            <v>5</v>
          </cell>
          <cell r="V10251">
            <v>3400</v>
          </cell>
        </row>
        <row r="10252">
          <cell r="A10252">
            <v>1</v>
          </cell>
          <cell r="E10252">
            <v>4</v>
          </cell>
          <cell r="I10252">
            <v>0</v>
          </cell>
          <cell r="M10252">
            <v>4</v>
          </cell>
          <cell r="Q10252">
            <v>10</v>
          </cell>
          <cell r="V10252">
            <v>3400</v>
          </cell>
        </row>
        <row r="10253">
          <cell r="A10253">
            <v>1</v>
          </cell>
          <cell r="E10253">
            <v>4</v>
          </cell>
          <cell r="I10253">
            <v>0</v>
          </cell>
          <cell r="M10253">
            <v>4</v>
          </cell>
          <cell r="Q10253">
            <v>9</v>
          </cell>
          <cell r="V10253">
            <v>4000</v>
          </cell>
        </row>
        <row r="10254">
          <cell r="A10254">
            <v>1</v>
          </cell>
          <cell r="E10254">
            <v>4</v>
          </cell>
          <cell r="I10254">
            <v>-0.01</v>
          </cell>
          <cell r="M10254">
            <v>4</v>
          </cell>
          <cell r="Q10254">
            <v>4</v>
          </cell>
          <cell r="V10254">
            <v>4000</v>
          </cell>
        </row>
        <row r="10255">
          <cell r="A10255">
            <v>1</v>
          </cell>
          <cell r="E10255">
            <v>4</v>
          </cell>
          <cell r="I10255">
            <v>0</v>
          </cell>
          <cell r="M10255">
            <v>4</v>
          </cell>
          <cell r="Q10255">
            <v>4</v>
          </cell>
          <cell r="V10255">
            <v>4000</v>
          </cell>
        </row>
        <row r="10256">
          <cell r="A10256">
            <v>1</v>
          </cell>
          <cell r="E10256">
            <v>4</v>
          </cell>
          <cell r="I10256">
            <v>0</v>
          </cell>
          <cell r="M10256">
            <v>4</v>
          </cell>
          <cell r="Q10256">
            <v>4</v>
          </cell>
          <cell r="V10256">
            <v>4050</v>
          </cell>
        </row>
        <row r="10257">
          <cell r="A10257">
            <v>1</v>
          </cell>
          <cell r="E10257">
            <v>4</v>
          </cell>
          <cell r="I10257">
            <v>103927.21</v>
          </cell>
          <cell r="M10257">
            <v>4</v>
          </cell>
          <cell r="Q10257">
            <v>4</v>
          </cell>
          <cell r="V10257">
            <v>4050</v>
          </cell>
        </row>
        <row r="10258">
          <cell r="A10258">
            <v>1</v>
          </cell>
          <cell r="E10258">
            <v>4</v>
          </cell>
          <cell r="I10258">
            <v>2199</v>
          </cell>
          <cell r="M10258">
            <v>4</v>
          </cell>
          <cell r="Q10258">
            <v>14</v>
          </cell>
          <cell r="V10258">
            <v>4050</v>
          </cell>
        </row>
        <row r="10259">
          <cell r="A10259">
            <v>1</v>
          </cell>
          <cell r="E10259">
            <v>4</v>
          </cell>
          <cell r="I10259">
            <v>0</v>
          </cell>
          <cell r="M10259">
            <v>4</v>
          </cell>
          <cell r="Q10259">
            <v>8</v>
          </cell>
          <cell r="V10259">
            <v>4050</v>
          </cell>
        </row>
        <row r="10260">
          <cell r="A10260">
            <v>1</v>
          </cell>
          <cell r="E10260">
            <v>4</v>
          </cell>
          <cell r="I10260">
            <v>0</v>
          </cell>
          <cell r="M10260">
            <v>4</v>
          </cell>
          <cell r="Q10260">
            <v>10</v>
          </cell>
          <cell r="V10260">
            <v>4050</v>
          </cell>
        </row>
        <row r="10261">
          <cell r="A10261">
            <v>1</v>
          </cell>
          <cell r="E10261">
            <v>4</v>
          </cell>
          <cell r="I10261">
            <v>-24561.4</v>
          </cell>
          <cell r="M10261">
            <v>4</v>
          </cell>
          <cell r="Q10261">
            <v>4</v>
          </cell>
          <cell r="V10261">
            <v>4060</v>
          </cell>
        </row>
        <row r="10262">
          <cell r="A10262">
            <v>1</v>
          </cell>
          <cell r="E10262">
            <v>4</v>
          </cell>
          <cell r="I10262">
            <v>300000</v>
          </cell>
          <cell r="M10262">
            <v>4</v>
          </cell>
          <cell r="Q10262">
            <v>4</v>
          </cell>
          <cell r="V10262">
            <v>4060</v>
          </cell>
        </row>
        <row r="10263">
          <cell r="A10263">
            <v>1</v>
          </cell>
          <cell r="E10263">
            <v>4</v>
          </cell>
          <cell r="I10263">
            <v>11668.41</v>
          </cell>
          <cell r="M10263">
            <v>4</v>
          </cell>
          <cell r="Q10263">
            <v>9</v>
          </cell>
          <cell r="V10263">
            <v>4100</v>
          </cell>
        </row>
        <row r="10264">
          <cell r="A10264">
            <v>1</v>
          </cell>
          <cell r="E10264">
            <v>4</v>
          </cell>
          <cell r="I10264">
            <v>-481367.87</v>
          </cell>
          <cell r="M10264">
            <v>4</v>
          </cell>
          <cell r="Q10264">
            <v>4</v>
          </cell>
          <cell r="V10264">
            <v>4100</v>
          </cell>
        </row>
        <row r="10265">
          <cell r="A10265">
            <v>1</v>
          </cell>
          <cell r="E10265">
            <v>4</v>
          </cell>
          <cell r="I10265">
            <v>0</v>
          </cell>
          <cell r="M10265">
            <v>4</v>
          </cell>
          <cell r="Q10265">
            <v>11</v>
          </cell>
          <cell r="V10265">
            <v>4100</v>
          </cell>
        </row>
        <row r="10266">
          <cell r="A10266">
            <v>1</v>
          </cell>
          <cell r="E10266">
            <v>4</v>
          </cell>
          <cell r="I10266">
            <v>0</v>
          </cell>
          <cell r="M10266">
            <v>4</v>
          </cell>
          <cell r="Q10266">
            <v>4</v>
          </cell>
          <cell r="V10266">
            <v>4150</v>
          </cell>
        </row>
        <row r="10267">
          <cell r="A10267">
            <v>1</v>
          </cell>
          <cell r="E10267">
            <v>4</v>
          </cell>
          <cell r="I10267">
            <v>69189.47</v>
          </cell>
          <cell r="M10267">
            <v>4</v>
          </cell>
          <cell r="Q10267">
            <v>4</v>
          </cell>
          <cell r="V10267">
            <v>4150</v>
          </cell>
        </row>
        <row r="10268">
          <cell r="A10268">
            <v>1</v>
          </cell>
          <cell r="E10268">
            <v>4</v>
          </cell>
          <cell r="I10268">
            <v>616</v>
          </cell>
          <cell r="M10268">
            <v>4</v>
          </cell>
          <cell r="Q10268">
            <v>4</v>
          </cell>
          <cell r="V10268">
            <v>4150</v>
          </cell>
        </row>
        <row r="10269">
          <cell r="A10269">
            <v>1</v>
          </cell>
          <cell r="E10269">
            <v>4</v>
          </cell>
          <cell r="I10269">
            <v>0</v>
          </cell>
          <cell r="M10269">
            <v>4</v>
          </cell>
          <cell r="Q10269">
            <v>8</v>
          </cell>
          <cell r="V10269">
            <v>4150</v>
          </cell>
        </row>
        <row r="10270">
          <cell r="A10270">
            <v>1</v>
          </cell>
          <cell r="E10270">
            <v>4</v>
          </cell>
          <cell r="I10270">
            <v>546.67999999999995</v>
          </cell>
          <cell r="M10270">
            <v>4</v>
          </cell>
          <cell r="Q10270">
            <v>4</v>
          </cell>
          <cell r="V10270">
            <v>4150</v>
          </cell>
        </row>
        <row r="10271">
          <cell r="A10271">
            <v>1</v>
          </cell>
          <cell r="E10271">
            <v>4</v>
          </cell>
          <cell r="I10271">
            <v>0</v>
          </cell>
          <cell r="M10271">
            <v>4</v>
          </cell>
          <cell r="Q10271">
            <v>6</v>
          </cell>
          <cell r="V10271">
            <v>4150</v>
          </cell>
        </row>
        <row r="10272">
          <cell r="A10272">
            <v>1</v>
          </cell>
          <cell r="E10272">
            <v>4</v>
          </cell>
          <cell r="I10272">
            <v>0</v>
          </cell>
          <cell r="M10272">
            <v>4</v>
          </cell>
          <cell r="Q10272">
            <v>13</v>
          </cell>
          <cell r="V10272">
            <v>4150</v>
          </cell>
        </row>
        <row r="10273">
          <cell r="A10273">
            <v>1</v>
          </cell>
          <cell r="E10273">
            <v>4</v>
          </cell>
          <cell r="I10273">
            <v>0</v>
          </cell>
          <cell r="M10273">
            <v>4</v>
          </cell>
          <cell r="Q10273">
            <v>5</v>
          </cell>
          <cell r="V10273">
            <v>4150</v>
          </cell>
        </row>
        <row r="10274">
          <cell r="A10274">
            <v>1</v>
          </cell>
          <cell r="E10274">
            <v>4</v>
          </cell>
          <cell r="I10274">
            <v>1460.07</v>
          </cell>
          <cell r="M10274">
            <v>4</v>
          </cell>
          <cell r="Q10274">
            <v>2</v>
          </cell>
          <cell r="V10274">
            <v>4150</v>
          </cell>
        </row>
        <row r="10275">
          <cell r="A10275">
            <v>1</v>
          </cell>
          <cell r="E10275">
            <v>4</v>
          </cell>
          <cell r="I10275">
            <v>460</v>
          </cell>
          <cell r="M10275">
            <v>4</v>
          </cell>
          <cell r="Q10275">
            <v>10</v>
          </cell>
          <cell r="V10275">
            <v>4150</v>
          </cell>
        </row>
        <row r="10276">
          <cell r="A10276">
            <v>1</v>
          </cell>
          <cell r="E10276">
            <v>4</v>
          </cell>
          <cell r="I10276">
            <v>5074.87</v>
          </cell>
          <cell r="M10276">
            <v>4</v>
          </cell>
          <cell r="Q10276">
            <v>4</v>
          </cell>
          <cell r="V10276">
            <v>4200</v>
          </cell>
        </row>
        <row r="10277">
          <cell r="A10277">
            <v>1</v>
          </cell>
          <cell r="E10277">
            <v>4</v>
          </cell>
          <cell r="I10277">
            <v>40205.300000000003</v>
          </cell>
          <cell r="M10277">
            <v>4</v>
          </cell>
          <cell r="Q10277">
            <v>4</v>
          </cell>
          <cell r="V10277">
            <v>4250</v>
          </cell>
        </row>
        <row r="10278">
          <cell r="A10278">
            <v>1</v>
          </cell>
          <cell r="E10278">
            <v>4</v>
          </cell>
          <cell r="I10278">
            <v>0</v>
          </cell>
          <cell r="M10278">
            <v>4</v>
          </cell>
          <cell r="Q10278">
            <v>4</v>
          </cell>
          <cell r="V10278">
            <v>4250</v>
          </cell>
        </row>
        <row r="10279">
          <cell r="A10279">
            <v>1</v>
          </cell>
          <cell r="E10279">
            <v>4</v>
          </cell>
          <cell r="I10279">
            <v>0</v>
          </cell>
          <cell r="M10279">
            <v>4</v>
          </cell>
          <cell r="Q10279">
            <v>10</v>
          </cell>
          <cell r="V10279">
            <v>4250</v>
          </cell>
        </row>
        <row r="10280">
          <cell r="A10280">
            <v>1</v>
          </cell>
          <cell r="E10280">
            <v>4</v>
          </cell>
          <cell r="I10280">
            <v>0</v>
          </cell>
          <cell r="M10280">
            <v>4</v>
          </cell>
          <cell r="Q10280">
            <v>4</v>
          </cell>
          <cell r="V10280">
            <v>4260</v>
          </cell>
        </row>
        <row r="10281">
          <cell r="A10281">
            <v>1</v>
          </cell>
          <cell r="E10281">
            <v>4</v>
          </cell>
          <cell r="I10281">
            <v>17409.169999999998</v>
          </cell>
          <cell r="M10281">
            <v>4</v>
          </cell>
          <cell r="Q10281">
            <v>4</v>
          </cell>
          <cell r="V10281">
            <v>4260</v>
          </cell>
        </row>
        <row r="10282">
          <cell r="A10282">
            <v>1</v>
          </cell>
          <cell r="E10282">
            <v>4</v>
          </cell>
          <cell r="I10282">
            <v>0</v>
          </cell>
          <cell r="M10282">
            <v>4</v>
          </cell>
          <cell r="Q10282">
            <v>4</v>
          </cell>
          <cell r="V10282">
            <v>4260</v>
          </cell>
        </row>
        <row r="10283">
          <cell r="A10283">
            <v>1</v>
          </cell>
          <cell r="E10283">
            <v>4</v>
          </cell>
          <cell r="I10283">
            <v>2799.9</v>
          </cell>
          <cell r="M10283">
            <v>4</v>
          </cell>
          <cell r="Q10283">
            <v>14</v>
          </cell>
          <cell r="V10283">
            <v>4260</v>
          </cell>
        </row>
        <row r="10284">
          <cell r="A10284">
            <v>1</v>
          </cell>
          <cell r="E10284">
            <v>4</v>
          </cell>
          <cell r="I10284">
            <v>352.8</v>
          </cell>
          <cell r="M10284">
            <v>4</v>
          </cell>
          <cell r="Q10284">
            <v>4</v>
          </cell>
          <cell r="V10284">
            <v>4260</v>
          </cell>
        </row>
        <row r="10285">
          <cell r="A10285">
            <v>1</v>
          </cell>
          <cell r="E10285">
            <v>4</v>
          </cell>
          <cell r="I10285">
            <v>0</v>
          </cell>
          <cell r="M10285">
            <v>4</v>
          </cell>
          <cell r="Q10285">
            <v>11</v>
          </cell>
          <cell r="V10285">
            <v>4260</v>
          </cell>
        </row>
        <row r="10286">
          <cell r="A10286">
            <v>1</v>
          </cell>
          <cell r="E10286">
            <v>4</v>
          </cell>
          <cell r="I10286">
            <v>0</v>
          </cell>
          <cell r="M10286">
            <v>4</v>
          </cell>
          <cell r="Q10286">
            <v>4</v>
          </cell>
          <cell r="V10286">
            <v>4260</v>
          </cell>
        </row>
        <row r="10287">
          <cell r="A10287">
            <v>1</v>
          </cell>
          <cell r="E10287">
            <v>4</v>
          </cell>
          <cell r="I10287">
            <v>0</v>
          </cell>
          <cell r="M10287">
            <v>4</v>
          </cell>
          <cell r="Q10287">
            <v>6</v>
          </cell>
          <cell r="V10287">
            <v>4260</v>
          </cell>
        </row>
        <row r="10288">
          <cell r="A10288">
            <v>1</v>
          </cell>
          <cell r="E10288">
            <v>4</v>
          </cell>
          <cell r="I10288">
            <v>0</v>
          </cell>
          <cell r="M10288">
            <v>4</v>
          </cell>
          <cell r="Q10288">
            <v>2</v>
          </cell>
          <cell r="V10288">
            <v>4260</v>
          </cell>
        </row>
        <row r="10289">
          <cell r="A10289">
            <v>1</v>
          </cell>
          <cell r="E10289">
            <v>4</v>
          </cell>
          <cell r="I10289">
            <v>23673.24</v>
          </cell>
          <cell r="M10289">
            <v>4</v>
          </cell>
          <cell r="Q10289">
            <v>4</v>
          </cell>
          <cell r="V10289">
            <v>4265</v>
          </cell>
        </row>
        <row r="10290">
          <cell r="A10290">
            <v>1</v>
          </cell>
          <cell r="E10290">
            <v>4</v>
          </cell>
          <cell r="I10290">
            <v>0</v>
          </cell>
          <cell r="M10290">
            <v>4</v>
          </cell>
          <cell r="Q10290">
            <v>10</v>
          </cell>
          <cell r="V10290">
            <v>4265</v>
          </cell>
        </row>
        <row r="10291">
          <cell r="A10291">
            <v>1</v>
          </cell>
          <cell r="E10291">
            <v>4</v>
          </cell>
          <cell r="I10291">
            <v>31323.95</v>
          </cell>
          <cell r="M10291">
            <v>4</v>
          </cell>
          <cell r="Q10291">
            <v>4</v>
          </cell>
          <cell r="V10291">
            <v>4280</v>
          </cell>
        </row>
        <row r="10292">
          <cell r="A10292">
            <v>1</v>
          </cell>
          <cell r="E10292">
            <v>4</v>
          </cell>
          <cell r="I10292">
            <v>0</v>
          </cell>
          <cell r="M10292">
            <v>4</v>
          </cell>
          <cell r="Q10292">
            <v>4</v>
          </cell>
          <cell r="V10292">
            <v>4280</v>
          </cell>
        </row>
        <row r="10293">
          <cell r="A10293">
            <v>1</v>
          </cell>
          <cell r="E10293">
            <v>4</v>
          </cell>
          <cell r="I10293">
            <v>0</v>
          </cell>
          <cell r="M10293">
            <v>4</v>
          </cell>
          <cell r="Q10293">
            <v>2</v>
          </cell>
          <cell r="V10293">
            <v>4280</v>
          </cell>
        </row>
        <row r="10294">
          <cell r="A10294">
            <v>1</v>
          </cell>
          <cell r="E10294">
            <v>4</v>
          </cell>
          <cell r="I10294">
            <v>1807.8</v>
          </cell>
          <cell r="M10294">
            <v>4</v>
          </cell>
          <cell r="Q10294">
            <v>10</v>
          </cell>
          <cell r="V10294">
            <v>4280</v>
          </cell>
        </row>
        <row r="10295">
          <cell r="A10295">
            <v>1</v>
          </cell>
          <cell r="E10295">
            <v>4</v>
          </cell>
          <cell r="I10295">
            <v>129420.33</v>
          </cell>
          <cell r="M10295">
            <v>4</v>
          </cell>
          <cell r="Q10295">
            <v>4</v>
          </cell>
          <cell r="V10295">
            <v>4301</v>
          </cell>
        </row>
        <row r="10296">
          <cell r="A10296">
            <v>1</v>
          </cell>
          <cell r="E10296">
            <v>4</v>
          </cell>
          <cell r="I10296">
            <v>25064.99</v>
          </cell>
          <cell r="M10296">
            <v>4</v>
          </cell>
          <cell r="Q10296">
            <v>4</v>
          </cell>
          <cell r="V10296">
            <v>4302</v>
          </cell>
        </row>
        <row r="10297">
          <cell r="A10297">
            <v>1</v>
          </cell>
          <cell r="E10297">
            <v>4</v>
          </cell>
          <cell r="I10297">
            <v>150177.21</v>
          </cell>
          <cell r="M10297">
            <v>4</v>
          </cell>
          <cell r="Q10297">
            <v>4</v>
          </cell>
          <cell r="V10297">
            <v>4303</v>
          </cell>
        </row>
        <row r="10298">
          <cell r="A10298">
            <v>1</v>
          </cell>
          <cell r="E10298">
            <v>4</v>
          </cell>
          <cell r="I10298">
            <v>10288.15</v>
          </cell>
          <cell r="M10298">
            <v>4</v>
          </cell>
          <cell r="Q10298">
            <v>4</v>
          </cell>
          <cell r="V10298">
            <v>4304</v>
          </cell>
        </row>
        <row r="10299">
          <cell r="A10299">
            <v>1</v>
          </cell>
          <cell r="E10299">
            <v>4</v>
          </cell>
          <cell r="I10299">
            <v>216516.35</v>
          </cell>
          <cell r="M10299">
            <v>4</v>
          </cell>
          <cell r="Q10299">
            <v>4</v>
          </cell>
          <cell r="V10299">
            <v>4305</v>
          </cell>
        </row>
        <row r="10300">
          <cell r="A10300">
            <v>1</v>
          </cell>
          <cell r="E10300">
            <v>4</v>
          </cell>
          <cell r="I10300">
            <v>48546.75</v>
          </cell>
          <cell r="M10300">
            <v>4</v>
          </cell>
          <cell r="Q10300">
            <v>4</v>
          </cell>
          <cell r="V10300">
            <v>4306</v>
          </cell>
        </row>
        <row r="10301">
          <cell r="A10301">
            <v>1</v>
          </cell>
          <cell r="E10301">
            <v>4</v>
          </cell>
          <cell r="I10301">
            <v>4695.09</v>
          </cell>
          <cell r="M10301">
            <v>4</v>
          </cell>
          <cell r="Q10301">
            <v>4</v>
          </cell>
          <cell r="V10301">
            <v>4307</v>
          </cell>
        </row>
        <row r="10302">
          <cell r="A10302">
            <v>1</v>
          </cell>
          <cell r="E10302">
            <v>4</v>
          </cell>
          <cell r="I10302">
            <v>0</v>
          </cell>
          <cell r="M10302">
            <v>4</v>
          </cell>
          <cell r="Q10302">
            <v>4</v>
          </cell>
          <cell r="V10302">
            <v>4320</v>
          </cell>
        </row>
        <row r="10303">
          <cell r="A10303">
            <v>1</v>
          </cell>
          <cell r="E10303">
            <v>4</v>
          </cell>
          <cell r="I10303">
            <v>0</v>
          </cell>
          <cell r="M10303">
            <v>4</v>
          </cell>
          <cell r="Q10303">
            <v>4</v>
          </cell>
          <cell r="V10303">
            <v>4340</v>
          </cell>
        </row>
        <row r="10304">
          <cell r="A10304">
            <v>1</v>
          </cell>
          <cell r="E10304">
            <v>4</v>
          </cell>
          <cell r="I10304">
            <v>120115.53</v>
          </cell>
          <cell r="M10304">
            <v>4</v>
          </cell>
          <cell r="Q10304">
            <v>4</v>
          </cell>
          <cell r="V10304">
            <v>4360</v>
          </cell>
        </row>
        <row r="10305">
          <cell r="A10305">
            <v>1</v>
          </cell>
          <cell r="E10305">
            <v>4</v>
          </cell>
          <cell r="I10305">
            <v>0</v>
          </cell>
          <cell r="M10305">
            <v>4</v>
          </cell>
          <cell r="Q10305">
            <v>4</v>
          </cell>
          <cell r="V10305">
            <v>4380</v>
          </cell>
        </row>
        <row r="10306">
          <cell r="A10306">
            <v>1</v>
          </cell>
          <cell r="E10306">
            <v>4</v>
          </cell>
          <cell r="I10306">
            <v>12879</v>
          </cell>
          <cell r="M10306">
            <v>4</v>
          </cell>
          <cell r="Q10306">
            <v>4</v>
          </cell>
          <cell r="V10306">
            <v>4380</v>
          </cell>
        </row>
        <row r="10307">
          <cell r="A10307">
            <v>1</v>
          </cell>
          <cell r="E10307">
            <v>4</v>
          </cell>
          <cell r="I10307">
            <v>0</v>
          </cell>
          <cell r="M10307">
            <v>4</v>
          </cell>
          <cell r="Q10307">
            <v>4</v>
          </cell>
          <cell r="V10307">
            <v>4380</v>
          </cell>
        </row>
        <row r="10308">
          <cell r="A10308">
            <v>1</v>
          </cell>
          <cell r="E10308">
            <v>4</v>
          </cell>
          <cell r="I10308">
            <v>7464.08</v>
          </cell>
          <cell r="M10308">
            <v>4</v>
          </cell>
          <cell r="Q10308">
            <v>14</v>
          </cell>
          <cell r="V10308">
            <v>4380</v>
          </cell>
        </row>
        <row r="10309">
          <cell r="A10309">
            <v>1</v>
          </cell>
          <cell r="E10309">
            <v>4</v>
          </cell>
          <cell r="I10309">
            <v>17109.36</v>
          </cell>
          <cell r="M10309">
            <v>4</v>
          </cell>
          <cell r="Q10309">
            <v>4</v>
          </cell>
          <cell r="V10309">
            <v>4380</v>
          </cell>
        </row>
        <row r="10310">
          <cell r="A10310">
            <v>1</v>
          </cell>
          <cell r="E10310">
            <v>4</v>
          </cell>
          <cell r="I10310">
            <v>0</v>
          </cell>
          <cell r="M10310">
            <v>4</v>
          </cell>
          <cell r="Q10310">
            <v>11</v>
          </cell>
          <cell r="V10310">
            <v>4380</v>
          </cell>
        </row>
        <row r="10311">
          <cell r="A10311">
            <v>1</v>
          </cell>
          <cell r="E10311">
            <v>4</v>
          </cell>
          <cell r="I10311">
            <v>-8476.61</v>
          </cell>
          <cell r="M10311">
            <v>4</v>
          </cell>
          <cell r="Q10311">
            <v>21</v>
          </cell>
          <cell r="V10311">
            <v>4380</v>
          </cell>
        </row>
        <row r="10312">
          <cell r="A10312">
            <v>1</v>
          </cell>
          <cell r="E10312">
            <v>4</v>
          </cell>
          <cell r="I10312">
            <v>0</v>
          </cell>
          <cell r="M10312">
            <v>4</v>
          </cell>
          <cell r="Q10312">
            <v>4</v>
          </cell>
          <cell r="V10312">
            <v>4380</v>
          </cell>
        </row>
        <row r="10313">
          <cell r="A10313">
            <v>1</v>
          </cell>
          <cell r="E10313">
            <v>4</v>
          </cell>
          <cell r="I10313">
            <v>0</v>
          </cell>
          <cell r="M10313">
            <v>4</v>
          </cell>
          <cell r="Q10313">
            <v>4</v>
          </cell>
          <cell r="V10313">
            <v>4380</v>
          </cell>
        </row>
        <row r="10314">
          <cell r="A10314">
            <v>1</v>
          </cell>
          <cell r="E10314">
            <v>4</v>
          </cell>
          <cell r="I10314">
            <v>0</v>
          </cell>
          <cell r="M10314">
            <v>4</v>
          </cell>
          <cell r="Q10314">
            <v>6</v>
          </cell>
          <cell r="V10314">
            <v>4380</v>
          </cell>
        </row>
        <row r="10315">
          <cell r="A10315">
            <v>1</v>
          </cell>
          <cell r="E10315">
            <v>4</v>
          </cell>
          <cell r="I10315">
            <v>1240.5</v>
          </cell>
          <cell r="M10315">
            <v>4</v>
          </cell>
          <cell r="Q10315">
            <v>2</v>
          </cell>
          <cell r="V10315">
            <v>4380</v>
          </cell>
        </row>
        <row r="10316">
          <cell r="A10316">
            <v>1</v>
          </cell>
          <cell r="E10316">
            <v>4</v>
          </cell>
          <cell r="I10316">
            <v>14146.62</v>
          </cell>
          <cell r="M10316">
            <v>4</v>
          </cell>
          <cell r="Q10316">
            <v>4</v>
          </cell>
          <cell r="V10316">
            <v>4400</v>
          </cell>
        </row>
        <row r="10317">
          <cell r="A10317">
            <v>1</v>
          </cell>
          <cell r="E10317">
            <v>4</v>
          </cell>
          <cell r="I10317">
            <v>23760</v>
          </cell>
          <cell r="M10317">
            <v>4</v>
          </cell>
          <cell r="Q10317">
            <v>4</v>
          </cell>
          <cell r="V10317">
            <v>4400</v>
          </cell>
        </row>
        <row r="10318">
          <cell r="A10318">
            <v>1</v>
          </cell>
          <cell r="E10318">
            <v>4</v>
          </cell>
          <cell r="I10318">
            <v>0</v>
          </cell>
          <cell r="M10318">
            <v>4</v>
          </cell>
          <cell r="Q10318">
            <v>4</v>
          </cell>
          <cell r="V10318">
            <v>4460</v>
          </cell>
        </row>
        <row r="10319">
          <cell r="A10319">
            <v>1</v>
          </cell>
          <cell r="E10319">
            <v>4</v>
          </cell>
          <cell r="I10319">
            <v>0</v>
          </cell>
          <cell r="M10319">
            <v>4</v>
          </cell>
          <cell r="Q10319">
            <v>4</v>
          </cell>
          <cell r="V10319">
            <v>4480</v>
          </cell>
        </row>
        <row r="10320">
          <cell r="A10320">
            <v>1</v>
          </cell>
          <cell r="E10320">
            <v>4</v>
          </cell>
          <cell r="I10320">
            <v>333.04</v>
          </cell>
          <cell r="M10320">
            <v>4</v>
          </cell>
          <cell r="Q10320">
            <v>4</v>
          </cell>
          <cell r="V10320">
            <v>4480</v>
          </cell>
        </row>
        <row r="10321">
          <cell r="A10321">
            <v>1</v>
          </cell>
          <cell r="E10321">
            <v>4</v>
          </cell>
          <cell r="I10321">
            <v>0</v>
          </cell>
          <cell r="M10321">
            <v>4</v>
          </cell>
          <cell r="Q10321">
            <v>4</v>
          </cell>
          <cell r="V10321">
            <v>4480</v>
          </cell>
        </row>
        <row r="10322">
          <cell r="A10322">
            <v>1</v>
          </cell>
          <cell r="E10322">
            <v>4</v>
          </cell>
          <cell r="I10322">
            <v>0</v>
          </cell>
          <cell r="M10322">
            <v>4</v>
          </cell>
          <cell r="Q10322">
            <v>4</v>
          </cell>
          <cell r="V10322">
            <v>4480</v>
          </cell>
        </row>
        <row r="10323">
          <cell r="A10323">
            <v>1</v>
          </cell>
          <cell r="E10323">
            <v>4</v>
          </cell>
          <cell r="I10323">
            <v>0</v>
          </cell>
          <cell r="M10323">
            <v>4</v>
          </cell>
          <cell r="Q10323">
            <v>4</v>
          </cell>
          <cell r="V10323">
            <v>4480</v>
          </cell>
        </row>
        <row r="10324">
          <cell r="A10324">
            <v>1</v>
          </cell>
          <cell r="E10324">
            <v>4</v>
          </cell>
          <cell r="I10324">
            <v>0</v>
          </cell>
          <cell r="M10324">
            <v>4</v>
          </cell>
          <cell r="Q10324">
            <v>4</v>
          </cell>
          <cell r="V10324">
            <v>4480</v>
          </cell>
        </row>
        <row r="10325">
          <cell r="A10325">
            <v>1</v>
          </cell>
          <cell r="E10325">
            <v>4</v>
          </cell>
          <cell r="I10325">
            <v>0</v>
          </cell>
          <cell r="M10325">
            <v>4</v>
          </cell>
          <cell r="Q10325">
            <v>2</v>
          </cell>
          <cell r="V10325">
            <v>4480</v>
          </cell>
        </row>
        <row r="10326">
          <cell r="A10326">
            <v>1</v>
          </cell>
          <cell r="E10326">
            <v>4</v>
          </cell>
          <cell r="I10326">
            <v>30470.79</v>
          </cell>
          <cell r="M10326">
            <v>4</v>
          </cell>
          <cell r="Q10326">
            <v>4</v>
          </cell>
          <cell r="V10326">
            <v>4490</v>
          </cell>
        </row>
        <row r="10327">
          <cell r="A10327">
            <v>1</v>
          </cell>
          <cell r="E10327">
            <v>4</v>
          </cell>
          <cell r="I10327">
            <v>0</v>
          </cell>
          <cell r="M10327">
            <v>4</v>
          </cell>
          <cell r="Q10327">
            <v>4</v>
          </cell>
          <cell r="V10327">
            <v>4490</v>
          </cell>
        </row>
        <row r="10328">
          <cell r="A10328">
            <v>1</v>
          </cell>
          <cell r="E10328">
            <v>4</v>
          </cell>
          <cell r="I10328">
            <v>0</v>
          </cell>
          <cell r="M10328">
            <v>4</v>
          </cell>
          <cell r="Q10328">
            <v>2</v>
          </cell>
          <cell r="V10328">
            <v>4490</v>
          </cell>
        </row>
        <row r="10329">
          <cell r="A10329">
            <v>1</v>
          </cell>
          <cell r="E10329">
            <v>4</v>
          </cell>
          <cell r="I10329">
            <v>0</v>
          </cell>
          <cell r="M10329">
            <v>4</v>
          </cell>
          <cell r="Q10329">
            <v>10</v>
          </cell>
          <cell r="V10329">
            <v>4490</v>
          </cell>
        </row>
        <row r="10330">
          <cell r="A10330">
            <v>1</v>
          </cell>
          <cell r="E10330">
            <v>4</v>
          </cell>
          <cell r="I10330">
            <v>0</v>
          </cell>
          <cell r="M10330">
            <v>4</v>
          </cell>
          <cell r="Q10330">
            <v>4</v>
          </cell>
          <cell r="V10330">
            <v>4500</v>
          </cell>
        </row>
        <row r="10331">
          <cell r="A10331">
            <v>1</v>
          </cell>
          <cell r="E10331">
            <v>4</v>
          </cell>
          <cell r="I10331">
            <v>196662.47</v>
          </cell>
          <cell r="M10331">
            <v>4</v>
          </cell>
          <cell r="Q10331">
            <v>4</v>
          </cell>
          <cell r="V10331">
            <v>4500</v>
          </cell>
        </row>
        <row r="10332">
          <cell r="A10332">
            <v>1</v>
          </cell>
          <cell r="E10332">
            <v>4</v>
          </cell>
          <cell r="I10332">
            <v>0</v>
          </cell>
          <cell r="M10332">
            <v>4</v>
          </cell>
          <cell r="Q10332">
            <v>2</v>
          </cell>
          <cell r="V10332">
            <v>4500</v>
          </cell>
        </row>
        <row r="10333">
          <cell r="A10333">
            <v>1</v>
          </cell>
          <cell r="E10333">
            <v>4</v>
          </cell>
          <cell r="I10333">
            <v>0</v>
          </cell>
          <cell r="M10333">
            <v>4</v>
          </cell>
          <cell r="Q10333">
            <v>9</v>
          </cell>
          <cell r="V10333">
            <v>4520</v>
          </cell>
        </row>
        <row r="10334">
          <cell r="A10334">
            <v>1</v>
          </cell>
          <cell r="E10334">
            <v>4</v>
          </cell>
          <cell r="I10334">
            <v>0</v>
          </cell>
          <cell r="M10334">
            <v>4</v>
          </cell>
          <cell r="Q10334">
            <v>4</v>
          </cell>
          <cell r="V10334">
            <v>4520</v>
          </cell>
        </row>
        <row r="10335">
          <cell r="A10335">
            <v>1</v>
          </cell>
          <cell r="E10335">
            <v>4</v>
          </cell>
          <cell r="I10335">
            <v>1304609.05</v>
          </cell>
          <cell r="M10335">
            <v>4</v>
          </cell>
          <cell r="Q10335">
            <v>4</v>
          </cell>
          <cell r="V10335">
            <v>4520</v>
          </cell>
        </row>
        <row r="10336">
          <cell r="A10336">
            <v>1</v>
          </cell>
          <cell r="E10336">
            <v>4</v>
          </cell>
          <cell r="I10336">
            <v>0</v>
          </cell>
          <cell r="M10336">
            <v>4</v>
          </cell>
          <cell r="Q10336">
            <v>4</v>
          </cell>
          <cell r="V10336">
            <v>4520</v>
          </cell>
        </row>
        <row r="10337">
          <cell r="A10337">
            <v>1</v>
          </cell>
          <cell r="E10337">
            <v>4</v>
          </cell>
          <cell r="I10337">
            <v>0</v>
          </cell>
          <cell r="M10337">
            <v>4</v>
          </cell>
          <cell r="Q10337">
            <v>4</v>
          </cell>
          <cell r="V10337">
            <v>4520</v>
          </cell>
        </row>
        <row r="10338">
          <cell r="A10338">
            <v>1</v>
          </cell>
          <cell r="E10338">
            <v>4</v>
          </cell>
          <cell r="I10338">
            <v>807.26</v>
          </cell>
          <cell r="M10338">
            <v>4</v>
          </cell>
          <cell r="Q10338">
            <v>4</v>
          </cell>
          <cell r="V10338">
            <v>4520</v>
          </cell>
        </row>
        <row r="10339">
          <cell r="A10339">
            <v>1</v>
          </cell>
          <cell r="E10339">
            <v>4</v>
          </cell>
          <cell r="I10339">
            <v>3006.57</v>
          </cell>
          <cell r="M10339">
            <v>4</v>
          </cell>
          <cell r="Q10339">
            <v>2</v>
          </cell>
          <cell r="V10339">
            <v>4520</v>
          </cell>
        </row>
        <row r="10340">
          <cell r="A10340">
            <v>1</v>
          </cell>
          <cell r="E10340">
            <v>4</v>
          </cell>
          <cell r="I10340">
            <v>2580.0500000000002</v>
          </cell>
          <cell r="M10340">
            <v>4</v>
          </cell>
          <cell r="Q10340">
            <v>10</v>
          </cell>
          <cell r="V10340">
            <v>4520</v>
          </cell>
        </row>
        <row r="10341">
          <cell r="A10341">
            <v>1</v>
          </cell>
          <cell r="E10341">
            <v>4</v>
          </cell>
          <cell r="I10341">
            <v>121779.29</v>
          </cell>
          <cell r="M10341">
            <v>4</v>
          </cell>
          <cell r="Q10341">
            <v>4</v>
          </cell>
          <cell r="V10341">
            <v>4560</v>
          </cell>
        </row>
        <row r="10342">
          <cell r="A10342">
            <v>1</v>
          </cell>
          <cell r="E10342">
            <v>4</v>
          </cell>
          <cell r="I10342">
            <v>0</v>
          </cell>
          <cell r="M10342">
            <v>4</v>
          </cell>
          <cell r="Q10342">
            <v>4</v>
          </cell>
          <cell r="V10342">
            <v>4560</v>
          </cell>
        </row>
        <row r="10343">
          <cell r="A10343">
            <v>1</v>
          </cell>
          <cell r="E10343">
            <v>4</v>
          </cell>
          <cell r="I10343">
            <v>0</v>
          </cell>
          <cell r="M10343">
            <v>4</v>
          </cell>
          <cell r="Q10343">
            <v>4</v>
          </cell>
          <cell r="V10343">
            <v>4560</v>
          </cell>
        </row>
        <row r="10344">
          <cell r="A10344">
            <v>1</v>
          </cell>
          <cell r="E10344">
            <v>4</v>
          </cell>
          <cell r="I10344">
            <v>10670</v>
          </cell>
          <cell r="M10344">
            <v>4</v>
          </cell>
          <cell r="Q10344">
            <v>4</v>
          </cell>
          <cell r="V10344">
            <v>4560</v>
          </cell>
        </row>
        <row r="10345">
          <cell r="A10345">
            <v>1</v>
          </cell>
          <cell r="E10345">
            <v>4</v>
          </cell>
          <cell r="I10345">
            <v>0</v>
          </cell>
          <cell r="M10345">
            <v>4</v>
          </cell>
          <cell r="Q10345">
            <v>4</v>
          </cell>
          <cell r="V10345">
            <v>4570</v>
          </cell>
        </row>
        <row r="10346">
          <cell r="A10346">
            <v>1</v>
          </cell>
          <cell r="E10346">
            <v>4</v>
          </cell>
          <cell r="I10346">
            <v>7342.83</v>
          </cell>
          <cell r="M10346">
            <v>4</v>
          </cell>
          <cell r="Q10346">
            <v>4</v>
          </cell>
          <cell r="V10346">
            <v>4570</v>
          </cell>
        </row>
        <row r="10347">
          <cell r="A10347">
            <v>1</v>
          </cell>
          <cell r="E10347">
            <v>4</v>
          </cell>
          <cell r="I10347">
            <v>0</v>
          </cell>
          <cell r="M10347">
            <v>4</v>
          </cell>
          <cell r="Q10347">
            <v>4</v>
          </cell>
          <cell r="V10347">
            <v>4570</v>
          </cell>
        </row>
        <row r="10348">
          <cell r="A10348">
            <v>1</v>
          </cell>
          <cell r="E10348">
            <v>4</v>
          </cell>
          <cell r="I10348">
            <v>0</v>
          </cell>
          <cell r="M10348">
            <v>4</v>
          </cell>
          <cell r="Q10348">
            <v>4</v>
          </cell>
          <cell r="V10348">
            <v>4570</v>
          </cell>
        </row>
        <row r="10349">
          <cell r="A10349">
            <v>1</v>
          </cell>
          <cell r="E10349">
            <v>4</v>
          </cell>
          <cell r="I10349">
            <v>0</v>
          </cell>
          <cell r="M10349">
            <v>4</v>
          </cell>
          <cell r="Q10349">
            <v>4</v>
          </cell>
          <cell r="V10349">
            <v>4595</v>
          </cell>
        </row>
        <row r="10350">
          <cell r="A10350">
            <v>1</v>
          </cell>
          <cell r="E10350">
            <v>4</v>
          </cell>
          <cell r="I10350">
            <v>3798</v>
          </cell>
          <cell r="M10350">
            <v>4</v>
          </cell>
          <cell r="Q10350">
            <v>4</v>
          </cell>
          <cell r="V10350">
            <v>4595</v>
          </cell>
        </row>
        <row r="10351">
          <cell r="A10351">
            <v>1</v>
          </cell>
          <cell r="E10351">
            <v>4</v>
          </cell>
          <cell r="I10351">
            <v>736</v>
          </cell>
          <cell r="M10351">
            <v>4</v>
          </cell>
          <cell r="Q10351">
            <v>14</v>
          </cell>
          <cell r="V10351">
            <v>4595</v>
          </cell>
        </row>
        <row r="10352">
          <cell r="A10352">
            <v>1</v>
          </cell>
          <cell r="E10352">
            <v>4</v>
          </cell>
          <cell r="I10352">
            <v>0</v>
          </cell>
          <cell r="M10352">
            <v>4</v>
          </cell>
          <cell r="Q10352">
            <v>11</v>
          </cell>
          <cell r="V10352">
            <v>4595</v>
          </cell>
        </row>
        <row r="10353">
          <cell r="A10353">
            <v>1</v>
          </cell>
          <cell r="E10353">
            <v>4</v>
          </cell>
          <cell r="I10353">
            <v>0</v>
          </cell>
          <cell r="M10353">
            <v>4</v>
          </cell>
          <cell r="Q10353">
            <v>4</v>
          </cell>
          <cell r="V10353">
            <v>4595</v>
          </cell>
        </row>
        <row r="10354">
          <cell r="A10354">
            <v>1</v>
          </cell>
          <cell r="E10354">
            <v>4</v>
          </cell>
          <cell r="I10354">
            <v>0</v>
          </cell>
          <cell r="M10354">
            <v>4</v>
          </cell>
          <cell r="Q10354">
            <v>6</v>
          </cell>
          <cell r="V10354">
            <v>4595</v>
          </cell>
        </row>
        <row r="10355">
          <cell r="A10355">
            <v>1</v>
          </cell>
          <cell r="E10355">
            <v>4</v>
          </cell>
          <cell r="I10355">
            <v>0</v>
          </cell>
          <cell r="M10355">
            <v>4</v>
          </cell>
          <cell r="Q10355">
            <v>2</v>
          </cell>
          <cell r="V10355">
            <v>4595</v>
          </cell>
        </row>
        <row r="10356">
          <cell r="A10356">
            <v>1</v>
          </cell>
          <cell r="E10356">
            <v>4</v>
          </cell>
          <cell r="I10356">
            <v>736</v>
          </cell>
          <cell r="M10356">
            <v>4</v>
          </cell>
          <cell r="Q10356">
            <v>10</v>
          </cell>
          <cell r="V10356">
            <v>4595</v>
          </cell>
        </row>
        <row r="10357">
          <cell r="A10357">
            <v>1</v>
          </cell>
          <cell r="E10357">
            <v>4</v>
          </cell>
          <cell r="I10357">
            <v>5389.12</v>
          </cell>
          <cell r="M10357">
            <v>4</v>
          </cell>
          <cell r="Q10357">
            <v>4</v>
          </cell>
          <cell r="V10357">
            <v>4601</v>
          </cell>
        </row>
        <row r="10358">
          <cell r="A10358">
            <v>1</v>
          </cell>
          <cell r="E10358">
            <v>4</v>
          </cell>
          <cell r="I10358">
            <v>50</v>
          </cell>
          <cell r="M10358">
            <v>4</v>
          </cell>
          <cell r="Q10358">
            <v>4</v>
          </cell>
          <cell r="V10358">
            <v>4601</v>
          </cell>
        </row>
        <row r="10359">
          <cell r="A10359">
            <v>1</v>
          </cell>
          <cell r="E10359">
            <v>4</v>
          </cell>
          <cell r="I10359">
            <v>0</v>
          </cell>
          <cell r="M10359">
            <v>4</v>
          </cell>
          <cell r="Q10359">
            <v>4</v>
          </cell>
          <cell r="V10359">
            <v>4601</v>
          </cell>
        </row>
        <row r="10360">
          <cell r="A10360">
            <v>1</v>
          </cell>
          <cell r="E10360">
            <v>4</v>
          </cell>
          <cell r="I10360">
            <v>600</v>
          </cell>
          <cell r="M10360">
            <v>4</v>
          </cell>
          <cell r="Q10360">
            <v>4</v>
          </cell>
          <cell r="V10360">
            <v>4601</v>
          </cell>
        </row>
        <row r="10361">
          <cell r="A10361">
            <v>1</v>
          </cell>
          <cell r="E10361">
            <v>4</v>
          </cell>
          <cell r="I10361">
            <v>40022.71</v>
          </cell>
          <cell r="M10361">
            <v>4</v>
          </cell>
          <cell r="Q10361">
            <v>4</v>
          </cell>
          <cell r="V10361">
            <v>4601</v>
          </cell>
        </row>
        <row r="10362">
          <cell r="A10362">
            <v>1</v>
          </cell>
          <cell r="E10362">
            <v>4</v>
          </cell>
          <cell r="I10362">
            <v>0</v>
          </cell>
          <cell r="M10362">
            <v>4</v>
          </cell>
          <cell r="Q10362">
            <v>6</v>
          </cell>
          <cell r="V10362">
            <v>4601</v>
          </cell>
        </row>
        <row r="10363">
          <cell r="A10363">
            <v>1</v>
          </cell>
          <cell r="E10363">
            <v>4</v>
          </cell>
          <cell r="I10363">
            <v>46057.37</v>
          </cell>
          <cell r="M10363">
            <v>4</v>
          </cell>
          <cell r="Q10363">
            <v>2</v>
          </cell>
          <cell r="V10363">
            <v>4601</v>
          </cell>
        </row>
        <row r="10364">
          <cell r="A10364">
            <v>1</v>
          </cell>
          <cell r="E10364">
            <v>4</v>
          </cell>
          <cell r="I10364">
            <v>0</v>
          </cell>
          <cell r="M10364">
            <v>4</v>
          </cell>
          <cell r="Q10364">
            <v>10</v>
          </cell>
          <cell r="V10364">
            <v>4601</v>
          </cell>
        </row>
        <row r="10365">
          <cell r="A10365">
            <v>1</v>
          </cell>
          <cell r="E10365">
            <v>4</v>
          </cell>
          <cell r="I10365">
            <v>8714.39</v>
          </cell>
          <cell r="M10365">
            <v>4</v>
          </cell>
          <cell r="Q10365">
            <v>4</v>
          </cell>
          <cell r="V10365">
            <v>4602</v>
          </cell>
        </row>
        <row r="10366">
          <cell r="A10366">
            <v>1</v>
          </cell>
          <cell r="E10366">
            <v>4</v>
          </cell>
          <cell r="I10366">
            <v>0</v>
          </cell>
          <cell r="M10366">
            <v>4</v>
          </cell>
          <cell r="Q10366">
            <v>4</v>
          </cell>
          <cell r="V10366">
            <v>4602</v>
          </cell>
        </row>
        <row r="10367">
          <cell r="A10367">
            <v>1</v>
          </cell>
          <cell r="E10367">
            <v>4</v>
          </cell>
          <cell r="I10367">
            <v>0</v>
          </cell>
          <cell r="M10367">
            <v>4</v>
          </cell>
          <cell r="Q10367">
            <v>6</v>
          </cell>
          <cell r="V10367">
            <v>4602</v>
          </cell>
        </row>
        <row r="10368">
          <cell r="A10368">
            <v>1</v>
          </cell>
          <cell r="E10368">
            <v>4</v>
          </cell>
          <cell r="I10368">
            <v>10836.6</v>
          </cell>
          <cell r="M10368">
            <v>4</v>
          </cell>
          <cell r="Q10368">
            <v>4</v>
          </cell>
          <cell r="V10368">
            <v>4603</v>
          </cell>
        </row>
        <row r="10369">
          <cell r="A10369">
            <v>1</v>
          </cell>
          <cell r="E10369">
            <v>4</v>
          </cell>
          <cell r="I10369">
            <v>390.02</v>
          </cell>
          <cell r="M10369">
            <v>4</v>
          </cell>
          <cell r="Q10369">
            <v>14</v>
          </cell>
          <cell r="V10369">
            <v>4603</v>
          </cell>
        </row>
        <row r="10370">
          <cell r="A10370">
            <v>1</v>
          </cell>
          <cell r="E10370">
            <v>4</v>
          </cell>
          <cell r="I10370">
            <v>6098.26</v>
          </cell>
          <cell r="M10370">
            <v>4</v>
          </cell>
          <cell r="Q10370">
            <v>4</v>
          </cell>
          <cell r="V10370">
            <v>4603</v>
          </cell>
        </row>
        <row r="10371">
          <cell r="A10371">
            <v>1</v>
          </cell>
          <cell r="E10371">
            <v>4</v>
          </cell>
          <cell r="I10371">
            <v>0</v>
          </cell>
          <cell r="M10371">
            <v>4</v>
          </cell>
          <cell r="Q10371">
            <v>6</v>
          </cell>
          <cell r="V10371">
            <v>4603</v>
          </cell>
        </row>
        <row r="10372">
          <cell r="A10372">
            <v>1</v>
          </cell>
          <cell r="E10372">
            <v>4</v>
          </cell>
          <cell r="I10372">
            <v>10936.75</v>
          </cell>
          <cell r="M10372">
            <v>4</v>
          </cell>
          <cell r="Q10372">
            <v>2</v>
          </cell>
          <cell r="V10372">
            <v>4603</v>
          </cell>
        </row>
        <row r="10373">
          <cell r="A10373">
            <v>1</v>
          </cell>
          <cell r="E10373">
            <v>4</v>
          </cell>
          <cell r="I10373">
            <v>-329.94</v>
          </cell>
          <cell r="M10373">
            <v>4</v>
          </cell>
          <cell r="Q10373">
            <v>4</v>
          </cell>
          <cell r="V10373">
            <v>4604</v>
          </cell>
        </row>
        <row r="10374">
          <cell r="A10374">
            <v>1</v>
          </cell>
          <cell r="E10374">
            <v>4</v>
          </cell>
          <cell r="I10374">
            <v>18334.07</v>
          </cell>
          <cell r="M10374">
            <v>4</v>
          </cell>
          <cell r="Q10374">
            <v>2</v>
          </cell>
          <cell r="V10374">
            <v>4604</v>
          </cell>
        </row>
        <row r="10375">
          <cell r="A10375">
            <v>1</v>
          </cell>
          <cell r="E10375">
            <v>4</v>
          </cell>
          <cell r="I10375">
            <v>798</v>
          </cell>
          <cell r="M10375">
            <v>4</v>
          </cell>
          <cell r="Q10375">
            <v>4</v>
          </cell>
          <cell r="V10375">
            <v>4610</v>
          </cell>
        </row>
        <row r="10376">
          <cell r="A10376">
            <v>1</v>
          </cell>
          <cell r="E10376">
            <v>4</v>
          </cell>
          <cell r="I10376">
            <v>0</v>
          </cell>
          <cell r="M10376">
            <v>4</v>
          </cell>
          <cell r="Q10376">
            <v>8</v>
          </cell>
          <cell r="V10376">
            <v>4610</v>
          </cell>
        </row>
        <row r="10377">
          <cell r="A10377">
            <v>1</v>
          </cell>
          <cell r="E10377">
            <v>4</v>
          </cell>
          <cell r="I10377">
            <v>0</v>
          </cell>
          <cell r="M10377">
            <v>4</v>
          </cell>
          <cell r="Q10377">
            <v>4</v>
          </cell>
          <cell r="V10377">
            <v>4610</v>
          </cell>
        </row>
        <row r="10378">
          <cell r="A10378">
            <v>1</v>
          </cell>
          <cell r="E10378">
            <v>4</v>
          </cell>
          <cell r="I10378">
            <v>989</v>
          </cell>
          <cell r="M10378">
            <v>4</v>
          </cell>
          <cell r="Q10378">
            <v>4</v>
          </cell>
          <cell r="V10378">
            <v>4610</v>
          </cell>
        </row>
        <row r="10379">
          <cell r="A10379">
            <v>1</v>
          </cell>
          <cell r="E10379">
            <v>4</v>
          </cell>
          <cell r="I10379">
            <v>609.17999999999995</v>
          </cell>
          <cell r="M10379">
            <v>4</v>
          </cell>
          <cell r="Q10379">
            <v>2</v>
          </cell>
          <cell r="V10379">
            <v>4610</v>
          </cell>
        </row>
        <row r="10380">
          <cell r="A10380">
            <v>1</v>
          </cell>
          <cell r="E10380">
            <v>4</v>
          </cell>
          <cell r="I10380">
            <v>0</v>
          </cell>
          <cell r="M10380">
            <v>4</v>
          </cell>
          <cell r="Q10380">
            <v>10</v>
          </cell>
          <cell r="V10380">
            <v>4610</v>
          </cell>
        </row>
        <row r="10381">
          <cell r="A10381">
            <v>1</v>
          </cell>
          <cell r="E10381">
            <v>4</v>
          </cell>
          <cell r="I10381">
            <v>1861.5</v>
          </cell>
          <cell r="M10381">
            <v>4</v>
          </cell>
          <cell r="Q10381">
            <v>25</v>
          </cell>
          <cell r="V10381">
            <v>4640</v>
          </cell>
        </row>
        <row r="10382">
          <cell r="A10382">
            <v>1</v>
          </cell>
          <cell r="E10382">
            <v>4</v>
          </cell>
          <cell r="I10382">
            <v>4.96</v>
          </cell>
          <cell r="M10382">
            <v>4</v>
          </cell>
          <cell r="Q10382">
            <v>9</v>
          </cell>
          <cell r="V10382">
            <v>4640</v>
          </cell>
        </row>
        <row r="10383">
          <cell r="A10383">
            <v>1</v>
          </cell>
          <cell r="E10383">
            <v>4</v>
          </cell>
          <cell r="I10383">
            <v>9855.75</v>
          </cell>
          <cell r="M10383">
            <v>4</v>
          </cell>
          <cell r="Q10383">
            <v>4</v>
          </cell>
          <cell r="V10383">
            <v>4640</v>
          </cell>
        </row>
        <row r="10384">
          <cell r="A10384">
            <v>1</v>
          </cell>
          <cell r="E10384">
            <v>4</v>
          </cell>
          <cell r="I10384">
            <v>4813.55</v>
          </cell>
          <cell r="M10384">
            <v>4</v>
          </cell>
          <cell r="Q10384">
            <v>14</v>
          </cell>
          <cell r="V10384">
            <v>4640</v>
          </cell>
        </row>
        <row r="10385">
          <cell r="A10385">
            <v>1</v>
          </cell>
          <cell r="E10385">
            <v>4</v>
          </cell>
          <cell r="I10385">
            <v>1115.2</v>
          </cell>
          <cell r="M10385">
            <v>4</v>
          </cell>
          <cell r="Q10385">
            <v>7</v>
          </cell>
          <cell r="V10385">
            <v>4640</v>
          </cell>
        </row>
        <row r="10386">
          <cell r="A10386">
            <v>1</v>
          </cell>
          <cell r="E10386">
            <v>4</v>
          </cell>
          <cell r="I10386">
            <v>1127.95</v>
          </cell>
          <cell r="M10386">
            <v>4</v>
          </cell>
          <cell r="Q10386">
            <v>8</v>
          </cell>
          <cell r="V10386">
            <v>4640</v>
          </cell>
        </row>
        <row r="10387">
          <cell r="A10387">
            <v>1</v>
          </cell>
          <cell r="E10387">
            <v>4</v>
          </cell>
          <cell r="I10387">
            <v>2312</v>
          </cell>
          <cell r="M10387">
            <v>4</v>
          </cell>
          <cell r="Q10387">
            <v>11</v>
          </cell>
          <cell r="V10387">
            <v>4640</v>
          </cell>
        </row>
        <row r="10388">
          <cell r="A10388">
            <v>1</v>
          </cell>
          <cell r="E10388">
            <v>4</v>
          </cell>
          <cell r="I10388">
            <v>2058.25</v>
          </cell>
          <cell r="M10388">
            <v>4</v>
          </cell>
          <cell r="Q10388">
            <v>4</v>
          </cell>
          <cell r="V10388">
            <v>4640</v>
          </cell>
        </row>
        <row r="10389">
          <cell r="A10389">
            <v>1</v>
          </cell>
          <cell r="E10389">
            <v>4</v>
          </cell>
          <cell r="I10389">
            <v>0</v>
          </cell>
          <cell r="M10389">
            <v>4</v>
          </cell>
          <cell r="Q10389">
            <v>13</v>
          </cell>
          <cell r="V10389">
            <v>4640</v>
          </cell>
        </row>
        <row r="10390">
          <cell r="A10390">
            <v>1</v>
          </cell>
          <cell r="E10390">
            <v>4</v>
          </cell>
          <cell r="I10390">
            <v>2821.15</v>
          </cell>
          <cell r="M10390">
            <v>4</v>
          </cell>
          <cell r="Q10390">
            <v>10</v>
          </cell>
          <cell r="V10390">
            <v>4640</v>
          </cell>
        </row>
        <row r="10391">
          <cell r="A10391">
            <v>1</v>
          </cell>
          <cell r="E10391">
            <v>4</v>
          </cell>
          <cell r="I10391">
            <v>1230</v>
          </cell>
          <cell r="M10391">
            <v>4</v>
          </cell>
          <cell r="Q10391">
            <v>25</v>
          </cell>
          <cell r="V10391">
            <v>4660</v>
          </cell>
        </row>
        <row r="10392">
          <cell r="A10392">
            <v>1</v>
          </cell>
          <cell r="E10392">
            <v>4</v>
          </cell>
          <cell r="I10392">
            <v>139585.64000000001</v>
          </cell>
          <cell r="M10392">
            <v>4</v>
          </cell>
          <cell r="Q10392">
            <v>4</v>
          </cell>
          <cell r="V10392">
            <v>4660</v>
          </cell>
        </row>
        <row r="10393">
          <cell r="A10393">
            <v>1</v>
          </cell>
          <cell r="E10393">
            <v>4</v>
          </cell>
          <cell r="I10393">
            <v>0</v>
          </cell>
          <cell r="M10393">
            <v>4</v>
          </cell>
          <cell r="Q10393">
            <v>4</v>
          </cell>
          <cell r="V10393">
            <v>4660</v>
          </cell>
        </row>
        <row r="10394">
          <cell r="A10394">
            <v>1</v>
          </cell>
          <cell r="E10394">
            <v>4</v>
          </cell>
          <cell r="I10394">
            <v>544</v>
          </cell>
          <cell r="M10394">
            <v>4</v>
          </cell>
          <cell r="Q10394">
            <v>14</v>
          </cell>
          <cell r="V10394">
            <v>4660</v>
          </cell>
        </row>
        <row r="10395">
          <cell r="A10395">
            <v>1</v>
          </cell>
          <cell r="E10395">
            <v>4</v>
          </cell>
          <cell r="I10395">
            <v>6554.39</v>
          </cell>
          <cell r="M10395">
            <v>4</v>
          </cell>
          <cell r="Q10395">
            <v>4</v>
          </cell>
          <cell r="V10395">
            <v>4660</v>
          </cell>
        </row>
        <row r="10396">
          <cell r="A10396">
            <v>1</v>
          </cell>
          <cell r="E10396">
            <v>4</v>
          </cell>
          <cell r="I10396">
            <v>0</v>
          </cell>
          <cell r="M10396">
            <v>4</v>
          </cell>
          <cell r="Q10396">
            <v>4</v>
          </cell>
          <cell r="V10396">
            <v>4660</v>
          </cell>
        </row>
        <row r="10397">
          <cell r="A10397">
            <v>1</v>
          </cell>
          <cell r="E10397">
            <v>4</v>
          </cell>
          <cell r="I10397">
            <v>0</v>
          </cell>
          <cell r="M10397">
            <v>4</v>
          </cell>
          <cell r="Q10397">
            <v>6</v>
          </cell>
          <cell r="V10397">
            <v>4660</v>
          </cell>
        </row>
        <row r="10398">
          <cell r="A10398">
            <v>1</v>
          </cell>
          <cell r="E10398">
            <v>4</v>
          </cell>
          <cell r="I10398">
            <v>160.66</v>
          </cell>
          <cell r="M10398">
            <v>4</v>
          </cell>
          <cell r="Q10398">
            <v>13</v>
          </cell>
          <cell r="V10398">
            <v>4660</v>
          </cell>
        </row>
        <row r="10399">
          <cell r="A10399">
            <v>1</v>
          </cell>
          <cell r="E10399">
            <v>4</v>
          </cell>
          <cell r="I10399">
            <v>1053</v>
          </cell>
          <cell r="M10399">
            <v>4</v>
          </cell>
          <cell r="Q10399">
            <v>2</v>
          </cell>
          <cell r="V10399">
            <v>4660</v>
          </cell>
        </row>
        <row r="10400">
          <cell r="A10400">
            <v>1</v>
          </cell>
          <cell r="E10400">
            <v>4</v>
          </cell>
          <cell r="I10400">
            <v>0</v>
          </cell>
          <cell r="M10400">
            <v>4</v>
          </cell>
          <cell r="Q10400">
            <v>10</v>
          </cell>
          <cell r="V10400">
            <v>4660</v>
          </cell>
        </row>
        <row r="10401">
          <cell r="A10401">
            <v>1</v>
          </cell>
          <cell r="E10401">
            <v>4</v>
          </cell>
          <cell r="I10401">
            <v>0</v>
          </cell>
          <cell r="M10401">
            <v>4</v>
          </cell>
          <cell r="Q10401">
            <v>9</v>
          </cell>
          <cell r="V10401">
            <v>4680</v>
          </cell>
        </row>
        <row r="10402">
          <cell r="A10402">
            <v>1</v>
          </cell>
          <cell r="E10402">
            <v>4</v>
          </cell>
          <cell r="I10402">
            <v>0</v>
          </cell>
          <cell r="M10402">
            <v>4</v>
          </cell>
          <cell r="Q10402">
            <v>4</v>
          </cell>
          <cell r="V10402">
            <v>4680</v>
          </cell>
        </row>
        <row r="10403">
          <cell r="A10403">
            <v>1</v>
          </cell>
          <cell r="E10403">
            <v>4</v>
          </cell>
          <cell r="I10403">
            <v>353856.65</v>
          </cell>
          <cell r="M10403">
            <v>4</v>
          </cell>
          <cell r="Q10403">
            <v>4</v>
          </cell>
          <cell r="V10403">
            <v>4680</v>
          </cell>
        </row>
        <row r="10404">
          <cell r="A10404">
            <v>1</v>
          </cell>
          <cell r="E10404">
            <v>4</v>
          </cell>
          <cell r="I10404">
            <v>77026.929999999993</v>
          </cell>
          <cell r="M10404">
            <v>4</v>
          </cell>
          <cell r="Q10404">
            <v>4</v>
          </cell>
          <cell r="V10404">
            <v>4680</v>
          </cell>
        </row>
        <row r="10405">
          <cell r="A10405">
            <v>1</v>
          </cell>
          <cell r="E10405">
            <v>4</v>
          </cell>
          <cell r="I10405">
            <v>2110</v>
          </cell>
          <cell r="M10405">
            <v>4</v>
          </cell>
          <cell r="Q10405">
            <v>14</v>
          </cell>
          <cell r="V10405">
            <v>4680</v>
          </cell>
        </row>
        <row r="10406">
          <cell r="A10406">
            <v>1</v>
          </cell>
          <cell r="E10406">
            <v>4</v>
          </cell>
          <cell r="I10406">
            <v>330150</v>
          </cell>
          <cell r="M10406">
            <v>4</v>
          </cell>
          <cell r="Q10406">
            <v>4</v>
          </cell>
          <cell r="V10406">
            <v>4680</v>
          </cell>
        </row>
        <row r="10407">
          <cell r="A10407">
            <v>1</v>
          </cell>
          <cell r="E10407">
            <v>4</v>
          </cell>
          <cell r="I10407">
            <v>-2647.74</v>
          </cell>
          <cell r="M10407">
            <v>4</v>
          </cell>
          <cell r="Q10407">
            <v>7</v>
          </cell>
          <cell r="V10407">
            <v>4680</v>
          </cell>
        </row>
        <row r="10408">
          <cell r="A10408">
            <v>1</v>
          </cell>
          <cell r="E10408">
            <v>4</v>
          </cell>
          <cell r="I10408">
            <v>-154936</v>
          </cell>
          <cell r="M10408">
            <v>4</v>
          </cell>
          <cell r="Q10408">
            <v>8</v>
          </cell>
          <cell r="V10408">
            <v>4680</v>
          </cell>
        </row>
        <row r="10409">
          <cell r="A10409">
            <v>1</v>
          </cell>
          <cell r="E10409">
            <v>4</v>
          </cell>
          <cell r="I10409">
            <v>0</v>
          </cell>
          <cell r="M10409">
            <v>4</v>
          </cell>
          <cell r="Q10409">
            <v>11</v>
          </cell>
          <cell r="V10409">
            <v>4680</v>
          </cell>
        </row>
        <row r="10410">
          <cell r="A10410">
            <v>1</v>
          </cell>
          <cell r="E10410">
            <v>4</v>
          </cell>
          <cell r="I10410">
            <v>0</v>
          </cell>
          <cell r="M10410">
            <v>4</v>
          </cell>
          <cell r="Q10410">
            <v>4</v>
          </cell>
          <cell r="V10410">
            <v>4680</v>
          </cell>
        </row>
        <row r="10411">
          <cell r="A10411">
            <v>1</v>
          </cell>
          <cell r="E10411">
            <v>4</v>
          </cell>
          <cell r="I10411">
            <v>0</v>
          </cell>
          <cell r="M10411">
            <v>4</v>
          </cell>
          <cell r="Q10411">
            <v>2</v>
          </cell>
          <cell r="V10411">
            <v>4680</v>
          </cell>
        </row>
        <row r="10412">
          <cell r="A10412">
            <v>1</v>
          </cell>
          <cell r="E10412">
            <v>4</v>
          </cell>
          <cell r="I10412">
            <v>0</v>
          </cell>
          <cell r="M10412">
            <v>4</v>
          </cell>
          <cell r="Q10412">
            <v>4</v>
          </cell>
          <cell r="V10412">
            <v>4690</v>
          </cell>
        </row>
        <row r="10413">
          <cell r="A10413">
            <v>1</v>
          </cell>
          <cell r="E10413">
            <v>4</v>
          </cell>
          <cell r="I10413">
            <v>3891.75</v>
          </cell>
          <cell r="M10413">
            <v>4</v>
          </cell>
          <cell r="Q10413">
            <v>7</v>
          </cell>
          <cell r="V10413">
            <v>4690</v>
          </cell>
        </row>
        <row r="10414">
          <cell r="A10414">
            <v>1</v>
          </cell>
          <cell r="E10414">
            <v>4</v>
          </cell>
          <cell r="I10414">
            <v>0</v>
          </cell>
          <cell r="M10414">
            <v>4</v>
          </cell>
          <cell r="Q10414">
            <v>4</v>
          </cell>
          <cell r="V10414">
            <v>4690</v>
          </cell>
        </row>
        <row r="10415">
          <cell r="A10415">
            <v>1</v>
          </cell>
          <cell r="E10415">
            <v>4</v>
          </cell>
          <cell r="I10415">
            <v>538235.78</v>
          </cell>
          <cell r="M10415">
            <v>4</v>
          </cell>
          <cell r="Q10415">
            <v>4</v>
          </cell>
          <cell r="V10415">
            <v>4700</v>
          </cell>
        </row>
        <row r="10416">
          <cell r="A10416">
            <v>1</v>
          </cell>
          <cell r="E10416">
            <v>4</v>
          </cell>
          <cell r="I10416">
            <v>0</v>
          </cell>
          <cell r="M10416">
            <v>4</v>
          </cell>
          <cell r="Q10416">
            <v>6</v>
          </cell>
          <cell r="V10416">
            <v>4700</v>
          </cell>
        </row>
        <row r="10417">
          <cell r="A10417">
            <v>1</v>
          </cell>
          <cell r="E10417">
            <v>4</v>
          </cell>
          <cell r="I10417">
            <v>0</v>
          </cell>
          <cell r="M10417">
            <v>4</v>
          </cell>
          <cell r="Q10417">
            <v>4</v>
          </cell>
          <cell r="V10417">
            <v>4720</v>
          </cell>
        </row>
        <row r="10418">
          <cell r="A10418">
            <v>1</v>
          </cell>
          <cell r="E10418">
            <v>4</v>
          </cell>
          <cell r="I10418">
            <v>46573.5</v>
          </cell>
          <cell r="M10418">
            <v>4</v>
          </cell>
          <cell r="Q10418">
            <v>4</v>
          </cell>
          <cell r="V10418">
            <v>4720</v>
          </cell>
        </row>
        <row r="10419">
          <cell r="A10419">
            <v>1</v>
          </cell>
          <cell r="E10419">
            <v>4</v>
          </cell>
          <cell r="I10419">
            <v>0</v>
          </cell>
          <cell r="M10419">
            <v>4</v>
          </cell>
          <cell r="Q10419">
            <v>4</v>
          </cell>
          <cell r="V10419">
            <v>4720</v>
          </cell>
        </row>
        <row r="10420">
          <cell r="A10420">
            <v>1</v>
          </cell>
          <cell r="E10420">
            <v>4</v>
          </cell>
          <cell r="I10420">
            <v>0</v>
          </cell>
          <cell r="M10420">
            <v>4</v>
          </cell>
          <cell r="Q10420">
            <v>4</v>
          </cell>
          <cell r="V10420">
            <v>4720</v>
          </cell>
        </row>
        <row r="10421">
          <cell r="A10421">
            <v>1</v>
          </cell>
          <cell r="E10421">
            <v>4</v>
          </cell>
          <cell r="I10421">
            <v>0</v>
          </cell>
          <cell r="M10421">
            <v>4</v>
          </cell>
          <cell r="Q10421">
            <v>8</v>
          </cell>
          <cell r="V10421">
            <v>4720</v>
          </cell>
        </row>
        <row r="10422">
          <cell r="A10422">
            <v>1</v>
          </cell>
          <cell r="E10422">
            <v>4</v>
          </cell>
          <cell r="I10422">
            <v>0</v>
          </cell>
          <cell r="M10422">
            <v>4</v>
          </cell>
          <cell r="Q10422">
            <v>4</v>
          </cell>
          <cell r="V10422">
            <v>4720</v>
          </cell>
        </row>
        <row r="10423">
          <cell r="A10423">
            <v>1</v>
          </cell>
          <cell r="E10423">
            <v>4</v>
          </cell>
          <cell r="I10423">
            <v>0</v>
          </cell>
          <cell r="M10423">
            <v>4</v>
          </cell>
          <cell r="Q10423">
            <v>6</v>
          </cell>
          <cell r="V10423">
            <v>4720</v>
          </cell>
        </row>
        <row r="10424">
          <cell r="A10424">
            <v>1</v>
          </cell>
          <cell r="E10424">
            <v>4</v>
          </cell>
          <cell r="I10424">
            <v>2507.88</v>
          </cell>
          <cell r="M10424">
            <v>4</v>
          </cell>
          <cell r="Q10424">
            <v>2</v>
          </cell>
          <cell r="V10424">
            <v>4720</v>
          </cell>
        </row>
        <row r="10425">
          <cell r="A10425">
            <v>1</v>
          </cell>
          <cell r="E10425">
            <v>4</v>
          </cell>
          <cell r="I10425">
            <v>216567.75</v>
          </cell>
          <cell r="M10425">
            <v>4</v>
          </cell>
          <cell r="Q10425">
            <v>25</v>
          </cell>
          <cell r="V10425">
            <v>4730</v>
          </cell>
        </row>
        <row r="10426">
          <cell r="A10426">
            <v>1</v>
          </cell>
          <cell r="E10426">
            <v>4</v>
          </cell>
          <cell r="I10426">
            <v>734920.64</v>
          </cell>
          <cell r="M10426">
            <v>4</v>
          </cell>
          <cell r="Q10426">
            <v>4</v>
          </cell>
          <cell r="V10426">
            <v>4730</v>
          </cell>
        </row>
        <row r="10427">
          <cell r="A10427">
            <v>1</v>
          </cell>
          <cell r="E10427">
            <v>4</v>
          </cell>
          <cell r="I10427">
            <v>399957.44</v>
          </cell>
          <cell r="M10427">
            <v>4</v>
          </cell>
          <cell r="Q10427">
            <v>4</v>
          </cell>
          <cell r="V10427">
            <v>4730</v>
          </cell>
        </row>
        <row r="10428">
          <cell r="A10428">
            <v>1</v>
          </cell>
          <cell r="E10428">
            <v>4</v>
          </cell>
          <cell r="I10428">
            <v>56447.87</v>
          </cell>
          <cell r="M10428">
            <v>4</v>
          </cell>
          <cell r="Q10428">
            <v>9</v>
          </cell>
          <cell r="V10428">
            <v>4730</v>
          </cell>
        </row>
        <row r="10429">
          <cell r="A10429">
            <v>1</v>
          </cell>
          <cell r="E10429">
            <v>4</v>
          </cell>
          <cell r="I10429">
            <v>0</v>
          </cell>
          <cell r="M10429">
            <v>4</v>
          </cell>
          <cell r="Q10429">
            <v>4</v>
          </cell>
          <cell r="V10429">
            <v>4730</v>
          </cell>
        </row>
        <row r="10430">
          <cell r="A10430">
            <v>1</v>
          </cell>
          <cell r="E10430">
            <v>4</v>
          </cell>
          <cell r="I10430">
            <v>-224883.1</v>
          </cell>
          <cell r="M10430">
            <v>4</v>
          </cell>
          <cell r="Q10430">
            <v>4</v>
          </cell>
          <cell r="V10430">
            <v>4730</v>
          </cell>
        </row>
        <row r="10431">
          <cell r="A10431">
            <v>1</v>
          </cell>
          <cell r="E10431">
            <v>4</v>
          </cell>
          <cell r="I10431">
            <v>1846613.35</v>
          </cell>
          <cell r="M10431">
            <v>4</v>
          </cell>
          <cell r="Q10431">
            <v>4</v>
          </cell>
          <cell r="V10431">
            <v>4730</v>
          </cell>
        </row>
        <row r="10432">
          <cell r="A10432">
            <v>1</v>
          </cell>
          <cell r="E10432">
            <v>4</v>
          </cell>
          <cell r="I10432">
            <v>562563.53</v>
          </cell>
          <cell r="M10432">
            <v>4</v>
          </cell>
          <cell r="Q10432">
            <v>14</v>
          </cell>
          <cell r="V10432">
            <v>4730</v>
          </cell>
        </row>
        <row r="10433">
          <cell r="A10433">
            <v>1</v>
          </cell>
          <cell r="E10433">
            <v>4</v>
          </cell>
          <cell r="I10433">
            <v>414913.44</v>
          </cell>
          <cell r="M10433">
            <v>4</v>
          </cell>
          <cell r="Q10433">
            <v>4</v>
          </cell>
          <cell r="V10433">
            <v>4730</v>
          </cell>
        </row>
        <row r="10434">
          <cell r="A10434">
            <v>1</v>
          </cell>
          <cell r="E10434">
            <v>4</v>
          </cell>
          <cell r="I10434">
            <v>336700.93</v>
          </cell>
          <cell r="M10434">
            <v>4</v>
          </cell>
          <cell r="Q10434">
            <v>4</v>
          </cell>
          <cell r="V10434">
            <v>4730</v>
          </cell>
        </row>
        <row r="10435">
          <cell r="A10435">
            <v>1</v>
          </cell>
          <cell r="E10435">
            <v>4</v>
          </cell>
          <cell r="I10435">
            <v>186376.91</v>
          </cell>
          <cell r="M10435">
            <v>4</v>
          </cell>
          <cell r="Q10435">
            <v>4</v>
          </cell>
          <cell r="V10435">
            <v>4730</v>
          </cell>
        </row>
        <row r="10436">
          <cell r="A10436">
            <v>1</v>
          </cell>
          <cell r="E10436">
            <v>4</v>
          </cell>
          <cell r="I10436">
            <v>7454.1</v>
          </cell>
          <cell r="M10436">
            <v>4</v>
          </cell>
          <cell r="Q10436">
            <v>7</v>
          </cell>
          <cell r="V10436">
            <v>4730</v>
          </cell>
        </row>
        <row r="10437">
          <cell r="A10437">
            <v>1</v>
          </cell>
          <cell r="E10437">
            <v>4</v>
          </cell>
          <cell r="I10437">
            <v>234908.12</v>
          </cell>
          <cell r="M10437">
            <v>4</v>
          </cell>
          <cell r="Q10437">
            <v>4</v>
          </cell>
          <cell r="V10437">
            <v>4730</v>
          </cell>
        </row>
        <row r="10438">
          <cell r="A10438">
            <v>1</v>
          </cell>
          <cell r="E10438">
            <v>4</v>
          </cell>
          <cell r="I10438">
            <v>1021026.54</v>
          </cell>
          <cell r="M10438">
            <v>4</v>
          </cell>
          <cell r="Q10438">
            <v>4</v>
          </cell>
          <cell r="V10438">
            <v>4730</v>
          </cell>
        </row>
        <row r="10439">
          <cell r="A10439">
            <v>1</v>
          </cell>
          <cell r="E10439">
            <v>4</v>
          </cell>
          <cell r="I10439">
            <v>193723.95</v>
          </cell>
          <cell r="M10439">
            <v>4</v>
          </cell>
          <cell r="Q10439">
            <v>8</v>
          </cell>
          <cell r="V10439">
            <v>4730</v>
          </cell>
        </row>
        <row r="10440">
          <cell r="A10440">
            <v>1</v>
          </cell>
          <cell r="E10440">
            <v>4</v>
          </cell>
          <cell r="I10440">
            <v>0</v>
          </cell>
          <cell r="M10440">
            <v>4</v>
          </cell>
          <cell r="Q10440">
            <v>12</v>
          </cell>
          <cell r="V10440">
            <v>4730</v>
          </cell>
        </row>
        <row r="10441">
          <cell r="A10441">
            <v>1</v>
          </cell>
          <cell r="E10441">
            <v>4</v>
          </cell>
          <cell r="I10441">
            <v>22000.45</v>
          </cell>
          <cell r="M10441">
            <v>4</v>
          </cell>
          <cell r="Q10441">
            <v>11</v>
          </cell>
          <cell r="V10441">
            <v>4730</v>
          </cell>
        </row>
        <row r="10442">
          <cell r="A10442">
            <v>1</v>
          </cell>
          <cell r="E10442">
            <v>4</v>
          </cell>
          <cell r="I10442">
            <v>611073.44999999995</v>
          </cell>
          <cell r="M10442">
            <v>4</v>
          </cell>
          <cell r="Q10442">
            <v>21</v>
          </cell>
          <cell r="V10442">
            <v>4730</v>
          </cell>
        </row>
        <row r="10443">
          <cell r="A10443">
            <v>1</v>
          </cell>
          <cell r="E10443">
            <v>4</v>
          </cell>
          <cell r="I10443">
            <v>0</v>
          </cell>
          <cell r="M10443">
            <v>4</v>
          </cell>
          <cell r="Q10443">
            <v>22</v>
          </cell>
          <cell r="V10443">
            <v>4730</v>
          </cell>
        </row>
        <row r="10444">
          <cell r="A10444">
            <v>1</v>
          </cell>
          <cell r="E10444">
            <v>4</v>
          </cell>
          <cell r="I10444">
            <v>470081.25</v>
          </cell>
          <cell r="M10444">
            <v>4</v>
          </cell>
          <cell r="Q10444">
            <v>4</v>
          </cell>
          <cell r="V10444">
            <v>4730</v>
          </cell>
        </row>
        <row r="10445">
          <cell r="A10445">
            <v>1</v>
          </cell>
          <cell r="E10445">
            <v>4</v>
          </cell>
          <cell r="I10445">
            <v>84018.880000000005</v>
          </cell>
          <cell r="M10445">
            <v>4</v>
          </cell>
          <cell r="Q10445">
            <v>4</v>
          </cell>
          <cell r="V10445">
            <v>4730</v>
          </cell>
        </row>
        <row r="10446">
          <cell r="A10446">
            <v>1</v>
          </cell>
          <cell r="E10446">
            <v>4</v>
          </cell>
          <cell r="I10446">
            <v>1535705.78</v>
          </cell>
          <cell r="M10446">
            <v>4</v>
          </cell>
          <cell r="Q10446">
            <v>4</v>
          </cell>
          <cell r="V10446">
            <v>4730</v>
          </cell>
        </row>
        <row r="10447">
          <cell r="A10447">
            <v>1</v>
          </cell>
          <cell r="E10447">
            <v>4</v>
          </cell>
          <cell r="I10447">
            <v>0</v>
          </cell>
          <cell r="M10447">
            <v>4</v>
          </cell>
          <cell r="Q10447">
            <v>4</v>
          </cell>
          <cell r="V10447">
            <v>4730</v>
          </cell>
        </row>
        <row r="10448">
          <cell r="A10448">
            <v>1</v>
          </cell>
          <cell r="E10448">
            <v>4</v>
          </cell>
          <cell r="I10448">
            <v>12244.65</v>
          </cell>
          <cell r="M10448">
            <v>4</v>
          </cell>
          <cell r="Q10448">
            <v>6</v>
          </cell>
          <cell r="V10448">
            <v>4730</v>
          </cell>
        </row>
        <row r="10449">
          <cell r="A10449">
            <v>1</v>
          </cell>
          <cell r="E10449">
            <v>4</v>
          </cell>
          <cell r="I10449">
            <v>805.93</v>
          </cell>
          <cell r="M10449">
            <v>4</v>
          </cell>
          <cell r="Q10449">
            <v>13</v>
          </cell>
          <cell r="V10449">
            <v>4730</v>
          </cell>
        </row>
        <row r="10450">
          <cell r="A10450">
            <v>1</v>
          </cell>
          <cell r="E10450">
            <v>4</v>
          </cell>
          <cell r="I10450">
            <v>-111472.41</v>
          </cell>
          <cell r="M10450">
            <v>4</v>
          </cell>
          <cell r="Q10450">
            <v>5</v>
          </cell>
          <cell r="V10450">
            <v>4730</v>
          </cell>
        </row>
        <row r="10451">
          <cell r="A10451">
            <v>1</v>
          </cell>
          <cell r="E10451">
            <v>4</v>
          </cell>
          <cell r="I10451">
            <v>55894.12</v>
          </cell>
          <cell r="M10451">
            <v>4</v>
          </cell>
          <cell r="Q10451">
            <v>2</v>
          </cell>
          <cell r="V10451">
            <v>4730</v>
          </cell>
        </row>
        <row r="10452">
          <cell r="A10452">
            <v>1</v>
          </cell>
          <cell r="E10452">
            <v>4</v>
          </cell>
          <cell r="I10452">
            <v>307670.82</v>
          </cell>
          <cell r="M10452">
            <v>4</v>
          </cell>
          <cell r="Q10452">
            <v>10</v>
          </cell>
          <cell r="V10452">
            <v>4730</v>
          </cell>
        </row>
        <row r="10453">
          <cell r="A10453">
            <v>1</v>
          </cell>
          <cell r="E10453">
            <v>4</v>
          </cell>
          <cell r="I10453">
            <v>0</v>
          </cell>
          <cell r="M10453">
            <v>4</v>
          </cell>
          <cell r="Q10453">
            <v>4</v>
          </cell>
          <cell r="V10453">
            <v>4740</v>
          </cell>
        </row>
        <row r="10454">
          <cell r="A10454">
            <v>1</v>
          </cell>
          <cell r="E10454">
            <v>4</v>
          </cell>
          <cell r="I10454">
            <v>0</v>
          </cell>
          <cell r="M10454">
            <v>4</v>
          </cell>
          <cell r="Q10454">
            <v>4</v>
          </cell>
          <cell r="V10454">
            <v>4740</v>
          </cell>
        </row>
        <row r="10455">
          <cell r="A10455">
            <v>1</v>
          </cell>
          <cell r="E10455">
            <v>4</v>
          </cell>
          <cell r="I10455">
            <v>0</v>
          </cell>
          <cell r="M10455">
            <v>4</v>
          </cell>
          <cell r="Q10455">
            <v>4</v>
          </cell>
          <cell r="V10455">
            <v>4740</v>
          </cell>
        </row>
        <row r="10456">
          <cell r="A10456">
            <v>1</v>
          </cell>
          <cell r="E10456">
            <v>4</v>
          </cell>
          <cell r="I10456">
            <v>0</v>
          </cell>
          <cell r="M10456">
            <v>4</v>
          </cell>
          <cell r="Q10456">
            <v>4</v>
          </cell>
          <cell r="V10456">
            <v>4740</v>
          </cell>
        </row>
        <row r="10457">
          <cell r="A10457">
            <v>1</v>
          </cell>
          <cell r="E10457">
            <v>4</v>
          </cell>
          <cell r="I10457">
            <v>0</v>
          </cell>
          <cell r="M10457">
            <v>4</v>
          </cell>
          <cell r="Q10457">
            <v>21</v>
          </cell>
          <cell r="V10457">
            <v>4740</v>
          </cell>
        </row>
        <row r="10458">
          <cell r="A10458">
            <v>1</v>
          </cell>
          <cell r="E10458">
            <v>4</v>
          </cell>
          <cell r="I10458">
            <v>0</v>
          </cell>
          <cell r="M10458">
            <v>4</v>
          </cell>
          <cell r="Q10458">
            <v>22</v>
          </cell>
          <cell r="V10458">
            <v>4740</v>
          </cell>
        </row>
        <row r="10459">
          <cell r="A10459">
            <v>1</v>
          </cell>
          <cell r="E10459">
            <v>4</v>
          </cell>
          <cell r="I10459">
            <v>0</v>
          </cell>
          <cell r="M10459">
            <v>4</v>
          </cell>
          <cell r="Q10459">
            <v>4</v>
          </cell>
          <cell r="V10459">
            <v>4740</v>
          </cell>
        </row>
        <row r="10460">
          <cell r="A10460">
            <v>1</v>
          </cell>
          <cell r="E10460">
            <v>4</v>
          </cell>
          <cell r="I10460">
            <v>0</v>
          </cell>
          <cell r="M10460">
            <v>4</v>
          </cell>
          <cell r="Q10460">
            <v>4</v>
          </cell>
          <cell r="V10460">
            <v>4740</v>
          </cell>
        </row>
        <row r="10461">
          <cell r="A10461">
            <v>1</v>
          </cell>
          <cell r="E10461">
            <v>4</v>
          </cell>
          <cell r="I10461">
            <v>0</v>
          </cell>
          <cell r="M10461">
            <v>4</v>
          </cell>
          <cell r="Q10461">
            <v>2</v>
          </cell>
          <cell r="V10461">
            <v>4740</v>
          </cell>
        </row>
        <row r="10462">
          <cell r="A10462">
            <v>1</v>
          </cell>
          <cell r="E10462">
            <v>4</v>
          </cell>
          <cell r="I10462">
            <v>0</v>
          </cell>
          <cell r="M10462">
            <v>4</v>
          </cell>
          <cell r="Q10462">
            <v>4</v>
          </cell>
          <cell r="V10462">
            <v>4745</v>
          </cell>
        </row>
        <row r="10463">
          <cell r="A10463">
            <v>1</v>
          </cell>
          <cell r="E10463">
            <v>4</v>
          </cell>
          <cell r="I10463">
            <v>112746.35</v>
          </cell>
          <cell r="M10463">
            <v>4</v>
          </cell>
          <cell r="Q10463">
            <v>25</v>
          </cell>
          <cell r="V10463">
            <v>4751</v>
          </cell>
        </row>
        <row r="10464">
          <cell r="A10464">
            <v>1</v>
          </cell>
          <cell r="E10464">
            <v>4</v>
          </cell>
          <cell r="I10464">
            <v>43298.61</v>
          </cell>
          <cell r="M10464">
            <v>4</v>
          </cell>
          <cell r="Q10464">
            <v>9</v>
          </cell>
          <cell r="V10464">
            <v>4751</v>
          </cell>
        </row>
        <row r="10465">
          <cell r="A10465">
            <v>1</v>
          </cell>
          <cell r="E10465">
            <v>4</v>
          </cell>
          <cell r="I10465">
            <v>149052.89000000001</v>
          </cell>
          <cell r="M10465">
            <v>4</v>
          </cell>
          <cell r="Q10465">
            <v>14</v>
          </cell>
          <cell r="V10465">
            <v>4751</v>
          </cell>
        </row>
        <row r="10466">
          <cell r="A10466">
            <v>1</v>
          </cell>
          <cell r="E10466">
            <v>4</v>
          </cell>
          <cell r="I10466">
            <v>77736.490000000005</v>
          </cell>
          <cell r="M10466">
            <v>4</v>
          </cell>
          <cell r="Q10466">
            <v>7</v>
          </cell>
          <cell r="V10466">
            <v>4751</v>
          </cell>
        </row>
        <row r="10467">
          <cell r="A10467">
            <v>1</v>
          </cell>
          <cell r="E10467">
            <v>4</v>
          </cell>
          <cell r="I10467">
            <v>127449.12</v>
          </cell>
          <cell r="M10467">
            <v>4</v>
          </cell>
          <cell r="Q10467">
            <v>8</v>
          </cell>
          <cell r="V10467">
            <v>4751</v>
          </cell>
        </row>
        <row r="10468">
          <cell r="A10468">
            <v>1</v>
          </cell>
          <cell r="E10468">
            <v>4</v>
          </cell>
          <cell r="I10468">
            <v>84806.76</v>
          </cell>
          <cell r="M10468">
            <v>4</v>
          </cell>
          <cell r="Q10468">
            <v>11</v>
          </cell>
          <cell r="V10468">
            <v>4751</v>
          </cell>
        </row>
        <row r="10469">
          <cell r="A10469">
            <v>1</v>
          </cell>
          <cell r="E10469">
            <v>4</v>
          </cell>
          <cell r="I10469">
            <v>498617.7</v>
          </cell>
          <cell r="M10469">
            <v>4</v>
          </cell>
          <cell r="Q10469">
            <v>21</v>
          </cell>
          <cell r="V10469">
            <v>4751</v>
          </cell>
        </row>
        <row r="10470">
          <cell r="A10470">
            <v>1</v>
          </cell>
          <cell r="E10470">
            <v>4</v>
          </cell>
          <cell r="I10470">
            <v>0</v>
          </cell>
          <cell r="M10470">
            <v>4</v>
          </cell>
          <cell r="Q10470">
            <v>4</v>
          </cell>
          <cell r="V10470">
            <v>4755</v>
          </cell>
        </row>
        <row r="10471">
          <cell r="A10471">
            <v>1</v>
          </cell>
          <cell r="E10471">
            <v>4</v>
          </cell>
          <cell r="I10471">
            <v>43071.19</v>
          </cell>
          <cell r="M10471">
            <v>4</v>
          </cell>
          <cell r="Q10471">
            <v>4</v>
          </cell>
          <cell r="V10471">
            <v>4760</v>
          </cell>
        </row>
        <row r="10472">
          <cell r="A10472">
            <v>1</v>
          </cell>
          <cell r="E10472">
            <v>4</v>
          </cell>
          <cell r="I10472">
            <v>862</v>
          </cell>
          <cell r="M10472">
            <v>4</v>
          </cell>
          <cell r="Q10472">
            <v>8</v>
          </cell>
          <cell r="V10472">
            <v>4760</v>
          </cell>
        </row>
        <row r="10473">
          <cell r="A10473">
            <v>1</v>
          </cell>
          <cell r="E10473">
            <v>4</v>
          </cell>
          <cell r="I10473">
            <v>0</v>
          </cell>
          <cell r="M10473">
            <v>4</v>
          </cell>
          <cell r="Q10473">
            <v>6</v>
          </cell>
          <cell r="V10473">
            <v>4760</v>
          </cell>
        </row>
        <row r="10474">
          <cell r="A10474">
            <v>1</v>
          </cell>
          <cell r="E10474">
            <v>4</v>
          </cell>
          <cell r="I10474">
            <v>2569.29</v>
          </cell>
          <cell r="M10474">
            <v>4</v>
          </cell>
          <cell r="Q10474">
            <v>4</v>
          </cell>
          <cell r="V10474">
            <v>4770</v>
          </cell>
        </row>
        <row r="10475">
          <cell r="A10475">
            <v>1</v>
          </cell>
          <cell r="E10475">
            <v>4</v>
          </cell>
          <cell r="I10475">
            <v>0</v>
          </cell>
          <cell r="M10475">
            <v>4</v>
          </cell>
          <cell r="Q10475">
            <v>4</v>
          </cell>
          <cell r="V10475">
            <v>4770</v>
          </cell>
        </row>
        <row r="10476">
          <cell r="A10476">
            <v>1</v>
          </cell>
          <cell r="E10476">
            <v>4</v>
          </cell>
          <cell r="I10476">
            <v>939.46</v>
          </cell>
          <cell r="M10476">
            <v>4</v>
          </cell>
          <cell r="Q10476">
            <v>14</v>
          </cell>
          <cell r="V10476">
            <v>4770</v>
          </cell>
        </row>
        <row r="10477">
          <cell r="A10477">
            <v>1</v>
          </cell>
          <cell r="E10477">
            <v>4</v>
          </cell>
          <cell r="I10477">
            <v>0</v>
          </cell>
          <cell r="M10477">
            <v>4</v>
          </cell>
          <cell r="Q10477">
            <v>8</v>
          </cell>
          <cell r="V10477">
            <v>4770</v>
          </cell>
        </row>
        <row r="10478">
          <cell r="A10478">
            <v>1</v>
          </cell>
          <cell r="E10478">
            <v>4</v>
          </cell>
          <cell r="I10478">
            <v>1048.25</v>
          </cell>
          <cell r="M10478">
            <v>4</v>
          </cell>
          <cell r="Q10478">
            <v>4</v>
          </cell>
          <cell r="V10478">
            <v>4770</v>
          </cell>
        </row>
        <row r="10479">
          <cell r="A10479">
            <v>1</v>
          </cell>
          <cell r="E10479">
            <v>4</v>
          </cell>
          <cell r="I10479">
            <v>0</v>
          </cell>
          <cell r="M10479">
            <v>4</v>
          </cell>
          <cell r="Q10479">
            <v>6</v>
          </cell>
          <cell r="V10479">
            <v>4770</v>
          </cell>
        </row>
        <row r="10480">
          <cell r="A10480">
            <v>1</v>
          </cell>
          <cell r="E10480">
            <v>4</v>
          </cell>
          <cell r="I10480">
            <v>0</v>
          </cell>
          <cell r="M10480">
            <v>4</v>
          </cell>
          <cell r="Q10480">
            <v>13</v>
          </cell>
          <cell r="V10480">
            <v>4770</v>
          </cell>
        </row>
        <row r="10481">
          <cell r="A10481">
            <v>1</v>
          </cell>
          <cell r="E10481">
            <v>4</v>
          </cell>
          <cell r="I10481">
            <v>0</v>
          </cell>
          <cell r="M10481">
            <v>4</v>
          </cell>
          <cell r="Q10481">
            <v>2</v>
          </cell>
          <cell r="V10481">
            <v>4770</v>
          </cell>
        </row>
        <row r="10482">
          <cell r="A10482">
            <v>1</v>
          </cell>
          <cell r="E10482">
            <v>4</v>
          </cell>
          <cell r="I10482">
            <v>0</v>
          </cell>
          <cell r="M10482">
            <v>4</v>
          </cell>
          <cell r="Q10482">
            <v>10</v>
          </cell>
          <cell r="V10482">
            <v>4770</v>
          </cell>
        </row>
        <row r="10483">
          <cell r="A10483">
            <v>1</v>
          </cell>
          <cell r="E10483">
            <v>4</v>
          </cell>
          <cell r="I10483">
            <v>0</v>
          </cell>
          <cell r="M10483">
            <v>4</v>
          </cell>
          <cell r="Q10483">
            <v>9</v>
          </cell>
          <cell r="V10483">
            <v>4772</v>
          </cell>
        </row>
        <row r="10484">
          <cell r="A10484">
            <v>1</v>
          </cell>
          <cell r="E10484">
            <v>4</v>
          </cell>
          <cell r="I10484">
            <v>0</v>
          </cell>
          <cell r="M10484">
            <v>4</v>
          </cell>
          <cell r="Q10484">
            <v>4</v>
          </cell>
          <cell r="V10484">
            <v>4772</v>
          </cell>
        </row>
        <row r="10485">
          <cell r="A10485">
            <v>1</v>
          </cell>
          <cell r="E10485">
            <v>4</v>
          </cell>
          <cell r="I10485">
            <v>46162.77</v>
          </cell>
          <cell r="M10485">
            <v>4</v>
          </cell>
          <cell r="Q10485">
            <v>4</v>
          </cell>
          <cell r="V10485">
            <v>4772</v>
          </cell>
        </row>
        <row r="10486">
          <cell r="A10486">
            <v>1</v>
          </cell>
          <cell r="E10486">
            <v>4</v>
          </cell>
          <cell r="I10486">
            <v>-22363</v>
          </cell>
          <cell r="M10486">
            <v>4</v>
          </cell>
          <cell r="Q10486">
            <v>4</v>
          </cell>
          <cell r="V10486">
            <v>4772</v>
          </cell>
        </row>
        <row r="10487">
          <cell r="A10487">
            <v>1</v>
          </cell>
          <cell r="E10487">
            <v>4</v>
          </cell>
          <cell r="I10487">
            <v>0</v>
          </cell>
          <cell r="M10487">
            <v>4</v>
          </cell>
          <cell r="Q10487">
            <v>4</v>
          </cell>
          <cell r="V10487">
            <v>4772</v>
          </cell>
        </row>
        <row r="10488">
          <cell r="A10488">
            <v>1</v>
          </cell>
          <cell r="E10488">
            <v>4</v>
          </cell>
          <cell r="I10488">
            <v>0</v>
          </cell>
          <cell r="M10488">
            <v>4</v>
          </cell>
          <cell r="Q10488">
            <v>2</v>
          </cell>
          <cell r="V10488">
            <v>4772</v>
          </cell>
        </row>
        <row r="10489">
          <cell r="A10489">
            <v>1</v>
          </cell>
          <cell r="E10489">
            <v>4</v>
          </cell>
          <cell r="I10489">
            <v>58983.46</v>
          </cell>
          <cell r="M10489">
            <v>4</v>
          </cell>
          <cell r="Q10489">
            <v>4</v>
          </cell>
          <cell r="V10489">
            <v>4775</v>
          </cell>
        </row>
        <row r="10490">
          <cell r="A10490">
            <v>1</v>
          </cell>
          <cell r="E10490">
            <v>4</v>
          </cell>
          <cell r="I10490">
            <v>1314.04</v>
          </cell>
          <cell r="M10490">
            <v>4</v>
          </cell>
          <cell r="Q10490">
            <v>4</v>
          </cell>
          <cell r="V10490">
            <v>4775</v>
          </cell>
        </row>
        <row r="10491">
          <cell r="A10491">
            <v>1</v>
          </cell>
          <cell r="E10491">
            <v>4</v>
          </cell>
          <cell r="I10491">
            <v>12000</v>
          </cell>
          <cell r="M10491">
            <v>4</v>
          </cell>
          <cell r="Q10491">
            <v>14</v>
          </cell>
          <cell r="V10491">
            <v>4775</v>
          </cell>
        </row>
        <row r="10492">
          <cell r="A10492">
            <v>1</v>
          </cell>
          <cell r="E10492">
            <v>4</v>
          </cell>
          <cell r="I10492">
            <v>288.7</v>
          </cell>
          <cell r="M10492">
            <v>4</v>
          </cell>
          <cell r="Q10492">
            <v>4</v>
          </cell>
          <cell r="V10492">
            <v>4775</v>
          </cell>
        </row>
        <row r="10493">
          <cell r="A10493">
            <v>1</v>
          </cell>
          <cell r="E10493">
            <v>4</v>
          </cell>
          <cell r="I10493">
            <v>2905.21</v>
          </cell>
          <cell r="M10493">
            <v>4</v>
          </cell>
          <cell r="Q10493">
            <v>4</v>
          </cell>
          <cell r="V10493">
            <v>4775</v>
          </cell>
        </row>
        <row r="10494">
          <cell r="A10494">
            <v>1</v>
          </cell>
          <cell r="E10494">
            <v>4</v>
          </cell>
          <cell r="I10494">
            <v>0</v>
          </cell>
          <cell r="M10494">
            <v>4</v>
          </cell>
          <cell r="Q10494">
            <v>8</v>
          </cell>
          <cell r="V10494">
            <v>4775</v>
          </cell>
        </row>
        <row r="10495">
          <cell r="A10495">
            <v>1</v>
          </cell>
          <cell r="E10495">
            <v>4</v>
          </cell>
          <cell r="I10495">
            <v>0</v>
          </cell>
          <cell r="M10495">
            <v>4</v>
          </cell>
          <cell r="Q10495">
            <v>22</v>
          </cell>
          <cell r="V10495">
            <v>4775</v>
          </cell>
        </row>
        <row r="10496">
          <cell r="A10496">
            <v>1</v>
          </cell>
          <cell r="E10496">
            <v>4</v>
          </cell>
          <cell r="I10496">
            <v>0</v>
          </cell>
          <cell r="M10496">
            <v>4</v>
          </cell>
          <cell r="Q10496">
            <v>4</v>
          </cell>
          <cell r="V10496">
            <v>4775</v>
          </cell>
        </row>
        <row r="10497">
          <cell r="A10497">
            <v>1</v>
          </cell>
          <cell r="E10497">
            <v>4</v>
          </cell>
          <cell r="I10497">
            <v>0</v>
          </cell>
          <cell r="M10497">
            <v>4</v>
          </cell>
          <cell r="Q10497">
            <v>4</v>
          </cell>
          <cell r="V10497">
            <v>4775</v>
          </cell>
        </row>
        <row r="10498">
          <cell r="A10498">
            <v>1</v>
          </cell>
          <cell r="E10498">
            <v>4</v>
          </cell>
          <cell r="I10498">
            <v>0</v>
          </cell>
          <cell r="M10498">
            <v>4</v>
          </cell>
          <cell r="Q10498">
            <v>6</v>
          </cell>
          <cell r="V10498">
            <v>4775</v>
          </cell>
        </row>
        <row r="10499">
          <cell r="A10499">
            <v>1</v>
          </cell>
          <cell r="E10499">
            <v>4</v>
          </cell>
          <cell r="I10499">
            <v>0</v>
          </cell>
          <cell r="M10499">
            <v>4</v>
          </cell>
          <cell r="Q10499">
            <v>13</v>
          </cell>
          <cell r="V10499">
            <v>4775</v>
          </cell>
        </row>
        <row r="10500">
          <cell r="A10500">
            <v>1</v>
          </cell>
          <cell r="E10500">
            <v>4</v>
          </cell>
          <cell r="I10500">
            <v>0</v>
          </cell>
          <cell r="M10500">
            <v>4</v>
          </cell>
          <cell r="Q10500">
            <v>2</v>
          </cell>
          <cell r="V10500">
            <v>4775</v>
          </cell>
        </row>
        <row r="10501">
          <cell r="A10501">
            <v>1</v>
          </cell>
          <cell r="E10501">
            <v>4</v>
          </cell>
          <cell r="I10501">
            <v>0</v>
          </cell>
          <cell r="M10501">
            <v>4</v>
          </cell>
          <cell r="Q10501">
            <v>10</v>
          </cell>
          <cell r="V10501">
            <v>4775</v>
          </cell>
        </row>
        <row r="10502">
          <cell r="A10502">
            <v>1</v>
          </cell>
          <cell r="E10502">
            <v>4</v>
          </cell>
          <cell r="I10502">
            <v>0</v>
          </cell>
          <cell r="M10502">
            <v>4</v>
          </cell>
          <cell r="Q10502">
            <v>4</v>
          </cell>
          <cell r="V10502">
            <v>4780</v>
          </cell>
        </row>
        <row r="10503">
          <cell r="A10503">
            <v>1</v>
          </cell>
          <cell r="E10503">
            <v>4</v>
          </cell>
          <cell r="I10503">
            <v>17325.86</v>
          </cell>
          <cell r="M10503">
            <v>4</v>
          </cell>
          <cell r="Q10503">
            <v>4</v>
          </cell>
          <cell r="V10503">
            <v>4780</v>
          </cell>
        </row>
        <row r="10504">
          <cell r="A10504">
            <v>1</v>
          </cell>
          <cell r="E10504">
            <v>4</v>
          </cell>
          <cell r="I10504">
            <v>500</v>
          </cell>
          <cell r="M10504">
            <v>4</v>
          </cell>
          <cell r="Q10504">
            <v>4</v>
          </cell>
          <cell r="V10504">
            <v>4780</v>
          </cell>
        </row>
        <row r="10505">
          <cell r="A10505">
            <v>1</v>
          </cell>
          <cell r="E10505">
            <v>4</v>
          </cell>
          <cell r="I10505">
            <v>0</v>
          </cell>
          <cell r="M10505">
            <v>4</v>
          </cell>
          <cell r="Q10505">
            <v>22</v>
          </cell>
          <cell r="V10505">
            <v>4780</v>
          </cell>
        </row>
        <row r="10506">
          <cell r="A10506">
            <v>1</v>
          </cell>
          <cell r="E10506">
            <v>4</v>
          </cell>
          <cell r="I10506">
            <v>0</v>
          </cell>
          <cell r="M10506">
            <v>4</v>
          </cell>
          <cell r="Q10506">
            <v>6</v>
          </cell>
          <cell r="V10506">
            <v>4780</v>
          </cell>
        </row>
        <row r="10507">
          <cell r="A10507">
            <v>1</v>
          </cell>
          <cell r="E10507">
            <v>4</v>
          </cell>
          <cell r="I10507">
            <v>0</v>
          </cell>
          <cell r="M10507">
            <v>4</v>
          </cell>
          <cell r="Q10507">
            <v>2</v>
          </cell>
          <cell r="V10507">
            <v>4780</v>
          </cell>
        </row>
        <row r="10508">
          <cell r="A10508">
            <v>1</v>
          </cell>
          <cell r="E10508">
            <v>4</v>
          </cell>
          <cell r="I10508">
            <v>13825.67</v>
          </cell>
          <cell r="M10508">
            <v>4</v>
          </cell>
          <cell r="Q10508">
            <v>25</v>
          </cell>
          <cell r="V10508">
            <v>4785</v>
          </cell>
        </row>
        <row r="10509">
          <cell r="A10509">
            <v>1</v>
          </cell>
          <cell r="E10509">
            <v>4</v>
          </cell>
          <cell r="I10509">
            <v>26438.400000000001</v>
          </cell>
          <cell r="M10509">
            <v>4</v>
          </cell>
          <cell r="Q10509">
            <v>9</v>
          </cell>
          <cell r="V10509">
            <v>4785</v>
          </cell>
        </row>
        <row r="10510">
          <cell r="A10510">
            <v>1</v>
          </cell>
          <cell r="E10510">
            <v>4</v>
          </cell>
          <cell r="I10510">
            <v>0</v>
          </cell>
          <cell r="M10510">
            <v>4</v>
          </cell>
          <cell r="Q10510">
            <v>4</v>
          </cell>
          <cell r="V10510">
            <v>4785</v>
          </cell>
        </row>
        <row r="10511">
          <cell r="A10511">
            <v>1</v>
          </cell>
          <cell r="E10511">
            <v>4</v>
          </cell>
          <cell r="I10511">
            <v>14387.21</v>
          </cell>
          <cell r="M10511">
            <v>4</v>
          </cell>
          <cell r="Q10511">
            <v>4</v>
          </cell>
          <cell r="V10511">
            <v>4785</v>
          </cell>
        </row>
        <row r="10512">
          <cell r="A10512">
            <v>1</v>
          </cell>
          <cell r="E10512">
            <v>4</v>
          </cell>
          <cell r="I10512">
            <v>3495.33</v>
          </cell>
          <cell r="M10512">
            <v>4</v>
          </cell>
          <cell r="Q10512">
            <v>4</v>
          </cell>
          <cell r="V10512">
            <v>4785</v>
          </cell>
        </row>
        <row r="10513">
          <cell r="A10513">
            <v>1</v>
          </cell>
          <cell r="E10513">
            <v>4</v>
          </cell>
          <cell r="I10513">
            <v>17227.23</v>
          </cell>
          <cell r="M10513">
            <v>4</v>
          </cell>
          <cell r="Q10513">
            <v>14</v>
          </cell>
          <cell r="V10513">
            <v>4785</v>
          </cell>
        </row>
        <row r="10514">
          <cell r="A10514">
            <v>1</v>
          </cell>
          <cell r="E10514">
            <v>4</v>
          </cell>
          <cell r="I10514">
            <v>3000</v>
          </cell>
          <cell r="M10514">
            <v>4</v>
          </cell>
          <cell r="Q10514">
            <v>7</v>
          </cell>
          <cell r="V10514">
            <v>4785</v>
          </cell>
        </row>
        <row r="10515">
          <cell r="A10515">
            <v>1</v>
          </cell>
          <cell r="E10515">
            <v>4</v>
          </cell>
          <cell r="I10515">
            <v>0</v>
          </cell>
          <cell r="M10515">
            <v>4</v>
          </cell>
          <cell r="Q10515">
            <v>4</v>
          </cell>
          <cell r="V10515">
            <v>4785</v>
          </cell>
        </row>
        <row r="10516">
          <cell r="A10516">
            <v>1</v>
          </cell>
          <cell r="E10516">
            <v>4</v>
          </cell>
          <cell r="I10516">
            <v>0</v>
          </cell>
          <cell r="M10516">
            <v>4</v>
          </cell>
          <cell r="Q10516">
            <v>8</v>
          </cell>
          <cell r="V10516">
            <v>4785</v>
          </cell>
        </row>
        <row r="10517">
          <cell r="A10517">
            <v>1</v>
          </cell>
          <cell r="E10517">
            <v>4</v>
          </cell>
          <cell r="I10517">
            <v>24956.38</v>
          </cell>
          <cell r="M10517">
            <v>4</v>
          </cell>
          <cell r="Q10517">
            <v>11</v>
          </cell>
          <cell r="V10517">
            <v>4785</v>
          </cell>
        </row>
        <row r="10518">
          <cell r="A10518">
            <v>1</v>
          </cell>
          <cell r="E10518">
            <v>4</v>
          </cell>
          <cell r="I10518">
            <v>0</v>
          </cell>
          <cell r="M10518">
            <v>4</v>
          </cell>
          <cell r="Q10518">
            <v>22</v>
          </cell>
          <cell r="V10518">
            <v>4785</v>
          </cell>
        </row>
        <row r="10519">
          <cell r="A10519">
            <v>1</v>
          </cell>
          <cell r="E10519">
            <v>4</v>
          </cell>
          <cell r="I10519">
            <v>0</v>
          </cell>
          <cell r="M10519">
            <v>4</v>
          </cell>
          <cell r="Q10519">
            <v>23</v>
          </cell>
          <cell r="V10519">
            <v>4785</v>
          </cell>
        </row>
        <row r="10520">
          <cell r="A10520">
            <v>1</v>
          </cell>
          <cell r="E10520">
            <v>4</v>
          </cell>
          <cell r="I10520">
            <v>5686.22</v>
          </cell>
          <cell r="M10520">
            <v>4</v>
          </cell>
          <cell r="Q10520">
            <v>4</v>
          </cell>
          <cell r="V10520">
            <v>4785</v>
          </cell>
        </row>
        <row r="10521">
          <cell r="A10521">
            <v>1</v>
          </cell>
          <cell r="E10521">
            <v>4</v>
          </cell>
          <cell r="I10521">
            <v>0</v>
          </cell>
          <cell r="M10521">
            <v>4</v>
          </cell>
          <cell r="Q10521">
            <v>4</v>
          </cell>
          <cell r="V10521">
            <v>4785</v>
          </cell>
        </row>
        <row r="10522">
          <cell r="A10522">
            <v>1</v>
          </cell>
          <cell r="E10522">
            <v>4</v>
          </cell>
          <cell r="I10522">
            <v>0</v>
          </cell>
          <cell r="M10522">
            <v>4</v>
          </cell>
          <cell r="Q10522">
            <v>6</v>
          </cell>
          <cell r="V10522">
            <v>4785</v>
          </cell>
        </row>
        <row r="10523">
          <cell r="A10523">
            <v>1</v>
          </cell>
          <cell r="E10523">
            <v>4</v>
          </cell>
          <cell r="I10523">
            <v>4376.55</v>
          </cell>
          <cell r="M10523">
            <v>4</v>
          </cell>
          <cell r="Q10523">
            <v>13</v>
          </cell>
          <cell r="V10523">
            <v>4785</v>
          </cell>
        </row>
        <row r="10524">
          <cell r="A10524">
            <v>1</v>
          </cell>
          <cell r="E10524">
            <v>4</v>
          </cell>
          <cell r="I10524">
            <v>14014.05</v>
          </cell>
          <cell r="M10524">
            <v>4</v>
          </cell>
          <cell r="Q10524">
            <v>5</v>
          </cell>
          <cell r="V10524">
            <v>4785</v>
          </cell>
        </row>
        <row r="10525">
          <cell r="A10525">
            <v>1</v>
          </cell>
          <cell r="E10525">
            <v>4</v>
          </cell>
          <cell r="I10525">
            <v>0</v>
          </cell>
          <cell r="M10525">
            <v>4</v>
          </cell>
          <cell r="Q10525">
            <v>2</v>
          </cell>
          <cell r="V10525">
            <v>4785</v>
          </cell>
        </row>
        <row r="10526">
          <cell r="A10526">
            <v>1</v>
          </cell>
          <cell r="E10526">
            <v>4</v>
          </cell>
          <cell r="I10526">
            <v>31726.25</v>
          </cell>
          <cell r="M10526">
            <v>4</v>
          </cell>
          <cell r="Q10526">
            <v>10</v>
          </cell>
          <cell r="V10526">
            <v>4785</v>
          </cell>
        </row>
        <row r="10527">
          <cell r="A10527">
            <v>1</v>
          </cell>
          <cell r="E10527">
            <v>4</v>
          </cell>
          <cell r="I10527">
            <v>1409.13</v>
          </cell>
          <cell r="M10527">
            <v>4</v>
          </cell>
          <cell r="Q10527">
            <v>4</v>
          </cell>
          <cell r="V10527">
            <v>4800</v>
          </cell>
        </row>
        <row r="10528">
          <cell r="A10528">
            <v>1</v>
          </cell>
          <cell r="E10528">
            <v>4</v>
          </cell>
          <cell r="I10528">
            <v>0</v>
          </cell>
          <cell r="M10528">
            <v>4</v>
          </cell>
          <cell r="Q10528">
            <v>4</v>
          </cell>
          <cell r="V10528">
            <v>4800</v>
          </cell>
        </row>
        <row r="10529">
          <cell r="A10529">
            <v>1</v>
          </cell>
          <cell r="E10529">
            <v>4</v>
          </cell>
          <cell r="I10529">
            <v>412417.37</v>
          </cell>
          <cell r="M10529">
            <v>4</v>
          </cell>
          <cell r="Q10529">
            <v>4</v>
          </cell>
          <cell r="V10529">
            <v>4800</v>
          </cell>
        </row>
        <row r="10530">
          <cell r="A10530">
            <v>1</v>
          </cell>
          <cell r="E10530">
            <v>4</v>
          </cell>
          <cell r="I10530">
            <v>18039.68</v>
          </cell>
          <cell r="M10530">
            <v>4</v>
          </cell>
          <cell r="Q10530">
            <v>4</v>
          </cell>
          <cell r="V10530">
            <v>4800</v>
          </cell>
        </row>
        <row r="10531">
          <cell r="A10531">
            <v>1</v>
          </cell>
          <cell r="E10531">
            <v>4</v>
          </cell>
          <cell r="I10531">
            <v>37792.18</v>
          </cell>
          <cell r="M10531">
            <v>4</v>
          </cell>
          <cell r="Q10531">
            <v>14</v>
          </cell>
          <cell r="V10531">
            <v>4800</v>
          </cell>
        </row>
        <row r="10532">
          <cell r="A10532">
            <v>1</v>
          </cell>
          <cell r="E10532">
            <v>4</v>
          </cell>
          <cell r="I10532">
            <v>23170.5</v>
          </cell>
          <cell r="M10532">
            <v>4</v>
          </cell>
          <cell r="Q10532">
            <v>4</v>
          </cell>
          <cell r="V10532">
            <v>4800</v>
          </cell>
        </row>
        <row r="10533">
          <cell r="A10533">
            <v>1</v>
          </cell>
          <cell r="E10533">
            <v>4</v>
          </cell>
          <cell r="I10533">
            <v>0</v>
          </cell>
          <cell r="M10533">
            <v>4</v>
          </cell>
          <cell r="Q10533">
            <v>11</v>
          </cell>
          <cell r="V10533">
            <v>4800</v>
          </cell>
        </row>
        <row r="10534">
          <cell r="A10534">
            <v>1</v>
          </cell>
          <cell r="E10534">
            <v>4</v>
          </cell>
          <cell r="I10534">
            <v>0</v>
          </cell>
          <cell r="M10534">
            <v>4</v>
          </cell>
          <cell r="Q10534">
            <v>22</v>
          </cell>
          <cell r="V10534">
            <v>4800</v>
          </cell>
        </row>
        <row r="10535">
          <cell r="A10535">
            <v>1</v>
          </cell>
          <cell r="E10535">
            <v>4</v>
          </cell>
          <cell r="I10535">
            <v>24438.63</v>
          </cell>
          <cell r="M10535">
            <v>4</v>
          </cell>
          <cell r="Q10535">
            <v>4</v>
          </cell>
          <cell r="V10535">
            <v>4800</v>
          </cell>
        </row>
        <row r="10536">
          <cell r="A10536">
            <v>1</v>
          </cell>
          <cell r="E10536">
            <v>4</v>
          </cell>
          <cell r="I10536">
            <v>276.22000000000003</v>
          </cell>
          <cell r="M10536">
            <v>4</v>
          </cell>
          <cell r="Q10536">
            <v>4</v>
          </cell>
          <cell r="V10536">
            <v>4800</v>
          </cell>
        </row>
        <row r="10537">
          <cell r="A10537">
            <v>1</v>
          </cell>
          <cell r="E10537">
            <v>4</v>
          </cell>
          <cell r="I10537">
            <v>0</v>
          </cell>
          <cell r="M10537">
            <v>4</v>
          </cell>
          <cell r="Q10537">
            <v>6</v>
          </cell>
          <cell r="V10537">
            <v>4800</v>
          </cell>
        </row>
        <row r="10538">
          <cell r="A10538">
            <v>1</v>
          </cell>
          <cell r="E10538">
            <v>4</v>
          </cell>
          <cell r="I10538">
            <v>11279.9</v>
          </cell>
          <cell r="M10538">
            <v>4</v>
          </cell>
          <cell r="Q10538">
            <v>2</v>
          </cell>
          <cell r="V10538">
            <v>4800</v>
          </cell>
        </row>
        <row r="10539">
          <cell r="A10539">
            <v>1</v>
          </cell>
          <cell r="E10539">
            <v>4</v>
          </cell>
          <cell r="I10539">
            <v>4853.5600000000004</v>
          </cell>
          <cell r="M10539">
            <v>4</v>
          </cell>
          <cell r="Q10539">
            <v>4</v>
          </cell>
          <cell r="V10539">
            <v>4820</v>
          </cell>
        </row>
        <row r="10540">
          <cell r="A10540">
            <v>1</v>
          </cell>
          <cell r="E10540">
            <v>4</v>
          </cell>
          <cell r="I10540">
            <v>32500.799999999999</v>
          </cell>
          <cell r="M10540">
            <v>4</v>
          </cell>
          <cell r="Q10540">
            <v>25</v>
          </cell>
          <cell r="V10540">
            <v>4830</v>
          </cell>
        </row>
        <row r="10541">
          <cell r="A10541">
            <v>1</v>
          </cell>
          <cell r="E10541">
            <v>4</v>
          </cell>
          <cell r="I10541">
            <v>400</v>
          </cell>
          <cell r="M10541">
            <v>4</v>
          </cell>
          <cell r="Q10541">
            <v>4</v>
          </cell>
          <cell r="V10541">
            <v>4830</v>
          </cell>
        </row>
        <row r="10542">
          <cell r="A10542">
            <v>1</v>
          </cell>
          <cell r="E10542">
            <v>4</v>
          </cell>
          <cell r="I10542">
            <v>41461.24</v>
          </cell>
          <cell r="M10542">
            <v>4</v>
          </cell>
          <cell r="Q10542">
            <v>9</v>
          </cell>
          <cell r="V10542">
            <v>4830</v>
          </cell>
        </row>
        <row r="10543">
          <cell r="A10543">
            <v>1</v>
          </cell>
          <cell r="E10543">
            <v>4</v>
          </cell>
          <cell r="I10543">
            <v>0</v>
          </cell>
          <cell r="M10543">
            <v>4</v>
          </cell>
          <cell r="Q10543">
            <v>4</v>
          </cell>
          <cell r="V10543">
            <v>4830</v>
          </cell>
        </row>
        <row r="10544">
          <cell r="A10544">
            <v>1</v>
          </cell>
          <cell r="E10544">
            <v>4</v>
          </cell>
          <cell r="I10544">
            <v>63892.98</v>
          </cell>
          <cell r="M10544">
            <v>4</v>
          </cell>
          <cell r="Q10544">
            <v>4</v>
          </cell>
          <cell r="V10544">
            <v>4830</v>
          </cell>
        </row>
        <row r="10545">
          <cell r="A10545">
            <v>1</v>
          </cell>
          <cell r="E10545">
            <v>4</v>
          </cell>
          <cell r="I10545">
            <v>11610.52</v>
          </cell>
          <cell r="M10545">
            <v>4</v>
          </cell>
          <cell r="Q10545">
            <v>4</v>
          </cell>
          <cell r="V10545">
            <v>4830</v>
          </cell>
        </row>
        <row r="10546">
          <cell r="A10546">
            <v>1</v>
          </cell>
          <cell r="E10546">
            <v>4</v>
          </cell>
          <cell r="I10546">
            <v>231778.06</v>
          </cell>
          <cell r="M10546">
            <v>4</v>
          </cell>
          <cell r="Q10546">
            <v>14</v>
          </cell>
          <cell r="V10546">
            <v>4830</v>
          </cell>
        </row>
        <row r="10547">
          <cell r="A10547">
            <v>1</v>
          </cell>
          <cell r="E10547">
            <v>4</v>
          </cell>
          <cell r="I10547">
            <v>74951.11</v>
          </cell>
          <cell r="M10547">
            <v>4</v>
          </cell>
          <cell r="Q10547">
            <v>7</v>
          </cell>
          <cell r="V10547">
            <v>4830</v>
          </cell>
        </row>
        <row r="10548">
          <cell r="A10548">
            <v>1</v>
          </cell>
          <cell r="E10548">
            <v>4</v>
          </cell>
          <cell r="I10548">
            <v>43114.239999999998</v>
          </cell>
          <cell r="M10548">
            <v>4</v>
          </cell>
          <cell r="Q10548">
            <v>4</v>
          </cell>
          <cell r="V10548">
            <v>4830</v>
          </cell>
        </row>
        <row r="10549">
          <cell r="A10549">
            <v>1</v>
          </cell>
          <cell r="E10549">
            <v>4</v>
          </cell>
          <cell r="I10549">
            <v>69991.55</v>
          </cell>
          <cell r="M10549">
            <v>4</v>
          </cell>
          <cell r="Q10549">
            <v>8</v>
          </cell>
          <cell r="V10549">
            <v>4830</v>
          </cell>
        </row>
        <row r="10550">
          <cell r="A10550">
            <v>1</v>
          </cell>
          <cell r="E10550">
            <v>4</v>
          </cell>
          <cell r="I10550">
            <v>43561.94</v>
          </cell>
          <cell r="M10550">
            <v>4</v>
          </cell>
          <cell r="Q10550">
            <v>11</v>
          </cell>
          <cell r="V10550">
            <v>4830</v>
          </cell>
        </row>
        <row r="10551">
          <cell r="A10551">
            <v>1</v>
          </cell>
          <cell r="E10551">
            <v>4</v>
          </cell>
          <cell r="I10551">
            <v>29315.64</v>
          </cell>
          <cell r="M10551">
            <v>4</v>
          </cell>
          <cell r="Q10551">
            <v>21</v>
          </cell>
          <cell r="V10551">
            <v>4830</v>
          </cell>
        </row>
        <row r="10552">
          <cell r="A10552">
            <v>1</v>
          </cell>
          <cell r="E10552">
            <v>4</v>
          </cell>
          <cell r="I10552">
            <v>37639.629999999997</v>
          </cell>
          <cell r="M10552">
            <v>4</v>
          </cell>
          <cell r="Q10552">
            <v>22</v>
          </cell>
          <cell r="V10552">
            <v>4830</v>
          </cell>
        </row>
        <row r="10553">
          <cell r="A10553">
            <v>1</v>
          </cell>
          <cell r="E10553">
            <v>4</v>
          </cell>
          <cell r="I10553">
            <v>13415.42</v>
          </cell>
          <cell r="M10553">
            <v>4</v>
          </cell>
          <cell r="Q10553">
            <v>4</v>
          </cell>
          <cell r="V10553">
            <v>4830</v>
          </cell>
        </row>
        <row r="10554">
          <cell r="A10554">
            <v>1</v>
          </cell>
          <cell r="E10554">
            <v>4</v>
          </cell>
          <cell r="I10554">
            <v>183448.6</v>
          </cell>
          <cell r="M10554">
            <v>4</v>
          </cell>
          <cell r="Q10554">
            <v>4</v>
          </cell>
          <cell r="V10554">
            <v>4830</v>
          </cell>
        </row>
        <row r="10555">
          <cell r="A10555">
            <v>1</v>
          </cell>
          <cell r="E10555">
            <v>4</v>
          </cell>
          <cell r="I10555">
            <v>0</v>
          </cell>
          <cell r="M10555">
            <v>4</v>
          </cell>
          <cell r="Q10555">
            <v>4</v>
          </cell>
          <cell r="V10555">
            <v>4830</v>
          </cell>
        </row>
        <row r="10556">
          <cell r="A10556">
            <v>1</v>
          </cell>
          <cell r="E10556">
            <v>4</v>
          </cell>
          <cell r="I10556">
            <v>18653.41</v>
          </cell>
          <cell r="M10556">
            <v>4</v>
          </cell>
          <cell r="Q10556">
            <v>6</v>
          </cell>
          <cell r="V10556">
            <v>4830</v>
          </cell>
        </row>
        <row r="10557">
          <cell r="A10557">
            <v>1</v>
          </cell>
          <cell r="E10557">
            <v>4</v>
          </cell>
          <cell r="I10557">
            <v>12263.59</v>
          </cell>
          <cell r="M10557">
            <v>4</v>
          </cell>
          <cell r="Q10557">
            <v>13</v>
          </cell>
          <cell r="V10557">
            <v>4830</v>
          </cell>
        </row>
        <row r="10558">
          <cell r="A10558">
            <v>1</v>
          </cell>
          <cell r="E10558">
            <v>4</v>
          </cell>
          <cell r="I10558">
            <v>4917.7700000000004</v>
          </cell>
          <cell r="M10558">
            <v>4</v>
          </cell>
          <cell r="Q10558">
            <v>5</v>
          </cell>
          <cell r="V10558">
            <v>4830</v>
          </cell>
        </row>
        <row r="10559">
          <cell r="A10559">
            <v>1</v>
          </cell>
          <cell r="E10559">
            <v>4</v>
          </cell>
          <cell r="I10559">
            <v>1814.07</v>
          </cell>
          <cell r="M10559">
            <v>4</v>
          </cell>
          <cell r="Q10559">
            <v>2</v>
          </cell>
          <cell r="V10559">
            <v>4830</v>
          </cell>
        </row>
        <row r="10560">
          <cell r="A10560">
            <v>1</v>
          </cell>
          <cell r="E10560">
            <v>4</v>
          </cell>
          <cell r="I10560">
            <v>79309.64</v>
          </cell>
          <cell r="M10560">
            <v>4</v>
          </cell>
          <cell r="Q10560">
            <v>10</v>
          </cell>
          <cell r="V10560">
            <v>4830</v>
          </cell>
        </row>
        <row r="10561">
          <cell r="A10561">
            <v>1</v>
          </cell>
          <cell r="E10561">
            <v>4</v>
          </cell>
          <cell r="I10561">
            <v>76309.05</v>
          </cell>
          <cell r="M10561">
            <v>4</v>
          </cell>
          <cell r="Q10561">
            <v>4</v>
          </cell>
          <cell r="V10561">
            <v>4840</v>
          </cell>
        </row>
        <row r="10562">
          <cell r="A10562">
            <v>1</v>
          </cell>
          <cell r="E10562">
            <v>4</v>
          </cell>
          <cell r="I10562">
            <v>0</v>
          </cell>
          <cell r="M10562">
            <v>4</v>
          </cell>
          <cell r="Q10562">
            <v>4</v>
          </cell>
          <cell r="V10562">
            <v>4840</v>
          </cell>
        </row>
        <row r="10563">
          <cell r="A10563">
            <v>1</v>
          </cell>
          <cell r="E10563">
            <v>4</v>
          </cell>
          <cell r="I10563">
            <v>0</v>
          </cell>
          <cell r="M10563">
            <v>4</v>
          </cell>
          <cell r="Q10563">
            <v>14</v>
          </cell>
          <cell r="V10563">
            <v>4840</v>
          </cell>
        </row>
        <row r="10564">
          <cell r="A10564">
            <v>1</v>
          </cell>
          <cell r="E10564">
            <v>4</v>
          </cell>
          <cell r="I10564">
            <v>34942.28</v>
          </cell>
          <cell r="M10564">
            <v>4</v>
          </cell>
          <cell r="Q10564">
            <v>4</v>
          </cell>
          <cell r="V10564">
            <v>4840</v>
          </cell>
        </row>
        <row r="10565">
          <cell r="A10565">
            <v>1</v>
          </cell>
          <cell r="E10565">
            <v>4</v>
          </cell>
          <cell r="I10565">
            <v>117150</v>
          </cell>
          <cell r="M10565">
            <v>4</v>
          </cell>
          <cell r="Q10565">
            <v>21</v>
          </cell>
          <cell r="V10565">
            <v>4840</v>
          </cell>
        </row>
        <row r="10566">
          <cell r="A10566">
            <v>1</v>
          </cell>
          <cell r="E10566">
            <v>4</v>
          </cell>
          <cell r="I10566">
            <v>650</v>
          </cell>
          <cell r="M10566">
            <v>4</v>
          </cell>
          <cell r="Q10566">
            <v>4</v>
          </cell>
          <cell r="V10566">
            <v>4840</v>
          </cell>
        </row>
        <row r="10567">
          <cell r="A10567">
            <v>1</v>
          </cell>
          <cell r="E10567">
            <v>4</v>
          </cell>
          <cell r="I10567">
            <v>0</v>
          </cell>
          <cell r="M10567">
            <v>4</v>
          </cell>
          <cell r="Q10567">
            <v>4</v>
          </cell>
          <cell r="V10567">
            <v>4860</v>
          </cell>
        </row>
        <row r="10568">
          <cell r="A10568">
            <v>1</v>
          </cell>
          <cell r="E10568">
            <v>4</v>
          </cell>
          <cell r="I10568">
            <v>-270313.13</v>
          </cell>
          <cell r="M10568">
            <v>4</v>
          </cell>
          <cell r="Q10568">
            <v>4</v>
          </cell>
          <cell r="V10568">
            <v>4860</v>
          </cell>
        </row>
        <row r="10569">
          <cell r="A10569">
            <v>1</v>
          </cell>
          <cell r="E10569">
            <v>4</v>
          </cell>
          <cell r="I10569">
            <v>0</v>
          </cell>
          <cell r="M10569">
            <v>4</v>
          </cell>
          <cell r="Q10569">
            <v>4</v>
          </cell>
          <cell r="V10569">
            <v>4880</v>
          </cell>
        </row>
        <row r="10570">
          <cell r="A10570">
            <v>1</v>
          </cell>
          <cell r="E10570">
            <v>4</v>
          </cell>
          <cell r="I10570">
            <v>-691957.15</v>
          </cell>
          <cell r="M10570">
            <v>4</v>
          </cell>
          <cell r="Q10570">
            <v>4</v>
          </cell>
          <cell r="V10570">
            <v>4880</v>
          </cell>
        </row>
        <row r="10571">
          <cell r="A10571">
            <v>1</v>
          </cell>
          <cell r="E10571">
            <v>4</v>
          </cell>
          <cell r="I10571">
            <v>0</v>
          </cell>
          <cell r="M10571">
            <v>4</v>
          </cell>
          <cell r="Q10571">
            <v>4</v>
          </cell>
          <cell r="V10571">
            <v>4901</v>
          </cell>
        </row>
        <row r="10572">
          <cell r="A10572">
            <v>1</v>
          </cell>
          <cell r="E10572">
            <v>4</v>
          </cell>
          <cell r="I10572">
            <v>32333.32</v>
          </cell>
          <cell r="M10572">
            <v>4</v>
          </cell>
          <cell r="Q10572">
            <v>4</v>
          </cell>
          <cell r="V10572">
            <v>4910</v>
          </cell>
        </row>
        <row r="10573">
          <cell r="A10573">
            <v>1</v>
          </cell>
          <cell r="E10573">
            <v>4</v>
          </cell>
          <cell r="I10573">
            <v>-38053.1</v>
          </cell>
          <cell r="M10573">
            <v>4</v>
          </cell>
          <cell r="Q10573">
            <v>4</v>
          </cell>
          <cell r="V10573">
            <v>5100</v>
          </cell>
        </row>
        <row r="10574">
          <cell r="A10574">
            <v>1</v>
          </cell>
          <cell r="E10574">
            <v>4</v>
          </cell>
          <cell r="I10574">
            <v>-5865307.6200000001</v>
          </cell>
          <cell r="M10574">
            <v>4</v>
          </cell>
          <cell r="Q10574">
            <v>4</v>
          </cell>
          <cell r="V10574">
            <v>5110</v>
          </cell>
        </row>
        <row r="10575">
          <cell r="A10575">
            <v>1</v>
          </cell>
          <cell r="E10575">
            <v>4</v>
          </cell>
          <cell r="I10575">
            <v>7418590.54</v>
          </cell>
          <cell r="M10575">
            <v>4</v>
          </cell>
          <cell r="Q10575">
            <v>4</v>
          </cell>
          <cell r="V10575">
            <v>5200</v>
          </cell>
        </row>
        <row r="10576">
          <cell r="A10576">
            <v>1</v>
          </cell>
          <cell r="E10576">
            <v>4</v>
          </cell>
          <cell r="I10576">
            <v>336239.42</v>
          </cell>
          <cell r="M10576">
            <v>4</v>
          </cell>
          <cell r="Q10576">
            <v>4</v>
          </cell>
          <cell r="V10576">
            <v>5400</v>
          </cell>
        </row>
        <row r="10577">
          <cell r="A10577">
            <v>1</v>
          </cell>
          <cell r="E10577">
            <v>4</v>
          </cell>
          <cell r="I10577">
            <v>-1543895.99</v>
          </cell>
          <cell r="M10577">
            <v>4</v>
          </cell>
          <cell r="Q10577">
            <v>4</v>
          </cell>
          <cell r="V10577">
            <v>5400</v>
          </cell>
        </row>
        <row r="10578">
          <cell r="A10578">
            <v>1</v>
          </cell>
          <cell r="E10578">
            <v>4</v>
          </cell>
          <cell r="I10578">
            <v>167401.03</v>
          </cell>
          <cell r="M10578">
            <v>4</v>
          </cell>
          <cell r="Q10578">
            <v>4</v>
          </cell>
          <cell r="V10578">
            <v>5400</v>
          </cell>
        </row>
        <row r="10579">
          <cell r="A10579">
            <v>1</v>
          </cell>
          <cell r="E10579">
            <v>4</v>
          </cell>
          <cell r="I10579">
            <v>-1957313.64</v>
          </cell>
          <cell r="M10579">
            <v>4</v>
          </cell>
          <cell r="Q10579">
            <v>4</v>
          </cell>
          <cell r="V10579">
            <v>5400</v>
          </cell>
        </row>
        <row r="10580">
          <cell r="A10580">
            <v>1</v>
          </cell>
          <cell r="E10580">
            <v>4</v>
          </cell>
          <cell r="I10580">
            <v>624602.03</v>
          </cell>
          <cell r="M10580">
            <v>4</v>
          </cell>
          <cell r="Q10580">
            <v>4</v>
          </cell>
          <cell r="V10580">
            <v>5400</v>
          </cell>
        </row>
        <row r="10581">
          <cell r="A10581">
            <v>1</v>
          </cell>
          <cell r="E10581">
            <v>4</v>
          </cell>
          <cell r="I10581">
            <v>294308.43</v>
          </cell>
          <cell r="M10581">
            <v>4</v>
          </cell>
          <cell r="Q10581">
            <v>4</v>
          </cell>
          <cell r="V10581">
            <v>5400</v>
          </cell>
        </row>
        <row r="10582">
          <cell r="A10582">
            <v>1</v>
          </cell>
          <cell r="E10582">
            <v>4</v>
          </cell>
          <cell r="I10582">
            <v>8385.98</v>
          </cell>
          <cell r="M10582">
            <v>4</v>
          </cell>
          <cell r="Q10582">
            <v>4</v>
          </cell>
          <cell r="V10582">
            <v>5400</v>
          </cell>
        </row>
        <row r="10583">
          <cell r="A10583">
            <v>1</v>
          </cell>
          <cell r="E10583">
            <v>4</v>
          </cell>
          <cell r="I10583">
            <v>0</v>
          </cell>
          <cell r="M10583">
            <v>4</v>
          </cell>
          <cell r="Q10583">
            <v>4</v>
          </cell>
          <cell r="V10583">
            <v>5400</v>
          </cell>
        </row>
        <row r="10584">
          <cell r="A10584">
            <v>1</v>
          </cell>
          <cell r="E10584">
            <v>4</v>
          </cell>
          <cell r="I10584">
            <v>-1838481.45</v>
          </cell>
          <cell r="M10584">
            <v>4</v>
          </cell>
          <cell r="Q10584">
            <v>4</v>
          </cell>
          <cell r="V10584">
            <v>5400</v>
          </cell>
        </row>
        <row r="10585">
          <cell r="A10585">
            <v>1</v>
          </cell>
          <cell r="E10585">
            <v>4</v>
          </cell>
          <cell r="I10585">
            <v>7790.04</v>
          </cell>
          <cell r="M10585">
            <v>4</v>
          </cell>
          <cell r="Q10585">
            <v>4</v>
          </cell>
          <cell r="V10585">
            <v>5400</v>
          </cell>
        </row>
        <row r="10586">
          <cell r="A10586">
            <v>1</v>
          </cell>
          <cell r="E10586">
            <v>4</v>
          </cell>
          <cell r="I10586">
            <v>-47782589.950000003</v>
          </cell>
          <cell r="M10586">
            <v>4</v>
          </cell>
          <cell r="Q10586">
            <v>4</v>
          </cell>
          <cell r="V10586">
            <v>5400</v>
          </cell>
        </row>
        <row r="10587">
          <cell r="A10587">
            <v>1</v>
          </cell>
          <cell r="E10587">
            <v>4</v>
          </cell>
          <cell r="I10587">
            <v>653770.77</v>
          </cell>
          <cell r="M10587">
            <v>4</v>
          </cell>
          <cell r="Q10587">
            <v>4</v>
          </cell>
          <cell r="V10587">
            <v>5400</v>
          </cell>
        </row>
        <row r="10588">
          <cell r="A10588">
            <v>1</v>
          </cell>
          <cell r="E10588">
            <v>4</v>
          </cell>
          <cell r="I10588">
            <v>2903475.31</v>
          </cell>
          <cell r="M10588">
            <v>4</v>
          </cell>
          <cell r="Q10588">
            <v>4</v>
          </cell>
          <cell r="V10588">
            <v>5400</v>
          </cell>
        </row>
        <row r="10589">
          <cell r="A10589">
            <v>1</v>
          </cell>
          <cell r="E10589">
            <v>4</v>
          </cell>
          <cell r="I10589">
            <v>-1268789.8600000001</v>
          </cell>
          <cell r="M10589">
            <v>4</v>
          </cell>
          <cell r="Q10589">
            <v>4</v>
          </cell>
          <cell r="V10589">
            <v>5400</v>
          </cell>
        </row>
        <row r="10590">
          <cell r="A10590">
            <v>1</v>
          </cell>
          <cell r="E10590">
            <v>4</v>
          </cell>
          <cell r="I10590">
            <v>0</v>
          </cell>
          <cell r="M10590">
            <v>4</v>
          </cell>
          <cell r="Q10590">
            <v>4</v>
          </cell>
          <cell r="V10590">
            <v>5400</v>
          </cell>
        </row>
        <row r="10591">
          <cell r="A10591">
            <v>1</v>
          </cell>
          <cell r="E10591">
            <v>4</v>
          </cell>
          <cell r="I10591">
            <v>897971.67</v>
          </cell>
          <cell r="M10591">
            <v>4</v>
          </cell>
          <cell r="Q10591">
            <v>4</v>
          </cell>
          <cell r="V10591">
            <v>5400</v>
          </cell>
        </row>
        <row r="10592">
          <cell r="A10592">
            <v>1</v>
          </cell>
          <cell r="E10592">
            <v>4</v>
          </cell>
          <cell r="I10592">
            <v>5037178.2699999996</v>
          </cell>
          <cell r="M10592">
            <v>4</v>
          </cell>
          <cell r="Q10592">
            <v>4</v>
          </cell>
          <cell r="V10592">
            <v>5400</v>
          </cell>
        </row>
        <row r="10593">
          <cell r="A10593">
            <v>1</v>
          </cell>
          <cell r="E10593">
            <v>4</v>
          </cell>
          <cell r="I10593">
            <v>22260631.5</v>
          </cell>
          <cell r="M10593">
            <v>4</v>
          </cell>
          <cell r="Q10593">
            <v>4</v>
          </cell>
          <cell r="V10593">
            <v>5400</v>
          </cell>
        </row>
        <row r="10594">
          <cell r="A10594">
            <v>1</v>
          </cell>
          <cell r="E10594">
            <v>4</v>
          </cell>
          <cell r="I10594">
            <v>-31325.79</v>
          </cell>
          <cell r="M10594">
            <v>4</v>
          </cell>
          <cell r="Q10594">
            <v>4</v>
          </cell>
          <cell r="V10594">
            <v>5450</v>
          </cell>
        </row>
        <row r="10595">
          <cell r="A10595">
            <v>1</v>
          </cell>
          <cell r="E10595">
            <v>4</v>
          </cell>
          <cell r="I10595">
            <v>0</v>
          </cell>
          <cell r="M10595">
            <v>4</v>
          </cell>
          <cell r="Q10595">
            <v>4</v>
          </cell>
          <cell r="V10595">
            <v>5450</v>
          </cell>
        </row>
        <row r="10596">
          <cell r="A10596">
            <v>1</v>
          </cell>
          <cell r="E10596">
            <v>4</v>
          </cell>
          <cell r="I10596">
            <v>-31928.34</v>
          </cell>
          <cell r="M10596">
            <v>4</v>
          </cell>
          <cell r="Q10596">
            <v>4</v>
          </cell>
          <cell r="V10596">
            <v>5450</v>
          </cell>
        </row>
        <row r="10597">
          <cell r="A10597">
            <v>1</v>
          </cell>
          <cell r="E10597">
            <v>4</v>
          </cell>
          <cell r="I10597">
            <v>-31928.34</v>
          </cell>
          <cell r="M10597">
            <v>4</v>
          </cell>
          <cell r="Q10597">
            <v>4</v>
          </cell>
          <cell r="V10597">
            <v>5450</v>
          </cell>
        </row>
        <row r="10598">
          <cell r="A10598">
            <v>1</v>
          </cell>
          <cell r="E10598">
            <v>4</v>
          </cell>
          <cell r="I10598">
            <v>-31928.34</v>
          </cell>
          <cell r="M10598">
            <v>4</v>
          </cell>
          <cell r="Q10598">
            <v>4</v>
          </cell>
          <cell r="V10598">
            <v>5450</v>
          </cell>
        </row>
        <row r="10599">
          <cell r="A10599">
            <v>1</v>
          </cell>
          <cell r="E10599">
            <v>4</v>
          </cell>
          <cell r="I10599">
            <v>-30519.41</v>
          </cell>
          <cell r="M10599">
            <v>4</v>
          </cell>
          <cell r="Q10599">
            <v>4</v>
          </cell>
          <cell r="V10599">
            <v>5450</v>
          </cell>
        </row>
        <row r="10600">
          <cell r="A10600">
            <v>1</v>
          </cell>
          <cell r="E10600">
            <v>4</v>
          </cell>
          <cell r="I10600">
            <v>-30519.41</v>
          </cell>
          <cell r="M10600">
            <v>4</v>
          </cell>
          <cell r="Q10600">
            <v>4</v>
          </cell>
          <cell r="V10600">
            <v>5450</v>
          </cell>
        </row>
        <row r="10601">
          <cell r="A10601">
            <v>1</v>
          </cell>
          <cell r="E10601">
            <v>4</v>
          </cell>
          <cell r="I10601">
            <v>-30519.41</v>
          </cell>
          <cell r="M10601">
            <v>4</v>
          </cell>
          <cell r="Q10601">
            <v>4</v>
          </cell>
          <cell r="V10601">
            <v>5450</v>
          </cell>
        </row>
        <row r="10602">
          <cell r="A10602">
            <v>1</v>
          </cell>
          <cell r="E10602">
            <v>4</v>
          </cell>
          <cell r="I10602">
            <v>-2334020.98</v>
          </cell>
          <cell r="M10602">
            <v>4</v>
          </cell>
          <cell r="Q10602">
            <v>4</v>
          </cell>
          <cell r="V10602">
            <v>5500</v>
          </cell>
        </row>
        <row r="10603">
          <cell r="A10603">
            <v>1</v>
          </cell>
          <cell r="E10603">
            <v>4</v>
          </cell>
          <cell r="I10603">
            <v>-710078.65</v>
          </cell>
          <cell r="M10603">
            <v>4</v>
          </cell>
          <cell r="Q10603">
            <v>4</v>
          </cell>
          <cell r="V10603">
            <v>5500</v>
          </cell>
        </row>
        <row r="10604">
          <cell r="A10604">
            <v>1</v>
          </cell>
          <cell r="E10604">
            <v>4</v>
          </cell>
          <cell r="I10604">
            <v>-356425.64</v>
          </cell>
          <cell r="M10604">
            <v>4</v>
          </cell>
          <cell r="Q10604">
            <v>4</v>
          </cell>
          <cell r="V10604">
            <v>5500</v>
          </cell>
        </row>
        <row r="10605">
          <cell r="A10605">
            <v>1</v>
          </cell>
          <cell r="E10605">
            <v>4</v>
          </cell>
          <cell r="I10605">
            <v>-1924798.41</v>
          </cell>
          <cell r="M10605">
            <v>4</v>
          </cell>
          <cell r="Q10605">
            <v>4</v>
          </cell>
          <cell r="V10605">
            <v>5520</v>
          </cell>
        </row>
        <row r="10606">
          <cell r="A10606">
            <v>1</v>
          </cell>
          <cell r="E10606">
            <v>4</v>
          </cell>
          <cell r="I10606">
            <v>-656667.94999999995</v>
          </cell>
          <cell r="M10606">
            <v>4</v>
          </cell>
          <cell r="Q10606">
            <v>4</v>
          </cell>
          <cell r="V10606">
            <v>5520</v>
          </cell>
        </row>
        <row r="10607">
          <cell r="A10607">
            <v>1</v>
          </cell>
          <cell r="E10607">
            <v>4</v>
          </cell>
          <cell r="I10607">
            <v>-2125440.31</v>
          </cell>
          <cell r="M10607">
            <v>4</v>
          </cell>
          <cell r="Q10607">
            <v>4</v>
          </cell>
          <cell r="V10607">
            <v>5520</v>
          </cell>
        </row>
        <row r="10608">
          <cell r="A10608">
            <v>1</v>
          </cell>
          <cell r="E10608">
            <v>4</v>
          </cell>
          <cell r="I10608">
            <v>-2540181.34</v>
          </cell>
          <cell r="M10608">
            <v>4</v>
          </cell>
          <cell r="Q10608">
            <v>4</v>
          </cell>
          <cell r="V10608">
            <v>5520</v>
          </cell>
        </row>
        <row r="10609">
          <cell r="A10609">
            <v>1</v>
          </cell>
          <cell r="E10609">
            <v>4</v>
          </cell>
          <cell r="I10609">
            <v>306305.59000000003</v>
          </cell>
          <cell r="M10609">
            <v>4</v>
          </cell>
          <cell r="Q10609">
            <v>4</v>
          </cell>
          <cell r="V10609">
            <v>6010</v>
          </cell>
        </row>
        <row r="10610">
          <cell r="A10610">
            <v>1</v>
          </cell>
          <cell r="E10610">
            <v>4</v>
          </cell>
          <cell r="I10610">
            <v>-4695.09</v>
          </cell>
          <cell r="M10610">
            <v>4</v>
          </cell>
          <cell r="Q10610">
            <v>4</v>
          </cell>
          <cell r="V10610">
            <v>6020</v>
          </cell>
        </row>
        <row r="10611">
          <cell r="A10611">
            <v>1</v>
          </cell>
          <cell r="E10611">
            <v>4</v>
          </cell>
          <cell r="I10611">
            <v>2584118.34</v>
          </cell>
          <cell r="M10611">
            <v>4</v>
          </cell>
          <cell r="Q10611">
            <v>4</v>
          </cell>
          <cell r="V10611">
            <v>6110</v>
          </cell>
        </row>
        <row r="10612">
          <cell r="A10612">
            <v>1</v>
          </cell>
          <cell r="E10612">
            <v>4</v>
          </cell>
          <cell r="I10612">
            <v>-1947854.29</v>
          </cell>
          <cell r="M10612">
            <v>4</v>
          </cell>
          <cell r="Q10612">
            <v>4</v>
          </cell>
          <cell r="V10612">
            <v>6120</v>
          </cell>
        </row>
        <row r="10613">
          <cell r="A10613">
            <v>1</v>
          </cell>
          <cell r="E10613">
            <v>4</v>
          </cell>
          <cell r="I10613">
            <v>379367.67</v>
          </cell>
          <cell r="M10613">
            <v>4</v>
          </cell>
          <cell r="Q10613">
            <v>4</v>
          </cell>
          <cell r="V10613">
            <v>6210</v>
          </cell>
        </row>
        <row r="10614">
          <cell r="A10614">
            <v>1</v>
          </cell>
          <cell r="E10614">
            <v>4</v>
          </cell>
          <cell r="I10614">
            <v>-165416.03</v>
          </cell>
          <cell r="M10614">
            <v>4</v>
          </cell>
          <cell r="Q10614">
            <v>4</v>
          </cell>
          <cell r="V10614">
            <v>6220</v>
          </cell>
        </row>
        <row r="10615">
          <cell r="A10615">
            <v>1</v>
          </cell>
          <cell r="E10615">
            <v>4</v>
          </cell>
          <cell r="I10615">
            <v>2123957.77</v>
          </cell>
          <cell r="M10615">
            <v>4</v>
          </cell>
          <cell r="Q10615">
            <v>4</v>
          </cell>
          <cell r="V10615">
            <v>6310</v>
          </cell>
        </row>
        <row r="10616">
          <cell r="A10616">
            <v>1</v>
          </cell>
          <cell r="E10616">
            <v>4</v>
          </cell>
          <cell r="I10616">
            <v>-1256188.3</v>
          </cell>
          <cell r="M10616">
            <v>4</v>
          </cell>
          <cell r="Q10616">
            <v>4</v>
          </cell>
          <cell r="V10616">
            <v>6320</v>
          </cell>
        </row>
        <row r="10617">
          <cell r="A10617">
            <v>1</v>
          </cell>
          <cell r="E10617">
            <v>4</v>
          </cell>
          <cell r="I10617">
            <v>186971.72</v>
          </cell>
          <cell r="M10617">
            <v>4</v>
          </cell>
          <cell r="Q10617">
            <v>4</v>
          </cell>
          <cell r="V10617">
            <v>6410</v>
          </cell>
        </row>
        <row r="10618">
          <cell r="A10618">
            <v>1</v>
          </cell>
          <cell r="E10618">
            <v>4</v>
          </cell>
          <cell r="I10618">
            <v>-71442.009999999995</v>
          </cell>
          <cell r="M10618">
            <v>4</v>
          </cell>
          <cell r="Q10618">
            <v>4</v>
          </cell>
          <cell r="V10618">
            <v>6420</v>
          </cell>
        </row>
        <row r="10619">
          <cell r="A10619">
            <v>1</v>
          </cell>
          <cell r="E10619">
            <v>4</v>
          </cell>
          <cell r="I10619">
            <v>1569600.75</v>
          </cell>
          <cell r="M10619">
            <v>4</v>
          </cell>
          <cell r="Q10619">
            <v>4</v>
          </cell>
          <cell r="V10619">
            <v>6510</v>
          </cell>
        </row>
        <row r="10620">
          <cell r="A10620">
            <v>1</v>
          </cell>
          <cell r="E10620">
            <v>4</v>
          </cell>
          <cell r="I10620">
            <v>-502026.7</v>
          </cell>
          <cell r="M10620">
            <v>4</v>
          </cell>
          <cell r="Q10620">
            <v>4</v>
          </cell>
          <cell r="V10620">
            <v>6520</v>
          </cell>
        </row>
        <row r="10621">
          <cell r="A10621">
            <v>1</v>
          </cell>
          <cell r="E10621">
            <v>4</v>
          </cell>
          <cell r="I10621">
            <v>107100</v>
          </cell>
          <cell r="M10621">
            <v>4</v>
          </cell>
          <cell r="Q10621">
            <v>4</v>
          </cell>
          <cell r="V10621">
            <v>6610</v>
          </cell>
        </row>
        <row r="10622">
          <cell r="A10622">
            <v>1</v>
          </cell>
          <cell r="E10622">
            <v>4</v>
          </cell>
          <cell r="I10622">
            <v>-14875</v>
          </cell>
          <cell r="M10622">
            <v>4</v>
          </cell>
          <cell r="Q10622">
            <v>4</v>
          </cell>
          <cell r="V10622">
            <v>6620</v>
          </cell>
        </row>
        <row r="10623">
          <cell r="A10623">
            <v>1</v>
          </cell>
          <cell r="E10623">
            <v>4</v>
          </cell>
          <cell r="I10623">
            <v>303912.11</v>
          </cell>
          <cell r="M10623">
            <v>4</v>
          </cell>
          <cell r="Q10623">
            <v>4</v>
          </cell>
          <cell r="V10623">
            <v>6710</v>
          </cell>
        </row>
        <row r="10624">
          <cell r="A10624">
            <v>1</v>
          </cell>
          <cell r="E10624">
            <v>4</v>
          </cell>
          <cell r="I10624">
            <v>-113504.71</v>
          </cell>
          <cell r="M10624">
            <v>4</v>
          </cell>
          <cell r="Q10624">
            <v>4</v>
          </cell>
          <cell r="V10624">
            <v>6720</v>
          </cell>
        </row>
        <row r="10625">
          <cell r="A10625">
            <v>1</v>
          </cell>
          <cell r="E10625">
            <v>4</v>
          </cell>
          <cell r="I10625">
            <v>379080.5</v>
          </cell>
          <cell r="M10625">
            <v>4</v>
          </cell>
          <cell r="Q10625">
            <v>4</v>
          </cell>
          <cell r="V10625">
            <v>6810</v>
          </cell>
        </row>
        <row r="10626">
          <cell r="A10626">
            <v>1</v>
          </cell>
          <cell r="E10626">
            <v>4</v>
          </cell>
          <cell r="I10626">
            <v>-151992.56</v>
          </cell>
          <cell r="M10626">
            <v>4</v>
          </cell>
          <cell r="Q10626">
            <v>4</v>
          </cell>
          <cell r="V10626">
            <v>6820</v>
          </cell>
        </row>
        <row r="10627">
          <cell r="A10627">
            <v>1</v>
          </cell>
          <cell r="E10627">
            <v>4</v>
          </cell>
          <cell r="I10627">
            <v>164580.85999999999</v>
          </cell>
          <cell r="M10627">
            <v>4</v>
          </cell>
          <cell r="Q10627">
            <v>4</v>
          </cell>
          <cell r="V10627">
            <v>7000</v>
          </cell>
        </row>
        <row r="10628">
          <cell r="A10628">
            <v>1</v>
          </cell>
          <cell r="E10628">
            <v>4</v>
          </cell>
          <cell r="I10628">
            <v>10707596.140000001</v>
          </cell>
          <cell r="M10628">
            <v>4</v>
          </cell>
          <cell r="Q10628">
            <v>4</v>
          </cell>
          <cell r="V10628">
            <v>7100</v>
          </cell>
        </row>
        <row r="10629">
          <cell r="A10629">
            <v>1</v>
          </cell>
          <cell r="E10629">
            <v>4</v>
          </cell>
          <cell r="I10629">
            <v>-1353857.9</v>
          </cell>
          <cell r="M10629">
            <v>4</v>
          </cell>
          <cell r="Q10629">
            <v>4</v>
          </cell>
          <cell r="V10629">
            <v>7110</v>
          </cell>
        </row>
        <row r="10630">
          <cell r="A10630">
            <v>1</v>
          </cell>
          <cell r="E10630">
            <v>4</v>
          </cell>
          <cell r="I10630">
            <v>414.01</v>
          </cell>
          <cell r="M10630">
            <v>4</v>
          </cell>
          <cell r="Q10630">
            <v>4</v>
          </cell>
          <cell r="V10630">
            <v>7111</v>
          </cell>
        </row>
        <row r="10631">
          <cell r="A10631">
            <v>1</v>
          </cell>
          <cell r="E10631">
            <v>4</v>
          </cell>
          <cell r="I10631">
            <v>0</v>
          </cell>
          <cell r="M10631">
            <v>4</v>
          </cell>
          <cell r="Q10631">
            <v>4</v>
          </cell>
          <cell r="V10631">
            <v>7130</v>
          </cell>
        </row>
        <row r="10632">
          <cell r="A10632">
            <v>1</v>
          </cell>
          <cell r="E10632">
            <v>4</v>
          </cell>
          <cell r="I10632">
            <v>0</v>
          </cell>
          <cell r="M10632">
            <v>4</v>
          </cell>
          <cell r="Q10632">
            <v>4</v>
          </cell>
          <cell r="V10632">
            <v>7130</v>
          </cell>
        </row>
        <row r="10633">
          <cell r="A10633">
            <v>1</v>
          </cell>
          <cell r="E10633">
            <v>4</v>
          </cell>
          <cell r="I10633">
            <v>0</v>
          </cell>
          <cell r="M10633">
            <v>4</v>
          </cell>
          <cell r="Q10633">
            <v>4</v>
          </cell>
          <cell r="V10633">
            <v>7130</v>
          </cell>
        </row>
        <row r="10634">
          <cell r="A10634">
            <v>1</v>
          </cell>
          <cell r="E10634">
            <v>4</v>
          </cell>
          <cell r="I10634">
            <v>0</v>
          </cell>
          <cell r="M10634">
            <v>4</v>
          </cell>
          <cell r="Q10634">
            <v>4</v>
          </cell>
          <cell r="V10634">
            <v>7131</v>
          </cell>
        </row>
        <row r="10635">
          <cell r="A10635">
            <v>1</v>
          </cell>
          <cell r="E10635">
            <v>4</v>
          </cell>
          <cell r="I10635">
            <v>0</v>
          </cell>
          <cell r="M10635">
            <v>4</v>
          </cell>
          <cell r="Q10635">
            <v>4</v>
          </cell>
          <cell r="V10635">
            <v>7131</v>
          </cell>
        </row>
        <row r="10636">
          <cell r="A10636">
            <v>1</v>
          </cell>
          <cell r="E10636">
            <v>4</v>
          </cell>
          <cell r="I10636">
            <v>0</v>
          </cell>
          <cell r="M10636">
            <v>4</v>
          </cell>
          <cell r="Q10636">
            <v>4</v>
          </cell>
          <cell r="V10636">
            <v>7131</v>
          </cell>
        </row>
        <row r="10637">
          <cell r="A10637">
            <v>1</v>
          </cell>
          <cell r="E10637">
            <v>4</v>
          </cell>
          <cell r="I10637">
            <v>0</v>
          </cell>
          <cell r="M10637">
            <v>4</v>
          </cell>
          <cell r="Q10637">
            <v>4</v>
          </cell>
          <cell r="V10637">
            <v>7131</v>
          </cell>
        </row>
        <row r="10638">
          <cell r="A10638">
            <v>1</v>
          </cell>
          <cell r="E10638">
            <v>4</v>
          </cell>
          <cell r="I10638">
            <v>0</v>
          </cell>
          <cell r="M10638">
            <v>4</v>
          </cell>
          <cell r="Q10638">
            <v>4</v>
          </cell>
          <cell r="V10638">
            <v>7131</v>
          </cell>
        </row>
        <row r="10639">
          <cell r="A10639">
            <v>1</v>
          </cell>
          <cell r="E10639">
            <v>4</v>
          </cell>
          <cell r="I10639">
            <v>0</v>
          </cell>
          <cell r="M10639">
            <v>4</v>
          </cell>
          <cell r="Q10639">
            <v>4</v>
          </cell>
          <cell r="V10639">
            <v>7131</v>
          </cell>
        </row>
        <row r="10640">
          <cell r="A10640">
            <v>1</v>
          </cell>
          <cell r="E10640">
            <v>4</v>
          </cell>
          <cell r="I10640">
            <v>0</v>
          </cell>
          <cell r="M10640">
            <v>4</v>
          </cell>
          <cell r="Q10640">
            <v>4</v>
          </cell>
          <cell r="V10640">
            <v>7200</v>
          </cell>
        </row>
        <row r="10641">
          <cell r="A10641">
            <v>1</v>
          </cell>
          <cell r="E10641">
            <v>4</v>
          </cell>
          <cell r="I10641">
            <v>0</v>
          </cell>
          <cell r="M10641">
            <v>4</v>
          </cell>
          <cell r="Q10641">
            <v>4</v>
          </cell>
          <cell r="V10641">
            <v>7200</v>
          </cell>
        </row>
        <row r="10642">
          <cell r="A10642">
            <v>1</v>
          </cell>
          <cell r="E10642">
            <v>4</v>
          </cell>
          <cell r="I10642">
            <v>0</v>
          </cell>
          <cell r="M10642">
            <v>4</v>
          </cell>
          <cell r="Q10642">
            <v>4</v>
          </cell>
          <cell r="V10642">
            <v>7200</v>
          </cell>
        </row>
        <row r="10643">
          <cell r="A10643">
            <v>1</v>
          </cell>
          <cell r="E10643">
            <v>4</v>
          </cell>
          <cell r="I10643">
            <v>0</v>
          </cell>
          <cell r="M10643">
            <v>4</v>
          </cell>
          <cell r="Q10643">
            <v>4</v>
          </cell>
          <cell r="V10643">
            <v>7200</v>
          </cell>
        </row>
        <row r="10644">
          <cell r="A10644">
            <v>1</v>
          </cell>
          <cell r="E10644">
            <v>4</v>
          </cell>
          <cell r="I10644">
            <v>100</v>
          </cell>
          <cell r="M10644">
            <v>4</v>
          </cell>
          <cell r="Q10644">
            <v>4</v>
          </cell>
          <cell r="V10644">
            <v>7200</v>
          </cell>
        </row>
        <row r="10645">
          <cell r="A10645">
            <v>1</v>
          </cell>
          <cell r="E10645">
            <v>4</v>
          </cell>
          <cell r="I10645">
            <v>0</v>
          </cell>
          <cell r="M10645">
            <v>4</v>
          </cell>
          <cell r="Q10645">
            <v>4</v>
          </cell>
          <cell r="V10645">
            <v>7200</v>
          </cell>
        </row>
        <row r="10646">
          <cell r="A10646">
            <v>1</v>
          </cell>
          <cell r="E10646">
            <v>4</v>
          </cell>
          <cell r="I10646">
            <v>0</v>
          </cell>
          <cell r="M10646">
            <v>4</v>
          </cell>
          <cell r="Q10646">
            <v>4</v>
          </cell>
          <cell r="V10646">
            <v>7200</v>
          </cell>
        </row>
        <row r="10647">
          <cell r="A10647">
            <v>1</v>
          </cell>
          <cell r="E10647">
            <v>4</v>
          </cell>
          <cell r="I10647">
            <v>10000</v>
          </cell>
          <cell r="M10647">
            <v>4</v>
          </cell>
          <cell r="Q10647">
            <v>4</v>
          </cell>
          <cell r="V10647">
            <v>7200</v>
          </cell>
        </row>
        <row r="10648">
          <cell r="A10648">
            <v>1</v>
          </cell>
          <cell r="E10648">
            <v>4</v>
          </cell>
          <cell r="I10648">
            <v>0</v>
          </cell>
          <cell r="M10648">
            <v>4</v>
          </cell>
          <cell r="Q10648">
            <v>4</v>
          </cell>
          <cell r="V10648">
            <v>7200</v>
          </cell>
        </row>
        <row r="10649">
          <cell r="A10649">
            <v>1</v>
          </cell>
          <cell r="E10649">
            <v>4</v>
          </cell>
          <cell r="I10649">
            <v>40000</v>
          </cell>
          <cell r="M10649">
            <v>4</v>
          </cell>
          <cell r="Q10649">
            <v>4</v>
          </cell>
          <cell r="V10649">
            <v>7300</v>
          </cell>
        </row>
        <row r="10650">
          <cell r="A10650">
            <v>1</v>
          </cell>
          <cell r="E10650">
            <v>4</v>
          </cell>
          <cell r="I10650">
            <v>11371.85</v>
          </cell>
          <cell r="M10650">
            <v>4</v>
          </cell>
          <cell r="Q10650">
            <v>4</v>
          </cell>
          <cell r="V10650">
            <v>7300</v>
          </cell>
        </row>
        <row r="10651">
          <cell r="A10651">
            <v>1</v>
          </cell>
          <cell r="E10651">
            <v>4</v>
          </cell>
          <cell r="I10651">
            <v>8238.34</v>
          </cell>
          <cell r="M10651">
            <v>4</v>
          </cell>
          <cell r="Q10651">
            <v>4</v>
          </cell>
          <cell r="V10651">
            <v>7300</v>
          </cell>
        </row>
        <row r="10652">
          <cell r="A10652">
            <v>1</v>
          </cell>
          <cell r="E10652">
            <v>4</v>
          </cell>
          <cell r="I10652">
            <v>0</v>
          </cell>
          <cell r="M10652">
            <v>4</v>
          </cell>
          <cell r="Q10652">
            <v>4</v>
          </cell>
          <cell r="V10652">
            <v>7300</v>
          </cell>
        </row>
        <row r="10653">
          <cell r="A10653">
            <v>1</v>
          </cell>
          <cell r="E10653">
            <v>4</v>
          </cell>
          <cell r="I10653">
            <v>0</v>
          </cell>
          <cell r="M10653">
            <v>4</v>
          </cell>
          <cell r="Q10653">
            <v>4</v>
          </cell>
          <cell r="V10653">
            <v>7300</v>
          </cell>
        </row>
        <row r="10654">
          <cell r="A10654">
            <v>1</v>
          </cell>
          <cell r="E10654">
            <v>4</v>
          </cell>
          <cell r="I10654">
            <v>0</v>
          </cell>
          <cell r="M10654">
            <v>4</v>
          </cell>
          <cell r="Q10654">
            <v>4</v>
          </cell>
          <cell r="V10654">
            <v>7300</v>
          </cell>
        </row>
        <row r="10655">
          <cell r="A10655">
            <v>1</v>
          </cell>
          <cell r="E10655">
            <v>4</v>
          </cell>
          <cell r="I10655">
            <v>0</v>
          </cell>
          <cell r="M10655">
            <v>4</v>
          </cell>
          <cell r="Q10655">
            <v>4</v>
          </cell>
          <cell r="V10655">
            <v>7300</v>
          </cell>
        </row>
        <row r="10656">
          <cell r="A10656">
            <v>1</v>
          </cell>
          <cell r="E10656">
            <v>4</v>
          </cell>
          <cell r="I10656">
            <v>0</v>
          </cell>
          <cell r="M10656">
            <v>4</v>
          </cell>
          <cell r="Q10656">
            <v>4</v>
          </cell>
          <cell r="V10656">
            <v>7300</v>
          </cell>
        </row>
        <row r="10657">
          <cell r="A10657">
            <v>1</v>
          </cell>
          <cell r="E10657">
            <v>4</v>
          </cell>
          <cell r="I10657">
            <v>-116206.12</v>
          </cell>
          <cell r="M10657">
            <v>4</v>
          </cell>
          <cell r="Q10657">
            <v>4</v>
          </cell>
          <cell r="V10657">
            <v>7300</v>
          </cell>
        </row>
        <row r="10658">
          <cell r="A10658">
            <v>1</v>
          </cell>
          <cell r="E10658">
            <v>4</v>
          </cell>
          <cell r="I10658">
            <v>555.54999999999995</v>
          </cell>
          <cell r="M10658">
            <v>4</v>
          </cell>
          <cell r="Q10658">
            <v>4</v>
          </cell>
          <cell r="V10658">
            <v>7300</v>
          </cell>
        </row>
        <row r="10659">
          <cell r="A10659">
            <v>1</v>
          </cell>
          <cell r="E10659">
            <v>4</v>
          </cell>
          <cell r="I10659">
            <v>0</v>
          </cell>
          <cell r="M10659">
            <v>4</v>
          </cell>
          <cell r="Q10659">
            <v>4</v>
          </cell>
          <cell r="V10659">
            <v>7300</v>
          </cell>
        </row>
        <row r="10660">
          <cell r="A10660">
            <v>1</v>
          </cell>
          <cell r="E10660">
            <v>4</v>
          </cell>
          <cell r="I10660">
            <v>0</v>
          </cell>
          <cell r="M10660">
            <v>4</v>
          </cell>
          <cell r="Q10660">
            <v>4</v>
          </cell>
          <cell r="V10660">
            <v>7300</v>
          </cell>
        </row>
        <row r="10661">
          <cell r="A10661">
            <v>1</v>
          </cell>
          <cell r="E10661">
            <v>4</v>
          </cell>
          <cell r="I10661">
            <v>0</v>
          </cell>
          <cell r="M10661">
            <v>4</v>
          </cell>
          <cell r="Q10661">
            <v>4</v>
          </cell>
          <cell r="V10661">
            <v>7300</v>
          </cell>
        </row>
        <row r="10662">
          <cell r="A10662">
            <v>1</v>
          </cell>
          <cell r="E10662">
            <v>4</v>
          </cell>
          <cell r="I10662">
            <v>0</v>
          </cell>
          <cell r="M10662">
            <v>4</v>
          </cell>
          <cell r="Q10662">
            <v>4</v>
          </cell>
          <cell r="V10662">
            <v>7300</v>
          </cell>
        </row>
        <row r="10663">
          <cell r="A10663">
            <v>1</v>
          </cell>
          <cell r="E10663">
            <v>4</v>
          </cell>
          <cell r="I10663">
            <v>0</v>
          </cell>
          <cell r="M10663">
            <v>4</v>
          </cell>
          <cell r="Q10663">
            <v>4</v>
          </cell>
          <cell r="V10663">
            <v>7300</v>
          </cell>
        </row>
        <row r="10664">
          <cell r="A10664">
            <v>1</v>
          </cell>
          <cell r="E10664">
            <v>4</v>
          </cell>
          <cell r="I10664">
            <v>0</v>
          </cell>
          <cell r="M10664">
            <v>4</v>
          </cell>
          <cell r="Q10664">
            <v>4</v>
          </cell>
          <cell r="V10664">
            <v>7300</v>
          </cell>
        </row>
        <row r="10665">
          <cell r="A10665">
            <v>1</v>
          </cell>
          <cell r="E10665">
            <v>4</v>
          </cell>
          <cell r="I10665">
            <v>0</v>
          </cell>
          <cell r="M10665">
            <v>4</v>
          </cell>
          <cell r="Q10665">
            <v>4</v>
          </cell>
          <cell r="V10665">
            <v>7300</v>
          </cell>
        </row>
        <row r="10666">
          <cell r="A10666">
            <v>1</v>
          </cell>
          <cell r="E10666">
            <v>4</v>
          </cell>
          <cell r="I10666">
            <v>0</v>
          </cell>
          <cell r="M10666">
            <v>4</v>
          </cell>
          <cell r="Q10666">
            <v>4</v>
          </cell>
          <cell r="V10666">
            <v>7300</v>
          </cell>
        </row>
        <row r="10667">
          <cell r="A10667">
            <v>1</v>
          </cell>
          <cell r="E10667">
            <v>4</v>
          </cell>
          <cell r="I10667">
            <v>8123.28</v>
          </cell>
          <cell r="M10667">
            <v>4</v>
          </cell>
          <cell r="Q10667">
            <v>4</v>
          </cell>
          <cell r="V10667">
            <v>7300</v>
          </cell>
        </row>
        <row r="10668">
          <cell r="A10668">
            <v>1</v>
          </cell>
          <cell r="E10668">
            <v>4</v>
          </cell>
          <cell r="I10668">
            <v>375237.29</v>
          </cell>
          <cell r="M10668">
            <v>4</v>
          </cell>
          <cell r="Q10668">
            <v>4</v>
          </cell>
          <cell r="V10668">
            <v>7300</v>
          </cell>
        </row>
        <row r="10669">
          <cell r="A10669">
            <v>1</v>
          </cell>
          <cell r="E10669">
            <v>4</v>
          </cell>
          <cell r="I10669">
            <v>4557.76</v>
          </cell>
          <cell r="M10669">
            <v>4</v>
          </cell>
          <cell r="Q10669">
            <v>4</v>
          </cell>
          <cell r="V10669">
            <v>7300</v>
          </cell>
        </row>
        <row r="10670">
          <cell r="A10670">
            <v>1</v>
          </cell>
          <cell r="E10670">
            <v>4</v>
          </cell>
          <cell r="I10670">
            <v>1463.57</v>
          </cell>
          <cell r="M10670">
            <v>4</v>
          </cell>
          <cell r="Q10670">
            <v>4</v>
          </cell>
          <cell r="V10670">
            <v>7300</v>
          </cell>
        </row>
        <row r="10671">
          <cell r="A10671">
            <v>1</v>
          </cell>
          <cell r="E10671">
            <v>4</v>
          </cell>
          <cell r="I10671">
            <v>250</v>
          </cell>
          <cell r="M10671">
            <v>4</v>
          </cell>
          <cell r="Q10671">
            <v>4</v>
          </cell>
          <cell r="V10671">
            <v>7300</v>
          </cell>
        </row>
        <row r="10672">
          <cell r="A10672">
            <v>1</v>
          </cell>
          <cell r="E10672">
            <v>4</v>
          </cell>
          <cell r="I10672">
            <v>-187.03</v>
          </cell>
          <cell r="M10672">
            <v>4</v>
          </cell>
          <cell r="Q10672">
            <v>4</v>
          </cell>
          <cell r="V10672">
            <v>7300</v>
          </cell>
        </row>
        <row r="10673">
          <cell r="A10673">
            <v>1</v>
          </cell>
          <cell r="E10673">
            <v>4</v>
          </cell>
          <cell r="I10673">
            <v>-17787.89</v>
          </cell>
          <cell r="M10673">
            <v>4</v>
          </cell>
          <cell r="Q10673">
            <v>4</v>
          </cell>
          <cell r="V10673">
            <v>7300</v>
          </cell>
        </row>
        <row r="10674">
          <cell r="A10674">
            <v>1</v>
          </cell>
          <cell r="E10674">
            <v>4</v>
          </cell>
          <cell r="I10674">
            <v>40</v>
          </cell>
          <cell r="M10674">
            <v>4</v>
          </cell>
          <cell r="Q10674">
            <v>4</v>
          </cell>
          <cell r="V10674">
            <v>7300</v>
          </cell>
        </row>
        <row r="10675">
          <cell r="A10675">
            <v>1</v>
          </cell>
          <cell r="E10675">
            <v>4</v>
          </cell>
          <cell r="I10675">
            <v>303.5</v>
          </cell>
          <cell r="M10675">
            <v>4</v>
          </cell>
          <cell r="Q10675">
            <v>4</v>
          </cell>
          <cell r="V10675">
            <v>7300</v>
          </cell>
        </row>
        <row r="10676">
          <cell r="A10676">
            <v>1</v>
          </cell>
          <cell r="E10676">
            <v>4</v>
          </cell>
          <cell r="I10676">
            <v>1929.1</v>
          </cell>
          <cell r="M10676">
            <v>4</v>
          </cell>
          <cell r="Q10676">
            <v>4</v>
          </cell>
          <cell r="V10676">
            <v>7300</v>
          </cell>
        </row>
        <row r="10677">
          <cell r="A10677">
            <v>1</v>
          </cell>
          <cell r="E10677">
            <v>4</v>
          </cell>
          <cell r="I10677">
            <v>9629.1299999999992</v>
          </cell>
          <cell r="M10677">
            <v>4</v>
          </cell>
          <cell r="Q10677">
            <v>4</v>
          </cell>
          <cell r="V10677">
            <v>7300</v>
          </cell>
        </row>
        <row r="10678">
          <cell r="A10678">
            <v>1</v>
          </cell>
          <cell r="E10678">
            <v>4</v>
          </cell>
          <cell r="I10678">
            <v>2429.2199999999998</v>
          </cell>
          <cell r="M10678">
            <v>4</v>
          </cell>
          <cell r="Q10678">
            <v>4</v>
          </cell>
          <cell r="V10678">
            <v>7300</v>
          </cell>
        </row>
        <row r="10679">
          <cell r="A10679">
            <v>1</v>
          </cell>
          <cell r="E10679">
            <v>4</v>
          </cell>
          <cell r="I10679">
            <v>17942.7</v>
          </cell>
          <cell r="M10679">
            <v>4</v>
          </cell>
          <cell r="Q10679">
            <v>4</v>
          </cell>
          <cell r="V10679">
            <v>7300</v>
          </cell>
        </row>
        <row r="10680">
          <cell r="A10680">
            <v>1</v>
          </cell>
          <cell r="E10680">
            <v>4</v>
          </cell>
          <cell r="I10680">
            <v>2236.23</v>
          </cell>
          <cell r="M10680">
            <v>4</v>
          </cell>
          <cell r="Q10680">
            <v>4</v>
          </cell>
          <cell r="V10680">
            <v>7300</v>
          </cell>
        </row>
        <row r="10681">
          <cell r="A10681">
            <v>1</v>
          </cell>
          <cell r="E10681">
            <v>4</v>
          </cell>
          <cell r="I10681">
            <v>6594.88</v>
          </cell>
          <cell r="M10681">
            <v>4</v>
          </cell>
          <cell r="Q10681">
            <v>4</v>
          </cell>
          <cell r="V10681">
            <v>7300</v>
          </cell>
        </row>
        <row r="10682">
          <cell r="A10682">
            <v>1</v>
          </cell>
          <cell r="E10682">
            <v>4</v>
          </cell>
          <cell r="I10682">
            <v>295.74</v>
          </cell>
          <cell r="M10682">
            <v>4</v>
          </cell>
          <cell r="Q10682">
            <v>4</v>
          </cell>
          <cell r="V10682">
            <v>7300</v>
          </cell>
        </row>
        <row r="10683">
          <cell r="A10683">
            <v>1</v>
          </cell>
          <cell r="E10683">
            <v>4</v>
          </cell>
          <cell r="I10683">
            <v>300</v>
          </cell>
          <cell r="M10683">
            <v>4</v>
          </cell>
          <cell r="Q10683">
            <v>4</v>
          </cell>
          <cell r="V10683">
            <v>7300</v>
          </cell>
        </row>
        <row r="10684">
          <cell r="A10684">
            <v>1</v>
          </cell>
          <cell r="E10684">
            <v>4</v>
          </cell>
          <cell r="I10684">
            <v>2000</v>
          </cell>
          <cell r="M10684">
            <v>4</v>
          </cell>
          <cell r="Q10684">
            <v>4</v>
          </cell>
          <cell r="V10684">
            <v>7300</v>
          </cell>
        </row>
        <row r="10685">
          <cell r="A10685">
            <v>1</v>
          </cell>
          <cell r="E10685">
            <v>4</v>
          </cell>
          <cell r="I10685">
            <v>1050</v>
          </cell>
          <cell r="M10685">
            <v>4</v>
          </cell>
          <cell r="Q10685">
            <v>4</v>
          </cell>
          <cell r="V10685">
            <v>7300</v>
          </cell>
        </row>
        <row r="10686">
          <cell r="A10686">
            <v>1</v>
          </cell>
          <cell r="E10686">
            <v>4</v>
          </cell>
          <cell r="I10686">
            <v>3078.86</v>
          </cell>
          <cell r="M10686">
            <v>4</v>
          </cell>
          <cell r="Q10686">
            <v>4</v>
          </cell>
          <cell r="V10686">
            <v>7300</v>
          </cell>
        </row>
        <row r="10687">
          <cell r="A10687">
            <v>1</v>
          </cell>
          <cell r="E10687">
            <v>4</v>
          </cell>
          <cell r="I10687">
            <v>6601823.46</v>
          </cell>
          <cell r="M10687">
            <v>4</v>
          </cell>
          <cell r="Q10687">
            <v>4</v>
          </cell>
          <cell r="V10687">
            <v>7400</v>
          </cell>
        </row>
        <row r="10688">
          <cell r="A10688">
            <v>1</v>
          </cell>
          <cell r="E10688">
            <v>4</v>
          </cell>
          <cell r="I10688">
            <v>0</v>
          </cell>
          <cell r="M10688">
            <v>4</v>
          </cell>
          <cell r="Q10688">
            <v>4</v>
          </cell>
          <cell r="V10688">
            <v>7600</v>
          </cell>
        </row>
        <row r="10689">
          <cell r="A10689">
            <v>1</v>
          </cell>
          <cell r="E10689">
            <v>4</v>
          </cell>
          <cell r="I10689">
            <v>136725.03</v>
          </cell>
          <cell r="M10689">
            <v>4</v>
          </cell>
          <cell r="Q10689">
            <v>4</v>
          </cell>
          <cell r="V10689">
            <v>7700</v>
          </cell>
        </row>
        <row r="10690">
          <cell r="A10690">
            <v>1</v>
          </cell>
          <cell r="E10690">
            <v>4</v>
          </cell>
          <cell r="I10690">
            <v>10339.200000000001</v>
          </cell>
          <cell r="M10690">
            <v>4</v>
          </cell>
          <cell r="Q10690">
            <v>4</v>
          </cell>
          <cell r="V10690">
            <v>7700</v>
          </cell>
        </row>
        <row r="10691">
          <cell r="A10691">
            <v>1</v>
          </cell>
          <cell r="E10691">
            <v>4</v>
          </cell>
          <cell r="I10691">
            <v>0</v>
          </cell>
          <cell r="M10691">
            <v>4</v>
          </cell>
          <cell r="Q10691">
            <v>4</v>
          </cell>
          <cell r="V10691">
            <v>7700</v>
          </cell>
        </row>
        <row r="10692">
          <cell r="A10692">
            <v>1</v>
          </cell>
          <cell r="E10692">
            <v>4</v>
          </cell>
          <cell r="I10692">
            <v>5270894.41</v>
          </cell>
          <cell r="M10692">
            <v>4</v>
          </cell>
          <cell r="Q10692">
            <v>4</v>
          </cell>
          <cell r="V10692">
            <v>7700</v>
          </cell>
        </row>
        <row r="10693">
          <cell r="A10693">
            <v>1</v>
          </cell>
          <cell r="E10693">
            <v>4</v>
          </cell>
          <cell r="I10693">
            <v>0</v>
          </cell>
          <cell r="M10693">
            <v>4</v>
          </cell>
          <cell r="Q10693">
            <v>4</v>
          </cell>
          <cell r="V10693">
            <v>7700</v>
          </cell>
        </row>
        <row r="10694">
          <cell r="A10694">
            <v>1</v>
          </cell>
          <cell r="E10694">
            <v>4</v>
          </cell>
          <cell r="I10694">
            <v>0</v>
          </cell>
          <cell r="M10694">
            <v>4</v>
          </cell>
          <cell r="Q10694">
            <v>4</v>
          </cell>
          <cell r="V10694">
            <v>7700</v>
          </cell>
        </row>
        <row r="10695">
          <cell r="A10695">
            <v>1</v>
          </cell>
          <cell r="E10695">
            <v>4</v>
          </cell>
          <cell r="I10695">
            <v>0</v>
          </cell>
          <cell r="M10695">
            <v>4</v>
          </cell>
          <cell r="Q10695">
            <v>4</v>
          </cell>
          <cell r="V10695">
            <v>7700</v>
          </cell>
        </row>
        <row r="10696">
          <cell r="A10696">
            <v>1</v>
          </cell>
          <cell r="E10696">
            <v>4</v>
          </cell>
          <cell r="I10696">
            <v>0</v>
          </cell>
          <cell r="M10696">
            <v>4</v>
          </cell>
          <cell r="Q10696">
            <v>4</v>
          </cell>
          <cell r="V10696">
            <v>7700</v>
          </cell>
        </row>
        <row r="10697">
          <cell r="A10697">
            <v>1</v>
          </cell>
          <cell r="E10697">
            <v>4</v>
          </cell>
          <cell r="I10697">
            <v>0</v>
          </cell>
          <cell r="M10697">
            <v>4</v>
          </cell>
          <cell r="Q10697">
            <v>4</v>
          </cell>
          <cell r="V10697">
            <v>7700</v>
          </cell>
        </row>
        <row r="10698">
          <cell r="A10698">
            <v>1</v>
          </cell>
          <cell r="E10698">
            <v>4</v>
          </cell>
          <cell r="I10698">
            <v>0</v>
          </cell>
          <cell r="M10698">
            <v>4</v>
          </cell>
          <cell r="Q10698">
            <v>4</v>
          </cell>
          <cell r="V10698">
            <v>7700</v>
          </cell>
        </row>
        <row r="10699">
          <cell r="A10699">
            <v>1</v>
          </cell>
          <cell r="E10699">
            <v>4</v>
          </cell>
          <cell r="I10699">
            <v>0</v>
          </cell>
          <cell r="M10699">
            <v>4</v>
          </cell>
          <cell r="Q10699">
            <v>4</v>
          </cell>
          <cell r="V10699">
            <v>7700</v>
          </cell>
        </row>
        <row r="10700">
          <cell r="A10700">
            <v>1</v>
          </cell>
          <cell r="E10700">
            <v>4</v>
          </cell>
          <cell r="I10700">
            <v>0</v>
          </cell>
          <cell r="M10700">
            <v>4</v>
          </cell>
          <cell r="Q10700">
            <v>4</v>
          </cell>
          <cell r="V10700">
            <v>7700</v>
          </cell>
        </row>
        <row r="10701">
          <cell r="A10701">
            <v>1</v>
          </cell>
          <cell r="E10701">
            <v>4</v>
          </cell>
          <cell r="I10701">
            <v>0</v>
          </cell>
          <cell r="M10701">
            <v>4</v>
          </cell>
          <cell r="Q10701">
            <v>4</v>
          </cell>
          <cell r="V10701">
            <v>7700</v>
          </cell>
        </row>
        <row r="10702">
          <cell r="A10702">
            <v>1</v>
          </cell>
          <cell r="E10702">
            <v>4</v>
          </cell>
          <cell r="I10702">
            <v>0</v>
          </cell>
          <cell r="M10702">
            <v>4</v>
          </cell>
          <cell r="Q10702">
            <v>4</v>
          </cell>
          <cell r="V10702">
            <v>7700</v>
          </cell>
        </row>
        <row r="10703">
          <cell r="A10703">
            <v>1</v>
          </cell>
          <cell r="E10703">
            <v>4</v>
          </cell>
          <cell r="I10703">
            <v>0</v>
          </cell>
          <cell r="M10703">
            <v>4</v>
          </cell>
          <cell r="Q10703">
            <v>4</v>
          </cell>
          <cell r="V10703">
            <v>7700</v>
          </cell>
        </row>
        <row r="10704">
          <cell r="A10704">
            <v>1</v>
          </cell>
          <cell r="E10704">
            <v>4</v>
          </cell>
          <cell r="I10704">
            <v>0</v>
          </cell>
          <cell r="M10704">
            <v>4</v>
          </cell>
          <cell r="Q10704">
            <v>4</v>
          </cell>
          <cell r="V10704">
            <v>7700</v>
          </cell>
        </row>
        <row r="10705">
          <cell r="A10705">
            <v>1</v>
          </cell>
          <cell r="E10705">
            <v>4</v>
          </cell>
          <cell r="I10705">
            <v>0</v>
          </cell>
          <cell r="M10705">
            <v>4</v>
          </cell>
          <cell r="Q10705">
            <v>4</v>
          </cell>
          <cell r="V10705">
            <v>7700</v>
          </cell>
        </row>
        <row r="10706">
          <cell r="A10706">
            <v>1</v>
          </cell>
          <cell r="E10706">
            <v>4</v>
          </cell>
          <cell r="I10706">
            <v>0</v>
          </cell>
          <cell r="M10706">
            <v>4</v>
          </cell>
          <cell r="Q10706">
            <v>4</v>
          </cell>
          <cell r="V10706">
            <v>7710</v>
          </cell>
        </row>
        <row r="10707">
          <cell r="A10707">
            <v>1</v>
          </cell>
          <cell r="E10707">
            <v>4</v>
          </cell>
          <cell r="I10707">
            <v>0</v>
          </cell>
          <cell r="M10707">
            <v>4</v>
          </cell>
          <cell r="Q10707">
            <v>4</v>
          </cell>
          <cell r="V10707">
            <v>7710</v>
          </cell>
        </row>
        <row r="10708">
          <cell r="A10708">
            <v>1</v>
          </cell>
          <cell r="E10708">
            <v>4</v>
          </cell>
          <cell r="I10708">
            <v>0</v>
          </cell>
          <cell r="M10708">
            <v>4</v>
          </cell>
          <cell r="Q10708">
            <v>4</v>
          </cell>
          <cell r="V10708">
            <v>7710</v>
          </cell>
        </row>
        <row r="10709">
          <cell r="A10709">
            <v>1</v>
          </cell>
          <cell r="E10709">
            <v>4</v>
          </cell>
          <cell r="I10709">
            <v>0</v>
          </cell>
          <cell r="M10709">
            <v>4</v>
          </cell>
          <cell r="Q10709">
            <v>4</v>
          </cell>
          <cell r="V10709">
            <v>7710</v>
          </cell>
        </row>
        <row r="10710">
          <cell r="A10710">
            <v>1</v>
          </cell>
          <cell r="E10710">
            <v>4</v>
          </cell>
          <cell r="I10710">
            <v>0</v>
          </cell>
          <cell r="M10710">
            <v>4</v>
          </cell>
          <cell r="Q10710">
            <v>4</v>
          </cell>
          <cell r="V10710">
            <v>7710</v>
          </cell>
        </row>
        <row r="10711">
          <cell r="A10711">
            <v>1</v>
          </cell>
          <cell r="E10711">
            <v>4</v>
          </cell>
          <cell r="I10711">
            <v>0</v>
          </cell>
          <cell r="M10711">
            <v>4</v>
          </cell>
          <cell r="Q10711">
            <v>4</v>
          </cell>
          <cell r="V10711">
            <v>7710</v>
          </cell>
        </row>
        <row r="10712">
          <cell r="A10712">
            <v>1</v>
          </cell>
          <cell r="E10712">
            <v>4</v>
          </cell>
          <cell r="I10712">
            <v>0</v>
          </cell>
          <cell r="M10712">
            <v>4</v>
          </cell>
          <cell r="Q10712">
            <v>4</v>
          </cell>
          <cell r="V10712">
            <v>7710</v>
          </cell>
        </row>
        <row r="10713">
          <cell r="A10713">
            <v>1</v>
          </cell>
          <cell r="E10713">
            <v>4</v>
          </cell>
          <cell r="I10713">
            <v>0</v>
          </cell>
          <cell r="M10713">
            <v>4</v>
          </cell>
          <cell r="Q10713">
            <v>4</v>
          </cell>
          <cell r="V10713">
            <v>7710</v>
          </cell>
        </row>
        <row r="10714">
          <cell r="A10714">
            <v>1</v>
          </cell>
          <cell r="E10714">
            <v>4</v>
          </cell>
          <cell r="I10714">
            <v>0</v>
          </cell>
          <cell r="M10714">
            <v>4</v>
          </cell>
          <cell r="Q10714">
            <v>4</v>
          </cell>
          <cell r="V10714">
            <v>7710</v>
          </cell>
        </row>
        <row r="10715">
          <cell r="A10715">
            <v>1</v>
          </cell>
          <cell r="E10715">
            <v>4</v>
          </cell>
          <cell r="I10715">
            <v>0</v>
          </cell>
          <cell r="M10715">
            <v>4</v>
          </cell>
          <cell r="Q10715">
            <v>4</v>
          </cell>
          <cell r="V10715">
            <v>7710</v>
          </cell>
        </row>
        <row r="10716">
          <cell r="A10716">
            <v>1</v>
          </cell>
          <cell r="E10716">
            <v>4</v>
          </cell>
          <cell r="I10716">
            <v>0</v>
          </cell>
          <cell r="M10716">
            <v>4</v>
          </cell>
          <cell r="Q10716">
            <v>4</v>
          </cell>
          <cell r="V10716">
            <v>7710</v>
          </cell>
        </row>
        <row r="10717">
          <cell r="A10717">
            <v>1</v>
          </cell>
          <cell r="E10717">
            <v>4</v>
          </cell>
          <cell r="I10717">
            <v>0</v>
          </cell>
          <cell r="M10717">
            <v>4</v>
          </cell>
          <cell r="Q10717">
            <v>4</v>
          </cell>
          <cell r="V10717">
            <v>7710</v>
          </cell>
        </row>
        <row r="10718">
          <cell r="A10718">
            <v>1</v>
          </cell>
          <cell r="E10718">
            <v>4</v>
          </cell>
          <cell r="I10718">
            <v>0</v>
          </cell>
          <cell r="M10718">
            <v>4</v>
          </cell>
          <cell r="Q10718">
            <v>4</v>
          </cell>
          <cell r="V10718">
            <v>7710</v>
          </cell>
        </row>
        <row r="10719">
          <cell r="A10719">
            <v>1</v>
          </cell>
          <cell r="E10719">
            <v>4</v>
          </cell>
          <cell r="I10719">
            <v>229259.85</v>
          </cell>
          <cell r="M10719">
            <v>4</v>
          </cell>
          <cell r="Q10719">
            <v>4</v>
          </cell>
          <cell r="V10719">
            <v>7800</v>
          </cell>
        </row>
        <row r="10720">
          <cell r="A10720">
            <v>1</v>
          </cell>
          <cell r="E10720">
            <v>4</v>
          </cell>
          <cell r="I10720">
            <v>20724.23</v>
          </cell>
          <cell r="M10720">
            <v>4</v>
          </cell>
          <cell r="Q10720">
            <v>4</v>
          </cell>
          <cell r="V10720">
            <v>7901</v>
          </cell>
        </row>
        <row r="10721">
          <cell r="A10721">
            <v>1</v>
          </cell>
          <cell r="E10721">
            <v>4</v>
          </cell>
          <cell r="I10721">
            <v>10154.030000000001</v>
          </cell>
          <cell r="M10721">
            <v>4</v>
          </cell>
          <cell r="Q10721">
            <v>4</v>
          </cell>
          <cell r="V10721">
            <v>7902</v>
          </cell>
        </row>
        <row r="10722">
          <cell r="A10722">
            <v>1</v>
          </cell>
          <cell r="E10722">
            <v>4</v>
          </cell>
          <cell r="I10722">
            <v>0</v>
          </cell>
          <cell r="M10722">
            <v>4</v>
          </cell>
          <cell r="Q10722">
            <v>4</v>
          </cell>
          <cell r="V10722">
            <v>7903</v>
          </cell>
        </row>
        <row r="10723">
          <cell r="A10723">
            <v>1</v>
          </cell>
          <cell r="E10723">
            <v>4</v>
          </cell>
          <cell r="I10723">
            <v>0</v>
          </cell>
          <cell r="M10723">
            <v>4</v>
          </cell>
          <cell r="Q10723">
            <v>4</v>
          </cell>
          <cell r="V10723">
            <v>7916</v>
          </cell>
        </row>
        <row r="10724">
          <cell r="A10724">
            <v>1</v>
          </cell>
          <cell r="E10724">
            <v>4</v>
          </cell>
          <cell r="I10724">
            <v>-158198.9</v>
          </cell>
          <cell r="M10724">
            <v>4</v>
          </cell>
          <cell r="Q10724">
            <v>4</v>
          </cell>
          <cell r="V10724">
            <v>8011</v>
          </cell>
        </row>
        <row r="10725">
          <cell r="A10725">
            <v>1</v>
          </cell>
          <cell r="E10725">
            <v>4</v>
          </cell>
          <cell r="I10725">
            <v>313.77</v>
          </cell>
          <cell r="M10725">
            <v>4</v>
          </cell>
          <cell r="Q10725">
            <v>4</v>
          </cell>
          <cell r="V10725">
            <v>8012</v>
          </cell>
        </row>
        <row r="10726">
          <cell r="A10726">
            <v>1</v>
          </cell>
          <cell r="E10726">
            <v>4</v>
          </cell>
          <cell r="I10726">
            <v>-3544.02</v>
          </cell>
          <cell r="M10726">
            <v>4</v>
          </cell>
          <cell r="Q10726">
            <v>4</v>
          </cell>
          <cell r="V10726">
            <v>8013</v>
          </cell>
        </row>
        <row r="10727">
          <cell r="A10727">
            <v>1</v>
          </cell>
          <cell r="E10727">
            <v>4</v>
          </cell>
          <cell r="I10727">
            <v>4263.51</v>
          </cell>
          <cell r="M10727">
            <v>4</v>
          </cell>
          <cell r="Q10727">
            <v>4</v>
          </cell>
          <cell r="V10727">
            <v>8014</v>
          </cell>
        </row>
        <row r="10728">
          <cell r="A10728">
            <v>1</v>
          </cell>
          <cell r="E10728">
            <v>4</v>
          </cell>
          <cell r="I10728">
            <v>394.89</v>
          </cell>
          <cell r="M10728">
            <v>4</v>
          </cell>
          <cell r="Q10728">
            <v>4</v>
          </cell>
          <cell r="V10728">
            <v>8016</v>
          </cell>
        </row>
        <row r="10729">
          <cell r="A10729">
            <v>1</v>
          </cell>
          <cell r="E10729">
            <v>4</v>
          </cell>
          <cell r="I10729">
            <v>9410.14</v>
          </cell>
          <cell r="M10729">
            <v>4</v>
          </cell>
          <cell r="Q10729">
            <v>4</v>
          </cell>
          <cell r="V10729">
            <v>8021</v>
          </cell>
        </row>
        <row r="10730">
          <cell r="A10730">
            <v>1</v>
          </cell>
          <cell r="E10730">
            <v>4</v>
          </cell>
          <cell r="I10730">
            <v>0</v>
          </cell>
          <cell r="M10730">
            <v>4</v>
          </cell>
          <cell r="Q10730">
            <v>4</v>
          </cell>
          <cell r="V10730">
            <v>8041</v>
          </cell>
        </row>
        <row r="10731">
          <cell r="A10731">
            <v>1</v>
          </cell>
          <cell r="E10731">
            <v>4</v>
          </cell>
          <cell r="I10731">
            <v>0</v>
          </cell>
          <cell r="M10731">
            <v>4</v>
          </cell>
          <cell r="Q10731">
            <v>4</v>
          </cell>
          <cell r="V10731">
            <v>8042</v>
          </cell>
        </row>
        <row r="10732">
          <cell r="A10732">
            <v>1</v>
          </cell>
          <cell r="E10732">
            <v>4</v>
          </cell>
          <cell r="I10732">
            <v>0</v>
          </cell>
          <cell r="M10732">
            <v>4</v>
          </cell>
          <cell r="Q10732">
            <v>4</v>
          </cell>
          <cell r="V10732">
            <v>8043</v>
          </cell>
        </row>
        <row r="10733">
          <cell r="A10733">
            <v>1</v>
          </cell>
          <cell r="E10733">
            <v>4</v>
          </cell>
          <cell r="I10733">
            <v>-3197801.86</v>
          </cell>
          <cell r="M10733">
            <v>4</v>
          </cell>
          <cell r="Q10733">
            <v>4</v>
          </cell>
          <cell r="V10733">
            <v>8700</v>
          </cell>
        </row>
        <row r="10734">
          <cell r="A10734">
            <v>1</v>
          </cell>
          <cell r="E10734">
            <v>4</v>
          </cell>
          <cell r="I10734">
            <v>-384491.24</v>
          </cell>
          <cell r="M10734">
            <v>4</v>
          </cell>
          <cell r="Q10734">
            <v>4</v>
          </cell>
          <cell r="V10734">
            <v>8900</v>
          </cell>
        </row>
        <row r="10735">
          <cell r="A10735">
            <v>1</v>
          </cell>
          <cell r="E10735">
            <v>4</v>
          </cell>
          <cell r="I10735">
            <v>-9259187.3900000006</v>
          </cell>
          <cell r="M10735">
            <v>4</v>
          </cell>
          <cell r="Q10735">
            <v>4</v>
          </cell>
          <cell r="V10735">
            <v>9100</v>
          </cell>
        </row>
        <row r="10736">
          <cell r="A10736">
            <v>1</v>
          </cell>
          <cell r="E10736">
            <v>4</v>
          </cell>
          <cell r="I10736">
            <v>-258343.78</v>
          </cell>
          <cell r="M10736">
            <v>4</v>
          </cell>
          <cell r="Q10736">
            <v>4</v>
          </cell>
          <cell r="V10736">
            <v>9110</v>
          </cell>
        </row>
        <row r="10737">
          <cell r="A10737">
            <v>1</v>
          </cell>
          <cell r="E10737">
            <v>4</v>
          </cell>
          <cell r="I10737">
            <v>0</v>
          </cell>
          <cell r="M10737">
            <v>4</v>
          </cell>
          <cell r="Q10737">
            <v>4</v>
          </cell>
          <cell r="V10737">
            <v>9150</v>
          </cell>
        </row>
        <row r="10738">
          <cell r="A10738">
            <v>1</v>
          </cell>
          <cell r="E10738">
            <v>4</v>
          </cell>
          <cell r="I10738">
            <v>0</v>
          </cell>
          <cell r="M10738">
            <v>4</v>
          </cell>
          <cell r="Q10738">
            <v>4</v>
          </cell>
          <cell r="V10738">
            <v>9200</v>
          </cell>
        </row>
        <row r="10739">
          <cell r="A10739">
            <v>1</v>
          </cell>
          <cell r="E10739">
            <v>4</v>
          </cell>
          <cell r="I10739">
            <v>0</v>
          </cell>
          <cell r="M10739">
            <v>4</v>
          </cell>
          <cell r="Q10739">
            <v>4</v>
          </cell>
          <cell r="V10739">
            <v>9201</v>
          </cell>
        </row>
        <row r="10740">
          <cell r="A10740">
            <v>1</v>
          </cell>
          <cell r="E10740">
            <v>4</v>
          </cell>
          <cell r="I10740">
            <v>0</v>
          </cell>
          <cell r="M10740">
            <v>4</v>
          </cell>
          <cell r="Q10740">
            <v>4</v>
          </cell>
          <cell r="V10740">
            <v>9203</v>
          </cell>
        </row>
        <row r="10741">
          <cell r="A10741">
            <v>1</v>
          </cell>
          <cell r="E10741">
            <v>4</v>
          </cell>
          <cell r="I10741">
            <v>0</v>
          </cell>
          <cell r="M10741">
            <v>4</v>
          </cell>
          <cell r="Q10741">
            <v>4</v>
          </cell>
          <cell r="V10741">
            <v>9204</v>
          </cell>
        </row>
        <row r="10742">
          <cell r="A10742">
            <v>1</v>
          </cell>
          <cell r="E10742">
            <v>4</v>
          </cell>
          <cell r="I10742">
            <v>-5391124.9900000002</v>
          </cell>
          <cell r="M10742">
            <v>4</v>
          </cell>
          <cell r="Q10742">
            <v>4</v>
          </cell>
          <cell r="V10742">
            <v>9205</v>
          </cell>
        </row>
        <row r="10743">
          <cell r="A10743">
            <v>1</v>
          </cell>
          <cell r="E10743">
            <v>4</v>
          </cell>
          <cell r="I10743">
            <v>0</v>
          </cell>
          <cell r="M10743">
            <v>4</v>
          </cell>
          <cell r="Q10743">
            <v>4</v>
          </cell>
          <cell r="V10743">
            <v>9206</v>
          </cell>
        </row>
        <row r="10744">
          <cell r="A10744">
            <v>1</v>
          </cell>
          <cell r="E10744">
            <v>4</v>
          </cell>
          <cell r="I10744">
            <v>-155729.76</v>
          </cell>
          <cell r="M10744">
            <v>4</v>
          </cell>
          <cell r="Q10744">
            <v>4</v>
          </cell>
          <cell r="V10744">
            <v>9208</v>
          </cell>
        </row>
        <row r="10745">
          <cell r="A10745">
            <v>1</v>
          </cell>
          <cell r="E10745">
            <v>4</v>
          </cell>
          <cell r="I10745">
            <v>0</v>
          </cell>
          <cell r="M10745">
            <v>4</v>
          </cell>
          <cell r="Q10745">
            <v>4</v>
          </cell>
          <cell r="V10745">
            <v>9209</v>
          </cell>
        </row>
        <row r="10746">
          <cell r="A10746">
            <v>1</v>
          </cell>
          <cell r="E10746">
            <v>4</v>
          </cell>
          <cell r="I10746">
            <v>0</v>
          </cell>
          <cell r="M10746">
            <v>4</v>
          </cell>
          <cell r="Q10746">
            <v>4</v>
          </cell>
          <cell r="V10746">
            <v>9210</v>
          </cell>
        </row>
        <row r="10747">
          <cell r="A10747">
            <v>1</v>
          </cell>
          <cell r="E10747">
            <v>4</v>
          </cell>
          <cell r="I10747">
            <v>0</v>
          </cell>
          <cell r="M10747">
            <v>4</v>
          </cell>
          <cell r="Q10747">
            <v>4</v>
          </cell>
          <cell r="V10747">
            <v>9211</v>
          </cell>
        </row>
        <row r="10748">
          <cell r="A10748">
            <v>1</v>
          </cell>
          <cell r="E10748">
            <v>4</v>
          </cell>
          <cell r="I10748">
            <v>0</v>
          </cell>
          <cell r="M10748">
            <v>4</v>
          </cell>
          <cell r="Q10748">
            <v>4</v>
          </cell>
          <cell r="V10748">
            <v>9212</v>
          </cell>
        </row>
        <row r="10749">
          <cell r="A10749">
            <v>1</v>
          </cell>
          <cell r="E10749">
            <v>4</v>
          </cell>
          <cell r="I10749">
            <v>0</v>
          </cell>
          <cell r="M10749">
            <v>4</v>
          </cell>
          <cell r="Q10749">
            <v>4</v>
          </cell>
          <cell r="V10749">
            <v>9213</v>
          </cell>
        </row>
        <row r="10750">
          <cell r="A10750">
            <v>1</v>
          </cell>
          <cell r="E10750">
            <v>4</v>
          </cell>
          <cell r="I10750">
            <v>0</v>
          </cell>
          <cell r="M10750">
            <v>4</v>
          </cell>
          <cell r="Q10750">
            <v>4</v>
          </cell>
          <cell r="V10750">
            <v>9214</v>
          </cell>
        </row>
        <row r="10751">
          <cell r="A10751">
            <v>1</v>
          </cell>
          <cell r="E10751">
            <v>4</v>
          </cell>
          <cell r="I10751">
            <v>0</v>
          </cell>
          <cell r="M10751">
            <v>4</v>
          </cell>
          <cell r="Q10751">
            <v>4</v>
          </cell>
          <cell r="V10751">
            <v>9221</v>
          </cell>
        </row>
        <row r="10752">
          <cell r="A10752">
            <v>1</v>
          </cell>
          <cell r="E10752">
            <v>4</v>
          </cell>
          <cell r="I10752">
            <v>0</v>
          </cell>
          <cell r="M10752">
            <v>4</v>
          </cell>
          <cell r="Q10752">
            <v>4</v>
          </cell>
          <cell r="V10752">
            <v>9221</v>
          </cell>
        </row>
        <row r="10753">
          <cell r="A10753">
            <v>1</v>
          </cell>
          <cell r="E10753">
            <v>4</v>
          </cell>
          <cell r="I10753">
            <v>0</v>
          </cell>
          <cell r="M10753">
            <v>4</v>
          </cell>
          <cell r="Q10753">
            <v>4</v>
          </cell>
          <cell r="V10753">
            <v>9221</v>
          </cell>
        </row>
        <row r="10754">
          <cell r="A10754">
            <v>1</v>
          </cell>
          <cell r="E10754">
            <v>4</v>
          </cell>
          <cell r="I10754">
            <v>0</v>
          </cell>
          <cell r="M10754">
            <v>4</v>
          </cell>
          <cell r="Q10754">
            <v>4</v>
          </cell>
          <cell r="V10754">
            <v>9221</v>
          </cell>
        </row>
        <row r="10755">
          <cell r="A10755">
            <v>1</v>
          </cell>
          <cell r="E10755">
            <v>4</v>
          </cell>
          <cell r="I10755">
            <v>0</v>
          </cell>
          <cell r="M10755">
            <v>4</v>
          </cell>
          <cell r="Q10755">
            <v>4</v>
          </cell>
          <cell r="V10755">
            <v>9221</v>
          </cell>
        </row>
        <row r="10756">
          <cell r="A10756">
            <v>1</v>
          </cell>
          <cell r="E10756">
            <v>4</v>
          </cell>
          <cell r="I10756">
            <v>0</v>
          </cell>
          <cell r="M10756">
            <v>4</v>
          </cell>
          <cell r="Q10756">
            <v>4</v>
          </cell>
          <cell r="V10756">
            <v>9221</v>
          </cell>
        </row>
        <row r="10757">
          <cell r="A10757">
            <v>1</v>
          </cell>
          <cell r="E10757">
            <v>4</v>
          </cell>
          <cell r="I10757">
            <v>0</v>
          </cell>
          <cell r="M10757">
            <v>4</v>
          </cell>
          <cell r="Q10757">
            <v>4</v>
          </cell>
          <cell r="V10757">
            <v>9221</v>
          </cell>
        </row>
        <row r="10758">
          <cell r="A10758">
            <v>1</v>
          </cell>
          <cell r="E10758">
            <v>4</v>
          </cell>
          <cell r="I10758">
            <v>0</v>
          </cell>
          <cell r="M10758">
            <v>4</v>
          </cell>
          <cell r="Q10758">
            <v>4</v>
          </cell>
          <cell r="V10758">
            <v>9221</v>
          </cell>
        </row>
        <row r="10759">
          <cell r="A10759">
            <v>1</v>
          </cell>
          <cell r="E10759">
            <v>4</v>
          </cell>
          <cell r="I10759">
            <v>0</v>
          </cell>
          <cell r="M10759">
            <v>4</v>
          </cell>
          <cell r="Q10759">
            <v>4</v>
          </cell>
          <cell r="V10759">
            <v>9221</v>
          </cell>
        </row>
        <row r="10760">
          <cell r="A10760">
            <v>1</v>
          </cell>
          <cell r="E10760">
            <v>4</v>
          </cell>
          <cell r="I10760">
            <v>0</v>
          </cell>
          <cell r="M10760">
            <v>4</v>
          </cell>
          <cell r="Q10760">
            <v>4</v>
          </cell>
          <cell r="V10760">
            <v>9221</v>
          </cell>
        </row>
        <row r="10761">
          <cell r="A10761">
            <v>1</v>
          </cell>
          <cell r="E10761">
            <v>4</v>
          </cell>
          <cell r="I10761">
            <v>-333719.84999999998</v>
          </cell>
          <cell r="M10761">
            <v>4</v>
          </cell>
          <cell r="Q10761">
            <v>4</v>
          </cell>
          <cell r="V10761">
            <v>9251</v>
          </cell>
        </row>
        <row r="10762">
          <cell r="A10762">
            <v>1</v>
          </cell>
          <cell r="E10762">
            <v>4</v>
          </cell>
          <cell r="I10762">
            <v>-2611848.4700000002</v>
          </cell>
          <cell r="M10762">
            <v>4</v>
          </cell>
          <cell r="Q10762">
            <v>4</v>
          </cell>
          <cell r="V10762">
            <v>9252</v>
          </cell>
        </row>
        <row r="10763">
          <cell r="A10763">
            <v>1</v>
          </cell>
          <cell r="E10763">
            <v>4</v>
          </cell>
          <cell r="I10763">
            <v>-74573.05</v>
          </cell>
          <cell r="M10763">
            <v>4</v>
          </cell>
          <cell r="Q10763">
            <v>4</v>
          </cell>
          <cell r="V10763">
            <v>9253</v>
          </cell>
        </row>
        <row r="10764">
          <cell r="A10764">
            <v>1</v>
          </cell>
          <cell r="E10764">
            <v>4</v>
          </cell>
          <cell r="I10764">
            <v>-27492</v>
          </cell>
          <cell r="M10764">
            <v>4</v>
          </cell>
          <cell r="Q10764">
            <v>4</v>
          </cell>
          <cell r="V10764">
            <v>9255</v>
          </cell>
        </row>
        <row r="10765">
          <cell r="A10765">
            <v>1</v>
          </cell>
          <cell r="E10765">
            <v>4</v>
          </cell>
          <cell r="I10765">
            <v>-184989.15</v>
          </cell>
          <cell r="M10765">
            <v>4</v>
          </cell>
          <cell r="Q10765">
            <v>4</v>
          </cell>
          <cell r="V10765">
            <v>9256</v>
          </cell>
        </row>
        <row r="10766">
          <cell r="A10766">
            <v>1</v>
          </cell>
          <cell r="E10766">
            <v>4</v>
          </cell>
          <cell r="I10766">
            <v>-293265.49</v>
          </cell>
          <cell r="M10766">
            <v>4</v>
          </cell>
          <cell r="Q10766">
            <v>4</v>
          </cell>
          <cell r="V10766">
            <v>9258</v>
          </cell>
        </row>
        <row r="10767">
          <cell r="A10767">
            <v>1</v>
          </cell>
          <cell r="E10767">
            <v>4</v>
          </cell>
          <cell r="I10767">
            <v>-2504056</v>
          </cell>
          <cell r="M10767">
            <v>4</v>
          </cell>
          <cell r="Q10767">
            <v>4</v>
          </cell>
          <cell r="V10767">
            <v>9301</v>
          </cell>
        </row>
        <row r="10768">
          <cell r="A10768">
            <v>1</v>
          </cell>
          <cell r="E10768">
            <v>4</v>
          </cell>
          <cell r="I10768">
            <v>-801249.7</v>
          </cell>
          <cell r="M10768">
            <v>4</v>
          </cell>
          <cell r="Q10768">
            <v>4</v>
          </cell>
          <cell r="V10768">
            <v>9302</v>
          </cell>
        </row>
        <row r="10769">
          <cell r="A10769">
            <v>1</v>
          </cell>
          <cell r="E10769">
            <v>4</v>
          </cell>
          <cell r="I10769">
            <v>-2736670.73</v>
          </cell>
          <cell r="M10769">
            <v>4</v>
          </cell>
          <cell r="Q10769">
            <v>4</v>
          </cell>
          <cell r="V10769">
            <v>9303</v>
          </cell>
        </row>
        <row r="10770">
          <cell r="A10770">
            <v>1</v>
          </cell>
          <cell r="E10770">
            <v>4</v>
          </cell>
          <cell r="I10770">
            <v>-463792.94</v>
          </cell>
          <cell r="M10770">
            <v>4</v>
          </cell>
          <cell r="Q10770">
            <v>4</v>
          </cell>
          <cell r="V10770">
            <v>9305</v>
          </cell>
        </row>
        <row r="10771">
          <cell r="A10771">
            <v>1</v>
          </cell>
          <cell r="E10771">
            <v>4</v>
          </cell>
          <cell r="I10771">
            <v>-60000</v>
          </cell>
          <cell r="M10771">
            <v>4</v>
          </cell>
          <cell r="Q10771">
            <v>4</v>
          </cell>
          <cell r="V10771">
            <v>9306</v>
          </cell>
        </row>
        <row r="10772">
          <cell r="A10772">
            <v>1</v>
          </cell>
          <cell r="E10772">
            <v>4</v>
          </cell>
          <cell r="I10772">
            <v>0</v>
          </cell>
          <cell r="M10772">
            <v>4</v>
          </cell>
          <cell r="Q10772">
            <v>4</v>
          </cell>
          <cell r="V10772">
            <v>9400</v>
          </cell>
        </row>
        <row r="10773">
          <cell r="A10773">
            <v>1</v>
          </cell>
          <cell r="E10773">
            <v>4</v>
          </cell>
          <cell r="I10773">
            <v>0</v>
          </cell>
          <cell r="M10773">
            <v>4</v>
          </cell>
          <cell r="Q10773">
            <v>4</v>
          </cell>
          <cell r="V10773">
            <v>9500</v>
          </cell>
        </row>
        <row r="10774">
          <cell r="A10774">
            <v>1</v>
          </cell>
          <cell r="E10774">
            <v>4</v>
          </cell>
          <cell r="I10774">
            <v>-2678268.7400000002</v>
          </cell>
          <cell r="M10774">
            <v>4</v>
          </cell>
          <cell r="Q10774">
            <v>4</v>
          </cell>
          <cell r="V10774">
            <v>9530</v>
          </cell>
        </row>
        <row r="10775">
          <cell r="A10775">
            <v>1</v>
          </cell>
          <cell r="E10775">
            <v>4</v>
          </cell>
          <cell r="I10775">
            <v>2424407.98</v>
          </cell>
          <cell r="M10775">
            <v>4</v>
          </cell>
          <cell r="Q10775">
            <v>4</v>
          </cell>
          <cell r="V10775">
            <v>9600</v>
          </cell>
        </row>
        <row r="10776">
          <cell r="A10776">
            <v>1</v>
          </cell>
          <cell r="E10776">
            <v>4</v>
          </cell>
          <cell r="I10776">
            <v>-10307520.18</v>
          </cell>
          <cell r="M10776">
            <v>4</v>
          </cell>
          <cell r="Q10776">
            <v>4</v>
          </cell>
          <cell r="V10776">
            <v>9610</v>
          </cell>
        </row>
        <row r="10777">
          <cell r="A10777">
            <v>1</v>
          </cell>
          <cell r="E10777">
            <v>4</v>
          </cell>
          <cell r="I10777">
            <v>13144.77</v>
          </cell>
          <cell r="M10777">
            <v>4</v>
          </cell>
          <cell r="Q10777">
            <v>4</v>
          </cell>
          <cell r="V10777">
            <v>9611</v>
          </cell>
        </row>
        <row r="10778">
          <cell r="A10778">
            <v>1</v>
          </cell>
          <cell r="E10778">
            <v>4</v>
          </cell>
          <cell r="I10778">
            <v>12299677.76</v>
          </cell>
          <cell r="M10778">
            <v>4</v>
          </cell>
          <cell r="Q10778">
            <v>4</v>
          </cell>
          <cell r="V10778">
            <v>9620</v>
          </cell>
        </row>
        <row r="10779">
          <cell r="A10779">
            <v>1</v>
          </cell>
          <cell r="E10779">
            <v>4</v>
          </cell>
          <cell r="I10779">
            <v>78429.7</v>
          </cell>
          <cell r="M10779">
            <v>4</v>
          </cell>
          <cell r="Q10779">
            <v>4</v>
          </cell>
          <cell r="V10779">
            <v>9670</v>
          </cell>
        </row>
        <row r="10780">
          <cell r="A10780">
            <v>1</v>
          </cell>
          <cell r="E10780">
            <v>4</v>
          </cell>
          <cell r="I10780">
            <v>0</v>
          </cell>
          <cell r="M10780">
            <v>4</v>
          </cell>
          <cell r="Q10780">
            <v>4</v>
          </cell>
          <cell r="V10780">
            <v>9990</v>
          </cell>
        </row>
        <row r="10781">
          <cell r="A10781">
            <v>1</v>
          </cell>
          <cell r="E10781">
            <v>4</v>
          </cell>
          <cell r="I10781">
            <v>16900386.5</v>
          </cell>
          <cell r="M10781">
            <v>4</v>
          </cell>
          <cell r="Q10781">
            <v>4</v>
          </cell>
          <cell r="V10781">
            <v>5301</v>
          </cell>
        </row>
        <row r="10782">
          <cell r="A10782">
            <v>1</v>
          </cell>
          <cell r="E10782">
            <v>8</v>
          </cell>
          <cell r="I10782">
            <v>-10000000</v>
          </cell>
          <cell r="M10782">
            <v>8</v>
          </cell>
          <cell r="Q10782">
            <v>8</v>
          </cell>
          <cell r="V10782">
            <v>5100</v>
          </cell>
        </row>
        <row r="10783">
          <cell r="A10783">
            <v>1</v>
          </cell>
          <cell r="E10783">
            <v>8</v>
          </cell>
          <cell r="I10783">
            <v>88631137.829999998</v>
          </cell>
          <cell r="M10783">
            <v>8</v>
          </cell>
          <cell r="Q10783">
            <v>8</v>
          </cell>
          <cell r="V10783">
            <v>5200</v>
          </cell>
        </row>
        <row r="10784">
          <cell r="A10784">
            <v>1</v>
          </cell>
          <cell r="E10784">
            <v>8</v>
          </cell>
          <cell r="I10784">
            <v>0</v>
          </cell>
          <cell r="M10784">
            <v>8</v>
          </cell>
          <cell r="Q10784">
            <v>8</v>
          </cell>
          <cell r="V10784">
            <v>5400</v>
          </cell>
        </row>
        <row r="10785">
          <cell r="A10785">
            <v>1</v>
          </cell>
          <cell r="E10785">
            <v>8</v>
          </cell>
          <cell r="I10785">
            <v>144643908.65000001</v>
          </cell>
          <cell r="M10785">
            <v>8</v>
          </cell>
          <cell r="Q10785">
            <v>8</v>
          </cell>
          <cell r="V10785">
            <v>5400</v>
          </cell>
        </row>
        <row r="10786">
          <cell r="A10786">
            <v>1</v>
          </cell>
          <cell r="E10786">
            <v>8</v>
          </cell>
          <cell r="I10786">
            <v>0</v>
          </cell>
          <cell r="M10786">
            <v>8</v>
          </cell>
          <cell r="Q10786">
            <v>8</v>
          </cell>
          <cell r="V10786">
            <v>5400</v>
          </cell>
        </row>
        <row r="10787">
          <cell r="A10787">
            <v>1</v>
          </cell>
          <cell r="E10787">
            <v>8</v>
          </cell>
          <cell r="I10787">
            <v>-76886361.079999998</v>
          </cell>
          <cell r="M10787">
            <v>8</v>
          </cell>
          <cell r="Q10787">
            <v>8</v>
          </cell>
          <cell r="V10787">
            <v>5400</v>
          </cell>
        </row>
        <row r="10788">
          <cell r="A10788">
            <v>1</v>
          </cell>
          <cell r="E10788">
            <v>8</v>
          </cell>
          <cell r="I10788">
            <v>0</v>
          </cell>
          <cell r="M10788">
            <v>8</v>
          </cell>
          <cell r="Q10788">
            <v>8</v>
          </cell>
          <cell r="V10788">
            <v>5440</v>
          </cell>
        </row>
        <row r="10789">
          <cell r="A10789">
            <v>1</v>
          </cell>
          <cell r="E10789">
            <v>8</v>
          </cell>
          <cell r="I10789">
            <v>0</v>
          </cell>
          <cell r="M10789">
            <v>8</v>
          </cell>
          <cell r="Q10789">
            <v>8</v>
          </cell>
          <cell r="V10789">
            <v>5440</v>
          </cell>
        </row>
        <row r="10790">
          <cell r="A10790">
            <v>1</v>
          </cell>
          <cell r="E10790">
            <v>8</v>
          </cell>
          <cell r="I10790">
            <v>0</v>
          </cell>
          <cell r="M10790">
            <v>8</v>
          </cell>
          <cell r="Q10790">
            <v>8</v>
          </cell>
          <cell r="V10790">
            <v>5440</v>
          </cell>
        </row>
        <row r="10791">
          <cell r="A10791">
            <v>1</v>
          </cell>
          <cell r="E10791">
            <v>8</v>
          </cell>
          <cell r="I10791">
            <v>0</v>
          </cell>
          <cell r="M10791">
            <v>8</v>
          </cell>
          <cell r="Q10791">
            <v>8</v>
          </cell>
          <cell r="V10791">
            <v>5440</v>
          </cell>
        </row>
        <row r="10792">
          <cell r="A10792">
            <v>1</v>
          </cell>
          <cell r="E10792">
            <v>8</v>
          </cell>
          <cell r="I10792">
            <v>0</v>
          </cell>
          <cell r="M10792">
            <v>8</v>
          </cell>
          <cell r="Q10792">
            <v>8</v>
          </cell>
          <cell r="V10792">
            <v>5440</v>
          </cell>
        </row>
        <row r="10793">
          <cell r="A10793">
            <v>1</v>
          </cell>
          <cell r="E10793">
            <v>8</v>
          </cell>
          <cell r="I10793">
            <v>0</v>
          </cell>
          <cell r="M10793">
            <v>8</v>
          </cell>
          <cell r="Q10793">
            <v>8</v>
          </cell>
          <cell r="V10793">
            <v>5440</v>
          </cell>
        </row>
        <row r="10794">
          <cell r="A10794">
            <v>1</v>
          </cell>
          <cell r="E10794">
            <v>8</v>
          </cell>
          <cell r="I10794">
            <v>0</v>
          </cell>
          <cell r="M10794">
            <v>8</v>
          </cell>
          <cell r="Q10794">
            <v>8</v>
          </cell>
          <cell r="V10794">
            <v>5440</v>
          </cell>
        </row>
        <row r="10795">
          <cell r="A10795">
            <v>1</v>
          </cell>
          <cell r="E10795">
            <v>8</v>
          </cell>
          <cell r="I10795">
            <v>0</v>
          </cell>
          <cell r="M10795">
            <v>8</v>
          </cell>
          <cell r="Q10795">
            <v>8</v>
          </cell>
          <cell r="V10795">
            <v>5440</v>
          </cell>
        </row>
        <row r="10796">
          <cell r="A10796">
            <v>1</v>
          </cell>
          <cell r="E10796">
            <v>8</v>
          </cell>
          <cell r="I10796">
            <v>0</v>
          </cell>
          <cell r="M10796">
            <v>8</v>
          </cell>
          <cell r="Q10796">
            <v>8</v>
          </cell>
          <cell r="V10796">
            <v>5440</v>
          </cell>
        </row>
        <row r="10797">
          <cell r="A10797">
            <v>1</v>
          </cell>
          <cell r="E10797">
            <v>8</v>
          </cell>
          <cell r="I10797">
            <v>0</v>
          </cell>
          <cell r="M10797">
            <v>8</v>
          </cell>
          <cell r="Q10797">
            <v>8</v>
          </cell>
          <cell r="V10797">
            <v>5440</v>
          </cell>
        </row>
        <row r="10798">
          <cell r="A10798">
            <v>1</v>
          </cell>
          <cell r="E10798">
            <v>8</v>
          </cell>
          <cell r="I10798">
            <v>0</v>
          </cell>
          <cell r="M10798">
            <v>8</v>
          </cell>
          <cell r="Q10798">
            <v>8</v>
          </cell>
          <cell r="V10798">
            <v>5440</v>
          </cell>
        </row>
        <row r="10799">
          <cell r="A10799">
            <v>1</v>
          </cell>
          <cell r="E10799">
            <v>8</v>
          </cell>
          <cell r="I10799">
            <v>0</v>
          </cell>
          <cell r="M10799">
            <v>8</v>
          </cell>
          <cell r="Q10799">
            <v>8</v>
          </cell>
          <cell r="V10799">
            <v>5440</v>
          </cell>
        </row>
        <row r="10800">
          <cell r="A10800">
            <v>1</v>
          </cell>
          <cell r="E10800">
            <v>8</v>
          </cell>
          <cell r="I10800">
            <v>0</v>
          </cell>
          <cell r="M10800">
            <v>8</v>
          </cell>
          <cell r="Q10800">
            <v>8</v>
          </cell>
          <cell r="V10800">
            <v>5440</v>
          </cell>
        </row>
        <row r="10801">
          <cell r="A10801">
            <v>1</v>
          </cell>
          <cell r="E10801">
            <v>8</v>
          </cell>
          <cell r="I10801">
            <v>0</v>
          </cell>
          <cell r="M10801">
            <v>8</v>
          </cell>
          <cell r="Q10801">
            <v>8</v>
          </cell>
          <cell r="V10801">
            <v>5440</v>
          </cell>
        </row>
        <row r="10802">
          <cell r="A10802">
            <v>1</v>
          </cell>
          <cell r="E10802">
            <v>8</v>
          </cell>
          <cell r="I10802">
            <v>0</v>
          </cell>
          <cell r="M10802">
            <v>8</v>
          </cell>
          <cell r="Q10802">
            <v>8</v>
          </cell>
          <cell r="V10802">
            <v>5440</v>
          </cell>
        </row>
        <row r="10803">
          <cell r="A10803">
            <v>1</v>
          </cell>
          <cell r="E10803">
            <v>8</v>
          </cell>
          <cell r="I10803">
            <v>0</v>
          </cell>
          <cell r="M10803">
            <v>8</v>
          </cell>
          <cell r="Q10803">
            <v>8</v>
          </cell>
          <cell r="V10803">
            <v>5440</v>
          </cell>
        </row>
        <row r="10804">
          <cell r="A10804">
            <v>1</v>
          </cell>
          <cell r="E10804">
            <v>8</v>
          </cell>
          <cell r="I10804">
            <v>0</v>
          </cell>
          <cell r="M10804">
            <v>8</v>
          </cell>
          <cell r="Q10804">
            <v>8</v>
          </cell>
          <cell r="V10804">
            <v>5440</v>
          </cell>
        </row>
        <row r="10805">
          <cell r="A10805">
            <v>1</v>
          </cell>
          <cell r="E10805">
            <v>8</v>
          </cell>
          <cell r="I10805">
            <v>0</v>
          </cell>
          <cell r="M10805">
            <v>8</v>
          </cell>
          <cell r="Q10805">
            <v>8</v>
          </cell>
          <cell r="V10805">
            <v>5440</v>
          </cell>
        </row>
        <row r="10806">
          <cell r="A10806">
            <v>1</v>
          </cell>
          <cell r="E10806">
            <v>8</v>
          </cell>
          <cell r="I10806">
            <v>0</v>
          </cell>
          <cell r="M10806">
            <v>8</v>
          </cell>
          <cell r="Q10806">
            <v>8</v>
          </cell>
          <cell r="V10806">
            <v>5440</v>
          </cell>
        </row>
        <row r="10807">
          <cell r="A10807">
            <v>1</v>
          </cell>
          <cell r="E10807">
            <v>8</v>
          </cell>
          <cell r="I10807">
            <v>0</v>
          </cell>
          <cell r="M10807">
            <v>8</v>
          </cell>
          <cell r="Q10807">
            <v>8</v>
          </cell>
          <cell r="V10807">
            <v>5440</v>
          </cell>
        </row>
        <row r="10808">
          <cell r="A10808">
            <v>1</v>
          </cell>
          <cell r="E10808">
            <v>8</v>
          </cell>
          <cell r="I10808">
            <v>0</v>
          </cell>
          <cell r="M10808">
            <v>8</v>
          </cell>
          <cell r="Q10808">
            <v>8</v>
          </cell>
          <cell r="V10808">
            <v>5440</v>
          </cell>
        </row>
        <row r="10809">
          <cell r="A10809">
            <v>1</v>
          </cell>
          <cell r="E10809">
            <v>8</v>
          </cell>
          <cell r="I10809">
            <v>0</v>
          </cell>
          <cell r="M10809">
            <v>8</v>
          </cell>
          <cell r="Q10809">
            <v>8</v>
          </cell>
          <cell r="V10809">
            <v>5450</v>
          </cell>
        </row>
        <row r="10810">
          <cell r="A10810">
            <v>1</v>
          </cell>
          <cell r="E10810">
            <v>8</v>
          </cell>
          <cell r="I10810">
            <v>-101344439.26000001</v>
          </cell>
          <cell r="M10810">
            <v>8</v>
          </cell>
          <cell r="Q10810">
            <v>8</v>
          </cell>
          <cell r="V10810">
            <v>5450</v>
          </cell>
        </row>
        <row r="10811">
          <cell r="A10811">
            <v>1</v>
          </cell>
          <cell r="E10811">
            <v>8</v>
          </cell>
          <cell r="I10811">
            <v>14909184</v>
          </cell>
          <cell r="M10811">
            <v>8</v>
          </cell>
          <cell r="Q10811">
            <v>8</v>
          </cell>
          <cell r="V10811">
            <v>6110</v>
          </cell>
        </row>
        <row r="10812">
          <cell r="A10812">
            <v>1</v>
          </cell>
          <cell r="E10812">
            <v>8</v>
          </cell>
          <cell r="I10812">
            <v>-9466162.6999999993</v>
          </cell>
          <cell r="M10812">
            <v>8</v>
          </cell>
          <cell r="Q10812">
            <v>8</v>
          </cell>
          <cell r="V10812">
            <v>6120</v>
          </cell>
        </row>
        <row r="10813">
          <cell r="A10813">
            <v>1</v>
          </cell>
          <cell r="E10813">
            <v>8</v>
          </cell>
          <cell r="I10813">
            <v>27230441.739999998</v>
          </cell>
          <cell r="M10813">
            <v>8</v>
          </cell>
          <cell r="Q10813">
            <v>8</v>
          </cell>
          <cell r="V10813">
            <v>6210</v>
          </cell>
        </row>
        <row r="10814">
          <cell r="A10814">
            <v>1</v>
          </cell>
          <cell r="E10814">
            <v>8</v>
          </cell>
          <cell r="I10814">
            <v>-8212891.5899999999</v>
          </cell>
          <cell r="M10814">
            <v>8</v>
          </cell>
          <cell r="Q10814">
            <v>8</v>
          </cell>
          <cell r="V10814">
            <v>6220</v>
          </cell>
        </row>
        <row r="10815">
          <cell r="A10815">
            <v>1</v>
          </cell>
          <cell r="E10815">
            <v>8</v>
          </cell>
          <cell r="I10815">
            <v>545219370.55999994</v>
          </cell>
          <cell r="M10815">
            <v>8</v>
          </cell>
          <cell r="Q10815">
            <v>8</v>
          </cell>
          <cell r="V10815">
            <v>6310</v>
          </cell>
        </row>
        <row r="10816">
          <cell r="A10816">
            <v>1</v>
          </cell>
          <cell r="E10816">
            <v>8</v>
          </cell>
          <cell r="I10816">
            <v>-217573180.05000001</v>
          </cell>
          <cell r="M10816">
            <v>8</v>
          </cell>
          <cell r="Q10816">
            <v>8</v>
          </cell>
          <cell r="V10816">
            <v>6320</v>
          </cell>
        </row>
        <row r="10817">
          <cell r="A10817">
            <v>1</v>
          </cell>
          <cell r="E10817">
            <v>8</v>
          </cell>
          <cell r="I10817">
            <v>302018280.89999998</v>
          </cell>
          <cell r="M10817">
            <v>8</v>
          </cell>
          <cell r="Q10817">
            <v>8</v>
          </cell>
          <cell r="V10817">
            <v>6510</v>
          </cell>
        </row>
        <row r="10818">
          <cell r="A10818">
            <v>1</v>
          </cell>
          <cell r="E10818">
            <v>8</v>
          </cell>
          <cell r="I10818">
            <v>-119264585.75</v>
          </cell>
          <cell r="M10818">
            <v>8</v>
          </cell>
          <cell r="Q10818">
            <v>8</v>
          </cell>
          <cell r="V10818">
            <v>6520</v>
          </cell>
        </row>
        <row r="10819">
          <cell r="A10819">
            <v>1</v>
          </cell>
          <cell r="E10819">
            <v>8</v>
          </cell>
          <cell r="I10819">
            <v>17092194.199999999</v>
          </cell>
          <cell r="M10819">
            <v>8</v>
          </cell>
          <cell r="Q10819">
            <v>8</v>
          </cell>
          <cell r="V10819">
            <v>6610</v>
          </cell>
        </row>
        <row r="10820">
          <cell r="A10820">
            <v>1</v>
          </cell>
          <cell r="E10820">
            <v>8</v>
          </cell>
          <cell r="I10820">
            <v>-2984239.72</v>
          </cell>
          <cell r="M10820">
            <v>8</v>
          </cell>
          <cell r="Q10820">
            <v>8</v>
          </cell>
          <cell r="V10820">
            <v>6620</v>
          </cell>
        </row>
        <row r="10821">
          <cell r="A10821">
            <v>1</v>
          </cell>
          <cell r="E10821">
            <v>8</v>
          </cell>
          <cell r="I10821">
            <v>16622500</v>
          </cell>
          <cell r="M10821">
            <v>8</v>
          </cell>
          <cell r="Q10821">
            <v>8</v>
          </cell>
          <cell r="V10821">
            <v>6710</v>
          </cell>
        </row>
        <row r="10822">
          <cell r="A10822">
            <v>1</v>
          </cell>
          <cell r="E10822">
            <v>8</v>
          </cell>
          <cell r="I10822">
            <v>-876145.83</v>
          </cell>
          <cell r="M10822">
            <v>8</v>
          </cell>
          <cell r="Q10822">
            <v>8</v>
          </cell>
          <cell r="V10822">
            <v>6720</v>
          </cell>
        </row>
        <row r="10823">
          <cell r="A10823">
            <v>1</v>
          </cell>
          <cell r="E10823">
            <v>8</v>
          </cell>
          <cell r="I10823">
            <v>21539606.18</v>
          </cell>
          <cell r="M10823">
            <v>8</v>
          </cell>
          <cell r="Q10823">
            <v>8</v>
          </cell>
          <cell r="V10823">
            <v>7000</v>
          </cell>
        </row>
        <row r="10824">
          <cell r="A10824">
            <v>1</v>
          </cell>
          <cell r="E10824">
            <v>8</v>
          </cell>
          <cell r="I10824">
            <v>244443809.44999999</v>
          </cell>
          <cell r="M10824">
            <v>8</v>
          </cell>
          <cell r="Q10824">
            <v>8</v>
          </cell>
          <cell r="V10824">
            <v>7100</v>
          </cell>
        </row>
        <row r="10825">
          <cell r="A10825">
            <v>1</v>
          </cell>
          <cell r="E10825">
            <v>8</v>
          </cell>
          <cell r="I10825">
            <v>130592571.65000001</v>
          </cell>
          <cell r="M10825">
            <v>8</v>
          </cell>
          <cell r="Q10825">
            <v>8</v>
          </cell>
          <cell r="V10825">
            <v>7110</v>
          </cell>
        </row>
        <row r="10826">
          <cell r="A10826">
            <v>1</v>
          </cell>
          <cell r="E10826">
            <v>8</v>
          </cell>
          <cell r="I10826">
            <v>587515858.48000002</v>
          </cell>
          <cell r="M10826">
            <v>8</v>
          </cell>
          <cell r="Q10826">
            <v>8</v>
          </cell>
          <cell r="V10826">
            <v>7130</v>
          </cell>
        </row>
        <row r="10827">
          <cell r="A10827">
            <v>1</v>
          </cell>
          <cell r="E10827">
            <v>8</v>
          </cell>
          <cell r="I10827">
            <v>0</v>
          </cell>
          <cell r="M10827">
            <v>8</v>
          </cell>
          <cell r="Q10827">
            <v>8</v>
          </cell>
          <cell r="V10827">
            <v>7300</v>
          </cell>
        </row>
        <row r="10828">
          <cell r="A10828">
            <v>1</v>
          </cell>
          <cell r="E10828">
            <v>8</v>
          </cell>
          <cell r="I10828">
            <v>0</v>
          </cell>
          <cell r="M10828">
            <v>8</v>
          </cell>
          <cell r="Q10828">
            <v>8</v>
          </cell>
          <cell r="V10828">
            <v>7300</v>
          </cell>
        </row>
        <row r="10829">
          <cell r="A10829">
            <v>1</v>
          </cell>
          <cell r="E10829">
            <v>8</v>
          </cell>
          <cell r="I10829">
            <v>0</v>
          </cell>
          <cell r="M10829">
            <v>8</v>
          </cell>
          <cell r="Q10829">
            <v>8</v>
          </cell>
          <cell r="V10829">
            <v>7300</v>
          </cell>
        </row>
        <row r="10830">
          <cell r="A10830">
            <v>1</v>
          </cell>
          <cell r="E10830">
            <v>8</v>
          </cell>
          <cell r="I10830">
            <v>398225</v>
          </cell>
          <cell r="M10830">
            <v>8</v>
          </cell>
          <cell r="Q10830">
            <v>8</v>
          </cell>
          <cell r="V10830">
            <v>7300</v>
          </cell>
        </row>
        <row r="10831">
          <cell r="A10831">
            <v>1</v>
          </cell>
          <cell r="E10831">
            <v>8</v>
          </cell>
          <cell r="I10831">
            <v>2702000</v>
          </cell>
          <cell r="M10831">
            <v>8</v>
          </cell>
          <cell r="Q10831">
            <v>8</v>
          </cell>
          <cell r="V10831">
            <v>7300</v>
          </cell>
        </row>
        <row r="10832">
          <cell r="A10832">
            <v>1</v>
          </cell>
          <cell r="E10832">
            <v>8</v>
          </cell>
          <cell r="I10832">
            <v>0</v>
          </cell>
          <cell r="M10832">
            <v>8</v>
          </cell>
          <cell r="Q10832">
            <v>8</v>
          </cell>
          <cell r="V10832">
            <v>7300</v>
          </cell>
        </row>
        <row r="10833">
          <cell r="A10833">
            <v>1</v>
          </cell>
          <cell r="E10833">
            <v>8</v>
          </cell>
          <cell r="I10833">
            <v>0</v>
          </cell>
          <cell r="M10833">
            <v>8</v>
          </cell>
          <cell r="Q10833">
            <v>8</v>
          </cell>
          <cell r="V10833">
            <v>7300</v>
          </cell>
        </row>
        <row r="10834">
          <cell r="A10834">
            <v>1</v>
          </cell>
          <cell r="E10834">
            <v>8</v>
          </cell>
          <cell r="I10834">
            <v>0</v>
          </cell>
          <cell r="M10834">
            <v>8</v>
          </cell>
          <cell r="Q10834">
            <v>8</v>
          </cell>
          <cell r="V10834">
            <v>7300</v>
          </cell>
        </row>
        <row r="10835">
          <cell r="A10835">
            <v>1</v>
          </cell>
          <cell r="E10835">
            <v>8</v>
          </cell>
          <cell r="I10835">
            <v>0</v>
          </cell>
          <cell r="M10835">
            <v>8</v>
          </cell>
          <cell r="Q10835">
            <v>8</v>
          </cell>
          <cell r="V10835">
            <v>7300</v>
          </cell>
        </row>
        <row r="10836">
          <cell r="A10836">
            <v>1</v>
          </cell>
          <cell r="E10836">
            <v>8</v>
          </cell>
          <cell r="I10836">
            <v>0</v>
          </cell>
          <cell r="M10836">
            <v>8</v>
          </cell>
          <cell r="Q10836">
            <v>8</v>
          </cell>
          <cell r="V10836">
            <v>7300</v>
          </cell>
        </row>
        <row r="10837">
          <cell r="A10837">
            <v>1</v>
          </cell>
          <cell r="E10837">
            <v>8</v>
          </cell>
          <cell r="I10837">
            <v>0</v>
          </cell>
          <cell r="M10837">
            <v>8</v>
          </cell>
          <cell r="Q10837">
            <v>8</v>
          </cell>
          <cell r="V10837">
            <v>7300</v>
          </cell>
        </row>
        <row r="10838">
          <cell r="A10838">
            <v>1</v>
          </cell>
          <cell r="E10838">
            <v>8</v>
          </cell>
          <cell r="I10838">
            <v>0</v>
          </cell>
          <cell r="M10838">
            <v>8</v>
          </cell>
          <cell r="Q10838">
            <v>8</v>
          </cell>
          <cell r="V10838">
            <v>7300</v>
          </cell>
        </row>
        <row r="10839">
          <cell r="A10839">
            <v>1</v>
          </cell>
          <cell r="E10839">
            <v>8</v>
          </cell>
          <cell r="I10839">
            <v>0</v>
          </cell>
          <cell r="M10839">
            <v>8</v>
          </cell>
          <cell r="Q10839">
            <v>8</v>
          </cell>
          <cell r="V10839">
            <v>7300</v>
          </cell>
        </row>
        <row r="10840">
          <cell r="A10840">
            <v>1</v>
          </cell>
          <cell r="E10840">
            <v>8</v>
          </cell>
          <cell r="I10840">
            <v>-152155.01</v>
          </cell>
          <cell r="M10840">
            <v>8</v>
          </cell>
          <cell r="Q10840">
            <v>8</v>
          </cell>
          <cell r="V10840">
            <v>7300</v>
          </cell>
        </row>
        <row r="10841">
          <cell r="A10841">
            <v>1</v>
          </cell>
          <cell r="E10841">
            <v>8</v>
          </cell>
          <cell r="I10841">
            <v>0</v>
          </cell>
          <cell r="M10841">
            <v>8</v>
          </cell>
          <cell r="Q10841">
            <v>8</v>
          </cell>
          <cell r="V10841">
            <v>7300</v>
          </cell>
        </row>
        <row r="10842">
          <cell r="A10842">
            <v>1</v>
          </cell>
          <cell r="E10842">
            <v>8</v>
          </cell>
          <cell r="I10842">
            <v>0</v>
          </cell>
          <cell r="M10842">
            <v>8</v>
          </cell>
          <cell r="Q10842">
            <v>8</v>
          </cell>
          <cell r="V10842">
            <v>7300</v>
          </cell>
        </row>
        <row r="10843">
          <cell r="A10843">
            <v>1</v>
          </cell>
          <cell r="E10843">
            <v>8</v>
          </cell>
          <cell r="I10843">
            <v>7117600</v>
          </cell>
          <cell r="M10843">
            <v>8</v>
          </cell>
          <cell r="Q10843">
            <v>8</v>
          </cell>
          <cell r="V10843">
            <v>7300</v>
          </cell>
        </row>
        <row r="10844">
          <cell r="A10844">
            <v>1</v>
          </cell>
          <cell r="E10844">
            <v>8</v>
          </cell>
          <cell r="I10844">
            <v>0</v>
          </cell>
          <cell r="M10844">
            <v>8</v>
          </cell>
          <cell r="Q10844">
            <v>8</v>
          </cell>
          <cell r="V10844">
            <v>7300</v>
          </cell>
        </row>
        <row r="10845">
          <cell r="A10845">
            <v>1</v>
          </cell>
          <cell r="E10845">
            <v>8</v>
          </cell>
          <cell r="I10845">
            <v>0</v>
          </cell>
          <cell r="M10845">
            <v>8</v>
          </cell>
          <cell r="Q10845">
            <v>8</v>
          </cell>
          <cell r="V10845">
            <v>7300</v>
          </cell>
        </row>
        <row r="10846">
          <cell r="A10846">
            <v>1</v>
          </cell>
          <cell r="E10846">
            <v>8</v>
          </cell>
          <cell r="I10846">
            <v>0</v>
          </cell>
          <cell r="M10846">
            <v>8</v>
          </cell>
          <cell r="Q10846">
            <v>8</v>
          </cell>
          <cell r="V10846">
            <v>7300</v>
          </cell>
        </row>
        <row r="10847">
          <cell r="A10847">
            <v>1</v>
          </cell>
          <cell r="E10847">
            <v>8</v>
          </cell>
          <cell r="I10847">
            <v>1976088</v>
          </cell>
          <cell r="M10847">
            <v>8</v>
          </cell>
          <cell r="Q10847">
            <v>8</v>
          </cell>
          <cell r="V10847">
            <v>7300</v>
          </cell>
        </row>
        <row r="10848">
          <cell r="A10848">
            <v>1</v>
          </cell>
          <cell r="E10848">
            <v>8</v>
          </cell>
          <cell r="I10848">
            <v>3863805.1</v>
          </cell>
          <cell r="M10848">
            <v>8</v>
          </cell>
          <cell r="Q10848">
            <v>8</v>
          </cell>
          <cell r="V10848">
            <v>7300</v>
          </cell>
        </row>
        <row r="10849">
          <cell r="A10849">
            <v>1</v>
          </cell>
          <cell r="E10849">
            <v>8</v>
          </cell>
          <cell r="I10849">
            <v>1397243</v>
          </cell>
          <cell r="M10849">
            <v>8</v>
          </cell>
          <cell r="Q10849">
            <v>8</v>
          </cell>
          <cell r="V10849">
            <v>7300</v>
          </cell>
        </row>
        <row r="10850">
          <cell r="A10850">
            <v>1</v>
          </cell>
          <cell r="E10850">
            <v>8</v>
          </cell>
          <cell r="I10850">
            <v>-455900</v>
          </cell>
          <cell r="M10850">
            <v>8</v>
          </cell>
          <cell r="Q10850">
            <v>8</v>
          </cell>
          <cell r="V10850">
            <v>7300</v>
          </cell>
        </row>
        <row r="10851">
          <cell r="A10851">
            <v>1</v>
          </cell>
          <cell r="E10851">
            <v>8</v>
          </cell>
          <cell r="I10851">
            <v>3286859</v>
          </cell>
          <cell r="M10851">
            <v>8</v>
          </cell>
          <cell r="Q10851">
            <v>8</v>
          </cell>
          <cell r="V10851">
            <v>7300</v>
          </cell>
        </row>
        <row r="10852">
          <cell r="A10852">
            <v>1</v>
          </cell>
          <cell r="E10852">
            <v>8</v>
          </cell>
          <cell r="I10852">
            <v>1248090</v>
          </cell>
          <cell r="M10852">
            <v>8</v>
          </cell>
          <cell r="Q10852">
            <v>8</v>
          </cell>
          <cell r="V10852">
            <v>7300</v>
          </cell>
        </row>
        <row r="10853">
          <cell r="A10853">
            <v>1</v>
          </cell>
          <cell r="E10853">
            <v>8</v>
          </cell>
          <cell r="I10853">
            <v>100000</v>
          </cell>
          <cell r="M10853">
            <v>8</v>
          </cell>
          <cell r="Q10853">
            <v>8</v>
          </cell>
          <cell r="V10853">
            <v>7300</v>
          </cell>
        </row>
        <row r="10854">
          <cell r="A10854">
            <v>1</v>
          </cell>
          <cell r="E10854">
            <v>8</v>
          </cell>
          <cell r="I10854">
            <v>4757174.3600000003</v>
          </cell>
          <cell r="M10854">
            <v>8</v>
          </cell>
          <cell r="Q10854">
            <v>8</v>
          </cell>
          <cell r="V10854">
            <v>7300</v>
          </cell>
        </row>
        <row r="10855">
          <cell r="A10855">
            <v>1</v>
          </cell>
          <cell r="E10855">
            <v>8</v>
          </cell>
          <cell r="I10855">
            <v>847000</v>
          </cell>
          <cell r="M10855">
            <v>8</v>
          </cell>
          <cell r="Q10855">
            <v>8</v>
          </cell>
          <cell r="V10855">
            <v>7300</v>
          </cell>
        </row>
        <row r="10856">
          <cell r="A10856">
            <v>1</v>
          </cell>
          <cell r="E10856">
            <v>8</v>
          </cell>
          <cell r="I10856">
            <v>4825712</v>
          </cell>
          <cell r="M10856">
            <v>8</v>
          </cell>
          <cell r="Q10856">
            <v>8</v>
          </cell>
          <cell r="V10856">
            <v>7300</v>
          </cell>
        </row>
        <row r="10857">
          <cell r="A10857">
            <v>1</v>
          </cell>
          <cell r="E10857">
            <v>8</v>
          </cell>
          <cell r="I10857">
            <v>3989996.86</v>
          </cell>
          <cell r="M10857">
            <v>8</v>
          </cell>
          <cell r="Q10857">
            <v>8</v>
          </cell>
          <cell r="V10857">
            <v>7300</v>
          </cell>
        </row>
        <row r="10858">
          <cell r="A10858">
            <v>1</v>
          </cell>
          <cell r="E10858">
            <v>8</v>
          </cell>
          <cell r="I10858">
            <v>79000</v>
          </cell>
          <cell r="M10858">
            <v>8</v>
          </cell>
          <cell r="Q10858">
            <v>8</v>
          </cell>
          <cell r="V10858">
            <v>7300</v>
          </cell>
        </row>
        <row r="10859">
          <cell r="A10859">
            <v>1</v>
          </cell>
          <cell r="E10859">
            <v>8</v>
          </cell>
          <cell r="I10859">
            <v>3423950</v>
          </cell>
          <cell r="M10859">
            <v>8</v>
          </cell>
          <cell r="Q10859">
            <v>8</v>
          </cell>
          <cell r="V10859">
            <v>7300</v>
          </cell>
        </row>
        <row r="10860">
          <cell r="A10860">
            <v>1</v>
          </cell>
          <cell r="E10860">
            <v>8</v>
          </cell>
          <cell r="I10860">
            <v>4284000</v>
          </cell>
          <cell r="M10860">
            <v>8</v>
          </cell>
          <cell r="Q10860">
            <v>8</v>
          </cell>
          <cell r="V10860">
            <v>7300</v>
          </cell>
        </row>
        <row r="10861">
          <cell r="A10861">
            <v>1</v>
          </cell>
          <cell r="E10861">
            <v>8</v>
          </cell>
          <cell r="I10861">
            <v>125000</v>
          </cell>
          <cell r="M10861">
            <v>8</v>
          </cell>
          <cell r="Q10861">
            <v>8</v>
          </cell>
          <cell r="V10861">
            <v>7300</v>
          </cell>
        </row>
        <row r="10862">
          <cell r="A10862">
            <v>1</v>
          </cell>
          <cell r="E10862">
            <v>8</v>
          </cell>
          <cell r="I10862">
            <v>75000</v>
          </cell>
          <cell r="M10862">
            <v>8</v>
          </cell>
          <cell r="Q10862">
            <v>8</v>
          </cell>
          <cell r="V10862">
            <v>7300</v>
          </cell>
        </row>
        <row r="10863">
          <cell r="A10863">
            <v>1</v>
          </cell>
          <cell r="E10863">
            <v>8</v>
          </cell>
          <cell r="I10863">
            <v>-171000</v>
          </cell>
          <cell r="M10863">
            <v>8</v>
          </cell>
          <cell r="Q10863">
            <v>8</v>
          </cell>
          <cell r="V10863">
            <v>7300</v>
          </cell>
        </row>
        <row r="10864">
          <cell r="A10864">
            <v>1</v>
          </cell>
          <cell r="E10864">
            <v>8</v>
          </cell>
          <cell r="I10864">
            <v>120000</v>
          </cell>
          <cell r="M10864">
            <v>8</v>
          </cell>
          <cell r="Q10864">
            <v>8</v>
          </cell>
          <cell r="V10864">
            <v>7300</v>
          </cell>
        </row>
        <row r="10865">
          <cell r="A10865">
            <v>1</v>
          </cell>
          <cell r="E10865">
            <v>8</v>
          </cell>
          <cell r="I10865">
            <v>1903700</v>
          </cell>
          <cell r="M10865">
            <v>8</v>
          </cell>
          <cell r="Q10865">
            <v>8</v>
          </cell>
          <cell r="V10865">
            <v>7300</v>
          </cell>
        </row>
        <row r="10866">
          <cell r="A10866">
            <v>1</v>
          </cell>
          <cell r="E10866">
            <v>8</v>
          </cell>
          <cell r="I10866">
            <v>14000</v>
          </cell>
          <cell r="M10866">
            <v>8</v>
          </cell>
          <cell r="Q10866">
            <v>8</v>
          </cell>
          <cell r="V10866">
            <v>7300</v>
          </cell>
        </row>
        <row r="10867">
          <cell r="A10867">
            <v>1</v>
          </cell>
          <cell r="E10867">
            <v>8</v>
          </cell>
          <cell r="I10867">
            <v>2060000</v>
          </cell>
          <cell r="M10867">
            <v>8</v>
          </cell>
          <cell r="Q10867">
            <v>8</v>
          </cell>
          <cell r="V10867">
            <v>7300</v>
          </cell>
        </row>
        <row r="10868">
          <cell r="A10868">
            <v>1</v>
          </cell>
          <cell r="E10868">
            <v>8</v>
          </cell>
          <cell r="I10868">
            <v>32293053.420000002</v>
          </cell>
          <cell r="M10868">
            <v>8</v>
          </cell>
          <cell r="Q10868">
            <v>8</v>
          </cell>
          <cell r="V10868">
            <v>7400</v>
          </cell>
        </row>
        <row r="10869">
          <cell r="A10869">
            <v>1</v>
          </cell>
          <cell r="E10869">
            <v>8</v>
          </cell>
          <cell r="I10869">
            <v>0</v>
          </cell>
          <cell r="M10869">
            <v>8</v>
          </cell>
          <cell r="Q10869">
            <v>8</v>
          </cell>
          <cell r="V10869">
            <v>7500</v>
          </cell>
        </row>
        <row r="10870">
          <cell r="A10870">
            <v>1</v>
          </cell>
          <cell r="E10870">
            <v>8</v>
          </cell>
          <cell r="I10870">
            <v>324256872.41000003</v>
          </cell>
          <cell r="M10870">
            <v>8</v>
          </cell>
          <cell r="Q10870">
            <v>8</v>
          </cell>
          <cell r="V10870">
            <v>7700</v>
          </cell>
        </row>
        <row r="10871">
          <cell r="A10871">
            <v>1</v>
          </cell>
          <cell r="E10871">
            <v>8</v>
          </cell>
          <cell r="I10871">
            <v>0</v>
          </cell>
          <cell r="M10871">
            <v>8</v>
          </cell>
          <cell r="Q10871">
            <v>8</v>
          </cell>
          <cell r="V10871">
            <v>7800</v>
          </cell>
        </row>
        <row r="10872">
          <cell r="A10872">
            <v>1</v>
          </cell>
          <cell r="E10872">
            <v>8</v>
          </cell>
          <cell r="I10872">
            <v>79470804.359999999</v>
          </cell>
          <cell r="M10872">
            <v>8</v>
          </cell>
          <cell r="Q10872">
            <v>8</v>
          </cell>
          <cell r="V10872">
            <v>7910</v>
          </cell>
        </row>
        <row r="10873">
          <cell r="A10873">
            <v>1</v>
          </cell>
          <cell r="E10873">
            <v>8</v>
          </cell>
          <cell r="I10873">
            <v>0</v>
          </cell>
          <cell r="M10873">
            <v>8</v>
          </cell>
          <cell r="Q10873">
            <v>8</v>
          </cell>
          <cell r="V10873">
            <v>7911</v>
          </cell>
        </row>
        <row r="10874">
          <cell r="A10874">
            <v>1</v>
          </cell>
          <cell r="E10874">
            <v>8</v>
          </cell>
          <cell r="I10874">
            <v>-4374352.2300000004</v>
          </cell>
          <cell r="M10874">
            <v>8</v>
          </cell>
          <cell r="Q10874">
            <v>8</v>
          </cell>
          <cell r="V10874">
            <v>8071</v>
          </cell>
        </row>
        <row r="10875">
          <cell r="A10875">
            <v>1</v>
          </cell>
          <cell r="E10875">
            <v>8</v>
          </cell>
          <cell r="I10875">
            <v>489370653.88999999</v>
          </cell>
          <cell r="M10875">
            <v>8</v>
          </cell>
          <cell r="Q10875">
            <v>8</v>
          </cell>
          <cell r="V10875">
            <v>8072</v>
          </cell>
        </row>
        <row r="10876">
          <cell r="A10876">
            <v>1</v>
          </cell>
          <cell r="E10876">
            <v>8</v>
          </cell>
          <cell r="I10876">
            <v>0</v>
          </cell>
          <cell r="M10876">
            <v>8</v>
          </cell>
          <cell r="Q10876">
            <v>8</v>
          </cell>
          <cell r="V10876">
            <v>8073</v>
          </cell>
        </row>
        <row r="10877">
          <cell r="A10877">
            <v>1</v>
          </cell>
          <cell r="E10877">
            <v>8</v>
          </cell>
          <cell r="I10877">
            <v>-811772952.62</v>
          </cell>
          <cell r="M10877">
            <v>8</v>
          </cell>
          <cell r="Q10877">
            <v>8</v>
          </cell>
          <cell r="V10877">
            <v>8074</v>
          </cell>
        </row>
        <row r="10878">
          <cell r="A10878">
            <v>1</v>
          </cell>
          <cell r="E10878">
            <v>8</v>
          </cell>
          <cell r="I10878">
            <v>177626.26</v>
          </cell>
          <cell r="M10878">
            <v>8</v>
          </cell>
          <cell r="Q10878">
            <v>8</v>
          </cell>
          <cell r="V10878">
            <v>9000</v>
          </cell>
        </row>
        <row r="10879">
          <cell r="A10879">
            <v>1</v>
          </cell>
          <cell r="E10879">
            <v>8</v>
          </cell>
          <cell r="I10879">
            <v>-600868599.99000001</v>
          </cell>
          <cell r="M10879">
            <v>8</v>
          </cell>
          <cell r="Q10879">
            <v>8</v>
          </cell>
          <cell r="V10879">
            <v>9100</v>
          </cell>
        </row>
        <row r="10880">
          <cell r="A10880">
            <v>1</v>
          </cell>
          <cell r="E10880">
            <v>8</v>
          </cell>
          <cell r="I10880">
            <v>0</v>
          </cell>
          <cell r="M10880">
            <v>8</v>
          </cell>
          <cell r="Q10880">
            <v>8</v>
          </cell>
          <cell r="V10880">
            <v>9101</v>
          </cell>
        </row>
        <row r="10881">
          <cell r="A10881">
            <v>1</v>
          </cell>
          <cell r="E10881">
            <v>8</v>
          </cell>
          <cell r="I10881">
            <v>-248870483.22</v>
          </cell>
          <cell r="M10881">
            <v>8</v>
          </cell>
          <cell r="Q10881">
            <v>8</v>
          </cell>
          <cell r="V10881">
            <v>9208</v>
          </cell>
        </row>
        <row r="10882">
          <cell r="A10882">
            <v>1</v>
          </cell>
          <cell r="E10882">
            <v>8</v>
          </cell>
          <cell r="I10882">
            <v>-30057400.030000001</v>
          </cell>
          <cell r="M10882">
            <v>8</v>
          </cell>
          <cell r="Q10882">
            <v>8</v>
          </cell>
          <cell r="V10882">
            <v>9251</v>
          </cell>
        </row>
        <row r="10883">
          <cell r="A10883">
            <v>1</v>
          </cell>
          <cell r="E10883">
            <v>8</v>
          </cell>
          <cell r="I10883">
            <v>0</v>
          </cell>
          <cell r="M10883">
            <v>8</v>
          </cell>
          <cell r="Q10883">
            <v>8</v>
          </cell>
          <cell r="V10883">
            <v>9252</v>
          </cell>
        </row>
        <row r="10884">
          <cell r="A10884">
            <v>1</v>
          </cell>
          <cell r="E10884">
            <v>8</v>
          </cell>
          <cell r="I10884">
            <v>0</v>
          </cell>
          <cell r="M10884">
            <v>8</v>
          </cell>
          <cell r="Q10884">
            <v>8</v>
          </cell>
          <cell r="V10884">
            <v>9253</v>
          </cell>
        </row>
        <row r="10885">
          <cell r="A10885">
            <v>1</v>
          </cell>
          <cell r="E10885">
            <v>8</v>
          </cell>
          <cell r="I10885">
            <v>0</v>
          </cell>
          <cell r="M10885">
            <v>8</v>
          </cell>
          <cell r="Q10885">
            <v>8</v>
          </cell>
          <cell r="V10885">
            <v>9302</v>
          </cell>
        </row>
        <row r="10886">
          <cell r="A10886">
            <v>1</v>
          </cell>
          <cell r="E10886">
            <v>8</v>
          </cell>
          <cell r="I10886">
            <v>-246641285.49000001</v>
          </cell>
          <cell r="M10886">
            <v>8</v>
          </cell>
          <cell r="Q10886">
            <v>8</v>
          </cell>
          <cell r="V10886">
            <v>9303</v>
          </cell>
        </row>
        <row r="10887">
          <cell r="A10887">
            <v>1</v>
          </cell>
          <cell r="E10887">
            <v>8</v>
          </cell>
          <cell r="I10887">
            <v>-5000000</v>
          </cell>
          <cell r="M10887">
            <v>8</v>
          </cell>
          <cell r="Q10887">
            <v>8</v>
          </cell>
          <cell r="V10887">
            <v>9305</v>
          </cell>
        </row>
        <row r="10888">
          <cell r="A10888">
            <v>1</v>
          </cell>
          <cell r="E10888">
            <v>8</v>
          </cell>
          <cell r="I10888">
            <v>104433054.59</v>
          </cell>
          <cell r="M10888">
            <v>8</v>
          </cell>
          <cell r="Q10888">
            <v>8</v>
          </cell>
          <cell r="V10888">
            <v>9400</v>
          </cell>
        </row>
        <row r="10889">
          <cell r="A10889">
            <v>1</v>
          </cell>
          <cell r="E10889">
            <v>8</v>
          </cell>
          <cell r="I10889">
            <v>0</v>
          </cell>
          <cell r="M10889">
            <v>8</v>
          </cell>
          <cell r="Q10889">
            <v>8</v>
          </cell>
          <cell r="V10889">
            <v>9500</v>
          </cell>
        </row>
        <row r="10890">
          <cell r="A10890">
            <v>1</v>
          </cell>
          <cell r="E10890">
            <v>8</v>
          </cell>
          <cell r="I10890">
            <v>-107273975.95999999</v>
          </cell>
          <cell r="M10890">
            <v>8</v>
          </cell>
          <cell r="Q10890">
            <v>8</v>
          </cell>
          <cell r="V10890">
            <v>9600</v>
          </cell>
        </row>
        <row r="10891">
          <cell r="A10891">
            <v>1</v>
          </cell>
          <cell r="E10891">
            <v>8</v>
          </cell>
          <cell r="I10891">
            <v>-304736653.00999999</v>
          </cell>
          <cell r="M10891">
            <v>8</v>
          </cell>
          <cell r="Q10891">
            <v>8</v>
          </cell>
          <cell r="V10891">
            <v>9610</v>
          </cell>
        </row>
        <row r="10892">
          <cell r="A10892">
            <v>1</v>
          </cell>
          <cell r="E10892">
            <v>8</v>
          </cell>
          <cell r="I10892">
            <v>-6433201.3600000003</v>
          </cell>
          <cell r="M10892">
            <v>8</v>
          </cell>
          <cell r="Q10892">
            <v>8</v>
          </cell>
          <cell r="V10892">
            <v>9611</v>
          </cell>
        </row>
        <row r="10893">
          <cell r="A10893">
            <v>1</v>
          </cell>
          <cell r="E10893">
            <v>8</v>
          </cell>
          <cell r="I10893">
            <v>1047520.04</v>
          </cell>
          <cell r="M10893">
            <v>8</v>
          </cell>
          <cell r="Q10893">
            <v>8</v>
          </cell>
          <cell r="V10893">
            <v>9620</v>
          </cell>
        </row>
        <row r="10894">
          <cell r="A10894">
            <v>1</v>
          </cell>
          <cell r="E10894">
            <v>8</v>
          </cell>
          <cell r="I10894">
            <v>0</v>
          </cell>
          <cell r="M10894">
            <v>8</v>
          </cell>
          <cell r="Q10894">
            <v>8</v>
          </cell>
          <cell r="V10894">
            <v>9670</v>
          </cell>
        </row>
        <row r="10895">
          <cell r="A10895">
            <v>1</v>
          </cell>
          <cell r="E10895">
            <v>8</v>
          </cell>
          <cell r="I10895">
            <v>0</v>
          </cell>
          <cell r="M10895">
            <v>8</v>
          </cell>
          <cell r="Q10895">
            <v>8</v>
          </cell>
          <cell r="V10895">
            <v>9990</v>
          </cell>
        </row>
        <row r="10896">
          <cell r="A10896">
            <v>1</v>
          </cell>
          <cell r="E10896">
            <v>8</v>
          </cell>
          <cell r="I10896">
            <v>-306371096.64999998</v>
          </cell>
          <cell r="M10896">
            <v>8</v>
          </cell>
          <cell r="Q10896">
            <v>8</v>
          </cell>
          <cell r="V10896">
            <v>5301</v>
          </cell>
        </row>
        <row r="10897">
          <cell r="A10897">
            <v>1</v>
          </cell>
          <cell r="E10897">
            <v>8</v>
          </cell>
          <cell r="I10897">
            <v>-1108051306.74</v>
          </cell>
          <cell r="M10897">
            <v>8</v>
          </cell>
          <cell r="Q10897">
            <v>8</v>
          </cell>
          <cell r="V10897">
            <v>1010</v>
          </cell>
        </row>
        <row r="10898">
          <cell r="A10898">
            <v>1</v>
          </cell>
          <cell r="E10898">
            <v>8</v>
          </cell>
          <cell r="I10898">
            <v>0</v>
          </cell>
          <cell r="M10898">
            <v>8</v>
          </cell>
          <cell r="Q10898">
            <v>8</v>
          </cell>
          <cell r="V10898">
            <v>1030</v>
          </cell>
        </row>
        <row r="10899">
          <cell r="A10899">
            <v>1</v>
          </cell>
          <cell r="E10899">
            <v>8</v>
          </cell>
          <cell r="I10899">
            <v>227928169.75999999</v>
          </cell>
          <cell r="M10899">
            <v>8</v>
          </cell>
          <cell r="Q10899">
            <v>8</v>
          </cell>
          <cell r="V10899">
            <v>1095</v>
          </cell>
        </row>
        <row r="10900">
          <cell r="A10900">
            <v>1</v>
          </cell>
          <cell r="E10900">
            <v>8</v>
          </cell>
          <cell r="I10900">
            <v>-514740871.06999999</v>
          </cell>
          <cell r="M10900">
            <v>8</v>
          </cell>
          <cell r="Q10900">
            <v>8</v>
          </cell>
          <cell r="V10900">
            <v>1096</v>
          </cell>
        </row>
        <row r="10901">
          <cell r="A10901">
            <v>1</v>
          </cell>
          <cell r="E10901">
            <v>8</v>
          </cell>
          <cell r="I10901">
            <v>54364900</v>
          </cell>
          <cell r="M10901">
            <v>8</v>
          </cell>
          <cell r="Q10901">
            <v>8</v>
          </cell>
          <cell r="V10901">
            <v>2010</v>
          </cell>
        </row>
        <row r="10902">
          <cell r="A10902">
            <v>1</v>
          </cell>
          <cell r="E10902">
            <v>8</v>
          </cell>
          <cell r="I10902">
            <v>1373836</v>
          </cell>
          <cell r="M10902">
            <v>8</v>
          </cell>
          <cell r="Q10902">
            <v>8</v>
          </cell>
          <cell r="V10902">
            <v>2011</v>
          </cell>
        </row>
        <row r="10903">
          <cell r="A10903">
            <v>1</v>
          </cell>
          <cell r="E10903">
            <v>8</v>
          </cell>
          <cell r="I10903">
            <v>0</v>
          </cell>
          <cell r="M10903">
            <v>8</v>
          </cell>
          <cell r="Q10903">
            <v>8</v>
          </cell>
          <cell r="V10903">
            <v>2020</v>
          </cell>
        </row>
        <row r="10904">
          <cell r="A10904">
            <v>1</v>
          </cell>
          <cell r="E10904">
            <v>8</v>
          </cell>
          <cell r="I10904">
            <v>22124300</v>
          </cell>
          <cell r="M10904">
            <v>8</v>
          </cell>
          <cell r="Q10904">
            <v>8</v>
          </cell>
          <cell r="V10904">
            <v>2030</v>
          </cell>
        </row>
        <row r="10905">
          <cell r="A10905">
            <v>1</v>
          </cell>
          <cell r="E10905">
            <v>8</v>
          </cell>
          <cell r="I10905">
            <v>670456415.34000003</v>
          </cell>
          <cell r="M10905">
            <v>8</v>
          </cell>
          <cell r="Q10905">
            <v>8</v>
          </cell>
          <cell r="V10905">
            <v>2040</v>
          </cell>
        </row>
        <row r="10906">
          <cell r="A10906">
            <v>1</v>
          </cell>
          <cell r="E10906">
            <v>8</v>
          </cell>
          <cell r="I10906">
            <v>198681054.62</v>
          </cell>
          <cell r="M10906">
            <v>8</v>
          </cell>
          <cell r="Q10906">
            <v>8</v>
          </cell>
          <cell r="V10906">
            <v>2051</v>
          </cell>
        </row>
        <row r="10907">
          <cell r="A10907">
            <v>1</v>
          </cell>
          <cell r="E10907">
            <v>8</v>
          </cell>
          <cell r="I10907">
            <v>0</v>
          </cell>
          <cell r="M10907">
            <v>8</v>
          </cell>
          <cell r="Q10907">
            <v>8</v>
          </cell>
          <cell r="V10907">
            <v>2052</v>
          </cell>
        </row>
        <row r="10908">
          <cell r="A10908">
            <v>1</v>
          </cell>
          <cell r="E10908">
            <v>8</v>
          </cell>
          <cell r="I10908">
            <v>86634798.010000005</v>
          </cell>
          <cell r="M10908">
            <v>8</v>
          </cell>
          <cell r="Q10908">
            <v>8</v>
          </cell>
          <cell r="V10908">
            <v>2052</v>
          </cell>
        </row>
        <row r="10909">
          <cell r="A10909">
            <v>1</v>
          </cell>
          <cell r="E10909">
            <v>8</v>
          </cell>
          <cell r="I10909">
            <v>11399498.6</v>
          </cell>
          <cell r="M10909">
            <v>8</v>
          </cell>
          <cell r="Q10909">
            <v>8</v>
          </cell>
          <cell r="V10909">
            <v>2053</v>
          </cell>
        </row>
        <row r="10910">
          <cell r="A10910">
            <v>1</v>
          </cell>
          <cell r="E10910">
            <v>8</v>
          </cell>
          <cell r="I10910">
            <v>37477692.079999998</v>
          </cell>
          <cell r="M10910">
            <v>8</v>
          </cell>
          <cell r="Q10910">
            <v>8</v>
          </cell>
          <cell r="V10910">
            <v>2054</v>
          </cell>
        </row>
        <row r="10911">
          <cell r="A10911">
            <v>1</v>
          </cell>
          <cell r="E10911">
            <v>8</v>
          </cell>
          <cell r="I10911">
            <v>75647011.840000004</v>
          </cell>
          <cell r="M10911">
            <v>8</v>
          </cell>
          <cell r="Q10911">
            <v>8</v>
          </cell>
          <cell r="V10911">
            <v>2055</v>
          </cell>
        </row>
        <row r="10912">
          <cell r="A10912">
            <v>1</v>
          </cell>
          <cell r="E10912">
            <v>8</v>
          </cell>
          <cell r="I10912">
            <v>163726689.99000001</v>
          </cell>
          <cell r="M10912">
            <v>8</v>
          </cell>
          <cell r="Q10912">
            <v>8</v>
          </cell>
          <cell r="V10912">
            <v>2090</v>
          </cell>
        </row>
        <row r="10913">
          <cell r="A10913">
            <v>1</v>
          </cell>
          <cell r="E10913">
            <v>8</v>
          </cell>
          <cell r="I10913">
            <v>-267610093.41</v>
          </cell>
          <cell r="M10913">
            <v>8</v>
          </cell>
          <cell r="Q10913">
            <v>8</v>
          </cell>
          <cell r="V10913">
            <v>2095</v>
          </cell>
        </row>
        <row r="10914">
          <cell r="A10914">
            <v>1</v>
          </cell>
          <cell r="E10914">
            <v>8</v>
          </cell>
          <cell r="I10914">
            <v>-375191.52</v>
          </cell>
          <cell r="M10914">
            <v>8</v>
          </cell>
          <cell r="Q10914">
            <v>8</v>
          </cell>
          <cell r="V10914">
            <v>3100</v>
          </cell>
        </row>
        <row r="10915">
          <cell r="A10915">
            <v>1</v>
          </cell>
          <cell r="E10915">
            <v>8</v>
          </cell>
          <cell r="I10915">
            <v>-2837215.51</v>
          </cell>
          <cell r="M10915">
            <v>8</v>
          </cell>
          <cell r="Q10915">
            <v>8</v>
          </cell>
          <cell r="V10915">
            <v>3300</v>
          </cell>
        </row>
        <row r="10916">
          <cell r="A10916">
            <v>1</v>
          </cell>
          <cell r="E10916">
            <v>8</v>
          </cell>
          <cell r="I10916">
            <v>-8891857.6099999994</v>
          </cell>
          <cell r="M10916">
            <v>8</v>
          </cell>
          <cell r="Q10916">
            <v>8</v>
          </cell>
          <cell r="V10916">
            <v>3400</v>
          </cell>
        </row>
        <row r="10917">
          <cell r="A10917">
            <v>1</v>
          </cell>
          <cell r="E10917">
            <v>8</v>
          </cell>
          <cell r="I10917">
            <v>19524090</v>
          </cell>
          <cell r="M10917">
            <v>8</v>
          </cell>
          <cell r="Q10917">
            <v>8</v>
          </cell>
          <cell r="V10917">
            <v>4000</v>
          </cell>
        </row>
        <row r="10918">
          <cell r="A10918">
            <v>1</v>
          </cell>
          <cell r="E10918">
            <v>8</v>
          </cell>
          <cell r="I10918">
            <v>60879</v>
          </cell>
          <cell r="M10918">
            <v>8</v>
          </cell>
          <cell r="Q10918">
            <v>8</v>
          </cell>
          <cell r="V10918">
            <v>4050</v>
          </cell>
        </row>
        <row r="10919">
          <cell r="A10919">
            <v>1</v>
          </cell>
          <cell r="E10919">
            <v>8</v>
          </cell>
          <cell r="I10919">
            <v>5000000</v>
          </cell>
          <cell r="M10919">
            <v>8</v>
          </cell>
          <cell r="Q10919">
            <v>8</v>
          </cell>
          <cell r="V10919">
            <v>4060</v>
          </cell>
        </row>
        <row r="10920">
          <cell r="A10920">
            <v>1</v>
          </cell>
          <cell r="E10920">
            <v>8</v>
          </cell>
          <cell r="I10920">
            <v>1355059.76</v>
          </cell>
          <cell r="M10920">
            <v>8</v>
          </cell>
          <cell r="Q10920">
            <v>8</v>
          </cell>
          <cell r="V10920">
            <v>4150</v>
          </cell>
        </row>
        <row r="10921">
          <cell r="A10921">
            <v>1</v>
          </cell>
          <cell r="E10921">
            <v>8</v>
          </cell>
          <cell r="I10921">
            <v>201560</v>
          </cell>
          <cell r="M10921">
            <v>8</v>
          </cell>
          <cell r="Q10921">
            <v>8</v>
          </cell>
          <cell r="V10921">
            <v>4250</v>
          </cell>
        </row>
        <row r="10922">
          <cell r="A10922">
            <v>1</v>
          </cell>
          <cell r="E10922">
            <v>8</v>
          </cell>
          <cell r="I10922">
            <v>5248140</v>
          </cell>
          <cell r="M10922">
            <v>8</v>
          </cell>
          <cell r="Q10922">
            <v>8</v>
          </cell>
          <cell r="V10922">
            <v>4260</v>
          </cell>
        </row>
        <row r="10923">
          <cell r="A10923">
            <v>1</v>
          </cell>
          <cell r="E10923">
            <v>8</v>
          </cell>
          <cell r="I10923">
            <v>0</v>
          </cell>
          <cell r="M10923">
            <v>8</v>
          </cell>
          <cell r="Q10923">
            <v>8</v>
          </cell>
          <cell r="V10923">
            <v>4280</v>
          </cell>
        </row>
        <row r="10924">
          <cell r="A10924">
            <v>1</v>
          </cell>
          <cell r="E10924">
            <v>8</v>
          </cell>
          <cell r="I10924">
            <v>15100914.07</v>
          </cell>
          <cell r="M10924">
            <v>8</v>
          </cell>
          <cell r="Q10924">
            <v>8</v>
          </cell>
          <cell r="V10924">
            <v>4301</v>
          </cell>
        </row>
        <row r="10925">
          <cell r="A10925">
            <v>1</v>
          </cell>
          <cell r="E10925">
            <v>8</v>
          </cell>
          <cell r="I10925">
            <v>1891002.9</v>
          </cell>
          <cell r="M10925">
            <v>8</v>
          </cell>
          <cell r="Q10925">
            <v>8</v>
          </cell>
          <cell r="V10925">
            <v>4302</v>
          </cell>
        </row>
        <row r="10926">
          <cell r="A10926">
            <v>1</v>
          </cell>
          <cell r="E10926">
            <v>8</v>
          </cell>
          <cell r="I10926">
            <v>55502223.57</v>
          </cell>
          <cell r="M10926">
            <v>8</v>
          </cell>
          <cell r="Q10926">
            <v>8</v>
          </cell>
          <cell r="V10926">
            <v>4303</v>
          </cell>
        </row>
        <row r="10927">
          <cell r="A10927">
            <v>1</v>
          </cell>
          <cell r="E10927">
            <v>8</v>
          </cell>
          <cell r="I10927">
            <v>2049501.75</v>
          </cell>
          <cell r="M10927">
            <v>8</v>
          </cell>
          <cell r="Q10927">
            <v>8</v>
          </cell>
          <cell r="V10927">
            <v>4305</v>
          </cell>
        </row>
        <row r="10928">
          <cell r="A10928">
            <v>1</v>
          </cell>
          <cell r="E10928">
            <v>8</v>
          </cell>
          <cell r="I10928">
            <v>876145.83</v>
          </cell>
          <cell r="M10928">
            <v>8</v>
          </cell>
          <cell r="Q10928">
            <v>8</v>
          </cell>
          <cell r="V10928">
            <v>4307</v>
          </cell>
        </row>
        <row r="10929">
          <cell r="A10929">
            <v>1</v>
          </cell>
          <cell r="E10929">
            <v>8</v>
          </cell>
          <cell r="I10929">
            <v>1197374.6000000001</v>
          </cell>
          <cell r="M10929">
            <v>8</v>
          </cell>
          <cell r="Q10929">
            <v>8</v>
          </cell>
          <cell r="V10929">
            <v>4309</v>
          </cell>
        </row>
        <row r="10930">
          <cell r="A10930">
            <v>1</v>
          </cell>
          <cell r="E10930">
            <v>8</v>
          </cell>
          <cell r="I10930">
            <v>2429223</v>
          </cell>
          <cell r="M10930">
            <v>8</v>
          </cell>
          <cell r="Q10930">
            <v>8</v>
          </cell>
          <cell r="V10930">
            <v>4360</v>
          </cell>
        </row>
        <row r="10931">
          <cell r="A10931">
            <v>1</v>
          </cell>
          <cell r="E10931">
            <v>8</v>
          </cell>
          <cell r="I10931">
            <v>1636258.59</v>
          </cell>
          <cell r="M10931">
            <v>8</v>
          </cell>
          <cell r="Q10931">
            <v>8</v>
          </cell>
          <cell r="V10931">
            <v>4380</v>
          </cell>
        </row>
        <row r="10932">
          <cell r="A10932">
            <v>1</v>
          </cell>
          <cell r="E10932">
            <v>8</v>
          </cell>
          <cell r="I10932">
            <v>0</v>
          </cell>
          <cell r="M10932">
            <v>8</v>
          </cell>
          <cell r="Q10932">
            <v>8</v>
          </cell>
          <cell r="V10932">
            <v>4460</v>
          </cell>
        </row>
        <row r="10933">
          <cell r="A10933">
            <v>1</v>
          </cell>
          <cell r="E10933">
            <v>8</v>
          </cell>
          <cell r="I10933">
            <v>0</v>
          </cell>
          <cell r="M10933">
            <v>8</v>
          </cell>
          <cell r="Q10933">
            <v>8</v>
          </cell>
          <cell r="V10933">
            <v>4480</v>
          </cell>
        </row>
        <row r="10934">
          <cell r="A10934">
            <v>1</v>
          </cell>
          <cell r="E10934">
            <v>8</v>
          </cell>
          <cell r="I10934">
            <v>703949.68</v>
          </cell>
          <cell r="M10934">
            <v>8</v>
          </cell>
          <cell r="Q10934">
            <v>8</v>
          </cell>
          <cell r="V10934">
            <v>4500</v>
          </cell>
        </row>
        <row r="10935">
          <cell r="A10935">
            <v>1</v>
          </cell>
          <cell r="E10935">
            <v>8</v>
          </cell>
          <cell r="I10935">
            <v>7806980.1500000004</v>
          </cell>
          <cell r="M10935">
            <v>8</v>
          </cell>
          <cell r="Q10935">
            <v>8</v>
          </cell>
          <cell r="V10935">
            <v>4520</v>
          </cell>
        </row>
        <row r="10936">
          <cell r="A10936">
            <v>1</v>
          </cell>
          <cell r="E10936">
            <v>8</v>
          </cell>
          <cell r="I10936">
            <v>171300</v>
          </cell>
          <cell r="M10936">
            <v>8</v>
          </cell>
          <cell r="Q10936">
            <v>8</v>
          </cell>
          <cell r="V10936">
            <v>4560</v>
          </cell>
        </row>
        <row r="10937">
          <cell r="A10937">
            <v>1</v>
          </cell>
          <cell r="E10937">
            <v>8</v>
          </cell>
          <cell r="I10937">
            <v>5224246.2699999996</v>
          </cell>
          <cell r="M10937">
            <v>8</v>
          </cell>
          <cell r="Q10937">
            <v>8</v>
          </cell>
          <cell r="V10937">
            <v>4595</v>
          </cell>
        </row>
        <row r="10938">
          <cell r="A10938">
            <v>1</v>
          </cell>
          <cell r="E10938">
            <v>8</v>
          </cell>
          <cell r="I10938">
            <v>7768762.7699999996</v>
          </cell>
          <cell r="M10938">
            <v>8</v>
          </cell>
          <cell r="Q10938">
            <v>8</v>
          </cell>
          <cell r="V10938">
            <v>4601</v>
          </cell>
        </row>
        <row r="10939">
          <cell r="A10939">
            <v>1</v>
          </cell>
          <cell r="E10939">
            <v>8</v>
          </cell>
          <cell r="I10939">
            <v>2315000</v>
          </cell>
          <cell r="M10939">
            <v>8</v>
          </cell>
          <cell r="Q10939">
            <v>8</v>
          </cell>
          <cell r="V10939">
            <v>4602</v>
          </cell>
        </row>
        <row r="10940">
          <cell r="A10940">
            <v>1</v>
          </cell>
          <cell r="E10940">
            <v>8</v>
          </cell>
          <cell r="I10940">
            <v>1887691.23</v>
          </cell>
          <cell r="M10940">
            <v>8</v>
          </cell>
          <cell r="Q10940">
            <v>8</v>
          </cell>
          <cell r="V10940">
            <v>4603</v>
          </cell>
        </row>
        <row r="10941">
          <cell r="A10941">
            <v>1</v>
          </cell>
          <cell r="E10941">
            <v>8</v>
          </cell>
          <cell r="I10941">
            <v>17134166.57</v>
          </cell>
          <cell r="M10941">
            <v>8</v>
          </cell>
          <cell r="Q10941">
            <v>8</v>
          </cell>
          <cell r="V10941">
            <v>4610</v>
          </cell>
        </row>
        <row r="10942">
          <cell r="A10942">
            <v>1</v>
          </cell>
          <cell r="E10942">
            <v>8</v>
          </cell>
          <cell r="I10942">
            <v>419636</v>
          </cell>
          <cell r="M10942">
            <v>8</v>
          </cell>
          <cell r="Q10942">
            <v>8</v>
          </cell>
          <cell r="V10942">
            <v>4640</v>
          </cell>
        </row>
        <row r="10943">
          <cell r="A10943">
            <v>1</v>
          </cell>
          <cell r="E10943">
            <v>8</v>
          </cell>
          <cell r="I10943">
            <v>8520628.4299999997</v>
          </cell>
          <cell r="M10943">
            <v>8</v>
          </cell>
          <cell r="Q10943">
            <v>8</v>
          </cell>
          <cell r="V10943">
            <v>4660</v>
          </cell>
        </row>
        <row r="10944">
          <cell r="A10944">
            <v>1</v>
          </cell>
          <cell r="E10944">
            <v>8</v>
          </cell>
          <cell r="I10944">
            <v>70115465</v>
          </cell>
          <cell r="M10944">
            <v>8</v>
          </cell>
          <cell r="Q10944">
            <v>8</v>
          </cell>
          <cell r="V10944">
            <v>4680</v>
          </cell>
        </row>
        <row r="10945">
          <cell r="A10945">
            <v>1</v>
          </cell>
          <cell r="E10945">
            <v>8</v>
          </cell>
          <cell r="I10945">
            <v>25600000</v>
          </cell>
          <cell r="M10945">
            <v>8</v>
          </cell>
          <cell r="Q10945">
            <v>8</v>
          </cell>
          <cell r="V10945">
            <v>4700</v>
          </cell>
        </row>
        <row r="10946">
          <cell r="A10946">
            <v>1</v>
          </cell>
          <cell r="E10946">
            <v>8</v>
          </cell>
          <cell r="I10946">
            <v>0</v>
          </cell>
          <cell r="M10946">
            <v>8</v>
          </cell>
          <cell r="Q10946">
            <v>8</v>
          </cell>
          <cell r="V10946">
            <v>4720</v>
          </cell>
        </row>
        <row r="10947">
          <cell r="A10947">
            <v>1</v>
          </cell>
          <cell r="E10947">
            <v>8</v>
          </cell>
          <cell r="I10947">
            <v>1307400</v>
          </cell>
          <cell r="M10947">
            <v>8</v>
          </cell>
          <cell r="Q10947">
            <v>8</v>
          </cell>
          <cell r="V10947">
            <v>4720</v>
          </cell>
        </row>
        <row r="10948">
          <cell r="A10948">
            <v>1</v>
          </cell>
          <cell r="E10948">
            <v>8</v>
          </cell>
          <cell r="I10948">
            <v>11293564.300000001</v>
          </cell>
          <cell r="M10948">
            <v>8</v>
          </cell>
          <cell r="Q10948">
            <v>8</v>
          </cell>
          <cell r="V10948">
            <v>4730</v>
          </cell>
        </row>
        <row r="10949">
          <cell r="A10949">
            <v>1</v>
          </cell>
          <cell r="E10949">
            <v>8</v>
          </cell>
          <cell r="I10949">
            <v>0</v>
          </cell>
          <cell r="M10949">
            <v>8</v>
          </cell>
          <cell r="Q10949">
            <v>8</v>
          </cell>
          <cell r="V10949">
            <v>4740</v>
          </cell>
        </row>
        <row r="10950">
          <cell r="A10950">
            <v>1</v>
          </cell>
          <cell r="E10950">
            <v>8</v>
          </cell>
          <cell r="I10950">
            <v>5131612.5999999996</v>
          </cell>
          <cell r="M10950">
            <v>8</v>
          </cell>
          <cell r="Q10950">
            <v>8</v>
          </cell>
          <cell r="V10950">
            <v>4750</v>
          </cell>
        </row>
        <row r="10951">
          <cell r="A10951">
            <v>1</v>
          </cell>
          <cell r="E10951">
            <v>8</v>
          </cell>
          <cell r="I10951">
            <v>0</v>
          </cell>
          <cell r="M10951">
            <v>8</v>
          </cell>
          <cell r="Q10951">
            <v>8</v>
          </cell>
          <cell r="V10951">
            <v>4755</v>
          </cell>
        </row>
        <row r="10952">
          <cell r="A10952">
            <v>1</v>
          </cell>
          <cell r="E10952">
            <v>8</v>
          </cell>
          <cell r="I10952">
            <v>0</v>
          </cell>
          <cell r="M10952">
            <v>8</v>
          </cell>
          <cell r="Q10952">
            <v>8</v>
          </cell>
          <cell r="V10952">
            <v>4760</v>
          </cell>
        </row>
        <row r="10953">
          <cell r="A10953">
            <v>1</v>
          </cell>
          <cell r="E10953">
            <v>8</v>
          </cell>
          <cell r="I10953">
            <v>1049774.8999999999</v>
          </cell>
          <cell r="M10953">
            <v>8</v>
          </cell>
          <cell r="Q10953">
            <v>8</v>
          </cell>
          <cell r="V10953">
            <v>4770</v>
          </cell>
        </row>
        <row r="10954">
          <cell r="A10954">
            <v>1</v>
          </cell>
          <cell r="E10954">
            <v>8</v>
          </cell>
          <cell r="I10954">
            <v>716300</v>
          </cell>
          <cell r="M10954">
            <v>8</v>
          </cell>
          <cell r="Q10954">
            <v>8</v>
          </cell>
          <cell r="V10954">
            <v>4775</v>
          </cell>
        </row>
        <row r="10955">
          <cell r="A10955">
            <v>1</v>
          </cell>
          <cell r="E10955">
            <v>8</v>
          </cell>
          <cell r="I10955">
            <v>14798991.67</v>
          </cell>
          <cell r="M10955">
            <v>8</v>
          </cell>
          <cell r="Q10955">
            <v>8</v>
          </cell>
          <cell r="V10955">
            <v>4780</v>
          </cell>
        </row>
        <row r="10956">
          <cell r="A10956">
            <v>1</v>
          </cell>
          <cell r="E10956">
            <v>8</v>
          </cell>
          <cell r="I10956">
            <v>0</v>
          </cell>
          <cell r="M10956">
            <v>8</v>
          </cell>
          <cell r="Q10956">
            <v>8</v>
          </cell>
          <cell r="V10956">
            <v>4785</v>
          </cell>
        </row>
        <row r="10957">
          <cell r="A10957">
            <v>1</v>
          </cell>
          <cell r="E10957">
            <v>8</v>
          </cell>
          <cell r="I10957">
            <v>23309575.739999998</v>
          </cell>
          <cell r="M10957">
            <v>8</v>
          </cell>
          <cell r="Q10957">
            <v>8</v>
          </cell>
          <cell r="V10957">
            <v>4785</v>
          </cell>
        </row>
        <row r="10958">
          <cell r="A10958">
            <v>1</v>
          </cell>
          <cell r="E10958">
            <v>8</v>
          </cell>
          <cell r="I10958">
            <v>5983929.8300000001</v>
          </cell>
          <cell r="M10958">
            <v>8</v>
          </cell>
          <cell r="Q10958">
            <v>8</v>
          </cell>
          <cell r="V10958">
            <v>4800</v>
          </cell>
        </row>
        <row r="10959">
          <cell r="A10959">
            <v>1</v>
          </cell>
          <cell r="E10959">
            <v>8</v>
          </cell>
          <cell r="I10959">
            <v>23914404.600000001</v>
          </cell>
          <cell r="M10959">
            <v>8</v>
          </cell>
          <cell r="Q10959">
            <v>8</v>
          </cell>
          <cell r="V10959">
            <v>4830</v>
          </cell>
        </row>
        <row r="10960">
          <cell r="A10960">
            <v>1</v>
          </cell>
          <cell r="E10960">
            <v>8</v>
          </cell>
          <cell r="I10960">
            <v>0</v>
          </cell>
          <cell r="M10960">
            <v>8</v>
          </cell>
          <cell r="Q10960">
            <v>8</v>
          </cell>
          <cell r="V10960">
            <v>4840</v>
          </cell>
        </row>
        <row r="10961">
          <cell r="A10961">
            <v>1</v>
          </cell>
          <cell r="E10961">
            <v>8</v>
          </cell>
          <cell r="I10961">
            <v>5130586.43</v>
          </cell>
          <cell r="M10961">
            <v>8</v>
          </cell>
          <cell r="Q10961">
            <v>8</v>
          </cell>
          <cell r="V10961">
            <v>4901</v>
          </cell>
        </row>
        <row r="10962">
          <cell r="A10962">
            <v>1</v>
          </cell>
          <cell r="E10962">
            <v>18</v>
          </cell>
          <cell r="I10962">
            <v>-117457.24</v>
          </cell>
          <cell r="M10962">
            <v>18</v>
          </cell>
          <cell r="Q10962">
            <v>18</v>
          </cell>
          <cell r="V10962">
            <v>3100</v>
          </cell>
        </row>
        <row r="10963">
          <cell r="A10963">
            <v>1</v>
          </cell>
          <cell r="E10963">
            <v>18</v>
          </cell>
          <cell r="I10963">
            <v>4332</v>
          </cell>
          <cell r="M10963">
            <v>18</v>
          </cell>
          <cell r="Q10963">
            <v>18</v>
          </cell>
          <cell r="V10963">
            <v>4060</v>
          </cell>
        </row>
        <row r="10964">
          <cell r="A10964">
            <v>1</v>
          </cell>
          <cell r="E10964">
            <v>18</v>
          </cell>
          <cell r="I10964">
            <v>3474.55</v>
          </cell>
          <cell r="M10964">
            <v>18</v>
          </cell>
          <cell r="Q10964">
            <v>18</v>
          </cell>
          <cell r="V10964">
            <v>4150</v>
          </cell>
        </row>
        <row r="10965">
          <cell r="A10965">
            <v>1</v>
          </cell>
          <cell r="E10965">
            <v>18</v>
          </cell>
          <cell r="I10965">
            <v>12000</v>
          </cell>
          <cell r="M10965">
            <v>18</v>
          </cell>
          <cell r="Q10965">
            <v>18</v>
          </cell>
          <cell r="V10965">
            <v>4380</v>
          </cell>
        </row>
        <row r="10966">
          <cell r="A10966">
            <v>1</v>
          </cell>
          <cell r="E10966">
            <v>18</v>
          </cell>
          <cell r="I10966">
            <v>10000</v>
          </cell>
          <cell r="M10966">
            <v>18</v>
          </cell>
          <cell r="Q10966">
            <v>18</v>
          </cell>
          <cell r="V10966">
            <v>4500</v>
          </cell>
        </row>
        <row r="10967">
          <cell r="A10967">
            <v>1</v>
          </cell>
          <cell r="E10967">
            <v>18</v>
          </cell>
          <cell r="I10967">
            <v>92567.22</v>
          </cell>
          <cell r="M10967">
            <v>18</v>
          </cell>
          <cell r="Q10967">
            <v>18</v>
          </cell>
          <cell r="V10967">
            <v>4520</v>
          </cell>
        </row>
        <row r="10968">
          <cell r="A10968">
            <v>1</v>
          </cell>
          <cell r="E10968">
            <v>18</v>
          </cell>
          <cell r="I10968">
            <v>2000</v>
          </cell>
          <cell r="M10968">
            <v>18</v>
          </cell>
          <cell r="Q10968">
            <v>18</v>
          </cell>
          <cell r="V10968">
            <v>4560</v>
          </cell>
        </row>
        <row r="10969">
          <cell r="A10969">
            <v>1</v>
          </cell>
          <cell r="E10969">
            <v>18</v>
          </cell>
          <cell r="I10969">
            <v>800</v>
          </cell>
          <cell r="M10969">
            <v>18</v>
          </cell>
          <cell r="Q10969">
            <v>18</v>
          </cell>
          <cell r="V10969">
            <v>4660</v>
          </cell>
        </row>
        <row r="10970">
          <cell r="A10970">
            <v>1</v>
          </cell>
          <cell r="E10970">
            <v>18</v>
          </cell>
          <cell r="I10970">
            <v>24855.84</v>
          </cell>
          <cell r="M10970">
            <v>18</v>
          </cell>
          <cell r="Q10970">
            <v>18</v>
          </cell>
          <cell r="V10970">
            <v>4680</v>
          </cell>
        </row>
        <row r="10971">
          <cell r="A10971">
            <v>1</v>
          </cell>
          <cell r="E10971">
            <v>18</v>
          </cell>
          <cell r="I10971">
            <v>6507.96</v>
          </cell>
          <cell r="M10971">
            <v>18</v>
          </cell>
          <cell r="Q10971">
            <v>18</v>
          </cell>
          <cell r="V10971">
            <v>4730</v>
          </cell>
        </row>
        <row r="10972">
          <cell r="A10972">
            <v>1</v>
          </cell>
          <cell r="E10972">
            <v>18</v>
          </cell>
          <cell r="I10972">
            <v>248372.45</v>
          </cell>
          <cell r="M10972">
            <v>18</v>
          </cell>
          <cell r="Q10972">
            <v>18</v>
          </cell>
          <cell r="V10972">
            <v>4731</v>
          </cell>
        </row>
        <row r="10973">
          <cell r="A10973">
            <v>1</v>
          </cell>
          <cell r="E10973">
            <v>18</v>
          </cell>
          <cell r="I10973">
            <v>156</v>
          </cell>
          <cell r="M10973">
            <v>18</v>
          </cell>
          <cell r="Q10973">
            <v>18</v>
          </cell>
          <cell r="V10973">
            <v>4780</v>
          </cell>
        </row>
        <row r="10974">
          <cell r="A10974">
            <v>1</v>
          </cell>
          <cell r="E10974">
            <v>18</v>
          </cell>
          <cell r="I10974">
            <v>6151.01</v>
          </cell>
          <cell r="M10974">
            <v>18</v>
          </cell>
          <cell r="Q10974">
            <v>18</v>
          </cell>
          <cell r="V10974">
            <v>4800</v>
          </cell>
        </row>
        <row r="10975">
          <cell r="A10975">
            <v>1</v>
          </cell>
          <cell r="E10975">
            <v>18</v>
          </cell>
          <cell r="I10975">
            <v>42365.98</v>
          </cell>
          <cell r="M10975">
            <v>18</v>
          </cell>
          <cell r="Q10975">
            <v>18</v>
          </cell>
          <cell r="V10975">
            <v>4830</v>
          </cell>
        </row>
        <row r="10976">
          <cell r="A10976">
            <v>1</v>
          </cell>
          <cell r="E10976">
            <v>18</v>
          </cell>
          <cell r="I10976">
            <v>1595</v>
          </cell>
          <cell r="M10976">
            <v>18</v>
          </cell>
          <cell r="Q10976">
            <v>18</v>
          </cell>
          <cell r="V10976">
            <v>4840</v>
          </cell>
        </row>
        <row r="10977">
          <cell r="A10977">
            <v>1</v>
          </cell>
          <cell r="E10977">
            <v>18</v>
          </cell>
          <cell r="I10977">
            <v>-1</v>
          </cell>
          <cell r="M10977">
            <v>18</v>
          </cell>
          <cell r="Q10977">
            <v>18</v>
          </cell>
          <cell r="V10977">
            <v>5100</v>
          </cell>
        </row>
        <row r="10978">
          <cell r="A10978">
            <v>1</v>
          </cell>
          <cell r="E10978">
            <v>18</v>
          </cell>
          <cell r="I10978">
            <v>80000</v>
          </cell>
          <cell r="M10978">
            <v>18</v>
          </cell>
          <cell r="Q10978">
            <v>18</v>
          </cell>
          <cell r="V10978">
            <v>5400</v>
          </cell>
        </row>
        <row r="10979">
          <cell r="A10979">
            <v>1</v>
          </cell>
          <cell r="E10979">
            <v>18</v>
          </cell>
          <cell r="I10979">
            <v>307506</v>
          </cell>
          <cell r="M10979">
            <v>18</v>
          </cell>
          <cell r="Q10979">
            <v>18</v>
          </cell>
          <cell r="V10979">
            <v>5400</v>
          </cell>
        </row>
        <row r="10980">
          <cell r="A10980">
            <v>1</v>
          </cell>
          <cell r="E10980">
            <v>18</v>
          </cell>
          <cell r="I10980">
            <v>829695.3</v>
          </cell>
          <cell r="M10980">
            <v>18</v>
          </cell>
          <cell r="Q10980">
            <v>18</v>
          </cell>
          <cell r="V10980">
            <v>5400</v>
          </cell>
        </row>
        <row r="10981">
          <cell r="A10981">
            <v>1</v>
          </cell>
          <cell r="E10981">
            <v>18</v>
          </cell>
          <cell r="I10981">
            <v>41406</v>
          </cell>
          <cell r="M10981">
            <v>18</v>
          </cell>
          <cell r="Q10981">
            <v>18</v>
          </cell>
          <cell r="V10981">
            <v>5400</v>
          </cell>
        </row>
        <row r="10982">
          <cell r="A10982">
            <v>1</v>
          </cell>
          <cell r="E10982">
            <v>18</v>
          </cell>
          <cell r="I10982">
            <v>-74795.600000000006</v>
          </cell>
          <cell r="M10982">
            <v>18</v>
          </cell>
          <cell r="Q10982">
            <v>18</v>
          </cell>
          <cell r="V10982">
            <v>5400</v>
          </cell>
        </row>
        <row r="10983">
          <cell r="A10983">
            <v>1</v>
          </cell>
          <cell r="E10983">
            <v>18</v>
          </cell>
          <cell r="I10983">
            <v>312654</v>
          </cell>
          <cell r="M10983">
            <v>18</v>
          </cell>
          <cell r="Q10983">
            <v>18</v>
          </cell>
          <cell r="V10983">
            <v>5400</v>
          </cell>
        </row>
        <row r="10984">
          <cell r="A10984">
            <v>1</v>
          </cell>
          <cell r="E10984">
            <v>18</v>
          </cell>
          <cell r="I10984">
            <v>114806.11</v>
          </cell>
          <cell r="M10984">
            <v>18</v>
          </cell>
          <cell r="Q10984">
            <v>18</v>
          </cell>
          <cell r="V10984">
            <v>5400</v>
          </cell>
        </row>
        <row r="10985">
          <cell r="A10985">
            <v>1</v>
          </cell>
          <cell r="E10985">
            <v>18</v>
          </cell>
          <cell r="I10985">
            <v>8392.6</v>
          </cell>
          <cell r="M10985">
            <v>18</v>
          </cell>
          <cell r="Q10985">
            <v>18</v>
          </cell>
          <cell r="V10985">
            <v>5400</v>
          </cell>
        </row>
        <row r="10986">
          <cell r="A10986">
            <v>1</v>
          </cell>
          <cell r="E10986">
            <v>18</v>
          </cell>
          <cell r="I10986">
            <v>1003821.44</v>
          </cell>
          <cell r="M10986">
            <v>18</v>
          </cell>
          <cell r="Q10986">
            <v>18</v>
          </cell>
          <cell r="V10986">
            <v>5400</v>
          </cell>
        </row>
        <row r="10987">
          <cell r="A10987">
            <v>1</v>
          </cell>
          <cell r="E10987">
            <v>18</v>
          </cell>
          <cell r="I10987">
            <v>85000</v>
          </cell>
          <cell r="M10987">
            <v>18</v>
          </cell>
          <cell r="Q10987">
            <v>18</v>
          </cell>
          <cell r="V10987">
            <v>5400</v>
          </cell>
        </row>
        <row r="10988">
          <cell r="A10988">
            <v>1</v>
          </cell>
          <cell r="E10988">
            <v>18</v>
          </cell>
          <cell r="I10988">
            <v>-9427935.8300000001</v>
          </cell>
          <cell r="M10988">
            <v>18</v>
          </cell>
          <cell r="Q10988">
            <v>18</v>
          </cell>
          <cell r="V10988">
            <v>5400</v>
          </cell>
        </row>
        <row r="10989">
          <cell r="A10989">
            <v>1</v>
          </cell>
          <cell r="E10989">
            <v>18</v>
          </cell>
          <cell r="I10989">
            <v>-1124226</v>
          </cell>
          <cell r="M10989">
            <v>18</v>
          </cell>
          <cell r="Q10989">
            <v>18</v>
          </cell>
          <cell r="V10989">
            <v>5400</v>
          </cell>
        </row>
        <row r="10990">
          <cell r="A10990">
            <v>1</v>
          </cell>
          <cell r="E10990">
            <v>18</v>
          </cell>
          <cell r="I10990">
            <v>778641</v>
          </cell>
          <cell r="M10990">
            <v>18</v>
          </cell>
          <cell r="Q10990">
            <v>18</v>
          </cell>
          <cell r="V10990">
            <v>5400</v>
          </cell>
        </row>
        <row r="10991">
          <cell r="A10991">
            <v>1</v>
          </cell>
          <cell r="E10991">
            <v>18</v>
          </cell>
          <cell r="I10991">
            <v>6454939.54</v>
          </cell>
          <cell r="M10991">
            <v>18</v>
          </cell>
          <cell r="Q10991">
            <v>18</v>
          </cell>
          <cell r="V10991">
            <v>5400</v>
          </cell>
        </row>
        <row r="10992">
          <cell r="A10992">
            <v>1</v>
          </cell>
          <cell r="E10992">
            <v>18</v>
          </cell>
          <cell r="I10992">
            <v>2187791</v>
          </cell>
          <cell r="M10992">
            <v>18</v>
          </cell>
          <cell r="Q10992">
            <v>18</v>
          </cell>
          <cell r="V10992">
            <v>5400</v>
          </cell>
        </row>
        <row r="10993">
          <cell r="A10993">
            <v>1</v>
          </cell>
          <cell r="E10993">
            <v>18</v>
          </cell>
          <cell r="I10993">
            <v>-3059020.72</v>
          </cell>
          <cell r="M10993">
            <v>18</v>
          </cell>
          <cell r="Q10993">
            <v>18</v>
          </cell>
          <cell r="V10993">
            <v>5450</v>
          </cell>
        </row>
        <row r="10994">
          <cell r="A10994">
            <v>1</v>
          </cell>
          <cell r="E10994">
            <v>18</v>
          </cell>
          <cell r="I10994">
            <v>3179.16</v>
          </cell>
          <cell r="M10994">
            <v>18</v>
          </cell>
          <cell r="Q10994">
            <v>18</v>
          </cell>
          <cell r="V10994">
            <v>7000</v>
          </cell>
        </row>
        <row r="10995">
          <cell r="A10995">
            <v>1</v>
          </cell>
          <cell r="E10995">
            <v>18</v>
          </cell>
          <cell r="I10995">
            <v>50000</v>
          </cell>
          <cell r="M10995">
            <v>18</v>
          </cell>
          <cell r="Q10995">
            <v>18</v>
          </cell>
          <cell r="V10995">
            <v>7200</v>
          </cell>
        </row>
        <row r="10996">
          <cell r="A10996">
            <v>1</v>
          </cell>
          <cell r="E10996">
            <v>18</v>
          </cell>
          <cell r="I10996">
            <v>53945.599999999999</v>
          </cell>
          <cell r="M10996">
            <v>18</v>
          </cell>
          <cell r="Q10996">
            <v>18</v>
          </cell>
          <cell r="V10996">
            <v>7200</v>
          </cell>
        </row>
        <row r="10997">
          <cell r="A10997">
            <v>1</v>
          </cell>
          <cell r="E10997">
            <v>18</v>
          </cell>
          <cell r="I10997">
            <v>50000</v>
          </cell>
          <cell r="M10997">
            <v>18</v>
          </cell>
          <cell r="Q10997">
            <v>18</v>
          </cell>
          <cell r="V10997">
            <v>7200</v>
          </cell>
        </row>
        <row r="10998">
          <cell r="A10998">
            <v>1</v>
          </cell>
          <cell r="E10998">
            <v>18</v>
          </cell>
          <cell r="I10998">
            <v>200000</v>
          </cell>
          <cell r="M10998">
            <v>18</v>
          </cell>
          <cell r="Q10998">
            <v>18</v>
          </cell>
          <cell r="V10998">
            <v>7200</v>
          </cell>
        </row>
        <row r="10999">
          <cell r="A10999">
            <v>1</v>
          </cell>
          <cell r="E10999">
            <v>18</v>
          </cell>
          <cell r="I10999">
            <v>50000</v>
          </cell>
          <cell r="M10999">
            <v>18</v>
          </cell>
          <cell r="Q10999">
            <v>18</v>
          </cell>
          <cell r="V10999">
            <v>7200</v>
          </cell>
        </row>
        <row r="11000">
          <cell r="A11000">
            <v>1</v>
          </cell>
          <cell r="E11000">
            <v>18</v>
          </cell>
          <cell r="I11000">
            <v>67844.3</v>
          </cell>
          <cell r="M11000">
            <v>18</v>
          </cell>
          <cell r="Q11000">
            <v>18</v>
          </cell>
          <cell r="V11000">
            <v>7200</v>
          </cell>
        </row>
        <row r="11001">
          <cell r="A11001">
            <v>1</v>
          </cell>
          <cell r="E11001">
            <v>18</v>
          </cell>
          <cell r="I11001">
            <v>50000</v>
          </cell>
          <cell r="M11001">
            <v>18</v>
          </cell>
          <cell r="Q11001">
            <v>18</v>
          </cell>
          <cell r="V11001">
            <v>7200</v>
          </cell>
        </row>
        <row r="11002">
          <cell r="A11002">
            <v>1</v>
          </cell>
          <cell r="E11002">
            <v>18</v>
          </cell>
          <cell r="I11002">
            <v>50000</v>
          </cell>
          <cell r="M11002">
            <v>18</v>
          </cell>
          <cell r="Q11002">
            <v>18</v>
          </cell>
          <cell r="V11002">
            <v>7200</v>
          </cell>
        </row>
        <row r="11003">
          <cell r="A11003">
            <v>1</v>
          </cell>
          <cell r="E11003">
            <v>18</v>
          </cell>
          <cell r="I11003">
            <v>50000</v>
          </cell>
          <cell r="M11003">
            <v>18</v>
          </cell>
          <cell r="Q11003">
            <v>18</v>
          </cell>
          <cell r="V11003">
            <v>7200</v>
          </cell>
        </row>
        <row r="11004">
          <cell r="A11004">
            <v>1</v>
          </cell>
          <cell r="E11004">
            <v>18</v>
          </cell>
          <cell r="I11004">
            <v>12006.69</v>
          </cell>
          <cell r="M11004">
            <v>18</v>
          </cell>
          <cell r="Q11004">
            <v>18</v>
          </cell>
          <cell r="V11004">
            <v>8200</v>
          </cell>
        </row>
        <row r="11005">
          <cell r="A11005">
            <v>1</v>
          </cell>
          <cell r="E11005">
            <v>18</v>
          </cell>
          <cell r="I11005">
            <v>-192999.13</v>
          </cell>
          <cell r="M11005">
            <v>18</v>
          </cell>
          <cell r="Q11005">
            <v>18</v>
          </cell>
          <cell r="V11005">
            <v>9258</v>
          </cell>
        </row>
        <row r="11006">
          <cell r="A11006">
            <v>1</v>
          </cell>
          <cell r="E11006">
            <v>18</v>
          </cell>
          <cell r="I11006">
            <v>-74743.429999999993</v>
          </cell>
          <cell r="M11006">
            <v>18</v>
          </cell>
          <cell r="Q11006">
            <v>18</v>
          </cell>
          <cell r="V11006">
            <v>9303</v>
          </cell>
        </row>
        <row r="11007">
          <cell r="A11007">
            <v>1</v>
          </cell>
          <cell r="E11007">
            <v>18</v>
          </cell>
          <cell r="I11007">
            <v>-4332</v>
          </cell>
          <cell r="M11007">
            <v>18</v>
          </cell>
          <cell r="Q11007">
            <v>18</v>
          </cell>
          <cell r="V11007">
            <v>9305</v>
          </cell>
        </row>
        <row r="11008">
          <cell r="A11008">
            <v>1</v>
          </cell>
          <cell r="E11008">
            <v>18</v>
          </cell>
          <cell r="I11008">
            <v>-2500</v>
          </cell>
          <cell r="M11008">
            <v>18</v>
          </cell>
          <cell r="Q11008">
            <v>18</v>
          </cell>
          <cell r="V11008">
            <v>9400</v>
          </cell>
        </row>
        <row r="11009">
          <cell r="A11009">
            <v>1</v>
          </cell>
          <cell r="E11009">
            <v>18</v>
          </cell>
          <cell r="I11009">
            <v>781204.2</v>
          </cell>
          <cell r="M11009">
            <v>18</v>
          </cell>
          <cell r="Q11009">
            <v>18</v>
          </cell>
          <cell r="V11009">
            <v>5301</v>
          </cell>
        </row>
        <row r="11010">
          <cell r="A11010">
            <v>1</v>
          </cell>
          <cell r="E11010">
            <v>4</v>
          </cell>
          <cell r="I11010">
            <v>0</v>
          </cell>
          <cell r="M11010">
            <v>4</v>
          </cell>
          <cell r="Q11010">
            <v>4</v>
          </cell>
          <cell r="V11010">
            <v>8112</v>
          </cell>
        </row>
        <row r="11011">
          <cell r="A11011">
            <v>1</v>
          </cell>
          <cell r="E11011">
            <v>5</v>
          </cell>
          <cell r="I11011">
            <v>0</v>
          </cell>
          <cell r="M11011">
            <v>5</v>
          </cell>
          <cell r="Q11011">
            <v>5</v>
          </cell>
          <cell r="V11011">
            <v>9500</v>
          </cell>
        </row>
        <row r="11012">
          <cell r="A11012">
            <v>1</v>
          </cell>
          <cell r="E11012">
            <v>2</v>
          </cell>
          <cell r="I11012">
            <v>-92532.38</v>
          </cell>
          <cell r="M11012">
            <v>2</v>
          </cell>
          <cell r="Q11012">
            <v>22</v>
          </cell>
          <cell r="V11012">
            <v>1010</v>
          </cell>
        </row>
        <row r="11013">
          <cell r="A11013">
            <v>1</v>
          </cell>
          <cell r="E11013">
            <v>2</v>
          </cell>
          <cell r="I11013">
            <v>-15979272.75</v>
          </cell>
          <cell r="M11013">
            <v>2</v>
          </cell>
          <cell r="Q11013">
            <v>2</v>
          </cell>
          <cell r="V11013">
            <v>1010</v>
          </cell>
        </row>
        <row r="11014">
          <cell r="A11014">
            <v>1</v>
          </cell>
          <cell r="E11014">
            <v>2</v>
          </cell>
          <cell r="I11014">
            <v>-84090</v>
          </cell>
          <cell r="M11014">
            <v>2</v>
          </cell>
          <cell r="Q11014">
            <v>2</v>
          </cell>
          <cell r="V11014">
            <v>1090</v>
          </cell>
        </row>
        <row r="11015">
          <cell r="A11015">
            <v>1</v>
          </cell>
          <cell r="E11015">
            <v>2</v>
          </cell>
          <cell r="I11015">
            <v>829108.85</v>
          </cell>
          <cell r="M11015">
            <v>2</v>
          </cell>
          <cell r="Q11015">
            <v>2</v>
          </cell>
          <cell r="V11015">
            <v>1095</v>
          </cell>
        </row>
        <row r="11016">
          <cell r="A11016">
            <v>1</v>
          </cell>
          <cell r="E11016">
            <v>2</v>
          </cell>
          <cell r="I11016">
            <v>-1696368.33</v>
          </cell>
          <cell r="M11016">
            <v>2</v>
          </cell>
          <cell r="Q11016">
            <v>2</v>
          </cell>
          <cell r="V11016">
            <v>1096</v>
          </cell>
        </row>
        <row r="11017">
          <cell r="A11017">
            <v>1</v>
          </cell>
          <cell r="E11017">
            <v>2</v>
          </cell>
          <cell r="I11017">
            <v>457238.39</v>
          </cell>
          <cell r="M11017">
            <v>2</v>
          </cell>
          <cell r="Q11017">
            <v>2</v>
          </cell>
          <cell r="V11017">
            <v>2010</v>
          </cell>
        </row>
        <row r="11018">
          <cell r="A11018">
            <v>1</v>
          </cell>
          <cell r="E11018">
            <v>2</v>
          </cell>
          <cell r="I11018">
            <v>560</v>
          </cell>
          <cell r="M11018">
            <v>2</v>
          </cell>
          <cell r="Q11018">
            <v>2</v>
          </cell>
          <cell r="V11018">
            <v>2011</v>
          </cell>
        </row>
        <row r="11019">
          <cell r="A11019">
            <v>1</v>
          </cell>
          <cell r="E11019">
            <v>2</v>
          </cell>
          <cell r="I11019">
            <v>4200</v>
          </cell>
          <cell r="M11019">
            <v>2</v>
          </cell>
          <cell r="Q11019">
            <v>2</v>
          </cell>
          <cell r="V11019">
            <v>2030</v>
          </cell>
        </row>
        <row r="11020">
          <cell r="A11020">
            <v>1</v>
          </cell>
          <cell r="E11020">
            <v>2</v>
          </cell>
          <cell r="I11020">
            <v>789121.79</v>
          </cell>
          <cell r="M11020">
            <v>2</v>
          </cell>
          <cell r="Q11020">
            <v>2</v>
          </cell>
          <cell r="V11020">
            <v>2030</v>
          </cell>
        </row>
        <row r="11021">
          <cell r="A11021">
            <v>1</v>
          </cell>
          <cell r="E11021">
            <v>2</v>
          </cell>
          <cell r="I11021">
            <v>10468704.710000001</v>
          </cell>
          <cell r="M11021">
            <v>2</v>
          </cell>
          <cell r="Q11021">
            <v>2</v>
          </cell>
          <cell r="V11021">
            <v>2040</v>
          </cell>
        </row>
        <row r="11022">
          <cell r="A11022">
            <v>1</v>
          </cell>
          <cell r="E11022">
            <v>2</v>
          </cell>
          <cell r="I11022">
            <v>570</v>
          </cell>
          <cell r="M11022">
            <v>2</v>
          </cell>
          <cell r="Q11022">
            <v>9</v>
          </cell>
          <cell r="V11022">
            <v>2051</v>
          </cell>
        </row>
        <row r="11023">
          <cell r="A11023">
            <v>1</v>
          </cell>
          <cell r="E11023">
            <v>2</v>
          </cell>
          <cell r="I11023">
            <v>2132918.88</v>
          </cell>
          <cell r="M11023">
            <v>2</v>
          </cell>
          <cell r="Q11023">
            <v>2</v>
          </cell>
          <cell r="V11023">
            <v>2051</v>
          </cell>
        </row>
        <row r="11024">
          <cell r="A11024">
            <v>1</v>
          </cell>
          <cell r="E11024">
            <v>2</v>
          </cell>
          <cell r="I11024">
            <v>0</v>
          </cell>
          <cell r="M11024">
            <v>2</v>
          </cell>
          <cell r="Q11024">
            <v>22</v>
          </cell>
          <cell r="V11024">
            <v>2052</v>
          </cell>
        </row>
        <row r="11025">
          <cell r="A11025">
            <v>1</v>
          </cell>
          <cell r="E11025">
            <v>2</v>
          </cell>
          <cell r="I11025">
            <v>73508.490000000005</v>
          </cell>
          <cell r="M11025">
            <v>2</v>
          </cell>
          <cell r="Q11025">
            <v>2</v>
          </cell>
          <cell r="V11025">
            <v>2052</v>
          </cell>
        </row>
        <row r="11026">
          <cell r="A11026">
            <v>1</v>
          </cell>
          <cell r="E11026">
            <v>2</v>
          </cell>
          <cell r="I11026">
            <v>39412.93</v>
          </cell>
          <cell r="M11026">
            <v>2</v>
          </cell>
          <cell r="Q11026">
            <v>2</v>
          </cell>
          <cell r="V11026">
            <v>2053</v>
          </cell>
        </row>
        <row r="11027">
          <cell r="A11027">
            <v>1</v>
          </cell>
          <cell r="E11027">
            <v>2</v>
          </cell>
          <cell r="I11027">
            <v>235380.97</v>
          </cell>
          <cell r="M11027">
            <v>2</v>
          </cell>
          <cell r="Q11027">
            <v>2</v>
          </cell>
          <cell r="V11027">
            <v>2054</v>
          </cell>
        </row>
        <row r="11028">
          <cell r="A11028">
            <v>1</v>
          </cell>
          <cell r="E11028">
            <v>2</v>
          </cell>
          <cell r="I11028">
            <v>973.68</v>
          </cell>
          <cell r="M11028">
            <v>2</v>
          </cell>
          <cell r="Q11028">
            <v>9</v>
          </cell>
          <cell r="V11028">
            <v>2090</v>
          </cell>
        </row>
        <row r="11029">
          <cell r="A11029">
            <v>1</v>
          </cell>
          <cell r="E11029">
            <v>2</v>
          </cell>
          <cell r="I11029">
            <v>200662.92</v>
          </cell>
          <cell r="M11029">
            <v>2</v>
          </cell>
          <cell r="Q11029">
            <v>2</v>
          </cell>
          <cell r="V11029">
            <v>2090</v>
          </cell>
        </row>
        <row r="11030">
          <cell r="A11030">
            <v>1</v>
          </cell>
          <cell r="E11030">
            <v>2</v>
          </cell>
          <cell r="I11030">
            <v>89131.82</v>
          </cell>
          <cell r="M11030">
            <v>2</v>
          </cell>
          <cell r="Q11030">
            <v>2</v>
          </cell>
          <cell r="V11030">
            <v>2095</v>
          </cell>
        </row>
        <row r="11031">
          <cell r="A11031">
            <v>1</v>
          </cell>
          <cell r="E11031">
            <v>2</v>
          </cell>
          <cell r="I11031">
            <v>-110.09</v>
          </cell>
          <cell r="M11031">
            <v>2</v>
          </cell>
          <cell r="Q11031">
            <v>2</v>
          </cell>
          <cell r="V11031">
            <v>2200</v>
          </cell>
        </row>
        <row r="11032">
          <cell r="A11032">
            <v>1</v>
          </cell>
          <cell r="E11032">
            <v>2</v>
          </cell>
          <cell r="I11032">
            <v>61320.1</v>
          </cell>
          <cell r="M11032">
            <v>2</v>
          </cell>
          <cell r="Q11032">
            <v>2</v>
          </cell>
          <cell r="V11032">
            <v>2300</v>
          </cell>
        </row>
        <row r="11033">
          <cell r="A11033">
            <v>1</v>
          </cell>
          <cell r="E11033">
            <v>2</v>
          </cell>
          <cell r="I11033">
            <v>57353.91</v>
          </cell>
          <cell r="M11033">
            <v>2</v>
          </cell>
          <cell r="Q11033">
            <v>2</v>
          </cell>
          <cell r="V11033">
            <v>3000</v>
          </cell>
        </row>
        <row r="11034">
          <cell r="A11034">
            <v>1</v>
          </cell>
          <cell r="E11034">
            <v>2</v>
          </cell>
          <cell r="I11034">
            <v>-1284</v>
          </cell>
          <cell r="M11034">
            <v>2</v>
          </cell>
          <cell r="Q11034">
            <v>2</v>
          </cell>
          <cell r="V11034">
            <v>3300</v>
          </cell>
        </row>
        <row r="11035">
          <cell r="A11035">
            <v>1</v>
          </cell>
          <cell r="E11035">
            <v>2</v>
          </cell>
          <cell r="I11035">
            <v>143457.85999999999</v>
          </cell>
          <cell r="M11035">
            <v>2</v>
          </cell>
          <cell r="Q11035">
            <v>2</v>
          </cell>
          <cell r="V11035">
            <v>3400</v>
          </cell>
        </row>
        <row r="11036">
          <cell r="A11036">
            <v>1</v>
          </cell>
          <cell r="E11036">
            <v>2</v>
          </cell>
          <cell r="I11036">
            <v>1171.74</v>
          </cell>
          <cell r="M11036">
            <v>2</v>
          </cell>
          <cell r="Q11036">
            <v>2</v>
          </cell>
          <cell r="V11036">
            <v>4050</v>
          </cell>
        </row>
        <row r="11037">
          <cell r="A11037">
            <v>1</v>
          </cell>
          <cell r="E11037">
            <v>2</v>
          </cell>
          <cell r="I11037">
            <v>100000</v>
          </cell>
          <cell r="M11037">
            <v>2</v>
          </cell>
          <cell r="Q11037">
            <v>2</v>
          </cell>
          <cell r="V11037">
            <v>4060</v>
          </cell>
        </row>
        <row r="11038">
          <cell r="A11038">
            <v>1</v>
          </cell>
          <cell r="E11038">
            <v>2</v>
          </cell>
          <cell r="I11038">
            <v>0</v>
          </cell>
          <cell r="M11038">
            <v>2</v>
          </cell>
          <cell r="Q11038">
            <v>4</v>
          </cell>
          <cell r="V11038">
            <v>4150</v>
          </cell>
        </row>
        <row r="11039">
          <cell r="A11039">
            <v>1</v>
          </cell>
          <cell r="E11039">
            <v>2</v>
          </cell>
          <cell r="I11039">
            <v>6340.55</v>
          </cell>
          <cell r="M11039">
            <v>2</v>
          </cell>
          <cell r="Q11039">
            <v>2</v>
          </cell>
          <cell r="V11039">
            <v>4150</v>
          </cell>
        </row>
        <row r="11040">
          <cell r="A11040">
            <v>1</v>
          </cell>
          <cell r="E11040">
            <v>2</v>
          </cell>
          <cell r="I11040">
            <v>4723.55</v>
          </cell>
          <cell r="M11040">
            <v>2</v>
          </cell>
          <cell r="Q11040">
            <v>2</v>
          </cell>
          <cell r="V11040">
            <v>4260</v>
          </cell>
        </row>
        <row r="11041">
          <cell r="A11041">
            <v>1</v>
          </cell>
          <cell r="E11041">
            <v>2</v>
          </cell>
          <cell r="I11041">
            <v>3662</v>
          </cell>
          <cell r="M11041">
            <v>2</v>
          </cell>
          <cell r="Q11041">
            <v>4</v>
          </cell>
          <cell r="V11041">
            <v>4280</v>
          </cell>
        </row>
        <row r="11042">
          <cell r="A11042">
            <v>1</v>
          </cell>
          <cell r="E11042">
            <v>2</v>
          </cell>
          <cell r="I11042">
            <v>59.85</v>
          </cell>
          <cell r="M11042">
            <v>2</v>
          </cell>
          <cell r="Q11042">
            <v>2</v>
          </cell>
          <cell r="V11042">
            <v>4280</v>
          </cell>
        </row>
        <row r="11043">
          <cell r="A11043">
            <v>1</v>
          </cell>
          <cell r="E11043">
            <v>2</v>
          </cell>
          <cell r="I11043">
            <v>4097.76</v>
          </cell>
          <cell r="M11043">
            <v>2</v>
          </cell>
          <cell r="Q11043">
            <v>2</v>
          </cell>
          <cell r="V11043">
            <v>4301</v>
          </cell>
        </row>
        <row r="11044">
          <cell r="A11044">
            <v>1</v>
          </cell>
          <cell r="E11044">
            <v>2</v>
          </cell>
          <cell r="I11044">
            <v>1178.95</v>
          </cell>
          <cell r="M11044">
            <v>2</v>
          </cell>
          <cell r="Q11044">
            <v>2</v>
          </cell>
          <cell r="V11044">
            <v>4305</v>
          </cell>
        </row>
        <row r="11045">
          <cell r="A11045">
            <v>1</v>
          </cell>
          <cell r="E11045">
            <v>2</v>
          </cell>
          <cell r="I11045">
            <v>0</v>
          </cell>
          <cell r="M11045">
            <v>2</v>
          </cell>
          <cell r="Q11045">
            <v>2</v>
          </cell>
          <cell r="V11045">
            <v>4320</v>
          </cell>
        </row>
        <row r="11046">
          <cell r="A11046">
            <v>1</v>
          </cell>
          <cell r="E11046">
            <v>2</v>
          </cell>
          <cell r="I11046">
            <v>150</v>
          </cell>
          <cell r="M11046">
            <v>2</v>
          </cell>
          <cell r="Q11046">
            <v>2</v>
          </cell>
          <cell r="V11046">
            <v>4380</v>
          </cell>
        </row>
        <row r="11047">
          <cell r="A11047">
            <v>1</v>
          </cell>
          <cell r="E11047">
            <v>2</v>
          </cell>
          <cell r="I11047">
            <v>60</v>
          </cell>
          <cell r="M11047">
            <v>2</v>
          </cell>
          <cell r="Q11047">
            <v>2</v>
          </cell>
          <cell r="V11047">
            <v>4440</v>
          </cell>
        </row>
        <row r="11048">
          <cell r="A11048">
            <v>1</v>
          </cell>
          <cell r="E11048">
            <v>2</v>
          </cell>
          <cell r="I11048">
            <v>12497.12</v>
          </cell>
          <cell r="M11048">
            <v>2</v>
          </cell>
          <cell r="Q11048">
            <v>2</v>
          </cell>
          <cell r="V11048">
            <v>4460</v>
          </cell>
        </row>
        <row r="11049">
          <cell r="A11049">
            <v>1</v>
          </cell>
          <cell r="E11049">
            <v>2</v>
          </cell>
          <cell r="I11049">
            <v>-756.65</v>
          </cell>
          <cell r="M11049">
            <v>2</v>
          </cell>
          <cell r="Q11049">
            <v>2</v>
          </cell>
          <cell r="V11049">
            <v>4490</v>
          </cell>
        </row>
        <row r="11050">
          <cell r="A11050">
            <v>1</v>
          </cell>
          <cell r="E11050">
            <v>2</v>
          </cell>
          <cell r="I11050">
            <v>0</v>
          </cell>
          <cell r="M11050">
            <v>2</v>
          </cell>
          <cell r="Q11050">
            <v>2</v>
          </cell>
          <cell r="V11050">
            <v>4500</v>
          </cell>
        </row>
        <row r="11051">
          <cell r="A11051">
            <v>1</v>
          </cell>
          <cell r="E11051">
            <v>2</v>
          </cell>
          <cell r="I11051">
            <v>96.34</v>
          </cell>
          <cell r="M11051">
            <v>2</v>
          </cell>
          <cell r="Q11051">
            <v>2</v>
          </cell>
          <cell r="V11051">
            <v>4520</v>
          </cell>
        </row>
        <row r="11052">
          <cell r="A11052">
            <v>1</v>
          </cell>
          <cell r="E11052">
            <v>2</v>
          </cell>
          <cell r="I11052">
            <v>6500.73</v>
          </cell>
          <cell r="M11052">
            <v>2</v>
          </cell>
          <cell r="Q11052">
            <v>2</v>
          </cell>
          <cell r="V11052">
            <v>4601</v>
          </cell>
        </row>
        <row r="11053">
          <cell r="A11053">
            <v>1</v>
          </cell>
          <cell r="E11053">
            <v>2</v>
          </cell>
          <cell r="I11053">
            <v>0</v>
          </cell>
          <cell r="M11053">
            <v>2</v>
          </cell>
          <cell r="Q11053">
            <v>2</v>
          </cell>
          <cell r="V11053">
            <v>4602</v>
          </cell>
        </row>
        <row r="11054">
          <cell r="A11054">
            <v>1</v>
          </cell>
          <cell r="E11054">
            <v>2</v>
          </cell>
          <cell r="I11054">
            <v>7112.94</v>
          </cell>
          <cell r="M11054">
            <v>2</v>
          </cell>
          <cell r="Q11054">
            <v>2</v>
          </cell>
          <cell r="V11054">
            <v>4603</v>
          </cell>
        </row>
        <row r="11055">
          <cell r="A11055">
            <v>1</v>
          </cell>
          <cell r="E11055">
            <v>2</v>
          </cell>
          <cell r="I11055">
            <v>4125.6499999999996</v>
          </cell>
          <cell r="M11055">
            <v>2</v>
          </cell>
          <cell r="Q11055">
            <v>2</v>
          </cell>
          <cell r="V11055">
            <v>4660</v>
          </cell>
        </row>
        <row r="11056">
          <cell r="A11056">
            <v>1</v>
          </cell>
          <cell r="E11056">
            <v>2</v>
          </cell>
          <cell r="I11056">
            <v>8868.5300000000007</v>
          </cell>
          <cell r="M11056">
            <v>2</v>
          </cell>
          <cell r="Q11056">
            <v>2</v>
          </cell>
          <cell r="V11056">
            <v>4680</v>
          </cell>
        </row>
        <row r="11057">
          <cell r="A11057">
            <v>1</v>
          </cell>
          <cell r="E11057">
            <v>2</v>
          </cell>
          <cell r="I11057">
            <v>4119.8999999999996</v>
          </cell>
          <cell r="M11057">
            <v>2</v>
          </cell>
          <cell r="Q11057">
            <v>2</v>
          </cell>
          <cell r="V11057">
            <v>4720</v>
          </cell>
        </row>
        <row r="11058">
          <cell r="A11058">
            <v>1</v>
          </cell>
          <cell r="E11058">
            <v>2</v>
          </cell>
          <cell r="I11058">
            <v>9179.07</v>
          </cell>
          <cell r="M11058">
            <v>2</v>
          </cell>
          <cell r="Q11058">
            <v>4</v>
          </cell>
          <cell r="V11058">
            <v>4730</v>
          </cell>
        </row>
        <row r="11059">
          <cell r="A11059">
            <v>1</v>
          </cell>
          <cell r="E11059">
            <v>2</v>
          </cell>
          <cell r="I11059">
            <v>48830.31</v>
          </cell>
          <cell r="M11059">
            <v>2</v>
          </cell>
          <cell r="Q11059">
            <v>4</v>
          </cell>
          <cell r="V11059">
            <v>4730</v>
          </cell>
        </row>
        <row r="11060">
          <cell r="A11060">
            <v>1</v>
          </cell>
          <cell r="E11060">
            <v>2</v>
          </cell>
          <cell r="I11060">
            <v>57272.53</v>
          </cell>
          <cell r="M11060">
            <v>2</v>
          </cell>
          <cell r="Q11060">
            <v>2</v>
          </cell>
          <cell r="V11060">
            <v>4730</v>
          </cell>
        </row>
        <row r="11061">
          <cell r="A11061">
            <v>1</v>
          </cell>
          <cell r="E11061">
            <v>2</v>
          </cell>
          <cell r="I11061">
            <v>177667.34</v>
          </cell>
          <cell r="M11061">
            <v>2</v>
          </cell>
          <cell r="Q11061">
            <v>4</v>
          </cell>
          <cell r="V11061">
            <v>4730</v>
          </cell>
        </row>
        <row r="11062">
          <cell r="A11062">
            <v>1</v>
          </cell>
          <cell r="E11062">
            <v>2</v>
          </cell>
          <cell r="I11062">
            <v>0</v>
          </cell>
          <cell r="M11062">
            <v>2</v>
          </cell>
          <cell r="Q11062">
            <v>22</v>
          </cell>
          <cell r="V11062">
            <v>4730</v>
          </cell>
        </row>
        <row r="11063">
          <cell r="A11063">
            <v>1</v>
          </cell>
          <cell r="E11063">
            <v>2</v>
          </cell>
          <cell r="I11063">
            <v>0</v>
          </cell>
          <cell r="M11063">
            <v>2</v>
          </cell>
          <cell r="Q11063">
            <v>4</v>
          </cell>
          <cell r="V11063">
            <v>4730</v>
          </cell>
        </row>
        <row r="11064">
          <cell r="A11064">
            <v>1</v>
          </cell>
          <cell r="E11064">
            <v>2</v>
          </cell>
          <cell r="I11064">
            <v>65424.84</v>
          </cell>
          <cell r="M11064">
            <v>2</v>
          </cell>
          <cell r="Q11064">
            <v>4</v>
          </cell>
          <cell r="V11064">
            <v>4730</v>
          </cell>
        </row>
        <row r="11065">
          <cell r="A11065">
            <v>1</v>
          </cell>
          <cell r="E11065">
            <v>2</v>
          </cell>
          <cell r="I11065">
            <v>1121955.19</v>
          </cell>
          <cell r="M11065">
            <v>2</v>
          </cell>
          <cell r="Q11065">
            <v>2</v>
          </cell>
          <cell r="V11065">
            <v>4730</v>
          </cell>
        </row>
        <row r="11066">
          <cell r="A11066">
            <v>1</v>
          </cell>
          <cell r="E11066">
            <v>2</v>
          </cell>
          <cell r="I11066">
            <v>200000</v>
          </cell>
          <cell r="M11066">
            <v>2</v>
          </cell>
          <cell r="Q11066">
            <v>2</v>
          </cell>
          <cell r="V11066">
            <v>4740</v>
          </cell>
        </row>
        <row r="11067">
          <cell r="A11067">
            <v>1</v>
          </cell>
          <cell r="E11067">
            <v>2</v>
          </cell>
          <cell r="I11067">
            <v>0</v>
          </cell>
          <cell r="M11067">
            <v>2</v>
          </cell>
          <cell r="Q11067">
            <v>2</v>
          </cell>
          <cell r="V11067">
            <v>4755</v>
          </cell>
        </row>
        <row r="11068">
          <cell r="A11068">
            <v>1</v>
          </cell>
          <cell r="E11068">
            <v>2</v>
          </cell>
          <cell r="I11068">
            <v>14146.95</v>
          </cell>
          <cell r="M11068">
            <v>2</v>
          </cell>
          <cell r="Q11068">
            <v>2</v>
          </cell>
          <cell r="V11068">
            <v>4770</v>
          </cell>
        </row>
        <row r="11069">
          <cell r="A11069">
            <v>1</v>
          </cell>
          <cell r="E11069">
            <v>2</v>
          </cell>
          <cell r="I11069">
            <v>1400</v>
          </cell>
          <cell r="M11069">
            <v>2</v>
          </cell>
          <cell r="Q11069">
            <v>9</v>
          </cell>
          <cell r="V11069">
            <v>4785</v>
          </cell>
        </row>
        <row r="11070">
          <cell r="A11070">
            <v>1</v>
          </cell>
          <cell r="E11070">
            <v>2</v>
          </cell>
          <cell r="I11070">
            <v>31225.57</v>
          </cell>
          <cell r="M11070">
            <v>2</v>
          </cell>
          <cell r="Q11070">
            <v>2</v>
          </cell>
          <cell r="V11070">
            <v>4800</v>
          </cell>
        </row>
        <row r="11071">
          <cell r="A11071">
            <v>1</v>
          </cell>
          <cell r="E11071">
            <v>2</v>
          </cell>
          <cell r="I11071">
            <v>2176</v>
          </cell>
          <cell r="M11071">
            <v>2</v>
          </cell>
          <cell r="Q11071">
            <v>2</v>
          </cell>
          <cell r="V11071">
            <v>4830</v>
          </cell>
        </row>
        <row r="11072">
          <cell r="A11072">
            <v>1</v>
          </cell>
          <cell r="E11072">
            <v>2</v>
          </cell>
          <cell r="I11072">
            <v>53404.65</v>
          </cell>
          <cell r="M11072">
            <v>2</v>
          </cell>
          <cell r="Q11072">
            <v>2</v>
          </cell>
          <cell r="V11072">
            <v>4840</v>
          </cell>
        </row>
        <row r="11073">
          <cell r="A11073">
            <v>1</v>
          </cell>
          <cell r="E11073">
            <v>2</v>
          </cell>
          <cell r="I11073">
            <v>691957.15</v>
          </cell>
          <cell r="M11073">
            <v>2</v>
          </cell>
          <cell r="Q11073">
            <v>2</v>
          </cell>
          <cell r="V11073">
            <v>4880</v>
          </cell>
        </row>
        <row r="11074">
          <cell r="A11074">
            <v>1</v>
          </cell>
          <cell r="E11074">
            <v>2</v>
          </cell>
          <cell r="I11074">
            <v>9564.6</v>
          </cell>
          <cell r="M11074">
            <v>2</v>
          </cell>
          <cell r="Q11074">
            <v>2</v>
          </cell>
          <cell r="V11074">
            <v>4910</v>
          </cell>
        </row>
        <row r="11075">
          <cell r="A11075">
            <v>1</v>
          </cell>
          <cell r="E11075">
            <v>2</v>
          </cell>
          <cell r="I11075">
            <v>-10000</v>
          </cell>
          <cell r="M11075">
            <v>2</v>
          </cell>
          <cell r="Q11075">
            <v>2</v>
          </cell>
          <cell r="V11075">
            <v>5100</v>
          </cell>
        </row>
        <row r="11076">
          <cell r="A11076">
            <v>1</v>
          </cell>
          <cell r="E11076">
            <v>2</v>
          </cell>
          <cell r="I11076">
            <v>0</v>
          </cell>
          <cell r="M11076">
            <v>2</v>
          </cell>
          <cell r="Q11076">
            <v>2</v>
          </cell>
          <cell r="V11076">
            <v>5400</v>
          </cell>
        </row>
        <row r="11077">
          <cell r="A11077">
            <v>1</v>
          </cell>
          <cell r="E11077">
            <v>2</v>
          </cell>
          <cell r="I11077">
            <v>-5037178.2699999996</v>
          </cell>
          <cell r="M11077">
            <v>2</v>
          </cell>
          <cell r="Q11077">
            <v>2</v>
          </cell>
          <cell r="V11077">
            <v>5400</v>
          </cell>
        </row>
        <row r="11078">
          <cell r="A11078">
            <v>1</v>
          </cell>
          <cell r="E11078">
            <v>2</v>
          </cell>
          <cell r="I11078">
            <v>8488.4699999999993</v>
          </cell>
          <cell r="M11078">
            <v>2</v>
          </cell>
          <cell r="Q11078">
            <v>2</v>
          </cell>
          <cell r="V11078">
            <v>6110</v>
          </cell>
        </row>
        <row r="11079">
          <cell r="A11079">
            <v>1</v>
          </cell>
          <cell r="E11079">
            <v>2</v>
          </cell>
          <cell r="I11079">
            <v>-2122.11</v>
          </cell>
          <cell r="M11079">
            <v>2</v>
          </cell>
          <cell r="Q11079">
            <v>2</v>
          </cell>
          <cell r="V11079">
            <v>6120</v>
          </cell>
        </row>
        <row r="11080">
          <cell r="A11080">
            <v>1</v>
          </cell>
          <cell r="E11080">
            <v>2</v>
          </cell>
          <cell r="I11080">
            <v>73759.509999999995</v>
          </cell>
          <cell r="M11080">
            <v>2</v>
          </cell>
          <cell r="Q11080">
            <v>2</v>
          </cell>
          <cell r="V11080">
            <v>6710</v>
          </cell>
        </row>
        <row r="11081">
          <cell r="A11081">
            <v>1</v>
          </cell>
          <cell r="E11081">
            <v>2</v>
          </cell>
          <cell r="I11081">
            <v>-4097.76</v>
          </cell>
          <cell r="M11081">
            <v>2</v>
          </cell>
          <cell r="Q11081">
            <v>2</v>
          </cell>
          <cell r="V11081">
            <v>6720</v>
          </cell>
        </row>
        <row r="11082">
          <cell r="A11082">
            <v>1</v>
          </cell>
          <cell r="E11082">
            <v>2</v>
          </cell>
          <cell r="I11082">
            <v>6992814.3600000003</v>
          </cell>
          <cell r="M11082">
            <v>2</v>
          </cell>
          <cell r="Q11082">
            <v>2</v>
          </cell>
          <cell r="V11082">
            <v>7100</v>
          </cell>
        </row>
        <row r="11083">
          <cell r="A11083">
            <v>1</v>
          </cell>
          <cell r="E11083">
            <v>2</v>
          </cell>
          <cell r="I11083">
            <v>-45386.36</v>
          </cell>
          <cell r="M11083">
            <v>2</v>
          </cell>
          <cell r="Q11083">
            <v>2</v>
          </cell>
          <cell r="V11083">
            <v>7110</v>
          </cell>
        </row>
        <row r="11084">
          <cell r="A11084">
            <v>1</v>
          </cell>
          <cell r="E11084">
            <v>2</v>
          </cell>
          <cell r="I11084">
            <v>2696299.92</v>
          </cell>
          <cell r="M11084">
            <v>2</v>
          </cell>
          <cell r="Q11084">
            <v>2</v>
          </cell>
          <cell r="V11084">
            <v>7130</v>
          </cell>
        </row>
        <row r="11085">
          <cell r="A11085">
            <v>1</v>
          </cell>
          <cell r="E11085">
            <v>2</v>
          </cell>
          <cell r="I11085">
            <v>450</v>
          </cell>
          <cell r="M11085">
            <v>2</v>
          </cell>
          <cell r="Q11085">
            <v>2</v>
          </cell>
          <cell r="V11085">
            <v>7300</v>
          </cell>
        </row>
        <row r="11086">
          <cell r="A11086">
            <v>1</v>
          </cell>
          <cell r="E11086">
            <v>2</v>
          </cell>
          <cell r="I11086">
            <v>13762</v>
          </cell>
          <cell r="M11086">
            <v>2</v>
          </cell>
          <cell r="Q11086">
            <v>2</v>
          </cell>
          <cell r="V11086">
            <v>7300</v>
          </cell>
        </row>
        <row r="11087">
          <cell r="A11087">
            <v>1</v>
          </cell>
          <cell r="E11087">
            <v>2</v>
          </cell>
          <cell r="I11087">
            <v>1955.55</v>
          </cell>
          <cell r="M11087">
            <v>2</v>
          </cell>
          <cell r="Q11087">
            <v>2</v>
          </cell>
          <cell r="V11087">
            <v>7300</v>
          </cell>
        </row>
        <row r="11088">
          <cell r="A11088">
            <v>1</v>
          </cell>
          <cell r="E11088">
            <v>2</v>
          </cell>
          <cell r="I11088">
            <v>9000</v>
          </cell>
          <cell r="M11088">
            <v>2</v>
          </cell>
          <cell r="Q11088">
            <v>2</v>
          </cell>
          <cell r="V11088">
            <v>7300</v>
          </cell>
        </row>
        <row r="11089">
          <cell r="A11089">
            <v>1</v>
          </cell>
          <cell r="E11089">
            <v>2</v>
          </cell>
          <cell r="I11089">
            <v>143319.6</v>
          </cell>
          <cell r="M11089">
            <v>2</v>
          </cell>
          <cell r="Q11089">
            <v>2</v>
          </cell>
          <cell r="V11089">
            <v>7300</v>
          </cell>
        </row>
        <row r="11090">
          <cell r="A11090">
            <v>1</v>
          </cell>
          <cell r="E11090">
            <v>2</v>
          </cell>
          <cell r="I11090">
            <v>483.1</v>
          </cell>
          <cell r="M11090">
            <v>2</v>
          </cell>
          <cell r="Q11090">
            <v>2</v>
          </cell>
          <cell r="V11090">
            <v>7300</v>
          </cell>
        </row>
        <row r="11091">
          <cell r="A11091">
            <v>1</v>
          </cell>
          <cell r="E11091">
            <v>2</v>
          </cell>
          <cell r="I11091">
            <v>8419.85</v>
          </cell>
          <cell r="M11091">
            <v>2</v>
          </cell>
          <cell r="Q11091">
            <v>2</v>
          </cell>
          <cell r="V11091">
            <v>7300</v>
          </cell>
        </row>
        <row r="11092">
          <cell r="A11092">
            <v>1</v>
          </cell>
          <cell r="E11092">
            <v>2</v>
          </cell>
          <cell r="I11092">
            <v>10075.209999999999</v>
          </cell>
          <cell r="M11092">
            <v>2</v>
          </cell>
          <cell r="Q11092">
            <v>2</v>
          </cell>
          <cell r="V11092">
            <v>7300</v>
          </cell>
        </row>
        <row r="11093">
          <cell r="A11093">
            <v>1</v>
          </cell>
          <cell r="E11093">
            <v>2</v>
          </cell>
          <cell r="I11093">
            <v>-8470.43</v>
          </cell>
          <cell r="M11093">
            <v>2</v>
          </cell>
          <cell r="Q11093">
            <v>2</v>
          </cell>
          <cell r="V11093">
            <v>7300</v>
          </cell>
        </row>
        <row r="11094">
          <cell r="A11094">
            <v>1</v>
          </cell>
          <cell r="E11094">
            <v>2</v>
          </cell>
          <cell r="I11094">
            <v>9880.16</v>
          </cell>
          <cell r="M11094">
            <v>2</v>
          </cell>
          <cell r="Q11094">
            <v>2</v>
          </cell>
          <cell r="V11094">
            <v>7300</v>
          </cell>
        </row>
        <row r="11095">
          <cell r="A11095">
            <v>1</v>
          </cell>
          <cell r="E11095">
            <v>2</v>
          </cell>
          <cell r="I11095">
            <v>200</v>
          </cell>
          <cell r="M11095">
            <v>2</v>
          </cell>
          <cell r="Q11095">
            <v>2</v>
          </cell>
          <cell r="V11095">
            <v>7300</v>
          </cell>
        </row>
        <row r="11096">
          <cell r="A11096">
            <v>1</v>
          </cell>
          <cell r="E11096">
            <v>2</v>
          </cell>
          <cell r="I11096">
            <v>-734.33</v>
          </cell>
          <cell r="M11096">
            <v>2</v>
          </cell>
          <cell r="Q11096">
            <v>2</v>
          </cell>
          <cell r="V11096">
            <v>7300</v>
          </cell>
        </row>
        <row r="11097">
          <cell r="A11097">
            <v>1</v>
          </cell>
          <cell r="E11097">
            <v>2</v>
          </cell>
          <cell r="I11097">
            <v>5000.74</v>
          </cell>
          <cell r="M11097">
            <v>2</v>
          </cell>
          <cell r="Q11097">
            <v>2</v>
          </cell>
          <cell r="V11097">
            <v>7300</v>
          </cell>
        </row>
        <row r="11098">
          <cell r="A11098">
            <v>1</v>
          </cell>
          <cell r="E11098">
            <v>2</v>
          </cell>
          <cell r="I11098">
            <v>400</v>
          </cell>
          <cell r="M11098">
            <v>2</v>
          </cell>
          <cell r="Q11098">
            <v>2</v>
          </cell>
          <cell r="V11098">
            <v>7300</v>
          </cell>
        </row>
        <row r="11099">
          <cell r="A11099">
            <v>1</v>
          </cell>
          <cell r="E11099">
            <v>2</v>
          </cell>
          <cell r="I11099">
            <v>1100</v>
          </cell>
          <cell r="M11099">
            <v>2</v>
          </cell>
          <cell r="Q11099">
            <v>2</v>
          </cell>
          <cell r="V11099">
            <v>7300</v>
          </cell>
        </row>
        <row r="11100">
          <cell r="A11100">
            <v>1</v>
          </cell>
          <cell r="E11100">
            <v>2</v>
          </cell>
          <cell r="I11100">
            <v>-2157.4899999999998</v>
          </cell>
          <cell r="M11100">
            <v>2</v>
          </cell>
          <cell r="Q11100">
            <v>2</v>
          </cell>
          <cell r="V11100">
            <v>7300</v>
          </cell>
        </row>
        <row r="11101">
          <cell r="A11101">
            <v>1</v>
          </cell>
          <cell r="E11101">
            <v>2</v>
          </cell>
          <cell r="I11101">
            <v>7250</v>
          </cell>
          <cell r="M11101">
            <v>2</v>
          </cell>
          <cell r="Q11101">
            <v>2</v>
          </cell>
          <cell r="V11101">
            <v>7300</v>
          </cell>
        </row>
        <row r="11102">
          <cell r="A11102">
            <v>1</v>
          </cell>
          <cell r="E11102">
            <v>2</v>
          </cell>
          <cell r="I11102">
            <v>3137.66</v>
          </cell>
          <cell r="M11102">
            <v>2</v>
          </cell>
          <cell r="Q11102">
            <v>2</v>
          </cell>
          <cell r="V11102">
            <v>7300</v>
          </cell>
        </row>
        <row r="11103">
          <cell r="A11103">
            <v>1</v>
          </cell>
          <cell r="E11103">
            <v>2</v>
          </cell>
          <cell r="I11103">
            <v>3600</v>
          </cell>
          <cell r="M11103">
            <v>2</v>
          </cell>
          <cell r="Q11103">
            <v>2</v>
          </cell>
          <cell r="V11103">
            <v>7300</v>
          </cell>
        </row>
        <row r="11104">
          <cell r="A11104">
            <v>1</v>
          </cell>
          <cell r="E11104">
            <v>2</v>
          </cell>
          <cell r="I11104">
            <v>3600</v>
          </cell>
          <cell r="M11104">
            <v>2</v>
          </cell>
          <cell r="Q11104">
            <v>2</v>
          </cell>
          <cell r="V11104">
            <v>7300</v>
          </cell>
        </row>
        <row r="11105">
          <cell r="A11105">
            <v>1</v>
          </cell>
          <cell r="E11105">
            <v>2</v>
          </cell>
          <cell r="I11105">
            <v>3600</v>
          </cell>
          <cell r="M11105">
            <v>2</v>
          </cell>
          <cell r="Q11105">
            <v>2</v>
          </cell>
          <cell r="V11105">
            <v>7300</v>
          </cell>
        </row>
        <row r="11106">
          <cell r="A11106">
            <v>1</v>
          </cell>
          <cell r="E11106">
            <v>2</v>
          </cell>
          <cell r="I11106">
            <v>10250.84</v>
          </cell>
          <cell r="M11106">
            <v>2</v>
          </cell>
          <cell r="Q11106">
            <v>2</v>
          </cell>
          <cell r="V11106">
            <v>7300</v>
          </cell>
        </row>
        <row r="11107">
          <cell r="A11107">
            <v>1</v>
          </cell>
          <cell r="E11107">
            <v>2</v>
          </cell>
          <cell r="I11107">
            <v>10036.129999999999</v>
          </cell>
          <cell r="M11107">
            <v>2</v>
          </cell>
          <cell r="Q11107">
            <v>2</v>
          </cell>
          <cell r="V11107">
            <v>7300</v>
          </cell>
        </row>
        <row r="11108">
          <cell r="A11108">
            <v>1</v>
          </cell>
          <cell r="E11108">
            <v>2</v>
          </cell>
          <cell r="I11108">
            <v>36069.230000000003</v>
          </cell>
          <cell r="M11108">
            <v>2</v>
          </cell>
          <cell r="Q11108">
            <v>2</v>
          </cell>
          <cell r="V11108">
            <v>7300</v>
          </cell>
        </row>
        <row r="11109">
          <cell r="A11109">
            <v>1</v>
          </cell>
          <cell r="E11109">
            <v>2</v>
          </cell>
          <cell r="I11109">
            <v>100</v>
          </cell>
          <cell r="M11109">
            <v>2</v>
          </cell>
          <cell r="Q11109">
            <v>2</v>
          </cell>
          <cell r="V11109">
            <v>7300</v>
          </cell>
        </row>
        <row r="11110">
          <cell r="A11110">
            <v>1</v>
          </cell>
          <cell r="E11110">
            <v>2</v>
          </cell>
          <cell r="I11110">
            <v>316955.11</v>
          </cell>
          <cell r="M11110">
            <v>2</v>
          </cell>
          <cell r="Q11110">
            <v>2</v>
          </cell>
          <cell r="V11110">
            <v>7400</v>
          </cell>
        </row>
        <row r="11111">
          <cell r="A11111">
            <v>1</v>
          </cell>
          <cell r="E11111">
            <v>2</v>
          </cell>
          <cell r="I11111">
            <v>3166887.42</v>
          </cell>
          <cell r="M11111">
            <v>2</v>
          </cell>
          <cell r="Q11111">
            <v>2</v>
          </cell>
          <cell r="V11111">
            <v>7700</v>
          </cell>
        </row>
        <row r="11112">
          <cell r="A11112">
            <v>1</v>
          </cell>
          <cell r="E11112">
            <v>2</v>
          </cell>
          <cell r="I11112">
            <v>-31.5</v>
          </cell>
          <cell r="M11112">
            <v>2</v>
          </cell>
          <cell r="Q11112">
            <v>2</v>
          </cell>
          <cell r="V11112">
            <v>7916</v>
          </cell>
        </row>
        <row r="11113">
          <cell r="A11113">
            <v>1</v>
          </cell>
          <cell r="E11113">
            <v>2</v>
          </cell>
          <cell r="I11113">
            <v>30073.57</v>
          </cell>
          <cell r="M11113">
            <v>2</v>
          </cell>
          <cell r="Q11113">
            <v>2</v>
          </cell>
          <cell r="V11113">
            <v>8081</v>
          </cell>
        </row>
        <row r="11114">
          <cell r="A11114">
            <v>1</v>
          </cell>
          <cell r="E11114">
            <v>2</v>
          </cell>
          <cell r="I11114">
            <v>0</v>
          </cell>
          <cell r="M11114">
            <v>2</v>
          </cell>
          <cell r="Q11114">
            <v>2</v>
          </cell>
          <cell r="V11114">
            <v>8700</v>
          </cell>
        </row>
        <row r="11115">
          <cell r="A11115">
            <v>1</v>
          </cell>
          <cell r="E11115">
            <v>2</v>
          </cell>
          <cell r="I11115">
            <v>-4687481.6900000004</v>
          </cell>
          <cell r="M11115">
            <v>2</v>
          </cell>
          <cell r="Q11115">
            <v>2</v>
          </cell>
          <cell r="V11115">
            <v>9100</v>
          </cell>
        </row>
        <row r="11116">
          <cell r="A11116">
            <v>1</v>
          </cell>
          <cell r="E11116">
            <v>2</v>
          </cell>
          <cell r="I11116">
            <v>8938.2999999999993</v>
          </cell>
          <cell r="M11116">
            <v>2</v>
          </cell>
          <cell r="Q11116">
            <v>2</v>
          </cell>
          <cell r="V11116">
            <v>9110</v>
          </cell>
        </row>
        <row r="11117">
          <cell r="A11117">
            <v>1</v>
          </cell>
          <cell r="E11117">
            <v>2</v>
          </cell>
          <cell r="I11117">
            <v>-2691.96</v>
          </cell>
          <cell r="M11117">
            <v>2</v>
          </cell>
          <cell r="Q11117">
            <v>2</v>
          </cell>
          <cell r="V11117">
            <v>9150</v>
          </cell>
        </row>
        <row r="11118">
          <cell r="A11118">
            <v>1</v>
          </cell>
          <cell r="E11118">
            <v>2</v>
          </cell>
          <cell r="I11118">
            <v>-3681861</v>
          </cell>
          <cell r="M11118">
            <v>2</v>
          </cell>
          <cell r="Q11118">
            <v>2</v>
          </cell>
          <cell r="V11118">
            <v>9206</v>
          </cell>
        </row>
        <row r="11119">
          <cell r="A11119">
            <v>1</v>
          </cell>
          <cell r="E11119">
            <v>2</v>
          </cell>
          <cell r="I11119">
            <v>4437.18</v>
          </cell>
          <cell r="M11119">
            <v>2</v>
          </cell>
          <cell r="Q11119">
            <v>2</v>
          </cell>
          <cell r="V11119">
            <v>9251</v>
          </cell>
        </row>
        <row r="11120">
          <cell r="A11120">
            <v>1</v>
          </cell>
          <cell r="E11120">
            <v>2</v>
          </cell>
          <cell r="I11120">
            <v>-1061190.6200000001</v>
          </cell>
          <cell r="M11120">
            <v>2</v>
          </cell>
          <cell r="Q11120">
            <v>2</v>
          </cell>
          <cell r="V11120">
            <v>9252</v>
          </cell>
        </row>
        <row r="11121">
          <cell r="A11121">
            <v>1</v>
          </cell>
          <cell r="E11121">
            <v>2</v>
          </cell>
          <cell r="I11121">
            <v>-5335.35</v>
          </cell>
          <cell r="M11121">
            <v>2</v>
          </cell>
          <cell r="Q11121">
            <v>2</v>
          </cell>
          <cell r="V11121">
            <v>9253</v>
          </cell>
        </row>
        <row r="11122">
          <cell r="A11122">
            <v>1</v>
          </cell>
          <cell r="E11122">
            <v>2</v>
          </cell>
          <cell r="I11122">
            <v>351.81</v>
          </cell>
          <cell r="M11122">
            <v>2</v>
          </cell>
          <cell r="Q11122">
            <v>2</v>
          </cell>
          <cell r="V11122">
            <v>9256</v>
          </cell>
        </row>
        <row r="11123">
          <cell r="A11123">
            <v>1</v>
          </cell>
          <cell r="E11123">
            <v>2</v>
          </cell>
          <cell r="I11123">
            <v>-384685.47</v>
          </cell>
          <cell r="M11123">
            <v>2</v>
          </cell>
          <cell r="Q11123">
            <v>2</v>
          </cell>
          <cell r="V11123">
            <v>9302</v>
          </cell>
        </row>
        <row r="11124">
          <cell r="A11124">
            <v>1</v>
          </cell>
          <cell r="E11124">
            <v>2</v>
          </cell>
          <cell r="I11124">
            <v>-1802163.64</v>
          </cell>
          <cell r="M11124">
            <v>2</v>
          </cell>
          <cell r="Q11124">
            <v>2</v>
          </cell>
          <cell r="V11124">
            <v>9303</v>
          </cell>
        </row>
        <row r="11125">
          <cell r="A11125">
            <v>1</v>
          </cell>
          <cell r="E11125">
            <v>2</v>
          </cell>
          <cell r="I11125">
            <v>-220000</v>
          </cell>
          <cell r="M11125">
            <v>2</v>
          </cell>
          <cell r="Q11125">
            <v>2</v>
          </cell>
          <cell r="V11125">
            <v>9305</v>
          </cell>
        </row>
        <row r="11126">
          <cell r="A11126">
            <v>1</v>
          </cell>
          <cell r="E11126">
            <v>2</v>
          </cell>
          <cell r="I11126">
            <v>-200000</v>
          </cell>
          <cell r="M11126">
            <v>2</v>
          </cell>
          <cell r="Q11126">
            <v>2</v>
          </cell>
          <cell r="V11126">
            <v>9306</v>
          </cell>
        </row>
        <row r="11127">
          <cell r="A11127">
            <v>1</v>
          </cell>
          <cell r="E11127">
            <v>2</v>
          </cell>
          <cell r="I11127">
            <v>0</v>
          </cell>
          <cell r="M11127">
            <v>2</v>
          </cell>
          <cell r="Q11127">
            <v>2</v>
          </cell>
          <cell r="V11127">
            <v>9500</v>
          </cell>
        </row>
        <row r="11128">
          <cell r="A11128">
            <v>1</v>
          </cell>
          <cell r="E11128">
            <v>2</v>
          </cell>
          <cell r="I11128">
            <v>-776349.88</v>
          </cell>
          <cell r="M11128">
            <v>2</v>
          </cell>
          <cell r="Q11128">
            <v>2</v>
          </cell>
          <cell r="V11128">
            <v>9530</v>
          </cell>
        </row>
        <row r="11129">
          <cell r="A11129">
            <v>1</v>
          </cell>
          <cell r="E11129">
            <v>2</v>
          </cell>
          <cell r="I11129">
            <v>569812.07999999996</v>
          </cell>
          <cell r="M11129">
            <v>2</v>
          </cell>
          <cell r="Q11129">
            <v>2</v>
          </cell>
          <cell r="V11129">
            <v>9600</v>
          </cell>
        </row>
        <row r="11130">
          <cell r="A11130">
            <v>1</v>
          </cell>
          <cell r="E11130">
            <v>2</v>
          </cell>
          <cell r="I11130">
            <v>-44489</v>
          </cell>
          <cell r="M11130">
            <v>2</v>
          </cell>
          <cell r="Q11130">
            <v>2</v>
          </cell>
          <cell r="V11130">
            <v>9610</v>
          </cell>
        </row>
        <row r="11131">
          <cell r="A11131">
            <v>1</v>
          </cell>
          <cell r="E11131">
            <v>2</v>
          </cell>
          <cell r="I11131">
            <v>157141.29</v>
          </cell>
          <cell r="M11131">
            <v>2</v>
          </cell>
          <cell r="Q11131">
            <v>2</v>
          </cell>
          <cell r="V11131">
            <v>9611</v>
          </cell>
        </row>
        <row r="11132">
          <cell r="A11132">
            <v>1</v>
          </cell>
          <cell r="E11132">
            <v>2</v>
          </cell>
          <cell r="I11132">
            <v>896251</v>
          </cell>
          <cell r="M11132">
            <v>2</v>
          </cell>
          <cell r="Q11132">
            <v>2</v>
          </cell>
          <cell r="V11132">
            <v>9620</v>
          </cell>
        </row>
        <row r="11133">
          <cell r="A11133">
            <v>1</v>
          </cell>
          <cell r="E11133">
            <v>2</v>
          </cell>
          <cell r="I11133">
            <v>2394345.85</v>
          </cell>
          <cell r="M11133">
            <v>2</v>
          </cell>
          <cell r="Q11133">
            <v>2</v>
          </cell>
          <cell r="V11133">
            <v>5301</v>
          </cell>
        </row>
        <row r="11134">
          <cell r="A11134">
            <v>1</v>
          </cell>
          <cell r="E11134">
            <v>6</v>
          </cell>
          <cell r="I11134">
            <v>3479498.9</v>
          </cell>
          <cell r="M11134">
            <v>6</v>
          </cell>
          <cell r="Q11134">
            <v>6</v>
          </cell>
          <cell r="V11134">
            <v>2010</v>
          </cell>
        </row>
        <row r="11135">
          <cell r="A11135">
            <v>1</v>
          </cell>
          <cell r="E11135">
            <v>6</v>
          </cell>
          <cell r="I11135">
            <v>440450</v>
          </cell>
          <cell r="M11135">
            <v>6</v>
          </cell>
          <cell r="Q11135">
            <v>6</v>
          </cell>
          <cell r="V11135">
            <v>2020</v>
          </cell>
        </row>
        <row r="11136">
          <cell r="A11136">
            <v>1</v>
          </cell>
          <cell r="E11136">
            <v>6</v>
          </cell>
          <cell r="I11136">
            <v>9185560.8399999999</v>
          </cell>
          <cell r="M11136">
            <v>6</v>
          </cell>
          <cell r="Q11136">
            <v>6</v>
          </cell>
          <cell r="V11136">
            <v>2030</v>
          </cell>
        </row>
        <row r="11137">
          <cell r="A11137">
            <v>1</v>
          </cell>
          <cell r="E11137">
            <v>6</v>
          </cell>
          <cell r="I11137">
            <v>1904004.85</v>
          </cell>
          <cell r="M11137">
            <v>6</v>
          </cell>
          <cell r="Q11137">
            <v>6</v>
          </cell>
          <cell r="V11137">
            <v>2040</v>
          </cell>
        </row>
        <row r="11138">
          <cell r="A11138">
            <v>1</v>
          </cell>
          <cell r="E11138">
            <v>6</v>
          </cell>
          <cell r="I11138">
            <v>14323337.189999999</v>
          </cell>
          <cell r="M11138">
            <v>6</v>
          </cell>
          <cell r="Q11138">
            <v>6</v>
          </cell>
          <cell r="V11138">
            <v>2051</v>
          </cell>
        </row>
        <row r="11139">
          <cell r="A11139">
            <v>1</v>
          </cell>
          <cell r="E11139">
            <v>6</v>
          </cell>
          <cell r="I11139">
            <v>20512966.68</v>
          </cell>
          <cell r="M11139">
            <v>6</v>
          </cell>
          <cell r="Q11139">
            <v>6</v>
          </cell>
          <cell r="V11139">
            <v>2052</v>
          </cell>
        </row>
        <row r="11140">
          <cell r="A11140">
            <v>1</v>
          </cell>
          <cell r="E11140">
            <v>6</v>
          </cell>
          <cell r="I11140">
            <v>283333.32</v>
          </cell>
          <cell r="M11140">
            <v>6</v>
          </cell>
          <cell r="Q11140">
            <v>6</v>
          </cell>
          <cell r="V11140">
            <v>2053</v>
          </cell>
        </row>
        <row r="11141">
          <cell r="A11141">
            <v>1</v>
          </cell>
          <cell r="E11141">
            <v>6</v>
          </cell>
          <cell r="I11141">
            <v>21686615.559999999</v>
          </cell>
          <cell r="M11141">
            <v>6</v>
          </cell>
          <cell r="Q11141">
            <v>6</v>
          </cell>
          <cell r="V11141">
            <v>3400</v>
          </cell>
        </row>
        <row r="11142">
          <cell r="A11142">
            <v>1</v>
          </cell>
          <cell r="E11142">
            <v>6</v>
          </cell>
          <cell r="I11142">
            <v>838261.68</v>
          </cell>
          <cell r="M11142">
            <v>6</v>
          </cell>
          <cell r="Q11142">
            <v>6</v>
          </cell>
          <cell r="V11142">
            <v>4150</v>
          </cell>
        </row>
        <row r="11143">
          <cell r="A11143">
            <v>1</v>
          </cell>
          <cell r="E11143">
            <v>6</v>
          </cell>
          <cell r="I11143">
            <v>60000</v>
          </cell>
          <cell r="M11143">
            <v>6</v>
          </cell>
          <cell r="Q11143">
            <v>6</v>
          </cell>
          <cell r="V11143">
            <v>4250</v>
          </cell>
        </row>
        <row r="11144">
          <cell r="A11144">
            <v>1</v>
          </cell>
          <cell r="E11144">
            <v>6</v>
          </cell>
          <cell r="I11144">
            <v>20000</v>
          </cell>
          <cell r="M11144">
            <v>6</v>
          </cell>
          <cell r="Q11144">
            <v>6</v>
          </cell>
          <cell r="V11144">
            <v>4260</v>
          </cell>
        </row>
        <row r="11145">
          <cell r="A11145">
            <v>1</v>
          </cell>
          <cell r="E11145">
            <v>6</v>
          </cell>
          <cell r="I11145">
            <v>332600</v>
          </cell>
          <cell r="M11145">
            <v>6</v>
          </cell>
          <cell r="Q11145">
            <v>6</v>
          </cell>
          <cell r="V11145">
            <v>4280</v>
          </cell>
        </row>
        <row r="11146">
          <cell r="A11146">
            <v>1</v>
          </cell>
          <cell r="E11146">
            <v>6</v>
          </cell>
          <cell r="I11146">
            <v>10416.66</v>
          </cell>
          <cell r="M11146">
            <v>6</v>
          </cell>
          <cell r="Q11146">
            <v>6</v>
          </cell>
          <cell r="V11146">
            <v>4302</v>
          </cell>
        </row>
        <row r="11147">
          <cell r="A11147">
            <v>1</v>
          </cell>
          <cell r="E11147">
            <v>6</v>
          </cell>
          <cell r="I11147">
            <v>600034.16</v>
          </cell>
          <cell r="M11147">
            <v>6</v>
          </cell>
          <cell r="Q11147">
            <v>6</v>
          </cell>
          <cell r="V11147">
            <v>4360</v>
          </cell>
        </row>
        <row r="11148">
          <cell r="A11148">
            <v>1</v>
          </cell>
          <cell r="E11148">
            <v>6</v>
          </cell>
          <cell r="I11148">
            <v>1200000</v>
          </cell>
          <cell r="M11148">
            <v>6</v>
          </cell>
          <cell r="Q11148">
            <v>6</v>
          </cell>
          <cell r="V11148">
            <v>4560</v>
          </cell>
        </row>
        <row r="11149">
          <cell r="A11149">
            <v>1</v>
          </cell>
          <cell r="E11149">
            <v>6</v>
          </cell>
          <cell r="I11149">
            <v>30000</v>
          </cell>
          <cell r="M11149">
            <v>6</v>
          </cell>
          <cell r="Q11149">
            <v>6</v>
          </cell>
          <cell r="V11149">
            <v>4595</v>
          </cell>
        </row>
        <row r="11150">
          <cell r="A11150">
            <v>1</v>
          </cell>
          <cell r="E11150">
            <v>6</v>
          </cell>
          <cell r="I11150">
            <v>751056.82</v>
          </cell>
          <cell r="M11150">
            <v>6</v>
          </cell>
          <cell r="Q11150">
            <v>6</v>
          </cell>
          <cell r="V11150">
            <v>4601</v>
          </cell>
        </row>
        <row r="11151">
          <cell r="A11151">
            <v>1</v>
          </cell>
          <cell r="E11151">
            <v>6</v>
          </cell>
          <cell r="I11151">
            <v>1813435</v>
          </cell>
          <cell r="M11151">
            <v>6</v>
          </cell>
          <cell r="Q11151">
            <v>6</v>
          </cell>
          <cell r="V11151">
            <v>4602</v>
          </cell>
        </row>
        <row r="11152">
          <cell r="A11152">
            <v>1</v>
          </cell>
          <cell r="E11152">
            <v>6</v>
          </cell>
          <cell r="I11152">
            <v>103800</v>
          </cell>
          <cell r="M11152">
            <v>6</v>
          </cell>
          <cell r="Q11152">
            <v>6</v>
          </cell>
          <cell r="V11152">
            <v>4660</v>
          </cell>
        </row>
        <row r="11153">
          <cell r="A11153">
            <v>1</v>
          </cell>
          <cell r="E11153">
            <v>6</v>
          </cell>
          <cell r="I11153">
            <v>317720.67</v>
          </cell>
          <cell r="M11153">
            <v>6</v>
          </cell>
          <cell r="Q11153">
            <v>6</v>
          </cell>
          <cell r="V11153">
            <v>4660</v>
          </cell>
        </row>
        <row r="11154">
          <cell r="A11154">
            <v>1</v>
          </cell>
          <cell r="E11154">
            <v>6</v>
          </cell>
          <cell r="I11154">
            <v>8864270.3699999992</v>
          </cell>
          <cell r="M11154">
            <v>6</v>
          </cell>
          <cell r="Q11154">
            <v>6</v>
          </cell>
          <cell r="V11154">
            <v>4700</v>
          </cell>
        </row>
        <row r="11155">
          <cell r="A11155">
            <v>1</v>
          </cell>
          <cell r="E11155">
            <v>6</v>
          </cell>
          <cell r="I11155">
            <v>1418611.29</v>
          </cell>
          <cell r="M11155">
            <v>6</v>
          </cell>
          <cell r="Q11155">
            <v>6</v>
          </cell>
          <cell r="V11155">
            <v>4720</v>
          </cell>
        </row>
        <row r="11156">
          <cell r="A11156">
            <v>1</v>
          </cell>
          <cell r="E11156">
            <v>6</v>
          </cell>
          <cell r="I11156">
            <v>6704452.3600000003</v>
          </cell>
          <cell r="M11156">
            <v>6</v>
          </cell>
          <cell r="Q11156">
            <v>6</v>
          </cell>
          <cell r="V11156">
            <v>4730</v>
          </cell>
        </row>
        <row r="11157">
          <cell r="A11157">
            <v>1</v>
          </cell>
          <cell r="E11157">
            <v>6</v>
          </cell>
          <cell r="I11157">
            <v>1100419.5900000001</v>
          </cell>
          <cell r="M11157">
            <v>6</v>
          </cell>
          <cell r="Q11157">
            <v>6</v>
          </cell>
          <cell r="V11157">
            <v>4760</v>
          </cell>
        </row>
        <row r="11158">
          <cell r="A11158">
            <v>1</v>
          </cell>
          <cell r="E11158">
            <v>6</v>
          </cell>
          <cell r="I11158">
            <v>478936.71</v>
          </cell>
          <cell r="M11158">
            <v>6</v>
          </cell>
          <cell r="Q11158">
            <v>6</v>
          </cell>
          <cell r="V11158">
            <v>4775</v>
          </cell>
        </row>
        <row r="11159">
          <cell r="A11159">
            <v>1</v>
          </cell>
          <cell r="E11159">
            <v>6</v>
          </cell>
          <cell r="I11159">
            <v>2942927.92</v>
          </cell>
          <cell r="M11159">
            <v>6</v>
          </cell>
          <cell r="Q11159">
            <v>6</v>
          </cell>
          <cell r="V11159">
            <v>4780</v>
          </cell>
        </row>
        <row r="11160">
          <cell r="A11160">
            <v>1</v>
          </cell>
          <cell r="E11160">
            <v>6</v>
          </cell>
          <cell r="I11160">
            <v>414867.20000000001</v>
          </cell>
          <cell r="M11160">
            <v>6</v>
          </cell>
          <cell r="Q11160">
            <v>6</v>
          </cell>
          <cell r="V11160">
            <v>4785</v>
          </cell>
        </row>
        <row r="11161">
          <cell r="A11161">
            <v>1</v>
          </cell>
          <cell r="E11161">
            <v>6</v>
          </cell>
          <cell r="I11161">
            <v>1255201.3700000001</v>
          </cell>
          <cell r="M11161">
            <v>6</v>
          </cell>
          <cell r="Q11161">
            <v>6</v>
          </cell>
          <cell r="V11161">
            <v>4800</v>
          </cell>
        </row>
        <row r="11162">
          <cell r="A11162">
            <v>1</v>
          </cell>
          <cell r="E11162">
            <v>6</v>
          </cell>
          <cell r="I11162">
            <v>1827899.99</v>
          </cell>
          <cell r="M11162">
            <v>6</v>
          </cell>
          <cell r="Q11162">
            <v>6</v>
          </cell>
          <cell r="V11162">
            <v>4830</v>
          </cell>
        </row>
        <row r="11163">
          <cell r="A11163">
            <v>1</v>
          </cell>
          <cell r="E11163">
            <v>6</v>
          </cell>
          <cell r="I11163">
            <v>-139074863.88999999</v>
          </cell>
          <cell r="M11163">
            <v>6</v>
          </cell>
          <cell r="Q11163">
            <v>6</v>
          </cell>
          <cell r="V11163">
            <v>5200</v>
          </cell>
        </row>
        <row r="11164">
          <cell r="A11164">
            <v>1</v>
          </cell>
          <cell r="E11164">
            <v>6</v>
          </cell>
          <cell r="I11164">
            <v>16866491.969999999</v>
          </cell>
          <cell r="M11164">
            <v>6</v>
          </cell>
          <cell r="Q11164">
            <v>6</v>
          </cell>
          <cell r="V11164">
            <v>5400</v>
          </cell>
        </row>
        <row r="11165">
          <cell r="A11165">
            <v>1</v>
          </cell>
          <cell r="E11165">
            <v>6</v>
          </cell>
          <cell r="I11165">
            <v>32940950.309999999</v>
          </cell>
          <cell r="M11165">
            <v>6</v>
          </cell>
          <cell r="Q11165">
            <v>6</v>
          </cell>
          <cell r="V11165">
            <v>5400</v>
          </cell>
        </row>
        <row r="11166">
          <cell r="A11166">
            <v>1</v>
          </cell>
          <cell r="E11166">
            <v>6</v>
          </cell>
          <cell r="I11166">
            <v>-38706264.990000002</v>
          </cell>
          <cell r="M11166">
            <v>6</v>
          </cell>
          <cell r="Q11166">
            <v>6</v>
          </cell>
          <cell r="V11166">
            <v>5400</v>
          </cell>
        </row>
        <row r="11167">
          <cell r="A11167">
            <v>1</v>
          </cell>
          <cell r="E11167">
            <v>6</v>
          </cell>
          <cell r="I11167">
            <v>250000</v>
          </cell>
          <cell r="M11167">
            <v>6</v>
          </cell>
          <cell r="Q11167">
            <v>6</v>
          </cell>
          <cell r="V11167">
            <v>6210</v>
          </cell>
        </row>
        <row r="11168">
          <cell r="A11168">
            <v>1</v>
          </cell>
          <cell r="E11168">
            <v>6</v>
          </cell>
          <cell r="I11168">
            <v>-10416.66</v>
          </cell>
          <cell r="M11168">
            <v>6</v>
          </cell>
          <cell r="Q11168">
            <v>6</v>
          </cell>
          <cell r="V11168">
            <v>6220</v>
          </cell>
        </row>
        <row r="11169">
          <cell r="A11169">
            <v>1</v>
          </cell>
          <cell r="E11169">
            <v>6</v>
          </cell>
          <cell r="I11169">
            <v>-1037382.48</v>
          </cell>
          <cell r="M11169">
            <v>6</v>
          </cell>
          <cell r="Q11169">
            <v>6</v>
          </cell>
          <cell r="V11169">
            <v>7100</v>
          </cell>
        </row>
        <row r="11170">
          <cell r="A11170">
            <v>1</v>
          </cell>
          <cell r="E11170">
            <v>6</v>
          </cell>
          <cell r="I11170">
            <v>1757256.39</v>
          </cell>
          <cell r="M11170">
            <v>6</v>
          </cell>
          <cell r="Q11170">
            <v>6</v>
          </cell>
          <cell r="V11170">
            <v>7110</v>
          </cell>
        </row>
        <row r="11171">
          <cell r="A11171">
            <v>1</v>
          </cell>
          <cell r="E11171">
            <v>6</v>
          </cell>
          <cell r="I11171">
            <v>64242765.789999999</v>
          </cell>
          <cell r="M11171">
            <v>6</v>
          </cell>
          <cell r="Q11171">
            <v>6</v>
          </cell>
          <cell r="V11171">
            <v>7130</v>
          </cell>
        </row>
        <row r="11172">
          <cell r="A11172">
            <v>1</v>
          </cell>
          <cell r="E11172">
            <v>6</v>
          </cell>
          <cell r="I11172">
            <v>-1871419.7</v>
          </cell>
          <cell r="M11172">
            <v>6</v>
          </cell>
          <cell r="Q11172">
            <v>6</v>
          </cell>
          <cell r="V11172">
            <v>7140</v>
          </cell>
        </row>
        <row r="11173">
          <cell r="A11173">
            <v>1</v>
          </cell>
          <cell r="E11173">
            <v>6</v>
          </cell>
          <cell r="I11173">
            <v>1562832.61</v>
          </cell>
          <cell r="M11173">
            <v>6</v>
          </cell>
          <cell r="Q11173">
            <v>6</v>
          </cell>
          <cell r="V11173">
            <v>7300</v>
          </cell>
        </row>
        <row r="11174">
          <cell r="A11174">
            <v>1</v>
          </cell>
          <cell r="E11174">
            <v>6</v>
          </cell>
          <cell r="I11174">
            <v>200814.17</v>
          </cell>
          <cell r="M11174">
            <v>6</v>
          </cell>
          <cell r="Q11174">
            <v>6</v>
          </cell>
          <cell r="V11174">
            <v>7300</v>
          </cell>
        </row>
        <row r="11175">
          <cell r="A11175">
            <v>1</v>
          </cell>
          <cell r="E11175">
            <v>6</v>
          </cell>
          <cell r="I11175">
            <v>491466.26</v>
          </cell>
          <cell r="M11175">
            <v>6</v>
          </cell>
          <cell r="Q11175">
            <v>6</v>
          </cell>
          <cell r="V11175">
            <v>7300</v>
          </cell>
        </row>
        <row r="11176">
          <cell r="A11176">
            <v>1</v>
          </cell>
          <cell r="E11176">
            <v>6</v>
          </cell>
          <cell r="I11176">
            <v>-57920</v>
          </cell>
          <cell r="M11176">
            <v>6</v>
          </cell>
          <cell r="Q11176">
            <v>6</v>
          </cell>
          <cell r="V11176">
            <v>7300</v>
          </cell>
        </row>
        <row r="11177">
          <cell r="A11177">
            <v>1</v>
          </cell>
          <cell r="E11177">
            <v>6</v>
          </cell>
          <cell r="I11177">
            <v>4941777</v>
          </cell>
          <cell r="M11177">
            <v>6</v>
          </cell>
          <cell r="Q11177">
            <v>6</v>
          </cell>
          <cell r="V11177">
            <v>7800</v>
          </cell>
        </row>
        <row r="11178">
          <cell r="A11178">
            <v>1</v>
          </cell>
          <cell r="E11178">
            <v>6</v>
          </cell>
          <cell r="I11178">
            <v>2780368.39</v>
          </cell>
          <cell r="M11178">
            <v>6</v>
          </cell>
          <cell r="Q11178">
            <v>6</v>
          </cell>
          <cell r="V11178">
            <v>7903</v>
          </cell>
        </row>
        <row r="11179">
          <cell r="A11179">
            <v>1</v>
          </cell>
          <cell r="E11179">
            <v>6</v>
          </cell>
          <cell r="I11179">
            <v>-4859350.3</v>
          </cell>
          <cell r="M11179">
            <v>6</v>
          </cell>
          <cell r="Q11179">
            <v>6</v>
          </cell>
          <cell r="V11179">
            <v>7904</v>
          </cell>
        </row>
        <row r="11180">
          <cell r="A11180">
            <v>1</v>
          </cell>
          <cell r="E11180">
            <v>6</v>
          </cell>
          <cell r="I11180">
            <v>26638597</v>
          </cell>
          <cell r="M11180">
            <v>6</v>
          </cell>
          <cell r="Q11180">
            <v>6</v>
          </cell>
          <cell r="V11180">
            <v>8042</v>
          </cell>
        </row>
        <row r="11181">
          <cell r="A11181">
            <v>1</v>
          </cell>
          <cell r="E11181">
            <v>6</v>
          </cell>
          <cell r="I11181">
            <v>49951</v>
          </cell>
          <cell r="M11181">
            <v>6</v>
          </cell>
          <cell r="Q11181">
            <v>6</v>
          </cell>
          <cell r="V11181">
            <v>8043</v>
          </cell>
        </row>
        <row r="11182">
          <cell r="A11182">
            <v>1</v>
          </cell>
          <cell r="E11182">
            <v>6</v>
          </cell>
          <cell r="I11182">
            <v>-56843331.990000002</v>
          </cell>
          <cell r="M11182">
            <v>6</v>
          </cell>
          <cell r="Q11182">
            <v>6</v>
          </cell>
          <cell r="V11182">
            <v>9100</v>
          </cell>
        </row>
        <row r="11183">
          <cell r="A11183">
            <v>1</v>
          </cell>
          <cell r="E11183">
            <v>6</v>
          </cell>
          <cell r="I11183">
            <v>-13163000.01</v>
          </cell>
          <cell r="M11183">
            <v>6</v>
          </cell>
          <cell r="Q11183">
            <v>6</v>
          </cell>
          <cell r="V11183">
            <v>9303</v>
          </cell>
        </row>
        <row r="11184">
          <cell r="A11184">
            <v>1</v>
          </cell>
          <cell r="E11184">
            <v>20</v>
          </cell>
          <cell r="I11184">
            <v>-11.84</v>
          </cell>
          <cell r="M11184">
            <v>20</v>
          </cell>
          <cell r="Q11184">
            <v>20</v>
          </cell>
          <cell r="V11184">
            <v>3100</v>
          </cell>
        </row>
        <row r="11185">
          <cell r="A11185">
            <v>1</v>
          </cell>
          <cell r="E11185">
            <v>20</v>
          </cell>
          <cell r="I11185">
            <v>239.91</v>
          </cell>
          <cell r="M11185">
            <v>20</v>
          </cell>
          <cell r="Q11185">
            <v>20</v>
          </cell>
          <cell r="V11185">
            <v>4150</v>
          </cell>
        </row>
        <row r="11186">
          <cell r="A11186">
            <v>1</v>
          </cell>
          <cell r="E11186">
            <v>20</v>
          </cell>
          <cell r="I11186">
            <v>3108</v>
          </cell>
          <cell r="M11186">
            <v>20</v>
          </cell>
          <cell r="Q11186">
            <v>20</v>
          </cell>
          <cell r="V11186">
            <v>4680</v>
          </cell>
        </row>
        <row r="11187">
          <cell r="A11187">
            <v>1</v>
          </cell>
          <cell r="E11187">
            <v>20</v>
          </cell>
          <cell r="I11187">
            <v>-12900</v>
          </cell>
          <cell r="M11187">
            <v>20</v>
          </cell>
          <cell r="Q11187">
            <v>20</v>
          </cell>
          <cell r="V11187">
            <v>5100</v>
          </cell>
        </row>
        <row r="11188">
          <cell r="A11188">
            <v>1</v>
          </cell>
          <cell r="E11188">
            <v>20</v>
          </cell>
          <cell r="I11188">
            <v>9427936.8300000001</v>
          </cell>
          <cell r="M11188">
            <v>20</v>
          </cell>
          <cell r="Q11188">
            <v>20</v>
          </cell>
          <cell r="V11188">
            <v>5400</v>
          </cell>
        </row>
        <row r="11189">
          <cell r="A11189">
            <v>1</v>
          </cell>
          <cell r="E11189">
            <v>20</v>
          </cell>
          <cell r="I11189">
            <v>-9500000</v>
          </cell>
          <cell r="M11189">
            <v>20</v>
          </cell>
          <cell r="Q11189">
            <v>20</v>
          </cell>
          <cell r="V11189">
            <v>5530</v>
          </cell>
        </row>
        <row r="11190">
          <cell r="A11190">
            <v>1</v>
          </cell>
          <cell r="E11190">
            <v>20</v>
          </cell>
          <cell r="I11190">
            <v>9605.14</v>
          </cell>
          <cell r="M11190">
            <v>20</v>
          </cell>
          <cell r="Q11190">
            <v>20</v>
          </cell>
          <cell r="V11190">
            <v>7240</v>
          </cell>
        </row>
        <row r="11191">
          <cell r="A11191">
            <v>1</v>
          </cell>
          <cell r="E11191">
            <v>20</v>
          </cell>
          <cell r="I11191">
            <v>11000</v>
          </cell>
          <cell r="M11191">
            <v>20</v>
          </cell>
          <cell r="Q11191">
            <v>20</v>
          </cell>
          <cell r="V11191">
            <v>7500</v>
          </cell>
        </row>
        <row r="11192">
          <cell r="A11192">
            <v>1</v>
          </cell>
          <cell r="E11192">
            <v>20</v>
          </cell>
          <cell r="I11192">
            <v>4956.62</v>
          </cell>
          <cell r="M11192">
            <v>20</v>
          </cell>
          <cell r="Q11192">
            <v>20</v>
          </cell>
          <cell r="V11192">
            <v>8201</v>
          </cell>
        </row>
        <row r="11193">
          <cell r="A11193">
            <v>1</v>
          </cell>
          <cell r="E11193">
            <v>20</v>
          </cell>
          <cell r="I11193">
            <v>-3108</v>
          </cell>
          <cell r="M11193">
            <v>20</v>
          </cell>
          <cell r="Q11193">
            <v>20</v>
          </cell>
          <cell r="V11193">
            <v>9303</v>
          </cell>
        </row>
        <row r="11194">
          <cell r="A11194">
            <v>1</v>
          </cell>
          <cell r="E11194">
            <v>20</v>
          </cell>
          <cell r="I11194">
            <v>-5100</v>
          </cell>
          <cell r="M11194">
            <v>20</v>
          </cell>
          <cell r="Q11194">
            <v>20</v>
          </cell>
          <cell r="V11194">
            <v>9400</v>
          </cell>
        </row>
        <row r="11195">
          <cell r="A11195">
            <v>1</v>
          </cell>
          <cell r="E11195">
            <v>20</v>
          </cell>
          <cell r="I11195">
            <v>64273.34</v>
          </cell>
          <cell r="M11195">
            <v>20</v>
          </cell>
          <cell r="Q11195">
            <v>20</v>
          </cell>
          <cell r="V11195">
            <v>5301</v>
          </cell>
        </row>
        <row r="11196">
          <cell r="A11196">
            <v>1</v>
          </cell>
          <cell r="E11196">
            <v>11</v>
          </cell>
          <cell r="I11196">
            <v>-18693.009999999998</v>
          </cell>
          <cell r="M11196">
            <v>11</v>
          </cell>
          <cell r="Q11196">
            <v>11</v>
          </cell>
          <cell r="V11196">
            <v>3100</v>
          </cell>
        </row>
        <row r="11197">
          <cell r="A11197">
            <v>1</v>
          </cell>
          <cell r="E11197">
            <v>11</v>
          </cell>
          <cell r="I11197">
            <v>205.6</v>
          </cell>
          <cell r="M11197">
            <v>11</v>
          </cell>
          <cell r="Q11197">
            <v>11</v>
          </cell>
          <cell r="V11197">
            <v>3400</v>
          </cell>
        </row>
        <row r="11198">
          <cell r="A11198">
            <v>1</v>
          </cell>
          <cell r="E11198">
            <v>11</v>
          </cell>
          <cell r="I11198">
            <v>379444.83</v>
          </cell>
          <cell r="M11198">
            <v>11</v>
          </cell>
          <cell r="Q11198">
            <v>11</v>
          </cell>
          <cell r="V11198">
            <v>3400</v>
          </cell>
        </row>
        <row r="11199">
          <cell r="A11199">
            <v>1</v>
          </cell>
          <cell r="E11199">
            <v>11</v>
          </cell>
          <cell r="I11199">
            <v>496458.34</v>
          </cell>
          <cell r="M11199">
            <v>11</v>
          </cell>
          <cell r="Q11199">
            <v>11</v>
          </cell>
          <cell r="V11199">
            <v>4060</v>
          </cell>
        </row>
        <row r="11200">
          <cell r="A11200">
            <v>1</v>
          </cell>
          <cell r="E11200">
            <v>11</v>
          </cell>
          <cell r="I11200">
            <v>506099.35</v>
          </cell>
          <cell r="M11200">
            <v>11</v>
          </cell>
          <cell r="Q11200">
            <v>11</v>
          </cell>
          <cell r="V11200">
            <v>4150</v>
          </cell>
        </row>
        <row r="11201">
          <cell r="A11201">
            <v>1</v>
          </cell>
          <cell r="E11201">
            <v>11</v>
          </cell>
          <cell r="I11201">
            <v>0</v>
          </cell>
          <cell r="M11201">
            <v>11</v>
          </cell>
          <cell r="Q11201">
            <v>11</v>
          </cell>
          <cell r="V11201">
            <v>4200</v>
          </cell>
        </row>
        <row r="11202">
          <cell r="A11202">
            <v>1</v>
          </cell>
          <cell r="E11202">
            <v>11</v>
          </cell>
          <cell r="I11202">
            <v>100000</v>
          </cell>
          <cell r="M11202">
            <v>11</v>
          </cell>
          <cell r="Q11202">
            <v>11</v>
          </cell>
          <cell r="V11202">
            <v>4560</v>
          </cell>
        </row>
        <row r="11203">
          <cell r="A11203">
            <v>1</v>
          </cell>
          <cell r="E11203">
            <v>11</v>
          </cell>
          <cell r="I11203">
            <v>1842841.75</v>
          </cell>
          <cell r="M11203">
            <v>11</v>
          </cell>
          <cell r="Q11203">
            <v>11</v>
          </cell>
          <cell r="V11203">
            <v>4602</v>
          </cell>
        </row>
        <row r="11204">
          <cell r="A11204">
            <v>1</v>
          </cell>
          <cell r="E11204">
            <v>11</v>
          </cell>
          <cell r="I11204">
            <v>1738560.26</v>
          </cell>
          <cell r="M11204">
            <v>11</v>
          </cell>
          <cell r="Q11204">
            <v>11</v>
          </cell>
          <cell r="V11204">
            <v>4730</v>
          </cell>
        </row>
        <row r="11205">
          <cell r="A11205">
            <v>1</v>
          </cell>
          <cell r="E11205">
            <v>11</v>
          </cell>
          <cell r="I11205">
            <v>5090973</v>
          </cell>
          <cell r="M11205">
            <v>11</v>
          </cell>
          <cell r="Q11205">
            <v>11</v>
          </cell>
          <cell r="V11205">
            <v>4785</v>
          </cell>
        </row>
        <row r="11206">
          <cell r="A11206">
            <v>1</v>
          </cell>
          <cell r="E11206">
            <v>11</v>
          </cell>
          <cell r="I11206">
            <v>1072172</v>
          </cell>
          <cell r="M11206">
            <v>11</v>
          </cell>
          <cell r="Q11206">
            <v>11</v>
          </cell>
          <cell r="V11206">
            <v>4830</v>
          </cell>
        </row>
        <row r="11207">
          <cell r="A11207">
            <v>1</v>
          </cell>
          <cell r="E11207">
            <v>11</v>
          </cell>
          <cell r="I11207">
            <v>-9999999</v>
          </cell>
          <cell r="M11207">
            <v>11</v>
          </cell>
          <cell r="Q11207">
            <v>11</v>
          </cell>
          <cell r="V11207">
            <v>5100</v>
          </cell>
        </row>
        <row r="11208">
          <cell r="A11208">
            <v>1</v>
          </cell>
          <cell r="E11208">
            <v>11</v>
          </cell>
          <cell r="I11208">
            <v>-16712582.67</v>
          </cell>
          <cell r="M11208">
            <v>11</v>
          </cell>
          <cell r="Q11208">
            <v>11</v>
          </cell>
          <cell r="V11208">
            <v>5400</v>
          </cell>
        </row>
        <row r="11209">
          <cell r="A11209">
            <v>1</v>
          </cell>
          <cell r="E11209">
            <v>11</v>
          </cell>
          <cell r="I11209">
            <v>0</v>
          </cell>
          <cell r="M11209">
            <v>11</v>
          </cell>
          <cell r="Q11209">
            <v>11</v>
          </cell>
          <cell r="V11209">
            <v>5400</v>
          </cell>
        </row>
        <row r="11210">
          <cell r="A11210">
            <v>1</v>
          </cell>
          <cell r="E11210">
            <v>11</v>
          </cell>
          <cell r="I11210">
            <v>1134575.5</v>
          </cell>
          <cell r="M11210">
            <v>11</v>
          </cell>
          <cell r="Q11210">
            <v>11</v>
          </cell>
          <cell r="V11210">
            <v>7300</v>
          </cell>
        </row>
        <row r="11211">
          <cell r="A11211">
            <v>1</v>
          </cell>
          <cell r="E11211">
            <v>11</v>
          </cell>
          <cell r="I11211">
            <v>2445707.64</v>
          </cell>
          <cell r="M11211">
            <v>11</v>
          </cell>
          <cell r="Q11211">
            <v>11</v>
          </cell>
          <cell r="V11211">
            <v>7300</v>
          </cell>
        </row>
        <row r="11212">
          <cell r="A11212">
            <v>1</v>
          </cell>
          <cell r="E11212">
            <v>11</v>
          </cell>
          <cell r="I11212">
            <v>35254.89</v>
          </cell>
          <cell r="M11212">
            <v>11</v>
          </cell>
          <cell r="Q11212">
            <v>11</v>
          </cell>
          <cell r="V11212">
            <v>8112</v>
          </cell>
        </row>
        <row r="11213">
          <cell r="A11213">
            <v>1</v>
          </cell>
          <cell r="E11213">
            <v>11</v>
          </cell>
          <cell r="I11213">
            <v>32276.639999999999</v>
          </cell>
          <cell r="M11213">
            <v>11</v>
          </cell>
          <cell r="Q11213">
            <v>11</v>
          </cell>
          <cell r="V11213">
            <v>8113</v>
          </cell>
        </row>
        <row r="11214">
          <cell r="A11214">
            <v>1</v>
          </cell>
          <cell r="E11214">
            <v>11</v>
          </cell>
          <cell r="I11214">
            <v>72442.880000000005</v>
          </cell>
          <cell r="M11214">
            <v>11</v>
          </cell>
          <cell r="Q11214">
            <v>11</v>
          </cell>
          <cell r="V11214">
            <v>8114</v>
          </cell>
        </row>
        <row r="11215">
          <cell r="A11215">
            <v>1</v>
          </cell>
          <cell r="E11215">
            <v>11</v>
          </cell>
          <cell r="I11215">
            <v>-4133290.95</v>
          </cell>
          <cell r="M11215">
            <v>11</v>
          </cell>
          <cell r="Q11215">
            <v>11</v>
          </cell>
          <cell r="V11215">
            <v>9100</v>
          </cell>
        </row>
        <row r="11216">
          <cell r="A11216">
            <v>1</v>
          </cell>
          <cell r="E11216">
            <v>11</v>
          </cell>
          <cell r="I11216">
            <v>-1738560.26</v>
          </cell>
          <cell r="M11216">
            <v>11</v>
          </cell>
          <cell r="Q11216">
            <v>11</v>
          </cell>
          <cell r="V11216">
            <v>9251</v>
          </cell>
        </row>
        <row r="11217">
          <cell r="A11217">
            <v>1</v>
          </cell>
          <cell r="E11217">
            <v>11</v>
          </cell>
          <cell r="I11217">
            <v>-2341617.25</v>
          </cell>
          <cell r="M11217">
            <v>11</v>
          </cell>
          <cell r="Q11217">
            <v>11</v>
          </cell>
          <cell r="V11217">
            <v>9303</v>
          </cell>
        </row>
        <row r="11218">
          <cell r="A11218">
            <v>1</v>
          </cell>
          <cell r="E11218">
            <v>11</v>
          </cell>
          <cell r="I11218">
            <v>-458333.34</v>
          </cell>
          <cell r="M11218">
            <v>11</v>
          </cell>
          <cell r="Q11218">
            <v>11</v>
          </cell>
          <cell r="V11218">
            <v>9305</v>
          </cell>
        </row>
        <row r="11219">
          <cell r="A11219">
            <v>1</v>
          </cell>
          <cell r="E11219">
            <v>11</v>
          </cell>
          <cell r="I11219">
            <v>56250</v>
          </cell>
          <cell r="M11219">
            <v>11</v>
          </cell>
          <cell r="Q11219">
            <v>11</v>
          </cell>
          <cell r="V11219">
            <v>9670</v>
          </cell>
        </row>
        <row r="11220">
          <cell r="A11220">
            <v>1</v>
          </cell>
          <cell r="E11220">
            <v>11</v>
          </cell>
          <cell r="I11220">
            <v>20399813.800000001</v>
          </cell>
          <cell r="M11220">
            <v>11</v>
          </cell>
          <cell r="Q11220">
            <v>11</v>
          </cell>
          <cell r="V11220">
            <v>5301</v>
          </cell>
        </row>
        <row r="11221">
          <cell r="A11221">
            <v>1</v>
          </cell>
          <cell r="E11221">
            <v>12</v>
          </cell>
          <cell r="I11221">
            <v>1139863.3400000001</v>
          </cell>
          <cell r="M11221">
            <v>12</v>
          </cell>
          <cell r="Q11221">
            <v>12</v>
          </cell>
          <cell r="V11221">
            <v>3400</v>
          </cell>
        </row>
        <row r="11222">
          <cell r="A11222">
            <v>1</v>
          </cell>
          <cell r="E11222">
            <v>12</v>
          </cell>
          <cell r="I11222">
            <v>0</v>
          </cell>
          <cell r="M11222">
            <v>12</v>
          </cell>
          <cell r="Q11222">
            <v>12</v>
          </cell>
          <cell r="V11222">
            <v>4100</v>
          </cell>
        </row>
        <row r="11223">
          <cell r="A11223">
            <v>1</v>
          </cell>
          <cell r="E11223">
            <v>12</v>
          </cell>
          <cell r="I11223">
            <v>-20000</v>
          </cell>
          <cell r="M11223">
            <v>12</v>
          </cell>
          <cell r="Q11223">
            <v>12</v>
          </cell>
          <cell r="V11223">
            <v>5100</v>
          </cell>
        </row>
        <row r="11224">
          <cell r="A11224">
            <v>1</v>
          </cell>
          <cell r="E11224">
            <v>12</v>
          </cell>
          <cell r="I11224">
            <v>6428864.2800000003</v>
          </cell>
          <cell r="M11224">
            <v>12</v>
          </cell>
          <cell r="Q11224">
            <v>12</v>
          </cell>
          <cell r="V11224">
            <v>5200</v>
          </cell>
        </row>
        <row r="11225">
          <cell r="A11225">
            <v>1</v>
          </cell>
          <cell r="E11225">
            <v>12</v>
          </cell>
          <cell r="I11225">
            <v>-9426758.4499999993</v>
          </cell>
          <cell r="M11225">
            <v>12</v>
          </cell>
          <cell r="Q11225">
            <v>12</v>
          </cell>
          <cell r="V11225">
            <v>5400</v>
          </cell>
        </row>
        <row r="11226">
          <cell r="A11226">
            <v>1</v>
          </cell>
          <cell r="E11226">
            <v>12</v>
          </cell>
          <cell r="I11226">
            <v>-34156.6</v>
          </cell>
          <cell r="M11226">
            <v>12</v>
          </cell>
          <cell r="Q11226">
            <v>12</v>
          </cell>
          <cell r="V11226">
            <v>5400</v>
          </cell>
        </row>
        <row r="11227">
          <cell r="A11227">
            <v>1</v>
          </cell>
          <cell r="E11227">
            <v>12</v>
          </cell>
          <cell r="I11227">
            <v>46592.12</v>
          </cell>
          <cell r="M11227">
            <v>12</v>
          </cell>
          <cell r="Q11227">
            <v>12</v>
          </cell>
          <cell r="V11227">
            <v>6110</v>
          </cell>
        </row>
        <row r="11228">
          <cell r="A11228">
            <v>1</v>
          </cell>
          <cell r="E11228">
            <v>12</v>
          </cell>
          <cell r="I11228">
            <v>-25961.919999999998</v>
          </cell>
          <cell r="M11228">
            <v>12</v>
          </cell>
          <cell r="Q11228">
            <v>12</v>
          </cell>
          <cell r="V11228">
            <v>6120</v>
          </cell>
        </row>
        <row r="11229">
          <cell r="A11229">
            <v>1</v>
          </cell>
          <cell r="E11229">
            <v>12</v>
          </cell>
          <cell r="I11229">
            <v>24150.12</v>
          </cell>
          <cell r="M11229">
            <v>12</v>
          </cell>
          <cell r="Q11229">
            <v>12</v>
          </cell>
          <cell r="V11229">
            <v>6210</v>
          </cell>
        </row>
        <row r="11230">
          <cell r="A11230">
            <v>1</v>
          </cell>
          <cell r="E11230">
            <v>12</v>
          </cell>
          <cell r="I11230">
            <v>-18918.41</v>
          </cell>
          <cell r="M11230">
            <v>12</v>
          </cell>
          <cell r="Q11230">
            <v>12</v>
          </cell>
          <cell r="V11230">
            <v>6220</v>
          </cell>
        </row>
        <row r="11231">
          <cell r="A11231">
            <v>1</v>
          </cell>
          <cell r="E11231">
            <v>12</v>
          </cell>
          <cell r="I11231">
            <v>4620</v>
          </cell>
          <cell r="M11231">
            <v>12</v>
          </cell>
          <cell r="Q11231">
            <v>12</v>
          </cell>
          <cell r="V11231">
            <v>7000</v>
          </cell>
        </row>
        <row r="11232">
          <cell r="A11232">
            <v>1</v>
          </cell>
          <cell r="E11232">
            <v>12</v>
          </cell>
          <cell r="I11232">
            <v>2500</v>
          </cell>
          <cell r="M11232">
            <v>12</v>
          </cell>
          <cell r="Q11232">
            <v>12</v>
          </cell>
          <cell r="V11232">
            <v>7300</v>
          </cell>
        </row>
        <row r="11233">
          <cell r="A11233">
            <v>1</v>
          </cell>
          <cell r="E11233">
            <v>12</v>
          </cell>
          <cell r="I11233">
            <v>73694.740000000005</v>
          </cell>
          <cell r="M11233">
            <v>12</v>
          </cell>
          <cell r="Q11233">
            <v>12</v>
          </cell>
          <cell r="V11233">
            <v>7500</v>
          </cell>
        </row>
        <row r="11234">
          <cell r="A11234">
            <v>1</v>
          </cell>
          <cell r="E11234">
            <v>12</v>
          </cell>
          <cell r="I11234">
            <v>4078.06</v>
          </cell>
          <cell r="M11234">
            <v>12</v>
          </cell>
          <cell r="Q11234">
            <v>12</v>
          </cell>
          <cell r="V11234">
            <v>7914</v>
          </cell>
        </row>
        <row r="11235">
          <cell r="A11235">
            <v>1</v>
          </cell>
          <cell r="E11235">
            <v>12</v>
          </cell>
          <cell r="I11235">
            <v>281649.93</v>
          </cell>
          <cell r="M11235">
            <v>12</v>
          </cell>
          <cell r="Q11235">
            <v>12</v>
          </cell>
          <cell r="V11235">
            <v>7915</v>
          </cell>
        </row>
        <row r="11236">
          <cell r="A11236">
            <v>1</v>
          </cell>
          <cell r="E11236">
            <v>12</v>
          </cell>
          <cell r="I11236">
            <v>28688.16</v>
          </cell>
          <cell r="M11236">
            <v>12</v>
          </cell>
          <cell r="Q11236">
            <v>12</v>
          </cell>
          <cell r="V11236">
            <v>8111</v>
          </cell>
        </row>
        <row r="11237">
          <cell r="A11237">
            <v>1</v>
          </cell>
          <cell r="E11237">
            <v>12</v>
          </cell>
          <cell r="I11237">
            <v>-74350.990000000005</v>
          </cell>
          <cell r="M11237">
            <v>12</v>
          </cell>
          <cell r="Q11237">
            <v>12</v>
          </cell>
          <cell r="V11237">
            <v>9251</v>
          </cell>
        </row>
        <row r="11238">
          <cell r="A11238">
            <v>1</v>
          </cell>
          <cell r="E11238">
            <v>12</v>
          </cell>
          <cell r="I11238">
            <v>-71429.14</v>
          </cell>
          <cell r="M11238">
            <v>12</v>
          </cell>
          <cell r="Q11238">
            <v>12</v>
          </cell>
          <cell r="V11238">
            <v>9252</v>
          </cell>
        </row>
        <row r="11239">
          <cell r="A11239">
            <v>1</v>
          </cell>
          <cell r="E11239">
            <v>12</v>
          </cell>
          <cell r="I11239">
            <v>-34507.96</v>
          </cell>
          <cell r="M11239">
            <v>12</v>
          </cell>
          <cell r="Q11239">
            <v>12</v>
          </cell>
          <cell r="V11239">
            <v>9256</v>
          </cell>
        </row>
        <row r="11240">
          <cell r="A11240">
            <v>1</v>
          </cell>
          <cell r="E11240">
            <v>12</v>
          </cell>
          <cell r="I11240">
            <v>-195205.63</v>
          </cell>
          <cell r="M11240">
            <v>12</v>
          </cell>
          <cell r="Q11240">
            <v>12</v>
          </cell>
          <cell r="V11240">
            <v>9305</v>
          </cell>
        </row>
        <row r="11241">
          <cell r="A11241">
            <v>1</v>
          </cell>
          <cell r="E11241">
            <v>12</v>
          </cell>
          <cell r="I11241">
            <v>-14905.61</v>
          </cell>
          <cell r="M11241">
            <v>12</v>
          </cell>
          <cell r="Q11241">
            <v>12</v>
          </cell>
          <cell r="V11241">
            <v>9600</v>
          </cell>
        </row>
        <row r="11242">
          <cell r="A11242">
            <v>1</v>
          </cell>
          <cell r="E11242">
            <v>12</v>
          </cell>
          <cell r="I11242">
            <v>65522.77</v>
          </cell>
          <cell r="M11242">
            <v>12</v>
          </cell>
          <cell r="Q11242">
            <v>12</v>
          </cell>
          <cell r="V11242">
            <v>9610</v>
          </cell>
        </row>
        <row r="11243">
          <cell r="A11243">
            <v>1</v>
          </cell>
          <cell r="E11243">
            <v>12</v>
          </cell>
          <cell r="I11243">
            <v>-90182.21</v>
          </cell>
          <cell r="M11243">
            <v>12</v>
          </cell>
          <cell r="Q11243">
            <v>12</v>
          </cell>
          <cell r="V11243">
            <v>9670</v>
          </cell>
        </row>
        <row r="11244">
          <cell r="A11244">
            <v>1</v>
          </cell>
          <cell r="E11244">
            <v>12</v>
          </cell>
          <cell r="I11244">
            <v>1906153.4</v>
          </cell>
          <cell r="M11244">
            <v>12</v>
          </cell>
          <cell r="Q11244">
            <v>12</v>
          </cell>
          <cell r="V11244">
            <v>5301</v>
          </cell>
        </row>
        <row r="11245">
          <cell r="A11245">
            <v>1</v>
          </cell>
          <cell r="E11245">
            <v>9</v>
          </cell>
          <cell r="I11245">
            <v>-92107813.299999997</v>
          </cell>
          <cell r="M11245">
            <v>9</v>
          </cell>
          <cell r="Q11245">
            <v>9</v>
          </cell>
          <cell r="V11245">
            <v>1010</v>
          </cell>
        </row>
        <row r="11246">
          <cell r="A11246">
            <v>1</v>
          </cell>
          <cell r="E11246">
            <v>9</v>
          </cell>
          <cell r="I11246">
            <v>0</v>
          </cell>
          <cell r="M11246">
            <v>9</v>
          </cell>
          <cell r="Q11246">
            <v>9</v>
          </cell>
          <cell r="V11246">
            <v>1030</v>
          </cell>
        </row>
        <row r="11247">
          <cell r="A11247">
            <v>1</v>
          </cell>
          <cell r="E11247">
            <v>9</v>
          </cell>
          <cell r="I11247">
            <v>0</v>
          </cell>
          <cell r="M11247">
            <v>9</v>
          </cell>
          <cell r="Q11247">
            <v>9</v>
          </cell>
          <cell r="V11247">
            <v>1030</v>
          </cell>
        </row>
        <row r="11248">
          <cell r="A11248">
            <v>1</v>
          </cell>
          <cell r="E11248">
            <v>9</v>
          </cell>
          <cell r="I11248">
            <v>0</v>
          </cell>
          <cell r="M11248">
            <v>9</v>
          </cell>
          <cell r="Q11248">
            <v>9</v>
          </cell>
          <cell r="V11248">
            <v>1090</v>
          </cell>
        </row>
        <row r="11249">
          <cell r="A11249">
            <v>1</v>
          </cell>
          <cell r="E11249">
            <v>9</v>
          </cell>
          <cell r="I11249">
            <v>-11438317.68</v>
          </cell>
          <cell r="M11249">
            <v>9</v>
          </cell>
          <cell r="Q11249">
            <v>9</v>
          </cell>
          <cell r="V11249">
            <v>1095</v>
          </cell>
        </row>
        <row r="11250">
          <cell r="A11250">
            <v>1</v>
          </cell>
          <cell r="E11250">
            <v>9</v>
          </cell>
          <cell r="I11250">
            <v>0</v>
          </cell>
          <cell r="M11250">
            <v>9</v>
          </cell>
          <cell r="Q11250">
            <v>9</v>
          </cell>
          <cell r="V11250">
            <v>1095</v>
          </cell>
        </row>
        <row r="11251">
          <cell r="A11251">
            <v>1</v>
          </cell>
          <cell r="E11251">
            <v>9</v>
          </cell>
          <cell r="I11251">
            <v>16794561.379999999</v>
          </cell>
          <cell r="M11251">
            <v>9</v>
          </cell>
          <cell r="Q11251">
            <v>9</v>
          </cell>
          <cell r="V11251">
            <v>1096</v>
          </cell>
        </row>
        <row r="11252">
          <cell r="A11252">
            <v>1</v>
          </cell>
          <cell r="E11252">
            <v>9</v>
          </cell>
          <cell r="I11252">
            <v>1335061.26</v>
          </cell>
          <cell r="M11252">
            <v>9</v>
          </cell>
          <cell r="Q11252">
            <v>9</v>
          </cell>
          <cell r="V11252">
            <v>2010</v>
          </cell>
        </row>
        <row r="11253">
          <cell r="A11253">
            <v>1</v>
          </cell>
          <cell r="E11253">
            <v>9</v>
          </cell>
          <cell r="I11253">
            <v>21792902.710000001</v>
          </cell>
          <cell r="M11253">
            <v>9</v>
          </cell>
          <cell r="Q11253">
            <v>9</v>
          </cell>
          <cell r="V11253">
            <v>2030</v>
          </cell>
        </row>
        <row r="11254">
          <cell r="A11254">
            <v>1</v>
          </cell>
          <cell r="E11254">
            <v>9</v>
          </cell>
          <cell r="I11254">
            <v>17899794.789999999</v>
          </cell>
          <cell r="M11254">
            <v>9</v>
          </cell>
          <cell r="Q11254">
            <v>9</v>
          </cell>
          <cell r="V11254">
            <v>2040</v>
          </cell>
        </row>
        <row r="11255">
          <cell r="A11255">
            <v>1</v>
          </cell>
          <cell r="E11255">
            <v>9</v>
          </cell>
          <cell r="I11255">
            <v>3907457.55</v>
          </cell>
          <cell r="M11255">
            <v>9</v>
          </cell>
          <cell r="Q11255">
            <v>9</v>
          </cell>
          <cell r="V11255">
            <v>2051</v>
          </cell>
        </row>
        <row r="11256">
          <cell r="A11256">
            <v>1</v>
          </cell>
          <cell r="E11256">
            <v>9</v>
          </cell>
          <cell r="I11256">
            <v>8723913.2300000004</v>
          </cell>
          <cell r="M11256">
            <v>9</v>
          </cell>
          <cell r="Q11256">
            <v>9</v>
          </cell>
          <cell r="V11256">
            <v>2052</v>
          </cell>
        </row>
        <row r="11257">
          <cell r="A11257">
            <v>1</v>
          </cell>
          <cell r="E11257">
            <v>9</v>
          </cell>
          <cell r="I11257">
            <v>215862.41</v>
          </cell>
          <cell r="M11257">
            <v>9</v>
          </cell>
          <cell r="Q11257">
            <v>9</v>
          </cell>
          <cell r="V11257">
            <v>2053</v>
          </cell>
        </row>
        <row r="11258">
          <cell r="A11258">
            <v>1</v>
          </cell>
          <cell r="E11258">
            <v>9</v>
          </cell>
          <cell r="I11258">
            <v>2474996.6800000002</v>
          </cell>
          <cell r="M11258">
            <v>9</v>
          </cell>
          <cell r="Q11258">
            <v>9</v>
          </cell>
          <cell r="V11258">
            <v>2054</v>
          </cell>
        </row>
        <row r="11259">
          <cell r="A11259">
            <v>1</v>
          </cell>
          <cell r="E11259">
            <v>9</v>
          </cell>
          <cell r="I11259">
            <v>0</v>
          </cell>
          <cell r="M11259">
            <v>9</v>
          </cell>
          <cell r="Q11259">
            <v>9</v>
          </cell>
          <cell r="V11259">
            <v>2055</v>
          </cell>
        </row>
        <row r="11260">
          <cell r="A11260">
            <v>1</v>
          </cell>
          <cell r="E11260">
            <v>9</v>
          </cell>
          <cell r="I11260">
            <v>3309147.19</v>
          </cell>
          <cell r="M11260">
            <v>9</v>
          </cell>
          <cell r="Q11260">
            <v>9</v>
          </cell>
          <cell r="V11260">
            <v>2090</v>
          </cell>
        </row>
        <row r="11261">
          <cell r="A11261">
            <v>1</v>
          </cell>
          <cell r="E11261">
            <v>9</v>
          </cell>
          <cell r="I11261">
            <v>24093105.239999998</v>
          </cell>
          <cell r="M11261">
            <v>9</v>
          </cell>
          <cell r="Q11261">
            <v>9</v>
          </cell>
          <cell r="V11261">
            <v>2095</v>
          </cell>
        </row>
        <row r="11262">
          <cell r="A11262">
            <v>1</v>
          </cell>
          <cell r="E11262">
            <v>9</v>
          </cell>
          <cell r="I11262">
            <v>0</v>
          </cell>
          <cell r="M11262">
            <v>9</v>
          </cell>
          <cell r="Q11262">
            <v>9</v>
          </cell>
          <cell r="V11262">
            <v>2095</v>
          </cell>
        </row>
        <row r="11263">
          <cell r="A11263">
            <v>1</v>
          </cell>
          <cell r="E11263">
            <v>9</v>
          </cell>
          <cell r="I11263">
            <v>0</v>
          </cell>
          <cell r="M11263">
            <v>9</v>
          </cell>
          <cell r="Q11263">
            <v>9</v>
          </cell>
          <cell r="V11263">
            <v>3100</v>
          </cell>
        </row>
        <row r="11264">
          <cell r="A11264">
            <v>1</v>
          </cell>
          <cell r="E11264">
            <v>9</v>
          </cell>
          <cell r="I11264">
            <v>0</v>
          </cell>
          <cell r="M11264">
            <v>9</v>
          </cell>
          <cell r="Q11264">
            <v>9</v>
          </cell>
          <cell r="V11264">
            <v>3300</v>
          </cell>
        </row>
        <row r="11265">
          <cell r="A11265">
            <v>1</v>
          </cell>
          <cell r="E11265">
            <v>9</v>
          </cell>
          <cell r="I11265">
            <v>21400649.780000001</v>
          </cell>
          <cell r="M11265">
            <v>9</v>
          </cell>
          <cell r="Q11265">
            <v>9</v>
          </cell>
          <cell r="V11265">
            <v>3400</v>
          </cell>
        </row>
        <row r="11266">
          <cell r="A11266">
            <v>1</v>
          </cell>
          <cell r="E11266">
            <v>9</v>
          </cell>
          <cell r="I11266">
            <v>0</v>
          </cell>
          <cell r="M11266">
            <v>9</v>
          </cell>
          <cell r="Q11266">
            <v>9</v>
          </cell>
          <cell r="V11266">
            <v>3400</v>
          </cell>
        </row>
        <row r="11267">
          <cell r="A11267">
            <v>1</v>
          </cell>
          <cell r="E11267">
            <v>9</v>
          </cell>
          <cell r="I11267">
            <v>0</v>
          </cell>
          <cell r="M11267">
            <v>9</v>
          </cell>
          <cell r="Q11267">
            <v>9</v>
          </cell>
          <cell r="V11267">
            <v>3500</v>
          </cell>
        </row>
        <row r="11268">
          <cell r="A11268">
            <v>1</v>
          </cell>
          <cell r="E11268">
            <v>9</v>
          </cell>
          <cell r="I11268">
            <v>3968924.7</v>
          </cell>
          <cell r="M11268">
            <v>9</v>
          </cell>
          <cell r="Q11268">
            <v>9</v>
          </cell>
          <cell r="V11268">
            <v>4000</v>
          </cell>
        </row>
        <row r="11269">
          <cell r="A11269">
            <v>1</v>
          </cell>
          <cell r="E11269">
            <v>9</v>
          </cell>
          <cell r="I11269">
            <v>0</v>
          </cell>
          <cell r="M11269">
            <v>9</v>
          </cell>
          <cell r="Q11269">
            <v>9</v>
          </cell>
          <cell r="V11269">
            <v>4050</v>
          </cell>
        </row>
        <row r="11270">
          <cell r="A11270">
            <v>1</v>
          </cell>
          <cell r="E11270">
            <v>9</v>
          </cell>
          <cell r="I11270">
            <v>2000000</v>
          </cell>
          <cell r="M11270">
            <v>9</v>
          </cell>
          <cell r="Q11270">
            <v>9</v>
          </cell>
          <cell r="V11270">
            <v>4060</v>
          </cell>
        </row>
        <row r="11271">
          <cell r="A11271">
            <v>1</v>
          </cell>
          <cell r="E11271">
            <v>9</v>
          </cell>
          <cell r="I11271">
            <v>0</v>
          </cell>
          <cell r="M11271">
            <v>9</v>
          </cell>
          <cell r="Q11271">
            <v>9</v>
          </cell>
          <cell r="V11271">
            <v>4100</v>
          </cell>
        </row>
        <row r="11272">
          <cell r="A11272">
            <v>1</v>
          </cell>
          <cell r="E11272">
            <v>9</v>
          </cell>
          <cell r="I11272">
            <v>1406677.31</v>
          </cell>
          <cell r="M11272">
            <v>9</v>
          </cell>
          <cell r="Q11272">
            <v>9</v>
          </cell>
          <cell r="V11272">
            <v>4150</v>
          </cell>
        </row>
        <row r="11273">
          <cell r="A11273">
            <v>1</v>
          </cell>
          <cell r="E11273">
            <v>9</v>
          </cell>
          <cell r="I11273">
            <v>0</v>
          </cell>
          <cell r="M11273">
            <v>9</v>
          </cell>
          <cell r="Q11273">
            <v>4</v>
          </cell>
          <cell r="V11273">
            <v>4150</v>
          </cell>
        </row>
        <row r="11274">
          <cell r="A11274">
            <v>1</v>
          </cell>
          <cell r="E11274">
            <v>9</v>
          </cell>
          <cell r="I11274">
            <v>154481.67000000001</v>
          </cell>
          <cell r="M11274">
            <v>9</v>
          </cell>
          <cell r="Q11274">
            <v>9</v>
          </cell>
          <cell r="V11274">
            <v>4200</v>
          </cell>
        </row>
        <row r="11275">
          <cell r="A11275">
            <v>1</v>
          </cell>
          <cell r="E11275">
            <v>9</v>
          </cell>
          <cell r="I11275">
            <v>158269.04</v>
          </cell>
          <cell r="M11275">
            <v>9</v>
          </cell>
          <cell r="Q11275">
            <v>9</v>
          </cell>
          <cell r="V11275">
            <v>4250</v>
          </cell>
        </row>
        <row r="11276">
          <cell r="A11276">
            <v>1</v>
          </cell>
          <cell r="E11276">
            <v>9</v>
          </cell>
          <cell r="I11276">
            <v>454183.8</v>
          </cell>
          <cell r="M11276">
            <v>9</v>
          </cell>
          <cell r="Q11276">
            <v>9</v>
          </cell>
          <cell r="V11276">
            <v>4260</v>
          </cell>
        </row>
        <row r="11277">
          <cell r="A11277">
            <v>1</v>
          </cell>
          <cell r="E11277">
            <v>9</v>
          </cell>
          <cell r="I11277">
            <v>0</v>
          </cell>
          <cell r="M11277">
            <v>9</v>
          </cell>
          <cell r="Q11277">
            <v>9</v>
          </cell>
          <cell r="V11277">
            <v>4260</v>
          </cell>
        </row>
        <row r="11278">
          <cell r="A11278">
            <v>1</v>
          </cell>
          <cell r="E11278">
            <v>9</v>
          </cell>
          <cell r="I11278">
            <v>0</v>
          </cell>
          <cell r="M11278">
            <v>9</v>
          </cell>
          <cell r="Q11278">
            <v>9</v>
          </cell>
          <cell r="V11278">
            <v>4301</v>
          </cell>
        </row>
        <row r="11279">
          <cell r="A11279">
            <v>1</v>
          </cell>
          <cell r="E11279">
            <v>9</v>
          </cell>
          <cell r="I11279">
            <v>95191.83</v>
          </cell>
          <cell r="M11279">
            <v>9</v>
          </cell>
          <cell r="Q11279">
            <v>9</v>
          </cell>
          <cell r="V11279">
            <v>4302</v>
          </cell>
        </row>
        <row r="11280">
          <cell r="A11280">
            <v>1</v>
          </cell>
          <cell r="E11280">
            <v>9</v>
          </cell>
          <cell r="I11280">
            <v>0</v>
          </cell>
          <cell r="M11280">
            <v>9</v>
          </cell>
          <cell r="Q11280">
            <v>9</v>
          </cell>
          <cell r="V11280">
            <v>4303</v>
          </cell>
        </row>
        <row r="11281">
          <cell r="A11281">
            <v>1</v>
          </cell>
          <cell r="E11281">
            <v>9</v>
          </cell>
          <cell r="I11281">
            <v>0</v>
          </cell>
          <cell r="M11281">
            <v>9</v>
          </cell>
          <cell r="Q11281">
            <v>9</v>
          </cell>
          <cell r="V11281">
            <v>4304</v>
          </cell>
        </row>
        <row r="11282">
          <cell r="A11282">
            <v>1</v>
          </cell>
          <cell r="E11282">
            <v>9</v>
          </cell>
          <cell r="I11282">
            <v>142202.1</v>
          </cell>
          <cell r="M11282">
            <v>9</v>
          </cell>
          <cell r="Q11282">
            <v>9</v>
          </cell>
          <cell r="V11282">
            <v>4305</v>
          </cell>
        </row>
        <row r="11283">
          <cell r="A11283">
            <v>1</v>
          </cell>
          <cell r="E11283">
            <v>9</v>
          </cell>
          <cell r="I11283">
            <v>0</v>
          </cell>
          <cell r="M11283">
            <v>9</v>
          </cell>
          <cell r="Q11283">
            <v>9</v>
          </cell>
          <cell r="V11283">
            <v>4360</v>
          </cell>
        </row>
        <row r="11284">
          <cell r="A11284">
            <v>1</v>
          </cell>
          <cell r="E11284">
            <v>9</v>
          </cell>
          <cell r="I11284">
            <v>171315.42</v>
          </cell>
          <cell r="M11284">
            <v>9</v>
          </cell>
          <cell r="Q11284">
            <v>9</v>
          </cell>
          <cell r="V11284">
            <v>4380</v>
          </cell>
        </row>
        <row r="11285">
          <cell r="A11285">
            <v>1</v>
          </cell>
          <cell r="E11285">
            <v>9</v>
          </cell>
          <cell r="I11285">
            <v>0</v>
          </cell>
          <cell r="M11285">
            <v>9</v>
          </cell>
          <cell r="Q11285">
            <v>9</v>
          </cell>
          <cell r="V11285">
            <v>4460</v>
          </cell>
        </row>
        <row r="11286">
          <cell r="A11286">
            <v>1</v>
          </cell>
          <cell r="E11286">
            <v>9</v>
          </cell>
          <cell r="I11286">
            <v>0</v>
          </cell>
          <cell r="M11286">
            <v>9</v>
          </cell>
          <cell r="Q11286">
            <v>9</v>
          </cell>
          <cell r="V11286">
            <v>4500</v>
          </cell>
        </row>
        <row r="11287">
          <cell r="A11287">
            <v>1</v>
          </cell>
          <cell r="E11287">
            <v>9</v>
          </cell>
          <cell r="I11287">
            <v>0</v>
          </cell>
          <cell r="M11287">
            <v>9</v>
          </cell>
          <cell r="Q11287">
            <v>9</v>
          </cell>
          <cell r="V11287">
            <v>4520</v>
          </cell>
        </row>
        <row r="11288">
          <cell r="A11288">
            <v>1</v>
          </cell>
          <cell r="E11288">
            <v>9</v>
          </cell>
          <cell r="I11288">
            <v>1291071.75</v>
          </cell>
          <cell r="M11288">
            <v>9</v>
          </cell>
          <cell r="Q11288">
            <v>9</v>
          </cell>
          <cell r="V11288">
            <v>4560</v>
          </cell>
        </row>
        <row r="11289">
          <cell r="A11289">
            <v>1</v>
          </cell>
          <cell r="E11289">
            <v>9</v>
          </cell>
          <cell r="I11289">
            <v>0</v>
          </cell>
          <cell r="M11289">
            <v>9</v>
          </cell>
          <cell r="Q11289">
            <v>9</v>
          </cell>
          <cell r="V11289">
            <v>4595</v>
          </cell>
        </row>
        <row r="11290">
          <cell r="A11290">
            <v>1</v>
          </cell>
          <cell r="E11290">
            <v>9</v>
          </cell>
          <cell r="I11290">
            <v>159150.56</v>
          </cell>
          <cell r="M11290">
            <v>9</v>
          </cell>
          <cell r="Q11290">
            <v>9</v>
          </cell>
          <cell r="V11290">
            <v>4601</v>
          </cell>
        </row>
        <row r="11291">
          <cell r="A11291">
            <v>1</v>
          </cell>
          <cell r="E11291">
            <v>9</v>
          </cell>
          <cell r="I11291">
            <v>2736735.2</v>
          </cell>
          <cell r="M11291">
            <v>9</v>
          </cell>
          <cell r="Q11291">
            <v>9</v>
          </cell>
          <cell r="V11291">
            <v>4602</v>
          </cell>
        </row>
        <row r="11292">
          <cell r="A11292">
            <v>1</v>
          </cell>
          <cell r="E11292">
            <v>9</v>
          </cell>
          <cell r="I11292">
            <v>0</v>
          </cell>
          <cell r="M11292">
            <v>9</v>
          </cell>
          <cell r="Q11292">
            <v>9</v>
          </cell>
          <cell r="V11292">
            <v>4603</v>
          </cell>
        </row>
        <row r="11293">
          <cell r="A11293">
            <v>1</v>
          </cell>
          <cell r="E11293">
            <v>9</v>
          </cell>
          <cell r="I11293">
            <v>0</v>
          </cell>
          <cell r="M11293">
            <v>9</v>
          </cell>
          <cell r="Q11293">
            <v>9</v>
          </cell>
          <cell r="V11293">
            <v>4610</v>
          </cell>
        </row>
        <row r="11294">
          <cell r="A11294">
            <v>1</v>
          </cell>
          <cell r="E11294">
            <v>9</v>
          </cell>
          <cell r="I11294">
            <v>0</v>
          </cell>
          <cell r="M11294">
            <v>9</v>
          </cell>
          <cell r="Q11294">
            <v>9</v>
          </cell>
          <cell r="V11294">
            <v>4640</v>
          </cell>
        </row>
        <row r="11295">
          <cell r="A11295">
            <v>1</v>
          </cell>
          <cell r="E11295">
            <v>9</v>
          </cell>
          <cell r="I11295">
            <v>71403.13</v>
          </cell>
          <cell r="M11295">
            <v>9</v>
          </cell>
          <cell r="Q11295">
            <v>9</v>
          </cell>
          <cell r="V11295">
            <v>4660</v>
          </cell>
        </row>
        <row r="11296">
          <cell r="A11296">
            <v>1</v>
          </cell>
          <cell r="E11296">
            <v>9</v>
          </cell>
          <cell r="I11296">
            <v>0</v>
          </cell>
          <cell r="M11296">
            <v>9</v>
          </cell>
          <cell r="Q11296">
            <v>9</v>
          </cell>
          <cell r="V11296">
            <v>4680</v>
          </cell>
        </row>
        <row r="11297">
          <cell r="A11297">
            <v>1</v>
          </cell>
          <cell r="E11297">
            <v>9</v>
          </cell>
          <cell r="I11297">
            <v>41218.04</v>
          </cell>
          <cell r="M11297">
            <v>9</v>
          </cell>
          <cell r="Q11297">
            <v>9</v>
          </cell>
          <cell r="V11297">
            <v>4690</v>
          </cell>
        </row>
        <row r="11298">
          <cell r="A11298">
            <v>1</v>
          </cell>
          <cell r="E11298">
            <v>9</v>
          </cell>
          <cell r="I11298">
            <v>707363.43</v>
          </cell>
          <cell r="M11298">
            <v>9</v>
          </cell>
          <cell r="Q11298">
            <v>9</v>
          </cell>
          <cell r="V11298">
            <v>4700</v>
          </cell>
        </row>
        <row r="11299">
          <cell r="A11299">
            <v>1</v>
          </cell>
          <cell r="E11299">
            <v>9</v>
          </cell>
          <cell r="I11299">
            <v>124432.16</v>
          </cell>
          <cell r="M11299">
            <v>9</v>
          </cell>
          <cell r="Q11299">
            <v>9</v>
          </cell>
          <cell r="V11299">
            <v>4720</v>
          </cell>
        </row>
        <row r="11300">
          <cell r="A11300">
            <v>1</v>
          </cell>
          <cell r="E11300">
            <v>9</v>
          </cell>
          <cell r="I11300">
            <v>7025492.0599999996</v>
          </cell>
          <cell r="M11300">
            <v>9</v>
          </cell>
          <cell r="Q11300">
            <v>9</v>
          </cell>
          <cell r="V11300">
            <v>4730</v>
          </cell>
        </row>
        <row r="11301">
          <cell r="A11301">
            <v>1</v>
          </cell>
          <cell r="E11301">
            <v>9</v>
          </cell>
          <cell r="I11301">
            <v>0</v>
          </cell>
          <cell r="M11301">
            <v>9</v>
          </cell>
          <cell r="Q11301">
            <v>9</v>
          </cell>
          <cell r="V11301">
            <v>4740</v>
          </cell>
        </row>
        <row r="11302">
          <cell r="A11302">
            <v>1</v>
          </cell>
          <cell r="E11302">
            <v>9</v>
          </cell>
          <cell r="I11302">
            <v>0</v>
          </cell>
          <cell r="M11302">
            <v>9</v>
          </cell>
          <cell r="Q11302">
            <v>9</v>
          </cell>
          <cell r="V11302">
            <v>4760</v>
          </cell>
        </row>
        <row r="11303">
          <cell r="A11303">
            <v>1</v>
          </cell>
          <cell r="E11303">
            <v>9</v>
          </cell>
          <cell r="I11303">
            <v>0</v>
          </cell>
          <cell r="M11303">
            <v>9</v>
          </cell>
          <cell r="Q11303">
            <v>9</v>
          </cell>
          <cell r="V11303">
            <v>4770</v>
          </cell>
        </row>
        <row r="11304">
          <cell r="A11304">
            <v>1</v>
          </cell>
          <cell r="E11304">
            <v>9</v>
          </cell>
          <cell r="I11304">
            <v>383110.17</v>
          </cell>
          <cell r="M11304">
            <v>9</v>
          </cell>
          <cell r="Q11304">
            <v>9</v>
          </cell>
          <cell r="V11304">
            <v>4775</v>
          </cell>
        </row>
        <row r="11305">
          <cell r="A11305">
            <v>1</v>
          </cell>
          <cell r="E11305">
            <v>9</v>
          </cell>
          <cell r="I11305">
            <v>0</v>
          </cell>
          <cell r="M11305">
            <v>9</v>
          </cell>
          <cell r="Q11305">
            <v>9</v>
          </cell>
          <cell r="V11305">
            <v>4775</v>
          </cell>
        </row>
        <row r="11306">
          <cell r="A11306">
            <v>1</v>
          </cell>
          <cell r="E11306">
            <v>9</v>
          </cell>
          <cell r="I11306">
            <v>196862.87</v>
          </cell>
          <cell r="M11306">
            <v>9</v>
          </cell>
          <cell r="Q11306">
            <v>9</v>
          </cell>
          <cell r="V11306">
            <v>4780</v>
          </cell>
        </row>
        <row r="11307">
          <cell r="A11307">
            <v>1</v>
          </cell>
          <cell r="E11307">
            <v>9</v>
          </cell>
          <cell r="I11307">
            <v>5554660.6200000001</v>
          </cell>
          <cell r="M11307">
            <v>9</v>
          </cell>
          <cell r="Q11307">
            <v>9</v>
          </cell>
          <cell r="V11307">
            <v>4785</v>
          </cell>
        </row>
        <row r="11308">
          <cell r="A11308">
            <v>1</v>
          </cell>
          <cell r="E11308">
            <v>9</v>
          </cell>
          <cell r="I11308">
            <v>2998419.17</v>
          </cell>
          <cell r="M11308">
            <v>9</v>
          </cell>
          <cell r="Q11308">
            <v>9</v>
          </cell>
          <cell r="V11308">
            <v>4800</v>
          </cell>
        </row>
        <row r="11309">
          <cell r="A11309">
            <v>1</v>
          </cell>
          <cell r="E11309">
            <v>9</v>
          </cell>
          <cell r="I11309">
            <v>0</v>
          </cell>
          <cell r="M11309">
            <v>9</v>
          </cell>
          <cell r="Q11309">
            <v>9</v>
          </cell>
          <cell r="V11309">
            <v>4800</v>
          </cell>
        </row>
        <row r="11310">
          <cell r="A11310">
            <v>1</v>
          </cell>
          <cell r="E11310">
            <v>9</v>
          </cell>
          <cell r="I11310">
            <v>971337.88</v>
          </cell>
          <cell r="M11310">
            <v>9</v>
          </cell>
          <cell r="Q11310">
            <v>9</v>
          </cell>
          <cell r="V11310">
            <v>4830</v>
          </cell>
        </row>
        <row r="11311">
          <cell r="A11311">
            <v>1</v>
          </cell>
          <cell r="E11311">
            <v>9</v>
          </cell>
          <cell r="I11311">
            <v>0</v>
          </cell>
          <cell r="M11311">
            <v>9</v>
          </cell>
          <cell r="Q11311">
            <v>9</v>
          </cell>
          <cell r="V11311">
            <v>4901</v>
          </cell>
        </row>
        <row r="11312">
          <cell r="A11312">
            <v>1</v>
          </cell>
          <cell r="E11312">
            <v>9</v>
          </cell>
          <cell r="I11312">
            <v>-4700000</v>
          </cell>
          <cell r="M11312">
            <v>9</v>
          </cell>
          <cell r="Q11312">
            <v>9</v>
          </cell>
          <cell r="V11312">
            <v>5100</v>
          </cell>
        </row>
        <row r="11313">
          <cell r="A11313">
            <v>1</v>
          </cell>
          <cell r="E11313">
            <v>9</v>
          </cell>
          <cell r="I11313">
            <v>-4530597.3</v>
          </cell>
          <cell r="M11313">
            <v>9</v>
          </cell>
          <cell r="Q11313">
            <v>9</v>
          </cell>
          <cell r="V11313">
            <v>5150</v>
          </cell>
        </row>
        <row r="11314">
          <cell r="A11314">
            <v>1</v>
          </cell>
          <cell r="E11314">
            <v>9</v>
          </cell>
          <cell r="I11314">
            <v>-54918102.609999999</v>
          </cell>
          <cell r="M11314">
            <v>9</v>
          </cell>
          <cell r="Q11314">
            <v>9</v>
          </cell>
          <cell r="V11314">
            <v>5200</v>
          </cell>
        </row>
        <row r="11315">
          <cell r="A11315">
            <v>1</v>
          </cell>
          <cell r="E11315">
            <v>9</v>
          </cell>
          <cell r="I11315">
            <v>0</v>
          </cell>
          <cell r="M11315">
            <v>9</v>
          </cell>
          <cell r="Q11315">
            <v>9</v>
          </cell>
          <cell r="V11315">
            <v>5400</v>
          </cell>
        </row>
        <row r="11316">
          <cell r="A11316">
            <v>1</v>
          </cell>
          <cell r="E11316">
            <v>9</v>
          </cell>
          <cell r="I11316">
            <v>-249876953.24000001</v>
          </cell>
          <cell r="M11316">
            <v>9</v>
          </cell>
          <cell r="Q11316">
            <v>9</v>
          </cell>
          <cell r="V11316">
            <v>5400</v>
          </cell>
        </row>
        <row r="11317">
          <cell r="A11317">
            <v>1</v>
          </cell>
          <cell r="E11317">
            <v>9</v>
          </cell>
          <cell r="I11317">
            <v>-31272607.84</v>
          </cell>
          <cell r="M11317">
            <v>9</v>
          </cell>
          <cell r="Q11317">
            <v>9</v>
          </cell>
          <cell r="V11317">
            <v>5400</v>
          </cell>
        </row>
        <row r="11318">
          <cell r="A11318">
            <v>1</v>
          </cell>
          <cell r="E11318">
            <v>9</v>
          </cell>
          <cell r="I11318">
            <v>-40629606.130000003</v>
          </cell>
          <cell r="M11318">
            <v>9</v>
          </cell>
          <cell r="Q11318">
            <v>9</v>
          </cell>
          <cell r="V11318">
            <v>5400</v>
          </cell>
        </row>
        <row r="11319">
          <cell r="A11319">
            <v>1</v>
          </cell>
          <cell r="E11319">
            <v>9</v>
          </cell>
          <cell r="I11319">
            <v>6914610.4199999999</v>
          </cell>
          <cell r="M11319">
            <v>9</v>
          </cell>
          <cell r="Q11319">
            <v>9</v>
          </cell>
          <cell r="V11319">
            <v>5400</v>
          </cell>
        </row>
        <row r="11320">
          <cell r="A11320">
            <v>1</v>
          </cell>
          <cell r="E11320">
            <v>9</v>
          </cell>
          <cell r="I11320">
            <v>169477925.87</v>
          </cell>
          <cell r="M11320">
            <v>9</v>
          </cell>
          <cell r="Q11320">
            <v>9</v>
          </cell>
          <cell r="V11320">
            <v>5400</v>
          </cell>
        </row>
        <row r="11321">
          <cell r="A11321">
            <v>1</v>
          </cell>
          <cell r="E11321">
            <v>9</v>
          </cell>
          <cell r="I11321">
            <v>-104919999.98</v>
          </cell>
          <cell r="M11321">
            <v>9</v>
          </cell>
          <cell r="Q11321">
            <v>9</v>
          </cell>
          <cell r="V11321">
            <v>5400</v>
          </cell>
        </row>
        <row r="11322">
          <cell r="A11322">
            <v>1</v>
          </cell>
          <cell r="E11322">
            <v>9</v>
          </cell>
          <cell r="I11322">
            <v>0</v>
          </cell>
          <cell r="M11322">
            <v>9</v>
          </cell>
          <cell r="Q11322">
            <v>9</v>
          </cell>
          <cell r="V11322">
            <v>5450</v>
          </cell>
        </row>
        <row r="11323">
          <cell r="A11323">
            <v>1</v>
          </cell>
          <cell r="E11323">
            <v>9</v>
          </cell>
          <cell r="I11323">
            <v>3412850</v>
          </cell>
          <cell r="M11323">
            <v>9</v>
          </cell>
          <cell r="Q11323">
            <v>9</v>
          </cell>
          <cell r="V11323">
            <v>6110</v>
          </cell>
        </row>
        <row r="11324">
          <cell r="A11324">
            <v>1</v>
          </cell>
          <cell r="E11324">
            <v>9</v>
          </cell>
          <cell r="I11324">
            <v>-592914.18000000005</v>
          </cell>
          <cell r="M11324">
            <v>9</v>
          </cell>
          <cell r="Q11324">
            <v>9</v>
          </cell>
          <cell r="V11324">
            <v>6120</v>
          </cell>
        </row>
        <row r="11325">
          <cell r="A11325">
            <v>1</v>
          </cell>
          <cell r="E11325">
            <v>9</v>
          </cell>
          <cell r="I11325">
            <v>2354136.1800000002</v>
          </cell>
          <cell r="M11325">
            <v>9</v>
          </cell>
          <cell r="Q11325">
            <v>9</v>
          </cell>
          <cell r="V11325">
            <v>6210</v>
          </cell>
        </row>
        <row r="11326">
          <cell r="A11326">
            <v>1</v>
          </cell>
          <cell r="E11326">
            <v>9</v>
          </cell>
          <cell r="I11326">
            <v>-349692.25</v>
          </cell>
          <cell r="M11326">
            <v>9</v>
          </cell>
          <cell r="Q11326">
            <v>9</v>
          </cell>
          <cell r="V11326">
            <v>6220</v>
          </cell>
        </row>
        <row r="11327">
          <cell r="A11327">
            <v>1</v>
          </cell>
          <cell r="E11327">
            <v>9</v>
          </cell>
          <cell r="I11327">
            <v>0</v>
          </cell>
          <cell r="M11327">
            <v>9</v>
          </cell>
          <cell r="Q11327">
            <v>9</v>
          </cell>
          <cell r="V11327">
            <v>6310</v>
          </cell>
        </row>
        <row r="11328">
          <cell r="A11328">
            <v>1</v>
          </cell>
          <cell r="E11328">
            <v>9</v>
          </cell>
          <cell r="I11328">
            <v>0</v>
          </cell>
          <cell r="M11328">
            <v>9</v>
          </cell>
          <cell r="Q11328">
            <v>9</v>
          </cell>
          <cell r="V11328">
            <v>6320</v>
          </cell>
        </row>
        <row r="11329">
          <cell r="A11329">
            <v>1</v>
          </cell>
          <cell r="E11329">
            <v>9</v>
          </cell>
          <cell r="I11329">
            <v>0</v>
          </cell>
          <cell r="M11329">
            <v>9</v>
          </cell>
          <cell r="Q11329">
            <v>9</v>
          </cell>
          <cell r="V11329">
            <v>6410</v>
          </cell>
        </row>
        <row r="11330">
          <cell r="A11330">
            <v>1</v>
          </cell>
          <cell r="E11330">
            <v>9</v>
          </cell>
          <cell r="I11330">
            <v>0</v>
          </cell>
          <cell r="M11330">
            <v>9</v>
          </cell>
          <cell r="Q11330">
            <v>9</v>
          </cell>
          <cell r="V11330">
            <v>6420</v>
          </cell>
        </row>
        <row r="11331">
          <cell r="A11331">
            <v>1</v>
          </cell>
          <cell r="E11331">
            <v>9</v>
          </cell>
          <cell r="I11331">
            <v>0</v>
          </cell>
          <cell r="M11331">
            <v>9</v>
          </cell>
          <cell r="Q11331">
            <v>9</v>
          </cell>
          <cell r="V11331">
            <v>6510</v>
          </cell>
        </row>
        <row r="11332">
          <cell r="A11332">
            <v>1</v>
          </cell>
          <cell r="E11332">
            <v>9</v>
          </cell>
          <cell r="I11332">
            <v>0</v>
          </cell>
          <cell r="M11332">
            <v>9</v>
          </cell>
          <cell r="Q11332">
            <v>9</v>
          </cell>
          <cell r="V11332">
            <v>6520</v>
          </cell>
        </row>
        <row r="11333">
          <cell r="A11333">
            <v>1</v>
          </cell>
          <cell r="E11333">
            <v>9</v>
          </cell>
          <cell r="I11333">
            <v>0</v>
          </cell>
          <cell r="M11333">
            <v>9</v>
          </cell>
          <cell r="Q11333">
            <v>9</v>
          </cell>
          <cell r="V11333">
            <v>6710</v>
          </cell>
        </row>
        <row r="11334">
          <cell r="A11334">
            <v>1</v>
          </cell>
          <cell r="E11334">
            <v>9</v>
          </cell>
          <cell r="I11334">
            <v>0</v>
          </cell>
          <cell r="M11334">
            <v>9</v>
          </cell>
          <cell r="Q11334">
            <v>9</v>
          </cell>
          <cell r="V11334">
            <v>6910</v>
          </cell>
        </row>
        <row r="11335">
          <cell r="A11335">
            <v>1</v>
          </cell>
          <cell r="E11335">
            <v>9</v>
          </cell>
          <cell r="I11335">
            <v>681275.69</v>
          </cell>
          <cell r="M11335">
            <v>9</v>
          </cell>
          <cell r="Q11335">
            <v>9</v>
          </cell>
          <cell r="V11335">
            <v>7000</v>
          </cell>
        </row>
        <row r="11336">
          <cell r="A11336">
            <v>1</v>
          </cell>
          <cell r="E11336">
            <v>9</v>
          </cell>
          <cell r="I11336">
            <v>174627763.49000001</v>
          </cell>
          <cell r="M11336">
            <v>9</v>
          </cell>
          <cell r="Q11336">
            <v>9</v>
          </cell>
          <cell r="V11336">
            <v>7100</v>
          </cell>
        </row>
        <row r="11337">
          <cell r="A11337">
            <v>1</v>
          </cell>
          <cell r="E11337">
            <v>9</v>
          </cell>
          <cell r="I11337">
            <v>-4363117.67</v>
          </cell>
          <cell r="M11337">
            <v>9</v>
          </cell>
          <cell r="Q11337">
            <v>9</v>
          </cell>
          <cell r="V11337">
            <v>7110</v>
          </cell>
        </row>
        <row r="11338">
          <cell r="A11338">
            <v>1</v>
          </cell>
          <cell r="E11338">
            <v>9</v>
          </cell>
          <cell r="I11338">
            <v>5427664</v>
          </cell>
          <cell r="M11338">
            <v>9</v>
          </cell>
          <cell r="Q11338">
            <v>9</v>
          </cell>
          <cell r="V11338">
            <v>7130</v>
          </cell>
        </row>
        <row r="11339">
          <cell r="A11339">
            <v>1</v>
          </cell>
          <cell r="E11339">
            <v>9</v>
          </cell>
          <cell r="I11339">
            <v>4090037.05</v>
          </cell>
          <cell r="M11339">
            <v>9</v>
          </cell>
          <cell r="Q11339">
            <v>9</v>
          </cell>
          <cell r="V11339">
            <v>7140</v>
          </cell>
        </row>
        <row r="11340">
          <cell r="A11340">
            <v>1</v>
          </cell>
          <cell r="E11340">
            <v>9</v>
          </cell>
          <cell r="I11340">
            <v>463445</v>
          </cell>
          <cell r="M11340">
            <v>9</v>
          </cell>
          <cell r="Q11340">
            <v>9</v>
          </cell>
          <cell r="V11340">
            <v>7150</v>
          </cell>
        </row>
        <row r="11341">
          <cell r="A11341">
            <v>1</v>
          </cell>
          <cell r="E11341">
            <v>9</v>
          </cell>
          <cell r="I11341">
            <v>0</v>
          </cell>
          <cell r="M11341">
            <v>9</v>
          </cell>
          <cell r="Q11341">
            <v>9</v>
          </cell>
          <cell r="V11341">
            <v>7300</v>
          </cell>
        </row>
        <row r="11342">
          <cell r="A11342">
            <v>1</v>
          </cell>
          <cell r="E11342">
            <v>9</v>
          </cell>
          <cell r="I11342">
            <v>0</v>
          </cell>
          <cell r="M11342">
            <v>9</v>
          </cell>
          <cell r="Q11342">
            <v>9</v>
          </cell>
          <cell r="V11342">
            <v>7300</v>
          </cell>
        </row>
        <row r="11343">
          <cell r="A11343">
            <v>1</v>
          </cell>
          <cell r="E11343">
            <v>9</v>
          </cell>
          <cell r="I11343">
            <v>0</v>
          </cell>
          <cell r="M11343">
            <v>9</v>
          </cell>
          <cell r="Q11343">
            <v>9</v>
          </cell>
          <cell r="V11343">
            <v>7300</v>
          </cell>
        </row>
        <row r="11344">
          <cell r="A11344">
            <v>1</v>
          </cell>
          <cell r="E11344">
            <v>9</v>
          </cell>
          <cell r="I11344">
            <v>0</v>
          </cell>
          <cell r="M11344">
            <v>9</v>
          </cell>
          <cell r="Q11344">
            <v>9</v>
          </cell>
          <cell r="V11344">
            <v>7300</v>
          </cell>
        </row>
        <row r="11345">
          <cell r="A11345">
            <v>1</v>
          </cell>
          <cell r="E11345">
            <v>9</v>
          </cell>
          <cell r="I11345">
            <v>0</v>
          </cell>
          <cell r="M11345">
            <v>9</v>
          </cell>
          <cell r="Q11345">
            <v>9</v>
          </cell>
          <cell r="V11345">
            <v>7300</v>
          </cell>
        </row>
        <row r="11346">
          <cell r="A11346">
            <v>1</v>
          </cell>
          <cell r="E11346">
            <v>9</v>
          </cell>
          <cell r="I11346">
            <v>0</v>
          </cell>
          <cell r="M11346">
            <v>9</v>
          </cell>
          <cell r="Q11346">
            <v>9</v>
          </cell>
          <cell r="V11346">
            <v>7300</v>
          </cell>
        </row>
        <row r="11347">
          <cell r="A11347">
            <v>1</v>
          </cell>
          <cell r="E11347">
            <v>9</v>
          </cell>
          <cell r="I11347">
            <v>0</v>
          </cell>
          <cell r="M11347">
            <v>9</v>
          </cell>
          <cell r="Q11347">
            <v>9</v>
          </cell>
          <cell r="V11347">
            <v>7300</v>
          </cell>
        </row>
        <row r="11348">
          <cell r="A11348">
            <v>1</v>
          </cell>
          <cell r="E11348">
            <v>9</v>
          </cell>
          <cell r="I11348">
            <v>0</v>
          </cell>
          <cell r="M11348">
            <v>9</v>
          </cell>
          <cell r="Q11348">
            <v>9</v>
          </cell>
          <cell r="V11348">
            <v>7300</v>
          </cell>
        </row>
        <row r="11349">
          <cell r="A11349">
            <v>1</v>
          </cell>
          <cell r="E11349">
            <v>9</v>
          </cell>
          <cell r="I11349">
            <v>0</v>
          </cell>
          <cell r="M11349">
            <v>9</v>
          </cell>
          <cell r="Q11349">
            <v>9</v>
          </cell>
          <cell r="V11349">
            <v>7300</v>
          </cell>
        </row>
        <row r="11350">
          <cell r="A11350">
            <v>1</v>
          </cell>
          <cell r="E11350">
            <v>9</v>
          </cell>
          <cell r="I11350">
            <v>0</v>
          </cell>
          <cell r="M11350">
            <v>9</v>
          </cell>
          <cell r="Q11350">
            <v>9</v>
          </cell>
          <cell r="V11350">
            <v>7300</v>
          </cell>
        </row>
        <row r="11351">
          <cell r="A11351">
            <v>1</v>
          </cell>
          <cell r="E11351">
            <v>9</v>
          </cell>
          <cell r="I11351">
            <v>0</v>
          </cell>
          <cell r="M11351">
            <v>9</v>
          </cell>
          <cell r="Q11351">
            <v>9</v>
          </cell>
          <cell r="V11351">
            <v>7300</v>
          </cell>
        </row>
        <row r="11352">
          <cell r="A11352">
            <v>1</v>
          </cell>
          <cell r="E11352">
            <v>9</v>
          </cell>
          <cell r="I11352">
            <v>1886822.18</v>
          </cell>
          <cell r="M11352">
            <v>9</v>
          </cell>
          <cell r="Q11352">
            <v>9</v>
          </cell>
          <cell r="V11352">
            <v>7300</v>
          </cell>
        </row>
        <row r="11353">
          <cell r="A11353">
            <v>1</v>
          </cell>
          <cell r="E11353">
            <v>9</v>
          </cell>
          <cell r="I11353">
            <v>0</v>
          </cell>
          <cell r="M11353">
            <v>9</v>
          </cell>
          <cell r="Q11353">
            <v>9</v>
          </cell>
          <cell r="V11353">
            <v>7300</v>
          </cell>
        </row>
        <row r="11354">
          <cell r="A11354">
            <v>1</v>
          </cell>
          <cell r="E11354">
            <v>9</v>
          </cell>
          <cell r="I11354">
            <v>0</v>
          </cell>
          <cell r="M11354">
            <v>9</v>
          </cell>
          <cell r="Q11354">
            <v>9</v>
          </cell>
          <cell r="V11354">
            <v>7300</v>
          </cell>
        </row>
        <row r="11355">
          <cell r="A11355">
            <v>1</v>
          </cell>
          <cell r="E11355">
            <v>9</v>
          </cell>
          <cell r="I11355">
            <v>0</v>
          </cell>
          <cell r="M11355">
            <v>9</v>
          </cell>
          <cell r="Q11355">
            <v>9</v>
          </cell>
          <cell r="V11355">
            <v>7300</v>
          </cell>
        </row>
        <row r="11356">
          <cell r="A11356">
            <v>1</v>
          </cell>
          <cell r="E11356">
            <v>9</v>
          </cell>
          <cell r="I11356">
            <v>0</v>
          </cell>
          <cell r="M11356">
            <v>9</v>
          </cell>
          <cell r="Q11356">
            <v>9</v>
          </cell>
          <cell r="V11356">
            <v>7300</v>
          </cell>
        </row>
        <row r="11357">
          <cell r="A11357">
            <v>1</v>
          </cell>
          <cell r="E11357">
            <v>9</v>
          </cell>
          <cell r="I11357">
            <v>0</v>
          </cell>
          <cell r="M11357">
            <v>9</v>
          </cell>
          <cell r="Q11357">
            <v>9</v>
          </cell>
          <cell r="V11357">
            <v>7300</v>
          </cell>
        </row>
        <row r="11358">
          <cell r="A11358">
            <v>1</v>
          </cell>
          <cell r="E11358">
            <v>9</v>
          </cell>
          <cell r="I11358">
            <v>0</v>
          </cell>
          <cell r="M11358">
            <v>9</v>
          </cell>
          <cell r="Q11358">
            <v>9</v>
          </cell>
          <cell r="V11358">
            <v>7300</v>
          </cell>
        </row>
        <row r="11359">
          <cell r="A11359">
            <v>1</v>
          </cell>
          <cell r="E11359">
            <v>9</v>
          </cell>
          <cell r="I11359">
            <v>0</v>
          </cell>
          <cell r="M11359">
            <v>9</v>
          </cell>
          <cell r="Q11359">
            <v>9</v>
          </cell>
          <cell r="V11359">
            <v>7300</v>
          </cell>
        </row>
        <row r="11360">
          <cell r="A11360">
            <v>1</v>
          </cell>
          <cell r="E11360">
            <v>9</v>
          </cell>
          <cell r="I11360">
            <v>0</v>
          </cell>
          <cell r="M11360">
            <v>9</v>
          </cell>
          <cell r="Q11360">
            <v>9</v>
          </cell>
          <cell r="V11360">
            <v>7300</v>
          </cell>
        </row>
        <row r="11361">
          <cell r="A11361">
            <v>1</v>
          </cell>
          <cell r="E11361">
            <v>9</v>
          </cell>
          <cell r="I11361">
            <v>0</v>
          </cell>
          <cell r="M11361">
            <v>9</v>
          </cell>
          <cell r="Q11361">
            <v>9</v>
          </cell>
          <cell r="V11361">
            <v>7300</v>
          </cell>
        </row>
        <row r="11362">
          <cell r="A11362">
            <v>1</v>
          </cell>
          <cell r="E11362">
            <v>9</v>
          </cell>
          <cell r="I11362">
            <v>0</v>
          </cell>
          <cell r="M11362">
            <v>9</v>
          </cell>
          <cell r="Q11362">
            <v>9</v>
          </cell>
          <cell r="V11362">
            <v>7300</v>
          </cell>
        </row>
        <row r="11363">
          <cell r="A11363">
            <v>1</v>
          </cell>
          <cell r="E11363">
            <v>9</v>
          </cell>
          <cell r="I11363">
            <v>0</v>
          </cell>
          <cell r="M11363">
            <v>9</v>
          </cell>
          <cell r="Q11363">
            <v>9</v>
          </cell>
          <cell r="V11363">
            <v>7300</v>
          </cell>
        </row>
        <row r="11364">
          <cell r="A11364">
            <v>1</v>
          </cell>
          <cell r="E11364">
            <v>9</v>
          </cell>
          <cell r="I11364">
            <v>0</v>
          </cell>
          <cell r="M11364">
            <v>9</v>
          </cell>
          <cell r="Q11364">
            <v>9</v>
          </cell>
          <cell r="V11364">
            <v>7300</v>
          </cell>
        </row>
        <row r="11365">
          <cell r="A11365">
            <v>1</v>
          </cell>
          <cell r="E11365">
            <v>9</v>
          </cell>
          <cell r="I11365">
            <v>0</v>
          </cell>
          <cell r="M11365">
            <v>9</v>
          </cell>
          <cell r="Q11365">
            <v>9</v>
          </cell>
          <cell r="V11365">
            <v>7430</v>
          </cell>
        </row>
        <row r="11366">
          <cell r="A11366">
            <v>1</v>
          </cell>
          <cell r="E11366">
            <v>9</v>
          </cell>
          <cell r="I11366">
            <v>0</v>
          </cell>
          <cell r="M11366">
            <v>9</v>
          </cell>
          <cell r="Q11366">
            <v>9</v>
          </cell>
          <cell r="V11366">
            <v>7700</v>
          </cell>
        </row>
        <row r="11367">
          <cell r="A11367">
            <v>1</v>
          </cell>
          <cell r="E11367">
            <v>9</v>
          </cell>
          <cell r="I11367">
            <v>0</v>
          </cell>
          <cell r="M11367">
            <v>9</v>
          </cell>
          <cell r="Q11367">
            <v>9</v>
          </cell>
          <cell r="V11367">
            <v>7700</v>
          </cell>
        </row>
        <row r="11368">
          <cell r="A11368">
            <v>1</v>
          </cell>
          <cell r="E11368">
            <v>9</v>
          </cell>
          <cell r="I11368">
            <v>0</v>
          </cell>
          <cell r="M11368">
            <v>9</v>
          </cell>
          <cell r="Q11368">
            <v>9</v>
          </cell>
          <cell r="V11368">
            <v>7800</v>
          </cell>
        </row>
        <row r="11369">
          <cell r="A11369">
            <v>1</v>
          </cell>
          <cell r="E11369">
            <v>9</v>
          </cell>
          <cell r="I11369">
            <v>4846958.33</v>
          </cell>
          <cell r="M11369">
            <v>9</v>
          </cell>
          <cell r="Q11369">
            <v>9</v>
          </cell>
          <cell r="V11369">
            <v>7903</v>
          </cell>
        </row>
        <row r="11370">
          <cell r="A11370">
            <v>1</v>
          </cell>
          <cell r="E11370">
            <v>9</v>
          </cell>
          <cell r="I11370">
            <v>252716.66</v>
          </cell>
          <cell r="M11370">
            <v>9</v>
          </cell>
          <cell r="Q11370">
            <v>9</v>
          </cell>
          <cell r="V11370">
            <v>8031</v>
          </cell>
        </row>
        <row r="11371">
          <cell r="A11371">
            <v>1</v>
          </cell>
          <cell r="E11371">
            <v>9</v>
          </cell>
          <cell r="I11371">
            <v>709875</v>
          </cell>
          <cell r="M11371">
            <v>9</v>
          </cell>
          <cell r="Q11371">
            <v>9</v>
          </cell>
          <cell r="V11371">
            <v>8032</v>
          </cell>
        </row>
        <row r="11372">
          <cell r="A11372">
            <v>1</v>
          </cell>
          <cell r="E11372">
            <v>9</v>
          </cell>
          <cell r="I11372">
            <v>-363763.67</v>
          </cell>
          <cell r="M11372">
            <v>9</v>
          </cell>
          <cell r="Q11372">
            <v>9</v>
          </cell>
          <cell r="V11372">
            <v>8033</v>
          </cell>
        </row>
        <row r="11373">
          <cell r="A11373">
            <v>1</v>
          </cell>
          <cell r="E11373">
            <v>9</v>
          </cell>
          <cell r="I11373">
            <v>0</v>
          </cell>
          <cell r="M11373">
            <v>9</v>
          </cell>
          <cell r="Q11373">
            <v>9</v>
          </cell>
          <cell r="V11373">
            <v>8034</v>
          </cell>
        </row>
        <row r="11374">
          <cell r="A11374">
            <v>1</v>
          </cell>
          <cell r="E11374">
            <v>9</v>
          </cell>
          <cell r="I11374">
            <v>-12860688.119999999</v>
          </cell>
          <cell r="M11374">
            <v>9</v>
          </cell>
          <cell r="Q11374">
            <v>9</v>
          </cell>
          <cell r="V11374">
            <v>9000</v>
          </cell>
        </row>
        <row r="11375">
          <cell r="A11375">
            <v>1</v>
          </cell>
          <cell r="E11375">
            <v>9</v>
          </cell>
          <cell r="I11375">
            <v>-8915131.9000000004</v>
          </cell>
          <cell r="M11375">
            <v>9</v>
          </cell>
          <cell r="Q11375">
            <v>9</v>
          </cell>
          <cell r="V11375">
            <v>9100</v>
          </cell>
        </row>
        <row r="11376">
          <cell r="A11376">
            <v>1</v>
          </cell>
          <cell r="E11376">
            <v>9</v>
          </cell>
          <cell r="I11376">
            <v>-2373444.54</v>
          </cell>
          <cell r="M11376">
            <v>9</v>
          </cell>
          <cell r="Q11376">
            <v>9</v>
          </cell>
          <cell r="V11376">
            <v>9110</v>
          </cell>
        </row>
        <row r="11377">
          <cell r="A11377">
            <v>1</v>
          </cell>
          <cell r="E11377">
            <v>9</v>
          </cell>
          <cell r="I11377">
            <v>-104880</v>
          </cell>
          <cell r="M11377">
            <v>9</v>
          </cell>
          <cell r="Q11377">
            <v>9</v>
          </cell>
          <cell r="V11377">
            <v>9203</v>
          </cell>
        </row>
        <row r="11378">
          <cell r="A11378">
            <v>1</v>
          </cell>
          <cell r="E11378">
            <v>9</v>
          </cell>
          <cell r="I11378">
            <v>0</v>
          </cell>
          <cell r="M11378">
            <v>9</v>
          </cell>
          <cell r="Q11378">
            <v>9</v>
          </cell>
          <cell r="V11378">
            <v>9215</v>
          </cell>
        </row>
        <row r="11379">
          <cell r="A11379">
            <v>1</v>
          </cell>
          <cell r="E11379">
            <v>9</v>
          </cell>
          <cell r="I11379">
            <v>0</v>
          </cell>
          <cell r="M11379">
            <v>9</v>
          </cell>
          <cell r="Q11379">
            <v>9</v>
          </cell>
          <cell r="V11379">
            <v>9251</v>
          </cell>
        </row>
        <row r="11380">
          <cell r="A11380">
            <v>1</v>
          </cell>
          <cell r="E11380">
            <v>9</v>
          </cell>
          <cell r="I11380">
            <v>-25801790.93</v>
          </cell>
          <cell r="M11380">
            <v>9</v>
          </cell>
          <cell r="Q11380">
            <v>9</v>
          </cell>
          <cell r="V11380">
            <v>9252</v>
          </cell>
        </row>
        <row r="11381">
          <cell r="A11381">
            <v>1</v>
          </cell>
          <cell r="E11381">
            <v>9</v>
          </cell>
          <cell r="I11381">
            <v>0</v>
          </cell>
          <cell r="M11381">
            <v>9</v>
          </cell>
          <cell r="Q11381">
            <v>9</v>
          </cell>
          <cell r="V11381">
            <v>9253</v>
          </cell>
        </row>
        <row r="11382">
          <cell r="A11382">
            <v>1</v>
          </cell>
          <cell r="E11382">
            <v>9</v>
          </cell>
          <cell r="I11382">
            <v>0</v>
          </cell>
          <cell r="M11382">
            <v>9</v>
          </cell>
          <cell r="Q11382">
            <v>9</v>
          </cell>
          <cell r="V11382">
            <v>9256</v>
          </cell>
        </row>
        <row r="11383">
          <cell r="A11383">
            <v>1</v>
          </cell>
          <cell r="E11383">
            <v>9</v>
          </cell>
          <cell r="I11383">
            <v>-8488475.3300000001</v>
          </cell>
          <cell r="M11383">
            <v>9</v>
          </cell>
          <cell r="Q11383">
            <v>9</v>
          </cell>
          <cell r="V11383">
            <v>9303</v>
          </cell>
        </row>
        <row r="11384">
          <cell r="A11384">
            <v>1</v>
          </cell>
          <cell r="E11384">
            <v>9</v>
          </cell>
          <cell r="I11384">
            <v>-9479431.5600000005</v>
          </cell>
          <cell r="M11384">
            <v>9</v>
          </cell>
          <cell r="Q11384">
            <v>9</v>
          </cell>
          <cell r="V11384">
            <v>9305</v>
          </cell>
        </row>
        <row r="11385">
          <cell r="A11385">
            <v>1</v>
          </cell>
          <cell r="E11385">
            <v>9</v>
          </cell>
          <cell r="I11385">
            <v>0</v>
          </cell>
          <cell r="M11385">
            <v>9</v>
          </cell>
          <cell r="Q11385">
            <v>9</v>
          </cell>
          <cell r="V11385">
            <v>9306</v>
          </cell>
        </row>
        <row r="11386">
          <cell r="A11386">
            <v>1</v>
          </cell>
          <cell r="E11386">
            <v>9</v>
          </cell>
          <cell r="I11386">
            <v>0</v>
          </cell>
          <cell r="M11386">
            <v>9</v>
          </cell>
          <cell r="Q11386">
            <v>9</v>
          </cell>
          <cell r="V11386">
            <v>9400</v>
          </cell>
        </row>
        <row r="11387">
          <cell r="A11387">
            <v>1</v>
          </cell>
          <cell r="E11387">
            <v>9</v>
          </cell>
          <cell r="I11387">
            <v>-43230744.579999998</v>
          </cell>
          <cell r="M11387">
            <v>9</v>
          </cell>
          <cell r="Q11387">
            <v>9</v>
          </cell>
          <cell r="V11387">
            <v>9530</v>
          </cell>
        </row>
        <row r="11388">
          <cell r="A11388">
            <v>1</v>
          </cell>
          <cell r="E11388">
            <v>9</v>
          </cell>
          <cell r="I11388">
            <v>-155507187.38999999</v>
          </cell>
          <cell r="M11388">
            <v>9</v>
          </cell>
          <cell r="Q11388">
            <v>9</v>
          </cell>
          <cell r="V11388">
            <v>9600</v>
          </cell>
        </row>
        <row r="11389">
          <cell r="A11389">
            <v>1</v>
          </cell>
          <cell r="E11389">
            <v>9</v>
          </cell>
          <cell r="I11389">
            <v>-23565201.859999999</v>
          </cell>
          <cell r="M11389">
            <v>9</v>
          </cell>
          <cell r="Q11389">
            <v>9</v>
          </cell>
          <cell r="V11389">
            <v>9610</v>
          </cell>
        </row>
        <row r="11390">
          <cell r="A11390">
            <v>1</v>
          </cell>
          <cell r="E11390">
            <v>9</v>
          </cell>
          <cell r="I11390">
            <v>0</v>
          </cell>
          <cell r="M11390">
            <v>9</v>
          </cell>
          <cell r="Q11390">
            <v>9</v>
          </cell>
          <cell r="V11390">
            <v>9990</v>
          </cell>
        </row>
        <row r="11391">
          <cell r="A11391">
            <v>1</v>
          </cell>
          <cell r="E11391">
            <v>9</v>
          </cell>
          <cell r="I11391">
            <v>362484427.06</v>
          </cell>
          <cell r="M11391">
            <v>9</v>
          </cell>
          <cell r="Q11391">
            <v>9</v>
          </cell>
          <cell r="V11391">
            <v>5301</v>
          </cell>
        </row>
        <row r="11392">
          <cell r="A11392">
            <v>1</v>
          </cell>
          <cell r="E11392">
            <v>25</v>
          </cell>
          <cell r="I11392">
            <v>0</v>
          </cell>
          <cell r="M11392">
            <v>25</v>
          </cell>
          <cell r="Q11392">
            <v>25</v>
          </cell>
          <cell r="V11392">
            <v>1010</v>
          </cell>
        </row>
        <row r="11393">
          <cell r="A11393">
            <v>1</v>
          </cell>
          <cell r="E11393">
            <v>25</v>
          </cell>
          <cell r="I11393">
            <v>0</v>
          </cell>
          <cell r="M11393">
            <v>25</v>
          </cell>
          <cell r="Q11393">
            <v>25</v>
          </cell>
          <cell r="V11393">
            <v>1095</v>
          </cell>
        </row>
        <row r="11394">
          <cell r="A11394">
            <v>1</v>
          </cell>
          <cell r="E11394">
            <v>25</v>
          </cell>
          <cell r="I11394">
            <v>0</v>
          </cell>
          <cell r="M11394">
            <v>25</v>
          </cell>
          <cell r="Q11394">
            <v>25</v>
          </cell>
          <cell r="V11394">
            <v>1096</v>
          </cell>
        </row>
        <row r="11395">
          <cell r="A11395">
            <v>1</v>
          </cell>
          <cell r="E11395">
            <v>25</v>
          </cell>
          <cell r="I11395">
            <v>0</v>
          </cell>
          <cell r="M11395">
            <v>25</v>
          </cell>
          <cell r="Q11395">
            <v>25</v>
          </cell>
          <cell r="V11395">
            <v>2010</v>
          </cell>
        </row>
        <row r="11396">
          <cell r="A11396">
            <v>1</v>
          </cell>
          <cell r="E11396">
            <v>25</v>
          </cell>
          <cell r="I11396">
            <v>0</v>
          </cell>
          <cell r="M11396">
            <v>25</v>
          </cell>
          <cell r="Q11396">
            <v>25</v>
          </cell>
          <cell r="V11396">
            <v>2030</v>
          </cell>
        </row>
        <row r="11397">
          <cell r="A11397">
            <v>1</v>
          </cell>
          <cell r="E11397">
            <v>25</v>
          </cell>
          <cell r="I11397">
            <v>0</v>
          </cell>
          <cell r="M11397">
            <v>25</v>
          </cell>
          <cell r="Q11397">
            <v>25</v>
          </cell>
          <cell r="V11397">
            <v>2040</v>
          </cell>
        </row>
        <row r="11398">
          <cell r="A11398">
            <v>1</v>
          </cell>
          <cell r="E11398">
            <v>25</v>
          </cell>
          <cell r="I11398">
            <v>0</v>
          </cell>
          <cell r="M11398">
            <v>25</v>
          </cell>
          <cell r="Q11398">
            <v>25</v>
          </cell>
          <cell r="V11398">
            <v>2051</v>
          </cell>
        </row>
        <row r="11399">
          <cell r="A11399">
            <v>1</v>
          </cell>
          <cell r="E11399">
            <v>25</v>
          </cell>
          <cell r="I11399">
            <v>0</v>
          </cell>
          <cell r="M11399">
            <v>25</v>
          </cell>
          <cell r="Q11399">
            <v>25</v>
          </cell>
          <cell r="V11399">
            <v>2052</v>
          </cell>
        </row>
        <row r="11400">
          <cell r="A11400">
            <v>1</v>
          </cell>
          <cell r="E11400">
            <v>25</v>
          </cell>
          <cell r="I11400">
            <v>0</v>
          </cell>
          <cell r="M11400">
            <v>25</v>
          </cell>
          <cell r="Q11400">
            <v>25</v>
          </cell>
          <cell r="V11400">
            <v>2053</v>
          </cell>
        </row>
        <row r="11401">
          <cell r="A11401">
            <v>1</v>
          </cell>
          <cell r="E11401">
            <v>25</v>
          </cell>
          <cell r="I11401">
            <v>0</v>
          </cell>
          <cell r="M11401">
            <v>25</v>
          </cell>
          <cell r="Q11401">
            <v>25</v>
          </cell>
          <cell r="V11401">
            <v>2054</v>
          </cell>
        </row>
        <row r="11402">
          <cell r="A11402">
            <v>1</v>
          </cell>
          <cell r="E11402">
            <v>25</v>
          </cell>
          <cell r="I11402">
            <v>0</v>
          </cell>
          <cell r="M11402">
            <v>25</v>
          </cell>
          <cell r="Q11402">
            <v>25</v>
          </cell>
          <cell r="V11402">
            <v>2055</v>
          </cell>
        </row>
        <row r="11403">
          <cell r="A11403">
            <v>1</v>
          </cell>
          <cell r="E11403">
            <v>25</v>
          </cell>
          <cell r="I11403">
            <v>0</v>
          </cell>
          <cell r="M11403">
            <v>25</v>
          </cell>
          <cell r="Q11403">
            <v>25</v>
          </cell>
          <cell r="V11403">
            <v>2090</v>
          </cell>
        </row>
        <row r="11404">
          <cell r="A11404">
            <v>1</v>
          </cell>
          <cell r="E11404">
            <v>25</v>
          </cell>
          <cell r="I11404">
            <v>0</v>
          </cell>
          <cell r="M11404">
            <v>25</v>
          </cell>
          <cell r="Q11404">
            <v>25</v>
          </cell>
          <cell r="V11404">
            <v>2095</v>
          </cell>
        </row>
        <row r="11405">
          <cell r="A11405">
            <v>1</v>
          </cell>
          <cell r="E11405">
            <v>25</v>
          </cell>
          <cell r="I11405">
            <v>0</v>
          </cell>
          <cell r="M11405">
            <v>25</v>
          </cell>
          <cell r="Q11405">
            <v>25</v>
          </cell>
          <cell r="V11405">
            <v>3400</v>
          </cell>
        </row>
        <row r="11406">
          <cell r="A11406">
            <v>1</v>
          </cell>
          <cell r="E11406">
            <v>25</v>
          </cell>
          <cell r="I11406">
            <v>0</v>
          </cell>
          <cell r="M11406">
            <v>25</v>
          </cell>
          <cell r="Q11406">
            <v>25</v>
          </cell>
          <cell r="V11406">
            <v>4150</v>
          </cell>
        </row>
        <row r="11407">
          <cell r="A11407">
            <v>1</v>
          </cell>
          <cell r="E11407">
            <v>25</v>
          </cell>
          <cell r="I11407">
            <v>0</v>
          </cell>
          <cell r="M11407">
            <v>25</v>
          </cell>
          <cell r="Q11407">
            <v>25</v>
          </cell>
          <cell r="V11407">
            <v>4250</v>
          </cell>
        </row>
        <row r="11408">
          <cell r="A11408">
            <v>1</v>
          </cell>
          <cell r="E11408">
            <v>25</v>
          </cell>
          <cell r="I11408">
            <v>0</v>
          </cell>
          <cell r="M11408">
            <v>25</v>
          </cell>
          <cell r="Q11408">
            <v>25</v>
          </cell>
          <cell r="V11408">
            <v>4260</v>
          </cell>
        </row>
        <row r="11409">
          <cell r="A11409">
            <v>1</v>
          </cell>
          <cell r="E11409">
            <v>25</v>
          </cell>
          <cell r="I11409">
            <v>0</v>
          </cell>
          <cell r="M11409">
            <v>25</v>
          </cell>
          <cell r="Q11409">
            <v>25</v>
          </cell>
          <cell r="V11409">
            <v>4302</v>
          </cell>
        </row>
        <row r="11410">
          <cell r="A11410">
            <v>1</v>
          </cell>
          <cell r="E11410">
            <v>25</v>
          </cell>
          <cell r="I11410">
            <v>0</v>
          </cell>
          <cell r="M11410">
            <v>25</v>
          </cell>
          <cell r="Q11410">
            <v>25</v>
          </cell>
          <cell r="V11410">
            <v>4304</v>
          </cell>
        </row>
        <row r="11411">
          <cell r="A11411">
            <v>1</v>
          </cell>
          <cell r="E11411">
            <v>25</v>
          </cell>
          <cell r="I11411">
            <v>0</v>
          </cell>
          <cell r="M11411">
            <v>25</v>
          </cell>
          <cell r="Q11411">
            <v>25</v>
          </cell>
          <cell r="V11411">
            <v>4305</v>
          </cell>
        </row>
        <row r="11412">
          <cell r="A11412">
            <v>1</v>
          </cell>
          <cell r="E11412">
            <v>25</v>
          </cell>
          <cell r="I11412">
            <v>0</v>
          </cell>
          <cell r="M11412">
            <v>25</v>
          </cell>
          <cell r="Q11412">
            <v>25</v>
          </cell>
          <cell r="V11412">
            <v>4308</v>
          </cell>
        </row>
        <row r="11413">
          <cell r="A11413">
            <v>1</v>
          </cell>
          <cell r="E11413">
            <v>25</v>
          </cell>
          <cell r="I11413">
            <v>0</v>
          </cell>
          <cell r="M11413">
            <v>25</v>
          </cell>
          <cell r="Q11413">
            <v>25</v>
          </cell>
          <cell r="V11413">
            <v>4380</v>
          </cell>
        </row>
        <row r="11414">
          <cell r="A11414">
            <v>1</v>
          </cell>
          <cell r="E11414">
            <v>25</v>
          </cell>
          <cell r="I11414">
            <v>0</v>
          </cell>
          <cell r="M11414">
            <v>25</v>
          </cell>
          <cell r="Q11414">
            <v>25</v>
          </cell>
          <cell r="V11414">
            <v>4560</v>
          </cell>
        </row>
        <row r="11415">
          <cell r="A11415">
            <v>1</v>
          </cell>
          <cell r="E11415">
            <v>25</v>
          </cell>
          <cell r="I11415">
            <v>0</v>
          </cell>
          <cell r="M11415">
            <v>25</v>
          </cell>
          <cell r="Q11415">
            <v>25</v>
          </cell>
          <cell r="V11415">
            <v>4595</v>
          </cell>
        </row>
        <row r="11416">
          <cell r="A11416">
            <v>1</v>
          </cell>
          <cell r="E11416">
            <v>25</v>
          </cell>
          <cell r="I11416">
            <v>0</v>
          </cell>
          <cell r="M11416">
            <v>25</v>
          </cell>
          <cell r="Q11416">
            <v>25</v>
          </cell>
          <cell r="V11416">
            <v>4601</v>
          </cell>
        </row>
        <row r="11417">
          <cell r="A11417">
            <v>1</v>
          </cell>
          <cell r="E11417">
            <v>25</v>
          </cell>
          <cell r="I11417">
            <v>0</v>
          </cell>
          <cell r="M11417">
            <v>25</v>
          </cell>
          <cell r="Q11417">
            <v>25</v>
          </cell>
          <cell r="V11417">
            <v>4602</v>
          </cell>
        </row>
        <row r="11418">
          <cell r="A11418">
            <v>1</v>
          </cell>
          <cell r="E11418">
            <v>25</v>
          </cell>
          <cell r="I11418">
            <v>0</v>
          </cell>
          <cell r="M11418">
            <v>25</v>
          </cell>
          <cell r="Q11418">
            <v>25</v>
          </cell>
          <cell r="V11418">
            <v>4603</v>
          </cell>
        </row>
        <row r="11419">
          <cell r="A11419">
            <v>1</v>
          </cell>
          <cell r="E11419">
            <v>25</v>
          </cell>
          <cell r="I11419">
            <v>0</v>
          </cell>
          <cell r="M11419">
            <v>25</v>
          </cell>
          <cell r="Q11419">
            <v>25</v>
          </cell>
          <cell r="V11419">
            <v>4610</v>
          </cell>
        </row>
        <row r="11420">
          <cell r="A11420">
            <v>1</v>
          </cell>
          <cell r="E11420">
            <v>25</v>
          </cell>
          <cell r="I11420">
            <v>0</v>
          </cell>
          <cell r="M11420">
            <v>25</v>
          </cell>
          <cell r="Q11420">
            <v>25</v>
          </cell>
          <cell r="V11420">
            <v>4640</v>
          </cell>
        </row>
        <row r="11421">
          <cell r="A11421">
            <v>1</v>
          </cell>
          <cell r="E11421">
            <v>25</v>
          </cell>
          <cell r="I11421">
            <v>0</v>
          </cell>
          <cell r="M11421">
            <v>25</v>
          </cell>
          <cell r="Q11421">
            <v>25</v>
          </cell>
          <cell r="V11421">
            <v>4660</v>
          </cell>
        </row>
        <row r="11422">
          <cell r="A11422">
            <v>1</v>
          </cell>
          <cell r="E11422">
            <v>25</v>
          </cell>
          <cell r="I11422">
            <v>0</v>
          </cell>
          <cell r="M11422">
            <v>25</v>
          </cell>
          <cell r="Q11422">
            <v>25</v>
          </cell>
          <cell r="V11422">
            <v>4700</v>
          </cell>
        </row>
        <row r="11423">
          <cell r="A11423">
            <v>1</v>
          </cell>
          <cell r="E11423">
            <v>25</v>
          </cell>
          <cell r="I11423">
            <v>0</v>
          </cell>
          <cell r="M11423">
            <v>25</v>
          </cell>
          <cell r="Q11423">
            <v>25</v>
          </cell>
          <cell r="V11423">
            <v>4720</v>
          </cell>
        </row>
        <row r="11424">
          <cell r="A11424">
            <v>1</v>
          </cell>
          <cell r="E11424">
            <v>25</v>
          </cell>
          <cell r="I11424">
            <v>0</v>
          </cell>
          <cell r="M11424">
            <v>25</v>
          </cell>
          <cell r="Q11424">
            <v>25</v>
          </cell>
          <cell r="V11424">
            <v>4730</v>
          </cell>
        </row>
        <row r="11425">
          <cell r="A11425">
            <v>1</v>
          </cell>
          <cell r="E11425">
            <v>25</v>
          </cell>
          <cell r="I11425">
            <v>0</v>
          </cell>
          <cell r="M11425">
            <v>25</v>
          </cell>
          <cell r="Q11425">
            <v>25</v>
          </cell>
          <cell r="V11425">
            <v>4770</v>
          </cell>
        </row>
        <row r="11426">
          <cell r="A11426">
            <v>1</v>
          </cell>
          <cell r="E11426">
            <v>25</v>
          </cell>
          <cell r="I11426">
            <v>0</v>
          </cell>
          <cell r="M11426">
            <v>25</v>
          </cell>
          <cell r="Q11426">
            <v>25</v>
          </cell>
          <cell r="V11426">
            <v>4775</v>
          </cell>
        </row>
        <row r="11427">
          <cell r="A11427">
            <v>1</v>
          </cell>
          <cell r="E11427">
            <v>25</v>
          </cell>
          <cell r="I11427">
            <v>0</v>
          </cell>
          <cell r="M11427">
            <v>25</v>
          </cell>
          <cell r="Q11427">
            <v>25</v>
          </cell>
          <cell r="V11427">
            <v>4780</v>
          </cell>
        </row>
        <row r="11428">
          <cell r="A11428">
            <v>1</v>
          </cell>
          <cell r="E11428">
            <v>25</v>
          </cell>
          <cell r="I11428">
            <v>0</v>
          </cell>
          <cell r="M11428">
            <v>25</v>
          </cell>
          <cell r="Q11428">
            <v>25</v>
          </cell>
          <cell r="V11428">
            <v>4785</v>
          </cell>
        </row>
        <row r="11429">
          <cell r="A11429">
            <v>1</v>
          </cell>
          <cell r="E11429">
            <v>25</v>
          </cell>
          <cell r="I11429">
            <v>0</v>
          </cell>
          <cell r="M11429">
            <v>25</v>
          </cell>
          <cell r="Q11429">
            <v>25</v>
          </cell>
          <cell r="V11429">
            <v>4800</v>
          </cell>
        </row>
        <row r="11430">
          <cell r="A11430">
            <v>1</v>
          </cell>
          <cell r="E11430">
            <v>25</v>
          </cell>
          <cell r="I11430">
            <v>0</v>
          </cell>
          <cell r="M11430">
            <v>25</v>
          </cell>
          <cell r="Q11430">
            <v>25</v>
          </cell>
          <cell r="V11430">
            <v>4830</v>
          </cell>
        </row>
        <row r="11431">
          <cell r="A11431">
            <v>1</v>
          </cell>
          <cell r="E11431">
            <v>25</v>
          </cell>
          <cell r="I11431">
            <v>0</v>
          </cell>
          <cell r="M11431">
            <v>25</v>
          </cell>
          <cell r="Q11431">
            <v>25</v>
          </cell>
          <cell r="V11431">
            <v>4850</v>
          </cell>
        </row>
        <row r="11432">
          <cell r="A11432">
            <v>1</v>
          </cell>
          <cell r="E11432">
            <v>25</v>
          </cell>
          <cell r="I11432">
            <v>0</v>
          </cell>
          <cell r="M11432">
            <v>25</v>
          </cell>
          <cell r="Q11432">
            <v>25</v>
          </cell>
          <cell r="V11432">
            <v>4880</v>
          </cell>
        </row>
        <row r="11433">
          <cell r="A11433">
            <v>1</v>
          </cell>
          <cell r="E11433">
            <v>25</v>
          </cell>
          <cell r="I11433">
            <v>0</v>
          </cell>
          <cell r="M11433">
            <v>25</v>
          </cell>
          <cell r="Q11433">
            <v>25</v>
          </cell>
          <cell r="V11433">
            <v>5400</v>
          </cell>
        </row>
        <row r="11434">
          <cell r="A11434">
            <v>1</v>
          </cell>
          <cell r="E11434">
            <v>25</v>
          </cell>
          <cell r="I11434">
            <v>0</v>
          </cell>
          <cell r="M11434">
            <v>25</v>
          </cell>
          <cell r="Q11434">
            <v>25</v>
          </cell>
          <cell r="V11434">
            <v>5400</v>
          </cell>
        </row>
        <row r="11435">
          <cell r="A11435">
            <v>1</v>
          </cell>
          <cell r="E11435">
            <v>25</v>
          </cell>
          <cell r="I11435">
            <v>0</v>
          </cell>
          <cell r="M11435">
            <v>25</v>
          </cell>
          <cell r="Q11435">
            <v>25</v>
          </cell>
          <cell r="V11435">
            <v>6110</v>
          </cell>
        </row>
        <row r="11436">
          <cell r="A11436">
            <v>1</v>
          </cell>
          <cell r="E11436">
            <v>25</v>
          </cell>
          <cell r="I11436">
            <v>0</v>
          </cell>
          <cell r="M11436">
            <v>25</v>
          </cell>
          <cell r="Q11436">
            <v>25</v>
          </cell>
          <cell r="V11436">
            <v>6120</v>
          </cell>
        </row>
        <row r="11437">
          <cell r="A11437">
            <v>1</v>
          </cell>
          <cell r="E11437">
            <v>25</v>
          </cell>
          <cell r="I11437">
            <v>0</v>
          </cell>
          <cell r="M11437">
            <v>25</v>
          </cell>
          <cell r="Q11437">
            <v>25</v>
          </cell>
          <cell r="V11437">
            <v>6210</v>
          </cell>
        </row>
        <row r="11438">
          <cell r="A11438">
            <v>1</v>
          </cell>
          <cell r="E11438">
            <v>25</v>
          </cell>
          <cell r="I11438">
            <v>0</v>
          </cell>
          <cell r="M11438">
            <v>25</v>
          </cell>
          <cell r="Q11438">
            <v>25</v>
          </cell>
          <cell r="V11438">
            <v>6220</v>
          </cell>
        </row>
        <row r="11439">
          <cell r="A11439">
            <v>1</v>
          </cell>
          <cell r="E11439">
            <v>25</v>
          </cell>
          <cell r="I11439">
            <v>0</v>
          </cell>
          <cell r="M11439">
            <v>25</v>
          </cell>
          <cell r="Q11439">
            <v>25</v>
          </cell>
          <cell r="V11439">
            <v>6410</v>
          </cell>
        </row>
        <row r="11440">
          <cell r="A11440">
            <v>1</v>
          </cell>
          <cell r="E11440">
            <v>25</v>
          </cell>
          <cell r="I11440">
            <v>0</v>
          </cell>
          <cell r="M11440">
            <v>25</v>
          </cell>
          <cell r="Q11440">
            <v>25</v>
          </cell>
          <cell r="V11440">
            <v>6420</v>
          </cell>
        </row>
        <row r="11441">
          <cell r="A11441">
            <v>1</v>
          </cell>
          <cell r="E11441">
            <v>25</v>
          </cell>
          <cell r="I11441">
            <v>0</v>
          </cell>
          <cell r="M11441">
            <v>25</v>
          </cell>
          <cell r="Q11441">
            <v>25</v>
          </cell>
          <cell r="V11441">
            <v>6710</v>
          </cell>
        </row>
        <row r="11442">
          <cell r="A11442">
            <v>1</v>
          </cell>
          <cell r="E11442">
            <v>25</v>
          </cell>
          <cell r="I11442">
            <v>0</v>
          </cell>
          <cell r="M11442">
            <v>25</v>
          </cell>
          <cell r="Q11442">
            <v>25</v>
          </cell>
          <cell r="V11442">
            <v>6720</v>
          </cell>
        </row>
        <row r="11443">
          <cell r="A11443">
            <v>1</v>
          </cell>
          <cell r="E11443">
            <v>25</v>
          </cell>
          <cell r="I11443">
            <v>0</v>
          </cell>
          <cell r="M11443">
            <v>25</v>
          </cell>
          <cell r="Q11443">
            <v>25</v>
          </cell>
          <cell r="V11443">
            <v>7000</v>
          </cell>
        </row>
        <row r="11444">
          <cell r="A11444">
            <v>1</v>
          </cell>
          <cell r="E11444">
            <v>25</v>
          </cell>
          <cell r="I11444">
            <v>0</v>
          </cell>
          <cell r="M11444">
            <v>25</v>
          </cell>
          <cell r="Q11444">
            <v>25</v>
          </cell>
          <cell r="V11444">
            <v>7100</v>
          </cell>
        </row>
        <row r="11445">
          <cell r="A11445">
            <v>1</v>
          </cell>
          <cell r="E11445">
            <v>25</v>
          </cell>
          <cell r="I11445">
            <v>0</v>
          </cell>
          <cell r="M11445">
            <v>25</v>
          </cell>
          <cell r="Q11445">
            <v>25</v>
          </cell>
          <cell r="V11445">
            <v>7110</v>
          </cell>
        </row>
        <row r="11446">
          <cell r="A11446">
            <v>1</v>
          </cell>
          <cell r="E11446">
            <v>25</v>
          </cell>
          <cell r="I11446">
            <v>0</v>
          </cell>
          <cell r="M11446">
            <v>25</v>
          </cell>
          <cell r="Q11446">
            <v>25</v>
          </cell>
          <cell r="V11446">
            <v>7130</v>
          </cell>
        </row>
        <row r="11447">
          <cell r="A11447">
            <v>1</v>
          </cell>
          <cell r="E11447">
            <v>25</v>
          </cell>
          <cell r="I11447">
            <v>0</v>
          </cell>
          <cell r="M11447">
            <v>25</v>
          </cell>
          <cell r="Q11447">
            <v>25</v>
          </cell>
          <cell r="V11447">
            <v>7300</v>
          </cell>
        </row>
        <row r="11448">
          <cell r="A11448">
            <v>1</v>
          </cell>
          <cell r="E11448">
            <v>25</v>
          </cell>
          <cell r="I11448">
            <v>0</v>
          </cell>
          <cell r="M11448">
            <v>25</v>
          </cell>
          <cell r="Q11448">
            <v>25</v>
          </cell>
          <cell r="V11448">
            <v>7300</v>
          </cell>
        </row>
        <row r="11449">
          <cell r="A11449">
            <v>1</v>
          </cell>
          <cell r="E11449">
            <v>25</v>
          </cell>
          <cell r="I11449">
            <v>0</v>
          </cell>
          <cell r="M11449">
            <v>25</v>
          </cell>
          <cell r="Q11449">
            <v>25</v>
          </cell>
          <cell r="V11449">
            <v>7300</v>
          </cell>
        </row>
        <row r="11450">
          <cell r="A11450">
            <v>1</v>
          </cell>
          <cell r="E11450">
            <v>25</v>
          </cell>
          <cell r="I11450">
            <v>0</v>
          </cell>
          <cell r="M11450">
            <v>25</v>
          </cell>
          <cell r="Q11450">
            <v>25</v>
          </cell>
          <cell r="V11450">
            <v>7300</v>
          </cell>
        </row>
        <row r="11451">
          <cell r="A11451">
            <v>1</v>
          </cell>
          <cell r="E11451">
            <v>25</v>
          </cell>
          <cell r="I11451">
            <v>0</v>
          </cell>
          <cell r="M11451">
            <v>25</v>
          </cell>
          <cell r="Q11451">
            <v>25</v>
          </cell>
          <cell r="V11451">
            <v>7300</v>
          </cell>
        </row>
        <row r="11452">
          <cell r="A11452">
            <v>1</v>
          </cell>
          <cell r="E11452">
            <v>25</v>
          </cell>
          <cell r="I11452">
            <v>0</v>
          </cell>
          <cell r="M11452">
            <v>25</v>
          </cell>
          <cell r="Q11452">
            <v>25</v>
          </cell>
          <cell r="V11452">
            <v>7300</v>
          </cell>
        </row>
        <row r="11453">
          <cell r="A11453">
            <v>1</v>
          </cell>
          <cell r="E11453">
            <v>25</v>
          </cell>
          <cell r="I11453">
            <v>0</v>
          </cell>
          <cell r="M11453">
            <v>25</v>
          </cell>
          <cell r="Q11453">
            <v>25</v>
          </cell>
          <cell r="V11453">
            <v>7300</v>
          </cell>
        </row>
        <row r="11454">
          <cell r="A11454">
            <v>1</v>
          </cell>
          <cell r="E11454">
            <v>25</v>
          </cell>
          <cell r="I11454">
            <v>0</v>
          </cell>
          <cell r="M11454">
            <v>25</v>
          </cell>
          <cell r="Q11454">
            <v>25</v>
          </cell>
          <cell r="V11454">
            <v>7700</v>
          </cell>
        </row>
        <row r="11455">
          <cell r="A11455">
            <v>1</v>
          </cell>
          <cell r="E11455">
            <v>25</v>
          </cell>
          <cell r="I11455">
            <v>0</v>
          </cell>
          <cell r="M11455">
            <v>25</v>
          </cell>
          <cell r="Q11455">
            <v>25</v>
          </cell>
          <cell r="V11455">
            <v>7901</v>
          </cell>
        </row>
        <row r="11456">
          <cell r="A11456">
            <v>1</v>
          </cell>
          <cell r="E11456">
            <v>25</v>
          </cell>
          <cell r="I11456">
            <v>0</v>
          </cell>
          <cell r="M11456">
            <v>25</v>
          </cell>
          <cell r="Q11456">
            <v>25</v>
          </cell>
          <cell r="V11456">
            <v>7902</v>
          </cell>
        </row>
        <row r="11457">
          <cell r="A11457">
            <v>1</v>
          </cell>
          <cell r="E11457">
            <v>25</v>
          </cell>
          <cell r="I11457">
            <v>0</v>
          </cell>
          <cell r="M11457">
            <v>25</v>
          </cell>
          <cell r="Q11457">
            <v>25</v>
          </cell>
          <cell r="V11457">
            <v>8401</v>
          </cell>
        </row>
        <row r="11458">
          <cell r="A11458">
            <v>1</v>
          </cell>
          <cell r="E11458">
            <v>25</v>
          </cell>
          <cell r="I11458">
            <v>0</v>
          </cell>
          <cell r="M11458">
            <v>25</v>
          </cell>
          <cell r="Q11458">
            <v>25</v>
          </cell>
          <cell r="V11458">
            <v>8402</v>
          </cell>
        </row>
        <row r="11459">
          <cell r="A11459">
            <v>1</v>
          </cell>
          <cell r="E11459">
            <v>25</v>
          </cell>
          <cell r="I11459">
            <v>0</v>
          </cell>
          <cell r="M11459">
            <v>25</v>
          </cell>
          <cell r="Q11459">
            <v>25</v>
          </cell>
          <cell r="V11459">
            <v>9100</v>
          </cell>
        </row>
        <row r="11460">
          <cell r="A11460">
            <v>1</v>
          </cell>
          <cell r="E11460">
            <v>25</v>
          </cell>
          <cell r="I11460">
            <v>0</v>
          </cell>
          <cell r="M11460">
            <v>25</v>
          </cell>
          <cell r="Q11460">
            <v>25</v>
          </cell>
          <cell r="V11460">
            <v>9216</v>
          </cell>
        </row>
        <row r="11461">
          <cell r="A11461">
            <v>1</v>
          </cell>
          <cell r="E11461">
            <v>25</v>
          </cell>
          <cell r="I11461">
            <v>0</v>
          </cell>
          <cell r="M11461">
            <v>25</v>
          </cell>
          <cell r="Q11461">
            <v>25</v>
          </cell>
          <cell r="V11461">
            <v>9303</v>
          </cell>
        </row>
        <row r="11462">
          <cell r="A11462">
            <v>1</v>
          </cell>
          <cell r="E11462">
            <v>25</v>
          </cell>
          <cell r="I11462">
            <v>0</v>
          </cell>
          <cell r="M11462">
            <v>25</v>
          </cell>
          <cell r="Q11462">
            <v>25</v>
          </cell>
          <cell r="V11462">
            <v>9600</v>
          </cell>
        </row>
        <row r="11463">
          <cell r="A11463">
            <v>1</v>
          </cell>
          <cell r="E11463">
            <v>7</v>
          </cell>
          <cell r="I11463">
            <v>-1695106.6</v>
          </cell>
          <cell r="M11463">
            <v>7</v>
          </cell>
          <cell r="Q11463">
            <v>7</v>
          </cell>
          <cell r="V11463">
            <v>1010</v>
          </cell>
        </row>
        <row r="11464">
          <cell r="A11464">
            <v>1</v>
          </cell>
          <cell r="E11464">
            <v>7</v>
          </cell>
          <cell r="I11464">
            <v>0</v>
          </cell>
          <cell r="M11464">
            <v>7</v>
          </cell>
          <cell r="Q11464">
            <v>7</v>
          </cell>
          <cell r="V11464">
            <v>1020</v>
          </cell>
        </row>
        <row r="11465">
          <cell r="A11465">
            <v>1</v>
          </cell>
          <cell r="E11465">
            <v>7</v>
          </cell>
          <cell r="I11465">
            <v>0</v>
          </cell>
          <cell r="M11465">
            <v>7</v>
          </cell>
          <cell r="Q11465">
            <v>7</v>
          </cell>
          <cell r="V11465">
            <v>1030</v>
          </cell>
        </row>
        <row r="11466">
          <cell r="A11466">
            <v>1</v>
          </cell>
          <cell r="E11466">
            <v>7</v>
          </cell>
          <cell r="I11466">
            <v>0</v>
          </cell>
          <cell r="M11466">
            <v>7</v>
          </cell>
          <cell r="Q11466">
            <v>7</v>
          </cell>
          <cell r="V11466">
            <v>1095</v>
          </cell>
        </row>
        <row r="11467">
          <cell r="A11467">
            <v>1</v>
          </cell>
          <cell r="E11467">
            <v>7</v>
          </cell>
          <cell r="I11467">
            <v>-52245</v>
          </cell>
          <cell r="M11467">
            <v>7</v>
          </cell>
          <cell r="Q11467">
            <v>7</v>
          </cell>
          <cell r="V11467">
            <v>1096</v>
          </cell>
        </row>
        <row r="11468">
          <cell r="A11468">
            <v>1</v>
          </cell>
          <cell r="E11468">
            <v>7</v>
          </cell>
          <cell r="I11468">
            <v>0</v>
          </cell>
          <cell r="M11468">
            <v>7</v>
          </cell>
          <cell r="Q11468">
            <v>7</v>
          </cell>
          <cell r="V11468">
            <v>2010</v>
          </cell>
        </row>
        <row r="11469">
          <cell r="A11469">
            <v>1</v>
          </cell>
          <cell r="E11469">
            <v>7</v>
          </cell>
          <cell r="I11469">
            <v>94553.51</v>
          </cell>
          <cell r="M11469">
            <v>7</v>
          </cell>
          <cell r="Q11469">
            <v>7</v>
          </cell>
          <cell r="V11469">
            <v>2010</v>
          </cell>
        </row>
        <row r="11470">
          <cell r="A11470">
            <v>1</v>
          </cell>
          <cell r="E11470">
            <v>7</v>
          </cell>
          <cell r="I11470">
            <v>0</v>
          </cell>
          <cell r="M11470">
            <v>7</v>
          </cell>
          <cell r="Q11470">
            <v>7</v>
          </cell>
          <cell r="V11470">
            <v>2030</v>
          </cell>
        </row>
        <row r="11471">
          <cell r="A11471">
            <v>1</v>
          </cell>
          <cell r="E11471">
            <v>7</v>
          </cell>
          <cell r="I11471">
            <v>880861</v>
          </cell>
          <cell r="M11471">
            <v>7</v>
          </cell>
          <cell r="Q11471">
            <v>7</v>
          </cell>
          <cell r="V11471">
            <v>2030</v>
          </cell>
        </row>
        <row r="11472">
          <cell r="A11472">
            <v>1</v>
          </cell>
          <cell r="E11472">
            <v>7</v>
          </cell>
          <cell r="I11472">
            <v>6630</v>
          </cell>
          <cell r="M11472">
            <v>7</v>
          </cell>
          <cell r="Q11472">
            <v>7</v>
          </cell>
          <cell r="V11472">
            <v>2030</v>
          </cell>
        </row>
        <row r="11473">
          <cell r="A11473">
            <v>1</v>
          </cell>
          <cell r="E11473">
            <v>7</v>
          </cell>
          <cell r="I11473">
            <v>2657384.4</v>
          </cell>
          <cell r="M11473">
            <v>7</v>
          </cell>
          <cell r="Q11473">
            <v>7</v>
          </cell>
          <cell r="V11473">
            <v>2040</v>
          </cell>
        </row>
        <row r="11474">
          <cell r="A11474">
            <v>1</v>
          </cell>
          <cell r="E11474">
            <v>7</v>
          </cell>
          <cell r="I11474">
            <v>0</v>
          </cell>
          <cell r="M11474">
            <v>7</v>
          </cell>
          <cell r="Q11474">
            <v>7</v>
          </cell>
          <cell r="V11474">
            <v>2051</v>
          </cell>
        </row>
        <row r="11475">
          <cell r="A11475">
            <v>1</v>
          </cell>
          <cell r="E11475">
            <v>7</v>
          </cell>
          <cell r="I11475">
            <v>0</v>
          </cell>
          <cell r="M11475">
            <v>7</v>
          </cell>
          <cell r="Q11475">
            <v>7</v>
          </cell>
          <cell r="V11475">
            <v>2052</v>
          </cell>
        </row>
        <row r="11476">
          <cell r="A11476">
            <v>1</v>
          </cell>
          <cell r="E11476">
            <v>7</v>
          </cell>
          <cell r="I11476">
            <v>0</v>
          </cell>
          <cell r="M11476">
            <v>7</v>
          </cell>
          <cell r="Q11476">
            <v>7</v>
          </cell>
          <cell r="V11476">
            <v>2053</v>
          </cell>
        </row>
        <row r="11477">
          <cell r="A11477">
            <v>1</v>
          </cell>
          <cell r="E11477">
            <v>7</v>
          </cell>
          <cell r="I11477">
            <v>0</v>
          </cell>
          <cell r="M11477">
            <v>7</v>
          </cell>
          <cell r="Q11477">
            <v>7</v>
          </cell>
          <cell r="V11477">
            <v>2054</v>
          </cell>
        </row>
        <row r="11478">
          <cell r="A11478">
            <v>1</v>
          </cell>
          <cell r="E11478">
            <v>7</v>
          </cell>
          <cell r="I11478">
            <v>306785.59999999998</v>
          </cell>
          <cell r="M11478">
            <v>7</v>
          </cell>
          <cell r="Q11478">
            <v>7</v>
          </cell>
          <cell r="V11478">
            <v>2055</v>
          </cell>
        </row>
        <row r="11479">
          <cell r="A11479">
            <v>1</v>
          </cell>
          <cell r="E11479">
            <v>7</v>
          </cell>
          <cell r="I11479">
            <v>0</v>
          </cell>
          <cell r="M11479">
            <v>7</v>
          </cell>
          <cell r="Q11479">
            <v>7</v>
          </cell>
          <cell r="V11479">
            <v>2090</v>
          </cell>
        </row>
        <row r="11480">
          <cell r="A11480">
            <v>1</v>
          </cell>
          <cell r="E11480">
            <v>7</v>
          </cell>
          <cell r="I11480">
            <v>0</v>
          </cell>
          <cell r="M11480">
            <v>7</v>
          </cell>
          <cell r="Q11480">
            <v>7</v>
          </cell>
          <cell r="V11480">
            <v>2095</v>
          </cell>
        </row>
        <row r="11481">
          <cell r="A11481">
            <v>1</v>
          </cell>
          <cell r="E11481">
            <v>7</v>
          </cell>
          <cell r="I11481">
            <v>0</v>
          </cell>
          <cell r="M11481">
            <v>7</v>
          </cell>
          <cell r="Q11481">
            <v>7</v>
          </cell>
          <cell r="V11481">
            <v>2095</v>
          </cell>
        </row>
        <row r="11482">
          <cell r="A11482">
            <v>1</v>
          </cell>
          <cell r="E11482">
            <v>7</v>
          </cell>
          <cell r="I11482">
            <v>-486.56</v>
          </cell>
          <cell r="M11482">
            <v>7</v>
          </cell>
          <cell r="Q11482">
            <v>7</v>
          </cell>
          <cell r="V11482">
            <v>3100</v>
          </cell>
        </row>
        <row r="11483">
          <cell r="A11483">
            <v>1</v>
          </cell>
          <cell r="E11483">
            <v>7</v>
          </cell>
          <cell r="I11483">
            <v>-2730.97</v>
          </cell>
          <cell r="M11483">
            <v>7</v>
          </cell>
          <cell r="Q11483">
            <v>7</v>
          </cell>
          <cell r="V11483">
            <v>3300</v>
          </cell>
        </row>
        <row r="11484">
          <cell r="A11484">
            <v>1</v>
          </cell>
          <cell r="E11484">
            <v>7</v>
          </cell>
          <cell r="I11484">
            <v>-210618.41</v>
          </cell>
          <cell r="M11484">
            <v>7</v>
          </cell>
          <cell r="Q11484">
            <v>7</v>
          </cell>
          <cell r="V11484">
            <v>3400</v>
          </cell>
        </row>
        <row r="11485">
          <cell r="A11485">
            <v>1</v>
          </cell>
          <cell r="E11485">
            <v>7</v>
          </cell>
          <cell r="I11485">
            <v>122967.22</v>
          </cell>
          <cell r="M11485">
            <v>7</v>
          </cell>
          <cell r="Q11485">
            <v>7</v>
          </cell>
          <cell r="V11485">
            <v>4000</v>
          </cell>
        </row>
        <row r="11486">
          <cell r="A11486">
            <v>1</v>
          </cell>
          <cell r="E11486">
            <v>7</v>
          </cell>
          <cell r="I11486">
            <v>0</v>
          </cell>
          <cell r="M11486">
            <v>7</v>
          </cell>
          <cell r="Q11486">
            <v>7</v>
          </cell>
          <cell r="V11486">
            <v>4050</v>
          </cell>
        </row>
        <row r="11487">
          <cell r="A11487">
            <v>1</v>
          </cell>
          <cell r="E11487">
            <v>7</v>
          </cell>
          <cell r="I11487">
            <v>182950.14</v>
          </cell>
          <cell r="M11487">
            <v>7</v>
          </cell>
          <cell r="Q11487">
            <v>7</v>
          </cell>
          <cell r="V11487">
            <v>4060</v>
          </cell>
        </row>
        <row r="11488">
          <cell r="A11488">
            <v>1</v>
          </cell>
          <cell r="E11488">
            <v>7</v>
          </cell>
          <cell r="I11488">
            <v>0</v>
          </cell>
          <cell r="M11488">
            <v>7</v>
          </cell>
          <cell r="Q11488">
            <v>7</v>
          </cell>
          <cell r="V11488">
            <v>4150</v>
          </cell>
        </row>
        <row r="11489">
          <cell r="A11489">
            <v>1</v>
          </cell>
          <cell r="E11489">
            <v>7</v>
          </cell>
          <cell r="I11489">
            <v>205261.21</v>
          </cell>
          <cell r="M11489">
            <v>7</v>
          </cell>
          <cell r="Q11489">
            <v>7</v>
          </cell>
          <cell r="V11489">
            <v>4150</v>
          </cell>
        </row>
        <row r="11490">
          <cell r="A11490">
            <v>1</v>
          </cell>
          <cell r="E11490">
            <v>7</v>
          </cell>
          <cell r="I11490">
            <v>1875</v>
          </cell>
          <cell r="M11490">
            <v>7</v>
          </cell>
          <cell r="Q11490">
            <v>7</v>
          </cell>
          <cell r="V11490">
            <v>4250</v>
          </cell>
        </row>
        <row r="11491">
          <cell r="A11491">
            <v>1</v>
          </cell>
          <cell r="E11491">
            <v>7</v>
          </cell>
          <cell r="I11491">
            <v>5150</v>
          </cell>
          <cell r="M11491">
            <v>7</v>
          </cell>
          <cell r="Q11491">
            <v>7</v>
          </cell>
          <cell r="V11491">
            <v>4260</v>
          </cell>
        </row>
        <row r="11492">
          <cell r="A11492">
            <v>1</v>
          </cell>
          <cell r="E11492">
            <v>7</v>
          </cell>
          <cell r="I11492">
            <v>6500</v>
          </cell>
          <cell r="M11492">
            <v>7</v>
          </cell>
          <cell r="Q11492">
            <v>7</v>
          </cell>
          <cell r="V11492">
            <v>4280</v>
          </cell>
        </row>
        <row r="11493">
          <cell r="A11493">
            <v>1</v>
          </cell>
          <cell r="E11493">
            <v>7</v>
          </cell>
          <cell r="I11493">
            <v>21828.16</v>
          </cell>
          <cell r="M11493">
            <v>7</v>
          </cell>
          <cell r="Q11493">
            <v>7</v>
          </cell>
          <cell r="V11493">
            <v>4301</v>
          </cell>
        </row>
        <row r="11494">
          <cell r="A11494">
            <v>1</v>
          </cell>
          <cell r="E11494">
            <v>7</v>
          </cell>
          <cell r="I11494">
            <v>28291.35</v>
          </cell>
          <cell r="M11494">
            <v>7</v>
          </cell>
          <cell r="Q11494">
            <v>7</v>
          </cell>
          <cell r="V11494">
            <v>4302</v>
          </cell>
        </row>
        <row r="11495">
          <cell r="A11495">
            <v>1</v>
          </cell>
          <cell r="E11495">
            <v>7</v>
          </cell>
          <cell r="I11495">
            <v>0</v>
          </cell>
          <cell r="M11495">
            <v>7</v>
          </cell>
          <cell r="Q11495">
            <v>7</v>
          </cell>
          <cell r="V11495">
            <v>4303</v>
          </cell>
        </row>
        <row r="11496">
          <cell r="A11496">
            <v>1</v>
          </cell>
          <cell r="E11496">
            <v>7</v>
          </cell>
          <cell r="I11496">
            <v>28817.52</v>
          </cell>
          <cell r="M11496">
            <v>7</v>
          </cell>
          <cell r="Q11496">
            <v>7</v>
          </cell>
          <cell r="V11496">
            <v>4303</v>
          </cell>
        </row>
        <row r="11497">
          <cell r="A11497">
            <v>1</v>
          </cell>
          <cell r="E11497">
            <v>7</v>
          </cell>
          <cell r="I11497">
            <v>19016.75</v>
          </cell>
          <cell r="M11497">
            <v>7</v>
          </cell>
          <cell r="Q11497">
            <v>7</v>
          </cell>
          <cell r="V11497">
            <v>4304</v>
          </cell>
        </row>
        <row r="11498">
          <cell r="A11498">
            <v>1</v>
          </cell>
          <cell r="E11498">
            <v>7</v>
          </cell>
          <cell r="I11498">
            <v>117241.08</v>
          </cell>
          <cell r="M11498">
            <v>7</v>
          </cell>
          <cell r="Q11498">
            <v>7</v>
          </cell>
          <cell r="V11498">
            <v>4305</v>
          </cell>
        </row>
        <row r="11499">
          <cell r="A11499">
            <v>1</v>
          </cell>
          <cell r="E11499">
            <v>7</v>
          </cell>
          <cell r="I11499">
            <v>103154.12</v>
          </cell>
          <cell r="M11499">
            <v>7</v>
          </cell>
          <cell r="Q11499">
            <v>7</v>
          </cell>
          <cell r="V11499">
            <v>4306</v>
          </cell>
        </row>
        <row r="11500">
          <cell r="A11500">
            <v>1</v>
          </cell>
          <cell r="E11500">
            <v>7</v>
          </cell>
          <cell r="I11500">
            <v>43195</v>
          </cell>
          <cell r="M11500">
            <v>7</v>
          </cell>
          <cell r="Q11500">
            <v>7</v>
          </cell>
          <cell r="V11500">
            <v>4360</v>
          </cell>
        </row>
        <row r="11501">
          <cell r="A11501">
            <v>1</v>
          </cell>
          <cell r="E11501">
            <v>7</v>
          </cell>
          <cell r="I11501">
            <v>0</v>
          </cell>
          <cell r="M11501">
            <v>7</v>
          </cell>
          <cell r="Q11501">
            <v>7</v>
          </cell>
          <cell r="V11501">
            <v>4360</v>
          </cell>
        </row>
        <row r="11502">
          <cell r="A11502">
            <v>1</v>
          </cell>
          <cell r="E11502">
            <v>7</v>
          </cell>
          <cell r="I11502">
            <v>16233</v>
          </cell>
          <cell r="M11502">
            <v>7</v>
          </cell>
          <cell r="Q11502">
            <v>7</v>
          </cell>
          <cell r="V11502">
            <v>4380</v>
          </cell>
        </row>
        <row r="11503">
          <cell r="A11503">
            <v>1</v>
          </cell>
          <cell r="E11503">
            <v>7</v>
          </cell>
          <cell r="I11503">
            <v>0</v>
          </cell>
          <cell r="M11503">
            <v>7</v>
          </cell>
          <cell r="Q11503">
            <v>7</v>
          </cell>
          <cell r="V11503">
            <v>4380</v>
          </cell>
        </row>
        <row r="11504">
          <cell r="A11504">
            <v>1</v>
          </cell>
          <cell r="E11504">
            <v>7</v>
          </cell>
          <cell r="I11504">
            <v>2000</v>
          </cell>
          <cell r="M11504">
            <v>7</v>
          </cell>
          <cell r="Q11504">
            <v>7</v>
          </cell>
          <cell r="V11504">
            <v>4480</v>
          </cell>
        </row>
        <row r="11505">
          <cell r="A11505">
            <v>1</v>
          </cell>
          <cell r="E11505">
            <v>7</v>
          </cell>
          <cell r="I11505">
            <v>0</v>
          </cell>
          <cell r="M11505">
            <v>7</v>
          </cell>
          <cell r="Q11505">
            <v>7</v>
          </cell>
          <cell r="V11505">
            <v>4490</v>
          </cell>
        </row>
        <row r="11506">
          <cell r="A11506">
            <v>1</v>
          </cell>
          <cell r="E11506">
            <v>7</v>
          </cell>
          <cell r="I11506">
            <v>0</v>
          </cell>
          <cell r="M11506">
            <v>7</v>
          </cell>
          <cell r="Q11506">
            <v>7</v>
          </cell>
          <cell r="V11506">
            <v>4500</v>
          </cell>
        </row>
        <row r="11507">
          <cell r="A11507">
            <v>1</v>
          </cell>
          <cell r="E11507">
            <v>7</v>
          </cell>
          <cell r="I11507">
            <v>0</v>
          </cell>
          <cell r="M11507">
            <v>7</v>
          </cell>
          <cell r="Q11507">
            <v>7</v>
          </cell>
          <cell r="V11507">
            <v>4520</v>
          </cell>
        </row>
        <row r="11508">
          <cell r="A11508">
            <v>1</v>
          </cell>
          <cell r="E11508">
            <v>7</v>
          </cell>
          <cell r="I11508">
            <v>208989</v>
          </cell>
          <cell r="M11508">
            <v>7</v>
          </cell>
          <cell r="Q11508">
            <v>7</v>
          </cell>
          <cell r="V11508">
            <v>4560</v>
          </cell>
        </row>
        <row r="11509">
          <cell r="A11509">
            <v>1</v>
          </cell>
          <cell r="E11509">
            <v>7</v>
          </cell>
          <cell r="I11509">
            <v>0</v>
          </cell>
          <cell r="M11509">
            <v>7</v>
          </cell>
          <cell r="Q11509">
            <v>7</v>
          </cell>
          <cell r="V11509">
            <v>4560</v>
          </cell>
        </row>
        <row r="11510">
          <cell r="A11510">
            <v>1</v>
          </cell>
          <cell r="E11510">
            <v>7</v>
          </cell>
          <cell r="I11510">
            <v>426</v>
          </cell>
          <cell r="M11510">
            <v>7</v>
          </cell>
          <cell r="Q11510">
            <v>7</v>
          </cell>
          <cell r="V11510">
            <v>4595</v>
          </cell>
        </row>
        <row r="11511">
          <cell r="A11511">
            <v>1</v>
          </cell>
          <cell r="E11511">
            <v>7</v>
          </cell>
          <cell r="I11511">
            <v>274590</v>
          </cell>
          <cell r="M11511">
            <v>7</v>
          </cell>
          <cell r="Q11511">
            <v>7</v>
          </cell>
          <cell r="V11511">
            <v>4601</v>
          </cell>
        </row>
        <row r="11512">
          <cell r="A11512">
            <v>1</v>
          </cell>
          <cell r="E11512">
            <v>7</v>
          </cell>
          <cell r="I11512">
            <v>0</v>
          </cell>
          <cell r="M11512">
            <v>7</v>
          </cell>
          <cell r="Q11512">
            <v>7</v>
          </cell>
          <cell r="V11512">
            <v>4602</v>
          </cell>
        </row>
        <row r="11513">
          <cell r="A11513">
            <v>1</v>
          </cell>
          <cell r="E11513">
            <v>7</v>
          </cell>
          <cell r="I11513">
            <v>106000</v>
          </cell>
          <cell r="M11513">
            <v>7</v>
          </cell>
          <cell r="Q11513">
            <v>7</v>
          </cell>
          <cell r="V11513">
            <v>4603</v>
          </cell>
        </row>
        <row r="11514">
          <cell r="A11514">
            <v>1</v>
          </cell>
          <cell r="E11514">
            <v>7</v>
          </cell>
          <cell r="I11514">
            <v>19040</v>
          </cell>
          <cell r="M11514">
            <v>7</v>
          </cell>
          <cell r="Q11514">
            <v>7</v>
          </cell>
          <cell r="V11514">
            <v>4604</v>
          </cell>
        </row>
        <row r="11515">
          <cell r="A11515">
            <v>1</v>
          </cell>
          <cell r="E11515">
            <v>7</v>
          </cell>
          <cell r="I11515">
            <v>2310</v>
          </cell>
          <cell r="M11515">
            <v>7</v>
          </cell>
          <cell r="Q11515">
            <v>7</v>
          </cell>
          <cell r="V11515">
            <v>4610</v>
          </cell>
        </row>
        <row r="11516">
          <cell r="A11516">
            <v>1</v>
          </cell>
          <cell r="E11516">
            <v>7</v>
          </cell>
          <cell r="I11516">
            <v>73445</v>
          </cell>
          <cell r="M11516">
            <v>7</v>
          </cell>
          <cell r="Q11516">
            <v>7</v>
          </cell>
          <cell r="V11516">
            <v>4640</v>
          </cell>
        </row>
        <row r="11517">
          <cell r="A11517">
            <v>1</v>
          </cell>
          <cell r="E11517">
            <v>7</v>
          </cell>
          <cell r="I11517">
            <v>0</v>
          </cell>
          <cell r="M11517">
            <v>7</v>
          </cell>
          <cell r="Q11517">
            <v>7</v>
          </cell>
          <cell r="V11517">
            <v>4660</v>
          </cell>
        </row>
        <row r="11518">
          <cell r="A11518">
            <v>1</v>
          </cell>
          <cell r="E11518">
            <v>7</v>
          </cell>
          <cell r="I11518">
            <v>252755</v>
          </cell>
          <cell r="M11518">
            <v>7</v>
          </cell>
          <cell r="Q11518">
            <v>7</v>
          </cell>
          <cell r="V11518">
            <v>4660</v>
          </cell>
        </row>
        <row r="11519">
          <cell r="A11519">
            <v>1</v>
          </cell>
          <cell r="E11519">
            <v>7</v>
          </cell>
          <cell r="I11519">
            <v>228994.83</v>
          </cell>
          <cell r="M11519">
            <v>7</v>
          </cell>
          <cell r="Q11519">
            <v>7</v>
          </cell>
          <cell r="V11519">
            <v>4680</v>
          </cell>
        </row>
        <row r="11520">
          <cell r="A11520">
            <v>1</v>
          </cell>
          <cell r="E11520">
            <v>7</v>
          </cell>
          <cell r="I11520">
            <v>2189678.56</v>
          </cell>
          <cell r="M11520">
            <v>7</v>
          </cell>
          <cell r="Q11520">
            <v>7</v>
          </cell>
          <cell r="V11520">
            <v>4700</v>
          </cell>
        </row>
        <row r="11521">
          <cell r="A11521">
            <v>1</v>
          </cell>
          <cell r="E11521">
            <v>7</v>
          </cell>
          <cell r="I11521">
            <v>0</v>
          </cell>
          <cell r="M11521">
            <v>7</v>
          </cell>
          <cell r="Q11521">
            <v>7</v>
          </cell>
          <cell r="V11521">
            <v>4700</v>
          </cell>
        </row>
        <row r="11522">
          <cell r="A11522">
            <v>1</v>
          </cell>
          <cell r="E11522">
            <v>7</v>
          </cell>
          <cell r="I11522">
            <v>39128</v>
          </cell>
          <cell r="M11522">
            <v>7</v>
          </cell>
          <cell r="Q11522">
            <v>7</v>
          </cell>
          <cell r="V11522">
            <v>4720</v>
          </cell>
        </row>
        <row r="11523">
          <cell r="A11523">
            <v>1</v>
          </cell>
          <cell r="E11523">
            <v>7</v>
          </cell>
          <cell r="I11523">
            <v>38135.339999999997</v>
          </cell>
          <cell r="M11523">
            <v>7</v>
          </cell>
          <cell r="Q11523">
            <v>7</v>
          </cell>
          <cell r="V11523">
            <v>4761</v>
          </cell>
        </row>
        <row r="11524">
          <cell r="A11524">
            <v>1</v>
          </cell>
          <cell r="E11524">
            <v>7</v>
          </cell>
          <cell r="I11524">
            <v>4779691.67</v>
          </cell>
          <cell r="M11524">
            <v>7</v>
          </cell>
          <cell r="Q11524">
            <v>7</v>
          </cell>
          <cell r="V11524">
            <v>4730</v>
          </cell>
        </row>
        <row r="11525">
          <cell r="A11525">
            <v>1</v>
          </cell>
          <cell r="E11525">
            <v>7</v>
          </cell>
          <cell r="I11525">
            <v>0</v>
          </cell>
          <cell r="M11525">
            <v>7</v>
          </cell>
          <cell r="Q11525">
            <v>7</v>
          </cell>
          <cell r="V11525">
            <v>4730</v>
          </cell>
        </row>
        <row r="11526">
          <cell r="A11526">
            <v>1</v>
          </cell>
          <cell r="E11526">
            <v>7</v>
          </cell>
          <cell r="I11526">
            <v>0</v>
          </cell>
          <cell r="M11526">
            <v>7</v>
          </cell>
          <cell r="Q11526">
            <v>7</v>
          </cell>
          <cell r="V11526">
            <v>4740</v>
          </cell>
        </row>
        <row r="11527">
          <cell r="A11527">
            <v>1</v>
          </cell>
          <cell r="E11527">
            <v>7</v>
          </cell>
          <cell r="I11527">
            <v>0</v>
          </cell>
          <cell r="M11527">
            <v>7</v>
          </cell>
          <cell r="Q11527">
            <v>7</v>
          </cell>
          <cell r="V11527">
            <v>4770</v>
          </cell>
        </row>
        <row r="11528">
          <cell r="A11528">
            <v>1</v>
          </cell>
          <cell r="E11528">
            <v>7</v>
          </cell>
          <cell r="I11528">
            <v>0</v>
          </cell>
          <cell r="M11528">
            <v>7</v>
          </cell>
          <cell r="Q11528">
            <v>7</v>
          </cell>
          <cell r="V11528">
            <v>4772</v>
          </cell>
        </row>
        <row r="11529">
          <cell r="A11529">
            <v>1</v>
          </cell>
          <cell r="E11529">
            <v>7</v>
          </cell>
          <cell r="I11529">
            <v>47760</v>
          </cell>
          <cell r="M11529">
            <v>7</v>
          </cell>
          <cell r="Q11529">
            <v>7</v>
          </cell>
          <cell r="V11529">
            <v>4775</v>
          </cell>
        </row>
        <row r="11530">
          <cell r="A11530">
            <v>1</v>
          </cell>
          <cell r="E11530">
            <v>7</v>
          </cell>
          <cell r="I11530">
            <v>0</v>
          </cell>
          <cell r="M11530">
            <v>7</v>
          </cell>
          <cell r="Q11530">
            <v>7</v>
          </cell>
          <cell r="V11530">
            <v>4775</v>
          </cell>
        </row>
        <row r="11531">
          <cell r="A11531">
            <v>1</v>
          </cell>
          <cell r="E11531">
            <v>7</v>
          </cell>
          <cell r="I11531">
            <v>0</v>
          </cell>
          <cell r="M11531">
            <v>7</v>
          </cell>
          <cell r="Q11531">
            <v>7</v>
          </cell>
          <cell r="V11531">
            <v>4775</v>
          </cell>
        </row>
        <row r="11532">
          <cell r="A11532">
            <v>1</v>
          </cell>
          <cell r="E11532">
            <v>7</v>
          </cell>
          <cell r="I11532">
            <v>0</v>
          </cell>
          <cell r="M11532">
            <v>7</v>
          </cell>
          <cell r="Q11532">
            <v>7</v>
          </cell>
          <cell r="V11532">
            <v>4780</v>
          </cell>
        </row>
        <row r="11533">
          <cell r="A11533">
            <v>1</v>
          </cell>
          <cell r="E11533">
            <v>7</v>
          </cell>
          <cell r="I11533">
            <v>-154000</v>
          </cell>
          <cell r="M11533">
            <v>7</v>
          </cell>
          <cell r="Q11533">
            <v>7</v>
          </cell>
          <cell r="V11533">
            <v>4780</v>
          </cell>
        </row>
        <row r="11534">
          <cell r="A11534">
            <v>1</v>
          </cell>
          <cell r="E11534">
            <v>7</v>
          </cell>
          <cell r="I11534">
            <v>154000</v>
          </cell>
          <cell r="M11534">
            <v>7</v>
          </cell>
          <cell r="Q11534">
            <v>7</v>
          </cell>
          <cell r="V11534">
            <v>4780</v>
          </cell>
        </row>
        <row r="11535">
          <cell r="A11535">
            <v>1</v>
          </cell>
          <cell r="E11535">
            <v>7</v>
          </cell>
          <cell r="I11535">
            <v>835068.02</v>
          </cell>
          <cell r="M11535">
            <v>7</v>
          </cell>
          <cell r="Q11535">
            <v>7</v>
          </cell>
          <cell r="V11535">
            <v>4785</v>
          </cell>
        </row>
        <row r="11536">
          <cell r="A11536">
            <v>1</v>
          </cell>
          <cell r="E11536">
            <v>7</v>
          </cell>
          <cell r="I11536">
            <v>280156</v>
          </cell>
          <cell r="M11536">
            <v>7</v>
          </cell>
          <cell r="Q11536">
            <v>7</v>
          </cell>
          <cell r="V11536">
            <v>4785</v>
          </cell>
        </row>
        <row r="11537">
          <cell r="A11537">
            <v>1</v>
          </cell>
          <cell r="E11537">
            <v>7</v>
          </cell>
          <cell r="I11537">
            <v>72996</v>
          </cell>
          <cell r="M11537">
            <v>7</v>
          </cell>
          <cell r="Q11537">
            <v>7</v>
          </cell>
          <cell r="V11537">
            <v>4785</v>
          </cell>
        </row>
        <row r="11538">
          <cell r="A11538">
            <v>1</v>
          </cell>
          <cell r="E11538">
            <v>7</v>
          </cell>
          <cell r="I11538">
            <v>755306.12</v>
          </cell>
          <cell r="M11538">
            <v>7</v>
          </cell>
          <cell r="Q11538">
            <v>7</v>
          </cell>
          <cell r="V11538">
            <v>4800</v>
          </cell>
        </row>
        <row r="11539">
          <cell r="A11539">
            <v>1</v>
          </cell>
          <cell r="E11539">
            <v>7</v>
          </cell>
          <cell r="I11539">
            <v>45054</v>
          </cell>
          <cell r="M11539">
            <v>7</v>
          </cell>
          <cell r="Q11539">
            <v>7</v>
          </cell>
          <cell r="V11539">
            <v>4830</v>
          </cell>
        </row>
        <row r="11540">
          <cell r="A11540">
            <v>1</v>
          </cell>
          <cell r="E11540">
            <v>7</v>
          </cell>
          <cell r="I11540">
            <v>1424240</v>
          </cell>
          <cell r="M11540">
            <v>7</v>
          </cell>
          <cell r="Q11540">
            <v>7</v>
          </cell>
          <cell r="V11540">
            <v>4830</v>
          </cell>
        </row>
        <row r="11541">
          <cell r="A11541">
            <v>1</v>
          </cell>
          <cell r="E11541">
            <v>7</v>
          </cell>
          <cell r="I11541">
            <v>441771</v>
          </cell>
          <cell r="M11541">
            <v>7</v>
          </cell>
          <cell r="Q11541">
            <v>7</v>
          </cell>
          <cell r="V11541">
            <v>4830</v>
          </cell>
        </row>
        <row r="11542">
          <cell r="A11542">
            <v>1</v>
          </cell>
          <cell r="E11542">
            <v>7</v>
          </cell>
          <cell r="I11542">
            <v>11410</v>
          </cell>
          <cell r="M11542">
            <v>7</v>
          </cell>
          <cell r="Q11542">
            <v>7</v>
          </cell>
          <cell r="V11542">
            <v>4830</v>
          </cell>
        </row>
        <row r="11543">
          <cell r="A11543">
            <v>1</v>
          </cell>
          <cell r="E11543">
            <v>7</v>
          </cell>
          <cell r="I11543">
            <v>45900</v>
          </cell>
          <cell r="M11543">
            <v>7</v>
          </cell>
          <cell r="Q11543">
            <v>7</v>
          </cell>
          <cell r="V11543">
            <v>4840</v>
          </cell>
        </row>
        <row r="11544">
          <cell r="A11544">
            <v>1</v>
          </cell>
          <cell r="E11544">
            <v>7</v>
          </cell>
          <cell r="I11544">
            <v>20100</v>
          </cell>
          <cell r="M11544">
            <v>7</v>
          </cell>
          <cell r="Q11544">
            <v>7</v>
          </cell>
          <cell r="V11544">
            <v>4850</v>
          </cell>
        </row>
        <row r="11545">
          <cell r="A11545">
            <v>1</v>
          </cell>
          <cell r="E11545">
            <v>7</v>
          </cell>
          <cell r="I11545">
            <v>-100000</v>
          </cell>
          <cell r="M11545">
            <v>7</v>
          </cell>
          <cell r="Q11545">
            <v>7</v>
          </cell>
          <cell r="V11545">
            <v>5100</v>
          </cell>
        </row>
        <row r="11546">
          <cell r="A11546">
            <v>1</v>
          </cell>
          <cell r="E11546">
            <v>7</v>
          </cell>
          <cell r="I11546">
            <v>-2974568.97</v>
          </cell>
          <cell r="M11546">
            <v>7</v>
          </cell>
          <cell r="Q11546">
            <v>7</v>
          </cell>
          <cell r="V11546">
            <v>5400</v>
          </cell>
        </row>
        <row r="11547">
          <cell r="A11547">
            <v>1</v>
          </cell>
          <cell r="E11547">
            <v>7</v>
          </cell>
          <cell r="I11547">
            <v>6588886.4900000002</v>
          </cell>
          <cell r="M11547">
            <v>7</v>
          </cell>
          <cell r="Q11547">
            <v>7</v>
          </cell>
          <cell r="V11547">
            <v>5400</v>
          </cell>
        </row>
        <row r="11548">
          <cell r="A11548">
            <v>1</v>
          </cell>
          <cell r="E11548">
            <v>7</v>
          </cell>
          <cell r="I11548">
            <v>7472496.4100000001</v>
          </cell>
          <cell r="M11548">
            <v>7</v>
          </cell>
          <cell r="Q11548">
            <v>7</v>
          </cell>
          <cell r="V11548">
            <v>5400</v>
          </cell>
        </row>
        <row r="11549">
          <cell r="A11549">
            <v>1</v>
          </cell>
          <cell r="E11549">
            <v>7</v>
          </cell>
          <cell r="I11549">
            <v>-6061591.2300000004</v>
          </cell>
          <cell r="M11549">
            <v>7</v>
          </cell>
          <cell r="Q11549">
            <v>7</v>
          </cell>
          <cell r="V11549">
            <v>5400</v>
          </cell>
        </row>
        <row r="11550">
          <cell r="A11550">
            <v>1</v>
          </cell>
          <cell r="E11550">
            <v>7</v>
          </cell>
          <cell r="I11550">
            <v>1448512.82</v>
          </cell>
          <cell r="M11550">
            <v>7</v>
          </cell>
          <cell r="Q11550">
            <v>7</v>
          </cell>
          <cell r="V11550">
            <v>6110</v>
          </cell>
        </row>
        <row r="11551">
          <cell r="A11551">
            <v>1</v>
          </cell>
          <cell r="E11551">
            <v>7</v>
          </cell>
          <cell r="I11551">
            <v>-515016.11</v>
          </cell>
          <cell r="M11551">
            <v>7</v>
          </cell>
          <cell r="Q11551">
            <v>7</v>
          </cell>
          <cell r="V11551">
            <v>6120</v>
          </cell>
        </row>
        <row r="11552">
          <cell r="A11552">
            <v>1</v>
          </cell>
          <cell r="E11552">
            <v>7</v>
          </cell>
          <cell r="I11552">
            <v>407395.75</v>
          </cell>
          <cell r="M11552">
            <v>7</v>
          </cell>
          <cell r="Q11552">
            <v>7</v>
          </cell>
          <cell r="V11552">
            <v>6210</v>
          </cell>
        </row>
        <row r="11553">
          <cell r="A11553">
            <v>1</v>
          </cell>
          <cell r="E11553">
            <v>7</v>
          </cell>
          <cell r="I11553">
            <v>-101159.23</v>
          </cell>
          <cell r="M11553">
            <v>7</v>
          </cell>
          <cell r="Q11553">
            <v>7</v>
          </cell>
          <cell r="V11553">
            <v>6220</v>
          </cell>
        </row>
        <row r="11554">
          <cell r="A11554">
            <v>1</v>
          </cell>
          <cell r="E11554">
            <v>7</v>
          </cell>
          <cell r="I11554">
            <v>576350.31999999995</v>
          </cell>
          <cell r="M11554">
            <v>7</v>
          </cell>
          <cell r="Q11554">
            <v>7</v>
          </cell>
          <cell r="V11554">
            <v>6310</v>
          </cell>
        </row>
        <row r="11555">
          <cell r="A11555">
            <v>1</v>
          </cell>
          <cell r="E11555">
            <v>7</v>
          </cell>
          <cell r="I11555">
            <v>-268963.49</v>
          </cell>
          <cell r="M11555">
            <v>7</v>
          </cell>
          <cell r="Q11555">
            <v>7</v>
          </cell>
          <cell r="V11555">
            <v>6320</v>
          </cell>
        </row>
        <row r="11556">
          <cell r="A11556">
            <v>1</v>
          </cell>
          <cell r="E11556">
            <v>7</v>
          </cell>
          <cell r="I11556">
            <v>575847</v>
          </cell>
          <cell r="M11556">
            <v>7</v>
          </cell>
          <cell r="Q11556">
            <v>7</v>
          </cell>
          <cell r="V11556">
            <v>6410</v>
          </cell>
        </row>
        <row r="11557">
          <cell r="A11557">
            <v>1</v>
          </cell>
          <cell r="E11557">
            <v>7</v>
          </cell>
          <cell r="I11557">
            <v>-43410.49</v>
          </cell>
          <cell r="M11557">
            <v>7</v>
          </cell>
          <cell r="Q11557">
            <v>7</v>
          </cell>
          <cell r="V11557">
            <v>6420</v>
          </cell>
        </row>
        <row r="11558">
          <cell r="A11558">
            <v>1</v>
          </cell>
          <cell r="E11558">
            <v>7</v>
          </cell>
          <cell r="I11558">
            <v>4380.1000000000004</v>
          </cell>
          <cell r="M11558">
            <v>7</v>
          </cell>
          <cell r="Q11558">
            <v>7</v>
          </cell>
          <cell r="V11558">
            <v>6520</v>
          </cell>
        </row>
        <row r="11559">
          <cell r="A11559">
            <v>1</v>
          </cell>
          <cell r="E11559">
            <v>7</v>
          </cell>
          <cell r="I11559">
            <v>209605.58</v>
          </cell>
          <cell r="M11559">
            <v>7</v>
          </cell>
          <cell r="Q11559">
            <v>7</v>
          </cell>
          <cell r="V11559">
            <v>6710</v>
          </cell>
        </row>
        <row r="11560">
          <cell r="A11560">
            <v>1</v>
          </cell>
          <cell r="E11560">
            <v>7</v>
          </cell>
          <cell r="I11560">
            <v>-67129.73</v>
          </cell>
          <cell r="M11560">
            <v>7</v>
          </cell>
          <cell r="Q11560">
            <v>7</v>
          </cell>
          <cell r="V11560">
            <v>6720</v>
          </cell>
        </row>
        <row r="11561">
          <cell r="A11561">
            <v>1</v>
          </cell>
          <cell r="E11561">
            <v>7</v>
          </cell>
          <cell r="I11561">
            <v>883500</v>
          </cell>
          <cell r="M11561">
            <v>7</v>
          </cell>
          <cell r="Q11561">
            <v>7</v>
          </cell>
          <cell r="V11561">
            <v>6810</v>
          </cell>
        </row>
        <row r="11562">
          <cell r="A11562">
            <v>1</v>
          </cell>
          <cell r="E11562">
            <v>7</v>
          </cell>
          <cell r="I11562">
            <v>-106765.18</v>
          </cell>
          <cell r="M11562">
            <v>7</v>
          </cell>
          <cell r="Q11562">
            <v>7</v>
          </cell>
          <cell r="V11562">
            <v>6820</v>
          </cell>
        </row>
        <row r="11563">
          <cell r="A11563">
            <v>1</v>
          </cell>
          <cell r="E11563">
            <v>7</v>
          </cell>
          <cell r="I11563">
            <v>454400</v>
          </cell>
          <cell r="M11563">
            <v>7</v>
          </cell>
          <cell r="Q11563">
            <v>7</v>
          </cell>
          <cell r="V11563">
            <v>7000</v>
          </cell>
        </row>
        <row r="11564">
          <cell r="A11564">
            <v>1</v>
          </cell>
          <cell r="E11564">
            <v>7</v>
          </cell>
          <cell r="I11564">
            <v>18746952.530000001</v>
          </cell>
          <cell r="M11564">
            <v>7</v>
          </cell>
          <cell r="Q11564">
            <v>7</v>
          </cell>
          <cell r="V11564">
            <v>7100</v>
          </cell>
        </row>
        <row r="11565">
          <cell r="A11565">
            <v>1</v>
          </cell>
          <cell r="E11565">
            <v>7</v>
          </cell>
          <cell r="I11565">
            <v>-1961347.91</v>
          </cell>
          <cell r="M11565">
            <v>7</v>
          </cell>
          <cell r="Q11565">
            <v>7</v>
          </cell>
          <cell r="V11565">
            <v>7110</v>
          </cell>
        </row>
        <row r="11566">
          <cell r="A11566">
            <v>1</v>
          </cell>
          <cell r="E11566">
            <v>7</v>
          </cell>
          <cell r="I11566">
            <v>12657751.859999999</v>
          </cell>
          <cell r="M11566">
            <v>7</v>
          </cell>
          <cell r="Q11566">
            <v>7</v>
          </cell>
          <cell r="V11566">
            <v>7130</v>
          </cell>
        </row>
        <row r="11567">
          <cell r="A11567">
            <v>1</v>
          </cell>
          <cell r="E11567">
            <v>7</v>
          </cell>
          <cell r="I11567">
            <v>-341845</v>
          </cell>
          <cell r="M11567">
            <v>7</v>
          </cell>
          <cell r="Q11567">
            <v>7</v>
          </cell>
          <cell r="V11567">
            <v>7140</v>
          </cell>
        </row>
        <row r="11568">
          <cell r="A11568">
            <v>1</v>
          </cell>
          <cell r="E11568">
            <v>7</v>
          </cell>
          <cell r="I11568">
            <v>0</v>
          </cell>
          <cell r="M11568">
            <v>7</v>
          </cell>
          <cell r="Q11568">
            <v>7</v>
          </cell>
          <cell r="V11568">
            <v>7150</v>
          </cell>
        </row>
        <row r="11569">
          <cell r="A11569">
            <v>1</v>
          </cell>
          <cell r="E11569">
            <v>7</v>
          </cell>
          <cell r="I11569">
            <v>400000</v>
          </cell>
          <cell r="M11569">
            <v>7</v>
          </cell>
          <cell r="Q11569">
            <v>7</v>
          </cell>
          <cell r="V11569">
            <v>7300</v>
          </cell>
        </row>
        <row r="11570">
          <cell r="A11570">
            <v>1</v>
          </cell>
          <cell r="E11570">
            <v>7</v>
          </cell>
          <cell r="I11570">
            <v>7950.53</v>
          </cell>
          <cell r="M11570">
            <v>7</v>
          </cell>
          <cell r="Q11570">
            <v>7</v>
          </cell>
          <cell r="V11570">
            <v>7300</v>
          </cell>
        </row>
        <row r="11571">
          <cell r="A11571">
            <v>1</v>
          </cell>
          <cell r="E11571">
            <v>7</v>
          </cell>
          <cell r="I11571">
            <v>1257819.96</v>
          </cell>
          <cell r="M11571">
            <v>7</v>
          </cell>
          <cell r="Q11571">
            <v>7</v>
          </cell>
          <cell r="V11571">
            <v>7400</v>
          </cell>
        </row>
        <row r="11572">
          <cell r="A11572">
            <v>1</v>
          </cell>
          <cell r="E11572">
            <v>7</v>
          </cell>
          <cell r="I11572">
            <v>0</v>
          </cell>
          <cell r="M11572">
            <v>7</v>
          </cell>
          <cell r="Q11572">
            <v>7</v>
          </cell>
          <cell r="V11572">
            <v>7700</v>
          </cell>
        </row>
        <row r="11573">
          <cell r="A11573">
            <v>1</v>
          </cell>
          <cell r="E11573">
            <v>7</v>
          </cell>
          <cell r="I11573">
            <v>0</v>
          </cell>
          <cell r="M11573">
            <v>7</v>
          </cell>
          <cell r="Q11573">
            <v>7</v>
          </cell>
          <cell r="V11573">
            <v>7700</v>
          </cell>
        </row>
        <row r="11574">
          <cell r="A11574">
            <v>1</v>
          </cell>
          <cell r="E11574">
            <v>7</v>
          </cell>
          <cell r="I11574">
            <v>660000</v>
          </cell>
          <cell r="M11574">
            <v>7</v>
          </cell>
          <cell r="Q11574">
            <v>7</v>
          </cell>
          <cell r="V11574">
            <v>7800</v>
          </cell>
        </row>
        <row r="11575">
          <cell r="A11575">
            <v>1</v>
          </cell>
          <cell r="E11575">
            <v>7</v>
          </cell>
          <cell r="I11575">
            <v>720.44</v>
          </cell>
          <cell r="M11575">
            <v>7</v>
          </cell>
          <cell r="Q11575">
            <v>7</v>
          </cell>
          <cell r="V11575">
            <v>7912</v>
          </cell>
        </row>
        <row r="11576">
          <cell r="A11576">
            <v>1</v>
          </cell>
          <cell r="E11576">
            <v>7</v>
          </cell>
          <cell r="I11576">
            <v>0</v>
          </cell>
          <cell r="M11576">
            <v>7</v>
          </cell>
          <cell r="Q11576">
            <v>7</v>
          </cell>
          <cell r="V11576">
            <v>7913</v>
          </cell>
        </row>
        <row r="11577">
          <cell r="A11577">
            <v>1</v>
          </cell>
          <cell r="E11577">
            <v>7</v>
          </cell>
          <cell r="I11577">
            <v>0</v>
          </cell>
          <cell r="M11577">
            <v>7</v>
          </cell>
          <cell r="Q11577">
            <v>7</v>
          </cell>
          <cell r="V11577">
            <v>7916</v>
          </cell>
        </row>
        <row r="11578">
          <cell r="A11578">
            <v>1</v>
          </cell>
          <cell r="E11578">
            <v>7</v>
          </cell>
          <cell r="I11578">
            <v>27</v>
          </cell>
          <cell r="M11578">
            <v>7</v>
          </cell>
          <cell r="Q11578">
            <v>7</v>
          </cell>
          <cell r="V11578">
            <v>7917</v>
          </cell>
        </row>
        <row r="11579">
          <cell r="A11579">
            <v>1</v>
          </cell>
          <cell r="E11579">
            <v>7</v>
          </cell>
          <cell r="I11579">
            <v>-14705.28</v>
          </cell>
          <cell r="M11579">
            <v>7</v>
          </cell>
          <cell r="Q11579">
            <v>7</v>
          </cell>
          <cell r="V11579">
            <v>8015</v>
          </cell>
        </row>
        <row r="11580">
          <cell r="A11580">
            <v>1</v>
          </cell>
          <cell r="E11580">
            <v>7</v>
          </cell>
          <cell r="I11580">
            <v>405310.82</v>
          </cell>
          <cell r="M11580">
            <v>7</v>
          </cell>
          <cell r="Q11580">
            <v>7</v>
          </cell>
          <cell r="V11580">
            <v>8101</v>
          </cell>
        </row>
        <row r="11581">
          <cell r="A11581">
            <v>1</v>
          </cell>
          <cell r="E11581">
            <v>7</v>
          </cell>
          <cell r="I11581">
            <v>-3430013.14</v>
          </cell>
          <cell r="M11581">
            <v>7</v>
          </cell>
          <cell r="Q11581">
            <v>7</v>
          </cell>
          <cell r="V11581">
            <v>8102</v>
          </cell>
        </row>
        <row r="11582">
          <cell r="A11582">
            <v>1</v>
          </cell>
          <cell r="E11582">
            <v>7</v>
          </cell>
          <cell r="I11582">
            <v>2232.9299999999998</v>
          </cell>
          <cell r="M11582">
            <v>7</v>
          </cell>
          <cell r="Q11582">
            <v>7</v>
          </cell>
          <cell r="V11582">
            <v>8103</v>
          </cell>
        </row>
        <row r="11583">
          <cell r="A11583">
            <v>1</v>
          </cell>
          <cell r="E11583">
            <v>7</v>
          </cell>
          <cell r="I11583">
            <v>726264</v>
          </cell>
          <cell r="M11583">
            <v>7</v>
          </cell>
          <cell r="Q11583">
            <v>7</v>
          </cell>
          <cell r="V11583">
            <v>8700</v>
          </cell>
        </row>
        <row r="11584">
          <cell r="A11584">
            <v>1</v>
          </cell>
          <cell r="E11584">
            <v>7</v>
          </cell>
          <cell r="I11584">
            <v>-42907479.329999998</v>
          </cell>
          <cell r="M11584">
            <v>7</v>
          </cell>
          <cell r="Q11584">
            <v>7</v>
          </cell>
          <cell r="V11584">
            <v>9100</v>
          </cell>
        </row>
        <row r="11585">
          <cell r="A11585">
            <v>1</v>
          </cell>
          <cell r="E11585">
            <v>7</v>
          </cell>
          <cell r="I11585">
            <v>-385048.09</v>
          </cell>
          <cell r="M11585">
            <v>7</v>
          </cell>
          <cell r="Q11585">
            <v>7</v>
          </cell>
          <cell r="V11585">
            <v>9150</v>
          </cell>
        </row>
        <row r="11586">
          <cell r="A11586">
            <v>1</v>
          </cell>
          <cell r="E11586">
            <v>7</v>
          </cell>
          <cell r="I11586">
            <v>0</v>
          </cell>
          <cell r="M11586">
            <v>7</v>
          </cell>
          <cell r="Q11586">
            <v>7</v>
          </cell>
          <cell r="V11586">
            <v>9205</v>
          </cell>
        </row>
        <row r="11587">
          <cell r="A11587">
            <v>1</v>
          </cell>
          <cell r="E11587">
            <v>7</v>
          </cell>
          <cell r="I11587">
            <v>-1628381.56</v>
          </cell>
          <cell r="M11587">
            <v>7</v>
          </cell>
          <cell r="Q11587">
            <v>7</v>
          </cell>
          <cell r="V11587">
            <v>9251</v>
          </cell>
        </row>
        <row r="11588">
          <cell r="A11588">
            <v>1</v>
          </cell>
          <cell r="E11588">
            <v>7</v>
          </cell>
          <cell r="I11588">
            <v>746066.39</v>
          </cell>
          <cell r="M11588">
            <v>7</v>
          </cell>
          <cell r="Q11588">
            <v>7</v>
          </cell>
          <cell r="V11588">
            <v>9252</v>
          </cell>
        </row>
        <row r="11589">
          <cell r="A11589">
            <v>1</v>
          </cell>
          <cell r="E11589">
            <v>7</v>
          </cell>
          <cell r="I11589">
            <v>167374.85</v>
          </cell>
          <cell r="M11589">
            <v>7</v>
          </cell>
          <cell r="Q11589">
            <v>7</v>
          </cell>
          <cell r="V11589">
            <v>9253</v>
          </cell>
        </row>
        <row r="11590">
          <cell r="A11590">
            <v>1</v>
          </cell>
          <cell r="E11590">
            <v>7</v>
          </cell>
          <cell r="I11590">
            <v>-7080</v>
          </cell>
          <cell r="M11590">
            <v>7</v>
          </cell>
          <cell r="Q11590">
            <v>7</v>
          </cell>
          <cell r="V11590">
            <v>9255</v>
          </cell>
        </row>
        <row r="11591">
          <cell r="A11591">
            <v>1</v>
          </cell>
          <cell r="E11591">
            <v>7</v>
          </cell>
          <cell r="I11591">
            <v>-19920</v>
          </cell>
          <cell r="M11591">
            <v>7</v>
          </cell>
          <cell r="Q11591">
            <v>7</v>
          </cell>
          <cell r="V11591">
            <v>9256</v>
          </cell>
        </row>
        <row r="11592">
          <cell r="A11592">
            <v>1</v>
          </cell>
          <cell r="E11592">
            <v>7</v>
          </cell>
          <cell r="I11592">
            <v>-201556.5</v>
          </cell>
          <cell r="M11592">
            <v>7</v>
          </cell>
          <cell r="Q11592">
            <v>7</v>
          </cell>
          <cell r="V11592">
            <v>9301</v>
          </cell>
        </row>
        <row r="11593">
          <cell r="A11593">
            <v>1</v>
          </cell>
          <cell r="E11593">
            <v>7</v>
          </cell>
          <cell r="I11593">
            <v>-675322.84</v>
          </cell>
          <cell r="M11593">
            <v>7</v>
          </cell>
          <cell r="Q11593">
            <v>7</v>
          </cell>
          <cell r="V11593">
            <v>9302</v>
          </cell>
        </row>
        <row r="11594">
          <cell r="A11594">
            <v>1</v>
          </cell>
          <cell r="E11594">
            <v>7</v>
          </cell>
          <cell r="I11594">
            <v>-398274.03</v>
          </cell>
          <cell r="M11594">
            <v>7</v>
          </cell>
          <cell r="Q11594">
            <v>7</v>
          </cell>
          <cell r="V11594">
            <v>9303</v>
          </cell>
        </row>
        <row r="11595">
          <cell r="A11595">
            <v>1</v>
          </cell>
          <cell r="E11595">
            <v>7</v>
          </cell>
          <cell r="I11595">
            <v>-610369.01</v>
          </cell>
          <cell r="M11595">
            <v>7</v>
          </cell>
          <cell r="Q11595">
            <v>7</v>
          </cell>
          <cell r="V11595">
            <v>9305</v>
          </cell>
        </row>
        <row r="11596">
          <cell r="A11596">
            <v>1</v>
          </cell>
          <cell r="E11596">
            <v>7</v>
          </cell>
          <cell r="I11596">
            <v>-0.25</v>
          </cell>
          <cell r="M11596">
            <v>7</v>
          </cell>
          <cell r="Q11596">
            <v>7</v>
          </cell>
          <cell r="V11596">
            <v>9306</v>
          </cell>
        </row>
        <row r="11597">
          <cell r="A11597">
            <v>1</v>
          </cell>
          <cell r="E11597">
            <v>7</v>
          </cell>
          <cell r="I11597">
            <v>0</v>
          </cell>
          <cell r="M11597">
            <v>7</v>
          </cell>
          <cell r="Q11597">
            <v>7</v>
          </cell>
          <cell r="V11597">
            <v>9400</v>
          </cell>
        </row>
        <row r="11598">
          <cell r="A11598">
            <v>1</v>
          </cell>
          <cell r="E11598">
            <v>7</v>
          </cell>
          <cell r="I11598">
            <v>-1500</v>
          </cell>
          <cell r="M11598">
            <v>7</v>
          </cell>
          <cell r="Q11598">
            <v>7</v>
          </cell>
          <cell r="V11598">
            <v>9500</v>
          </cell>
        </row>
        <row r="11599">
          <cell r="A11599">
            <v>1</v>
          </cell>
          <cell r="E11599">
            <v>7</v>
          </cell>
          <cell r="I11599">
            <v>-2510750.1</v>
          </cell>
          <cell r="M11599">
            <v>7</v>
          </cell>
          <cell r="Q11599">
            <v>7</v>
          </cell>
          <cell r="V11599">
            <v>9530</v>
          </cell>
        </row>
        <row r="11600">
          <cell r="A11600">
            <v>1</v>
          </cell>
          <cell r="E11600">
            <v>7</v>
          </cell>
          <cell r="I11600">
            <v>192137.61</v>
          </cell>
          <cell r="M11600">
            <v>7</v>
          </cell>
          <cell r="Q11600">
            <v>7</v>
          </cell>
          <cell r="V11600">
            <v>9600</v>
          </cell>
        </row>
        <row r="11601">
          <cell r="A11601">
            <v>1</v>
          </cell>
          <cell r="E11601">
            <v>7</v>
          </cell>
          <cell r="I11601">
            <v>1586910</v>
          </cell>
          <cell r="M11601">
            <v>7</v>
          </cell>
          <cell r="Q11601">
            <v>7</v>
          </cell>
          <cell r="V11601">
            <v>9610</v>
          </cell>
        </row>
        <row r="11602">
          <cell r="A11602">
            <v>1</v>
          </cell>
          <cell r="E11602">
            <v>7</v>
          </cell>
          <cell r="I11602">
            <v>1189620.3700000001</v>
          </cell>
          <cell r="M11602">
            <v>7</v>
          </cell>
          <cell r="Q11602">
            <v>7</v>
          </cell>
          <cell r="V11602">
            <v>9611</v>
          </cell>
        </row>
        <row r="11603">
          <cell r="A11603">
            <v>1</v>
          </cell>
          <cell r="E11603">
            <v>7</v>
          </cell>
          <cell r="I11603">
            <v>0</v>
          </cell>
          <cell r="M11603">
            <v>7</v>
          </cell>
          <cell r="Q11603">
            <v>7</v>
          </cell>
          <cell r="V11603">
            <v>9620</v>
          </cell>
        </row>
        <row r="11604">
          <cell r="A11604">
            <v>1</v>
          </cell>
          <cell r="E11604">
            <v>7</v>
          </cell>
          <cell r="I11604">
            <v>1164859.27</v>
          </cell>
          <cell r="M11604">
            <v>7</v>
          </cell>
          <cell r="Q11604">
            <v>7</v>
          </cell>
          <cell r="V11604">
            <v>9670</v>
          </cell>
        </row>
        <row r="11605">
          <cell r="A11605">
            <v>1</v>
          </cell>
          <cell r="E11605">
            <v>7</v>
          </cell>
          <cell r="I11605">
            <v>0</v>
          </cell>
          <cell r="M11605">
            <v>7</v>
          </cell>
          <cell r="Q11605">
            <v>7</v>
          </cell>
          <cell r="V11605">
            <v>9990</v>
          </cell>
        </row>
        <row r="11606">
          <cell r="A11606">
            <v>1</v>
          </cell>
          <cell r="E11606">
            <v>7</v>
          </cell>
          <cell r="I11606">
            <v>-8283627.6200000001</v>
          </cell>
          <cell r="M11606">
            <v>7</v>
          </cell>
          <cell r="Q11606">
            <v>7</v>
          </cell>
          <cell r="V11606">
            <v>5301</v>
          </cell>
        </row>
        <row r="11607">
          <cell r="A11607">
            <v>1</v>
          </cell>
          <cell r="E11607">
            <v>4</v>
          </cell>
          <cell r="I11607">
            <v>228441.91</v>
          </cell>
          <cell r="M11607">
            <v>4</v>
          </cell>
          <cell r="Q11607">
            <v>25</v>
          </cell>
          <cell r="V11607">
            <v>1010</v>
          </cell>
        </row>
        <row r="11608">
          <cell r="A11608">
            <v>1</v>
          </cell>
          <cell r="E11608">
            <v>4</v>
          </cell>
          <cell r="I11608">
            <v>0</v>
          </cell>
          <cell r="M11608">
            <v>4</v>
          </cell>
          <cell r="Q11608">
            <v>14</v>
          </cell>
          <cell r="V11608">
            <v>1010</v>
          </cell>
        </row>
        <row r="11609">
          <cell r="A11609">
            <v>1</v>
          </cell>
          <cell r="E11609">
            <v>4</v>
          </cell>
          <cell r="I11609">
            <v>-4293615.53</v>
          </cell>
          <cell r="M11609">
            <v>4</v>
          </cell>
          <cell r="Q11609">
            <v>8</v>
          </cell>
          <cell r="V11609">
            <v>1010</v>
          </cell>
        </row>
        <row r="11610">
          <cell r="A11610">
            <v>1</v>
          </cell>
          <cell r="E11610">
            <v>4</v>
          </cell>
          <cell r="I11610">
            <v>0</v>
          </cell>
          <cell r="M11610">
            <v>4</v>
          </cell>
          <cell r="Q11610">
            <v>6</v>
          </cell>
          <cell r="V11610">
            <v>1010</v>
          </cell>
        </row>
        <row r="11611">
          <cell r="A11611">
            <v>1</v>
          </cell>
          <cell r="E11611">
            <v>4</v>
          </cell>
          <cell r="I11611">
            <v>0</v>
          </cell>
          <cell r="M11611">
            <v>4</v>
          </cell>
          <cell r="Q11611">
            <v>10</v>
          </cell>
          <cell r="V11611">
            <v>1010</v>
          </cell>
        </row>
        <row r="11612">
          <cell r="A11612">
            <v>1</v>
          </cell>
          <cell r="E11612">
            <v>4</v>
          </cell>
          <cell r="I11612">
            <v>0</v>
          </cell>
          <cell r="M11612">
            <v>4</v>
          </cell>
          <cell r="Q11612">
            <v>9</v>
          </cell>
          <cell r="V11612">
            <v>1030</v>
          </cell>
        </row>
        <row r="11613">
          <cell r="A11613">
            <v>1</v>
          </cell>
          <cell r="E11613">
            <v>4</v>
          </cell>
          <cell r="I11613">
            <v>0</v>
          </cell>
          <cell r="M11613">
            <v>4</v>
          </cell>
          <cell r="Q11613">
            <v>4</v>
          </cell>
          <cell r="V11613">
            <v>1030</v>
          </cell>
        </row>
        <row r="11614">
          <cell r="A11614">
            <v>1</v>
          </cell>
          <cell r="E11614">
            <v>4</v>
          </cell>
          <cell r="I11614">
            <v>0</v>
          </cell>
          <cell r="M11614">
            <v>4</v>
          </cell>
          <cell r="Q11614">
            <v>14</v>
          </cell>
          <cell r="V11614">
            <v>1030</v>
          </cell>
        </row>
        <row r="11615">
          <cell r="A11615">
            <v>1</v>
          </cell>
          <cell r="E11615">
            <v>4</v>
          </cell>
          <cell r="I11615">
            <v>0</v>
          </cell>
          <cell r="M11615">
            <v>4</v>
          </cell>
          <cell r="Q11615">
            <v>7</v>
          </cell>
          <cell r="V11615">
            <v>1030</v>
          </cell>
        </row>
        <row r="11616">
          <cell r="A11616">
            <v>1</v>
          </cell>
          <cell r="E11616">
            <v>4</v>
          </cell>
          <cell r="I11616">
            <v>0</v>
          </cell>
          <cell r="M11616">
            <v>4</v>
          </cell>
          <cell r="Q11616">
            <v>8</v>
          </cell>
          <cell r="V11616">
            <v>1030</v>
          </cell>
        </row>
        <row r="11617">
          <cell r="A11617">
            <v>1</v>
          </cell>
          <cell r="E11617">
            <v>4</v>
          </cell>
          <cell r="I11617">
            <v>0</v>
          </cell>
          <cell r="M11617">
            <v>4</v>
          </cell>
          <cell r="Q11617">
            <v>24</v>
          </cell>
          <cell r="V11617">
            <v>1030</v>
          </cell>
        </row>
        <row r="11618">
          <cell r="A11618">
            <v>1</v>
          </cell>
          <cell r="E11618">
            <v>4</v>
          </cell>
          <cell r="I11618">
            <v>0</v>
          </cell>
          <cell r="M11618">
            <v>4</v>
          </cell>
          <cell r="Q11618">
            <v>21</v>
          </cell>
          <cell r="V11618">
            <v>1030</v>
          </cell>
        </row>
        <row r="11619">
          <cell r="A11619">
            <v>1</v>
          </cell>
          <cell r="E11619">
            <v>4</v>
          </cell>
          <cell r="I11619">
            <v>0</v>
          </cell>
          <cell r="M11619">
            <v>4</v>
          </cell>
          <cell r="Q11619">
            <v>22</v>
          </cell>
          <cell r="V11619">
            <v>1030</v>
          </cell>
        </row>
        <row r="11620">
          <cell r="A11620">
            <v>1</v>
          </cell>
          <cell r="E11620">
            <v>4</v>
          </cell>
          <cell r="I11620">
            <v>0</v>
          </cell>
          <cell r="M11620">
            <v>4</v>
          </cell>
          <cell r="Q11620">
            <v>23</v>
          </cell>
          <cell r="V11620">
            <v>1030</v>
          </cell>
        </row>
        <row r="11621">
          <cell r="A11621">
            <v>1</v>
          </cell>
          <cell r="E11621">
            <v>4</v>
          </cell>
          <cell r="I11621">
            <v>0</v>
          </cell>
          <cell r="M11621">
            <v>4</v>
          </cell>
          <cell r="Q11621">
            <v>6</v>
          </cell>
          <cell r="V11621">
            <v>1030</v>
          </cell>
        </row>
        <row r="11622">
          <cell r="A11622">
            <v>1</v>
          </cell>
          <cell r="E11622">
            <v>4</v>
          </cell>
          <cell r="I11622">
            <v>0</v>
          </cell>
          <cell r="M11622">
            <v>4</v>
          </cell>
          <cell r="Q11622">
            <v>13</v>
          </cell>
          <cell r="V11622">
            <v>1030</v>
          </cell>
        </row>
        <row r="11623">
          <cell r="A11623">
            <v>1</v>
          </cell>
          <cell r="E11623">
            <v>4</v>
          </cell>
          <cell r="I11623">
            <v>0</v>
          </cell>
          <cell r="M11623">
            <v>4</v>
          </cell>
          <cell r="Q11623">
            <v>5</v>
          </cell>
          <cell r="V11623">
            <v>1030</v>
          </cell>
        </row>
        <row r="11624">
          <cell r="A11624">
            <v>1</v>
          </cell>
          <cell r="E11624">
            <v>4</v>
          </cell>
          <cell r="I11624">
            <v>0</v>
          </cell>
          <cell r="M11624">
            <v>4</v>
          </cell>
          <cell r="Q11624">
            <v>2</v>
          </cell>
          <cell r="V11624">
            <v>1030</v>
          </cell>
        </row>
        <row r="11625">
          <cell r="A11625">
            <v>1</v>
          </cell>
          <cell r="E11625">
            <v>4</v>
          </cell>
          <cell r="I11625">
            <v>0</v>
          </cell>
          <cell r="M11625">
            <v>4</v>
          </cell>
          <cell r="Q11625">
            <v>10</v>
          </cell>
          <cell r="V11625">
            <v>1030</v>
          </cell>
        </row>
        <row r="11626">
          <cell r="A11626">
            <v>1</v>
          </cell>
          <cell r="E11626">
            <v>4</v>
          </cell>
          <cell r="I11626">
            <v>-24912.31</v>
          </cell>
          <cell r="M11626">
            <v>4</v>
          </cell>
          <cell r="Q11626">
            <v>8</v>
          </cell>
          <cell r="V11626">
            <v>1090</v>
          </cell>
        </row>
        <row r="11627">
          <cell r="A11627">
            <v>1</v>
          </cell>
          <cell r="E11627">
            <v>4</v>
          </cell>
          <cell r="I11627">
            <v>-29696.49</v>
          </cell>
          <cell r="M11627">
            <v>4</v>
          </cell>
          <cell r="Q11627">
            <v>12</v>
          </cell>
          <cell r="V11627">
            <v>1090</v>
          </cell>
        </row>
        <row r="11628">
          <cell r="A11628">
            <v>1</v>
          </cell>
          <cell r="E11628">
            <v>4</v>
          </cell>
          <cell r="I11628">
            <v>0</v>
          </cell>
          <cell r="M11628">
            <v>4</v>
          </cell>
          <cell r="Q11628">
            <v>22</v>
          </cell>
          <cell r="V11628">
            <v>1090</v>
          </cell>
        </row>
        <row r="11629">
          <cell r="A11629">
            <v>1</v>
          </cell>
          <cell r="E11629">
            <v>4</v>
          </cell>
          <cell r="I11629">
            <v>0</v>
          </cell>
          <cell r="M11629">
            <v>4</v>
          </cell>
          <cell r="Q11629">
            <v>2</v>
          </cell>
          <cell r="V11629">
            <v>1090</v>
          </cell>
        </row>
        <row r="11630">
          <cell r="A11630">
            <v>1</v>
          </cell>
          <cell r="E11630">
            <v>4</v>
          </cell>
          <cell r="I11630">
            <v>0</v>
          </cell>
          <cell r="M11630">
            <v>4</v>
          </cell>
          <cell r="Q11630">
            <v>10</v>
          </cell>
          <cell r="V11630">
            <v>1090</v>
          </cell>
        </row>
        <row r="11631">
          <cell r="A11631">
            <v>1</v>
          </cell>
          <cell r="E11631">
            <v>4</v>
          </cell>
          <cell r="I11631">
            <v>-228441.91</v>
          </cell>
          <cell r="M11631">
            <v>4</v>
          </cell>
          <cell r="Q11631">
            <v>25</v>
          </cell>
          <cell r="V11631">
            <v>1095</v>
          </cell>
        </row>
        <row r="11632">
          <cell r="A11632">
            <v>1</v>
          </cell>
          <cell r="E11632">
            <v>4</v>
          </cell>
          <cell r="I11632">
            <v>-821945.81</v>
          </cell>
          <cell r="M11632">
            <v>4</v>
          </cell>
          <cell r="Q11632">
            <v>14</v>
          </cell>
          <cell r="V11632">
            <v>1095</v>
          </cell>
        </row>
        <row r="11633">
          <cell r="A11633">
            <v>1</v>
          </cell>
          <cell r="E11633">
            <v>4</v>
          </cell>
          <cell r="I11633">
            <v>792988.22</v>
          </cell>
          <cell r="M11633">
            <v>4</v>
          </cell>
          <cell r="Q11633">
            <v>8</v>
          </cell>
          <cell r="V11633">
            <v>1095</v>
          </cell>
        </row>
        <row r="11634">
          <cell r="A11634">
            <v>1</v>
          </cell>
          <cell r="E11634">
            <v>4</v>
          </cell>
          <cell r="I11634">
            <v>0</v>
          </cell>
          <cell r="M11634">
            <v>4</v>
          </cell>
          <cell r="Q11634">
            <v>6</v>
          </cell>
          <cell r="V11634">
            <v>1095</v>
          </cell>
        </row>
        <row r="11635">
          <cell r="A11635">
            <v>1</v>
          </cell>
          <cell r="E11635">
            <v>4</v>
          </cell>
          <cell r="I11635">
            <v>-1176384.3999999999</v>
          </cell>
          <cell r="M11635">
            <v>4</v>
          </cell>
          <cell r="Q11635">
            <v>10</v>
          </cell>
          <cell r="V11635">
            <v>1095</v>
          </cell>
        </row>
        <row r="11636">
          <cell r="A11636">
            <v>1</v>
          </cell>
          <cell r="E11636">
            <v>4</v>
          </cell>
          <cell r="I11636">
            <v>0</v>
          </cell>
          <cell r="M11636">
            <v>4</v>
          </cell>
          <cell r="Q11636">
            <v>8</v>
          </cell>
          <cell r="V11636">
            <v>1096</v>
          </cell>
        </row>
        <row r="11637">
          <cell r="A11637">
            <v>1</v>
          </cell>
          <cell r="E11637">
            <v>4</v>
          </cell>
          <cell r="I11637">
            <v>0</v>
          </cell>
          <cell r="M11637">
            <v>4</v>
          </cell>
          <cell r="Q11637">
            <v>6</v>
          </cell>
          <cell r="V11637">
            <v>1096</v>
          </cell>
        </row>
        <row r="11638">
          <cell r="A11638">
            <v>1</v>
          </cell>
          <cell r="E11638">
            <v>4</v>
          </cell>
          <cell r="I11638">
            <v>0</v>
          </cell>
          <cell r="M11638">
            <v>4</v>
          </cell>
          <cell r="Q11638">
            <v>10</v>
          </cell>
          <cell r="V11638">
            <v>1096</v>
          </cell>
        </row>
        <row r="11639">
          <cell r="A11639">
            <v>1</v>
          </cell>
          <cell r="E11639">
            <v>4</v>
          </cell>
          <cell r="I11639">
            <v>0</v>
          </cell>
          <cell r="M11639">
            <v>4</v>
          </cell>
          <cell r="Q11639">
            <v>9</v>
          </cell>
          <cell r="V11639">
            <v>1097</v>
          </cell>
        </row>
        <row r="11640">
          <cell r="A11640">
            <v>1</v>
          </cell>
          <cell r="E11640">
            <v>4</v>
          </cell>
          <cell r="I11640">
            <v>0</v>
          </cell>
          <cell r="M11640">
            <v>4</v>
          </cell>
          <cell r="Q11640">
            <v>4</v>
          </cell>
          <cell r="V11640">
            <v>1097</v>
          </cell>
        </row>
        <row r="11641">
          <cell r="A11641">
            <v>1</v>
          </cell>
          <cell r="E11641">
            <v>4</v>
          </cell>
          <cell r="I11641">
            <v>0</v>
          </cell>
          <cell r="M11641">
            <v>4</v>
          </cell>
          <cell r="Q11641">
            <v>14</v>
          </cell>
          <cell r="V11641">
            <v>1097</v>
          </cell>
        </row>
        <row r="11642">
          <cell r="A11642">
            <v>1</v>
          </cell>
          <cell r="E11642">
            <v>4</v>
          </cell>
          <cell r="I11642">
            <v>0</v>
          </cell>
          <cell r="M11642">
            <v>4</v>
          </cell>
          <cell r="Q11642">
            <v>7</v>
          </cell>
          <cell r="V11642">
            <v>1097</v>
          </cell>
        </row>
        <row r="11643">
          <cell r="A11643">
            <v>1</v>
          </cell>
          <cell r="E11643">
            <v>4</v>
          </cell>
          <cell r="I11643">
            <v>0</v>
          </cell>
          <cell r="M11643">
            <v>4</v>
          </cell>
          <cell r="Q11643">
            <v>8</v>
          </cell>
          <cell r="V11643">
            <v>1097</v>
          </cell>
        </row>
        <row r="11644">
          <cell r="A11644">
            <v>1</v>
          </cell>
          <cell r="E11644">
            <v>4</v>
          </cell>
          <cell r="I11644">
            <v>0</v>
          </cell>
          <cell r="M11644">
            <v>4</v>
          </cell>
          <cell r="Q11644">
            <v>24</v>
          </cell>
          <cell r="V11644">
            <v>1097</v>
          </cell>
        </row>
        <row r="11645">
          <cell r="A11645">
            <v>1</v>
          </cell>
          <cell r="E11645">
            <v>4</v>
          </cell>
          <cell r="I11645">
            <v>0</v>
          </cell>
          <cell r="M11645">
            <v>4</v>
          </cell>
          <cell r="Q11645">
            <v>21</v>
          </cell>
          <cell r="V11645">
            <v>1097</v>
          </cell>
        </row>
        <row r="11646">
          <cell r="A11646">
            <v>1</v>
          </cell>
          <cell r="E11646">
            <v>4</v>
          </cell>
          <cell r="I11646">
            <v>0</v>
          </cell>
          <cell r="M11646">
            <v>4</v>
          </cell>
          <cell r="Q11646">
            <v>22</v>
          </cell>
          <cell r="V11646">
            <v>1097</v>
          </cell>
        </row>
        <row r="11647">
          <cell r="A11647">
            <v>1</v>
          </cell>
          <cell r="E11647">
            <v>4</v>
          </cell>
          <cell r="I11647">
            <v>0</v>
          </cell>
          <cell r="M11647">
            <v>4</v>
          </cell>
          <cell r="Q11647">
            <v>23</v>
          </cell>
          <cell r="V11647">
            <v>1097</v>
          </cell>
        </row>
        <row r="11648">
          <cell r="A11648">
            <v>1</v>
          </cell>
          <cell r="E11648">
            <v>4</v>
          </cell>
          <cell r="I11648">
            <v>0</v>
          </cell>
          <cell r="M11648">
            <v>4</v>
          </cell>
          <cell r="Q11648">
            <v>10</v>
          </cell>
          <cell r="V11648">
            <v>1097</v>
          </cell>
        </row>
        <row r="11649">
          <cell r="A11649">
            <v>1</v>
          </cell>
          <cell r="E11649">
            <v>4</v>
          </cell>
          <cell r="I11649">
            <v>0</v>
          </cell>
          <cell r="M11649">
            <v>4</v>
          </cell>
          <cell r="Q11649">
            <v>4</v>
          </cell>
          <cell r="V11649">
            <v>1098</v>
          </cell>
        </row>
        <row r="11650">
          <cell r="A11650">
            <v>1</v>
          </cell>
          <cell r="E11650">
            <v>4</v>
          </cell>
          <cell r="I11650">
            <v>0</v>
          </cell>
          <cell r="M11650">
            <v>4</v>
          </cell>
          <cell r="Q11650">
            <v>14</v>
          </cell>
          <cell r="V11650">
            <v>1098</v>
          </cell>
        </row>
        <row r="11651">
          <cell r="A11651">
            <v>1</v>
          </cell>
          <cell r="E11651">
            <v>4</v>
          </cell>
          <cell r="I11651">
            <v>0</v>
          </cell>
          <cell r="M11651">
            <v>4</v>
          </cell>
          <cell r="Q11651">
            <v>22</v>
          </cell>
          <cell r="V11651">
            <v>1098</v>
          </cell>
        </row>
        <row r="11652">
          <cell r="A11652">
            <v>1</v>
          </cell>
          <cell r="E11652">
            <v>4</v>
          </cell>
          <cell r="I11652">
            <v>0</v>
          </cell>
          <cell r="M11652">
            <v>4</v>
          </cell>
          <cell r="Q11652">
            <v>23</v>
          </cell>
          <cell r="V11652">
            <v>1098</v>
          </cell>
        </row>
        <row r="11653">
          <cell r="A11653">
            <v>1</v>
          </cell>
          <cell r="E11653">
            <v>4</v>
          </cell>
          <cell r="I11653">
            <v>0</v>
          </cell>
          <cell r="M11653">
            <v>4</v>
          </cell>
          <cell r="Q11653">
            <v>10</v>
          </cell>
          <cell r="V11653">
            <v>1098</v>
          </cell>
        </row>
        <row r="11654">
          <cell r="A11654">
            <v>1</v>
          </cell>
          <cell r="E11654">
            <v>4</v>
          </cell>
          <cell r="I11654">
            <v>0</v>
          </cell>
          <cell r="M11654">
            <v>4</v>
          </cell>
          <cell r="Q11654">
            <v>4</v>
          </cell>
          <cell r="V11654">
            <v>2010</v>
          </cell>
        </row>
        <row r="11655">
          <cell r="A11655">
            <v>1</v>
          </cell>
          <cell r="E11655">
            <v>4</v>
          </cell>
          <cell r="I11655">
            <v>0</v>
          </cell>
          <cell r="M11655">
            <v>4</v>
          </cell>
          <cell r="Q11655">
            <v>14</v>
          </cell>
          <cell r="V11655">
            <v>2010</v>
          </cell>
        </row>
        <row r="11656">
          <cell r="A11656">
            <v>1</v>
          </cell>
          <cell r="E11656">
            <v>4</v>
          </cell>
          <cell r="I11656">
            <v>-14193.44</v>
          </cell>
          <cell r="M11656">
            <v>4</v>
          </cell>
          <cell r="Q11656">
            <v>8</v>
          </cell>
          <cell r="V11656">
            <v>2010</v>
          </cell>
        </row>
        <row r="11657">
          <cell r="A11657">
            <v>1</v>
          </cell>
          <cell r="E11657">
            <v>4</v>
          </cell>
          <cell r="I11657">
            <v>0</v>
          </cell>
          <cell r="M11657">
            <v>4</v>
          </cell>
          <cell r="Q11657">
            <v>21</v>
          </cell>
          <cell r="V11657">
            <v>2010</v>
          </cell>
        </row>
        <row r="11658">
          <cell r="A11658">
            <v>1</v>
          </cell>
          <cell r="E11658">
            <v>4</v>
          </cell>
          <cell r="I11658">
            <v>0</v>
          </cell>
          <cell r="M11658">
            <v>4</v>
          </cell>
          <cell r="Q11658">
            <v>6</v>
          </cell>
          <cell r="V11658">
            <v>2010</v>
          </cell>
        </row>
        <row r="11659">
          <cell r="A11659">
            <v>1</v>
          </cell>
          <cell r="E11659">
            <v>4</v>
          </cell>
          <cell r="I11659">
            <v>0</v>
          </cell>
          <cell r="M11659">
            <v>4</v>
          </cell>
          <cell r="Q11659">
            <v>2</v>
          </cell>
          <cell r="V11659">
            <v>2010</v>
          </cell>
        </row>
        <row r="11660">
          <cell r="A11660">
            <v>1</v>
          </cell>
          <cell r="E11660">
            <v>4</v>
          </cell>
          <cell r="I11660">
            <v>0</v>
          </cell>
          <cell r="M11660">
            <v>4</v>
          </cell>
          <cell r="Q11660">
            <v>10</v>
          </cell>
          <cell r="V11660">
            <v>2010</v>
          </cell>
        </row>
        <row r="11661">
          <cell r="A11661">
            <v>1</v>
          </cell>
          <cell r="E11661">
            <v>4</v>
          </cell>
          <cell r="I11661">
            <v>0</v>
          </cell>
          <cell r="M11661">
            <v>4</v>
          </cell>
          <cell r="Q11661">
            <v>6</v>
          </cell>
          <cell r="V11661">
            <v>2011</v>
          </cell>
        </row>
        <row r="11662">
          <cell r="A11662">
            <v>1</v>
          </cell>
          <cell r="E11662">
            <v>4</v>
          </cell>
          <cell r="I11662">
            <v>0</v>
          </cell>
          <cell r="M11662">
            <v>4</v>
          </cell>
          <cell r="Q11662">
            <v>4</v>
          </cell>
          <cell r="V11662">
            <v>2020</v>
          </cell>
        </row>
        <row r="11663">
          <cell r="A11663">
            <v>1</v>
          </cell>
          <cell r="E11663">
            <v>4</v>
          </cell>
          <cell r="I11663">
            <v>149991.31</v>
          </cell>
          <cell r="M11663">
            <v>4</v>
          </cell>
          <cell r="Q11663">
            <v>14</v>
          </cell>
          <cell r="V11663">
            <v>2020</v>
          </cell>
        </row>
        <row r="11664">
          <cell r="A11664">
            <v>1</v>
          </cell>
          <cell r="E11664">
            <v>4</v>
          </cell>
          <cell r="I11664">
            <v>0</v>
          </cell>
          <cell r="M11664">
            <v>4</v>
          </cell>
          <cell r="Q11664">
            <v>7</v>
          </cell>
          <cell r="V11664">
            <v>2020</v>
          </cell>
        </row>
        <row r="11665">
          <cell r="A11665">
            <v>1</v>
          </cell>
          <cell r="E11665">
            <v>4</v>
          </cell>
          <cell r="I11665">
            <v>416118.86</v>
          </cell>
          <cell r="M11665">
            <v>4</v>
          </cell>
          <cell r="Q11665">
            <v>8</v>
          </cell>
          <cell r="V11665">
            <v>2020</v>
          </cell>
        </row>
        <row r="11666">
          <cell r="A11666">
            <v>1</v>
          </cell>
          <cell r="E11666">
            <v>4</v>
          </cell>
          <cell r="I11666">
            <v>0</v>
          </cell>
          <cell r="M11666">
            <v>4</v>
          </cell>
          <cell r="Q11666">
            <v>6</v>
          </cell>
          <cell r="V11666">
            <v>2020</v>
          </cell>
        </row>
        <row r="11667">
          <cell r="A11667">
            <v>1</v>
          </cell>
          <cell r="E11667">
            <v>4</v>
          </cell>
          <cell r="I11667">
            <v>0</v>
          </cell>
          <cell r="M11667">
            <v>4</v>
          </cell>
          <cell r="Q11667">
            <v>10</v>
          </cell>
          <cell r="V11667">
            <v>2020</v>
          </cell>
        </row>
        <row r="11668">
          <cell r="A11668">
            <v>1</v>
          </cell>
          <cell r="E11668">
            <v>4</v>
          </cell>
          <cell r="I11668">
            <v>3850</v>
          </cell>
          <cell r="M11668">
            <v>4</v>
          </cell>
          <cell r="Q11668">
            <v>8</v>
          </cell>
          <cell r="V11668">
            <v>2021</v>
          </cell>
        </row>
        <row r="11669">
          <cell r="A11669">
            <v>1</v>
          </cell>
          <cell r="E11669">
            <v>4</v>
          </cell>
          <cell r="I11669">
            <v>0</v>
          </cell>
          <cell r="M11669">
            <v>4</v>
          </cell>
          <cell r="Q11669">
            <v>6</v>
          </cell>
          <cell r="V11669">
            <v>2021</v>
          </cell>
        </row>
        <row r="11670">
          <cell r="A11670">
            <v>1</v>
          </cell>
          <cell r="E11670">
            <v>4</v>
          </cell>
          <cell r="I11670">
            <v>11200</v>
          </cell>
          <cell r="M11670">
            <v>4</v>
          </cell>
          <cell r="Q11670">
            <v>9</v>
          </cell>
          <cell r="V11670">
            <v>2030</v>
          </cell>
        </row>
        <row r="11671">
          <cell r="A11671">
            <v>1</v>
          </cell>
          <cell r="E11671">
            <v>4</v>
          </cell>
          <cell r="I11671">
            <v>120</v>
          </cell>
          <cell r="M11671">
            <v>4</v>
          </cell>
          <cell r="Q11671">
            <v>4</v>
          </cell>
          <cell r="V11671">
            <v>2030</v>
          </cell>
        </row>
        <row r="11672">
          <cell r="A11672">
            <v>1</v>
          </cell>
          <cell r="E11672">
            <v>4</v>
          </cell>
          <cell r="I11672">
            <v>-55590.559999999998</v>
          </cell>
          <cell r="M11672">
            <v>4</v>
          </cell>
          <cell r="Q11672">
            <v>4</v>
          </cell>
          <cell r="V11672">
            <v>2030</v>
          </cell>
        </row>
        <row r="11673">
          <cell r="A11673">
            <v>1</v>
          </cell>
          <cell r="E11673">
            <v>4</v>
          </cell>
          <cell r="I11673">
            <v>50298.01</v>
          </cell>
          <cell r="M11673">
            <v>4</v>
          </cell>
          <cell r="Q11673">
            <v>14</v>
          </cell>
          <cell r="V11673">
            <v>2030</v>
          </cell>
        </row>
        <row r="11674">
          <cell r="A11674">
            <v>1</v>
          </cell>
          <cell r="E11674">
            <v>4</v>
          </cell>
          <cell r="I11674">
            <v>77179.34</v>
          </cell>
          <cell r="M11674">
            <v>4</v>
          </cell>
          <cell r="Q11674">
            <v>8</v>
          </cell>
          <cell r="V11674">
            <v>2030</v>
          </cell>
        </row>
        <row r="11675">
          <cell r="A11675">
            <v>1</v>
          </cell>
          <cell r="E11675">
            <v>4</v>
          </cell>
          <cell r="I11675">
            <v>7782.68</v>
          </cell>
          <cell r="M11675">
            <v>4</v>
          </cell>
          <cell r="Q11675">
            <v>12</v>
          </cell>
          <cell r="V11675">
            <v>2030</v>
          </cell>
        </row>
        <row r="11676">
          <cell r="A11676">
            <v>1</v>
          </cell>
          <cell r="E11676">
            <v>4</v>
          </cell>
          <cell r="I11676">
            <v>13652.68</v>
          </cell>
          <cell r="M11676">
            <v>4</v>
          </cell>
          <cell r="Q11676">
            <v>23</v>
          </cell>
          <cell r="V11676">
            <v>2030</v>
          </cell>
        </row>
        <row r="11677">
          <cell r="A11677">
            <v>1</v>
          </cell>
          <cell r="E11677">
            <v>4</v>
          </cell>
          <cell r="I11677">
            <v>0</v>
          </cell>
          <cell r="M11677">
            <v>4</v>
          </cell>
          <cell r="Q11677">
            <v>6</v>
          </cell>
          <cell r="V11677">
            <v>2030</v>
          </cell>
        </row>
        <row r="11678">
          <cell r="A11678">
            <v>1</v>
          </cell>
          <cell r="E11678">
            <v>4</v>
          </cell>
          <cell r="I11678">
            <v>5500</v>
          </cell>
          <cell r="M11678">
            <v>4</v>
          </cell>
          <cell r="Q11678">
            <v>2</v>
          </cell>
          <cell r="V11678">
            <v>2030</v>
          </cell>
        </row>
        <row r="11679">
          <cell r="A11679">
            <v>1</v>
          </cell>
          <cell r="E11679">
            <v>4</v>
          </cell>
          <cell r="I11679">
            <v>73711.399999999994</v>
          </cell>
          <cell r="M11679">
            <v>4</v>
          </cell>
          <cell r="Q11679">
            <v>10</v>
          </cell>
          <cell r="V11679">
            <v>2030</v>
          </cell>
        </row>
        <row r="11680">
          <cell r="A11680">
            <v>1</v>
          </cell>
          <cell r="E11680">
            <v>4</v>
          </cell>
          <cell r="I11680">
            <v>0</v>
          </cell>
          <cell r="M11680">
            <v>4</v>
          </cell>
          <cell r="Q11680">
            <v>4</v>
          </cell>
          <cell r="V11680">
            <v>2040</v>
          </cell>
        </row>
        <row r="11681">
          <cell r="A11681">
            <v>1</v>
          </cell>
          <cell r="E11681">
            <v>4</v>
          </cell>
          <cell r="I11681">
            <v>243892.82</v>
          </cell>
          <cell r="M11681">
            <v>4</v>
          </cell>
          <cell r="Q11681">
            <v>22</v>
          </cell>
          <cell r="V11681">
            <v>2040</v>
          </cell>
        </row>
        <row r="11682">
          <cell r="A11682">
            <v>1</v>
          </cell>
          <cell r="E11682">
            <v>4</v>
          </cell>
          <cell r="I11682">
            <v>0</v>
          </cell>
          <cell r="M11682">
            <v>4</v>
          </cell>
          <cell r="Q11682">
            <v>6</v>
          </cell>
          <cell r="V11682">
            <v>2040</v>
          </cell>
        </row>
        <row r="11683">
          <cell r="A11683">
            <v>1</v>
          </cell>
          <cell r="E11683">
            <v>4</v>
          </cell>
          <cell r="I11683">
            <v>0</v>
          </cell>
          <cell r="M11683">
            <v>4</v>
          </cell>
          <cell r="Q11683">
            <v>2</v>
          </cell>
          <cell r="V11683">
            <v>2040</v>
          </cell>
        </row>
        <row r="11684">
          <cell r="A11684">
            <v>1</v>
          </cell>
          <cell r="E11684">
            <v>4</v>
          </cell>
          <cell r="I11684">
            <v>136725.03</v>
          </cell>
          <cell r="M11684">
            <v>4</v>
          </cell>
          <cell r="Q11684">
            <v>25</v>
          </cell>
          <cell r="V11684">
            <v>2051</v>
          </cell>
        </row>
        <row r="11685">
          <cell r="A11685">
            <v>1</v>
          </cell>
          <cell r="E11685">
            <v>4</v>
          </cell>
          <cell r="I11685">
            <v>0</v>
          </cell>
          <cell r="M11685">
            <v>4</v>
          </cell>
          <cell r="Q11685">
            <v>4</v>
          </cell>
          <cell r="V11685">
            <v>2051</v>
          </cell>
        </row>
        <row r="11686">
          <cell r="A11686">
            <v>1</v>
          </cell>
          <cell r="E11686">
            <v>4</v>
          </cell>
          <cell r="I11686">
            <v>1240237.25</v>
          </cell>
          <cell r="M11686">
            <v>4</v>
          </cell>
          <cell r="Q11686">
            <v>14</v>
          </cell>
          <cell r="V11686">
            <v>2051</v>
          </cell>
        </row>
        <row r="11687">
          <cell r="A11687">
            <v>1</v>
          </cell>
          <cell r="E11687">
            <v>4</v>
          </cell>
          <cell r="I11687">
            <v>269630.78999999998</v>
          </cell>
          <cell r="M11687">
            <v>4</v>
          </cell>
          <cell r="Q11687">
            <v>8</v>
          </cell>
          <cell r="V11687">
            <v>2051</v>
          </cell>
        </row>
        <row r="11688">
          <cell r="A11688">
            <v>1</v>
          </cell>
          <cell r="E11688">
            <v>4</v>
          </cell>
          <cell r="I11688">
            <v>144844.74</v>
          </cell>
          <cell r="M11688">
            <v>4</v>
          </cell>
          <cell r="Q11688">
            <v>21</v>
          </cell>
          <cell r="V11688">
            <v>2051</v>
          </cell>
        </row>
        <row r="11689">
          <cell r="A11689">
            <v>1</v>
          </cell>
          <cell r="E11689">
            <v>4</v>
          </cell>
          <cell r="I11689">
            <v>222948.68</v>
          </cell>
          <cell r="M11689">
            <v>4</v>
          </cell>
          <cell r="Q11689">
            <v>6</v>
          </cell>
          <cell r="V11689">
            <v>2051</v>
          </cell>
        </row>
        <row r="11690">
          <cell r="A11690">
            <v>1</v>
          </cell>
          <cell r="E11690">
            <v>4</v>
          </cell>
          <cell r="I11690">
            <v>0</v>
          </cell>
          <cell r="M11690">
            <v>4</v>
          </cell>
          <cell r="Q11690">
            <v>5</v>
          </cell>
          <cell r="V11690">
            <v>2051</v>
          </cell>
        </row>
        <row r="11691">
          <cell r="A11691">
            <v>1</v>
          </cell>
          <cell r="E11691">
            <v>4</v>
          </cell>
          <cell r="I11691">
            <v>16284.78</v>
          </cell>
          <cell r="M11691">
            <v>4</v>
          </cell>
          <cell r="Q11691">
            <v>2</v>
          </cell>
          <cell r="V11691">
            <v>2051</v>
          </cell>
        </row>
        <row r="11692">
          <cell r="A11692">
            <v>1</v>
          </cell>
          <cell r="E11692">
            <v>4</v>
          </cell>
          <cell r="I11692">
            <v>788287.29</v>
          </cell>
          <cell r="M11692">
            <v>4</v>
          </cell>
          <cell r="Q11692">
            <v>10</v>
          </cell>
          <cell r="V11692">
            <v>2051</v>
          </cell>
        </row>
        <row r="11693">
          <cell r="A11693">
            <v>1</v>
          </cell>
          <cell r="E11693">
            <v>4</v>
          </cell>
          <cell r="I11693">
            <v>0</v>
          </cell>
          <cell r="M11693">
            <v>4</v>
          </cell>
          <cell r="Q11693">
            <v>4</v>
          </cell>
          <cell r="V11693">
            <v>2052</v>
          </cell>
        </row>
        <row r="11694">
          <cell r="A11694">
            <v>1</v>
          </cell>
          <cell r="E11694">
            <v>4</v>
          </cell>
          <cell r="I11694">
            <v>76031.87</v>
          </cell>
          <cell r="M11694">
            <v>4</v>
          </cell>
          <cell r="Q11694">
            <v>14</v>
          </cell>
          <cell r="V11694">
            <v>2052</v>
          </cell>
        </row>
        <row r="11695">
          <cell r="A11695">
            <v>1</v>
          </cell>
          <cell r="E11695">
            <v>4</v>
          </cell>
          <cell r="I11695">
            <v>0</v>
          </cell>
          <cell r="M11695">
            <v>4</v>
          </cell>
          <cell r="Q11695">
            <v>7</v>
          </cell>
          <cell r="V11695">
            <v>2052</v>
          </cell>
        </row>
        <row r="11696">
          <cell r="A11696">
            <v>1</v>
          </cell>
          <cell r="E11696">
            <v>4</v>
          </cell>
          <cell r="I11696">
            <v>0</v>
          </cell>
          <cell r="M11696">
            <v>4</v>
          </cell>
          <cell r="Q11696">
            <v>12</v>
          </cell>
          <cell r="V11696">
            <v>2052</v>
          </cell>
        </row>
        <row r="11697">
          <cell r="A11697">
            <v>1</v>
          </cell>
          <cell r="E11697">
            <v>4</v>
          </cell>
          <cell r="I11697">
            <v>0</v>
          </cell>
          <cell r="M11697">
            <v>4</v>
          </cell>
          <cell r="Q11697">
            <v>21</v>
          </cell>
          <cell r="V11697">
            <v>2052</v>
          </cell>
        </row>
        <row r="11698">
          <cell r="A11698">
            <v>1</v>
          </cell>
          <cell r="E11698">
            <v>4</v>
          </cell>
          <cell r="I11698">
            <v>36816.31</v>
          </cell>
          <cell r="M11698">
            <v>4</v>
          </cell>
          <cell r="Q11698">
            <v>22</v>
          </cell>
          <cell r="V11698">
            <v>2052</v>
          </cell>
        </row>
        <row r="11699">
          <cell r="A11699">
            <v>1</v>
          </cell>
          <cell r="E11699">
            <v>4</v>
          </cell>
          <cell r="I11699">
            <v>193.32</v>
          </cell>
          <cell r="M11699">
            <v>4</v>
          </cell>
          <cell r="Q11699">
            <v>23</v>
          </cell>
          <cell r="V11699">
            <v>2052</v>
          </cell>
        </row>
        <row r="11700">
          <cell r="A11700">
            <v>1</v>
          </cell>
          <cell r="E11700">
            <v>4</v>
          </cell>
          <cell r="I11700">
            <v>39494</v>
          </cell>
          <cell r="M11700">
            <v>4</v>
          </cell>
          <cell r="Q11700">
            <v>6</v>
          </cell>
          <cell r="V11700">
            <v>2052</v>
          </cell>
        </row>
        <row r="11701">
          <cell r="A11701">
            <v>1</v>
          </cell>
          <cell r="E11701">
            <v>4</v>
          </cell>
          <cell r="I11701">
            <v>0</v>
          </cell>
          <cell r="M11701">
            <v>4</v>
          </cell>
          <cell r="Q11701">
            <v>13</v>
          </cell>
          <cell r="V11701">
            <v>2052</v>
          </cell>
        </row>
        <row r="11702">
          <cell r="A11702">
            <v>1</v>
          </cell>
          <cell r="E11702">
            <v>4</v>
          </cell>
          <cell r="I11702">
            <v>0</v>
          </cell>
          <cell r="M11702">
            <v>4</v>
          </cell>
          <cell r="Q11702">
            <v>2</v>
          </cell>
          <cell r="V11702">
            <v>2052</v>
          </cell>
        </row>
        <row r="11703">
          <cell r="A11703">
            <v>1</v>
          </cell>
          <cell r="E11703">
            <v>4</v>
          </cell>
          <cell r="I11703">
            <v>22168</v>
          </cell>
          <cell r="M11703">
            <v>4</v>
          </cell>
          <cell r="Q11703">
            <v>10</v>
          </cell>
          <cell r="V11703">
            <v>2052</v>
          </cell>
        </row>
        <row r="11704">
          <cell r="A11704">
            <v>1</v>
          </cell>
          <cell r="E11704">
            <v>4</v>
          </cell>
          <cell r="I11704">
            <v>0</v>
          </cell>
          <cell r="M11704">
            <v>4</v>
          </cell>
          <cell r="Q11704">
            <v>7</v>
          </cell>
          <cell r="V11704">
            <v>2053</v>
          </cell>
        </row>
        <row r="11705">
          <cell r="A11705">
            <v>1</v>
          </cell>
          <cell r="E11705">
            <v>4</v>
          </cell>
          <cell r="I11705">
            <v>0</v>
          </cell>
          <cell r="M11705">
            <v>4</v>
          </cell>
          <cell r="Q11705">
            <v>6</v>
          </cell>
          <cell r="V11705">
            <v>2053</v>
          </cell>
        </row>
        <row r="11706">
          <cell r="A11706">
            <v>1</v>
          </cell>
          <cell r="E11706">
            <v>4</v>
          </cell>
          <cell r="I11706">
            <v>0</v>
          </cell>
          <cell r="M11706">
            <v>4</v>
          </cell>
          <cell r="Q11706">
            <v>10</v>
          </cell>
          <cell r="V11706">
            <v>2053</v>
          </cell>
        </row>
        <row r="11707">
          <cell r="A11707">
            <v>1</v>
          </cell>
          <cell r="E11707">
            <v>4</v>
          </cell>
          <cell r="I11707">
            <v>0</v>
          </cell>
          <cell r="M11707">
            <v>4</v>
          </cell>
          <cell r="Q11707">
            <v>6</v>
          </cell>
          <cell r="V11707">
            <v>2055</v>
          </cell>
        </row>
        <row r="11708">
          <cell r="A11708">
            <v>1</v>
          </cell>
          <cell r="E11708">
            <v>4</v>
          </cell>
          <cell r="I11708">
            <v>-7000</v>
          </cell>
          <cell r="M11708">
            <v>4</v>
          </cell>
          <cell r="Q11708">
            <v>10</v>
          </cell>
          <cell r="V11708">
            <v>2055</v>
          </cell>
        </row>
        <row r="11709">
          <cell r="A11709">
            <v>1</v>
          </cell>
          <cell r="E11709">
            <v>4</v>
          </cell>
          <cell r="I11709">
            <v>10339.200000000001</v>
          </cell>
          <cell r="M11709">
            <v>4</v>
          </cell>
          <cell r="Q11709">
            <v>9</v>
          </cell>
          <cell r="V11709">
            <v>2090</v>
          </cell>
        </row>
        <row r="11710">
          <cell r="A11710">
            <v>1</v>
          </cell>
          <cell r="E11710">
            <v>4</v>
          </cell>
          <cell r="I11710">
            <v>1062808.77</v>
          </cell>
          <cell r="M11710">
            <v>4</v>
          </cell>
          <cell r="Q11710">
            <v>14</v>
          </cell>
          <cell r="V11710">
            <v>2090</v>
          </cell>
        </row>
        <row r="11711">
          <cell r="A11711">
            <v>1</v>
          </cell>
          <cell r="E11711">
            <v>4</v>
          </cell>
          <cell r="I11711">
            <v>0</v>
          </cell>
          <cell r="M11711">
            <v>4</v>
          </cell>
          <cell r="Q11711">
            <v>7</v>
          </cell>
          <cell r="V11711">
            <v>2090</v>
          </cell>
        </row>
        <row r="11712">
          <cell r="A11712">
            <v>1</v>
          </cell>
          <cell r="E11712">
            <v>4</v>
          </cell>
          <cell r="I11712">
            <v>1993037.65</v>
          </cell>
          <cell r="M11712">
            <v>4</v>
          </cell>
          <cell r="Q11712">
            <v>8</v>
          </cell>
          <cell r="V11712">
            <v>2090</v>
          </cell>
        </row>
        <row r="11713">
          <cell r="A11713">
            <v>1</v>
          </cell>
          <cell r="E11713">
            <v>4</v>
          </cell>
          <cell r="I11713">
            <v>0</v>
          </cell>
          <cell r="M11713">
            <v>4</v>
          </cell>
          <cell r="Q11713">
            <v>21</v>
          </cell>
          <cell r="V11713">
            <v>2090</v>
          </cell>
        </row>
        <row r="11714">
          <cell r="A11714">
            <v>1</v>
          </cell>
          <cell r="E11714">
            <v>4</v>
          </cell>
          <cell r="I11714">
            <v>0</v>
          </cell>
          <cell r="M11714">
            <v>4</v>
          </cell>
          <cell r="Q11714">
            <v>6</v>
          </cell>
          <cell r="V11714">
            <v>2090</v>
          </cell>
        </row>
        <row r="11715">
          <cell r="A11715">
            <v>1</v>
          </cell>
          <cell r="E11715">
            <v>4</v>
          </cell>
          <cell r="I11715">
            <v>0</v>
          </cell>
          <cell r="M11715">
            <v>4</v>
          </cell>
          <cell r="Q11715">
            <v>2</v>
          </cell>
          <cell r="V11715">
            <v>2090</v>
          </cell>
        </row>
        <row r="11716">
          <cell r="A11716">
            <v>1</v>
          </cell>
          <cell r="E11716">
            <v>4</v>
          </cell>
          <cell r="I11716">
            <v>9848.8700000000008</v>
          </cell>
          <cell r="M11716">
            <v>4</v>
          </cell>
          <cell r="Q11716">
            <v>10</v>
          </cell>
          <cell r="V11716">
            <v>2090</v>
          </cell>
        </row>
        <row r="11717">
          <cell r="A11717">
            <v>1</v>
          </cell>
          <cell r="E11717">
            <v>4</v>
          </cell>
          <cell r="I11717">
            <v>0</v>
          </cell>
          <cell r="M11717">
            <v>4</v>
          </cell>
          <cell r="Q11717">
            <v>4</v>
          </cell>
          <cell r="V11717">
            <v>2091</v>
          </cell>
        </row>
        <row r="11718">
          <cell r="A11718">
            <v>1</v>
          </cell>
          <cell r="E11718">
            <v>4</v>
          </cell>
          <cell r="I11718">
            <v>0</v>
          </cell>
          <cell r="M11718">
            <v>4</v>
          </cell>
          <cell r="Q11718">
            <v>6</v>
          </cell>
          <cell r="V11718">
            <v>2091</v>
          </cell>
        </row>
        <row r="11719">
          <cell r="A11719">
            <v>1</v>
          </cell>
          <cell r="E11719">
            <v>4</v>
          </cell>
          <cell r="I11719">
            <v>-11700</v>
          </cell>
          <cell r="M11719">
            <v>4</v>
          </cell>
          <cell r="Q11719">
            <v>2</v>
          </cell>
          <cell r="V11719">
            <v>2091</v>
          </cell>
        </row>
        <row r="11720">
          <cell r="A11720">
            <v>1</v>
          </cell>
          <cell r="E11720">
            <v>4</v>
          </cell>
          <cell r="I11720">
            <v>-136725.03</v>
          </cell>
          <cell r="M11720">
            <v>4</v>
          </cell>
          <cell r="Q11720">
            <v>25</v>
          </cell>
          <cell r="V11720">
            <v>2095</v>
          </cell>
        </row>
        <row r="11721">
          <cell r="A11721">
            <v>1</v>
          </cell>
          <cell r="E11721">
            <v>4</v>
          </cell>
          <cell r="I11721">
            <v>-10339.200000000001</v>
          </cell>
          <cell r="M11721">
            <v>4</v>
          </cell>
          <cell r="Q11721">
            <v>9</v>
          </cell>
          <cell r="V11721">
            <v>2095</v>
          </cell>
        </row>
        <row r="11722">
          <cell r="A11722">
            <v>1</v>
          </cell>
          <cell r="E11722">
            <v>4</v>
          </cell>
          <cell r="I11722">
            <v>0</v>
          </cell>
          <cell r="M11722">
            <v>4</v>
          </cell>
          <cell r="Q11722">
            <v>4</v>
          </cell>
          <cell r="V11722">
            <v>2095</v>
          </cell>
        </row>
        <row r="11723">
          <cell r="A11723">
            <v>1</v>
          </cell>
          <cell r="E11723">
            <v>4</v>
          </cell>
          <cell r="I11723">
            <v>-1630589.27</v>
          </cell>
          <cell r="M11723">
            <v>4</v>
          </cell>
          <cell r="Q11723">
            <v>14</v>
          </cell>
          <cell r="V11723">
            <v>2095</v>
          </cell>
        </row>
        <row r="11724">
          <cell r="A11724">
            <v>1</v>
          </cell>
          <cell r="E11724">
            <v>4</v>
          </cell>
          <cell r="I11724">
            <v>0</v>
          </cell>
          <cell r="M11724">
            <v>4</v>
          </cell>
          <cell r="Q11724">
            <v>7</v>
          </cell>
          <cell r="V11724">
            <v>2095</v>
          </cell>
        </row>
        <row r="11725">
          <cell r="A11725">
            <v>1</v>
          </cell>
          <cell r="E11725">
            <v>4</v>
          </cell>
          <cell r="I11725">
            <v>-98567.7</v>
          </cell>
          <cell r="M11725">
            <v>4</v>
          </cell>
          <cell r="Q11725">
            <v>8</v>
          </cell>
          <cell r="V11725">
            <v>2095</v>
          </cell>
        </row>
        <row r="11726">
          <cell r="A11726">
            <v>1</v>
          </cell>
          <cell r="E11726">
            <v>4</v>
          </cell>
          <cell r="I11726">
            <v>0</v>
          </cell>
          <cell r="M11726">
            <v>4</v>
          </cell>
          <cell r="Q11726">
            <v>12</v>
          </cell>
          <cell r="V11726">
            <v>2095</v>
          </cell>
        </row>
        <row r="11727">
          <cell r="A11727">
            <v>1</v>
          </cell>
          <cell r="E11727">
            <v>4</v>
          </cell>
          <cell r="I11727">
            <v>0</v>
          </cell>
          <cell r="M11727">
            <v>4</v>
          </cell>
          <cell r="Q11727">
            <v>21</v>
          </cell>
          <cell r="V11727">
            <v>2095</v>
          </cell>
        </row>
        <row r="11728">
          <cell r="A11728">
            <v>1</v>
          </cell>
          <cell r="E11728">
            <v>4</v>
          </cell>
          <cell r="I11728">
            <v>-311463.08</v>
          </cell>
          <cell r="M11728">
            <v>4</v>
          </cell>
          <cell r="Q11728">
            <v>22</v>
          </cell>
          <cell r="V11728">
            <v>2095</v>
          </cell>
        </row>
        <row r="11729">
          <cell r="A11729">
            <v>1</v>
          </cell>
          <cell r="E11729">
            <v>4</v>
          </cell>
          <cell r="I11729">
            <v>0</v>
          </cell>
          <cell r="M11729">
            <v>4</v>
          </cell>
          <cell r="Q11729">
            <v>23</v>
          </cell>
          <cell r="V11729">
            <v>2095</v>
          </cell>
        </row>
        <row r="11730">
          <cell r="A11730">
            <v>1</v>
          </cell>
          <cell r="E11730">
            <v>4</v>
          </cell>
          <cell r="I11730">
            <v>0</v>
          </cell>
          <cell r="M11730">
            <v>4</v>
          </cell>
          <cell r="Q11730">
            <v>6</v>
          </cell>
          <cell r="V11730">
            <v>2095</v>
          </cell>
        </row>
        <row r="11731">
          <cell r="A11731">
            <v>1</v>
          </cell>
          <cell r="E11731">
            <v>4</v>
          </cell>
          <cell r="I11731">
            <v>0</v>
          </cell>
          <cell r="M11731">
            <v>4</v>
          </cell>
          <cell r="Q11731">
            <v>13</v>
          </cell>
          <cell r="V11731">
            <v>2095</v>
          </cell>
        </row>
        <row r="11732">
          <cell r="A11732">
            <v>1</v>
          </cell>
          <cell r="E11732">
            <v>4</v>
          </cell>
          <cell r="I11732">
            <v>0</v>
          </cell>
          <cell r="M11732">
            <v>4</v>
          </cell>
          <cell r="Q11732">
            <v>5</v>
          </cell>
          <cell r="V11732">
            <v>2095</v>
          </cell>
        </row>
        <row r="11733">
          <cell r="A11733">
            <v>1</v>
          </cell>
          <cell r="E11733">
            <v>4</v>
          </cell>
          <cell r="I11733">
            <v>0</v>
          </cell>
          <cell r="M11733">
            <v>4</v>
          </cell>
          <cell r="Q11733">
            <v>2</v>
          </cell>
          <cell r="V11733">
            <v>2095</v>
          </cell>
        </row>
        <row r="11734">
          <cell r="A11734">
            <v>1</v>
          </cell>
          <cell r="E11734">
            <v>4</v>
          </cell>
          <cell r="I11734">
            <v>658940.18999999994</v>
          </cell>
          <cell r="M11734">
            <v>4</v>
          </cell>
          <cell r="Q11734">
            <v>10</v>
          </cell>
          <cell r="V11734">
            <v>2095</v>
          </cell>
        </row>
        <row r="11735">
          <cell r="A11735">
            <v>1</v>
          </cell>
          <cell r="E11735">
            <v>4</v>
          </cell>
          <cell r="I11735">
            <v>0</v>
          </cell>
          <cell r="M11735">
            <v>4</v>
          </cell>
          <cell r="Q11735">
            <v>9</v>
          </cell>
          <cell r="V11735">
            <v>2096</v>
          </cell>
        </row>
        <row r="11736">
          <cell r="A11736">
            <v>1</v>
          </cell>
          <cell r="E11736">
            <v>4</v>
          </cell>
          <cell r="I11736">
            <v>0</v>
          </cell>
          <cell r="M11736">
            <v>4</v>
          </cell>
          <cell r="Q11736">
            <v>4</v>
          </cell>
          <cell r="V11736">
            <v>2096</v>
          </cell>
        </row>
        <row r="11737">
          <cell r="A11737">
            <v>1</v>
          </cell>
          <cell r="E11737">
            <v>4</v>
          </cell>
          <cell r="I11737">
            <v>0</v>
          </cell>
          <cell r="M11737">
            <v>4</v>
          </cell>
          <cell r="Q11737">
            <v>14</v>
          </cell>
          <cell r="V11737">
            <v>2096</v>
          </cell>
        </row>
        <row r="11738">
          <cell r="A11738">
            <v>1</v>
          </cell>
          <cell r="E11738">
            <v>4</v>
          </cell>
          <cell r="I11738">
            <v>0</v>
          </cell>
          <cell r="M11738">
            <v>4</v>
          </cell>
          <cell r="Q11738">
            <v>7</v>
          </cell>
          <cell r="V11738">
            <v>2096</v>
          </cell>
        </row>
        <row r="11739">
          <cell r="A11739">
            <v>1</v>
          </cell>
          <cell r="E11739">
            <v>4</v>
          </cell>
          <cell r="I11739">
            <v>0</v>
          </cell>
          <cell r="M11739">
            <v>4</v>
          </cell>
          <cell r="Q11739">
            <v>8</v>
          </cell>
          <cell r="V11739">
            <v>2096</v>
          </cell>
        </row>
        <row r="11740">
          <cell r="A11740">
            <v>1</v>
          </cell>
          <cell r="E11740">
            <v>4</v>
          </cell>
          <cell r="I11740">
            <v>0</v>
          </cell>
          <cell r="M11740">
            <v>4</v>
          </cell>
          <cell r="Q11740">
            <v>24</v>
          </cell>
          <cell r="V11740">
            <v>2096</v>
          </cell>
        </row>
        <row r="11741">
          <cell r="A11741">
            <v>1</v>
          </cell>
          <cell r="E11741">
            <v>4</v>
          </cell>
          <cell r="I11741">
            <v>0</v>
          </cell>
          <cell r="M11741">
            <v>4</v>
          </cell>
          <cell r="Q11741">
            <v>21</v>
          </cell>
          <cell r="V11741">
            <v>2096</v>
          </cell>
        </row>
        <row r="11742">
          <cell r="A11742">
            <v>1</v>
          </cell>
          <cell r="E11742">
            <v>4</v>
          </cell>
          <cell r="I11742">
            <v>0</v>
          </cell>
          <cell r="M11742">
            <v>4</v>
          </cell>
          <cell r="Q11742">
            <v>22</v>
          </cell>
          <cell r="V11742">
            <v>2096</v>
          </cell>
        </row>
        <row r="11743">
          <cell r="A11743">
            <v>1</v>
          </cell>
          <cell r="E11743">
            <v>4</v>
          </cell>
          <cell r="I11743">
            <v>0</v>
          </cell>
          <cell r="M11743">
            <v>4</v>
          </cell>
          <cell r="Q11743">
            <v>23</v>
          </cell>
          <cell r="V11743">
            <v>2096</v>
          </cell>
        </row>
        <row r="11744">
          <cell r="A11744">
            <v>1</v>
          </cell>
          <cell r="E11744">
            <v>4</v>
          </cell>
          <cell r="I11744">
            <v>0</v>
          </cell>
          <cell r="M11744">
            <v>4</v>
          </cell>
          <cell r="Q11744">
            <v>6</v>
          </cell>
          <cell r="V11744">
            <v>2096</v>
          </cell>
        </row>
        <row r="11745">
          <cell r="A11745">
            <v>1</v>
          </cell>
          <cell r="E11745">
            <v>4</v>
          </cell>
          <cell r="I11745">
            <v>0</v>
          </cell>
          <cell r="M11745">
            <v>4</v>
          </cell>
          <cell r="Q11745">
            <v>13</v>
          </cell>
          <cell r="V11745">
            <v>2096</v>
          </cell>
        </row>
        <row r="11746">
          <cell r="A11746">
            <v>1</v>
          </cell>
          <cell r="E11746">
            <v>4</v>
          </cell>
          <cell r="I11746">
            <v>0</v>
          </cell>
          <cell r="M11746">
            <v>4</v>
          </cell>
          <cell r="Q11746">
            <v>5</v>
          </cell>
          <cell r="V11746">
            <v>2096</v>
          </cell>
        </row>
        <row r="11747">
          <cell r="A11747">
            <v>1</v>
          </cell>
          <cell r="E11747">
            <v>4</v>
          </cell>
          <cell r="I11747">
            <v>0</v>
          </cell>
          <cell r="M11747">
            <v>4</v>
          </cell>
          <cell r="Q11747">
            <v>10</v>
          </cell>
          <cell r="V11747">
            <v>2096</v>
          </cell>
        </row>
        <row r="11748">
          <cell r="A11748">
            <v>1</v>
          </cell>
          <cell r="E11748">
            <v>4</v>
          </cell>
          <cell r="I11748">
            <v>-1402522.86</v>
          </cell>
          <cell r="M11748">
            <v>4</v>
          </cell>
          <cell r="Q11748">
            <v>4</v>
          </cell>
          <cell r="V11748">
            <v>2300</v>
          </cell>
        </row>
        <row r="11749">
          <cell r="A11749">
            <v>1</v>
          </cell>
          <cell r="E11749">
            <v>4</v>
          </cell>
          <cell r="I11749">
            <v>0</v>
          </cell>
          <cell r="M11749">
            <v>4</v>
          </cell>
          <cell r="Q11749">
            <v>22</v>
          </cell>
          <cell r="V11749">
            <v>2301</v>
          </cell>
        </row>
        <row r="11750">
          <cell r="A11750">
            <v>1</v>
          </cell>
          <cell r="E11750">
            <v>4</v>
          </cell>
          <cell r="I11750">
            <v>0</v>
          </cell>
          <cell r="M11750">
            <v>4</v>
          </cell>
          <cell r="Q11750">
            <v>4</v>
          </cell>
          <cell r="V11750">
            <v>3050</v>
          </cell>
        </row>
        <row r="11751">
          <cell r="A11751">
            <v>1</v>
          </cell>
          <cell r="E11751">
            <v>4</v>
          </cell>
          <cell r="I11751">
            <v>-112.83</v>
          </cell>
          <cell r="M11751">
            <v>4</v>
          </cell>
          <cell r="Q11751">
            <v>4</v>
          </cell>
          <cell r="V11751">
            <v>3100</v>
          </cell>
        </row>
        <row r="11752">
          <cell r="A11752">
            <v>1</v>
          </cell>
          <cell r="E11752">
            <v>4</v>
          </cell>
          <cell r="I11752">
            <v>0</v>
          </cell>
          <cell r="M11752">
            <v>4</v>
          </cell>
          <cell r="Q11752">
            <v>10</v>
          </cell>
          <cell r="V11752">
            <v>3300</v>
          </cell>
        </row>
        <row r="11753">
          <cell r="A11753">
            <v>1</v>
          </cell>
          <cell r="E11753">
            <v>4</v>
          </cell>
          <cell r="I11753">
            <v>-193.95</v>
          </cell>
          <cell r="M11753">
            <v>4</v>
          </cell>
          <cell r="Q11753">
            <v>9</v>
          </cell>
          <cell r="V11753">
            <v>3400</v>
          </cell>
        </row>
        <row r="11754">
          <cell r="A11754">
            <v>1</v>
          </cell>
          <cell r="E11754">
            <v>4</v>
          </cell>
          <cell r="I11754">
            <v>971983.95</v>
          </cell>
          <cell r="M11754">
            <v>4</v>
          </cell>
          <cell r="Q11754">
            <v>4</v>
          </cell>
          <cell r="V11754">
            <v>3400</v>
          </cell>
        </row>
        <row r="11755">
          <cell r="A11755">
            <v>1</v>
          </cell>
          <cell r="E11755">
            <v>4</v>
          </cell>
          <cell r="I11755">
            <v>0</v>
          </cell>
          <cell r="M11755">
            <v>4</v>
          </cell>
          <cell r="Q11755">
            <v>7</v>
          </cell>
          <cell r="V11755">
            <v>3400</v>
          </cell>
        </row>
        <row r="11756">
          <cell r="A11756">
            <v>1</v>
          </cell>
          <cell r="E11756">
            <v>4</v>
          </cell>
          <cell r="I11756">
            <v>-0.05</v>
          </cell>
          <cell r="M11756">
            <v>4</v>
          </cell>
          <cell r="Q11756">
            <v>8</v>
          </cell>
          <cell r="V11756">
            <v>3400</v>
          </cell>
        </row>
        <row r="11757">
          <cell r="A11757">
            <v>1</v>
          </cell>
          <cell r="E11757">
            <v>4</v>
          </cell>
          <cell r="I11757">
            <v>0</v>
          </cell>
          <cell r="M11757">
            <v>4</v>
          </cell>
          <cell r="Q11757">
            <v>11</v>
          </cell>
          <cell r="V11757">
            <v>3400</v>
          </cell>
        </row>
        <row r="11758">
          <cell r="A11758">
            <v>1</v>
          </cell>
          <cell r="E11758">
            <v>4</v>
          </cell>
          <cell r="I11758">
            <v>0</v>
          </cell>
          <cell r="M11758">
            <v>4</v>
          </cell>
          <cell r="Q11758">
            <v>6</v>
          </cell>
          <cell r="V11758">
            <v>3400</v>
          </cell>
        </row>
        <row r="11759">
          <cell r="A11759">
            <v>1</v>
          </cell>
          <cell r="E11759">
            <v>4</v>
          </cell>
          <cell r="I11759">
            <v>0</v>
          </cell>
          <cell r="M11759">
            <v>4</v>
          </cell>
          <cell r="Q11759">
            <v>13</v>
          </cell>
          <cell r="V11759">
            <v>3400</v>
          </cell>
        </row>
        <row r="11760">
          <cell r="A11760">
            <v>1</v>
          </cell>
          <cell r="E11760">
            <v>4</v>
          </cell>
          <cell r="I11760">
            <v>0</v>
          </cell>
          <cell r="M11760">
            <v>4</v>
          </cell>
          <cell r="Q11760">
            <v>5</v>
          </cell>
          <cell r="V11760">
            <v>3400</v>
          </cell>
        </row>
        <row r="11761">
          <cell r="A11761">
            <v>1</v>
          </cell>
          <cell r="E11761">
            <v>4</v>
          </cell>
          <cell r="I11761">
            <v>0</v>
          </cell>
          <cell r="M11761">
            <v>4</v>
          </cell>
          <cell r="Q11761">
            <v>10</v>
          </cell>
          <cell r="V11761">
            <v>3400</v>
          </cell>
        </row>
        <row r="11762">
          <cell r="A11762">
            <v>1</v>
          </cell>
          <cell r="E11762">
            <v>4</v>
          </cell>
          <cell r="I11762">
            <v>-0.01</v>
          </cell>
          <cell r="M11762">
            <v>4</v>
          </cell>
          <cell r="Q11762">
            <v>4</v>
          </cell>
          <cell r="V11762">
            <v>4000</v>
          </cell>
        </row>
        <row r="11763">
          <cell r="A11763">
            <v>1</v>
          </cell>
          <cell r="E11763">
            <v>4</v>
          </cell>
          <cell r="I11763">
            <v>0</v>
          </cell>
          <cell r="M11763">
            <v>4</v>
          </cell>
          <cell r="Q11763">
            <v>4</v>
          </cell>
          <cell r="V11763">
            <v>4000</v>
          </cell>
        </row>
        <row r="11764">
          <cell r="A11764">
            <v>1</v>
          </cell>
          <cell r="E11764">
            <v>4</v>
          </cell>
          <cell r="I11764">
            <v>0</v>
          </cell>
          <cell r="M11764">
            <v>4</v>
          </cell>
          <cell r="Q11764">
            <v>4</v>
          </cell>
          <cell r="V11764">
            <v>4050</v>
          </cell>
        </row>
        <row r="11765">
          <cell r="A11765">
            <v>1</v>
          </cell>
          <cell r="E11765">
            <v>4</v>
          </cell>
          <cell r="I11765">
            <v>75128.460000000006</v>
          </cell>
          <cell r="M11765">
            <v>4</v>
          </cell>
          <cell r="Q11765">
            <v>4</v>
          </cell>
          <cell r="V11765">
            <v>4050</v>
          </cell>
        </row>
        <row r="11766">
          <cell r="A11766">
            <v>1</v>
          </cell>
          <cell r="E11766">
            <v>4</v>
          </cell>
          <cell r="I11766">
            <v>2199</v>
          </cell>
          <cell r="M11766">
            <v>4</v>
          </cell>
          <cell r="Q11766">
            <v>14</v>
          </cell>
          <cell r="V11766">
            <v>4050</v>
          </cell>
        </row>
        <row r="11767">
          <cell r="A11767">
            <v>1</v>
          </cell>
          <cell r="E11767">
            <v>4</v>
          </cell>
          <cell r="I11767">
            <v>0</v>
          </cell>
          <cell r="M11767">
            <v>4</v>
          </cell>
          <cell r="Q11767">
            <v>8</v>
          </cell>
          <cell r="V11767">
            <v>4050</v>
          </cell>
        </row>
        <row r="11768">
          <cell r="A11768">
            <v>1</v>
          </cell>
          <cell r="E11768">
            <v>4</v>
          </cell>
          <cell r="I11768">
            <v>0</v>
          </cell>
          <cell r="M11768">
            <v>4</v>
          </cell>
          <cell r="Q11768">
            <v>10</v>
          </cell>
          <cell r="V11768">
            <v>4050</v>
          </cell>
        </row>
        <row r="11769">
          <cell r="A11769">
            <v>1</v>
          </cell>
          <cell r="E11769">
            <v>4</v>
          </cell>
          <cell r="I11769">
            <v>-24561.4</v>
          </cell>
          <cell r="M11769">
            <v>4</v>
          </cell>
          <cell r="Q11769">
            <v>4</v>
          </cell>
          <cell r="V11769">
            <v>4060</v>
          </cell>
        </row>
        <row r="11770">
          <cell r="A11770">
            <v>1</v>
          </cell>
          <cell r="E11770">
            <v>4</v>
          </cell>
          <cell r="I11770">
            <v>240000</v>
          </cell>
          <cell r="M11770">
            <v>4</v>
          </cell>
          <cell r="Q11770">
            <v>4</v>
          </cell>
          <cell r="V11770">
            <v>4060</v>
          </cell>
        </row>
        <row r="11771">
          <cell r="A11771">
            <v>1</v>
          </cell>
          <cell r="E11771">
            <v>4</v>
          </cell>
          <cell r="I11771">
            <v>11668.41</v>
          </cell>
          <cell r="M11771">
            <v>4</v>
          </cell>
          <cell r="Q11771">
            <v>9</v>
          </cell>
          <cell r="V11771">
            <v>4100</v>
          </cell>
        </row>
        <row r="11772">
          <cell r="A11772">
            <v>1</v>
          </cell>
          <cell r="E11772">
            <v>4</v>
          </cell>
          <cell r="I11772">
            <v>-481367.83</v>
          </cell>
          <cell r="M11772">
            <v>4</v>
          </cell>
          <cell r="Q11772">
            <v>4</v>
          </cell>
          <cell r="V11772">
            <v>4100</v>
          </cell>
        </row>
        <row r="11773">
          <cell r="A11773">
            <v>1</v>
          </cell>
          <cell r="E11773">
            <v>4</v>
          </cell>
          <cell r="I11773">
            <v>0</v>
          </cell>
          <cell r="M11773">
            <v>4</v>
          </cell>
          <cell r="Q11773">
            <v>11</v>
          </cell>
          <cell r="V11773">
            <v>4100</v>
          </cell>
        </row>
        <row r="11774">
          <cell r="A11774">
            <v>1</v>
          </cell>
          <cell r="E11774">
            <v>4</v>
          </cell>
          <cell r="I11774">
            <v>54891.8</v>
          </cell>
          <cell r="M11774">
            <v>4</v>
          </cell>
          <cell r="Q11774">
            <v>4</v>
          </cell>
          <cell r="V11774">
            <v>4150</v>
          </cell>
        </row>
        <row r="11775">
          <cell r="A11775">
            <v>1</v>
          </cell>
          <cell r="E11775">
            <v>4</v>
          </cell>
          <cell r="I11775">
            <v>616</v>
          </cell>
          <cell r="M11775">
            <v>4</v>
          </cell>
          <cell r="Q11775">
            <v>4</v>
          </cell>
          <cell r="V11775">
            <v>4150</v>
          </cell>
        </row>
        <row r="11776">
          <cell r="A11776">
            <v>1</v>
          </cell>
          <cell r="E11776">
            <v>4</v>
          </cell>
          <cell r="I11776">
            <v>0</v>
          </cell>
          <cell r="M11776">
            <v>4</v>
          </cell>
          <cell r="Q11776">
            <v>8</v>
          </cell>
          <cell r="V11776">
            <v>4150</v>
          </cell>
        </row>
        <row r="11777">
          <cell r="A11777">
            <v>1</v>
          </cell>
          <cell r="E11777">
            <v>4</v>
          </cell>
          <cell r="I11777">
            <v>546.67999999999995</v>
          </cell>
          <cell r="M11777">
            <v>4</v>
          </cell>
          <cell r="Q11777">
            <v>4</v>
          </cell>
          <cell r="V11777">
            <v>4150</v>
          </cell>
        </row>
        <row r="11778">
          <cell r="A11778">
            <v>1</v>
          </cell>
          <cell r="E11778">
            <v>4</v>
          </cell>
          <cell r="I11778">
            <v>0</v>
          </cell>
          <cell r="M11778">
            <v>4</v>
          </cell>
          <cell r="Q11778">
            <v>6</v>
          </cell>
          <cell r="V11778">
            <v>4150</v>
          </cell>
        </row>
        <row r="11779">
          <cell r="A11779">
            <v>1</v>
          </cell>
          <cell r="E11779">
            <v>4</v>
          </cell>
          <cell r="I11779">
            <v>0</v>
          </cell>
          <cell r="M11779">
            <v>4</v>
          </cell>
          <cell r="Q11779">
            <v>13</v>
          </cell>
          <cell r="V11779">
            <v>4150</v>
          </cell>
        </row>
        <row r="11780">
          <cell r="A11780">
            <v>1</v>
          </cell>
          <cell r="E11780">
            <v>4</v>
          </cell>
          <cell r="I11780">
            <v>0</v>
          </cell>
          <cell r="M11780">
            <v>4</v>
          </cell>
          <cell r="Q11780">
            <v>5</v>
          </cell>
          <cell r="V11780">
            <v>4150</v>
          </cell>
        </row>
        <row r="11781">
          <cell r="A11781">
            <v>1</v>
          </cell>
          <cell r="E11781">
            <v>4</v>
          </cell>
          <cell r="I11781">
            <v>1460.07</v>
          </cell>
          <cell r="M11781">
            <v>4</v>
          </cell>
          <cell r="Q11781">
            <v>2</v>
          </cell>
          <cell r="V11781">
            <v>4150</v>
          </cell>
        </row>
        <row r="11782">
          <cell r="A11782">
            <v>1</v>
          </cell>
          <cell r="E11782">
            <v>4</v>
          </cell>
          <cell r="I11782">
            <v>460</v>
          </cell>
          <cell r="M11782">
            <v>4</v>
          </cell>
          <cell r="Q11782">
            <v>10</v>
          </cell>
          <cell r="V11782">
            <v>4150</v>
          </cell>
        </row>
        <row r="11783">
          <cell r="A11783">
            <v>1</v>
          </cell>
          <cell r="E11783">
            <v>4</v>
          </cell>
          <cell r="I11783">
            <v>5074.87</v>
          </cell>
          <cell r="M11783">
            <v>4</v>
          </cell>
          <cell r="Q11783">
            <v>4</v>
          </cell>
          <cell r="V11783">
            <v>4200</v>
          </cell>
        </row>
        <row r="11784">
          <cell r="A11784">
            <v>1</v>
          </cell>
          <cell r="E11784">
            <v>4</v>
          </cell>
          <cell r="I11784">
            <v>32351.3</v>
          </cell>
          <cell r="M11784">
            <v>4</v>
          </cell>
          <cell r="Q11784">
            <v>4</v>
          </cell>
          <cell r="V11784">
            <v>4250</v>
          </cell>
        </row>
        <row r="11785">
          <cell r="A11785">
            <v>1</v>
          </cell>
          <cell r="E11785">
            <v>4</v>
          </cell>
          <cell r="I11785">
            <v>0</v>
          </cell>
          <cell r="M11785">
            <v>4</v>
          </cell>
          <cell r="Q11785">
            <v>4</v>
          </cell>
          <cell r="V11785">
            <v>4250</v>
          </cell>
        </row>
        <row r="11786">
          <cell r="A11786">
            <v>1</v>
          </cell>
          <cell r="E11786">
            <v>4</v>
          </cell>
          <cell r="I11786">
            <v>0</v>
          </cell>
          <cell r="M11786">
            <v>4</v>
          </cell>
          <cell r="Q11786">
            <v>10</v>
          </cell>
          <cell r="V11786">
            <v>4250</v>
          </cell>
        </row>
        <row r="11787">
          <cell r="A11787">
            <v>1</v>
          </cell>
          <cell r="E11787">
            <v>4</v>
          </cell>
          <cell r="I11787">
            <v>0</v>
          </cell>
          <cell r="M11787">
            <v>4</v>
          </cell>
          <cell r="Q11787">
            <v>4</v>
          </cell>
          <cell r="V11787">
            <v>4260</v>
          </cell>
        </row>
        <row r="11788">
          <cell r="A11788">
            <v>1</v>
          </cell>
          <cell r="E11788">
            <v>4</v>
          </cell>
          <cell r="I11788">
            <v>15473.07</v>
          </cell>
          <cell r="M11788">
            <v>4</v>
          </cell>
          <cell r="Q11788">
            <v>4</v>
          </cell>
          <cell r="V11788">
            <v>4260</v>
          </cell>
        </row>
        <row r="11789">
          <cell r="A11789">
            <v>1</v>
          </cell>
          <cell r="E11789">
            <v>4</v>
          </cell>
          <cell r="I11789">
            <v>0</v>
          </cell>
          <cell r="M11789">
            <v>4</v>
          </cell>
          <cell r="Q11789">
            <v>4</v>
          </cell>
          <cell r="V11789">
            <v>4260</v>
          </cell>
        </row>
        <row r="11790">
          <cell r="A11790">
            <v>1</v>
          </cell>
          <cell r="E11790">
            <v>4</v>
          </cell>
          <cell r="I11790">
            <v>2799.9</v>
          </cell>
          <cell r="M11790">
            <v>4</v>
          </cell>
          <cell r="Q11790">
            <v>14</v>
          </cell>
          <cell r="V11790">
            <v>4260</v>
          </cell>
        </row>
        <row r="11791">
          <cell r="A11791">
            <v>1</v>
          </cell>
          <cell r="E11791">
            <v>4</v>
          </cell>
          <cell r="I11791">
            <v>352.8</v>
          </cell>
          <cell r="M11791">
            <v>4</v>
          </cell>
          <cell r="Q11791">
            <v>4</v>
          </cell>
          <cell r="V11791">
            <v>4260</v>
          </cell>
        </row>
        <row r="11792">
          <cell r="A11792">
            <v>1</v>
          </cell>
          <cell r="E11792">
            <v>4</v>
          </cell>
          <cell r="I11792">
            <v>0</v>
          </cell>
          <cell r="M11792">
            <v>4</v>
          </cell>
          <cell r="Q11792">
            <v>11</v>
          </cell>
          <cell r="V11792">
            <v>4260</v>
          </cell>
        </row>
        <row r="11793">
          <cell r="A11793">
            <v>1</v>
          </cell>
          <cell r="E11793">
            <v>4</v>
          </cell>
          <cell r="I11793">
            <v>0</v>
          </cell>
          <cell r="M11793">
            <v>4</v>
          </cell>
          <cell r="Q11793">
            <v>4</v>
          </cell>
          <cell r="V11793">
            <v>4260</v>
          </cell>
        </row>
        <row r="11794">
          <cell r="A11794">
            <v>1</v>
          </cell>
          <cell r="E11794">
            <v>4</v>
          </cell>
          <cell r="I11794">
            <v>0</v>
          </cell>
          <cell r="M11794">
            <v>4</v>
          </cell>
          <cell r="Q11794">
            <v>6</v>
          </cell>
          <cell r="V11794">
            <v>4260</v>
          </cell>
        </row>
        <row r="11795">
          <cell r="A11795">
            <v>1</v>
          </cell>
          <cell r="E11795">
            <v>4</v>
          </cell>
          <cell r="I11795">
            <v>0</v>
          </cell>
          <cell r="M11795">
            <v>4</v>
          </cell>
          <cell r="Q11795">
            <v>2</v>
          </cell>
          <cell r="V11795">
            <v>4260</v>
          </cell>
        </row>
        <row r="11796">
          <cell r="A11796">
            <v>1</v>
          </cell>
          <cell r="E11796">
            <v>4</v>
          </cell>
          <cell r="I11796">
            <v>0</v>
          </cell>
          <cell r="M11796">
            <v>4</v>
          </cell>
          <cell r="Q11796">
            <v>10</v>
          </cell>
          <cell r="V11796">
            <v>4265</v>
          </cell>
        </row>
        <row r="11797">
          <cell r="A11797">
            <v>1</v>
          </cell>
          <cell r="E11797">
            <v>4</v>
          </cell>
          <cell r="I11797">
            <v>31323.95</v>
          </cell>
          <cell r="M11797">
            <v>4</v>
          </cell>
          <cell r="Q11797">
            <v>4</v>
          </cell>
          <cell r="V11797">
            <v>4280</v>
          </cell>
        </row>
        <row r="11798">
          <cell r="A11798">
            <v>1</v>
          </cell>
          <cell r="E11798">
            <v>4</v>
          </cell>
          <cell r="I11798">
            <v>0</v>
          </cell>
          <cell r="M11798">
            <v>4</v>
          </cell>
          <cell r="Q11798">
            <v>4</v>
          </cell>
          <cell r="V11798">
            <v>4280</v>
          </cell>
        </row>
        <row r="11799">
          <cell r="A11799">
            <v>1</v>
          </cell>
          <cell r="E11799">
            <v>4</v>
          </cell>
          <cell r="I11799">
            <v>0</v>
          </cell>
          <cell r="M11799">
            <v>4</v>
          </cell>
          <cell r="Q11799">
            <v>2</v>
          </cell>
          <cell r="V11799">
            <v>4280</v>
          </cell>
        </row>
        <row r="11800">
          <cell r="A11800">
            <v>1</v>
          </cell>
          <cell r="E11800">
            <v>4</v>
          </cell>
          <cell r="I11800">
            <v>1807.8</v>
          </cell>
          <cell r="M11800">
            <v>4</v>
          </cell>
          <cell r="Q11800">
            <v>10</v>
          </cell>
          <cell r="V11800">
            <v>4280</v>
          </cell>
        </row>
        <row r="11801">
          <cell r="A11801">
            <v>1</v>
          </cell>
          <cell r="E11801">
            <v>4</v>
          </cell>
          <cell r="I11801">
            <v>102006.25</v>
          </cell>
          <cell r="M11801">
            <v>4</v>
          </cell>
          <cell r="Q11801">
            <v>4</v>
          </cell>
          <cell r="V11801">
            <v>4301</v>
          </cell>
        </row>
        <row r="11802">
          <cell r="A11802">
            <v>1</v>
          </cell>
          <cell r="E11802">
            <v>4</v>
          </cell>
          <cell r="I11802">
            <v>19964.37</v>
          </cell>
          <cell r="M11802">
            <v>4</v>
          </cell>
          <cell r="Q11802">
            <v>4</v>
          </cell>
          <cell r="V11802">
            <v>4302</v>
          </cell>
        </row>
        <row r="11803">
          <cell r="A11803">
            <v>1</v>
          </cell>
          <cell r="E11803">
            <v>4</v>
          </cell>
          <cell r="I11803">
            <v>119882.94</v>
          </cell>
          <cell r="M11803">
            <v>4</v>
          </cell>
          <cell r="Q11803">
            <v>4</v>
          </cell>
          <cell r="V11803">
            <v>4303</v>
          </cell>
        </row>
        <row r="11804">
          <cell r="A11804">
            <v>1</v>
          </cell>
          <cell r="E11804">
            <v>4</v>
          </cell>
          <cell r="I11804">
            <v>8093.37</v>
          </cell>
          <cell r="M11804">
            <v>4</v>
          </cell>
          <cell r="Q11804">
            <v>4</v>
          </cell>
          <cell r="V11804">
            <v>4304</v>
          </cell>
        </row>
        <row r="11805">
          <cell r="A11805">
            <v>1</v>
          </cell>
          <cell r="E11805">
            <v>4</v>
          </cell>
          <cell r="I11805">
            <v>173293.71</v>
          </cell>
          <cell r="M11805">
            <v>4</v>
          </cell>
          <cell r="Q11805">
            <v>4</v>
          </cell>
          <cell r="V11805">
            <v>4305</v>
          </cell>
        </row>
        <row r="11806">
          <cell r="A11806">
            <v>1</v>
          </cell>
          <cell r="E11806">
            <v>4</v>
          </cell>
          <cell r="I11806">
            <v>49279.93</v>
          </cell>
          <cell r="M11806">
            <v>4</v>
          </cell>
          <cell r="Q11806">
            <v>4</v>
          </cell>
          <cell r="V11806">
            <v>4306</v>
          </cell>
        </row>
        <row r="11807">
          <cell r="A11807">
            <v>1</v>
          </cell>
          <cell r="E11807">
            <v>4</v>
          </cell>
          <cell r="I11807">
            <v>3418.82</v>
          </cell>
          <cell r="M11807">
            <v>4</v>
          </cell>
          <cell r="Q11807">
            <v>4</v>
          </cell>
          <cell r="V11807">
            <v>4307</v>
          </cell>
        </row>
        <row r="11808">
          <cell r="A11808">
            <v>1</v>
          </cell>
          <cell r="E11808">
            <v>4</v>
          </cell>
          <cell r="I11808">
            <v>0</v>
          </cell>
          <cell r="M11808">
            <v>4</v>
          </cell>
          <cell r="Q11808">
            <v>4</v>
          </cell>
          <cell r="V11808">
            <v>4320</v>
          </cell>
        </row>
        <row r="11809">
          <cell r="A11809">
            <v>1</v>
          </cell>
          <cell r="E11809">
            <v>4</v>
          </cell>
          <cell r="I11809">
            <v>0</v>
          </cell>
          <cell r="M11809">
            <v>4</v>
          </cell>
          <cell r="Q11809">
            <v>4</v>
          </cell>
          <cell r="V11809">
            <v>4340</v>
          </cell>
        </row>
        <row r="11810">
          <cell r="A11810">
            <v>1</v>
          </cell>
          <cell r="E11810">
            <v>4</v>
          </cell>
          <cell r="I11810">
            <v>103598.62</v>
          </cell>
          <cell r="M11810">
            <v>4</v>
          </cell>
          <cell r="Q11810">
            <v>4</v>
          </cell>
          <cell r="V11810">
            <v>4360</v>
          </cell>
        </row>
        <row r="11811">
          <cell r="A11811">
            <v>1</v>
          </cell>
          <cell r="E11811">
            <v>4</v>
          </cell>
          <cell r="I11811">
            <v>0</v>
          </cell>
          <cell r="M11811">
            <v>4</v>
          </cell>
          <cell r="Q11811">
            <v>4</v>
          </cell>
          <cell r="V11811">
            <v>4380</v>
          </cell>
        </row>
        <row r="11812">
          <cell r="A11812">
            <v>1</v>
          </cell>
          <cell r="E11812">
            <v>4</v>
          </cell>
          <cell r="I11812">
            <v>10034</v>
          </cell>
          <cell r="M11812">
            <v>4</v>
          </cell>
          <cell r="Q11812">
            <v>4</v>
          </cell>
          <cell r="V11812">
            <v>4380</v>
          </cell>
        </row>
        <row r="11813">
          <cell r="A11813">
            <v>1</v>
          </cell>
          <cell r="E11813">
            <v>4</v>
          </cell>
          <cell r="I11813">
            <v>0</v>
          </cell>
          <cell r="M11813">
            <v>4</v>
          </cell>
          <cell r="Q11813">
            <v>4</v>
          </cell>
          <cell r="V11813">
            <v>4380</v>
          </cell>
        </row>
        <row r="11814">
          <cell r="A11814">
            <v>1</v>
          </cell>
          <cell r="E11814">
            <v>4</v>
          </cell>
          <cell r="I11814">
            <v>7464.08</v>
          </cell>
          <cell r="M11814">
            <v>4</v>
          </cell>
          <cell r="Q11814">
            <v>14</v>
          </cell>
          <cell r="V11814">
            <v>4380</v>
          </cell>
        </row>
        <row r="11815">
          <cell r="A11815">
            <v>1</v>
          </cell>
          <cell r="E11815">
            <v>4</v>
          </cell>
          <cell r="I11815">
            <v>17109.36</v>
          </cell>
          <cell r="M11815">
            <v>4</v>
          </cell>
          <cell r="Q11815">
            <v>4</v>
          </cell>
          <cell r="V11815">
            <v>4380</v>
          </cell>
        </row>
        <row r="11816">
          <cell r="A11816">
            <v>1</v>
          </cell>
          <cell r="E11816">
            <v>4</v>
          </cell>
          <cell r="I11816">
            <v>0</v>
          </cell>
          <cell r="M11816">
            <v>4</v>
          </cell>
          <cell r="Q11816">
            <v>11</v>
          </cell>
          <cell r="V11816">
            <v>4380</v>
          </cell>
        </row>
        <row r="11817">
          <cell r="A11817">
            <v>1</v>
          </cell>
          <cell r="E11817">
            <v>4</v>
          </cell>
          <cell r="I11817">
            <v>-8476.61</v>
          </cell>
          <cell r="M11817">
            <v>4</v>
          </cell>
          <cell r="Q11817">
            <v>21</v>
          </cell>
          <cell r="V11817">
            <v>4380</v>
          </cell>
        </row>
        <row r="11818">
          <cell r="A11818">
            <v>1</v>
          </cell>
          <cell r="E11818">
            <v>4</v>
          </cell>
          <cell r="I11818">
            <v>0</v>
          </cell>
          <cell r="M11818">
            <v>4</v>
          </cell>
          <cell r="Q11818">
            <v>4</v>
          </cell>
          <cell r="V11818">
            <v>4380</v>
          </cell>
        </row>
        <row r="11819">
          <cell r="A11819">
            <v>1</v>
          </cell>
          <cell r="E11819">
            <v>4</v>
          </cell>
          <cell r="I11819">
            <v>0</v>
          </cell>
          <cell r="M11819">
            <v>4</v>
          </cell>
          <cell r="Q11819">
            <v>4</v>
          </cell>
          <cell r="V11819">
            <v>4380</v>
          </cell>
        </row>
        <row r="11820">
          <cell r="A11820">
            <v>1</v>
          </cell>
          <cell r="E11820">
            <v>4</v>
          </cell>
          <cell r="I11820">
            <v>0</v>
          </cell>
          <cell r="M11820">
            <v>4</v>
          </cell>
          <cell r="Q11820">
            <v>6</v>
          </cell>
          <cell r="V11820">
            <v>4380</v>
          </cell>
        </row>
        <row r="11821">
          <cell r="A11821">
            <v>1</v>
          </cell>
          <cell r="E11821">
            <v>4</v>
          </cell>
          <cell r="I11821">
            <v>1240.5</v>
          </cell>
          <cell r="M11821">
            <v>4</v>
          </cell>
          <cell r="Q11821">
            <v>2</v>
          </cell>
          <cell r="V11821">
            <v>4380</v>
          </cell>
        </row>
        <row r="11822">
          <cell r="A11822">
            <v>1</v>
          </cell>
          <cell r="E11822">
            <v>4</v>
          </cell>
          <cell r="I11822">
            <v>11066.87</v>
          </cell>
          <cell r="M11822">
            <v>4</v>
          </cell>
          <cell r="Q11822">
            <v>4</v>
          </cell>
          <cell r="V11822">
            <v>4400</v>
          </cell>
        </row>
        <row r="11823">
          <cell r="A11823">
            <v>1</v>
          </cell>
          <cell r="E11823">
            <v>4</v>
          </cell>
          <cell r="I11823">
            <v>19260</v>
          </cell>
          <cell r="M11823">
            <v>4</v>
          </cell>
          <cell r="Q11823">
            <v>4</v>
          </cell>
          <cell r="V11823">
            <v>4400</v>
          </cell>
        </row>
        <row r="11824">
          <cell r="A11824">
            <v>1</v>
          </cell>
          <cell r="E11824">
            <v>4</v>
          </cell>
          <cell r="I11824">
            <v>0</v>
          </cell>
          <cell r="M11824">
            <v>4</v>
          </cell>
          <cell r="Q11824">
            <v>4</v>
          </cell>
          <cell r="V11824">
            <v>4460</v>
          </cell>
        </row>
        <row r="11825">
          <cell r="A11825">
            <v>1</v>
          </cell>
          <cell r="E11825">
            <v>4</v>
          </cell>
          <cell r="I11825">
            <v>0</v>
          </cell>
          <cell r="M11825">
            <v>4</v>
          </cell>
          <cell r="Q11825">
            <v>4</v>
          </cell>
          <cell r="V11825">
            <v>4480</v>
          </cell>
        </row>
        <row r="11826">
          <cell r="A11826">
            <v>1</v>
          </cell>
          <cell r="E11826">
            <v>4</v>
          </cell>
          <cell r="I11826">
            <v>333.04</v>
          </cell>
          <cell r="M11826">
            <v>4</v>
          </cell>
          <cell r="Q11826">
            <v>4</v>
          </cell>
          <cell r="V11826">
            <v>4480</v>
          </cell>
        </row>
        <row r="11827">
          <cell r="A11827">
            <v>1</v>
          </cell>
          <cell r="E11827">
            <v>4</v>
          </cell>
          <cell r="I11827">
            <v>0</v>
          </cell>
          <cell r="M11827">
            <v>4</v>
          </cell>
          <cell r="Q11827">
            <v>4</v>
          </cell>
          <cell r="V11827">
            <v>4480</v>
          </cell>
        </row>
        <row r="11828">
          <cell r="A11828">
            <v>1</v>
          </cell>
          <cell r="E11828">
            <v>4</v>
          </cell>
          <cell r="I11828">
            <v>0</v>
          </cell>
          <cell r="M11828">
            <v>4</v>
          </cell>
          <cell r="Q11828">
            <v>4</v>
          </cell>
          <cell r="V11828">
            <v>4480</v>
          </cell>
        </row>
        <row r="11829">
          <cell r="A11829">
            <v>1</v>
          </cell>
          <cell r="E11829">
            <v>4</v>
          </cell>
          <cell r="I11829">
            <v>0</v>
          </cell>
          <cell r="M11829">
            <v>4</v>
          </cell>
          <cell r="Q11829">
            <v>4</v>
          </cell>
          <cell r="V11829">
            <v>4480</v>
          </cell>
        </row>
        <row r="11830">
          <cell r="A11830">
            <v>1</v>
          </cell>
          <cell r="E11830">
            <v>4</v>
          </cell>
          <cell r="I11830">
            <v>0</v>
          </cell>
          <cell r="M11830">
            <v>4</v>
          </cell>
          <cell r="Q11830">
            <v>4</v>
          </cell>
          <cell r="V11830">
            <v>4480</v>
          </cell>
        </row>
        <row r="11831">
          <cell r="A11831">
            <v>1</v>
          </cell>
          <cell r="E11831">
            <v>4</v>
          </cell>
          <cell r="I11831">
            <v>0</v>
          </cell>
          <cell r="M11831">
            <v>4</v>
          </cell>
          <cell r="Q11831">
            <v>2</v>
          </cell>
          <cell r="V11831">
            <v>4480</v>
          </cell>
        </row>
        <row r="11832">
          <cell r="A11832">
            <v>1</v>
          </cell>
          <cell r="E11832">
            <v>4</v>
          </cell>
          <cell r="I11832">
            <v>14110</v>
          </cell>
          <cell r="M11832">
            <v>4</v>
          </cell>
          <cell r="Q11832">
            <v>4</v>
          </cell>
          <cell r="V11832">
            <v>4490</v>
          </cell>
        </row>
        <row r="11833">
          <cell r="A11833">
            <v>1</v>
          </cell>
          <cell r="E11833">
            <v>4</v>
          </cell>
          <cell r="I11833">
            <v>0</v>
          </cell>
          <cell r="M11833">
            <v>4</v>
          </cell>
          <cell r="Q11833">
            <v>4</v>
          </cell>
          <cell r="V11833">
            <v>4490</v>
          </cell>
        </row>
        <row r="11834">
          <cell r="A11834">
            <v>1</v>
          </cell>
          <cell r="E11834">
            <v>4</v>
          </cell>
          <cell r="I11834">
            <v>0</v>
          </cell>
          <cell r="M11834">
            <v>4</v>
          </cell>
          <cell r="Q11834">
            <v>2</v>
          </cell>
          <cell r="V11834">
            <v>4490</v>
          </cell>
        </row>
        <row r="11835">
          <cell r="A11835">
            <v>1</v>
          </cell>
          <cell r="E11835">
            <v>4</v>
          </cell>
          <cell r="I11835">
            <v>0</v>
          </cell>
          <cell r="M11835">
            <v>4</v>
          </cell>
          <cell r="Q11835">
            <v>10</v>
          </cell>
          <cell r="V11835">
            <v>4490</v>
          </cell>
        </row>
        <row r="11836">
          <cell r="A11836">
            <v>1</v>
          </cell>
          <cell r="E11836">
            <v>4</v>
          </cell>
          <cell r="I11836">
            <v>0</v>
          </cell>
          <cell r="M11836">
            <v>4</v>
          </cell>
          <cell r="Q11836">
            <v>4</v>
          </cell>
          <cell r="V11836">
            <v>4500</v>
          </cell>
        </row>
        <row r="11837">
          <cell r="A11837">
            <v>1</v>
          </cell>
          <cell r="E11837">
            <v>4</v>
          </cell>
          <cell r="I11837">
            <v>166559.01</v>
          </cell>
          <cell r="M11837">
            <v>4</v>
          </cell>
          <cell r="Q11837">
            <v>4</v>
          </cell>
          <cell r="V11837">
            <v>4500</v>
          </cell>
        </row>
        <row r="11838">
          <cell r="A11838">
            <v>1</v>
          </cell>
          <cell r="E11838">
            <v>4</v>
          </cell>
          <cell r="I11838">
            <v>0</v>
          </cell>
          <cell r="M11838">
            <v>4</v>
          </cell>
          <cell r="Q11838">
            <v>2</v>
          </cell>
          <cell r="V11838">
            <v>4500</v>
          </cell>
        </row>
        <row r="11839">
          <cell r="A11839">
            <v>1</v>
          </cell>
          <cell r="E11839">
            <v>4</v>
          </cell>
          <cell r="I11839">
            <v>0</v>
          </cell>
          <cell r="M11839">
            <v>4</v>
          </cell>
          <cell r="Q11839">
            <v>9</v>
          </cell>
          <cell r="V11839">
            <v>4520</v>
          </cell>
        </row>
        <row r="11840">
          <cell r="A11840">
            <v>1</v>
          </cell>
          <cell r="E11840">
            <v>4</v>
          </cell>
          <cell r="I11840">
            <v>0</v>
          </cell>
          <cell r="M11840">
            <v>4</v>
          </cell>
          <cell r="Q11840">
            <v>4</v>
          </cell>
          <cell r="V11840">
            <v>4520</v>
          </cell>
        </row>
        <row r="11841">
          <cell r="A11841">
            <v>1</v>
          </cell>
          <cell r="E11841">
            <v>4</v>
          </cell>
          <cell r="I11841">
            <v>1084840.42</v>
          </cell>
          <cell r="M11841">
            <v>4</v>
          </cell>
          <cell r="Q11841">
            <v>4</v>
          </cell>
          <cell r="V11841">
            <v>4520</v>
          </cell>
        </row>
        <row r="11842">
          <cell r="A11842">
            <v>1</v>
          </cell>
          <cell r="E11842">
            <v>4</v>
          </cell>
          <cell r="I11842">
            <v>0</v>
          </cell>
          <cell r="M11842">
            <v>4</v>
          </cell>
          <cell r="Q11842">
            <v>4</v>
          </cell>
          <cell r="V11842">
            <v>4520</v>
          </cell>
        </row>
        <row r="11843">
          <cell r="A11843">
            <v>1</v>
          </cell>
          <cell r="E11843">
            <v>4</v>
          </cell>
          <cell r="I11843">
            <v>0</v>
          </cell>
          <cell r="M11843">
            <v>4</v>
          </cell>
          <cell r="Q11843">
            <v>4</v>
          </cell>
          <cell r="V11843">
            <v>4520</v>
          </cell>
        </row>
        <row r="11844">
          <cell r="A11844">
            <v>1</v>
          </cell>
          <cell r="E11844">
            <v>4</v>
          </cell>
          <cell r="I11844">
            <v>807.26</v>
          </cell>
          <cell r="M11844">
            <v>4</v>
          </cell>
          <cell r="Q11844">
            <v>4</v>
          </cell>
          <cell r="V11844">
            <v>4520</v>
          </cell>
        </row>
        <row r="11845">
          <cell r="A11845">
            <v>1</v>
          </cell>
          <cell r="E11845">
            <v>4</v>
          </cell>
          <cell r="I11845">
            <v>3006.57</v>
          </cell>
          <cell r="M11845">
            <v>4</v>
          </cell>
          <cell r="Q11845">
            <v>2</v>
          </cell>
          <cell r="V11845">
            <v>4520</v>
          </cell>
        </row>
        <row r="11846">
          <cell r="A11846">
            <v>1</v>
          </cell>
          <cell r="E11846">
            <v>4</v>
          </cell>
          <cell r="I11846">
            <v>2580.0500000000002</v>
          </cell>
          <cell r="M11846">
            <v>4</v>
          </cell>
          <cell r="Q11846">
            <v>10</v>
          </cell>
          <cell r="V11846">
            <v>4520</v>
          </cell>
        </row>
        <row r="11847">
          <cell r="A11847">
            <v>1</v>
          </cell>
          <cell r="E11847">
            <v>4</v>
          </cell>
          <cell r="I11847">
            <v>94393.29</v>
          </cell>
          <cell r="M11847">
            <v>4</v>
          </cell>
          <cell r="Q11847">
            <v>4</v>
          </cell>
          <cell r="V11847">
            <v>4560</v>
          </cell>
        </row>
        <row r="11848">
          <cell r="A11848">
            <v>1</v>
          </cell>
          <cell r="E11848">
            <v>4</v>
          </cell>
          <cell r="I11848">
            <v>0</v>
          </cell>
          <cell r="M11848">
            <v>4</v>
          </cell>
          <cell r="Q11848">
            <v>4</v>
          </cell>
          <cell r="V11848">
            <v>4560</v>
          </cell>
        </row>
        <row r="11849">
          <cell r="A11849">
            <v>1</v>
          </cell>
          <cell r="E11849">
            <v>4</v>
          </cell>
          <cell r="I11849">
            <v>0</v>
          </cell>
          <cell r="M11849">
            <v>4</v>
          </cell>
          <cell r="Q11849">
            <v>4</v>
          </cell>
          <cell r="V11849">
            <v>4560</v>
          </cell>
        </row>
        <row r="11850">
          <cell r="A11850">
            <v>1</v>
          </cell>
          <cell r="E11850">
            <v>4</v>
          </cell>
          <cell r="I11850">
            <v>10670</v>
          </cell>
          <cell r="M11850">
            <v>4</v>
          </cell>
          <cell r="Q11850">
            <v>4</v>
          </cell>
          <cell r="V11850">
            <v>4560</v>
          </cell>
        </row>
        <row r="11851">
          <cell r="A11851">
            <v>1</v>
          </cell>
          <cell r="E11851">
            <v>4</v>
          </cell>
          <cell r="I11851">
            <v>3671.43</v>
          </cell>
          <cell r="M11851">
            <v>4</v>
          </cell>
          <cell r="Q11851">
            <v>4</v>
          </cell>
          <cell r="V11851">
            <v>4570</v>
          </cell>
        </row>
        <row r="11852">
          <cell r="A11852">
            <v>1</v>
          </cell>
          <cell r="E11852">
            <v>4</v>
          </cell>
          <cell r="I11852">
            <v>0</v>
          </cell>
          <cell r="M11852">
            <v>4</v>
          </cell>
          <cell r="Q11852">
            <v>4</v>
          </cell>
          <cell r="V11852">
            <v>4570</v>
          </cell>
        </row>
        <row r="11853">
          <cell r="A11853">
            <v>1</v>
          </cell>
          <cell r="E11853">
            <v>4</v>
          </cell>
          <cell r="I11853">
            <v>0</v>
          </cell>
          <cell r="M11853">
            <v>4</v>
          </cell>
          <cell r="Q11853">
            <v>4</v>
          </cell>
          <cell r="V11853">
            <v>4595</v>
          </cell>
        </row>
        <row r="11854">
          <cell r="A11854">
            <v>1</v>
          </cell>
          <cell r="E11854">
            <v>4</v>
          </cell>
          <cell r="I11854">
            <v>3798</v>
          </cell>
          <cell r="M11854">
            <v>4</v>
          </cell>
          <cell r="Q11854">
            <v>4</v>
          </cell>
          <cell r="V11854">
            <v>4595</v>
          </cell>
        </row>
        <row r="11855">
          <cell r="A11855">
            <v>1</v>
          </cell>
          <cell r="E11855">
            <v>4</v>
          </cell>
          <cell r="I11855">
            <v>736</v>
          </cell>
          <cell r="M11855">
            <v>4</v>
          </cell>
          <cell r="Q11855">
            <v>14</v>
          </cell>
          <cell r="V11855">
            <v>4595</v>
          </cell>
        </row>
        <row r="11856">
          <cell r="A11856">
            <v>1</v>
          </cell>
          <cell r="E11856">
            <v>4</v>
          </cell>
          <cell r="I11856">
            <v>0</v>
          </cell>
          <cell r="M11856">
            <v>4</v>
          </cell>
          <cell r="Q11856">
            <v>11</v>
          </cell>
          <cell r="V11856">
            <v>4595</v>
          </cell>
        </row>
        <row r="11857">
          <cell r="A11857">
            <v>1</v>
          </cell>
          <cell r="E11857">
            <v>4</v>
          </cell>
          <cell r="I11857">
            <v>0</v>
          </cell>
          <cell r="M11857">
            <v>4</v>
          </cell>
          <cell r="Q11857">
            <v>4</v>
          </cell>
          <cell r="V11857">
            <v>4595</v>
          </cell>
        </row>
        <row r="11858">
          <cell r="A11858">
            <v>1</v>
          </cell>
          <cell r="E11858">
            <v>4</v>
          </cell>
          <cell r="I11858">
            <v>0</v>
          </cell>
          <cell r="M11858">
            <v>4</v>
          </cell>
          <cell r="Q11858">
            <v>6</v>
          </cell>
          <cell r="V11858">
            <v>4595</v>
          </cell>
        </row>
        <row r="11859">
          <cell r="A11859">
            <v>1</v>
          </cell>
          <cell r="E11859">
            <v>4</v>
          </cell>
          <cell r="I11859">
            <v>0</v>
          </cell>
          <cell r="M11859">
            <v>4</v>
          </cell>
          <cell r="Q11859">
            <v>2</v>
          </cell>
          <cell r="V11859">
            <v>4595</v>
          </cell>
        </row>
        <row r="11860">
          <cell r="A11860">
            <v>1</v>
          </cell>
          <cell r="E11860">
            <v>4</v>
          </cell>
          <cell r="I11860">
            <v>368</v>
          </cell>
          <cell r="M11860">
            <v>4</v>
          </cell>
          <cell r="Q11860">
            <v>10</v>
          </cell>
          <cell r="V11860">
            <v>4595</v>
          </cell>
        </row>
        <row r="11861">
          <cell r="A11861">
            <v>1</v>
          </cell>
          <cell r="E11861">
            <v>4</v>
          </cell>
          <cell r="I11861">
            <v>5389.12</v>
          </cell>
          <cell r="M11861">
            <v>4</v>
          </cell>
          <cell r="Q11861">
            <v>4</v>
          </cell>
          <cell r="V11861">
            <v>4601</v>
          </cell>
        </row>
        <row r="11862">
          <cell r="A11862">
            <v>1</v>
          </cell>
          <cell r="E11862">
            <v>4</v>
          </cell>
          <cell r="I11862">
            <v>0</v>
          </cell>
          <cell r="M11862">
            <v>4</v>
          </cell>
          <cell r="Q11862">
            <v>4</v>
          </cell>
          <cell r="V11862">
            <v>4601</v>
          </cell>
        </row>
        <row r="11863">
          <cell r="A11863">
            <v>1</v>
          </cell>
          <cell r="E11863">
            <v>4</v>
          </cell>
          <cell r="I11863">
            <v>0</v>
          </cell>
          <cell r="M11863">
            <v>4</v>
          </cell>
          <cell r="Q11863">
            <v>4</v>
          </cell>
          <cell r="V11863">
            <v>4601</v>
          </cell>
        </row>
        <row r="11864">
          <cell r="A11864">
            <v>1</v>
          </cell>
          <cell r="E11864">
            <v>4</v>
          </cell>
          <cell r="I11864">
            <v>300</v>
          </cell>
          <cell r="M11864">
            <v>4</v>
          </cell>
          <cell r="Q11864">
            <v>4</v>
          </cell>
          <cell r="V11864">
            <v>4601</v>
          </cell>
        </row>
        <row r="11865">
          <cell r="A11865">
            <v>1</v>
          </cell>
          <cell r="E11865">
            <v>4</v>
          </cell>
          <cell r="I11865">
            <v>40022.71</v>
          </cell>
          <cell r="M11865">
            <v>4</v>
          </cell>
          <cell r="Q11865">
            <v>4</v>
          </cell>
          <cell r="V11865">
            <v>4601</v>
          </cell>
        </row>
        <row r="11866">
          <cell r="A11866">
            <v>1</v>
          </cell>
          <cell r="E11866">
            <v>4</v>
          </cell>
          <cell r="I11866">
            <v>0</v>
          </cell>
          <cell r="M11866">
            <v>4</v>
          </cell>
          <cell r="Q11866">
            <v>6</v>
          </cell>
          <cell r="V11866">
            <v>4601</v>
          </cell>
        </row>
        <row r="11867">
          <cell r="A11867">
            <v>1</v>
          </cell>
          <cell r="E11867">
            <v>4</v>
          </cell>
          <cell r="I11867">
            <v>46057.37</v>
          </cell>
          <cell r="M11867">
            <v>4</v>
          </cell>
          <cell r="Q11867">
            <v>2</v>
          </cell>
          <cell r="V11867">
            <v>4601</v>
          </cell>
        </row>
        <row r="11868">
          <cell r="A11868">
            <v>1</v>
          </cell>
          <cell r="E11868">
            <v>4</v>
          </cell>
          <cell r="I11868">
            <v>0</v>
          </cell>
          <cell r="M11868">
            <v>4</v>
          </cell>
          <cell r="Q11868">
            <v>10</v>
          </cell>
          <cell r="V11868">
            <v>4601</v>
          </cell>
        </row>
        <row r="11869">
          <cell r="A11869">
            <v>1</v>
          </cell>
          <cell r="E11869">
            <v>4</v>
          </cell>
          <cell r="I11869">
            <v>8714.39</v>
          </cell>
          <cell r="M11869">
            <v>4</v>
          </cell>
          <cell r="Q11869">
            <v>4</v>
          </cell>
          <cell r="V11869">
            <v>4602</v>
          </cell>
        </row>
        <row r="11870">
          <cell r="A11870">
            <v>1</v>
          </cell>
          <cell r="E11870">
            <v>4</v>
          </cell>
          <cell r="I11870">
            <v>0</v>
          </cell>
          <cell r="M11870">
            <v>4</v>
          </cell>
          <cell r="Q11870">
            <v>6</v>
          </cell>
          <cell r="V11870">
            <v>4602</v>
          </cell>
        </row>
        <row r="11871">
          <cell r="A11871">
            <v>1</v>
          </cell>
          <cell r="E11871">
            <v>4</v>
          </cell>
          <cell r="I11871">
            <v>135.6</v>
          </cell>
          <cell r="M11871">
            <v>4</v>
          </cell>
          <cell r="Q11871">
            <v>4</v>
          </cell>
          <cell r="V11871">
            <v>4603</v>
          </cell>
        </row>
        <row r="11872">
          <cell r="A11872">
            <v>1</v>
          </cell>
          <cell r="E11872">
            <v>4</v>
          </cell>
          <cell r="I11872">
            <v>390.02</v>
          </cell>
          <cell r="M11872">
            <v>4</v>
          </cell>
          <cell r="Q11872">
            <v>14</v>
          </cell>
          <cell r="V11872">
            <v>4603</v>
          </cell>
        </row>
        <row r="11873">
          <cell r="A11873">
            <v>1</v>
          </cell>
          <cell r="E11873">
            <v>4</v>
          </cell>
          <cell r="I11873">
            <v>6098.26</v>
          </cell>
          <cell r="M11873">
            <v>4</v>
          </cell>
          <cell r="Q11873">
            <v>4</v>
          </cell>
          <cell r="V11873">
            <v>4603</v>
          </cell>
        </row>
        <row r="11874">
          <cell r="A11874">
            <v>1</v>
          </cell>
          <cell r="E11874">
            <v>4</v>
          </cell>
          <cell r="I11874">
            <v>0</v>
          </cell>
          <cell r="M11874">
            <v>4</v>
          </cell>
          <cell r="Q11874">
            <v>6</v>
          </cell>
          <cell r="V11874">
            <v>4603</v>
          </cell>
        </row>
        <row r="11875">
          <cell r="A11875">
            <v>1</v>
          </cell>
          <cell r="E11875">
            <v>4</v>
          </cell>
          <cell r="I11875">
            <v>10936.75</v>
          </cell>
          <cell r="M11875">
            <v>4</v>
          </cell>
          <cell r="Q11875">
            <v>2</v>
          </cell>
          <cell r="V11875">
            <v>4603</v>
          </cell>
        </row>
        <row r="11876">
          <cell r="A11876">
            <v>1</v>
          </cell>
          <cell r="E11876">
            <v>4</v>
          </cell>
          <cell r="I11876">
            <v>-329.94</v>
          </cell>
          <cell r="M11876">
            <v>4</v>
          </cell>
          <cell r="Q11876">
            <v>4</v>
          </cell>
          <cell r="V11876">
            <v>4604</v>
          </cell>
        </row>
        <row r="11877">
          <cell r="A11877">
            <v>1</v>
          </cell>
          <cell r="E11877">
            <v>4</v>
          </cell>
          <cell r="I11877">
            <v>18334.07</v>
          </cell>
          <cell r="M11877">
            <v>4</v>
          </cell>
          <cell r="Q11877">
            <v>2</v>
          </cell>
          <cell r="V11877">
            <v>4604</v>
          </cell>
        </row>
        <row r="11878">
          <cell r="A11878">
            <v>1</v>
          </cell>
          <cell r="E11878">
            <v>4</v>
          </cell>
          <cell r="I11878">
            <v>798</v>
          </cell>
          <cell r="M11878">
            <v>4</v>
          </cell>
          <cell r="Q11878">
            <v>4</v>
          </cell>
          <cell r="V11878">
            <v>4610</v>
          </cell>
        </row>
        <row r="11879">
          <cell r="A11879">
            <v>1</v>
          </cell>
          <cell r="E11879">
            <v>4</v>
          </cell>
          <cell r="I11879">
            <v>0</v>
          </cell>
          <cell r="M11879">
            <v>4</v>
          </cell>
          <cell r="Q11879">
            <v>8</v>
          </cell>
          <cell r="V11879">
            <v>4610</v>
          </cell>
        </row>
        <row r="11880">
          <cell r="A11880">
            <v>1</v>
          </cell>
          <cell r="E11880">
            <v>4</v>
          </cell>
          <cell r="I11880">
            <v>989</v>
          </cell>
          <cell r="M11880">
            <v>4</v>
          </cell>
          <cell r="Q11880">
            <v>4</v>
          </cell>
          <cell r="V11880">
            <v>4610</v>
          </cell>
        </row>
        <row r="11881">
          <cell r="A11881">
            <v>1</v>
          </cell>
          <cell r="E11881">
            <v>4</v>
          </cell>
          <cell r="I11881">
            <v>609.17999999999995</v>
          </cell>
          <cell r="M11881">
            <v>4</v>
          </cell>
          <cell r="Q11881">
            <v>2</v>
          </cell>
          <cell r="V11881">
            <v>4610</v>
          </cell>
        </row>
        <row r="11882">
          <cell r="A11882">
            <v>1</v>
          </cell>
          <cell r="E11882">
            <v>4</v>
          </cell>
          <cell r="I11882">
            <v>0</v>
          </cell>
          <cell r="M11882">
            <v>4</v>
          </cell>
          <cell r="Q11882">
            <v>10</v>
          </cell>
          <cell r="V11882">
            <v>4610</v>
          </cell>
        </row>
        <row r="11883">
          <cell r="A11883">
            <v>1</v>
          </cell>
          <cell r="E11883">
            <v>4</v>
          </cell>
          <cell r="I11883">
            <v>4.96</v>
          </cell>
          <cell r="M11883">
            <v>4</v>
          </cell>
          <cell r="Q11883">
            <v>9</v>
          </cell>
          <cell r="V11883">
            <v>4640</v>
          </cell>
        </row>
        <row r="11884">
          <cell r="A11884">
            <v>1</v>
          </cell>
          <cell r="E11884">
            <v>4</v>
          </cell>
          <cell r="I11884">
            <v>8416.7999999999993</v>
          </cell>
          <cell r="M11884">
            <v>4</v>
          </cell>
          <cell r="Q11884">
            <v>4</v>
          </cell>
          <cell r="V11884">
            <v>4640</v>
          </cell>
        </row>
        <row r="11885">
          <cell r="A11885">
            <v>1</v>
          </cell>
          <cell r="E11885">
            <v>4</v>
          </cell>
          <cell r="I11885">
            <v>2130.9499999999998</v>
          </cell>
          <cell r="M11885">
            <v>4</v>
          </cell>
          <cell r="Q11885">
            <v>14</v>
          </cell>
          <cell r="V11885">
            <v>4640</v>
          </cell>
        </row>
        <row r="11886">
          <cell r="A11886">
            <v>1</v>
          </cell>
          <cell r="E11886">
            <v>4</v>
          </cell>
          <cell r="I11886">
            <v>1115.2</v>
          </cell>
          <cell r="M11886">
            <v>4</v>
          </cell>
          <cell r="Q11886">
            <v>7</v>
          </cell>
          <cell r="V11886">
            <v>4640</v>
          </cell>
        </row>
        <row r="11887">
          <cell r="A11887">
            <v>1</v>
          </cell>
          <cell r="E11887">
            <v>4</v>
          </cell>
          <cell r="I11887">
            <v>1127.95</v>
          </cell>
          <cell r="M11887">
            <v>4</v>
          </cell>
          <cell r="Q11887">
            <v>8</v>
          </cell>
          <cell r="V11887">
            <v>4640</v>
          </cell>
        </row>
        <row r="11888">
          <cell r="A11888">
            <v>1</v>
          </cell>
          <cell r="E11888">
            <v>4</v>
          </cell>
          <cell r="I11888">
            <v>2312</v>
          </cell>
          <cell r="M11888">
            <v>4</v>
          </cell>
          <cell r="Q11888">
            <v>11</v>
          </cell>
          <cell r="V11888">
            <v>4640</v>
          </cell>
        </row>
        <row r="11889">
          <cell r="A11889">
            <v>1</v>
          </cell>
          <cell r="E11889">
            <v>4</v>
          </cell>
          <cell r="I11889">
            <v>1020</v>
          </cell>
          <cell r="M11889">
            <v>4</v>
          </cell>
          <cell r="Q11889">
            <v>4</v>
          </cell>
          <cell r="V11889">
            <v>4640</v>
          </cell>
        </row>
        <row r="11890">
          <cell r="A11890">
            <v>1</v>
          </cell>
          <cell r="E11890">
            <v>4</v>
          </cell>
          <cell r="I11890">
            <v>0</v>
          </cell>
          <cell r="M11890">
            <v>4</v>
          </cell>
          <cell r="Q11890">
            <v>13</v>
          </cell>
          <cell r="V11890">
            <v>4640</v>
          </cell>
        </row>
        <row r="11891">
          <cell r="A11891">
            <v>1</v>
          </cell>
          <cell r="E11891">
            <v>4</v>
          </cell>
          <cell r="I11891">
            <v>2821.15</v>
          </cell>
          <cell r="M11891">
            <v>4</v>
          </cell>
          <cell r="Q11891">
            <v>10</v>
          </cell>
          <cell r="V11891">
            <v>4640</v>
          </cell>
        </row>
        <row r="11892">
          <cell r="A11892">
            <v>1</v>
          </cell>
          <cell r="E11892">
            <v>4</v>
          </cell>
          <cell r="I11892">
            <v>1230</v>
          </cell>
          <cell r="M11892">
            <v>4</v>
          </cell>
          <cell r="Q11892">
            <v>25</v>
          </cell>
          <cell r="V11892">
            <v>4660</v>
          </cell>
        </row>
        <row r="11893">
          <cell r="A11893">
            <v>1</v>
          </cell>
          <cell r="E11893">
            <v>4</v>
          </cell>
          <cell r="I11893">
            <v>100990.06</v>
          </cell>
          <cell r="M11893">
            <v>4</v>
          </cell>
          <cell r="Q11893">
            <v>4</v>
          </cell>
          <cell r="V11893">
            <v>4660</v>
          </cell>
        </row>
        <row r="11894">
          <cell r="A11894">
            <v>1</v>
          </cell>
          <cell r="E11894">
            <v>4</v>
          </cell>
          <cell r="I11894">
            <v>0</v>
          </cell>
          <cell r="M11894">
            <v>4</v>
          </cell>
          <cell r="Q11894">
            <v>4</v>
          </cell>
          <cell r="V11894">
            <v>4660</v>
          </cell>
        </row>
        <row r="11895">
          <cell r="A11895">
            <v>1</v>
          </cell>
          <cell r="E11895">
            <v>4</v>
          </cell>
          <cell r="I11895">
            <v>544</v>
          </cell>
          <cell r="M11895">
            <v>4</v>
          </cell>
          <cell r="Q11895">
            <v>14</v>
          </cell>
          <cell r="V11895">
            <v>4660</v>
          </cell>
        </row>
        <row r="11896">
          <cell r="A11896">
            <v>1</v>
          </cell>
          <cell r="E11896">
            <v>4</v>
          </cell>
          <cell r="I11896">
            <v>0</v>
          </cell>
          <cell r="M11896">
            <v>4</v>
          </cell>
          <cell r="Q11896">
            <v>4</v>
          </cell>
          <cell r="V11896">
            <v>4660</v>
          </cell>
        </row>
        <row r="11897">
          <cell r="A11897">
            <v>1</v>
          </cell>
          <cell r="E11897">
            <v>4</v>
          </cell>
          <cell r="I11897">
            <v>0</v>
          </cell>
          <cell r="M11897">
            <v>4</v>
          </cell>
          <cell r="Q11897">
            <v>4</v>
          </cell>
          <cell r="V11897">
            <v>4660</v>
          </cell>
        </row>
        <row r="11898">
          <cell r="A11898">
            <v>1</v>
          </cell>
          <cell r="E11898">
            <v>4</v>
          </cell>
          <cell r="I11898">
            <v>0</v>
          </cell>
          <cell r="M11898">
            <v>4</v>
          </cell>
          <cell r="Q11898">
            <v>6</v>
          </cell>
          <cell r="V11898">
            <v>4660</v>
          </cell>
        </row>
        <row r="11899">
          <cell r="A11899">
            <v>1</v>
          </cell>
          <cell r="E11899">
            <v>4</v>
          </cell>
          <cell r="I11899">
            <v>1053</v>
          </cell>
          <cell r="M11899">
            <v>4</v>
          </cell>
          <cell r="Q11899">
            <v>2</v>
          </cell>
          <cell r="V11899">
            <v>4660</v>
          </cell>
        </row>
        <row r="11900">
          <cell r="A11900">
            <v>1</v>
          </cell>
          <cell r="E11900">
            <v>4</v>
          </cell>
          <cell r="I11900">
            <v>0</v>
          </cell>
          <cell r="M11900">
            <v>4</v>
          </cell>
          <cell r="Q11900">
            <v>10</v>
          </cell>
          <cell r="V11900">
            <v>4660</v>
          </cell>
        </row>
        <row r="11901">
          <cell r="A11901">
            <v>1</v>
          </cell>
          <cell r="E11901">
            <v>4</v>
          </cell>
          <cell r="I11901">
            <v>0</v>
          </cell>
          <cell r="M11901">
            <v>4</v>
          </cell>
          <cell r="Q11901">
            <v>9</v>
          </cell>
          <cell r="V11901">
            <v>4680</v>
          </cell>
        </row>
        <row r="11902">
          <cell r="A11902">
            <v>1</v>
          </cell>
          <cell r="E11902">
            <v>4</v>
          </cell>
          <cell r="I11902">
            <v>0</v>
          </cell>
          <cell r="M11902">
            <v>4</v>
          </cell>
          <cell r="Q11902">
            <v>4</v>
          </cell>
          <cell r="V11902">
            <v>4680</v>
          </cell>
        </row>
        <row r="11903">
          <cell r="A11903">
            <v>1</v>
          </cell>
          <cell r="E11903">
            <v>4</v>
          </cell>
          <cell r="I11903">
            <v>311642.65000000002</v>
          </cell>
          <cell r="M11903">
            <v>4</v>
          </cell>
          <cell r="Q11903">
            <v>4</v>
          </cell>
          <cell r="V11903">
            <v>4680</v>
          </cell>
        </row>
        <row r="11904">
          <cell r="A11904">
            <v>1</v>
          </cell>
          <cell r="E11904">
            <v>4</v>
          </cell>
          <cell r="I11904">
            <v>51022.93</v>
          </cell>
          <cell r="M11904">
            <v>4</v>
          </cell>
          <cell r="Q11904">
            <v>4</v>
          </cell>
          <cell r="V11904">
            <v>4680</v>
          </cell>
        </row>
        <row r="11905">
          <cell r="A11905">
            <v>1</v>
          </cell>
          <cell r="E11905">
            <v>4</v>
          </cell>
          <cell r="I11905">
            <v>6000</v>
          </cell>
          <cell r="M11905">
            <v>4</v>
          </cell>
          <cell r="Q11905">
            <v>14</v>
          </cell>
          <cell r="V11905">
            <v>4680</v>
          </cell>
        </row>
        <row r="11906">
          <cell r="A11906">
            <v>1</v>
          </cell>
          <cell r="E11906">
            <v>4</v>
          </cell>
          <cell r="I11906">
            <v>249525</v>
          </cell>
          <cell r="M11906">
            <v>4</v>
          </cell>
          <cell r="Q11906">
            <v>4</v>
          </cell>
          <cell r="V11906">
            <v>4680</v>
          </cell>
        </row>
        <row r="11907">
          <cell r="A11907">
            <v>1</v>
          </cell>
          <cell r="E11907">
            <v>4</v>
          </cell>
          <cell r="I11907">
            <v>-2647.74</v>
          </cell>
          <cell r="M11907">
            <v>4</v>
          </cell>
          <cell r="Q11907">
            <v>7</v>
          </cell>
          <cell r="V11907">
            <v>4680</v>
          </cell>
        </row>
        <row r="11908">
          <cell r="A11908">
            <v>1</v>
          </cell>
          <cell r="E11908">
            <v>4</v>
          </cell>
          <cell r="I11908">
            <v>-154936</v>
          </cell>
          <cell r="M11908">
            <v>4</v>
          </cell>
          <cell r="Q11908">
            <v>8</v>
          </cell>
          <cell r="V11908">
            <v>4680</v>
          </cell>
        </row>
        <row r="11909">
          <cell r="A11909">
            <v>1</v>
          </cell>
          <cell r="E11909">
            <v>4</v>
          </cell>
          <cell r="I11909">
            <v>0</v>
          </cell>
          <cell r="M11909">
            <v>4</v>
          </cell>
          <cell r="Q11909">
            <v>11</v>
          </cell>
          <cell r="V11909">
            <v>4680</v>
          </cell>
        </row>
        <row r="11910">
          <cell r="A11910">
            <v>1</v>
          </cell>
          <cell r="E11910">
            <v>4</v>
          </cell>
          <cell r="I11910">
            <v>0</v>
          </cell>
          <cell r="M11910">
            <v>4</v>
          </cell>
          <cell r="Q11910">
            <v>4</v>
          </cell>
          <cell r="V11910">
            <v>4680</v>
          </cell>
        </row>
        <row r="11911">
          <cell r="A11911">
            <v>1</v>
          </cell>
          <cell r="E11911">
            <v>4</v>
          </cell>
          <cell r="I11911">
            <v>0</v>
          </cell>
          <cell r="M11911">
            <v>4</v>
          </cell>
          <cell r="Q11911">
            <v>2</v>
          </cell>
          <cell r="V11911">
            <v>4680</v>
          </cell>
        </row>
        <row r="11912">
          <cell r="A11912">
            <v>1</v>
          </cell>
          <cell r="E11912">
            <v>4</v>
          </cell>
          <cell r="I11912">
            <v>0</v>
          </cell>
          <cell r="M11912">
            <v>4</v>
          </cell>
          <cell r="Q11912">
            <v>4</v>
          </cell>
          <cell r="V11912">
            <v>4690</v>
          </cell>
        </row>
        <row r="11913">
          <cell r="A11913">
            <v>1</v>
          </cell>
          <cell r="E11913">
            <v>4</v>
          </cell>
          <cell r="I11913">
            <v>3891.75</v>
          </cell>
          <cell r="M11913">
            <v>4</v>
          </cell>
          <cell r="Q11913">
            <v>7</v>
          </cell>
          <cell r="V11913">
            <v>4690</v>
          </cell>
        </row>
        <row r="11914">
          <cell r="A11914">
            <v>1</v>
          </cell>
          <cell r="E11914">
            <v>4</v>
          </cell>
          <cell r="I11914">
            <v>0</v>
          </cell>
          <cell r="M11914">
            <v>4</v>
          </cell>
          <cell r="Q11914">
            <v>4</v>
          </cell>
          <cell r="V11914">
            <v>4690</v>
          </cell>
        </row>
        <row r="11915">
          <cell r="A11915">
            <v>1</v>
          </cell>
          <cell r="E11915">
            <v>4</v>
          </cell>
          <cell r="I11915">
            <v>431487.6</v>
          </cell>
          <cell r="M11915">
            <v>4</v>
          </cell>
          <cell r="Q11915">
            <v>4</v>
          </cell>
          <cell r="V11915">
            <v>4700</v>
          </cell>
        </row>
        <row r="11916">
          <cell r="A11916">
            <v>1</v>
          </cell>
          <cell r="E11916">
            <v>4</v>
          </cell>
          <cell r="I11916">
            <v>0</v>
          </cell>
          <cell r="M11916">
            <v>4</v>
          </cell>
          <cell r="Q11916">
            <v>6</v>
          </cell>
          <cell r="V11916">
            <v>4700</v>
          </cell>
        </row>
        <row r="11917">
          <cell r="A11917">
            <v>1</v>
          </cell>
          <cell r="E11917">
            <v>4</v>
          </cell>
          <cell r="I11917">
            <v>0</v>
          </cell>
          <cell r="M11917">
            <v>4</v>
          </cell>
          <cell r="Q11917">
            <v>4</v>
          </cell>
          <cell r="V11917">
            <v>4720</v>
          </cell>
        </row>
        <row r="11918">
          <cell r="A11918">
            <v>1</v>
          </cell>
          <cell r="E11918">
            <v>4</v>
          </cell>
          <cell r="I11918">
            <v>45530.52</v>
          </cell>
          <cell r="M11918">
            <v>4</v>
          </cell>
          <cell r="Q11918">
            <v>4</v>
          </cell>
          <cell r="V11918">
            <v>4720</v>
          </cell>
        </row>
        <row r="11919">
          <cell r="A11919">
            <v>1</v>
          </cell>
          <cell r="E11919">
            <v>4</v>
          </cell>
          <cell r="I11919">
            <v>0</v>
          </cell>
          <cell r="M11919">
            <v>4</v>
          </cell>
          <cell r="Q11919">
            <v>4</v>
          </cell>
          <cell r="V11919">
            <v>4720</v>
          </cell>
        </row>
        <row r="11920">
          <cell r="A11920">
            <v>1</v>
          </cell>
          <cell r="E11920">
            <v>4</v>
          </cell>
          <cell r="I11920">
            <v>0</v>
          </cell>
          <cell r="M11920">
            <v>4</v>
          </cell>
          <cell r="Q11920">
            <v>8</v>
          </cell>
          <cell r="V11920">
            <v>4720</v>
          </cell>
        </row>
        <row r="11921">
          <cell r="A11921">
            <v>1</v>
          </cell>
          <cell r="E11921">
            <v>4</v>
          </cell>
          <cell r="I11921">
            <v>0</v>
          </cell>
          <cell r="M11921">
            <v>4</v>
          </cell>
          <cell r="Q11921">
            <v>4</v>
          </cell>
          <cell r="V11921">
            <v>4720</v>
          </cell>
        </row>
        <row r="11922">
          <cell r="A11922">
            <v>1</v>
          </cell>
          <cell r="E11922">
            <v>4</v>
          </cell>
          <cell r="I11922">
            <v>0</v>
          </cell>
          <cell r="M11922">
            <v>4</v>
          </cell>
          <cell r="Q11922">
            <v>6</v>
          </cell>
          <cell r="V11922">
            <v>4720</v>
          </cell>
        </row>
        <row r="11923">
          <cell r="A11923">
            <v>1</v>
          </cell>
          <cell r="E11923">
            <v>4</v>
          </cell>
          <cell r="I11923">
            <v>2507.88</v>
          </cell>
          <cell r="M11923">
            <v>4</v>
          </cell>
          <cell r="Q11923">
            <v>2</v>
          </cell>
          <cell r="V11923">
            <v>4720</v>
          </cell>
        </row>
        <row r="11924">
          <cell r="A11924">
            <v>1</v>
          </cell>
          <cell r="E11924">
            <v>4</v>
          </cell>
          <cell r="I11924">
            <v>144378.5</v>
          </cell>
          <cell r="M11924">
            <v>4</v>
          </cell>
          <cell r="Q11924">
            <v>25</v>
          </cell>
          <cell r="V11924">
            <v>4730</v>
          </cell>
        </row>
        <row r="11925">
          <cell r="A11925">
            <v>1</v>
          </cell>
          <cell r="E11925">
            <v>4</v>
          </cell>
          <cell r="I11925">
            <v>734920.64</v>
          </cell>
          <cell r="M11925">
            <v>4</v>
          </cell>
          <cell r="Q11925">
            <v>4</v>
          </cell>
          <cell r="V11925">
            <v>4730</v>
          </cell>
        </row>
        <row r="11926">
          <cell r="A11926">
            <v>1</v>
          </cell>
          <cell r="E11926">
            <v>4</v>
          </cell>
          <cell r="I11926">
            <v>207650.98</v>
          </cell>
          <cell r="M11926">
            <v>4</v>
          </cell>
          <cell r="Q11926">
            <v>4</v>
          </cell>
          <cell r="V11926">
            <v>4730</v>
          </cell>
        </row>
        <row r="11927">
          <cell r="A11927">
            <v>1</v>
          </cell>
          <cell r="E11927">
            <v>4</v>
          </cell>
          <cell r="I11927">
            <v>34241.589999999997</v>
          </cell>
          <cell r="M11927">
            <v>4</v>
          </cell>
          <cell r="Q11927">
            <v>9</v>
          </cell>
          <cell r="V11927">
            <v>4730</v>
          </cell>
        </row>
        <row r="11928">
          <cell r="A11928">
            <v>1</v>
          </cell>
          <cell r="E11928">
            <v>4</v>
          </cell>
          <cell r="I11928">
            <v>0</v>
          </cell>
          <cell r="M11928">
            <v>4</v>
          </cell>
          <cell r="Q11928">
            <v>4</v>
          </cell>
          <cell r="V11928">
            <v>4730</v>
          </cell>
        </row>
        <row r="11929">
          <cell r="A11929">
            <v>1</v>
          </cell>
          <cell r="E11929">
            <v>4</v>
          </cell>
          <cell r="I11929">
            <v>-230820.84</v>
          </cell>
          <cell r="M11929">
            <v>4</v>
          </cell>
          <cell r="Q11929">
            <v>4</v>
          </cell>
          <cell r="V11929">
            <v>4730</v>
          </cell>
        </row>
        <row r="11930">
          <cell r="A11930">
            <v>1</v>
          </cell>
          <cell r="E11930">
            <v>4</v>
          </cell>
          <cell r="I11930">
            <v>1457009.57</v>
          </cell>
          <cell r="M11930">
            <v>4</v>
          </cell>
          <cell r="Q11930">
            <v>4</v>
          </cell>
          <cell r="V11930">
            <v>4730</v>
          </cell>
        </row>
        <row r="11931">
          <cell r="A11931">
            <v>1</v>
          </cell>
          <cell r="E11931">
            <v>4</v>
          </cell>
          <cell r="I11931">
            <v>432961.3</v>
          </cell>
          <cell r="M11931">
            <v>4</v>
          </cell>
          <cell r="Q11931">
            <v>14</v>
          </cell>
          <cell r="V11931">
            <v>4730</v>
          </cell>
        </row>
        <row r="11932">
          <cell r="A11932">
            <v>1</v>
          </cell>
          <cell r="E11932">
            <v>4</v>
          </cell>
          <cell r="I11932">
            <v>361514.28</v>
          </cell>
          <cell r="M11932">
            <v>4</v>
          </cell>
          <cell r="Q11932">
            <v>4</v>
          </cell>
          <cell r="V11932">
            <v>4730</v>
          </cell>
        </row>
        <row r="11933">
          <cell r="A11933">
            <v>1</v>
          </cell>
          <cell r="E11933">
            <v>4</v>
          </cell>
          <cell r="I11933">
            <v>336700.93</v>
          </cell>
          <cell r="M11933">
            <v>4</v>
          </cell>
          <cell r="Q11933">
            <v>4</v>
          </cell>
          <cell r="V11933">
            <v>4730</v>
          </cell>
        </row>
        <row r="11934">
          <cell r="A11934">
            <v>1</v>
          </cell>
          <cell r="E11934">
            <v>4</v>
          </cell>
          <cell r="I11934">
            <v>186376.91</v>
          </cell>
          <cell r="M11934">
            <v>4</v>
          </cell>
          <cell r="Q11934">
            <v>4</v>
          </cell>
          <cell r="V11934">
            <v>4730</v>
          </cell>
        </row>
        <row r="11935">
          <cell r="A11935">
            <v>1</v>
          </cell>
          <cell r="E11935">
            <v>4</v>
          </cell>
          <cell r="I11935">
            <v>7454.1</v>
          </cell>
          <cell r="M11935">
            <v>4</v>
          </cell>
          <cell r="Q11935">
            <v>7</v>
          </cell>
          <cell r="V11935">
            <v>4730</v>
          </cell>
        </row>
        <row r="11936">
          <cell r="A11936">
            <v>1</v>
          </cell>
          <cell r="E11936">
            <v>4</v>
          </cell>
          <cell r="I11936">
            <v>234908.12</v>
          </cell>
          <cell r="M11936">
            <v>4</v>
          </cell>
          <cell r="Q11936">
            <v>4</v>
          </cell>
          <cell r="V11936">
            <v>4730</v>
          </cell>
        </row>
        <row r="11937">
          <cell r="A11937">
            <v>1</v>
          </cell>
          <cell r="E11937">
            <v>4</v>
          </cell>
          <cell r="I11937">
            <v>856038.17</v>
          </cell>
          <cell r="M11937">
            <v>4</v>
          </cell>
          <cell r="Q11937">
            <v>4</v>
          </cell>
          <cell r="V11937">
            <v>4730</v>
          </cell>
        </row>
        <row r="11938">
          <cell r="A11938">
            <v>1</v>
          </cell>
          <cell r="E11938">
            <v>4</v>
          </cell>
          <cell r="I11938">
            <v>121345.19</v>
          </cell>
          <cell r="M11938">
            <v>4</v>
          </cell>
          <cell r="Q11938">
            <v>8</v>
          </cell>
          <cell r="V11938">
            <v>4730</v>
          </cell>
        </row>
        <row r="11939">
          <cell r="A11939">
            <v>1</v>
          </cell>
          <cell r="E11939">
            <v>4</v>
          </cell>
          <cell r="I11939">
            <v>0</v>
          </cell>
          <cell r="M11939">
            <v>4</v>
          </cell>
          <cell r="Q11939">
            <v>12</v>
          </cell>
          <cell r="V11939">
            <v>4730</v>
          </cell>
        </row>
        <row r="11940">
          <cell r="A11940">
            <v>1</v>
          </cell>
          <cell r="E11940">
            <v>4</v>
          </cell>
          <cell r="I11940">
            <v>326316.28999999998</v>
          </cell>
          <cell r="M11940">
            <v>4</v>
          </cell>
          <cell r="Q11940">
            <v>21</v>
          </cell>
          <cell r="V11940">
            <v>4730</v>
          </cell>
        </row>
        <row r="11941">
          <cell r="A11941">
            <v>1</v>
          </cell>
          <cell r="E11941">
            <v>4</v>
          </cell>
          <cell r="I11941">
            <v>0</v>
          </cell>
          <cell r="M11941">
            <v>4</v>
          </cell>
          <cell r="Q11941">
            <v>22</v>
          </cell>
          <cell r="V11941">
            <v>4730</v>
          </cell>
        </row>
        <row r="11942">
          <cell r="A11942">
            <v>1</v>
          </cell>
          <cell r="E11942">
            <v>4</v>
          </cell>
          <cell r="I11942">
            <v>470081.25</v>
          </cell>
          <cell r="M11942">
            <v>4</v>
          </cell>
          <cell r="Q11942">
            <v>4</v>
          </cell>
          <cell r="V11942">
            <v>4730</v>
          </cell>
        </row>
        <row r="11943">
          <cell r="A11943">
            <v>1</v>
          </cell>
          <cell r="E11943">
            <v>4</v>
          </cell>
          <cell r="I11943">
            <v>84018.880000000005</v>
          </cell>
          <cell r="M11943">
            <v>4</v>
          </cell>
          <cell r="Q11943">
            <v>4</v>
          </cell>
          <cell r="V11943">
            <v>4730</v>
          </cell>
        </row>
        <row r="11944">
          <cell r="A11944">
            <v>1</v>
          </cell>
          <cell r="E11944">
            <v>4</v>
          </cell>
          <cell r="I11944">
            <v>1190288.47</v>
          </cell>
          <cell r="M11944">
            <v>4</v>
          </cell>
          <cell r="Q11944">
            <v>4</v>
          </cell>
          <cell r="V11944">
            <v>4730</v>
          </cell>
        </row>
        <row r="11945">
          <cell r="A11945">
            <v>1</v>
          </cell>
          <cell r="E11945">
            <v>4</v>
          </cell>
          <cell r="I11945">
            <v>0</v>
          </cell>
          <cell r="M11945">
            <v>4</v>
          </cell>
          <cell r="Q11945">
            <v>4</v>
          </cell>
          <cell r="V11945">
            <v>4730</v>
          </cell>
        </row>
        <row r="11946">
          <cell r="A11946">
            <v>1</v>
          </cell>
          <cell r="E11946">
            <v>4</v>
          </cell>
          <cell r="I11946">
            <v>0</v>
          </cell>
          <cell r="M11946">
            <v>4</v>
          </cell>
          <cell r="Q11946">
            <v>6</v>
          </cell>
          <cell r="V11946">
            <v>4730</v>
          </cell>
        </row>
        <row r="11947">
          <cell r="A11947">
            <v>1</v>
          </cell>
          <cell r="E11947">
            <v>4</v>
          </cell>
          <cell r="I11947">
            <v>0</v>
          </cell>
          <cell r="M11947">
            <v>4</v>
          </cell>
          <cell r="Q11947">
            <v>13</v>
          </cell>
          <cell r="V11947">
            <v>4730</v>
          </cell>
        </row>
        <row r="11948">
          <cell r="A11948">
            <v>1</v>
          </cell>
          <cell r="E11948">
            <v>4</v>
          </cell>
          <cell r="I11948">
            <v>-111472.41</v>
          </cell>
          <cell r="M11948">
            <v>4</v>
          </cell>
          <cell r="Q11948">
            <v>5</v>
          </cell>
          <cell r="V11948">
            <v>4730</v>
          </cell>
        </row>
        <row r="11949">
          <cell r="A11949">
            <v>1</v>
          </cell>
          <cell r="E11949">
            <v>4</v>
          </cell>
          <cell r="I11949">
            <v>55894.12</v>
          </cell>
          <cell r="M11949">
            <v>4</v>
          </cell>
          <cell r="Q11949">
            <v>2</v>
          </cell>
          <cell r="V11949">
            <v>4730</v>
          </cell>
        </row>
        <row r="11950">
          <cell r="A11950">
            <v>1</v>
          </cell>
          <cell r="E11950">
            <v>4</v>
          </cell>
          <cell r="I11950">
            <v>258338.84</v>
          </cell>
          <cell r="M11950">
            <v>4</v>
          </cell>
          <cell r="Q11950">
            <v>10</v>
          </cell>
          <cell r="V11950">
            <v>4730</v>
          </cell>
        </row>
        <row r="11951">
          <cell r="A11951">
            <v>1</v>
          </cell>
          <cell r="E11951">
            <v>4</v>
          </cell>
          <cell r="I11951">
            <v>0</v>
          </cell>
          <cell r="M11951">
            <v>4</v>
          </cell>
          <cell r="Q11951">
            <v>4</v>
          </cell>
          <cell r="V11951">
            <v>4740</v>
          </cell>
        </row>
        <row r="11952">
          <cell r="A11952">
            <v>1</v>
          </cell>
          <cell r="E11952">
            <v>4</v>
          </cell>
          <cell r="I11952">
            <v>0</v>
          </cell>
          <cell r="M11952">
            <v>4</v>
          </cell>
          <cell r="Q11952">
            <v>4</v>
          </cell>
          <cell r="V11952">
            <v>4740</v>
          </cell>
        </row>
        <row r="11953">
          <cell r="A11953">
            <v>1</v>
          </cell>
          <cell r="E11953">
            <v>4</v>
          </cell>
          <cell r="I11953">
            <v>0</v>
          </cell>
          <cell r="M11953">
            <v>4</v>
          </cell>
          <cell r="Q11953">
            <v>4</v>
          </cell>
          <cell r="V11953">
            <v>4740</v>
          </cell>
        </row>
        <row r="11954">
          <cell r="A11954">
            <v>1</v>
          </cell>
          <cell r="E11954">
            <v>4</v>
          </cell>
          <cell r="I11954">
            <v>0</v>
          </cell>
          <cell r="M11954">
            <v>4</v>
          </cell>
          <cell r="Q11954">
            <v>4</v>
          </cell>
          <cell r="V11954">
            <v>4740</v>
          </cell>
        </row>
        <row r="11955">
          <cell r="A11955">
            <v>1</v>
          </cell>
          <cell r="E11955">
            <v>4</v>
          </cell>
          <cell r="I11955">
            <v>0</v>
          </cell>
          <cell r="M11955">
            <v>4</v>
          </cell>
          <cell r="Q11955">
            <v>21</v>
          </cell>
          <cell r="V11955">
            <v>4740</v>
          </cell>
        </row>
        <row r="11956">
          <cell r="A11956">
            <v>1</v>
          </cell>
          <cell r="E11956">
            <v>4</v>
          </cell>
          <cell r="I11956">
            <v>0</v>
          </cell>
          <cell r="M11956">
            <v>4</v>
          </cell>
          <cell r="Q11956">
            <v>22</v>
          </cell>
          <cell r="V11956">
            <v>4740</v>
          </cell>
        </row>
        <row r="11957">
          <cell r="A11957">
            <v>1</v>
          </cell>
          <cell r="E11957">
            <v>4</v>
          </cell>
          <cell r="I11957">
            <v>0</v>
          </cell>
          <cell r="M11957">
            <v>4</v>
          </cell>
          <cell r="Q11957">
            <v>4</v>
          </cell>
          <cell r="V11957">
            <v>4740</v>
          </cell>
        </row>
        <row r="11958">
          <cell r="A11958">
            <v>1</v>
          </cell>
          <cell r="E11958">
            <v>4</v>
          </cell>
          <cell r="I11958">
            <v>0</v>
          </cell>
          <cell r="M11958">
            <v>4</v>
          </cell>
          <cell r="Q11958">
            <v>4</v>
          </cell>
          <cell r="V11958">
            <v>4740</v>
          </cell>
        </row>
        <row r="11959">
          <cell r="A11959">
            <v>1</v>
          </cell>
          <cell r="E11959">
            <v>4</v>
          </cell>
          <cell r="I11959">
            <v>0</v>
          </cell>
          <cell r="M11959">
            <v>4</v>
          </cell>
          <cell r="Q11959">
            <v>2</v>
          </cell>
          <cell r="V11959">
            <v>4740</v>
          </cell>
        </row>
        <row r="11960">
          <cell r="A11960">
            <v>1</v>
          </cell>
          <cell r="E11960">
            <v>4</v>
          </cell>
          <cell r="I11960">
            <v>0</v>
          </cell>
          <cell r="M11960">
            <v>4</v>
          </cell>
          <cell r="Q11960">
            <v>4</v>
          </cell>
          <cell r="V11960">
            <v>4745</v>
          </cell>
        </row>
        <row r="11961">
          <cell r="A11961">
            <v>1</v>
          </cell>
          <cell r="E11961">
            <v>4</v>
          </cell>
          <cell r="I11961">
            <v>75736.73</v>
          </cell>
          <cell r="M11961">
            <v>4</v>
          </cell>
          <cell r="Q11961">
            <v>25</v>
          </cell>
          <cell r="V11961">
            <v>4751</v>
          </cell>
        </row>
        <row r="11962">
          <cell r="A11962">
            <v>1</v>
          </cell>
          <cell r="E11962">
            <v>4</v>
          </cell>
          <cell r="I11962">
            <v>45001.71</v>
          </cell>
          <cell r="M11962">
            <v>4</v>
          </cell>
          <cell r="Q11962">
            <v>9</v>
          </cell>
          <cell r="V11962">
            <v>4751</v>
          </cell>
        </row>
        <row r="11963">
          <cell r="A11963">
            <v>1</v>
          </cell>
          <cell r="E11963">
            <v>4</v>
          </cell>
          <cell r="I11963">
            <v>151140.57999999999</v>
          </cell>
          <cell r="M11963">
            <v>4</v>
          </cell>
          <cell r="Q11963">
            <v>14</v>
          </cell>
          <cell r="V11963">
            <v>4751</v>
          </cell>
        </row>
        <row r="11964">
          <cell r="A11964">
            <v>1</v>
          </cell>
          <cell r="E11964">
            <v>4</v>
          </cell>
          <cell r="I11964">
            <v>77736.490000000005</v>
          </cell>
          <cell r="M11964">
            <v>4</v>
          </cell>
          <cell r="Q11964">
            <v>7</v>
          </cell>
          <cell r="V11964">
            <v>4751</v>
          </cell>
        </row>
        <row r="11965">
          <cell r="A11965">
            <v>1</v>
          </cell>
          <cell r="E11965">
            <v>4</v>
          </cell>
          <cell r="I11965">
            <v>127449.12</v>
          </cell>
          <cell r="M11965">
            <v>4</v>
          </cell>
          <cell r="Q11965">
            <v>8</v>
          </cell>
          <cell r="V11965">
            <v>4751</v>
          </cell>
        </row>
        <row r="11966">
          <cell r="A11966">
            <v>1</v>
          </cell>
          <cell r="E11966">
            <v>4</v>
          </cell>
          <cell r="I11966">
            <v>62749.02</v>
          </cell>
          <cell r="M11966">
            <v>4</v>
          </cell>
          <cell r="Q11966">
            <v>11</v>
          </cell>
          <cell r="V11966">
            <v>4751</v>
          </cell>
        </row>
        <row r="11967">
          <cell r="A11967">
            <v>1</v>
          </cell>
          <cell r="E11967">
            <v>4</v>
          </cell>
          <cell r="I11967">
            <v>459635.9</v>
          </cell>
          <cell r="M11967">
            <v>4</v>
          </cell>
          <cell r="Q11967">
            <v>21</v>
          </cell>
          <cell r="V11967">
            <v>4751</v>
          </cell>
        </row>
        <row r="11968">
          <cell r="A11968">
            <v>1</v>
          </cell>
          <cell r="E11968">
            <v>4</v>
          </cell>
          <cell r="I11968">
            <v>0</v>
          </cell>
          <cell r="M11968">
            <v>4</v>
          </cell>
          <cell r="Q11968">
            <v>4</v>
          </cell>
          <cell r="V11968">
            <v>4755</v>
          </cell>
        </row>
        <row r="11969">
          <cell r="A11969">
            <v>1</v>
          </cell>
          <cell r="E11969">
            <v>4</v>
          </cell>
          <cell r="I11969">
            <v>34491.19</v>
          </cell>
          <cell r="M11969">
            <v>4</v>
          </cell>
          <cell r="Q11969">
            <v>4</v>
          </cell>
          <cell r="V11969">
            <v>4760</v>
          </cell>
        </row>
        <row r="11970">
          <cell r="A11970">
            <v>1</v>
          </cell>
          <cell r="E11970">
            <v>4</v>
          </cell>
          <cell r="I11970">
            <v>862</v>
          </cell>
          <cell r="M11970">
            <v>4</v>
          </cell>
          <cell r="Q11970">
            <v>8</v>
          </cell>
          <cell r="V11970">
            <v>4760</v>
          </cell>
        </row>
        <row r="11971">
          <cell r="A11971">
            <v>1</v>
          </cell>
          <cell r="E11971">
            <v>4</v>
          </cell>
          <cell r="I11971">
            <v>0</v>
          </cell>
          <cell r="M11971">
            <v>4</v>
          </cell>
          <cell r="Q11971">
            <v>6</v>
          </cell>
          <cell r="V11971">
            <v>4760</v>
          </cell>
        </row>
        <row r="11972">
          <cell r="A11972">
            <v>1</v>
          </cell>
          <cell r="E11972">
            <v>4</v>
          </cell>
          <cell r="I11972">
            <v>2695.5</v>
          </cell>
          <cell r="M11972">
            <v>4</v>
          </cell>
          <cell r="Q11972">
            <v>4</v>
          </cell>
          <cell r="V11972">
            <v>4770</v>
          </cell>
        </row>
        <row r="11973">
          <cell r="A11973">
            <v>1</v>
          </cell>
          <cell r="E11973">
            <v>4</v>
          </cell>
          <cell r="I11973">
            <v>0</v>
          </cell>
          <cell r="M11973">
            <v>4</v>
          </cell>
          <cell r="Q11973">
            <v>4</v>
          </cell>
          <cell r="V11973">
            <v>4770</v>
          </cell>
        </row>
        <row r="11974">
          <cell r="A11974">
            <v>1</v>
          </cell>
          <cell r="E11974">
            <v>4</v>
          </cell>
          <cell r="I11974">
            <v>939.46</v>
          </cell>
          <cell r="M11974">
            <v>4</v>
          </cell>
          <cell r="Q11974">
            <v>14</v>
          </cell>
          <cell r="V11974">
            <v>4770</v>
          </cell>
        </row>
        <row r="11975">
          <cell r="A11975">
            <v>1</v>
          </cell>
          <cell r="E11975">
            <v>4</v>
          </cell>
          <cell r="I11975">
            <v>0</v>
          </cell>
          <cell r="M11975">
            <v>4</v>
          </cell>
          <cell r="Q11975">
            <v>8</v>
          </cell>
          <cell r="V11975">
            <v>4770</v>
          </cell>
        </row>
        <row r="11976">
          <cell r="A11976">
            <v>1</v>
          </cell>
          <cell r="E11976">
            <v>4</v>
          </cell>
          <cell r="I11976">
            <v>1048.25</v>
          </cell>
          <cell r="M11976">
            <v>4</v>
          </cell>
          <cell r="Q11976">
            <v>4</v>
          </cell>
          <cell r="V11976">
            <v>4770</v>
          </cell>
        </row>
        <row r="11977">
          <cell r="A11977">
            <v>1</v>
          </cell>
          <cell r="E11977">
            <v>4</v>
          </cell>
          <cell r="I11977">
            <v>0</v>
          </cell>
          <cell r="M11977">
            <v>4</v>
          </cell>
          <cell r="Q11977">
            <v>6</v>
          </cell>
          <cell r="V11977">
            <v>4770</v>
          </cell>
        </row>
        <row r="11978">
          <cell r="A11978">
            <v>1</v>
          </cell>
          <cell r="E11978">
            <v>4</v>
          </cell>
          <cell r="I11978">
            <v>0</v>
          </cell>
          <cell r="M11978">
            <v>4</v>
          </cell>
          <cell r="Q11978">
            <v>13</v>
          </cell>
          <cell r="V11978">
            <v>4770</v>
          </cell>
        </row>
        <row r="11979">
          <cell r="A11979">
            <v>1</v>
          </cell>
          <cell r="E11979">
            <v>4</v>
          </cell>
          <cell r="I11979">
            <v>0</v>
          </cell>
          <cell r="M11979">
            <v>4</v>
          </cell>
          <cell r="Q11979">
            <v>2</v>
          </cell>
          <cell r="V11979">
            <v>4770</v>
          </cell>
        </row>
        <row r="11980">
          <cell r="A11980">
            <v>1</v>
          </cell>
          <cell r="E11980">
            <v>4</v>
          </cell>
          <cell r="I11980">
            <v>0</v>
          </cell>
          <cell r="M11980">
            <v>4</v>
          </cell>
          <cell r="Q11980">
            <v>10</v>
          </cell>
          <cell r="V11980">
            <v>4770</v>
          </cell>
        </row>
        <row r="11981">
          <cell r="A11981">
            <v>1</v>
          </cell>
          <cell r="E11981">
            <v>4</v>
          </cell>
          <cell r="I11981">
            <v>0</v>
          </cell>
          <cell r="M11981">
            <v>4</v>
          </cell>
          <cell r="Q11981">
            <v>9</v>
          </cell>
          <cell r="V11981">
            <v>4772</v>
          </cell>
        </row>
        <row r="11982">
          <cell r="A11982">
            <v>1</v>
          </cell>
          <cell r="E11982">
            <v>4</v>
          </cell>
          <cell r="I11982">
            <v>0</v>
          </cell>
          <cell r="M11982">
            <v>4</v>
          </cell>
          <cell r="Q11982">
            <v>4</v>
          </cell>
          <cell r="V11982">
            <v>4772</v>
          </cell>
        </row>
        <row r="11983">
          <cell r="A11983">
            <v>1</v>
          </cell>
          <cell r="E11983">
            <v>4</v>
          </cell>
          <cell r="I11983">
            <v>27918.03</v>
          </cell>
          <cell r="M11983">
            <v>4</v>
          </cell>
          <cell r="Q11983">
            <v>4</v>
          </cell>
          <cell r="V11983">
            <v>4772</v>
          </cell>
        </row>
        <row r="11984">
          <cell r="A11984">
            <v>1</v>
          </cell>
          <cell r="E11984">
            <v>4</v>
          </cell>
          <cell r="I11984">
            <v>-22363</v>
          </cell>
          <cell r="M11984">
            <v>4</v>
          </cell>
          <cell r="Q11984">
            <v>4</v>
          </cell>
          <cell r="V11984">
            <v>4772</v>
          </cell>
        </row>
        <row r="11985">
          <cell r="A11985">
            <v>1</v>
          </cell>
          <cell r="E11985">
            <v>4</v>
          </cell>
          <cell r="I11985">
            <v>0</v>
          </cell>
          <cell r="M11985">
            <v>4</v>
          </cell>
          <cell r="Q11985">
            <v>4</v>
          </cell>
          <cell r="V11985">
            <v>4772</v>
          </cell>
        </row>
        <row r="11986">
          <cell r="A11986">
            <v>1</v>
          </cell>
          <cell r="E11986">
            <v>4</v>
          </cell>
          <cell r="I11986">
            <v>49979.21</v>
          </cell>
          <cell r="M11986">
            <v>4</v>
          </cell>
          <cell r="Q11986">
            <v>4</v>
          </cell>
          <cell r="V11986">
            <v>4775</v>
          </cell>
        </row>
        <row r="11987">
          <cell r="A11987">
            <v>1</v>
          </cell>
          <cell r="E11987">
            <v>4</v>
          </cell>
          <cell r="I11987">
            <v>1314.04</v>
          </cell>
          <cell r="M11987">
            <v>4</v>
          </cell>
          <cell r="Q11987">
            <v>4</v>
          </cell>
          <cell r="V11987">
            <v>4775</v>
          </cell>
        </row>
        <row r="11988">
          <cell r="A11988">
            <v>1</v>
          </cell>
          <cell r="E11988">
            <v>4</v>
          </cell>
          <cell r="I11988">
            <v>12000</v>
          </cell>
          <cell r="M11988">
            <v>4</v>
          </cell>
          <cell r="Q11988">
            <v>14</v>
          </cell>
          <cell r="V11988">
            <v>4775</v>
          </cell>
        </row>
        <row r="11989">
          <cell r="A11989">
            <v>1</v>
          </cell>
          <cell r="E11989">
            <v>4</v>
          </cell>
          <cell r="I11989">
            <v>288.7</v>
          </cell>
          <cell r="M11989">
            <v>4</v>
          </cell>
          <cell r="Q11989">
            <v>4</v>
          </cell>
          <cell r="V11989">
            <v>4775</v>
          </cell>
        </row>
        <row r="11990">
          <cell r="A11990">
            <v>1</v>
          </cell>
          <cell r="E11990">
            <v>4</v>
          </cell>
          <cell r="I11990">
            <v>2593.1799999999998</v>
          </cell>
          <cell r="M11990">
            <v>4</v>
          </cell>
          <cell r="Q11990">
            <v>4</v>
          </cell>
          <cell r="V11990">
            <v>4775</v>
          </cell>
        </row>
        <row r="11991">
          <cell r="A11991">
            <v>1</v>
          </cell>
          <cell r="E11991">
            <v>4</v>
          </cell>
          <cell r="I11991">
            <v>0</v>
          </cell>
          <cell r="M11991">
            <v>4</v>
          </cell>
          <cell r="Q11991">
            <v>8</v>
          </cell>
          <cell r="V11991">
            <v>4775</v>
          </cell>
        </row>
        <row r="11992">
          <cell r="A11992">
            <v>1</v>
          </cell>
          <cell r="E11992">
            <v>4</v>
          </cell>
          <cell r="I11992">
            <v>0</v>
          </cell>
          <cell r="M11992">
            <v>4</v>
          </cell>
          <cell r="Q11992">
            <v>22</v>
          </cell>
          <cell r="V11992">
            <v>4775</v>
          </cell>
        </row>
        <row r="11993">
          <cell r="A11993">
            <v>1</v>
          </cell>
          <cell r="E11993">
            <v>4</v>
          </cell>
          <cell r="I11993">
            <v>0</v>
          </cell>
          <cell r="M11993">
            <v>4</v>
          </cell>
          <cell r="Q11993">
            <v>4</v>
          </cell>
          <cell r="V11993">
            <v>4775</v>
          </cell>
        </row>
        <row r="11994">
          <cell r="A11994">
            <v>1</v>
          </cell>
          <cell r="E11994">
            <v>4</v>
          </cell>
          <cell r="I11994">
            <v>0</v>
          </cell>
          <cell r="M11994">
            <v>4</v>
          </cell>
          <cell r="Q11994">
            <v>4</v>
          </cell>
          <cell r="V11994">
            <v>4775</v>
          </cell>
        </row>
        <row r="11995">
          <cell r="A11995">
            <v>1</v>
          </cell>
          <cell r="E11995">
            <v>4</v>
          </cell>
          <cell r="I11995">
            <v>0</v>
          </cell>
          <cell r="M11995">
            <v>4</v>
          </cell>
          <cell r="Q11995">
            <v>6</v>
          </cell>
          <cell r="V11995">
            <v>4775</v>
          </cell>
        </row>
        <row r="11996">
          <cell r="A11996">
            <v>1</v>
          </cell>
          <cell r="E11996">
            <v>4</v>
          </cell>
          <cell r="I11996">
            <v>0</v>
          </cell>
          <cell r="M11996">
            <v>4</v>
          </cell>
          <cell r="Q11996">
            <v>13</v>
          </cell>
          <cell r="V11996">
            <v>4775</v>
          </cell>
        </row>
        <row r="11997">
          <cell r="A11997">
            <v>1</v>
          </cell>
          <cell r="E11997">
            <v>4</v>
          </cell>
          <cell r="I11997">
            <v>0</v>
          </cell>
          <cell r="M11997">
            <v>4</v>
          </cell>
          <cell r="Q11997">
            <v>2</v>
          </cell>
          <cell r="V11997">
            <v>4775</v>
          </cell>
        </row>
        <row r="11998">
          <cell r="A11998">
            <v>1</v>
          </cell>
          <cell r="E11998">
            <v>4</v>
          </cell>
          <cell r="I11998">
            <v>0</v>
          </cell>
          <cell r="M11998">
            <v>4</v>
          </cell>
          <cell r="Q11998">
            <v>10</v>
          </cell>
          <cell r="V11998">
            <v>4775</v>
          </cell>
        </row>
        <row r="11999">
          <cell r="A11999">
            <v>1</v>
          </cell>
          <cell r="E11999">
            <v>4</v>
          </cell>
          <cell r="I11999">
            <v>0</v>
          </cell>
          <cell r="M11999">
            <v>4</v>
          </cell>
          <cell r="Q11999">
            <v>4</v>
          </cell>
          <cell r="V11999">
            <v>4780</v>
          </cell>
        </row>
        <row r="12000">
          <cell r="A12000">
            <v>1</v>
          </cell>
          <cell r="E12000">
            <v>4</v>
          </cell>
          <cell r="I12000">
            <v>3580.41</v>
          </cell>
          <cell r="M12000">
            <v>4</v>
          </cell>
          <cell r="Q12000">
            <v>4</v>
          </cell>
          <cell r="V12000">
            <v>4780</v>
          </cell>
        </row>
        <row r="12001">
          <cell r="A12001">
            <v>1</v>
          </cell>
          <cell r="E12001">
            <v>4</v>
          </cell>
          <cell r="I12001">
            <v>500</v>
          </cell>
          <cell r="M12001">
            <v>4</v>
          </cell>
          <cell r="Q12001">
            <v>4</v>
          </cell>
          <cell r="V12001">
            <v>4780</v>
          </cell>
        </row>
        <row r="12002">
          <cell r="A12002">
            <v>1</v>
          </cell>
          <cell r="E12002">
            <v>4</v>
          </cell>
          <cell r="I12002">
            <v>0</v>
          </cell>
          <cell r="M12002">
            <v>4</v>
          </cell>
          <cell r="Q12002">
            <v>22</v>
          </cell>
          <cell r="V12002">
            <v>4780</v>
          </cell>
        </row>
        <row r="12003">
          <cell r="A12003">
            <v>1</v>
          </cell>
          <cell r="E12003">
            <v>4</v>
          </cell>
          <cell r="I12003">
            <v>0</v>
          </cell>
          <cell r="M12003">
            <v>4</v>
          </cell>
          <cell r="Q12003">
            <v>6</v>
          </cell>
          <cell r="V12003">
            <v>4780</v>
          </cell>
        </row>
        <row r="12004">
          <cell r="A12004">
            <v>1</v>
          </cell>
          <cell r="E12004">
            <v>4</v>
          </cell>
          <cell r="I12004">
            <v>0</v>
          </cell>
          <cell r="M12004">
            <v>4</v>
          </cell>
          <cell r="Q12004">
            <v>2</v>
          </cell>
          <cell r="V12004">
            <v>4780</v>
          </cell>
        </row>
        <row r="12005">
          <cell r="A12005">
            <v>1</v>
          </cell>
          <cell r="E12005">
            <v>4</v>
          </cell>
          <cell r="I12005">
            <v>13825.67</v>
          </cell>
          <cell r="M12005">
            <v>4</v>
          </cell>
          <cell r="Q12005">
            <v>25</v>
          </cell>
          <cell r="V12005">
            <v>4785</v>
          </cell>
        </row>
        <row r="12006">
          <cell r="A12006">
            <v>1</v>
          </cell>
          <cell r="E12006">
            <v>4</v>
          </cell>
          <cell r="I12006">
            <v>26438.400000000001</v>
          </cell>
          <cell r="M12006">
            <v>4</v>
          </cell>
          <cell r="Q12006">
            <v>9</v>
          </cell>
          <cell r="V12006">
            <v>4785</v>
          </cell>
        </row>
        <row r="12007">
          <cell r="A12007">
            <v>1</v>
          </cell>
          <cell r="E12007">
            <v>4</v>
          </cell>
          <cell r="I12007">
            <v>0</v>
          </cell>
          <cell r="M12007">
            <v>4</v>
          </cell>
          <cell r="Q12007">
            <v>4</v>
          </cell>
          <cell r="V12007">
            <v>4785</v>
          </cell>
        </row>
        <row r="12008">
          <cell r="A12008">
            <v>1</v>
          </cell>
          <cell r="E12008">
            <v>4</v>
          </cell>
          <cell r="I12008">
            <v>14387.21</v>
          </cell>
          <cell r="M12008">
            <v>4</v>
          </cell>
          <cell r="Q12008">
            <v>4</v>
          </cell>
          <cell r="V12008">
            <v>4785</v>
          </cell>
        </row>
        <row r="12009">
          <cell r="A12009">
            <v>1</v>
          </cell>
          <cell r="E12009">
            <v>4</v>
          </cell>
          <cell r="I12009">
            <v>3495.33</v>
          </cell>
          <cell r="M12009">
            <v>4</v>
          </cell>
          <cell r="Q12009">
            <v>4</v>
          </cell>
          <cell r="V12009">
            <v>4785</v>
          </cell>
        </row>
        <row r="12010">
          <cell r="A12010">
            <v>1</v>
          </cell>
          <cell r="E12010">
            <v>4</v>
          </cell>
          <cell r="I12010">
            <v>8498.5400000000009</v>
          </cell>
          <cell r="M12010">
            <v>4</v>
          </cell>
          <cell r="Q12010">
            <v>14</v>
          </cell>
          <cell r="V12010">
            <v>4785</v>
          </cell>
        </row>
        <row r="12011">
          <cell r="A12011">
            <v>1</v>
          </cell>
          <cell r="E12011">
            <v>4</v>
          </cell>
          <cell r="I12011">
            <v>3000</v>
          </cell>
          <cell r="M12011">
            <v>4</v>
          </cell>
          <cell r="Q12011">
            <v>7</v>
          </cell>
          <cell r="V12011">
            <v>4785</v>
          </cell>
        </row>
        <row r="12012">
          <cell r="A12012">
            <v>1</v>
          </cell>
          <cell r="E12012">
            <v>4</v>
          </cell>
          <cell r="I12012">
            <v>0</v>
          </cell>
          <cell r="M12012">
            <v>4</v>
          </cell>
          <cell r="Q12012">
            <v>4</v>
          </cell>
          <cell r="V12012">
            <v>4785</v>
          </cell>
        </row>
        <row r="12013">
          <cell r="A12013">
            <v>1</v>
          </cell>
          <cell r="E12013">
            <v>4</v>
          </cell>
          <cell r="I12013">
            <v>0</v>
          </cell>
          <cell r="M12013">
            <v>4</v>
          </cell>
          <cell r="Q12013">
            <v>8</v>
          </cell>
          <cell r="V12013">
            <v>4785</v>
          </cell>
        </row>
        <row r="12014">
          <cell r="A12014">
            <v>1</v>
          </cell>
          <cell r="E12014">
            <v>4</v>
          </cell>
          <cell r="I12014">
            <v>24956.38</v>
          </cell>
          <cell r="M12014">
            <v>4</v>
          </cell>
          <cell r="Q12014">
            <v>11</v>
          </cell>
          <cell r="V12014">
            <v>4785</v>
          </cell>
        </row>
        <row r="12015">
          <cell r="A12015">
            <v>1</v>
          </cell>
          <cell r="E12015">
            <v>4</v>
          </cell>
          <cell r="I12015">
            <v>0</v>
          </cell>
          <cell r="M12015">
            <v>4</v>
          </cell>
          <cell r="Q12015">
            <v>22</v>
          </cell>
          <cell r="V12015">
            <v>4785</v>
          </cell>
        </row>
        <row r="12016">
          <cell r="A12016">
            <v>1</v>
          </cell>
          <cell r="E12016">
            <v>4</v>
          </cell>
          <cell r="I12016">
            <v>0</v>
          </cell>
          <cell r="M12016">
            <v>4</v>
          </cell>
          <cell r="Q12016">
            <v>23</v>
          </cell>
          <cell r="V12016">
            <v>4785</v>
          </cell>
        </row>
        <row r="12017">
          <cell r="A12017">
            <v>1</v>
          </cell>
          <cell r="E12017">
            <v>4</v>
          </cell>
          <cell r="I12017">
            <v>5686.22</v>
          </cell>
          <cell r="M12017">
            <v>4</v>
          </cell>
          <cell r="Q12017">
            <v>4</v>
          </cell>
          <cell r="V12017">
            <v>4785</v>
          </cell>
        </row>
        <row r="12018">
          <cell r="A12018">
            <v>1</v>
          </cell>
          <cell r="E12018">
            <v>4</v>
          </cell>
          <cell r="I12018">
            <v>0</v>
          </cell>
          <cell r="M12018">
            <v>4</v>
          </cell>
          <cell r="Q12018">
            <v>4</v>
          </cell>
          <cell r="V12018">
            <v>4785</v>
          </cell>
        </row>
        <row r="12019">
          <cell r="A12019">
            <v>1</v>
          </cell>
          <cell r="E12019">
            <v>4</v>
          </cell>
          <cell r="I12019">
            <v>0</v>
          </cell>
          <cell r="M12019">
            <v>4</v>
          </cell>
          <cell r="Q12019">
            <v>6</v>
          </cell>
          <cell r="V12019">
            <v>4785</v>
          </cell>
        </row>
        <row r="12020">
          <cell r="A12020">
            <v>1</v>
          </cell>
          <cell r="E12020">
            <v>4</v>
          </cell>
          <cell r="I12020">
            <v>0</v>
          </cell>
          <cell r="M12020">
            <v>4</v>
          </cell>
          <cell r="Q12020">
            <v>13</v>
          </cell>
          <cell r="V12020">
            <v>4785</v>
          </cell>
        </row>
        <row r="12021">
          <cell r="A12021">
            <v>1</v>
          </cell>
          <cell r="E12021">
            <v>4</v>
          </cell>
          <cell r="I12021">
            <v>0</v>
          </cell>
          <cell r="M12021">
            <v>4</v>
          </cell>
          <cell r="Q12021">
            <v>5</v>
          </cell>
          <cell r="V12021">
            <v>4785</v>
          </cell>
        </row>
        <row r="12022">
          <cell r="A12022">
            <v>1</v>
          </cell>
          <cell r="E12022">
            <v>4</v>
          </cell>
          <cell r="I12022">
            <v>0</v>
          </cell>
          <cell r="M12022">
            <v>4</v>
          </cell>
          <cell r="Q12022">
            <v>2</v>
          </cell>
          <cell r="V12022">
            <v>4785</v>
          </cell>
        </row>
        <row r="12023">
          <cell r="A12023">
            <v>1</v>
          </cell>
          <cell r="E12023">
            <v>4</v>
          </cell>
          <cell r="I12023">
            <v>31726.25</v>
          </cell>
          <cell r="M12023">
            <v>4</v>
          </cell>
          <cell r="Q12023">
            <v>10</v>
          </cell>
          <cell r="V12023">
            <v>4785</v>
          </cell>
        </row>
        <row r="12024">
          <cell r="A12024">
            <v>1</v>
          </cell>
          <cell r="E12024">
            <v>4</v>
          </cell>
          <cell r="I12024">
            <v>532.80999999999995</v>
          </cell>
          <cell r="M12024">
            <v>4</v>
          </cell>
          <cell r="Q12024">
            <v>4</v>
          </cell>
          <cell r="V12024">
            <v>4800</v>
          </cell>
        </row>
        <row r="12025">
          <cell r="A12025">
            <v>1</v>
          </cell>
          <cell r="E12025">
            <v>4</v>
          </cell>
          <cell r="I12025">
            <v>0</v>
          </cell>
          <cell r="M12025">
            <v>4</v>
          </cell>
          <cell r="Q12025">
            <v>4</v>
          </cell>
          <cell r="V12025">
            <v>4800</v>
          </cell>
        </row>
        <row r="12026">
          <cell r="A12026">
            <v>1</v>
          </cell>
          <cell r="E12026">
            <v>4</v>
          </cell>
          <cell r="I12026">
            <v>326517.87</v>
          </cell>
          <cell r="M12026">
            <v>4</v>
          </cell>
          <cell r="Q12026">
            <v>4</v>
          </cell>
          <cell r="V12026">
            <v>4800</v>
          </cell>
        </row>
        <row r="12027">
          <cell r="A12027">
            <v>1</v>
          </cell>
          <cell r="E12027">
            <v>4</v>
          </cell>
          <cell r="I12027">
            <v>17859.18</v>
          </cell>
          <cell r="M12027">
            <v>4</v>
          </cell>
          <cell r="Q12027">
            <v>4</v>
          </cell>
          <cell r="V12027">
            <v>4800</v>
          </cell>
        </row>
        <row r="12028">
          <cell r="A12028">
            <v>1</v>
          </cell>
          <cell r="E12028">
            <v>4</v>
          </cell>
          <cell r="I12028">
            <v>37581.35</v>
          </cell>
          <cell r="M12028">
            <v>4</v>
          </cell>
          <cell r="Q12028">
            <v>14</v>
          </cell>
          <cell r="V12028">
            <v>4800</v>
          </cell>
        </row>
        <row r="12029">
          <cell r="A12029">
            <v>1</v>
          </cell>
          <cell r="E12029">
            <v>4</v>
          </cell>
          <cell r="I12029">
            <v>23170.5</v>
          </cell>
          <cell r="M12029">
            <v>4</v>
          </cell>
          <cell r="Q12029">
            <v>4</v>
          </cell>
          <cell r="V12029">
            <v>4800</v>
          </cell>
        </row>
        <row r="12030">
          <cell r="A12030">
            <v>1</v>
          </cell>
          <cell r="E12030">
            <v>4</v>
          </cell>
          <cell r="I12030">
            <v>0</v>
          </cell>
          <cell r="M12030">
            <v>4</v>
          </cell>
          <cell r="Q12030">
            <v>11</v>
          </cell>
          <cell r="V12030">
            <v>4800</v>
          </cell>
        </row>
        <row r="12031">
          <cell r="A12031">
            <v>1</v>
          </cell>
          <cell r="E12031">
            <v>4</v>
          </cell>
          <cell r="I12031">
            <v>0</v>
          </cell>
          <cell r="M12031">
            <v>4</v>
          </cell>
          <cell r="Q12031">
            <v>22</v>
          </cell>
          <cell r="V12031">
            <v>4800</v>
          </cell>
        </row>
        <row r="12032">
          <cell r="A12032">
            <v>1</v>
          </cell>
          <cell r="E12032">
            <v>4</v>
          </cell>
          <cell r="I12032">
            <v>23646.63</v>
          </cell>
          <cell r="M12032">
            <v>4</v>
          </cell>
          <cell r="Q12032">
            <v>4</v>
          </cell>
          <cell r="V12032">
            <v>4800</v>
          </cell>
        </row>
        <row r="12033">
          <cell r="A12033">
            <v>1</v>
          </cell>
          <cell r="E12033">
            <v>4</v>
          </cell>
          <cell r="I12033">
            <v>276.22000000000003</v>
          </cell>
          <cell r="M12033">
            <v>4</v>
          </cell>
          <cell r="Q12033">
            <v>4</v>
          </cell>
          <cell r="V12033">
            <v>4800</v>
          </cell>
        </row>
        <row r="12034">
          <cell r="A12034">
            <v>1</v>
          </cell>
          <cell r="E12034">
            <v>4</v>
          </cell>
          <cell r="I12034">
            <v>0</v>
          </cell>
          <cell r="M12034">
            <v>4</v>
          </cell>
          <cell r="Q12034">
            <v>6</v>
          </cell>
          <cell r="V12034">
            <v>4800</v>
          </cell>
        </row>
        <row r="12035">
          <cell r="A12035">
            <v>1</v>
          </cell>
          <cell r="E12035">
            <v>4</v>
          </cell>
          <cell r="I12035">
            <v>11279.9</v>
          </cell>
          <cell r="M12035">
            <v>4</v>
          </cell>
          <cell r="Q12035">
            <v>2</v>
          </cell>
          <cell r="V12035">
            <v>4800</v>
          </cell>
        </row>
        <row r="12036">
          <cell r="A12036">
            <v>1</v>
          </cell>
          <cell r="E12036">
            <v>4</v>
          </cell>
          <cell r="I12036">
            <v>4853.5600000000004</v>
          </cell>
          <cell r="M12036">
            <v>4</v>
          </cell>
          <cell r="Q12036">
            <v>4</v>
          </cell>
          <cell r="V12036">
            <v>4820</v>
          </cell>
        </row>
        <row r="12037">
          <cell r="A12037">
            <v>1</v>
          </cell>
          <cell r="E12037">
            <v>4</v>
          </cell>
          <cell r="I12037">
            <v>16738.2</v>
          </cell>
          <cell r="M12037">
            <v>4</v>
          </cell>
          <cell r="Q12037">
            <v>25</v>
          </cell>
          <cell r="V12037">
            <v>4830</v>
          </cell>
        </row>
        <row r="12038">
          <cell r="A12038">
            <v>1</v>
          </cell>
          <cell r="E12038">
            <v>4</v>
          </cell>
          <cell r="I12038">
            <v>400</v>
          </cell>
          <cell r="M12038">
            <v>4</v>
          </cell>
          <cell r="Q12038">
            <v>4</v>
          </cell>
          <cell r="V12038">
            <v>4830</v>
          </cell>
        </row>
        <row r="12039">
          <cell r="A12039">
            <v>1</v>
          </cell>
          <cell r="E12039">
            <v>4</v>
          </cell>
          <cell r="I12039">
            <v>35040.68</v>
          </cell>
          <cell r="M12039">
            <v>4</v>
          </cell>
          <cell r="Q12039">
            <v>9</v>
          </cell>
          <cell r="V12039">
            <v>4830</v>
          </cell>
        </row>
        <row r="12040">
          <cell r="A12040">
            <v>1</v>
          </cell>
          <cell r="E12040">
            <v>4</v>
          </cell>
          <cell r="I12040">
            <v>0</v>
          </cell>
          <cell r="M12040">
            <v>4</v>
          </cell>
          <cell r="Q12040">
            <v>4</v>
          </cell>
          <cell r="V12040">
            <v>4830</v>
          </cell>
        </row>
        <row r="12041">
          <cell r="A12041">
            <v>1</v>
          </cell>
          <cell r="E12041">
            <v>4</v>
          </cell>
          <cell r="I12041">
            <v>52636.61</v>
          </cell>
          <cell r="M12041">
            <v>4</v>
          </cell>
          <cell r="Q12041">
            <v>4</v>
          </cell>
          <cell r="V12041">
            <v>4830</v>
          </cell>
        </row>
        <row r="12042">
          <cell r="A12042">
            <v>1</v>
          </cell>
          <cell r="E12042">
            <v>4</v>
          </cell>
          <cell r="I12042">
            <v>5873.52</v>
          </cell>
          <cell r="M12042">
            <v>4</v>
          </cell>
          <cell r="Q12042">
            <v>4</v>
          </cell>
          <cell r="V12042">
            <v>4830</v>
          </cell>
        </row>
        <row r="12043">
          <cell r="A12043">
            <v>1</v>
          </cell>
          <cell r="E12043">
            <v>4</v>
          </cell>
          <cell r="I12043">
            <v>131343.1</v>
          </cell>
          <cell r="M12043">
            <v>4</v>
          </cell>
          <cell r="Q12043">
            <v>14</v>
          </cell>
          <cell r="V12043">
            <v>4830</v>
          </cell>
        </row>
        <row r="12044">
          <cell r="A12044">
            <v>1</v>
          </cell>
          <cell r="E12044">
            <v>4</v>
          </cell>
          <cell r="I12044">
            <v>47558.11</v>
          </cell>
          <cell r="M12044">
            <v>4</v>
          </cell>
          <cell r="Q12044">
            <v>7</v>
          </cell>
          <cell r="V12044">
            <v>4830</v>
          </cell>
        </row>
        <row r="12045">
          <cell r="A12045">
            <v>1</v>
          </cell>
          <cell r="E12045">
            <v>4</v>
          </cell>
          <cell r="I12045">
            <v>28271.19</v>
          </cell>
          <cell r="M12045">
            <v>4</v>
          </cell>
          <cell r="Q12045">
            <v>4</v>
          </cell>
          <cell r="V12045">
            <v>4830</v>
          </cell>
        </row>
        <row r="12046">
          <cell r="A12046">
            <v>1</v>
          </cell>
          <cell r="E12046">
            <v>4</v>
          </cell>
          <cell r="I12046">
            <v>43262.97</v>
          </cell>
          <cell r="M12046">
            <v>4</v>
          </cell>
          <cell r="Q12046">
            <v>8</v>
          </cell>
          <cell r="V12046">
            <v>4830</v>
          </cell>
        </row>
        <row r="12047">
          <cell r="A12047">
            <v>1</v>
          </cell>
          <cell r="E12047">
            <v>4</v>
          </cell>
          <cell r="I12047">
            <v>13885.94</v>
          </cell>
          <cell r="M12047">
            <v>4</v>
          </cell>
          <cell r="Q12047">
            <v>11</v>
          </cell>
          <cell r="V12047">
            <v>4830</v>
          </cell>
        </row>
        <row r="12048">
          <cell r="A12048">
            <v>1</v>
          </cell>
          <cell r="E12048">
            <v>4</v>
          </cell>
          <cell r="I12048">
            <v>21220.16</v>
          </cell>
          <cell r="M12048">
            <v>4</v>
          </cell>
          <cell r="Q12048">
            <v>21</v>
          </cell>
          <cell r="V12048">
            <v>4830</v>
          </cell>
        </row>
        <row r="12049">
          <cell r="A12049">
            <v>1</v>
          </cell>
          <cell r="E12049">
            <v>4</v>
          </cell>
          <cell r="I12049">
            <v>27060.06</v>
          </cell>
          <cell r="M12049">
            <v>4</v>
          </cell>
          <cell r="Q12049">
            <v>22</v>
          </cell>
          <cell r="V12049">
            <v>4830</v>
          </cell>
        </row>
        <row r="12050">
          <cell r="A12050">
            <v>1</v>
          </cell>
          <cell r="E12050">
            <v>4</v>
          </cell>
          <cell r="I12050">
            <v>7665.67</v>
          </cell>
          <cell r="M12050">
            <v>4</v>
          </cell>
          <cell r="Q12050">
            <v>4</v>
          </cell>
          <cell r="V12050">
            <v>4830</v>
          </cell>
        </row>
        <row r="12051">
          <cell r="A12051">
            <v>1</v>
          </cell>
          <cell r="E12051">
            <v>4</v>
          </cell>
          <cell r="I12051">
            <v>158100.1</v>
          </cell>
          <cell r="M12051">
            <v>4</v>
          </cell>
          <cell r="Q12051">
            <v>4</v>
          </cell>
          <cell r="V12051">
            <v>4830</v>
          </cell>
        </row>
        <row r="12052">
          <cell r="A12052">
            <v>1</v>
          </cell>
          <cell r="E12052">
            <v>4</v>
          </cell>
          <cell r="I12052">
            <v>0</v>
          </cell>
          <cell r="M12052">
            <v>4</v>
          </cell>
          <cell r="Q12052">
            <v>4</v>
          </cell>
          <cell r="V12052">
            <v>4830</v>
          </cell>
        </row>
        <row r="12053">
          <cell r="A12053">
            <v>1</v>
          </cell>
          <cell r="E12053">
            <v>4</v>
          </cell>
          <cell r="I12053">
            <v>14354.13</v>
          </cell>
          <cell r="M12053">
            <v>4</v>
          </cell>
          <cell r="Q12053">
            <v>6</v>
          </cell>
          <cell r="V12053">
            <v>4830</v>
          </cell>
        </row>
        <row r="12054">
          <cell r="A12054">
            <v>1</v>
          </cell>
          <cell r="E12054">
            <v>4</v>
          </cell>
          <cell r="I12054">
            <v>0</v>
          </cell>
          <cell r="M12054">
            <v>4</v>
          </cell>
          <cell r="Q12054">
            <v>5</v>
          </cell>
          <cell r="V12054">
            <v>4830</v>
          </cell>
        </row>
        <row r="12055">
          <cell r="A12055">
            <v>1</v>
          </cell>
          <cell r="E12055">
            <v>4</v>
          </cell>
          <cell r="I12055">
            <v>1814.07</v>
          </cell>
          <cell r="M12055">
            <v>4</v>
          </cell>
          <cell r="Q12055">
            <v>2</v>
          </cell>
          <cell r="V12055">
            <v>4830</v>
          </cell>
        </row>
        <row r="12056">
          <cell r="A12056">
            <v>1</v>
          </cell>
          <cell r="E12056">
            <v>4</v>
          </cell>
          <cell r="I12056">
            <v>45795.69</v>
          </cell>
          <cell r="M12056">
            <v>4</v>
          </cell>
          <cell r="Q12056">
            <v>10</v>
          </cell>
          <cell r="V12056">
            <v>4830</v>
          </cell>
        </row>
        <row r="12057">
          <cell r="A12057">
            <v>1</v>
          </cell>
          <cell r="E12057">
            <v>4</v>
          </cell>
          <cell r="I12057">
            <v>67888</v>
          </cell>
          <cell r="M12057">
            <v>4</v>
          </cell>
          <cell r="Q12057">
            <v>4</v>
          </cell>
          <cell r="V12057">
            <v>4840</v>
          </cell>
        </row>
        <row r="12058">
          <cell r="A12058">
            <v>1</v>
          </cell>
          <cell r="E12058">
            <v>4</v>
          </cell>
          <cell r="I12058">
            <v>0</v>
          </cell>
          <cell r="M12058">
            <v>4</v>
          </cell>
          <cell r="Q12058">
            <v>4</v>
          </cell>
          <cell r="V12058">
            <v>4840</v>
          </cell>
        </row>
        <row r="12059">
          <cell r="A12059">
            <v>1</v>
          </cell>
          <cell r="E12059">
            <v>4</v>
          </cell>
          <cell r="I12059">
            <v>0</v>
          </cell>
          <cell r="M12059">
            <v>4</v>
          </cell>
          <cell r="Q12059">
            <v>14</v>
          </cell>
          <cell r="V12059">
            <v>4840</v>
          </cell>
        </row>
        <row r="12060">
          <cell r="A12060">
            <v>1</v>
          </cell>
          <cell r="E12060">
            <v>4</v>
          </cell>
          <cell r="I12060">
            <v>3180</v>
          </cell>
          <cell r="M12060">
            <v>4</v>
          </cell>
          <cell r="Q12060">
            <v>4</v>
          </cell>
          <cell r="V12060">
            <v>4840</v>
          </cell>
        </row>
        <row r="12061">
          <cell r="A12061">
            <v>1</v>
          </cell>
          <cell r="E12061">
            <v>4</v>
          </cell>
          <cell r="I12061">
            <v>117150</v>
          </cell>
          <cell r="M12061">
            <v>4</v>
          </cell>
          <cell r="Q12061">
            <v>21</v>
          </cell>
          <cell r="V12061">
            <v>4840</v>
          </cell>
        </row>
        <row r="12062">
          <cell r="A12062">
            <v>1</v>
          </cell>
          <cell r="E12062">
            <v>4</v>
          </cell>
          <cell r="I12062">
            <v>650</v>
          </cell>
          <cell r="M12062">
            <v>4</v>
          </cell>
          <cell r="Q12062">
            <v>4</v>
          </cell>
          <cell r="V12062">
            <v>4840</v>
          </cell>
        </row>
        <row r="12063">
          <cell r="A12063">
            <v>1</v>
          </cell>
          <cell r="E12063">
            <v>4</v>
          </cell>
          <cell r="I12063">
            <v>0</v>
          </cell>
          <cell r="M12063">
            <v>4</v>
          </cell>
          <cell r="Q12063">
            <v>4</v>
          </cell>
          <cell r="V12063">
            <v>4860</v>
          </cell>
        </row>
        <row r="12064">
          <cell r="A12064">
            <v>1</v>
          </cell>
          <cell r="E12064">
            <v>4</v>
          </cell>
          <cell r="I12064">
            <v>-262313.13</v>
          </cell>
          <cell r="M12064">
            <v>4</v>
          </cell>
          <cell r="Q12064">
            <v>4</v>
          </cell>
          <cell r="V12064">
            <v>4860</v>
          </cell>
        </row>
        <row r="12065">
          <cell r="A12065">
            <v>1</v>
          </cell>
          <cell r="E12065">
            <v>4</v>
          </cell>
          <cell r="I12065">
            <v>0</v>
          </cell>
          <cell r="M12065">
            <v>4</v>
          </cell>
          <cell r="Q12065">
            <v>4</v>
          </cell>
          <cell r="V12065">
            <v>4880</v>
          </cell>
        </row>
        <row r="12066">
          <cell r="A12066">
            <v>1</v>
          </cell>
          <cell r="E12066">
            <v>4</v>
          </cell>
          <cell r="I12066">
            <v>-553259.15</v>
          </cell>
          <cell r="M12066">
            <v>4</v>
          </cell>
          <cell r="Q12066">
            <v>4</v>
          </cell>
          <cell r="V12066">
            <v>4880</v>
          </cell>
        </row>
        <row r="12067">
          <cell r="A12067">
            <v>1</v>
          </cell>
          <cell r="E12067">
            <v>4</v>
          </cell>
          <cell r="I12067">
            <v>32333.32</v>
          </cell>
          <cell r="M12067">
            <v>4</v>
          </cell>
          <cell r="Q12067">
            <v>4</v>
          </cell>
          <cell r="V12067">
            <v>4910</v>
          </cell>
        </row>
        <row r="12068">
          <cell r="A12068">
            <v>1</v>
          </cell>
          <cell r="E12068">
            <v>4</v>
          </cell>
          <cell r="I12068">
            <v>-38053.1</v>
          </cell>
          <cell r="M12068">
            <v>4</v>
          </cell>
          <cell r="Q12068">
            <v>4</v>
          </cell>
          <cell r="V12068">
            <v>5100</v>
          </cell>
        </row>
        <row r="12069">
          <cell r="A12069">
            <v>1</v>
          </cell>
          <cell r="E12069">
            <v>4</v>
          </cell>
          <cell r="I12069">
            <v>-5865307.6200000001</v>
          </cell>
          <cell r="M12069">
            <v>4</v>
          </cell>
          <cell r="Q12069">
            <v>4</v>
          </cell>
          <cell r="V12069">
            <v>5110</v>
          </cell>
        </row>
        <row r="12070">
          <cell r="A12070">
            <v>1</v>
          </cell>
          <cell r="E12070">
            <v>4</v>
          </cell>
          <cell r="I12070">
            <v>7418590.54</v>
          </cell>
          <cell r="M12070">
            <v>4</v>
          </cell>
          <cell r="Q12070">
            <v>4</v>
          </cell>
          <cell r="V12070">
            <v>5200</v>
          </cell>
        </row>
        <row r="12071">
          <cell r="A12071">
            <v>1</v>
          </cell>
          <cell r="E12071">
            <v>4</v>
          </cell>
          <cell r="I12071">
            <v>351567.41</v>
          </cell>
          <cell r="M12071">
            <v>4</v>
          </cell>
          <cell r="Q12071">
            <v>4</v>
          </cell>
          <cell r="V12071">
            <v>5400</v>
          </cell>
        </row>
        <row r="12072">
          <cell r="A12072">
            <v>1</v>
          </cell>
          <cell r="E12072">
            <v>4</v>
          </cell>
          <cell r="I12072">
            <v>-1614276.86</v>
          </cell>
          <cell r="M12072">
            <v>4</v>
          </cell>
          <cell r="Q12072">
            <v>4</v>
          </cell>
          <cell r="V12072">
            <v>5400</v>
          </cell>
        </row>
        <row r="12073">
          <cell r="A12073">
            <v>1</v>
          </cell>
          <cell r="E12073">
            <v>4</v>
          </cell>
          <cell r="I12073">
            <v>16931</v>
          </cell>
          <cell r="M12073">
            <v>4</v>
          </cell>
          <cell r="Q12073">
            <v>4</v>
          </cell>
          <cell r="V12073">
            <v>5400</v>
          </cell>
        </row>
        <row r="12074">
          <cell r="A12074">
            <v>1</v>
          </cell>
          <cell r="E12074">
            <v>4</v>
          </cell>
          <cell r="I12074">
            <v>-715271.42</v>
          </cell>
          <cell r="M12074">
            <v>4</v>
          </cell>
          <cell r="Q12074">
            <v>4</v>
          </cell>
          <cell r="V12074">
            <v>5400</v>
          </cell>
        </row>
        <row r="12075">
          <cell r="A12075">
            <v>1</v>
          </cell>
          <cell r="E12075">
            <v>4</v>
          </cell>
          <cell r="I12075">
            <v>653075.47</v>
          </cell>
          <cell r="M12075">
            <v>4</v>
          </cell>
          <cell r="Q12075">
            <v>4</v>
          </cell>
          <cell r="V12075">
            <v>5400</v>
          </cell>
        </row>
        <row r="12076">
          <cell r="A12076">
            <v>1</v>
          </cell>
          <cell r="E12076">
            <v>4</v>
          </cell>
          <cell r="I12076">
            <v>449678.51</v>
          </cell>
          <cell r="M12076">
            <v>4</v>
          </cell>
          <cell r="Q12076">
            <v>4</v>
          </cell>
          <cell r="V12076">
            <v>5400</v>
          </cell>
        </row>
        <row r="12077">
          <cell r="A12077">
            <v>1</v>
          </cell>
          <cell r="E12077">
            <v>4</v>
          </cell>
          <cell r="I12077">
            <v>8768.27</v>
          </cell>
          <cell r="M12077">
            <v>4</v>
          </cell>
          <cell r="Q12077">
            <v>4</v>
          </cell>
          <cell r="V12077">
            <v>5400</v>
          </cell>
        </row>
        <row r="12078">
          <cell r="A12078">
            <v>1</v>
          </cell>
          <cell r="E12078">
            <v>4</v>
          </cell>
          <cell r="I12078">
            <v>0</v>
          </cell>
          <cell r="M12078">
            <v>4</v>
          </cell>
          <cell r="Q12078">
            <v>4</v>
          </cell>
          <cell r="V12078">
            <v>5400</v>
          </cell>
        </row>
        <row r="12079">
          <cell r="A12079">
            <v>1</v>
          </cell>
          <cell r="E12079">
            <v>4</v>
          </cell>
          <cell r="I12079">
            <v>-1764376.45</v>
          </cell>
          <cell r="M12079">
            <v>4</v>
          </cell>
          <cell r="Q12079">
            <v>4</v>
          </cell>
          <cell r="V12079">
            <v>5400</v>
          </cell>
        </row>
        <row r="12080">
          <cell r="A12080">
            <v>1</v>
          </cell>
          <cell r="E12080">
            <v>4</v>
          </cell>
          <cell r="I12080">
            <v>7790.04</v>
          </cell>
          <cell r="M12080">
            <v>4</v>
          </cell>
          <cell r="Q12080">
            <v>4</v>
          </cell>
          <cell r="V12080">
            <v>5400</v>
          </cell>
        </row>
        <row r="12081">
          <cell r="A12081">
            <v>1</v>
          </cell>
          <cell r="E12081">
            <v>4</v>
          </cell>
          <cell r="I12081">
            <v>-49891199.07</v>
          </cell>
          <cell r="M12081">
            <v>4</v>
          </cell>
          <cell r="Q12081">
            <v>4</v>
          </cell>
          <cell r="V12081">
            <v>5400</v>
          </cell>
        </row>
        <row r="12082">
          <cell r="A12082">
            <v>1</v>
          </cell>
          <cell r="E12082">
            <v>4</v>
          </cell>
          <cell r="I12082">
            <v>1844564.62</v>
          </cell>
          <cell r="M12082">
            <v>4</v>
          </cell>
          <cell r="Q12082">
            <v>4</v>
          </cell>
          <cell r="V12082">
            <v>5400</v>
          </cell>
        </row>
        <row r="12083">
          <cell r="A12083">
            <v>1</v>
          </cell>
          <cell r="E12083">
            <v>4</v>
          </cell>
          <cell r="I12083">
            <v>3035834.67</v>
          </cell>
          <cell r="M12083">
            <v>4</v>
          </cell>
          <cell r="Q12083">
            <v>4</v>
          </cell>
          <cell r="V12083">
            <v>5400</v>
          </cell>
        </row>
        <row r="12084">
          <cell r="A12084">
            <v>1</v>
          </cell>
          <cell r="E12084">
            <v>4</v>
          </cell>
          <cell r="I12084">
            <v>-1326629.58</v>
          </cell>
          <cell r="M12084">
            <v>4</v>
          </cell>
          <cell r="Q12084">
            <v>4</v>
          </cell>
          <cell r="V12084">
            <v>5400</v>
          </cell>
        </row>
        <row r="12085">
          <cell r="A12085">
            <v>1</v>
          </cell>
          <cell r="E12085">
            <v>4</v>
          </cell>
          <cell r="I12085">
            <v>0</v>
          </cell>
          <cell r="M12085">
            <v>4</v>
          </cell>
          <cell r="Q12085">
            <v>4</v>
          </cell>
          <cell r="V12085">
            <v>5400</v>
          </cell>
        </row>
        <row r="12086">
          <cell r="A12086">
            <v>1</v>
          </cell>
          <cell r="E12086">
            <v>4</v>
          </cell>
          <cell r="I12086">
            <v>897971.67</v>
          </cell>
          <cell r="M12086">
            <v>4</v>
          </cell>
          <cell r="Q12086">
            <v>4</v>
          </cell>
          <cell r="V12086">
            <v>5400</v>
          </cell>
        </row>
        <row r="12087">
          <cell r="A12087">
            <v>1</v>
          </cell>
          <cell r="E12087">
            <v>4</v>
          </cell>
          <cell r="I12087">
            <v>5115222.49</v>
          </cell>
          <cell r="M12087">
            <v>4</v>
          </cell>
          <cell r="Q12087">
            <v>4</v>
          </cell>
          <cell r="V12087">
            <v>5400</v>
          </cell>
        </row>
        <row r="12088">
          <cell r="A12088">
            <v>1</v>
          </cell>
          <cell r="E12088">
            <v>4</v>
          </cell>
          <cell r="I12088">
            <v>23478565.800000001</v>
          </cell>
          <cell r="M12088">
            <v>4</v>
          </cell>
          <cell r="Q12088">
            <v>4</v>
          </cell>
          <cell r="V12088">
            <v>5400</v>
          </cell>
        </row>
        <row r="12089">
          <cell r="A12089">
            <v>1</v>
          </cell>
          <cell r="E12089">
            <v>4</v>
          </cell>
          <cell r="I12089">
            <v>-33545.39</v>
          </cell>
          <cell r="M12089">
            <v>4</v>
          </cell>
          <cell r="Q12089">
            <v>4</v>
          </cell>
          <cell r="V12089">
            <v>5450</v>
          </cell>
        </row>
        <row r="12090">
          <cell r="A12090">
            <v>1</v>
          </cell>
          <cell r="E12090">
            <v>4</v>
          </cell>
          <cell r="I12090">
            <v>0</v>
          </cell>
          <cell r="M12090">
            <v>4</v>
          </cell>
          <cell r="Q12090">
            <v>4</v>
          </cell>
          <cell r="V12090">
            <v>5450</v>
          </cell>
        </row>
        <row r="12091">
          <cell r="A12091">
            <v>1</v>
          </cell>
          <cell r="E12091">
            <v>4</v>
          </cell>
          <cell r="I12091">
            <v>-35700.800000000003</v>
          </cell>
          <cell r="M12091">
            <v>4</v>
          </cell>
          <cell r="Q12091">
            <v>4</v>
          </cell>
          <cell r="V12091">
            <v>5450</v>
          </cell>
        </row>
        <row r="12092">
          <cell r="A12092">
            <v>1</v>
          </cell>
          <cell r="E12092">
            <v>4</v>
          </cell>
          <cell r="I12092">
            <v>-35700.800000000003</v>
          </cell>
          <cell r="M12092">
            <v>4</v>
          </cell>
          <cell r="Q12092">
            <v>4</v>
          </cell>
          <cell r="V12092">
            <v>5450</v>
          </cell>
        </row>
        <row r="12093">
          <cell r="A12093">
            <v>1</v>
          </cell>
          <cell r="E12093">
            <v>4</v>
          </cell>
          <cell r="I12093">
            <v>-35700.800000000003</v>
          </cell>
          <cell r="M12093">
            <v>4</v>
          </cell>
          <cell r="Q12093">
            <v>4</v>
          </cell>
          <cell r="V12093">
            <v>5450</v>
          </cell>
        </row>
        <row r="12094">
          <cell r="A12094">
            <v>1</v>
          </cell>
          <cell r="E12094">
            <v>4</v>
          </cell>
          <cell r="I12094">
            <v>-34125.46</v>
          </cell>
          <cell r="M12094">
            <v>4</v>
          </cell>
          <cell r="Q12094">
            <v>4</v>
          </cell>
          <cell r="V12094">
            <v>5450</v>
          </cell>
        </row>
        <row r="12095">
          <cell r="A12095">
            <v>1</v>
          </cell>
          <cell r="E12095">
            <v>4</v>
          </cell>
          <cell r="I12095">
            <v>-34125.46</v>
          </cell>
          <cell r="M12095">
            <v>4</v>
          </cell>
          <cell r="Q12095">
            <v>4</v>
          </cell>
          <cell r="V12095">
            <v>5450</v>
          </cell>
        </row>
        <row r="12096">
          <cell r="A12096">
            <v>1</v>
          </cell>
          <cell r="E12096">
            <v>4</v>
          </cell>
          <cell r="I12096">
            <v>-34125.46</v>
          </cell>
          <cell r="M12096">
            <v>4</v>
          </cell>
          <cell r="Q12096">
            <v>4</v>
          </cell>
          <cell r="V12096">
            <v>5450</v>
          </cell>
        </row>
        <row r="12097">
          <cell r="A12097">
            <v>1</v>
          </cell>
          <cell r="E12097">
            <v>4</v>
          </cell>
          <cell r="I12097">
            <v>-2310285.17</v>
          </cell>
          <cell r="M12097">
            <v>4</v>
          </cell>
          <cell r="Q12097">
            <v>4</v>
          </cell>
          <cell r="V12097">
            <v>5500</v>
          </cell>
        </row>
        <row r="12098">
          <cell r="A12098">
            <v>1</v>
          </cell>
          <cell r="E12098">
            <v>4</v>
          </cell>
          <cell r="I12098">
            <v>-704003</v>
          </cell>
          <cell r="M12098">
            <v>4</v>
          </cell>
          <cell r="Q12098">
            <v>4</v>
          </cell>
          <cell r="V12098">
            <v>5500</v>
          </cell>
        </row>
        <row r="12099">
          <cell r="A12099">
            <v>1</v>
          </cell>
          <cell r="E12099">
            <v>4</v>
          </cell>
          <cell r="I12099">
            <v>-376320.87</v>
          </cell>
          <cell r="M12099">
            <v>4</v>
          </cell>
          <cell r="Q12099">
            <v>4</v>
          </cell>
          <cell r="V12099">
            <v>5500</v>
          </cell>
        </row>
        <row r="12100">
          <cell r="A12100">
            <v>1</v>
          </cell>
          <cell r="E12100">
            <v>4</v>
          </cell>
          <cell r="I12100">
            <v>-1948102.51</v>
          </cell>
          <cell r="M12100">
            <v>4</v>
          </cell>
          <cell r="Q12100">
            <v>4</v>
          </cell>
          <cell r="V12100">
            <v>5520</v>
          </cell>
        </row>
        <row r="12101">
          <cell r="A12101">
            <v>1</v>
          </cell>
          <cell r="E12101">
            <v>4</v>
          </cell>
          <cell r="I12101">
            <v>-656667.94999999995</v>
          </cell>
          <cell r="M12101">
            <v>4</v>
          </cell>
          <cell r="Q12101">
            <v>4</v>
          </cell>
          <cell r="V12101">
            <v>5520</v>
          </cell>
        </row>
        <row r="12102">
          <cell r="A12102">
            <v>1</v>
          </cell>
          <cell r="E12102">
            <v>4</v>
          </cell>
          <cell r="I12102">
            <v>-2455586.25</v>
          </cell>
          <cell r="M12102">
            <v>4</v>
          </cell>
          <cell r="Q12102">
            <v>4</v>
          </cell>
          <cell r="V12102">
            <v>5520</v>
          </cell>
        </row>
        <row r="12103">
          <cell r="A12103">
            <v>1</v>
          </cell>
          <cell r="E12103">
            <v>4</v>
          </cell>
          <cell r="I12103">
            <v>-2488572.31</v>
          </cell>
          <cell r="M12103">
            <v>4</v>
          </cell>
          <cell r="Q12103">
            <v>4</v>
          </cell>
          <cell r="V12103">
            <v>5520</v>
          </cell>
        </row>
        <row r="12104">
          <cell r="A12104">
            <v>1</v>
          </cell>
          <cell r="E12104">
            <v>4</v>
          </cell>
          <cell r="I12104">
            <v>306305.59000000003</v>
          </cell>
          <cell r="M12104">
            <v>4</v>
          </cell>
          <cell r="Q12104">
            <v>4</v>
          </cell>
          <cell r="V12104">
            <v>6010</v>
          </cell>
        </row>
        <row r="12105">
          <cell r="A12105">
            <v>1</v>
          </cell>
          <cell r="E12105">
            <v>4</v>
          </cell>
          <cell r="I12105">
            <v>-3418.82</v>
          </cell>
          <cell r="M12105">
            <v>4</v>
          </cell>
          <cell r="Q12105">
            <v>4</v>
          </cell>
          <cell r="V12105">
            <v>6020</v>
          </cell>
        </row>
        <row r="12106">
          <cell r="A12106">
            <v>1</v>
          </cell>
          <cell r="E12106">
            <v>4</v>
          </cell>
          <cell r="I12106">
            <v>2584118.34</v>
          </cell>
          <cell r="M12106">
            <v>4</v>
          </cell>
          <cell r="Q12106">
            <v>4</v>
          </cell>
          <cell r="V12106">
            <v>6110</v>
          </cell>
        </row>
        <row r="12107">
          <cell r="A12107">
            <v>1</v>
          </cell>
          <cell r="E12107">
            <v>4</v>
          </cell>
          <cell r="I12107">
            <v>-1904631.65</v>
          </cell>
          <cell r="M12107">
            <v>4</v>
          </cell>
          <cell r="Q12107">
            <v>4</v>
          </cell>
          <cell r="V12107">
            <v>6120</v>
          </cell>
        </row>
        <row r="12108">
          <cell r="A12108">
            <v>1</v>
          </cell>
          <cell r="E12108">
            <v>4</v>
          </cell>
          <cell r="I12108">
            <v>379367.67</v>
          </cell>
          <cell r="M12108">
            <v>4</v>
          </cell>
          <cell r="Q12108">
            <v>4</v>
          </cell>
          <cell r="V12108">
            <v>6210</v>
          </cell>
        </row>
        <row r="12109">
          <cell r="A12109">
            <v>1</v>
          </cell>
          <cell r="E12109">
            <v>4</v>
          </cell>
          <cell r="I12109">
            <v>-160315.41</v>
          </cell>
          <cell r="M12109">
            <v>4</v>
          </cell>
          <cell r="Q12109">
            <v>4</v>
          </cell>
          <cell r="V12109">
            <v>6220</v>
          </cell>
        </row>
        <row r="12110">
          <cell r="A12110">
            <v>1</v>
          </cell>
          <cell r="E12110">
            <v>4</v>
          </cell>
          <cell r="I12110">
            <v>2123957.77</v>
          </cell>
          <cell r="M12110">
            <v>4</v>
          </cell>
          <cell r="Q12110">
            <v>4</v>
          </cell>
          <cell r="V12110">
            <v>6310</v>
          </cell>
        </row>
        <row r="12111">
          <cell r="A12111">
            <v>1</v>
          </cell>
          <cell r="E12111">
            <v>4</v>
          </cell>
          <cell r="I12111">
            <v>-1225894.03</v>
          </cell>
          <cell r="M12111">
            <v>4</v>
          </cell>
          <cell r="Q12111">
            <v>4</v>
          </cell>
          <cell r="V12111">
            <v>6320</v>
          </cell>
        </row>
        <row r="12112">
          <cell r="A12112">
            <v>1</v>
          </cell>
          <cell r="E12112">
            <v>4</v>
          </cell>
          <cell r="I12112">
            <v>186971.72</v>
          </cell>
          <cell r="M12112">
            <v>4</v>
          </cell>
          <cell r="Q12112">
            <v>4</v>
          </cell>
          <cell r="V12112">
            <v>6410</v>
          </cell>
        </row>
        <row r="12113">
          <cell r="A12113">
            <v>1</v>
          </cell>
          <cell r="E12113">
            <v>4</v>
          </cell>
          <cell r="I12113">
            <v>-69247.23</v>
          </cell>
          <cell r="M12113">
            <v>4</v>
          </cell>
          <cell r="Q12113">
            <v>4</v>
          </cell>
          <cell r="V12113">
            <v>6420</v>
          </cell>
        </row>
        <row r="12114">
          <cell r="A12114">
            <v>1</v>
          </cell>
          <cell r="E12114">
            <v>4</v>
          </cell>
          <cell r="I12114">
            <v>1569600.75</v>
          </cell>
          <cell r="M12114">
            <v>4</v>
          </cell>
          <cell r="Q12114">
            <v>4</v>
          </cell>
          <cell r="V12114">
            <v>6510</v>
          </cell>
        </row>
        <row r="12115">
          <cell r="A12115">
            <v>1</v>
          </cell>
          <cell r="E12115">
            <v>4</v>
          </cell>
          <cell r="I12115">
            <v>-480321.12</v>
          </cell>
          <cell r="M12115">
            <v>4</v>
          </cell>
          <cell r="Q12115">
            <v>4</v>
          </cell>
          <cell r="V12115">
            <v>6520</v>
          </cell>
        </row>
        <row r="12116">
          <cell r="A12116">
            <v>1</v>
          </cell>
          <cell r="E12116">
            <v>4</v>
          </cell>
          <cell r="I12116">
            <v>107100</v>
          </cell>
          <cell r="M12116">
            <v>4</v>
          </cell>
          <cell r="Q12116">
            <v>4</v>
          </cell>
          <cell r="V12116">
            <v>6610</v>
          </cell>
        </row>
        <row r="12117">
          <cell r="A12117">
            <v>1</v>
          </cell>
          <cell r="E12117">
            <v>4</v>
          </cell>
          <cell r="I12117">
            <v>-13387.5</v>
          </cell>
          <cell r="M12117">
            <v>4</v>
          </cell>
          <cell r="Q12117">
            <v>4</v>
          </cell>
          <cell r="V12117">
            <v>6620</v>
          </cell>
        </row>
        <row r="12118">
          <cell r="A12118">
            <v>1</v>
          </cell>
          <cell r="E12118">
            <v>4</v>
          </cell>
          <cell r="I12118">
            <v>303912.11</v>
          </cell>
          <cell r="M12118">
            <v>4</v>
          </cell>
          <cell r="Q12118">
            <v>4</v>
          </cell>
          <cell r="V12118">
            <v>6710</v>
          </cell>
        </row>
        <row r="12119">
          <cell r="A12119">
            <v>1</v>
          </cell>
          <cell r="E12119">
            <v>4</v>
          </cell>
          <cell r="I12119">
            <v>-109283.71</v>
          </cell>
          <cell r="M12119">
            <v>4</v>
          </cell>
          <cell r="Q12119">
            <v>4</v>
          </cell>
          <cell r="V12119">
            <v>6720</v>
          </cell>
        </row>
        <row r="12120">
          <cell r="A12120">
            <v>1</v>
          </cell>
          <cell r="E12120">
            <v>4</v>
          </cell>
          <cell r="I12120">
            <v>457399.5</v>
          </cell>
          <cell r="M12120">
            <v>4</v>
          </cell>
          <cell r="Q12120">
            <v>4</v>
          </cell>
          <cell r="V12120">
            <v>6810</v>
          </cell>
        </row>
        <row r="12121">
          <cell r="A12121">
            <v>1</v>
          </cell>
          <cell r="E12121">
            <v>4</v>
          </cell>
          <cell r="I12121">
            <v>-152725.74</v>
          </cell>
          <cell r="M12121">
            <v>4</v>
          </cell>
          <cell r="Q12121">
            <v>4</v>
          </cell>
          <cell r="V12121">
            <v>6820</v>
          </cell>
        </row>
        <row r="12122">
          <cell r="A12122">
            <v>1</v>
          </cell>
          <cell r="E12122">
            <v>4</v>
          </cell>
          <cell r="I12122">
            <v>157042.45000000001</v>
          </cell>
          <cell r="M12122">
            <v>4</v>
          </cell>
          <cell r="Q12122">
            <v>4</v>
          </cell>
          <cell r="V12122">
            <v>7000</v>
          </cell>
        </row>
        <row r="12123">
          <cell r="A12123">
            <v>1</v>
          </cell>
          <cell r="E12123">
            <v>4</v>
          </cell>
          <cell r="I12123">
            <v>11485510.1</v>
          </cell>
          <cell r="M12123">
            <v>4</v>
          </cell>
          <cell r="Q12123">
            <v>4</v>
          </cell>
          <cell r="V12123">
            <v>7100</v>
          </cell>
        </row>
        <row r="12124">
          <cell r="A12124">
            <v>1</v>
          </cell>
          <cell r="E12124">
            <v>4</v>
          </cell>
          <cell r="I12124">
            <v>-912044.54</v>
          </cell>
          <cell r="M12124">
            <v>4</v>
          </cell>
          <cell r="Q12124">
            <v>4</v>
          </cell>
          <cell r="V12124">
            <v>7110</v>
          </cell>
        </row>
        <row r="12125">
          <cell r="A12125">
            <v>1</v>
          </cell>
          <cell r="E12125">
            <v>4</v>
          </cell>
          <cell r="I12125">
            <v>0</v>
          </cell>
          <cell r="M12125">
            <v>4</v>
          </cell>
          <cell r="Q12125">
            <v>4</v>
          </cell>
          <cell r="V12125">
            <v>7130</v>
          </cell>
        </row>
        <row r="12126">
          <cell r="A12126">
            <v>1</v>
          </cell>
          <cell r="E12126">
            <v>4</v>
          </cell>
          <cell r="I12126">
            <v>0</v>
          </cell>
          <cell r="M12126">
            <v>4</v>
          </cell>
          <cell r="Q12126">
            <v>4</v>
          </cell>
          <cell r="V12126">
            <v>7130</v>
          </cell>
        </row>
        <row r="12127">
          <cell r="A12127">
            <v>1</v>
          </cell>
          <cell r="E12127">
            <v>4</v>
          </cell>
          <cell r="I12127">
            <v>0</v>
          </cell>
          <cell r="M12127">
            <v>4</v>
          </cell>
          <cell r="Q12127">
            <v>4</v>
          </cell>
          <cell r="V12127">
            <v>7130</v>
          </cell>
        </row>
        <row r="12128">
          <cell r="A12128">
            <v>1</v>
          </cell>
          <cell r="E12128">
            <v>4</v>
          </cell>
          <cell r="I12128">
            <v>0</v>
          </cell>
          <cell r="M12128">
            <v>4</v>
          </cell>
          <cell r="Q12128">
            <v>4</v>
          </cell>
          <cell r="V12128">
            <v>7131</v>
          </cell>
        </row>
        <row r="12129">
          <cell r="A12129">
            <v>1</v>
          </cell>
          <cell r="E12129">
            <v>4</v>
          </cell>
          <cell r="I12129">
            <v>0</v>
          </cell>
          <cell r="M12129">
            <v>4</v>
          </cell>
          <cell r="Q12129">
            <v>4</v>
          </cell>
          <cell r="V12129">
            <v>7131</v>
          </cell>
        </row>
        <row r="12130">
          <cell r="A12130">
            <v>1</v>
          </cell>
          <cell r="E12130">
            <v>4</v>
          </cell>
          <cell r="I12130">
            <v>0</v>
          </cell>
          <cell r="M12130">
            <v>4</v>
          </cell>
          <cell r="Q12130">
            <v>4</v>
          </cell>
          <cell r="V12130">
            <v>7131</v>
          </cell>
        </row>
        <row r="12131">
          <cell r="A12131">
            <v>1</v>
          </cell>
          <cell r="E12131">
            <v>4</v>
          </cell>
          <cell r="I12131">
            <v>0</v>
          </cell>
          <cell r="M12131">
            <v>4</v>
          </cell>
          <cell r="Q12131">
            <v>4</v>
          </cell>
          <cell r="V12131">
            <v>7131</v>
          </cell>
        </row>
        <row r="12132">
          <cell r="A12132">
            <v>1</v>
          </cell>
          <cell r="E12132">
            <v>4</v>
          </cell>
          <cell r="I12132">
            <v>0</v>
          </cell>
          <cell r="M12132">
            <v>4</v>
          </cell>
          <cell r="Q12132">
            <v>4</v>
          </cell>
          <cell r="V12132">
            <v>7131</v>
          </cell>
        </row>
        <row r="12133">
          <cell r="A12133">
            <v>1</v>
          </cell>
          <cell r="E12133">
            <v>4</v>
          </cell>
          <cell r="I12133">
            <v>0</v>
          </cell>
          <cell r="M12133">
            <v>4</v>
          </cell>
          <cell r="Q12133">
            <v>4</v>
          </cell>
          <cell r="V12133">
            <v>7200</v>
          </cell>
        </row>
        <row r="12134">
          <cell r="A12134">
            <v>1</v>
          </cell>
          <cell r="E12134">
            <v>4</v>
          </cell>
          <cell r="I12134">
            <v>0</v>
          </cell>
          <cell r="M12134">
            <v>4</v>
          </cell>
          <cell r="Q12134">
            <v>4</v>
          </cell>
          <cell r="V12134">
            <v>7200</v>
          </cell>
        </row>
        <row r="12135">
          <cell r="A12135">
            <v>1</v>
          </cell>
          <cell r="E12135">
            <v>4</v>
          </cell>
          <cell r="I12135">
            <v>0</v>
          </cell>
          <cell r="M12135">
            <v>4</v>
          </cell>
          <cell r="Q12135">
            <v>4</v>
          </cell>
          <cell r="V12135">
            <v>7200</v>
          </cell>
        </row>
        <row r="12136">
          <cell r="A12136">
            <v>1</v>
          </cell>
          <cell r="E12136">
            <v>4</v>
          </cell>
          <cell r="I12136">
            <v>0</v>
          </cell>
          <cell r="M12136">
            <v>4</v>
          </cell>
          <cell r="Q12136">
            <v>4</v>
          </cell>
          <cell r="V12136">
            <v>7200</v>
          </cell>
        </row>
        <row r="12137">
          <cell r="A12137">
            <v>1</v>
          </cell>
          <cell r="E12137">
            <v>4</v>
          </cell>
          <cell r="I12137">
            <v>100</v>
          </cell>
          <cell r="M12137">
            <v>4</v>
          </cell>
          <cell r="Q12137">
            <v>4</v>
          </cell>
          <cell r="V12137">
            <v>7200</v>
          </cell>
        </row>
        <row r="12138">
          <cell r="A12138">
            <v>1</v>
          </cell>
          <cell r="E12138">
            <v>4</v>
          </cell>
          <cell r="I12138">
            <v>0</v>
          </cell>
          <cell r="M12138">
            <v>4</v>
          </cell>
          <cell r="Q12138">
            <v>4</v>
          </cell>
          <cell r="V12138">
            <v>7200</v>
          </cell>
        </row>
        <row r="12139">
          <cell r="A12139">
            <v>1</v>
          </cell>
          <cell r="E12139">
            <v>4</v>
          </cell>
          <cell r="I12139">
            <v>0</v>
          </cell>
          <cell r="M12139">
            <v>4</v>
          </cell>
          <cell r="Q12139">
            <v>4</v>
          </cell>
          <cell r="V12139">
            <v>7200</v>
          </cell>
        </row>
        <row r="12140">
          <cell r="A12140">
            <v>1</v>
          </cell>
          <cell r="E12140">
            <v>4</v>
          </cell>
          <cell r="I12140">
            <v>10000</v>
          </cell>
          <cell r="M12140">
            <v>4</v>
          </cell>
          <cell r="Q12140">
            <v>4</v>
          </cell>
          <cell r="V12140">
            <v>7200</v>
          </cell>
        </row>
        <row r="12141">
          <cell r="A12141">
            <v>1</v>
          </cell>
          <cell r="E12141">
            <v>4</v>
          </cell>
          <cell r="I12141">
            <v>0</v>
          </cell>
          <cell r="M12141">
            <v>4</v>
          </cell>
          <cell r="Q12141">
            <v>4</v>
          </cell>
          <cell r="V12141">
            <v>7200</v>
          </cell>
        </row>
        <row r="12142">
          <cell r="A12142">
            <v>1</v>
          </cell>
          <cell r="E12142">
            <v>4</v>
          </cell>
          <cell r="I12142">
            <v>40000</v>
          </cell>
          <cell r="M12142">
            <v>4</v>
          </cell>
          <cell r="Q12142">
            <v>4</v>
          </cell>
          <cell r="V12142">
            <v>7300</v>
          </cell>
        </row>
        <row r="12143">
          <cell r="A12143">
            <v>1</v>
          </cell>
          <cell r="E12143">
            <v>4</v>
          </cell>
          <cell r="I12143">
            <v>11882.34</v>
          </cell>
          <cell r="M12143">
            <v>4</v>
          </cell>
          <cell r="Q12143">
            <v>4</v>
          </cell>
          <cell r="V12143">
            <v>7300</v>
          </cell>
        </row>
        <row r="12144">
          <cell r="A12144">
            <v>1</v>
          </cell>
          <cell r="E12144">
            <v>4</v>
          </cell>
          <cell r="I12144">
            <v>8238.34</v>
          </cell>
          <cell r="M12144">
            <v>4</v>
          </cell>
          <cell r="Q12144">
            <v>4</v>
          </cell>
          <cell r="V12144">
            <v>7300</v>
          </cell>
        </row>
        <row r="12145">
          <cell r="A12145">
            <v>1</v>
          </cell>
          <cell r="E12145">
            <v>4</v>
          </cell>
          <cell r="I12145">
            <v>0</v>
          </cell>
          <cell r="M12145">
            <v>4</v>
          </cell>
          <cell r="Q12145">
            <v>4</v>
          </cell>
          <cell r="V12145">
            <v>7300</v>
          </cell>
        </row>
        <row r="12146">
          <cell r="A12146">
            <v>1</v>
          </cell>
          <cell r="E12146">
            <v>4</v>
          </cell>
          <cell r="I12146">
            <v>0</v>
          </cell>
          <cell r="M12146">
            <v>4</v>
          </cell>
          <cell r="Q12146">
            <v>4</v>
          </cell>
          <cell r="V12146">
            <v>7300</v>
          </cell>
        </row>
        <row r="12147">
          <cell r="A12147">
            <v>1</v>
          </cell>
          <cell r="E12147">
            <v>4</v>
          </cell>
          <cell r="I12147">
            <v>0</v>
          </cell>
          <cell r="M12147">
            <v>4</v>
          </cell>
          <cell r="Q12147">
            <v>4</v>
          </cell>
          <cell r="V12147">
            <v>7300</v>
          </cell>
        </row>
        <row r="12148">
          <cell r="A12148">
            <v>1</v>
          </cell>
          <cell r="E12148">
            <v>4</v>
          </cell>
          <cell r="I12148">
            <v>0</v>
          </cell>
          <cell r="M12148">
            <v>4</v>
          </cell>
          <cell r="Q12148">
            <v>4</v>
          </cell>
          <cell r="V12148">
            <v>7300</v>
          </cell>
        </row>
        <row r="12149">
          <cell r="A12149">
            <v>1</v>
          </cell>
          <cell r="E12149">
            <v>4</v>
          </cell>
          <cell r="I12149">
            <v>0</v>
          </cell>
          <cell r="M12149">
            <v>4</v>
          </cell>
          <cell r="Q12149">
            <v>4</v>
          </cell>
          <cell r="V12149">
            <v>7300</v>
          </cell>
        </row>
        <row r="12150">
          <cell r="A12150">
            <v>1</v>
          </cell>
          <cell r="E12150">
            <v>4</v>
          </cell>
          <cell r="I12150">
            <v>-116206.12</v>
          </cell>
          <cell r="M12150">
            <v>4</v>
          </cell>
          <cell r="Q12150">
            <v>4</v>
          </cell>
          <cell r="V12150">
            <v>7300</v>
          </cell>
        </row>
        <row r="12151">
          <cell r="A12151">
            <v>1</v>
          </cell>
          <cell r="E12151">
            <v>4</v>
          </cell>
          <cell r="I12151">
            <v>555.54999999999995</v>
          </cell>
          <cell r="M12151">
            <v>4</v>
          </cell>
          <cell r="Q12151">
            <v>4</v>
          </cell>
          <cell r="V12151">
            <v>7300</v>
          </cell>
        </row>
        <row r="12152">
          <cell r="A12152">
            <v>1</v>
          </cell>
          <cell r="E12152">
            <v>4</v>
          </cell>
          <cell r="I12152">
            <v>0</v>
          </cell>
          <cell r="M12152">
            <v>4</v>
          </cell>
          <cell r="Q12152">
            <v>4</v>
          </cell>
          <cell r="V12152">
            <v>7300</v>
          </cell>
        </row>
        <row r="12153">
          <cell r="A12153">
            <v>1</v>
          </cell>
          <cell r="E12153">
            <v>4</v>
          </cell>
          <cell r="I12153">
            <v>0</v>
          </cell>
          <cell r="M12153">
            <v>4</v>
          </cell>
          <cell r="Q12153">
            <v>4</v>
          </cell>
          <cell r="V12153">
            <v>7300</v>
          </cell>
        </row>
        <row r="12154">
          <cell r="A12154">
            <v>1</v>
          </cell>
          <cell r="E12154">
            <v>4</v>
          </cell>
          <cell r="I12154">
            <v>0</v>
          </cell>
          <cell r="M12154">
            <v>4</v>
          </cell>
          <cell r="Q12154">
            <v>4</v>
          </cell>
          <cell r="V12154">
            <v>7300</v>
          </cell>
        </row>
        <row r="12155">
          <cell r="A12155">
            <v>1</v>
          </cell>
          <cell r="E12155">
            <v>4</v>
          </cell>
          <cell r="I12155">
            <v>0</v>
          </cell>
          <cell r="M12155">
            <v>4</v>
          </cell>
          <cell r="Q12155">
            <v>4</v>
          </cell>
          <cell r="V12155">
            <v>7300</v>
          </cell>
        </row>
        <row r="12156">
          <cell r="A12156">
            <v>1</v>
          </cell>
          <cell r="E12156">
            <v>4</v>
          </cell>
          <cell r="I12156">
            <v>0</v>
          </cell>
          <cell r="M12156">
            <v>4</v>
          </cell>
          <cell r="Q12156">
            <v>4</v>
          </cell>
          <cell r="V12156">
            <v>7300</v>
          </cell>
        </row>
        <row r="12157">
          <cell r="A12157">
            <v>1</v>
          </cell>
          <cell r="E12157">
            <v>4</v>
          </cell>
          <cell r="I12157">
            <v>0</v>
          </cell>
          <cell r="M12157">
            <v>4</v>
          </cell>
          <cell r="Q12157">
            <v>4</v>
          </cell>
          <cell r="V12157">
            <v>7300</v>
          </cell>
        </row>
        <row r="12158">
          <cell r="A12158">
            <v>1</v>
          </cell>
          <cell r="E12158">
            <v>4</v>
          </cell>
          <cell r="I12158">
            <v>0</v>
          </cell>
          <cell r="M12158">
            <v>4</v>
          </cell>
          <cell r="Q12158">
            <v>4</v>
          </cell>
          <cell r="V12158">
            <v>7300</v>
          </cell>
        </row>
        <row r="12159">
          <cell r="A12159">
            <v>1</v>
          </cell>
          <cell r="E12159">
            <v>4</v>
          </cell>
          <cell r="I12159">
            <v>0</v>
          </cell>
          <cell r="M12159">
            <v>4</v>
          </cell>
          <cell r="Q12159">
            <v>4</v>
          </cell>
          <cell r="V12159">
            <v>7300</v>
          </cell>
        </row>
        <row r="12160">
          <cell r="A12160">
            <v>1</v>
          </cell>
          <cell r="E12160">
            <v>4</v>
          </cell>
          <cell r="I12160">
            <v>8123.28</v>
          </cell>
          <cell r="M12160">
            <v>4</v>
          </cell>
          <cell r="Q12160">
            <v>4</v>
          </cell>
          <cell r="V12160">
            <v>7300</v>
          </cell>
        </row>
        <row r="12161">
          <cell r="A12161">
            <v>1</v>
          </cell>
          <cell r="E12161">
            <v>4</v>
          </cell>
          <cell r="I12161">
            <v>375237.29</v>
          </cell>
          <cell r="M12161">
            <v>4</v>
          </cell>
          <cell r="Q12161">
            <v>4</v>
          </cell>
          <cell r="V12161">
            <v>7300</v>
          </cell>
        </row>
        <row r="12162">
          <cell r="A12162">
            <v>1</v>
          </cell>
          <cell r="E12162">
            <v>4</v>
          </cell>
          <cell r="I12162">
            <v>4557.76</v>
          </cell>
          <cell r="M12162">
            <v>4</v>
          </cell>
          <cell r="Q12162">
            <v>4</v>
          </cell>
          <cell r="V12162">
            <v>7300</v>
          </cell>
        </row>
        <row r="12163">
          <cell r="A12163">
            <v>1</v>
          </cell>
          <cell r="E12163">
            <v>4</v>
          </cell>
          <cell r="I12163">
            <v>1463.57</v>
          </cell>
          <cell r="M12163">
            <v>4</v>
          </cell>
          <cell r="Q12163">
            <v>4</v>
          </cell>
          <cell r="V12163">
            <v>7300</v>
          </cell>
        </row>
        <row r="12164">
          <cell r="A12164">
            <v>1</v>
          </cell>
          <cell r="E12164">
            <v>4</v>
          </cell>
          <cell r="I12164">
            <v>400</v>
          </cell>
          <cell r="M12164">
            <v>4</v>
          </cell>
          <cell r="Q12164">
            <v>4</v>
          </cell>
          <cell r="V12164">
            <v>7300</v>
          </cell>
        </row>
        <row r="12165">
          <cell r="A12165">
            <v>1</v>
          </cell>
          <cell r="E12165">
            <v>4</v>
          </cell>
          <cell r="I12165">
            <v>-187.03</v>
          </cell>
          <cell r="M12165">
            <v>4</v>
          </cell>
          <cell r="Q12165">
            <v>4</v>
          </cell>
          <cell r="V12165">
            <v>7300</v>
          </cell>
        </row>
        <row r="12166">
          <cell r="A12166">
            <v>1</v>
          </cell>
          <cell r="E12166">
            <v>4</v>
          </cell>
          <cell r="I12166">
            <v>-0.04</v>
          </cell>
          <cell r="M12166">
            <v>4</v>
          </cell>
          <cell r="Q12166">
            <v>4</v>
          </cell>
          <cell r="V12166">
            <v>7300</v>
          </cell>
        </row>
        <row r="12167">
          <cell r="A12167">
            <v>1</v>
          </cell>
          <cell r="E12167">
            <v>4</v>
          </cell>
          <cell r="I12167">
            <v>37265.5</v>
          </cell>
          <cell r="M12167">
            <v>4</v>
          </cell>
          <cell r="Q12167">
            <v>4</v>
          </cell>
          <cell r="V12167">
            <v>7300</v>
          </cell>
        </row>
        <row r="12168">
          <cell r="A12168">
            <v>1</v>
          </cell>
          <cell r="E12168">
            <v>4</v>
          </cell>
          <cell r="I12168">
            <v>-17787.89</v>
          </cell>
          <cell r="M12168">
            <v>4</v>
          </cell>
          <cell r="Q12168">
            <v>4</v>
          </cell>
          <cell r="V12168">
            <v>7300</v>
          </cell>
        </row>
        <row r="12169">
          <cell r="A12169">
            <v>1</v>
          </cell>
          <cell r="E12169">
            <v>4</v>
          </cell>
          <cell r="I12169">
            <v>40</v>
          </cell>
          <cell r="M12169">
            <v>4</v>
          </cell>
          <cell r="Q12169">
            <v>4</v>
          </cell>
          <cell r="V12169">
            <v>7300</v>
          </cell>
        </row>
        <row r="12170">
          <cell r="A12170">
            <v>1</v>
          </cell>
          <cell r="E12170">
            <v>4</v>
          </cell>
          <cell r="I12170">
            <v>303.5</v>
          </cell>
          <cell r="M12170">
            <v>4</v>
          </cell>
          <cell r="Q12170">
            <v>4</v>
          </cell>
          <cell r="V12170">
            <v>7300</v>
          </cell>
        </row>
        <row r="12171">
          <cell r="A12171">
            <v>1</v>
          </cell>
          <cell r="E12171">
            <v>4</v>
          </cell>
          <cell r="I12171">
            <v>7453.1</v>
          </cell>
          <cell r="M12171">
            <v>4</v>
          </cell>
          <cell r="Q12171">
            <v>4</v>
          </cell>
          <cell r="V12171">
            <v>7300</v>
          </cell>
        </row>
        <row r="12172">
          <cell r="A12172">
            <v>1</v>
          </cell>
          <cell r="E12172">
            <v>4</v>
          </cell>
          <cell r="I12172">
            <v>4690.4399999999996</v>
          </cell>
          <cell r="M12172">
            <v>4</v>
          </cell>
          <cell r="Q12172">
            <v>4</v>
          </cell>
          <cell r="V12172">
            <v>7300</v>
          </cell>
        </row>
        <row r="12173">
          <cell r="A12173">
            <v>1</v>
          </cell>
          <cell r="E12173">
            <v>4</v>
          </cell>
          <cell r="I12173">
            <v>32486.52</v>
          </cell>
          <cell r="M12173">
            <v>4</v>
          </cell>
          <cell r="Q12173">
            <v>4</v>
          </cell>
          <cell r="V12173">
            <v>7300</v>
          </cell>
        </row>
        <row r="12174">
          <cell r="A12174">
            <v>1</v>
          </cell>
          <cell r="E12174">
            <v>4</v>
          </cell>
          <cell r="I12174">
            <v>2429.2199999999998</v>
          </cell>
          <cell r="M12174">
            <v>4</v>
          </cell>
          <cell r="Q12174">
            <v>4</v>
          </cell>
          <cell r="V12174">
            <v>7300</v>
          </cell>
        </row>
        <row r="12175">
          <cell r="A12175">
            <v>1</v>
          </cell>
          <cell r="E12175">
            <v>4</v>
          </cell>
          <cell r="I12175">
            <v>17942.7</v>
          </cell>
          <cell r="M12175">
            <v>4</v>
          </cell>
          <cell r="Q12175">
            <v>4</v>
          </cell>
          <cell r="V12175">
            <v>7300</v>
          </cell>
        </row>
        <row r="12176">
          <cell r="A12176">
            <v>1</v>
          </cell>
          <cell r="E12176">
            <v>4</v>
          </cell>
          <cell r="I12176">
            <v>2236.23</v>
          </cell>
          <cell r="M12176">
            <v>4</v>
          </cell>
          <cell r="Q12176">
            <v>4</v>
          </cell>
          <cell r="V12176">
            <v>7300</v>
          </cell>
        </row>
        <row r="12177">
          <cell r="A12177">
            <v>1</v>
          </cell>
          <cell r="E12177">
            <v>4</v>
          </cell>
          <cell r="I12177">
            <v>6594.88</v>
          </cell>
          <cell r="M12177">
            <v>4</v>
          </cell>
          <cell r="Q12177">
            <v>4</v>
          </cell>
          <cell r="V12177">
            <v>7300</v>
          </cell>
        </row>
        <row r="12178">
          <cell r="A12178">
            <v>1</v>
          </cell>
          <cell r="E12178">
            <v>4</v>
          </cell>
          <cell r="I12178">
            <v>443.62</v>
          </cell>
          <cell r="M12178">
            <v>4</v>
          </cell>
          <cell r="Q12178">
            <v>4</v>
          </cell>
          <cell r="V12178">
            <v>7300</v>
          </cell>
        </row>
        <row r="12179">
          <cell r="A12179">
            <v>1</v>
          </cell>
          <cell r="E12179">
            <v>4</v>
          </cell>
          <cell r="I12179">
            <v>300</v>
          </cell>
          <cell r="M12179">
            <v>4</v>
          </cell>
          <cell r="Q12179">
            <v>4</v>
          </cell>
          <cell r="V12179">
            <v>7300</v>
          </cell>
        </row>
        <row r="12180">
          <cell r="A12180">
            <v>1</v>
          </cell>
          <cell r="E12180">
            <v>4</v>
          </cell>
          <cell r="I12180">
            <v>-1606.91</v>
          </cell>
          <cell r="M12180">
            <v>4</v>
          </cell>
          <cell r="Q12180">
            <v>4</v>
          </cell>
          <cell r="V12180">
            <v>7300</v>
          </cell>
        </row>
        <row r="12181">
          <cell r="A12181">
            <v>1</v>
          </cell>
          <cell r="E12181">
            <v>4</v>
          </cell>
          <cell r="I12181">
            <v>4000</v>
          </cell>
          <cell r="M12181">
            <v>4</v>
          </cell>
          <cell r="Q12181">
            <v>4</v>
          </cell>
          <cell r="V12181">
            <v>7300</v>
          </cell>
        </row>
        <row r="12182">
          <cell r="A12182">
            <v>1</v>
          </cell>
          <cell r="E12182">
            <v>4</v>
          </cell>
          <cell r="I12182">
            <v>1050</v>
          </cell>
          <cell r="M12182">
            <v>4</v>
          </cell>
          <cell r="Q12182">
            <v>4</v>
          </cell>
          <cell r="V12182">
            <v>7300</v>
          </cell>
        </row>
        <row r="12183">
          <cell r="A12183">
            <v>1</v>
          </cell>
          <cell r="E12183">
            <v>4</v>
          </cell>
          <cell r="I12183">
            <v>6601860.25</v>
          </cell>
          <cell r="M12183">
            <v>4</v>
          </cell>
          <cell r="Q12183">
            <v>4</v>
          </cell>
          <cell r="V12183">
            <v>7400</v>
          </cell>
        </row>
        <row r="12184">
          <cell r="A12184">
            <v>1</v>
          </cell>
          <cell r="E12184">
            <v>4</v>
          </cell>
          <cell r="I12184">
            <v>0</v>
          </cell>
          <cell r="M12184">
            <v>4</v>
          </cell>
          <cell r="Q12184">
            <v>4</v>
          </cell>
          <cell r="V12184">
            <v>7600</v>
          </cell>
        </row>
        <row r="12185">
          <cell r="A12185">
            <v>1</v>
          </cell>
          <cell r="E12185">
            <v>4</v>
          </cell>
          <cell r="I12185">
            <v>136725.03</v>
          </cell>
          <cell r="M12185">
            <v>4</v>
          </cell>
          <cell r="Q12185">
            <v>4</v>
          </cell>
          <cell r="V12185">
            <v>7700</v>
          </cell>
        </row>
        <row r="12186">
          <cell r="A12186">
            <v>1</v>
          </cell>
          <cell r="E12186">
            <v>4</v>
          </cell>
          <cell r="I12186">
            <v>10339.200000000001</v>
          </cell>
          <cell r="M12186">
            <v>4</v>
          </cell>
          <cell r="Q12186">
            <v>4</v>
          </cell>
          <cell r="V12186">
            <v>7700</v>
          </cell>
        </row>
        <row r="12187">
          <cell r="A12187">
            <v>1</v>
          </cell>
          <cell r="E12187">
            <v>4</v>
          </cell>
          <cell r="I12187">
            <v>0</v>
          </cell>
          <cell r="M12187">
            <v>4</v>
          </cell>
          <cell r="Q12187">
            <v>4</v>
          </cell>
          <cell r="V12187">
            <v>7700</v>
          </cell>
        </row>
        <row r="12188">
          <cell r="A12188">
            <v>1</v>
          </cell>
          <cell r="E12188">
            <v>4</v>
          </cell>
          <cell r="I12188">
            <v>5035885.9000000004</v>
          </cell>
          <cell r="M12188">
            <v>4</v>
          </cell>
          <cell r="Q12188">
            <v>4</v>
          </cell>
          <cell r="V12188">
            <v>7700</v>
          </cell>
        </row>
        <row r="12189">
          <cell r="A12189">
            <v>1</v>
          </cell>
          <cell r="E12189">
            <v>4</v>
          </cell>
          <cell r="I12189">
            <v>0</v>
          </cell>
          <cell r="M12189">
            <v>4</v>
          </cell>
          <cell r="Q12189">
            <v>4</v>
          </cell>
          <cell r="V12189">
            <v>7700</v>
          </cell>
        </row>
        <row r="12190">
          <cell r="A12190">
            <v>1</v>
          </cell>
          <cell r="E12190">
            <v>4</v>
          </cell>
          <cell r="I12190">
            <v>0</v>
          </cell>
          <cell r="M12190">
            <v>4</v>
          </cell>
          <cell r="Q12190">
            <v>4</v>
          </cell>
          <cell r="V12190">
            <v>7700</v>
          </cell>
        </row>
        <row r="12191">
          <cell r="A12191">
            <v>1</v>
          </cell>
          <cell r="E12191">
            <v>4</v>
          </cell>
          <cell r="I12191">
            <v>0</v>
          </cell>
          <cell r="M12191">
            <v>4</v>
          </cell>
          <cell r="Q12191">
            <v>4</v>
          </cell>
          <cell r="V12191">
            <v>7700</v>
          </cell>
        </row>
        <row r="12192">
          <cell r="A12192">
            <v>1</v>
          </cell>
          <cell r="E12192">
            <v>4</v>
          </cell>
          <cell r="I12192">
            <v>0</v>
          </cell>
          <cell r="M12192">
            <v>4</v>
          </cell>
          <cell r="Q12192">
            <v>4</v>
          </cell>
          <cell r="V12192">
            <v>7700</v>
          </cell>
        </row>
        <row r="12193">
          <cell r="A12193">
            <v>1</v>
          </cell>
          <cell r="E12193">
            <v>4</v>
          </cell>
          <cell r="I12193">
            <v>0</v>
          </cell>
          <cell r="M12193">
            <v>4</v>
          </cell>
          <cell r="Q12193">
            <v>4</v>
          </cell>
          <cell r="V12193">
            <v>7700</v>
          </cell>
        </row>
        <row r="12194">
          <cell r="A12194">
            <v>1</v>
          </cell>
          <cell r="E12194">
            <v>4</v>
          </cell>
          <cell r="I12194">
            <v>0</v>
          </cell>
          <cell r="M12194">
            <v>4</v>
          </cell>
          <cell r="Q12194">
            <v>4</v>
          </cell>
          <cell r="V12194">
            <v>7700</v>
          </cell>
        </row>
        <row r="12195">
          <cell r="A12195">
            <v>1</v>
          </cell>
          <cell r="E12195">
            <v>4</v>
          </cell>
          <cell r="I12195">
            <v>0</v>
          </cell>
          <cell r="M12195">
            <v>4</v>
          </cell>
          <cell r="Q12195">
            <v>4</v>
          </cell>
          <cell r="V12195">
            <v>7700</v>
          </cell>
        </row>
        <row r="12196">
          <cell r="A12196">
            <v>1</v>
          </cell>
          <cell r="E12196">
            <v>4</v>
          </cell>
          <cell r="I12196">
            <v>0</v>
          </cell>
          <cell r="M12196">
            <v>4</v>
          </cell>
          <cell r="Q12196">
            <v>4</v>
          </cell>
          <cell r="V12196">
            <v>7700</v>
          </cell>
        </row>
        <row r="12197">
          <cell r="A12197">
            <v>1</v>
          </cell>
          <cell r="E12197">
            <v>4</v>
          </cell>
          <cell r="I12197">
            <v>0</v>
          </cell>
          <cell r="M12197">
            <v>4</v>
          </cell>
          <cell r="Q12197">
            <v>4</v>
          </cell>
          <cell r="V12197">
            <v>7700</v>
          </cell>
        </row>
        <row r="12198">
          <cell r="A12198">
            <v>1</v>
          </cell>
          <cell r="E12198">
            <v>4</v>
          </cell>
          <cell r="I12198">
            <v>0</v>
          </cell>
          <cell r="M12198">
            <v>4</v>
          </cell>
          <cell r="Q12198">
            <v>4</v>
          </cell>
          <cell r="V12198">
            <v>7700</v>
          </cell>
        </row>
        <row r="12199">
          <cell r="A12199">
            <v>1</v>
          </cell>
          <cell r="E12199">
            <v>4</v>
          </cell>
          <cell r="I12199">
            <v>0</v>
          </cell>
          <cell r="M12199">
            <v>4</v>
          </cell>
          <cell r="Q12199">
            <v>4</v>
          </cell>
          <cell r="V12199">
            <v>7700</v>
          </cell>
        </row>
        <row r="12200">
          <cell r="A12200">
            <v>1</v>
          </cell>
          <cell r="E12200">
            <v>4</v>
          </cell>
          <cell r="I12200">
            <v>0</v>
          </cell>
          <cell r="M12200">
            <v>4</v>
          </cell>
          <cell r="Q12200">
            <v>4</v>
          </cell>
          <cell r="V12200">
            <v>7700</v>
          </cell>
        </row>
        <row r="12201">
          <cell r="A12201">
            <v>1</v>
          </cell>
          <cell r="E12201">
            <v>4</v>
          </cell>
          <cell r="I12201">
            <v>0</v>
          </cell>
          <cell r="M12201">
            <v>4</v>
          </cell>
          <cell r="Q12201">
            <v>4</v>
          </cell>
          <cell r="V12201">
            <v>7700</v>
          </cell>
        </row>
        <row r="12202">
          <cell r="A12202">
            <v>1</v>
          </cell>
          <cell r="E12202">
            <v>4</v>
          </cell>
          <cell r="I12202">
            <v>0</v>
          </cell>
          <cell r="M12202">
            <v>4</v>
          </cell>
          <cell r="Q12202">
            <v>4</v>
          </cell>
          <cell r="V12202">
            <v>7710</v>
          </cell>
        </row>
        <row r="12203">
          <cell r="A12203">
            <v>1</v>
          </cell>
          <cell r="E12203">
            <v>4</v>
          </cell>
          <cell r="I12203">
            <v>0</v>
          </cell>
          <cell r="M12203">
            <v>4</v>
          </cell>
          <cell r="Q12203">
            <v>4</v>
          </cell>
          <cell r="V12203">
            <v>7710</v>
          </cell>
        </row>
        <row r="12204">
          <cell r="A12204">
            <v>1</v>
          </cell>
          <cell r="E12204">
            <v>4</v>
          </cell>
          <cell r="I12204">
            <v>0</v>
          </cell>
          <cell r="M12204">
            <v>4</v>
          </cell>
          <cell r="Q12204">
            <v>4</v>
          </cell>
          <cell r="V12204">
            <v>7710</v>
          </cell>
        </row>
        <row r="12205">
          <cell r="A12205">
            <v>1</v>
          </cell>
          <cell r="E12205">
            <v>4</v>
          </cell>
          <cell r="I12205">
            <v>0</v>
          </cell>
          <cell r="M12205">
            <v>4</v>
          </cell>
          <cell r="Q12205">
            <v>4</v>
          </cell>
          <cell r="V12205">
            <v>7710</v>
          </cell>
        </row>
        <row r="12206">
          <cell r="A12206">
            <v>1</v>
          </cell>
          <cell r="E12206">
            <v>4</v>
          </cell>
          <cell r="I12206">
            <v>0</v>
          </cell>
          <cell r="M12206">
            <v>4</v>
          </cell>
          <cell r="Q12206">
            <v>4</v>
          </cell>
          <cell r="V12206">
            <v>7710</v>
          </cell>
        </row>
        <row r="12207">
          <cell r="A12207">
            <v>1</v>
          </cell>
          <cell r="E12207">
            <v>4</v>
          </cell>
          <cell r="I12207">
            <v>0</v>
          </cell>
          <cell r="M12207">
            <v>4</v>
          </cell>
          <cell r="Q12207">
            <v>4</v>
          </cell>
          <cell r="V12207">
            <v>7710</v>
          </cell>
        </row>
        <row r="12208">
          <cell r="A12208">
            <v>1</v>
          </cell>
          <cell r="E12208">
            <v>4</v>
          </cell>
          <cell r="I12208">
            <v>0</v>
          </cell>
          <cell r="M12208">
            <v>4</v>
          </cell>
          <cell r="Q12208">
            <v>4</v>
          </cell>
          <cell r="V12208">
            <v>7710</v>
          </cell>
        </row>
        <row r="12209">
          <cell r="A12209">
            <v>1</v>
          </cell>
          <cell r="E12209">
            <v>4</v>
          </cell>
          <cell r="I12209">
            <v>0</v>
          </cell>
          <cell r="M12209">
            <v>4</v>
          </cell>
          <cell r="Q12209">
            <v>4</v>
          </cell>
          <cell r="V12209">
            <v>7710</v>
          </cell>
        </row>
        <row r="12210">
          <cell r="A12210">
            <v>1</v>
          </cell>
          <cell r="E12210">
            <v>4</v>
          </cell>
          <cell r="I12210">
            <v>0</v>
          </cell>
          <cell r="M12210">
            <v>4</v>
          </cell>
          <cell r="Q12210">
            <v>4</v>
          </cell>
          <cell r="V12210">
            <v>7710</v>
          </cell>
        </row>
        <row r="12211">
          <cell r="A12211">
            <v>1</v>
          </cell>
          <cell r="E12211">
            <v>4</v>
          </cell>
          <cell r="I12211">
            <v>0</v>
          </cell>
          <cell r="M12211">
            <v>4</v>
          </cell>
          <cell r="Q12211">
            <v>4</v>
          </cell>
          <cell r="V12211">
            <v>7710</v>
          </cell>
        </row>
        <row r="12212">
          <cell r="A12212">
            <v>1</v>
          </cell>
          <cell r="E12212">
            <v>4</v>
          </cell>
          <cell r="I12212">
            <v>0</v>
          </cell>
          <cell r="M12212">
            <v>4</v>
          </cell>
          <cell r="Q12212">
            <v>4</v>
          </cell>
          <cell r="V12212">
            <v>7710</v>
          </cell>
        </row>
        <row r="12213">
          <cell r="A12213">
            <v>1</v>
          </cell>
          <cell r="E12213">
            <v>4</v>
          </cell>
          <cell r="I12213">
            <v>0</v>
          </cell>
          <cell r="M12213">
            <v>4</v>
          </cell>
          <cell r="Q12213">
            <v>4</v>
          </cell>
          <cell r="V12213">
            <v>7710</v>
          </cell>
        </row>
        <row r="12214">
          <cell r="A12214">
            <v>1</v>
          </cell>
          <cell r="E12214">
            <v>4</v>
          </cell>
          <cell r="I12214">
            <v>0</v>
          </cell>
          <cell r="M12214">
            <v>4</v>
          </cell>
          <cell r="Q12214">
            <v>4</v>
          </cell>
          <cell r="V12214">
            <v>7710</v>
          </cell>
        </row>
        <row r="12215">
          <cell r="A12215">
            <v>1</v>
          </cell>
          <cell r="E12215">
            <v>4</v>
          </cell>
          <cell r="I12215">
            <v>229259.85</v>
          </cell>
          <cell r="M12215">
            <v>4</v>
          </cell>
          <cell r="Q12215">
            <v>4</v>
          </cell>
          <cell r="V12215">
            <v>7800</v>
          </cell>
        </row>
        <row r="12216">
          <cell r="A12216">
            <v>1</v>
          </cell>
          <cell r="E12216">
            <v>4</v>
          </cell>
          <cell r="I12216">
            <v>1790.26</v>
          </cell>
          <cell r="M12216">
            <v>4</v>
          </cell>
          <cell r="Q12216">
            <v>4</v>
          </cell>
          <cell r="V12216">
            <v>7901</v>
          </cell>
        </row>
        <row r="12217">
          <cell r="A12217">
            <v>1</v>
          </cell>
          <cell r="E12217">
            <v>4</v>
          </cell>
          <cell r="I12217">
            <v>7513.61</v>
          </cell>
          <cell r="M12217">
            <v>4</v>
          </cell>
          <cell r="Q12217">
            <v>4</v>
          </cell>
          <cell r="V12217">
            <v>7902</v>
          </cell>
        </row>
        <row r="12218">
          <cell r="A12218">
            <v>1</v>
          </cell>
          <cell r="E12218">
            <v>4</v>
          </cell>
          <cell r="I12218">
            <v>0</v>
          </cell>
          <cell r="M12218">
            <v>4</v>
          </cell>
          <cell r="Q12218">
            <v>4</v>
          </cell>
          <cell r="V12218">
            <v>7903</v>
          </cell>
        </row>
        <row r="12219">
          <cell r="A12219">
            <v>1</v>
          </cell>
          <cell r="E12219">
            <v>4</v>
          </cell>
          <cell r="I12219">
            <v>0</v>
          </cell>
          <cell r="M12219">
            <v>4</v>
          </cell>
          <cell r="Q12219">
            <v>4</v>
          </cell>
          <cell r="V12219">
            <v>7916</v>
          </cell>
        </row>
        <row r="12220">
          <cell r="A12220">
            <v>1</v>
          </cell>
          <cell r="E12220">
            <v>4</v>
          </cell>
          <cell r="I12220">
            <v>-49533.760000000002</v>
          </cell>
          <cell r="M12220">
            <v>4</v>
          </cell>
          <cell r="Q12220">
            <v>4</v>
          </cell>
          <cell r="V12220">
            <v>8011</v>
          </cell>
        </row>
        <row r="12221">
          <cell r="A12221">
            <v>1</v>
          </cell>
          <cell r="E12221">
            <v>4</v>
          </cell>
          <cell r="I12221">
            <v>16291.72</v>
          </cell>
          <cell r="M12221">
            <v>4</v>
          </cell>
          <cell r="Q12221">
            <v>4</v>
          </cell>
          <cell r="V12221">
            <v>8012</v>
          </cell>
        </row>
        <row r="12222">
          <cell r="A12222">
            <v>1</v>
          </cell>
          <cell r="E12222">
            <v>4</v>
          </cell>
          <cell r="I12222">
            <v>-3559.14</v>
          </cell>
          <cell r="M12222">
            <v>4</v>
          </cell>
          <cell r="Q12222">
            <v>4</v>
          </cell>
          <cell r="V12222">
            <v>8013</v>
          </cell>
        </row>
        <row r="12223">
          <cell r="A12223">
            <v>1</v>
          </cell>
          <cell r="E12223">
            <v>4</v>
          </cell>
          <cell r="I12223">
            <v>61639.77</v>
          </cell>
          <cell r="M12223">
            <v>4</v>
          </cell>
          <cell r="Q12223">
            <v>4</v>
          </cell>
          <cell r="V12223">
            <v>8014</v>
          </cell>
        </row>
        <row r="12224">
          <cell r="A12224">
            <v>1</v>
          </cell>
          <cell r="E12224">
            <v>4</v>
          </cell>
          <cell r="I12224">
            <v>459.89</v>
          </cell>
          <cell r="M12224">
            <v>4</v>
          </cell>
          <cell r="Q12224">
            <v>4</v>
          </cell>
          <cell r="V12224">
            <v>8016</v>
          </cell>
        </row>
        <row r="12225">
          <cell r="A12225">
            <v>1</v>
          </cell>
          <cell r="E12225">
            <v>4</v>
          </cell>
          <cell r="I12225">
            <v>9858.9</v>
          </cell>
          <cell r="M12225">
            <v>4</v>
          </cell>
          <cell r="Q12225">
            <v>4</v>
          </cell>
          <cell r="V12225">
            <v>8021</v>
          </cell>
        </row>
        <row r="12226">
          <cell r="A12226">
            <v>1</v>
          </cell>
          <cell r="E12226">
            <v>4</v>
          </cell>
          <cell r="I12226">
            <v>0</v>
          </cell>
          <cell r="M12226">
            <v>4</v>
          </cell>
          <cell r="Q12226">
            <v>4</v>
          </cell>
          <cell r="V12226">
            <v>8041</v>
          </cell>
        </row>
        <row r="12227">
          <cell r="A12227">
            <v>1</v>
          </cell>
          <cell r="E12227">
            <v>4</v>
          </cell>
          <cell r="I12227">
            <v>0</v>
          </cell>
          <cell r="M12227">
            <v>4</v>
          </cell>
          <cell r="Q12227">
            <v>4</v>
          </cell>
          <cell r="V12227">
            <v>8042</v>
          </cell>
        </row>
        <row r="12228">
          <cell r="A12228">
            <v>1</v>
          </cell>
          <cell r="E12228">
            <v>4</v>
          </cell>
          <cell r="I12228">
            <v>0</v>
          </cell>
          <cell r="M12228">
            <v>4</v>
          </cell>
          <cell r="Q12228">
            <v>4</v>
          </cell>
          <cell r="V12228">
            <v>8043</v>
          </cell>
        </row>
        <row r="12229">
          <cell r="A12229">
            <v>1</v>
          </cell>
          <cell r="E12229">
            <v>4</v>
          </cell>
          <cell r="I12229">
            <v>-3256551.86</v>
          </cell>
          <cell r="M12229">
            <v>4</v>
          </cell>
          <cell r="Q12229">
            <v>4</v>
          </cell>
          <cell r="V12229">
            <v>8700</v>
          </cell>
        </row>
        <row r="12230">
          <cell r="A12230">
            <v>1</v>
          </cell>
          <cell r="E12230">
            <v>4</v>
          </cell>
          <cell r="I12230">
            <v>-384491.24</v>
          </cell>
          <cell r="M12230">
            <v>4</v>
          </cell>
          <cell r="Q12230">
            <v>4</v>
          </cell>
          <cell r="V12230">
            <v>8900</v>
          </cell>
        </row>
        <row r="12231">
          <cell r="A12231">
            <v>1</v>
          </cell>
          <cell r="E12231">
            <v>4</v>
          </cell>
          <cell r="I12231">
            <v>-8549815.5199999996</v>
          </cell>
          <cell r="M12231">
            <v>4</v>
          </cell>
          <cell r="Q12231">
            <v>4</v>
          </cell>
          <cell r="V12231">
            <v>9100</v>
          </cell>
        </row>
        <row r="12232">
          <cell r="A12232">
            <v>1</v>
          </cell>
          <cell r="E12232">
            <v>4</v>
          </cell>
          <cell r="I12232">
            <v>-240010.61</v>
          </cell>
          <cell r="M12232">
            <v>4</v>
          </cell>
          <cell r="Q12232">
            <v>4</v>
          </cell>
          <cell r="V12232">
            <v>9110</v>
          </cell>
        </row>
        <row r="12233">
          <cell r="A12233">
            <v>1</v>
          </cell>
          <cell r="E12233">
            <v>4</v>
          </cell>
          <cell r="I12233">
            <v>0</v>
          </cell>
          <cell r="M12233">
            <v>4</v>
          </cell>
          <cell r="Q12233">
            <v>4</v>
          </cell>
          <cell r="V12233">
            <v>9150</v>
          </cell>
        </row>
        <row r="12234">
          <cell r="A12234">
            <v>1</v>
          </cell>
          <cell r="E12234">
            <v>4</v>
          </cell>
          <cell r="I12234">
            <v>0</v>
          </cell>
          <cell r="M12234">
            <v>4</v>
          </cell>
          <cell r="Q12234">
            <v>4</v>
          </cell>
          <cell r="V12234">
            <v>9200</v>
          </cell>
        </row>
        <row r="12235">
          <cell r="A12235">
            <v>1</v>
          </cell>
          <cell r="E12235">
            <v>4</v>
          </cell>
          <cell r="I12235">
            <v>0</v>
          </cell>
          <cell r="M12235">
            <v>4</v>
          </cell>
          <cell r="Q12235">
            <v>4</v>
          </cell>
          <cell r="V12235">
            <v>9201</v>
          </cell>
        </row>
        <row r="12236">
          <cell r="A12236">
            <v>1</v>
          </cell>
          <cell r="E12236">
            <v>4</v>
          </cell>
          <cell r="I12236">
            <v>0</v>
          </cell>
          <cell r="M12236">
            <v>4</v>
          </cell>
          <cell r="Q12236">
            <v>4</v>
          </cell>
          <cell r="V12236">
            <v>9203</v>
          </cell>
        </row>
        <row r="12237">
          <cell r="A12237">
            <v>1</v>
          </cell>
          <cell r="E12237">
            <v>4</v>
          </cell>
          <cell r="I12237">
            <v>0</v>
          </cell>
          <cell r="M12237">
            <v>4</v>
          </cell>
          <cell r="Q12237">
            <v>4</v>
          </cell>
          <cell r="V12237">
            <v>9204</v>
          </cell>
        </row>
        <row r="12238">
          <cell r="A12238">
            <v>1</v>
          </cell>
          <cell r="E12238">
            <v>4</v>
          </cell>
          <cell r="I12238">
            <v>-5391124.9900000002</v>
          </cell>
          <cell r="M12238">
            <v>4</v>
          </cell>
          <cell r="Q12238">
            <v>4</v>
          </cell>
          <cell r="V12238">
            <v>9205</v>
          </cell>
        </row>
        <row r="12239">
          <cell r="A12239">
            <v>1</v>
          </cell>
          <cell r="E12239">
            <v>4</v>
          </cell>
          <cell r="I12239">
            <v>0</v>
          </cell>
          <cell r="M12239">
            <v>4</v>
          </cell>
          <cell r="Q12239">
            <v>4</v>
          </cell>
          <cell r="V12239">
            <v>9206</v>
          </cell>
        </row>
        <row r="12240">
          <cell r="A12240">
            <v>1</v>
          </cell>
          <cell r="E12240">
            <v>4</v>
          </cell>
          <cell r="I12240">
            <v>-792988.22</v>
          </cell>
          <cell r="M12240">
            <v>4</v>
          </cell>
          <cell r="Q12240">
            <v>4</v>
          </cell>
          <cell r="V12240">
            <v>9208</v>
          </cell>
        </row>
        <row r="12241">
          <cell r="A12241">
            <v>1</v>
          </cell>
          <cell r="E12241">
            <v>4</v>
          </cell>
          <cell r="I12241">
            <v>0</v>
          </cell>
          <cell r="M12241">
            <v>4</v>
          </cell>
          <cell r="Q12241">
            <v>4</v>
          </cell>
          <cell r="V12241">
            <v>9209</v>
          </cell>
        </row>
        <row r="12242">
          <cell r="A12242">
            <v>1</v>
          </cell>
          <cell r="E12242">
            <v>4</v>
          </cell>
          <cell r="I12242">
            <v>0</v>
          </cell>
          <cell r="M12242">
            <v>4</v>
          </cell>
          <cell r="Q12242">
            <v>4</v>
          </cell>
          <cell r="V12242">
            <v>9210</v>
          </cell>
        </row>
        <row r="12243">
          <cell r="A12243">
            <v>1</v>
          </cell>
          <cell r="E12243">
            <v>4</v>
          </cell>
          <cell r="I12243">
            <v>0</v>
          </cell>
          <cell r="M12243">
            <v>4</v>
          </cell>
          <cell r="Q12243">
            <v>4</v>
          </cell>
          <cell r="V12243">
            <v>9211</v>
          </cell>
        </row>
        <row r="12244">
          <cell r="A12244">
            <v>1</v>
          </cell>
          <cell r="E12244">
            <v>4</v>
          </cell>
          <cell r="I12244">
            <v>0</v>
          </cell>
          <cell r="M12244">
            <v>4</v>
          </cell>
          <cell r="Q12244">
            <v>4</v>
          </cell>
          <cell r="V12244">
            <v>9212</v>
          </cell>
        </row>
        <row r="12245">
          <cell r="A12245">
            <v>1</v>
          </cell>
          <cell r="E12245">
            <v>4</v>
          </cell>
          <cell r="I12245">
            <v>0</v>
          </cell>
          <cell r="M12245">
            <v>4</v>
          </cell>
          <cell r="Q12245">
            <v>4</v>
          </cell>
          <cell r="V12245">
            <v>9213</v>
          </cell>
        </row>
        <row r="12246">
          <cell r="A12246">
            <v>1</v>
          </cell>
          <cell r="E12246">
            <v>4</v>
          </cell>
          <cell r="I12246">
            <v>0</v>
          </cell>
          <cell r="M12246">
            <v>4</v>
          </cell>
          <cell r="Q12246">
            <v>4</v>
          </cell>
          <cell r="V12246">
            <v>9214</v>
          </cell>
        </row>
        <row r="12247">
          <cell r="A12247">
            <v>1</v>
          </cell>
          <cell r="E12247">
            <v>4</v>
          </cell>
          <cell r="I12247">
            <v>0</v>
          </cell>
          <cell r="M12247">
            <v>4</v>
          </cell>
          <cell r="Q12247">
            <v>4</v>
          </cell>
          <cell r="V12247">
            <v>9221</v>
          </cell>
        </row>
        <row r="12248">
          <cell r="A12248">
            <v>1</v>
          </cell>
          <cell r="E12248">
            <v>4</v>
          </cell>
          <cell r="I12248">
            <v>0</v>
          </cell>
          <cell r="M12248">
            <v>4</v>
          </cell>
          <cell r="Q12248">
            <v>4</v>
          </cell>
          <cell r="V12248">
            <v>9221</v>
          </cell>
        </row>
        <row r="12249">
          <cell r="A12249">
            <v>1</v>
          </cell>
          <cell r="E12249">
            <v>4</v>
          </cell>
          <cell r="I12249">
            <v>0</v>
          </cell>
          <cell r="M12249">
            <v>4</v>
          </cell>
          <cell r="Q12249">
            <v>4</v>
          </cell>
          <cell r="V12249">
            <v>9221</v>
          </cell>
        </row>
        <row r="12250">
          <cell r="A12250">
            <v>1</v>
          </cell>
          <cell r="E12250">
            <v>4</v>
          </cell>
          <cell r="I12250">
            <v>0</v>
          </cell>
          <cell r="M12250">
            <v>4</v>
          </cell>
          <cell r="Q12250">
            <v>4</v>
          </cell>
          <cell r="V12250">
            <v>9221</v>
          </cell>
        </row>
        <row r="12251">
          <cell r="A12251">
            <v>1</v>
          </cell>
          <cell r="E12251">
            <v>4</v>
          </cell>
          <cell r="I12251">
            <v>0</v>
          </cell>
          <cell r="M12251">
            <v>4</v>
          </cell>
          <cell r="Q12251">
            <v>4</v>
          </cell>
          <cell r="V12251">
            <v>9221</v>
          </cell>
        </row>
        <row r="12252">
          <cell r="A12252">
            <v>1</v>
          </cell>
          <cell r="E12252">
            <v>4</v>
          </cell>
          <cell r="I12252">
            <v>0</v>
          </cell>
          <cell r="M12252">
            <v>4</v>
          </cell>
          <cell r="Q12252">
            <v>4</v>
          </cell>
          <cell r="V12252">
            <v>9221</v>
          </cell>
        </row>
        <row r="12253">
          <cell r="A12253">
            <v>1</v>
          </cell>
          <cell r="E12253">
            <v>4</v>
          </cell>
          <cell r="I12253">
            <v>0</v>
          </cell>
          <cell r="M12253">
            <v>4</v>
          </cell>
          <cell r="Q12253">
            <v>4</v>
          </cell>
          <cell r="V12253">
            <v>9221</v>
          </cell>
        </row>
        <row r="12254">
          <cell r="A12254">
            <v>1</v>
          </cell>
          <cell r="E12254">
            <v>4</v>
          </cell>
          <cell r="I12254">
            <v>0</v>
          </cell>
          <cell r="M12254">
            <v>4</v>
          </cell>
          <cell r="Q12254">
            <v>4</v>
          </cell>
          <cell r="V12254">
            <v>9221</v>
          </cell>
        </row>
        <row r="12255">
          <cell r="A12255">
            <v>1</v>
          </cell>
          <cell r="E12255">
            <v>4</v>
          </cell>
          <cell r="I12255">
            <v>0</v>
          </cell>
          <cell r="M12255">
            <v>4</v>
          </cell>
          <cell r="Q12255">
            <v>4</v>
          </cell>
          <cell r="V12255">
            <v>9221</v>
          </cell>
        </row>
        <row r="12256">
          <cell r="A12256">
            <v>1</v>
          </cell>
          <cell r="E12256">
            <v>4</v>
          </cell>
          <cell r="I12256">
            <v>0</v>
          </cell>
          <cell r="M12256">
            <v>4</v>
          </cell>
          <cell r="Q12256">
            <v>4</v>
          </cell>
          <cell r="V12256">
            <v>9221</v>
          </cell>
        </row>
        <row r="12257">
          <cell r="A12257">
            <v>1</v>
          </cell>
          <cell r="E12257">
            <v>4</v>
          </cell>
          <cell r="I12257">
            <v>-544608.17000000004</v>
          </cell>
          <cell r="M12257">
            <v>4</v>
          </cell>
          <cell r="Q12257">
            <v>4</v>
          </cell>
          <cell r="V12257">
            <v>9251</v>
          </cell>
        </row>
        <row r="12258">
          <cell r="A12258">
            <v>1</v>
          </cell>
          <cell r="E12258">
            <v>4</v>
          </cell>
          <cell r="I12258">
            <v>-2212801.6800000002</v>
          </cell>
          <cell r="M12258">
            <v>4</v>
          </cell>
          <cell r="Q12258">
            <v>4</v>
          </cell>
          <cell r="V12258">
            <v>9252</v>
          </cell>
        </row>
        <row r="12259">
          <cell r="A12259">
            <v>1</v>
          </cell>
          <cell r="E12259">
            <v>4</v>
          </cell>
          <cell r="I12259">
            <v>16545.45</v>
          </cell>
          <cell r="M12259">
            <v>4</v>
          </cell>
          <cell r="Q12259">
            <v>4</v>
          </cell>
          <cell r="V12259">
            <v>9253</v>
          </cell>
        </row>
        <row r="12260">
          <cell r="A12260">
            <v>1</v>
          </cell>
          <cell r="E12260">
            <v>4</v>
          </cell>
          <cell r="I12260">
            <v>-22410</v>
          </cell>
          <cell r="M12260">
            <v>4</v>
          </cell>
          <cell r="Q12260">
            <v>4</v>
          </cell>
          <cell r="V12260">
            <v>9255</v>
          </cell>
        </row>
        <row r="12261">
          <cell r="A12261">
            <v>1</v>
          </cell>
          <cell r="E12261">
            <v>4</v>
          </cell>
          <cell r="I12261">
            <v>-62982.29</v>
          </cell>
          <cell r="M12261">
            <v>4</v>
          </cell>
          <cell r="Q12261">
            <v>4</v>
          </cell>
          <cell r="V12261">
            <v>9256</v>
          </cell>
        </row>
        <row r="12262">
          <cell r="A12262">
            <v>1</v>
          </cell>
          <cell r="E12262">
            <v>4</v>
          </cell>
          <cell r="I12262">
            <v>-289418.96000000002</v>
          </cell>
          <cell r="M12262">
            <v>4</v>
          </cell>
          <cell r="Q12262">
            <v>4</v>
          </cell>
          <cell r="V12262">
            <v>9258</v>
          </cell>
        </row>
        <row r="12263">
          <cell r="A12263">
            <v>1</v>
          </cell>
          <cell r="E12263">
            <v>4</v>
          </cell>
          <cell r="I12263">
            <v>-2504056.04</v>
          </cell>
          <cell r="M12263">
            <v>4</v>
          </cell>
          <cell r="Q12263">
            <v>4</v>
          </cell>
          <cell r="V12263">
            <v>9301</v>
          </cell>
        </row>
        <row r="12264">
          <cell r="A12264">
            <v>1</v>
          </cell>
          <cell r="E12264">
            <v>4</v>
          </cell>
          <cell r="I12264">
            <v>-841312.59</v>
          </cell>
          <cell r="M12264">
            <v>4</v>
          </cell>
          <cell r="Q12264">
            <v>4</v>
          </cell>
          <cell r="V12264">
            <v>9302</v>
          </cell>
        </row>
        <row r="12265">
          <cell r="A12265">
            <v>1</v>
          </cell>
          <cell r="E12265">
            <v>4</v>
          </cell>
          <cell r="I12265">
            <v>-2766670.73</v>
          </cell>
          <cell r="M12265">
            <v>4</v>
          </cell>
          <cell r="Q12265">
            <v>4</v>
          </cell>
          <cell r="V12265">
            <v>9303</v>
          </cell>
        </row>
        <row r="12266">
          <cell r="A12266">
            <v>1</v>
          </cell>
          <cell r="E12266">
            <v>4</v>
          </cell>
          <cell r="I12266">
            <v>-403792.94</v>
          </cell>
          <cell r="M12266">
            <v>4</v>
          </cell>
          <cell r="Q12266">
            <v>4</v>
          </cell>
          <cell r="V12266">
            <v>9305</v>
          </cell>
        </row>
        <row r="12267">
          <cell r="A12267">
            <v>1</v>
          </cell>
          <cell r="E12267">
            <v>4</v>
          </cell>
          <cell r="I12267">
            <v>-60000</v>
          </cell>
          <cell r="M12267">
            <v>4</v>
          </cell>
          <cell r="Q12267">
            <v>4</v>
          </cell>
          <cell r="V12267">
            <v>9306</v>
          </cell>
        </row>
        <row r="12268">
          <cell r="A12268">
            <v>1</v>
          </cell>
          <cell r="E12268">
            <v>4</v>
          </cell>
          <cell r="I12268">
            <v>0</v>
          </cell>
          <cell r="M12268">
            <v>4</v>
          </cell>
          <cell r="Q12268">
            <v>4</v>
          </cell>
          <cell r="V12268">
            <v>9400</v>
          </cell>
        </row>
        <row r="12269">
          <cell r="A12269">
            <v>1</v>
          </cell>
          <cell r="E12269">
            <v>4</v>
          </cell>
          <cell r="I12269">
            <v>0</v>
          </cell>
          <cell r="M12269">
            <v>4</v>
          </cell>
          <cell r="Q12269">
            <v>4</v>
          </cell>
          <cell r="V12269">
            <v>9500</v>
          </cell>
        </row>
        <row r="12270">
          <cell r="A12270">
            <v>1</v>
          </cell>
          <cell r="E12270">
            <v>4</v>
          </cell>
          <cell r="I12270">
            <v>-2678268.7400000002</v>
          </cell>
          <cell r="M12270">
            <v>4</v>
          </cell>
          <cell r="Q12270">
            <v>4</v>
          </cell>
          <cell r="V12270">
            <v>9530</v>
          </cell>
        </row>
        <row r="12271">
          <cell r="A12271">
            <v>1</v>
          </cell>
          <cell r="E12271">
            <v>4</v>
          </cell>
          <cell r="I12271">
            <v>2361457.33</v>
          </cell>
          <cell r="M12271">
            <v>4</v>
          </cell>
          <cell r="Q12271">
            <v>4</v>
          </cell>
          <cell r="V12271">
            <v>9600</v>
          </cell>
        </row>
        <row r="12272">
          <cell r="A12272">
            <v>1</v>
          </cell>
          <cell r="E12272">
            <v>4</v>
          </cell>
          <cell r="I12272">
            <v>-10307520.18</v>
          </cell>
          <cell r="M12272">
            <v>4</v>
          </cell>
          <cell r="Q12272">
            <v>4</v>
          </cell>
          <cell r="V12272">
            <v>9610</v>
          </cell>
        </row>
        <row r="12273">
          <cell r="A12273">
            <v>1</v>
          </cell>
          <cell r="E12273">
            <v>4</v>
          </cell>
          <cell r="I12273">
            <v>13144.77</v>
          </cell>
          <cell r="M12273">
            <v>4</v>
          </cell>
          <cell r="Q12273">
            <v>4</v>
          </cell>
          <cell r="V12273">
            <v>9611</v>
          </cell>
        </row>
        <row r="12274">
          <cell r="A12274">
            <v>1</v>
          </cell>
          <cell r="E12274">
            <v>4</v>
          </cell>
          <cell r="I12274">
            <v>10393044.76</v>
          </cell>
          <cell r="M12274">
            <v>4</v>
          </cell>
          <cell r="Q12274">
            <v>4</v>
          </cell>
          <cell r="V12274">
            <v>9620</v>
          </cell>
        </row>
        <row r="12275">
          <cell r="A12275">
            <v>1</v>
          </cell>
          <cell r="E12275">
            <v>4</v>
          </cell>
          <cell r="I12275">
            <v>78429.7</v>
          </cell>
          <cell r="M12275">
            <v>4</v>
          </cell>
          <cell r="Q12275">
            <v>4</v>
          </cell>
          <cell r="V12275">
            <v>9670</v>
          </cell>
        </row>
        <row r="12276">
          <cell r="A12276">
            <v>1</v>
          </cell>
          <cell r="E12276">
            <v>4</v>
          </cell>
          <cell r="I12276">
            <v>0</v>
          </cell>
          <cell r="M12276">
            <v>4</v>
          </cell>
          <cell r="Q12276">
            <v>4</v>
          </cell>
          <cell r="V12276">
            <v>9990</v>
          </cell>
        </row>
        <row r="12277">
          <cell r="A12277">
            <v>1</v>
          </cell>
          <cell r="E12277">
            <v>4</v>
          </cell>
          <cell r="I12277">
            <v>18807019.5</v>
          </cell>
          <cell r="M12277">
            <v>4</v>
          </cell>
          <cell r="Q12277">
            <v>4</v>
          </cell>
          <cell r="V12277">
            <v>5301</v>
          </cell>
        </row>
        <row r="12278">
          <cell r="A12278">
            <v>1</v>
          </cell>
          <cell r="E12278">
            <v>5</v>
          </cell>
          <cell r="I12278">
            <v>-518443973.5</v>
          </cell>
          <cell r="M12278">
            <v>5</v>
          </cell>
          <cell r="Q12278">
            <v>5</v>
          </cell>
          <cell r="V12278">
            <v>1010</v>
          </cell>
        </row>
        <row r="12279">
          <cell r="A12279">
            <v>1</v>
          </cell>
          <cell r="E12279">
            <v>5</v>
          </cell>
          <cell r="I12279">
            <v>0</v>
          </cell>
          <cell r="M12279">
            <v>5</v>
          </cell>
          <cell r="Q12279">
            <v>5</v>
          </cell>
          <cell r="V12279">
            <v>1030</v>
          </cell>
        </row>
        <row r="12280">
          <cell r="A12280">
            <v>1</v>
          </cell>
          <cell r="E12280">
            <v>5</v>
          </cell>
          <cell r="I12280">
            <v>0</v>
          </cell>
          <cell r="M12280">
            <v>5</v>
          </cell>
          <cell r="Q12280">
            <v>5</v>
          </cell>
          <cell r="V12280">
            <v>1060</v>
          </cell>
        </row>
        <row r="12281">
          <cell r="A12281">
            <v>1</v>
          </cell>
          <cell r="E12281">
            <v>5</v>
          </cell>
          <cell r="I12281">
            <v>0</v>
          </cell>
          <cell r="M12281">
            <v>5</v>
          </cell>
          <cell r="Q12281">
            <v>5</v>
          </cell>
          <cell r="V12281">
            <v>1095</v>
          </cell>
        </row>
        <row r="12282">
          <cell r="A12282">
            <v>1</v>
          </cell>
          <cell r="E12282">
            <v>5</v>
          </cell>
          <cell r="I12282">
            <v>-129218928.95</v>
          </cell>
          <cell r="M12282">
            <v>5</v>
          </cell>
          <cell r="Q12282">
            <v>5</v>
          </cell>
          <cell r="V12282">
            <v>1095</v>
          </cell>
        </row>
        <row r="12283">
          <cell r="A12283">
            <v>1</v>
          </cell>
          <cell r="E12283">
            <v>5</v>
          </cell>
          <cell r="I12283">
            <v>14136697.300000001</v>
          </cell>
          <cell r="M12283">
            <v>5</v>
          </cell>
          <cell r="Q12283">
            <v>5</v>
          </cell>
          <cell r="V12283">
            <v>1096</v>
          </cell>
        </row>
        <row r="12284">
          <cell r="A12284">
            <v>1</v>
          </cell>
          <cell r="E12284">
            <v>5</v>
          </cell>
          <cell r="I12284">
            <v>300000</v>
          </cell>
          <cell r="M12284">
            <v>5</v>
          </cell>
          <cell r="Q12284">
            <v>5</v>
          </cell>
          <cell r="V12284">
            <v>2010</v>
          </cell>
        </row>
        <row r="12285">
          <cell r="A12285">
            <v>1</v>
          </cell>
          <cell r="E12285">
            <v>5</v>
          </cell>
          <cell r="I12285">
            <v>0</v>
          </cell>
          <cell r="M12285">
            <v>5</v>
          </cell>
          <cell r="Q12285">
            <v>5</v>
          </cell>
          <cell r="V12285">
            <v>2011</v>
          </cell>
        </row>
        <row r="12286">
          <cell r="A12286">
            <v>1</v>
          </cell>
          <cell r="E12286">
            <v>5</v>
          </cell>
          <cell r="I12286">
            <v>0</v>
          </cell>
          <cell r="M12286">
            <v>5</v>
          </cell>
          <cell r="Q12286">
            <v>5</v>
          </cell>
          <cell r="V12286">
            <v>2030</v>
          </cell>
        </row>
        <row r="12287">
          <cell r="A12287">
            <v>1</v>
          </cell>
          <cell r="E12287">
            <v>5</v>
          </cell>
          <cell r="I12287">
            <v>-1046000</v>
          </cell>
          <cell r="M12287">
            <v>5</v>
          </cell>
          <cell r="Q12287">
            <v>5</v>
          </cell>
          <cell r="V12287">
            <v>2030</v>
          </cell>
        </row>
        <row r="12288">
          <cell r="A12288">
            <v>1</v>
          </cell>
          <cell r="E12288">
            <v>5</v>
          </cell>
          <cell r="I12288">
            <v>25146143.620000001</v>
          </cell>
          <cell r="M12288">
            <v>5</v>
          </cell>
          <cell r="Q12288">
            <v>5</v>
          </cell>
          <cell r="V12288">
            <v>2030</v>
          </cell>
        </row>
        <row r="12289">
          <cell r="A12289">
            <v>1</v>
          </cell>
          <cell r="E12289">
            <v>5</v>
          </cell>
          <cell r="I12289">
            <v>165366021.65000001</v>
          </cell>
          <cell r="M12289">
            <v>5</v>
          </cell>
          <cell r="Q12289">
            <v>5</v>
          </cell>
          <cell r="V12289">
            <v>2040</v>
          </cell>
        </row>
        <row r="12290">
          <cell r="A12290">
            <v>1</v>
          </cell>
          <cell r="E12290">
            <v>5</v>
          </cell>
          <cell r="I12290">
            <v>39320577</v>
          </cell>
          <cell r="M12290">
            <v>5</v>
          </cell>
          <cell r="Q12290">
            <v>5</v>
          </cell>
          <cell r="V12290">
            <v>2051</v>
          </cell>
        </row>
        <row r="12291">
          <cell r="A12291">
            <v>1</v>
          </cell>
          <cell r="E12291">
            <v>5</v>
          </cell>
          <cell r="I12291">
            <v>130500</v>
          </cell>
          <cell r="M12291">
            <v>5</v>
          </cell>
          <cell r="Q12291">
            <v>5</v>
          </cell>
          <cell r="V12291">
            <v>2052</v>
          </cell>
        </row>
        <row r="12292">
          <cell r="A12292">
            <v>1</v>
          </cell>
          <cell r="E12292">
            <v>5</v>
          </cell>
          <cell r="I12292">
            <v>0</v>
          </cell>
          <cell r="M12292">
            <v>5</v>
          </cell>
          <cell r="Q12292">
            <v>5</v>
          </cell>
          <cell r="V12292">
            <v>2053</v>
          </cell>
        </row>
        <row r="12293">
          <cell r="A12293">
            <v>1</v>
          </cell>
          <cell r="E12293">
            <v>5</v>
          </cell>
          <cell r="I12293">
            <v>0</v>
          </cell>
          <cell r="M12293">
            <v>5</v>
          </cell>
          <cell r="Q12293">
            <v>5</v>
          </cell>
          <cell r="V12293">
            <v>2054</v>
          </cell>
        </row>
        <row r="12294">
          <cell r="A12294">
            <v>1</v>
          </cell>
          <cell r="E12294">
            <v>5</v>
          </cell>
          <cell r="I12294">
            <v>0</v>
          </cell>
          <cell r="M12294">
            <v>5</v>
          </cell>
          <cell r="Q12294">
            <v>5</v>
          </cell>
          <cell r="V12294">
            <v>2055</v>
          </cell>
        </row>
        <row r="12295">
          <cell r="A12295">
            <v>1</v>
          </cell>
          <cell r="E12295">
            <v>5</v>
          </cell>
          <cell r="I12295">
            <v>9350000</v>
          </cell>
          <cell r="M12295">
            <v>5</v>
          </cell>
          <cell r="Q12295">
            <v>5</v>
          </cell>
          <cell r="V12295">
            <v>2090</v>
          </cell>
        </row>
        <row r="12296">
          <cell r="A12296">
            <v>1</v>
          </cell>
          <cell r="E12296">
            <v>5</v>
          </cell>
          <cell r="I12296">
            <v>0</v>
          </cell>
          <cell r="M12296">
            <v>5</v>
          </cell>
          <cell r="Q12296">
            <v>5</v>
          </cell>
          <cell r="V12296">
            <v>2095</v>
          </cell>
        </row>
        <row r="12297">
          <cell r="A12297">
            <v>1</v>
          </cell>
          <cell r="E12297">
            <v>5</v>
          </cell>
          <cell r="I12297">
            <v>184803624.28</v>
          </cell>
          <cell r="M12297">
            <v>5</v>
          </cell>
          <cell r="Q12297">
            <v>5</v>
          </cell>
          <cell r="V12297">
            <v>2095</v>
          </cell>
        </row>
        <row r="12298">
          <cell r="A12298">
            <v>1</v>
          </cell>
          <cell r="E12298">
            <v>5</v>
          </cell>
          <cell r="I12298">
            <v>-67639.899999999994</v>
          </cell>
          <cell r="M12298">
            <v>5</v>
          </cell>
          <cell r="Q12298">
            <v>5</v>
          </cell>
          <cell r="V12298">
            <v>3100</v>
          </cell>
        </row>
        <row r="12299">
          <cell r="A12299">
            <v>1</v>
          </cell>
          <cell r="E12299">
            <v>5</v>
          </cell>
          <cell r="I12299">
            <v>0</v>
          </cell>
          <cell r="M12299">
            <v>5</v>
          </cell>
          <cell r="Q12299">
            <v>5</v>
          </cell>
          <cell r="V12299">
            <v>3300</v>
          </cell>
        </row>
        <row r="12300">
          <cell r="A12300">
            <v>1</v>
          </cell>
          <cell r="E12300">
            <v>5</v>
          </cell>
          <cell r="I12300">
            <v>-12184392.050000001</v>
          </cell>
          <cell r="M12300">
            <v>5</v>
          </cell>
          <cell r="Q12300">
            <v>5</v>
          </cell>
          <cell r="V12300">
            <v>3400</v>
          </cell>
        </row>
        <row r="12301">
          <cell r="A12301">
            <v>1</v>
          </cell>
          <cell r="E12301">
            <v>5</v>
          </cell>
          <cell r="I12301">
            <v>-149729091.94</v>
          </cell>
          <cell r="M12301">
            <v>5</v>
          </cell>
          <cell r="Q12301">
            <v>5</v>
          </cell>
          <cell r="V12301">
            <v>3400</v>
          </cell>
        </row>
        <row r="12302">
          <cell r="A12302">
            <v>1</v>
          </cell>
          <cell r="E12302">
            <v>5</v>
          </cell>
          <cell r="I12302">
            <v>-1712750</v>
          </cell>
          <cell r="M12302">
            <v>5</v>
          </cell>
          <cell r="Q12302">
            <v>5</v>
          </cell>
          <cell r="V12302">
            <v>3500</v>
          </cell>
        </row>
        <row r="12303">
          <cell r="A12303">
            <v>1</v>
          </cell>
          <cell r="E12303">
            <v>5</v>
          </cell>
          <cell r="I12303">
            <v>0</v>
          </cell>
          <cell r="M12303">
            <v>5</v>
          </cell>
          <cell r="Q12303">
            <v>5</v>
          </cell>
          <cell r="V12303">
            <v>4000</v>
          </cell>
        </row>
        <row r="12304">
          <cell r="A12304">
            <v>1</v>
          </cell>
          <cell r="E12304">
            <v>5</v>
          </cell>
          <cell r="I12304">
            <v>0</v>
          </cell>
          <cell r="M12304">
            <v>5</v>
          </cell>
          <cell r="Q12304">
            <v>5</v>
          </cell>
          <cell r="V12304">
            <v>4050</v>
          </cell>
        </row>
        <row r="12305">
          <cell r="A12305">
            <v>1</v>
          </cell>
          <cell r="E12305">
            <v>5</v>
          </cell>
          <cell r="I12305">
            <v>0</v>
          </cell>
          <cell r="M12305">
            <v>5</v>
          </cell>
          <cell r="Q12305">
            <v>5</v>
          </cell>
          <cell r="V12305">
            <v>4060</v>
          </cell>
        </row>
        <row r="12306">
          <cell r="A12306">
            <v>1</v>
          </cell>
          <cell r="E12306">
            <v>5</v>
          </cell>
          <cell r="I12306">
            <v>0</v>
          </cell>
          <cell r="M12306">
            <v>5</v>
          </cell>
          <cell r="Q12306">
            <v>5</v>
          </cell>
          <cell r="V12306">
            <v>4100</v>
          </cell>
        </row>
        <row r="12307">
          <cell r="A12307">
            <v>1</v>
          </cell>
          <cell r="E12307">
            <v>5</v>
          </cell>
          <cell r="I12307">
            <v>0</v>
          </cell>
          <cell r="M12307">
            <v>5</v>
          </cell>
          <cell r="Q12307">
            <v>5</v>
          </cell>
          <cell r="V12307">
            <v>4150</v>
          </cell>
        </row>
        <row r="12308">
          <cell r="A12308">
            <v>1</v>
          </cell>
          <cell r="E12308">
            <v>5</v>
          </cell>
          <cell r="I12308">
            <v>2765729.34</v>
          </cell>
          <cell r="M12308">
            <v>5</v>
          </cell>
          <cell r="Q12308">
            <v>5</v>
          </cell>
          <cell r="V12308">
            <v>4150</v>
          </cell>
        </row>
        <row r="12309">
          <cell r="A12309">
            <v>1</v>
          </cell>
          <cell r="E12309">
            <v>5</v>
          </cell>
          <cell r="I12309">
            <v>0</v>
          </cell>
          <cell r="M12309">
            <v>5</v>
          </cell>
          <cell r="Q12309">
            <v>5</v>
          </cell>
          <cell r="V12309">
            <v>4250</v>
          </cell>
        </row>
        <row r="12310">
          <cell r="A12310">
            <v>1</v>
          </cell>
          <cell r="E12310">
            <v>5</v>
          </cell>
          <cell r="I12310">
            <v>713354</v>
          </cell>
          <cell r="M12310">
            <v>5</v>
          </cell>
          <cell r="Q12310">
            <v>5</v>
          </cell>
          <cell r="V12310">
            <v>4250</v>
          </cell>
        </row>
        <row r="12311">
          <cell r="A12311">
            <v>1</v>
          </cell>
          <cell r="E12311">
            <v>5</v>
          </cell>
          <cell r="I12311">
            <v>1020000</v>
          </cell>
          <cell r="M12311">
            <v>5</v>
          </cell>
          <cell r="Q12311">
            <v>5</v>
          </cell>
          <cell r="V12311">
            <v>4260</v>
          </cell>
        </row>
        <row r="12312">
          <cell r="A12312">
            <v>1</v>
          </cell>
          <cell r="E12312">
            <v>5</v>
          </cell>
          <cell r="I12312">
            <v>0</v>
          </cell>
          <cell r="M12312">
            <v>5</v>
          </cell>
          <cell r="Q12312">
            <v>5</v>
          </cell>
          <cell r="V12312">
            <v>4280</v>
          </cell>
        </row>
        <row r="12313">
          <cell r="A12313">
            <v>1</v>
          </cell>
          <cell r="E12313">
            <v>5</v>
          </cell>
          <cell r="I12313">
            <v>0</v>
          </cell>
          <cell r="M12313">
            <v>5</v>
          </cell>
          <cell r="Q12313">
            <v>5</v>
          </cell>
          <cell r="V12313">
            <v>4301</v>
          </cell>
        </row>
        <row r="12314">
          <cell r="A12314">
            <v>1</v>
          </cell>
          <cell r="E12314">
            <v>5</v>
          </cell>
          <cell r="I12314">
            <v>0</v>
          </cell>
          <cell r="M12314">
            <v>5</v>
          </cell>
          <cell r="Q12314">
            <v>5</v>
          </cell>
          <cell r="V12314">
            <v>4302</v>
          </cell>
        </row>
        <row r="12315">
          <cell r="A12315">
            <v>1</v>
          </cell>
          <cell r="E12315">
            <v>5</v>
          </cell>
          <cell r="I12315">
            <v>0</v>
          </cell>
          <cell r="M12315">
            <v>5</v>
          </cell>
          <cell r="Q12315">
            <v>5</v>
          </cell>
          <cell r="V12315">
            <v>4303</v>
          </cell>
        </row>
        <row r="12316">
          <cell r="A12316">
            <v>1</v>
          </cell>
          <cell r="E12316">
            <v>5</v>
          </cell>
          <cell r="I12316">
            <v>0</v>
          </cell>
          <cell r="M12316">
            <v>5</v>
          </cell>
          <cell r="Q12316">
            <v>5</v>
          </cell>
          <cell r="V12316">
            <v>4304</v>
          </cell>
        </row>
        <row r="12317">
          <cell r="A12317">
            <v>1</v>
          </cell>
          <cell r="E12317">
            <v>5</v>
          </cell>
          <cell r="I12317">
            <v>0</v>
          </cell>
          <cell r="M12317">
            <v>5</v>
          </cell>
          <cell r="Q12317">
            <v>5</v>
          </cell>
          <cell r="V12317">
            <v>4305</v>
          </cell>
        </row>
        <row r="12318">
          <cell r="A12318">
            <v>1</v>
          </cell>
          <cell r="E12318">
            <v>5</v>
          </cell>
          <cell r="I12318">
            <v>54360</v>
          </cell>
          <cell r="M12318">
            <v>5</v>
          </cell>
          <cell r="Q12318">
            <v>5</v>
          </cell>
          <cell r="V12318">
            <v>4360</v>
          </cell>
        </row>
        <row r="12319">
          <cell r="A12319">
            <v>1</v>
          </cell>
          <cell r="E12319">
            <v>5</v>
          </cell>
          <cell r="I12319">
            <v>2325995.42</v>
          </cell>
          <cell r="M12319">
            <v>5</v>
          </cell>
          <cell r="Q12319">
            <v>5</v>
          </cell>
          <cell r="V12319">
            <v>4360</v>
          </cell>
        </row>
        <row r="12320">
          <cell r="A12320">
            <v>1</v>
          </cell>
          <cell r="E12320">
            <v>5</v>
          </cell>
          <cell r="I12320">
            <v>66000</v>
          </cell>
          <cell r="M12320">
            <v>5</v>
          </cell>
          <cell r="Q12320">
            <v>5</v>
          </cell>
          <cell r="V12320">
            <v>4380</v>
          </cell>
        </row>
        <row r="12321">
          <cell r="A12321">
            <v>1</v>
          </cell>
          <cell r="E12321">
            <v>5</v>
          </cell>
          <cell r="I12321">
            <v>34600</v>
          </cell>
          <cell r="M12321">
            <v>5</v>
          </cell>
          <cell r="Q12321">
            <v>5</v>
          </cell>
          <cell r="V12321">
            <v>4380</v>
          </cell>
        </row>
        <row r="12322">
          <cell r="A12322">
            <v>1</v>
          </cell>
          <cell r="E12322">
            <v>5</v>
          </cell>
          <cell r="I12322">
            <v>0</v>
          </cell>
          <cell r="M12322">
            <v>5</v>
          </cell>
          <cell r="Q12322">
            <v>5</v>
          </cell>
          <cell r="V12322">
            <v>4480</v>
          </cell>
        </row>
        <row r="12323">
          <cell r="A12323">
            <v>1</v>
          </cell>
          <cell r="E12323">
            <v>5</v>
          </cell>
          <cell r="I12323">
            <v>0</v>
          </cell>
          <cell r="M12323">
            <v>5</v>
          </cell>
          <cell r="Q12323">
            <v>5</v>
          </cell>
          <cell r="V12323">
            <v>4500</v>
          </cell>
        </row>
        <row r="12324">
          <cell r="A12324">
            <v>1</v>
          </cell>
          <cell r="E12324">
            <v>5</v>
          </cell>
          <cell r="I12324">
            <v>0</v>
          </cell>
          <cell r="M12324">
            <v>5</v>
          </cell>
          <cell r="Q12324">
            <v>5</v>
          </cell>
          <cell r="V12324">
            <v>4520</v>
          </cell>
        </row>
        <row r="12325">
          <cell r="A12325">
            <v>1</v>
          </cell>
          <cell r="E12325">
            <v>5</v>
          </cell>
          <cell r="I12325">
            <v>40000</v>
          </cell>
          <cell r="M12325">
            <v>5</v>
          </cell>
          <cell r="Q12325">
            <v>5</v>
          </cell>
          <cell r="V12325">
            <v>4560</v>
          </cell>
        </row>
        <row r="12326">
          <cell r="A12326">
            <v>1</v>
          </cell>
          <cell r="E12326">
            <v>5</v>
          </cell>
          <cell r="I12326">
            <v>85856</v>
          </cell>
          <cell r="M12326">
            <v>5</v>
          </cell>
          <cell r="Q12326">
            <v>5</v>
          </cell>
          <cell r="V12326">
            <v>4595</v>
          </cell>
        </row>
        <row r="12327">
          <cell r="A12327">
            <v>1</v>
          </cell>
          <cell r="E12327">
            <v>5</v>
          </cell>
          <cell r="I12327">
            <v>0</v>
          </cell>
          <cell r="M12327">
            <v>5</v>
          </cell>
          <cell r="Q12327">
            <v>5</v>
          </cell>
          <cell r="V12327">
            <v>4601</v>
          </cell>
        </row>
        <row r="12328">
          <cell r="A12328">
            <v>1</v>
          </cell>
          <cell r="E12328">
            <v>5</v>
          </cell>
          <cell r="I12328">
            <v>20406098</v>
          </cell>
          <cell r="M12328">
            <v>5</v>
          </cell>
          <cell r="Q12328">
            <v>5</v>
          </cell>
          <cell r="V12328">
            <v>4601</v>
          </cell>
        </row>
        <row r="12329">
          <cell r="A12329">
            <v>1</v>
          </cell>
          <cell r="E12329">
            <v>5</v>
          </cell>
          <cell r="I12329">
            <v>0</v>
          </cell>
          <cell r="M12329">
            <v>5</v>
          </cell>
          <cell r="Q12329">
            <v>5</v>
          </cell>
          <cell r="V12329">
            <v>4602</v>
          </cell>
        </row>
        <row r="12330">
          <cell r="A12330">
            <v>1</v>
          </cell>
          <cell r="E12330">
            <v>5</v>
          </cell>
          <cell r="I12330">
            <v>950000</v>
          </cell>
          <cell r="M12330">
            <v>5</v>
          </cell>
          <cell r="Q12330">
            <v>5</v>
          </cell>
          <cell r="V12330">
            <v>4603</v>
          </cell>
        </row>
        <row r="12331">
          <cell r="A12331">
            <v>1</v>
          </cell>
          <cell r="E12331">
            <v>5</v>
          </cell>
          <cell r="I12331">
            <v>0</v>
          </cell>
          <cell r="M12331">
            <v>5</v>
          </cell>
          <cell r="Q12331">
            <v>5</v>
          </cell>
          <cell r="V12331">
            <v>4610</v>
          </cell>
        </row>
        <row r="12332">
          <cell r="A12332">
            <v>1</v>
          </cell>
          <cell r="E12332">
            <v>5</v>
          </cell>
          <cell r="I12332">
            <v>34000</v>
          </cell>
          <cell r="M12332">
            <v>5</v>
          </cell>
          <cell r="Q12332">
            <v>5</v>
          </cell>
          <cell r="V12332">
            <v>4640</v>
          </cell>
        </row>
        <row r="12333">
          <cell r="A12333">
            <v>1</v>
          </cell>
          <cell r="E12333">
            <v>5</v>
          </cell>
          <cell r="I12333">
            <v>1038570</v>
          </cell>
          <cell r="M12333">
            <v>5</v>
          </cell>
          <cell r="Q12333">
            <v>5</v>
          </cell>
          <cell r="V12333">
            <v>4660</v>
          </cell>
        </row>
        <row r="12334">
          <cell r="A12334">
            <v>1</v>
          </cell>
          <cell r="E12334">
            <v>5</v>
          </cell>
          <cell r="I12334">
            <v>32521820</v>
          </cell>
          <cell r="M12334">
            <v>5</v>
          </cell>
          <cell r="Q12334">
            <v>5</v>
          </cell>
          <cell r="V12334">
            <v>4700</v>
          </cell>
        </row>
        <row r="12335">
          <cell r="A12335">
            <v>1</v>
          </cell>
          <cell r="E12335">
            <v>5</v>
          </cell>
          <cell r="I12335">
            <v>830000</v>
          </cell>
          <cell r="M12335">
            <v>5</v>
          </cell>
          <cell r="Q12335">
            <v>5</v>
          </cell>
          <cell r="V12335">
            <v>4720</v>
          </cell>
        </row>
        <row r="12336">
          <cell r="A12336">
            <v>1</v>
          </cell>
          <cell r="E12336">
            <v>5</v>
          </cell>
          <cell r="I12336">
            <v>53889642.18</v>
          </cell>
          <cell r="M12336">
            <v>5</v>
          </cell>
          <cell r="Q12336">
            <v>5</v>
          </cell>
          <cell r="V12336">
            <v>4730</v>
          </cell>
        </row>
        <row r="12337">
          <cell r="A12337">
            <v>1</v>
          </cell>
          <cell r="E12337">
            <v>5</v>
          </cell>
          <cell r="I12337">
            <v>0</v>
          </cell>
          <cell r="M12337">
            <v>5</v>
          </cell>
          <cell r="Q12337">
            <v>5</v>
          </cell>
          <cell r="V12337">
            <v>4740</v>
          </cell>
        </row>
        <row r="12338">
          <cell r="A12338">
            <v>1</v>
          </cell>
          <cell r="E12338">
            <v>5</v>
          </cell>
          <cell r="I12338">
            <v>3108560</v>
          </cell>
          <cell r="M12338">
            <v>5</v>
          </cell>
          <cell r="Q12338">
            <v>5</v>
          </cell>
          <cell r="V12338">
            <v>4760</v>
          </cell>
        </row>
        <row r="12339">
          <cell r="A12339">
            <v>1</v>
          </cell>
          <cell r="E12339">
            <v>5</v>
          </cell>
          <cell r="I12339">
            <v>583500</v>
          </cell>
          <cell r="M12339">
            <v>5</v>
          </cell>
          <cell r="Q12339">
            <v>5</v>
          </cell>
          <cell r="V12339">
            <v>4770</v>
          </cell>
        </row>
        <row r="12340">
          <cell r="A12340">
            <v>1</v>
          </cell>
          <cell r="E12340">
            <v>5</v>
          </cell>
          <cell r="I12340">
            <v>1192300</v>
          </cell>
          <cell r="M12340">
            <v>5</v>
          </cell>
          <cell r="Q12340">
            <v>5</v>
          </cell>
          <cell r="V12340">
            <v>4775</v>
          </cell>
        </row>
        <row r="12341">
          <cell r="A12341">
            <v>1</v>
          </cell>
          <cell r="E12341">
            <v>5</v>
          </cell>
          <cell r="I12341">
            <v>247560.87</v>
          </cell>
          <cell r="M12341">
            <v>5</v>
          </cell>
          <cell r="Q12341">
            <v>5</v>
          </cell>
          <cell r="V12341">
            <v>4780</v>
          </cell>
        </row>
        <row r="12342">
          <cell r="A12342">
            <v>1</v>
          </cell>
          <cell r="E12342">
            <v>5</v>
          </cell>
          <cell r="I12342">
            <v>261000</v>
          </cell>
          <cell r="M12342">
            <v>5</v>
          </cell>
          <cell r="Q12342">
            <v>5</v>
          </cell>
          <cell r="V12342">
            <v>4785</v>
          </cell>
        </row>
        <row r="12343">
          <cell r="A12343">
            <v>1</v>
          </cell>
          <cell r="E12343">
            <v>5</v>
          </cell>
          <cell r="I12343">
            <v>23586921.289999999</v>
          </cell>
          <cell r="M12343">
            <v>5</v>
          </cell>
          <cell r="Q12343">
            <v>5</v>
          </cell>
          <cell r="V12343">
            <v>4785</v>
          </cell>
        </row>
        <row r="12344">
          <cell r="A12344">
            <v>1</v>
          </cell>
          <cell r="E12344">
            <v>5</v>
          </cell>
          <cell r="I12344">
            <v>32895851.859999999</v>
          </cell>
          <cell r="M12344">
            <v>5</v>
          </cell>
          <cell r="Q12344">
            <v>5</v>
          </cell>
          <cell r="V12344">
            <v>4800</v>
          </cell>
        </row>
        <row r="12345">
          <cell r="A12345">
            <v>1</v>
          </cell>
          <cell r="E12345">
            <v>5</v>
          </cell>
          <cell r="I12345">
            <v>0</v>
          </cell>
          <cell r="M12345">
            <v>5</v>
          </cell>
          <cell r="Q12345">
            <v>5</v>
          </cell>
          <cell r="V12345">
            <v>4820</v>
          </cell>
        </row>
        <row r="12346">
          <cell r="A12346">
            <v>1</v>
          </cell>
          <cell r="E12346">
            <v>5</v>
          </cell>
          <cell r="I12346">
            <v>25383143.620000001</v>
          </cell>
          <cell r="M12346">
            <v>5</v>
          </cell>
          <cell r="Q12346">
            <v>5</v>
          </cell>
          <cell r="V12346">
            <v>4830</v>
          </cell>
        </row>
        <row r="12347">
          <cell r="A12347">
            <v>1</v>
          </cell>
          <cell r="E12347">
            <v>5</v>
          </cell>
          <cell r="I12347">
            <v>4802856.38</v>
          </cell>
          <cell r="M12347">
            <v>5</v>
          </cell>
          <cell r="Q12347">
            <v>5</v>
          </cell>
          <cell r="V12347">
            <v>4840</v>
          </cell>
        </row>
        <row r="12348">
          <cell r="A12348">
            <v>1</v>
          </cell>
          <cell r="E12348">
            <v>5</v>
          </cell>
          <cell r="I12348">
            <v>0</v>
          </cell>
          <cell r="M12348">
            <v>5</v>
          </cell>
          <cell r="Q12348">
            <v>5</v>
          </cell>
          <cell r="V12348">
            <v>4910</v>
          </cell>
        </row>
        <row r="12349">
          <cell r="A12349">
            <v>1</v>
          </cell>
          <cell r="E12349">
            <v>5</v>
          </cell>
          <cell r="I12349">
            <v>-1000000</v>
          </cell>
          <cell r="M12349">
            <v>5</v>
          </cell>
          <cell r="Q12349">
            <v>5</v>
          </cell>
          <cell r="V12349">
            <v>5100</v>
          </cell>
        </row>
        <row r="12350">
          <cell r="A12350">
            <v>1</v>
          </cell>
          <cell r="E12350">
            <v>5</v>
          </cell>
          <cell r="I12350">
            <v>563068813.15999997</v>
          </cell>
          <cell r="M12350">
            <v>5</v>
          </cell>
          <cell r="Q12350">
            <v>5</v>
          </cell>
          <cell r="V12350">
            <v>5200</v>
          </cell>
        </row>
        <row r="12351">
          <cell r="A12351">
            <v>1</v>
          </cell>
          <cell r="E12351">
            <v>5</v>
          </cell>
          <cell r="I12351">
            <v>-15979952.939999999</v>
          </cell>
          <cell r="M12351">
            <v>5</v>
          </cell>
          <cell r="Q12351">
            <v>5</v>
          </cell>
          <cell r="V12351">
            <v>5400</v>
          </cell>
        </row>
        <row r="12352">
          <cell r="A12352">
            <v>1</v>
          </cell>
          <cell r="E12352">
            <v>5</v>
          </cell>
          <cell r="I12352">
            <v>-195337370.88999999</v>
          </cell>
          <cell r="M12352">
            <v>5</v>
          </cell>
          <cell r="Q12352">
            <v>5</v>
          </cell>
          <cell r="V12352">
            <v>5400</v>
          </cell>
        </row>
        <row r="12353">
          <cell r="A12353">
            <v>1</v>
          </cell>
          <cell r="E12353">
            <v>5</v>
          </cell>
          <cell r="I12353">
            <v>-1462236620.72</v>
          </cell>
          <cell r="M12353">
            <v>5</v>
          </cell>
          <cell r="Q12353">
            <v>5</v>
          </cell>
          <cell r="V12353">
            <v>5400</v>
          </cell>
        </row>
        <row r="12354">
          <cell r="A12354">
            <v>1</v>
          </cell>
          <cell r="E12354">
            <v>5</v>
          </cell>
          <cell r="I12354">
            <v>-113341558.90000001</v>
          </cell>
          <cell r="M12354">
            <v>5</v>
          </cell>
          <cell r="Q12354">
            <v>5</v>
          </cell>
          <cell r="V12354">
            <v>5400</v>
          </cell>
        </row>
        <row r="12355">
          <cell r="A12355">
            <v>1</v>
          </cell>
          <cell r="E12355">
            <v>5</v>
          </cell>
          <cell r="I12355">
            <v>321878951.26999998</v>
          </cell>
          <cell r="M12355">
            <v>5</v>
          </cell>
          <cell r="Q12355">
            <v>5</v>
          </cell>
          <cell r="V12355">
            <v>5400</v>
          </cell>
        </row>
        <row r="12356">
          <cell r="A12356">
            <v>1</v>
          </cell>
          <cell r="E12356">
            <v>5</v>
          </cell>
          <cell r="I12356">
            <v>23558822.52</v>
          </cell>
          <cell r="M12356">
            <v>5</v>
          </cell>
          <cell r="Q12356">
            <v>5</v>
          </cell>
          <cell r="V12356">
            <v>6110</v>
          </cell>
        </row>
        <row r="12357">
          <cell r="A12357">
            <v>1</v>
          </cell>
          <cell r="E12357">
            <v>5</v>
          </cell>
          <cell r="I12357">
            <v>-22700817.059999999</v>
          </cell>
          <cell r="M12357">
            <v>5</v>
          </cell>
          <cell r="Q12357">
            <v>5</v>
          </cell>
          <cell r="V12357">
            <v>6120</v>
          </cell>
        </row>
        <row r="12358">
          <cell r="A12358">
            <v>1</v>
          </cell>
          <cell r="E12358">
            <v>5</v>
          </cell>
          <cell r="I12358">
            <v>15609800.82</v>
          </cell>
          <cell r="M12358">
            <v>5</v>
          </cell>
          <cell r="Q12358">
            <v>5</v>
          </cell>
          <cell r="V12358">
            <v>6210</v>
          </cell>
        </row>
        <row r="12359">
          <cell r="A12359">
            <v>1</v>
          </cell>
          <cell r="E12359">
            <v>5</v>
          </cell>
          <cell r="I12359">
            <v>-9801456.2599999998</v>
          </cell>
          <cell r="M12359">
            <v>5</v>
          </cell>
          <cell r="Q12359">
            <v>5</v>
          </cell>
          <cell r="V12359">
            <v>6220</v>
          </cell>
        </row>
        <row r="12360">
          <cell r="A12360">
            <v>1</v>
          </cell>
          <cell r="E12360">
            <v>5</v>
          </cell>
          <cell r="I12360">
            <v>45000000</v>
          </cell>
          <cell r="M12360">
            <v>5</v>
          </cell>
          <cell r="Q12360">
            <v>5</v>
          </cell>
          <cell r="V12360">
            <v>6310</v>
          </cell>
        </row>
        <row r="12361">
          <cell r="A12361">
            <v>1</v>
          </cell>
          <cell r="E12361">
            <v>5</v>
          </cell>
          <cell r="I12361">
            <v>-18066725.640000001</v>
          </cell>
          <cell r="M12361">
            <v>5</v>
          </cell>
          <cell r="Q12361">
            <v>5</v>
          </cell>
          <cell r="V12361">
            <v>6320</v>
          </cell>
        </row>
        <row r="12362">
          <cell r="A12362">
            <v>1</v>
          </cell>
          <cell r="E12362">
            <v>5</v>
          </cell>
          <cell r="I12362">
            <v>2778800</v>
          </cell>
          <cell r="M12362">
            <v>5</v>
          </cell>
          <cell r="Q12362">
            <v>5</v>
          </cell>
          <cell r="V12362">
            <v>6410</v>
          </cell>
        </row>
        <row r="12363">
          <cell r="A12363">
            <v>1</v>
          </cell>
          <cell r="E12363">
            <v>5</v>
          </cell>
          <cell r="I12363">
            <v>-1533079.65</v>
          </cell>
          <cell r="M12363">
            <v>5</v>
          </cell>
          <cell r="Q12363">
            <v>5</v>
          </cell>
          <cell r="V12363">
            <v>6420</v>
          </cell>
        </row>
        <row r="12364">
          <cell r="A12364">
            <v>1</v>
          </cell>
          <cell r="E12364">
            <v>5</v>
          </cell>
          <cell r="I12364">
            <v>2506500</v>
          </cell>
          <cell r="M12364">
            <v>5</v>
          </cell>
          <cell r="Q12364">
            <v>5</v>
          </cell>
          <cell r="V12364">
            <v>6510</v>
          </cell>
        </row>
        <row r="12365">
          <cell r="A12365">
            <v>1</v>
          </cell>
          <cell r="E12365">
            <v>5</v>
          </cell>
          <cell r="I12365">
            <v>-626569.5</v>
          </cell>
          <cell r="M12365">
            <v>5</v>
          </cell>
          <cell r="Q12365">
            <v>5</v>
          </cell>
          <cell r="V12365">
            <v>6520</v>
          </cell>
        </row>
        <row r="12366">
          <cell r="A12366">
            <v>1</v>
          </cell>
          <cell r="E12366">
            <v>5</v>
          </cell>
          <cell r="I12366">
            <v>11727793.18</v>
          </cell>
          <cell r="M12366">
            <v>5</v>
          </cell>
          <cell r="Q12366">
            <v>5</v>
          </cell>
          <cell r="V12366">
            <v>7000</v>
          </cell>
        </row>
        <row r="12367">
          <cell r="A12367">
            <v>1</v>
          </cell>
          <cell r="E12367">
            <v>5</v>
          </cell>
          <cell r="I12367">
            <v>342055008.63</v>
          </cell>
          <cell r="M12367">
            <v>5</v>
          </cell>
          <cell r="Q12367">
            <v>5</v>
          </cell>
          <cell r="V12367">
            <v>7100</v>
          </cell>
        </row>
        <row r="12368">
          <cell r="A12368">
            <v>1</v>
          </cell>
          <cell r="E12368">
            <v>5</v>
          </cell>
          <cell r="I12368">
            <v>19485782.289999999</v>
          </cell>
          <cell r="M12368">
            <v>5</v>
          </cell>
          <cell r="Q12368">
            <v>5</v>
          </cell>
          <cell r="V12368">
            <v>7110</v>
          </cell>
        </row>
        <row r="12369">
          <cell r="A12369">
            <v>1</v>
          </cell>
          <cell r="E12369">
            <v>5</v>
          </cell>
          <cell r="I12369">
            <v>114072631.72</v>
          </cell>
          <cell r="M12369">
            <v>5</v>
          </cell>
          <cell r="Q12369">
            <v>5</v>
          </cell>
          <cell r="V12369">
            <v>7130</v>
          </cell>
        </row>
        <row r="12370">
          <cell r="A12370">
            <v>1</v>
          </cell>
          <cell r="E12370">
            <v>5</v>
          </cell>
          <cell r="I12370">
            <v>-10694748.050000001</v>
          </cell>
          <cell r="M12370">
            <v>5</v>
          </cell>
          <cell r="Q12370">
            <v>5</v>
          </cell>
          <cell r="V12370">
            <v>7140</v>
          </cell>
        </row>
        <row r="12371">
          <cell r="A12371">
            <v>1</v>
          </cell>
          <cell r="E12371">
            <v>5</v>
          </cell>
          <cell r="I12371">
            <v>0</v>
          </cell>
          <cell r="M12371">
            <v>5</v>
          </cell>
          <cell r="Q12371">
            <v>5</v>
          </cell>
          <cell r="V12371">
            <v>7700</v>
          </cell>
        </row>
        <row r="12372">
          <cell r="A12372">
            <v>1</v>
          </cell>
          <cell r="E12372">
            <v>5</v>
          </cell>
          <cell r="I12372">
            <v>240532967.21000001</v>
          </cell>
          <cell r="M12372">
            <v>5</v>
          </cell>
          <cell r="Q12372">
            <v>5</v>
          </cell>
          <cell r="V12372">
            <v>7700</v>
          </cell>
        </row>
        <row r="12373">
          <cell r="A12373">
            <v>1</v>
          </cell>
          <cell r="E12373">
            <v>5</v>
          </cell>
          <cell r="I12373">
            <v>-34457543.149999999</v>
          </cell>
          <cell r="M12373">
            <v>5</v>
          </cell>
          <cell r="Q12373">
            <v>5</v>
          </cell>
          <cell r="V12373">
            <v>7908</v>
          </cell>
        </row>
        <row r="12374">
          <cell r="A12374">
            <v>1</v>
          </cell>
          <cell r="E12374">
            <v>5</v>
          </cell>
          <cell r="I12374">
            <v>0</v>
          </cell>
          <cell r="M12374">
            <v>5</v>
          </cell>
          <cell r="Q12374">
            <v>5</v>
          </cell>
          <cell r="V12374">
            <v>7917</v>
          </cell>
        </row>
        <row r="12375">
          <cell r="A12375">
            <v>1</v>
          </cell>
          <cell r="E12375">
            <v>5</v>
          </cell>
          <cell r="I12375">
            <v>2407733.33</v>
          </cell>
          <cell r="M12375">
            <v>5</v>
          </cell>
          <cell r="Q12375">
            <v>5</v>
          </cell>
          <cell r="V12375">
            <v>7918</v>
          </cell>
        </row>
        <row r="12376">
          <cell r="A12376">
            <v>1</v>
          </cell>
          <cell r="E12376">
            <v>5</v>
          </cell>
          <cell r="I12376">
            <v>2500</v>
          </cell>
          <cell r="M12376">
            <v>5</v>
          </cell>
          <cell r="Q12376">
            <v>5</v>
          </cell>
          <cell r="V12376">
            <v>7919</v>
          </cell>
        </row>
        <row r="12377">
          <cell r="A12377">
            <v>1</v>
          </cell>
          <cell r="E12377">
            <v>5</v>
          </cell>
          <cell r="I12377">
            <v>19626060.050000001</v>
          </cell>
          <cell r="M12377">
            <v>5</v>
          </cell>
          <cell r="Q12377">
            <v>5</v>
          </cell>
          <cell r="V12377">
            <v>8015</v>
          </cell>
        </row>
        <row r="12378">
          <cell r="A12378">
            <v>1</v>
          </cell>
          <cell r="E12378">
            <v>5</v>
          </cell>
          <cell r="I12378">
            <v>14993.2</v>
          </cell>
          <cell r="M12378">
            <v>5</v>
          </cell>
          <cell r="Q12378">
            <v>5</v>
          </cell>
          <cell r="V12378">
            <v>8061</v>
          </cell>
        </row>
        <row r="12379">
          <cell r="A12379">
            <v>1</v>
          </cell>
          <cell r="E12379">
            <v>5</v>
          </cell>
          <cell r="I12379">
            <v>0</v>
          </cell>
          <cell r="M12379">
            <v>5</v>
          </cell>
          <cell r="Q12379">
            <v>5</v>
          </cell>
          <cell r="V12379">
            <v>8062</v>
          </cell>
        </row>
        <row r="12380">
          <cell r="A12380">
            <v>1</v>
          </cell>
          <cell r="E12380">
            <v>5</v>
          </cell>
          <cell r="I12380">
            <v>12278579.310000001</v>
          </cell>
          <cell r="M12380">
            <v>5</v>
          </cell>
          <cell r="Q12380">
            <v>5</v>
          </cell>
          <cell r="V12380">
            <v>8063</v>
          </cell>
        </row>
        <row r="12381">
          <cell r="A12381">
            <v>1</v>
          </cell>
          <cell r="E12381">
            <v>5</v>
          </cell>
          <cell r="I12381">
            <v>101690000</v>
          </cell>
          <cell r="M12381">
            <v>5</v>
          </cell>
          <cell r="Q12381">
            <v>5</v>
          </cell>
          <cell r="V12381">
            <v>8064</v>
          </cell>
        </row>
        <row r="12382">
          <cell r="A12382">
            <v>1</v>
          </cell>
          <cell r="E12382">
            <v>5</v>
          </cell>
          <cell r="I12382">
            <v>1068030.45</v>
          </cell>
          <cell r="M12382">
            <v>5</v>
          </cell>
          <cell r="Q12382">
            <v>5</v>
          </cell>
          <cell r="V12382">
            <v>8065</v>
          </cell>
        </row>
        <row r="12383">
          <cell r="A12383">
            <v>1</v>
          </cell>
          <cell r="E12383">
            <v>5</v>
          </cell>
          <cell r="I12383">
            <v>182227</v>
          </cell>
          <cell r="M12383">
            <v>5</v>
          </cell>
          <cell r="Q12383">
            <v>5</v>
          </cell>
          <cell r="V12383">
            <v>8066</v>
          </cell>
        </row>
        <row r="12384">
          <cell r="A12384">
            <v>1</v>
          </cell>
          <cell r="E12384">
            <v>5</v>
          </cell>
          <cell r="I12384">
            <v>0</v>
          </cell>
          <cell r="M12384">
            <v>5</v>
          </cell>
          <cell r="Q12384">
            <v>5</v>
          </cell>
          <cell r="V12384">
            <v>8581</v>
          </cell>
        </row>
        <row r="12385">
          <cell r="A12385">
            <v>1</v>
          </cell>
          <cell r="E12385">
            <v>5</v>
          </cell>
          <cell r="I12385">
            <v>500000</v>
          </cell>
          <cell r="M12385">
            <v>5</v>
          </cell>
          <cell r="Q12385">
            <v>5</v>
          </cell>
          <cell r="V12385">
            <v>8582</v>
          </cell>
        </row>
        <row r="12386">
          <cell r="A12386">
            <v>1</v>
          </cell>
          <cell r="E12386">
            <v>5</v>
          </cell>
          <cell r="I12386">
            <v>817500</v>
          </cell>
          <cell r="M12386">
            <v>5</v>
          </cell>
          <cell r="Q12386">
            <v>5</v>
          </cell>
          <cell r="V12386">
            <v>8583</v>
          </cell>
        </row>
        <row r="12387">
          <cell r="A12387">
            <v>1</v>
          </cell>
          <cell r="E12387">
            <v>5</v>
          </cell>
          <cell r="I12387">
            <v>1046000</v>
          </cell>
          <cell r="M12387">
            <v>5</v>
          </cell>
          <cell r="Q12387">
            <v>5</v>
          </cell>
          <cell r="V12387">
            <v>9000</v>
          </cell>
        </row>
        <row r="12388">
          <cell r="A12388">
            <v>1</v>
          </cell>
          <cell r="E12388">
            <v>5</v>
          </cell>
          <cell r="I12388">
            <v>-1304615905.28</v>
          </cell>
          <cell r="M12388">
            <v>5</v>
          </cell>
          <cell r="Q12388">
            <v>5</v>
          </cell>
          <cell r="V12388">
            <v>9100</v>
          </cell>
        </row>
        <row r="12389">
          <cell r="A12389">
            <v>1</v>
          </cell>
          <cell r="E12389">
            <v>5</v>
          </cell>
          <cell r="I12389">
            <v>-90088870.950000003</v>
          </cell>
          <cell r="M12389">
            <v>5</v>
          </cell>
          <cell r="Q12389">
            <v>5</v>
          </cell>
          <cell r="V12389">
            <v>9204</v>
          </cell>
        </row>
        <row r="12390">
          <cell r="A12390">
            <v>1</v>
          </cell>
          <cell r="E12390">
            <v>5</v>
          </cell>
          <cell r="I12390">
            <v>0</v>
          </cell>
          <cell r="M12390">
            <v>5</v>
          </cell>
          <cell r="Q12390">
            <v>5</v>
          </cell>
          <cell r="V12390">
            <v>9215</v>
          </cell>
        </row>
        <row r="12391">
          <cell r="A12391">
            <v>1</v>
          </cell>
          <cell r="E12391">
            <v>5</v>
          </cell>
          <cell r="I12391">
            <v>-40857688.950000003</v>
          </cell>
          <cell r="M12391">
            <v>5</v>
          </cell>
          <cell r="Q12391">
            <v>5</v>
          </cell>
          <cell r="V12391">
            <v>9251</v>
          </cell>
        </row>
        <row r="12392">
          <cell r="A12392">
            <v>1</v>
          </cell>
          <cell r="E12392">
            <v>5</v>
          </cell>
          <cell r="I12392">
            <v>-134106111.2</v>
          </cell>
          <cell r="M12392">
            <v>5</v>
          </cell>
          <cell r="Q12392">
            <v>5</v>
          </cell>
          <cell r="V12392">
            <v>9252</v>
          </cell>
        </row>
        <row r="12393">
          <cell r="A12393">
            <v>1</v>
          </cell>
          <cell r="E12393">
            <v>5</v>
          </cell>
          <cell r="I12393">
            <v>812394</v>
          </cell>
          <cell r="M12393">
            <v>5</v>
          </cell>
          <cell r="Q12393">
            <v>5</v>
          </cell>
          <cell r="V12393">
            <v>9253</v>
          </cell>
        </row>
        <row r="12394">
          <cell r="A12394">
            <v>1</v>
          </cell>
          <cell r="E12394">
            <v>5</v>
          </cell>
          <cell r="I12394">
            <v>-5048267</v>
          </cell>
          <cell r="M12394">
            <v>5</v>
          </cell>
          <cell r="Q12394">
            <v>5</v>
          </cell>
          <cell r="V12394">
            <v>9255</v>
          </cell>
        </row>
        <row r="12395">
          <cell r="A12395">
            <v>1</v>
          </cell>
          <cell r="E12395">
            <v>5</v>
          </cell>
          <cell r="I12395">
            <v>-105917448.48999999</v>
          </cell>
          <cell r="M12395">
            <v>5</v>
          </cell>
          <cell r="Q12395">
            <v>5</v>
          </cell>
          <cell r="V12395">
            <v>9256</v>
          </cell>
        </row>
        <row r="12396">
          <cell r="A12396">
            <v>1</v>
          </cell>
          <cell r="E12396">
            <v>5</v>
          </cell>
          <cell r="I12396">
            <v>-1784280</v>
          </cell>
          <cell r="M12396">
            <v>5</v>
          </cell>
          <cell r="Q12396">
            <v>5</v>
          </cell>
          <cell r="V12396">
            <v>9257</v>
          </cell>
        </row>
        <row r="12397">
          <cell r="A12397">
            <v>1</v>
          </cell>
          <cell r="E12397">
            <v>5</v>
          </cell>
          <cell r="I12397">
            <v>-62358224</v>
          </cell>
          <cell r="M12397">
            <v>5</v>
          </cell>
          <cell r="Q12397">
            <v>5</v>
          </cell>
          <cell r="V12397">
            <v>9301</v>
          </cell>
        </row>
        <row r="12398">
          <cell r="A12398">
            <v>1</v>
          </cell>
          <cell r="E12398">
            <v>5</v>
          </cell>
          <cell r="I12398">
            <v>-219487218.08000001</v>
          </cell>
          <cell r="M12398">
            <v>5</v>
          </cell>
          <cell r="Q12398">
            <v>5</v>
          </cell>
          <cell r="V12398">
            <v>9303</v>
          </cell>
        </row>
        <row r="12399">
          <cell r="A12399">
            <v>1</v>
          </cell>
          <cell r="E12399">
            <v>5</v>
          </cell>
          <cell r="I12399">
            <v>-33066662.300000001</v>
          </cell>
          <cell r="M12399">
            <v>5</v>
          </cell>
          <cell r="Q12399">
            <v>5</v>
          </cell>
          <cell r="V12399">
            <v>9305</v>
          </cell>
        </row>
        <row r="12400">
          <cell r="A12400">
            <v>1</v>
          </cell>
          <cell r="E12400">
            <v>5</v>
          </cell>
          <cell r="I12400">
            <v>0.22</v>
          </cell>
          <cell r="M12400">
            <v>5</v>
          </cell>
          <cell r="Q12400">
            <v>5</v>
          </cell>
          <cell r="V12400">
            <v>9306</v>
          </cell>
        </row>
        <row r="12401">
          <cell r="A12401">
            <v>1</v>
          </cell>
          <cell r="E12401">
            <v>5</v>
          </cell>
          <cell r="I12401">
            <v>0</v>
          </cell>
          <cell r="M12401">
            <v>5</v>
          </cell>
          <cell r="Q12401">
            <v>5</v>
          </cell>
          <cell r="V12401">
            <v>9500</v>
          </cell>
        </row>
        <row r="12402">
          <cell r="A12402">
            <v>1</v>
          </cell>
          <cell r="E12402">
            <v>5</v>
          </cell>
          <cell r="I12402">
            <v>-99382550.680000007</v>
          </cell>
          <cell r="M12402">
            <v>5</v>
          </cell>
          <cell r="Q12402">
            <v>5</v>
          </cell>
          <cell r="V12402">
            <v>9530</v>
          </cell>
        </row>
        <row r="12403">
          <cell r="A12403">
            <v>1</v>
          </cell>
          <cell r="E12403">
            <v>5</v>
          </cell>
          <cell r="I12403">
            <v>-295199284.95999998</v>
          </cell>
          <cell r="M12403">
            <v>5</v>
          </cell>
          <cell r="Q12403">
            <v>5</v>
          </cell>
          <cell r="V12403">
            <v>9600</v>
          </cell>
        </row>
        <row r="12404">
          <cell r="A12404">
            <v>1</v>
          </cell>
          <cell r="E12404">
            <v>5</v>
          </cell>
          <cell r="I12404">
            <v>1064425.48</v>
          </cell>
          <cell r="M12404">
            <v>5</v>
          </cell>
          <cell r="Q12404">
            <v>5</v>
          </cell>
          <cell r="V12404">
            <v>9601</v>
          </cell>
        </row>
        <row r="12405">
          <cell r="A12405">
            <v>1</v>
          </cell>
          <cell r="E12405">
            <v>5</v>
          </cell>
          <cell r="I12405">
            <v>3795614.3</v>
          </cell>
          <cell r="M12405">
            <v>5</v>
          </cell>
          <cell r="Q12405">
            <v>5</v>
          </cell>
          <cell r="V12405">
            <v>9611</v>
          </cell>
        </row>
        <row r="12406">
          <cell r="A12406">
            <v>1</v>
          </cell>
          <cell r="E12406">
            <v>5</v>
          </cell>
          <cell r="I12406">
            <v>295787796.62</v>
          </cell>
          <cell r="M12406">
            <v>5</v>
          </cell>
          <cell r="Q12406">
            <v>5</v>
          </cell>
          <cell r="V12406">
            <v>9670</v>
          </cell>
        </row>
        <row r="12407">
          <cell r="A12407">
            <v>1</v>
          </cell>
          <cell r="E12407">
            <v>5</v>
          </cell>
          <cell r="I12407">
            <v>0</v>
          </cell>
          <cell r="M12407">
            <v>5</v>
          </cell>
          <cell r="Q12407">
            <v>5</v>
          </cell>
          <cell r="V12407">
            <v>9990</v>
          </cell>
        </row>
        <row r="12408">
          <cell r="A12408">
            <v>1</v>
          </cell>
          <cell r="E12408">
            <v>5</v>
          </cell>
          <cell r="I12408">
            <v>2299330723.4200001</v>
          </cell>
          <cell r="M12408">
            <v>5</v>
          </cell>
          <cell r="Q12408">
            <v>5</v>
          </cell>
          <cell r="V12408">
            <v>5301</v>
          </cell>
        </row>
        <row r="12409">
          <cell r="A12409">
            <v>1</v>
          </cell>
          <cell r="E12409">
            <v>10</v>
          </cell>
          <cell r="I12409">
            <v>-3990636995.6599998</v>
          </cell>
          <cell r="M12409">
            <v>10</v>
          </cell>
          <cell r="Q12409">
            <v>10</v>
          </cell>
          <cell r="V12409">
            <v>1010</v>
          </cell>
        </row>
        <row r="12410">
          <cell r="A12410">
            <v>1</v>
          </cell>
          <cell r="E12410">
            <v>10</v>
          </cell>
          <cell r="I12410">
            <v>-277288208.5</v>
          </cell>
          <cell r="M12410">
            <v>10</v>
          </cell>
          <cell r="Q12410">
            <v>10</v>
          </cell>
          <cell r="V12410">
            <v>1020</v>
          </cell>
        </row>
        <row r="12411">
          <cell r="A12411">
            <v>1</v>
          </cell>
          <cell r="E12411">
            <v>10</v>
          </cell>
          <cell r="I12411">
            <v>0</v>
          </cell>
          <cell r="M12411">
            <v>10</v>
          </cell>
          <cell r="Q12411">
            <v>10</v>
          </cell>
          <cell r="V12411">
            <v>1030</v>
          </cell>
        </row>
        <row r="12412">
          <cell r="A12412">
            <v>1</v>
          </cell>
          <cell r="E12412">
            <v>10</v>
          </cell>
          <cell r="I12412">
            <v>0</v>
          </cell>
          <cell r="M12412">
            <v>10</v>
          </cell>
          <cell r="Q12412">
            <v>10</v>
          </cell>
          <cell r="V12412">
            <v>1060</v>
          </cell>
        </row>
        <row r="12413">
          <cell r="A12413">
            <v>1</v>
          </cell>
          <cell r="E12413">
            <v>10</v>
          </cell>
          <cell r="I12413">
            <v>-401178332.97000003</v>
          </cell>
          <cell r="M12413">
            <v>10</v>
          </cell>
          <cell r="Q12413">
            <v>10</v>
          </cell>
          <cell r="V12413">
            <v>1090</v>
          </cell>
        </row>
        <row r="12414">
          <cell r="A12414">
            <v>1</v>
          </cell>
          <cell r="E12414">
            <v>10</v>
          </cell>
          <cell r="I12414">
            <v>-1184280503.9400001</v>
          </cell>
          <cell r="M12414">
            <v>10</v>
          </cell>
          <cell r="Q12414">
            <v>10</v>
          </cell>
          <cell r="V12414">
            <v>1095</v>
          </cell>
        </row>
        <row r="12415">
          <cell r="A12415">
            <v>1</v>
          </cell>
          <cell r="E12415">
            <v>10</v>
          </cell>
          <cell r="I12415">
            <v>304526124.76999998</v>
          </cell>
          <cell r="M12415">
            <v>10</v>
          </cell>
          <cell r="Q12415">
            <v>10</v>
          </cell>
          <cell r="V12415">
            <v>1096</v>
          </cell>
        </row>
        <row r="12416">
          <cell r="A12416">
            <v>1</v>
          </cell>
          <cell r="E12416">
            <v>10</v>
          </cell>
          <cell r="I12416">
            <v>0</v>
          </cell>
          <cell r="M12416">
            <v>10</v>
          </cell>
          <cell r="Q12416">
            <v>10</v>
          </cell>
          <cell r="V12416">
            <v>2010</v>
          </cell>
        </row>
        <row r="12417">
          <cell r="A12417">
            <v>1</v>
          </cell>
          <cell r="E12417">
            <v>10</v>
          </cell>
          <cell r="I12417">
            <v>0</v>
          </cell>
          <cell r="M12417">
            <v>10</v>
          </cell>
          <cell r="Q12417">
            <v>10</v>
          </cell>
          <cell r="V12417">
            <v>2011</v>
          </cell>
        </row>
        <row r="12418">
          <cell r="A12418">
            <v>1</v>
          </cell>
          <cell r="E12418">
            <v>10</v>
          </cell>
          <cell r="I12418">
            <v>363616368.32999998</v>
          </cell>
          <cell r="M12418">
            <v>10</v>
          </cell>
          <cell r="Q12418">
            <v>10</v>
          </cell>
          <cell r="V12418">
            <v>2030</v>
          </cell>
        </row>
        <row r="12419">
          <cell r="A12419">
            <v>1</v>
          </cell>
          <cell r="E12419">
            <v>10</v>
          </cell>
          <cell r="I12419">
            <v>610559973.63999999</v>
          </cell>
          <cell r="M12419">
            <v>10</v>
          </cell>
          <cell r="Q12419">
            <v>10</v>
          </cell>
          <cell r="V12419">
            <v>2040</v>
          </cell>
        </row>
        <row r="12420">
          <cell r="A12420">
            <v>1</v>
          </cell>
          <cell r="E12420">
            <v>10</v>
          </cell>
          <cell r="I12420">
            <v>540680641.05999994</v>
          </cell>
          <cell r="M12420">
            <v>10</v>
          </cell>
          <cell r="Q12420">
            <v>10</v>
          </cell>
          <cell r="V12420">
            <v>2051</v>
          </cell>
        </row>
        <row r="12421">
          <cell r="A12421">
            <v>1</v>
          </cell>
          <cell r="E12421">
            <v>10</v>
          </cell>
          <cell r="I12421">
            <v>8744647.8800000008</v>
          </cell>
          <cell r="M12421">
            <v>10</v>
          </cell>
          <cell r="Q12421">
            <v>10</v>
          </cell>
          <cell r="V12421">
            <v>2052</v>
          </cell>
        </row>
        <row r="12422">
          <cell r="A12422">
            <v>1</v>
          </cell>
          <cell r="E12422">
            <v>10</v>
          </cell>
          <cell r="I12422">
            <v>28303517.850000001</v>
          </cell>
          <cell r="M12422">
            <v>10</v>
          </cell>
          <cell r="Q12422">
            <v>10</v>
          </cell>
          <cell r="V12422">
            <v>2053</v>
          </cell>
        </row>
        <row r="12423">
          <cell r="A12423">
            <v>1</v>
          </cell>
          <cell r="E12423">
            <v>10</v>
          </cell>
          <cell r="I12423">
            <v>0</v>
          </cell>
          <cell r="M12423">
            <v>10</v>
          </cell>
          <cell r="Q12423">
            <v>10</v>
          </cell>
          <cell r="V12423">
            <v>2054</v>
          </cell>
        </row>
        <row r="12424">
          <cell r="A12424">
            <v>1</v>
          </cell>
          <cell r="E12424">
            <v>10</v>
          </cell>
          <cell r="I12424">
            <v>697844.83</v>
          </cell>
          <cell r="M12424">
            <v>10</v>
          </cell>
          <cell r="Q12424">
            <v>10</v>
          </cell>
          <cell r="V12424">
            <v>2055</v>
          </cell>
        </row>
        <row r="12425">
          <cell r="A12425">
            <v>1</v>
          </cell>
          <cell r="E12425">
            <v>10</v>
          </cell>
          <cell r="I12425">
            <v>0.01</v>
          </cell>
          <cell r="M12425">
            <v>10</v>
          </cell>
          <cell r="Q12425">
            <v>10</v>
          </cell>
          <cell r="V12425">
            <v>2090</v>
          </cell>
        </row>
        <row r="12426">
          <cell r="A12426">
            <v>1</v>
          </cell>
          <cell r="E12426">
            <v>10</v>
          </cell>
          <cell r="I12426">
            <v>2533889288.9200001</v>
          </cell>
          <cell r="M12426">
            <v>10</v>
          </cell>
          <cell r="Q12426">
            <v>10</v>
          </cell>
          <cell r="V12426">
            <v>2095</v>
          </cell>
        </row>
        <row r="12427">
          <cell r="A12427">
            <v>1</v>
          </cell>
          <cell r="E12427">
            <v>10</v>
          </cell>
          <cell r="I12427">
            <v>15750000</v>
          </cell>
          <cell r="M12427">
            <v>10</v>
          </cell>
          <cell r="Q12427">
            <v>10</v>
          </cell>
          <cell r="V12427">
            <v>2400</v>
          </cell>
        </row>
        <row r="12428">
          <cell r="A12428">
            <v>1</v>
          </cell>
          <cell r="E12428">
            <v>10</v>
          </cell>
          <cell r="I12428">
            <v>-2400490.31</v>
          </cell>
          <cell r="M12428">
            <v>10</v>
          </cell>
          <cell r="Q12428">
            <v>10</v>
          </cell>
          <cell r="V12428">
            <v>3100</v>
          </cell>
        </row>
        <row r="12429">
          <cell r="A12429">
            <v>1</v>
          </cell>
          <cell r="E12429">
            <v>10</v>
          </cell>
          <cell r="I12429">
            <v>-14286525.5</v>
          </cell>
          <cell r="M12429">
            <v>10</v>
          </cell>
          <cell r="Q12429">
            <v>10</v>
          </cell>
          <cell r="V12429">
            <v>3300</v>
          </cell>
        </row>
        <row r="12430">
          <cell r="A12430">
            <v>1</v>
          </cell>
          <cell r="E12430">
            <v>10</v>
          </cell>
          <cell r="I12430">
            <v>-1879222781.52</v>
          </cell>
          <cell r="M12430">
            <v>10</v>
          </cell>
          <cell r="Q12430">
            <v>10</v>
          </cell>
          <cell r="V12430">
            <v>3400</v>
          </cell>
        </row>
        <row r="12431">
          <cell r="A12431">
            <v>1</v>
          </cell>
          <cell r="E12431">
            <v>10</v>
          </cell>
          <cell r="I12431">
            <v>0</v>
          </cell>
          <cell r="M12431">
            <v>10</v>
          </cell>
          <cell r="Q12431">
            <v>10</v>
          </cell>
          <cell r="V12431">
            <v>3500</v>
          </cell>
        </row>
        <row r="12432">
          <cell r="A12432">
            <v>1</v>
          </cell>
          <cell r="E12432">
            <v>10</v>
          </cell>
          <cell r="I12432">
            <v>-1550390.4</v>
          </cell>
          <cell r="M12432">
            <v>10</v>
          </cell>
          <cell r="Q12432">
            <v>10</v>
          </cell>
          <cell r="V12432">
            <v>4000</v>
          </cell>
        </row>
        <row r="12433">
          <cell r="A12433">
            <v>1</v>
          </cell>
          <cell r="E12433">
            <v>10</v>
          </cell>
          <cell r="I12433">
            <v>4551975</v>
          </cell>
          <cell r="M12433">
            <v>10</v>
          </cell>
          <cell r="Q12433">
            <v>10</v>
          </cell>
          <cell r="V12433">
            <v>4050</v>
          </cell>
        </row>
        <row r="12434">
          <cell r="A12434">
            <v>1</v>
          </cell>
          <cell r="E12434">
            <v>10</v>
          </cell>
          <cell r="I12434">
            <v>60485000</v>
          </cell>
          <cell r="M12434">
            <v>10</v>
          </cell>
          <cell r="Q12434">
            <v>10</v>
          </cell>
          <cell r="V12434">
            <v>4060</v>
          </cell>
        </row>
        <row r="12435">
          <cell r="A12435">
            <v>1</v>
          </cell>
          <cell r="E12435">
            <v>10</v>
          </cell>
          <cell r="I12435">
            <v>51411247.829999998</v>
          </cell>
          <cell r="M12435">
            <v>10</v>
          </cell>
          <cell r="Q12435">
            <v>10</v>
          </cell>
          <cell r="V12435">
            <v>4150</v>
          </cell>
        </row>
        <row r="12436">
          <cell r="A12436">
            <v>1</v>
          </cell>
          <cell r="E12436">
            <v>10</v>
          </cell>
          <cell r="I12436">
            <v>2931100.94</v>
          </cell>
          <cell r="M12436">
            <v>10</v>
          </cell>
          <cell r="Q12436">
            <v>10</v>
          </cell>
          <cell r="V12436">
            <v>4200</v>
          </cell>
        </row>
        <row r="12437">
          <cell r="A12437">
            <v>1</v>
          </cell>
          <cell r="E12437">
            <v>10</v>
          </cell>
          <cell r="I12437">
            <v>3698230.21</v>
          </cell>
          <cell r="M12437">
            <v>10</v>
          </cell>
          <cell r="Q12437">
            <v>10</v>
          </cell>
          <cell r="V12437">
            <v>4250</v>
          </cell>
        </row>
        <row r="12438">
          <cell r="A12438">
            <v>1</v>
          </cell>
          <cell r="E12438">
            <v>10</v>
          </cell>
          <cell r="I12438">
            <v>120892466.89</v>
          </cell>
          <cell r="M12438">
            <v>10</v>
          </cell>
          <cell r="Q12438">
            <v>10</v>
          </cell>
          <cell r="V12438">
            <v>4260</v>
          </cell>
        </row>
        <row r="12439">
          <cell r="A12439">
            <v>1</v>
          </cell>
          <cell r="E12439">
            <v>10</v>
          </cell>
          <cell r="I12439">
            <v>2357758.61</v>
          </cell>
          <cell r="M12439">
            <v>10</v>
          </cell>
          <cell r="Q12439">
            <v>10</v>
          </cell>
          <cell r="V12439">
            <v>4280</v>
          </cell>
        </row>
        <row r="12440">
          <cell r="A12440">
            <v>1</v>
          </cell>
          <cell r="E12440">
            <v>10</v>
          </cell>
          <cell r="I12440">
            <v>15732871.310000001</v>
          </cell>
          <cell r="M12440">
            <v>10</v>
          </cell>
          <cell r="Q12440">
            <v>10</v>
          </cell>
          <cell r="V12440">
            <v>4301</v>
          </cell>
        </row>
        <row r="12441">
          <cell r="A12441">
            <v>1</v>
          </cell>
          <cell r="E12441">
            <v>10</v>
          </cell>
          <cell r="I12441">
            <v>15917749.32</v>
          </cell>
          <cell r="M12441">
            <v>10</v>
          </cell>
          <cell r="Q12441">
            <v>10</v>
          </cell>
          <cell r="V12441">
            <v>4302</v>
          </cell>
        </row>
        <row r="12442">
          <cell r="A12442">
            <v>1</v>
          </cell>
          <cell r="E12442">
            <v>10</v>
          </cell>
          <cell r="I12442">
            <v>192579790.37</v>
          </cell>
          <cell r="M12442">
            <v>10</v>
          </cell>
          <cell r="Q12442">
            <v>10</v>
          </cell>
          <cell r="V12442">
            <v>4303</v>
          </cell>
        </row>
        <row r="12443">
          <cell r="A12443">
            <v>1</v>
          </cell>
          <cell r="E12443">
            <v>10</v>
          </cell>
          <cell r="I12443">
            <v>11057735.039999999</v>
          </cell>
          <cell r="M12443">
            <v>10</v>
          </cell>
          <cell r="Q12443">
            <v>10</v>
          </cell>
          <cell r="V12443">
            <v>4304</v>
          </cell>
        </row>
        <row r="12444">
          <cell r="A12444">
            <v>1</v>
          </cell>
          <cell r="E12444">
            <v>10</v>
          </cell>
          <cell r="I12444">
            <v>8854745.7100000009</v>
          </cell>
          <cell r="M12444">
            <v>10</v>
          </cell>
          <cell r="Q12444">
            <v>10</v>
          </cell>
          <cell r="V12444">
            <v>4305</v>
          </cell>
        </row>
        <row r="12445">
          <cell r="A12445">
            <v>1</v>
          </cell>
          <cell r="E12445">
            <v>10</v>
          </cell>
          <cell r="I12445">
            <v>170833.34</v>
          </cell>
          <cell r="M12445">
            <v>10</v>
          </cell>
          <cell r="Q12445">
            <v>10</v>
          </cell>
          <cell r="V12445">
            <v>4306</v>
          </cell>
        </row>
        <row r="12446">
          <cell r="A12446">
            <v>1</v>
          </cell>
          <cell r="E12446">
            <v>10</v>
          </cell>
          <cell r="I12446">
            <v>0</v>
          </cell>
          <cell r="M12446">
            <v>10</v>
          </cell>
          <cell r="Q12446">
            <v>10</v>
          </cell>
          <cell r="V12446">
            <v>4308</v>
          </cell>
        </row>
        <row r="12447">
          <cell r="A12447">
            <v>1</v>
          </cell>
          <cell r="E12447">
            <v>10</v>
          </cell>
          <cell r="I12447">
            <v>0</v>
          </cell>
          <cell r="M12447">
            <v>10</v>
          </cell>
          <cell r="Q12447">
            <v>10</v>
          </cell>
          <cell r="V12447">
            <v>4310</v>
          </cell>
        </row>
        <row r="12448">
          <cell r="A12448">
            <v>1</v>
          </cell>
          <cell r="E12448">
            <v>10</v>
          </cell>
          <cell r="I12448">
            <v>13500000</v>
          </cell>
          <cell r="M12448">
            <v>10</v>
          </cell>
          <cell r="Q12448">
            <v>10</v>
          </cell>
          <cell r="V12448">
            <v>4340</v>
          </cell>
        </row>
        <row r="12449">
          <cell r="A12449">
            <v>1</v>
          </cell>
          <cell r="E12449">
            <v>10</v>
          </cell>
          <cell r="I12449">
            <v>5170850.95</v>
          </cell>
          <cell r="M12449">
            <v>10</v>
          </cell>
          <cell r="Q12449">
            <v>10</v>
          </cell>
          <cell r="V12449">
            <v>4360</v>
          </cell>
        </row>
        <row r="12450">
          <cell r="A12450">
            <v>1</v>
          </cell>
          <cell r="E12450">
            <v>10</v>
          </cell>
          <cell r="I12450">
            <v>31441541.77</v>
          </cell>
          <cell r="M12450">
            <v>10</v>
          </cell>
          <cell r="Q12450">
            <v>10</v>
          </cell>
          <cell r="V12450">
            <v>4380</v>
          </cell>
        </row>
        <row r="12451">
          <cell r="A12451">
            <v>1</v>
          </cell>
          <cell r="E12451">
            <v>10</v>
          </cell>
          <cell r="I12451">
            <v>-1077586.21</v>
          </cell>
          <cell r="M12451">
            <v>10</v>
          </cell>
          <cell r="Q12451">
            <v>10</v>
          </cell>
          <cell r="V12451">
            <v>4400</v>
          </cell>
        </row>
        <row r="12452">
          <cell r="A12452">
            <v>1</v>
          </cell>
          <cell r="E12452">
            <v>10</v>
          </cell>
          <cell r="I12452">
            <v>107973785.81999999</v>
          </cell>
          <cell r="M12452">
            <v>10</v>
          </cell>
          <cell r="Q12452">
            <v>10</v>
          </cell>
          <cell r="V12452">
            <v>4440</v>
          </cell>
        </row>
        <row r="12453">
          <cell r="A12453">
            <v>1</v>
          </cell>
          <cell r="E12453">
            <v>10</v>
          </cell>
          <cell r="I12453">
            <v>-2761554.19</v>
          </cell>
          <cell r="M12453">
            <v>10</v>
          </cell>
          <cell r="Q12453">
            <v>10</v>
          </cell>
          <cell r="V12453">
            <v>4460</v>
          </cell>
        </row>
        <row r="12454">
          <cell r="A12454">
            <v>1</v>
          </cell>
          <cell r="E12454">
            <v>10</v>
          </cell>
          <cell r="I12454">
            <v>0</v>
          </cell>
          <cell r="M12454">
            <v>10</v>
          </cell>
          <cell r="Q12454">
            <v>10</v>
          </cell>
          <cell r="V12454">
            <v>4480</v>
          </cell>
        </row>
        <row r="12455">
          <cell r="A12455">
            <v>1</v>
          </cell>
          <cell r="E12455">
            <v>10</v>
          </cell>
          <cell r="I12455">
            <v>870689.65</v>
          </cell>
          <cell r="M12455">
            <v>10</v>
          </cell>
          <cell r="Q12455">
            <v>10</v>
          </cell>
          <cell r="V12455">
            <v>4490</v>
          </cell>
        </row>
        <row r="12456">
          <cell r="A12456">
            <v>1</v>
          </cell>
          <cell r="E12456">
            <v>10</v>
          </cell>
          <cell r="I12456">
            <v>12325932.59</v>
          </cell>
          <cell r="M12456">
            <v>10</v>
          </cell>
          <cell r="Q12456">
            <v>10</v>
          </cell>
          <cell r="V12456">
            <v>4500</v>
          </cell>
        </row>
        <row r="12457">
          <cell r="A12457">
            <v>1</v>
          </cell>
          <cell r="E12457">
            <v>10</v>
          </cell>
          <cell r="I12457">
            <v>198572440.16</v>
          </cell>
          <cell r="M12457">
            <v>10</v>
          </cell>
          <cell r="Q12457">
            <v>10</v>
          </cell>
          <cell r="V12457">
            <v>4520</v>
          </cell>
        </row>
        <row r="12458">
          <cell r="A12458">
            <v>1</v>
          </cell>
          <cell r="E12458">
            <v>10</v>
          </cell>
          <cell r="I12458">
            <v>49705840.670000002</v>
          </cell>
          <cell r="M12458">
            <v>10</v>
          </cell>
          <cell r="Q12458">
            <v>10</v>
          </cell>
          <cell r="V12458">
            <v>4560</v>
          </cell>
        </row>
        <row r="12459">
          <cell r="A12459">
            <v>1</v>
          </cell>
          <cell r="E12459">
            <v>10</v>
          </cell>
          <cell r="I12459">
            <v>85000</v>
          </cell>
          <cell r="M12459">
            <v>10</v>
          </cell>
          <cell r="Q12459">
            <v>10</v>
          </cell>
          <cell r="V12459">
            <v>4595</v>
          </cell>
        </row>
        <row r="12460">
          <cell r="A12460">
            <v>1</v>
          </cell>
          <cell r="E12460">
            <v>10</v>
          </cell>
          <cell r="I12460">
            <v>72109118.969999999</v>
          </cell>
          <cell r="M12460">
            <v>10</v>
          </cell>
          <cell r="Q12460">
            <v>10</v>
          </cell>
          <cell r="V12460">
            <v>4601</v>
          </cell>
        </row>
        <row r="12461">
          <cell r="A12461">
            <v>1</v>
          </cell>
          <cell r="E12461">
            <v>10</v>
          </cell>
          <cell r="I12461">
            <v>23500000</v>
          </cell>
          <cell r="M12461">
            <v>10</v>
          </cell>
          <cell r="Q12461">
            <v>10</v>
          </cell>
          <cell r="V12461">
            <v>4602</v>
          </cell>
        </row>
        <row r="12462">
          <cell r="A12462">
            <v>1</v>
          </cell>
          <cell r="E12462">
            <v>10</v>
          </cell>
          <cell r="I12462">
            <v>31882137.920000002</v>
          </cell>
          <cell r="M12462">
            <v>10</v>
          </cell>
          <cell r="Q12462">
            <v>10</v>
          </cell>
          <cell r="V12462">
            <v>4603</v>
          </cell>
        </row>
        <row r="12463">
          <cell r="A12463">
            <v>1</v>
          </cell>
          <cell r="E12463">
            <v>10</v>
          </cell>
          <cell r="I12463">
            <v>10222120</v>
          </cell>
          <cell r="M12463">
            <v>10</v>
          </cell>
          <cell r="Q12463">
            <v>10</v>
          </cell>
          <cell r="V12463">
            <v>4610</v>
          </cell>
        </row>
        <row r="12464">
          <cell r="A12464">
            <v>1</v>
          </cell>
          <cell r="E12464">
            <v>10</v>
          </cell>
          <cell r="I12464">
            <v>0</v>
          </cell>
          <cell r="M12464">
            <v>10</v>
          </cell>
          <cell r="Q12464">
            <v>10</v>
          </cell>
          <cell r="V12464">
            <v>4640</v>
          </cell>
        </row>
        <row r="12465">
          <cell r="A12465">
            <v>1</v>
          </cell>
          <cell r="E12465">
            <v>10</v>
          </cell>
          <cell r="I12465">
            <v>3695103.45</v>
          </cell>
          <cell r="M12465">
            <v>10</v>
          </cell>
          <cell r="Q12465">
            <v>10</v>
          </cell>
          <cell r="V12465">
            <v>4660</v>
          </cell>
        </row>
        <row r="12466">
          <cell r="A12466">
            <v>1</v>
          </cell>
          <cell r="E12466">
            <v>10</v>
          </cell>
          <cell r="I12466">
            <v>10943103.449999999</v>
          </cell>
          <cell r="M12466">
            <v>10</v>
          </cell>
          <cell r="Q12466">
            <v>10</v>
          </cell>
          <cell r="V12466">
            <v>4680</v>
          </cell>
        </row>
        <row r="12467">
          <cell r="A12467">
            <v>1</v>
          </cell>
          <cell r="E12467">
            <v>10</v>
          </cell>
          <cell r="I12467">
            <v>2998162.62</v>
          </cell>
          <cell r="M12467">
            <v>10</v>
          </cell>
          <cell r="Q12467">
            <v>10</v>
          </cell>
          <cell r="V12467">
            <v>4690</v>
          </cell>
        </row>
        <row r="12468">
          <cell r="A12468">
            <v>1</v>
          </cell>
          <cell r="E12468">
            <v>10</v>
          </cell>
          <cell r="I12468">
            <v>435056758.45999998</v>
          </cell>
          <cell r="M12468">
            <v>10</v>
          </cell>
          <cell r="Q12468">
            <v>10</v>
          </cell>
          <cell r="V12468">
            <v>4700</v>
          </cell>
        </row>
        <row r="12469">
          <cell r="A12469">
            <v>1</v>
          </cell>
          <cell r="E12469">
            <v>10</v>
          </cell>
          <cell r="I12469">
            <v>75966434.819999993</v>
          </cell>
          <cell r="M12469">
            <v>10</v>
          </cell>
          <cell r="Q12469">
            <v>10</v>
          </cell>
          <cell r="V12469">
            <v>4720</v>
          </cell>
        </row>
        <row r="12470">
          <cell r="A12470">
            <v>1</v>
          </cell>
          <cell r="E12470">
            <v>10</v>
          </cell>
          <cell r="I12470">
            <v>680616445.99000001</v>
          </cell>
          <cell r="M12470">
            <v>10</v>
          </cell>
          <cell r="Q12470">
            <v>10</v>
          </cell>
          <cell r="V12470">
            <v>4730</v>
          </cell>
        </row>
        <row r="12471">
          <cell r="A12471">
            <v>1</v>
          </cell>
          <cell r="E12471">
            <v>10</v>
          </cell>
          <cell r="I12471">
            <v>17127326.600000001</v>
          </cell>
          <cell r="M12471">
            <v>10</v>
          </cell>
          <cell r="Q12471">
            <v>10</v>
          </cell>
          <cell r="V12471">
            <v>4750</v>
          </cell>
        </row>
        <row r="12472">
          <cell r="A12472">
            <v>1</v>
          </cell>
          <cell r="E12472">
            <v>10</v>
          </cell>
          <cell r="I12472">
            <v>30359379.309999999</v>
          </cell>
          <cell r="M12472">
            <v>10</v>
          </cell>
          <cell r="Q12472">
            <v>10</v>
          </cell>
          <cell r="V12472">
            <v>4760</v>
          </cell>
        </row>
        <row r="12473">
          <cell r="A12473">
            <v>1</v>
          </cell>
          <cell r="E12473">
            <v>10</v>
          </cell>
          <cell r="I12473">
            <v>122241.38</v>
          </cell>
          <cell r="M12473">
            <v>10</v>
          </cell>
          <cell r="Q12473">
            <v>10</v>
          </cell>
          <cell r="V12473">
            <v>4770</v>
          </cell>
        </row>
        <row r="12474">
          <cell r="A12474">
            <v>1</v>
          </cell>
          <cell r="E12474">
            <v>10</v>
          </cell>
          <cell r="I12474">
            <v>14602640.02</v>
          </cell>
          <cell r="M12474">
            <v>10</v>
          </cell>
          <cell r="Q12474">
            <v>10</v>
          </cell>
          <cell r="V12474">
            <v>4775</v>
          </cell>
        </row>
        <row r="12475">
          <cell r="A12475">
            <v>1</v>
          </cell>
          <cell r="E12475">
            <v>10</v>
          </cell>
          <cell r="I12475">
            <v>301724.14</v>
          </cell>
          <cell r="M12475">
            <v>10</v>
          </cell>
          <cell r="Q12475">
            <v>10</v>
          </cell>
          <cell r="V12475">
            <v>4780</v>
          </cell>
        </row>
        <row r="12476">
          <cell r="A12476">
            <v>1</v>
          </cell>
          <cell r="E12476">
            <v>10</v>
          </cell>
          <cell r="I12476">
            <v>2136754</v>
          </cell>
          <cell r="M12476">
            <v>10</v>
          </cell>
          <cell r="Q12476">
            <v>10</v>
          </cell>
          <cell r="V12476">
            <v>4785</v>
          </cell>
        </row>
        <row r="12477">
          <cell r="A12477">
            <v>1</v>
          </cell>
          <cell r="E12477">
            <v>10</v>
          </cell>
          <cell r="I12477">
            <v>113412723.95999999</v>
          </cell>
          <cell r="M12477">
            <v>10</v>
          </cell>
          <cell r="Q12477">
            <v>10</v>
          </cell>
          <cell r="V12477">
            <v>4800</v>
          </cell>
        </row>
        <row r="12478">
          <cell r="A12478">
            <v>1</v>
          </cell>
          <cell r="E12478">
            <v>10</v>
          </cell>
          <cell r="I12478">
            <v>1000000</v>
          </cell>
          <cell r="M12478">
            <v>10</v>
          </cell>
          <cell r="Q12478">
            <v>10</v>
          </cell>
          <cell r="V12478">
            <v>4820</v>
          </cell>
        </row>
        <row r="12479">
          <cell r="A12479">
            <v>1</v>
          </cell>
          <cell r="E12479">
            <v>10</v>
          </cell>
          <cell r="I12479">
            <v>0</v>
          </cell>
          <cell r="M12479">
            <v>10</v>
          </cell>
          <cell r="Q12479">
            <v>4</v>
          </cell>
          <cell r="V12479">
            <v>4830</v>
          </cell>
        </row>
        <row r="12480">
          <cell r="A12480">
            <v>1</v>
          </cell>
          <cell r="E12480">
            <v>10</v>
          </cell>
          <cell r="I12480">
            <v>10884625.140000001</v>
          </cell>
          <cell r="M12480">
            <v>10</v>
          </cell>
          <cell r="Q12480">
            <v>10</v>
          </cell>
          <cell r="V12480">
            <v>4830</v>
          </cell>
        </row>
        <row r="12481">
          <cell r="A12481">
            <v>1</v>
          </cell>
          <cell r="E12481">
            <v>10</v>
          </cell>
          <cell r="I12481">
            <v>330000</v>
          </cell>
          <cell r="M12481">
            <v>10</v>
          </cell>
          <cell r="Q12481">
            <v>10</v>
          </cell>
          <cell r="V12481">
            <v>4840</v>
          </cell>
        </row>
        <row r="12482">
          <cell r="A12482">
            <v>1</v>
          </cell>
          <cell r="E12482">
            <v>10</v>
          </cell>
          <cell r="I12482">
            <v>155172.41</v>
          </cell>
          <cell r="M12482">
            <v>10</v>
          </cell>
          <cell r="Q12482">
            <v>10</v>
          </cell>
          <cell r="V12482">
            <v>4850</v>
          </cell>
        </row>
        <row r="12483">
          <cell r="A12483">
            <v>1</v>
          </cell>
          <cell r="E12483">
            <v>10</v>
          </cell>
          <cell r="I12483">
            <v>0</v>
          </cell>
          <cell r="M12483">
            <v>10</v>
          </cell>
          <cell r="Q12483">
            <v>10</v>
          </cell>
          <cell r="V12483">
            <v>4910</v>
          </cell>
        </row>
        <row r="12484">
          <cell r="A12484">
            <v>1</v>
          </cell>
          <cell r="E12484">
            <v>10</v>
          </cell>
          <cell r="I12484">
            <v>-5000000</v>
          </cell>
          <cell r="M12484">
            <v>10</v>
          </cell>
          <cell r="Q12484">
            <v>10</v>
          </cell>
          <cell r="V12484">
            <v>5100</v>
          </cell>
        </row>
        <row r="12485">
          <cell r="A12485">
            <v>1</v>
          </cell>
          <cell r="E12485">
            <v>10</v>
          </cell>
          <cell r="I12485">
            <v>2782011959.52</v>
          </cell>
          <cell r="M12485">
            <v>10</v>
          </cell>
          <cell r="Q12485">
            <v>10</v>
          </cell>
          <cell r="V12485">
            <v>5200</v>
          </cell>
        </row>
        <row r="12486">
          <cell r="A12486">
            <v>1</v>
          </cell>
          <cell r="E12486">
            <v>10</v>
          </cell>
          <cell r="I12486">
            <v>7517807.2400000002</v>
          </cell>
          <cell r="M12486">
            <v>10</v>
          </cell>
          <cell r="Q12486">
            <v>10</v>
          </cell>
          <cell r="V12486">
            <v>5304</v>
          </cell>
        </row>
        <row r="12487">
          <cell r="A12487">
            <v>1</v>
          </cell>
          <cell r="E12487">
            <v>10</v>
          </cell>
          <cell r="I12487">
            <v>-665605462.39999998</v>
          </cell>
          <cell r="M12487">
            <v>10</v>
          </cell>
          <cell r="Q12487">
            <v>10</v>
          </cell>
          <cell r="V12487">
            <v>5305</v>
          </cell>
        </row>
        <row r="12488">
          <cell r="A12488">
            <v>1</v>
          </cell>
          <cell r="E12488">
            <v>10</v>
          </cell>
          <cell r="I12488">
            <v>663139644.21000004</v>
          </cell>
          <cell r="M12488">
            <v>10</v>
          </cell>
          <cell r="Q12488">
            <v>10</v>
          </cell>
          <cell r="V12488">
            <v>5306</v>
          </cell>
        </row>
        <row r="12489">
          <cell r="A12489">
            <v>1</v>
          </cell>
          <cell r="E12489">
            <v>10</v>
          </cell>
          <cell r="I12489">
            <v>3268830.48</v>
          </cell>
          <cell r="M12489">
            <v>10</v>
          </cell>
          <cell r="Q12489">
            <v>10</v>
          </cell>
          <cell r="V12489">
            <v>5307</v>
          </cell>
        </row>
        <row r="12490">
          <cell r="A12490">
            <v>1</v>
          </cell>
          <cell r="E12490">
            <v>10</v>
          </cell>
          <cell r="I12490">
            <v>602157943.07000005</v>
          </cell>
          <cell r="M12490">
            <v>10</v>
          </cell>
          <cell r="Q12490">
            <v>10</v>
          </cell>
          <cell r="V12490">
            <v>5400</v>
          </cell>
        </row>
        <row r="12491">
          <cell r="A12491">
            <v>1</v>
          </cell>
          <cell r="E12491">
            <v>10</v>
          </cell>
          <cell r="I12491">
            <v>-10044954086.32</v>
          </cell>
          <cell r="M12491">
            <v>10</v>
          </cell>
          <cell r="Q12491">
            <v>10</v>
          </cell>
          <cell r="V12491">
            <v>5400</v>
          </cell>
        </row>
        <row r="12492">
          <cell r="A12492">
            <v>1</v>
          </cell>
          <cell r="E12492">
            <v>10</v>
          </cell>
          <cell r="I12492">
            <v>1091408815.4300001</v>
          </cell>
          <cell r="M12492">
            <v>10</v>
          </cell>
          <cell r="Q12492">
            <v>10</v>
          </cell>
          <cell r="V12492">
            <v>5400</v>
          </cell>
        </row>
        <row r="12493">
          <cell r="A12493">
            <v>1</v>
          </cell>
          <cell r="E12493">
            <v>10</v>
          </cell>
          <cell r="I12493">
            <v>-13927597344.040001</v>
          </cell>
          <cell r="M12493">
            <v>10</v>
          </cell>
          <cell r="Q12493">
            <v>10</v>
          </cell>
          <cell r="V12493">
            <v>5400</v>
          </cell>
        </row>
        <row r="12494">
          <cell r="A12494">
            <v>1</v>
          </cell>
          <cell r="E12494">
            <v>10</v>
          </cell>
          <cell r="I12494">
            <v>-2949025.73</v>
          </cell>
          <cell r="M12494">
            <v>10</v>
          </cell>
          <cell r="Q12494">
            <v>10</v>
          </cell>
          <cell r="V12494">
            <v>5450</v>
          </cell>
        </row>
        <row r="12495">
          <cell r="A12495">
            <v>1</v>
          </cell>
          <cell r="E12495">
            <v>10</v>
          </cell>
          <cell r="I12495">
            <v>-2240576.91</v>
          </cell>
          <cell r="M12495">
            <v>10</v>
          </cell>
          <cell r="Q12495">
            <v>10</v>
          </cell>
          <cell r="V12495">
            <v>5450</v>
          </cell>
        </row>
        <row r="12496">
          <cell r="A12496">
            <v>1</v>
          </cell>
          <cell r="E12496">
            <v>10</v>
          </cell>
          <cell r="I12496">
            <v>-2240576.91</v>
          </cell>
          <cell r="M12496">
            <v>10</v>
          </cell>
          <cell r="Q12496">
            <v>10</v>
          </cell>
          <cell r="V12496">
            <v>5450</v>
          </cell>
        </row>
        <row r="12497">
          <cell r="A12497">
            <v>1</v>
          </cell>
          <cell r="E12497">
            <v>10</v>
          </cell>
          <cell r="I12497">
            <v>-5145097.24</v>
          </cell>
          <cell r="M12497">
            <v>10</v>
          </cell>
          <cell r="Q12497">
            <v>10</v>
          </cell>
          <cell r="V12497">
            <v>5450</v>
          </cell>
        </row>
        <row r="12498">
          <cell r="A12498">
            <v>1</v>
          </cell>
          <cell r="E12498">
            <v>10</v>
          </cell>
          <cell r="I12498">
            <v>-5145097.24</v>
          </cell>
          <cell r="M12498">
            <v>10</v>
          </cell>
          <cell r="Q12498">
            <v>10</v>
          </cell>
          <cell r="V12498">
            <v>5450</v>
          </cell>
        </row>
        <row r="12499">
          <cell r="A12499">
            <v>1</v>
          </cell>
          <cell r="E12499">
            <v>10</v>
          </cell>
          <cell r="I12499">
            <v>-5332984.8</v>
          </cell>
          <cell r="M12499">
            <v>10</v>
          </cell>
          <cell r="Q12499">
            <v>10</v>
          </cell>
          <cell r="V12499">
            <v>5450</v>
          </cell>
        </row>
        <row r="12500">
          <cell r="A12500">
            <v>1</v>
          </cell>
          <cell r="E12500">
            <v>10</v>
          </cell>
          <cell r="I12500">
            <v>0</v>
          </cell>
          <cell r="M12500">
            <v>10</v>
          </cell>
          <cell r="Q12500">
            <v>10</v>
          </cell>
          <cell r="V12500">
            <v>5450</v>
          </cell>
        </row>
        <row r="12501">
          <cell r="A12501">
            <v>1</v>
          </cell>
          <cell r="E12501">
            <v>10</v>
          </cell>
          <cell r="I12501">
            <v>-71407675.060000002</v>
          </cell>
          <cell r="M12501">
            <v>10</v>
          </cell>
          <cell r="Q12501">
            <v>10</v>
          </cell>
          <cell r="V12501">
            <v>5450</v>
          </cell>
        </row>
        <row r="12502">
          <cell r="A12502">
            <v>1</v>
          </cell>
          <cell r="E12502">
            <v>10</v>
          </cell>
          <cell r="I12502">
            <v>-80473972.540000007</v>
          </cell>
          <cell r="M12502">
            <v>10</v>
          </cell>
          <cell r="Q12502">
            <v>10</v>
          </cell>
          <cell r="V12502">
            <v>5450</v>
          </cell>
        </row>
        <row r="12503">
          <cell r="A12503">
            <v>1</v>
          </cell>
          <cell r="E12503">
            <v>10</v>
          </cell>
          <cell r="I12503">
            <v>-165968216.31</v>
          </cell>
          <cell r="M12503">
            <v>10</v>
          </cell>
          <cell r="Q12503">
            <v>10</v>
          </cell>
          <cell r="V12503">
            <v>5450</v>
          </cell>
        </row>
        <row r="12504">
          <cell r="A12504">
            <v>1</v>
          </cell>
          <cell r="E12504">
            <v>10</v>
          </cell>
          <cell r="I12504">
            <v>-165968216.31</v>
          </cell>
          <cell r="M12504">
            <v>10</v>
          </cell>
          <cell r="Q12504">
            <v>10</v>
          </cell>
          <cell r="V12504">
            <v>5450</v>
          </cell>
        </row>
        <row r="12505">
          <cell r="A12505">
            <v>1</v>
          </cell>
          <cell r="E12505">
            <v>10</v>
          </cell>
          <cell r="I12505">
            <v>-165968216.31</v>
          </cell>
          <cell r="M12505">
            <v>10</v>
          </cell>
          <cell r="Q12505">
            <v>10</v>
          </cell>
          <cell r="V12505">
            <v>5450</v>
          </cell>
        </row>
        <row r="12506">
          <cell r="A12506">
            <v>1</v>
          </cell>
          <cell r="E12506">
            <v>10</v>
          </cell>
          <cell r="I12506">
            <v>-152666096.65000001</v>
          </cell>
          <cell r="M12506">
            <v>10</v>
          </cell>
          <cell r="Q12506">
            <v>10</v>
          </cell>
          <cell r="V12506">
            <v>5450</v>
          </cell>
        </row>
        <row r="12507">
          <cell r="A12507">
            <v>1</v>
          </cell>
          <cell r="E12507">
            <v>10</v>
          </cell>
          <cell r="I12507">
            <v>-152666096.65000001</v>
          </cell>
          <cell r="M12507">
            <v>10</v>
          </cell>
          <cell r="Q12507">
            <v>10</v>
          </cell>
          <cell r="V12507">
            <v>5450</v>
          </cell>
        </row>
        <row r="12508">
          <cell r="A12508">
            <v>1</v>
          </cell>
          <cell r="E12508">
            <v>10</v>
          </cell>
          <cell r="I12508">
            <v>-147421034.87</v>
          </cell>
          <cell r="M12508">
            <v>10</v>
          </cell>
          <cell r="Q12508">
            <v>10</v>
          </cell>
          <cell r="V12508">
            <v>5450</v>
          </cell>
        </row>
        <row r="12509">
          <cell r="A12509">
            <v>1</v>
          </cell>
          <cell r="E12509">
            <v>10</v>
          </cell>
          <cell r="I12509">
            <v>-157911158.43000001</v>
          </cell>
          <cell r="M12509">
            <v>10</v>
          </cell>
          <cell r="Q12509">
            <v>10</v>
          </cell>
          <cell r="V12509">
            <v>5450</v>
          </cell>
        </row>
        <row r="12510">
          <cell r="A12510">
            <v>1</v>
          </cell>
          <cell r="E12510">
            <v>10</v>
          </cell>
          <cell r="I12510">
            <v>208908123</v>
          </cell>
          <cell r="M12510">
            <v>10</v>
          </cell>
          <cell r="Q12510">
            <v>10</v>
          </cell>
          <cell r="V12510">
            <v>6110</v>
          </cell>
        </row>
        <row r="12511">
          <cell r="A12511">
            <v>1</v>
          </cell>
          <cell r="E12511">
            <v>10</v>
          </cell>
          <cell r="I12511">
            <v>-30640097.48</v>
          </cell>
          <cell r="M12511">
            <v>10</v>
          </cell>
          <cell r="Q12511">
            <v>10</v>
          </cell>
          <cell r="V12511">
            <v>6120</v>
          </cell>
        </row>
        <row r="12512">
          <cell r="A12512">
            <v>1</v>
          </cell>
          <cell r="E12512">
            <v>10</v>
          </cell>
          <cell r="I12512">
            <v>310253707.63999999</v>
          </cell>
          <cell r="M12512">
            <v>10</v>
          </cell>
          <cell r="Q12512">
            <v>10</v>
          </cell>
          <cell r="V12512">
            <v>6210</v>
          </cell>
        </row>
        <row r="12513">
          <cell r="A12513">
            <v>1</v>
          </cell>
          <cell r="E12513">
            <v>10</v>
          </cell>
          <cell r="I12513">
            <v>-69126730.299999997</v>
          </cell>
          <cell r="M12513">
            <v>10</v>
          </cell>
          <cell r="Q12513">
            <v>10</v>
          </cell>
          <cell r="V12513">
            <v>6220</v>
          </cell>
        </row>
        <row r="12514">
          <cell r="A12514">
            <v>1</v>
          </cell>
          <cell r="E12514">
            <v>10</v>
          </cell>
          <cell r="I12514">
            <v>2818240834.6399999</v>
          </cell>
          <cell r="M12514">
            <v>10</v>
          </cell>
          <cell r="Q12514">
            <v>10</v>
          </cell>
          <cell r="V12514">
            <v>6310</v>
          </cell>
        </row>
        <row r="12515">
          <cell r="A12515">
            <v>1</v>
          </cell>
          <cell r="E12515">
            <v>10</v>
          </cell>
          <cell r="I12515">
            <v>-882664296.94000006</v>
          </cell>
          <cell r="M12515">
            <v>10</v>
          </cell>
          <cell r="Q12515">
            <v>10</v>
          </cell>
          <cell r="V12515">
            <v>6320</v>
          </cell>
        </row>
        <row r="12516">
          <cell r="A12516">
            <v>1</v>
          </cell>
          <cell r="E12516">
            <v>10</v>
          </cell>
          <cell r="I12516">
            <v>194184624.47</v>
          </cell>
          <cell r="M12516">
            <v>10</v>
          </cell>
          <cell r="Q12516">
            <v>10</v>
          </cell>
          <cell r="V12516">
            <v>6410</v>
          </cell>
        </row>
        <row r="12517">
          <cell r="A12517">
            <v>1</v>
          </cell>
          <cell r="E12517">
            <v>10</v>
          </cell>
          <cell r="I12517">
            <v>-88189496.180000007</v>
          </cell>
          <cell r="M12517">
            <v>10</v>
          </cell>
          <cell r="Q12517">
            <v>10</v>
          </cell>
          <cell r="V12517">
            <v>6420</v>
          </cell>
        </row>
        <row r="12518">
          <cell r="A12518">
            <v>1</v>
          </cell>
          <cell r="E12518">
            <v>10</v>
          </cell>
          <cell r="I12518">
            <v>184189713</v>
          </cell>
          <cell r="M12518">
            <v>10</v>
          </cell>
          <cell r="Q12518">
            <v>10</v>
          </cell>
          <cell r="V12518">
            <v>6510</v>
          </cell>
        </row>
        <row r="12519">
          <cell r="A12519">
            <v>1</v>
          </cell>
          <cell r="E12519">
            <v>10</v>
          </cell>
          <cell r="I12519">
            <v>-49023886.649999999</v>
          </cell>
          <cell r="M12519">
            <v>10</v>
          </cell>
          <cell r="Q12519">
            <v>10</v>
          </cell>
          <cell r="V12519">
            <v>6520</v>
          </cell>
        </row>
        <row r="12520">
          <cell r="A12520">
            <v>1</v>
          </cell>
          <cell r="E12520">
            <v>10</v>
          </cell>
          <cell r="I12520">
            <v>0</v>
          </cell>
          <cell r="M12520">
            <v>10</v>
          </cell>
          <cell r="Q12520">
            <v>10</v>
          </cell>
          <cell r="V12520">
            <v>6610</v>
          </cell>
        </row>
        <row r="12521">
          <cell r="A12521">
            <v>1</v>
          </cell>
          <cell r="E12521">
            <v>10</v>
          </cell>
          <cell r="I12521">
            <v>0</v>
          </cell>
          <cell r="M12521">
            <v>10</v>
          </cell>
          <cell r="Q12521">
            <v>10</v>
          </cell>
          <cell r="V12521">
            <v>6620</v>
          </cell>
        </row>
        <row r="12522">
          <cell r="A12522">
            <v>1</v>
          </cell>
          <cell r="E12522">
            <v>10</v>
          </cell>
          <cell r="I12522">
            <v>332268894.66000003</v>
          </cell>
          <cell r="M12522">
            <v>10</v>
          </cell>
          <cell r="Q12522">
            <v>10</v>
          </cell>
          <cell r="V12522">
            <v>6810</v>
          </cell>
        </row>
        <row r="12523">
          <cell r="A12523">
            <v>1</v>
          </cell>
          <cell r="E12523">
            <v>10</v>
          </cell>
          <cell r="I12523">
            <v>-7979718.9699999997</v>
          </cell>
          <cell r="M12523">
            <v>10</v>
          </cell>
          <cell r="Q12523">
            <v>10</v>
          </cell>
          <cell r="V12523">
            <v>6820</v>
          </cell>
        </row>
        <row r="12524">
          <cell r="A12524">
            <v>1</v>
          </cell>
          <cell r="E12524">
            <v>10</v>
          </cell>
          <cell r="I12524">
            <v>253952368</v>
          </cell>
          <cell r="M12524">
            <v>10</v>
          </cell>
          <cell r="Q12524">
            <v>10</v>
          </cell>
          <cell r="V12524">
            <v>7000</v>
          </cell>
        </row>
        <row r="12525">
          <cell r="A12525">
            <v>1</v>
          </cell>
          <cell r="E12525">
            <v>10</v>
          </cell>
          <cell r="I12525">
            <v>5843072192.71</v>
          </cell>
          <cell r="M12525">
            <v>10</v>
          </cell>
          <cell r="Q12525">
            <v>10</v>
          </cell>
          <cell r="V12525">
            <v>7100</v>
          </cell>
        </row>
        <row r="12526">
          <cell r="A12526">
            <v>1</v>
          </cell>
          <cell r="E12526">
            <v>10</v>
          </cell>
          <cell r="I12526">
            <v>-1029793028.15</v>
          </cell>
          <cell r="M12526">
            <v>10</v>
          </cell>
          <cell r="Q12526">
            <v>10</v>
          </cell>
          <cell r="V12526">
            <v>7110</v>
          </cell>
        </row>
        <row r="12527">
          <cell r="A12527">
            <v>1</v>
          </cell>
          <cell r="E12527">
            <v>10</v>
          </cell>
          <cell r="I12527">
            <v>2577829394.29</v>
          </cell>
          <cell r="M12527">
            <v>10</v>
          </cell>
          <cell r="Q12527">
            <v>10</v>
          </cell>
          <cell r="V12527">
            <v>7130</v>
          </cell>
        </row>
        <row r="12528">
          <cell r="A12528">
            <v>1</v>
          </cell>
          <cell r="E12528">
            <v>10</v>
          </cell>
          <cell r="I12528">
            <v>25626729.460000001</v>
          </cell>
          <cell r="M12528">
            <v>10</v>
          </cell>
          <cell r="Q12528">
            <v>10</v>
          </cell>
          <cell r="V12528">
            <v>7140</v>
          </cell>
        </row>
        <row r="12529">
          <cell r="A12529">
            <v>1</v>
          </cell>
          <cell r="E12529">
            <v>10</v>
          </cell>
          <cell r="I12529">
            <v>113643615</v>
          </cell>
          <cell r="M12529">
            <v>10</v>
          </cell>
          <cell r="Q12529">
            <v>10</v>
          </cell>
          <cell r="V12529">
            <v>7150</v>
          </cell>
        </row>
        <row r="12530">
          <cell r="A12530">
            <v>1</v>
          </cell>
          <cell r="E12530">
            <v>10</v>
          </cell>
          <cell r="I12530">
            <v>0</v>
          </cell>
          <cell r="M12530">
            <v>10</v>
          </cell>
          <cell r="Q12530">
            <v>10</v>
          </cell>
          <cell r="V12530">
            <v>7250</v>
          </cell>
        </row>
        <row r="12531">
          <cell r="A12531">
            <v>1</v>
          </cell>
          <cell r="E12531">
            <v>10</v>
          </cell>
          <cell r="I12531">
            <v>502241.2</v>
          </cell>
          <cell r="M12531">
            <v>10</v>
          </cell>
          <cell r="Q12531">
            <v>10</v>
          </cell>
          <cell r="V12531">
            <v>7300</v>
          </cell>
        </row>
        <row r="12532">
          <cell r="A12532">
            <v>1</v>
          </cell>
          <cell r="E12532">
            <v>10</v>
          </cell>
          <cell r="I12532">
            <v>51349177.57</v>
          </cell>
          <cell r="M12532">
            <v>10</v>
          </cell>
          <cell r="Q12532">
            <v>10</v>
          </cell>
          <cell r="V12532">
            <v>7300</v>
          </cell>
        </row>
        <row r="12533">
          <cell r="A12533">
            <v>1</v>
          </cell>
          <cell r="E12533">
            <v>10</v>
          </cell>
          <cell r="I12533">
            <v>356805.15</v>
          </cell>
          <cell r="M12533">
            <v>10</v>
          </cell>
          <cell r="Q12533">
            <v>10</v>
          </cell>
          <cell r="V12533">
            <v>7300</v>
          </cell>
        </row>
        <row r="12534">
          <cell r="A12534">
            <v>1</v>
          </cell>
          <cell r="E12534">
            <v>10</v>
          </cell>
          <cell r="I12534">
            <v>477126.16</v>
          </cell>
          <cell r="M12534">
            <v>10</v>
          </cell>
          <cell r="Q12534">
            <v>10</v>
          </cell>
          <cell r="V12534">
            <v>7300</v>
          </cell>
        </row>
        <row r="12535">
          <cell r="A12535">
            <v>1</v>
          </cell>
          <cell r="E12535">
            <v>10</v>
          </cell>
          <cell r="I12535">
            <v>10618000</v>
          </cell>
          <cell r="M12535">
            <v>10</v>
          </cell>
          <cell r="Q12535">
            <v>10</v>
          </cell>
          <cell r="V12535">
            <v>7300</v>
          </cell>
        </row>
        <row r="12536">
          <cell r="A12536">
            <v>1</v>
          </cell>
          <cell r="E12536">
            <v>10</v>
          </cell>
          <cell r="I12536">
            <v>320194</v>
          </cell>
          <cell r="M12536">
            <v>10</v>
          </cell>
          <cell r="Q12536">
            <v>10</v>
          </cell>
          <cell r="V12536">
            <v>7300</v>
          </cell>
        </row>
        <row r="12537">
          <cell r="A12537">
            <v>1</v>
          </cell>
          <cell r="E12537">
            <v>10</v>
          </cell>
          <cell r="I12537">
            <v>0</v>
          </cell>
          <cell r="M12537">
            <v>10</v>
          </cell>
          <cell r="Q12537">
            <v>10</v>
          </cell>
          <cell r="V12537">
            <v>7300</v>
          </cell>
        </row>
        <row r="12538">
          <cell r="A12538">
            <v>1</v>
          </cell>
          <cell r="E12538">
            <v>10</v>
          </cell>
          <cell r="I12538">
            <v>0</v>
          </cell>
          <cell r="M12538">
            <v>10</v>
          </cell>
          <cell r="Q12538">
            <v>10</v>
          </cell>
          <cell r="V12538">
            <v>7300</v>
          </cell>
        </row>
        <row r="12539">
          <cell r="A12539">
            <v>1</v>
          </cell>
          <cell r="E12539">
            <v>10</v>
          </cell>
          <cell r="I12539">
            <v>0</v>
          </cell>
          <cell r="M12539">
            <v>10</v>
          </cell>
          <cell r="Q12539">
            <v>10</v>
          </cell>
          <cell r="V12539">
            <v>7300</v>
          </cell>
        </row>
        <row r="12540">
          <cell r="A12540">
            <v>1</v>
          </cell>
          <cell r="E12540">
            <v>10</v>
          </cell>
          <cell r="I12540">
            <v>0</v>
          </cell>
          <cell r="M12540">
            <v>10</v>
          </cell>
          <cell r="Q12540">
            <v>10</v>
          </cell>
          <cell r="V12540">
            <v>7300</v>
          </cell>
        </row>
        <row r="12541">
          <cell r="A12541">
            <v>1</v>
          </cell>
          <cell r="E12541">
            <v>10</v>
          </cell>
          <cell r="I12541">
            <v>0</v>
          </cell>
          <cell r="M12541">
            <v>10</v>
          </cell>
          <cell r="Q12541">
            <v>10</v>
          </cell>
          <cell r="V12541">
            <v>7300</v>
          </cell>
        </row>
        <row r="12542">
          <cell r="A12542">
            <v>1</v>
          </cell>
          <cell r="E12542">
            <v>10</v>
          </cell>
          <cell r="I12542">
            <v>0</v>
          </cell>
          <cell r="M12542">
            <v>10</v>
          </cell>
          <cell r="Q12542">
            <v>10</v>
          </cell>
          <cell r="V12542">
            <v>7300</v>
          </cell>
        </row>
        <row r="12543">
          <cell r="A12543">
            <v>1</v>
          </cell>
          <cell r="E12543">
            <v>10</v>
          </cell>
          <cell r="I12543">
            <v>0</v>
          </cell>
          <cell r="M12543">
            <v>10</v>
          </cell>
          <cell r="Q12543">
            <v>10</v>
          </cell>
          <cell r="V12543">
            <v>7300</v>
          </cell>
        </row>
        <row r="12544">
          <cell r="A12544">
            <v>1</v>
          </cell>
          <cell r="E12544">
            <v>10</v>
          </cell>
          <cell r="I12544">
            <v>0</v>
          </cell>
          <cell r="M12544">
            <v>10</v>
          </cell>
          <cell r="Q12544">
            <v>10</v>
          </cell>
          <cell r="V12544">
            <v>7300</v>
          </cell>
        </row>
        <row r="12545">
          <cell r="A12545">
            <v>1</v>
          </cell>
          <cell r="E12545">
            <v>10</v>
          </cell>
          <cell r="I12545">
            <v>-30121.34</v>
          </cell>
          <cell r="M12545">
            <v>10</v>
          </cell>
          <cell r="Q12545">
            <v>10</v>
          </cell>
          <cell r="V12545">
            <v>7300</v>
          </cell>
        </row>
        <row r="12546">
          <cell r="A12546">
            <v>1</v>
          </cell>
          <cell r="E12546">
            <v>10</v>
          </cell>
          <cell r="I12546">
            <v>2378560</v>
          </cell>
          <cell r="M12546">
            <v>10</v>
          </cell>
          <cell r="Q12546">
            <v>10</v>
          </cell>
          <cell r="V12546">
            <v>7300</v>
          </cell>
        </row>
        <row r="12547">
          <cell r="A12547">
            <v>1</v>
          </cell>
          <cell r="E12547">
            <v>10</v>
          </cell>
          <cell r="I12547">
            <v>473219</v>
          </cell>
          <cell r="M12547">
            <v>10</v>
          </cell>
          <cell r="Q12547">
            <v>10</v>
          </cell>
          <cell r="V12547">
            <v>7300</v>
          </cell>
        </row>
        <row r="12548">
          <cell r="A12548">
            <v>1</v>
          </cell>
          <cell r="E12548">
            <v>10</v>
          </cell>
          <cell r="I12548">
            <v>1349552</v>
          </cell>
          <cell r="M12548">
            <v>10</v>
          </cell>
          <cell r="Q12548">
            <v>10</v>
          </cell>
          <cell r="V12548">
            <v>7300</v>
          </cell>
        </row>
        <row r="12549">
          <cell r="A12549">
            <v>1</v>
          </cell>
          <cell r="E12549">
            <v>10</v>
          </cell>
          <cell r="I12549">
            <v>0</v>
          </cell>
          <cell r="M12549">
            <v>10</v>
          </cell>
          <cell r="Q12549">
            <v>10</v>
          </cell>
          <cell r="V12549">
            <v>7500</v>
          </cell>
        </row>
        <row r="12550">
          <cell r="A12550">
            <v>1</v>
          </cell>
          <cell r="E12550">
            <v>10</v>
          </cell>
          <cell r="I12550">
            <v>0</v>
          </cell>
          <cell r="M12550">
            <v>10</v>
          </cell>
          <cell r="Q12550">
            <v>10</v>
          </cell>
          <cell r="V12550">
            <v>7700</v>
          </cell>
        </row>
        <row r="12551">
          <cell r="A12551">
            <v>1</v>
          </cell>
          <cell r="E12551">
            <v>10</v>
          </cell>
          <cell r="I12551">
            <v>2836640.14</v>
          </cell>
          <cell r="M12551">
            <v>10</v>
          </cell>
          <cell r="Q12551">
            <v>10</v>
          </cell>
          <cell r="V12551">
            <v>7909</v>
          </cell>
        </row>
        <row r="12552">
          <cell r="A12552">
            <v>1</v>
          </cell>
          <cell r="E12552">
            <v>10</v>
          </cell>
          <cell r="I12552">
            <v>0</v>
          </cell>
          <cell r="M12552">
            <v>10</v>
          </cell>
          <cell r="Q12552">
            <v>10</v>
          </cell>
          <cell r="V12552">
            <v>7916</v>
          </cell>
        </row>
        <row r="12553">
          <cell r="A12553">
            <v>1</v>
          </cell>
          <cell r="E12553">
            <v>10</v>
          </cell>
          <cell r="I12553">
            <v>83742628.730000004</v>
          </cell>
          <cell r="M12553">
            <v>10</v>
          </cell>
          <cell r="Q12553">
            <v>10</v>
          </cell>
          <cell r="V12553">
            <v>8091</v>
          </cell>
        </row>
        <row r="12554">
          <cell r="A12554">
            <v>1</v>
          </cell>
          <cell r="E12554">
            <v>10</v>
          </cell>
          <cell r="I12554">
            <v>73664021.079999998</v>
          </cell>
          <cell r="M12554">
            <v>10</v>
          </cell>
          <cell r="Q12554">
            <v>10</v>
          </cell>
          <cell r="V12554">
            <v>8092</v>
          </cell>
        </row>
        <row r="12555">
          <cell r="A12555">
            <v>1</v>
          </cell>
          <cell r="E12555">
            <v>10</v>
          </cell>
          <cell r="I12555">
            <v>-1438743980.49</v>
          </cell>
          <cell r="M12555">
            <v>10</v>
          </cell>
          <cell r="Q12555">
            <v>10</v>
          </cell>
          <cell r="V12555">
            <v>9000</v>
          </cell>
        </row>
        <row r="12556">
          <cell r="A12556">
            <v>1</v>
          </cell>
          <cell r="E12556">
            <v>10</v>
          </cell>
          <cell r="I12556">
            <v>-2035371578.1099999</v>
          </cell>
          <cell r="M12556">
            <v>10</v>
          </cell>
          <cell r="Q12556">
            <v>10</v>
          </cell>
          <cell r="V12556">
            <v>9100</v>
          </cell>
        </row>
        <row r="12557">
          <cell r="A12557">
            <v>1</v>
          </cell>
          <cell r="E12557">
            <v>10</v>
          </cell>
          <cell r="I12557">
            <v>-64807542.57</v>
          </cell>
          <cell r="M12557">
            <v>10</v>
          </cell>
          <cell r="Q12557">
            <v>10</v>
          </cell>
          <cell r="V12557">
            <v>9110</v>
          </cell>
        </row>
        <row r="12558">
          <cell r="A12558">
            <v>1</v>
          </cell>
          <cell r="E12558">
            <v>10</v>
          </cell>
          <cell r="I12558">
            <v>0</v>
          </cell>
          <cell r="M12558">
            <v>10</v>
          </cell>
          <cell r="Q12558">
            <v>10</v>
          </cell>
          <cell r="V12558">
            <v>9150</v>
          </cell>
        </row>
        <row r="12559">
          <cell r="A12559">
            <v>1</v>
          </cell>
          <cell r="E12559">
            <v>10</v>
          </cell>
          <cell r="I12559">
            <v>0</v>
          </cell>
          <cell r="M12559">
            <v>10</v>
          </cell>
          <cell r="Q12559">
            <v>10</v>
          </cell>
          <cell r="V12559">
            <v>9201</v>
          </cell>
        </row>
        <row r="12560">
          <cell r="A12560">
            <v>1</v>
          </cell>
          <cell r="E12560">
            <v>10</v>
          </cell>
          <cell r="I12560">
            <v>0</v>
          </cell>
          <cell r="M12560">
            <v>10</v>
          </cell>
          <cell r="Q12560">
            <v>10</v>
          </cell>
          <cell r="V12560">
            <v>9251</v>
          </cell>
        </row>
        <row r="12561">
          <cell r="A12561">
            <v>1</v>
          </cell>
          <cell r="E12561">
            <v>10</v>
          </cell>
          <cell r="I12561">
            <v>-486588710.57999998</v>
          </cell>
          <cell r="M12561">
            <v>10</v>
          </cell>
          <cell r="Q12561">
            <v>10</v>
          </cell>
          <cell r="V12561">
            <v>9252</v>
          </cell>
        </row>
        <row r="12562">
          <cell r="A12562">
            <v>1</v>
          </cell>
          <cell r="E12562">
            <v>10</v>
          </cell>
          <cell r="I12562">
            <v>1200000</v>
          </cell>
          <cell r="M12562">
            <v>10</v>
          </cell>
          <cell r="Q12562">
            <v>10</v>
          </cell>
          <cell r="V12562">
            <v>9253</v>
          </cell>
        </row>
        <row r="12563">
          <cell r="A12563">
            <v>1</v>
          </cell>
          <cell r="E12563">
            <v>10</v>
          </cell>
          <cell r="I12563">
            <v>25549310</v>
          </cell>
          <cell r="M12563">
            <v>10</v>
          </cell>
          <cell r="Q12563">
            <v>10</v>
          </cell>
          <cell r="V12563">
            <v>9253</v>
          </cell>
        </row>
        <row r="12564">
          <cell r="A12564">
            <v>1</v>
          </cell>
          <cell r="E12564">
            <v>10</v>
          </cell>
          <cell r="I12564">
            <v>-71422540</v>
          </cell>
          <cell r="M12564">
            <v>10</v>
          </cell>
          <cell r="Q12564">
            <v>10</v>
          </cell>
          <cell r="V12564">
            <v>9256</v>
          </cell>
        </row>
        <row r="12565">
          <cell r="A12565">
            <v>1</v>
          </cell>
          <cell r="E12565">
            <v>10</v>
          </cell>
          <cell r="I12565">
            <v>-61967177.57</v>
          </cell>
          <cell r="M12565">
            <v>10</v>
          </cell>
          <cell r="Q12565">
            <v>10</v>
          </cell>
          <cell r="V12565">
            <v>9301</v>
          </cell>
        </row>
        <row r="12566">
          <cell r="A12566">
            <v>1</v>
          </cell>
          <cell r="E12566">
            <v>10</v>
          </cell>
          <cell r="I12566">
            <v>-174711680.58000001</v>
          </cell>
          <cell r="M12566">
            <v>10</v>
          </cell>
          <cell r="Q12566">
            <v>10</v>
          </cell>
          <cell r="V12566">
            <v>9302</v>
          </cell>
        </row>
        <row r="12567">
          <cell r="A12567">
            <v>1</v>
          </cell>
          <cell r="E12567">
            <v>10</v>
          </cell>
          <cell r="I12567">
            <v>-2358034357.6100001</v>
          </cell>
          <cell r="M12567">
            <v>10</v>
          </cell>
          <cell r="Q12567">
            <v>10</v>
          </cell>
          <cell r="V12567">
            <v>9303</v>
          </cell>
        </row>
        <row r="12568">
          <cell r="A12568">
            <v>1</v>
          </cell>
          <cell r="E12568">
            <v>10</v>
          </cell>
          <cell r="I12568">
            <v>-116512690</v>
          </cell>
          <cell r="M12568">
            <v>10</v>
          </cell>
          <cell r="Q12568">
            <v>10</v>
          </cell>
          <cell r="V12568">
            <v>9305</v>
          </cell>
        </row>
        <row r="12569">
          <cell r="A12569">
            <v>1</v>
          </cell>
          <cell r="E12569">
            <v>10</v>
          </cell>
          <cell r="I12569">
            <v>6460032.7300000004</v>
          </cell>
          <cell r="M12569">
            <v>10</v>
          </cell>
          <cell r="Q12569">
            <v>10</v>
          </cell>
          <cell r="V12569">
            <v>9306</v>
          </cell>
        </row>
        <row r="12570">
          <cell r="A12570">
            <v>1</v>
          </cell>
          <cell r="E12570">
            <v>10</v>
          </cell>
          <cell r="I12570">
            <v>0</v>
          </cell>
          <cell r="M12570">
            <v>10</v>
          </cell>
          <cell r="Q12570">
            <v>10</v>
          </cell>
          <cell r="V12570">
            <v>9400</v>
          </cell>
        </row>
        <row r="12571">
          <cell r="A12571">
            <v>1</v>
          </cell>
          <cell r="E12571">
            <v>10</v>
          </cell>
          <cell r="I12571">
            <v>-21244320</v>
          </cell>
          <cell r="M12571">
            <v>10</v>
          </cell>
          <cell r="Q12571">
            <v>10</v>
          </cell>
          <cell r="V12571">
            <v>9500</v>
          </cell>
        </row>
        <row r="12572">
          <cell r="A12572">
            <v>1</v>
          </cell>
          <cell r="E12572">
            <v>10</v>
          </cell>
          <cell r="I12572">
            <v>-364389655.19999999</v>
          </cell>
          <cell r="M12572">
            <v>10</v>
          </cell>
          <cell r="Q12572">
            <v>10</v>
          </cell>
          <cell r="V12572">
            <v>9530</v>
          </cell>
        </row>
        <row r="12573">
          <cell r="A12573">
            <v>1</v>
          </cell>
          <cell r="E12573">
            <v>10</v>
          </cell>
          <cell r="I12573">
            <v>-904079040.07000005</v>
          </cell>
          <cell r="M12573">
            <v>10</v>
          </cell>
          <cell r="Q12573">
            <v>10</v>
          </cell>
          <cell r="V12573">
            <v>9600</v>
          </cell>
        </row>
        <row r="12574">
          <cell r="A12574">
            <v>1</v>
          </cell>
          <cell r="E12574">
            <v>10</v>
          </cell>
          <cell r="I12574">
            <v>-86764838.109999999</v>
          </cell>
          <cell r="M12574">
            <v>10</v>
          </cell>
          <cell r="Q12574">
            <v>10</v>
          </cell>
          <cell r="V12574">
            <v>9610</v>
          </cell>
        </row>
        <row r="12575">
          <cell r="A12575">
            <v>1</v>
          </cell>
          <cell r="E12575">
            <v>10</v>
          </cell>
          <cell r="I12575">
            <v>7214476411</v>
          </cell>
          <cell r="M12575">
            <v>10</v>
          </cell>
          <cell r="Q12575">
            <v>10</v>
          </cell>
          <cell r="V12575">
            <v>9620</v>
          </cell>
        </row>
        <row r="12576">
          <cell r="A12576">
            <v>1</v>
          </cell>
          <cell r="E12576">
            <v>10</v>
          </cell>
          <cell r="I12576">
            <v>-308792288.19</v>
          </cell>
          <cell r="M12576">
            <v>10</v>
          </cell>
          <cell r="Q12576">
            <v>10</v>
          </cell>
          <cell r="V12576">
            <v>9670</v>
          </cell>
        </row>
        <row r="12577">
          <cell r="A12577">
            <v>1</v>
          </cell>
          <cell r="E12577">
            <v>10</v>
          </cell>
          <cell r="I12577">
            <v>0</v>
          </cell>
          <cell r="M12577">
            <v>10</v>
          </cell>
          <cell r="Q12577">
            <v>10</v>
          </cell>
          <cell r="V12577">
            <v>9990</v>
          </cell>
        </row>
        <row r="12578">
          <cell r="A12578">
            <v>1</v>
          </cell>
          <cell r="E12578">
            <v>10</v>
          </cell>
          <cell r="I12578">
            <v>11990314997.33</v>
          </cell>
          <cell r="M12578">
            <v>10</v>
          </cell>
          <cell r="Q12578">
            <v>10</v>
          </cell>
          <cell r="V12578">
            <v>5301</v>
          </cell>
        </row>
        <row r="12579">
          <cell r="A12579">
            <v>1</v>
          </cell>
          <cell r="E12579">
            <v>6</v>
          </cell>
          <cell r="I12579">
            <v>3254656.9</v>
          </cell>
          <cell r="M12579">
            <v>6</v>
          </cell>
          <cell r="Q12579">
            <v>6</v>
          </cell>
          <cell r="V12579">
            <v>2010</v>
          </cell>
        </row>
        <row r="12580">
          <cell r="A12580">
            <v>1</v>
          </cell>
          <cell r="E12580">
            <v>6</v>
          </cell>
          <cell r="I12580">
            <v>8644910.8399999999</v>
          </cell>
          <cell r="M12580">
            <v>6</v>
          </cell>
          <cell r="Q12580">
            <v>6</v>
          </cell>
          <cell r="V12580">
            <v>2030</v>
          </cell>
        </row>
        <row r="12581">
          <cell r="A12581">
            <v>1</v>
          </cell>
          <cell r="E12581">
            <v>6</v>
          </cell>
          <cell r="I12581">
            <v>1497004.85</v>
          </cell>
          <cell r="M12581">
            <v>6</v>
          </cell>
          <cell r="Q12581">
            <v>6</v>
          </cell>
          <cell r="V12581">
            <v>2040</v>
          </cell>
        </row>
        <row r="12582">
          <cell r="A12582">
            <v>1</v>
          </cell>
          <cell r="E12582">
            <v>6</v>
          </cell>
          <cell r="I12582">
            <v>11173337.189999999</v>
          </cell>
          <cell r="M12582">
            <v>6</v>
          </cell>
          <cell r="Q12582">
            <v>6</v>
          </cell>
          <cell r="V12582">
            <v>2051</v>
          </cell>
        </row>
        <row r="12583">
          <cell r="A12583">
            <v>1</v>
          </cell>
          <cell r="E12583">
            <v>6</v>
          </cell>
          <cell r="I12583">
            <v>14477966.68</v>
          </cell>
          <cell r="M12583">
            <v>6</v>
          </cell>
          <cell r="Q12583">
            <v>6</v>
          </cell>
          <cell r="V12583">
            <v>2052</v>
          </cell>
        </row>
        <row r="12584">
          <cell r="A12584">
            <v>1</v>
          </cell>
          <cell r="E12584">
            <v>6</v>
          </cell>
          <cell r="I12584">
            <v>243333.32</v>
          </cell>
          <cell r="M12584">
            <v>6</v>
          </cell>
          <cell r="Q12584">
            <v>6</v>
          </cell>
          <cell r="V12584">
            <v>2053</v>
          </cell>
        </row>
        <row r="12585">
          <cell r="A12585">
            <v>1</v>
          </cell>
          <cell r="E12585">
            <v>6</v>
          </cell>
          <cell r="I12585">
            <v>17576636.07</v>
          </cell>
          <cell r="M12585">
            <v>6</v>
          </cell>
          <cell r="Q12585">
            <v>6</v>
          </cell>
          <cell r="V12585">
            <v>3400</v>
          </cell>
        </row>
        <row r="12586">
          <cell r="A12586">
            <v>1</v>
          </cell>
          <cell r="E12586">
            <v>6</v>
          </cell>
          <cell r="I12586">
            <v>817275.68</v>
          </cell>
          <cell r="M12586">
            <v>6</v>
          </cell>
          <cell r="Q12586">
            <v>6</v>
          </cell>
          <cell r="V12586">
            <v>4150</v>
          </cell>
        </row>
        <row r="12587">
          <cell r="A12587">
            <v>1</v>
          </cell>
          <cell r="E12587">
            <v>6</v>
          </cell>
          <cell r="I12587">
            <v>20000</v>
          </cell>
          <cell r="M12587">
            <v>6</v>
          </cell>
          <cell r="Q12587">
            <v>6</v>
          </cell>
          <cell r="V12587">
            <v>4260</v>
          </cell>
        </row>
        <row r="12588">
          <cell r="A12588">
            <v>1</v>
          </cell>
          <cell r="E12588">
            <v>6</v>
          </cell>
          <cell r="I12588">
            <v>285000</v>
          </cell>
          <cell r="M12588">
            <v>6</v>
          </cell>
          <cell r="Q12588">
            <v>6</v>
          </cell>
          <cell r="V12588">
            <v>4280</v>
          </cell>
        </row>
        <row r="12589">
          <cell r="A12589">
            <v>1</v>
          </cell>
          <cell r="E12589">
            <v>6</v>
          </cell>
          <cell r="I12589">
            <v>6944.44</v>
          </cell>
          <cell r="M12589">
            <v>6</v>
          </cell>
          <cell r="Q12589">
            <v>6</v>
          </cell>
          <cell r="V12589">
            <v>4302</v>
          </cell>
        </row>
        <row r="12590">
          <cell r="A12590">
            <v>1</v>
          </cell>
          <cell r="E12590">
            <v>6</v>
          </cell>
          <cell r="I12590">
            <v>600034.16</v>
          </cell>
          <cell r="M12590">
            <v>6</v>
          </cell>
          <cell r="Q12590">
            <v>6</v>
          </cell>
          <cell r="V12590">
            <v>4360</v>
          </cell>
        </row>
        <row r="12591">
          <cell r="A12591">
            <v>1</v>
          </cell>
          <cell r="E12591">
            <v>6</v>
          </cell>
          <cell r="I12591">
            <v>1200000</v>
          </cell>
          <cell r="M12591">
            <v>6</v>
          </cell>
          <cell r="Q12591">
            <v>6</v>
          </cell>
          <cell r="V12591">
            <v>4560</v>
          </cell>
        </row>
        <row r="12592">
          <cell r="A12592">
            <v>1</v>
          </cell>
          <cell r="E12592">
            <v>6</v>
          </cell>
          <cell r="I12592">
            <v>30000</v>
          </cell>
          <cell r="M12592">
            <v>6</v>
          </cell>
          <cell r="Q12592">
            <v>6</v>
          </cell>
          <cell r="V12592">
            <v>4595</v>
          </cell>
        </row>
        <row r="12593">
          <cell r="A12593">
            <v>1</v>
          </cell>
          <cell r="E12593">
            <v>6</v>
          </cell>
          <cell r="I12593">
            <v>454606.82</v>
          </cell>
          <cell r="M12593">
            <v>6</v>
          </cell>
          <cell r="Q12593">
            <v>6</v>
          </cell>
          <cell r="V12593">
            <v>4601</v>
          </cell>
        </row>
        <row r="12594">
          <cell r="A12594">
            <v>1</v>
          </cell>
          <cell r="E12594">
            <v>6</v>
          </cell>
          <cell r="I12594">
            <v>913435</v>
          </cell>
          <cell r="M12594">
            <v>6</v>
          </cell>
          <cell r="Q12594">
            <v>6</v>
          </cell>
          <cell r="V12594">
            <v>4602</v>
          </cell>
        </row>
        <row r="12595">
          <cell r="A12595">
            <v>1</v>
          </cell>
          <cell r="E12595">
            <v>6</v>
          </cell>
          <cell r="I12595">
            <v>28800</v>
          </cell>
          <cell r="M12595">
            <v>6</v>
          </cell>
          <cell r="Q12595">
            <v>6</v>
          </cell>
          <cell r="V12595">
            <v>4660</v>
          </cell>
        </row>
        <row r="12596">
          <cell r="A12596">
            <v>1</v>
          </cell>
          <cell r="E12596">
            <v>6</v>
          </cell>
          <cell r="I12596">
            <v>234920.67</v>
          </cell>
          <cell r="M12596">
            <v>6</v>
          </cell>
          <cell r="Q12596">
            <v>6</v>
          </cell>
          <cell r="V12596">
            <v>4660</v>
          </cell>
        </row>
        <row r="12597">
          <cell r="A12597">
            <v>1</v>
          </cell>
          <cell r="E12597">
            <v>6</v>
          </cell>
          <cell r="I12597">
            <v>6664270.3700000001</v>
          </cell>
          <cell r="M12597">
            <v>6</v>
          </cell>
          <cell r="Q12597">
            <v>6</v>
          </cell>
          <cell r="V12597">
            <v>4700</v>
          </cell>
        </row>
        <row r="12598">
          <cell r="A12598">
            <v>1</v>
          </cell>
          <cell r="E12598">
            <v>6</v>
          </cell>
          <cell r="I12598">
            <v>1418611.29</v>
          </cell>
          <cell r="M12598">
            <v>6</v>
          </cell>
          <cell r="Q12598">
            <v>6</v>
          </cell>
          <cell r="V12598">
            <v>4720</v>
          </cell>
        </row>
        <row r="12599">
          <cell r="A12599">
            <v>1</v>
          </cell>
          <cell r="E12599">
            <v>6</v>
          </cell>
          <cell r="I12599">
            <v>1709452.36</v>
          </cell>
          <cell r="M12599">
            <v>6</v>
          </cell>
          <cell r="Q12599">
            <v>6</v>
          </cell>
          <cell r="V12599">
            <v>4730</v>
          </cell>
        </row>
        <row r="12600">
          <cell r="A12600">
            <v>1</v>
          </cell>
          <cell r="E12600">
            <v>6</v>
          </cell>
          <cell r="I12600">
            <v>920419.59</v>
          </cell>
          <cell r="M12600">
            <v>6</v>
          </cell>
          <cell r="Q12600">
            <v>6</v>
          </cell>
          <cell r="V12600">
            <v>4760</v>
          </cell>
        </row>
        <row r="12601">
          <cell r="A12601">
            <v>1</v>
          </cell>
          <cell r="E12601">
            <v>6</v>
          </cell>
          <cell r="I12601">
            <v>478936.71</v>
          </cell>
          <cell r="M12601">
            <v>6</v>
          </cell>
          <cell r="Q12601">
            <v>6</v>
          </cell>
          <cell r="V12601">
            <v>4775</v>
          </cell>
        </row>
        <row r="12602">
          <cell r="A12602">
            <v>1</v>
          </cell>
          <cell r="E12602">
            <v>6</v>
          </cell>
          <cell r="I12602">
            <v>2382427.92</v>
          </cell>
          <cell r="M12602">
            <v>6</v>
          </cell>
          <cell r="Q12602">
            <v>6</v>
          </cell>
          <cell r="V12602">
            <v>4780</v>
          </cell>
        </row>
        <row r="12603">
          <cell r="A12603">
            <v>1</v>
          </cell>
          <cell r="E12603">
            <v>6</v>
          </cell>
          <cell r="I12603">
            <v>414867.20000000001</v>
          </cell>
          <cell r="M12603">
            <v>6</v>
          </cell>
          <cell r="Q12603">
            <v>6</v>
          </cell>
          <cell r="V12603">
            <v>4785</v>
          </cell>
        </row>
        <row r="12604">
          <cell r="A12604">
            <v>1</v>
          </cell>
          <cell r="E12604">
            <v>6</v>
          </cell>
          <cell r="I12604">
            <v>1155201.3700000001</v>
          </cell>
          <cell r="M12604">
            <v>6</v>
          </cell>
          <cell r="Q12604">
            <v>6</v>
          </cell>
          <cell r="V12604">
            <v>4800</v>
          </cell>
        </row>
        <row r="12605">
          <cell r="A12605">
            <v>1</v>
          </cell>
          <cell r="E12605">
            <v>6</v>
          </cell>
          <cell r="I12605">
            <v>1771899.99</v>
          </cell>
          <cell r="M12605">
            <v>6</v>
          </cell>
          <cell r="Q12605">
            <v>6</v>
          </cell>
          <cell r="V12605">
            <v>4830</v>
          </cell>
        </row>
        <row r="12606">
          <cell r="A12606">
            <v>1</v>
          </cell>
          <cell r="E12606">
            <v>6</v>
          </cell>
          <cell r="I12606">
            <v>-139074863.88999999</v>
          </cell>
          <cell r="M12606">
            <v>6</v>
          </cell>
          <cell r="Q12606">
            <v>6</v>
          </cell>
          <cell r="V12606">
            <v>5200</v>
          </cell>
        </row>
        <row r="12607">
          <cell r="A12607">
            <v>1</v>
          </cell>
          <cell r="E12607">
            <v>6</v>
          </cell>
          <cell r="I12607">
            <v>16710811.98</v>
          </cell>
          <cell r="M12607">
            <v>6</v>
          </cell>
          <cell r="Q12607">
            <v>6</v>
          </cell>
          <cell r="V12607">
            <v>5400</v>
          </cell>
        </row>
        <row r="12608">
          <cell r="A12608">
            <v>1</v>
          </cell>
          <cell r="E12608">
            <v>6</v>
          </cell>
          <cell r="I12608">
            <v>32940950.309999999</v>
          </cell>
          <cell r="M12608">
            <v>6</v>
          </cell>
          <cell r="Q12608">
            <v>6</v>
          </cell>
          <cell r="V12608">
            <v>5400</v>
          </cell>
        </row>
        <row r="12609">
          <cell r="A12609">
            <v>1</v>
          </cell>
          <cell r="E12609">
            <v>6</v>
          </cell>
          <cell r="I12609">
            <v>-103481436.90000001</v>
          </cell>
          <cell r="M12609">
            <v>6</v>
          </cell>
          <cell r="Q12609">
            <v>6</v>
          </cell>
          <cell r="V12609">
            <v>5400</v>
          </cell>
        </row>
        <row r="12610">
          <cell r="A12610">
            <v>1</v>
          </cell>
          <cell r="E12610">
            <v>6</v>
          </cell>
          <cell r="I12610">
            <v>250000</v>
          </cell>
          <cell r="M12610">
            <v>6</v>
          </cell>
          <cell r="Q12610">
            <v>6</v>
          </cell>
          <cell r="V12610">
            <v>6210</v>
          </cell>
        </row>
        <row r="12611">
          <cell r="A12611">
            <v>1</v>
          </cell>
          <cell r="E12611">
            <v>6</v>
          </cell>
          <cell r="I12611">
            <v>-6944.44</v>
          </cell>
          <cell r="M12611">
            <v>6</v>
          </cell>
          <cell r="Q12611">
            <v>6</v>
          </cell>
          <cell r="V12611">
            <v>6220</v>
          </cell>
        </row>
        <row r="12612">
          <cell r="A12612">
            <v>1</v>
          </cell>
          <cell r="E12612">
            <v>6</v>
          </cell>
          <cell r="I12612">
            <v>95825250.299999997</v>
          </cell>
          <cell r="M12612">
            <v>6</v>
          </cell>
          <cell r="Q12612">
            <v>6</v>
          </cell>
          <cell r="V12612">
            <v>7100</v>
          </cell>
        </row>
        <row r="12613">
          <cell r="A12613">
            <v>1</v>
          </cell>
          <cell r="E12613">
            <v>6</v>
          </cell>
          <cell r="I12613">
            <v>-6687169.54</v>
          </cell>
          <cell r="M12613">
            <v>6</v>
          </cell>
          <cell r="Q12613">
            <v>6</v>
          </cell>
          <cell r="V12613">
            <v>7110</v>
          </cell>
        </row>
        <row r="12614">
          <cell r="A12614">
            <v>1</v>
          </cell>
          <cell r="E12614">
            <v>6</v>
          </cell>
          <cell r="I12614">
            <v>64242765.789999999</v>
          </cell>
          <cell r="M12614">
            <v>6</v>
          </cell>
          <cell r="Q12614">
            <v>6</v>
          </cell>
          <cell r="V12614">
            <v>7130</v>
          </cell>
        </row>
        <row r="12615">
          <cell r="A12615">
            <v>1</v>
          </cell>
          <cell r="E12615">
            <v>6</v>
          </cell>
          <cell r="I12615">
            <v>554014.84</v>
          </cell>
          <cell r="M12615">
            <v>6</v>
          </cell>
          <cell r="Q12615">
            <v>6</v>
          </cell>
          <cell r="V12615">
            <v>7140</v>
          </cell>
        </row>
        <row r="12616">
          <cell r="A12616">
            <v>1</v>
          </cell>
          <cell r="E12616">
            <v>6</v>
          </cell>
          <cell r="I12616">
            <v>1128050</v>
          </cell>
          <cell r="M12616">
            <v>6</v>
          </cell>
          <cell r="Q12616">
            <v>6</v>
          </cell>
          <cell r="V12616">
            <v>7300</v>
          </cell>
        </row>
        <row r="12617">
          <cell r="A12617">
            <v>1</v>
          </cell>
          <cell r="E12617">
            <v>6</v>
          </cell>
          <cell r="I12617">
            <v>6167092.7000000002</v>
          </cell>
          <cell r="M12617">
            <v>6</v>
          </cell>
          <cell r="Q12617">
            <v>6</v>
          </cell>
          <cell r="V12617">
            <v>7300</v>
          </cell>
        </row>
        <row r="12618">
          <cell r="A12618">
            <v>1</v>
          </cell>
          <cell r="E12618">
            <v>6</v>
          </cell>
          <cell r="I12618">
            <v>200814.17</v>
          </cell>
          <cell r="M12618">
            <v>6</v>
          </cell>
          <cell r="Q12618">
            <v>6</v>
          </cell>
          <cell r="V12618">
            <v>7300</v>
          </cell>
        </row>
        <row r="12619">
          <cell r="A12619">
            <v>1</v>
          </cell>
          <cell r="E12619">
            <v>6</v>
          </cell>
          <cell r="I12619">
            <v>491466.26</v>
          </cell>
          <cell r="M12619">
            <v>6</v>
          </cell>
          <cell r="Q12619">
            <v>6</v>
          </cell>
          <cell r="V12619">
            <v>7300</v>
          </cell>
        </row>
        <row r="12620">
          <cell r="A12620">
            <v>1</v>
          </cell>
          <cell r="E12620">
            <v>6</v>
          </cell>
          <cell r="I12620">
            <v>-57920</v>
          </cell>
          <cell r="M12620">
            <v>6</v>
          </cell>
          <cell r="Q12620">
            <v>6</v>
          </cell>
          <cell r="V12620">
            <v>7300</v>
          </cell>
        </row>
        <row r="12621">
          <cell r="A12621">
            <v>1</v>
          </cell>
          <cell r="E12621">
            <v>6</v>
          </cell>
          <cell r="I12621">
            <v>4941777</v>
          </cell>
          <cell r="M12621">
            <v>6</v>
          </cell>
          <cell r="Q12621">
            <v>6</v>
          </cell>
          <cell r="V12621">
            <v>7800</v>
          </cell>
        </row>
        <row r="12622">
          <cell r="A12622">
            <v>1</v>
          </cell>
          <cell r="E12622">
            <v>6</v>
          </cell>
          <cell r="I12622">
            <v>4853233</v>
          </cell>
          <cell r="M12622">
            <v>6</v>
          </cell>
          <cell r="Q12622">
            <v>6</v>
          </cell>
          <cell r="V12622">
            <v>8042</v>
          </cell>
        </row>
        <row r="12623">
          <cell r="A12623">
            <v>1</v>
          </cell>
          <cell r="E12623">
            <v>6</v>
          </cell>
          <cell r="I12623">
            <v>53491</v>
          </cell>
          <cell r="M12623">
            <v>6</v>
          </cell>
          <cell r="Q12623">
            <v>6</v>
          </cell>
          <cell r="V12623">
            <v>8043</v>
          </cell>
        </row>
        <row r="12624">
          <cell r="A12624">
            <v>1</v>
          </cell>
          <cell r="E12624">
            <v>6</v>
          </cell>
          <cell r="I12624">
            <v>-56843331.990000002</v>
          </cell>
          <cell r="M12624">
            <v>6</v>
          </cell>
          <cell r="Q12624">
            <v>6</v>
          </cell>
          <cell r="V12624">
            <v>9100</v>
          </cell>
        </row>
        <row r="12625">
          <cell r="A12625">
            <v>1</v>
          </cell>
          <cell r="E12625">
            <v>6</v>
          </cell>
          <cell r="I12625">
            <v>-583000.01</v>
          </cell>
          <cell r="M12625">
            <v>6</v>
          </cell>
          <cell r="Q12625">
            <v>6</v>
          </cell>
          <cell r="V12625">
            <v>9303</v>
          </cell>
        </row>
        <row r="12626">
          <cell r="A12626">
            <v>1</v>
          </cell>
          <cell r="E12626">
            <v>5</v>
          </cell>
          <cell r="I12626">
            <v>0</v>
          </cell>
          <cell r="M12626">
            <v>5</v>
          </cell>
          <cell r="Q12626">
            <v>5</v>
          </cell>
          <cell r="V12626">
            <v>4680</v>
          </cell>
        </row>
        <row r="12627">
          <cell r="A12627">
            <v>1</v>
          </cell>
          <cell r="E12627">
            <v>8</v>
          </cell>
          <cell r="I12627">
            <v>-810697319.65999997</v>
          </cell>
          <cell r="M12627">
            <v>8</v>
          </cell>
          <cell r="Q12627">
            <v>8</v>
          </cell>
          <cell r="V12627">
            <v>1010</v>
          </cell>
        </row>
        <row r="12628">
          <cell r="A12628">
            <v>1</v>
          </cell>
          <cell r="E12628">
            <v>8</v>
          </cell>
          <cell r="I12628">
            <v>0</v>
          </cell>
          <cell r="M12628">
            <v>8</v>
          </cell>
          <cell r="Q12628">
            <v>8</v>
          </cell>
          <cell r="V12628">
            <v>1030</v>
          </cell>
        </row>
        <row r="12629">
          <cell r="A12629">
            <v>1</v>
          </cell>
          <cell r="E12629">
            <v>8</v>
          </cell>
          <cell r="I12629">
            <v>0</v>
          </cell>
          <cell r="M12629">
            <v>8</v>
          </cell>
          <cell r="Q12629">
            <v>8</v>
          </cell>
          <cell r="V12629">
            <v>1095</v>
          </cell>
        </row>
        <row r="12630">
          <cell r="A12630">
            <v>1</v>
          </cell>
          <cell r="E12630">
            <v>8</v>
          </cell>
          <cell r="I12630">
            <v>-507657637.08999997</v>
          </cell>
          <cell r="M12630">
            <v>8</v>
          </cell>
          <cell r="Q12630">
            <v>8</v>
          </cell>
          <cell r="V12630">
            <v>1096</v>
          </cell>
        </row>
        <row r="12631">
          <cell r="A12631">
            <v>1</v>
          </cell>
          <cell r="E12631">
            <v>8</v>
          </cell>
          <cell r="I12631">
            <v>0</v>
          </cell>
          <cell r="M12631">
            <v>8</v>
          </cell>
          <cell r="Q12631">
            <v>8</v>
          </cell>
          <cell r="V12631">
            <v>2010</v>
          </cell>
        </row>
        <row r="12632">
          <cell r="A12632">
            <v>1</v>
          </cell>
          <cell r="E12632">
            <v>8</v>
          </cell>
          <cell r="I12632">
            <v>0</v>
          </cell>
          <cell r="M12632">
            <v>8</v>
          </cell>
          <cell r="Q12632">
            <v>8</v>
          </cell>
          <cell r="V12632">
            <v>2011</v>
          </cell>
        </row>
        <row r="12633">
          <cell r="A12633">
            <v>1</v>
          </cell>
          <cell r="E12633">
            <v>8</v>
          </cell>
          <cell r="I12633">
            <v>0</v>
          </cell>
          <cell r="M12633">
            <v>8</v>
          </cell>
          <cell r="Q12633">
            <v>8</v>
          </cell>
          <cell r="V12633">
            <v>2020</v>
          </cell>
        </row>
        <row r="12634">
          <cell r="A12634">
            <v>1</v>
          </cell>
          <cell r="E12634">
            <v>8</v>
          </cell>
          <cell r="I12634">
            <v>16519400</v>
          </cell>
          <cell r="M12634">
            <v>8</v>
          </cell>
          <cell r="Q12634">
            <v>8</v>
          </cell>
          <cell r="V12634">
            <v>2030</v>
          </cell>
        </row>
        <row r="12635">
          <cell r="A12635">
            <v>1</v>
          </cell>
          <cell r="E12635">
            <v>8</v>
          </cell>
          <cell r="I12635">
            <v>410708757.01999998</v>
          </cell>
          <cell r="M12635">
            <v>8</v>
          </cell>
          <cell r="Q12635">
            <v>8</v>
          </cell>
          <cell r="V12635">
            <v>2040</v>
          </cell>
        </row>
        <row r="12636">
          <cell r="A12636">
            <v>1</v>
          </cell>
          <cell r="E12636">
            <v>8</v>
          </cell>
          <cell r="I12636">
            <v>128443480.77</v>
          </cell>
          <cell r="M12636">
            <v>8</v>
          </cell>
          <cell r="Q12636">
            <v>8</v>
          </cell>
          <cell r="V12636">
            <v>2051</v>
          </cell>
        </row>
        <row r="12637">
          <cell r="A12637">
            <v>1</v>
          </cell>
          <cell r="E12637">
            <v>8</v>
          </cell>
          <cell r="I12637">
            <v>0</v>
          </cell>
          <cell r="M12637">
            <v>8</v>
          </cell>
          <cell r="Q12637">
            <v>8</v>
          </cell>
          <cell r="V12637">
            <v>2052</v>
          </cell>
        </row>
        <row r="12638">
          <cell r="A12638">
            <v>1</v>
          </cell>
          <cell r="E12638">
            <v>8</v>
          </cell>
          <cell r="I12638">
            <v>55937241.460000001</v>
          </cell>
          <cell r="M12638">
            <v>8</v>
          </cell>
          <cell r="Q12638">
            <v>8</v>
          </cell>
          <cell r="V12638">
            <v>2052</v>
          </cell>
        </row>
        <row r="12639">
          <cell r="A12639">
            <v>1</v>
          </cell>
          <cell r="E12639">
            <v>8</v>
          </cell>
          <cell r="I12639">
            <v>6996750.0700000003</v>
          </cell>
          <cell r="M12639">
            <v>8</v>
          </cell>
          <cell r="Q12639">
            <v>8</v>
          </cell>
          <cell r="V12639">
            <v>2053</v>
          </cell>
        </row>
        <row r="12640">
          <cell r="A12640">
            <v>1</v>
          </cell>
          <cell r="E12640">
            <v>8</v>
          </cell>
          <cell r="I12640">
            <v>23538895.82</v>
          </cell>
          <cell r="M12640">
            <v>8</v>
          </cell>
          <cell r="Q12640">
            <v>8</v>
          </cell>
          <cell r="V12640">
            <v>2054</v>
          </cell>
        </row>
        <row r="12641">
          <cell r="A12641">
            <v>1</v>
          </cell>
          <cell r="E12641">
            <v>8</v>
          </cell>
          <cell r="I12641">
            <v>63546867.740000002</v>
          </cell>
          <cell r="M12641">
            <v>8</v>
          </cell>
          <cell r="Q12641">
            <v>8</v>
          </cell>
          <cell r="V12641">
            <v>2055</v>
          </cell>
        </row>
        <row r="12642">
          <cell r="A12642">
            <v>1</v>
          </cell>
          <cell r="E12642">
            <v>8</v>
          </cell>
          <cell r="I12642">
            <v>260270441.93000001</v>
          </cell>
          <cell r="M12642">
            <v>8</v>
          </cell>
          <cell r="Q12642">
            <v>8</v>
          </cell>
          <cell r="V12642">
            <v>2090</v>
          </cell>
        </row>
        <row r="12643">
          <cell r="A12643">
            <v>1</v>
          </cell>
          <cell r="E12643">
            <v>8</v>
          </cell>
          <cell r="I12643">
            <v>27937382.600000001</v>
          </cell>
          <cell r="M12643">
            <v>8</v>
          </cell>
          <cell r="Q12643">
            <v>8</v>
          </cell>
          <cell r="V12643">
            <v>2095</v>
          </cell>
        </row>
        <row r="12644">
          <cell r="A12644">
            <v>1</v>
          </cell>
          <cell r="E12644">
            <v>8</v>
          </cell>
          <cell r="I12644">
            <v>-203753.02</v>
          </cell>
          <cell r="M12644">
            <v>8</v>
          </cell>
          <cell r="Q12644">
            <v>8</v>
          </cell>
          <cell r="V12644">
            <v>3100</v>
          </cell>
        </row>
        <row r="12645">
          <cell r="A12645">
            <v>1</v>
          </cell>
          <cell r="E12645">
            <v>8</v>
          </cell>
          <cell r="I12645">
            <v>-2837215.5</v>
          </cell>
          <cell r="M12645">
            <v>8</v>
          </cell>
          <cell r="Q12645">
            <v>8</v>
          </cell>
          <cell r="V12645">
            <v>3300</v>
          </cell>
        </row>
        <row r="12646">
          <cell r="A12646">
            <v>1</v>
          </cell>
          <cell r="E12646">
            <v>8</v>
          </cell>
          <cell r="I12646">
            <v>-13346465.35</v>
          </cell>
          <cell r="M12646">
            <v>8</v>
          </cell>
          <cell r="Q12646">
            <v>8</v>
          </cell>
          <cell r="V12646">
            <v>3400</v>
          </cell>
        </row>
        <row r="12647">
          <cell r="A12647">
            <v>1</v>
          </cell>
          <cell r="E12647">
            <v>8</v>
          </cell>
          <cell r="I12647">
            <v>15798090</v>
          </cell>
          <cell r="M12647">
            <v>8</v>
          </cell>
          <cell r="Q12647">
            <v>8</v>
          </cell>
          <cell r="V12647">
            <v>4000</v>
          </cell>
        </row>
        <row r="12648">
          <cell r="A12648">
            <v>1</v>
          </cell>
          <cell r="E12648">
            <v>8</v>
          </cell>
          <cell r="I12648">
            <v>60879</v>
          </cell>
          <cell r="M12648">
            <v>8</v>
          </cell>
          <cell r="Q12648">
            <v>8</v>
          </cell>
          <cell r="V12648">
            <v>4050</v>
          </cell>
        </row>
        <row r="12649">
          <cell r="A12649">
            <v>1</v>
          </cell>
          <cell r="E12649">
            <v>8</v>
          </cell>
          <cell r="I12649">
            <v>4000000</v>
          </cell>
          <cell r="M12649">
            <v>8</v>
          </cell>
          <cell r="Q12649">
            <v>8</v>
          </cell>
          <cell r="V12649">
            <v>4060</v>
          </cell>
        </row>
        <row r="12650">
          <cell r="A12650">
            <v>1</v>
          </cell>
          <cell r="E12650">
            <v>8</v>
          </cell>
          <cell r="I12650">
            <v>469910.13</v>
          </cell>
          <cell r="M12650">
            <v>8</v>
          </cell>
          <cell r="Q12650">
            <v>8</v>
          </cell>
          <cell r="V12650">
            <v>4150</v>
          </cell>
        </row>
        <row r="12651">
          <cell r="A12651">
            <v>1</v>
          </cell>
          <cell r="E12651">
            <v>8</v>
          </cell>
          <cell r="I12651">
            <v>201560</v>
          </cell>
          <cell r="M12651">
            <v>8</v>
          </cell>
          <cell r="Q12651">
            <v>8</v>
          </cell>
          <cell r="V12651">
            <v>4250</v>
          </cell>
        </row>
        <row r="12652">
          <cell r="A12652">
            <v>1</v>
          </cell>
          <cell r="E12652">
            <v>8</v>
          </cell>
          <cell r="I12652">
            <v>2548140</v>
          </cell>
          <cell r="M12652">
            <v>8</v>
          </cell>
          <cell r="Q12652">
            <v>8</v>
          </cell>
          <cell r="V12652">
            <v>4260</v>
          </cell>
        </row>
        <row r="12653">
          <cell r="A12653">
            <v>1</v>
          </cell>
          <cell r="E12653">
            <v>8</v>
          </cell>
          <cell r="I12653">
            <v>0</v>
          </cell>
          <cell r="M12653">
            <v>8</v>
          </cell>
          <cell r="Q12653">
            <v>8</v>
          </cell>
          <cell r="V12653">
            <v>4280</v>
          </cell>
        </row>
        <row r="12654">
          <cell r="A12654">
            <v>1</v>
          </cell>
          <cell r="E12654">
            <v>8</v>
          </cell>
          <cell r="I12654">
            <v>10067276.050000001</v>
          </cell>
          <cell r="M12654">
            <v>8</v>
          </cell>
          <cell r="Q12654">
            <v>8</v>
          </cell>
          <cell r="V12654">
            <v>4301</v>
          </cell>
        </row>
        <row r="12655">
          <cell r="A12655">
            <v>1</v>
          </cell>
          <cell r="E12655">
            <v>8</v>
          </cell>
          <cell r="I12655">
            <v>1512802.32</v>
          </cell>
          <cell r="M12655">
            <v>8</v>
          </cell>
          <cell r="Q12655">
            <v>8</v>
          </cell>
          <cell r="V12655">
            <v>4302</v>
          </cell>
        </row>
        <row r="12656">
          <cell r="A12656">
            <v>1</v>
          </cell>
          <cell r="E12656">
            <v>8</v>
          </cell>
          <cell r="I12656">
            <v>46415234.060000002</v>
          </cell>
          <cell r="M12656">
            <v>8</v>
          </cell>
          <cell r="Q12656">
            <v>8</v>
          </cell>
          <cell r="V12656">
            <v>4303</v>
          </cell>
        </row>
        <row r="12657">
          <cell r="A12657">
            <v>1</v>
          </cell>
          <cell r="E12657">
            <v>8</v>
          </cell>
          <cell r="I12657">
            <v>0</v>
          </cell>
          <cell r="M12657">
            <v>8</v>
          </cell>
          <cell r="Q12657">
            <v>8</v>
          </cell>
          <cell r="V12657">
            <v>4304</v>
          </cell>
        </row>
        <row r="12658">
          <cell r="A12658">
            <v>1</v>
          </cell>
          <cell r="E12658">
            <v>8</v>
          </cell>
          <cell r="I12658">
            <v>1635357.75</v>
          </cell>
          <cell r="M12658">
            <v>8</v>
          </cell>
          <cell r="Q12658">
            <v>8</v>
          </cell>
          <cell r="V12658">
            <v>4305</v>
          </cell>
        </row>
        <row r="12659">
          <cell r="A12659">
            <v>1</v>
          </cell>
          <cell r="E12659">
            <v>8</v>
          </cell>
          <cell r="I12659">
            <v>529843.75</v>
          </cell>
          <cell r="M12659">
            <v>8</v>
          </cell>
          <cell r="Q12659">
            <v>8</v>
          </cell>
          <cell r="V12659">
            <v>4307</v>
          </cell>
        </row>
        <row r="12660">
          <cell r="A12660">
            <v>1</v>
          </cell>
          <cell r="E12660">
            <v>8</v>
          </cell>
          <cell r="I12660">
            <v>954774.68</v>
          </cell>
          <cell r="M12660">
            <v>8</v>
          </cell>
          <cell r="Q12660">
            <v>8</v>
          </cell>
          <cell r="V12660">
            <v>4309</v>
          </cell>
        </row>
        <row r="12661">
          <cell r="A12661">
            <v>1</v>
          </cell>
          <cell r="E12661">
            <v>8</v>
          </cell>
          <cell r="I12661">
            <v>1792397</v>
          </cell>
          <cell r="M12661">
            <v>8</v>
          </cell>
          <cell r="Q12661">
            <v>8</v>
          </cell>
          <cell r="V12661">
            <v>4360</v>
          </cell>
        </row>
        <row r="12662">
          <cell r="A12662">
            <v>1</v>
          </cell>
          <cell r="E12662">
            <v>8</v>
          </cell>
          <cell r="I12662">
            <v>1703258.59</v>
          </cell>
          <cell r="M12662">
            <v>8</v>
          </cell>
          <cell r="Q12662">
            <v>8</v>
          </cell>
          <cell r="V12662">
            <v>4380</v>
          </cell>
        </row>
        <row r="12663">
          <cell r="A12663">
            <v>1</v>
          </cell>
          <cell r="E12663">
            <v>8</v>
          </cell>
          <cell r="I12663">
            <v>0</v>
          </cell>
          <cell r="M12663">
            <v>8</v>
          </cell>
          <cell r="Q12663">
            <v>8</v>
          </cell>
          <cell r="V12663">
            <v>4460</v>
          </cell>
        </row>
        <row r="12664">
          <cell r="A12664">
            <v>1</v>
          </cell>
          <cell r="E12664">
            <v>8</v>
          </cell>
          <cell r="I12664">
            <v>0</v>
          </cell>
          <cell r="M12664">
            <v>8</v>
          </cell>
          <cell r="Q12664">
            <v>8</v>
          </cell>
          <cell r="V12664">
            <v>4480</v>
          </cell>
        </row>
        <row r="12665">
          <cell r="A12665">
            <v>1</v>
          </cell>
          <cell r="E12665">
            <v>8</v>
          </cell>
          <cell r="I12665">
            <v>681167.9</v>
          </cell>
          <cell r="M12665">
            <v>8</v>
          </cell>
          <cell r="Q12665">
            <v>8</v>
          </cell>
          <cell r="V12665">
            <v>4500</v>
          </cell>
        </row>
        <row r="12666">
          <cell r="A12666">
            <v>1</v>
          </cell>
          <cell r="E12666">
            <v>8</v>
          </cell>
          <cell r="I12666">
            <v>6692244.6600000001</v>
          </cell>
          <cell r="M12666">
            <v>8</v>
          </cell>
          <cell r="Q12666">
            <v>8</v>
          </cell>
          <cell r="V12666">
            <v>4520</v>
          </cell>
        </row>
        <row r="12667">
          <cell r="A12667">
            <v>1</v>
          </cell>
          <cell r="E12667">
            <v>8</v>
          </cell>
          <cell r="I12667">
            <v>130300</v>
          </cell>
          <cell r="M12667">
            <v>8</v>
          </cell>
          <cell r="Q12667">
            <v>8</v>
          </cell>
          <cell r="V12667">
            <v>4560</v>
          </cell>
        </row>
        <row r="12668">
          <cell r="A12668">
            <v>1</v>
          </cell>
          <cell r="E12668">
            <v>8</v>
          </cell>
          <cell r="I12668">
            <v>4544719.96</v>
          </cell>
          <cell r="M12668">
            <v>8</v>
          </cell>
          <cell r="Q12668">
            <v>8</v>
          </cell>
          <cell r="V12668">
            <v>4595</v>
          </cell>
        </row>
        <row r="12669">
          <cell r="A12669">
            <v>1</v>
          </cell>
          <cell r="E12669">
            <v>8</v>
          </cell>
          <cell r="I12669">
            <v>6802725.5499999998</v>
          </cell>
          <cell r="M12669">
            <v>8</v>
          </cell>
          <cell r="Q12669">
            <v>8</v>
          </cell>
          <cell r="V12669">
            <v>4601</v>
          </cell>
        </row>
        <row r="12670">
          <cell r="A12670">
            <v>1</v>
          </cell>
          <cell r="E12670">
            <v>8</v>
          </cell>
          <cell r="I12670">
            <v>2315000</v>
          </cell>
          <cell r="M12670">
            <v>8</v>
          </cell>
          <cell r="Q12670">
            <v>8</v>
          </cell>
          <cell r="V12670">
            <v>4602</v>
          </cell>
        </row>
        <row r="12671">
          <cell r="A12671">
            <v>1</v>
          </cell>
          <cell r="E12671">
            <v>8</v>
          </cell>
          <cell r="I12671">
            <v>1723427.23</v>
          </cell>
          <cell r="M12671">
            <v>8</v>
          </cell>
          <cell r="Q12671">
            <v>8</v>
          </cell>
          <cell r="V12671">
            <v>4603</v>
          </cell>
        </row>
        <row r="12672">
          <cell r="A12672">
            <v>1</v>
          </cell>
          <cell r="E12672">
            <v>8</v>
          </cell>
          <cell r="I12672">
            <v>13702500</v>
          </cell>
          <cell r="M12672">
            <v>8</v>
          </cell>
          <cell r="Q12672">
            <v>8</v>
          </cell>
          <cell r="V12672">
            <v>4610</v>
          </cell>
        </row>
        <row r="12673">
          <cell r="A12673">
            <v>1</v>
          </cell>
          <cell r="E12673">
            <v>8</v>
          </cell>
          <cell r="I12673">
            <v>208595</v>
          </cell>
          <cell r="M12673">
            <v>8</v>
          </cell>
          <cell r="Q12673">
            <v>8</v>
          </cell>
          <cell r="V12673">
            <v>4640</v>
          </cell>
        </row>
        <row r="12674">
          <cell r="A12674">
            <v>1</v>
          </cell>
          <cell r="E12674">
            <v>8</v>
          </cell>
          <cell r="I12674">
            <v>8520628.4299999997</v>
          </cell>
          <cell r="M12674">
            <v>8</v>
          </cell>
          <cell r="Q12674">
            <v>8</v>
          </cell>
          <cell r="V12674">
            <v>4660</v>
          </cell>
        </row>
        <row r="12675">
          <cell r="A12675">
            <v>1</v>
          </cell>
          <cell r="E12675">
            <v>8</v>
          </cell>
          <cell r="I12675">
            <v>39416633.82</v>
          </cell>
          <cell r="M12675">
            <v>8</v>
          </cell>
          <cell r="Q12675">
            <v>8</v>
          </cell>
          <cell r="V12675">
            <v>4680</v>
          </cell>
        </row>
        <row r="12676">
          <cell r="A12676">
            <v>1</v>
          </cell>
          <cell r="E12676">
            <v>8</v>
          </cell>
          <cell r="I12676">
            <v>20000000</v>
          </cell>
          <cell r="M12676">
            <v>8</v>
          </cell>
          <cell r="Q12676">
            <v>8</v>
          </cell>
          <cell r="V12676">
            <v>4700</v>
          </cell>
        </row>
        <row r="12677">
          <cell r="A12677">
            <v>1</v>
          </cell>
          <cell r="E12677">
            <v>8</v>
          </cell>
          <cell r="I12677">
            <v>0</v>
          </cell>
          <cell r="M12677">
            <v>8</v>
          </cell>
          <cell r="Q12677">
            <v>8</v>
          </cell>
          <cell r="V12677">
            <v>4720</v>
          </cell>
        </row>
        <row r="12678">
          <cell r="A12678">
            <v>1</v>
          </cell>
          <cell r="E12678">
            <v>8</v>
          </cell>
          <cell r="I12678">
            <v>1100470</v>
          </cell>
          <cell r="M12678">
            <v>8</v>
          </cell>
          <cell r="Q12678">
            <v>8</v>
          </cell>
          <cell r="V12678">
            <v>4720</v>
          </cell>
        </row>
        <row r="12679">
          <cell r="A12679">
            <v>1</v>
          </cell>
          <cell r="E12679">
            <v>8</v>
          </cell>
          <cell r="I12679">
            <v>10660911.23</v>
          </cell>
          <cell r="M12679">
            <v>8</v>
          </cell>
          <cell r="Q12679">
            <v>8</v>
          </cell>
          <cell r="V12679">
            <v>4730</v>
          </cell>
        </row>
        <row r="12680">
          <cell r="A12680">
            <v>1</v>
          </cell>
          <cell r="E12680">
            <v>8</v>
          </cell>
          <cell r="I12680">
            <v>0</v>
          </cell>
          <cell r="M12680">
            <v>8</v>
          </cell>
          <cell r="Q12680">
            <v>8</v>
          </cell>
          <cell r="V12680">
            <v>4740</v>
          </cell>
        </row>
        <row r="12681">
          <cell r="A12681">
            <v>1</v>
          </cell>
          <cell r="E12681">
            <v>8</v>
          </cell>
          <cell r="I12681">
            <v>4133564.93</v>
          </cell>
          <cell r="M12681">
            <v>8</v>
          </cell>
          <cell r="Q12681">
            <v>8</v>
          </cell>
          <cell r="V12681">
            <v>4750</v>
          </cell>
        </row>
        <row r="12682">
          <cell r="A12682">
            <v>1</v>
          </cell>
          <cell r="E12682">
            <v>8</v>
          </cell>
          <cell r="I12682">
            <v>0</v>
          </cell>
          <cell r="M12682">
            <v>8</v>
          </cell>
          <cell r="Q12682">
            <v>8</v>
          </cell>
          <cell r="V12682">
            <v>4755</v>
          </cell>
        </row>
        <row r="12683">
          <cell r="A12683">
            <v>1</v>
          </cell>
          <cell r="E12683">
            <v>8</v>
          </cell>
          <cell r="I12683">
            <v>0</v>
          </cell>
          <cell r="M12683">
            <v>8</v>
          </cell>
          <cell r="Q12683">
            <v>8</v>
          </cell>
          <cell r="V12683">
            <v>4760</v>
          </cell>
        </row>
        <row r="12684">
          <cell r="A12684">
            <v>1</v>
          </cell>
          <cell r="E12684">
            <v>8</v>
          </cell>
          <cell r="I12684">
            <v>1049774.8999999999</v>
          </cell>
          <cell r="M12684">
            <v>8</v>
          </cell>
          <cell r="Q12684">
            <v>8</v>
          </cell>
          <cell r="V12684">
            <v>4770</v>
          </cell>
        </row>
        <row r="12685">
          <cell r="A12685">
            <v>1</v>
          </cell>
          <cell r="E12685">
            <v>8</v>
          </cell>
          <cell r="I12685">
            <v>640090</v>
          </cell>
          <cell r="M12685">
            <v>8</v>
          </cell>
          <cell r="Q12685">
            <v>8</v>
          </cell>
          <cell r="V12685">
            <v>4775</v>
          </cell>
        </row>
        <row r="12686">
          <cell r="A12686">
            <v>1</v>
          </cell>
          <cell r="E12686">
            <v>8</v>
          </cell>
          <cell r="I12686">
            <v>13204075</v>
          </cell>
          <cell r="M12686">
            <v>8</v>
          </cell>
          <cell r="Q12686">
            <v>8</v>
          </cell>
          <cell r="V12686">
            <v>4780</v>
          </cell>
        </row>
        <row r="12687">
          <cell r="A12687">
            <v>1</v>
          </cell>
          <cell r="E12687">
            <v>8</v>
          </cell>
          <cell r="I12687">
            <v>0</v>
          </cell>
          <cell r="M12687">
            <v>8</v>
          </cell>
          <cell r="Q12687">
            <v>8</v>
          </cell>
          <cell r="V12687">
            <v>4785</v>
          </cell>
        </row>
        <row r="12688">
          <cell r="A12688">
            <v>1</v>
          </cell>
          <cell r="E12688">
            <v>8</v>
          </cell>
          <cell r="I12688">
            <v>16892639.34</v>
          </cell>
          <cell r="M12688">
            <v>8</v>
          </cell>
          <cell r="Q12688">
            <v>8</v>
          </cell>
          <cell r="V12688">
            <v>4785</v>
          </cell>
        </row>
        <row r="12689">
          <cell r="A12689">
            <v>1</v>
          </cell>
          <cell r="E12689">
            <v>8</v>
          </cell>
          <cell r="I12689">
            <v>5654585.9100000001</v>
          </cell>
          <cell r="M12689">
            <v>8</v>
          </cell>
          <cell r="Q12689">
            <v>8</v>
          </cell>
          <cell r="V12689">
            <v>4800</v>
          </cell>
        </row>
        <row r="12690">
          <cell r="A12690">
            <v>1</v>
          </cell>
          <cell r="E12690">
            <v>8</v>
          </cell>
          <cell r="I12690">
            <v>17785884.199999999</v>
          </cell>
          <cell r="M12690">
            <v>8</v>
          </cell>
          <cell r="Q12690">
            <v>8</v>
          </cell>
          <cell r="V12690">
            <v>4830</v>
          </cell>
        </row>
        <row r="12691">
          <cell r="A12691">
            <v>1</v>
          </cell>
          <cell r="E12691">
            <v>8</v>
          </cell>
          <cell r="I12691">
            <v>0</v>
          </cell>
          <cell r="M12691">
            <v>8</v>
          </cell>
          <cell r="Q12691">
            <v>8</v>
          </cell>
          <cell r="V12691">
            <v>4840</v>
          </cell>
        </row>
        <row r="12692">
          <cell r="A12692">
            <v>1</v>
          </cell>
          <cell r="E12692">
            <v>8</v>
          </cell>
          <cell r="I12692">
            <v>-10000000</v>
          </cell>
          <cell r="M12692">
            <v>8</v>
          </cell>
          <cell r="Q12692">
            <v>8</v>
          </cell>
          <cell r="V12692">
            <v>5100</v>
          </cell>
        </row>
        <row r="12693">
          <cell r="A12693">
            <v>1</v>
          </cell>
          <cell r="E12693">
            <v>8</v>
          </cell>
          <cell r="I12693">
            <v>89813740</v>
          </cell>
          <cell r="M12693">
            <v>8</v>
          </cell>
          <cell r="Q12693">
            <v>8</v>
          </cell>
          <cell r="V12693">
            <v>5200</v>
          </cell>
        </row>
        <row r="12694">
          <cell r="A12694">
            <v>1</v>
          </cell>
          <cell r="E12694">
            <v>8</v>
          </cell>
          <cell r="I12694">
            <v>0</v>
          </cell>
          <cell r="M12694">
            <v>8</v>
          </cell>
          <cell r="Q12694">
            <v>8</v>
          </cell>
          <cell r="V12694">
            <v>5400</v>
          </cell>
        </row>
        <row r="12695">
          <cell r="A12695">
            <v>1</v>
          </cell>
          <cell r="E12695">
            <v>8</v>
          </cell>
          <cell r="I12695">
            <v>147409532.11000001</v>
          </cell>
          <cell r="M12695">
            <v>8</v>
          </cell>
          <cell r="Q12695">
            <v>8</v>
          </cell>
          <cell r="V12695">
            <v>5400</v>
          </cell>
        </row>
        <row r="12696">
          <cell r="A12696">
            <v>1</v>
          </cell>
          <cell r="E12696">
            <v>8</v>
          </cell>
          <cell r="I12696">
            <v>0</v>
          </cell>
          <cell r="M12696">
            <v>8</v>
          </cell>
          <cell r="Q12696">
            <v>8</v>
          </cell>
          <cell r="V12696">
            <v>5400</v>
          </cell>
        </row>
        <row r="12697">
          <cell r="A12697">
            <v>1</v>
          </cell>
          <cell r="E12697">
            <v>8</v>
          </cell>
          <cell r="I12697">
            <v>-114502286.81999999</v>
          </cell>
          <cell r="M12697">
            <v>8</v>
          </cell>
          <cell r="Q12697">
            <v>8</v>
          </cell>
          <cell r="V12697">
            <v>5400</v>
          </cell>
        </row>
        <row r="12698">
          <cell r="A12698">
            <v>1</v>
          </cell>
          <cell r="E12698">
            <v>8</v>
          </cell>
          <cell r="I12698">
            <v>0</v>
          </cell>
          <cell r="M12698">
            <v>8</v>
          </cell>
          <cell r="Q12698">
            <v>8</v>
          </cell>
          <cell r="V12698">
            <v>5440</v>
          </cell>
        </row>
        <row r="12699">
          <cell r="A12699">
            <v>1</v>
          </cell>
          <cell r="E12699">
            <v>8</v>
          </cell>
          <cell r="I12699">
            <v>-0.04</v>
          </cell>
          <cell r="M12699">
            <v>8</v>
          </cell>
          <cell r="Q12699">
            <v>8</v>
          </cell>
          <cell r="V12699">
            <v>5440</v>
          </cell>
        </row>
        <row r="12700">
          <cell r="A12700">
            <v>1</v>
          </cell>
          <cell r="E12700">
            <v>8</v>
          </cell>
          <cell r="I12700">
            <v>0</v>
          </cell>
          <cell r="M12700">
            <v>8</v>
          </cell>
          <cell r="Q12700">
            <v>8</v>
          </cell>
          <cell r="V12700">
            <v>5440</v>
          </cell>
        </row>
        <row r="12701">
          <cell r="A12701">
            <v>1</v>
          </cell>
          <cell r="E12701">
            <v>8</v>
          </cell>
          <cell r="I12701">
            <v>0</v>
          </cell>
          <cell r="M12701">
            <v>8</v>
          </cell>
          <cell r="Q12701">
            <v>8</v>
          </cell>
          <cell r="V12701">
            <v>5440</v>
          </cell>
        </row>
        <row r="12702">
          <cell r="A12702">
            <v>1</v>
          </cell>
          <cell r="E12702">
            <v>8</v>
          </cell>
          <cell r="I12702">
            <v>0</v>
          </cell>
          <cell r="M12702">
            <v>8</v>
          </cell>
          <cell r="Q12702">
            <v>8</v>
          </cell>
          <cell r="V12702">
            <v>5440</v>
          </cell>
        </row>
        <row r="12703">
          <cell r="A12703">
            <v>1</v>
          </cell>
          <cell r="E12703">
            <v>8</v>
          </cell>
          <cell r="I12703">
            <v>0</v>
          </cell>
          <cell r="M12703">
            <v>8</v>
          </cell>
          <cell r="Q12703">
            <v>8</v>
          </cell>
          <cell r="V12703">
            <v>5440</v>
          </cell>
        </row>
        <row r="12704">
          <cell r="A12704">
            <v>1</v>
          </cell>
          <cell r="E12704">
            <v>8</v>
          </cell>
          <cell r="I12704">
            <v>0</v>
          </cell>
          <cell r="M12704">
            <v>8</v>
          </cell>
          <cell r="Q12704">
            <v>8</v>
          </cell>
          <cell r="V12704">
            <v>5440</v>
          </cell>
        </row>
        <row r="12705">
          <cell r="A12705">
            <v>1</v>
          </cell>
          <cell r="E12705">
            <v>8</v>
          </cell>
          <cell r="I12705">
            <v>0</v>
          </cell>
          <cell r="M12705">
            <v>8</v>
          </cell>
          <cell r="Q12705">
            <v>8</v>
          </cell>
          <cell r="V12705">
            <v>5440</v>
          </cell>
        </row>
        <row r="12706">
          <cell r="A12706">
            <v>1</v>
          </cell>
          <cell r="E12706">
            <v>8</v>
          </cell>
          <cell r="I12706">
            <v>0</v>
          </cell>
          <cell r="M12706">
            <v>8</v>
          </cell>
          <cell r="Q12706">
            <v>8</v>
          </cell>
          <cell r="V12706">
            <v>5440</v>
          </cell>
        </row>
        <row r="12707">
          <cell r="A12707">
            <v>1</v>
          </cell>
          <cell r="E12707">
            <v>8</v>
          </cell>
          <cell r="I12707">
            <v>0</v>
          </cell>
          <cell r="M12707">
            <v>8</v>
          </cell>
          <cell r="Q12707">
            <v>8</v>
          </cell>
          <cell r="V12707">
            <v>5440</v>
          </cell>
        </row>
        <row r="12708">
          <cell r="A12708">
            <v>1</v>
          </cell>
          <cell r="E12708">
            <v>8</v>
          </cell>
          <cell r="I12708">
            <v>0</v>
          </cell>
          <cell r="M12708">
            <v>8</v>
          </cell>
          <cell r="Q12708">
            <v>8</v>
          </cell>
          <cell r="V12708">
            <v>5440</v>
          </cell>
        </row>
        <row r="12709">
          <cell r="A12709">
            <v>1</v>
          </cell>
          <cell r="E12709">
            <v>8</v>
          </cell>
          <cell r="I12709">
            <v>0</v>
          </cell>
          <cell r="M12709">
            <v>8</v>
          </cell>
          <cell r="Q12709">
            <v>8</v>
          </cell>
          <cell r="V12709">
            <v>5440</v>
          </cell>
        </row>
        <row r="12710">
          <cell r="A12710">
            <v>1</v>
          </cell>
          <cell r="E12710">
            <v>8</v>
          </cell>
          <cell r="I12710">
            <v>0</v>
          </cell>
          <cell r="M12710">
            <v>8</v>
          </cell>
          <cell r="Q12710">
            <v>8</v>
          </cell>
          <cell r="V12710">
            <v>5440</v>
          </cell>
        </row>
        <row r="12711">
          <cell r="A12711">
            <v>1</v>
          </cell>
          <cell r="E12711">
            <v>8</v>
          </cell>
          <cell r="I12711">
            <v>0</v>
          </cell>
          <cell r="M12711">
            <v>8</v>
          </cell>
          <cell r="Q12711">
            <v>8</v>
          </cell>
          <cell r="V12711">
            <v>5440</v>
          </cell>
        </row>
        <row r="12712">
          <cell r="A12712">
            <v>1</v>
          </cell>
          <cell r="E12712">
            <v>8</v>
          </cell>
          <cell r="I12712">
            <v>0</v>
          </cell>
          <cell r="M12712">
            <v>8</v>
          </cell>
          <cell r="Q12712">
            <v>8</v>
          </cell>
          <cell r="V12712">
            <v>5440</v>
          </cell>
        </row>
        <row r="12713">
          <cell r="A12713">
            <v>1</v>
          </cell>
          <cell r="E12713">
            <v>8</v>
          </cell>
          <cell r="I12713">
            <v>0</v>
          </cell>
          <cell r="M12713">
            <v>8</v>
          </cell>
          <cell r="Q12713">
            <v>8</v>
          </cell>
          <cell r="V12713">
            <v>5440</v>
          </cell>
        </row>
        <row r="12714">
          <cell r="A12714">
            <v>1</v>
          </cell>
          <cell r="E12714">
            <v>8</v>
          </cell>
          <cell r="I12714">
            <v>0</v>
          </cell>
          <cell r="M12714">
            <v>8</v>
          </cell>
          <cell r="Q12714">
            <v>8</v>
          </cell>
          <cell r="V12714">
            <v>5440</v>
          </cell>
        </row>
        <row r="12715">
          <cell r="A12715">
            <v>1</v>
          </cell>
          <cell r="E12715">
            <v>8</v>
          </cell>
          <cell r="I12715">
            <v>0</v>
          </cell>
          <cell r="M12715">
            <v>8</v>
          </cell>
          <cell r="Q12715">
            <v>8</v>
          </cell>
          <cell r="V12715">
            <v>5440</v>
          </cell>
        </row>
        <row r="12716">
          <cell r="A12716">
            <v>1</v>
          </cell>
          <cell r="E12716">
            <v>8</v>
          </cell>
          <cell r="I12716">
            <v>0</v>
          </cell>
          <cell r="M12716">
            <v>8</v>
          </cell>
          <cell r="Q12716">
            <v>8</v>
          </cell>
          <cell r="V12716">
            <v>5440</v>
          </cell>
        </row>
        <row r="12717">
          <cell r="A12717">
            <v>1</v>
          </cell>
          <cell r="E12717">
            <v>8</v>
          </cell>
          <cell r="I12717">
            <v>0</v>
          </cell>
          <cell r="M12717">
            <v>8</v>
          </cell>
          <cell r="Q12717">
            <v>8</v>
          </cell>
          <cell r="V12717">
            <v>5440</v>
          </cell>
        </row>
        <row r="12718">
          <cell r="A12718">
            <v>1</v>
          </cell>
          <cell r="E12718">
            <v>8</v>
          </cell>
          <cell r="I12718">
            <v>0</v>
          </cell>
          <cell r="M12718">
            <v>8</v>
          </cell>
          <cell r="Q12718">
            <v>8</v>
          </cell>
          <cell r="V12718">
            <v>5450</v>
          </cell>
        </row>
        <row r="12719">
          <cell r="A12719">
            <v>1</v>
          </cell>
          <cell r="E12719">
            <v>8</v>
          </cell>
          <cell r="I12719">
            <v>-108144354.15000001</v>
          </cell>
          <cell r="M12719">
            <v>8</v>
          </cell>
          <cell r="Q12719">
            <v>8</v>
          </cell>
          <cell r="V12719">
            <v>5450</v>
          </cell>
        </row>
        <row r="12720">
          <cell r="A12720">
            <v>1</v>
          </cell>
          <cell r="E12720">
            <v>8</v>
          </cell>
          <cell r="I12720">
            <v>14909184</v>
          </cell>
          <cell r="M12720">
            <v>8</v>
          </cell>
          <cell r="Q12720">
            <v>8</v>
          </cell>
          <cell r="V12720">
            <v>6110</v>
          </cell>
        </row>
        <row r="12721">
          <cell r="A12721">
            <v>1</v>
          </cell>
          <cell r="E12721">
            <v>8</v>
          </cell>
          <cell r="I12721">
            <v>-9052018.6999999993</v>
          </cell>
          <cell r="M12721">
            <v>8</v>
          </cell>
          <cell r="Q12721">
            <v>8</v>
          </cell>
          <cell r="V12721">
            <v>6120</v>
          </cell>
        </row>
        <row r="12722">
          <cell r="A12722">
            <v>1</v>
          </cell>
          <cell r="E12722">
            <v>8</v>
          </cell>
          <cell r="I12722">
            <v>27230441.739999998</v>
          </cell>
          <cell r="M12722">
            <v>8</v>
          </cell>
          <cell r="Q12722">
            <v>8</v>
          </cell>
          <cell r="V12722">
            <v>6210</v>
          </cell>
        </row>
        <row r="12723">
          <cell r="A12723">
            <v>1</v>
          </cell>
          <cell r="E12723">
            <v>8</v>
          </cell>
          <cell r="I12723">
            <v>-7834691.0099999998</v>
          </cell>
          <cell r="M12723">
            <v>8</v>
          </cell>
          <cell r="Q12723">
            <v>8</v>
          </cell>
          <cell r="V12723">
            <v>6220</v>
          </cell>
        </row>
        <row r="12724">
          <cell r="A12724">
            <v>1</v>
          </cell>
          <cell r="E12724">
            <v>8</v>
          </cell>
          <cell r="I12724">
            <v>545219370.55999994</v>
          </cell>
          <cell r="M12724">
            <v>8</v>
          </cell>
          <cell r="Q12724">
            <v>8</v>
          </cell>
          <cell r="V12724">
            <v>6310</v>
          </cell>
        </row>
        <row r="12725">
          <cell r="A12725">
            <v>1</v>
          </cell>
          <cell r="E12725">
            <v>8</v>
          </cell>
          <cell r="I12725">
            <v>-208486190.53999999</v>
          </cell>
          <cell r="M12725">
            <v>8</v>
          </cell>
          <cell r="Q12725">
            <v>8</v>
          </cell>
          <cell r="V12725">
            <v>6320</v>
          </cell>
        </row>
        <row r="12726">
          <cell r="A12726">
            <v>1</v>
          </cell>
          <cell r="E12726">
            <v>8</v>
          </cell>
          <cell r="I12726">
            <v>302018280.89999998</v>
          </cell>
          <cell r="M12726">
            <v>8</v>
          </cell>
          <cell r="Q12726">
            <v>8</v>
          </cell>
          <cell r="V12726">
            <v>6510</v>
          </cell>
        </row>
        <row r="12727">
          <cell r="A12727">
            <v>1</v>
          </cell>
          <cell r="E12727">
            <v>8</v>
          </cell>
          <cell r="I12727">
            <v>-114230947.73</v>
          </cell>
          <cell r="M12727">
            <v>8</v>
          </cell>
          <cell r="Q12727">
            <v>8</v>
          </cell>
          <cell r="V12727">
            <v>6520</v>
          </cell>
        </row>
        <row r="12728">
          <cell r="A12728">
            <v>1</v>
          </cell>
          <cell r="E12728">
            <v>8</v>
          </cell>
          <cell r="I12728">
            <v>17092194.199999999</v>
          </cell>
          <cell r="M12728">
            <v>8</v>
          </cell>
          <cell r="Q12728">
            <v>8</v>
          </cell>
          <cell r="V12728">
            <v>6610</v>
          </cell>
        </row>
        <row r="12729">
          <cell r="A12729">
            <v>1</v>
          </cell>
          <cell r="E12729">
            <v>8</v>
          </cell>
          <cell r="I12729">
            <v>-2741639.8</v>
          </cell>
          <cell r="M12729">
            <v>8</v>
          </cell>
          <cell r="Q12729">
            <v>8</v>
          </cell>
          <cell r="V12729">
            <v>6620</v>
          </cell>
        </row>
        <row r="12730">
          <cell r="A12730">
            <v>1</v>
          </cell>
          <cell r="E12730">
            <v>8</v>
          </cell>
          <cell r="I12730">
            <v>16622500</v>
          </cell>
          <cell r="M12730">
            <v>8</v>
          </cell>
          <cell r="Q12730">
            <v>8</v>
          </cell>
          <cell r="V12730">
            <v>6710</v>
          </cell>
        </row>
        <row r="12731">
          <cell r="A12731">
            <v>1</v>
          </cell>
          <cell r="E12731">
            <v>8</v>
          </cell>
          <cell r="I12731">
            <v>-529843.75</v>
          </cell>
          <cell r="M12731">
            <v>8</v>
          </cell>
          <cell r="Q12731">
            <v>8</v>
          </cell>
          <cell r="V12731">
            <v>6720</v>
          </cell>
        </row>
        <row r="12732">
          <cell r="A12732">
            <v>1</v>
          </cell>
          <cell r="E12732">
            <v>8</v>
          </cell>
          <cell r="I12732">
            <v>17389842</v>
          </cell>
          <cell r="M12732">
            <v>8</v>
          </cell>
          <cell r="Q12732">
            <v>8</v>
          </cell>
          <cell r="V12732">
            <v>7000</v>
          </cell>
        </row>
        <row r="12733">
          <cell r="A12733">
            <v>1</v>
          </cell>
          <cell r="E12733">
            <v>8</v>
          </cell>
          <cell r="I12733">
            <v>294860665.38999999</v>
          </cell>
          <cell r="M12733">
            <v>8</v>
          </cell>
          <cell r="Q12733">
            <v>8</v>
          </cell>
          <cell r="V12733">
            <v>7100</v>
          </cell>
        </row>
        <row r="12734">
          <cell r="A12734">
            <v>1</v>
          </cell>
          <cell r="E12734">
            <v>8</v>
          </cell>
          <cell r="I12734">
            <v>6050274.3799999999</v>
          </cell>
          <cell r="M12734">
            <v>8</v>
          </cell>
          <cell r="Q12734">
            <v>8</v>
          </cell>
          <cell r="V12734">
            <v>7110</v>
          </cell>
        </row>
        <row r="12735">
          <cell r="A12735">
            <v>1</v>
          </cell>
          <cell r="E12735">
            <v>8</v>
          </cell>
          <cell r="I12735">
            <v>580432624.5</v>
          </cell>
          <cell r="M12735">
            <v>8</v>
          </cell>
          <cell r="Q12735">
            <v>8</v>
          </cell>
          <cell r="V12735">
            <v>7130</v>
          </cell>
        </row>
        <row r="12736">
          <cell r="A12736">
            <v>1</v>
          </cell>
          <cell r="E12736">
            <v>8</v>
          </cell>
          <cell r="I12736">
            <v>0</v>
          </cell>
          <cell r="M12736">
            <v>8</v>
          </cell>
          <cell r="Q12736">
            <v>8</v>
          </cell>
          <cell r="V12736">
            <v>7300</v>
          </cell>
        </row>
        <row r="12737">
          <cell r="A12737">
            <v>1</v>
          </cell>
          <cell r="E12737">
            <v>8</v>
          </cell>
          <cell r="I12737">
            <v>0</v>
          </cell>
          <cell r="M12737">
            <v>8</v>
          </cell>
          <cell r="Q12737">
            <v>8</v>
          </cell>
          <cell r="V12737">
            <v>7300</v>
          </cell>
        </row>
        <row r="12738">
          <cell r="A12738">
            <v>1</v>
          </cell>
          <cell r="E12738">
            <v>8</v>
          </cell>
          <cell r="I12738">
            <v>15000000</v>
          </cell>
          <cell r="M12738">
            <v>8</v>
          </cell>
          <cell r="Q12738">
            <v>8</v>
          </cell>
          <cell r="V12738">
            <v>7300</v>
          </cell>
        </row>
        <row r="12739">
          <cell r="A12739">
            <v>1</v>
          </cell>
          <cell r="E12739">
            <v>8</v>
          </cell>
          <cell r="I12739">
            <v>577525</v>
          </cell>
          <cell r="M12739">
            <v>8</v>
          </cell>
          <cell r="Q12739">
            <v>8</v>
          </cell>
          <cell r="V12739">
            <v>7300</v>
          </cell>
        </row>
        <row r="12740">
          <cell r="A12740">
            <v>1</v>
          </cell>
          <cell r="E12740">
            <v>8</v>
          </cell>
          <cell r="I12740">
            <v>2702000</v>
          </cell>
          <cell r="M12740">
            <v>8</v>
          </cell>
          <cell r="Q12740">
            <v>8</v>
          </cell>
          <cell r="V12740">
            <v>7300</v>
          </cell>
        </row>
        <row r="12741">
          <cell r="A12741">
            <v>1</v>
          </cell>
          <cell r="E12741">
            <v>8</v>
          </cell>
          <cell r="I12741">
            <v>0</v>
          </cell>
          <cell r="M12741">
            <v>8</v>
          </cell>
          <cell r="Q12741">
            <v>8</v>
          </cell>
          <cell r="V12741">
            <v>7300</v>
          </cell>
        </row>
        <row r="12742">
          <cell r="A12742">
            <v>1</v>
          </cell>
          <cell r="E12742">
            <v>8</v>
          </cell>
          <cell r="I12742">
            <v>0</v>
          </cell>
          <cell r="M12742">
            <v>8</v>
          </cell>
          <cell r="Q12742">
            <v>8</v>
          </cell>
          <cell r="V12742">
            <v>7300</v>
          </cell>
        </row>
        <row r="12743">
          <cell r="A12743">
            <v>1</v>
          </cell>
          <cell r="E12743">
            <v>8</v>
          </cell>
          <cell r="I12743">
            <v>0</v>
          </cell>
          <cell r="M12743">
            <v>8</v>
          </cell>
          <cell r="Q12743">
            <v>8</v>
          </cell>
          <cell r="V12743">
            <v>7300</v>
          </cell>
        </row>
        <row r="12744">
          <cell r="A12744">
            <v>1</v>
          </cell>
          <cell r="E12744">
            <v>8</v>
          </cell>
          <cell r="I12744">
            <v>0</v>
          </cell>
          <cell r="M12744">
            <v>8</v>
          </cell>
          <cell r="Q12744">
            <v>8</v>
          </cell>
          <cell r="V12744">
            <v>7300</v>
          </cell>
        </row>
        <row r="12745">
          <cell r="A12745">
            <v>1</v>
          </cell>
          <cell r="E12745">
            <v>8</v>
          </cell>
          <cell r="I12745">
            <v>0</v>
          </cell>
          <cell r="M12745">
            <v>8</v>
          </cell>
          <cell r="Q12745">
            <v>8</v>
          </cell>
          <cell r="V12745">
            <v>7300</v>
          </cell>
        </row>
        <row r="12746">
          <cell r="A12746">
            <v>1</v>
          </cell>
          <cell r="E12746">
            <v>8</v>
          </cell>
          <cell r="I12746">
            <v>0</v>
          </cell>
          <cell r="M12746">
            <v>8</v>
          </cell>
          <cell r="Q12746">
            <v>8</v>
          </cell>
          <cell r="V12746">
            <v>7300</v>
          </cell>
        </row>
        <row r="12747">
          <cell r="A12747">
            <v>1</v>
          </cell>
          <cell r="E12747">
            <v>8</v>
          </cell>
          <cell r="I12747">
            <v>1647500</v>
          </cell>
          <cell r="M12747">
            <v>8</v>
          </cell>
          <cell r="Q12747">
            <v>8</v>
          </cell>
          <cell r="V12747">
            <v>7300</v>
          </cell>
        </row>
        <row r="12748">
          <cell r="A12748">
            <v>1</v>
          </cell>
          <cell r="E12748">
            <v>8</v>
          </cell>
          <cell r="I12748">
            <v>0</v>
          </cell>
          <cell r="M12748">
            <v>8</v>
          </cell>
          <cell r="Q12748">
            <v>8</v>
          </cell>
          <cell r="V12748">
            <v>7300</v>
          </cell>
        </row>
        <row r="12749">
          <cell r="A12749">
            <v>1</v>
          </cell>
          <cell r="E12749">
            <v>8</v>
          </cell>
          <cell r="I12749">
            <v>14493844.99</v>
          </cell>
          <cell r="M12749">
            <v>8</v>
          </cell>
          <cell r="Q12749">
            <v>8</v>
          </cell>
          <cell r="V12749">
            <v>7300</v>
          </cell>
        </row>
        <row r="12750">
          <cell r="A12750">
            <v>1</v>
          </cell>
          <cell r="E12750">
            <v>8</v>
          </cell>
          <cell r="I12750">
            <v>0</v>
          </cell>
          <cell r="M12750">
            <v>8</v>
          </cell>
          <cell r="Q12750">
            <v>8</v>
          </cell>
          <cell r="V12750">
            <v>7300</v>
          </cell>
        </row>
        <row r="12751">
          <cell r="A12751">
            <v>1</v>
          </cell>
          <cell r="E12751">
            <v>8</v>
          </cell>
          <cell r="I12751">
            <v>7117600</v>
          </cell>
          <cell r="M12751">
            <v>8</v>
          </cell>
          <cell r="Q12751">
            <v>8</v>
          </cell>
          <cell r="V12751">
            <v>7300</v>
          </cell>
        </row>
        <row r="12752">
          <cell r="A12752">
            <v>1</v>
          </cell>
          <cell r="E12752">
            <v>8</v>
          </cell>
          <cell r="I12752">
            <v>0</v>
          </cell>
          <cell r="M12752">
            <v>8</v>
          </cell>
          <cell r="Q12752">
            <v>8</v>
          </cell>
          <cell r="V12752">
            <v>7300</v>
          </cell>
        </row>
        <row r="12753">
          <cell r="A12753">
            <v>1</v>
          </cell>
          <cell r="E12753">
            <v>8</v>
          </cell>
          <cell r="I12753">
            <v>0</v>
          </cell>
          <cell r="M12753">
            <v>8</v>
          </cell>
          <cell r="Q12753">
            <v>8</v>
          </cell>
          <cell r="V12753">
            <v>7300</v>
          </cell>
        </row>
        <row r="12754">
          <cell r="A12754">
            <v>1</v>
          </cell>
          <cell r="E12754">
            <v>8</v>
          </cell>
          <cell r="I12754">
            <v>0</v>
          </cell>
          <cell r="M12754">
            <v>8</v>
          </cell>
          <cell r="Q12754">
            <v>8</v>
          </cell>
          <cell r="V12754">
            <v>7300</v>
          </cell>
        </row>
        <row r="12755">
          <cell r="A12755">
            <v>1</v>
          </cell>
          <cell r="E12755">
            <v>8</v>
          </cell>
          <cell r="I12755">
            <v>1976088</v>
          </cell>
          <cell r="M12755">
            <v>8</v>
          </cell>
          <cell r="Q12755">
            <v>8</v>
          </cell>
          <cell r="V12755">
            <v>7300</v>
          </cell>
        </row>
        <row r="12756">
          <cell r="A12756">
            <v>1</v>
          </cell>
          <cell r="E12756">
            <v>8</v>
          </cell>
          <cell r="I12756">
            <v>-136194.9</v>
          </cell>
          <cell r="M12756">
            <v>8</v>
          </cell>
          <cell r="Q12756">
            <v>8</v>
          </cell>
          <cell r="V12756">
            <v>7300</v>
          </cell>
        </row>
        <row r="12757">
          <cell r="A12757">
            <v>1</v>
          </cell>
          <cell r="E12757">
            <v>8</v>
          </cell>
          <cell r="I12757">
            <v>3147243</v>
          </cell>
          <cell r="M12757">
            <v>8</v>
          </cell>
          <cell r="Q12757">
            <v>8</v>
          </cell>
          <cell r="V12757">
            <v>7300</v>
          </cell>
        </row>
        <row r="12758">
          <cell r="A12758">
            <v>1</v>
          </cell>
          <cell r="E12758">
            <v>8</v>
          </cell>
          <cell r="I12758">
            <v>15820000</v>
          </cell>
          <cell r="M12758">
            <v>8</v>
          </cell>
          <cell r="Q12758">
            <v>8</v>
          </cell>
          <cell r="V12758">
            <v>7300</v>
          </cell>
        </row>
        <row r="12759">
          <cell r="A12759">
            <v>1</v>
          </cell>
          <cell r="E12759">
            <v>8</v>
          </cell>
          <cell r="I12759">
            <v>3286859</v>
          </cell>
          <cell r="M12759">
            <v>8</v>
          </cell>
          <cell r="Q12759">
            <v>8</v>
          </cell>
          <cell r="V12759">
            <v>7300</v>
          </cell>
        </row>
        <row r="12760">
          <cell r="A12760">
            <v>1</v>
          </cell>
          <cell r="E12760">
            <v>8</v>
          </cell>
          <cell r="I12760">
            <v>9892800</v>
          </cell>
          <cell r="M12760">
            <v>8</v>
          </cell>
          <cell r="Q12760">
            <v>8</v>
          </cell>
          <cell r="V12760">
            <v>7300</v>
          </cell>
        </row>
        <row r="12761">
          <cell r="A12761">
            <v>1</v>
          </cell>
          <cell r="E12761">
            <v>8</v>
          </cell>
          <cell r="I12761">
            <v>100000</v>
          </cell>
          <cell r="M12761">
            <v>8</v>
          </cell>
          <cell r="Q12761">
            <v>8</v>
          </cell>
          <cell r="V12761">
            <v>7300</v>
          </cell>
        </row>
        <row r="12762">
          <cell r="A12762">
            <v>1</v>
          </cell>
          <cell r="E12762">
            <v>8</v>
          </cell>
          <cell r="I12762">
            <v>24012679.800000001</v>
          </cell>
          <cell r="M12762">
            <v>8</v>
          </cell>
          <cell r="Q12762">
            <v>8</v>
          </cell>
          <cell r="V12762">
            <v>7300</v>
          </cell>
        </row>
        <row r="12763">
          <cell r="A12763">
            <v>1</v>
          </cell>
          <cell r="E12763">
            <v>8</v>
          </cell>
          <cell r="I12763">
            <v>847000</v>
          </cell>
          <cell r="M12763">
            <v>8</v>
          </cell>
          <cell r="Q12763">
            <v>8</v>
          </cell>
          <cell r="V12763">
            <v>7300</v>
          </cell>
        </row>
        <row r="12764">
          <cell r="A12764">
            <v>1</v>
          </cell>
          <cell r="E12764">
            <v>8</v>
          </cell>
          <cell r="I12764">
            <v>4825712</v>
          </cell>
          <cell r="M12764">
            <v>8</v>
          </cell>
          <cell r="Q12764">
            <v>8</v>
          </cell>
          <cell r="V12764">
            <v>7300</v>
          </cell>
        </row>
        <row r="12765">
          <cell r="A12765">
            <v>1</v>
          </cell>
          <cell r="E12765">
            <v>8</v>
          </cell>
          <cell r="I12765">
            <v>3999999.86</v>
          </cell>
          <cell r="M12765">
            <v>8</v>
          </cell>
          <cell r="Q12765">
            <v>8</v>
          </cell>
          <cell r="V12765">
            <v>7300</v>
          </cell>
        </row>
        <row r="12766">
          <cell r="A12766">
            <v>1</v>
          </cell>
          <cell r="E12766">
            <v>8</v>
          </cell>
          <cell r="I12766">
            <v>79000</v>
          </cell>
          <cell r="M12766">
            <v>8</v>
          </cell>
          <cell r="Q12766">
            <v>8</v>
          </cell>
          <cell r="V12766">
            <v>7300</v>
          </cell>
        </row>
        <row r="12767">
          <cell r="A12767">
            <v>1</v>
          </cell>
          <cell r="E12767">
            <v>8</v>
          </cell>
          <cell r="I12767">
            <v>5623950</v>
          </cell>
          <cell r="M12767">
            <v>8</v>
          </cell>
          <cell r="Q12767">
            <v>8</v>
          </cell>
          <cell r="V12767">
            <v>7300</v>
          </cell>
        </row>
        <row r="12768">
          <cell r="A12768">
            <v>1</v>
          </cell>
          <cell r="E12768">
            <v>8</v>
          </cell>
          <cell r="I12768">
            <v>4284000</v>
          </cell>
          <cell r="M12768">
            <v>8</v>
          </cell>
          <cell r="Q12768">
            <v>8</v>
          </cell>
          <cell r="V12768">
            <v>7300</v>
          </cell>
        </row>
        <row r="12769">
          <cell r="A12769">
            <v>1</v>
          </cell>
          <cell r="E12769">
            <v>8</v>
          </cell>
          <cell r="I12769">
            <v>125000</v>
          </cell>
          <cell r="M12769">
            <v>8</v>
          </cell>
          <cell r="Q12769">
            <v>8</v>
          </cell>
          <cell r="V12769">
            <v>7300</v>
          </cell>
        </row>
        <row r="12770">
          <cell r="A12770">
            <v>1</v>
          </cell>
          <cell r="E12770">
            <v>8</v>
          </cell>
          <cell r="I12770">
            <v>75000</v>
          </cell>
          <cell r="M12770">
            <v>8</v>
          </cell>
          <cell r="Q12770">
            <v>8</v>
          </cell>
          <cell r="V12770">
            <v>7300</v>
          </cell>
        </row>
        <row r="12771">
          <cell r="A12771">
            <v>1</v>
          </cell>
          <cell r="E12771">
            <v>8</v>
          </cell>
          <cell r="I12771">
            <v>-171000</v>
          </cell>
          <cell r="M12771">
            <v>8</v>
          </cell>
          <cell r="Q12771">
            <v>8</v>
          </cell>
          <cell r="V12771">
            <v>7300</v>
          </cell>
        </row>
        <row r="12772">
          <cell r="A12772">
            <v>1</v>
          </cell>
          <cell r="E12772">
            <v>8</v>
          </cell>
          <cell r="I12772">
            <v>120000</v>
          </cell>
          <cell r="M12772">
            <v>8</v>
          </cell>
          <cell r="Q12772">
            <v>8</v>
          </cell>
          <cell r="V12772">
            <v>7300</v>
          </cell>
        </row>
        <row r="12773">
          <cell r="A12773">
            <v>1</v>
          </cell>
          <cell r="E12773">
            <v>8</v>
          </cell>
          <cell r="I12773">
            <v>3000000</v>
          </cell>
          <cell r="M12773">
            <v>8</v>
          </cell>
          <cell r="Q12773">
            <v>8</v>
          </cell>
          <cell r="V12773">
            <v>7300</v>
          </cell>
        </row>
        <row r="12774">
          <cell r="A12774">
            <v>1</v>
          </cell>
          <cell r="E12774">
            <v>8</v>
          </cell>
          <cell r="I12774">
            <v>38586264.909999996</v>
          </cell>
          <cell r="M12774">
            <v>8</v>
          </cell>
          <cell r="Q12774">
            <v>8</v>
          </cell>
          <cell r="V12774">
            <v>7400</v>
          </cell>
        </row>
        <row r="12775">
          <cell r="A12775">
            <v>1</v>
          </cell>
          <cell r="E12775">
            <v>8</v>
          </cell>
          <cell r="I12775">
            <v>0</v>
          </cell>
          <cell r="M12775">
            <v>8</v>
          </cell>
          <cell r="Q12775">
            <v>8</v>
          </cell>
          <cell r="V12775">
            <v>7500</v>
          </cell>
        </row>
        <row r="12776">
          <cell r="A12776">
            <v>1</v>
          </cell>
          <cell r="E12776">
            <v>8</v>
          </cell>
          <cell r="I12776">
            <v>28709396.399999999</v>
          </cell>
          <cell r="M12776">
            <v>8</v>
          </cell>
          <cell r="Q12776">
            <v>8</v>
          </cell>
          <cell r="V12776">
            <v>7700</v>
          </cell>
        </row>
        <row r="12777">
          <cell r="A12777">
            <v>1</v>
          </cell>
          <cell r="E12777">
            <v>8</v>
          </cell>
          <cell r="I12777">
            <v>0</v>
          </cell>
          <cell r="M12777">
            <v>8</v>
          </cell>
          <cell r="Q12777">
            <v>8</v>
          </cell>
          <cell r="V12777">
            <v>7800</v>
          </cell>
        </row>
        <row r="12778">
          <cell r="A12778">
            <v>1</v>
          </cell>
          <cell r="E12778">
            <v>8</v>
          </cell>
          <cell r="I12778">
            <v>2512458.96</v>
          </cell>
          <cell r="M12778">
            <v>8</v>
          </cell>
          <cell r="Q12778">
            <v>8</v>
          </cell>
          <cell r="V12778">
            <v>7910</v>
          </cell>
        </row>
        <row r="12779">
          <cell r="A12779">
            <v>1</v>
          </cell>
          <cell r="E12779">
            <v>8</v>
          </cell>
          <cell r="I12779">
            <v>0</v>
          </cell>
          <cell r="M12779">
            <v>8</v>
          </cell>
          <cell r="Q12779">
            <v>8</v>
          </cell>
          <cell r="V12779">
            <v>7911</v>
          </cell>
        </row>
        <row r="12780">
          <cell r="A12780">
            <v>1</v>
          </cell>
          <cell r="E12780">
            <v>8</v>
          </cell>
          <cell r="I12780">
            <v>164084621.21000001</v>
          </cell>
          <cell r="M12780">
            <v>8</v>
          </cell>
          <cell r="Q12780">
            <v>8</v>
          </cell>
          <cell r="V12780">
            <v>8071</v>
          </cell>
        </row>
        <row r="12781">
          <cell r="A12781">
            <v>1</v>
          </cell>
          <cell r="E12781">
            <v>8</v>
          </cell>
          <cell r="I12781">
            <v>7781667.7999999998</v>
          </cell>
          <cell r="M12781">
            <v>8</v>
          </cell>
          <cell r="Q12781">
            <v>8</v>
          </cell>
          <cell r="V12781">
            <v>8072</v>
          </cell>
        </row>
        <row r="12782">
          <cell r="A12782">
            <v>1</v>
          </cell>
          <cell r="E12782">
            <v>8</v>
          </cell>
          <cell r="I12782">
            <v>0</v>
          </cell>
          <cell r="M12782">
            <v>8</v>
          </cell>
          <cell r="Q12782">
            <v>8</v>
          </cell>
          <cell r="V12782">
            <v>8073</v>
          </cell>
        </row>
        <row r="12783">
          <cell r="A12783">
            <v>1</v>
          </cell>
          <cell r="E12783">
            <v>8</v>
          </cell>
          <cell r="I12783">
            <v>24603.87</v>
          </cell>
          <cell r="M12783">
            <v>8</v>
          </cell>
          <cell r="Q12783">
            <v>8</v>
          </cell>
          <cell r="V12783">
            <v>9000</v>
          </cell>
        </row>
        <row r="12784">
          <cell r="A12784">
            <v>1</v>
          </cell>
          <cell r="E12784">
            <v>8</v>
          </cell>
          <cell r="I12784">
            <v>-482132069.44</v>
          </cell>
          <cell r="M12784">
            <v>8</v>
          </cell>
          <cell r="Q12784">
            <v>8</v>
          </cell>
          <cell r="V12784">
            <v>9100</v>
          </cell>
        </row>
        <row r="12785">
          <cell r="A12785">
            <v>1</v>
          </cell>
          <cell r="E12785">
            <v>8</v>
          </cell>
          <cell r="I12785">
            <v>-20942313.460000001</v>
          </cell>
          <cell r="M12785">
            <v>8</v>
          </cell>
          <cell r="Q12785">
            <v>8</v>
          </cell>
          <cell r="V12785">
            <v>9208</v>
          </cell>
        </row>
        <row r="12786">
          <cell r="A12786">
            <v>1</v>
          </cell>
          <cell r="E12786">
            <v>8</v>
          </cell>
          <cell r="I12786">
            <v>-7120000.0300000003</v>
          </cell>
          <cell r="M12786">
            <v>8</v>
          </cell>
          <cell r="Q12786">
            <v>8</v>
          </cell>
          <cell r="V12786">
            <v>9251</v>
          </cell>
        </row>
        <row r="12787">
          <cell r="A12787">
            <v>1</v>
          </cell>
          <cell r="E12787">
            <v>8</v>
          </cell>
          <cell r="I12787">
            <v>0</v>
          </cell>
          <cell r="M12787">
            <v>8</v>
          </cell>
          <cell r="Q12787">
            <v>8</v>
          </cell>
          <cell r="V12787">
            <v>9252</v>
          </cell>
        </row>
        <row r="12788">
          <cell r="A12788">
            <v>1</v>
          </cell>
          <cell r="E12788">
            <v>8</v>
          </cell>
          <cell r="I12788">
            <v>0</v>
          </cell>
          <cell r="M12788">
            <v>8</v>
          </cell>
          <cell r="Q12788">
            <v>8</v>
          </cell>
          <cell r="V12788">
            <v>9253</v>
          </cell>
        </row>
        <row r="12789">
          <cell r="A12789">
            <v>1</v>
          </cell>
          <cell r="E12789">
            <v>8</v>
          </cell>
          <cell r="I12789">
            <v>0</v>
          </cell>
          <cell r="M12789">
            <v>8</v>
          </cell>
          <cell r="Q12789">
            <v>8</v>
          </cell>
          <cell r="V12789">
            <v>9302</v>
          </cell>
        </row>
        <row r="12790">
          <cell r="A12790">
            <v>1</v>
          </cell>
          <cell r="E12790">
            <v>8</v>
          </cell>
          <cell r="I12790">
            <v>-435127867.48000002</v>
          </cell>
          <cell r="M12790">
            <v>8</v>
          </cell>
          <cell r="Q12790">
            <v>8</v>
          </cell>
          <cell r="V12790">
            <v>9303</v>
          </cell>
        </row>
        <row r="12791">
          <cell r="A12791">
            <v>1</v>
          </cell>
          <cell r="E12791">
            <v>8</v>
          </cell>
          <cell r="I12791">
            <v>-11236075</v>
          </cell>
          <cell r="M12791">
            <v>8</v>
          </cell>
          <cell r="Q12791">
            <v>8</v>
          </cell>
          <cell r="V12791">
            <v>9305</v>
          </cell>
        </row>
        <row r="12792">
          <cell r="A12792">
            <v>1</v>
          </cell>
          <cell r="E12792">
            <v>8</v>
          </cell>
          <cell r="I12792">
            <v>104433054.59</v>
          </cell>
          <cell r="M12792">
            <v>8</v>
          </cell>
          <cell r="Q12792">
            <v>8</v>
          </cell>
          <cell r="V12792">
            <v>9400</v>
          </cell>
        </row>
        <row r="12793">
          <cell r="A12793">
            <v>1</v>
          </cell>
          <cell r="E12793">
            <v>8</v>
          </cell>
          <cell r="I12793">
            <v>0</v>
          </cell>
          <cell r="M12793">
            <v>8</v>
          </cell>
          <cell r="Q12793">
            <v>8</v>
          </cell>
          <cell r="V12793">
            <v>9500</v>
          </cell>
        </row>
        <row r="12794">
          <cell r="A12794">
            <v>1</v>
          </cell>
          <cell r="E12794">
            <v>8</v>
          </cell>
          <cell r="I12794">
            <v>-84899048</v>
          </cell>
          <cell r="M12794">
            <v>8</v>
          </cell>
          <cell r="Q12794">
            <v>8</v>
          </cell>
          <cell r="V12794">
            <v>9530</v>
          </cell>
        </row>
        <row r="12795">
          <cell r="A12795">
            <v>1</v>
          </cell>
          <cell r="E12795">
            <v>8</v>
          </cell>
          <cell r="I12795">
            <v>-144705264.83000001</v>
          </cell>
          <cell r="M12795">
            <v>8</v>
          </cell>
          <cell r="Q12795">
            <v>8</v>
          </cell>
          <cell r="V12795">
            <v>9600</v>
          </cell>
        </row>
        <row r="12796">
          <cell r="A12796">
            <v>1</v>
          </cell>
          <cell r="E12796">
            <v>8</v>
          </cell>
          <cell r="I12796">
            <v>-377919576.86000001</v>
          </cell>
          <cell r="M12796">
            <v>8</v>
          </cell>
          <cell r="Q12796">
            <v>8</v>
          </cell>
          <cell r="V12796">
            <v>9610</v>
          </cell>
        </row>
        <row r="12797">
          <cell r="A12797">
            <v>1</v>
          </cell>
          <cell r="E12797">
            <v>8</v>
          </cell>
          <cell r="I12797">
            <v>-4223246.04</v>
          </cell>
          <cell r="M12797">
            <v>8</v>
          </cell>
          <cell r="Q12797">
            <v>8</v>
          </cell>
          <cell r="V12797">
            <v>9611</v>
          </cell>
        </row>
        <row r="12798">
          <cell r="A12798">
            <v>1</v>
          </cell>
          <cell r="E12798">
            <v>8</v>
          </cell>
          <cell r="I12798">
            <v>1047520.04</v>
          </cell>
          <cell r="M12798">
            <v>8</v>
          </cell>
          <cell r="Q12798">
            <v>8</v>
          </cell>
          <cell r="V12798">
            <v>9620</v>
          </cell>
        </row>
        <row r="12799">
          <cell r="A12799">
            <v>1</v>
          </cell>
          <cell r="E12799">
            <v>8</v>
          </cell>
          <cell r="I12799">
            <v>0</v>
          </cell>
          <cell r="M12799">
            <v>8</v>
          </cell>
          <cell r="Q12799">
            <v>8</v>
          </cell>
          <cell r="V12799">
            <v>9670</v>
          </cell>
        </row>
        <row r="12800">
          <cell r="A12800">
            <v>1</v>
          </cell>
          <cell r="E12800">
            <v>8</v>
          </cell>
          <cell r="I12800">
            <v>0</v>
          </cell>
          <cell r="M12800">
            <v>8</v>
          </cell>
          <cell r="Q12800">
            <v>8</v>
          </cell>
          <cell r="V12800">
            <v>9990</v>
          </cell>
        </row>
        <row r="12801">
          <cell r="A12801">
            <v>1</v>
          </cell>
          <cell r="E12801">
            <v>8</v>
          </cell>
          <cell r="I12801">
            <v>-307553698.81</v>
          </cell>
          <cell r="M12801">
            <v>8</v>
          </cell>
          <cell r="Q12801">
            <v>8</v>
          </cell>
          <cell r="V12801">
            <v>5301</v>
          </cell>
        </row>
        <row r="12802">
          <cell r="A12802">
            <v>1</v>
          </cell>
          <cell r="E12802">
            <v>25</v>
          </cell>
          <cell r="I12802">
            <v>-2363723.6800000002</v>
          </cell>
          <cell r="M12802">
            <v>25</v>
          </cell>
          <cell r="Q12802">
            <v>25</v>
          </cell>
          <cell r="V12802">
            <v>1095</v>
          </cell>
        </row>
        <row r="12803">
          <cell r="A12803">
            <v>1</v>
          </cell>
          <cell r="E12803">
            <v>25</v>
          </cell>
          <cell r="I12803">
            <v>63180</v>
          </cell>
          <cell r="M12803">
            <v>25</v>
          </cell>
          <cell r="Q12803">
            <v>25</v>
          </cell>
          <cell r="V12803">
            <v>2010</v>
          </cell>
        </row>
        <row r="12804">
          <cell r="A12804">
            <v>1</v>
          </cell>
          <cell r="E12804">
            <v>25</v>
          </cell>
          <cell r="I12804">
            <v>3355046.69</v>
          </cell>
          <cell r="M12804">
            <v>25</v>
          </cell>
          <cell r="Q12804">
            <v>25</v>
          </cell>
          <cell r="V12804">
            <v>2030</v>
          </cell>
        </row>
        <row r="12805">
          <cell r="A12805">
            <v>1</v>
          </cell>
          <cell r="E12805">
            <v>25</v>
          </cell>
          <cell r="I12805">
            <v>1033722.09</v>
          </cell>
          <cell r="M12805">
            <v>25</v>
          </cell>
          <cell r="Q12805">
            <v>25</v>
          </cell>
          <cell r="V12805">
            <v>2040</v>
          </cell>
        </row>
        <row r="12806">
          <cell r="A12806">
            <v>1</v>
          </cell>
          <cell r="E12806">
            <v>25</v>
          </cell>
          <cell r="I12806">
            <v>1224959.5</v>
          </cell>
          <cell r="M12806">
            <v>25</v>
          </cell>
          <cell r="Q12806">
            <v>25</v>
          </cell>
          <cell r="V12806">
            <v>2051</v>
          </cell>
        </row>
        <row r="12807">
          <cell r="A12807">
            <v>1</v>
          </cell>
          <cell r="E12807">
            <v>25</v>
          </cell>
          <cell r="I12807">
            <v>4015075.86</v>
          </cell>
          <cell r="M12807">
            <v>25</v>
          </cell>
          <cell r="Q12807">
            <v>25</v>
          </cell>
          <cell r="V12807">
            <v>2052</v>
          </cell>
        </row>
        <row r="12808">
          <cell r="A12808">
            <v>1</v>
          </cell>
          <cell r="E12808">
            <v>25</v>
          </cell>
          <cell r="I12808">
            <v>398551.42</v>
          </cell>
          <cell r="M12808">
            <v>25</v>
          </cell>
          <cell r="Q12808">
            <v>25</v>
          </cell>
          <cell r="V12808">
            <v>2053</v>
          </cell>
        </row>
        <row r="12809">
          <cell r="A12809">
            <v>1</v>
          </cell>
          <cell r="E12809">
            <v>25</v>
          </cell>
          <cell r="I12809">
            <v>149828.12</v>
          </cell>
          <cell r="M12809">
            <v>25</v>
          </cell>
          <cell r="Q12809">
            <v>25</v>
          </cell>
          <cell r="V12809">
            <v>2090</v>
          </cell>
        </row>
        <row r="12810">
          <cell r="A12810">
            <v>1</v>
          </cell>
          <cell r="E12810">
            <v>25</v>
          </cell>
          <cell r="I12810">
            <v>-9044910.6500000004</v>
          </cell>
          <cell r="M12810">
            <v>25</v>
          </cell>
          <cell r="Q12810">
            <v>25</v>
          </cell>
          <cell r="V12810">
            <v>2095</v>
          </cell>
        </row>
        <row r="12811">
          <cell r="A12811">
            <v>1</v>
          </cell>
          <cell r="E12811">
            <v>25</v>
          </cell>
          <cell r="I12811">
            <v>696488.25</v>
          </cell>
          <cell r="M12811">
            <v>25</v>
          </cell>
          <cell r="Q12811">
            <v>25</v>
          </cell>
          <cell r="V12811">
            <v>3400</v>
          </cell>
        </row>
        <row r="12812">
          <cell r="A12812">
            <v>1</v>
          </cell>
          <cell r="E12812">
            <v>25</v>
          </cell>
          <cell r="I12812">
            <v>104988.61</v>
          </cell>
          <cell r="M12812">
            <v>25</v>
          </cell>
          <cell r="Q12812">
            <v>25</v>
          </cell>
          <cell r="V12812">
            <v>4150</v>
          </cell>
        </row>
        <row r="12813">
          <cell r="A12813">
            <v>1</v>
          </cell>
          <cell r="E12813">
            <v>25</v>
          </cell>
          <cell r="I12813">
            <v>6388.79</v>
          </cell>
          <cell r="M12813">
            <v>25</v>
          </cell>
          <cell r="Q12813">
            <v>25</v>
          </cell>
          <cell r="V12813">
            <v>4250</v>
          </cell>
        </row>
        <row r="12814">
          <cell r="A12814">
            <v>1</v>
          </cell>
          <cell r="E12814">
            <v>25</v>
          </cell>
          <cell r="I12814">
            <v>11969.88</v>
          </cell>
          <cell r="M12814">
            <v>25</v>
          </cell>
          <cell r="Q12814">
            <v>25</v>
          </cell>
          <cell r="V12814">
            <v>4260</v>
          </cell>
        </row>
        <row r="12815">
          <cell r="A12815">
            <v>1</v>
          </cell>
          <cell r="E12815">
            <v>25</v>
          </cell>
          <cell r="I12815">
            <v>7366.67</v>
          </cell>
          <cell r="M12815">
            <v>25</v>
          </cell>
          <cell r="Q12815">
            <v>25</v>
          </cell>
          <cell r="V12815">
            <v>4302</v>
          </cell>
        </row>
        <row r="12816">
          <cell r="A12816">
            <v>1</v>
          </cell>
          <cell r="E12816">
            <v>25</v>
          </cell>
          <cell r="I12816">
            <v>3713.58</v>
          </cell>
          <cell r="M12816">
            <v>25</v>
          </cell>
          <cell r="Q12816">
            <v>25</v>
          </cell>
          <cell r="V12816">
            <v>4304</v>
          </cell>
        </row>
        <row r="12817">
          <cell r="A12817">
            <v>1</v>
          </cell>
          <cell r="E12817">
            <v>25</v>
          </cell>
          <cell r="I12817">
            <v>5041.75</v>
          </cell>
          <cell r="M12817">
            <v>25</v>
          </cell>
          <cell r="Q12817">
            <v>25</v>
          </cell>
          <cell r="V12817">
            <v>4305</v>
          </cell>
        </row>
        <row r="12818">
          <cell r="A12818">
            <v>1</v>
          </cell>
          <cell r="E12818">
            <v>25</v>
          </cell>
          <cell r="I12818">
            <v>47429.61</v>
          </cell>
          <cell r="M12818">
            <v>25</v>
          </cell>
          <cell r="Q12818">
            <v>25</v>
          </cell>
          <cell r="V12818">
            <v>4308</v>
          </cell>
        </row>
        <row r="12819">
          <cell r="A12819">
            <v>1</v>
          </cell>
          <cell r="E12819">
            <v>25</v>
          </cell>
          <cell r="I12819">
            <v>297627.51</v>
          </cell>
          <cell r="M12819">
            <v>25</v>
          </cell>
          <cell r="Q12819">
            <v>25</v>
          </cell>
          <cell r="V12819">
            <v>4380</v>
          </cell>
        </row>
        <row r="12820">
          <cell r="A12820">
            <v>1</v>
          </cell>
          <cell r="E12820">
            <v>25</v>
          </cell>
          <cell r="I12820">
            <v>21536.58</v>
          </cell>
          <cell r="M12820">
            <v>25</v>
          </cell>
          <cell r="Q12820">
            <v>25</v>
          </cell>
          <cell r="V12820">
            <v>4560</v>
          </cell>
        </row>
        <row r="12821">
          <cell r="A12821">
            <v>1</v>
          </cell>
          <cell r="E12821">
            <v>25</v>
          </cell>
          <cell r="I12821">
            <v>24154.32</v>
          </cell>
          <cell r="M12821">
            <v>25</v>
          </cell>
          <cell r="Q12821">
            <v>25</v>
          </cell>
          <cell r="V12821">
            <v>4595</v>
          </cell>
        </row>
        <row r="12822">
          <cell r="A12822">
            <v>1</v>
          </cell>
          <cell r="E12822">
            <v>25</v>
          </cell>
          <cell r="I12822">
            <v>135548.82999999999</v>
          </cell>
          <cell r="M12822">
            <v>25</v>
          </cell>
          <cell r="Q12822">
            <v>25</v>
          </cell>
          <cell r="V12822">
            <v>4601</v>
          </cell>
        </row>
        <row r="12823">
          <cell r="A12823">
            <v>1</v>
          </cell>
          <cell r="E12823">
            <v>25</v>
          </cell>
          <cell r="I12823">
            <v>290940</v>
          </cell>
          <cell r="M12823">
            <v>25</v>
          </cell>
          <cell r="Q12823">
            <v>25</v>
          </cell>
          <cell r="V12823">
            <v>4602</v>
          </cell>
        </row>
        <row r="12824">
          <cell r="A12824">
            <v>1</v>
          </cell>
          <cell r="E12824">
            <v>25</v>
          </cell>
          <cell r="I12824">
            <v>458.64</v>
          </cell>
          <cell r="M12824">
            <v>25</v>
          </cell>
          <cell r="Q12824">
            <v>25</v>
          </cell>
          <cell r="V12824">
            <v>4603</v>
          </cell>
        </row>
        <row r="12825">
          <cell r="A12825">
            <v>1</v>
          </cell>
          <cell r="E12825">
            <v>25</v>
          </cell>
          <cell r="I12825">
            <v>21682.720000000001</v>
          </cell>
          <cell r="M12825">
            <v>25</v>
          </cell>
          <cell r="Q12825">
            <v>25</v>
          </cell>
          <cell r="V12825">
            <v>4640</v>
          </cell>
        </row>
        <row r="12826">
          <cell r="A12826">
            <v>1</v>
          </cell>
          <cell r="E12826">
            <v>25</v>
          </cell>
          <cell r="I12826">
            <v>109614.82</v>
          </cell>
          <cell r="M12826">
            <v>25</v>
          </cell>
          <cell r="Q12826">
            <v>25</v>
          </cell>
          <cell r="V12826">
            <v>4660</v>
          </cell>
        </row>
        <row r="12827">
          <cell r="A12827">
            <v>1</v>
          </cell>
          <cell r="E12827">
            <v>25</v>
          </cell>
          <cell r="I12827">
            <v>29680.78</v>
          </cell>
          <cell r="M12827">
            <v>25</v>
          </cell>
          <cell r="Q12827">
            <v>25</v>
          </cell>
          <cell r="V12827">
            <v>4720</v>
          </cell>
        </row>
        <row r="12828">
          <cell r="A12828">
            <v>1</v>
          </cell>
          <cell r="E12828">
            <v>25</v>
          </cell>
          <cell r="I12828">
            <v>331050</v>
          </cell>
          <cell r="M12828">
            <v>25</v>
          </cell>
          <cell r="Q12828">
            <v>25</v>
          </cell>
          <cell r="V12828">
            <v>4730</v>
          </cell>
        </row>
        <row r="12829">
          <cell r="A12829">
            <v>1</v>
          </cell>
          <cell r="E12829">
            <v>25</v>
          </cell>
          <cell r="I12829">
            <v>23231.5</v>
          </cell>
          <cell r="M12829">
            <v>25</v>
          </cell>
          <cell r="Q12829">
            <v>25</v>
          </cell>
          <cell r="V12829">
            <v>4770</v>
          </cell>
        </row>
        <row r="12830">
          <cell r="A12830">
            <v>1</v>
          </cell>
          <cell r="E12830">
            <v>25</v>
          </cell>
          <cell r="I12830">
            <v>17591.21</v>
          </cell>
          <cell r="M12830">
            <v>25</v>
          </cell>
          <cell r="Q12830">
            <v>25</v>
          </cell>
          <cell r="V12830">
            <v>4775</v>
          </cell>
        </row>
        <row r="12831">
          <cell r="A12831">
            <v>1</v>
          </cell>
          <cell r="E12831">
            <v>25</v>
          </cell>
          <cell r="I12831">
            <v>16364.43</v>
          </cell>
          <cell r="M12831">
            <v>25</v>
          </cell>
          <cell r="Q12831">
            <v>25</v>
          </cell>
          <cell r="V12831">
            <v>4780</v>
          </cell>
        </row>
        <row r="12832">
          <cell r="A12832">
            <v>1</v>
          </cell>
          <cell r="E12832">
            <v>25</v>
          </cell>
          <cell r="I12832">
            <v>979328.19</v>
          </cell>
          <cell r="M12832">
            <v>25</v>
          </cell>
          <cell r="Q12832">
            <v>25</v>
          </cell>
          <cell r="V12832">
            <v>4785</v>
          </cell>
        </row>
        <row r="12833">
          <cell r="A12833">
            <v>1</v>
          </cell>
          <cell r="E12833">
            <v>25</v>
          </cell>
          <cell r="I12833">
            <v>348660.53</v>
          </cell>
          <cell r="M12833">
            <v>25</v>
          </cell>
          <cell r="Q12833">
            <v>25</v>
          </cell>
          <cell r="V12833">
            <v>4800</v>
          </cell>
        </row>
        <row r="12834">
          <cell r="A12834">
            <v>1</v>
          </cell>
          <cell r="E12834">
            <v>25</v>
          </cell>
          <cell r="I12834">
            <v>204993.68</v>
          </cell>
          <cell r="M12834">
            <v>25</v>
          </cell>
          <cell r="Q12834">
            <v>25</v>
          </cell>
          <cell r="V12834">
            <v>4830</v>
          </cell>
        </row>
        <row r="12835">
          <cell r="A12835">
            <v>1</v>
          </cell>
          <cell r="E12835">
            <v>25</v>
          </cell>
          <cell r="I12835">
            <v>12409.96</v>
          </cell>
          <cell r="M12835">
            <v>25</v>
          </cell>
          <cell r="Q12835">
            <v>25</v>
          </cell>
          <cell r="V12835">
            <v>4850</v>
          </cell>
        </row>
        <row r="12836">
          <cell r="A12836">
            <v>1</v>
          </cell>
          <cell r="E12836">
            <v>25</v>
          </cell>
          <cell r="I12836">
            <v>-6734006.7300000004</v>
          </cell>
          <cell r="M12836">
            <v>25</v>
          </cell>
          <cell r="Q12836">
            <v>25</v>
          </cell>
          <cell r="V12836">
            <v>5400</v>
          </cell>
        </row>
        <row r="12837">
          <cell r="A12837">
            <v>1</v>
          </cell>
          <cell r="E12837">
            <v>25</v>
          </cell>
          <cell r="I12837">
            <v>-3823443.91</v>
          </cell>
          <cell r="M12837">
            <v>25</v>
          </cell>
          <cell r="Q12837">
            <v>25</v>
          </cell>
          <cell r="V12837">
            <v>5400</v>
          </cell>
        </row>
        <row r="12838">
          <cell r="A12838">
            <v>1</v>
          </cell>
          <cell r="E12838">
            <v>25</v>
          </cell>
          <cell r="I12838">
            <v>90751.360000000001</v>
          </cell>
          <cell r="M12838">
            <v>25</v>
          </cell>
          <cell r="Q12838">
            <v>25</v>
          </cell>
          <cell r="V12838">
            <v>6110</v>
          </cell>
        </row>
        <row r="12839">
          <cell r="A12839">
            <v>1</v>
          </cell>
          <cell r="E12839">
            <v>25</v>
          </cell>
          <cell r="I12839">
            <v>-5041.75</v>
          </cell>
          <cell r="M12839">
            <v>25</v>
          </cell>
          <cell r="Q12839">
            <v>25</v>
          </cell>
          <cell r="V12839">
            <v>6120</v>
          </cell>
        </row>
        <row r="12840">
          <cell r="A12840">
            <v>1</v>
          </cell>
          <cell r="E12840">
            <v>25</v>
          </cell>
          <cell r="I12840">
            <v>265200</v>
          </cell>
          <cell r="M12840">
            <v>25</v>
          </cell>
          <cell r="Q12840">
            <v>25</v>
          </cell>
          <cell r="V12840">
            <v>6210</v>
          </cell>
        </row>
        <row r="12841">
          <cell r="A12841">
            <v>1</v>
          </cell>
          <cell r="E12841">
            <v>25</v>
          </cell>
          <cell r="I12841">
            <v>-7366.67</v>
          </cell>
          <cell r="M12841">
            <v>25</v>
          </cell>
          <cell r="Q12841">
            <v>25</v>
          </cell>
          <cell r="V12841">
            <v>6220</v>
          </cell>
        </row>
        <row r="12842">
          <cell r="A12842">
            <v>1</v>
          </cell>
          <cell r="E12842">
            <v>25</v>
          </cell>
          <cell r="I12842">
            <v>44563.040000000001</v>
          </cell>
          <cell r="M12842">
            <v>25</v>
          </cell>
          <cell r="Q12842">
            <v>25</v>
          </cell>
          <cell r="V12842">
            <v>6410</v>
          </cell>
        </row>
        <row r="12843">
          <cell r="A12843">
            <v>1</v>
          </cell>
          <cell r="E12843">
            <v>25</v>
          </cell>
          <cell r="I12843">
            <v>-3713.58</v>
          </cell>
          <cell r="M12843">
            <v>25</v>
          </cell>
          <cell r="Q12843">
            <v>25</v>
          </cell>
          <cell r="V12843">
            <v>6420</v>
          </cell>
        </row>
        <row r="12844">
          <cell r="A12844">
            <v>1</v>
          </cell>
          <cell r="E12844">
            <v>25</v>
          </cell>
          <cell r="I12844">
            <v>501065.94</v>
          </cell>
          <cell r="M12844">
            <v>25</v>
          </cell>
          <cell r="Q12844">
            <v>25</v>
          </cell>
          <cell r="V12844">
            <v>6710</v>
          </cell>
        </row>
        <row r="12845">
          <cell r="A12845">
            <v>1</v>
          </cell>
          <cell r="E12845">
            <v>25</v>
          </cell>
          <cell r="I12845">
            <v>-47429.61</v>
          </cell>
          <cell r="M12845">
            <v>25</v>
          </cell>
          <cell r="Q12845">
            <v>25</v>
          </cell>
          <cell r="V12845">
            <v>6720</v>
          </cell>
        </row>
        <row r="12846">
          <cell r="A12846">
            <v>1</v>
          </cell>
          <cell r="E12846">
            <v>25</v>
          </cell>
          <cell r="I12846">
            <v>780000</v>
          </cell>
          <cell r="M12846">
            <v>25</v>
          </cell>
          <cell r="Q12846">
            <v>25</v>
          </cell>
          <cell r="V12846">
            <v>7000</v>
          </cell>
        </row>
        <row r="12847">
          <cell r="A12847">
            <v>1</v>
          </cell>
          <cell r="E12847">
            <v>25</v>
          </cell>
          <cell r="I12847">
            <v>7445909.1100000003</v>
          </cell>
          <cell r="M12847">
            <v>25</v>
          </cell>
          <cell r="Q12847">
            <v>25</v>
          </cell>
          <cell r="V12847">
            <v>7100</v>
          </cell>
        </row>
        <row r="12848">
          <cell r="A12848">
            <v>1</v>
          </cell>
          <cell r="E12848">
            <v>25</v>
          </cell>
          <cell r="I12848">
            <v>1663.54</v>
          </cell>
          <cell r="M12848">
            <v>25</v>
          </cell>
          <cell r="Q12848">
            <v>25</v>
          </cell>
          <cell r="V12848">
            <v>7300</v>
          </cell>
        </row>
        <row r="12849">
          <cell r="A12849">
            <v>1</v>
          </cell>
          <cell r="E12849">
            <v>25</v>
          </cell>
          <cell r="I12849">
            <v>40941.72</v>
          </cell>
          <cell r="M12849">
            <v>25</v>
          </cell>
          <cell r="Q12849">
            <v>25</v>
          </cell>
          <cell r="V12849">
            <v>7300</v>
          </cell>
        </row>
        <row r="12850">
          <cell r="A12850">
            <v>1</v>
          </cell>
          <cell r="E12850">
            <v>25</v>
          </cell>
          <cell r="I12850">
            <v>213692.27</v>
          </cell>
          <cell r="M12850">
            <v>25</v>
          </cell>
          <cell r="Q12850">
            <v>25</v>
          </cell>
          <cell r="V12850">
            <v>7300</v>
          </cell>
        </row>
        <row r="12851">
          <cell r="A12851">
            <v>1</v>
          </cell>
          <cell r="E12851">
            <v>25</v>
          </cell>
          <cell r="I12851">
            <v>-14145.48</v>
          </cell>
          <cell r="M12851">
            <v>25</v>
          </cell>
          <cell r="Q12851">
            <v>25</v>
          </cell>
          <cell r="V12851">
            <v>7300</v>
          </cell>
        </row>
        <row r="12852">
          <cell r="A12852">
            <v>1</v>
          </cell>
          <cell r="E12852">
            <v>25</v>
          </cell>
          <cell r="I12852">
            <v>4587.96</v>
          </cell>
          <cell r="M12852">
            <v>25</v>
          </cell>
          <cell r="Q12852">
            <v>25</v>
          </cell>
          <cell r="V12852">
            <v>7300</v>
          </cell>
        </row>
        <row r="12853">
          <cell r="A12853">
            <v>1</v>
          </cell>
          <cell r="E12853">
            <v>25</v>
          </cell>
          <cell r="I12853">
            <v>-6482.52</v>
          </cell>
          <cell r="M12853">
            <v>25</v>
          </cell>
          <cell r="Q12853">
            <v>25</v>
          </cell>
          <cell r="V12853">
            <v>7300</v>
          </cell>
        </row>
        <row r="12854">
          <cell r="A12854">
            <v>1</v>
          </cell>
          <cell r="E12854">
            <v>25</v>
          </cell>
          <cell r="I12854">
            <v>90283.4</v>
          </cell>
          <cell r="M12854">
            <v>25</v>
          </cell>
          <cell r="Q12854">
            <v>25</v>
          </cell>
          <cell r="V12854">
            <v>7300</v>
          </cell>
        </row>
        <row r="12855">
          <cell r="A12855">
            <v>1</v>
          </cell>
          <cell r="E12855">
            <v>25</v>
          </cell>
          <cell r="I12855">
            <v>-17093.34</v>
          </cell>
          <cell r="M12855">
            <v>25</v>
          </cell>
          <cell r="Q12855">
            <v>25</v>
          </cell>
          <cell r="V12855">
            <v>7300</v>
          </cell>
        </row>
        <row r="12856">
          <cell r="A12856">
            <v>1</v>
          </cell>
          <cell r="E12856">
            <v>25</v>
          </cell>
          <cell r="I12856">
            <v>16195126.289999999</v>
          </cell>
          <cell r="M12856">
            <v>25</v>
          </cell>
          <cell r="Q12856">
            <v>25</v>
          </cell>
          <cell r="V12856">
            <v>7700</v>
          </cell>
        </row>
        <row r="12857">
          <cell r="A12857">
            <v>1</v>
          </cell>
          <cell r="E12857">
            <v>25</v>
          </cell>
          <cell r="I12857">
            <v>425516.38</v>
          </cell>
          <cell r="M12857">
            <v>25</v>
          </cell>
          <cell r="Q12857">
            <v>25</v>
          </cell>
          <cell r="V12857">
            <v>7901</v>
          </cell>
        </row>
        <row r="12858">
          <cell r="A12858">
            <v>1</v>
          </cell>
          <cell r="E12858">
            <v>25</v>
          </cell>
          <cell r="I12858">
            <v>169860.73</v>
          </cell>
          <cell r="M12858">
            <v>25</v>
          </cell>
          <cell r="Q12858">
            <v>25</v>
          </cell>
          <cell r="V12858">
            <v>7902</v>
          </cell>
        </row>
        <row r="12859">
          <cell r="A12859">
            <v>1</v>
          </cell>
          <cell r="E12859">
            <v>25</v>
          </cell>
          <cell r="I12859">
            <v>4131.0200000000004</v>
          </cell>
          <cell r="M12859">
            <v>25</v>
          </cell>
          <cell r="Q12859">
            <v>25</v>
          </cell>
          <cell r="V12859">
            <v>8401</v>
          </cell>
        </row>
        <row r="12860">
          <cell r="A12860">
            <v>1</v>
          </cell>
          <cell r="E12860">
            <v>25</v>
          </cell>
          <cell r="I12860">
            <v>4544719.76</v>
          </cell>
          <cell r="M12860">
            <v>25</v>
          </cell>
          <cell r="Q12860">
            <v>25</v>
          </cell>
          <cell r="V12860">
            <v>8402</v>
          </cell>
        </row>
        <row r="12861">
          <cell r="A12861">
            <v>1</v>
          </cell>
          <cell r="E12861">
            <v>25</v>
          </cell>
          <cell r="I12861">
            <v>3660412.1</v>
          </cell>
          <cell r="M12861">
            <v>25</v>
          </cell>
          <cell r="Q12861">
            <v>25</v>
          </cell>
          <cell r="V12861">
            <v>9100</v>
          </cell>
        </row>
        <row r="12862">
          <cell r="A12862">
            <v>1</v>
          </cell>
          <cell r="E12862">
            <v>25</v>
          </cell>
          <cell r="I12862">
            <v>-24230434.059999999</v>
          </cell>
          <cell r="M12862">
            <v>25</v>
          </cell>
          <cell r="Q12862">
            <v>25</v>
          </cell>
          <cell r="V12862">
            <v>9216</v>
          </cell>
        </row>
        <row r="12863">
          <cell r="A12863">
            <v>1</v>
          </cell>
          <cell r="E12863">
            <v>25</v>
          </cell>
          <cell r="I12863">
            <v>-414000</v>
          </cell>
          <cell r="M12863">
            <v>25</v>
          </cell>
          <cell r="Q12863">
            <v>25</v>
          </cell>
          <cell r="V12863">
            <v>9251</v>
          </cell>
        </row>
        <row r="12864">
          <cell r="A12864">
            <v>1</v>
          </cell>
          <cell r="E12864">
            <v>25</v>
          </cell>
          <cell r="I12864">
            <v>38985</v>
          </cell>
          <cell r="M12864">
            <v>25</v>
          </cell>
          <cell r="Q12864">
            <v>25</v>
          </cell>
          <cell r="V12864">
            <v>9253</v>
          </cell>
        </row>
        <row r="12865">
          <cell r="A12865">
            <v>1</v>
          </cell>
          <cell r="E12865">
            <v>25</v>
          </cell>
          <cell r="I12865">
            <v>-1795200</v>
          </cell>
          <cell r="M12865">
            <v>25</v>
          </cell>
          <cell r="Q12865">
            <v>25</v>
          </cell>
          <cell r="V12865">
            <v>9303</v>
          </cell>
        </row>
        <row r="12866">
          <cell r="A12866">
            <v>1</v>
          </cell>
          <cell r="E12866">
            <v>25</v>
          </cell>
          <cell r="I12866">
            <v>957.84</v>
          </cell>
          <cell r="M12866">
            <v>25</v>
          </cell>
          <cell r="Q12866">
            <v>25</v>
          </cell>
          <cell r="V12866">
            <v>9600</v>
          </cell>
        </row>
        <row r="12867">
          <cell r="A12867">
            <v>1</v>
          </cell>
          <cell r="E12867">
            <v>7</v>
          </cell>
          <cell r="I12867">
            <v>0</v>
          </cell>
          <cell r="M12867">
            <v>7</v>
          </cell>
          <cell r="Q12867">
            <v>7</v>
          </cell>
          <cell r="V12867">
            <v>1010</v>
          </cell>
        </row>
        <row r="12868">
          <cell r="A12868">
            <v>1</v>
          </cell>
          <cell r="E12868">
            <v>7</v>
          </cell>
          <cell r="I12868">
            <v>0</v>
          </cell>
          <cell r="M12868">
            <v>7</v>
          </cell>
          <cell r="Q12868">
            <v>7</v>
          </cell>
          <cell r="V12868">
            <v>1020</v>
          </cell>
        </row>
        <row r="12869">
          <cell r="A12869">
            <v>1</v>
          </cell>
          <cell r="E12869">
            <v>7</v>
          </cell>
          <cell r="I12869">
            <v>0</v>
          </cell>
          <cell r="M12869">
            <v>7</v>
          </cell>
          <cell r="Q12869">
            <v>7</v>
          </cell>
          <cell r="V12869">
            <v>1030</v>
          </cell>
        </row>
        <row r="12870">
          <cell r="A12870">
            <v>1</v>
          </cell>
          <cell r="E12870">
            <v>7</v>
          </cell>
          <cell r="I12870">
            <v>0</v>
          </cell>
          <cell r="M12870">
            <v>7</v>
          </cell>
          <cell r="Q12870">
            <v>7</v>
          </cell>
          <cell r="V12870">
            <v>1095</v>
          </cell>
        </row>
        <row r="12871">
          <cell r="A12871">
            <v>1</v>
          </cell>
          <cell r="E12871">
            <v>7</v>
          </cell>
          <cell r="I12871">
            <v>0</v>
          </cell>
          <cell r="M12871">
            <v>7</v>
          </cell>
          <cell r="Q12871">
            <v>7</v>
          </cell>
          <cell r="V12871">
            <v>1096</v>
          </cell>
        </row>
        <row r="12872">
          <cell r="A12872">
            <v>1</v>
          </cell>
          <cell r="E12872">
            <v>7</v>
          </cell>
          <cell r="I12872">
            <v>0</v>
          </cell>
          <cell r="M12872">
            <v>7</v>
          </cell>
          <cell r="Q12872">
            <v>7</v>
          </cell>
          <cell r="V12872">
            <v>2010</v>
          </cell>
        </row>
        <row r="12873">
          <cell r="A12873">
            <v>1</v>
          </cell>
          <cell r="E12873">
            <v>7</v>
          </cell>
          <cell r="I12873">
            <v>0</v>
          </cell>
          <cell r="M12873">
            <v>7</v>
          </cell>
          <cell r="Q12873">
            <v>7</v>
          </cell>
          <cell r="V12873">
            <v>2030</v>
          </cell>
        </row>
        <row r="12874">
          <cell r="A12874">
            <v>1</v>
          </cell>
          <cell r="E12874">
            <v>7</v>
          </cell>
          <cell r="I12874">
            <v>0</v>
          </cell>
          <cell r="M12874">
            <v>7</v>
          </cell>
          <cell r="Q12874">
            <v>7</v>
          </cell>
          <cell r="V12874">
            <v>2040</v>
          </cell>
        </row>
        <row r="12875">
          <cell r="A12875">
            <v>1</v>
          </cell>
          <cell r="E12875">
            <v>7</v>
          </cell>
          <cell r="I12875">
            <v>0</v>
          </cell>
          <cell r="M12875">
            <v>7</v>
          </cell>
          <cell r="Q12875">
            <v>7</v>
          </cell>
          <cell r="V12875">
            <v>2051</v>
          </cell>
        </row>
        <row r="12876">
          <cell r="A12876">
            <v>1</v>
          </cell>
          <cell r="E12876">
            <v>7</v>
          </cell>
          <cell r="I12876">
            <v>0</v>
          </cell>
          <cell r="M12876">
            <v>7</v>
          </cell>
          <cell r="Q12876">
            <v>7</v>
          </cell>
          <cell r="V12876">
            <v>2052</v>
          </cell>
        </row>
        <row r="12877">
          <cell r="A12877">
            <v>1</v>
          </cell>
          <cell r="E12877">
            <v>7</v>
          </cell>
          <cell r="I12877">
            <v>0</v>
          </cell>
          <cell r="M12877">
            <v>7</v>
          </cell>
          <cell r="Q12877">
            <v>7</v>
          </cell>
          <cell r="V12877">
            <v>2053</v>
          </cell>
        </row>
        <row r="12878">
          <cell r="A12878">
            <v>1</v>
          </cell>
          <cell r="E12878">
            <v>7</v>
          </cell>
          <cell r="I12878">
            <v>0</v>
          </cell>
          <cell r="M12878">
            <v>7</v>
          </cell>
          <cell r="Q12878">
            <v>7</v>
          </cell>
          <cell r="V12878">
            <v>2054</v>
          </cell>
        </row>
        <row r="12879">
          <cell r="A12879">
            <v>1</v>
          </cell>
          <cell r="E12879">
            <v>7</v>
          </cell>
          <cell r="I12879">
            <v>0</v>
          </cell>
          <cell r="M12879">
            <v>7</v>
          </cell>
          <cell r="Q12879">
            <v>7</v>
          </cell>
          <cell r="V12879">
            <v>2055</v>
          </cell>
        </row>
        <row r="12880">
          <cell r="A12880">
            <v>1</v>
          </cell>
          <cell r="E12880">
            <v>7</v>
          </cell>
          <cell r="I12880">
            <v>0</v>
          </cell>
          <cell r="M12880">
            <v>7</v>
          </cell>
          <cell r="Q12880">
            <v>7</v>
          </cell>
          <cell r="V12880">
            <v>2090</v>
          </cell>
        </row>
        <row r="12881">
          <cell r="A12881">
            <v>1</v>
          </cell>
          <cell r="E12881">
            <v>7</v>
          </cell>
          <cell r="I12881">
            <v>0</v>
          </cell>
          <cell r="M12881">
            <v>7</v>
          </cell>
          <cell r="Q12881">
            <v>7</v>
          </cell>
          <cell r="V12881">
            <v>2095</v>
          </cell>
        </row>
        <row r="12882">
          <cell r="A12882">
            <v>1</v>
          </cell>
          <cell r="E12882">
            <v>7</v>
          </cell>
          <cell r="I12882">
            <v>0</v>
          </cell>
          <cell r="M12882">
            <v>7</v>
          </cell>
          <cell r="Q12882">
            <v>7</v>
          </cell>
          <cell r="V12882">
            <v>3100</v>
          </cell>
        </row>
        <row r="12883">
          <cell r="A12883">
            <v>1</v>
          </cell>
          <cell r="E12883">
            <v>7</v>
          </cell>
          <cell r="I12883">
            <v>0</v>
          </cell>
          <cell r="M12883">
            <v>7</v>
          </cell>
          <cell r="Q12883">
            <v>7</v>
          </cell>
          <cell r="V12883">
            <v>3300</v>
          </cell>
        </row>
        <row r="12884">
          <cell r="A12884">
            <v>1</v>
          </cell>
          <cell r="E12884">
            <v>7</v>
          </cell>
          <cell r="I12884">
            <v>0</v>
          </cell>
          <cell r="M12884">
            <v>7</v>
          </cell>
          <cell r="Q12884">
            <v>7</v>
          </cell>
          <cell r="V12884">
            <v>3400</v>
          </cell>
        </row>
        <row r="12885">
          <cell r="A12885">
            <v>1</v>
          </cell>
          <cell r="E12885">
            <v>7</v>
          </cell>
          <cell r="I12885">
            <v>0</v>
          </cell>
          <cell r="M12885">
            <v>7</v>
          </cell>
          <cell r="Q12885">
            <v>7</v>
          </cell>
          <cell r="V12885">
            <v>4000</v>
          </cell>
        </row>
        <row r="12886">
          <cell r="A12886">
            <v>1</v>
          </cell>
          <cell r="E12886">
            <v>7</v>
          </cell>
          <cell r="I12886">
            <v>0</v>
          </cell>
          <cell r="M12886">
            <v>7</v>
          </cell>
          <cell r="Q12886">
            <v>7</v>
          </cell>
          <cell r="V12886">
            <v>4050</v>
          </cell>
        </row>
        <row r="12887">
          <cell r="A12887">
            <v>1</v>
          </cell>
          <cell r="E12887">
            <v>7</v>
          </cell>
          <cell r="I12887">
            <v>0</v>
          </cell>
          <cell r="M12887">
            <v>7</v>
          </cell>
          <cell r="Q12887">
            <v>7</v>
          </cell>
          <cell r="V12887">
            <v>4060</v>
          </cell>
        </row>
        <row r="12888">
          <cell r="A12888">
            <v>1</v>
          </cell>
          <cell r="E12888">
            <v>7</v>
          </cell>
          <cell r="I12888">
            <v>0</v>
          </cell>
          <cell r="M12888">
            <v>7</v>
          </cell>
          <cell r="Q12888">
            <v>7</v>
          </cell>
          <cell r="V12888">
            <v>4150</v>
          </cell>
        </row>
        <row r="12889">
          <cell r="A12889">
            <v>1</v>
          </cell>
          <cell r="E12889">
            <v>7</v>
          </cell>
          <cell r="I12889">
            <v>0</v>
          </cell>
          <cell r="M12889">
            <v>7</v>
          </cell>
          <cell r="Q12889">
            <v>7</v>
          </cell>
          <cell r="V12889">
            <v>4250</v>
          </cell>
        </row>
        <row r="12890">
          <cell r="A12890">
            <v>1</v>
          </cell>
          <cell r="E12890">
            <v>7</v>
          </cell>
          <cell r="I12890">
            <v>0</v>
          </cell>
          <cell r="M12890">
            <v>7</v>
          </cell>
          <cell r="Q12890">
            <v>7</v>
          </cell>
          <cell r="V12890">
            <v>4260</v>
          </cell>
        </row>
        <row r="12891">
          <cell r="A12891">
            <v>1</v>
          </cell>
          <cell r="E12891">
            <v>7</v>
          </cell>
          <cell r="I12891">
            <v>0</v>
          </cell>
          <cell r="M12891">
            <v>7</v>
          </cell>
          <cell r="Q12891">
            <v>7</v>
          </cell>
          <cell r="V12891">
            <v>4280</v>
          </cell>
        </row>
        <row r="12892">
          <cell r="A12892">
            <v>1</v>
          </cell>
          <cell r="E12892">
            <v>7</v>
          </cell>
          <cell r="I12892">
            <v>0</v>
          </cell>
          <cell r="M12892">
            <v>7</v>
          </cell>
          <cell r="Q12892">
            <v>7</v>
          </cell>
          <cell r="V12892">
            <v>4301</v>
          </cell>
        </row>
        <row r="12893">
          <cell r="A12893">
            <v>1</v>
          </cell>
          <cell r="E12893">
            <v>7</v>
          </cell>
          <cell r="I12893">
            <v>0</v>
          </cell>
          <cell r="M12893">
            <v>7</v>
          </cell>
          <cell r="Q12893">
            <v>7</v>
          </cell>
          <cell r="V12893">
            <v>4302</v>
          </cell>
        </row>
        <row r="12894">
          <cell r="A12894">
            <v>1</v>
          </cell>
          <cell r="E12894">
            <v>7</v>
          </cell>
          <cell r="I12894">
            <v>0</v>
          </cell>
          <cell r="M12894">
            <v>7</v>
          </cell>
          <cell r="Q12894">
            <v>7</v>
          </cell>
          <cell r="V12894">
            <v>4303</v>
          </cell>
        </row>
        <row r="12895">
          <cell r="A12895">
            <v>1</v>
          </cell>
          <cell r="E12895">
            <v>7</v>
          </cell>
          <cell r="I12895">
            <v>0</v>
          </cell>
          <cell r="M12895">
            <v>7</v>
          </cell>
          <cell r="Q12895">
            <v>7</v>
          </cell>
          <cell r="V12895">
            <v>4304</v>
          </cell>
        </row>
        <row r="12896">
          <cell r="A12896">
            <v>1</v>
          </cell>
          <cell r="E12896">
            <v>7</v>
          </cell>
          <cell r="I12896">
            <v>0</v>
          </cell>
          <cell r="M12896">
            <v>7</v>
          </cell>
          <cell r="Q12896">
            <v>7</v>
          </cell>
          <cell r="V12896">
            <v>4305</v>
          </cell>
        </row>
        <row r="12897">
          <cell r="A12897">
            <v>1</v>
          </cell>
          <cell r="E12897">
            <v>7</v>
          </cell>
          <cell r="I12897">
            <v>0</v>
          </cell>
          <cell r="M12897">
            <v>7</v>
          </cell>
          <cell r="Q12897">
            <v>7</v>
          </cell>
          <cell r="V12897">
            <v>4306</v>
          </cell>
        </row>
        <row r="12898">
          <cell r="A12898">
            <v>1</v>
          </cell>
          <cell r="E12898">
            <v>7</v>
          </cell>
          <cell r="I12898">
            <v>0</v>
          </cell>
          <cell r="M12898">
            <v>7</v>
          </cell>
          <cell r="Q12898">
            <v>7</v>
          </cell>
          <cell r="V12898">
            <v>4360</v>
          </cell>
        </row>
        <row r="12899">
          <cell r="A12899">
            <v>1</v>
          </cell>
          <cell r="E12899">
            <v>7</v>
          </cell>
          <cell r="I12899">
            <v>0</v>
          </cell>
          <cell r="M12899">
            <v>7</v>
          </cell>
          <cell r="Q12899">
            <v>7</v>
          </cell>
          <cell r="V12899">
            <v>4380</v>
          </cell>
        </row>
        <row r="12900">
          <cell r="A12900">
            <v>1</v>
          </cell>
          <cell r="E12900">
            <v>7</v>
          </cell>
          <cell r="I12900">
            <v>0</v>
          </cell>
          <cell r="M12900">
            <v>7</v>
          </cell>
          <cell r="Q12900">
            <v>7</v>
          </cell>
          <cell r="V12900">
            <v>4480</v>
          </cell>
        </row>
        <row r="12901">
          <cell r="A12901">
            <v>1</v>
          </cell>
          <cell r="E12901">
            <v>7</v>
          </cell>
          <cell r="I12901">
            <v>0</v>
          </cell>
          <cell r="M12901">
            <v>7</v>
          </cell>
          <cell r="Q12901">
            <v>7</v>
          </cell>
          <cell r="V12901">
            <v>4490</v>
          </cell>
        </row>
        <row r="12902">
          <cell r="A12902">
            <v>1</v>
          </cell>
          <cell r="E12902">
            <v>7</v>
          </cell>
          <cell r="I12902">
            <v>0</v>
          </cell>
          <cell r="M12902">
            <v>7</v>
          </cell>
          <cell r="Q12902">
            <v>7</v>
          </cell>
          <cell r="V12902">
            <v>4500</v>
          </cell>
        </row>
        <row r="12903">
          <cell r="A12903">
            <v>1</v>
          </cell>
          <cell r="E12903">
            <v>7</v>
          </cell>
          <cell r="I12903">
            <v>0</v>
          </cell>
          <cell r="M12903">
            <v>7</v>
          </cell>
          <cell r="Q12903">
            <v>7</v>
          </cell>
          <cell r="V12903">
            <v>4520</v>
          </cell>
        </row>
        <row r="12904">
          <cell r="A12904">
            <v>1</v>
          </cell>
          <cell r="E12904">
            <v>7</v>
          </cell>
          <cell r="I12904">
            <v>0</v>
          </cell>
          <cell r="M12904">
            <v>7</v>
          </cell>
          <cell r="Q12904">
            <v>7</v>
          </cell>
          <cell r="V12904">
            <v>4560</v>
          </cell>
        </row>
        <row r="12905">
          <cell r="A12905">
            <v>1</v>
          </cell>
          <cell r="E12905">
            <v>7</v>
          </cell>
          <cell r="I12905">
            <v>0</v>
          </cell>
          <cell r="M12905">
            <v>7</v>
          </cell>
          <cell r="Q12905">
            <v>7</v>
          </cell>
          <cell r="V12905">
            <v>4595</v>
          </cell>
        </row>
        <row r="12906">
          <cell r="A12906">
            <v>1</v>
          </cell>
          <cell r="E12906">
            <v>7</v>
          </cell>
          <cell r="I12906">
            <v>0</v>
          </cell>
          <cell r="M12906">
            <v>7</v>
          </cell>
          <cell r="Q12906">
            <v>7</v>
          </cell>
          <cell r="V12906">
            <v>4601</v>
          </cell>
        </row>
        <row r="12907">
          <cell r="A12907">
            <v>1</v>
          </cell>
          <cell r="E12907">
            <v>7</v>
          </cell>
          <cell r="I12907">
            <v>0</v>
          </cell>
          <cell r="M12907">
            <v>7</v>
          </cell>
          <cell r="Q12907">
            <v>7</v>
          </cell>
          <cell r="V12907">
            <v>4602</v>
          </cell>
        </row>
        <row r="12908">
          <cell r="A12908">
            <v>1</v>
          </cell>
          <cell r="E12908">
            <v>7</v>
          </cell>
          <cell r="I12908">
            <v>0</v>
          </cell>
          <cell r="M12908">
            <v>7</v>
          </cell>
          <cell r="Q12908">
            <v>7</v>
          </cell>
          <cell r="V12908">
            <v>4603</v>
          </cell>
        </row>
        <row r="12909">
          <cell r="A12909">
            <v>1</v>
          </cell>
          <cell r="E12909">
            <v>7</v>
          </cell>
          <cell r="I12909">
            <v>0</v>
          </cell>
          <cell r="M12909">
            <v>7</v>
          </cell>
          <cell r="Q12909">
            <v>7</v>
          </cell>
          <cell r="V12909">
            <v>4604</v>
          </cell>
        </row>
        <row r="12910">
          <cell r="A12910">
            <v>1</v>
          </cell>
          <cell r="E12910">
            <v>7</v>
          </cell>
          <cell r="I12910">
            <v>0</v>
          </cell>
          <cell r="M12910">
            <v>7</v>
          </cell>
          <cell r="Q12910">
            <v>7</v>
          </cell>
          <cell r="V12910">
            <v>4610</v>
          </cell>
        </row>
        <row r="12911">
          <cell r="A12911">
            <v>1</v>
          </cell>
          <cell r="E12911">
            <v>7</v>
          </cell>
          <cell r="I12911">
            <v>0</v>
          </cell>
          <cell r="M12911">
            <v>7</v>
          </cell>
          <cell r="Q12911">
            <v>7</v>
          </cell>
          <cell r="V12911">
            <v>4640</v>
          </cell>
        </row>
        <row r="12912">
          <cell r="A12912">
            <v>1</v>
          </cell>
          <cell r="E12912">
            <v>7</v>
          </cell>
          <cell r="I12912">
            <v>0</v>
          </cell>
          <cell r="M12912">
            <v>7</v>
          </cell>
          <cell r="Q12912">
            <v>7</v>
          </cell>
          <cell r="V12912">
            <v>4660</v>
          </cell>
        </row>
        <row r="12913">
          <cell r="A12913">
            <v>1</v>
          </cell>
          <cell r="E12913">
            <v>7</v>
          </cell>
          <cell r="I12913">
            <v>0</v>
          </cell>
          <cell r="M12913">
            <v>7</v>
          </cell>
          <cell r="Q12913">
            <v>7</v>
          </cell>
          <cell r="V12913">
            <v>4680</v>
          </cell>
        </row>
        <row r="12914">
          <cell r="A12914">
            <v>1</v>
          </cell>
          <cell r="E12914">
            <v>7</v>
          </cell>
          <cell r="I12914">
            <v>0</v>
          </cell>
          <cell r="M12914">
            <v>7</v>
          </cell>
          <cell r="Q12914">
            <v>7</v>
          </cell>
          <cell r="V12914">
            <v>4700</v>
          </cell>
        </row>
        <row r="12915">
          <cell r="A12915">
            <v>1</v>
          </cell>
          <cell r="E12915">
            <v>7</v>
          </cell>
          <cell r="I12915">
            <v>0</v>
          </cell>
          <cell r="M12915">
            <v>7</v>
          </cell>
          <cell r="Q12915">
            <v>7</v>
          </cell>
          <cell r="V12915">
            <v>4720</v>
          </cell>
        </row>
        <row r="12916">
          <cell r="A12916">
            <v>1</v>
          </cell>
          <cell r="E12916">
            <v>7</v>
          </cell>
          <cell r="I12916">
            <v>0</v>
          </cell>
          <cell r="M12916">
            <v>7</v>
          </cell>
          <cell r="Q12916">
            <v>7</v>
          </cell>
          <cell r="V12916">
            <v>4761</v>
          </cell>
        </row>
        <row r="12917">
          <cell r="A12917">
            <v>1</v>
          </cell>
          <cell r="E12917">
            <v>7</v>
          </cell>
          <cell r="I12917">
            <v>0</v>
          </cell>
          <cell r="M12917">
            <v>7</v>
          </cell>
          <cell r="Q12917">
            <v>7</v>
          </cell>
          <cell r="V12917">
            <v>4730</v>
          </cell>
        </row>
        <row r="12918">
          <cell r="A12918">
            <v>1</v>
          </cell>
          <cell r="E12918">
            <v>7</v>
          </cell>
          <cell r="I12918">
            <v>0</v>
          </cell>
          <cell r="M12918">
            <v>7</v>
          </cell>
          <cell r="Q12918">
            <v>7</v>
          </cell>
          <cell r="V12918">
            <v>4740</v>
          </cell>
        </row>
        <row r="12919">
          <cell r="A12919">
            <v>1</v>
          </cell>
          <cell r="E12919">
            <v>7</v>
          </cell>
          <cell r="I12919">
            <v>0</v>
          </cell>
          <cell r="M12919">
            <v>7</v>
          </cell>
          <cell r="Q12919">
            <v>7</v>
          </cell>
          <cell r="V12919">
            <v>4770</v>
          </cell>
        </row>
        <row r="12920">
          <cell r="A12920">
            <v>1</v>
          </cell>
          <cell r="E12920">
            <v>7</v>
          </cell>
          <cell r="I12920">
            <v>0</v>
          </cell>
          <cell r="M12920">
            <v>7</v>
          </cell>
          <cell r="Q12920">
            <v>7</v>
          </cell>
          <cell r="V12920">
            <v>4772</v>
          </cell>
        </row>
        <row r="12921">
          <cell r="A12921">
            <v>1</v>
          </cell>
          <cell r="E12921">
            <v>7</v>
          </cell>
          <cell r="I12921">
            <v>0</v>
          </cell>
          <cell r="M12921">
            <v>7</v>
          </cell>
          <cell r="Q12921">
            <v>7</v>
          </cell>
          <cell r="V12921">
            <v>4775</v>
          </cell>
        </row>
        <row r="12922">
          <cell r="A12922">
            <v>1</v>
          </cell>
          <cell r="E12922">
            <v>7</v>
          </cell>
          <cell r="I12922">
            <v>0</v>
          </cell>
          <cell r="M12922">
            <v>7</v>
          </cell>
          <cell r="Q12922">
            <v>7</v>
          </cell>
          <cell r="V12922">
            <v>4780</v>
          </cell>
        </row>
        <row r="12923">
          <cell r="A12923">
            <v>1</v>
          </cell>
          <cell r="E12923">
            <v>7</v>
          </cell>
          <cell r="I12923">
            <v>0</v>
          </cell>
          <cell r="M12923">
            <v>7</v>
          </cell>
          <cell r="Q12923">
            <v>7</v>
          </cell>
          <cell r="V12923">
            <v>4785</v>
          </cell>
        </row>
        <row r="12924">
          <cell r="A12924">
            <v>1</v>
          </cell>
          <cell r="E12924">
            <v>7</v>
          </cell>
          <cell r="I12924">
            <v>0</v>
          </cell>
          <cell r="M12924">
            <v>7</v>
          </cell>
          <cell r="Q12924">
            <v>7</v>
          </cell>
          <cell r="V12924">
            <v>4800</v>
          </cell>
        </row>
        <row r="12925">
          <cell r="A12925">
            <v>1</v>
          </cell>
          <cell r="E12925">
            <v>7</v>
          </cell>
          <cell r="I12925">
            <v>0</v>
          </cell>
          <cell r="M12925">
            <v>7</v>
          </cell>
          <cell r="Q12925">
            <v>7</v>
          </cell>
          <cell r="V12925">
            <v>4830</v>
          </cell>
        </row>
        <row r="12926">
          <cell r="A12926">
            <v>1</v>
          </cell>
          <cell r="E12926">
            <v>7</v>
          </cell>
          <cell r="I12926">
            <v>0</v>
          </cell>
          <cell r="M12926">
            <v>7</v>
          </cell>
          <cell r="Q12926">
            <v>7</v>
          </cell>
          <cell r="V12926">
            <v>4840</v>
          </cell>
        </row>
        <row r="12927">
          <cell r="A12927">
            <v>1</v>
          </cell>
          <cell r="E12927">
            <v>7</v>
          </cell>
          <cell r="I12927">
            <v>0</v>
          </cell>
          <cell r="M12927">
            <v>7</v>
          </cell>
          <cell r="Q12927">
            <v>7</v>
          </cell>
          <cell r="V12927">
            <v>4850</v>
          </cell>
        </row>
        <row r="12928">
          <cell r="A12928">
            <v>1</v>
          </cell>
          <cell r="E12928">
            <v>7</v>
          </cell>
          <cell r="I12928">
            <v>0</v>
          </cell>
          <cell r="M12928">
            <v>7</v>
          </cell>
          <cell r="Q12928">
            <v>7</v>
          </cell>
          <cell r="V12928">
            <v>5400</v>
          </cell>
        </row>
        <row r="12929">
          <cell r="A12929">
            <v>1</v>
          </cell>
          <cell r="E12929">
            <v>7</v>
          </cell>
          <cell r="I12929">
            <v>0</v>
          </cell>
          <cell r="M12929">
            <v>7</v>
          </cell>
          <cell r="Q12929">
            <v>7</v>
          </cell>
          <cell r="V12929">
            <v>7130</v>
          </cell>
        </row>
        <row r="12930">
          <cell r="A12930">
            <v>1</v>
          </cell>
          <cell r="E12930">
            <v>7</v>
          </cell>
          <cell r="I12930">
            <v>0</v>
          </cell>
          <cell r="M12930">
            <v>7</v>
          </cell>
          <cell r="Q12930">
            <v>7</v>
          </cell>
          <cell r="V12930">
            <v>7140</v>
          </cell>
        </row>
        <row r="12931">
          <cell r="A12931">
            <v>1</v>
          </cell>
          <cell r="E12931">
            <v>7</v>
          </cell>
          <cell r="I12931">
            <v>0</v>
          </cell>
          <cell r="M12931">
            <v>7</v>
          </cell>
          <cell r="Q12931">
            <v>7</v>
          </cell>
          <cell r="V12931">
            <v>7300</v>
          </cell>
        </row>
        <row r="12932">
          <cell r="A12932">
            <v>1</v>
          </cell>
          <cell r="E12932">
            <v>7</v>
          </cell>
          <cell r="I12932">
            <v>0</v>
          </cell>
          <cell r="M12932">
            <v>7</v>
          </cell>
          <cell r="Q12932">
            <v>7</v>
          </cell>
          <cell r="V12932">
            <v>7400</v>
          </cell>
        </row>
        <row r="12933">
          <cell r="A12933">
            <v>1</v>
          </cell>
          <cell r="E12933">
            <v>7</v>
          </cell>
          <cell r="I12933">
            <v>0</v>
          </cell>
          <cell r="M12933">
            <v>7</v>
          </cell>
          <cell r="Q12933">
            <v>7</v>
          </cell>
          <cell r="V12933">
            <v>7700</v>
          </cell>
        </row>
        <row r="12934">
          <cell r="A12934">
            <v>1</v>
          </cell>
          <cell r="E12934">
            <v>7</v>
          </cell>
          <cell r="I12934">
            <v>0</v>
          </cell>
          <cell r="M12934">
            <v>7</v>
          </cell>
          <cell r="Q12934">
            <v>7</v>
          </cell>
          <cell r="V12934">
            <v>9205</v>
          </cell>
        </row>
        <row r="12935">
          <cell r="A12935">
            <v>1</v>
          </cell>
          <cell r="E12935">
            <v>7</v>
          </cell>
          <cell r="I12935">
            <v>0</v>
          </cell>
          <cell r="M12935">
            <v>7</v>
          </cell>
          <cell r="Q12935">
            <v>7</v>
          </cell>
          <cell r="V12935">
            <v>9253</v>
          </cell>
        </row>
        <row r="12936">
          <cell r="A12936">
            <v>1</v>
          </cell>
          <cell r="E12936">
            <v>10</v>
          </cell>
          <cell r="I12936">
            <v>0</v>
          </cell>
          <cell r="M12936">
            <v>10</v>
          </cell>
          <cell r="Q12936">
            <v>4</v>
          </cell>
          <cell r="V12936">
            <v>3400</v>
          </cell>
        </row>
        <row r="12937">
          <cell r="A12937">
            <v>1</v>
          </cell>
          <cell r="E12937">
            <v>7</v>
          </cell>
          <cell r="I12937">
            <v>0</v>
          </cell>
          <cell r="M12937">
            <v>7</v>
          </cell>
          <cell r="Q12937">
            <v>7</v>
          </cell>
          <cell r="V12937">
            <v>4761</v>
          </cell>
        </row>
        <row r="12938">
          <cell r="A12938">
            <v>1</v>
          </cell>
          <cell r="E12938">
            <v>13</v>
          </cell>
          <cell r="I12938">
            <v>-64809970.630000003</v>
          </cell>
          <cell r="M12938">
            <v>13</v>
          </cell>
          <cell r="Q12938">
            <v>13</v>
          </cell>
          <cell r="V12938">
            <v>1010</v>
          </cell>
        </row>
        <row r="12939">
          <cell r="A12939">
            <v>1</v>
          </cell>
          <cell r="E12939">
            <v>13</v>
          </cell>
          <cell r="I12939">
            <v>0</v>
          </cell>
          <cell r="M12939">
            <v>13</v>
          </cell>
          <cell r="Q12939">
            <v>13</v>
          </cell>
          <cell r="V12939">
            <v>1030</v>
          </cell>
        </row>
        <row r="12940">
          <cell r="A12940">
            <v>1</v>
          </cell>
          <cell r="E12940">
            <v>13</v>
          </cell>
          <cell r="I12940">
            <v>0</v>
          </cell>
          <cell r="M12940">
            <v>13</v>
          </cell>
          <cell r="Q12940">
            <v>13</v>
          </cell>
          <cell r="V12940">
            <v>1095</v>
          </cell>
        </row>
        <row r="12941">
          <cell r="A12941">
            <v>1</v>
          </cell>
          <cell r="E12941">
            <v>13</v>
          </cell>
          <cell r="I12941">
            <v>-172565719</v>
          </cell>
          <cell r="M12941">
            <v>13</v>
          </cell>
          <cell r="Q12941">
            <v>13</v>
          </cell>
          <cell r="V12941">
            <v>1095</v>
          </cell>
        </row>
        <row r="12942">
          <cell r="A12942">
            <v>1</v>
          </cell>
          <cell r="E12942">
            <v>13</v>
          </cell>
          <cell r="I12942">
            <v>50517938.82</v>
          </cell>
          <cell r="M12942">
            <v>13</v>
          </cell>
          <cell r="Q12942">
            <v>13</v>
          </cell>
          <cell r="V12942">
            <v>1096</v>
          </cell>
        </row>
        <row r="12943">
          <cell r="A12943">
            <v>1</v>
          </cell>
          <cell r="E12943">
            <v>13</v>
          </cell>
          <cell r="I12943">
            <v>0</v>
          </cell>
          <cell r="M12943">
            <v>13</v>
          </cell>
          <cell r="Q12943">
            <v>13</v>
          </cell>
          <cell r="V12943">
            <v>2010</v>
          </cell>
        </row>
        <row r="12944">
          <cell r="A12944">
            <v>1</v>
          </cell>
          <cell r="E12944">
            <v>13</v>
          </cell>
          <cell r="I12944">
            <v>0</v>
          </cell>
          <cell r="M12944">
            <v>13</v>
          </cell>
          <cell r="Q12944">
            <v>13</v>
          </cell>
          <cell r="V12944">
            <v>2030</v>
          </cell>
        </row>
        <row r="12945">
          <cell r="A12945">
            <v>1</v>
          </cell>
          <cell r="E12945">
            <v>13</v>
          </cell>
          <cell r="I12945">
            <v>0</v>
          </cell>
          <cell r="M12945">
            <v>13</v>
          </cell>
          <cell r="Q12945">
            <v>13</v>
          </cell>
          <cell r="V12945">
            <v>2040</v>
          </cell>
        </row>
        <row r="12946">
          <cell r="A12946">
            <v>1</v>
          </cell>
          <cell r="E12946">
            <v>13</v>
          </cell>
          <cell r="I12946">
            <v>0</v>
          </cell>
          <cell r="M12946">
            <v>13</v>
          </cell>
          <cell r="Q12946">
            <v>13</v>
          </cell>
          <cell r="V12946">
            <v>2040</v>
          </cell>
        </row>
        <row r="12947">
          <cell r="A12947">
            <v>1</v>
          </cell>
          <cell r="E12947">
            <v>13</v>
          </cell>
          <cell r="I12947">
            <v>15307880</v>
          </cell>
          <cell r="M12947">
            <v>13</v>
          </cell>
          <cell r="Q12947">
            <v>13</v>
          </cell>
          <cell r="V12947">
            <v>2051</v>
          </cell>
        </row>
        <row r="12948">
          <cell r="A12948">
            <v>1</v>
          </cell>
          <cell r="E12948">
            <v>13</v>
          </cell>
          <cell r="I12948">
            <v>0</v>
          </cell>
          <cell r="M12948">
            <v>13</v>
          </cell>
          <cell r="Q12948">
            <v>13</v>
          </cell>
          <cell r="V12948">
            <v>2052</v>
          </cell>
        </row>
        <row r="12949">
          <cell r="A12949">
            <v>1</v>
          </cell>
          <cell r="E12949">
            <v>13</v>
          </cell>
          <cell r="I12949">
            <v>0</v>
          </cell>
          <cell r="M12949">
            <v>13</v>
          </cell>
          <cell r="Q12949">
            <v>13</v>
          </cell>
          <cell r="V12949">
            <v>2053</v>
          </cell>
        </row>
        <row r="12950">
          <cell r="A12950">
            <v>1</v>
          </cell>
          <cell r="E12950">
            <v>13</v>
          </cell>
          <cell r="I12950">
            <v>0</v>
          </cell>
          <cell r="M12950">
            <v>13</v>
          </cell>
          <cell r="Q12950">
            <v>13</v>
          </cell>
          <cell r="V12950">
            <v>2054</v>
          </cell>
        </row>
        <row r="12951">
          <cell r="A12951">
            <v>1</v>
          </cell>
          <cell r="E12951">
            <v>13</v>
          </cell>
          <cell r="I12951">
            <v>0</v>
          </cell>
          <cell r="M12951">
            <v>13</v>
          </cell>
          <cell r="Q12951">
            <v>13</v>
          </cell>
          <cell r="V12951">
            <v>2055</v>
          </cell>
        </row>
        <row r="12952">
          <cell r="A12952">
            <v>1</v>
          </cell>
          <cell r="E12952">
            <v>13</v>
          </cell>
          <cell r="I12952">
            <v>0</v>
          </cell>
          <cell r="M12952">
            <v>13</v>
          </cell>
          <cell r="Q12952">
            <v>13</v>
          </cell>
          <cell r="V12952">
            <v>2055</v>
          </cell>
        </row>
        <row r="12953">
          <cell r="A12953">
            <v>1</v>
          </cell>
          <cell r="E12953">
            <v>13</v>
          </cell>
          <cell r="I12953">
            <v>0</v>
          </cell>
          <cell r="M12953">
            <v>13</v>
          </cell>
          <cell r="Q12953">
            <v>13</v>
          </cell>
          <cell r="V12953">
            <v>2090</v>
          </cell>
        </row>
        <row r="12954">
          <cell r="A12954">
            <v>1</v>
          </cell>
          <cell r="E12954">
            <v>13</v>
          </cell>
          <cell r="I12954">
            <v>221809615.81</v>
          </cell>
          <cell r="M12954">
            <v>13</v>
          </cell>
          <cell r="Q12954">
            <v>13</v>
          </cell>
          <cell r="V12954">
            <v>2095</v>
          </cell>
        </row>
        <row r="12955">
          <cell r="A12955">
            <v>1</v>
          </cell>
          <cell r="E12955">
            <v>13</v>
          </cell>
          <cell r="I12955">
            <v>667738.27</v>
          </cell>
          <cell r="M12955">
            <v>13</v>
          </cell>
          <cell r="Q12955">
            <v>13</v>
          </cell>
          <cell r="V12955">
            <v>3400</v>
          </cell>
        </row>
        <row r="12956">
          <cell r="A12956">
            <v>1</v>
          </cell>
          <cell r="E12956">
            <v>13</v>
          </cell>
          <cell r="I12956">
            <v>4038100</v>
          </cell>
          <cell r="M12956">
            <v>13</v>
          </cell>
          <cell r="Q12956">
            <v>13</v>
          </cell>
          <cell r="V12956">
            <v>4000</v>
          </cell>
        </row>
        <row r="12957">
          <cell r="A12957">
            <v>1</v>
          </cell>
          <cell r="E12957">
            <v>13</v>
          </cell>
          <cell r="I12957">
            <v>0</v>
          </cell>
          <cell r="M12957">
            <v>13</v>
          </cell>
          <cell r="Q12957">
            <v>13</v>
          </cell>
          <cell r="V12957">
            <v>4050</v>
          </cell>
        </row>
        <row r="12958">
          <cell r="A12958">
            <v>1</v>
          </cell>
          <cell r="E12958">
            <v>13</v>
          </cell>
          <cell r="I12958">
            <v>133810</v>
          </cell>
          <cell r="M12958">
            <v>13</v>
          </cell>
          <cell r="Q12958">
            <v>13</v>
          </cell>
          <cell r="V12958">
            <v>4150</v>
          </cell>
        </row>
        <row r="12959">
          <cell r="A12959">
            <v>1</v>
          </cell>
          <cell r="E12959">
            <v>13</v>
          </cell>
          <cell r="I12959">
            <v>0</v>
          </cell>
          <cell r="M12959">
            <v>13</v>
          </cell>
          <cell r="Q12959">
            <v>13</v>
          </cell>
          <cell r="V12959">
            <v>4250</v>
          </cell>
        </row>
        <row r="12960">
          <cell r="A12960">
            <v>1</v>
          </cell>
          <cell r="E12960">
            <v>13</v>
          </cell>
          <cell r="I12960">
            <v>0</v>
          </cell>
          <cell r="M12960">
            <v>13</v>
          </cell>
          <cell r="Q12960">
            <v>13</v>
          </cell>
          <cell r="V12960">
            <v>4302</v>
          </cell>
        </row>
        <row r="12961">
          <cell r="A12961">
            <v>1</v>
          </cell>
          <cell r="E12961">
            <v>13</v>
          </cell>
          <cell r="I12961">
            <v>0</v>
          </cell>
          <cell r="M12961">
            <v>13</v>
          </cell>
          <cell r="Q12961">
            <v>13</v>
          </cell>
          <cell r="V12961">
            <v>4303</v>
          </cell>
        </row>
        <row r="12962">
          <cell r="A12962">
            <v>1</v>
          </cell>
          <cell r="E12962">
            <v>13</v>
          </cell>
          <cell r="I12962">
            <v>0</v>
          </cell>
          <cell r="M12962">
            <v>13</v>
          </cell>
          <cell r="Q12962">
            <v>13</v>
          </cell>
          <cell r="V12962">
            <v>4304</v>
          </cell>
        </row>
        <row r="12963">
          <cell r="A12963">
            <v>1</v>
          </cell>
          <cell r="E12963">
            <v>13</v>
          </cell>
          <cell r="I12963">
            <v>0</v>
          </cell>
          <cell r="M12963">
            <v>13</v>
          </cell>
          <cell r="Q12963">
            <v>13</v>
          </cell>
          <cell r="V12963">
            <v>4307</v>
          </cell>
        </row>
        <row r="12964">
          <cell r="A12964">
            <v>1</v>
          </cell>
          <cell r="E12964">
            <v>13</v>
          </cell>
          <cell r="I12964">
            <v>0</v>
          </cell>
          <cell r="M12964">
            <v>13</v>
          </cell>
          <cell r="Q12964">
            <v>13</v>
          </cell>
          <cell r="V12964">
            <v>4360</v>
          </cell>
        </row>
        <row r="12965">
          <cell r="A12965">
            <v>1</v>
          </cell>
          <cell r="E12965">
            <v>13</v>
          </cell>
          <cell r="I12965">
            <v>0</v>
          </cell>
          <cell r="M12965">
            <v>13</v>
          </cell>
          <cell r="Q12965">
            <v>13</v>
          </cell>
          <cell r="V12965">
            <v>4380</v>
          </cell>
        </row>
        <row r="12966">
          <cell r="A12966">
            <v>1</v>
          </cell>
          <cell r="E12966">
            <v>13</v>
          </cell>
          <cell r="I12966">
            <v>0</v>
          </cell>
          <cell r="M12966">
            <v>13</v>
          </cell>
          <cell r="Q12966">
            <v>13</v>
          </cell>
          <cell r="V12966">
            <v>4520</v>
          </cell>
        </row>
        <row r="12967">
          <cell r="A12967">
            <v>1</v>
          </cell>
          <cell r="E12967">
            <v>13</v>
          </cell>
          <cell r="I12967">
            <v>0</v>
          </cell>
          <cell r="M12967">
            <v>13</v>
          </cell>
          <cell r="Q12967">
            <v>13</v>
          </cell>
          <cell r="V12967">
            <v>4601</v>
          </cell>
        </row>
        <row r="12968">
          <cell r="A12968">
            <v>1</v>
          </cell>
          <cell r="E12968">
            <v>13</v>
          </cell>
          <cell r="I12968">
            <v>0</v>
          </cell>
          <cell r="M12968">
            <v>13</v>
          </cell>
          <cell r="Q12968">
            <v>13</v>
          </cell>
          <cell r="V12968">
            <v>4602</v>
          </cell>
        </row>
        <row r="12969">
          <cell r="A12969">
            <v>1</v>
          </cell>
          <cell r="E12969">
            <v>13</v>
          </cell>
          <cell r="I12969">
            <v>0</v>
          </cell>
          <cell r="M12969">
            <v>13</v>
          </cell>
          <cell r="Q12969">
            <v>13</v>
          </cell>
          <cell r="V12969">
            <v>4640</v>
          </cell>
        </row>
        <row r="12970">
          <cell r="A12970">
            <v>1</v>
          </cell>
          <cell r="E12970">
            <v>13</v>
          </cell>
          <cell r="I12970">
            <v>0</v>
          </cell>
          <cell r="M12970">
            <v>13</v>
          </cell>
          <cell r="Q12970">
            <v>13</v>
          </cell>
          <cell r="V12970">
            <v>4660</v>
          </cell>
        </row>
        <row r="12971">
          <cell r="A12971">
            <v>1</v>
          </cell>
          <cell r="E12971">
            <v>13</v>
          </cell>
          <cell r="I12971">
            <v>7178034</v>
          </cell>
          <cell r="M12971">
            <v>13</v>
          </cell>
          <cell r="Q12971">
            <v>13</v>
          </cell>
          <cell r="V12971">
            <v>4700</v>
          </cell>
        </row>
        <row r="12972">
          <cell r="A12972">
            <v>1</v>
          </cell>
          <cell r="E12972">
            <v>13</v>
          </cell>
          <cell r="I12972">
            <v>0</v>
          </cell>
          <cell r="M12972">
            <v>13</v>
          </cell>
          <cell r="Q12972">
            <v>13</v>
          </cell>
          <cell r="V12972">
            <v>4720</v>
          </cell>
        </row>
        <row r="12973">
          <cell r="A12973">
            <v>1</v>
          </cell>
          <cell r="E12973">
            <v>13</v>
          </cell>
          <cell r="I12973">
            <v>20756144</v>
          </cell>
          <cell r="M12973">
            <v>13</v>
          </cell>
          <cell r="Q12973">
            <v>13</v>
          </cell>
          <cell r="V12973">
            <v>4730</v>
          </cell>
        </row>
        <row r="12974">
          <cell r="A12974">
            <v>1</v>
          </cell>
          <cell r="E12974">
            <v>13</v>
          </cell>
          <cell r="I12974">
            <v>0</v>
          </cell>
          <cell r="M12974">
            <v>13</v>
          </cell>
          <cell r="Q12974">
            <v>13</v>
          </cell>
          <cell r="V12974">
            <v>4740</v>
          </cell>
        </row>
        <row r="12975">
          <cell r="A12975">
            <v>1</v>
          </cell>
          <cell r="E12975">
            <v>13</v>
          </cell>
          <cell r="I12975">
            <v>0</v>
          </cell>
          <cell r="M12975">
            <v>13</v>
          </cell>
          <cell r="Q12975">
            <v>13</v>
          </cell>
          <cell r="V12975">
            <v>4760</v>
          </cell>
        </row>
        <row r="12976">
          <cell r="A12976">
            <v>1</v>
          </cell>
          <cell r="E12976">
            <v>13</v>
          </cell>
          <cell r="I12976">
            <v>0</v>
          </cell>
          <cell r="M12976">
            <v>13</v>
          </cell>
          <cell r="Q12976">
            <v>13</v>
          </cell>
          <cell r="V12976">
            <v>4770</v>
          </cell>
        </row>
        <row r="12977">
          <cell r="A12977">
            <v>1</v>
          </cell>
          <cell r="E12977">
            <v>13</v>
          </cell>
          <cell r="I12977">
            <v>0</v>
          </cell>
          <cell r="M12977">
            <v>13</v>
          </cell>
          <cell r="Q12977">
            <v>13</v>
          </cell>
          <cell r="V12977">
            <v>4775</v>
          </cell>
        </row>
        <row r="12978">
          <cell r="A12978">
            <v>1</v>
          </cell>
          <cell r="E12978">
            <v>13</v>
          </cell>
          <cell r="I12978">
            <v>0</v>
          </cell>
          <cell r="M12978">
            <v>13</v>
          </cell>
          <cell r="Q12978">
            <v>13</v>
          </cell>
          <cell r="V12978">
            <v>4780</v>
          </cell>
        </row>
        <row r="12979">
          <cell r="A12979">
            <v>1</v>
          </cell>
          <cell r="E12979">
            <v>13</v>
          </cell>
          <cell r="I12979">
            <v>0</v>
          </cell>
          <cell r="M12979">
            <v>13</v>
          </cell>
          <cell r="Q12979">
            <v>13</v>
          </cell>
          <cell r="V12979">
            <v>4785</v>
          </cell>
        </row>
        <row r="12980">
          <cell r="A12980">
            <v>1</v>
          </cell>
          <cell r="E12980">
            <v>13</v>
          </cell>
          <cell r="I12980">
            <v>0</v>
          </cell>
          <cell r="M12980">
            <v>13</v>
          </cell>
          <cell r="Q12980">
            <v>13</v>
          </cell>
          <cell r="V12980">
            <v>4785</v>
          </cell>
        </row>
        <row r="12981">
          <cell r="A12981">
            <v>1</v>
          </cell>
          <cell r="E12981">
            <v>13</v>
          </cell>
          <cell r="I12981">
            <v>2698948</v>
          </cell>
          <cell r="M12981">
            <v>13</v>
          </cell>
          <cell r="Q12981">
            <v>13</v>
          </cell>
          <cell r="V12981">
            <v>4800</v>
          </cell>
        </row>
        <row r="12982">
          <cell r="A12982">
            <v>1</v>
          </cell>
          <cell r="E12982">
            <v>13</v>
          </cell>
          <cell r="I12982">
            <v>0</v>
          </cell>
          <cell r="M12982">
            <v>13</v>
          </cell>
          <cell r="Q12982">
            <v>13</v>
          </cell>
          <cell r="V12982">
            <v>4820</v>
          </cell>
        </row>
        <row r="12983">
          <cell r="A12983">
            <v>1</v>
          </cell>
          <cell r="E12983">
            <v>13</v>
          </cell>
          <cell r="I12983">
            <v>0</v>
          </cell>
          <cell r="M12983">
            <v>13</v>
          </cell>
          <cell r="Q12983">
            <v>13</v>
          </cell>
          <cell r="V12983">
            <v>4830</v>
          </cell>
        </row>
        <row r="12984">
          <cell r="A12984">
            <v>1</v>
          </cell>
          <cell r="E12984">
            <v>13</v>
          </cell>
          <cell r="I12984">
            <v>-3000000</v>
          </cell>
          <cell r="M12984">
            <v>13</v>
          </cell>
          <cell r="Q12984">
            <v>13</v>
          </cell>
          <cell r="V12984">
            <v>5100</v>
          </cell>
        </row>
        <row r="12985">
          <cell r="A12985">
            <v>1</v>
          </cell>
          <cell r="E12985">
            <v>13</v>
          </cell>
          <cell r="I12985">
            <v>-595343779.01999998</v>
          </cell>
          <cell r="M12985">
            <v>13</v>
          </cell>
          <cell r="Q12985">
            <v>13</v>
          </cell>
          <cell r="V12985">
            <v>5200</v>
          </cell>
        </row>
        <row r="12986">
          <cell r="A12986">
            <v>1</v>
          </cell>
          <cell r="E12986">
            <v>13</v>
          </cell>
          <cell r="I12986">
            <v>-1164693226.8399999</v>
          </cell>
          <cell r="M12986">
            <v>13</v>
          </cell>
          <cell r="Q12986">
            <v>13</v>
          </cell>
          <cell r="V12986">
            <v>5302</v>
          </cell>
        </row>
        <row r="12987">
          <cell r="A12987">
            <v>1</v>
          </cell>
          <cell r="E12987">
            <v>13</v>
          </cell>
          <cell r="I12987">
            <v>64316953.939999998</v>
          </cell>
          <cell r="M12987">
            <v>13</v>
          </cell>
          <cell r="Q12987">
            <v>13</v>
          </cell>
          <cell r="V12987">
            <v>5400</v>
          </cell>
        </row>
        <row r="12988">
          <cell r="A12988">
            <v>1</v>
          </cell>
          <cell r="E12988">
            <v>13</v>
          </cell>
          <cell r="I12988">
            <v>-117979547.20999999</v>
          </cell>
          <cell r="M12988">
            <v>13</v>
          </cell>
          <cell r="Q12988">
            <v>13</v>
          </cell>
          <cell r="V12988">
            <v>5400</v>
          </cell>
        </row>
        <row r="12989">
          <cell r="A12989">
            <v>1</v>
          </cell>
          <cell r="E12989">
            <v>13</v>
          </cell>
          <cell r="I12989">
            <v>0</v>
          </cell>
          <cell r="M12989">
            <v>13</v>
          </cell>
          <cell r="Q12989">
            <v>13</v>
          </cell>
          <cell r="V12989">
            <v>5400</v>
          </cell>
        </row>
        <row r="12990">
          <cell r="A12990">
            <v>1</v>
          </cell>
          <cell r="E12990">
            <v>13</v>
          </cell>
          <cell r="I12990">
            <v>1446135837.4000001</v>
          </cell>
          <cell r="M12990">
            <v>13</v>
          </cell>
          <cell r="Q12990">
            <v>13</v>
          </cell>
          <cell r="V12990">
            <v>5400</v>
          </cell>
        </row>
        <row r="12991">
          <cell r="A12991">
            <v>1</v>
          </cell>
          <cell r="E12991">
            <v>13</v>
          </cell>
          <cell r="I12991">
            <v>77636197.730000004</v>
          </cell>
          <cell r="M12991">
            <v>13</v>
          </cell>
          <cell r="Q12991">
            <v>13</v>
          </cell>
          <cell r="V12991">
            <v>5400</v>
          </cell>
        </row>
        <row r="12992">
          <cell r="A12992">
            <v>1</v>
          </cell>
          <cell r="E12992">
            <v>13</v>
          </cell>
          <cell r="I12992">
            <v>-504540570.63</v>
          </cell>
          <cell r="M12992">
            <v>13</v>
          </cell>
          <cell r="Q12992">
            <v>13</v>
          </cell>
          <cell r="V12992">
            <v>5400</v>
          </cell>
        </row>
        <row r="12993">
          <cell r="A12993">
            <v>1</v>
          </cell>
          <cell r="E12993">
            <v>13</v>
          </cell>
          <cell r="I12993">
            <v>-305774170.31</v>
          </cell>
          <cell r="M12993">
            <v>13</v>
          </cell>
          <cell r="Q12993">
            <v>13</v>
          </cell>
          <cell r="V12993">
            <v>5400</v>
          </cell>
        </row>
        <row r="12994">
          <cell r="A12994">
            <v>1</v>
          </cell>
          <cell r="E12994">
            <v>13</v>
          </cell>
          <cell r="I12994">
            <v>44730977.530000001</v>
          </cell>
          <cell r="M12994">
            <v>13</v>
          </cell>
          <cell r="Q12994">
            <v>13</v>
          </cell>
          <cell r="V12994">
            <v>6110</v>
          </cell>
        </row>
        <row r="12995">
          <cell r="A12995">
            <v>1</v>
          </cell>
          <cell r="E12995">
            <v>13</v>
          </cell>
          <cell r="I12995">
            <v>-40994567.789999999</v>
          </cell>
          <cell r="M12995">
            <v>13</v>
          </cell>
          <cell r="Q12995">
            <v>13</v>
          </cell>
          <cell r="V12995">
            <v>6120</v>
          </cell>
        </row>
        <row r="12996">
          <cell r="A12996">
            <v>1</v>
          </cell>
          <cell r="E12996">
            <v>13</v>
          </cell>
          <cell r="I12996">
            <v>14186502.789999999</v>
          </cell>
          <cell r="M12996">
            <v>13</v>
          </cell>
          <cell r="Q12996">
            <v>13</v>
          </cell>
          <cell r="V12996">
            <v>6210</v>
          </cell>
        </row>
        <row r="12997">
          <cell r="A12997">
            <v>1</v>
          </cell>
          <cell r="E12997">
            <v>13</v>
          </cell>
          <cell r="I12997">
            <v>-3998634.36</v>
          </cell>
          <cell r="M12997">
            <v>13</v>
          </cell>
          <cell r="Q12997">
            <v>13</v>
          </cell>
          <cell r="V12997">
            <v>6220</v>
          </cell>
        </row>
        <row r="12998">
          <cell r="A12998">
            <v>1</v>
          </cell>
          <cell r="E12998">
            <v>13</v>
          </cell>
          <cell r="I12998">
            <v>58532693.450000003</v>
          </cell>
          <cell r="M12998">
            <v>13</v>
          </cell>
          <cell r="Q12998">
            <v>13</v>
          </cell>
          <cell r="V12998">
            <v>6310</v>
          </cell>
        </row>
        <row r="12999">
          <cell r="A12999">
            <v>1</v>
          </cell>
          <cell r="E12999">
            <v>13</v>
          </cell>
          <cell r="I12999">
            <v>-49621470.340000004</v>
          </cell>
          <cell r="M12999">
            <v>13</v>
          </cell>
          <cell r="Q12999">
            <v>13</v>
          </cell>
          <cell r="V12999">
            <v>6320</v>
          </cell>
        </row>
        <row r="13000">
          <cell r="A13000">
            <v>1</v>
          </cell>
          <cell r="E13000">
            <v>13</v>
          </cell>
          <cell r="I13000">
            <v>3190995.12</v>
          </cell>
          <cell r="M13000">
            <v>13</v>
          </cell>
          <cell r="Q13000">
            <v>13</v>
          </cell>
          <cell r="V13000">
            <v>6410</v>
          </cell>
        </row>
        <row r="13001">
          <cell r="A13001">
            <v>1</v>
          </cell>
          <cell r="E13001">
            <v>13</v>
          </cell>
          <cell r="I13001">
            <v>-1319513.5</v>
          </cell>
          <cell r="M13001">
            <v>13</v>
          </cell>
          <cell r="Q13001">
            <v>13</v>
          </cell>
          <cell r="V13001">
            <v>6420</v>
          </cell>
        </row>
        <row r="13002">
          <cell r="A13002">
            <v>1</v>
          </cell>
          <cell r="E13002">
            <v>13</v>
          </cell>
          <cell r="I13002">
            <v>3078284.57</v>
          </cell>
          <cell r="M13002">
            <v>13</v>
          </cell>
          <cell r="Q13002">
            <v>13</v>
          </cell>
          <cell r="V13002">
            <v>6710</v>
          </cell>
        </row>
        <row r="13003">
          <cell r="A13003">
            <v>1</v>
          </cell>
          <cell r="E13003">
            <v>13</v>
          </cell>
          <cell r="I13003">
            <v>-283551.21999999997</v>
          </cell>
          <cell r="M13003">
            <v>13</v>
          </cell>
          <cell r="Q13003">
            <v>13</v>
          </cell>
          <cell r="V13003">
            <v>6720</v>
          </cell>
        </row>
        <row r="13004">
          <cell r="A13004">
            <v>1</v>
          </cell>
          <cell r="E13004">
            <v>13</v>
          </cell>
          <cell r="I13004">
            <v>7421062.2000000002</v>
          </cell>
          <cell r="M13004">
            <v>13</v>
          </cell>
          <cell r="Q13004">
            <v>13</v>
          </cell>
          <cell r="V13004">
            <v>7000</v>
          </cell>
        </row>
        <row r="13005">
          <cell r="A13005">
            <v>1</v>
          </cell>
          <cell r="E13005">
            <v>13</v>
          </cell>
          <cell r="I13005">
            <v>430512206.23000002</v>
          </cell>
          <cell r="M13005">
            <v>13</v>
          </cell>
          <cell r="Q13005">
            <v>13</v>
          </cell>
          <cell r="V13005">
            <v>7100</v>
          </cell>
        </row>
        <row r="13006">
          <cell r="A13006">
            <v>1</v>
          </cell>
          <cell r="E13006">
            <v>13</v>
          </cell>
          <cell r="I13006">
            <v>-8665869.6699999999</v>
          </cell>
          <cell r="M13006">
            <v>13</v>
          </cell>
          <cell r="Q13006">
            <v>13</v>
          </cell>
          <cell r="V13006">
            <v>7110</v>
          </cell>
        </row>
        <row r="13007">
          <cell r="A13007">
            <v>1</v>
          </cell>
          <cell r="E13007">
            <v>13</v>
          </cell>
          <cell r="I13007">
            <v>0</v>
          </cell>
          <cell r="M13007">
            <v>13</v>
          </cell>
          <cell r="Q13007">
            <v>13</v>
          </cell>
          <cell r="V13007">
            <v>7130</v>
          </cell>
        </row>
        <row r="13008">
          <cell r="A13008">
            <v>1</v>
          </cell>
          <cell r="E13008">
            <v>13</v>
          </cell>
          <cell r="I13008">
            <v>0</v>
          </cell>
          <cell r="M13008">
            <v>13</v>
          </cell>
          <cell r="Q13008">
            <v>13</v>
          </cell>
          <cell r="V13008">
            <v>7300</v>
          </cell>
        </row>
        <row r="13009">
          <cell r="A13009">
            <v>1</v>
          </cell>
          <cell r="E13009">
            <v>13</v>
          </cell>
          <cell r="I13009">
            <v>40566300</v>
          </cell>
          <cell r="M13009">
            <v>13</v>
          </cell>
          <cell r="Q13009">
            <v>13</v>
          </cell>
          <cell r="V13009">
            <v>7300</v>
          </cell>
        </row>
        <row r="13010">
          <cell r="A13010">
            <v>1</v>
          </cell>
          <cell r="E13010">
            <v>13</v>
          </cell>
          <cell r="I13010">
            <v>0</v>
          </cell>
          <cell r="M13010">
            <v>13</v>
          </cell>
          <cell r="Q13010">
            <v>13</v>
          </cell>
          <cell r="V13010">
            <v>7500</v>
          </cell>
        </row>
        <row r="13011">
          <cell r="A13011">
            <v>1</v>
          </cell>
          <cell r="E13011">
            <v>13</v>
          </cell>
          <cell r="I13011">
            <v>0</v>
          </cell>
          <cell r="M13011">
            <v>13</v>
          </cell>
          <cell r="Q13011">
            <v>13</v>
          </cell>
          <cell r="V13011">
            <v>7700</v>
          </cell>
        </row>
        <row r="13012">
          <cell r="A13012">
            <v>1</v>
          </cell>
          <cell r="E13012">
            <v>13</v>
          </cell>
          <cell r="I13012">
            <v>0</v>
          </cell>
          <cell r="M13012">
            <v>13</v>
          </cell>
          <cell r="Q13012">
            <v>13</v>
          </cell>
          <cell r="V13012">
            <v>7700</v>
          </cell>
        </row>
        <row r="13013">
          <cell r="A13013">
            <v>1</v>
          </cell>
          <cell r="E13013">
            <v>13</v>
          </cell>
          <cell r="I13013">
            <v>89135946.659999996</v>
          </cell>
          <cell r="M13013">
            <v>13</v>
          </cell>
          <cell r="Q13013">
            <v>13</v>
          </cell>
          <cell r="V13013">
            <v>7905</v>
          </cell>
        </row>
        <row r="13014">
          <cell r="A13014">
            <v>1</v>
          </cell>
          <cell r="E13014">
            <v>13</v>
          </cell>
          <cell r="I13014">
            <v>0</v>
          </cell>
          <cell r="M13014">
            <v>13</v>
          </cell>
          <cell r="Q13014">
            <v>13</v>
          </cell>
          <cell r="V13014">
            <v>7906</v>
          </cell>
        </row>
        <row r="13015">
          <cell r="A13015">
            <v>1</v>
          </cell>
          <cell r="E13015">
            <v>13</v>
          </cell>
          <cell r="I13015">
            <v>-242308.31</v>
          </cell>
          <cell r="M13015">
            <v>13</v>
          </cell>
          <cell r="Q13015">
            <v>13</v>
          </cell>
          <cell r="V13015">
            <v>8051</v>
          </cell>
        </row>
        <row r="13016">
          <cell r="A13016">
            <v>1</v>
          </cell>
          <cell r="E13016">
            <v>13</v>
          </cell>
          <cell r="I13016">
            <v>122420.3</v>
          </cell>
          <cell r="M13016">
            <v>13</v>
          </cell>
          <cell r="Q13016">
            <v>13</v>
          </cell>
          <cell r="V13016">
            <v>8052</v>
          </cell>
        </row>
        <row r="13017">
          <cell r="A13017">
            <v>1</v>
          </cell>
          <cell r="E13017">
            <v>13</v>
          </cell>
          <cell r="I13017">
            <v>-3217587.54</v>
          </cell>
          <cell r="M13017">
            <v>13</v>
          </cell>
          <cell r="Q13017">
            <v>13</v>
          </cell>
          <cell r="V13017">
            <v>8053</v>
          </cell>
        </row>
        <row r="13018">
          <cell r="A13018">
            <v>1</v>
          </cell>
          <cell r="E13018">
            <v>13</v>
          </cell>
          <cell r="I13018">
            <v>5075644.32</v>
          </cell>
          <cell r="M13018">
            <v>13</v>
          </cell>
          <cell r="Q13018">
            <v>13</v>
          </cell>
          <cell r="V13018">
            <v>8054</v>
          </cell>
        </row>
        <row r="13019">
          <cell r="A13019">
            <v>1</v>
          </cell>
          <cell r="E13019">
            <v>13</v>
          </cell>
          <cell r="I13019">
            <v>-301774455.47000003</v>
          </cell>
          <cell r="M13019">
            <v>13</v>
          </cell>
          <cell r="Q13019">
            <v>13</v>
          </cell>
          <cell r="V13019">
            <v>9100</v>
          </cell>
        </row>
        <row r="13020">
          <cell r="A13020">
            <v>1</v>
          </cell>
          <cell r="E13020">
            <v>13</v>
          </cell>
          <cell r="I13020">
            <v>5170851.9800000004</v>
          </cell>
          <cell r="M13020">
            <v>13</v>
          </cell>
          <cell r="Q13020">
            <v>13</v>
          </cell>
          <cell r="V13020">
            <v>9110</v>
          </cell>
        </row>
        <row r="13021">
          <cell r="A13021">
            <v>1</v>
          </cell>
          <cell r="E13021">
            <v>13</v>
          </cell>
          <cell r="I13021">
            <v>0</v>
          </cell>
          <cell r="M13021">
            <v>13</v>
          </cell>
          <cell r="Q13021">
            <v>13</v>
          </cell>
          <cell r="V13021">
            <v>9202</v>
          </cell>
        </row>
        <row r="13022">
          <cell r="A13022">
            <v>1</v>
          </cell>
          <cell r="E13022">
            <v>13</v>
          </cell>
          <cell r="I13022">
            <v>0</v>
          </cell>
          <cell r="M13022">
            <v>13</v>
          </cell>
          <cell r="Q13022">
            <v>13</v>
          </cell>
          <cell r="V13022">
            <v>9215</v>
          </cell>
        </row>
        <row r="13023">
          <cell r="A13023">
            <v>1</v>
          </cell>
          <cell r="E13023">
            <v>13</v>
          </cell>
          <cell r="I13023">
            <v>-49320318.299999997</v>
          </cell>
          <cell r="M13023">
            <v>13</v>
          </cell>
          <cell r="Q13023">
            <v>13</v>
          </cell>
          <cell r="V13023">
            <v>9251</v>
          </cell>
        </row>
        <row r="13024">
          <cell r="A13024">
            <v>1</v>
          </cell>
          <cell r="E13024">
            <v>13</v>
          </cell>
          <cell r="I13024">
            <v>-42213319.200000003</v>
          </cell>
          <cell r="M13024">
            <v>13</v>
          </cell>
          <cell r="Q13024">
            <v>13</v>
          </cell>
          <cell r="V13024">
            <v>9252</v>
          </cell>
        </row>
        <row r="13025">
          <cell r="A13025">
            <v>1</v>
          </cell>
          <cell r="E13025">
            <v>13</v>
          </cell>
          <cell r="I13025">
            <v>-184942.8</v>
          </cell>
          <cell r="M13025">
            <v>13</v>
          </cell>
          <cell r="Q13025">
            <v>13</v>
          </cell>
          <cell r="V13025">
            <v>9253</v>
          </cell>
        </row>
        <row r="13026">
          <cell r="A13026">
            <v>1</v>
          </cell>
          <cell r="E13026">
            <v>13</v>
          </cell>
          <cell r="I13026">
            <v>-27828410.079999998</v>
          </cell>
          <cell r="M13026">
            <v>13</v>
          </cell>
          <cell r="Q13026">
            <v>13</v>
          </cell>
          <cell r="V13026">
            <v>9256</v>
          </cell>
        </row>
        <row r="13027">
          <cell r="A13027">
            <v>1</v>
          </cell>
          <cell r="E13027">
            <v>13</v>
          </cell>
          <cell r="I13027">
            <v>0</v>
          </cell>
          <cell r="M13027">
            <v>13</v>
          </cell>
          <cell r="Q13027">
            <v>13</v>
          </cell>
          <cell r="V13027">
            <v>9301</v>
          </cell>
        </row>
        <row r="13028">
          <cell r="A13028">
            <v>1</v>
          </cell>
          <cell r="E13028">
            <v>13</v>
          </cell>
          <cell r="I13028">
            <v>-227556423.77000001</v>
          </cell>
          <cell r="M13028">
            <v>13</v>
          </cell>
          <cell r="Q13028">
            <v>13</v>
          </cell>
          <cell r="V13028">
            <v>9303</v>
          </cell>
        </row>
        <row r="13029">
          <cell r="A13029">
            <v>1</v>
          </cell>
          <cell r="E13029">
            <v>13</v>
          </cell>
          <cell r="I13029">
            <v>-23252207.469999999</v>
          </cell>
          <cell r="M13029">
            <v>13</v>
          </cell>
          <cell r="Q13029">
            <v>13</v>
          </cell>
          <cell r="V13029">
            <v>9305</v>
          </cell>
        </row>
        <row r="13030">
          <cell r="A13030">
            <v>1</v>
          </cell>
          <cell r="E13030">
            <v>13</v>
          </cell>
          <cell r="I13030">
            <v>0</v>
          </cell>
          <cell r="M13030">
            <v>13</v>
          </cell>
          <cell r="Q13030">
            <v>13</v>
          </cell>
          <cell r="V13030">
            <v>9306</v>
          </cell>
        </row>
        <row r="13031">
          <cell r="A13031">
            <v>1</v>
          </cell>
          <cell r="E13031">
            <v>13</v>
          </cell>
          <cell r="I13031">
            <v>294104753.67000002</v>
          </cell>
          <cell r="M13031">
            <v>13</v>
          </cell>
          <cell r="Q13031">
            <v>13</v>
          </cell>
          <cell r="V13031">
            <v>9500</v>
          </cell>
        </row>
        <row r="13032">
          <cell r="A13032">
            <v>1</v>
          </cell>
          <cell r="E13032">
            <v>13</v>
          </cell>
          <cell r="I13032">
            <v>-166597150.81</v>
          </cell>
          <cell r="M13032">
            <v>13</v>
          </cell>
          <cell r="Q13032">
            <v>13</v>
          </cell>
          <cell r="V13032">
            <v>9530</v>
          </cell>
        </row>
        <row r="13033">
          <cell r="A13033">
            <v>1</v>
          </cell>
          <cell r="E13033">
            <v>13</v>
          </cell>
          <cell r="I13033">
            <v>168946502.52000001</v>
          </cell>
          <cell r="M13033">
            <v>13</v>
          </cell>
          <cell r="Q13033">
            <v>13</v>
          </cell>
          <cell r="V13033">
            <v>9600</v>
          </cell>
        </row>
        <row r="13034">
          <cell r="A13034">
            <v>1</v>
          </cell>
          <cell r="E13034">
            <v>13</v>
          </cell>
          <cell r="I13034">
            <v>-106779475.06</v>
          </cell>
          <cell r="M13034">
            <v>13</v>
          </cell>
          <cell r="Q13034">
            <v>13</v>
          </cell>
          <cell r="V13034">
            <v>9610</v>
          </cell>
        </row>
        <row r="13035">
          <cell r="A13035">
            <v>1</v>
          </cell>
          <cell r="E13035">
            <v>13</v>
          </cell>
          <cell r="I13035">
            <v>-87026814.959999993</v>
          </cell>
          <cell r="M13035">
            <v>13</v>
          </cell>
          <cell r="Q13035">
            <v>13</v>
          </cell>
          <cell r="V13035">
            <v>9620</v>
          </cell>
        </row>
        <row r="13036">
          <cell r="A13036">
            <v>1</v>
          </cell>
          <cell r="E13036">
            <v>13</v>
          </cell>
          <cell r="I13036">
            <v>0</v>
          </cell>
          <cell r="M13036">
            <v>13</v>
          </cell>
          <cell r="Q13036">
            <v>13</v>
          </cell>
          <cell r="V13036">
            <v>9990</v>
          </cell>
        </row>
        <row r="13037">
          <cell r="A13037">
            <v>1</v>
          </cell>
          <cell r="E13037">
            <v>13</v>
          </cell>
          <cell r="I13037">
            <v>993611664.98000002</v>
          </cell>
          <cell r="M13037">
            <v>13</v>
          </cell>
          <cell r="Q13037">
            <v>13</v>
          </cell>
          <cell r="V13037">
            <v>5301</v>
          </cell>
        </row>
        <row r="13038">
          <cell r="A13038">
            <v>1</v>
          </cell>
          <cell r="E13038">
            <v>2</v>
          </cell>
          <cell r="I13038">
            <v>-92532.38</v>
          </cell>
          <cell r="M13038">
            <v>2</v>
          </cell>
          <cell r="Q13038">
            <v>22</v>
          </cell>
          <cell r="V13038">
            <v>1010</v>
          </cell>
        </row>
        <row r="13039">
          <cell r="A13039">
            <v>1</v>
          </cell>
          <cell r="E13039">
            <v>2</v>
          </cell>
          <cell r="I13039">
            <v>-13013046.630000001</v>
          </cell>
          <cell r="M13039">
            <v>2</v>
          </cell>
          <cell r="Q13039">
            <v>2</v>
          </cell>
          <cell r="V13039">
            <v>1010</v>
          </cell>
        </row>
        <row r="13040">
          <cell r="A13040">
            <v>1</v>
          </cell>
          <cell r="E13040">
            <v>2</v>
          </cell>
          <cell r="I13040">
            <v>-84090</v>
          </cell>
          <cell r="M13040">
            <v>2</v>
          </cell>
          <cell r="Q13040">
            <v>2</v>
          </cell>
          <cell r="V13040">
            <v>1090</v>
          </cell>
        </row>
        <row r="13041">
          <cell r="A13041">
            <v>1</v>
          </cell>
          <cell r="E13041">
            <v>2</v>
          </cell>
          <cell r="I13041">
            <v>399108.59</v>
          </cell>
          <cell r="M13041">
            <v>2</v>
          </cell>
          <cell r="Q13041">
            <v>2</v>
          </cell>
          <cell r="V13041">
            <v>1095</v>
          </cell>
        </row>
        <row r="13042">
          <cell r="A13042">
            <v>1</v>
          </cell>
          <cell r="E13042">
            <v>2</v>
          </cell>
          <cell r="I13042">
            <v>-1390496.92</v>
          </cell>
          <cell r="M13042">
            <v>2</v>
          </cell>
          <cell r="Q13042">
            <v>2</v>
          </cell>
          <cell r="V13042">
            <v>1096</v>
          </cell>
        </row>
        <row r="13043">
          <cell r="A13043">
            <v>1</v>
          </cell>
          <cell r="E13043">
            <v>2</v>
          </cell>
          <cell r="I13043">
            <v>376063.93</v>
          </cell>
          <cell r="M13043">
            <v>2</v>
          </cell>
          <cell r="Q13043">
            <v>2</v>
          </cell>
          <cell r="V13043">
            <v>2010</v>
          </cell>
        </row>
        <row r="13044">
          <cell r="A13044">
            <v>1</v>
          </cell>
          <cell r="E13044">
            <v>2</v>
          </cell>
          <cell r="I13044">
            <v>4200</v>
          </cell>
          <cell r="M13044">
            <v>2</v>
          </cell>
          <cell r="Q13044">
            <v>2</v>
          </cell>
          <cell r="V13044">
            <v>2030</v>
          </cell>
        </row>
        <row r="13045">
          <cell r="A13045">
            <v>1</v>
          </cell>
          <cell r="E13045">
            <v>2</v>
          </cell>
          <cell r="I13045">
            <v>414159.13</v>
          </cell>
          <cell r="M13045">
            <v>2</v>
          </cell>
          <cell r="Q13045">
            <v>2</v>
          </cell>
          <cell r="V13045">
            <v>2030</v>
          </cell>
        </row>
        <row r="13046">
          <cell r="A13046">
            <v>1</v>
          </cell>
          <cell r="E13046">
            <v>2</v>
          </cell>
          <cell r="I13046">
            <v>6388135.6100000003</v>
          </cell>
          <cell r="M13046">
            <v>2</v>
          </cell>
          <cell r="Q13046">
            <v>2</v>
          </cell>
          <cell r="V13046">
            <v>2040</v>
          </cell>
        </row>
        <row r="13047">
          <cell r="A13047">
            <v>1</v>
          </cell>
          <cell r="E13047">
            <v>2</v>
          </cell>
          <cell r="I13047">
            <v>570</v>
          </cell>
          <cell r="M13047">
            <v>2</v>
          </cell>
          <cell r="Q13047">
            <v>9</v>
          </cell>
          <cell r="V13047">
            <v>2051</v>
          </cell>
        </row>
        <row r="13048">
          <cell r="A13048">
            <v>1</v>
          </cell>
          <cell r="E13048">
            <v>2</v>
          </cell>
          <cell r="I13048">
            <v>1672238.81</v>
          </cell>
          <cell r="M13048">
            <v>2</v>
          </cell>
          <cell r="Q13048">
            <v>2</v>
          </cell>
          <cell r="V13048">
            <v>2051</v>
          </cell>
        </row>
        <row r="13049">
          <cell r="A13049">
            <v>1</v>
          </cell>
          <cell r="E13049">
            <v>2</v>
          </cell>
          <cell r="I13049">
            <v>44038.94</v>
          </cell>
          <cell r="M13049">
            <v>2</v>
          </cell>
          <cell r="Q13049">
            <v>2</v>
          </cell>
          <cell r="V13049">
            <v>2052</v>
          </cell>
        </row>
        <row r="13050">
          <cell r="A13050">
            <v>1</v>
          </cell>
          <cell r="E13050">
            <v>2</v>
          </cell>
          <cell r="I13050">
            <v>29977.03</v>
          </cell>
          <cell r="M13050">
            <v>2</v>
          </cell>
          <cell r="Q13050">
            <v>2</v>
          </cell>
          <cell r="V13050">
            <v>2053</v>
          </cell>
        </row>
        <row r="13051">
          <cell r="A13051">
            <v>1</v>
          </cell>
          <cell r="E13051">
            <v>2</v>
          </cell>
          <cell r="I13051">
            <v>187068.05</v>
          </cell>
          <cell r="M13051">
            <v>2</v>
          </cell>
          <cell r="Q13051">
            <v>2</v>
          </cell>
          <cell r="V13051">
            <v>2054</v>
          </cell>
        </row>
        <row r="13052">
          <cell r="A13052">
            <v>1</v>
          </cell>
          <cell r="E13052">
            <v>2</v>
          </cell>
          <cell r="I13052">
            <v>973.68</v>
          </cell>
          <cell r="M13052">
            <v>2</v>
          </cell>
          <cell r="Q13052">
            <v>9</v>
          </cell>
          <cell r="V13052">
            <v>2090</v>
          </cell>
        </row>
        <row r="13053">
          <cell r="A13053">
            <v>1</v>
          </cell>
          <cell r="E13053">
            <v>2</v>
          </cell>
          <cell r="I13053">
            <v>122155.78</v>
          </cell>
          <cell r="M13053">
            <v>2</v>
          </cell>
          <cell r="Q13053">
            <v>2</v>
          </cell>
          <cell r="V13053">
            <v>2090</v>
          </cell>
        </row>
        <row r="13054">
          <cell r="A13054">
            <v>1</v>
          </cell>
          <cell r="E13054">
            <v>2</v>
          </cell>
          <cell r="I13054">
            <v>818442.22</v>
          </cell>
          <cell r="M13054">
            <v>2</v>
          </cell>
          <cell r="Q13054">
            <v>2</v>
          </cell>
          <cell r="V13054">
            <v>2095</v>
          </cell>
        </row>
        <row r="13055">
          <cell r="A13055">
            <v>1</v>
          </cell>
          <cell r="E13055">
            <v>2</v>
          </cell>
          <cell r="I13055">
            <v>-110.09</v>
          </cell>
          <cell r="M13055">
            <v>2</v>
          </cell>
          <cell r="Q13055">
            <v>2</v>
          </cell>
          <cell r="V13055">
            <v>2200</v>
          </cell>
        </row>
        <row r="13056">
          <cell r="A13056">
            <v>1</v>
          </cell>
          <cell r="E13056">
            <v>2</v>
          </cell>
          <cell r="I13056">
            <v>61320.1</v>
          </cell>
          <cell r="M13056">
            <v>2</v>
          </cell>
          <cell r="Q13056">
            <v>2</v>
          </cell>
          <cell r="V13056">
            <v>2300</v>
          </cell>
        </row>
        <row r="13057">
          <cell r="A13057">
            <v>1</v>
          </cell>
          <cell r="E13057">
            <v>2</v>
          </cell>
          <cell r="I13057">
            <v>-2599.15</v>
          </cell>
          <cell r="M13057">
            <v>2</v>
          </cell>
          <cell r="Q13057">
            <v>2</v>
          </cell>
          <cell r="V13057">
            <v>3000</v>
          </cell>
        </row>
        <row r="13058">
          <cell r="A13058">
            <v>1</v>
          </cell>
          <cell r="E13058">
            <v>2</v>
          </cell>
          <cell r="I13058">
            <v>-1284</v>
          </cell>
          <cell r="M13058">
            <v>2</v>
          </cell>
          <cell r="Q13058">
            <v>2</v>
          </cell>
          <cell r="V13058">
            <v>3300</v>
          </cell>
        </row>
        <row r="13059">
          <cell r="A13059">
            <v>1</v>
          </cell>
          <cell r="E13059">
            <v>2</v>
          </cell>
          <cell r="I13059">
            <v>24404.33</v>
          </cell>
          <cell r="M13059">
            <v>2</v>
          </cell>
          <cell r="Q13059">
            <v>2</v>
          </cell>
          <cell r="V13059">
            <v>3400</v>
          </cell>
        </row>
        <row r="13060">
          <cell r="A13060">
            <v>1</v>
          </cell>
          <cell r="E13060">
            <v>2</v>
          </cell>
          <cell r="I13060">
            <v>1171.74</v>
          </cell>
          <cell r="M13060">
            <v>2</v>
          </cell>
          <cell r="Q13060">
            <v>2</v>
          </cell>
          <cell r="V13060">
            <v>4050</v>
          </cell>
        </row>
        <row r="13061">
          <cell r="A13061">
            <v>1</v>
          </cell>
          <cell r="E13061">
            <v>2</v>
          </cell>
          <cell r="I13061">
            <v>80000</v>
          </cell>
          <cell r="M13061">
            <v>2</v>
          </cell>
          <cell r="Q13061">
            <v>2</v>
          </cell>
          <cell r="V13061">
            <v>4060</v>
          </cell>
        </row>
        <row r="13062">
          <cell r="A13062">
            <v>1</v>
          </cell>
          <cell r="E13062">
            <v>2</v>
          </cell>
          <cell r="I13062">
            <v>0</v>
          </cell>
          <cell r="M13062">
            <v>2</v>
          </cell>
          <cell r="Q13062">
            <v>4</v>
          </cell>
          <cell r="V13062">
            <v>4150</v>
          </cell>
        </row>
        <row r="13063">
          <cell r="A13063">
            <v>1</v>
          </cell>
          <cell r="E13063">
            <v>2</v>
          </cell>
          <cell r="I13063">
            <v>3782.4</v>
          </cell>
          <cell r="M13063">
            <v>2</v>
          </cell>
          <cell r="Q13063">
            <v>2</v>
          </cell>
          <cell r="V13063">
            <v>4150</v>
          </cell>
        </row>
        <row r="13064">
          <cell r="A13064">
            <v>1</v>
          </cell>
          <cell r="E13064">
            <v>2</v>
          </cell>
          <cell r="I13064">
            <v>4623.55</v>
          </cell>
          <cell r="M13064">
            <v>2</v>
          </cell>
          <cell r="Q13064">
            <v>2</v>
          </cell>
          <cell r="V13064">
            <v>4260</v>
          </cell>
        </row>
        <row r="13065">
          <cell r="A13065">
            <v>1</v>
          </cell>
          <cell r="E13065">
            <v>2</v>
          </cell>
          <cell r="I13065">
            <v>59.85</v>
          </cell>
          <cell r="M13065">
            <v>2</v>
          </cell>
          <cell r="Q13065">
            <v>2</v>
          </cell>
          <cell r="V13065">
            <v>4280</v>
          </cell>
        </row>
        <row r="13066">
          <cell r="A13066">
            <v>1</v>
          </cell>
          <cell r="E13066">
            <v>2</v>
          </cell>
          <cell r="I13066">
            <v>3073.32</v>
          </cell>
          <cell r="M13066">
            <v>2</v>
          </cell>
          <cell r="Q13066">
            <v>2</v>
          </cell>
          <cell r="V13066">
            <v>4301</v>
          </cell>
        </row>
        <row r="13067">
          <cell r="A13067">
            <v>1</v>
          </cell>
          <cell r="E13067">
            <v>2</v>
          </cell>
          <cell r="I13067">
            <v>943.16</v>
          </cell>
          <cell r="M13067">
            <v>2</v>
          </cell>
          <cell r="Q13067">
            <v>2</v>
          </cell>
          <cell r="V13067">
            <v>4305</v>
          </cell>
        </row>
        <row r="13068">
          <cell r="A13068">
            <v>1</v>
          </cell>
          <cell r="E13068">
            <v>2</v>
          </cell>
          <cell r="I13068">
            <v>150</v>
          </cell>
          <cell r="M13068">
            <v>2</v>
          </cell>
          <cell r="Q13068">
            <v>2</v>
          </cell>
          <cell r="V13068">
            <v>4380</v>
          </cell>
        </row>
        <row r="13069">
          <cell r="A13069">
            <v>1</v>
          </cell>
          <cell r="E13069">
            <v>2</v>
          </cell>
          <cell r="I13069">
            <v>60</v>
          </cell>
          <cell r="M13069">
            <v>2</v>
          </cell>
          <cell r="Q13069">
            <v>2</v>
          </cell>
          <cell r="V13069">
            <v>4440</v>
          </cell>
        </row>
        <row r="13070">
          <cell r="A13070">
            <v>1</v>
          </cell>
          <cell r="E13070">
            <v>2</v>
          </cell>
          <cell r="I13070">
            <v>775</v>
          </cell>
          <cell r="M13070">
            <v>2</v>
          </cell>
          <cell r="Q13070">
            <v>2</v>
          </cell>
          <cell r="V13070">
            <v>4460</v>
          </cell>
        </row>
        <row r="13071">
          <cell r="A13071">
            <v>1</v>
          </cell>
          <cell r="E13071">
            <v>2</v>
          </cell>
          <cell r="I13071">
            <v>-561.32000000000005</v>
          </cell>
          <cell r="M13071">
            <v>2</v>
          </cell>
          <cell r="Q13071">
            <v>2</v>
          </cell>
          <cell r="V13071">
            <v>4490</v>
          </cell>
        </row>
        <row r="13072">
          <cell r="A13072">
            <v>1</v>
          </cell>
          <cell r="E13072">
            <v>2</v>
          </cell>
          <cell r="I13072">
            <v>4783.97</v>
          </cell>
          <cell r="M13072">
            <v>2</v>
          </cell>
          <cell r="Q13072">
            <v>2</v>
          </cell>
          <cell r="V13072">
            <v>4601</v>
          </cell>
        </row>
        <row r="13073">
          <cell r="A13073">
            <v>1</v>
          </cell>
          <cell r="E13073">
            <v>2</v>
          </cell>
          <cell r="I13073">
            <v>6827.94</v>
          </cell>
          <cell r="M13073">
            <v>2</v>
          </cell>
          <cell r="Q13073">
            <v>2</v>
          </cell>
          <cell r="V13073">
            <v>4603</v>
          </cell>
        </row>
        <row r="13074">
          <cell r="A13074">
            <v>1</v>
          </cell>
          <cell r="E13074">
            <v>2</v>
          </cell>
          <cell r="I13074">
            <v>4125.6499999999996</v>
          </cell>
          <cell r="M13074">
            <v>2</v>
          </cell>
          <cell r="Q13074">
            <v>2</v>
          </cell>
          <cell r="V13074">
            <v>4660</v>
          </cell>
        </row>
        <row r="13075">
          <cell r="A13075">
            <v>1</v>
          </cell>
          <cell r="E13075">
            <v>2</v>
          </cell>
          <cell r="I13075">
            <v>8070.53</v>
          </cell>
          <cell r="M13075">
            <v>2</v>
          </cell>
          <cell r="Q13075">
            <v>2</v>
          </cell>
          <cell r="V13075">
            <v>4680</v>
          </cell>
        </row>
        <row r="13076">
          <cell r="A13076">
            <v>1</v>
          </cell>
          <cell r="E13076">
            <v>2</v>
          </cell>
          <cell r="I13076">
            <v>4119.8999999999996</v>
          </cell>
          <cell r="M13076">
            <v>2</v>
          </cell>
          <cell r="Q13076">
            <v>2</v>
          </cell>
          <cell r="V13076">
            <v>4720</v>
          </cell>
        </row>
        <row r="13077">
          <cell r="A13077">
            <v>1</v>
          </cell>
          <cell r="E13077">
            <v>2</v>
          </cell>
          <cell r="I13077">
            <v>0</v>
          </cell>
          <cell r="M13077">
            <v>2</v>
          </cell>
          <cell r="Q13077">
            <v>4</v>
          </cell>
          <cell r="V13077">
            <v>4730</v>
          </cell>
        </row>
        <row r="13078">
          <cell r="A13078">
            <v>1</v>
          </cell>
          <cell r="E13078">
            <v>2</v>
          </cell>
          <cell r="I13078">
            <v>32547.18</v>
          </cell>
          <cell r="M13078">
            <v>2</v>
          </cell>
          <cell r="Q13078">
            <v>4</v>
          </cell>
          <cell r="V13078">
            <v>4730</v>
          </cell>
        </row>
        <row r="13079">
          <cell r="A13079">
            <v>1</v>
          </cell>
          <cell r="E13079">
            <v>2</v>
          </cell>
          <cell r="I13079">
            <v>53533.21</v>
          </cell>
          <cell r="M13079">
            <v>2</v>
          </cell>
          <cell r="Q13079">
            <v>2</v>
          </cell>
          <cell r="V13079">
            <v>4730</v>
          </cell>
        </row>
        <row r="13080">
          <cell r="A13080">
            <v>1</v>
          </cell>
          <cell r="E13080">
            <v>2</v>
          </cell>
          <cell r="I13080">
            <v>122013.22</v>
          </cell>
          <cell r="M13080">
            <v>2</v>
          </cell>
          <cell r="Q13080">
            <v>4</v>
          </cell>
          <cell r="V13080">
            <v>4730</v>
          </cell>
        </row>
        <row r="13081">
          <cell r="A13081">
            <v>1</v>
          </cell>
          <cell r="E13081">
            <v>2</v>
          </cell>
          <cell r="I13081">
            <v>0</v>
          </cell>
          <cell r="M13081">
            <v>2</v>
          </cell>
          <cell r="Q13081">
            <v>22</v>
          </cell>
          <cell r="V13081">
            <v>4730</v>
          </cell>
        </row>
        <row r="13082">
          <cell r="A13082">
            <v>1</v>
          </cell>
          <cell r="E13082">
            <v>2</v>
          </cell>
          <cell r="I13082">
            <v>0</v>
          </cell>
          <cell r="M13082">
            <v>2</v>
          </cell>
          <cell r="Q13082">
            <v>4</v>
          </cell>
          <cell r="V13082">
            <v>4730</v>
          </cell>
        </row>
        <row r="13083">
          <cell r="A13083">
            <v>1</v>
          </cell>
          <cell r="E13083">
            <v>2</v>
          </cell>
          <cell r="I13083">
            <v>43616.56</v>
          </cell>
          <cell r="M13083">
            <v>2</v>
          </cell>
          <cell r="Q13083">
            <v>4</v>
          </cell>
          <cell r="V13083">
            <v>4730</v>
          </cell>
        </row>
        <row r="13084">
          <cell r="A13084">
            <v>1</v>
          </cell>
          <cell r="E13084">
            <v>2</v>
          </cell>
          <cell r="I13084">
            <v>857182.71999999997</v>
          </cell>
          <cell r="M13084">
            <v>2</v>
          </cell>
          <cell r="Q13084">
            <v>2</v>
          </cell>
          <cell r="V13084">
            <v>4730</v>
          </cell>
        </row>
        <row r="13085">
          <cell r="A13085">
            <v>1</v>
          </cell>
          <cell r="E13085">
            <v>2</v>
          </cell>
          <cell r="I13085">
            <v>160000</v>
          </cell>
          <cell r="M13085">
            <v>2</v>
          </cell>
          <cell r="Q13085">
            <v>2</v>
          </cell>
          <cell r="V13085">
            <v>4740</v>
          </cell>
        </row>
        <row r="13086">
          <cell r="A13086">
            <v>1</v>
          </cell>
          <cell r="E13086">
            <v>2</v>
          </cell>
          <cell r="I13086">
            <v>0</v>
          </cell>
          <cell r="M13086">
            <v>2</v>
          </cell>
          <cell r="Q13086">
            <v>2</v>
          </cell>
          <cell r="V13086">
            <v>4755</v>
          </cell>
        </row>
        <row r="13087">
          <cell r="A13087">
            <v>1</v>
          </cell>
          <cell r="E13087">
            <v>2</v>
          </cell>
          <cell r="I13087">
            <v>31225.57</v>
          </cell>
          <cell r="M13087">
            <v>2</v>
          </cell>
          <cell r="Q13087">
            <v>2</v>
          </cell>
          <cell r="V13087">
            <v>4800</v>
          </cell>
        </row>
        <row r="13088">
          <cell r="A13088">
            <v>1</v>
          </cell>
          <cell r="E13088">
            <v>2</v>
          </cell>
          <cell r="I13088">
            <v>1864</v>
          </cell>
          <cell r="M13088">
            <v>2</v>
          </cell>
          <cell r="Q13088">
            <v>2</v>
          </cell>
          <cell r="V13088">
            <v>4830</v>
          </cell>
        </row>
        <row r="13089">
          <cell r="A13089">
            <v>1</v>
          </cell>
          <cell r="E13089">
            <v>2</v>
          </cell>
          <cell r="I13089">
            <v>15604.65</v>
          </cell>
          <cell r="M13089">
            <v>2</v>
          </cell>
          <cell r="Q13089">
            <v>2</v>
          </cell>
          <cell r="V13089">
            <v>4840</v>
          </cell>
        </row>
        <row r="13090">
          <cell r="A13090">
            <v>1</v>
          </cell>
          <cell r="E13090">
            <v>2</v>
          </cell>
          <cell r="I13090">
            <v>553259.15</v>
          </cell>
          <cell r="M13090">
            <v>2</v>
          </cell>
          <cell r="Q13090">
            <v>2</v>
          </cell>
          <cell r="V13090">
            <v>4880</v>
          </cell>
        </row>
        <row r="13091">
          <cell r="A13091">
            <v>1</v>
          </cell>
          <cell r="E13091">
            <v>2</v>
          </cell>
          <cell r="I13091">
            <v>9564.6</v>
          </cell>
          <cell r="M13091">
            <v>2</v>
          </cell>
          <cell r="Q13091">
            <v>2</v>
          </cell>
          <cell r="V13091">
            <v>4910</v>
          </cell>
        </row>
        <row r="13092">
          <cell r="A13092">
            <v>1</v>
          </cell>
          <cell r="E13092">
            <v>2</v>
          </cell>
          <cell r="I13092">
            <v>-10000</v>
          </cell>
          <cell r="M13092">
            <v>2</v>
          </cell>
          <cell r="Q13092">
            <v>2</v>
          </cell>
          <cell r="V13092">
            <v>5100</v>
          </cell>
        </row>
        <row r="13093">
          <cell r="A13093">
            <v>1</v>
          </cell>
          <cell r="E13093">
            <v>2</v>
          </cell>
          <cell r="I13093">
            <v>0</v>
          </cell>
          <cell r="M13093">
            <v>2</v>
          </cell>
          <cell r="Q13093">
            <v>2</v>
          </cell>
          <cell r="V13093">
            <v>5400</v>
          </cell>
        </row>
        <row r="13094">
          <cell r="A13094">
            <v>1</v>
          </cell>
          <cell r="E13094">
            <v>2</v>
          </cell>
          <cell r="I13094">
            <v>-5115222.49</v>
          </cell>
          <cell r="M13094">
            <v>2</v>
          </cell>
          <cell r="Q13094">
            <v>2</v>
          </cell>
          <cell r="V13094">
            <v>5400</v>
          </cell>
        </row>
        <row r="13095">
          <cell r="A13095">
            <v>1</v>
          </cell>
          <cell r="E13095">
            <v>2</v>
          </cell>
          <cell r="I13095">
            <v>0</v>
          </cell>
          <cell r="M13095">
            <v>2</v>
          </cell>
          <cell r="Q13095">
            <v>2</v>
          </cell>
          <cell r="V13095">
            <v>5400</v>
          </cell>
        </row>
        <row r="13096">
          <cell r="A13096">
            <v>1</v>
          </cell>
          <cell r="E13096">
            <v>2</v>
          </cell>
          <cell r="I13096">
            <v>8488.4699999999993</v>
          </cell>
          <cell r="M13096">
            <v>2</v>
          </cell>
          <cell r="Q13096">
            <v>2</v>
          </cell>
          <cell r="V13096">
            <v>6110</v>
          </cell>
        </row>
        <row r="13097">
          <cell r="A13097">
            <v>1</v>
          </cell>
          <cell r="E13097">
            <v>2</v>
          </cell>
          <cell r="I13097">
            <v>-1886.32</v>
          </cell>
          <cell r="M13097">
            <v>2</v>
          </cell>
          <cell r="Q13097">
            <v>2</v>
          </cell>
          <cell r="V13097">
            <v>6120</v>
          </cell>
        </row>
        <row r="13098">
          <cell r="A13098">
            <v>1</v>
          </cell>
          <cell r="E13098">
            <v>2</v>
          </cell>
          <cell r="I13098">
            <v>73759.509999999995</v>
          </cell>
          <cell r="M13098">
            <v>2</v>
          </cell>
          <cell r="Q13098">
            <v>2</v>
          </cell>
          <cell r="V13098">
            <v>6710</v>
          </cell>
        </row>
        <row r="13099">
          <cell r="A13099">
            <v>1</v>
          </cell>
          <cell r="E13099">
            <v>2</v>
          </cell>
          <cell r="I13099">
            <v>-3073.32</v>
          </cell>
          <cell r="M13099">
            <v>2</v>
          </cell>
          <cell r="Q13099">
            <v>2</v>
          </cell>
          <cell r="V13099">
            <v>6720</v>
          </cell>
        </row>
        <row r="13100">
          <cell r="A13100">
            <v>1</v>
          </cell>
          <cell r="E13100">
            <v>2</v>
          </cell>
          <cell r="I13100">
            <v>7460425.9299999997</v>
          </cell>
          <cell r="M13100">
            <v>2</v>
          </cell>
          <cell r="Q13100">
            <v>2</v>
          </cell>
          <cell r="V13100">
            <v>7100</v>
          </cell>
        </row>
        <row r="13101">
          <cell r="A13101">
            <v>1</v>
          </cell>
          <cell r="E13101">
            <v>2</v>
          </cell>
          <cell r="I13101">
            <v>-16001.09</v>
          </cell>
          <cell r="M13101">
            <v>2</v>
          </cell>
          <cell r="Q13101">
            <v>2</v>
          </cell>
          <cell r="V13101">
            <v>7110</v>
          </cell>
        </row>
        <row r="13102">
          <cell r="A13102">
            <v>1</v>
          </cell>
          <cell r="E13102">
            <v>2</v>
          </cell>
          <cell r="I13102">
            <v>2390428.5099999998</v>
          </cell>
          <cell r="M13102">
            <v>2</v>
          </cell>
          <cell r="Q13102">
            <v>2</v>
          </cell>
          <cell r="V13102">
            <v>7130</v>
          </cell>
        </row>
        <row r="13103">
          <cell r="A13103">
            <v>1</v>
          </cell>
          <cell r="E13103">
            <v>2</v>
          </cell>
          <cell r="I13103">
            <v>3762</v>
          </cell>
          <cell r="M13103">
            <v>2</v>
          </cell>
          <cell r="Q13103">
            <v>2</v>
          </cell>
          <cell r="V13103">
            <v>7300</v>
          </cell>
        </row>
        <row r="13104">
          <cell r="A13104">
            <v>1</v>
          </cell>
          <cell r="E13104">
            <v>2</v>
          </cell>
          <cell r="I13104">
            <v>1455.55</v>
          </cell>
          <cell r="M13104">
            <v>2</v>
          </cell>
          <cell r="Q13104">
            <v>2</v>
          </cell>
          <cell r="V13104">
            <v>7300</v>
          </cell>
        </row>
        <row r="13105">
          <cell r="A13105">
            <v>1</v>
          </cell>
          <cell r="E13105">
            <v>2</v>
          </cell>
          <cell r="I13105">
            <v>2000</v>
          </cell>
          <cell r="M13105">
            <v>2</v>
          </cell>
          <cell r="Q13105">
            <v>2</v>
          </cell>
          <cell r="V13105">
            <v>7300</v>
          </cell>
        </row>
        <row r="13106">
          <cell r="A13106">
            <v>1</v>
          </cell>
          <cell r="E13106">
            <v>2</v>
          </cell>
          <cell r="I13106">
            <v>116451.28</v>
          </cell>
          <cell r="M13106">
            <v>2</v>
          </cell>
          <cell r="Q13106">
            <v>2</v>
          </cell>
          <cell r="V13106">
            <v>7300</v>
          </cell>
        </row>
        <row r="13107">
          <cell r="A13107">
            <v>1</v>
          </cell>
          <cell r="E13107">
            <v>2</v>
          </cell>
          <cell r="I13107">
            <v>1650</v>
          </cell>
          <cell r="M13107">
            <v>2</v>
          </cell>
          <cell r="Q13107">
            <v>2</v>
          </cell>
          <cell r="V13107">
            <v>7300</v>
          </cell>
        </row>
        <row r="13108">
          <cell r="A13108">
            <v>1</v>
          </cell>
          <cell r="E13108">
            <v>2</v>
          </cell>
          <cell r="I13108">
            <v>5800</v>
          </cell>
          <cell r="M13108">
            <v>2</v>
          </cell>
          <cell r="Q13108">
            <v>2</v>
          </cell>
          <cell r="V13108">
            <v>7300</v>
          </cell>
        </row>
        <row r="13109">
          <cell r="A13109">
            <v>1</v>
          </cell>
          <cell r="E13109">
            <v>2</v>
          </cell>
          <cell r="I13109">
            <v>2054.85</v>
          </cell>
          <cell r="M13109">
            <v>2</v>
          </cell>
          <cell r="Q13109">
            <v>2</v>
          </cell>
          <cell r="V13109">
            <v>7300</v>
          </cell>
        </row>
        <row r="13110">
          <cell r="A13110">
            <v>1</v>
          </cell>
          <cell r="E13110">
            <v>2</v>
          </cell>
          <cell r="I13110">
            <v>127928.5</v>
          </cell>
          <cell r="M13110">
            <v>2</v>
          </cell>
          <cell r="Q13110">
            <v>2</v>
          </cell>
          <cell r="V13110">
            <v>7300</v>
          </cell>
        </row>
        <row r="13111">
          <cell r="A13111">
            <v>1</v>
          </cell>
          <cell r="E13111">
            <v>2</v>
          </cell>
          <cell r="I13111">
            <v>-8470.43</v>
          </cell>
          <cell r="M13111">
            <v>2</v>
          </cell>
          <cell r="Q13111">
            <v>2</v>
          </cell>
          <cell r="V13111">
            <v>7300</v>
          </cell>
        </row>
        <row r="13112">
          <cell r="A13112">
            <v>1</v>
          </cell>
          <cell r="E13112">
            <v>2</v>
          </cell>
          <cell r="I13112">
            <v>11880.16</v>
          </cell>
          <cell r="M13112">
            <v>2</v>
          </cell>
          <cell r="Q13112">
            <v>2</v>
          </cell>
          <cell r="V13112">
            <v>7300</v>
          </cell>
        </row>
        <row r="13113">
          <cell r="A13113">
            <v>1</v>
          </cell>
          <cell r="E13113">
            <v>2</v>
          </cell>
          <cell r="I13113">
            <v>200</v>
          </cell>
          <cell r="M13113">
            <v>2</v>
          </cell>
          <cell r="Q13113">
            <v>2</v>
          </cell>
          <cell r="V13113">
            <v>7300</v>
          </cell>
        </row>
        <row r="13114">
          <cell r="A13114">
            <v>1</v>
          </cell>
          <cell r="E13114">
            <v>2</v>
          </cell>
          <cell r="I13114">
            <v>-7922.67</v>
          </cell>
          <cell r="M13114">
            <v>2</v>
          </cell>
          <cell r="Q13114">
            <v>2</v>
          </cell>
          <cell r="V13114">
            <v>7300</v>
          </cell>
        </row>
        <row r="13115">
          <cell r="A13115">
            <v>1</v>
          </cell>
          <cell r="E13115">
            <v>2</v>
          </cell>
          <cell r="I13115">
            <v>1750.74</v>
          </cell>
          <cell r="M13115">
            <v>2</v>
          </cell>
          <cell r="Q13115">
            <v>2</v>
          </cell>
          <cell r="V13115">
            <v>7300</v>
          </cell>
        </row>
        <row r="13116">
          <cell r="A13116">
            <v>1</v>
          </cell>
          <cell r="E13116">
            <v>2</v>
          </cell>
          <cell r="I13116">
            <v>400</v>
          </cell>
          <cell r="M13116">
            <v>2</v>
          </cell>
          <cell r="Q13116">
            <v>2</v>
          </cell>
          <cell r="V13116">
            <v>7300</v>
          </cell>
        </row>
        <row r="13117">
          <cell r="A13117">
            <v>1</v>
          </cell>
          <cell r="E13117">
            <v>2</v>
          </cell>
          <cell r="I13117">
            <v>1100</v>
          </cell>
          <cell r="M13117">
            <v>2</v>
          </cell>
          <cell r="Q13117">
            <v>2</v>
          </cell>
          <cell r="V13117">
            <v>7300</v>
          </cell>
        </row>
        <row r="13118">
          <cell r="A13118">
            <v>1</v>
          </cell>
          <cell r="E13118">
            <v>2</v>
          </cell>
          <cell r="I13118">
            <v>-2157.4899999999998</v>
          </cell>
          <cell r="M13118">
            <v>2</v>
          </cell>
          <cell r="Q13118">
            <v>2</v>
          </cell>
          <cell r="V13118">
            <v>7300</v>
          </cell>
        </row>
        <row r="13119">
          <cell r="A13119">
            <v>1</v>
          </cell>
          <cell r="E13119">
            <v>2</v>
          </cell>
          <cell r="I13119">
            <v>7250</v>
          </cell>
          <cell r="M13119">
            <v>2</v>
          </cell>
          <cell r="Q13119">
            <v>2</v>
          </cell>
          <cell r="V13119">
            <v>7300</v>
          </cell>
        </row>
        <row r="13120">
          <cell r="A13120">
            <v>1</v>
          </cell>
          <cell r="E13120">
            <v>2</v>
          </cell>
          <cell r="I13120">
            <v>3137.66</v>
          </cell>
          <cell r="M13120">
            <v>2</v>
          </cell>
          <cell r="Q13120">
            <v>2</v>
          </cell>
          <cell r="V13120">
            <v>7300</v>
          </cell>
        </row>
        <row r="13121">
          <cell r="A13121">
            <v>1</v>
          </cell>
          <cell r="E13121">
            <v>2</v>
          </cell>
          <cell r="I13121">
            <v>3600</v>
          </cell>
          <cell r="M13121">
            <v>2</v>
          </cell>
          <cell r="Q13121">
            <v>2</v>
          </cell>
          <cell r="V13121">
            <v>7300</v>
          </cell>
        </row>
        <row r="13122">
          <cell r="A13122">
            <v>1</v>
          </cell>
          <cell r="E13122">
            <v>2</v>
          </cell>
          <cell r="I13122">
            <v>3600</v>
          </cell>
          <cell r="M13122">
            <v>2</v>
          </cell>
          <cell r="Q13122">
            <v>2</v>
          </cell>
          <cell r="V13122">
            <v>7300</v>
          </cell>
        </row>
        <row r="13123">
          <cell r="A13123">
            <v>1</v>
          </cell>
          <cell r="E13123">
            <v>2</v>
          </cell>
          <cell r="I13123">
            <v>3600</v>
          </cell>
          <cell r="M13123">
            <v>2</v>
          </cell>
          <cell r="Q13123">
            <v>2</v>
          </cell>
          <cell r="V13123">
            <v>7300</v>
          </cell>
        </row>
        <row r="13124">
          <cell r="A13124">
            <v>1</v>
          </cell>
          <cell r="E13124">
            <v>2</v>
          </cell>
          <cell r="I13124">
            <v>2139.14</v>
          </cell>
          <cell r="M13124">
            <v>2</v>
          </cell>
          <cell r="Q13124">
            <v>2</v>
          </cell>
          <cell r="V13124">
            <v>7300</v>
          </cell>
        </row>
        <row r="13125">
          <cell r="A13125">
            <v>1</v>
          </cell>
          <cell r="E13125">
            <v>2</v>
          </cell>
          <cell r="I13125">
            <v>6366.13</v>
          </cell>
          <cell r="M13125">
            <v>2</v>
          </cell>
          <cell r="Q13125">
            <v>2</v>
          </cell>
          <cell r="V13125">
            <v>7300</v>
          </cell>
        </row>
        <row r="13126">
          <cell r="A13126">
            <v>1</v>
          </cell>
          <cell r="E13126">
            <v>2</v>
          </cell>
          <cell r="I13126">
            <v>-6451.97</v>
          </cell>
          <cell r="M13126">
            <v>2</v>
          </cell>
          <cell r="Q13126">
            <v>2</v>
          </cell>
          <cell r="V13126">
            <v>7300</v>
          </cell>
        </row>
        <row r="13127">
          <cell r="A13127">
            <v>1</v>
          </cell>
          <cell r="E13127">
            <v>2</v>
          </cell>
          <cell r="I13127">
            <v>100</v>
          </cell>
          <cell r="M13127">
            <v>2</v>
          </cell>
          <cell r="Q13127">
            <v>2</v>
          </cell>
          <cell r="V13127">
            <v>7300</v>
          </cell>
        </row>
        <row r="13128">
          <cell r="A13128">
            <v>1</v>
          </cell>
          <cell r="E13128">
            <v>2</v>
          </cell>
          <cell r="I13128">
            <v>250146.33</v>
          </cell>
          <cell r="M13128">
            <v>2</v>
          </cell>
          <cell r="Q13128">
            <v>2</v>
          </cell>
          <cell r="V13128">
            <v>7400</v>
          </cell>
        </row>
        <row r="13129">
          <cell r="A13129">
            <v>1</v>
          </cell>
          <cell r="E13129">
            <v>2</v>
          </cell>
          <cell r="I13129">
            <v>2637577.02</v>
          </cell>
          <cell r="M13129">
            <v>2</v>
          </cell>
          <cell r="Q13129">
            <v>2</v>
          </cell>
          <cell r="V13129">
            <v>7700</v>
          </cell>
        </row>
        <row r="13130">
          <cell r="A13130">
            <v>1</v>
          </cell>
          <cell r="E13130">
            <v>2</v>
          </cell>
          <cell r="I13130">
            <v>939.15</v>
          </cell>
          <cell r="M13130">
            <v>2</v>
          </cell>
          <cell r="Q13130">
            <v>2</v>
          </cell>
          <cell r="V13130">
            <v>7916</v>
          </cell>
        </row>
        <row r="13131">
          <cell r="A13131">
            <v>1</v>
          </cell>
          <cell r="E13131">
            <v>2</v>
          </cell>
          <cell r="I13131">
            <v>5655.18</v>
          </cell>
          <cell r="M13131">
            <v>2</v>
          </cell>
          <cell r="Q13131">
            <v>2</v>
          </cell>
          <cell r="V13131">
            <v>8081</v>
          </cell>
        </row>
        <row r="13132">
          <cell r="A13132">
            <v>1</v>
          </cell>
          <cell r="E13132">
            <v>2</v>
          </cell>
          <cell r="I13132">
            <v>-14277.2</v>
          </cell>
          <cell r="M13132">
            <v>2</v>
          </cell>
          <cell r="Q13132">
            <v>2</v>
          </cell>
          <cell r="V13132">
            <v>8700</v>
          </cell>
        </row>
        <row r="13133">
          <cell r="A13133">
            <v>1</v>
          </cell>
          <cell r="E13133">
            <v>2</v>
          </cell>
          <cell r="I13133">
            <v>-3976283.13</v>
          </cell>
          <cell r="M13133">
            <v>2</v>
          </cell>
          <cell r="Q13133">
            <v>2</v>
          </cell>
          <cell r="V13133">
            <v>9100</v>
          </cell>
        </row>
        <row r="13134">
          <cell r="A13134">
            <v>1</v>
          </cell>
          <cell r="E13134">
            <v>2</v>
          </cell>
          <cell r="I13134">
            <v>10351.48</v>
          </cell>
          <cell r="M13134">
            <v>2</v>
          </cell>
          <cell r="Q13134">
            <v>2</v>
          </cell>
          <cell r="V13134">
            <v>9110</v>
          </cell>
        </row>
        <row r="13135">
          <cell r="A13135">
            <v>1</v>
          </cell>
          <cell r="E13135">
            <v>2</v>
          </cell>
          <cell r="I13135">
            <v>717.01</v>
          </cell>
          <cell r="M13135">
            <v>2</v>
          </cell>
          <cell r="Q13135">
            <v>2</v>
          </cell>
          <cell r="V13135">
            <v>9150</v>
          </cell>
        </row>
        <row r="13136">
          <cell r="A13136">
            <v>1</v>
          </cell>
          <cell r="E13136">
            <v>2</v>
          </cell>
          <cell r="I13136">
            <v>-3251860.74</v>
          </cell>
          <cell r="M13136">
            <v>2</v>
          </cell>
          <cell r="Q13136">
            <v>2</v>
          </cell>
          <cell r="V13136">
            <v>9206</v>
          </cell>
        </row>
        <row r="13137">
          <cell r="A13137">
            <v>1</v>
          </cell>
          <cell r="E13137">
            <v>2</v>
          </cell>
          <cell r="I13137">
            <v>-1056400.47</v>
          </cell>
          <cell r="M13137">
            <v>2</v>
          </cell>
          <cell r="Q13137">
            <v>2</v>
          </cell>
          <cell r="V13137">
            <v>9252</v>
          </cell>
        </row>
        <row r="13138">
          <cell r="A13138">
            <v>1</v>
          </cell>
          <cell r="E13138">
            <v>2</v>
          </cell>
          <cell r="I13138">
            <v>3899.98</v>
          </cell>
          <cell r="M13138">
            <v>2</v>
          </cell>
          <cell r="Q13138">
            <v>2</v>
          </cell>
          <cell r="V13138">
            <v>9253</v>
          </cell>
        </row>
        <row r="13139">
          <cell r="A13139">
            <v>1</v>
          </cell>
          <cell r="E13139">
            <v>2</v>
          </cell>
          <cell r="I13139">
            <v>1</v>
          </cell>
          <cell r="M13139">
            <v>2</v>
          </cell>
          <cell r="Q13139">
            <v>2</v>
          </cell>
          <cell r="V13139">
            <v>9256</v>
          </cell>
        </row>
        <row r="13140">
          <cell r="A13140">
            <v>1</v>
          </cell>
          <cell r="E13140">
            <v>2</v>
          </cell>
          <cell r="I13140">
            <v>-342136.55</v>
          </cell>
          <cell r="M13140">
            <v>2</v>
          </cell>
          <cell r="Q13140">
            <v>2</v>
          </cell>
          <cell r="V13140">
            <v>9302</v>
          </cell>
        </row>
        <row r="13141">
          <cell r="A13141">
            <v>1</v>
          </cell>
          <cell r="E13141">
            <v>2</v>
          </cell>
          <cell r="I13141">
            <v>-243364.6</v>
          </cell>
          <cell r="M13141">
            <v>2</v>
          </cell>
          <cell r="Q13141">
            <v>2</v>
          </cell>
          <cell r="V13141">
            <v>9303</v>
          </cell>
        </row>
        <row r="13142">
          <cell r="A13142">
            <v>1</v>
          </cell>
          <cell r="E13142">
            <v>2</v>
          </cell>
          <cell r="I13142">
            <v>-200000</v>
          </cell>
          <cell r="M13142">
            <v>2</v>
          </cell>
          <cell r="Q13142">
            <v>2</v>
          </cell>
          <cell r="V13142">
            <v>9305</v>
          </cell>
        </row>
        <row r="13143">
          <cell r="A13143">
            <v>1</v>
          </cell>
          <cell r="E13143">
            <v>2</v>
          </cell>
          <cell r="I13143">
            <v>-160000</v>
          </cell>
          <cell r="M13143">
            <v>2</v>
          </cell>
          <cell r="Q13143">
            <v>2</v>
          </cell>
          <cell r="V13143">
            <v>9306</v>
          </cell>
        </row>
        <row r="13144">
          <cell r="A13144">
            <v>1</v>
          </cell>
          <cell r="E13144">
            <v>2</v>
          </cell>
          <cell r="I13144">
            <v>123603.42</v>
          </cell>
          <cell r="M13144">
            <v>2</v>
          </cell>
          <cell r="Q13144">
            <v>2</v>
          </cell>
          <cell r="V13144">
            <v>9500</v>
          </cell>
        </row>
        <row r="13145">
          <cell r="A13145">
            <v>1</v>
          </cell>
          <cell r="E13145">
            <v>2</v>
          </cell>
          <cell r="I13145">
            <v>-776349.88</v>
          </cell>
          <cell r="M13145">
            <v>2</v>
          </cell>
          <cell r="Q13145">
            <v>2</v>
          </cell>
          <cell r="V13145">
            <v>9530</v>
          </cell>
        </row>
        <row r="13146">
          <cell r="A13146">
            <v>1</v>
          </cell>
          <cell r="E13146">
            <v>2</v>
          </cell>
          <cell r="I13146">
            <v>555276.63</v>
          </cell>
          <cell r="M13146">
            <v>2</v>
          </cell>
          <cell r="Q13146">
            <v>2</v>
          </cell>
          <cell r="V13146">
            <v>9600</v>
          </cell>
        </row>
        <row r="13147">
          <cell r="A13147">
            <v>1</v>
          </cell>
          <cell r="E13147">
            <v>2</v>
          </cell>
          <cell r="I13147">
            <v>-44489</v>
          </cell>
          <cell r="M13147">
            <v>2</v>
          </cell>
          <cell r="Q13147">
            <v>2</v>
          </cell>
          <cell r="V13147">
            <v>9610</v>
          </cell>
        </row>
        <row r="13148">
          <cell r="A13148">
            <v>1</v>
          </cell>
          <cell r="E13148">
            <v>2</v>
          </cell>
          <cell r="I13148">
            <v>157141.29</v>
          </cell>
          <cell r="M13148">
            <v>2</v>
          </cell>
          <cell r="Q13148">
            <v>2</v>
          </cell>
          <cell r="V13148">
            <v>9611</v>
          </cell>
        </row>
        <row r="13149">
          <cell r="A13149">
            <v>1</v>
          </cell>
          <cell r="E13149">
            <v>2</v>
          </cell>
          <cell r="I13149">
            <v>3290596.85</v>
          </cell>
          <cell r="M13149">
            <v>2</v>
          </cell>
          <cell r="Q13149">
            <v>2</v>
          </cell>
          <cell r="V13149">
            <v>5301</v>
          </cell>
        </row>
        <row r="13150">
          <cell r="A13150">
            <v>1</v>
          </cell>
          <cell r="E13150">
            <v>9</v>
          </cell>
          <cell r="I13150">
            <v>-56554187.439999998</v>
          </cell>
          <cell r="M13150">
            <v>9</v>
          </cell>
          <cell r="Q13150">
            <v>9</v>
          </cell>
          <cell r="V13150">
            <v>1010</v>
          </cell>
        </row>
        <row r="13151">
          <cell r="A13151">
            <v>1</v>
          </cell>
          <cell r="E13151">
            <v>9</v>
          </cell>
          <cell r="I13151">
            <v>0</v>
          </cell>
          <cell r="M13151">
            <v>9</v>
          </cell>
          <cell r="Q13151">
            <v>9</v>
          </cell>
          <cell r="V13151">
            <v>1030</v>
          </cell>
        </row>
        <row r="13152">
          <cell r="A13152">
            <v>1</v>
          </cell>
          <cell r="E13152">
            <v>9</v>
          </cell>
          <cell r="I13152">
            <v>0</v>
          </cell>
          <cell r="M13152">
            <v>9</v>
          </cell>
          <cell r="Q13152">
            <v>9</v>
          </cell>
          <cell r="V13152">
            <v>1030</v>
          </cell>
        </row>
        <row r="13153">
          <cell r="A13153">
            <v>1</v>
          </cell>
          <cell r="E13153">
            <v>9</v>
          </cell>
          <cell r="I13153">
            <v>-7148948.5499999998</v>
          </cell>
          <cell r="M13153">
            <v>9</v>
          </cell>
          <cell r="Q13153">
            <v>9</v>
          </cell>
          <cell r="V13153">
            <v>1095</v>
          </cell>
        </row>
        <row r="13154">
          <cell r="A13154">
            <v>1</v>
          </cell>
          <cell r="E13154">
            <v>9</v>
          </cell>
          <cell r="I13154">
            <v>0</v>
          </cell>
          <cell r="M13154">
            <v>9</v>
          </cell>
          <cell r="Q13154">
            <v>9</v>
          </cell>
          <cell r="V13154">
            <v>1095</v>
          </cell>
        </row>
        <row r="13155">
          <cell r="A13155">
            <v>1</v>
          </cell>
          <cell r="E13155">
            <v>9</v>
          </cell>
          <cell r="I13155">
            <v>9866927.1500000004</v>
          </cell>
          <cell r="M13155">
            <v>9</v>
          </cell>
          <cell r="Q13155">
            <v>9</v>
          </cell>
          <cell r="V13155">
            <v>1096</v>
          </cell>
        </row>
        <row r="13156">
          <cell r="A13156">
            <v>1</v>
          </cell>
          <cell r="E13156">
            <v>9</v>
          </cell>
          <cell r="I13156">
            <v>283311.24</v>
          </cell>
          <cell r="M13156">
            <v>9</v>
          </cell>
          <cell r="Q13156">
            <v>9</v>
          </cell>
          <cell r="V13156">
            <v>2010</v>
          </cell>
        </row>
        <row r="13157">
          <cell r="A13157">
            <v>1</v>
          </cell>
          <cell r="E13157">
            <v>9</v>
          </cell>
          <cell r="I13157">
            <v>9395811.0899999999</v>
          </cell>
          <cell r="M13157">
            <v>9</v>
          </cell>
          <cell r="Q13157">
            <v>9</v>
          </cell>
          <cell r="V13157">
            <v>2030</v>
          </cell>
        </row>
        <row r="13158">
          <cell r="A13158">
            <v>1</v>
          </cell>
          <cell r="E13158">
            <v>9</v>
          </cell>
          <cell r="I13158">
            <v>17560624.789999999</v>
          </cell>
          <cell r="M13158">
            <v>9</v>
          </cell>
          <cell r="Q13158">
            <v>9</v>
          </cell>
          <cell r="V13158">
            <v>2040</v>
          </cell>
        </row>
        <row r="13159">
          <cell r="A13159">
            <v>1</v>
          </cell>
          <cell r="E13159">
            <v>9</v>
          </cell>
          <cell r="I13159">
            <v>2680555</v>
          </cell>
          <cell r="M13159">
            <v>9</v>
          </cell>
          <cell r="Q13159">
            <v>9</v>
          </cell>
          <cell r="V13159">
            <v>2051</v>
          </cell>
        </row>
        <row r="13160">
          <cell r="A13160">
            <v>1</v>
          </cell>
          <cell r="E13160">
            <v>9</v>
          </cell>
          <cell r="I13160">
            <v>0</v>
          </cell>
          <cell r="M13160">
            <v>9</v>
          </cell>
          <cell r="Q13160">
            <v>9</v>
          </cell>
          <cell r="V13160">
            <v>2051</v>
          </cell>
        </row>
        <row r="13161">
          <cell r="A13161">
            <v>1</v>
          </cell>
          <cell r="E13161">
            <v>9</v>
          </cell>
          <cell r="I13161">
            <v>5960019.0999999996</v>
          </cell>
          <cell r="M13161">
            <v>9</v>
          </cell>
          <cell r="Q13161">
            <v>9</v>
          </cell>
          <cell r="V13161">
            <v>2052</v>
          </cell>
        </row>
        <row r="13162">
          <cell r="A13162">
            <v>1</v>
          </cell>
          <cell r="E13162">
            <v>9</v>
          </cell>
          <cell r="I13162">
            <v>140862.41</v>
          </cell>
          <cell r="M13162">
            <v>9</v>
          </cell>
          <cell r="Q13162">
            <v>9</v>
          </cell>
          <cell r="V13162">
            <v>2053</v>
          </cell>
        </row>
        <row r="13163">
          <cell r="A13163">
            <v>1</v>
          </cell>
          <cell r="E13163">
            <v>9</v>
          </cell>
          <cell r="I13163">
            <v>0</v>
          </cell>
          <cell r="M13163">
            <v>9</v>
          </cell>
          <cell r="Q13163">
            <v>9</v>
          </cell>
          <cell r="V13163">
            <v>2054</v>
          </cell>
        </row>
        <row r="13164">
          <cell r="A13164">
            <v>1</v>
          </cell>
          <cell r="E13164">
            <v>9</v>
          </cell>
          <cell r="I13164">
            <v>0</v>
          </cell>
          <cell r="M13164">
            <v>9</v>
          </cell>
          <cell r="Q13164">
            <v>9</v>
          </cell>
          <cell r="V13164">
            <v>2055</v>
          </cell>
        </row>
        <row r="13165">
          <cell r="A13165">
            <v>1</v>
          </cell>
          <cell r="E13165">
            <v>9</v>
          </cell>
          <cell r="I13165">
            <v>2854963.39</v>
          </cell>
          <cell r="M13165">
            <v>9</v>
          </cell>
          <cell r="Q13165">
            <v>9</v>
          </cell>
          <cell r="V13165">
            <v>2090</v>
          </cell>
        </row>
        <row r="13166">
          <cell r="A13166">
            <v>1</v>
          </cell>
          <cell r="E13166">
            <v>9</v>
          </cell>
          <cell r="I13166">
            <v>-5011808.5199999996</v>
          </cell>
          <cell r="M13166">
            <v>9</v>
          </cell>
          <cell r="Q13166">
            <v>9</v>
          </cell>
          <cell r="V13166">
            <v>2095</v>
          </cell>
        </row>
        <row r="13167">
          <cell r="A13167">
            <v>1</v>
          </cell>
          <cell r="E13167">
            <v>9</v>
          </cell>
          <cell r="I13167">
            <v>0</v>
          </cell>
          <cell r="M13167">
            <v>9</v>
          </cell>
          <cell r="Q13167">
            <v>9</v>
          </cell>
          <cell r="V13167">
            <v>3100</v>
          </cell>
        </row>
        <row r="13168">
          <cell r="A13168">
            <v>1</v>
          </cell>
          <cell r="E13168">
            <v>9</v>
          </cell>
          <cell r="I13168">
            <v>0</v>
          </cell>
          <cell r="M13168">
            <v>9</v>
          </cell>
          <cell r="Q13168">
            <v>9</v>
          </cell>
          <cell r="V13168">
            <v>3300</v>
          </cell>
        </row>
        <row r="13169">
          <cell r="A13169">
            <v>1</v>
          </cell>
          <cell r="E13169">
            <v>9</v>
          </cell>
          <cell r="I13169">
            <v>17218380.59</v>
          </cell>
          <cell r="M13169">
            <v>9</v>
          </cell>
          <cell r="Q13169">
            <v>9</v>
          </cell>
          <cell r="V13169">
            <v>3400</v>
          </cell>
        </row>
        <row r="13170">
          <cell r="A13170">
            <v>1</v>
          </cell>
          <cell r="E13170">
            <v>9</v>
          </cell>
          <cell r="I13170">
            <v>0</v>
          </cell>
          <cell r="M13170">
            <v>9</v>
          </cell>
          <cell r="Q13170">
            <v>9</v>
          </cell>
          <cell r="V13170">
            <v>3500</v>
          </cell>
        </row>
        <row r="13171">
          <cell r="A13171">
            <v>1</v>
          </cell>
          <cell r="E13171">
            <v>9</v>
          </cell>
          <cell r="I13171">
            <v>2591169.35</v>
          </cell>
          <cell r="M13171">
            <v>9</v>
          </cell>
          <cell r="Q13171">
            <v>9</v>
          </cell>
          <cell r="V13171">
            <v>4000</v>
          </cell>
        </row>
        <row r="13172">
          <cell r="A13172">
            <v>1</v>
          </cell>
          <cell r="E13172">
            <v>9</v>
          </cell>
          <cell r="I13172">
            <v>0</v>
          </cell>
          <cell r="M13172">
            <v>9</v>
          </cell>
          <cell r="Q13172">
            <v>9</v>
          </cell>
          <cell r="V13172">
            <v>4050</v>
          </cell>
        </row>
        <row r="13173">
          <cell r="A13173">
            <v>1</v>
          </cell>
          <cell r="E13173">
            <v>9</v>
          </cell>
          <cell r="I13173">
            <v>1600000</v>
          </cell>
          <cell r="M13173">
            <v>9</v>
          </cell>
          <cell r="Q13173">
            <v>9</v>
          </cell>
          <cell r="V13173">
            <v>4060</v>
          </cell>
        </row>
        <row r="13174">
          <cell r="A13174">
            <v>1</v>
          </cell>
          <cell r="E13174">
            <v>9</v>
          </cell>
          <cell r="I13174">
            <v>0</v>
          </cell>
          <cell r="M13174">
            <v>9</v>
          </cell>
          <cell r="Q13174">
            <v>9</v>
          </cell>
          <cell r="V13174">
            <v>4100</v>
          </cell>
        </row>
        <row r="13175">
          <cell r="A13175">
            <v>1</v>
          </cell>
          <cell r="E13175">
            <v>9</v>
          </cell>
          <cell r="I13175">
            <v>1003026.02</v>
          </cell>
          <cell r="M13175">
            <v>9</v>
          </cell>
          <cell r="Q13175">
            <v>9</v>
          </cell>
          <cell r="V13175">
            <v>4150</v>
          </cell>
        </row>
        <row r="13176">
          <cell r="A13176">
            <v>1</v>
          </cell>
          <cell r="E13176">
            <v>9</v>
          </cell>
          <cell r="I13176">
            <v>0</v>
          </cell>
          <cell r="M13176">
            <v>9</v>
          </cell>
          <cell r="Q13176">
            <v>4</v>
          </cell>
          <cell r="V13176">
            <v>4150</v>
          </cell>
        </row>
        <row r="13177">
          <cell r="A13177">
            <v>1</v>
          </cell>
          <cell r="E13177">
            <v>9</v>
          </cell>
          <cell r="I13177">
            <v>154481.67000000001</v>
          </cell>
          <cell r="M13177">
            <v>9</v>
          </cell>
          <cell r="Q13177">
            <v>9</v>
          </cell>
          <cell r="V13177">
            <v>4200</v>
          </cell>
        </row>
        <row r="13178">
          <cell r="A13178">
            <v>1</v>
          </cell>
          <cell r="E13178">
            <v>9</v>
          </cell>
          <cell r="I13178">
            <v>158269.04</v>
          </cell>
          <cell r="M13178">
            <v>9</v>
          </cell>
          <cell r="Q13178">
            <v>9</v>
          </cell>
          <cell r="V13178">
            <v>4250</v>
          </cell>
        </row>
        <row r="13179">
          <cell r="A13179">
            <v>1</v>
          </cell>
          <cell r="E13179">
            <v>9</v>
          </cell>
          <cell r="I13179">
            <v>0</v>
          </cell>
          <cell r="M13179">
            <v>9</v>
          </cell>
          <cell r="Q13179">
            <v>9</v>
          </cell>
          <cell r="V13179">
            <v>4260</v>
          </cell>
        </row>
        <row r="13180">
          <cell r="A13180">
            <v>1</v>
          </cell>
          <cell r="E13180">
            <v>9</v>
          </cell>
          <cell r="I13180">
            <v>0</v>
          </cell>
          <cell r="M13180">
            <v>9</v>
          </cell>
          <cell r="Q13180">
            <v>9</v>
          </cell>
          <cell r="V13180">
            <v>4301</v>
          </cell>
        </row>
        <row r="13181">
          <cell r="A13181">
            <v>1</v>
          </cell>
          <cell r="E13181">
            <v>9</v>
          </cell>
          <cell r="I13181">
            <v>75574.03</v>
          </cell>
          <cell r="M13181">
            <v>9</v>
          </cell>
          <cell r="Q13181">
            <v>9</v>
          </cell>
          <cell r="V13181">
            <v>4302</v>
          </cell>
        </row>
        <row r="13182">
          <cell r="A13182">
            <v>1</v>
          </cell>
          <cell r="E13182">
            <v>9</v>
          </cell>
          <cell r="I13182">
            <v>0</v>
          </cell>
          <cell r="M13182">
            <v>9</v>
          </cell>
          <cell r="Q13182">
            <v>9</v>
          </cell>
          <cell r="V13182">
            <v>4303</v>
          </cell>
        </row>
        <row r="13183">
          <cell r="A13183">
            <v>1</v>
          </cell>
          <cell r="E13183">
            <v>9</v>
          </cell>
          <cell r="I13183">
            <v>0</v>
          </cell>
          <cell r="M13183">
            <v>9</v>
          </cell>
          <cell r="Q13183">
            <v>9</v>
          </cell>
          <cell r="V13183">
            <v>4304</v>
          </cell>
        </row>
        <row r="13184">
          <cell r="A13184">
            <v>1</v>
          </cell>
          <cell r="E13184">
            <v>9</v>
          </cell>
          <cell r="I13184">
            <v>113761.68</v>
          </cell>
          <cell r="M13184">
            <v>9</v>
          </cell>
          <cell r="Q13184">
            <v>9</v>
          </cell>
          <cell r="V13184">
            <v>4305</v>
          </cell>
        </row>
        <row r="13185">
          <cell r="A13185">
            <v>1</v>
          </cell>
          <cell r="E13185">
            <v>9</v>
          </cell>
          <cell r="I13185">
            <v>0</v>
          </cell>
          <cell r="M13185">
            <v>9</v>
          </cell>
          <cell r="Q13185">
            <v>9</v>
          </cell>
          <cell r="V13185">
            <v>4360</v>
          </cell>
        </row>
        <row r="13186">
          <cell r="A13186">
            <v>1</v>
          </cell>
          <cell r="E13186">
            <v>9</v>
          </cell>
          <cell r="I13186">
            <v>171315.42</v>
          </cell>
          <cell r="M13186">
            <v>9</v>
          </cell>
          <cell r="Q13186">
            <v>9</v>
          </cell>
          <cell r="V13186">
            <v>4380</v>
          </cell>
        </row>
        <row r="13187">
          <cell r="A13187">
            <v>1</v>
          </cell>
          <cell r="E13187">
            <v>9</v>
          </cell>
          <cell r="I13187">
            <v>0</v>
          </cell>
          <cell r="M13187">
            <v>9</v>
          </cell>
          <cell r="Q13187">
            <v>9</v>
          </cell>
          <cell r="V13187">
            <v>4460</v>
          </cell>
        </row>
        <row r="13188">
          <cell r="A13188">
            <v>1</v>
          </cell>
          <cell r="E13188">
            <v>9</v>
          </cell>
          <cell r="I13188">
            <v>0</v>
          </cell>
          <cell r="M13188">
            <v>9</v>
          </cell>
          <cell r="Q13188">
            <v>9</v>
          </cell>
          <cell r="V13188">
            <v>4500</v>
          </cell>
        </row>
        <row r="13189">
          <cell r="A13189">
            <v>1</v>
          </cell>
          <cell r="E13189">
            <v>9</v>
          </cell>
          <cell r="I13189">
            <v>0</v>
          </cell>
          <cell r="M13189">
            <v>9</v>
          </cell>
          <cell r="Q13189">
            <v>9</v>
          </cell>
          <cell r="V13189">
            <v>4520</v>
          </cell>
        </row>
        <row r="13190">
          <cell r="A13190">
            <v>1</v>
          </cell>
          <cell r="E13190">
            <v>9</v>
          </cell>
          <cell r="I13190">
            <v>609796.05000000005</v>
          </cell>
          <cell r="M13190">
            <v>9</v>
          </cell>
          <cell r="Q13190">
            <v>9</v>
          </cell>
          <cell r="V13190">
            <v>4560</v>
          </cell>
        </row>
        <row r="13191">
          <cell r="A13191">
            <v>1</v>
          </cell>
          <cell r="E13191">
            <v>9</v>
          </cell>
          <cell r="I13191">
            <v>0</v>
          </cell>
          <cell r="M13191">
            <v>9</v>
          </cell>
          <cell r="Q13191">
            <v>9</v>
          </cell>
          <cell r="V13191">
            <v>4595</v>
          </cell>
        </row>
        <row r="13192">
          <cell r="A13192">
            <v>1</v>
          </cell>
          <cell r="E13192">
            <v>9</v>
          </cell>
          <cell r="I13192">
            <v>159150.56</v>
          </cell>
          <cell r="M13192">
            <v>9</v>
          </cell>
          <cell r="Q13192">
            <v>9</v>
          </cell>
          <cell r="V13192">
            <v>4601</v>
          </cell>
        </row>
        <row r="13193">
          <cell r="A13193">
            <v>1</v>
          </cell>
          <cell r="E13193">
            <v>9</v>
          </cell>
          <cell r="I13193">
            <v>1320000</v>
          </cell>
          <cell r="M13193">
            <v>9</v>
          </cell>
          <cell r="Q13193">
            <v>9</v>
          </cell>
          <cell r="V13193">
            <v>4602</v>
          </cell>
        </row>
        <row r="13194">
          <cell r="A13194">
            <v>1</v>
          </cell>
          <cell r="E13194">
            <v>9</v>
          </cell>
          <cell r="I13194">
            <v>0</v>
          </cell>
          <cell r="M13194">
            <v>9</v>
          </cell>
          <cell r="Q13194">
            <v>9</v>
          </cell>
          <cell r="V13194">
            <v>4603</v>
          </cell>
        </row>
        <row r="13195">
          <cell r="A13195">
            <v>1</v>
          </cell>
          <cell r="E13195">
            <v>9</v>
          </cell>
          <cell r="I13195">
            <v>0</v>
          </cell>
          <cell r="M13195">
            <v>9</v>
          </cell>
          <cell r="Q13195">
            <v>9</v>
          </cell>
          <cell r="V13195">
            <v>4610</v>
          </cell>
        </row>
        <row r="13196">
          <cell r="A13196">
            <v>1</v>
          </cell>
          <cell r="E13196">
            <v>9</v>
          </cell>
          <cell r="I13196">
            <v>0</v>
          </cell>
          <cell r="M13196">
            <v>9</v>
          </cell>
          <cell r="Q13196">
            <v>9</v>
          </cell>
          <cell r="V13196">
            <v>4640</v>
          </cell>
        </row>
        <row r="13197">
          <cell r="A13197">
            <v>1</v>
          </cell>
          <cell r="E13197">
            <v>9</v>
          </cell>
          <cell r="I13197">
            <v>71403.13</v>
          </cell>
          <cell r="M13197">
            <v>9</v>
          </cell>
          <cell r="Q13197">
            <v>9</v>
          </cell>
          <cell r="V13197">
            <v>4660</v>
          </cell>
        </row>
        <row r="13198">
          <cell r="A13198">
            <v>1</v>
          </cell>
          <cell r="E13198">
            <v>9</v>
          </cell>
          <cell r="I13198">
            <v>0</v>
          </cell>
          <cell r="M13198">
            <v>9</v>
          </cell>
          <cell r="Q13198">
            <v>9</v>
          </cell>
          <cell r="V13198">
            <v>4680</v>
          </cell>
        </row>
        <row r="13199">
          <cell r="A13199">
            <v>1</v>
          </cell>
          <cell r="E13199">
            <v>9</v>
          </cell>
          <cell r="I13199">
            <v>41218.04</v>
          </cell>
          <cell r="M13199">
            <v>9</v>
          </cell>
          <cell r="Q13199">
            <v>9</v>
          </cell>
          <cell r="V13199">
            <v>4690</v>
          </cell>
        </row>
        <row r="13200">
          <cell r="A13200">
            <v>1</v>
          </cell>
          <cell r="E13200">
            <v>9</v>
          </cell>
          <cell r="I13200">
            <v>552881.76</v>
          </cell>
          <cell r="M13200">
            <v>9</v>
          </cell>
          <cell r="Q13200">
            <v>9</v>
          </cell>
          <cell r="V13200">
            <v>4700</v>
          </cell>
        </row>
        <row r="13201">
          <cell r="A13201">
            <v>1</v>
          </cell>
          <cell r="E13201">
            <v>9</v>
          </cell>
          <cell r="I13201">
            <v>124432.16</v>
          </cell>
          <cell r="M13201">
            <v>9</v>
          </cell>
          <cell r="Q13201">
            <v>9</v>
          </cell>
          <cell r="V13201">
            <v>4720</v>
          </cell>
        </row>
        <row r="13202">
          <cell r="A13202">
            <v>1</v>
          </cell>
          <cell r="E13202">
            <v>9</v>
          </cell>
          <cell r="I13202">
            <v>6139579.5300000003</v>
          </cell>
          <cell r="M13202">
            <v>9</v>
          </cell>
          <cell r="Q13202">
            <v>9</v>
          </cell>
          <cell r="V13202">
            <v>4730</v>
          </cell>
        </row>
        <row r="13203">
          <cell r="A13203">
            <v>1</v>
          </cell>
          <cell r="E13203">
            <v>9</v>
          </cell>
          <cell r="I13203">
            <v>0</v>
          </cell>
          <cell r="M13203">
            <v>9</v>
          </cell>
          <cell r="Q13203">
            <v>9</v>
          </cell>
          <cell r="V13203">
            <v>4740</v>
          </cell>
        </row>
        <row r="13204">
          <cell r="A13204">
            <v>1</v>
          </cell>
          <cell r="E13204">
            <v>9</v>
          </cell>
          <cell r="I13204">
            <v>0</v>
          </cell>
          <cell r="M13204">
            <v>9</v>
          </cell>
          <cell r="Q13204">
            <v>9</v>
          </cell>
          <cell r="V13204">
            <v>4760</v>
          </cell>
        </row>
        <row r="13205">
          <cell r="A13205">
            <v>1</v>
          </cell>
          <cell r="E13205">
            <v>9</v>
          </cell>
          <cell r="I13205">
            <v>383110.17</v>
          </cell>
          <cell r="M13205">
            <v>9</v>
          </cell>
          <cell r="Q13205">
            <v>9</v>
          </cell>
          <cell r="V13205">
            <v>4775</v>
          </cell>
        </row>
        <row r="13206">
          <cell r="A13206">
            <v>1</v>
          </cell>
          <cell r="E13206">
            <v>9</v>
          </cell>
          <cell r="I13206">
            <v>0</v>
          </cell>
          <cell r="M13206">
            <v>9</v>
          </cell>
          <cell r="Q13206">
            <v>9</v>
          </cell>
          <cell r="V13206">
            <v>4775</v>
          </cell>
        </row>
        <row r="13207">
          <cell r="A13207">
            <v>1</v>
          </cell>
          <cell r="E13207">
            <v>9</v>
          </cell>
          <cell r="I13207">
            <v>196389.52</v>
          </cell>
          <cell r="M13207">
            <v>9</v>
          </cell>
          <cell r="Q13207">
            <v>9</v>
          </cell>
          <cell r="V13207">
            <v>4780</v>
          </cell>
        </row>
        <row r="13208">
          <cell r="A13208">
            <v>1</v>
          </cell>
          <cell r="E13208">
            <v>9</v>
          </cell>
          <cell r="I13208">
            <v>2843642.1</v>
          </cell>
          <cell r="M13208">
            <v>9</v>
          </cell>
          <cell r="Q13208">
            <v>9</v>
          </cell>
          <cell r="V13208">
            <v>4785</v>
          </cell>
        </row>
        <row r="13209">
          <cell r="A13209">
            <v>1</v>
          </cell>
          <cell r="E13209">
            <v>9</v>
          </cell>
          <cell r="I13209">
            <v>2933871.11</v>
          </cell>
          <cell r="M13209">
            <v>9</v>
          </cell>
          <cell r="Q13209">
            <v>9</v>
          </cell>
          <cell r="V13209">
            <v>4800</v>
          </cell>
        </row>
        <row r="13210">
          <cell r="A13210">
            <v>1</v>
          </cell>
          <cell r="E13210">
            <v>9</v>
          </cell>
          <cell r="I13210">
            <v>0</v>
          </cell>
          <cell r="M13210">
            <v>9</v>
          </cell>
          <cell r="Q13210">
            <v>9</v>
          </cell>
          <cell r="V13210">
            <v>4800</v>
          </cell>
        </row>
        <row r="13211">
          <cell r="A13211">
            <v>1</v>
          </cell>
          <cell r="E13211">
            <v>9</v>
          </cell>
          <cell r="I13211">
            <v>971337.88</v>
          </cell>
          <cell r="M13211">
            <v>9</v>
          </cell>
          <cell r="Q13211">
            <v>9</v>
          </cell>
          <cell r="V13211">
            <v>4830</v>
          </cell>
        </row>
        <row r="13212">
          <cell r="A13212">
            <v>1</v>
          </cell>
          <cell r="E13212">
            <v>9</v>
          </cell>
          <cell r="I13212">
            <v>0</v>
          </cell>
          <cell r="M13212">
            <v>9</v>
          </cell>
          <cell r="Q13212">
            <v>9</v>
          </cell>
          <cell r="V13212">
            <v>4901</v>
          </cell>
        </row>
        <row r="13213">
          <cell r="A13213">
            <v>1</v>
          </cell>
          <cell r="E13213">
            <v>9</v>
          </cell>
          <cell r="I13213">
            <v>-4700000</v>
          </cell>
          <cell r="M13213">
            <v>9</v>
          </cell>
          <cell r="Q13213">
            <v>9</v>
          </cell>
          <cell r="V13213">
            <v>5100</v>
          </cell>
        </row>
        <row r="13214">
          <cell r="A13214">
            <v>1</v>
          </cell>
          <cell r="E13214">
            <v>9</v>
          </cell>
          <cell r="I13214">
            <v>-4530597.3</v>
          </cell>
          <cell r="M13214">
            <v>9</v>
          </cell>
          <cell r="Q13214">
            <v>9</v>
          </cell>
          <cell r="V13214">
            <v>5150</v>
          </cell>
        </row>
        <row r="13215">
          <cell r="A13215">
            <v>1</v>
          </cell>
          <cell r="E13215">
            <v>9</v>
          </cell>
          <cell r="I13215">
            <v>-54918102.609999999</v>
          </cell>
          <cell r="M13215">
            <v>9</v>
          </cell>
          <cell r="Q13215">
            <v>9</v>
          </cell>
          <cell r="V13215">
            <v>5200</v>
          </cell>
        </row>
        <row r="13216">
          <cell r="A13216">
            <v>1</v>
          </cell>
          <cell r="E13216">
            <v>9</v>
          </cell>
          <cell r="I13216">
            <v>-246004800</v>
          </cell>
          <cell r="M13216">
            <v>9</v>
          </cell>
          <cell r="Q13216">
            <v>9</v>
          </cell>
          <cell r="V13216">
            <v>5400</v>
          </cell>
        </row>
        <row r="13217">
          <cell r="A13217">
            <v>1</v>
          </cell>
          <cell r="E13217">
            <v>9</v>
          </cell>
          <cell r="I13217">
            <v>-30788000</v>
          </cell>
          <cell r="M13217">
            <v>9</v>
          </cell>
          <cell r="Q13217">
            <v>9</v>
          </cell>
          <cell r="V13217">
            <v>5400</v>
          </cell>
        </row>
        <row r="13218">
          <cell r="A13218">
            <v>1</v>
          </cell>
          <cell r="E13218">
            <v>9</v>
          </cell>
          <cell r="I13218">
            <v>-40000000</v>
          </cell>
          <cell r="M13218">
            <v>9</v>
          </cell>
          <cell r="Q13218">
            <v>9</v>
          </cell>
          <cell r="V13218">
            <v>5400</v>
          </cell>
        </row>
        <row r="13219">
          <cell r="A13219">
            <v>1</v>
          </cell>
          <cell r="E13219">
            <v>9</v>
          </cell>
          <cell r="I13219">
            <v>6807459.96</v>
          </cell>
          <cell r="M13219">
            <v>9</v>
          </cell>
          <cell r="Q13219">
            <v>9</v>
          </cell>
          <cell r="V13219">
            <v>5400</v>
          </cell>
        </row>
        <row r="13220">
          <cell r="A13220">
            <v>1</v>
          </cell>
          <cell r="E13220">
            <v>9</v>
          </cell>
          <cell r="I13220">
            <v>166851655.25999999</v>
          </cell>
          <cell r="M13220">
            <v>9</v>
          </cell>
          <cell r="Q13220">
            <v>9</v>
          </cell>
          <cell r="V13220">
            <v>5400</v>
          </cell>
        </row>
        <row r="13221">
          <cell r="A13221">
            <v>1</v>
          </cell>
          <cell r="E13221">
            <v>9</v>
          </cell>
          <cell r="I13221">
            <v>-104919999.98</v>
          </cell>
          <cell r="M13221">
            <v>9</v>
          </cell>
          <cell r="Q13221">
            <v>9</v>
          </cell>
          <cell r="V13221">
            <v>5400</v>
          </cell>
        </row>
        <row r="13222">
          <cell r="A13222">
            <v>1</v>
          </cell>
          <cell r="E13222">
            <v>9</v>
          </cell>
          <cell r="I13222">
            <v>3412850</v>
          </cell>
          <cell r="M13222">
            <v>9</v>
          </cell>
          <cell r="Q13222">
            <v>9</v>
          </cell>
          <cell r="V13222">
            <v>6110</v>
          </cell>
        </row>
        <row r="13223">
          <cell r="A13223">
            <v>1</v>
          </cell>
          <cell r="E13223">
            <v>9</v>
          </cell>
          <cell r="I13223">
            <v>-564473.76</v>
          </cell>
          <cell r="M13223">
            <v>9</v>
          </cell>
          <cell r="Q13223">
            <v>9</v>
          </cell>
          <cell r="V13223">
            <v>6120</v>
          </cell>
        </row>
        <row r="13224">
          <cell r="A13224">
            <v>1</v>
          </cell>
          <cell r="E13224">
            <v>9</v>
          </cell>
          <cell r="I13224">
            <v>2354136.1800000002</v>
          </cell>
          <cell r="M13224">
            <v>9</v>
          </cell>
          <cell r="Q13224">
            <v>9</v>
          </cell>
          <cell r="V13224">
            <v>6210</v>
          </cell>
        </row>
        <row r="13225">
          <cell r="A13225">
            <v>1</v>
          </cell>
          <cell r="E13225">
            <v>9</v>
          </cell>
          <cell r="I13225">
            <v>-330074.45</v>
          </cell>
          <cell r="M13225">
            <v>9</v>
          </cell>
          <cell r="Q13225">
            <v>9</v>
          </cell>
          <cell r="V13225">
            <v>6220</v>
          </cell>
        </row>
        <row r="13226">
          <cell r="A13226">
            <v>1</v>
          </cell>
          <cell r="E13226">
            <v>9</v>
          </cell>
          <cell r="I13226">
            <v>0</v>
          </cell>
          <cell r="M13226">
            <v>9</v>
          </cell>
          <cell r="Q13226">
            <v>9</v>
          </cell>
          <cell r="V13226">
            <v>6310</v>
          </cell>
        </row>
        <row r="13227">
          <cell r="A13227">
            <v>1</v>
          </cell>
          <cell r="E13227">
            <v>9</v>
          </cell>
          <cell r="I13227">
            <v>0</v>
          </cell>
          <cell r="M13227">
            <v>9</v>
          </cell>
          <cell r="Q13227">
            <v>9</v>
          </cell>
          <cell r="V13227">
            <v>6320</v>
          </cell>
        </row>
        <row r="13228">
          <cell r="A13228">
            <v>1</v>
          </cell>
          <cell r="E13228">
            <v>9</v>
          </cell>
          <cell r="I13228">
            <v>0</v>
          </cell>
          <cell r="M13228">
            <v>9</v>
          </cell>
          <cell r="Q13228">
            <v>9</v>
          </cell>
          <cell r="V13228">
            <v>6410</v>
          </cell>
        </row>
        <row r="13229">
          <cell r="A13229">
            <v>1</v>
          </cell>
          <cell r="E13229">
            <v>9</v>
          </cell>
          <cell r="I13229">
            <v>0</v>
          </cell>
          <cell r="M13229">
            <v>9</v>
          </cell>
          <cell r="Q13229">
            <v>9</v>
          </cell>
          <cell r="V13229">
            <v>6420</v>
          </cell>
        </row>
        <row r="13230">
          <cell r="A13230">
            <v>1</v>
          </cell>
          <cell r="E13230">
            <v>9</v>
          </cell>
          <cell r="I13230">
            <v>0</v>
          </cell>
          <cell r="M13230">
            <v>9</v>
          </cell>
          <cell r="Q13230">
            <v>9</v>
          </cell>
          <cell r="V13230">
            <v>6510</v>
          </cell>
        </row>
        <row r="13231">
          <cell r="A13231">
            <v>1</v>
          </cell>
          <cell r="E13231">
            <v>9</v>
          </cell>
          <cell r="I13231">
            <v>0</v>
          </cell>
          <cell r="M13231">
            <v>9</v>
          </cell>
          <cell r="Q13231">
            <v>9</v>
          </cell>
          <cell r="V13231">
            <v>6520</v>
          </cell>
        </row>
        <row r="13232">
          <cell r="A13232">
            <v>1</v>
          </cell>
          <cell r="E13232">
            <v>9</v>
          </cell>
          <cell r="I13232">
            <v>0</v>
          </cell>
          <cell r="M13232">
            <v>9</v>
          </cell>
          <cell r="Q13232">
            <v>9</v>
          </cell>
          <cell r="V13232">
            <v>6910</v>
          </cell>
        </row>
        <row r="13233">
          <cell r="A13233">
            <v>1</v>
          </cell>
          <cell r="E13233">
            <v>9</v>
          </cell>
          <cell r="I13233">
            <v>154481.66</v>
          </cell>
          <cell r="M13233">
            <v>9</v>
          </cell>
          <cell r="Q13233">
            <v>9</v>
          </cell>
          <cell r="V13233">
            <v>7000</v>
          </cell>
        </row>
        <row r="13234">
          <cell r="A13234">
            <v>1</v>
          </cell>
          <cell r="E13234">
            <v>9</v>
          </cell>
          <cell r="I13234">
            <v>173561382.96000001</v>
          </cell>
          <cell r="M13234">
            <v>9</v>
          </cell>
          <cell r="Q13234">
            <v>9</v>
          </cell>
          <cell r="V13234">
            <v>7100</v>
          </cell>
        </row>
        <row r="13235">
          <cell r="A13235">
            <v>1</v>
          </cell>
          <cell r="E13235">
            <v>9</v>
          </cell>
          <cell r="I13235">
            <v>-5039198.96</v>
          </cell>
          <cell r="M13235">
            <v>9</v>
          </cell>
          <cell r="Q13235">
            <v>9</v>
          </cell>
          <cell r="V13235">
            <v>7110</v>
          </cell>
        </row>
        <row r="13236">
          <cell r="A13236">
            <v>1</v>
          </cell>
          <cell r="E13236">
            <v>9</v>
          </cell>
          <cell r="I13236">
            <v>12355298.23</v>
          </cell>
          <cell r="M13236">
            <v>9</v>
          </cell>
          <cell r="Q13236">
            <v>9</v>
          </cell>
          <cell r="V13236">
            <v>7130</v>
          </cell>
        </row>
        <row r="13237">
          <cell r="A13237">
            <v>1</v>
          </cell>
          <cell r="E13237">
            <v>9</v>
          </cell>
          <cell r="I13237">
            <v>8415696.2699999996</v>
          </cell>
          <cell r="M13237">
            <v>9</v>
          </cell>
          <cell r="Q13237">
            <v>9</v>
          </cell>
          <cell r="V13237">
            <v>7140</v>
          </cell>
        </row>
        <row r="13238">
          <cell r="A13238">
            <v>1</v>
          </cell>
          <cell r="E13238">
            <v>9</v>
          </cell>
          <cell r="I13238">
            <v>463445</v>
          </cell>
          <cell r="M13238">
            <v>9</v>
          </cell>
          <cell r="Q13238">
            <v>9</v>
          </cell>
          <cell r="V13238">
            <v>7150</v>
          </cell>
        </row>
        <row r="13239">
          <cell r="A13239">
            <v>1</v>
          </cell>
          <cell r="E13239">
            <v>9</v>
          </cell>
          <cell r="I13239">
            <v>0</v>
          </cell>
          <cell r="M13239">
            <v>9</v>
          </cell>
          <cell r="Q13239">
            <v>9</v>
          </cell>
          <cell r="V13239">
            <v>7300</v>
          </cell>
        </row>
        <row r="13240">
          <cell r="A13240">
            <v>1</v>
          </cell>
          <cell r="E13240">
            <v>9</v>
          </cell>
          <cell r="I13240">
            <v>0</v>
          </cell>
          <cell r="M13240">
            <v>9</v>
          </cell>
          <cell r="Q13240">
            <v>9</v>
          </cell>
          <cell r="V13240">
            <v>7300</v>
          </cell>
        </row>
        <row r="13241">
          <cell r="A13241">
            <v>1</v>
          </cell>
          <cell r="E13241">
            <v>9</v>
          </cell>
          <cell r="I13241">
            <v>0</v>
          </cell>
          <cell r="M13241">
            <v>9</v>
          </cell>
          <cell r="Q13241">
            <v>9</v>
          </cell>
          <cell r="V13241">
            <v>7300</v>
          </cell>
        </row>
        <row r="13242">
          <cell r="A13242">
            <v>1</v>
          </cell>
          <cell r="E13242">
            <v>9</v>
          </cell>
          <cell r="I13242">
            <v>0</v>
          </cell>
          <cell r="M13242">
            <v>9</v>
          </cell>
          <cell r="Q13242">
            <v>9</v>
          </cell>
          <cell r="V13242">
            <v>7300</v>
          </cell>
        </row>
        <row r="13243">
          <cell r="A13243">
            <v>1</v>
          </cell>
          <cell r="E13243">
            <v>9</v>
          </cell>
          <cell r="I13243">
            <v>0</v>
          </cell>
          <cell r="M13243">
            <v>9</v>
          </cell>
          <cell r="Q13243">
            <v>9</v>
          </cell>
          <cell r="V13243">
            <v>7300</v>
          </cell>
        </row>
        <row r="13244">
          <cell r="A13244">
            <v>1</v>
          </cell>
          <cell r="E13244">
            <v>9</v>
          </cell>
          <cell r="I13244">
            <v>0</v>
          </cell>
          <cell r="M13244">
            <v>9</v>
          </cell>
          <cell r="Q13244">
            <v>9</v>
          </cell>
          <cell r="V13244">
            <v>7300</v>
          </cell>
        </row>
        <row r="13245">
          <cell r="A13245">
            <v>1</v>
          </cell>
          <cell r="E13245">
            <v>9</v>
          </cell>
          <cell r="I13245">
            <v>0</v>
          </cell>
          <cell r="M13245">
            <v>9</v>
          </cell>
          <cell r="Q13245">
            <v>9</v>
          </cell>
          <cell r="V13245">
            <v>7300</v>
          </cell>
        </row>
        <row r="13246">
          <cell r="A13246">
            <v>1</v>
          </cell>
          <cell r="E13246">
            <v>9</v>
          </cell>
          <cell r="I13246">
            <v>0</v>
          </cell>
          <cell r="M13246">
            <v>9</v>
          </cell>
          <cell r="Q13246">
            <v>9</v>
          </cell>
          <cell r="V13246">
            <v>7300</v>
          </cell>
        </row>
        <row r="13247">
          <cell r="A13247">
            <v>1</v>
          </cell>
          <cell r="E13247">
            <v>9</v>
          </cell>
          <cell r="I13247">
            <v>0</v>
          </cell>
          <cell r="M13247">
            <v>9</v>
          </cell>
          <cell r="Q13247">
            <v>9</v>
          </cell>
          <cell r="V13247">
            <v>7430</v>
          </cell>
        </row>
        <row r="13248">
          <cell r="A13248">
            <v>1</v>
          </cell>
          <cell r="E13248">
            <v>9</v>
          </cell>
          <cell r="I13248">
            <v>27784913.760000002</v>
          </cell>
          <cell r="M13248">
            <v>9</v>
          </cell>
          <cell r="Q13248">
            <v>9</v>
          </cell>
          <cell r="V13248">
            <v>7700</v>
          </cell>
        </row>
        <row r="13249">
          <cell r="A13249">
            <v>1</v>
          </cell>
          <cell r="E13249">
            <v>9</v>
          </cell>
          <cell r="I13249">
            <v>0</v>
          </cell>
          <cell r="M13249">
            <v>9</v>
          </cell>
          <cell r="Q13249">
            <v>9</v>
          </cell>
          <cell r="V13249">
            <v>7800</v>
          </cell>
        </row>
        <row r="13250">
          <cell r="A13250">
            <v>1</v>
          </cell>
          <cell r="E13250">
            <v>9</v>
          </cell>
          <cell r="I13250">
            <v>720</v>
          </cell>
          <cell r="M13250">
            <v>9</v>
          </cell>
          <cell r="Q13250">
            <v>9</v>
          </cell>
          <cell r="V13250">
            <v>7903</v>
          </cell>
        </row>
        <row r="13251">
          <cell r="A13251">
            <v>1</v>
          </cell>
          <cell r="E13251">
            <v>9</v>
          </cell>
          <cell r="I13251">
            <v>330583.96999999997</v>
          </cell>
          <cell r="M13251">
            <v>9</v>
          </cell>
          <cell r="Q13251">
            <v>9</v>
          </cell>
          <cell r="V13251">
            <v>8031</v>
          </cell>
        </row>
        <row r="13252">
          <cell r="A13252">
            <v>1</v>
          </cell>
          <cell r="E13252">
            <v>9</v>
          </cell>
          <cell r="I13252">
            <v>185480</v>
          </cell>
          <cell r="M13252">
            <v>9</v>
          </cell>
          <cell r="Q13252">
            <v>9</v>
          </cell>
          <cell r="V13252">
            <v>8032</v>
          </cell>
        </row>
        <row r="13253">
          <cell r="A13253">
            <v>1</v>
          </cell>
          <cell r="E13253">
            <v>9</v>
          </cell>
          <cell r="I13253">
            <v>-363763.67</v>
          </cell>
          <cell r="M13253">
            <v>9</v>
          </cell>
          <cell r="Q13253">
            <v>9</v>
          </cell>
          <cell r="V13253">
            <v>8033</v>
          </cell>
        </row>
        <row r="13254">
          <cell r="A13254">
            <v>1</v>
          </cell>
          <cell r="E13254">
            <v>9</v>
          </cell>
          <cell r="I13254">
            <v>-13870484.17</v>
          </cell>
          <cell r="M13254">
            <v>9</v>
          </cell>
          <cell r="Q13254">
            <v>9</v>
          </cell>
          <cell r="V13254">
            <v>9000</v>
          </cell>
        </row>
        <row r="13255">
          <cell r="A13255">
            <v>1</v>
          </cell>
          <cell r="E13255">
            <v>9</v>
          </cell>
          <cell r="I13255">
            <v>-9087263.4600000009</v>
          </cell>
          <cell r="M13255">
            <v>9</v>
          </cell>
          <cell r="Q13255">
            <v>9</v>
          </cell>
          <cell r="V13255">
            <v>9100</v>
          </cell>
        </row>
        <row r="13256">
          <cell r="A13256">
            <v>1</v>
          </cell>
          <cell r="E13256">
            <v>9</v>
          </cell>
          <cell r="I13256">
            <v>-2385576.1</v>
          </cell>
          <cell r="M13256">
            <v>9</v>
          </cell>
          <cell r="Q13256">
            <v>9</v>
          </cell>
          <cell r="V13256">
            <v>9110</v>
          </cell>
        </row>
        <row r="13257">
          <cell r="A13257">
            <v>1</v>
          </cell>
          <cell r="E13257">
            <v>9</v>
          </cell>
          <cell r="I13257">
            <v>-4394249.13</v>
          </cell>
          <cell r="M13257">
            <v>9</v>
          </cell>
          <cell r="Q13257">
            <v>9</v>
          </cell>
          <cell r="V13257">
            <v>9203</v>
          </cell>
        </row>
        <row r="13258">
          <cell r="A13258">
            <v>1</v>
          </cell>
          <cell r="E13258">
            <v>9</v>
          </cell>
          <cell r="I13258">
            <v>0</v>
          </cell>
          <cell r="M13258">
            <v>9</v>
          </cell>
          <cell r="Q13258">
            <v>9</v>
          </cell>
          <cell r="V13258">
            <v>9215</v>
          </cell>
        </row>
        <row r="13259">
          <cell r="A13259">
            <v>1</v>
          </cell>
          <cell r="E13259">
            <v>9</v>
          </cell>
          <cell r="I13259">
            <v>0</v>
          </cell>
          <cell r="M13259">
            <v>9</v>
          </cell>
          <cell r="Q13259">
            <v>9</v>
          </cell>
          <cell r="V13259">
            <v>9251</v>
          </cell>
        </row>
        <row r="13260">
          <cell r="A13260">
            <v>1</v>
          </cell>
          <cell r="E13260">
            <v>9</v>
          </cell>
          <cell r="I13260">
            <v>-25801790.93</v>
          </cell>
          <cell r="M13260">
            <v>9</v>
          </cell>
          <cell r="Q13260">
            <v>9</v>
          </cell>
          <cell r="V13260">
            <v>9252</v>
          </cell>
        </row>
        <row r="13261">
          <cell r="A13261">
            <v>1</v>
          </cell>
          <cell r="E13261">
            <v>9</v>
          </cell>
          <cell r="I13261">
            <v>0</v>
          </cell>
          <cell r="M13261">
            <v>9</v>
          </cell>
          <cell r="Q13261">
            <v>9</v>
          </cell>
          <cell r="V13261">
            <v>9253</v>
          </cell>
        </row>
        <row r="13262">
          <cell r="A13262">
            <v>1</v>
          </cell>
          <cell r="E13262">
            <v>9</v>
          </cell>
          <cell r="I13262">
            <v>0</v>
          </cell>
          <cell r="M13262">
            <v>9</v>
          </cell>
          <cell r="Q13262">
            <v>9</v>
          </cell>
          <cell r="V13262">
            <v>9256</v>
          </cell>
        </row>
        <row r="13263">
          <cell r="A13263">
            <v>1</v>
          </cell>
          <cell r="E13263">
            <v>9</v>
          </cell>
          <cell r="I13263">
            <v>-8708476</v>
          </cell>
          <cell r="M13263">
            <v>9</v>
          </cell>
          <cell r="Q13263">
            <v>9</v>
          </cell>
          <cell r="V13263">
            <v>9303</v>
          </cell>
        </row>
        <row r="13264">
          <cell r="A13264">
            <v>1</v>
          </cell>
          <cell r="E13264">
            <v>9</v>
          </cell>
          <cell r="I13264">
            <v>-9079431.5600000005</v>
          </cell>
          <cell r="M13264">
            <v>9</v>
          </cell>
          <cell r="Q13264">
            <v>9</v>
          </cell>
          <cell r="V13264">
            <v>9305</v>
          </cell>
        </row>
        <row r="13265">
          <cell r="A13265">
            <v>1</v>
          </cell>
          <cell r="E13265">
            <v>9</v>
          </cell>
          <cell r="I13265">
            <v>0</v>
          </cell>
          <cell r="M13265">
            <v>9</v>
          </cell>
          <cell r="Q13265">
            <v>9</v>
          </cell>
          <cell r="V13265">
            <v>9306</v>
          </cell>
        </row>
        <row r="13266">
          <cell r="A13266">
            <v>1</v>
          </cell>
          <cell r="E13266">
            <v>9</v>
          </cell>
          <cell r="I13266">
            <v>77640.350000000006</v>
          </cell>
          <cell r="M13266">
            <v>9</v>
          </cell>
          <cell r="Q13266">
            <v>9</v>
          </cell>
          <cell r="V13266">
            <v>9400</v>
          </cell>
        </row>
        <row r="13267">
          <cell r="A13267">
            <v>1</v>
          </cell>
          <cell r="E13267">
            <v>9</v>
          </cell>
          <cell r="I13267">
            <v>-43230744.579999998</v>
          </cell>
          <cell r="M13267">
            <v>9</v>
          </cell>
          <cell r="Q13267">
            <v>9</v>
          </cell>
          <cell r="V13267">
            <v>9530</v>
          </cell>
        </row>
        <row r="13268">
          <cell r="A13268">
            <v>1</v>
          </cell>
          <cell r="E13268">
            <v>9</v>
          </cell>
          <cell r="I13268">
            <v>-152418861.61000001</v>
          </cell>
          <cell r="M13268">
            <v>9</v>
          </cell>
          <cell r="Q13268">
            <v>9</v>
          </cell>
          <cell r="V13268">
            <v>9600</v>
          </cell>
        </row>
        <row r="13269">
          <cell r="A13269">
            <v>1</v>
          </cell>
          <cell r="E13269">
            <v>9</v>
          </cell>
          <cell r="I13269">
            <v>-23565201.859999999</v>
          </cell>
          <cell r="M13269">
            <v>9</v>
          </cell>
          <cell r="Q13269">
            <v>9</v>
          </cell>
          <cell r="V13269">
            <v>9610</v>
          </cell>
        </row>
        <row r="13270">
          <cell r="A13270">
            <v>1</v>
          </cell>
          <cell r="E13270">
            <v>9</v>
          </cell>
          <cell r="I13270">
            <v>0</v>
          </cell>
          <cell r="M13270">
            <v>9</v>
          </cell>
          <cell r="Q13270">
            <v>9</v>
          </cell>
          <cell r="V13270">
            <v>9990</v>
          </cell>
        </row>
        <row r="13271">
          <cell r="A13271">
            <v>1</v>
          </cell>
          <cell r="E13271">
            <v>9</v>
          </cell>
          <cell r="I13271">
            <v>362484427.06</v>
          </cell>
          <cell r="M13271">
            <v>9</v>
          </cell>
          <cell r="Q13271">
            <v>9</v>
          </cell>
          <cell r="V13271">
            <v>5301</v>
          </cell>
        </row>
        <row r="13272">
          <cell r="A13272">
            <v>1</v>
          </cell>
          <cell r="E13272">
            <v>6</v>
          </cell>
          <cell r="I13272">
            <v>0</v>
          </cell>
          <cell r="M13272">
            <v>6</v>
          </cell>
          <cell r="Q13272">
            <v>6</v>
          </cell>
          <cell r="V13272">
            <v>7904</v>
          </cell>
        </row>
        <row r="13273">
          <cell r="A13273">
            <v>1</v>
          </cell>
          <cell r="E13273">
            <v>11</v>
          </cell>
          <cell r="I13273">
            <v>-18693.009999999998</v>
          </cell>
          <cell r="M13273">
            <v>11</v>
          </cell>
          <cell r="Q13273">
            <v>11</v>
          </cell>
          <cell r="V13273">
            <v>3100</v>
          </cell>
        </row>
        <row r="13274">
          <cell r="A13274">
            <v>1</v>
          </cell>
          <cell r="E13274">
            <v>11</v>
          </cell>
          <cell r="I13274">
            <v>390806.49</v>
          </cell>
          <cell r="M13274">
            <v>11</v>
          </cell>
          <cell r="Q13274">
            <v>11</v>
          </cell>
          <cell r="V13274">
            <v>3400</v>
          </cell>
        </row>
        <row r="13275">
          <cell r="A13275">
            <v>1</v>
          </cell>
          <cell r="E13275">
            <v>11</v>
          </cell>
          <cell r="I13275">
            <v>404791.67</v>
          </cell>
          <cell r="M13275">
            <v>11</v>
          </cell>
          <cell r="Q13275">
            <v>11</v>
          </cell>
          <cell r="V13275">
            <v>4060</v>
          </cell>
        </row>
        <row r="13276">
          <cell r="A13276">
            <v>1</v>
          </cell>
          <cell r="E13276">
            <v>11</v>
          </cell>
          <cell r="I13276">
            <v>506099.35</v>
          </cell>
          <cell r="M13276">
            <v>11</v>
          </cell>
          <cell r="Q13276">
            <v>11</v>
          </cell>
          <cell r="V13276">
            <v>4150</v>
          </cell>
        </row>
        <row r="13277">
          <cell r="A13277">
            <v>1</v>
          </cell>
          <cell r="E13277">
            <v>11</v>
          </cell>
          <cell r="I13277">
            <v>0</v>
          </cell>
          <cell r="M13277">
            <v>11</v>
          </cell>
          <cell r="Q13277">
            <v>11</v>
          </cell>
          <cell r="V13277">
            <v>4200</v>
          </cell>
        </row>
        <row r="13278">
          <cell r="A13278">
            <v>1</v>
          </cell>
          <cell r="E13278">
            <v>11</v>
          </cell>
          <cell r="I13278">
            <v>100000</v>
          </cell>
          <cell r="M13278">
            <v>11</v>
          </cell>
          <cell r="Q13278">
            <v>11</v>
          </cell>
          <cell r="V13278">
            <v>4560</v>
          </cell>
        </row>
        <row r="13279">
          <cell r="A13279">
            <v>1</v>
          </cell>
          <cell r="E13279">
            <v>11</v>
          </cell>
          <cell r="I13279">
            <v>1477599.25</v>
          </cell>
          <cell r="M13279">
            <v>11</v>
          </cell>
          <cell r="Q13279">
            <v>11</v>
          </cell>
          <cell r="V13279">
            <v>4602</v>
          </cell>
        </row>
        <row r="13280">
          <cell r="A13280">
            <v>1</v>
          </cell>
          <cell r="E13280">
            <v>11</v>
          </cell>
          <cell r="I13280">
            <v>1720167.11</v>
          </cell>
          <cell r="M13280">
            <v>11</v>
          </cell>
          <cell r="Q13280">
            <v>11</v>
          </cell>
          <cell r="V13280">
            <v>4730</v>
          </cell>
        </row>
        <row r="13281">
          <cell r="A13281">
            <v>1</v>
          </cell>
          <cell r="E13281">
            <v>11</v>
          </cell>
          <cell r="I13281">
            <v>4048177.5</v>
          </cell>
          <cell r="M13281">
            <v>11</v>
          </cell>
          <cell r="Q13281">
            <v>11</v>
          </cell>
          <cell r="V13281">
            <v>4785</v>
          </cell>
        </row>
        <row r="13282">
          <cell r="A13282">
            <v>1</v>
          </cell>
          <cell r="E13282">
            <v>11</v>
          </cell>
          <cell r="I13282">
            <v>1072172</v>
          </cell>
          <cell r="M13282">
            <v>11</v>
          </cell>
          <cell r="Q13282">
            <v>11</v>
          </cell>
          <cell r="V13282">
            <v>4830</v>
          </cell>
        </row>
        <row r="13283">
          <cell r="A13283">
            <v>1</v>
          </cell>
          <cell r="E13283">
            <v>11</v>
          </cell>
          <cell r="I13283">
            <v>-9999999</v>
          </cell>
          <cell r="M13283">
            <v>11</v>
          </cell>
          <cell r="Q13283">
            <v>11</v>
          </cell>
          <cell r="V13283">
            <v>5100</v>
          </cell>
        </row>
        <row r="13284">
          <cell r="A13284">
            <v>1</v>
          </cell>
          <cell r="E13284">
            <v>11</v>
          </cell>
          <cell r="I13284">
            <v>-14620830.49</v>
          </cell>
          <cell r="M13284">
            <v>11</v>
          </cell>
          <cell r="Q13284">
            <v>11</v>
          </cell>
          <cell r="V13284">
            <v>5400</v>
          </cell>
        </row>
        <row r="13285">
          <cell r="A13285">
            <v>1</v>
          </cell>
          <cell r="E13285">
            <v>11</v>
          </cell>
          <cell r="I13285">
            <v>0</v>
          </cell>
          <cell r="M13285">
            <v>11</v>
          </cell>
          <cell r="Q13285">
            <v>11</v>
          </cell>
          <cell r="V13285">
            <v>5400</v>
          </cell>
        </row>
        <row r="13286">
          <cell r="A13286">
            <v>1</v>
          </cell>
          <cell r="E13286">
            <v>11</v>
          </cell>
          <cell r="I13286">
            <v>1134575.5</v>
          </cell>
          <cell r="M13286">
            <v>11</v>
          </cell>
          <cell r="Q13286">
            <v>11</v>
          </cell>
          <cell r="V13286">
            <v>7300</v>
          </cell>
        </row>
        <row r="13287">
          <cell r="A13287">
            <v>1</v>
          </cell>
          <cell r="E13287">
            <v>11</v>
          </cell>
          <cell r="I13287">
            <v>1000000</v>
          </cell>
          <cell r="M13287">
            <v>11</v>
          </cell>
          <cell r="Q13287">
            <v>11</v>
          </cell>
          <cell r="V13287">
            <v>7300</v>
          </cell>
        </row>
        <row r="13288">
          <cell r="A13288">
            <v>1</v>
          </cell>
          <cell r="E13288">
            <v>11</v>
          </cell>
          <cell r="I13288">
            <v>35254.89</v>
          </cell>
          <cell r="M13288">
            <v>11</v>
          </cell>
          <cell r="Q13288">
            <v>11</v>
          </cell>
          <cell r="V13288">
            <v>8112</v>
          </cell>
        </row>
        <row r="13289">
          <cell r="A13289">
            <v>1</v>
          </cell>
          <cell r="E13289">
            <v>11</v>
          </cell>
          <cell r="I13289">
            <v>32276.639999999999</v>
          </cell>
          <cell r="M13289">
            <v>11</v>
          </cell>
          <cell r="Q13289">
            <v>11</v>
          </cell>
          <cell r="V13289">
            <v>8113</v>
          </cell>
        </row>
        <row r="13290">
          <cell r="A13290">
            <v>1</v>
          </cell>
          <cell r="E13290">
            <v>11</v>
          </cell>
          <cell r="I13290">
            <v>517856.82</v>
          </cell>
          <cell r="M13290">
            <v>11</v>
          </cell>
          <cell r="Q13290">
            <v>11</v>
          </cell>
          <cell r="V13290">
            <v>8114</v>
          </cell>
        </row>
        <row r="13291">
          <cell r="A13291">
            <v>1</v>
          </cell>
          <cell r="E13291">
            <v>11</v>
          </cell>
          <cell r="I13291">
            <v>-4183177.5</v>
          </cell>
          <cell r="M13291">
            <v>11</v>
          </cell>
          <cell r="Q13291">
            <v>11</v>
          </cell>
          <cell r="V13291">
            <v>9100</v>
          </cell>
        </row>
        <row r="13292">
          <cell r="A13292">
            <v>1</v>
          </cell>
          <cell r="E13292">
            <v>11</v>
          </cell>
          <cell r="I13292">
            <v>-1720167.11</v>
          </cell>
          <cell r="M13292">
            <v>11</v>
          </cell>
          <cell r="Q13292">
            <v>11</v>
          </cell>
          <cell r="V13292">
            <v>9251</v>
          </cell>
        </row>
        <row r="13293">
          <cell r="A13293">
            <v>1</v>
          </cell>
          <cell r="E13293">
            <v>11</v>
          </cell>
          <cell r="I13293">
            <v>-2341617.25</v>
          </cell>
          <cell r="M13293">
            <v>11</v>
          </cell>
          <cell r="Q13293">
            <v>11</v>
          </cell>
          <cell r="V13293">
            <v>9303</v>
          </cell>
        </row>
        <row r="13294">
          <cell r="A13294">
            <v>1</v>
          </cell>
          <cell r="E13294">
            <v>11</v>
          </cell>
          <cell r="I13294">
            <v>-366666.67</v>
          </cell>
          <cell r="M13294">
            <v>11</v>
          </cell>
          <cell r="Q13294">
            <v>11</v>
          </cell>
          <cell r="V13294">
            <v>9305</v>
          </cell>
        </row>
        <row r="13295">
          <cell r="A13295">
            <v>1</v>
          </cell>
          <cell r="E13295">
            <v>11</v>
          </cell>
          <cell r="I13295">
            <v>20811373.809999999</v>
          </cell>
          <cell r="M13295">
            <v>11</v>
          </cell>
          <cell r="Q13295">
            <v>11</v>
          </cell>
          <cell r="V13295">
            <v>5301</v>
          </cell>
        </row>
        <row r="13296">
          <cell r="A13296">
            <v>1</v>
          </cell>
          <cell r="E13296">
            <v>5</v>
          </cell>
          <cell r="I13296">
            <v>0</v>
          </cell>
          <cell r="M13296">
            <v>5</v>
          </cell>
          <cell r="Q13296">
            <v>5</v>
          </cell>
          <cell r="V13296">
            <v>1010</v>
          </cell>
        </row>
        <row r="13297">
          <cell r="A13297">
            <v>1</v>
          </cell>
          <cell r="E13297">
            <v>5</v>
          </cell>
          <cell r="I13297">
            <v>0</v>
          </cell>
          <cell r="M13297">
            <v>5</v>
          </cell>
          <cell r="Q13297">
            <v>5</v>
          </cell>
          <cell r="V13297">
            <v>1030</v>
          </cell>
        </row>
        <row r="13298">
          <cell r="A13298">
            <v>1</v>
          </cell>
          <cell r="E13298">
            <v>5</v>
          </cell>
          <cell r="I13298">
            <v>0</v>
          </cell>
          <cell r="M13298">
            <v>5</v>
          </cell>
          <cell r="Q13298">
            <v>5</v>
          </cell>
          <cell r="V13298">
            <v>1060</v>
          </cell>
        </row>
        <row r="13299">
          <cell r="A13299">
            <v>1</v>
          </cell>
          <cell r="E13299">
            <v>5</v>
          </cell>
          <cell r="I13299">
            <v>0</v>
          </cell>
          <cell r="M13299">
            <v>5</v>
          </cell>
          <cell r="Q13299">
            <v>5</v>
          </cell>
          <cell r="V13299">
            <v>1095</v>
          </cell>
        </row>
        <row r="13300">
          <cell r="A13300">
            <v>1</v>
          </cell>
          <cell r="E13300">
            <v>5</v>
          </cell>
          <cell r="I13300">
            <v>0</v>
          </cell>
          <cell r="M13300">
            <v>5</v>
          </cell>
          <cell r="Q13300">
            <v>5</v>
          </cell>
          <cell r="V13300">
            <v>1096</v>
          </cell>
        </row>
        <row r="13301">
          <cell r="A13301">
            <v>1</v>
          </cell>
          <cell r="E13301">
            <v>5</v>
          </cell>
          <cell r="I13301">
            <v>0</v>
          </cell>
          <cell r="M13301">
            <v>5</v>
          </cell>
          <cell r="Q13301">
            <v>5</v>
          </cell>
          <cell r="V13301">
            <v>2010</v>
          </cell>
        </row>
        <row r="13302">
          <cell r="A13302">
            <v>1</v>
          </cell>
          <cell r="E13302">
            <v>5</v>
          </cell>
          <cell r="I13302">
            <v>0</v>
          </cell>
          <cell r="M13302">
            <v>5</v>
          </cell>
          <cell r="Q13302">
            <v>5</v>
          </cell>
          <cell r="V13302">
            <v>2011</v>
          </cell>
        </row>
        <row r="13303">
          <cell r="A13303">
            <v>1</v>
          </cell>
          <cell r="E13303">
            <v>5</v>
          </cell>
          <cell r="I13303">
            <v>0</v>
          </cell>
          <cell r="M13303">
            <v>5</v>
          </cell>
          <cell r="Q13303">
            <v>5</v>
          </cell>
          <cell r="V13303">
            <v>2030</v>
          </cell>
        </row>
        <row r="13304">
          <cell r="A13304">
            <v>1</v>
          </cell>
          <cell r="E13304">
            <v>5</v>
          </cell>
          <cell r="I13304">
            <v>0</v>
          </cell>
          <cell r="M13304">
            <v>5</v>
          </cell>
          <cell r="Q13304">
            <v>5</v>
          </cell>
          <cell r="V13304">
            <v>2040</v>
          </cell>
        </row>
        <row r="13305">
          <cell r="A13305">
            <v>1</v>
          </cell>
          <cell r="E13305">
            <v>5</v>
          </cell>
          <cell r="I13305">
            <v>0</v>
          </cell>
          <cell r="M13305">
            <v>5</v>
          </cell>
          <cell r="Q13305">
            <v>5</v>
          </cell>
          <cell r="V13305">
            <v>2051</v>
          </cell>
        </row>
        <row r="13306">
          <cell r="A13306">
            <v>1</v>
          </cell>
          <cell r="E13306">
            <v>5</v>
          </cell>
          <cell r="I13306">
            <v>0</v>
          </cell>
          <cell r="M13306">
            <v>5</v>
          </cell>
          <cell r="Q13306">
            <v>5</v>
          </cell>
          <cell r="V13306">
            <v>2052</v>
          </cell>
        </row>
        <row r="13307">
          <cell r="A13307">
            <v>1</v>
          </cell>
          <cell r="E13307">
            <v>5</v>
          </cell>
          <cell r="I13307">
            <v>0</v>
          </cell>
          <cell r="M13307">
            <v>5</v>
          </cell>
          <cell r="Q13307">
            <v>5</v>
          </cell>
          <cell r="V13307">
            <v>2053</v>
          </cell>
        </row>
        <row r="13308">
          <cell r="A13308">
            <v>1</v>
          </cell>
          <cell r="E13308">
            <v>5</v>
          </cell>
          <cell r="I13308">
            <v>0</v>
          </cell>
          <cell r="M13308">
            <v>5</v>
          </cell>
          <cell r="Q13308">
            <v>5</v>
          </cell>
          <cell r="V13308">
            <v>2054</v>
          </cell>
        </row>
        <row r="13309">
          <cell r="A13309">
            <v>1</v>
          </cell>
          <cell r="E13309">
            <v>5</v>
          </cell>
          <cell r="I13309">
            <v>0</v>
          </cell>
          <cell r="M13309">
            <v>5</v>
          </cell>
          <cell r="Q13309">
            <v>5</v>
          </cell>
          <cell r="V13309">
            <v>2055</v>
          </cell>
        </row>
        <row r="13310">
          <cell r="A13310">
            <v>1</v>
          </cell>
          <cell r="E13310">
            <v>5</v>
          </cell>
          <cell r="I13310">
            <v>0</v>
          </cell>
          <cell r="M13310">
            <v>5</v>
          </cell>
          <cell r="Q13310">
            <v>5</v>
          </cell>
          <cell r="V13310">
            <v>2090</v>
          </cell>
        </row>
        <row r="13311">
          <cell r="A13311">
            <v>1</v>
          </cell>
          <cell r="E13311">
            <v>5</v>
          </cell>
          <cell r="I13311">
            <v>0</v>
          </cell>
          <cell r="M13311">
            <v>5</v>
          </cell>
          <cell r="Q13311">
            <v>5</v>
          </cell>
          <cell r="V13311">
            <v>2095</v>
          </cell>
        </row>
        <row r="13312">
          <cell r="A13312">
            <v>1</v>
          </cell>
          <cell r="E13312">
            <v>5</v>
          </cell>
          <cell r="I13312">
            <v>0</v>
          </cell>
          <cell r="M13312">
            <v>5</v>
          </cell>
          <cell r="Q13312">
            <v>5</v>
          </cell>
          <cell r="V13312">
            <v>3100</v>
          </cell>
        </row>
        <row r="13313">
          <cell r="A13313">
            <v>1</v>
          </cell>
          <cell r="E13313">
            <v>5</v>
          </cell>
          <cell r="I13313">
            <v>0</v>
          </cell>
          <cell r="M13313">
            <v>5</v>
          </cell>
          <cell r="Q13313">
            <v>5</v>
          </cell>
          <cell r="V13313">
            <v>3300</v>
          </cell>
        </row>
        <row r="13314">
          <cell r="A13314">
            <v>1</v>
          </cell>
          <cell r="E13314">
            <v>5</v>
          </cell>
          <cell r="I13314">
            <v>0</v>
          </cell>
          <cell r="M13314">
            <v>5</v>
          </cell>
          <cell r="Q13314">
            <v>5</v>
          </cell>
          <cell r="V13314">
            <v>3400</v>
          </cell>
        </row>
        <row r="13315">
          <cell r="A13315">
            <v>1</v>
          </cell>
          <cell r="E13315">
            <v>5</v>
          </cell>
          <cell r="I13315">
            <v>0</v>
          </cell>
          <cell r="M13315">
            <v>5</v>
          </cell>
          <cell r="Q13315">
            <v>5</v>
          </cell>
          <cell r="V13315">
            <v>3500</v>
          </cell>
        </row>
        <row r="13316">
          <cell r="A13316">
            <v>1</v>
          </cell>
          <cell r="E13316">
            <v>5</v>
          </cell>
          <cell r="I13316">
            <v>0</v>
          </cell>
          <cell r="M13316">
            <v>5</v>
          </cell>
          <cell r="Q13316">
            <v>5</v>
          </cell>
          <cell r="V13316">
            <v>4000</v>
          </cell>
        </row>
        <row r="13317">
          <cell r="A13317">
            <v>1</v>
          </cell>
          <cell r="E13317">
            <v>5</v>
          </cell>
          <cell r="I13317">
            <v>0</v>
          </cell>
          <cell r="M13317">
            <v>5</v>
          </cell>
          <cell r="Q13317">
            <v>5</v>
          </cell>
          <cell r="V13317">
            <v>4050</v>
          </cell>
        </row>
        <row r="13318">
          <cell r="A13318">
            <v>1</v>
          </cell>
          <cell r="E13318">
            <v>5</v>
          </cell>
          <cell r="I13318">
            <v>0</v>
          </cell>
          <cell r="M13318">
            <v>5</v>
          </cell>
          <cell r="Q13318">
            <v>5</v>
          </cell>
          <cell r="V13318">
            <v>4060</v>
          </cell>
        </row>
        <row r="13319">
          <cell r="A13319">
            <v>1</v>
          </cell>
          <cell r="E13319">
            <v>5</v>
          </cell>
          <cell r="I13319">
            <v>0</v>
          </cell>
          <cell r="M13319">
            <v>5</v>
          </cell>
          <cell r="Q13319">
            <v>5</v>
          </cell>
          <cell r="V13319">
            <v>4100</v>
          </cell>
        </row>
        <row r="13320">
          <cell r="A13320">
            <v>1</v>
          </cell>
          <cell r="E13320">
            <v>5</v>
          </cell>
          <cell r="I13320">
            <v>0</v>
          </cell>
          <cell r="M13320">
            <v>5</v>
          </cell>
          <cell r="Q13320">
            <v>5</v>
          </cell>
          <cell r="V13320">
            <v>4150</v>
          </cell>
        </row>
        <row r="13321">
          <cell r="A13321">
            <v>1</v>
          </cell>
          <cell r="E13321">
            <v>5</v>
          </cell>
          <cell r="I13321">
            <v>0</v>
          </cell>
          <cell r="M13321">
            <v>5</v>
          </cell>
          <cell r="Q13321">
            <v>5</v>
          </cell>
          <cell r="V13321">
            <v>4250</v>
          </cell>
        </row>
        <row r="13322">
          <cell r="A13322">
            <v>1</v>
          </cell>
          <cell r="E13322">
            <v>5</v>
          </cell>
          <cell r="I13322">
            <v>0</v>
          </cell>
          <cell r="M13322">
            <v>5</v>
          </cell>
          <cell r="Q13322">
            <v>5</v>
          </cell>
          <cell r="V13322">
            <v>4260</v>
          </cell>
        </row>
        <row r="13323">
          <cell r="A13323">
            <v>1</v>
          </cell>
          <cell r="E13323">
            <v>5</v>
          </cell>
          <cell r="I13323">
            <v>0</v>
          </cell>
          <cell r="M13323">
            <v>5</v>
          </cell>
          <cell r="Q13323">
            <v>5</v>
          </cell>
          <cell r="V13323">
            <v>4280</v>
          </cell>
        </row>
        <row r="13324">
          <cell r="A13324">
            <v>1</v>
          </cell>
          <cell r="E13324">
            <v>5</v>
          </cell>
          <cell r="I13324">
            <v>0</v>
          </cell>
          <cell r="M13324">
            <v>5</v>
          </cell>
          <cell r="Q13324">
            <v>5</v>
          </cell>
          <cell r="V13324">
            <v>4301</v>
          </cell>
        </row>
        <row r="13325">
          <cell r="A13325">
            <v>1</v>
          </cell>
          <cell r="E13325">
            <v>5</v>
          </cell>
          <cell r="I13325">
            <v>0</v>
          </cell>
          <cell r="M13325">
            <v>5</v>
          </cell>
          <cell r="Q13325">
            <v>5</v>
          </cell>
          <cell r="V13325">
            <v>4302</v>
          </cell>
        </row>
        <row r="13326">
          <cell r="A13326">
            <v>1</v>
          </cell>
          <cell r="E13326">
            <v>5</v>
          </cell>
          <cell r="I13326">
            <v>0</v>
          </cell>
          <cell r="M13326">
            <v>5</v>
          </cell>
          <cell r="Q13326">
            <v>5</v>
          </cell>
          <cell r="V13326">
            <v>4303</v>
          </cell>
        </row>
        <row r="13327">
          <cell r="A13327">
            <v>1</v>
          </cell>
          <cell r="E13327">
            <v>5</v>
          </cell>
          <cell r="I13327">
            <v>0</v>
          </cell>
          <cell r="M13327">
            <v>5</v>
          </cell>
          <cell r="Q13327">
            <v>5</v>
          </cell>
          <cell r="V13327">
            <v>4304</v>
          </cell>
        </row>
        <row r="13328">
          <cell r="A13328">
            <v>1</v>
          </cell>
          <cell r="E13328">
            <v>5</v>
          </cell>
          <cell r="I13328">
            <v>0</v>
          </cell>
          <cell r="M13328">
            <v>5</v>
          </cell>
          <cell r="Q13328">
            <v>5</v>
          </cell>
          <cell r="V13328">
            <v>4305</v>
          </cell>
        </row>
        <row r="13329">
          <cell r="A13329">
            <v>1</v>
          </cell>
          <cell r="E13329">
            <v>5</v>
          </cell>
          <cell r="I13329">
            <v>0</v>
          </cell>
          <cell r="M13329">
            <v>5</v>
          </cell>
          <cell r="Q13329">
            <v>5</v>
          </cell>
          <cell r="V13329">
            <v>4360</v>
          </cell>
        </row>
        <row r="13330">
          <cell r="A13330">
            <v>1</v>
          </cell>
          <cell r="E13330">
            <v>5</v>
          </cell>
          <cell r="I13330">
            <v>0</v>
          </cell>
          <cell r="M13330">
            <v>5</v>
          </cell>
          <cell r="Q13330">
            <v>5</v>
          </cell>
          <cell r="V13330">
            <v>4380</v>
          </cell>
        </row>
        <row r="13331">
          <cell r="A13331">
            <v>1</v>
          </cell>
          <cell r="E13331">
            <v>5</v>
          </cell>
          <cell r="I13331">
            <v>0</v>
          </cell>
          <cell r="M13331">
            <v>5</v>
          </cell>
          <cell r="Q13331">
            <v>5</v>
          </cell>
          <cell r="V13331">
            <v>4480</v>
          </cell>
        </row>
        <row r="13332">
          <cell r="A13332">
            <v>1</v>
          </cell>
          <cell r="E13332">
            <v>5</v>
          </cell>
          <cell r="I13332">
            <v>0</v>
          </cell>
          <cell r="M13332">
            <v>5</v>
          </cell>
          <cell r="Q13332">
            <v>5</v>
          </cell>
          <cell r="V13332">
            <v>4500</v>
          </cell>
        </row>
        <row r="13333">
          <cell r="A13333">
            <v>1</v>
          </cell>
          <cell r="E13333">
            <v>5</v>
          </cell>
          <cell r="I13333">
            <v>0</v>
          </cell>
          <cell r="M13333">
            <v>5</v>
          </cell>
          <cell r="Q13333">
            <v>5</v>
          </cell>
          <cell r="V13333">
            <v>4520</v>
          </cell>
        </row>
        <row r="13334">
          <cell r="A13334">
            <v>1</v>
          </cell>
          <cell r="E13334">
            <v>5</v>
          </cell>
          <cell r="I13334">
            <v>0</v>
          </cell>
          <cell r="M13334">
            <v>5</v>
          </cell>
          <cell r="Q13334">
            <v>5</v>
          </cell>
          <cell r="V13334">
            <v>4560</v>
          </cell>
        </row>
        <row r="13335">
          <cell r="A13335">
            <v>1</v>
          </cell>
          <cell r="E13335">
            <v>5</v>
          </cell>
          <cell r="I13335">
            <v>0</v>
          </cell>
          <cell r="M13335">
            <v>5</v>
          </cell>
          <cell r="Q13335">
            <v>5</v>
          </cell>
          <cell r="V13335">
            <v>4595</v>
          </cell>
        </row>
        <row r="13336">
          <cell r="A13336">
            <v>1</v>
          </cell>
          <cell r="E13336">
            <v>5</v>
          </cell>
          <cell r="I13336">
            <v>0</v>
          </cell>
          <cell r="M13336">
            <v>5</v>
          </cell>
          <cell r="Q13336">
            <v>5</v>
          </cell>
          <cell r="V13336">
            <v>4601</v>
          </cell>
        </row>
        <row r="13337">
          <cell r="A13337">
            <v>1</v>
          </cell>
          <cell r="E13337">
            <v>5</v>
          </cell>
          <cell r="I13337">
            <v>0</v>
          </cell>
          <cell r="M13337">
            <v>5</v>
          </cell>
          <cell r="Q13337">
            <v>5</v>
          </cell>
          <cell r="V13337">
            <v>4602</v>
          </cell>
        </row>
        <row r="13338">
          <cell r="A13338">
            <v>1</v>
          </cell>
          <cell r="E13338">
            <v>5</v>
          </cell>
          <cell r="I13338">
            <v>0</v>
          </cell>
          <cell r="M13338">
            <v>5</v>
          </cell>
          <cell r="Q13338">
            <v>5</v>
          </cell>
          <cell r="V13338">
            <v>4603</v>
          </cell>
        </row>
        <row r="13339">
          <cell r="A13339">
            <v>1</v>
          </cell>
          <cell r="E13339">
            <v>5</v>
          </cell>
          <cell r="I13339">
            <v>0</v>
          </cell>
          <cell r="M13339">
            <v>5</v>
          </cell>
          <cell r="Q13339">
            <v>5</v>
          </cell>
          <cell r="V13339">
            <v>4610</v>
          </cell>
        </row>
        <row r="13340">
          <cell r="A13340">
            <v>1</v>
          </cell>
          <cell r="E13340">
            <v>5</v>
          </cell>
          <cell r="I13340">
            <v>0</v>
          </cell>
          <cell r="M13340">
            <v>5</v>
          </cell>
          <cell r="Q13340">
            <v>5</v>
          </cell>
          <cell r="V13340">
            <v>4640</v>
          </cell>
        </row>
        <row r="13341">
          <cell r="A13341">
            <v>1</v>
          </cell>
          <cell r="E13341">
            <v>5</v>
          </cell>
          <cell r="I13341">
            <v>0</v>
          </cell>
          <cell r="M13341">
            <v>5</v>
          </cell>
          <cell r="Q13341">
            <v>5</v>
          </cell>
          <cell r="V13341">
            <v>4660</v>
          </cell>
        </row>
        <row r="13342">
          <cell r="A13342">
            <v>1</v>
          </cell>
          <cell r="E13342">
            <v>5</v>
          </cell>
          <cell r="I13342">
            <v>0</v>
          </cell>
          <cell r="M13342">
            <v>5</v>
          </cell>
          <cell r="Q13342">
            <v>5</v>
          </cell>
          <cell r="V13342">
            <v>4700</v>
          </cell>
        </row>
        <row r="13343">
          <cell r="A13343">
            <v>1</v>
          </cell>
          <cell r="E13343">
            <v>5</v>
          </cell>
          <cell r="I13343">
            <v>0</v>
          </cell>
          <cell r="M13343">
            <v>5</v>
          </cell>
          <cell r="Q13343">
            <v>5</v>
          </cell>
          <cell r="V13343">
            <v>4720</v>
          </cell>
        </row>
        <row r="13344">
          <cell r="A13344">
            <v>1</v>
          </cell>
          <cell r="E13344">
            <v>5</v>
          </cell>
          <cell r="I13344">
            <v>0</v>
          </cell>
          <cell r="M13344">
            <v>5</v>
          </cell>
          <cell r="Q13344">
            <v>5</v>
          </cell>
          <cell r="V13344">
            <v>4730</v>
          </cell>
        </row>
        <row r="13345">
          <cell r="A13345">
            <v>1</v>
          </cell>
          <cell r="E13345">
            <v>5</v>
          </cell>
          <cell r="I13345">
            <v>0</v>
          </cell>
          <cell r="M13345">
            <v>5</v>
          </cell>
          <cell r="Q13345">
            <v>5</v>
          </cell>
          <cell r="V13345">
            <v>4740</v>
          </cell>
        </row>
        <row r="13346">
          <cell r="A13346">
            <v>1</v>
          </cell>
          <cell r="E13346">
            <v>5</v>
          </cell>
          <cell r="I13346">
            <v>0</v>
          </cell>
          <cell r="M13346">
            <v>5</v>
          </cell>
          <cell r="Q13346">
            <v>5</v>
          </cell>
          <cell r="V13346">
            <v>4760</v>
          </cell>
        </row>
        <row r="13347">
          <cell r="A13347">
            <v>1</v>
          </cell>
          <cell r="E13347">
            <v>5</v>
          </cell>
          <cell r="I13347">
            <v>0</v>
          </cell>
          <cell r="M13347">
            <v>5</v>
          </cell>
          <cell r="Q13347">
            <v>5</v>
          </cell>
          <cell r="V13347">
            <v>4770</v>
          </cell>
        </row>
        <row r="13348">
          <cell r="A13348">
            <v>1</v>
          </cell>
          <cell r="E13348">
            <v>5</v>
          </cell>
          <cell r="I13348">
            <v>0</v>
          </cell>
          <cell r="M13348">
            <v>5</v>
          </cell>
          <cell r="Q13348">
            <v>5</v>
          </cell>
          <cell r="V13348">
            <v>4775</v>
          </cell>
        </row>
        <row r="13349">
          <cell r="A13349">
            <v>1</v>
          </cell>
          <cell r="E13349">
            <v>5</v>
          </cell>
          <cell r="I13349">
            <v>0</v>
          </cell>
          <cell r="M13349">
            <v>5</v>
          </cell>
          <cell r="Q13349">
            <v>5</v>
          </cell>
          <cell r="V13349">
            <v>4780</v>
          </cell>
        </row>
        <row r="13350">
          <cell r="A13350">
            <v>1</v>
          </cell>
          <cell r="E13350">
            <v>5</v>
          </cell>
          <cell r="I13350">
            <v>0</v>
          </cell>
          <cell r="M13350">
            <v>5</v>
          </cell>
          <cell r="Q13350">
            <v>5</v>
          </cell>
          <cell r="V13350">
            <v>4785</v>
          </cell>
        </row>
        <row r="13351">
          <cell r="A13351">
            <v>1</v>
          </cell>
          <cell r="E13351">
            <v>5</v>
          </cell>
          <cell r="I13351">
            <v>0</v>
          </cell>
          <cell r="M13351">
            <v>5</v>
          </cell>
          <cell r="Q13351">
            <v>5</v>
          </cell>
          <cell r="V13351">
            <v>4800</v>
          </cell>
        </row>
        <row r="13352">
          <cell r="A13352">
            <v>1</v>
          </cell>
          <cell r="E13352">
            <v>5</v>
          </cell>
          <cell r="I13352">
            <v>0</v>
          </cell>
          <cell r="M13352">
            <v>5</v>
          </cell>
          <cell r="Q13352">
            <v>5</v>
          </cell>
          <cell r="V13352">
            <v>4820</v>
          </cell>
        </row>
        <row r="13353">
          <cell r="A13353">
            <v>1</v>
          </cell>
          <cell r="E13353">
            <v>5</v>
          </cell>
          <cell r="I13353">
            <v>0</v>
          </cell>
          <cell r="M13353">
            <v>5</v>
          </cell>
          <cell r="Q13353">
            <v>5</v>
          </cell>
          <cell r="V13353">
            <v>4830</v>
          </cell>
        </row>
        <row r="13354">
          <cell r="A13354">
            <v>1</v>
          </cell>
          <cell r="E13354">
            <v>5</v>
          </cell>
          <cell r="I13354">
            <v>0</v>
          </cell>
          <cell r="M13354">
            <v>5</v>
          </cell>
          <cell r="Q13354">
            <v>5</v>
          </cell>
          <cell r="V13354">
            <v>4840</v>
          </cell>
        </row>
        <row r="13355">
          <cell r="A13355">
            <v>1</v>
          </cell>
          <cell r="E13355">
            <v>5</v>
          </cell>
          <cell r="I13355">
            <v>0</v>
          </cell>
          <cell r="M13355">
            <v>5</v>
          </cell>
          <cell r="Q13355">
            <v>5</v>
          </cell>
          <cell r="V13355">
            <v>4910</v>
          </cell>
        </row>
        <row r="13356">
          <cell r="A13356">
            <v>1</v>
          </cell>
          <cell r="E13356">
            <v>5</v>
          </cell>
          <cell r="I13356">
            <v>0</v>
          </cell>
          <cell r="M13356">
            <v>5</v>
          </cell>
          <cell r="Q13356">
            <v>5</v>
          </cell>
          <cell r="V13356">
            <v>5400</v>
          </cell>
        </row>
        <row r="13357">
          <cell r="A13357">
            <v>1</v>
          </cell>
          <cell r="E13357">
            <v>5</v>
          </cell>
          <cell r="I13357">
            <v>0</v>
          </cell>
          <cell r="M13357">
            <v>5</v>
          </cell>
          <cell r="Q13357">
            <v>5</v>
          </cell>
          <cell r="V13357">
            <v>7130</v>
          </cell>
        </row>
        <row r="13358">
          <cell r="A13358">
            <v>1</v>
          </cell>
          <cell r="E13358">
            <v>5</v>
          </cell>
          <cell r="I13358">
            <v>0</v>
          </cell>
          <cell r="M13358">
            <v>5</v>
          </cell>
          <cell r="Q13358">
            <v>5</v>
          </cell>
          <cell r="V13358">
            <v>7140</v>
          </cell>
        </row>
        <row r="13359">
          <cell r="A13359">
            <v>1</v>
          </cell>
          <cell r="E13359">
            <v>5</v>
          </cell>
          <cell r="I13359">
            <v>0</v>
          </cell>
          <cell r="M13359">
            <v>5</v>
          </cell>
          <cell r="Q13359">
            <v>5</v>
          </cell>
          <cell r="V13359">
            <v>7700</v>
          </cell>
        </row>
        <row r="13360">
          <cell r="A13360">
            <v>1</v>
          </cell>
          <cell r="E13360">
            <v>5</v>
          </cell>
          <cell r="I13360">
            <v>0</v>
          </cell>
          <cell r="M13360">
            <v>5</v>
          </cell>
          <cell r="Q13360">
            <v>5</v>
          </cell>
          <cell r="V13360">
            <v>9110</v>
          </cell>
        </row>
        <row r="13361">
          <cell r="A13361">
            <v>1</v>
          </cell>
          <cell r="E13361">
            <v>5</v>
          </cell>
          <cell r="I13361">
            <v>0</v>
          </cell>
          <cell r="M13361">
            <v>5</v>
          </cell>
          <cell r="Q13361">
            <v>5</v>
          </cell>
          <cell r="V13361">
            <v>9204</v>
          </cell>
        </row>
        <row r="13362">
          <cell r="A13362">
            <v>1</v>
          </cell>
          <cell r="E13362">
            <v>5</v>
          </cell>
          <cell r="I13362">
            <v>0</v>
          </cell>
          <cell r="M13362">
            <v>5</v>
          </cell>
          <cell r="Q13362">
            <v>5</v>
          </cell>
          <cell r="V13362">
            <v>9215</v>
          </cell>
        </row>
        <row r="13363">
          <cell r="A13363">
            <v>1</v>
          </cell>
          <cell r="E13363">
            <v>5</v>
          </cell>
          <cell r="I13363">
            <v>0</v>
          </cell>
          <cell r="M13363">
            <v>5</v>
          </cell>
          <cell r="Q13363">
            <v>5</v>
          </cell>
          <cell r="V13363">
            <v>9253</v>
          </cell>
        </row>
        <row r="13364">
          <cell r="A13364">
            <v>1</v>
          </cell>
          <cell r="E13364">
            <v>7</v>
          </cell>
          <cell r="I13364">
            <v>0</v>
          </cell>
          <cell r="M13364">
            <v>7</v>
          </cell>
          <cell r="Q13364">
            <v>7</v>
          </cell>
          <cell r="V13364">
            <v>4900</v>
          </cell>
        </row>
        <row r="13365">
          <cell r="A13365">
            <v>1</v>
          </cell>
          <cell r="E13365">
            <v>7</v>
          </cell>
          <cell r="I13365">
            <v>0</v>
          </cell>
          <cell r="M13365">
            <v>7</v>
          </cell>
          <cell r="Q13365">
            <v>7</v>
          </cell>
          <cell r="V13365">
            <v>5200</v>
          </cell>
        </row>
        <row r="13366">
          <cell r="A13366">
            <v>1</v>
          </cell>
          <cell r="E13366">
            <v>7</v>
          </cell>
          <cell r="I13366">
            <v>0</v>
          </cell>
          <cell r="M13366">
            <v>7</v>
          </cell>
          <cell r="Q13366">
            <v>7</v>
          </cell>
          <cell r="V13366">
            <v>8600</v>
          </cell>
        </row>
        <row r="13367">
          <cell r="A13367">
            <v>1</v>
          </cell>
          <cell r="E13367">
            <v>7</v>
          </cell>
          <cell r="I13367">
            <v>0</v>
          </cell>
          <cell r="M13367">
            <v>7</v>
          </cell>
          <cell r="Q13367">
            <v>7</v>
          </cell>
          <cell r="V13367">
            <v>9110</v>
          </cell>
        </row>
        <row r="13368">
          <cell r="A13368">
            <v>1</v>
          </cell>
          <cell r="E13368">
            <v>8</v>
          </cell>
          <cell r="I13368">
            <v>0</v>
          </cell>
          <cell r="M13368">
            <v>8</v>
          </cell>
          <cell r="Q13368">
            <v>8</v>
          </cell>
          <cell r="V13368">
            <v>7300</v>
          </cell>
        </row>
        <row r="13369">
          <cell r="A13369">
            <v>1</v>
          </cell>
          <cell r="E13369">
            <v>8</v>
          </cell>
          <cell r="I13369">
            <v>0</v>
          </cell>
          <cell r="M13369">
            <v>8</v>
          </cell>
          <cell r="Q13369">
            <v>8</v>
          </cell>
          <cell r="V13369">
            <v>7300</v>
          </cell>
        </row>
        <row r="13370">
          <cell r="A13370">
            <v>1</v>
          </cell>
          <cell r="E13370">
            <v>8</v>
          </cell>
          <cell r="I13370">
            <v>0</v>
          </cell>
          <cell r="M13370">
            <v>8</v>
          </cell>
          <cell r="Q13370">
            <v>8</v>
          </cell>
          <cell r="V13370">
            <v>7300</v>
          </cell>
        </row>
        <row r="13371">
          <cell r="A13371">
            <v>1</v>
          </cell>
          <cell r="E13371">
            <v>12</v>
          </cell>
          <cell r="I13371">
            <v>716588.27</v>
          </cell>
          <cell r="M13371">
            <v>12</v>
          </cell>
          <cell r="Q13371">
            <v>12</v>
          </cell>
          <cell r="V13371">
            <v>3400</v>
          </cell>
        </row>
        <row r="13372">
          <cell r="A13372">
            <v>1</v>
          </cell>
          <cell r="E13372">
            <v>12</v>
          </cell>
          <cell r="I13372">
            <v>0</v>
          </cell>
          <cell r="M13372">
            <v>12</v>
          </cell>
          <cell r="Q13372">
            <v>12</v>
          </cell>
          <cell r="V13372">
            <v>4100</v>
          </cell>
        </row>
        <row r="13373">
          <cell r="A13373">
            <v>1</v>
          </cell>
          <cell r="E13373">
            <v>12</v>
          </cell>
          <cell r="I13373">
            <v>-20000</v>
          </cell>
          <cell r="M13373">
            <v>12</v>
          </cell>
          <cell r="Q13373">
            <v>12</v>
          </cell>
          <cell r="V13373">
            <v>5100</v>
          </cell>
        </row>
        <row r="13374">
          <cell r="A13374">
            <v>1</v>
          </cell>
          <cell r="E13374">
            <v>12</v>
          </cell>
          <cell r="I13374">
            <v>6428864.2800000003</v>
          </cell>
          <cell r="M13374">
            <v>12</v>
          </cell>
          <cell r="Q13374">
            <v>12</v>
          </cell>
          <cell r="V13374">
            <v>5200</v>
          </cell>
        </row>
        <row r="13375">
          <cell r="A13375">
            <v>1</v>
          </cell>
          <cell r="E13375">
            <v>12</v>
          </cell>
          <cell r="I13375">
            <v>-9005011.5199999996</v>
          </cell>
          <cell r="M13375">
            <v>12</v>
          </cell>
          <cell r="Q13375">
            <v>12</v>
          </cell>
          <cell r="V13375">
            <v>5400</v>
          </cell>
        </row>
        <row r="13376">
          <cell r="A13376">
            <v>1</v>
          </cell>
          <cell r="E13376">
            <v>12</v>
          </cell>
          <cell r="I13376">
            <v>-32628.46</v>
          </cell>
          <cell r="M13376">
            <v>12</v>
          </cell>
          <cell r="Q13376">
            <v>12</v>
          </cell>
          <cell r="V13376">
            <v>5400</v>
          </cell>
        </row>
        <row r="13377">
          <cell r="A13377">
            <v>1</v>
          </cell>
          <cell r="E13377">
            <v>12</v>
          </cell>
          <cell r="I13377">
            <v>46592.12</v>
          </cell>
          <cell r="M13377">
            <v>12</v>
          </cell>
          <cell r="Q13377">
            <v>12</v>
          </cell>
          <cell r="V13377">
            <v>6110</v>
          </cell>
        </row>
        <row r="13378">
          <cell r="A13378">
            <v>1</v>
          </cell>
          <cell r="E13378">
            <v>12</v>
          </cell>
          <cell r="I13378">
            <v>-25961.919999999998</v>
          </cell>
          <cell r="M13378">
            <v>12</v>
          </cell>
          <cell r="Q13378">
            <v>12</v>
          </cell>
          <cell r="V13378">
            <v>6120</v>
          </cell>
        </row>
        <row r="13379">
          <cell r="A13379">
            <v>1</v>
          </cell>
          <cell r="E13379">
            <v>12</v>
          </cell>
          <cell r="I13379">
            <v>24150.12</v>
          </cell>
          <cell r="M13379">
            <v>12</v>
          </cell>
          <cell r="Q13379">
            <v>12</v>
          </cell>
          <cell r="V13379">
            <v>6210</v>
          </cell>
        </row>
        <row r="13380">
          <cell r="A13380">
            <v>1</v>
          </cell>
          <cell r="E13380">
            <v>12</v>
          </cell>
          <cell r="I13380">
            <v>-18918.41</v>
          </cell>
          <cell r="M13380">
            <v>12</v>
          </cell>
          <cell r="Q13380">
            <v>12</v>
          </cell>
          <cell r="V13380">
            <v>6220</v>
          </cell>
        </row>
        <row r="13381">
          <cell r="A13381">
            <v>1</v>
          </cell>
          <cell r="E13381">
            <v>12</v>
          </cell>
          <cell r="I13381">
            <v>4620</v>
          </cell>
          <cell r="M13381">
            <v>12</v>
          </cell>
          <cell r="Q13381">
            <v>12</v>
          </cell>
          <cell r="V13381">
            <v>7000</v>
          </cell>
        </row>
        <row r="13382">
          <cell r="A13382">
            <v>1</v>
          </cell>
          <cell r="E13382">
            <v>12</v>
          </cell>
          <cell r="I13382">
            <v>2500</v>
          </cell>
          <cell r="M13382">
            <v>12</v>
          </cell>
          <cell r="Q13382">
            <v>12</v>
          </cell>
          <cell r="V13382">
            <v>7300</v>
          </cell>
        </row>
        <row r="13383">
          <cell r="A13383">
            <v>1</v>
          </cell>
          <cell r="E13383">
            <v>12</v>
          </cell>
          <cell r="I13383">
            <v>73694.740000000005</v>
          </cell>
          <cell r="M13383">
            <v>12</v>
          </cell>
          <cell r="Q13383">
            <v>12</v>
          </cell>
          <cell r="V13383">
            <v>7500</v>
          </cell>
        </row>
        <row r="13384">
          <cell r="A13384">
            <v>1</v>
          </cell>
          <cell r="E13384">
            <v>12</v>
          </cell>
          <cell r="I13384">
            <v>4078.06</v>
          </cell>
          <cell r="M13384">
            <v>12</v>
          </cell>
          <cell r="Q13384">
            <v>12</v>
          </cell>
          <cell r="V13384">
            <v>7914</v>
          </cell>
        </row>
        <row r="13385">
          <cell r="A13385">
            <v>1</v>
          </cell>
          <cell r="E13385">
            <v>12</v>
          </cell>
          <cell r="I13385">
            <v>281649.93</v>
          </cell>
          <cell r="M13385">
            <v>12</v>
          </cell>
          <cell r="Q13385">
            <v>12</v>
          </cell>
          <cell r="V13385">
            <v>7915</v>
          </cell>
        </row>
        <row r="13386">
          <cell r="A13386">
            <v>1</v>
          </cell>
          <cell r="E13386">
            <v>12</v>
          </cell>
          <cell r="I13386">
            <v>28688.16</v>
          </cell>
          <cell r="M13386">
            <v>12</v>
          </cell>
          <cell r="Q13386">
            <v>12</v>
          </cell>
          <cell r="V13386">
            <v>8111</v>
          </cell>
        </row>
        <row r="13387">
          <cell r="A13387">
            <v>1</v>
          </cell>
          <cell r="E13387">
            <v>12</v>
          </cell>
          <cell r="I13387">
            <v>-74350.990000000005</v>
          </cell>
          <cell r="M13387">
            <v>12</v>
          </cell>
          <cell r="Q13387">
            <v>12</v>
          </cell>
          <cell r="V13387">
            <v>9251</v>
          </cell>
        </row>
        <row r="13388">
          <cell r="A13388">
            <v>1</v>
          </cell>
          <cell r="E13388">
            <v>12</v>
          </cell>
          <cell r="I13388">
            <v>-71429.14</v>
          </cell>
          <cell r="M13388">
            <v>12</v>
          </cell>
          <cell r="Q13388">
            <v>12</v>
          </cell>
          <cell r="V13388">
            <v>9252</v>
          </cell>
        </row>
        <row r="13389">
          <cell r="A13389">
            <v>1</v>
          </cell>
          <cell r="E13389">
            <v>12</v>
          </cell>
          <cell r="I13389">
            <v>-34507.96</v>
          </cell>
          <cell r="M13389">
            <v>12</v>
          </cell>
          <cell r="Q13389">
            <v>12</v>
          </cell>
          <cell r="V13389">
            <v>9256</v>
          </cell>
        </row>
        <row r="13390">
          <cell r="A13390">
            <v>1</v>
          </cell>
          <cell r="E13390">
            <v>12</v>
          </cell>
          <cell r="I13390">
            <v>-195205.63</v>
          </cell>
          <cell r="M13390">
            <v>12</v>
          </cell>
          <cell r="Q13390">
            <v>12</v>
          </cell>
          <cell r="V13390">
            <v>9305</v>
          </cell>
        </row>
        <row r="13391">
          <cell r="A13391">
            <v>1</v>
          </cell>
          <cell r="E13391">
            <v>12</v>
          </cell>
          <cell r="I13391">
            <v>-14905.61</v>
          </cell>
          <cell r="M13391">
            <v>12</v>
          </cell>
          <cell r="Q13391">
            <v>12</v>
          </cell>
          <cell r="V13391">
            <v>9600</v>
          </cell>
        </row>
        <row r="13392">
          <cell r="A13392">
            <v>1</v>
          </cell>
          <cell r="E13392">
            <v>12</v>
          </cell>
          <cell r="I13392">
            <v>65522.77</v>
          </cell>
          <cell r="M13392">
            <v>12</v>
          </cell>
          <cell r="Q13392">
            <v>12</v>
          </cell>
          <cell r="V13392">
            <v>9610</v>
          </cell>
        </row>
        <row r="13393">
          <cell r="A13393">
            <v>1</v>
          </cell>
          <cell r="E13393">
            <v>12</v>
          </cell>
          <cell r="I13393">
            <v>-90182.21</v>
          </cell>
          <cell r="M13393">
            <v>12</v>
          </cell>
          <cell r="Q13393">
            <v>12</v>
          </cell>
          <cell r="V13393">
            <v>9670</v>
          </cell>
        </row>
        <row r="13394">
          <cell r="A13394">
            <v>1</v>
          </cell>
          <cell r="E13394">
            <v>12</v>
          </cell>
          <cell r="I13394">
            <v>1906153.4</v>
          </cell>
          <cell r="M13394">
            <v>12</v>
          </cell>
          <cell r="Q13394">
            <v>12</v>
          </cell>
          <cell r="V13394">
            <v>5301</v>
          </cell>
        </row>
        <row r="13395">
          <cell r="A13395">
            <v>1</v>
          </cell>
          <cell r="E13395">
            <v>11</v>
          </cell>
          <cell r="I13395">
            <v>0</v>
          </cell>
          <cell r="M13395">
            <v>11</v>
          </cell>
          <cell r="Q13395">
            <v>11</v>
          </cell>
          <cell r="V13395">
            <v>4440</v>
          </cell>
        </row>
        <row r="13396">
          <cell r="A13396">
            <v>1</v>
          </cell>
          <cell r="E13396">
            <v>18</v>
          </cell>
          <cell r="I13396">
            <v>-94366.94</v>
          </cell>
          <cell r="M13396">
            <v>18</v>
          </cell>
          <cell r="Q13396">
            <v>18</v>
          </cell>
          <cell r="V13396">
            <v>3100</v>
          </cell>
        </row>
        <row r="13397">
          <cell r="A13397">
            <v>1</v>
          </cell>
          <cell r="E13397">
            <v>18</v>
          </cell>
          <cell r="I13397">
            <v>3249</v>
          </cell>
          <cell r="M13397">
            <v>18</v>
          </cell>
          <cell r="Q13397">
            <v>18</v>
          </cell>
          <cell r="V13397">
            <v>4060</v>
          </cell>
        </row>
        <row r="13398">
          <cell r="A13398">
            <v>1</v>
          </cell>
          <cell r="E13398">
            <v>18</v>
          </cell>
          <cell r="I13398">
            <v>3024.55</v>
          </cell>
          <cell r="M13398">
            <v>18</v>
          </cell>
          <cell r="Q13398">
            <v>18</v>
          </cell>
          <cell r="V13398">
            <v>4150</v>
          </cell>
        </row>
        <row r="13399">
          <cell r="A13399">
            <v>1</v>
          </cell>
          <cell r="E13399">
            <v>18</v>
          </cell>
          <cell r="I13399">
            <v>9000</v>
          </cell>
          <cell r="M13399">
            <v>18</v>
          </cell>
          <cell r="Q13399">
            <v>18</v>
          </cell>
          <cell r="V13399">
            <v>4380</v>
          </cell>
        </row>
        <row r="13400">
          <cell r="A13400">
            <v>1</v>
          </cell>
          <cell r="E13400">
            <v>18</v>
          </cell>
          <cell r="I13400">
            <v>7500</v>
          </cell>
          <cell r="M13400">
            <v>18</v>
          </cell>
          <cell r="Q13400">
            <v>18</v>
          </cell>
          <cell r="V13400">
            <v>4500</v>
          </cell>
        </row>
        <row r="13401">
          <cell r="A13401">
            <v>1</v>
          </cell>
          <cell r="E13401">
            <v>18</v>
          </cell>
          <cell r="I13401">
            <v>62617.78</v>
          </cell>
          <cell r="M13401">
            <v>18</v>
          </cell>
          <cell r="Q13401">
            <v>18</v>
          </cell>
          <cell r="V13401">
            <v>4520</v>
          </cell>
        </row>
        <row r="13402">
          <cell r="A13402">
            <v>1</v>
          </cell>
          <cell r="E13402">
            <v>18</v>
          </cell>
          <cell r="I13402">
            <v>1500</v>
          </cell>
          <cell r="M13402">
            <v>18</v>
          </cell>
          <cell r="Q13402">
            <v>18</v>
          </cell>
          <cell r="V13402">
            <v>4560</v>
          </cell>
        </row>
        <row r="13403">
          <cell r="A13403">
            <v>1</v>
          </cell>
          <cell r="E13403">
            <v>18</v>
          </cell>
          <cell r="I13403">
            <v>600</v>
          </cell>
          <cell r="M13403">
            <v>18</v>
          </cell>
          <cell r="Q13403">
            <v>18</v>
          </cell>
          <cell r="V13403">
            <v>4660</v>
          </cell>
        </row>
        <row r="13404">
          <cell r="A13404">
            <v>1</v>
          </cell>
          <cell r="E13404">
            <v>18</v>
          </cell>
          <cell r="I13404">
            <v>20884.669999999998</v>
          </cell>
          <cell r="M13404">
            <v>18</v>
          </cell>
          <cell r="Q13404">
            <v>18</v>
          </cell>
          <cell r="V13404">
            <v>4680</v>
          </cell>
        </row>
        <row r="13405">
          <cell r="A13405">
            <v>1</v>
          </cell>
          <cell r="E13405">
            <v>18</v>
          </cell>
          <cell r="I13405">
            <v>5138.1000000000004</v>
          </cell>
          <cell r="M13405">
            <v>18</v>
          </cell>
          <cell r="Q13405">
            <v>18</v>
          </cell>
          <cell r="V13405">
            <v>4730</v>
          </cell>
        </row>
        <row r="13406">
          <cell r="A13406">
            <v>1</v>
          </cell>
          <cell r="E13406">
            <v>18</v>
          </cell>
          <cell r="I13406">
            <v>203518.05</v>
          </cell>
          <cell r="M13406">
            <v>18</v>
          </cell>
          <cell r="Q13406">
            <v>18</v>
          </cell>
          <cell r="V13406">
            <v>4731</v>
          </cell>
        </row>
        <row r="13407">
          <cell r="A13407">
            <v>1</v>
          </cell>
          <cell r="E13407">
            <v>18</v>
          </cell>
          <cell r="I13407">
            <v>117</v>
          </cell>
          <cell r="M13407">
            <v>18</v>
          </cell>
          <cell r="Q13407">
            <v>18</v>
          </cell>
          <cell r="V13407">
            <v>4780</v>
          </cell>
        </row>
        <row r="13408">
          <cell r="A13408">
            <v>1</v>
          </cell>
          <cell r="E13408">
            <v>18</v>
          </cell>
          <cell r="I13408">
            <v>4410</v>
          </cell>
          <cell r="M13408">
            <v>18</v>
          </cell>
          <cell r="Q13408">
            <v>18</v>
          </cell>
          <cell r="V13408">
            <v>4800</v>
          </cell>
        </row>
        <row r="13409">
          <cell r="A13409">
            <v>1</v>
          </cell>
          <cell r="E13409">
            <v>18</v>
          </cell>
          <cell r="I13409">
            <v>27979.94</v>
          </cell>
          <cell r="M13409">
            <v>18</v>
          </cell>
          <cell r="Q13409">
            <v>18</v>
          </cell>
          <cell r="V13409">
            <v>4830</v>
          </cell>
        </row>
        <row r="13410">
          <cell r="A13410">
            <v>1</v>
          </cell>
          <cell r="E13410">
            <v>18</v>
          </cell>
          <cell r="I13410">
            <v>-1</v>
          </cell>
          <cell r="M13410">
            <v>18</v>
          </cell>
          <cell r="Q13410">
            <v>18</v>
          </cell>
          <cell r="V13410">
            <v>5100</v>
          </cell>
        </row>
        <row r="13411">
          <cell r="A13411">
            <v>1</v>
          </cell>
          <cell r="E13411">
            <v>18</v>
          </cell>
          <cell r="I13411">
            <v>80000</v>
          </cell>
          <cell r="M13411">
            <v>18</v>
          </cell>
          <cell r="Q13411">
            <v>18</v>
          </cell>
          <cell r="V13411">
            <v>5400</v>
          </cell>
        </row>
        <row r="13412">
          <cell r="A13412">
            <v>1</v>
          </cell>
          <cell r="E13412">
            <v>18</v>
          </cell>
          <cell r="I13412">
            <v>307506</v>
          </cell>
          <cell r="M13412">
            <v>18</v>
          </cell>
          <cell r="Q13412">
            <v>18</v>
          </cell>
          <cell r="V13412">
            <v>5400</v>
          </cell>
        </row>
        <row r="13413">
          <cell r="A13413">
            <v>1</v>
          </cell>
          <cell r="E13413">
            <v>18</v>
          </cell>
          <cell r="I13413">
            <v>826153.63</v>
          </cell>
          <cell r="M13413">
            <v>18</v>
          </cell>
          <cell r="Q13413">
            <v>18</v>
          </cell>
          <cell r="V13413">
            <v>5400</v>
          </cell>
        </row>
        <row r="13414">
          <cell r="A13414">
            <v>1</v>
          </cell>
          <cell r="E13414">
            <v>18</v>
          </cell>
          <cell r="I13414">
            <v>41406</v>
          </cell>
          <cell r="M13414">
            <v>18</v>
          </cell>
          <cell r="Q13414">
            <v>18</v>
          </cell>
          <cell r="V13414">
            <v>5400</v>
          </cell>
        </row>
        <row r="13415">
          <cell r="A13415">
            <v>1</v>
          </cell>
          <cell r="E13415">
            <v>18</v>
          </cell>
          <cell r="I13415">
            <v>-74795.600000000006</v>
          </cell>
          <cell r="M13415">
            <v>18</v>
          </cell>
          <cell r="Q13415">
            <v>18</v>
          </cell>
          <cell r="V13415">
            <v>5400</v>
          </cell>
        </row>
        <row r="13416">
          <cell r="A13416">
            <v>1</v>
          </cell>
          <cell r="E13416">
            <v>18</v>
          </cell>
          <cell r="I13416">
            <v>312654</v>
          </cell>
          <cell r="M13416">
            <v>18</v>
          </cell>
          <cell r="Q13416">
            <v>18</v>
          </cell>
          <cell r="V13416">
            <v>5400</v>
          </cell>
        </row>
        <row r="13417">
          <cell r="A13417">
            <v>1</v>
          </cell>
          <cell r="E13417">
            <v>18</v>
          </cell>
          <cell r="I13417">
            <v>98237.36</v>
          </cell>
          <cell r="M13417">
            <v>18</v>
          </cell>
          <cell r="Q13417">
            <v>18</v>
          </cell>
          <cell r="V13417">
            <v>5400</v>
          </cell>
        </row>
        <row r="13418">
          <cell r="A13418">
            <v>1</v>
          </cell>
          <cell r="E13418">
            <v>18</v>
          </cell>
          <cell r="I13418">
            <v>9556.98</v>
          </cell>
          <cell r="M13418">
            <v>18</v>
          </cell>
          <cell r="Q13418">
            <v>18</v>
          </cell>
          <cell r="V13418">
            <v>5400</v>
          </cell>
        </row>
        <row r="13419">
          <cell r="A13419">
            <v>1</v>
          </cell>
          <cell r="E13419">
            <v>18</v>
          </cell>
          <cell r="I13419">
            <v>1034728.29</v>
          </cell>
          <cell r="M13419">
            <v>18</v>
          </cell>
          <cell r="Q13419">
            <v>18</v>
          </cell>
          <cell r="V13419">
            <v>5400</v>
          </cell>
        </row>
        <row r="13420">
          <cell r="A13420">
            <v>1</v>
          </cell>
          <cell r="E13420">
            <v>18</v>
          </cell>
          <cell r="I13420">
            <v>85000</v>
          </cell>
          <cell r="M13420">
            <v>18</v>
          </cell>
          <cell r="Q13420">
            <v>18</v>
          </cell>
          <cell r="V13420">
            <v>5400</v>
          </cell>
        </row>
        <row r="13421">
          <cell r="A13421">
            <v>1</v>
          </cell>
          <cell r="E13421">
            <v>18</v>
          </cell>
          <cell r="I13421">
            <v>-9427935.8300000001</v>
          </cell>
          <cell r="M13421">
            <v>18</v>
          </cell>
          <cell r="Q13421">
            <v>18</v>
          </cell>
          <cell r="V13421">
            <v>5400</v>
          </cell>
        </row>
        <row r="13422">
          <cell r="A13422">
            <v>1</v>
          </cell>
          <cell r="E13422">
            <v>18</v>
          </cell>
          <cell r="I13422">
            <v>-1124226</v>
          </cell>
          <cell r="M13422">
            <v>18</v>
          </cell>
          <cell r="Q13422">
            <v>18</v>
          </cell>
          <cell r="V13422">
            <v>5400</v>
          </cell>
        </row>
        <row r="13423">
          <cell r="A13423">
            <v>1</v>
          </cell>
          <cell r="E13423">
            <v>18</v>
          </cell>
          <cell r="I13423">
            <v>778641</v>
          </cell>
          <cell r="M13423">
            <v>18</v>
          </cell>
          <cell r="Q13423">
            <v>18</v>
          </cell>
          <cell r="V13423">
            <v>5400</v>
          </cell>
        </row>
        <row r="13424">
          <cell r="A13424">
            <v>1</v>
          </cell>
          <cell r="E13424">
            <v>18</v>
          </cell>
          <cell r="I13424">
            <v>6445942.9199999999</v>
          </cell>
          <cell r="M13424">
            <v>18</v>
          </cell>
          <cell r="Q13424">
            <v>18</v>
          </cell>
          <cell r="V13424">
            <v>5400</v>
          </cell>
        </row>
        <row r="13425">
          <cell r="A13425">
            <v>1</v>
          </cell>
          <cell r="E13425">
            <v>18</v>
          </cell>
          <cell r="I13425">
            <v>2187791</v>
          </cell>
          <cell r="M13425">
            <v>18</v>
          </cell>
          <cell r="Q13425">
            <v>18</v>
          </cell>
          <cell r="V13425">
            <v>5400</v>
          </cell>
        </row>
        <row r="13426">
          <cell r="A13426">
            <v>1</v>
          </cell>
          <cell r="E13426">
            <v>18</v>
          </cell>
          <cell r="I13426">
            <v>-3029071.28</v>
          </cell>
          <cell r="M13426">
            <v>18</v>
          </cell>
          <cell r="Q13426">
            <v>18</v>
          </cell>
          <cell r="V13426">
            <v>5450</v>
          </cell>
        </row>
        <row r="13427">
          <cell r="A13427">
            <v>1</v>
          </cell>
          <cell r="E13427">
            <v>18</v>
          </cell>
          <cell r="I13427">
            <v>3633.33</v>
          </cell>
          <cell r="M13427">
            <v>18</v>
          </cell>
          <cell r="Q13427">
            <v>18</v>
          </cell>
          <cell r="V13427">
            <v>7000</v>
          </cell>
        </row>
        <row r="13428">
          <cell r="A13428">
            <v>1</v>
          </cell>
          <cell r="E13428">
            <v>18</v>
          </cell>
          <cell r="I13428">
            <v>50000</v>
          </cell>
          <cell r="M13428">
            <v>18</v>
          </cell>
          <cell r="Q13428">
            <v>18</v>
          </cell>
          <cell r="V13428">
            <v>7200</v>
          </cell>
        </row>
        <row r="13429">
          <cell r="A13429">
            <v>1</v>
          </cell>
          <cell r="E13429">
            <v>18</v>
          </cell>
          <cell r="I13429">
            <v>53945.599999999999</v>
          </cell>
          <cell r="M13429">
            <v>18</v>
          </cell>
          <cell r="Q13429">
            <v>18</v>
          </cell>
          <cell r="V13429">
            <v>7200</v>
          </cell>
        </row>
        <row r="13430">
          <cell r="A13430">
            <v>1</v>
          </cell>
          <cell r="E13430">
            <v>18</v>
          </cell>
          <cell r="I13430">
            <v>50000</v>
          </cell>
          <cell r="M13430">
            <v>18</v>
          </cell>
          <cell r="Q13430">
            <v>18</v>
          </cell>
          <cell r="V13430">
            <v>7200</v>
          </cell>
        </row>
        <row r="13431">
          <cell r="A13431">
            <v>1</v>
          </cell>
          <cell r="E13431">
            <v>18</v>
          </cell>
          <cell r="I13431">
            <v>200000</v>
          </cell>
          <cell r="M13431">
            <v>18</v>
          </cell>
          <cell r="Q13431">
            <v>18</v>
          </cell>
          <cell r="V13431">
            <v>7200</v>
          </cell>
        </row>
        <row r="13432">
          <cell r="A13432">
            <v>1</v>
          </cell>
          <cell r="E13432">
            <v>18</v>
          </cell>
          <cell r="I13432">
            <v>50000</v>
          </cell>
          <cell r="M13432">
            <v>18</v>
          </cell>
          <cell r="Q13432">
            <v>18</v>
          </cell>
          <cell r="V13432">
            <v>7200</v>
          </cell>
        </row>
        <row r="13433">
          <cell r="A13433">
            <v>1</v>
          </cell>
          <cell r="E13433">
            <v>18</v>
          </cell>
          <cell r="I13433">
            <v>67844.3</v>
          </cell>
          <cell r="M13433">
            <v>18</v>
          </cell>
          <cell r="Q13433">
            <v>18</v>
          </cell>
          <cell r="V13433">
            <v>7200</v>
          </cell>
        </row>
        <row r="13434">
          <cell r="A13434">
            <v>1</v>
          </cell>
          <cell r="E13434">
            <v>18</v>
          </cell>
          <cell r="I13434">
            <v>50000</v>
          </cell>
          <cell r="M13434">
            <v>18</v>
          </cell>
          <cell r="Q13434">
            <v>18</v>
          </cell>
          <cell r="V13434">
            <v>7200</v>
          </cell>
        </row>
        <row r="13435">
          <cell r="A13435">
            <v>1</v>
          </cell>
          <cell r="E13435">
            <v>18</v>
          </cell>
          <cell r="I13435">
            <v>50000</v>
          </cell>
          <cell r="M13435">
            <v>18</v>
          </cell>
          <cell r="Q13435">
            <v>18</v>
          </cell>
          <cell r="V13435">
            <v>7200</v>
          </cell>
        </row>
        <row r="13436">
          <cell r="A13436">
            <v>1</v>
          </cell>
          <cell r="E13436">
            <v>18</v>
          </cell>
          <cell r="I13436">
            <v>50000</v>
          </cell>
          <cell r="M13436">
            <v>18</v>
          </cell>
          <cell r="Q13436">
            <v>18</v>
          </cell>
          <cell r="V13436">
            <v>7200</v>
          </cell>
        </row>
        <row r="13437">
          <cell r="A13437">
            <v>1</v>
          </cell>
          <cell r="E13437">
            <v>18</v>
          </cell>
          <cell r="I13437">
            <v>52043.43</v>
          </cell>
          <cell r="M13437">
            <v>18</v>
          </cell>
          <cell r="Q13437">
            <v>18</v>
          </cell>
          <cell r="V13437">
            <v>8200</v>
          </cell>
        </row>
        <row r="13438">
          <cell r="A13438">
            <v>1</v>
          </cell>
          <cell r="E13438">
            <v>18</v>
          </cell>
          <cell r="I13438">
            <v>-188823.13</v>
          </cell>
          <cell r="M13438">
            <v>18</v>
          </cell>
          <cell r="Q13438">
            <v>18</v>
          </cell>
          <cell r="V13438">
            <v>9258</v>
          </cell>
        </row>
        <row r="13439">
          <cell r="A13439">
            <v>1</v>
          </cell>
          <cell r="E13439">
            <v>18</v>
          </cell>
          <cell r="I13439">
            <v>-70858.350000000006</v>
          </cell>
          <cell r="M13439">
            <v>18</v>
          </cell>
          <cell r="Q13439">
            <v>18</v>
          </cell>
          <cell r="V13439">
            <v>9303</v>
          </cell>
        </row>
        <row r="13440">
          <cell r="A13440">
            <v>1</v>
          </cell>
          <cell r="E13440">
            <v>18</v>
          </cell>
          <cell r="I13440">
            <v>-3249</v>
          </cell>
          <cell r="M13440">
            <v>18</v>
          </cell>
          <cell r="Q13440">
            <v>18</v>
          </cell>
          <cell r="V13440">
            <v>9305</v>
          </cell>
        </row>
        <row r="13441">
          <cell r="A13441">
            <v>1</v>
          </cell>
          <cell r="E13441">
            <v>18</v>
          </cell>
          <cell r="I13441">
            <v>-2500</v>
          </cell>
          <cell r="M13441">
            <v>18</v>
          </cell>
          <cell r="Q13441">
            <v>18</v>
          </cell>
          <cell r="V13441">
            <v>9400</v>
          </cell>
        </row>
        <row r="13442">
          <cell r="A13442">
            <v>1</v>
          </cell>
          <cell r="E13442">
            <v>18</v>
          </cell>
          <cell r="I13442">
            <v>781204.2</v>
          </cell>
          <cell r="M13442">
            <v>18</v>
          </cell>
          <cell r="Q13442">
            <v>18</v>
          </cell>
          <cell r="V13442">
            <v>5301</v>
          </cell>
        </row>
        <row r="13443">
          <cell r="A13443">
            <v>1</v>
          </cell>
          <cell r="E13443">
            <v>20</v>
          </cell>
          <cell r="I13443">
            <v>-11.67</v>
          </cell>
          <cell r="M13443">
            <v>20</v>
          </cell>
          <cell r="Q13443">
            <v>20</v>
          </cell>
          <cell r="V13443">
            <v>3100</v>
          </cell>
        </row>
        <row r="13444">
          <cell r="A13444">
            <v>1</v>
          </cell>
          <cell r="E13444">
            <v>20</v>
          </cell>
          <cell r="I13444">
            <v>238.73</v>
          </cell>
          <cell r="M13444">
            <v>20</v>
          </cell>
          <cell r="Q13444">
            <v>20</v>
          </cell>
          <cell r="V13444">
            <v>4150</v>
          </cell>
        </row>
        <row r="13445">
          <cell r="A13445">
            <v>1</v>
          </cell>
          <cell r="E13445">
            <v>20</v>
          </cell>
          <cell r="I13445">
            <v>3108</v>
          </cell>
          <cell r="M13445">
            <v>20</v>
          </cell>
          <cell r="Q13445">
            <v>20</v>
          </cell>
          <cell r="V13445">
            <v>4680</v>
          </cell>
        </row>
        <row r="13446">
          <cell r="A13446">
            <v>1</v>
          </cell>
          <cell r="E13446">
            <v>20</v>
          </cell>
          <cell r="I13446">
            <v>-12900</v>
          </cell>
          <cell r="M13446">
            <v>20</v>
          </cell>
          <cell r="Q13446">
            <v>20</v>
          </cell>
          <cell r="V13446">
            <v>5100</v>
          </cell>
        </row>
        <row r="13447">
          <cell r="A13447">
            <v>1</v>
          </cell>
          <cell r="E13447">
            <v>20</v>
          </cell>
          <cell r="I13447">
            <v>9427936.8300000001</v>
          </cell>
          <cell r="M13447">
            <v>20</v>
          </cell>
          <cell r="Q13447">
            <v>20</v>
          </cell>
          <cell r="V13447">
            <v>5400</v>
          </cell>
        </row>
        <row r="13448">
          <cell r="A13448">
            <v>1</v>
          </cell>
          <cell r="E13448">
            <v>20</v>
          </cell>
          <cell r="I13448">
            <v>-9500000</v>
          </cell>
          <cell r="M13448">
            <v>20</v>
          </cell>
          <cell r="Q13448">
            <v>20</v>
          </cell>
          <cell r="V13448">
            <v>5530</v>
          </cell>
        </row>
        <row r="13449">
          <cell r="A13449">
            <v>1</v>
          </cell>
          <cell r="E13449">
            <v>20</v>
          </cell>
          <cell r="I13449">
            <v>9606.32</v>
          </cell>
          <cell r="M13449">
            <v>20</v>
          </cell>
          <cell r="Q13449">
            <v>20</v>
          </cell>
          <cell r="V13449">
            <v>7240</v>
          </cell>
        </row>
        <row r="13450">
          <cell r="A13450">
            <v>1</v>
          </cell>
          <cell r="E13450">
            <v>20</v>
          </cell>
          <cell r="I13450">
            <v>11000</v>
          </cell>
          <cell r="M13450">
            <v>20</v>
          </cell>
          <cell r="Q13450">
            <v>20</v>
          </cell>
          <cell r="V13450">
            <v>7500</v>
          </cell>
        </row>
        <row r="13451">
          <cell r="A13451">
            <v>1</v>
          </cell>
          <cell r="E13451">
            <v>20</v>
          </cell>
          <cell r="I13451">
            <v>4956.45</v>
          </cell>
          <cell r="M13451">
            <v>20</v>
          </cell>
          <cell r="Q13451">
            <v>20</v>
          </cell>
          <cell r="V13451">
            <v>8201</v>
          </cell>
        </row>
        <row r="13452">
          <cell r="A13452">
            <v>1</v>
          </cell>
          <cell r="E13452">
            <v>20</v>
          </cell>
          <cell r="I13452">
            <v>-3108</v>
          </cell>
          <cell r="M13452">
            <v>20</v>
          </cell>
          <cell r="Q13452">
            <v>20</v>
          </cell>
          <cell r="V13452">
            <v>9303</v>
          </cell>
        </row>
        <row r="13453">
          <cell r="A13453">
            <v>1</v>
          </cell>
          <cell r="E13453">
            <v>20</v>
          </cell>
          <cell r="I13453">
            <v>-5100</v>
          </cell>
          <cell r="M13453">
            <v>20</v>
          </cell>
          <cell r="Q13453">
            <v>20</v>
          </cell>
          <cell r="V13453">
            <v>9400</v>
          </cell>
        </row>
        <row r="13454">
          <cell r="A13454">
            <v>1</v>
          </cell>
          <cell r="E13454">
            <v>20</v>
          </cell>
          <cell r="I13454">
            <v>64273.34</v>
          </cell>
          <cell r="M13454">
            <v>20</v>
          </cell>
          <cell r="Q13454">
            <v>20</v>
          </cell>
          <cell r="V13454">
            <v>5301</v>
          </cell>
        </row>
        <row r="13455">
          <cell r="A13455">
            <v>1</v>
          </cell>
          <cell r="E13455">
            <v>25</v>
          </cell>
          <cell r="I13455">
            <v>-2363723.6800000002</v>
          </cell>
          <cell r="M13455">
            <v>25</v>
          </cell>
          <cell r="Q13455">
            <v>25</v>
          </cell>
          <cell r="V13455">
            <v>1095</v>
          </cell>
        </row>
        <row r="13456">
          <cell r="A13456">
            <v>1</v>
          </cell>
          <cell r="E13456">
            <v>25</v>
          </cell>
          <cell r="I13456">
            <v>63180</v>
          </cell>
          <cell r="M13456">
            <v>25</v>
          </cell>
          <cell r="Q13456">
            <v>25</v>
          </cell>
          <cell r="V13456">
            <v>2010</v>
          </cell>
        </row>
        <row r="13457">
          <cell r="A13457">
            <v>1</v>
          </cell>
          <cell r="E13457">
            <v>25</v>
          </cell>
          <cell r="I13457">
            <v>694408.75</v>
          </cell>
          <cell r="M13457">
            <v>25</v>
          </cell>
          <cell r="Q13457">
            <v>25</v>
          </cell>
          <cell r="V13457">
            <v>2030</v>
          </cell>
        </row>
        <row r="13458">
          <cell r="A13458">
            <v>1</v>
          </cell>
          <cell r="E13458">
            <v>25</v>
          </cell>
          <cell r="I13458">
            <v>-953677.23</v>
          </cell>
          <cell r="M13458">
            <v>25</v>
          </cell>
          <cell r="Q13458">
            <v>25</v>
          </cell>
          <cell r="V13458">
            <v>2040</v>
          </cell>
        </row>
        <row r="13459">
          <cell r="A13459">
            <v>1</v>
          </cell>
          <cell r="E13459">
            <v>25</v>
          </cell>
          <cell r="I13459">
            <v>954959.5</v>
          </cell>
          <cell r="M13459">
            <v>25</v>
          </cell>
          <cell r="Q13459">
            <v>25</v>
          </cell>
          <cell r="V13459">
            <v>2051</v>
          </cell>
        </row>
        <row r="13460">
          <cell r="A13460">
            <v>1</v>
          </cell>
          <cell r="E13460">
            <v>25</v>
          </cell>
          <cell r="I13460">
            <v>2288289.06</v>
          </cell>
          <cell r="M13460">
            <v>25</v>
          </cell>
          <cell r="Q13460">
            <v>25</v>
          </cell>
          <cell r="V13460">
            <v>2052</v>
          </cell>
        </row>
        <row r="13461">
          <cell r="A13461">
            <v>1</v>
          </cell>
          <cell r="E13461">
            <v>25</v>
          </cell>
          <cell r="I13461">
            <v>245048.9</v>
          </cell>
          <cell r="M13461">
            <v>25</v>
          </cell>
          <cell r="Q13461">
            <v>25</v>
          </cell>
          <cell r="V13461">
            <v>2053</v>
          </cell>
        </row>
        <row r="13462">
          <cell r="A13462">
            <v>1</v>
          </cell>
          <cell r="E13462">
            <v>25</v>
          </cell>
          <cell r="I13462">
            <v>91621.35</v>
          </cell>
          <cell r="M13462">
            <v>25</v>
          </cell>
          <cell r="Q13462">
            <v>25</v>
          </cell>
          <cell r="V13462">
            <v>2090</v>
          </cell>
        </row>
        <row r="13463">
          <cell r="A13463">
            <v>1</v>
          </cell>
          <cell r="E13463">
            <v>25</v>
          </cell>
          <cell r="I13463">
            <v>-2188377.2999999998</v>
          </cell>
          <cell r="M13463">
            <v>25</v>
          </cell>
          <cell r="Q13463">
            <v>25</v>
          </cell>
          <cell r="V13463">
            <v>2095</v>
          </cell>
        </row>
        <row r="13464">
          <cell r="A13464">
            <v>1</v>
          </cell>
          <cell r="E13464">
            <v>25</v>
          </cell>
          <cell r="I13464">
            <v>846567.74</v>
          </cell>
          <cell r="M13464">
            <v>25</v>
          </cell>
          <cell r="Q13464">
            <v>25</v>
          </cell>
          <cell r="V13464">
            <v>3400</v>
          </cell>
        </row>
        <row r="13465">
          <cell r="A13465">
            <v>1</v>
          </cell>
          <cell r="E13465">
            <v>25</v>
          </cell>
          <cell r="I13465">
            <v>92643.21</v>
          </cell>
          <cell r="M13465">
            <v>25</v>
          </cell>
          <cell r="Q13465">
            <v>25</v>
          </cell>
          <cell r="V13465">
            <v>4150</v>
          </cell>
        </row>
        <row r="13466">
          <cell r="A13466">
            <v>1</v>
          </cell>
          <cell r="E13466">
            <v>25</v>
          </cell>
          <cell r="I13466">
            <v>6388.79</v>
          </cell>
          <cell r="M13466">
            <v>25</v>
          </cell>
          <cell r="Q13466">
            <v>25</v>
          </cell>
          <cell r="V13466">
            <v>4250</v>
          </cell>
        </row>
        <row r="13467">
          <cell r="A13467">
            <v>1</v>
          </cell>
          <cell r="E13467">
            <v>25</v>
          </cell>
          <cell r="I13467">
            <v>11969.88</v>
          </cell>
          <cell r="M13467">
            <v>25</v>
          </cell>
          <cell r="Q13467">
            <v>25</v>
          </cell>
          <cell r="V13467">
            <v>4260</v>
          </cell>
        </row>
        <row r="13468">
          <cell r="A13468">
            <v>1</v>
          </cell>
          <cell r="E13468">
            <v>25</v>
          </cell>
          <cell r="I13468">
            <v>3683.33</v>
          </cell>
          <cell r="M13468">
            <v>25</v>
          </cell>
          <cell r="Q13468">
            <v>25</v>
          </cell>
          <cell r="V13468">
            <v>4302</v>
          </cell>
        </row>
        <row r="13469">
          <cell r="A13469">
            <v>1</v>
          </cell>
          <cell r="E13469">
            <v>25</v>
          </cell>
          <cell r="I13469">
            <v>3713.58</v>
          </cell>
          <cell r="M13469">
            <v>25</v>
          </cell>
          <cell r="Q13469">
            <v>25</v>
          </cell>
          <cell r="V13469">
            <v>4304</v>
          </cell>
        </row>
        <row r="13470">
          <cell r="A13470">
            <v>1</v>
          </cell>
          <cell r="E13470">
            <v>25</v>
          </cell>
          <cell r="I13470">
            <v>3511.56</v>
          </cell>
          <cell r="M13470">
            <v>25</v>
          </cell>
          <cell r="Q13470">
            <v>25</v>
          </cell>
          <cell r="V13470">
            <v>4305</v>
          </cell>
        </row>
        <row r="13471">
          <cell r="A13471">
            <v>1</v>
          </cell>
          <cell r="E13471">
            <v>25</v>
          </cell>
          <cell r="I13471">
            <v>33511.11</v>
          </cell>
          <cell r="M13471">
            <v>25</v>
          </cell>
          <cell r="Q13471">
            <v>25</v>
          </cell>
          <cell r="V13471">
            <v>4308</v>
          </cell>
        </row>
        <row r="13472">
          <cell r="A13472">
            <v>1</v>
          </cell>
          <cell r="E13472">
            <v>25</v>
          </cell>
          <cell r="I13472">
            <v>203776.51</v>
          </cell>
          <cell r="M13472">
            <v>25</v>
          </cell>
          <cell r="Q13472">
            <v>25</v>
          </cell>
          <cell r="V13472">
            <v>4380</v>
          </cell>
        </row>
        <row r="13473">
          <cell r="A13473">
            <v>1</v>
          </cell>
          <cell r="E13473">
            <v>25</v>
          </cell>
          <cell r="I13473">
            <v>21536.58</v>
          </cell>
          <cell r="M13473">
            <v>25</v>
          </cell>
          <cell r="Q13473">
            <v>25</v>
          </cell>
          <cell r="V13473">
            <v>4560</v>
          </cell>
        </row>
        <row r="13474">
          <cell r="A13474">
            <v>1</v>
          </cell>
          <cell r="E13474">
            <v>25</v>
          </cell>
          <cell r="I13474">
            <v>17374.32</v>
          </cell>
          <cell r="M13474">
            <v>25</v>
          </cell>
          <cell r="Q13474">
            <v>25</v>
          </cell>
          <cell r="V13474">
            <v>4595</v>
          </cell>
        </row>
        <row r="13475">
          <cell r="A13475">
            <v>1</v>
          </cell>
          <cell r="E13475">
            <v>25</v>
          </cell>
          <cell r="I13475">
            <v>35228.83</v>
          </cell>
          <cell r="M13475">
            <v>25</v>
          </cell>
          <cell r="Q13475">
            <v>25</v>
          </cell>
          <cell r="V13475">
            <v>4601</v>
          </cell>
        </row>
        <row r="13476">
          <cell r="A13476">
            <v>1</v>
          </cell>
          <cell r="E13476">
            <v>25</v>
          </cell>
          <cell r="I13476">
            <v>290940</v>
          </cell>
          <cell r="M13476">
            <v>25</v>
          </cell>
          <cell r="Q13476">
            <v>25</v>
          </cell>
          <cell r="V13476">
            <v>4602</v>
          </cell>
        </row>
        <row r="13477">
          <cell r="A13477">
            <v>1</v>
          </cell>
          <cell r="E13477">
            <v>25</v>
          </cell>
          <cell r="I13477">
            <v>458.64</v>
          </cell>
          <cell r="M13477">
            <v>25</v>
          </cell>
          <cell r="Q13477">
            <v>25</v>
          </cell>
          <cell r="V13477">
            <v>4603</v>
          </cell>
        </row>
        <row r="13478">
          <cell r="A13478">
            <v>1</v>
          </cell>
          <cell r="E13478">
            <v>25</v>
          </cell>
          <cell r="I13478">
            <v>14682.72</v>
          </cell>
          <cell r="M13478">
            <v>25</v>
          </cell>
          <cell r="Q13478">
            <v>25</v>
          </cell>
          <cell r="V13478">
            <v>4640</v>
          </cell>
        </row>
        <row r="13479">
          <cell r="A13479">
            <v>1</v>
          </cell>
          <cell r="E13479">
            <v>25</v>
          </cell>
          <cell r="I13479">
            <v>88620.4</v>
          </cell>
          <cell r="M13479">
            <v>25</v>
          </cell>
          <cell r="Q13479">
            <v>25</v>
          </cell>
          <cell r="V13479">
            <v>4660</v>
          </cell>
        </row>
        <row r="13480">
          <cell r="A13480">
            <v>1</v>
          </cell>
          <cell r="E13480">
            <v>25</v>
          </cell>
          <cell r="I13480">
            <v>29680.78</v>
          </cell>
          <cell r="M13480">
            <v>25</v>
          </cell>
          <cell r="Q13480">
            <v>25</v>
          </cell>
          <cell r="V13480">
            <v>4720</v>
          </cell>
        </row>
        <row r="13481">
          <cell r="A13481">
            <v>1</v>
          </cell>
          <cell r="E13481">
            <v>25</v>
          </cell>
          <cell r="I13481">
            <v>187050</v>
          </cell>
          <cell r="M13481">
            <v>25</v>
          </cell>
          <cell r="Q13481">
            <v>25</v>
          </cell>
          <cell r="V13481">
            <v>4730</v>
          </cell>
        </row>
        <row r="13482">
          <cell r="A13482">
            <v>1</v>
          </cell>
          <cell r="E13482">
            <v>25</v>
          </cell>
          <cell r="I13482">
            <v>0.06</v>
          </cell>
          <cell r="M13482">
            <v>25</v>
          </cell>
          <cell r="Q13482">
            <v>25</v>
          </cell>
          <cell r="V13482">
            <v>4770</v>
          </cell>
        </row>
        <row r="13483">
          <cell r="A13483">
            <v>1</v>
          </cell>
          <cell r="E13483">
            <v>25</v>
          </cell>
          <cell r="I13483">
            <v>11663.32</v>
          </cell>
          <cell r="M13483">
            <v>25</v>
          </cell>
          <cell r="Q13483">
            <v>25</v>
          </cell>
          <cell r="V13483">
            <v>4775</v>
          </cell>
        </row>
        <row r="13484">
          <cell r="A13484">
            <v>1</v>
          </cell>
          <cell r="E13484">
            <v>25</v>
          </cell>
          <cell r="I13484">
            <v>14864.43</v>
          </cell>
          <cell r="M13484">
            <v>25</v>
          </cell>
          <cell r="Q13484">
            <v>25</v>
          </cell>
          <cell r="V13484">
            <v>4780</v>
          </cell>
        </row>
        <row r="13485">
          <cell r="A13485">
            <v>1</v>
          </cell>
          <cell r="E13485">
            <v>25</v>
          </cell>
          <cell r="I13485">
            <v>581170.74</v>
          </cell>
          <cell r="M13485">
            <v>25</v>
          </cell>
          <cell r="Q13485">
            <v>25</v>
          </cell>
          <cell r="V13485">
            <v>4785</v>
          </cell>
        </row>
        <row r="13486">
          <cell r="A13486">
            <v>1</v>
          </cell>
          <cell r="E13486">
            <v>25</v>
          </cell>
          <cell r="I13486">
            <v>296481.83</v>
          </cell>
          <cell r="M13486">
            <v>25</v>
          </cell>
          <cell r="Q13486">
            <v>25</v>
          </cell>
          <cell r="V13486">
            <v>4800</v>
          </cell>
        </row>
        <row r="13487">
          <cell r="A13487">
            <v>1</v>
          </cell>
          <cell r="E13487">
            <v>25</v>
          </cell>
          <cell r="I13487">
            <v>203642.2</v>
          </cell>
          <cell r="M13487">
            <v>25</v>
          </cell>
          <cell r="Q13487">
            <v>25</v>
          </cell>
          <cell r="V13487">
            <v>4830</v>
          </cell>
        </row>
        <row r="13488">
          <cell r="A13488">
            <v>1</v>
          </cell>
          <cell r="E13488">
            <v>25</v>
          </cell>
          <cell r="I13488">
            <v>12409.96</v>
          </cell>
          <cell r="M13488">
            <v>25</v>
          </cell>
          <cell r="Q13488">
            <v>25</v>
          </cell>
          <cell r="V13488">
            <v>4850</v>
          </cell>
        </row>
        <row r="13489">
          <cell r="A13489">
            <v>1</v>
          </cell>
          <cell r="E13489">
            <v>25</v>
          </cell>
          <cell r="I13489">
            <v>-6211180.1200000001</v>
          </cell>
          <cell r="M13489">
            <v>25</v>
          </cell>
          <cell r="Q13489">
            <v>25</v>
          </cell>
          <cell r="V13489">
            <v>5400</v>
          </cell>
        </row>
        <row r="13490">
          <cell r="A13490">
            <v>1</v>
          </cell>
          <cell r="E13490">
            <v>25</v>
          </cell>
          <cell r="I13490">
            <v>11968856.060000001</v>
          </cell>
          <cell r="M13490">
            <v>25</v>
          </cell>
          <cell r="Q13490">
            <v>25</v>
          </cell>
          <cell r="V13490">
            <v>5400</v>
          </cell>
        </row>
        <row r="13491">
          <cell r="A13491">
            <v>1</v>
          </cell>
          <cell r="E13491">
            <v>25</v>
          </cell>
          <cell r="I13491">
            <v>90751.360000000001</v>
          </cell>
          <cell r="M13491">
            <v>25</v>
          </cell>
          <cell r="Q13491">
            <v>25</v>
          </cell>
          <cell r="V13491">
            <v>6110</v>
          </cell>
        </row>
        <row r="13492">
          <cell r="A13492">
            <v>1</v>
          </cell>
          <cell r="E13492">
            <v>25</v>
          </cell>
          <cell r="I13492">
            <v>-3511.56</v>
          </cell>
          <cell r="M13492">
            <v>25</v>
          </cell>
          <cell r="Q13492">
            <v>25</v>
          </cell>
          <cell r="V13492">
            <v>6120</v>
          </cell>
        </row>
        <row r="13493">
          <cell r="A13493">
            <v>1</v>
          </cell>
          <cell r="E13493">
            <v>25</v>
          </cell>
          <cell r="I13493">
            <v>265200</v>
          </cell>
          <cell r="M13493">
            <v>25</v>
          </cell>
          <cell r="Q13493">
            <v>25</v>
          </cell>
          <cell r="V13493">
            <v>6210</v>
          </cell>
        </row>
        <row r="13494">
          <cell r="A13494">
            <v>1</v>
          </cell>
          <cell r="E13494">
            <v>25</v>
          </cell>
          <cell r="I13494">
            <v>-3683.33</v>
          </cell>
          <cell r="M13494">
            <v>25</v>
          </cell>
          <cell r="Q13494">
            <v>25</v>
          </cell>
          <cell r="V13494">
            <v>6220</v>
          </cell>
        </row>
        <row r="13495">
          <cell r="A13495">
            <v>1</v>
          </cell>
          <cell r="E13495">
            <v>25</v>
          </cell>
          <cell r="I13495">
            <v>44563.040000000001</v>
          </cell>
          <cell r="M13495">
            <v>25</v>
          </cell>
          <cell r="Q13495">
            <v>25</v>
          </cell>
          <cell r="V13495">
            <v>6410</v>
          </cell>
        </row>
        <row r="13496">
          <cell r="A13496">
            <v>1</v>
          </cell>
          <cell r="E13496">
            <v>25</v>
          </cell>
          <cell r="I13496">
            <v>-3713.58</v>
          </cell>
          <cell r="M13496">
            <v>25</v>
          </cell>
          <cell r="Q13496">
            <v>25</v>
          </cell>
          <cell r="V13496">
            <v>6420</v>
          </cell>
        </row>
        <row r="13497">
          <cell r="A13497">
            <v>1</v>
          </cell>
          <cell r="E13497">
            <v>25</v>
          </cell>
          <cell r="I13497">
            <v>501065.94</v>
          </cell>
          <cell r="M13497">
            <v>25</v>
          </cell>
          <cell r="Q13497">
            <v>25</v>
          </cell>
          <cell r="V13497">
            <v>6710</v>
          </cell>
        </row>
        <row r="13498">
          <cell r="A13498">
            <v>1</v>
          </cell>
          <cell r="E13498">
            <v>25</v>
          </cell>
          <cell r="I13498">
            <v>-33511.11</v>
          </cell>
          <cell r="M13498">
            <v>25</v>
          </cell>
          <cell r="Q13498">
            <v>25</v>
          </cell>
          <cell r="V13498">
            <v>6720</v>
          </cell>
        </row>
        <row r="13499">
          <cell r="A13499">
            <v>1</v>
          </cell>
          <cell r="E13499">
            <v>25</v>
          </cell>
          <cell r="I13499">
            <v>780000</v>
          </cell>
          <cell r="M13499">
            <v>25</v>
          </cell>
          <cell r="Q13499">
            <v>25</v>
          </cell>
          <cell r="V13499">
            <v>7000</v>
          </cell>
        </row>
        <row r="13500">
          <cell r="A13500">
            <v>1</v>
          </cell>
          <cell r="E13500">
            <v>25</v>
          </cell>
          <cell r="I13500">
            <v>-55119.06</v>
          </cell>
          <cell r="M13500">
            <v>25</v>
          </cell>
          <cell r="Q13500">
            <v>25</v>
          </cell>
          <cell r="V13500">
            <v>7300</v>
          </cell>
        </row>
        <row r="13501">
          <cell r="A13501">
            <v>1</v>
          </cell>
          <cell r="E13501">
            <v>25</v>
          </cell>
          <cell r="I13501">
            <v>676440.37</v>
          </cell>
          <cell r="M13501">
            <v>25</v>
          </cell>
          <cell r="Q13501">
            <v>25</v>
          </cell>
          <cell r="V13501">
            <v>7300</v>
          </cell>
        </row>
        <row r="13502">
          <cell r="A13502">
            <v>1</v>
          </cell>
          <cell r="E13502">
            <v>25</v>
          </cell>
          <cell r="I13502">
            <v>14190.63</v>
          </cell>
          <cell r="M13502">
            <v>25</v>
          </cell>
          <cell r="Q13502">
            <v>25</v>
          </cell>
          <cell r="V13502">
            <v>7300</v>
          </cell>
        </row>
        <row r="13503">
          <cell r="A13503">
            <v>1</v>
          </cell>
          <cell r="E13503">
            <v>25</v>
          </cell>
          <cell r="I13503">
            <v>-14145.48</v>
          </cell>
          <cell r="M13503">
            <v>25</v>
          </cell>
          <cell r="Q13503">
            <v>25</v>
          </cell>
          <cell r="V13503">
            <v>7300</v>
          </cell>
        </row>
        <row r="13504">
          <cell r="A13504">
            <v>1</v>
          </cell>
          <cell r="E13504">
            <v>25</v>
          </cell>
          <cell r="I13504">
            <v>4587.96</v>
          </cell>
          <cell r="M13504">
            <v>25</v>
          </cell>
          <cell r="Q13504">
            <v>25</v>
          </cell>
          <cell r="V13504">
            <v>7300</v>
          </cell>
        </row>
        <row r="13505">
          <cell r="A13505">
            <v>1</v>
          </cell>
          <cell r="E13505">
            <v>25</v>
          </cell>
          <cell r="I13505">
            <v>25238.5</v>
          </cell>
          <cell r="M13505">
            <v>25</v>
          </cell>
          <cell r="Q13505">
            <v>25</v>
          </cell>
          <cell r="V13505">
            <v>7300</v>
          </cell>
        </row>
        <row r="13506">
          <cell r="A13506">
            <v>1</v>
          </cell>
          <cell r="E13506">
            <v>25</v>
          </cell>
          <cell r="I13506">
            <v>46800</v>
          </cell>
          <cell r="M13506">
            <v>25</v>
          </cell>
          <cell r="Q13506">
            <v>25</v>
          </cell>
          <cell r="V13506">
            <v>7300</v>
          </cell>
        </row>
        <row r="13507">
          <cell r="A13507">
            <v>1</v>
          </cell>
          <cell r="E13507">
            <v>25</v>
          </cell>
          <cell r="I13507">
            <v>9338592.9399999995</v>
          </cell>
          <cell r="M13507">
            <v>25</v>
          </cell>
          <cell r="Q13507">
            <v>25</v>
          </cell>
          <cell r="V13507">
            <v>7700</v>
          </cell>
        </row>
        <row r="13508">
          <cell r="A13508">
            <v>1</v>
          </cell>
          <cell r="E13508">
            <v>25</v>
          </cell>
          <cell r="I13508">
            <v>2138627.19</v>
          </cell>
          <cell r="M13508">
            <v>25</v>
          </cell>
          <cell r="Q13508">
            <v>25</v>
          </cell>
          <cell r="V13508">
            <v>7901</v>
          </cell>
        </row>
        <row r="13509">
          <cell r="A13509">
            <v>1</v>
          </cell>
          <cell r="E13509">
            <v>25</v>
          </cell>
          <cell r="I13509">
            <v>609.17999999999995</v>
          </cell>
          <cell r="M13509">
            <v>25</v>
          </cell>
          <cell r="Q13509">
            <v>25</v>
          </cell>
          <cell r="V13509">
            <v>7902</v>
          </cell>
        </row>
        <row r="13510">
          <cell r="A13510">
            <v>1</v>
          </cell>
          <cell r="E13510">
            <v>25</v>
          </cell>
          <cell r="I13510">
            <v>909778.74</v>
          </cell>
          <cell r="M13510">
            <v>25</v>
          </cell>
          <cell r="Q13510">
            <v>25</v>
          </cell>
          <cell r="V13510">
            <v>8401</v>
          </cell>
        </row>
        <row r="13511">
          <cell r="A13511">
            <v>1</v>
          </cell>
          <cell r="E13511">
            <v>25</v>
          </cell>
          <cell r="I13511">
            <v>2118503.48</v>
          </cell>
          <cell r="M13511">
            <v>25</v>
          </cell>
          <cell r="Q13511">
            <v>25</v>
          </cell>
          <cell r="V13511">
            <v>8402</v>
          </cell>
        </row>
        <row r="13512">
          <cell r="A13512">
            <v>1</v>
          </cell>
          <cell r="E13512">
            <v>25</v>
          </cell>
          <cell r="I13512">
            <v>4047025</v>
          </cell>
          <cell r="M13512">
            <v>25</v>
          </cell>
          <cell r="Q13512">
            <v>25</v>
          </cell>
          <cell r="V13512">
            <v>9100</v>
          </cell>
        </row>
        <row r="13513">
          <cell r="A13513">
            <v>1</v>
          </cell>
          <cell r="E13513">
            <v>25</v>
          </cell>
          <cell r="I13513">
            <v>-26654476.859999999</v>
          </cell>
          <cell r="M13513">
            <v>25</v>
          </cell>
          <cell r="Q13513">
            <v>25</v>
          </cell>
          <cell r="V13513">
            <v>9216</v>
          </cell>
        </row>
        <row r="13514">
          <cell r="A13514">
            <v>1</v>
          </cell>
          <cell r="E13514">
            <v>25</v>
          </cell>
          <cell r="I13514">
            <v>38985</v>
          </cell>
          <cell r="M13514">
            <v>25</v>
          </cell>
          <cell r="Q13514">
            <v>25</v>
          </cell>
          <cell r="V13514">
            <v>9253</v>
          </cell>
        </row>
        <row r="13515">
          <cell r="A13515">
            <v>1</v>
          </cell>
          <cell r="E13515">
            <v>25</v>
          </cell>
          <cell r="I13515">
            <v>-1874732</v>
          </cell>
          <cell r="M13515">
            <v>25</v>
          </cell>
          <cell r="Q13515">
            <v>25</v>
          </cell>
          <cell r="V13515">
            <v>9303</v>
          </cell>
        </row>
        <row r="13516">
          <cell r="A13516">
            <v>1</v>
          </cell>
          <cell r="E13516">
            <v>25</v>
          </cell>
          <cell r="I13516">
            <v>957.84</v>
          </cell>
          <cell r="M13516">
            <v>25</v>
          </cell>
          <cell r="Q13516">
            <v>25</v>
          </cell>
          <cell r="V13516">
            <v>9600</v>
          </cell>
        </row>
        <row r="13517">
          <cell r="A13517">
            <v>1</v>
          </cell>
          <cell r="E13517">
            <v>10</v>
          </cell>
          <cell r="I13517">
            <v>-3526738292.8699999</v>
          </cell>
          <cell r="M13517">
            <v>10</v>
          </cell>
          <cell r="Q13517">
            <v>10</v>
          </cell>
          <cell r="V13517">
            <v>1010</v>
          </cell>
        </row>
        <row r="13518">
          <cell r="A13518">
            <v>1</v>
          </cell>
          <cell r="E13518">
            <v>10</v>
          </cell>
          <cell r="I13518">
            <v>-277288208.5</v>
          </cell>
          <cell r="M13518">
            <v>10</v>
          </cell>
          <cell r="Q13518">
            <v>10</v>
          </cell>
          <cell r="V13518">
            <v>1020</v>
          </cell>
        </row>
        <row r="13519">
          <cell r="A13519">
            <v>1</v>
          </cell>
          <cell r="E13519">
            <v>10</v>
          </cell>
          <cell r="I13519">
            <v>0</v>
          </cell>
          <cell r="M13519">
            <v>10</v>
          </cell>
          <cell r="Q13519">
            <v>10</v>
          </cell>
          <cell r="V13519">
            <v>1030</v>
          </cell>
        </row>
        <row r="13520">
          <cell r="A13520">
            <v>1</v>
          </cell>
          <cell r="E13520">
            <v>10</v>
          </cell>
          <cell r="I13520">
            <v>0</v>
          </cell>
          <cell r="M13520">
            <v>10</v>
          </cell>
          <cell r="Q13520">
            <v>10</v>
          </cell>
          <cell r="V13520">
            <v>1060</v>
          </cell>
        </row>
        <row r="13521">
          <cell r="A13521">
            <v>1</v>
          </cell>
          <cell r="E13521">
            <v>10</v>
          </cell>
          <cell r="I13521">
            <v>-401178332.95999998</v>
          </cell>
          <cell r="M13521">
            <v>10</v>
          </cell>
          <cell r="Q13521">
            <v>10</v>
          </cell>
          <cell r="V13521">
            <v>1090</v>
          </cell>
        </row>
        <row r="13522">
          <cell r="A13522">
            <v>1</v>
          </cell>
          <cell r="E13522">
            <v>10</v>
          </cell>
          <cell r="I13522">
            <v>-1184280503.9400001</v>
          </cell>
          <cell r="M13522">
            <v>10</v>
          </cell>
          <cell r="Q13522">
            <v>10</v>
          </cell>
          <cell r="V13522">
            <v>1095</v>
          </cell>
        </row>
        <row r="13523">
          <cell r="A13523">
            <v>1</v>
          </cell>
          <cell r="E13523">
            <v>10</v>
          </cell>
          <cell r="I13523">
            <v>-287621864.13999999</v>
          </cell>
          <cell r="M13523">
            <v>10</v>
          </cell>
          <cell r="Q13523">
            <v>10</v>
          </cell>
          <cell r="V13523">
            <v>1096</v>
          </cell>
        </row>
        <row r="13524">
          <cell r="A13524">
            <v>1</v>
          </cell>
          <cell r="E13524">
            <v>10</v>
          </cell>
          <cell r="I13524">
            <v>0</v>
          </cell>
          <cell r="M13524">
            <v>10</v>
          </cell>
          <cell r="Q13524">
            <v>10</v>
          </cell>
          <cell r="V13524">
            <v>2010</v>
          </cell>
        </row>
        <row r="13525">
          <cell r="A13525">
            <v>1</v>
          </cell>
          <cell r="E13525">
            <v>10</v>
          </cell>
          <cell r="I13525">
            <v>0</v>
          </cell>
          <cell r="M13525">
            <v>10</v>
          </cell>
          <cell r="Q13525">
            <v>10</v>
          </cell>
          <cell r="V13525">
            <v>2011</v>
          </cell>
        </row>
        <row r="13526">
          <cell r="A13526">
            <v>1</v>
          </cell>
          <cell r="E13526">
            <v>10</v>
          </cell>
          <cell r="I13526">
            <v>356550751.08999997</v>
          </cell>
          <cell r="M13526">
            <v>10</v>
          </cell>
          <cell r="Q13526">
            <v>10</v>
          </cell>
          <cell r="V13526">
            <v>2030</v>
          </cell>
        </row>
        <row r="13527">
          <cell r="A13527">
            <v>1</v>
          </cell>
          <cell r="E13527">
            <v>10</v>
          </cell>
          <cell r="I13527">
            <v>532467689.32999998</v>
          </cell>
          <cell r="M13527">
            <v>10</v>
          </cell>
          <cell r="Q13527">
            <v>10</v>
          </cell>
          <cell r="V13527">
            <v>2040</v>
          </cell>
        </row>
        <row r="13528">
          <cell r="A13528">
            <v>1</v>
          </cell>
          <cell r="E13528">
            <v>10</v>
          </cell>
          <cell r="I13528">
            <v>451828065.32999998</v>
          </cell>
          <cell r="M13528">
            <v>10</v>
          </cell>
          <cell r="Q13528">
            <v>10</v>
          </cell>
          <cell r="V13528">
            <v>2051</v>
          </cell>
        </row>
        <row r="13529">
          <cell r="A13529">
            <v>1</v>
          </cell>
          <cell r="E13529">
            <v>10</v>
          </cell>
          <cell r="I13529">
            <v>2746379.31</v>
          </cell>
          <cell r="M13529">
            <v>10</v>
          </cell>
          <cell r="Q13529">
            <v>10</v>
          </cell>
          <cell r="V13529">
            <v>2052</v>
          </cell>
        </row>
        <row r="13530">
          <cell r="A13530">
            <v>1</v>
          </cell>
          <cell r="E13530">
            <v>10</v>
          </cell>
          <cell r="I13530">
            <v>22873705.969999999</v>
          </cell>
          <cell r="M13530">
            <v>10</v>
          </cell>
          <cell r="Q13530">
            <v>10</v>
          </cell>
          <cell r="V13530">
            <v>2053</v>
          </cell>
        </row>
        <row r="13531">
          <cell r="A13531">
            <v>1</v>
          </cell>
          <cell r="E13531">
            <v>10</v>
          </cell>
          <cell r="I13531">
            <v>0</v>
          </cell>
          <cell r="M13531">
            <v>10</v>
          </cell>
          <cell r="Q13531">
            <v>10</v>
          </cell>
          <cell r="V13531">
            <v>2054</v>
          </cell>
        </row>
        <row r="13532">
          <cell r="A13532">
            <v>1</v>
          </cell>
          <cell r="E13532">
            <v>10</v>
          </cell>
          <cell r="I13532">
            <v>403879.31</v>
          </cell>
          <cell r="M13532">
            <v>10</v>
          </cell>
          <cell r="Q13532">
            <v>10</v>
          </cell>
          <cell r="V13532">
            <v>2055</v>
          </cell>
        </row>
        <row r="13533">
          <cell r="A13533">
            <v>1</v>
          </cell>
          <cell r="E13533">
            <v>10</v>
          </cell>
          <cell r="I13533">
            <v>0</v>
          </cell>
          <cell r="M13533">
            <v>10</v>
          </cell>
          <cell r="Q13533">
            <v>10</v>
          </cell>
          <cell r="V13533">
            <v>2090</v>
          </cell>
        </row>
        <row r="13534">
          <cell r="A13534">
            <v>1</v>
          </cell>
          <cell r="E13534">
            <v>10</v>
          </cell>
          <cell r="I13534">
            <v>2533889288.9200001</v>
          </cell>
          <cell r="M13534">
            <v>10</v>
          </cell>
          <cell r="Q13534">
            <v>10</v>
          </cell>
          <cell r="V13534">
            <v>2095</v>
          </cell>
        </row>
        <row r="13535">
          <cell r="A13535">
            <v>1</v>
          </cell>
          <cell r="E13535">
            <v>10</v>
          </cell>
          <cell r="I13535">
            <v>-1603774.14</v>
          </cell>
          <cell r="M13535">
            <v>10</v>
          </cell>
          <cell r="Q13535">
            <v>10</v>
          </cell>
          <cell r="V13535">
            <v>3100</v>
          </cell>
        </row>
        <row r="13536">
          <cell r="A13536">
            <v>1</v>
          </cell>
          <cell r="E13536">
            <v>10</v>
          </cell>
          <cell r="I13536">
            <v>-14286525.5</v>
          </cell>
          <cell r="M13536">
            <v>10</v>
          </cell>
          <cell r="Q13536">
            <v>10</v>
          </cell>
          <cell r="V13536">
            <v>3300</v>
          </cell>
        </row>
        <row r="13537">
          <cell r="A13537">
            <v>1</v>
          </cell>
          <cell r="E13537">
            <v>10</v>
          </cell>
          <cell r="I13537">
            <v>-1319313165.6199999</v>
          </cell>
          <cell r="M13537">
            <v>10</v>
          </cell>
          <cell r="Q13537">
            <v>10</v>
          </cell>
          <cell r="V13537">
            <v>3400</v>
          </cell>
        </row>
        <row r="13538">
          <cell r="A13538">
            <v>1</v>
          </cell>
          <cell r="E13538">
            <v>10</v>
          </cell>
          <cell r="I13538">
            <v>0</v>
          </cell>
          <cell r="M13538">
            <v>10</v>
          </cell>
          <cell r="Q13538">
            <v>10</v>
          </cell>
          <cell r="V13538">
            <v>3500</v>
          </cell>
        </row>
        <row r="13539">
          <cell r="A13539">
            <v>1</v>
          </cell>
          <cell r="E13539">
            <v>10</v>
          </cell>
          <cell r="I13539">
            <v>-1550390.4</v>
          </cell>
          <cell r="M13539">
            <v>10</v>
          </cell>
          <cell r="Q13539">
            <v>10</v>
          </cell>
          <cell r="V13539">
            <v>4000</v>
          </cell>
        </row>
        <row r="13540">
          <cell r="A13540">
            <v>1</v>
          </cell>
          <cell r="E13540">
            <v>10</v>
          </cell>
          <cell r="I13540">
            <v>0</v>
          </cell>
          <cell r="M13540">
            <v>10</v>
          </cell>
          <cell r="Q13540">
            <v>10</v>
          </cell>
          <cell r="V13540">
            <v>4050</v>
          </cell>
        </row>
        <row r="13541">
          <cell r="A13541">
            <v>1</v>
          </cell>
          <cell r="E13541">
            <v>10</v>
          </cell>
          <cell r="I13541">
            <v>45485000</v>
          </cell>
          <cell r="M13541">
            <v>10</v>
          </cell>
          <cell r="Q13541">
            <v>10</v>
          </cell>
          <cell r="V13541">
            <v>4060</v>
          </cell>
        </row>
        <row r="13542">
          <cell r="A13542">
            <v>1</v>
          </cell>
          <cell r="E13542">
            <v>10</v>
          </cell>
          <cell r="I13542">
            <v>37834044.18</v>
          </cell>
          <cell r="M13542">
            <v>10</v>
          </cell>
          <cell r="Q13542">
            <v>10</v>
          </cell>
          <cell r="V13542">
            <v>4150</v>
          </cell>
        </row>
        <row r="13543">
          <cell r="A13543">
            <v>1</v>
          </cell>
          <cell r="E13543">
            <v>10</v>
          </cell>
          <cell r="I13543">
            <v>1936630.24</v>
          </cell>
          <cell r="M13543">
            <v>10</v>
          </cell>
          <cell r="Q13543">
            <v>10</v>
          </cell>
          <cell r="V13543">
            <v>4200</v>
          </cell>
        </row>
        <row r="13544">
          <cell r="A13544">
            <v>1</v>
          </cell>
          <cell r="E13544">
            <v>10</v>
          </cell>
          <cell r="I13544">
            <v>1845586.21</v>
          </cell>
          <cell r="M13544">
            <v>10</v>
          </cell>
          <cell r="Q13544">
            <v>10</v>
          </cell>
          <cell r="V13544">
            <v>4250</v>
          </cell>
        </row>
        <row r="13545">
          <cell r="A13545">
            <v>1</v>
          </cell>
          <cell r="E13545">
            <v>10</v>
          </cell>
          <cell r="I13545">
            <v>93649621.890000001</v>
          </cell>
          <cell r="M13545">
            <v>10</v>
          </cell>
          <cell r="Q13545">
            <v>10</v>
          </cell>
          <cell r="V13545">
            <v>4260</v>
          </cell>
        </row>
        <row r="13546">
          <cell r="A13546">
            <v>1</v>
          </cell>
          <cell r="E13546">
            <v>10</v>
          </cell>
          <cell r="I13546">
            <v>2357758.61</v>
          </cell>
          <cell r="M13546">
            <v>10</v>
          </cell>
          <cell r="Q13546">
            <v>10</v>
          </cell>
          <cell r="V13546">
            <v>4280</v>
          </cell>
        </row>
        <row r="13547">
          <cell r="A13547">
            <v>1</v>
          </cell>
          <cell r="E13547">
            <v>10</v>
          </cell>
          <cell r="I13547">
            <v>11767676.1</v>
          </cell>
          <cell r="M13547">
            <v>10</v>
          </cell>
          <cell r="Q13547">
            <v>10</v>
          </cell>
          <cell r="V13547">
            <v>4301</v>
          </cell>
        </row>
        <row r="13548">
          <cell r="A13548">
            <v>1</v>
          </cell>
          <cell r="E13548">
            <v>10</v>
          </cell>
          <cell r="I13548">
            <v>11905958.84</v>
          </cell>
          <cell r="M13548">
            <v>10</v>
          </cell>
          <cell r="Q13548">
            <v>10</v>
          </cell>
          <cell r="V13548">
            <v>4302</v>
          </cell>
        </row>
        <row r="13549">
          <cell r="A13549">
            <v>1</v>
          </cell>
          <cell r="E13549">
            <v>10</v>
          </cell>
          <cell r="I13549">
            <v>144043420.44</v>
          </cell>
          <cell r="M13549">
            <v>10</v>
          </cell>
          <cell r="Q13549">
            <v>10</v>
          </cell>
          <cell r="V13549">
            <v>4303</v>
          </cell>
        </row>
        <row r="13550">
          <cell r="A13550">
            <v>1</v>
          </cell>
          <cell r="E13550">
            <v>10</v>
          </cell>
          <cell r="I13550">
            <v>8270826.0800000001</v>
          </cell>
          <cell r="M13550">
            <v>10</v>
          </cell>
          <cell r="Q13550">
            <v>10</v>
          </cell>
          <cell r="V13550">
            <v>4304</v>
          </cell>
        </row>
        <row r="13551">
          <cell r="A13551">
            <v>1</v>
          </cell>
          <cell r="E13551">
            <v>10</v>
          </cell>
          <cell r="I13551">
            <v>9833177.9299999997</v>
          </cell>
          <cell r="M13551">
            <v>10</v>
          </cell>
          <cell r="Q13551">
            <v>10</v>
          </cell>
          <cell r="V13551">
            <v>4305</v>
          </cell>
        </row>
        <row r="13552">
          <cell r="A13552">
            <v>1</v>
          </cell>
          <cell r="E13552">
            <v>10</v>
          </cell>
          <cell r="I13552">
            <v>19033028.460000001</v>
          </cell>
          <cell r="M13552">
            <v>10</v>
          </cell>
          <cell r="Q13552">
            <v>10</v>
          </cell>
          <cell r="V13552">
            <v>4306</v>
          </cell>
        </row>
        <row r="13553">
          <cell r="A13553">
            <v>1</v>
          </cell>
          <cell r="E13553">
            <v>10</v>
          </cell>
          <cell r="I13553">
            <v>0</v>
          </cell>
          <cell r="M13553">
            <v>10</v>
          </cell>
          <cell r="Q13553">
            <v>10</v>
          </cell>
          <cell r="V13553">
            <v>4308</v>
          </cell>
        </row>
        <row r="13554">
          <cell r="A13554">
            <v>1</v>
          </cell>
          <cell r="E13554">
            <v>10</v>
          </cell>
          <cell r="I13554">
            <v>0</v>
          </cell>
          <cell r="M13554">
            <v>10</v>
          </cell>
          <cell r="Q13554">
            <v>10</v>
          </cell>
          <cell r="V13554">
            <v>4310</v>
          </cell>
        </row>
        <row r="13555">
          <cell r="A13555">
            <v>1</v>
          </cell>
          <cell r="E13555">
            <v>10</v>
          </cell>
          <cell r="I13555">
            <v>13500000</v>
          </cell>
          <cell r="M13555">
            <v>10</v>
          </cell>
          <cell r="Q13555">
            <v>10</v>
          </cell>
          <cell r="V13555">
            <v>4340</v>
          </cell>
        </row>
        <row r="13556">
          <cell r="A13556">
            <v>1</v>
          </cell>
          <cell r="E13556">
            <v>10</v>
          </cell>
          <cell r="I13556">
            <v>3934668.97</v>
          </cell>
          <cell r="M13556">
            <v>10</v>
          </cell>
          <cell r="Q13556">
            <v>10</v>
          </cell>
          <cell r="V13556">
            <v>4360</v>
          </cell>
        </row>
        <row r="13557">
          <cell r="A13557">
            <v>1</v>
          </cell>
          <cell r="E13557">
            <v>10</v>
          </cell>
          <cell r="I13557">
            <v>20637231.879999999</v>
          </cell>
          <cell r="M13557">
            <v>10</v>
          </cell>
          <cell r="Q13557">
            <v>10</v>
          </cell>
          <cell r="V13557">
            <v>4380</v>
          </cell>
        </row>
        <row r="13558">
          <cell r="A13558">
            <v>1</v>
          </cell>
          <cell r="E13558">
            <v>10</v>
          </cell>
          <cell r="I13558">
            <v>-1077586.21</v>
          </cell>
          <cell r="M13558">
            <v>10</v>
          </cell>
          <cell r="Q13558">
            <v>10</v>
          </cell>
          <cell r="V13558">
            <v>4400</v>
          </cell>
        </row>
        <row r="13559">
          <cell r="A13559">
            <v>1</v>
          </cell>
          <cell r="E13559">
            <v>10</v>
          </cell>
          <cell r="I13559">
            <v>81792980.109999999</v>
          </cell>
          <cell r="M13559">
            <v>10</v>
          </cell>
          <cell r="Q13559">
            <v>10</v>
          </cell>
          <cell r="V13559">
            <v>4440</v>
          </cell>
        </row>
        <row r="13560">
          <cell r="A13560">
            <v>1</v>
          </cell>
          <cell r="E13560">
            <v>10</v>
          </cell>
          <cell r="I13560">
            <v>-5200000</v>
          </cell>
          <cell r="M13560">
            <v>10</v>
          </cell>
          <cell r="Q13560">
            <v>10</v>
          </cell>
          <cell r="V13560">
            <v>4460</v>
          </cell>
        </row>
        <row r="13561">
          <cell r="A13561">
            <v>1</v>
          </cell>
          <cell r="E13561">
            <v>10</v>
          </cell>
          <cell r="I13561">
            <v>0</v>
          </cell>
          <cell r="M13561">
            <v>10</v>
          </cell>
          <cell r="Q13561">
            <v>10</v>
          </cell>
          <cell r="V13561">
            <v>4480</v>
          </cell>
        </row>
        <row r="13562">
          <cell r="A13562">
            <v>1</v>
          </cell>
          <cell r="E13562">
            <v>10</v>
          </cell>
          <cell r="I13562">
            <v>870689.65</v>
          </cell>
          <cell r="M13562">
            <v>10</v>
          </cell>
          <cell r="Q13562">
            <v>10</v>
          </cell>
          <cell r="V13562">
            <v>4490</v>
          </cell>
        </row>
        <row r="13563">
          <cell r="A13563">
            <v>1</v>
          </cell>
          <cell r="E13563">
            <v>10</v>
          </cell>
          <cell r="I13563">
            <v>10057248.5</v>
          </cell>
          <cell r="M13563">
            <v>10</v>
          </cell>
          <cell r="Q13563">
            <v>10</v>
          </cell>
          <cell r="V13563">
            <v>4500</v>
          </cell>
        </row>
        <row r="13564">
          <cell r="A13564">
            <v>1</v>
          </cell>
          <cell r="E13564">
            <v>10</v>
          </cell>
          <cell r="I13564">
            <v>180196799.90000001</v>
          </cell>
          <cell r="M13564">
            <v>10</v>
          </cell>
          <cell r="Q13564">
            <v>10</v>
          </cell>
          <cell r="V13564">
            <v>4520</v>
          </cell>
        </row>
        <row r="13565">
          <cell r="A13565">
            <v>1</v>
          </cell>
          <cell r="E13565">
            <v>10</v>
          </cell>
          <cell r="I13565">
            <v>22186253.329999998</v>
          </cell>
          <cell r="M13565">
            <v>10</v>
          </cell>
          <cell r="Q13565">
            <v>10</v>
          </cell>
          <cell r="V13565">
            <v>4560</v>
          </cell>
        </row>
        <row r="13566">
          <cell r="A13566">
            <v>1</v>
          </cell>
          <cell r="E13566">
            <v>10</v>
          </cell>
          <cell r="I13566">
            <v>85000</v>
          </cell>
          <cell r="M13566">
            <v>10</v>
          </cell>
          <cell r="Q13566">
            <v>10</v>
          </cell>
          <cell r="V13566">
            <v>4595</v>
          </cell>
        </row>
        <row r="13567">
          <cell r="A13567">
            <v>1</v>
          </cell>
          <cell r="E13567">
            <v>10</v>
          </cell>
          <cell r="I13567">
            <v>51161002.170000002</v>
          </cell>
          <cell r="M13567">
            <v>10</v>
          </cell>
          <cell r="Q13567">
            <v>10</v>
          </cell>
          <cell r="V13567">
            <v>4601</v>
          </cell>
        </row>
        <row r="13568">
          <cell r="A13568">
            <v>1</v>
          </cell>
          <cell r="E13568">
            <v>10</v>
          </cell>
          <cell r="I13568">
            <v>23500000</v>
          </cell>
          <cell r="M13568">
            <v>10</v>
          </cell>
          <cell r="Q13568">
            <v>10</v>
          </cell>
          <cell r="V13568">
            <v>4602</v>
          </cell>
        </row>
        <row r="13569">
          <cell r="A13569">
            <v>1</v>
          </cell>
          <cell r="E13569">
            <v>10</v>
          </cell>
          <cell r="I13569">
            <v>28117948.27</v>
          </cell>
          <cell r="M13569">
            <v>10</v>
          </cell>
          <cell r="Q13569">
            <v>10</v>
          </cell>
          <cell r="V13569">
            <v>4603</v>
          </cell>
        </row>
        <row r="13570">
          <cell r="A13570">
            <v>1</v>
          </cell>
          <cell r="E13570">
            <v>10</v>
          </cell>
          <cell r="I13570">
            <v>10222120</v>
          </cell>
          <cell r="M13570">
            <v>10</v>
          </cell>
          <cell r="Q13570">
            <v>10</v>
          </cell>
          <cell r="V13570">
            <v>4610</v>
          </cell>
        </row>
        <row r="13571">
          <cell r="A13571">
            <v>1</v>
          </cell>
          <cell r="E13571">
            <v>10</v>
          </cell>
          <cell r="I13571">
            <v>0</v>
          </cell>
          <cell r="M13571">
            <v>10</v>
          </cell>
          <cell r="Q13571">
            <v>10</v>
          </cell>
          <cell r="V13571">
            <v>4640</v>
          </cell>
        </row>
        <row r="13572">
          <cell r="A13572">
            <v>1</v>
          </cell>
          <cell r="E13572">
            <v>10</v>
          </cell>
          <cell r="I13572">
            <v>2566827.59</v>
          </cell>
          <cell r="M13572">
            <v>10</v>
          </cell>
          <cell r="Q13572">
            <v>10</v>
          </cell>
          <cell r="V13572">
            <v>4660</v>
          </cell>
        </row>
        <row r="13573">
          <cell r="A13573">
            <v>1</v>
          </cell>
          <cell r="E13573">
            <v>10</v>
          </cell>
          <cell r="I13573">
            <v>10643103.449999999</v>
          </cell>
          <cell r="M13573">
            <v>10</v>
          </cell>
          <cell r="Q13573">
            <v>10</v>
          </cell>
          <cell r="V13573">
            <v>4680</v>
          </cell>
        </row>
        <row r="13574">
          <cell r="A13574">
            <v>1</v>
          </cell>
          <cell r="E13574">
            <v>10</v>
          </cell>
          <cell r="I13574">
            <v>2998162.62</v>
          </cell>
          <cell r="M13574">
            <v>10</v>
          </cell>
          <cell r="Q13574">
            <v>10</v>
          </cell>
          <cell r="V13574">
            <v>4690</v>
          </cell>
        </row>
        <row r="13575">
          <cell r="A13575">
            <v>1</v>
          </cell>
          <cell r="E13575">
            <v>10</v>
          </cell>
          <cell r="I13575">
            <v>348531789.25999999</v>
          </cell>
          <cell r="M13575">
            <v>10</v>
          </cell>
          <cell r="Q13575">
            <v>10</v>
          </cell>
          <cell r="V13575">
            <v>4700</v>
          </cell>
        </row>
        <row r="13576">
          <cell r="A13576">
            <v>1</v>
          </cell>
          <cell r="E13576">
            <v>10</v>
          </cell>
          <cell r="I13576">
            <v>38548762.399999999</v>
          </cell>
          <cell r="M13576">
            <v>10</v>
          </cell>
          <cell r="Q13576">
            <v>10</v>
          </cell>
          <cell r="V13576">
            <v>4720</v>
          </cell>
        </row>
        <row r="13577">
          <cell r="A13577">
            <v>1</v>
          </cell>
          <cell r="E13577">
            <v>10</v>
          </cell>
          <cell r="I13577">
            <v>532075071.95999998</v>
          </cell>
          <cell r="M13577">
            <v>10</v>
          </cell>
          <cell r="Q13577">
            <v>10</v>
          </cell>
          <cell r="V13577">
            <v>4730</v>
          </cell>
        </row>
        <row r="13578">
          <cell r="A13578">
            <v>1</v>
          </cell>
          <cell r="E13578">
            <v>10</v>
          </cell>
          <cell r="I13578">
            <v>13312204</v>
          </cell>
          <cell r="M13578">
            <v>10</v>
          </cell>
          <cell r="Q13578">
            <v>10</v>
          </cell>
          <cell r="V13578">
            <v>4750</v>
          </cell>
        </row>
        <row r="13579">
          <cell r="A13579">
            <v>1</v>
          </cell>
          <cell r="E13579">
            <v>10</v>
          </cell>
          <cell r="I13579">
            <v>20791275.859999999</v>
          </cell>
          <cell r="M13579">
            <v>10</v>
          </cell>
          <cell r="Q13579">
            <v>10</v>
          </cell>
          <cell r="V13579">
            <v>4760</v>
          </cell>
        </row>
        <row r="13580">
          <cell r="A13580">
            <v>1</v>
          </cell>
          <cell r="E13580">
            <v>10</v>
          </cell>
          <cell r="I13580">
            <v>122241.38</v>
          </cell>
          <cell r="M13580">
            <v>10</v>
          </cell>
          <cell r="Q13580">
            <v>10</v>
          </cell>
          <cell r="V13580">
            <v>4770</v>
          </cell>
        </row>
        <row r="13581">
          <cell r="A13581">
            <v>1</v>
          </cell>
          <cell r="E13581">
            <v>10</v>
          </cell>
          <cell r="I13581">
            <v>8615503.5999999996</v>
          </cell>
          <cell r="M13581">
            <v>10</v>
          </cell>
          <cell r="Q13581">
            <v>10</v>
          </cell>
          <cell r="V13581">
            <v>4775</v>
          </cell>
        </row>
        <row r="13582">
          <cell r="A13582">
            <v>1</v>
          </cell>
          <cell r="E13582">
            <v>10</v>
          </cell>
          <cell r="I13582">
            <v>301724.14</v>
          </cell>
          <cell r="M13582">
            <v>10</v>
          </cell>
          <cell r="Q13582">
            <v>10</v>
          </cell>
          <cell r="V13582">
            <v>4780</v>
          </cell>
        </row>
        <row r="13583">
          <cell r="A13583">
            <v>1</v>
          </cell>
          <cell r="E13583">
            <v>10</v>
          </cell>
          <cell r="I13583">
            <v>2136754</v>
          </cell>
          <cell r="M13583">
            <v>10</v>
          </cell>
          <cell r="Q13583">
            <v>10</v>
          </cell>
          <cell r="V13583">
            <v>4785</v>
          </cell>
        </row>
        <row r="13584">
          <cell r="A13584">
            <v>1</v>
          </cell>
          <cell r="E13584">
            <v>10</v>
          </cell>
          <cell r="I13584">
            <v>91589067.319999993</v>
          </cell>
          <cell r="M13584">
            <v>10</v>
          </cell>
          <cell r="Q13584">
            <v>10</v>
          </cell>
          <cell r="V13584">
            <v>4800</v>
          </cell>
        </row>
        <row r="13585">
          <cell r="A13585">
            <v>1</v>
          </cell>
          <cell r="E13585">
            <v>10</v>
          </cell>
          <cell r="I13585">
            <v>0</v>
          </cell>
          <cell r="M13585">
            <v>10</v>
          </cell>
          <cell r="Q13585">
            <v>4</v>
          </cell>
          <cell r="V13585">
            <v>4830</v>
          </cell>
        </row>
        <row r="13586">
          <cell r="A13586">
            <v>1</v>
          </cell>
          <cell r="E13586">
            <v>10</v>
          </cell>
          <cell r="I13586">
            <v>4744562.74</v>
          </cell>
          <cell r="M13586">
            <v>10</v>
          </cell>
          <cell r="Q13586">
            <v>10</v>
          </cell>
          <cell r="V13586">
            <v>4830</v>
          </cell>
        </row>
        <row r="13587">
          <cell r="A13587">
            <v>1</v>
          </cell>
          <cell r="E13587">
            <v>10</v>
          </cell>
          <cell r="I13587">
            <v>330000</v>
          </cell>
          <cell r="M13587">
            <v>10</v>
          </cell>
          <cell r="Q13587">
            <v>10</v>
          </cell>
          <cell r="V13587">
            <v>4840</v>
          </cell>
        </row>
        <row r="13588">
          <cell r="A13588">
            <v>1</v>
          </cell>
          <cell r="E13588">
            <v>10</v>
          </cell>
          <cell r="I13588">
            <v>155172.41</v>
          </cell>
          <cell r="M13588">
            <v>10</v>
          </cell>
          <cell r="Q13588">
            <v>10</v>
          </cell>
          <cell r="V13588">
            <v>4850</v>
          </cell>
        </row>
        <row r="13589">
          <cell r="A13589">
            <v>1</v>
          </cell>
          <cell r="E13589">
            <v>10</v>
          </cell>
          <cell r="I13589">
            <v>0</v>
          </cell>
          <cell r="M13589">
            <v>10</v>
          </cell>
          <cell r="Q13589">
            <v>10</v>
          </cell>
          <cell r="V13589">
            <v>4910</v>
          </cell>
        </row>
        <row r="13590">
          <cell r="A13590">
            <v>1</v>
          </cell>
          <cell r="E13590">
            <v>10</v>
          </cell>
          <cell r="I13590">
            <v>-5000000</v>
          </cell>
          <cell r="M13590">
            <v>10</v>
          </cell>
          <cell r="Q13590">
            <v>10</v>
          </cell>
          <cell r="V13590">
            <v>5100</v>
          </cell>
        </row>
        <row r="13591">
          <cell r="A13591">
            <v>1</v>
          </cell>
          <cell r="E13591">
            <v>10</v>
          </cell>
          <cell r="I13591">
            <v>2782011959.52</v>
          </cell>
          <cell r="M13591">
            <v>10</v>
          </cell>
          <cell r="Q13591">
            <v>10</v>
          </cell>
          <cell r="V13591">
            <v>5200</v>
          </cell>
        </row>
        <row r="13592">
          <cell r="A13592">
            <v>1</v>
          </cell>
          <cell r="E13592">
            <v>10</v>
          </cell>
          <cell r="I13592">
            <v>7517807.2400000002</v>
          </cell>
          <cell r="M13592">
            <v>10</v>
          </cell>
          <cell r="Q13592">
            <v>10</v>
          </cell>
          <cell r="V13592">
            <v>5304</v>
          </cell>
        </row>
        <row r="13593">
          <cell r="A13593">
            <v>1</v>
          </cell>
          <cell r="E13593">
            <v>10</v>
          </cell>
          <cell r="I13593">
            <v>117525613.08</v>
          </cell>
          <cell r="M13593">
            <v>10</v>
          </cell>
          <cell r="Q13593">
            <v>10</v>
          </cell>
          <cell r="V13593">
            <v>5305</v>
          </cell>
        </row>
        <row r="13594">
          <cell r="A13594">
            <v>1</v>
          </cell>
          <cell r="E13594">
            <v>10</v>
          </cell>
          <cell r="I13594">
            <v>-3364963776.6199999</v>
          </cell>
          <cell r="M13594">
            <v>10</v>
          </cell>
          <cell r="Q13594">
            <v>10</v>
          </cell>
          <cell r="V13594">
            <v>5306</v>
          </cell>
        </row>
        <row r="13595">
          <cell r="A13595">
            <v>1</v>
          </cell>
          <cell r="E13595">
            <v>10</v>
          </cell>
          <cell r="I13595">
            <v>183431885.21000001</v>
          </cell>
          <cell r="M13595">
            <v>10</v>
          </cell>
          <cell r="Q13595">
            <v>10</v>
          </cell>
          <cell r="V13595">
            <v>5307</v>
          </cell>
        </row>
        <row r="13596">
          <cell r="A13596">
            <v>1</v>
          </cell>
          <cell r="E13596">
            <v>10</v>
          </cell>
          <cell r="I13596">
            <v>611421911.41999996</v>
          </cell>
          <cell r="M13596">
            <v>10</v>
          </cell>
          <cell r="Q13596">
            <v>10</v>
          </cell>
          <cell r="V13596">
            <v>5400</v>
          </cell>
        </row>
        <row r="13597">
          <cell r="A13597">
            <v>1</v>
          </cell>
          <cell r="E13597">
            <v>10</v>
          </cell>
          <cell r="I13597">
            <v>-10199491841.49</v>
          </cell>
          <cell r="M13597">
            <v>10</v>
          </cell>
          <cell r="Q13597">
            <v>10</v>
          </cell>
          <cell r="V13597">
            <v>5400</v>
          </cell>
        </row>
        <row r="13598">
          <cell r="A13598">
            <v>1</v>
          </cell>
          <cell r="E13598">
            <v>10</v>
          </cell>
          <cell r="I13598">
            <v>-26708251.739999998</v>
          </cell>
          <cell r="M13598">
            <v>10</v>
          </cell>
          <cell r="Q13598">
            <v>10</v>
          </cell>
          <cell r="V13598">
            <v>5400</v>
          </cell>
        </row>
        <row r="13599">
          <cell r="A13599">
            <v>1</v>
          </cell>
          <cell r="E13599">
            <v>10</v>
          </cell>
          <cell r="I13599">
            <v>1108199720.28</v>
          </cell>
          <cell r="M13599">
            <v>10</v>
          </cell>
          <cell r="Q13599">
            <v>10</v>
          </cell>
          <cell r="V13599">
            <v>5400</v>
          </cell>
        </row>
        <row r="13600">
          <cell r="A13600">
            <v>1</v>
          </cell>
          <cell r="E13600">
            <v>10</v>
          </cell>
          <cell r="I13600">
            <v>-14233578235.58</v>
          </cell>
          <cell r="M13600">
            <v>10</v>
          </cell>
          <cell r="Q13600">
            <v>10</v>
          </cell>
          <cell r="V13600">
            <v>5400</v>
          </cell>
        </row>
        <row r="13601">
          <cell r="A13601">
            <v>1</v>
          </cell>
          <cell r="E13601">
            <v>10</v>
          </cell>
          <cell r="I13601">
            <v>-2949144.73</v>
          </cell>
          <cell r="M13601">
            <v>10</v>
          </cell>
          <cell r="Q13601">
            <v>10</v>
          </cell>
          <cell r="V13601">
            <v>5450</v>
          </cell>
        </row>
        <row r="13602">
          <cell r="A13602">
            <v>1</v>
          </cell>
          <cell r="E13602">
            <v>10</v>
          </cell>
          <cell r="I13602">
            <v>-3143847.09</v>
          </cell>
          <cell r="M13602">
            <v>10</v>
          </cell>
          <cell r="Q13602">
            <v>10</v>
          </cell>
          <cell r="V13602">
            <v>5450</v>
          </cell>
        </row>
        <row r="13603">
          <cell r="A13603">
            <v>1</v>
          </cell>
          <cell r="E13603">
            <v>10</v>
          </cell>
          <cell r="I13603">
            <v>-2240576.91</v>
          </cell>
          <cell r="M13603">
            <v>10</v>
          </cell>
          <cell r="Q13603">
            <v>10</v>
          </cell>
          <cell r="V13603">
            <v>5450</v>
          </cell>
        </row>
        <row r="13604">
          <cell r="A13604">
            <v>1</v>
          </cell>
          <cell r="E13604">
            <v>10</v>
          </cell>
          <cell r="I13604">
            <v>-112350.28</v>
          </cell>
          <cell r="M13604">
            <v>10</v>
          </cell>
          <cell r="Q13604">
            <v>10</v>
          </cell>
          <cell r="V13604">
            <v>5450</v>
          </cell>
        </row>
        <row r="13605">
          <cell r="A13605">
            <v>1</v>
          </cell>
          <cell r="E13605">
            <v>10</v>
          </cell>
          <cell r="I13605">
            <v>-10321482.039999999</v>
          </cell>
          <cell r="M13605">
            <v>10</v>
          </cell>
          <cell r="Q13605">
            <v>10</v>
          </cell>
          <cell r="V13605">
            <v>5450</v>
          </cell>
        </row>
        <row r="13606">
          <cell r="A13606">
            <v>1</v>
          </cell>
          <cell r="E13606">
            <v>10</v>
          </cell>
          <cell r="I13606">
            <v>-10681055.82</v>
          </cell>
          <cell r="M13606">
            <v>10</v>
          </cell>
          <cell r="Q13606">
            <v>10</v>
          </cell>
          <cell r="V13606">
            <v>5450</v>
          </cell>
        </row>
        <row r="13607">
          <cell r="A13607">
            <v>1</v>
          </cell>
          <cell r="E13607">
            <v>10</v>
          </cell>
          <cell r="I13607">
            <v>0</v>
          </cell>
          <cell r="M13607">
            <v>10</v>
          </cell>
          <cell r="Q13607">
            <v>10</v>
          </cell>
          <cell r="V13607">
            <v>5450</v>
          </cell>
        </row>
        <row r="13608">
          <cell r="A13608">
            <v>1</v>
          </cell>
          <cell r="E13608">
            <v>10</v>
          </cell>
          <cell r="I13608">
            <v>-72027257.730000004</v>
          </cell>
          <cell r="M13608">
            <v>10</v>
          </cell>
          <cell r="Q13608">
            <v>10</v>
          </cell>
          <cell r="V13608">
            <v>5450</v>
          </cell>
        </row>
        <row r="13609">
          <cell r="A13609">
            <v>1</v>
          </cell>
          <cell r="E13609">
            <v>10</v>
          </cell>
          <cell r="I13609">
            <v>-47791136.399999999</v>
          </cell>
          <cell r="M13609">
            <v>10</v>
          </cell>
          <cell r="Q13609">
            <v>10</v>
          </cell>
          <cell r="V13609">
            <v>5450</v>
          </cell>
        </row>
        <row r="13610">
          <cell r="A13610">
            <v>1</v>
          </cell>
          <cell r="E13610">
            <v>10</v>
          </cell>
          <cell r="I13610">
            <v>-176036081.49000001</v>
          </cell>
          <cell r="M13610">
            <v>10</v>
          </cell>
          <cell r="Q13610">
            <v>10</v>
          </cell>
          <cell r="V13610">
            <v>5450</v>
          </cell>
        </row>
        <row r="13611">
          <cell r="A13611">
            <v>1</v>
          </cell>
          <cell r="E13611">
            <v>10</v>
          </cell>
          <cell r="I13611">
            <v>-170791019.71000001</v>
          </cell>
          <cell r="M13611">
            <v>10</v>
          </cell>
          <cell r="Q13611">
            <v>10</v>
          </cell>
          <cell r="V13611">
            <v>5450</v>
          </cell>
        </row>
        <row r="13612">
          <cell r="A13612">
            <v>1</v>
          </cell>
          <cell r="E13612">
            <v>10</v>
          </cell>
          <cell r="I13612">
            <v>-170791019.71000001</v>
          </cell>
          <cell r="M13612">
            <v>10</v>
          </cell>
          <cell r="Q13612">
            <v>10</v>
          </cell>
          <cell r="V13612">
            <v>5450</v>
          </cell>
        </row>
        <row r="13613">
          <cell r="A13613">
            <v>1</v>
          </cell>
          <cell r="E13613">
            <v>10</v>
          </cell>
          <cell r="I13613">
            <v>-157102359.13</v>
          </cell>
          <cell r="M13613">
            <v>10</v>
          </cell>
          <cell r="Q13613">
            <v>10</v>
          </cell>
          <cell r="V13613">
            <v>5450</v>
          </cell>
        </row>
        <row r="13614">
          <cell r="A13614">
            <v>1</v>
          </cell>
          <cell r="E13614">
            <v>10</v>
          </cell>
          <cell r="I13614">
            <v>-157102359.13</v>
          </cell>
          <cell r="M13614">
            <v>10</v>
          </cell>
          <cell r="Q13614">
            <v>10</v>
          </cell>
          <cell r="V13614">
            <v>5450</v>
          </cell>
        </row>
        <row r="13615">
          <cell r="A13615">
            <v>1</v>
          </cell>
          <cell r="E13615">
            <v>10</v>
          </cell>
          <cell r="I13615">
            <v>-151857297.34999999</v>
          </cell>
          <cell r="M13615">
            <v>10</v>
          </cell>
          <cell r="Q13615">
            <v>10</v>
          </cell>
          <cell r="V13615">
            <v>5450</v>
          </cell>
        </row>
        <row r="13616">
          <cell r="A13616">
            <v>1</v>
          </cell>
          <cell r="E13616">
            <v>10</v>
          </cell>
          <cell r="I13616">
            <v>-157102359.13</v>
          </cell>
          <cell r="M13616">
            <v>10</v>
          </cell>
          <cell r="Q13616">
            <v>10</v>
          </cell>
          <cell r="V13616">
            <v>5450</v>
          </cell>
        </row>
        <row r="13617">
          <cell r="A13617">
            <v>1</v>
          </cell>
          <cell r="E13617">
            <v>10</v>
          </cell>
          <cell r="I13617">
            <v>208908123</v>
          </cell>
          <cell r="M13617">
            <v>10</v>
          </cell>
          <cell r="Q13617">
            <v>10</v>
          </cell>
          <cell r="V13617">
            <v>6110</v>
          </cell>
        </row>
        <row r="13618">
          <cell r="A13618">
            <v>1</v>
          </cell>
          <cell r="E13618">
            <v>10</v>
          </cell>
          <cell r="I13618">
            <v>-31618529.699999999</v>
          </cell>
          <cell r="M13618">
            <v>10</v>
          </cell>
          <cell r="Q13618">
            <v>10</v>
          </cell>
          <cell r="V13618">
            <v>6120</v>
          </cell>
        </row>
        <row r="13619">
          <cell r="A13619">
            <v>1</v>
          </cell>
          <cell r="E13619">
            <v>10</v>
          </cell>
          <cell r="I13619">
            <v>310253707.63999999</v>
          </cell>
          <cell r="M13619">
            <v>10</v>
          </cell>
          <cell r="Q13619">
            <v>10</v>
          </cell>
          <cell r="V13619">
            <v>6210</v>
          </cell>
        </row>
        <row r="13620">
          <cell r="A13620">
            <v>1</v>
          </cell>
          <cell r="E13620">
            <v>10</v>
          </cell>
          <cell r="I13620">
            <v>-65114939.82</v>
          </cell>
          <cell r="M13620">
            <v>10</v>
          </cell>
          <cell r="Q13620">
            <v>10</v>
          </cell>
          <cell r="V13620">
            <v>6220</v>
          </cell>
        </row>
        <row r="13621">
          <cell r="A13621">
            <v>1</v>
          </cell>
          <cell r="E13621">
            <v>10</v>
          </cell>
          <cell r="I13621">
            <v>2818240834.6399999</v>
          </cell>
          <cell r="M13621">
            <v>10</v>
          </cell>
          <cell r="Q13621">
            <v>10</v>
          </cell>
          <cell r="V13621">
            <v>6310</v>
          </cell>
        </row>
        <row r="13622">
          <cell r="A13622">
            <v>1</v>
          </cell>
          <cell r="E13622">
            <v>10</v>
          </cell>
          <cell r="I13622">
            <v>-834127927.00999999</v>
          </cell>
          <cell r="M13622">
            <v>10</v>
          </cell>
          <cell r="Q13622">
            <v>10</v>
          </cell>
          <cell r="V13622">
            <v>6320</v>
          </cell>
        </row>
        <row r="13623">
          <cell r="A13623">
            <v>1</v>
          </cell>
          <cell r="E13623">
            <v>10</v>
          </cell>
          <cell r="I13623">
            <v>194184624.47</v>
          </cell>
          <cell r="M13623">
            <v>10</v>
          </cell>
          <cell r="Q13623">
            <v>10</v>
          </cell>
          <cell r="V13623">
            <v>6410</v>
          </cell>
        </row>
        <row r="13624">
          <cell r="A13624">
            <v>1</v>
          </cell>
          <cell r="E13624">
            <v>10</v>
          </cell>
          <cell r="I13624">
            <v>-85402587.219999999</v>
          </cell>
          <cell r="M13624">
            <v>10</v>
          </cell>
          <cell r="Q13624">
            <v>10</v>
          </cell>
          <cell r="V13624">
            <v>6420</v>
          </cell>
        </row>
        <row r="13625">
          <cell r="A13625">
            <v>1</v>
          </cell>
          <cell r="E13625">
            <v>10</v>
          </cell>
          <cell r="I13625">
            <v>184189713</v>
          </cell>
          <cell r="M13625">
            <v>10</v>
          </cell>
          <cell r="Q13625">
            <v>10</v>
          </cell>
          <cell r="V13625">
            <v>6510</v>
          </cell>
        </row>
        <row r="13626">
          <cell r="A13626">
            <v>1</v>
          </cell>
          <cell r="E13626">
            <v>10</v>
          </cell>
          <cell r="I13626">
            <v>-45058691.439999998</v>
          </cell>
          <cell r="M13626">
            <v>10</v>
          </cell>
          <cell r="Q13626">
            <v>10</v>
          </cell>
          <cell r="V13626">
            <v>6520</v>
          </cell>
        </row>
        <row r="13627">
          <cell r="A13627">
            <v>1</v>
          </cell>
          <cell r="E13627">
            <v>10</v>
          </cell>
          <cell r="I13627">
            <v>0</v>
          </cell>
          <cell r="M13627">
            <v>10</v>
          </cell>
          <cell r="Q13627">
            <v>10</v>
          </cell>
          <cell r="V13627">
            <v>6610</v>
          </cell>
        </row>
        <row r="13628">
          <cell r="A13628">
            <v>1</v>
          </cell>
          <cell r="E13628">
            <v>10</v>
          </cell>
          <cell r="I13628">
            <v>0</v>
          </cell>
          <cell r="M13628">
            <v>10</v>
          </cell>
          <cell r="Q13628">
            <v>10</v>
          </cell>
          <cell r="V13628">
            <v>6620</v>
          </cell>
        </row>
        <row r="13629">
          <cell r="A13629">
            <v>1</v>
          </cell>
          <cell r="E13629">
            <v>10</v>
          </cell>
          <cell r="I13629">
            <v>332268894.66000003</v>
          </cell>
          <cell r="M13629">
            <v>10</v>
          </cell>
          <cell r="Q13629">
            <v>10</v>
          </cell>
          <cell r="V13629">
            <v>6810</v>
          </cell>
        </row>
        <row r="13630">
          <cell r="A13630">
            <v>1</v>
          </cell>
          <cell r="E13630">
            <v>10</v>
          </cell>
          <cell r="I13630">
            <v>-26841914.09</v>
          </cell>
          <cell r="M13630">
            <v>10</v>
          </cell>
          <cell r="Q13630">
            <v>10</v>
          </cell>
          <cell r="V13630">
            <v>6820</v>
          </cell>
        </row>
        <row r="13631">
          <cell r="A13631">
            <v>1</v>
          </cell>
          <cell r="E13631">
            <v>10</v>
          </cell>
          <cell r="I13631">
            <v>240833686.34</v>
          </cell>
          <cell r="M13631">
            <v>10</v>
          </cell>
          <cell r="Q13631">
            <v>10</v>
          </cell>
          <cell r="V13631">
            <v>7000</v>
          </cell>
        </row>
        <row r="13632">
          <cell r="A13632">
            <v>1</v>
          </cell>
          <cell r="E13632">
            <v>10</v>
          </cell>
          <cell r="I13632">
            <v>10474212619.09</v>
          </cell>
          <cell r="M13632">
            <v>10</v>
          </cell>
          <cell r="Q13632">
            <v>10</v>
          </cell>
          <cell r="V13632">
            <v>7100</v>
          </cell>
        </row>
        <row r="13633">
          <cell r="A13633">
            <v>1</v>
          </cell>
          <cell r="E13633">
            <v>10</v>
          </cell>
          <cell r="I13633">
            <v>-1512482895.47</v>
          </cell>
          <cell r="M13633">
            <v>10</v>
          </cell>
          <cell r="Q13633">
            <v>10</v>
          </cell>
          <cell r="V13633">
            <v>7110</v>
          </cell>
        </row>
        <row r="13634">
          <cell r="A13634">
            <v>1</v>
          </cell>
          <cell r="E13634">
            <v>10</v>
          </cell>
          <cell r="I13634">
            <v>3169977383.1999998</v>
          </cell>
          <cell r="M13634">
            <v>10</v>
          </cell>
          <cell r="Q13634">
            <v>10</v>
          </cell>
          <cell r="V13634">
            <v>7130</v>
          </cell>
        </row>
        <row r="13635">
          <cell r="A13635">
            <v>1</v>
          </cell>
          <cell r="E13635">
            <v>10</v>
          </cell>
          <cell r="I13635">
            <v>105628174.33</v>
          </cell>
          <cell r="M13635">
            <v>10</v>
          </cell>
          <cell r="Q13635">
            <v>10</v>
          </cell>
          <cell r="V13635">
            <v>7140</v>
          </cell>
        </row>
        <row r="13636">
          <cell r="A13636">
            <v>1</v>
          </cell>
          <cell r="E13636">
            <v>10</v>
          </cell>
          <cell r="I13636">
            <v>113643615</v>
          </cell>
          <cell r="M13636">
            <v>10</v>
          </cell>
          <cell r="Q13636">
            <v>10</v>
          </cell>
          <cell r="V13636">
            <v>7150</v>
          </cell>
        </row>
        <row r="13637">
          <cell r="A13637">
            <v>1</v>
          </cell>
          <cell r="E13637">
            <v>10</v>
          </cell>
          <cell r="I13637">
            <v>0</v>
          </cell>
          <cell r="M13637">
            <v>10</v>
          </cell>
          <cell r="Q13637">
            <v>10</v>
          </cell>
          <cell r="V13637">
            <v>7250</v>
          </cell>
        </row>
        <row r="13638">
          <cell r="A13638">
            <v>1</v>
          </cell>
          <cell r="E13638">
            <v>10</v>
          </cell>
          <cell r="I13638">
            <v>652241.19999999995</v>
          </cell>
          <cell r="M13638">
            <v>10</v>
          </cell>
          <cell r="Q13638">
            <v>10</v>
          </cell>
          <cell r="V13638">
            <v>7300</v>
          </cell>
        </row>
        <row r="13639">
          <cell r="A13639">
            <v>1</v>
          </cell>
          <cell r="E13639">
            <v>10</v>
          </cell>
          <cell r="I13639">
            <v>51349177.57</v>
          </cell>
          <cell r="M13639">
            <v>10</v>
          </cell>
          <cell r="Q13639">
            <v>10</v>
          </cell>
          <cell r="V13639">
            <v>7300</v>
          </cell>
        </row>
        <row r="13640">
          <cell r="A13640">
            <v>1</v>
          </cell>
          <cell r="E13640">
            <v>10</v>
          </cell>
          <cell r="I13640">
            <v>403794.14</v>
          </cell>
          <cell r="M13640">
            <v>10</v>
          </cell>
          <cell r="Q13640">
            <v>10</v>
          </cell>
          <cell r="V13640">
            <v>7300</v>
          </cell>
        </row>
        <row r="13641">
          <cell r="A13641">
            <v>1</v>
          </cell>
          <cell r="E13641">
            <v>10</v>
          </cell>
          <cell r="I13641">
            <v>456805.15</v>
          </cell>
          <cell r="M13641">
            <v>10</v>
          </cell>
          <cell r="Q13641">
            <v>10</v>
          </cell>
          <cell r="V13641">
            <v>7300</v>
          </cell>
        </row>
        <row r="13642">
          <cell r="A13642">
            <v>1</v>
          </cell>
          <cell r="E13642">
            <v>10</v>
          </cell>
          <cell r="I13642">
            <v>477126.16</v>
          </cell>
          <cell r="M13642">
            <v>10</v>
          </cell>
          <cell r="Q13642">
            <v>10</v>
          </cell>
          <cell r="V13642">
            <v>7300</v>
          </cell>
        </row>
        <row r="13643">
          <cell r="A13643">
            <v>1</v>
          </cell>
          <cell r="E13643">
            <v>10</v>
          </cell>
          <cell r="I13643">
            <v>10618000</v>
          </cell>
          <cell r="M13643">
            <v>10</v>
          </cell>
          <cell r="Q13643">
            <v>10</v>
          </cell>
          <cell r="V13643">
            <v>7300</v>
          </cell>
        </row>
        <row r="13644">
          <cell r="A13644">
            <v>1</v>
          </cell>
          <cell r="E13644">
            <v>10</v>
          </cell>
          <cell r="I13644">
            <v>0</v>
          </cell>
          <cell r="M13644">
            <v>10</v>
          </cell>
          <cell r="Q13644">
            <v>10</v>
          </cell>
          <cell r="V13644">
            <v>7300</v>
          </cell>
        </row>
        <row r="13645">
          <cell r="A13645">
            <v>1</v>
          </cell>
          <cell r="E13645">
            <v>10</v>
          </cell>
          <cell r="I13645">
            <v>0</v>
          </cell>
          <cell r="M13645">
            <v>10</v>
          </cell>
          <cell r="Q13645">
            <v>10</v>
          </cell>
          <cell r="V13645">
            <v>7300</v>
          </cell>
        </row>
        <row r="13646">
          <cell r="A13646">
            <v>1</v>
          </cell>
          <cell r="E13646">
            <v>10</v>
          </cell>
          <cell r="I13646">
            <v>0</v>
          </cell>
          <cell r="M13646">
            <v>10</v>
          </cell>
          <cell r="Q13646">
            <v>10</v>
          </cell>
          <cell r="V13646">
            <v>7300</v>
          </cell>
        </row>
        <row r="13647">
          <cell r="A13647">
            <v>1</v>
          </cell>
          <cell r="E13647">
            <v>10</v>
          </cell>
          <cell r="I13647">
            <v>0</v>
          </cell>
          <cell r="M13647">
            <v>10</v>
          </cell>
          <cell r="Q13647">
            <v>10</v>
          </cell>
          <cell r="V13647">
            <v>7300</v>
          </cell>
        </row>
        <row r="13648">
          <cell r="A13648">
            <v>1</v>
          </cell>
          <cell r="E13648">
            <v>10</v>
          </cell>
          <cell r="I13648">
            <v>0</v>
          </cell>
          <cell r="M13648">
            <v>10</v>
          </cell>
          <cell r="Q13648">
            <v>10</v>
          </cell>
          <cell r="V13648">
            <v>7300</v>
          </cell>
        </row>
        <row r="13649">
          <cell r="A13649">
            <v>1</v>
          </cell>
          <cell r="E13649">
            <v>10</v>
          </cell>
          <cell r="I13649">
            <v>0</v>
          </cell>
          <cell r="M13649">
            <v>10</v>
          </cell>
          <cell r="Q13649">
            <v>10</v>
          </cell>
          <cell r="V13649">
            <v>7300</v>
          </cell>
        </row>
        <row r="13650">
          <cell r="A13650">
            <v>1</v>
          </cell>
          <cell r="E13650">
            <v>10</v>
          </cell>
          <cell r="I13650">
            <v>0</v>
          </cell>
          <cell r="M13650">
            <v>10</v>
          </cell>
          <cell r="Q13650">
            <v>10</v>
          </cell>
          <cell r="V13650">
            <v>7300</v>
          </cell>
        </row>
        <row r="13651">
          <cell r="A13651">
            <v>1</v>
          </cell>
          <cell r="E13651">
            <v>10</v>
          </cell>
          <cell r="I13651">
            <v>0</v>
          </cell>
          <cell r="M13651">
            <v>10</v>
          </cell>
          <cell r="Q13651">
            <v>10</v>
          </cell>
          <cell r="V13651">
            <v>7300</v>
          </cell>
        </row>
        <row r="13652">
          <cell r="A13652">
            <v>1</v>
          </cell>
          <cell r="E13652">
            <v>10</v>
          </cell>
          <cell r="I13652">
            <v>4722252.4000000004</v>
          </cell>
          <cell r="M13652">
            <v>10</v>
          </cell>
          <cell r="Q13652">
            <v>10</v>
          </cell>
          <cell r="V13652">
            <v>7300</v>
          </cell>
        </row>
        <row r="13653">
          <cell r="A13653">
            <v>1</v>
          </cell>
          <cell r="E13653">
            <v>10</v>
          </cell>
          <cell r="I13653">
            <v>7645314</v>
          </cell>
          <cell r="M13653">
            <v>10</v>
          </cell>
          <cell r="Q13653">
            <v>10</v>
          </cell>
          <cell r="V13653">
            <v>7300</v>
          </cell>
        </row>
        <row r="13654">
          <cell r="A13654">
            <v>1</v>
          </cell>
          <cell r="E13654">
            <v>10</v>
          </cell>
          <cell r="I13654">
            <v>17099552</v>
          </cell>
          <cell r="M13654">
            <v>10</v>
          </cell>
          <cell r="Q13654">
            <v>10</v>
          </cell>
          <cell r="V13654">
            <v>7300</v>
          </cell>
        </row>
        <row r="13655">
          <cell r="A13655">
            <v>1</v>
          </cell>
          <cell r="E13655">
            <v>10</v>
          </cell>
          <cell r="I13655">
            <v>0</v>
          </cell>
          <cell r="M13655">
            <v>10</v>
          </cell>
          <cell r="Q13655">
            <v>10</v>
          </cell>
          <cell r="V13655">
            <v>7500</v>
          </cell>
        </row>
        <row r="13656">
          <cell r="A13656">
            <v>1</v>
          </cell>
          <cell r="E13656">
            <v>10</v>
          </cell>
          <cell r="I13656">
            <v>0</v>
          </cell>
          <cell r="M13656">
            <v>10</v>
          </cell>
          <cell r="Q13656">
            <v>10</v>
          </cell>
          <cell r="V13656">
            <v>7700</v>
          </cell>
        </row>
        <row r="13657">
          <cell r="A13657">
            <v>1</v>
          </cell>
          <cell r="E13657">
            <v>10</v>
          </cell>
          <cell r="I13657">
            <v>2728216</v>
          </cell>
          <cell r="M13657">
            <v>10</v>
          </cell>
          <cell r="Q13657">
            <v>10</v>
          </cell>
          <cell r="V13657">
            <v>7909</v>
          </cell>
        </row>
        <row r="13658">
          <cell r="A13658">
            <v>1</v>
          </cell>
          <cell r="E13658">
            <v>10</v>
          </cell>
          <cell r="I13658">
            <v>127412123.98999999</v>
          </cell>
          <cell r="M13658">
            <v>10</v>
          </cell>
          <cell r="Q13658">
            <v>10</v>
          </cell>
          <cell r="V13658">
            <v>7916</v>
          </cell>
        </row>
        <row r="13659">
          <cell r="A13659">
            <v>1</v>
          </cell>
          <cell r="E13659">
            <v>10</v>
          </cell>
          <cell r="I13659">
            <v>32230338.52</v>
          </cell>
          <cell r="M13659">
            <v>10</v>
          </cell>
          <cell r="Q13659">
            <v>10</v>
          </cell>
          <cell r="V13659">
            <v>8091</v>
          </cell>
        </row>
        <row r="13660">
          <cell r="A13660">
            <v>1</v>
          </cell>
          <cell r="E13660">
            <v>10</v>
          </cell>
          <cell r="I13660">
            <v>173225510.62</v>
          </cell>
          <cell r="M13660">
            <v>10</v>
          </cell>
          <cell r="Q13660">
            <v>10</v>
          </cell>
          <cell r="V13660">
            <v>8092</v>
          </cell>
        </row>
        <row r="13661">
          <cell r="A13661">
            <v>1</v>
          </cell>
          <cell r="E13661">
            <v>10</v>
          </cell>
          <cell r="I13661">
            <v>-1451245880.49</v>
          </cell>
          <cell r="M13661">
            <v>10</v>
          </cell>
          <cell r="Q13661">
            <v>10</v>
          </cell>
          <cell r="V13661">
            <v>9000</v>
          </cell>
        </row>
        <row r="13662">
          <cell r="A13662">
            <v>1</v>
          </cell>
          <cell r="E13662">
            <v>10</v>
          </cell>
          <cell r="I13662">
            <v>-3045494404.0700002</v>
          </cell>
          <cell r="M13662">
            <v>10</v>
          </cell>
          <cell r="Q13662">
            <v>10</v>
          </cell>
          <cell r="V13662">
            <v>9100</v>
          </cell>
        </row>
        <row r="13663">
          <cell r="A13663">
            <v>1</v>
          </cell>
          <cell r="E13663">
            <v>10</v>
          </cell>
          <cell r="I13663">
            <v>0</v>
          </cell>
          <cell r="M13663">
            <v>10</v>
          </cell>
          <cell r="Q13663">
            <v>10</v>
          </cell>
          <cell r="V13663">
            <v>9150</v>
          </cell>
        </row>
        <row r="13664">
          <cell r="A13664">
            <v>1</v>
          </cell>
          <cell r="E13664">
            <v>10</v>
          </cell>
          <cell r="I13664">
            <v>0</v>
          </cell>
          <cell r="M13664">
            <v>10</v>
          </cell>
          <cell r="Q13664">
            <v>10</v>
          </cell>
          <cell r="V13664">
            <v>9201</v>
          </cell>
        </row>
        <row r="13665">
          <cell r="A13665">
            <v>1</v>
          </cell>
          <cell r="E13665">
            <v>10</v>
          </cell>
          <cell r="I13665">
            <v>-263693178.46000001</v>
          </cell>
          <cell r="M13665">
            <v>10</v>
          </cell>
          <cell r="Q13665">
            <v>10</v>
          </cell>
          <cell r="V13665">
            <v>9251</v>
          </cell>
        </row>
        <row r="13666">
          <cell r="A13666">
            <v>1</v>
          </cell>
          <cell r="E13666">
            <v>10</v>
          </cell>
          <cell r="I13666">
            <v>-411202273.26999998</v>
          </cell>
          <cell r="M13666">
            <v>10</v>
          </cell>
          <cell r="Q13666">
            <v>10</v>
          </cell>
          <cell r="V13666">
            <v>9252</v>
          </cell>
        </row>
        <row r="13667">
          <cell r="A13667">
            <v>1</v>
          </cell>
          <cell r="E13667">
            <v>10</v>
          </cell>
          <cell r="I13667">
            <v>2000000</v>
          </cell>
          <cell r="M13667">
            <v>10</v>
          </cell>
          <cell r="Q13667">
            <v>10</v>
          </cell>
          <cell r="V13667">
            <v>9253</v>
          </cell>
        </row>
        <row r="13668">
          <cell r="A13668">
            <v>1</v>
          </cell>
          <cell r="E13668">
            <v>10</v>
          </cell>
          <cell r="I13668">
            <v>25549310</v>
          </cell>
          <cell r="M13668">
            <v>10</v>
          </cell>
          <cell r="Q13668">
            <v>10</v>
          </cell>
          <cell r="V13668">
            <v>9253</v>
          </cell>
        </row>
        <row r="13669">
          <cell r="A13669">
            <v>1</v>
          </cell>
          <cell r="E13669">
            <v>10</v>
          </cell>
          <cell r="I13669">
            <v>-52852402.799999997</v>
          </cell>
          <cell r="M13669">
            <v>10</v>
          </cell>
          <cell r="Q13669">
            <v>10</v>
          </cell>
          <cell r="V13669">
            <v>9256</v>
          </cell>
        </row>
        <row r="13670">
          <cell r="A13670">
            <v>1</v>
          </cell>
          <cell r="E13670">
            <v>10</v>
          </cell>
          <cell r="I13670">
            <v>-61967177.57</v>
          </cell>
          <cell r="M13670">
            <v>10</v>
          </cell>
          <cell r="Q13670">
            <v>10</v>
          </cell>
          <cell r="V13670">
            <v>9301</v>
          </cell>
        </row>
        <row r="13671">
          <cell r="A13671">
            <v>1</v>
          </cell>
          <cell r="E13671">
            <v>10</v>
          </cell>
          <cell r="I13671">
            <v>-164629308.56</v>
          </cell>
          <cell r="M13671">
            <v>10</v>
          </cell>
          <cell r="Q13671">
            <v>10</v>
          </cell>
          <cell r="V13671">
            <v>9302</v>
          </cell>
        </row>
        <row r="13672">
          <cell r="A13672">
            <v>1</v>
          </cell>
          <cell r="E13672">
            <v>10</v>
          </cell>
          <cell r="I13672">
            <v>-2439212253.5900002</v>
          </cell>
          <cell r="M13672">
            <v>10</v>
          </cell>
          <cell r="Q13672">
            <v>10</v>
          </cell>
          <cell r="V13672">
            <v>9303</v>
          </cell>
        </row>
        <row r="13673">
          <cell r="A13673">
            <v>1</v>
          </cell>
          <cell r="E13673">
            <v>10</v>
          </cell>
          <cell r="I13673">
            <v>-101512690</v>
          </cell>
          <cell r="M13673">
            <v>10</v>
          </cell>
          <cell r="Q13673">
            <v>10</v>
          </cell>
          <cell r="V13673">
            <v>9305</v>
          </cell>
        </row>
        <row r="13674">
          <cell r="A13674">
            <v>1</v>
          </cell>
          <cell r="E13674">
            <v>10</v>
          </cell>
          <cell r="I13674">
            <v>-30932378.18</v>
          </cell>
          <cell r="M13674">
            <v>10</v>
          </cell>
          <cell r="Q13674">
            <v>10</v>
          </cell>
          <cell r="V13674">
            <v>9306</v>
          </cell>
        </row>
        <row r="13675">
          <cell r="A13675">
            <v>1</v>
          </cell>
          <cell r="E13675">
            <v>10</v>
          </cell>
          <cell r="I13675">
            <v>0</v>
          </cell>
          <cell r="M13675">
            <v>10</v>
          </cell>
          <cell r="Q13675">
            <v>10</v>
          </cell>
          <cell r="V13675">
            <v>9400</v>
          </cell>
        </row>
        <row r="13676">
          <cell r="A13676">
            <v>1</v>
          </cell>
          <cell r="E13676">
            <v>10</v>
          </cell>
          <cell r="I13676">
            <v>-21244320</v>
          </cell>
          <cell r="M13676">
            <v>10</v>
          </cell>
          <cell r="Q13676">
            <v>10</v>
          </cell>
          <cell r="V13676">
            <v>9500</v>
          </cell>
        </row>
        <row r="13677">
          <cell r="A13677">
            <v>1</v>
          </cell>
          <cell r="E13677">
            <v>10</v>
          </cell>
          <cell r="I13677">
            <v>-364389655.19999999</v>
          </cell>
          <cell r="M13677">
            <v>10</v>
          </cell>
          <cell r="Q13677">
            <v>10</v>
          </cell>
          <cell r="V13677">
            <v>9530</v>
          </cell>
        </row>
        <row r="13678">
          <cell r="A13678">
            <v>1</v>
          </cell>
          <cell r="E13678">
            <v>10</v>
          </cell>
          <cell r="I13678">
            <v>-857099134.42999995</v>
          </cell>
          <cell r="M13678">
            <v>10</v>
          </cell>
          <cell r="Q13678">
            <v>10</v>
          </cell>
          <cell r="V13678">
            <v>9600</v>
          </cell>
        </row>
        <row r="13679">
          <cell r="A13679">
            <v>1</v>
          </cell>
          <cell r="E13679">
            <v>10</v>
          </cell>
          <cell r="I13679">
            <v>-86764838.109999999</v>
          </cell>
          <cell r="M13679">
            <v>10</v>
          </cell>
          <cell r="Q13679">
            <v>10</v>
          </cell>
          <cell r="V13679">
            <v>9610</v>
          </cell>
        </row>
        <row r="13680">
          <cell r="A13680">
            <v>1</v>
          </cell>
          <cell r="E13680">
            <v>10</v>
          </cell>
          <cell r="I13680">
            <v>1214761762</v>
          </cell>
          <cell r="M13680">
            <v>10</v>
          </cell>
          <cell r="Q13680">
            <v>10</v>
          </cell>
          <cell r="V13680">
            <v>9620</v>
          </cell>
        </row>
        <row r="13681">
          <cell r="A13681">
            <v>1</v>
          </cell>
          <cell r="E13681">
            <v>10</v>
          </cell>
          <cell r="I13681">
            <v>-137487455.19</v>
          </cell>
          <cell r="M13681">
            <v>10</v>
          </cell>
          <cell r="Q13681">
            <v>10</v>
          </cell>
          <cell r="V13681">
            <v>9670</v>
          </cell>
        </row>
        <row r="13682">
          <cell r="A13682">
            <v>1</v>
          </cell>
          <cell r="E13682">
            <v>10</v>
          </cell>
          <cell r="I13682">
            <v>0</v>
          </cell>
          <cell r="M13682">
            <v>10</v>
          </cell>
          <cell r="Q13682">
            <v>10</v>
          </cell>
          <cell r="V13682">
            <v>9990</v>
          </cell>
        </row>
        <row r="13683">
          <cell r="A13683">
            <v>1</v>
          </cell>
          <cell r="E13683">
            <v>10</v>
          </cell>
          <cell r="I13683">
            <v>17784076481.41</v>
          </cell>
          <cell r="M13683">
            <v>10</v>
          </cell>
          <cell r="Q13683">
            <v>10</v>
          </cell>
          <cell r="V13683">
            <v>5301</v>
          </cell>
        </row>
        <row r="13684">
          <cell r="A13684">
            <v>1</v>
          </cell>
          <cell r="E13684">
            <v>6</v>
          </cell>
          <cell r="I13684">
            <v>744384.9</v>
          </cell>
          <cell r="M13684">
            <v>6</v>
          </cell>
          <cell r="Q13684">
            <v>6</v>
          </cell>
          <cell r="V13684">
            <v>2010</v>
          </cell>
        </row>
        <row r="13685">
          <cell r="A13685">
            <v>1</v>
          </cell>
          <cell r="E13685">
            <v>6</v>
          </cell>
          <cell r="I13685">
            <v>7069310.8300000001</v>
          </cell>
          <cell r="M13685">
            <v>6</v>
          </cell>
          <cell r="Q13685">
            <v>6</v>
          </cell>
          <cell r="V13685">
            <v>2030</v>
          </cell>
        </row>
        <row r="13686">
          <cell r="A13686">
            <v>1</v>
          </cell>
          <cell r="E13686">
            <v>6</v>
          </cell>
          <cell r="I13686">
            <v>964004.86</v>
          </cell>
          <cell r="M13686">
            <v>6</v>
          </cell>
          <cell r="Q13686">
            <v>6</v>
          </cell>
          <cell r="V13686">
            <v>2040</v>
          </cell>
        </row>
        <row r="13687">
          <cell r="A13687">
            <v>1</v>
          </cell>
          <cell r="E13687">
            <v>6</v>
          </cell>
          <cell r="I13687">
            <v>9893337.1899999995</v>
          </cell>
          <cell r="M13687">
            <v>6</v>
          </cell>
          <cell r="Q13687">
            <v>6</v>
          </cell>
          <cell r="V13687">
            <v>2051</v>
          </cell>
        </row>
        <row r="13688">
          <cell r="A13688">
            <v>1</v>
          </cell>
          <cell r="E13688">
            <v>6</v>
          </cell>
          <cell r="I13688">
            <v>6762166.6600000001</v>
          </cell>
          <cell r="M13688">
            <v>6</v>
          </cell>
          <cell r="Q13688">
            <v>6</v>
          </cell>
          <cell r="V13688">
            <v>2052</v>
          </cell>
        </row>
        <row r="13689">
          <cell r="A13689">
            <v>1</v>
          </cell>
          <cell r="E13689">
            <v>6</v>
          </cell>
          <cell r="I13689">
            <v>83333.34</v>
          </cell>
          <cell r="M13689">
            <v>6</v>
          </cell>
          <cell r="Q13689">
            <v>6</v>
          </cell>
          <cell r="V13689">
            <v>2053</v>
          </cell>
        </row>
        <row r="13690">
          <cell r="A13690">
            <v>1</v>
          </cell>
          <cell r="E13690">
            <v>6</v>
          </cell>
          <cell r="I13690">
            <v>17575525.379999999</v>
          </cell>
          <cell r="M13690">
            <v>6</v>
          </cell>
          <cell r="Q13690">
            <v>6</v>
          </cell>
          <cell r="V13690">
            <v>3400</v>
          </cell>
        </row>
        <row r="13691">
          <cell r="A13691">
            <v>1</v>
          </cell>
          <cell r="E13691">
            <v>6</v>
          </cell>
          <cell r="I13691">
            <v>804295.68000000005</v>
          </cell>
          <cell r="M13691">
            <v>6</v>
          </cell>
          <cell r="Q13691">
            <v>6</v>
          </cell>
          <cell r="V13691">
            <v>4150</v>
          </cell>
        </row>
        <row r="13692">
          <cell r="A13692">
            <v>1</v>
          </cell>
          <cell r="E13692">
            <v>6</v>
          </cell>
          <cell r="I13692">
            <v>20000</v>
          </cell>
          <cell r="M13692">
            <v>6</v>
          </cell>
          <cell r="Q13692">
            <v>6</v>
          </cell>
          <cell r="V13692">
            <v>4260</v>
          </cell>
        </row>
        <row r="13693">
          <cell r="A13693">
            <v>1</v>
          </cell>
          <cell r="E13693">
            <v>6</v>
          </cell>
          <cell r="I13693">
            <v>3472.22</v>
          </cell>
          <cell r="M13693">
            <v>6</v>
          </cell>
          <cell r="Q13693">
            <v>6</v>
          </cell>
          <cell r="V13693">
            <v>4302</v>
          </cell>
        </row>
        <row r="13694">
          <cell r="A13694">
            <v>1</v>
          </cell>
          <cell r="E13694">
            <v>6</v>
          </cell>
          <cell r="I13694">
            <v>600034.16</v>
          </cell>
          <cell r="M13694">
            <v>6</v>
          </cell>
          <cell r="Q13694">
            <v>6</v>
          </cell>
          <cell r="V13694">
            <v>4360</v>
          </cell>
        </row>
        <row r="13695">
          <cell r="A13695">
            <v>1</v>
          </cell>
          <cell r="E13695">
            <v>6</v>
          </cell>
          <cell r="I13695">
            <v>1200000</v>
          </cell>
          <cell r="M13695">
            <v>6</v>
          </cell>
          <cell r="Q13695">
            <v>6</v>
          </cell>
          <cell r="V13695">
            <v>4560</v>
          </cell>
        </row>
        <row r="13696">
          <cell r="A13696">
            <v>1</v>
          </cell>
          <cell r="E13696">
            <v>6</v>
          </cell>
          <cell r="I13696">
            <v>30000</v>
          </cell>
          <cell r="M13696">
            <v>6</v>
          </cell>
          <cell r="Q13696">
            <v>6</v>
          </cell>
          <cell r="V13696">
            <v>4595</v>
          </cell>
        </row>
        <row r="13697">
          <cell r="A13697">
            <v>1</v>
          </cell>
          <cell r="E13697">
            <v>6</v>
          </cell>
          <cell r="I13697">
            <v>127606.82</v>
          </cell>
          <cell r="M13697">
            <v>6</v>
          </cell>
          <cell r="Q13697">
            <v>6</v>
          </cell>
          <cell r="V13697">
            <v>4601</v>
          </cell>
        </row>
        <row r="13698">
          <cell r="A13698">
            <v>1</v>
          </cell>
          <cell r="E13698">
            <v>6</v>
          </cell>
          <cell r="I13698">
            <v>913435</v>
          </cell>
          <cell r="M13698">
            <v>6</v>
          </cell>
          <cell r="Q13698">
            <v>6</v>
          </cell>
          <cell r="V13698">
            <v>4602</v>
          </cell>
        </row>
        <row r="13699">
          <cell r="A13699">
            <v>1</v>
          </cell>
          <cell r="E13699">
            <v>6</v>
          </cell>
          <cell r="I13699">
            <v>234920.67</v>
          </cell>
          <cell r="M13699">
            <v>6</v>
          </cell>
          <cell r="Q13699">
            <v>6</v>
          </cell>
          <cell r="V13699">
            <v>4660</v>
          </cell>
        </row>
        <row r="13700">
          <cell r="A13700">
            <v>1</v>
          </cell>
          <cell r="E13700">
            <v>6</v>
          </cell>
          <cell r="I13700">
            <v>4464270.37</v>
          </cell>
          <cell r="M13700">
            <v>6</v>
          </cell>
          <cell r="Q13700">
            <v>6</v>
          </cell>
          <cell r="V13700">
            <v>4700</v>
          </cell>
        </row>
        <row r="13701">
          <cell r="A13701">
            <v>1</v>
          </cell>
          <cell r="E13701">
            <v>6</v>
          </cell>
          <cell r="I13701">
            <v>1418611.29</v>
          </cell>
          <cell r="M13701">
            <v>6</v>
          </cell>
          <cell r="Q13701">
            <v>6</v>
          </cell>
          <cell r="V13701">
            <v>4720</v>
          </cell>
        </row>
        <row r="13702">
          <cell r="A13702">
            <v>1</v>
          </cell>
          <cell r="E13702">
            <v>6</v>
          </cell>
          <cell r="I13702">
            <v>668452.36</v>
          </cell>
          <cell r="M13702">
            <v>6</v>
          </cell>
          <cell r="Q13702">
            <v>6</v>
          </cell>
          <cell r="V13702">
            <v>4730</v>
          </cell>
        </row>
        <row r="13703">
          <cell r="A13703">
            <v>1</v>
          </cell>
          <cell r="E13703">
            <v>6</v>
          </cell>
          <cell r="I13703">
            <v>560419.59</v>
          </cell>
          <cell r="M13703">
            <v>6</v>
          </cell>
          <cell r="Q13703">
            <v>6</v>
          </cell>
          <cell r="V13703">
            <v>4760</v>
          </cell>
        </row>
        <row r="13704">
          <cell r="A13704">
            <v>1</v>
          </cell>
          <cell r="E13704">
            <v>6</v>
          </cell>
          <cell r="I13704">
            <v>478936.71</v>
          </cell>
          <cell r="M13704">
            <v>6</v>
          </cell>
          <cell r="Q13704">
            <v>6</v>
          </cell>
          <cell r="V13704">
            <v>4775</v>
          </cell>
        </row>
        <row r="13705">
          <cell r="A13705">
            <v>1</v>
          </cell>
          <cell r="E13705">
            <v>6</v>
          </cell>
          <cell r="I13705">
            <v>1261427.92</v>
          </cell>
          <cell r="M13705">
            <v>6</v>
          </cell>
          <cell r="Q13705">
            <v>6</v>
          </cell>
          <cell r="V13705">
            <v>4780</v>
          </cell>
        </row>
        <row r="13706">
          <cell r="A13706">
            <v>1</v>
          </cell>
          <cell r="E13706">
            <v>6</v>
          </cell>
          <cell r="I13706">
            <v>414867.20000000001</v>
          </cell>
          <cell r="M13706">
            <v>6</v>
          </cell>
          <cell r="Q13706">
            <v>6</v>
          </cell>
          <cell r="V13706">
            <v>4785</v>
          </cell>
        </row>
        <row r="13707">
          <cell r="A13707">
            <v>1</v>
          </cell>
          <cell r="E13707">
            <v>6</v>
          </cell>
          <cell r="I13707">
            <v>805201.37</v>
          </cell>
          <cell r="M13707">
            <v>6</v>
          </cell>
          <cell r="Q13707">
            <v>6</v>
          </cell>
          <cell r="V13707">
            <v>4800</v>
          </cell>
        </row>
        <row r="13708">
          <cell r="A13708">
            <v>1</v>
          </cell>
          <cell r="E13708">
            <v>6</v>
          </cell>
          <cell r="I13708">
            <v>1771899.99</v>
          </cell>
          <cell r="M13708">
            <v>6</v>
          </cell>
          <cell r="Q13708">
            <v>6</v>
          </cell>
          <cell r="V13708">
            <v>4830</v>
          </cell>
        </row>
        <row r="13709">
          <cell r="A13709">
            <v>1</v>
          </cell>
          <cell r="E13709">
            <v>6</v>
          </cell>
          <cell r="I13709">
            <v>-139074863.88999999</v>
          </cell>
          <cell r="M13709">
            <v>6</v>
          </cell>
          <cell r="Q13709">
            <v>6</v>
          </cell>
          <cell r="V13709">
            <v>5200</v>
          </cell>
        </row>
        <row r="13710">
          <cell r="A13710">
            <v>1</v>
          </cell>
          <cell r="E13710">
            <v>6</v>
          </cell>
          <cell r="I13710">
            <v>13685954.060000001</v>
          </cell>
          <cell r="M13710">
            <v>6</v>
          </cell>
          <cell r="Q13710">
            <v>6</v>
          </cell>
          <cell r="V13710">
            <v>5400</v>
          </cell>
        </row>
        <row r="13711">
          <cell r="A13711">
            <v>1</v>
          </cell>
          <cell r="E13711">
            <v>6</v>
          </cell>
          <cell r="I13711">
            <v>33508396.010000002</v>
          </cell>
          <cell r="M13711">
            <v>6</v>
          </cell>
          <cell r="Q13711">
            <v>6</v>
          </cell>
          <cell r="V13711">
            <v>5400</v>
          </cell>
        </row>
        <row r="13712">
          <cell r="A13712">
            <v>1</v>
          </cell>
          <cell r="E13712">
            <v>6</v>
          </cell>
          <cell r="I13712">
            <v>-107794465.59</v>
          </cell>
          <cell r="M13712">
            <v>6</v>
          </cell>
          <cell r="Q13712">
            <v>6</v>
          </cell>
          <cell r="V13712">
            <v>5400</v>
          </cell>
        </row>
        <row r="13713">
          <cell r="A13713">
            <v>1</v>
          </cell>
          <cell r="E13713">
            <v>6</v>
          </cell>
          <cell r="I13713">
            <v>2530437.2799999998</v>
          </cell>
          <cell r="M13713">
            <v>6</v>
          </cell>
          <cell r="Q13713">
            <v>6</v>
          </cell>
          <cell r="V13713">
            <v>5400</v>
          </cell>
        </row>
        <row r="13714">
          <cell r="A13714">
            <v>1</v>
          </cell>
          <cell r="E13714">
            <v>6</v>
          </cell>
          <cell r="I13714">
            <v>250000</v>
          </cell>
          <cell r="M13714">
            <v>6</v>
          </cell>
          <cell r="Q13714">
            <v>6</v>
          </cell>
          <cell r="V13714">
            <v>6210</v>
          </cell>
        </row>
        <row r="13715">
          <cell r="A13715">
            <v>1</v>
          </cell>
          <cell r="E13715">
            <v>6</v>
          </cell>
          <cell r="I13715">
            <v>-3472.22</v>
          </cell>
          <cell r="M13715">
            <v>6</v>
          </cell>
          <cell r="Q13715">
            <v>6</v>
          </cell>
          <cell r="V13715">
            <v>6220</v>
          </cell>
        </row>
        <row r="13716">
          <cell r="A13716">
            <v>1</v>
          </cell>
          <cell r="E13716">
            <v>6</v>
          </cell>
          <cell r="I13716">
            <v>2200000</v>
          </cell>
          <cell r="M13716">
            <v>6</v>
          </cell>
          <cell r="Q13716">
            <v>6</v>
          </cell>
          <cell r="V13716">
            <v>7000</v>
          </cell>
        </row>
        <row r="13717">
          <cell r="A13717">
            <v>1</v>
          </cell>
          <cell r="E13717">
            <v>6</v>
          </cell>
          <cell r="I13717">
            <v>95825250.299999997</v>
          </cell>
          <cell r="M13717">
            <v>6</v>
          </cell>
          <cell r="Q13717">
            <v>6</v>
          </cell>
          <cell r="V13717">
            <v>7100</v>
          </cell>
        </row>
        <row r="13718">
          <cell r="A13718">
            <v>1</v>
          </cell>
          <cell r="E13718">
            <v>6</v>
          </cell>
          <cell r="I13718">
            <v>-5192040.38</v>
          </cell>
          <cell r="M13718">
            <v>6</v>
          </cell>
          <cell r="Q13718">
            <v>6</v>
          </cell>
          <cell r="V13718">
            <v>7110</v>
          </cell>
        </row>
        <row r="13719">
          <cell r="A13719">
            <v>1</v>
          </cell>
          <cell r="E13719">
            <v>6</v>
          </cell>
          <cell r="I13719">
            <v>64242765.789999999</v>
          </cell>
          <cell r="M13719">
            <v>6</v>
          </cell>
          <cell r="Q13719">
            <v>6</v>
          </cell>
          <cell r="V13719">
            <v>7130</v>
          </cell>
        </row>
        <row r="13720">
          <cell r="A13720">
            <v>1</v>
          </cell>
          <cell r="E13720">
            <v>6</v>
          </cell>
          <cell r="I13720">
            <v>6750000</v>
          </cell>
          <cell r="M13720">
            <v>6</v>
          </cell>
          <cell r="Q13720">
            <v>6</v>
          </cell>
          <cell r="V13720">
            <v>7300</v>
          </cell>
        </row>
        <row r="13721">
          <cell r="A13721">
            <v>1</v>
          </cell>
          <cell r="E13721">
            <v>6</v>
          </cell>
          <cell r="I13721">
            <v>1622114.7</v>
          </cell>
          <cell r="M13721">
            <v>6</v>
          </cell>
          <cell r="Q13721">
            <v>6</v>
          </cell>
          <cell r="V13721">
            <v>7300</v>
          </cell>
        </row>
        <row r="13722">
          <cell r="A13722">
            <v>1</v>
          </cell>
          <cell r="E13722">
            <v>6</v>
          </cell>
          <cell r="I13722">
            <v>200814.17</v>
          </cell>
          <cell r="M13722">
            <v>6</v>
          </cell>
          <cell r="Q13722">
            <v>6</v>
          </cell>
          <cell r="V13722">
            <v>7300</v>
          </cell>
        </row>
        <row r="13723">
          <cell r="A13723">
            <v>1</v>
          </cell>
          <cell r="E13723">
            <v>6</v>
          </cell>
          <cell r="I13723">
            <v>491466.26</v>
          </cell>
          <cell r="M13723">
            <v>6</v>
          </cell>
          <cell r="Q13723">
            <v>6</v>
          </cell>
          <cell r="V13723">
            <v>7300</v>
          </cell>
        </row>
        <row r="13724">
          <cell r="A13724">
            <v>1</v>
          </cell>
          <cell r="E13724">
            <v>6</v>
          </cell>
          <cell r="I13724">
            <v>-57920</v>
          </cell>
          <cell r="M13724">
            <v>6</v>
          </cell>
          <cell r="Q13724">
            <v>6</v>
          </cell>
          <cell r="V13724">
            <v>7300</v>
          </cell>
        </row>
        <row r="13725">
          <cell r="A13725">
            <v>1</v>
          </cell>
          <cell r="E13725">
            <v>6</v>
          </cell>
          <cell r="I13725">
            <v>4941777</v>
          </cell>
          <cell r="M13725">
            <v>6</v>
          </cell>
          <cell r="Q13725">
            <v>6</v>
          </cell>
          <cell r="V13725">
            <v>7800</v>
          </cell>
        </row>
        <row r="13726">
          <cell r="A13726">
            <v>1</v>
          </cell>
          <cell r="E13726">
            <v>6</v>
          </cell>
          <cell r="I13726">
            <v>29755673</v>
          </cell>
          <cell r="M13726">
            <v>6</v>
          </cell>
          <cell r="Q13726">
            <v>6</v>
          </cell>
          <cell r="V13726">
            <v>8042</v>
          </cell>
        </row>
        <row r="13727">
          <cell r="A13727">
            <v>1</v>
          </cell>
          <cell r="E13727">
            <v>6</v>
          </cell>
          <cell r="I13727">
            <v>57031</v>
          </cell>
          <cell r="M13727">
            <v>6</v>
          </cell>
          <cell r="Q13727">
            <v>6</v>
          </cell>
          <cell r="V13727">
            <v>8043</v>
          </cell>
        </row>
        <row r="13728">
          <cell r="A13728">
            <v>1</v>
          </cell>
          <cell r="E13728">
            <v>6</v>
          </cell>
          <cell r="I13728">
            <v>-56843331.990000002</v>
          </cell>
          <cell r="M13728">
            <v>6</v>
          </cell>
          <cell r="Q13728">
            <v>6</v>
          </cell>
          <cell r="V13728">
            <v>9100</v>
          </cell>
        </row>
        <row r="13729">
          <cell r="A13729">
            <v>1</v>
          </cell>
          <cell r="E13729">
            <v>6</v>
          </cell>
          <cell r="I13729">
            <v>-4820000</v>
          </cell>
          <cell r="M13729">
            <v>6</v>
          </cell>
          <cell r="Q13729">
            <v>6</v>
          </cell>
          <cell r="V13729">
            <v>9251</v>
          </cell>
        </row>
        <row r="13730">
          <cell r="A13730">
            <v>1</v>
          </cell>
          <cell r="E13730">
            <v>6</v>
          </cell>
          <cell r="I13730">
            <v>-1145500.01</v>
          </cell>
          <cell r="M13730">
            <v>6</v>
          </cell>
          <cell r="Q13730">
            <v>6</v>
          </cell>
          <cell r="V13730">
            <v>9303</v>
          </cell>
        </row>
        <row r="13731">
          <cell r="A13731">
            <v>1</v>
          </cell>
          <cell r="E13731">
            <v>13</v>
          </cell>
          <cell r="I13731">
            <v>0</v>
          </cell>
          <cell r="M13731">
            <v>13</v>
          </cell>
          <cell r="Q13731">
            <v>13</v>
          </cell>
          <cell r="V13731">
            <v>1010</v>
          </cell>
        </row>
        <row r="13732">
          <cell r="A13732">
            <v>1</v>
          </cell>
          <cell r="E13732">
            <v>13</v>
          </cell>
          <cell r="I13732">
            <v>0</v>
          </cell>
          <cell r="M13732">
            <v>13</v>
          </cell>
          <cell r="Q13732">
            <v>13</v>
          </cell>
          <cell r="V13732">
            <v>1030</v>
          </cell>
        </row>
        <row r="13733">
          <cell r="A13733">
            <v>1</v>
          </cell>
          <cell r="E13733">
            <v>13</v>
          </cell>
          <cell r="I13733">
            <v>0</v>
          </cell>
          <cell r="M13733">
            <v>13</v>
          </cell>
          <cell r="Q13733">
            <v>13</v>
          </cell>
          <cell r="V13733">
            <v>1095</v>
          </cell>
        </row>
        <row r="13734">
          <cell r="A13734">
            <v>1</v>
          </cell>
          <cell r="E13734">
            <v>13</v>
          </cell>
          <cell r="I13734">
            <v>0</v>
          </cell>
          <cell r="M13734">
            <v>13</v>
          </cell>
          <cell r="Q13734">
            <v>13</v>
          </cell>
          <cell r="V13734">
            <v>1095</v>
          </cell>
        </row>
        <row r="13735">
          <cell r="A13735">
            <v>1</v>
          </cell>
          <cell r="E13735">
            <v>13</v>
          </cell>
          <cell r="I13735">
            <v>0</v>
          </cell>
          <cell r="M13735">
            <v>13</v>
          </cell>
          <cell r="Q13735">
            <v>13</v>
          </cell>
          <cell r="V13735">
            <v>1096</v>
          </cell>
        </row>
        <row r="13736">
          <cell r="A13736">
            <v>1</v>
          </cell>
          <cell r="E13736">
            <v>13</v>
          </cell>
          <cell r="I13736">
            <v>0</v>
          </cell>
          <cell r="M13736">
            <v>13</v>
          </cell>
          <cell r="Q13736">
            <v>13</v>
          </cell>
          <cell r="V13736">
            <v>2010</v>
          </cell>
        </row>
        <row r="13737">
          <cell r="A13737">
            <v>1</v>
          </cell>
          <cell r="E13737">
            <v>13</v>
          </cell>
          <cell r="I13737">
            <v>0</v>
          </cell>
          <cell r="M13737">
            <v>13</v>
          </cell>
          <cell r="Q13737">
            <v>13</v>
          </cell>
          <cell r="V13737">
            <v>2030</v>
          </cell>
        </row>
        <row r="13738">
          <cell r="A13738">
            <v>1</v>
          </cell>
          <cell r="E13738">
            <v>13</v>
          </cell>
          <cell r="I13738">
            <v>0</v>
          </cell>
          <cell r="M13738">
            <v>13</v>
          </cell>
          <cell r="Q13738">
            <v>13</v>
          </cell>
          <cell r="V13738">
            <v>2040</v>
          </cell>
        </row>
        <row r="13739">
          <cell r="A13739">
            <v>1</v>
          </cell>
          <cell r="E13739">
            <v>13</v>
          </cell>
          <cell r="I13739">
            <v>15307880</v>
          </cell>
          <cell r="M13739">
            <v>13</v>
          </cell>
          <cell r="Q13739">
            <v>13</v>
          </cell>
          <cell r="V13739">
            <v>2051</v>
          </cell>
        </row>
        <row r="13740">
          <cell r="A13740">
            <v>1</v>
          </cell>
          <cell r="E13740">
            <v>13</v>
          </cell>
          <cell r="I13740">
            <v>0</v>
          </cell>
          <cell r="M13740">
            <v>13</v>
          </cell>
          <cell r="Q13740">
            <v>13</v>
          </cell>
          <cell r="V13740">
            <v>2052</v>
          </cell>
        </row>
        <row r="13741">
          <cell r="A13741">
            <v>1</v>
          </cell>
          <cell r="E13741">
            <v>13</v>
          </cell>
          <cell r="I13741">
            <v>0</v>
          </cell>
          <cell r="M13741">
            <v>13</v>
          </cell>
          <cell r="Q13741">
            <v>13</v>
          </cell>
          <cell r="V13741">
            <v>2053</v>
          </cell>
        </row>
        <row r="13742">
          <cell r="A13742">
            <v>1</v>
          </cell>
          <cell r="E13742">
            <v>13</v>
          </cell>
          <cell r="I13742">
            <v>0</v>
          </cell>
          <cell r="M13742">
            <v>13</v>
          </cell>
          <cell r="Q13742">
            <v>13</v>
          </cell>
          <cell r="V13742">
            <v>2054</v>
          </cell>
        </row>
        <row r="13743">
          <cell r="A13743">
            <v>1</v>
          </cell>
          <cell r="E13743">
            <v>13</v>
          </cell>
          <cell r="I13743">
            <v>0</v>
          </cell>
          <cell r="M13743">
            <v>13</v>
          </cell>
          <cell r="Q13743">
            <v>13</v>
          </cell>
          <cell r="V13743">
            <v>2055</v>
          </cell>
        </row>
        <row r="13744">
          <cell r="A13744">
            <v>1</v>
          </cell>
          <cell r="E13744">
            <v>13</v>
          </cell>
          <cell r="I13744">
            <v>0</v>
          </cell>
          <cell r="M13744">
            <v>13</v>
          </cell>
          <cell r="Q13744">
            <v>13</v>
          </cell>
          <cell r="V13744">
            <v>2055</v>
          </cell>
        </row>
        <row r="13745">
          <cell r="A13745">
            <v>1</v>
          </cell>
          <cell r="E13745">
            <v>13</v>
          </cell>
          <cell r="I13745">
            <v>0</v>
          </cell>
          <cell r="M13745">
            <v>13</v>
          </cell>
          <cell r="Q13745">
            <v>13</v>
          </cell>
          <cell r="V13745">
            <v>2090</v>
          </cell>
        </row>
        <row r="13746">
          <cell r="A13746">
            <v>1</v>
          </cell>
          <cell r="E13746">
            <v>13</v>
          </cell>
          <cell r="I13746">
            <v>0</v>
          </cell>
          <cell r="M13746">
            <v>13</v>
          </cell>
          <cell r="Q13746">
            <v>13</v>
          </cell>
          <cell r="V13746">
            <v>2095</v>
          </cell>
        </row>
        <row r="13747">
          <cell r="A13747">
            <v>1</v>
          </cell>
          <cell r="E13747">
            <v>13</v>
          </cell>
          <cell r="I13747">
            <v>-3781597.57</v>
          </cell>
          <cell r="M13747">
            <v>13</v>
          </cell>
          <cell r="Q13747">
            <v>13</v>
          </cell>
          <cell r="V13747">
            <v>3400</v>
          </cell>
        </row>
        <row r="13748">
          <cell r="A13748">
            <v>1</v>
          </cell>
          <cell r="E13748">
            <v>13</v>
          </cell>
          <cell r="I13748">
            <v>0</v>
          </cell>
          <cell r="M13748">
            <v>13</v>
          </cell>
          <cell r="Q13748">
            <v>13</v>
          </cell>
          <cell r="V13748">
            <v>4000</v>
          </cell>
        </row>
        <row r="13749">
          <cell r="A13749">
            <v>1</v>
          </cell>
          <cell r="E13749">
            <v>13</v>
          </cell>
          <cell r="I13749">
            <v>4038100</v>
          </cell>
          <cell r="M13749">
            <v>13</v>
          </cell>
          <cell r="Q13749">
            <v>13</v>
          </cell>
          <cell r="V13749">
            <v>4000</v>
          </cell>
        </row>
        <row r="13750">
          <cell r="A13750">
            <v>1</v>
          </cell>
          <cell r="E13750">
            <v>13</v>
          </cell>
          <cell r="I13750">
            <v>0</v>
          </cell>
          <cell r="M13750">
            <v>13</v>
          </cell>
          <cell r="Q13750">
            <v>13</v>
          </cell>
          <cell r="V13750">
            <v>4050</v>
          </cell>
        </row>
        <row r="13751">
          <cell r="A13751">
            <v>1</v>
          </cell>
          <cell r="E13751">
            <v>13</v>
          </cell>
          <cell r="I13751">
            <v>133810</v>
          </cell>
          <cell r="M13751">
            <v>13</v>
          </cell>
          <cell r="Q13751">
            <v>13</v>
          </cell>
          <cell r="V13751">
            <v>4150</v>
          </cell>
        </row>
        <row r="13752">
          <cell r="A13752">
            <v>1</v>
          </cell>
          <cell r="E13752">
            <v>13</v>
          </cell>
          <cell r="I13752">
            <v>0</v>
          </cell>
          <cell r="M13752">
            <v>13</v>
          </cell>
          <cell r="Q13752">
            <v>13</v>
          </cell>
          <cell r="V13752">
            <v>4250</v>
          </cell>
        </row>
        <row r="13753">
          <cell r="A13753">
            <v>1</v>
          </cell>
          <cell r="E13753">
            <v>13</v>
          </cell>
          <cell r="I13753">
            <v>0</v>
          </cell>
          <cell r="M13753">
            <v>13</v>
          </cell>
          <cell r="Q13753">
            <v>13</v>
          </cell>
          <cell r="V13753">
            <v>4302</v>
          </cell>
        </row>
        <row r="13754">
          <cell r="A13754">
            <v>1</v>
          </cell>
          <cell r="E13754">
            <v>13</v>
          </cell>
          <cell r="I13754">
            <v>0</v>
          </cell>
          <cell r="M13754">
            <v>13</v>
          </cell>
          <cell r="Q13754">
            <v>13</v>
          </cell>
          <cell r="V13754">
            <v>4303</v>
          </cell>
        </row>
        <row r="13755">
          <cell r="A13755">
            <v>1</v>
          </cell>
          <cell r="E13755">
            <v>13</v>
          </cell>
          <cell r="I13755">
            <v>0</v>
          </cell>
          <cell r="M13755">
            <v>13</v>
          </cell>
          <cell r="Q13755">
            <v>13</v>
          </cell>
          <cell r="V13755">
            <v>4304</v>
          </cell>
        </row>
        <row r="13756">
          <cell r="A13756">
            <v>1</v>
          </cell>
          <cell r="E13756">
            <v>13</v>
          </cell>
          <cell r="I13756">
            <v>0</v>
          </cell>
          <cell r="M13756">
            <v>13</v>
          </cell>
          <cell r="Q13756">
            <v>13</v>
          </cell>
          <cell r="V13756">
            <v>4307</v>
          </cell>
        </row>
        <row r="13757">
          <cell r="A13757">
            <v>1</v>
          </cell>
          <cell r="E13757">
            <v>13</v>
          </cell>
          <cell r="I13757">
            <v>0</v>
          </cell>
          <cell r="M13757">
            <v>13</v>
          </cell>
          <cell r="Q13757">
            <v>13</v>
          </cell>
          <cell r="V13757">
            <v>4360</v>
          </cell>
        </row>
        <row r="13758">
          <cell r="A13758">
            <v>1</v>
          </cell>
          <cell r="E13758">
            <v>13</v>
          </cell>
          <cell r="I13758">
            <v>0</v>
          </cell>
          <cell r="M13758">
            <v>13</v>
          </cell>
          <cell r="Q13758">
            <v>13</v>
          </cell>
          <cell r="V13758">
            <v>4380</v>
          </cell>
        </row>
        <row r="13759">
          <cell r="A13759">
            <v>1</v>
          </cell>
          <cell r="E13759">
            <v>13</v>
          </cell>
          <cell r="I13759">
            <v>0</v>
          </cell>
          <cell r="M13759">
            <v>13</v>
          </cell>
          <cell r="Q13759">
            <v>13</v>
          </cell>
          <cell r="V13759">
            <v>4520</v>
          </cell>
        </row>
        <row r="13760">
          <cell r="A13760">
            <v>1</v>
          </cell>
          <cell r="E13760">
            <v>13</v>
          </cell>
          <cell r="I13760">
            <v>0</v>
          </cell>
          <cell r="M13760">
            <v>13</v>
          </cell>
          <cell r="Q13760">
            <v>13</v>
          </cell>
          <cell r="V13760">
            <v>4601</v>
          </cell>
        </row>
        <row r="13761">
          <cell r="A13761">
            <v>1</v>
          </cell>
          <cell r="E13761">
            <v>13</v>
          </cell>
          <cell r="I13761">
            <v>0</v>
          </cell>
          <cell r="M13761">
            <v>13</v>
          </cell>
          <cell r="Q13761">
            <v>13</v>
          </cell>
          <cell r="V13761">
            <v>4602</v>
          </cell>
        </row>
        <row r="13762">
          <cell r="A13762">
            <v>1</v>
          </cell>
          <cell r="E13762">
            <v>13</v>
          </cell>
          <cell r="I13762">
            <v>0</v>
          </cell>
          <cell r="M13762">
            <v>13</v>
          </cell>
          <cell r="Q13762">
            <v>13</v>
          </cell>
          <cell r="V13762">
            <v>4640</v>
          </cell>
        </row>
        <row r="13763">
          <cell r="A13763">
            <v>1</v>
          </cell>
          <cell r="E13763">
            <v>13</v>
          </cell>
          <cell r="I13763">
            <v>0</v>
          </cell>
          <cell r="M13763">
            <v>13</v>
          </cell>
          <cell r="Q13763">
            <v>13</v>
          </cell>
          <cell r="V13763">
            <v>4660</v>
          </cell>
        </row>
        <row r="13764">
          <cell r="A13764">
            <v>1</v>
          </cell>
          <cell r="E13764">
            <v>13</v>
          </cell>
          <cell r="I13764">
            <v>7178034</v>
          </cell>
          <cell r="M13764">
            <v>13</v>
          </cell>
          <cell r="Q13764">
            <v>13</v>
          </cell>
          <cell r="V13764">
            <v>4700</v>
          </cell>
        </row>
        <row r="13765">
          <cell r="A13765">
            <v>1</v>
          </cell>
          <cell r="E13765">
            <v>13</v>
          </cell>
          <cell r="I13765">
            <v>0</v>
          </cell>
          <cell r="M13765">
            <v>13</v>
          </cell>
          <cell r="Q13765">
            <v>13</v>
          </cell>
          <cell r="V13765">
            <v>4720</v>
          </cell>
        </row>
        <row r="13766">
          <cell r="A13766">
            <v>1</v>
          </cell>
          <cell r="E13766">
            <v>13</v>
          </cell>
          <cell r="I13766">
            <v>20756144</v>
          </cell>
          <cell r="M13766">
            <v>13</v>
          </cell>
          <cell r="Q13766">
            <v>13</v>
          </cell>
          <cell r="V13766">
            <v>4730</v>
          </cell>
        </row>
        <row r="13767">
          <cell r="A13767">
            <v>1</v>
          </cell>
          <cell r="E13767">
            <v>13</v>
          </cell>
          <cell r="I13767">
            <v>0</v>
          </cell>
          <cell r="M13767">
            <v>13</v>
          </cell>
          <cell r="Q13767">
            <v>13</v>
          </cell>
          <cell r="V13767">
            <v>4740</v>
          </cell>
        </row>
        <row r="13768">
          <cell r="A13768">
            <v>1</v>
          </cell>
          <cell r="E13768">
            <v>13</v>
          </cell>
          <cell r="I13768">
            <v>0</v>
          </cell>
          <cell r="M13768">
            <v>13</v>
          </cell>
          <cell r="Q13768">
            <v>13</v>
          </cell>
          <cell r="V13768">
            <v>4760</v>
          </cell>
        </row>
        <row r="13769">
          <cell r="A13769">
            <v>1</v>
          </cell>
          <cell r="E13769">
            <v>13</v>
          </cell>
          <cell r="I13769">
            <v>0</v>
          </cell>
          <cell r="M13769">
            <v>13</v>
          </cell>
          <cell r="Q13769">
            <v>13</v>
          </cell>
          <cell r="V13769">
            <v>4770</v>
          </cell>
        </row>
        <row r="13770">
          <cell r="A13770">
            <v>1</v>
          </cell>
          <cell r="E13770">
            <v>13</v>
          </cell>
          <cell r="I13770">
            <v>0</v>
          </cell>
          <cell r="M13770">
            <v>13</v>
          </cell>
          <cell r="Q13770">
            <v>13</v>
          </cell>
          <cell r="V13770">
            <v>4775</v>
          </cell>
        </row>
        <row r="13771">
          <cell r="A13771">
            <v>1</v>
          </cell>
          <cell r="E13771">
            <v>13</v>
          </cell>
          <cell r="I13771">
            <v>0</v>
          </cell>
          <cell r="M13771">
            <v>13</v>
          </cell>
          <cell r="Q13771">
            <v>13</v>
          </cell>
          <cell r="V13771">
            <v>4780</v>
          </cell>
        </row>
        <row r="13772">
          <cell r="A13772">
            <v>1</v>
          </cell>
          <cell r="E13772">
            <v>13</v>
          </cell>
          <cell r="I13772">
            <v>0</v>
          </cell>
          <cell r="M13772">
            <v>13</v>
          </cell>
          <cell r="Q13772">
            <v>13</v>
          </cell>
          <cell r="V13772">
            <v>4785</v>
          </cell>
        </row>
        <row r="13773">
          <cell r="A13773">
            <v>1</v>
          </cell>
          <cell r="E13773">
            <v>13</v>
          </cell>
          <cell r="I13773">
            <v>0</v>
          </cell>
          <cell r="M13773">
            <v>13</v>
          </cell>
          <cell r="Q13773">
            <v>13</v>
          </cell>
          <cell r="V13773">
            <v>4785</v>
          </cell>
        </row>
        <row r="13774">
          <cell r="A13774">
            <v>1</v>
          </cell>
          <cell r="E13774">
            <v>13</v>
          </cell>
          <cell r="I13774">
            <v>2698948</v>
          </cell>
          <cell r="M13774">
            <v>13</v>
          </cell>
          <cell r="Q13774">
            <v>13</v>
          </cell>
          <cell r="V13774">
            <v>4800</v>
          </cell>
        </row>
        <row r="13775">
          <cell r="A13775">
            <v>1</v>
          </cell>
          <cell r="E13775">
            <v>13</v>
          </cell>
          <cell r="I13775">
            <v>0</v>
          </cell>
          <cell r="M13775">
            <v>13</v>
          </cell>
          <cell r="Q13775">
            <v>13</v>
          </cell>
          <cell r="V13775">
            <v>4820</v>
          </cell>
        </row>
        <row r="13776">
          <cell r="A13776">
            <v>1</v>
          </cell>
          <cell r="E13776">
            <v>13</v>
          </cell>
          <cell r="I13776">
            <v>0</v>
          </cell>
          <cell r="M13776">
            <v>13</v>
          </cell>
          <cell r="Q13776">
            <v>13</v>
          </cell>
          <cell r="V13776">
            <v>4830</v>
          </cell>
        </row>
        <row r="13777">
          <cell r="A13777">
            <v>1</v>
          </cell>
          <cell r="E13777">
            <v>13</v>
          </cell>
          <cell r="I13777">
            <v>-3000000</v>
          </cell>
          <cell r="M13777">
            <v>13</v>
          </cell>
          <cell r="Q13777">
            <v>13</v>
          </cell>
          <cell r="V13777">
            <v>5100</v>
          </cell>
        </row>
        <row r="13778">
          <cell r="A13778">
            <v>1</v>
          </cell>
          <cell r="E13778">
            <v>13</v>
          </cell>
          <cell r="I13778">
            <v>-595343779.01999998</v>
          </cell>
          <cell r="M13778">
            <v>13</v>
          </cell>
          <cell r="Q13778">
            <v>13</v>
          </cell>
          <cell r="V13778">
            <v>5200</v>
          </cell>
        </row>
        <row r="13779">
          <cell r="A13779">
            <v>1</v>
          </cell>
          <cell r="E13779">
            <v>13</v>
          </cell>
          <cell r="I13779">
            <v>-1164693226.8399999</v>
          </cell>
          <cell r="M13779">
            <v>13</v>
          </cell>
          <cell r="Q13779">
            <v>13</v>
          </cell>
          <cell r="V13779">
            <v>5302</v>
          </cell>
        </row>
        <row r="13780">
          <cell r="A13780">
            <v>1</v>
          </cell>
          <cell r="E13780">
            <v>13</v>
          </cell>
          <cell r="I13780">
            <v>64842432.880000003</v>
          </cell>
          <cell r="M13780">
            <v>13</v>
          </cell>
          <cell r="Q13780">
            <v>13</v>
          </cell>
          <cell r="V13780">
            <v>5400</v>
          </cell>
        </row>
        <row r="13781">
          <cell r="A13781">
            <v>1</v>
          </cell>
          <cell r="E13781">
            <v>13</v>
          </cell>
          <cell r="I13781">
            <v>-118943457.40000001</v>
          </cell>
          <cell r="M13781">
            <v>13</v>
          </cell>
          <cell r="Q13781">
            <v>13</v>
          </cell>
          <cell r="V13781">
            <v>5400</v>
          </cell>
        </row>
        <row r="13782">
          <cell r="A13782">
            <v>1</v>
          </cell>
          <cell r="E13782">
            <v>13</v>
          </cell>
          <cell r="I13782">
            <v>0</v>
          </cell>
          <cell r="M13782">
            <v>13</v>
          </cell>
          <cell r="Q13782">
            <v>13</v>
          </cell>
          <cell r="V13782">
            <v>5400</v>
          </cell>
        </row>
        <row r="13783">
          <cell r="A13783">
            <v>1</v>
          </cell>
          <cell r="E13783">
            <v>13</v>
          </cell>
          <cell r="I13783">
            <v>1490372195.5599999</v>
          </cell>
          <cell r="M13783">
            <v>13</v>
          </cell>
          <cell r="Q13783">
            <v>13</v>
          </cell>
          <cell r="V13783">
            <v>5400</v>
          </cell>
        </row>
        <row r="13784">
          <cell r="A13784">
            <v>1</v>
          </cell>
          <cell r="E13784">
            <v>13</v>
          </cell>
          <cell r="I13784">
            <v>78270496.840000004</v>
          </cell>
          <cell r="M13784">
            <v>13</v>
          </cell>
          <cell r="Q13784">
            <v>13</v>
          </cell>
          <cell r="V13784">
            <v>5400</v>
          </cell>
        </row>
        <row r="13785">
          <cell r="A13785">
            <v>1</v>
          </cell>
          <cell r="E13785">
            <v>13</v>
          </cell>
          <cell r="I13785">
            <v>-508662741.02999997</v>
          </cell>
          <cell r="M13785">
            <v>13</v>
          </cell>
          <cell r="Q13785">
            <v>13</v>
          </cell>
          <cell r="V13785">
            <v>5400</v>
          </cell>
        </row>
        <row r="13786">
          <cell r="A13786">
            <v>1</v>
          </cell>
          <cell r="E13786">
            <v>13</v>
          </cell>
          <cell r="I13786">
            <v>-308272390.08999997</v>
          </cell>
          <cell r="M13786">
            <v>13</v>
          </cell>
          <cell r="Q13786">
            <v>13</v>
          </cell>
          <cell r="V13786">
            <v>5400</v>
          </cell>
        </row>
        <row r="13787">
          <cell r="A13787">
            <v>1</v>
          </cell>
          <cell r="E13787">
            <v>13</v>
          </cell>
          <cell r="I13787">
            <v>44730977.530000001</v>
          </cell>
          <cell r="M13787">
            <v>13</v>
          </cell>
          <cell r="Q13787">
            <v>13</v>
          </cell>
          <cell r="V13787">
            <v>6110</v>
          </cell>
        </row>
        <row r="13788">
          <cell r="A13788">
            <v>1</v>
          </cell>
          <cell r="E13788">
            <v>13</v>
          </cell>
          <cell r="I13788">
            <v>-40994567.789999999</v>
          </cell>
          <cell r="M13788">
            <v>13</v>
          </cell>
          <cell r="Q13788">
            <v>13</v>
          </cell>
          <cell r="V13788">
            <v>6120</v>
          </cell>
        </row>
        <row r="13789">
          <cell r="A13789">
            <v>1</v>
          </cell>
          <cell r="E13789">
            <v>13</v>
          </cell>
          <cell r="I13789">
            <v>14186502.789999999</v>
          </cell>
          <cell r="M13789">
            <v>13</v>
          </cell>
          <cell r="Q13789">
            <v>13</v>
          </cell>
          <cell r="V13789">
            <v>6210</v>
          </cell>
        </row>
        <row r="13790">
          <cell r="A13790">
            <v>1</v>
          </cell>
          <cell r="E13790">
            <v>13</v>
          </cell>
          <cell r="I13790">
            <v>-3998634.36</v>
          </cell>
          <cell r="M13790">
            <v>13</v>
          </cell>
          <cell r="Q13790">
            <v>13</v>
          </cell>
          <cell r="V13790">
            <v>6220</v>
          </cell>
        </row>
        <row r="13791">
          <cell r="A13791">
            <v>1</v>
          </cell>
          <cell r="E13791">
            <v>13</v>
          </cell>
          <cell r="I13791">
            <v>58532693.450000003</v>
          </cell>
          <cell r="M13791">
            <v>13</v>
          </cell>
          <cell r="Q13791">
            <v>13</v>
          </cell>
          <cell r="V13791">
            <v>6310</v>
          </cell>
        </row>
        <row r="13792">
          <cell r="A13792">
            <v>1</v>
          </cell>
          <cell r="E13792">
            <v>13</v>
          </cell>
          <cell r="I13792">
            <v>-49621470.340000004</v>
          </cell>
          <cell r="M13792">
            <v>13</v>
          </cell>
          <cell r="Q13792">
            <v>13</v>
          </cell>
          <cell r="V13792">
            <v>6320</v>
          </cell>
        </row>
        <row r="13793">
          <cell r="A13793">
            <v>1</v>
          </cell>
          <cell r="E13793">
            <v>13</v>
          </cell>
          <cell r="I13793">
            <v>3190995.12</v>
          </cell>
          <cell r="M13793">
            <v>13</v>
          </cell>
          <cell r="Q13793">
            <v>13</v>
          </cell>
          <cell r="V13793">
            <v>6410</v>
          </cell>
        </row>
        <row r="13794">
          <cell r="A13794">
            <v>1</v>
          </cell>
          <cell r="E13794">
            <v>13</v>
          </cell>
          <cell r="I13794">
            <v>-1319513.5</v>
          </cell>
          <cell r="M13794">
            <v>13</v>
          </cell>
          <cell r="Q13794">
            <v>13</v>
          </cell>
          <cell r="V13794">
            <v>6420</v>
          </cell>
        </row>
        <row r="13795">
          <cell r="A13795">
            <v>1</v>
          </cell>
          <cell r="E13795">
            <v>13</v>
          </cell>
          <cell r="I13795">
            <v>3078284.57</v>
          </cell>
          <cell r="M13795">
            <v>13</v>
          </cell>
          <cell r="Q13795">
            <v>13</v>
          </cell>
          <cell r="V13795">
            <v>6710</v>
          </cell>
        </row>
        <row r="13796">
          <cell r="A13796">
            <v>1</v>
          </cell>
          <cell r="E13796">
            <v>13</v>
          </cell>
          <cell r="I13796">
            <v>-283551.21999999997</v>
          </cell>
          <cell r="M13796">
            <v>13</v>
          </cell>
          <cell r="Q13796">
            <v>13</v>
          </cell>
          <cell r="V13796">
            <v>6720</v>
          </cell>
        </row>
        <row r="13797">
          <cell r="A13797">
            <v>1</v>
          </cell>
          <cell r="E13797">
            <v>13</v>
          </cell>
          <cell r="I13797">
            <v>7421062.2000000002</v>
          </cell>
          <cell r="M13797">
            <v>13</v>
          </cell>
          <cell r="Q13797">
            <v>13</v>
          </cell>
          <cell r="V13797">
            <v>7000</v>
          </cell>
        </row>
        <row r="13798">
          <cell r="A13798">
            <v>1</v>
          </cell>
          <cell r="E13798">
            <v>13</v>
          </cell>
          <cell r="I13798">
            <v>355043991.83999997</v>
          </cell>
          <cell r="M13798">
            <v>13</v>
          </cell>
          <cell r="Q13798">
            <v>13</v>
          </cell>
          <cell r="V13798">
            <v>7100</v>
          </cell>
        </row>
        <row r="13799">
          <cell r="A13799">
            <v>1</v>
          </cell>
          <cell r="E13799">
            <v>13</v>
          </cell>
          <cell r="I13799">
            <v>-8665869.6699999999</v>
          </cell>
          <cell r="M13799">
            <v>13</v>
          </cell>
          <cell r="Q13799">
            <v>13</v>
          </cell>
          <cell r="V13799">
            <v>7110</v>
          </cell>
        </row>
        <row r="13800">
          <cell r="A13800">
            <v>1</v>
          </cell>
          <cell r="E13800">
            <v>13</v>
          </cell>
          <cell r="I13800">
            <v>50517938.82</v>
          </cell>
          <cell r="M13800">
            <v>13</v>
          </cell>
          <cell r="Q13800">
            <v>13</v>
          </cell>
          <cell r="V13800">
            <v>7130</v>
          </cell>
        </row>
        <row r="13801">
          <cell r="A13801">
            <v>1</v>
          </cell>
          <cell r="E13801">
            <v>13</v>
          </cell>
          <cell r="I13801">
            <v>0</v>
          </cell>
          <cell r="M13801">
            <v>13</v>
          </cell>
          <cell r="Q13801">
            <v>13</v>
          </cell>
          <cell r="V13801">
            <v>7300</v>
          </cell>
        </row>
        <row r="13802">
          <cell r="A13802">
            <v>1</v>
          </cell>
          <cell r="E13802">
            <v>13</v>
          </cell>
          <cell r="I13802">
            <v>40566300</v>
          </cell>
          <cell r="M13802">
            <v>13</v>
          </cell>
          <cell r="Q13802">
            <v>13</v>
          </cell>
          <cell r="V13802">
            <v>7300</v>
          </cell>
        </row>
        <row r="13803">
          <cell r="A13803">
            <v>1</v>
          </cell>
          <cell r="E13803">
            <v>13</v>
          </cell>
          <cell r="I13803">
            <v>0</v>
          </cell>
          <cell r="M13803">
            <v>13</v>
          </cell>
          <cell r="Q13803">
            <v>13</v>
          </cell>
          <cell r="V13803">
            <v>7500</v>
          </cell>
        </row>
        <row r="13804">
          <cell r="A13804">
            <v>1</v>
          </cell>
          <cell r="E13804">
            <v>13</v>
          </cell>
          <cell r="I13804">
            <v>221809615.81</v>
          </cell>
          <cell r="M13804">
            <v>13</v>
          </cell>
          <cell r="Q13804">
            <v>13</v>
          </cell>
          <cell r="V13804">
            <v>7700</v>
          </cell>
        </row>
        <row r="13805">
          <cell r="A13805">
            <v>1</v>
          </cell>
          <cell r="E13805">
            <v>13</v>
          </cell>
          <cell r="I13805">
            <v>0</v>
          </cell>
          <cell r="M13805">
            <v>13</v>
          </cell>
          <cell r="Q13805">
            <v>13</v>
          </cell>
          <cell r="V13805">
            <v>7700</v>
          </cell>
        </row>
        <row r="13806">
          <cell r="A13806">
            <v>1</v>
          </cell>
          <cell r="E13806">
            <v>13</v>
          </cell>
          <cell r="I13806">
            <v>89135946.659999996</v>
          </cell>
          <cell r="M13806">
            <v>13</v>
          </cell>
          <cell r="Q13806">
            <v>13</v>
          </cell>
          <cell r="V13806">
            <v>7905</v>
          </cell>
        </row>
        <row r="13807">
          <cell r="A13807">
            <v>1</v>
          </cell>
          <cell r="E13807">
            <v>13</v>
          </cell>
          <cell r="I13807">
            <v>0</v>
          </cell>
          <cell r="M13807">
            <v>13</v>
          </cell>
          <cell r="Q13807">
            <v>13</v>
          </cell>
          <cell r="V13807">
            <v>7906</v>
          </cell>
        </row>
        <row r="13808">
          <cell r="A13808">
            <v>1</v>
          </cell>
          <cell r="E13808">
            <v>13</v>
          </cell>
          <cell r="I13808">
            <v>-242308.31</v>
          </cell>
          <cell r="M13808">
            <v>13</v>
          </cell>
          <cell r="Q13808">
            <v>13</v>
          </cell>
          <cell r="V13808">
            <v>8051</v>
          </cell>
        </row>
        <row r="13809">
          <cell r="A13809">
            <v>1</v>
          </cell>
          <cell r="E13809">
            <v>13</v>
          </cell>
          <cell r="I13809">
            <v>122420.3</v>
          </cell>
          <cell r="M13809">
            <v>13</v>
          </cell>
          <cell r="Q13809">
            <v>13</v>
          </cell>
          <cell r="V13809">
            <v>8052</v>
          </cell>
        </row>
        <row r="13810">
          <cell r="A13810">
            <v>1</v>
          </cell>
          <cell r="E13810">
            <v>13</v>
          </cell>
          <cell r="I13810">
            <v>-3217587.54</v>
          </cell>
          <cell r="M13810">
            <v>13</v>
          </cell>
          <cell r="Q13810">
            <v>13</v>
          </cell>
          <cell r="V13810">
            <v>8053</v>
          </cell>
        </row>
        <row r="13811">
          <cell r="A13811">
            <v>1</v>
          </cell>
          <cell r="E13811">
            <v>13</v>
          </cell>
          <cell r="I13811">
            <v>5075644.32</v>
          </cell>
          <cell r="M13811">
            <v>13</v>
          </cell>
          <cell r="Q13811">
            <v>13</v>
          </cell>
          <cell r="V13811">
            <v>8054</v>
          </cell>
        </row>
        <row r="13812">
          <cell r="A13812">
            <v>1</v>
          </cell>
          <cell r="E13812">
            <v>13</v>
          </cell>
          <cell r="I13812">
            <v>-301774455.47000003</v>
          </cell>
          <cell r="M13812">
            <v>13</v>
          </cell>
          <cell r="Q13812">
            <v>13</v>
          </cell>
          <cell r="V13812">
            <v>9100</v>
          </cell>
        </row>
        <row r="13813">
          <cell r="A13813">
            <v>1</v>
          </cell>
          <cell r="E13813">
            <v>13</v>
          </cell>
          <cell r="I13813">
            <v>5170851.9800000004</v>
          </cell>
          <cell r="M13813">
            <v>13</v>
          </cell>
          <cell r="Q13813">
            <v>13</v>
          </cell>
          <cell r="V13813">
            <v>9110</v>
          </cell>
        </row>
        <row r="13814">
          <cell r="A13814">
            <v>1</v>
          </cell>
          <cell r="E13814">
            <v>13</v>
          </cell>
          <cell r="I13814">
            <v>-172565719</v>
          </cell>
          <cell r="M13814">
            <v>13</v>
          </cell>
          <cell r="Q13814">
            <v>13</v>
          </cell>
          <cell r="V13814">
            <v>9202</v>
          </cell>
        </row>
        <row r="13815">
          <cell r="A13815">
            <v>1</v>
          </cell>
          <cell r="E13815">
            <v>13</v>
          </cell>
          <cell r="I13815">
            <v>0</v>
          </cell>
          <cell r="M13815">
            <v>13</v>
          </cell>
          <cell r="Q13815">
            <v>13</v>
          </cell>
          <cell r="V13815">
            <v>9215</v>
          </cell>
        </row>
        <row r="13816">
          <cell r="A13816">
            <v>1</v>
          </cell>
          <cell r="E13816">
            <v>13</v>
          </cell>
          <cell r="I13816">
            <v>-49320318.299999997</v>
          </cell>
          <cell r="M13816">
            <v>13</v>
          </cell>
          <cell r="Q13816">
            <v>13</v>
          </cell>
          <cell r="V13816">
            <v>9251</v>
          </cell>
        </row>
        <row r="13817">
          <cell r="A13817">
            <v>1</v>
          </cell>
          <cell r="E13817">
            <v>13</v>
          </cell>
          <cell r="I13817">
            <v>-42213319.200000003</v>
          </cell>
          <cell r="M13817">
            <v>13</v>
          </cell>
          <cell r="Q13817">
            <v>13</v>
          </cell>
          <cell r="V13817">
            <v>9252</v>
          </cell>
        </row>
        <row r="13818">
          <cell r="A13818">
            <v>1</v>
          </cell>
          <cell r="E13818">
            <v>13</v>
          </cell>
          <cell r="I13818">
            <v>-184942.8</v>
          </cell>
          <cell r="M13818">
            <v>13</v>
          </cell>
          <cell r="Q13818">
            <v>13</v>
          </cell>
          <cell r="V13818">
            <v>9253</v>
          </cell>
        </row>
        <row r="13819">
          <cell r="A13819">
            <v>1</v>
          </cell>
          <cell r="E13819">
            <v>13</v>
          </cell>
          <cell r="I13819">
            <v>-27828410.079999998</v>
          </cell>
          <cell r="M13819">
            <v>13</v>
          </cell>
          <cell r="Q13819">
            <v>13</v>
          </cell>
          <cell r="V13819">
            <v>9256</v>
          </cell>
        </row>
        <row r="13820">
          <cell r="A13820">
            <v>1</v>
          </cell>
          <cell r="E13820">
            <v>13</v>
          </cell>
          <cell r="I13820">
            <v>0</v>
          </cell>
          <cell r="M13820">
            <v>13</v>
          </cell>
          <cell r="Q13820">
            <v>13</v>
          </cell>
          <cell r="V13820">
            <v>9301</v>
          </cell>
        </row>
        <row r="13821">
          <cell r="A13821">
            <v>1</v>
          </cell>
          <cell r="E13821">
            <v>13</v>
          </cell>
          <cell r="I13821">
            <v>-227556423.77000001</v>
          </cell>
          <cell r="M13821">
            <v>13</v>
          </cell>
          <cell r="Q13821">
            <v>13</v>
          </cell>
          <cell r="V13821">
            <v>9303</v>
          </cell>
        </row>
        <row r="13822">
          <cell r="A13822">
            <v>1</v>
          </cell>
          <cell r="E13822">
            <v>13</v>
          </cell>
          <cell r="I13822">
            <v>-23252207.469999999</v>
          </cell>
          <cell r="M13822">
            <v>13</v>
          </cell>
          <cell r="Q13822">
            <v>13</v>
          </cell>
          <cell r="V13822">
            <v>9305</v>
          </cell>
        </row>
        <row r="13823">
          <cell r="A13823">
            <v>1</v>
          </cell>
          <cell r="E13823">
            <v>13</v>
          </cell>
          <cell r="I13823">
            <v>0</v>
          </cell>
          <cell r="M13823">
            <v>13</v>
          </cell>
          <cell r="Q13823">
            <v>13</v>
          </cell>
          <cell r="V13823">
            <v>9306</v>
          </cell>
        </row>
        <row r="13824">
          <cell r="A13824">
            <v>1</v>
          </cell>
          <cell r="E13824">
            <v>13</v>
          </cell>
          <cell r="I13824">
            <v>260742253.66999999</v>
          </cell>
          <cell r="M13824">
            <v>13</v>
          </cell>
          <cell r="Q13824">
            <v>13</v>
          </cell>
          <cell r="V13824">
            <v>9500</v>
          </cell>
        </row>
        <row r="13825">
          <cell r="A13825">
            <v>1</v>
          </cell>
          <cell r="E13825">
            <v>13</v>
          </cell>
          <cell r="I13825">
            <v>-166597150.81</v>
          </cell>
          <cell r="M13825">
            <v>13</v>
          </cell>
          <cell r="Q13825">
            <v>13</v>
          </cell>
          <cell r="V13825">
            <v>9530</v>
          </cell>
        </row>
        <row r="13826">
          <cell r="A13826">
            <v>1</v>
          </cell>
          <cell r="E13826">
            <v>13</v>
          </cell>
          <cell r="I13826">
            <v>179604746.28</v>
          </cell>
          <cell r="M13826">
            <v>13</v>
          </cell>
          <cell r="Q13826">
            <v>13</v>
          </cell>
          <cell r="V13826">
            <v>9600</v>
          </cell>
        </row>
        <row r="13827">
          <cell r="A13827">
            <v>1</v>
          </cell>
          <cell r="E13827">
            <v>13</v>
          </cell>
          <cell r="I13827">
            <v>-106779475.06</v>
          </cell>
          <cell r="M13827">
            <v>13</v>
          </cell>
          <cell r="Q13827">
            <v>13</v>
          </cell>
          <cell r="V13827">
            <v>9610</v>
          </cell>
        </row>
        <row r="13828">
          <cell r="A13828">
            <v>1</v>
          </cell>
          <cell r="E13828">
            <v>13</v>
          </cell>
          <cell r="I13828">
            <v>-87026814.959999993</v>
          </cell>
          <cell r="M13828">
            <v>13</v>
          </cell>
          <cell r="Q13828">
            <v>13</v>
          </cell>
          <cell r="V13828">
            <v>9620</v>
          </cell>
        </row>
        <row r="13829">
          <cell r="A13829">
            <v>1</v>
          </cell>
          <cell r="E13829">
            <v>13</v>
          </cell>
          <cell r="I13829">
            <v>0</v>
          </cell>
          <cell r="M13829">
            <v>13</v>
          </cell>
          <cell r="Q13829">
            <v>13</v>
          </cell>
          <cell r="V13829">
            <v>9990</v>
          </cell>
        </row>
        <row r="13830">
          <cell r="A13830">
            <v>1</v>
          </cell>
          <cell r="E13830">
            <v>13</v>
          </cell>
          <cell r="I13830">
            <v>993611664.98000002</v>
          </cell>
          <cell r="M13830">
            <v>13</v>
          </cell>
          <cell r="Q13830">
            <v>13</v>
          </cell>
          <cell r="V13830">
            <v>5301</v>
          </cell>
        </row>
        <row r="13831">
          <cell r="A13831">
            <v>1</v>
          </cell>
          <cell r="E13831">
            <v>4</v>
          </cell>
          <cell r="I13831">
            <v>0</v>
          </cell>
          <cell r="M13831">
            <v>4</v>
          </cell>
          <cell r="Q13831">
            <v>14</v>
          </cell>
          <cell r="V13831">
            <v>1010</v>
          </cell>
        </row>
        <row r="13832">
          <cell r="A13832">
            <v>1</v>
          </cell>
          <cell r="E13832">
            <v>4</v>
          </cell>
          <cell r="I13832">
            <v>-1328689.17</v>
          </cell>
          <cell r="M13832">
            <v>4</v>
          </cell>
          <cell r="Q13832">
            <v>8</v>
          </cell>
          <cell r="V13832">
            <v>1010</v>
          </cell>
        </row>
        <row r="13833">
          <cell r="A13833">
            <v>1</v>
          </cell>
          <cell r="E13833">
            <v>4</v>
          </cell>
          <cell r="I13833">
            <v>0</v>
          </cell>
          <cell r="M13833">
            <v>4</v>
          </cell>
          <cell r="Q13833">
            <v>6</v>
          </cell>
          <cell r="V13833">
            <v>1010</v>
          </cell>
        </row>
        <row r="13834">
          <cell r="A13834">
            <v>1</v>
          </cell>
          <cell r="E13834">
            <v>4</v>
          </cell>
          <cell r="I13834">
            <v>0</v>
          </cell>
          <cell r="M13834">
            <v>4</v>
          </cell>
          <cell r="Q13834">
            <v>10</v>
          </cell>
          <cell r="V13834">
            <v>1010</v>
          </cell>
        </row>
        <row r="13835">
          <cell r="A13835">
            <v>1</v>
          </cell>
          <cell r="E13835">
            <v>4</v>
          </cell>
          <cell r="I13835">
            <v>0</v>
          </cell>
          <cell r="M13835">
            <v>4</v>
          </cell>
          <cell r="Q13835">
            <v>9</v>
          </cell>
          <cell r="V13835">
            <v>1030</v>
          </cell>
        </row>
        <row r="13836">
          <cell r="A13836">
            <v>1</v>
          </cell>
          <cell r="E13836">
            <v>4</v>
          </cell>
          <cell r="I13836">
            <v>0</v>
          </cell>
          <cell r="M13836">
            <v>4</v>
          </cell>
          <cell r="Q13836">
            <v>4</v>
          </cell>
          <cell r="V13836">
            <v>1030</v>
          </cell>
        </row>
        <row r="13837">
          <cell r="A13837">
            <v>1</v>
          </cell>
          <cell r="E13837">
            <v>4</v>
          </cell>
          <cell r="I13837">
            <v>0</v>
          </cell>
          <cell r="M13837">
            <v>4</v>
          </cell>
          <cell r="Q13837">
            <v>14</v>
          </cell>
          <cell r="V13837">
            <v>1030</v>
          </cell>
        </row>
        <row r="13838">
          <cell r="A13838">
            <v>1</v>
          </cell>
          <cell r="E13838">
            <v>4</v>
          </cell>
          <cell r="I13838">
            <v>0</v>
          </cell>
          <cell r="M13838">
            <v>4</v>
          </cell>
          <cell r="Q13838">
            <v>7</v>
          </cell>
          <cell r="V13838">
            <v>1030</v>
          </cell>
        </row>
        <row r="13839">
          <cell r="A13839">
            <v>1</v>
          </cell>
          <cell r="E13839">
            <v>4</v>
          </cell>
          <cell r="I13839">
            <v>0</v>
          </cell>
          <cell r="M13839">
            <v>4</v>
          </cell>
          <cell r="Q13839">
            <v>8</v>
          </cell>
          <cell r="V13839">
            <v>1030</v>
          </cell>
        </row>
        <row r="13840">
          <cell r="A13840">
            <v>1</v>
          </cell>
          <cell r="E13840">
            <v>4</v>
          </cell>
          <cell r="I13840">
            <v>0</v>
          </cell>
          <cell r="M13840">
            <v>4</v>
          </cell>
          <cell r="Q13840">
            <v>24</v>
          </cell>
          <cell r="V13840">
            <v>1030</v>
          </cell>
        </row>
        <row r="13841">
          <cell r="A13841">
            <v>1</v>
          </cell>
          <cell r="E13841">
            <v>4</v>
          </cell>
          <cell r="I13841">
            <v>0</v>
          </cell>
          <cell r="M13841">
            <v>4</v>
          </cell>
          <cell r="Q13841">
            <v>21</v>
          </cell>
          <cell r="V13841">
            <v>1030</v>
          </cell>
        </row>
        <row r="13842">
          <cell r="A13842">
            <v>1</v>
          </cell>
          <cell r="E13842">
            <v>4</v>
          </cell>
          <cell r="I13842">
            <v>0</v>
          </cell>
          <cell r="M13842">
            <v>4</v>
          </cell>
          <cell r="Q13842">
            <v>22</v>
          </cell>
          <cell r="V13842">
            <v>1030</v>
          </cell>
        </row>
        <row r="13843">
          <cell r="A13843">
            <v>1</v>
          </cell>
          <cell r="E13843">
            <v>4</v>
          </cell>
          <cell r="I13843">
            <v>0</v>
          </cell>
          <cell r="M13843">
            <v>4</v>
          </cell>
          <cell r="Q13843">
            <v>23</v>
          </cell>
          <cell r="V13843">
            <v>1030</v>
          </cell>
        </row>
        <row r="13844">
          <cell r="A13844">
            <v>1</v>
          </cell>
          <cell r="E13844">
            <v>4</v>
          </cell>
          <cell r="I13844">
            <v>0</v>
          </cell>
          <cell r="M13844">
            <v>4</v>
          </cell>
          <cell r="Q13844">
            <v>6</v>
          </cell>
          <cell r="V13844">
            <v>1030</v>
          </cell>
        </row>
        <row r="13845">
          <cell r="A13845">
            <v>1</v>
          </cell>
          <cell r="E13845">
            <v>4</v>
          </cell>
          <cell r="I13845">
            <v>0</v>
          </cell>
          <cell r="M13845">
            <v>4</v>
          </cell>
          <cell r="Q13845">
            <v>13</v>
          </cell>
          <cell r="V13845">
            <v>1030</v>
          </cell>
        </row>
        <row r="13846">
          <cell r="A13846">
            <v>1</v>
          </cell>
          <cell r="E13846">
            <v>4</v>
          </cell>
          <cell r="I13846">
            <v>0</v>
          </cell>
          <cell r="M13846">
            <v>4</v>
          </cell>
          <cell r="Q13846">
            <v>5</v>
          </cell>
          <cell r="V13846">
            <v>1030</v>
          </cell>
        </row>
        <row r="13847">
          <cell r="A13847">
            <v>1</v>
          </cell>
          <cell r="E13847">
            <v>4</v>
          </cell>
          <cell r="I13847">
            <v>0</v>
          </cell>
          <cell r="M13847">
            <v>4</v>
          </cell>
          <cell r="Q13847">
            <v>2</v>
          </cell>
          <cell r="V13847">
            <v>1030</v>
          </cell>
        </row>
        <row r="13848">
          <cell r="A13848">
            <v>1</v>
          </cell>
          <cell r="E13848">
            <v>4</v>
          </cell>
          <cell r="I13848">
            <v>0</v>
          </cell>
          <cell r="M13848">
            <v>4</v>
          </cell>
          <cell r="Q13848">
            <v>10</v>
          </cell>
          <cell r="V13848">
            <v>1030</v>
          </cell>
        </row>
        <row r="13849">
          <cell r="A13849">
            <v>1</v>
          </cell>
          <cell r="E13849">
            <v>4</v>
          </cell>
          <cell r="I13849">
            <v>-24912.31</v>
          </cell>
          <cell r="M13849">
            <v>4</v>
          </cell>
          <cell r="Q13849">
            <v>8</v>
          </cell>
          <cell r="V13849">
            <v>1090</v>
          </cell>
        </row>
        <row r="13850">
          <cell r="A13850">
            <v>1</v>
          </cell>
          <cell r="E13850">
            <v>4</v>
          </cell>
          <cell r="I13850">
            <v>-45694.35</v>
          </cell>
          <cell r="M13850">
            <v>4</v>
          </cell>
          <cell r="Q13850">
            <v>12</v>
          </cell>
          <cell r="V13850">
            <v>1090</v>
          </cell>
        </row>
        <row r="13851">
          <cell r="A13851">
            <v>1</v>
          </cell>
          <cell r="E13851">
            <v>4</v>
          </cell>
          <cell r="I13851">
            <v>0</v>
          </cell>
          <cell r="M13851">
            <v>4</v>
          </cell>
          <cell r="Q13851">
            <v>22</v>
          </cell>
          <cell r="V13851">
            <v>1090</v>
          </cell>
        </row>
        <row r="13852">
          <cell r="A13852">
            <v>1</v>
          </cell>
          <cell r="E13852">
            <v>4</v>
          </cell>
          <cell r="I13852">
            <v>0</v>
          </cell>
          <cell r="M13852">
            <v>4</v>
          </cell>
          <cell r="Q13852">
            <v>2</v>
          </cell>
          <cell r="V13852">
            <v>1090</v>
          </cell>
        </row>
        <row r="13853">
          <cell r="A13853">
            <v>1</v>
          </cell>
          <cell r="E13853">
            <v>4</v>
          </cell>
          <cell r="I13853">
            <v>0</v>
          </cell>
          <cell r="M13853">
            <v>4</v>
          </cell>
          <cell r="Q13853">
            <v>10</v>
          </cell>
          <cell r="V13853">
            <v>1090</v>
          </cell>
        </row>
        <row r="13854">
          <cell r="A13854">
            <v>1</v>
          </cell>
          <cell r="E13854">
            <v>4</v>
          </cell>
          <cell r="I13854">
            <v>-821945.81</v>
          </cell>
          <cell r="M13854">
            <v>4</v>
          </cell>
          <cell r="Q13854">
            <v>14</v>
          </cell>
          <cell r="V13854">
            <v>1095</v>
          </cell>
        </row>
        <row r="13855">
          <cell r="A13855">
            <v>1</v>
          </cell>
          <cell r="E13855">
            <v>4</v>
          </cell>
          <cell r="I13855">
            <v>916703.24</v>
          </cell>
          <cell r="M13855">
            <v>4</v>
          </cell>
          <cell r="Q13855">
            <v>8</v>
          </cell>
          <cell r="V13855">
            <v>1095</v>
          </cell>
        </row>
        <row r="13856">
          <cell r="A13856">
            <v>1</v>
          </cell>
          <cell r="E13856">
            <v>4</v>
          </cell>
          <cell r="I13856">
            <v>0</v>
          </cell>
          <cell r="M13856">
            <v>4</v>
          </cell>
          <cell r="Q13856">
            <v>6</v>
          </cell>
          <cell r="V13856">
            <v>1095</v>
          </cell>
        </row>
        <row r="13857">
          <cell r="A13857">
            <v>1</v>
          </cell>
          <cell r="E13857">
            <v>4</v>
          </cell>
          <cell r="I13857">
            <v>-1176384.3999999999</v>
          </cell>
          <cell r="M13857">
            <v>4</v>
          </cell>
          <cell r="Q13857">
            <v>10</v>
          </cell>
          <cell r="V13857">
            <v>1095</v>
          </cell>
        </row>
        <row r="13858">
          <cell r="A13858">
            <v>1</v>
          </cell>
          <cell r="E13858">
            <v>4</v>
          </cell>
          <cell r="I13858">
            <v>-540520.27</v>
          </cell>
          <cell r="M13858">
            <v>4</v>
          </cell>
          <cell r="Q13858">
            <v>8</v>
          </cell>
          <cell r="V13858">
            <v>1096</v>
          </cell>
        </row>
        <row r="13859">
          <cell r="A13859">
            <v>1</v>
          </cell>
          <cell r="E13859">
            <v>4</v>
          </cell>
          <cell r="I13859">
            <v>0</v>
          </cell>
          <cell r="M13859">
            <v>4</v>
          </cell>
          <cell r="Q13859">
            <v>6</v>
          </cell>
          <cell r="V13859">
            <v>1096</v>
          </cell>
        </row>
        <row r="13860">
          <cell r="A13860">
            <v>1</v>
          </cell>
          <cell r="E13860">
            <v>4</v>
          </cell>
          <cell r="I13860">
            <v>0</v>
          </cell>
          <cell r="M13860">
            <v>4</v>
          </cell>
          <cell r="Q13860">
            <v>10</v>
          </cell>
          <cell r="V13860">
            <v>1096</v>
          </cell>
        </row>
        <row r="13861">
          <cell r="A13861">
            <v>1</v>
          </cell>
          <cell r="E13861">
            <v>4</v>
          </cell>
          <cell r="I13861">
            <v>0</v>
          </cell>
          <cell r="M13861">
            <v>4</v>
          </cell>
          <cell r="Q13861">
            <v>9</v>
          </cell>
          <cell r="V13861">
            <v>1097</v>
          </cell>
        </row>
        <row r="13862">
          <cell r="A13862">
            <v>1</v>
          </cell>
          <cell r="E13862">
            <v>4</v>
          </cell>
          <cell r="I13862">
            <v>0</v>
          </cell>
          <cell r="M13862">
            <v>4</v>
          </cell>
          <cell r="Q13862">
            <v>4</v>
          </cell>
          <cell r="V13862">
            <v>1097</v>
          </cell>
        </row>
        <row r="13863">
          <cell r="A13863">
            <v>1</v>
          </cell>
          <cell r="E13863">
            <v>4</v>
          </cell>
          <cell r="I13863">
            <v>0</v>
          </cell>
          <cell r="M13863">
            <v>4</v>
          </cell>
          <cell r="Q13863">
            <v>14</v>
          </cell>
          <cell r="V13863">
            <v>1097</v>
          </cell>
        </row>
        <row r="13864">
          <cell r="A13864">
            <v>1</v>
          </cell>
          <cell r="E13864">
            <v>4</v>
          </cell>
          <cell r="I13864">
            <v>0</v>
          </cell>
          <cell r="M13864">
            <v>4</v>
          </cell>
          <cell r="Q13864">
            <v>7</v>
          </cell>
          <cell r="V13864">
            <v>1097</v>
          </cell>
        </row>
        <row r="13865">
          <cell r="A13865">
            <v>1</v>
          </cell>
          <cell r="E13865">
            <v>4</v>
          </cell>
          <cell r="I13865">
            <v>0</v>
          </cell>
          <cell r="M13865">
            <v>4</v>
          </cell>
          <cell r="Q13865">
            <v>8</v>
          </cell>
          <cell r="V13865">
            <v>1097</v>
          </cell>
        </row>
        <row r="13866">
          <cell r="A13866">
            <v>1</v>
          </cell>
          <cell r="E13866">
            <v>4</v>
          </cell>
          <cell r="I13866">
            <v>0</v>
          </cell>
          <cell r="M13866">
            <v>4</v>
          </cell>
          <cell r="Q13866">
            <v>24</v>
          </cell>
          <cell r="V13866">
            <v>1097</v>
          </cell>
        </row>
        <row r="13867">
          <cell r="A13867">
            <v>1</v>
          </cell>
          <cell r="E13867">
            <v>4</v>
          </cell>
          <cell r="I13867">
            <v>0</v>
          </cell>
          <cell r="M13867">
            <v>4</v>
          </cell>
          <cell r="Q13867">
            <v>21</v>
          </cell>
          <cell r="V13867">
            <v>1097</v>
          </cell>
        </row>
        <row r="13868">
          <cell r="A13868">
            <v>1</v>
          </cell>
          <cell r="E13868">
            <v>4</v>
          </cell>
          <cell r="I13868">
            <v>0</v>
          </cell>
          <cell r="M13868">
            <v>4</v>
          </cell>
          <cell r="Q13868">
            <v>22</v>
          </cell>
          <cell r="V13868">
            <v>1097</v>
          </cell>
        </row>
        <row r="13869">
          <cell r="A13869">
            <v>1</v>
          </cell>
          <cell r="E13869">
            <v>4</v>
          </cell>
          <cell r="I13869">
            <v>0</v>
          </cell>
          <cell r="M13869">
            <v>4</v>
          </cell>
          <cell r="Q13869">
            <v>23</v>
          </cell>
          <cell r="V13869">
            <v>1097</v>
          </cell>
        </row>
        <row r="13870">
          <cell r="A13870">
            <v>1</v>
          </cell>
          <cell r="E13870">
            <v>4</v>
          </cell>
          <cell r="I13870">
            <v>0</v>
          </cell>
          <cell r="M13870">
            <v>4</v>
          </cell>
          <cell r="Q13870">
            <v>6</v>
          </cell>
          <cell r="V13870">
            <v>1097</v>
          </cell>
        </row>
        <row r="13871">
          <cell r="A13871">
            <v>1</v>
          </cell>
          <cell r="E13871">
            <v>4</v>
          </cell>
          <cell r="I13871">
            <v>0</v>
          </cell>
          <cell r="M13871">
            <v>4</v>
          </cell>
          <cell r="Q13871">
            <v>10</v>
          </cell>
          <cell r="V13871">
            <v>1097</v>
          </cell>
        </row>
        <row r="13872">
          <cell r="A13872">
            <v>1</v>
          </cell>
          <cell r="E13872">
            <v>4</v>
          </cell>
          <cell r="I13872">
            <v>0</v>
          </cell>
          <cell r="M13872">
            <v>4</v>
          </cell>
          <cell r="Q13872">
            <v>4</v>
          </cell>
          <cell r="V13872">
            <v>1098</v>
          </cell>
        </row>
        <row r="13873">
          <cell r="A13873">
            <v>1</v>
          </cell>
          <cell r="E13873">
            <v>4</v>
          </cell>
          <cell r="I13873">
            <v>0</v>
          </cell>
          <cell r="M13873">
            <v>4</v>
          </cell>
          <cell r="Q13873">
            <v>14</v>
          </cell>
          <cell r="V13873">
            <v>1098</v>
          </cell>
        </row>
        <row r="13874">
          <cell r="A13874">
            <v>1</v>
          </cell>
          <cell r="E13874">
            <v>4</v>
          </cell>
          <cell r="I13874">
            <v>0</v>
          </cell>
          <cell r="M13874">
            <v>4</v>
          </cell>
          <cell r="Q13874">
            <v>23</v>
          </cell>
          <cell r="V13874">
            <v>1098</v>
          </cell>
        </row>
        <row r="13875">
          <cell r="A13875">
            <v>1</v>
          </cell>
          <cell r="E13875">
            <v>4</v>
          </cell>
          <cell r="I13875">
            <v>0</v>
          </cell>
          <cell r="M13875">
            <v>4</v>
          </cell>
          <cell r="Q13875">
            <v>10</v>
          </cell>
          <cell r="V13875">
            <v>1098</v>
          </cell>
        </row>
        <row r="13876">
          <cell r="A13876">
            <v>1</v>
          </cell>
          <cell r="E13876">
            <v>4</v>
          </cell>
          <cell r="I13876">
            <v>0</v>
          </cell>
          <cell r="M13876">
            <v>4</v>
          </cell>
          <cell r="Q13876">
            <v>4</v>
          </cell>
          <cell r="V13876">
            <v>2010</v>
          </cell>
        </row>
        <row r="13877">
          <cell r="A13877">
            <v>1</v>
          </cell>
          <cell r="E13877">
            <v>4</v>
          </cell>
          <cell r="I13877">
            <v>0</v>
          </cell>
          <cell r="M13877">
            <v>4</v>
          </cell>
          <cell r="Q13877">
            <v>14</v>
          </cell>
          <cell r="V13877">
            <v>2010</v>
          </cell>
        </row>
        <row r="13878">
          <cell r="A13878">
            <v>1</v>
          </cell>
          <cell r="E13878">
            <v>4</v>
          </cell>
          <cell r="I13878">
            <v>-14193.44</v>
          </cell>
          <cell r="M13878">
            <v>4</v>
          </cell>
          <cell r="Q13878">
            <v>8</v>
          </cell>
          <cell r="V13878">
            <v>2010</v>
          </cell>
        </row>
        <row r="13879">
          <cell r="A13879">
            <v>1</v>
          </cell>
          <cell r="E13879">
            <v>4</v>
          </cell>
          <cell r="I13879">
            <v>0</v>
          </cell>
          <cell r="M13879">
            <v>4</v>
          </cell>
          <cell r="Q13879">
            <v>21</v>
          </cell>
          <cell r="V13879">
            <v>2010</v>
          </cell>
        </row>
        <row r="13880">
          <cell r="A13880">
            <v>1</v>
          </cell>
          <cell r="E13880">
            <v>4</v>
          </cell>
          <cell r="I13880">
            <v>0</v>
          </cell>
          <cell r="M13880">
            <v>4</v>
          </cell>
          <cell r="Q13880">
            <v>6</v>
          </cell>
          <cell r="V13880">
            <v>2010</v>
          </cell>
        </row>
        <row r="13881">
          <cell r="A13881">
            <v>1</v>
          </cell>
          <cell r="E13881">
            <v>4</v>
          </cell>
          <cell r="I13881">
            <v>0</v>
          </cell>
          <cell r="M13881">
            <v>4</v>
          </cell>
          <cell r="Q13881">
            <v>2</v>
          </cell>
          <cell r="V13881">
            <v>2010</v>
          </cell>
        </row>
        <row r="13882">
          <cell r="A13882">
            <v>1</v>
          </cell>
          <cell r="E13882">
            <v>4</v>
          </cell>
          <cell r="I13882">
            <v>0</v>
          </cell>
          <cell r="M13882">
            <v>4</v>
          </cell>
          <cell r="Q13882">
            <v>10</v>
          </cell>
          <cell r="V13882">
            <v>2010</v>
          </cell>
        </row>
        <row r="13883">
          <cell r="A13883">
            <v>1</v>
          </cell>
          <cell r="E13883">
            <v>4</v>
          </cell>
          <cell r="I13883">
            <v>0</v>
          </cell>
          <cell r="M13883">
            <v>4</v>
          </cell>
          <cell r="Q13883">
            <v>6</v>
          </cell>
          <cell r="V13883">
            <v>2011</v>
          </cell>
        </row>
        <row r="13884">
          <cell r="A13884">
            <v>1</v>
          </cell>
          <cell r="E13884">
            <v>4</v>
          </cell>
          <cell r="I13884">
            <v>0</v>
          </cell>
          <cell r="M13884">
            <v>4</v>
          </cell>
          <cell r="Q13884">
            <v>4</v>
          </cell>
          <cell r="V13884">
            <v>2020</v>
          </cell>
        </row>
        <row r="13885">
          <cell r="A13885">
            <v>1</v>
          </cell>
          <cell r="E13885">
            <v>4</v>
          </cell>
          <cell r="I13885">
            <v>0</v>
          </cell>
          <cell r="M13885">
            <v>4</v>
          </cell>
          <cell r="Q13885">
            <v>14</v>
          </cell>
          <cell r="V13885">
            <v>2020</v>
          </cell>
        </row>
        <row r="13886">
          <cell r="A13886">
            <v>1</v>
          </cell>
          <cell r="E13886">
            <v>4</v>
          </cell>
          <cell r="I13886">
            <v>0</v>
          </cell>
          <cell r="M13886">
            <v>4</v>
          </cell>
          <cell r="Q13886">
            <v>7</v>
          </cell>
          <cell r="V13886">
            <v>2020</v>
          </cell>
        </row>
        <row r="13887">
          <cell r="A13887">
            <v>1</v>
          </cell>
          <cell r="E13887">
            <v>4</v>
          </cell>
          <cell r="I13887">
            <v>411926.24</v>
          </cell>
          <cell r="M13887">
            <v>4</v>
          </cell>
          <cell r="Q13887">
            <v>8</v>
          </cell>
          <cell r="V13887">
            <v>2020</v>
          </cell>
        </row>
        <row r="13888">
          <cell r="A13888">
            <v>1</v>
          </cell>
          <cell r="E13888">
            <v>4</v>
          </cell>
          <cell r="I13888">
            <v>0</v>
          </cell>
          <cell r="M13888">
            <v>4</v>
          </cell>
          <cell r="Q13888">
            <v>6</v>
          </cell>
          <cell r="V13888">
            <v>2020</v>
          </cell>
        </row>
        <row r="13889">
          <cell r="A13889">
            <v>1</v>
          </cell>
          <cell r="E13889">
            <v>4</v>
          </cell>
          <cell r="I13889">
            <v>0</v>
          </cell>
          <cell r="M13889">
            <v>4</v>
          </cell>
          <cell r="Q13889">
            <v>10</v>
          </cell>
          <cell r="V13889">
            <v>2020</v>
          </cell>
        </row>
        <row r="13890">
          <cell r="A13890">
            <v>1</v>
          </cell>
          <cell r="E13890">
            <v>4</v>
          </cell>
          <cell r="I13890">
            <v>3850</v>
          </cell>
          <cell r="M13890">
            <v>4</v>
          </cell>
          <cell r="Q13890">
            <v>8</v>
          </cell>
          <cell r="V13890">
            <v>2021</v>
          </cell>
        </row>
        <row r="13891">
          <cell r="A13891">
            <v>1</v>
          </cell>
          <cell r="E13891">
            <v>4</v>
          </cell>
          <cell r="I13891">
            <v>0</v>
          </cell>
          <cell r="M13891">
            <v>4</v>
          </cell>
          <cell r="Q13891">
            <v>6</v>
          </cell>
          <cell r="V13891">
            <v>2021</v>
          </cell>
        </row>
        <row r="13892">
          <cell r="A13892">
            <v>1</v>
          </cell>
          <cell r="E13892">
            <v>4</v>
          </cell>
          <cell r="I13892">
            <v>8350</v>
          </cell>
          <cell r="M13892">
            <v>4</v>
          </cell>
          <cell r="Q13892">
            <v>9</v>
          </cell>
          <cell r="V13892">
            <v>2030</v>
          </cell>
        </row>
        <row r="13893">
          <cell r="A13893">
            <v>1</v>
          </cell>
          <cell r="E13893">
            <v>4</v>
          </cell>
          <cell r="I13893">
            <v>120</v>
          </cell>
          <cell r="M13893">
            <v>4</v>
          </cell>
          <cell r="Q13893">
            <v>4</v>
          </cell>
          <cell r="V13893">
            <v>2030</v>
          </cell>
        </row>
        <row r="13894">
          <cell r="A13894">
            <v>1</v>
          </cell>
          <cell r="E13894">
            <v>4</v>
          </cell>
          <cell r="I13894">
            <v>-55590.559999999998</v>
          </cell>
          <cell r="M13894">
            <v>4</v>
          </cell>
          <cell r="Q13894">
            <v>4</v>
          </cell>
          <cell r="V13894">
            <v>2030</v>
          </cell>
        </row>
        <row r="13895">
          <cell r="A13895">
            <v>1</v>
          </cell>
          <cell r="E13895">
            <v>4</v>
          </cell>
          <cell r="I13895">
            <v>50298.01</v>
          </cell>
          <cell r="M13895">
            <v>4</v>
          </cell>
          <cell r="Q13895">
            <v>14</v>
          </cell>
          <cell r="V13895">
            <v>2030</v>
          </cell>
        </row>
        <row r="13896">
          <cell r="A13896">
            <v>1</v>
          </cell>
          <cell r="E13896">
            <v>4</v>
          </cell>
          <cell r="I13896">
            <v>77179.34</v>
          </cell>
          <cell r="M13896">
            <v>4</v>
          </cell>
          <cell r="Q13896">
            <v>8</v>
          </cell>
          <cell r="V13896">
            <v>2030</v>
          </cell>
        </row>
        <row r="13897">
          <cell r="A13897">
            <v>1</v>
          </cell>
          <cell r="E13897">
            <v>4</v>
          </cell>
          <cell r="I13897">
            <v>7782.68</v>
          </cell>
          <cell r="M13897">
            <v>4</v>
          </cell>
          <cell r="Q13897">
            <v>12</v>
          </cell>
          <cell r="V13897">
            <v>2030</v>
          </cell>
        </row>
        <row r="13898">
          <cell r="A13898">
            <v>1</v>
          </cell>
          <cell r="E13898">
            <v>4</v>
          </cell>
          <cell r="I13898">
            <v>13652.68</v>
          </cell>
          <cell r="M13898">
            <v>4</v>
          </cell>
          <cell r="Q13898">
            <v>23</v>
          </cell>
          <cell r="V13898">
            <v>2030</v>
          </cell>
        </row>
        <row r="13899">
          <cell r="A13899">
            <v>1</v>
          </cell>
          <cell r="E13899">
            <v>4</v>
          </cell>
          <cell r="I13899">
            <v>0</v>
          </cell>
          <cell r="M13899">
            <v>4</v>
          </cell>
          <cell r="Q13899">
            <v>6</v>
          </cell>
          <cell r="V13899">
            <v>2030</v>
          </cell>
        </row>
        <row r="13900">
          <cell r="A13900">
            <v>1</v>
          </cell>
          <cell r="E13900">
            <v>4</v>
          </cell>
          <cell r="I13900">
            <v>5500</v>
          </cell>
          <cell r="M13900">
            <v>4</v>
          </cell>
          <cell r="Q13900">
            <v>2</v>
          </cell>
          <cell r="V13900">
            <v>2030</v>
          </cell>
        </row>
        <row r="13901">
          <cell r="A13901">
            <v>1</v>
          </cell>
          <cell r="E13901">
            <v>4</v>
          </cell>
          <cell r="I13901">
            <v>73711.399999999994</v>
          </cell>
          <cell r="M13901">
            <v>4</v>
          </cell>
          <cell r="Q13901">
            <v>10</v>
          </cell>
          <cell r="V13901">
            <v>2030</v>
          </cell>
        </row>
        <row r="13902">
          <cell r="A13902">
            <v>1</v>
          </cell>
          <cell r="E13902">
            <v>4</v>
          </cell>
          <cell r="I13902">
            <v>243892.82</v>
          </cell>
          <cell r="M13902">
            <v>4</v>
          </cell>
          <cell r="Q13902">
            <v>22</v>
          </cell>
          <cell r="V13902">
            <v>2040</v>
          </cell>
        </row>
        <row r="13903">
          <cell r="A13903">
            <v>1</v>
          </cell>
          <cell r="E13903">
            <v>4</v>
          </cell>
          <cell r="I13903">
            <v>0</v>
          </cell>
          <cell r="M13903">
            <v>4</v>
          </cell>
          <cell r="Q13903">
            <v>6</v>
          </cell>
          <cell r="V13903">
            <v>2040</v>
          </cell>
        </row>
        <row r="13904">
          <cell r="A13904">
            <v>1</v>
          </cell>
          <cell r="E13904">
            <v>4</v>
          </cell>
          <cell r="I13904">
            <v>0</v>
          </cell>
          <cell r="M13904">
            <v>4</v>
          </cell>
          <cell r="Q13904">
            <v>2</v>
          </cell>
          <cell r="V13904">
            <v>2040</v>
          </cell>
        </row>
        <row r="13905">
          <cell r="A13905">
            <v>1</v>
          </cell>
          <cell r="E13905">
            <v>4</v>
          </cell>
          <cell r="I13905">
            <v>63033.06</v>
          </cell>
          <cell r="M13905">
            <v>4</v>
          </cell>
          <cell r="Q13905">
            <v>25</v>
          </cell>
          <cell r="V13905">
            <v>2051</v>
          </cell>
        </row>
        <row r="13906">
          <cell r="A13906">
            <v>1</v>
          </cell>
          <cell r="E13906">
            <v>4</v>
          </cell>
          <cell r="I13906">
            <v>0</v>
          </cell>
          <cell r="M13906">
            <v>4</v>
          </cell>
          <cell r="Q13906">
            <v>4</v>
          </cell>
          <cell r="V13906">
            <v>2051</v>
          </cell>
        </row>
        <row r="13907">
          <cell r="A13907">
            <v>1</v>
          </cell>
          <cell r="E13907">
            <v>4</v>
          </cell>
          <cell r="I13907">
            <v>1096876.3999999999</v>
          </cell>
          <cell r="M13907">
            <v>4</v>
          </cell>
          <cell r="Q13907">
            <v>14</v>
          </cell>
          <cell r="V13907">
            <v>2051</v>
          </cell>
        </row>
        <row r="13908">
          <cell r="A13908">
            <v>1</v>
          </cell>
          <cell r="E13908">
            <v>4</v>
          </cell>
          <cell r="I13908">
            <v>218099.86</v>
          </cell>
          <cell r="M13908">
            <v>4</v>
          </cell>
          <cell r="Q13908">
            <v>8</v>
          </cell>
          <cell r="V13908">
            <v>2051</v>
          </cell>
        </row>
        <row r="13909">
          <cell r="A13909">
            <v>1</v>
          </cell>
          <cell r="E13909">
            <v>4</v>
          </cell>
          <cell r="I13909">
            <v>144844.74</v>
          </cell>
          <cell r="M13909">
            <v>4</v>
          </cell>
          <cell r="Q13909">
            <v>21</v>
          </cell>
          <cell r="V13909">
            <v>2051</v>
          </cell>
        </row>
        <row r="13910">
          <cell r="A13910">
            <v>1</v>
          </cell>
          <cell r="E13910">
            <v>4</v>
          </cell>
          <cell r="I13910">
            <v>106424.34</v>
          </cell>
          <cell r="M13910">
            <v>4</v>
          </cell>
          <cell r="Q13910">
            <v>6</v>
          </cell>
          <cell r="V13910">
            <v>2051</v>
          </cell>
        </row>
        <row r="13911">
          <cell r="A13911">
            <v>1</v>
          </cell>
          <cell r="E13911">
            <v>4</v>
          </cell>
          <cell r="I13911">
            <v>0</v>
          </cell>
          <cell r="M13911">
            <v>4</v>
          </cell>
          <cell r="Q13911">
            <v>5</v>
          </cell>
          <cell r="V13911">
            <v>2051</v>
          </cell>
        </row>
        <row r="13912">
          <cell r="A13912">
            <v>1</v>
          </cell>
          <cell r="E13912">
            <v>4</v>
          </cell>
          <cell r="I13912">
            <v>16284.78</v>
          </cell>
          <cell r="M13912">
            <v>4</v>
          </cell>
          <cell r="Q13912">
            <v>2</v>
          </cell>
          <cell r="V13912">
            <v>2051</v>
          </cell>
        </row>
        <row r="13913">
          <cell r="A13913">
            <v>1</v>
          </cell>
          <cell r="E13913">
            <v>4</v>
          </cell>
          <cell r="I13913">
            <v>647168.26</v>
          </cell>
          <cell r="M13913">
            <v>4</v>
          </cell>
          <cell r="Q13913">
            <v>10</v>
          </cell>
          <cell r="V13913">
            <v>2051</v>
          </cell>
        </row>
        <row r="13914">
          <cell r="A13914">
            <v>1</v>
          </cell>
          <cell r="E13914">
            <v>4</v>
          </cell>
          <cell r="I13914">
            <v>76031.87</v>
          </cell>
          <cell r="M13914">
            <v>4</v>
          </cell>
          <cell r="Q13914">
            <v>14</v>
          </cell>
          <cell r="V13914">
            <v>2052</v>
          </cell>
        </row>
        <row r="13915">
          <cell r="A13915">
            <v>1</v>
          </cell>
          <cell r="E13915">
            <v>4</v>
          </cell>
          <cell r="I13915">
            <v>0</v>
          </cell>
          <cell r="M13915">
            <v>4</v>
          </cell>
          <cell r="Q13915">
            <v>7</v>
          </cell>
          <cell r="V13915">
            <v>2052</v>
          </cell>
        </row>
        <row r="13916">
          <cell r="A13916">
            <v>1</v>
          </cell>
          <cell r="E13916">
            <v>4</v>
          </cell>
          <cell r="I13916">
            <v>0</v>
          </cell>
          <cell r="M13916">
            <v>4</v>
          </cell>
          <cell r="Q13916">
            <v>12</v>
          </cell>
          <cell r="V13916">
            <v>2052</v>
          </cell>
        </row>
        <row r="13917">
          <cell r="A13917">
            <v>1</v>
          </cell>
          <cell r="E13917">
            <v>4</v>
          </cell>
          <cell r="I13917">
            <v>0</v>
          </cell>
          <cell r="M13917">
            <v>4</v>
          </cell>
          <cell r="Q13917">
            <v>21</v>
          </cell>
          <cell r="V13917">
            <v>2052</v>
          </cell>
        </row>
        <row r="13918">
          <cell r="A13918">
            <v>1</v>
          </cell>
          <cell r="E13918">
            <v>4</v>
          </cell>
          <cell r="I13918">
            <v>36816.31</v>
          </cell>
          <cell r="M13918">
            <v>4</v>
          </cell>
          <cell r="Q13918">
            <v>22</v>
          </cell>
          <cell r="V13918">
            <v>2052</v>
          </cell>
        </row>
        <row r="13919">
          <cell r="A13919">
            <v>1</v>
          </cell>
          <cell r="E13919">
            <v>4</v>
          </cell>
          <cell r="I13919">
            <v>193.32</v>
          </cell>
          <cell r="M13919">
            <v>4</v>
          </cell>
          <cell r="Q13919">
            <v>23</v>
          </cell>
          <cell r="V13919">
            <v>2052</v>
          </cell>
        </row>
        <row r="13920">
          <cell r="A13920">
            <v>1</v>
          </cell>
          <cell r="E13920">
            <v>4</v>
          </cell>
          <cell r="I13920">
            <v>39494</v>
          </cell>
          <cell r="M13920">
            <v>4</v>
          </cell>
          <cell r="Q13920">
            <v>6</v>
          </cell>
          <cell r="V13920">
            <v>2052</v>
          </cell>
        </row>
        <row r="13921">
          <cell r="A13921">
            <v>1</v>
          </cell>
          <cell r="E13921">
            <v>4</v>
          </cell>
          <cell r="I13921">
            <v>0</v>
          </cell>
          <cell r="M13921">
            <v>4</v>
          </cell>
          <cell r="Q13921">
            <v>2</v>
          </cell>
          <cell r="V13921">
            <v>2052</v>
          </cell>
        </row>
        <row r="13922">
          <cell r="A13922">
            <v>1</v>
          </cell>
          <cell r="E13922">
            <v>4</v>
          </cell>
          <cell r="I13922">
            <v>22168</v>
          </cell>
          <cell r="M13922">
            <v>4</v>
          </cell>
          <cell r="Q13922">
            <v>10</v>
          </cell>
          <cell r="V13922">
            <v>2052</v>
          </cell>
        </row>
        <row r="13923">
          <cell r="A13923">
            <v>1</v>
          </cell>
          <cell r="E13923">
            <v>4</v>
          </cell>
          <cell r="I13923">
            <v>0</v>
          </cell>
          <cell r="M13923">
            <v>4</v>
          </cell>
          <cell r="Q13923">
            <v>7</v>
          </cell>
          <cell r="V13923">
            <v>2053</v>
          </cell>
        </row>
        <row r="13924">
          <cell r="A13924">
            <v>1</v>
          </cell>
          <cell r="E13924">
            <v>4</v>
          </cell>
          <cell r="I13924">
            <v>0</v>
          </cell>
          <cell r="M13924">
            <v>4</v>
          </cell>
          <cell r="Q13924">
            <v>6</v>
          </cell>
          <cell r="V13924">
            <v>2053</v>
          </cell>
        </row>
        <row r="13925">
          <cell r="A13925">
            <v>1</v>
          </cell>
          <cell r="E13925">
            <v>4</v>
          </cell>
          <cell r="I13925">
            <v>0</v>
          </cell>
          <cell r="M13925">
            <v>4</v>
          </cell>
          <cell r="Q13925">
            <v>10</v>
          </cell>
          <cell r="V13925">
            <v>2053</v>
          </cell>
        </row>
        <row r="13926">
          <cell r="A13926">
            <v>1</v>
          </cell>
          <cell r="E13926">
            <v>4</v>
          </cell>
          <cell r="I13926">
            <v>0</v>
          </cell>
          <cell r="M13926">
            <v>4</v>
          </cell>
          <cell r="Q13926">
            <v>6</v>
          </cell>
          <cell r="V13926">
            <v>2055</v>
          </cell>
        </row>
        <row r="13927">
          <cell r="A13927">
            <v>1</v>
          </cell>
          <cell r="E13927">
            <v>4</v>
          </cell>
          <cell r="I13927">
            <v>0</v>
          </cell>
          <cell r="M13927">
            <v>4</v>
          </cell>
          <cell r="Q13927">
            <v>10</v>
          </cell>
          <cell r="V13927">
            <v>2055</v>
          </cell>
        </row>
        <row r="13928">
          <cell r="A13928">
            <v>1</v>
          </cell>
          <cell r="E13928">
            <v>4</v>
          </cell>
          <cell r="I13928">
            <v>10339.200000000001</v>
          </cell>
          <cell r="M13928">
            <v>4</v>
          </cell>
          <cell r="Q13928">
            <v>9</v>
          </cell>
          <cell r="V13928">
            <v>2090</v>
          </cell>
        </row>
        <row r="13929">
          <cell r="A13929">
            <v>1</v>
          </cell>
          <cell r="E13929">
            <v>4</v>
          </cell>
          <cell r="I13929">
            <v>1038433.77</v>
          </cell>
          <cell r="M13929">
            <v>4</v>
          </cell>
          <cell r="Q13929">
            <v>14</v>
          </cell>
          <cell r="V13929">
            <v>2090</v>
          </cell>
        </row>
        <row r="13930">
          <cell r="A13930">
            <v>1</v>
          </cell>
          <cell r="E13930">
            <v>4</v>
          </cell>
          <cell r="I13930">
            <v>0</v>
          </cell>
          <cell r="M13930">
            <v>4</v>
          </cell>
          <cell r="Q13930">
            <v>7</v>
          </cell>
          <cell r="V13930">
            <v>2090</v>
          </cell>
        </row>
        <row r="13931">
          <cell r="A13931">
            <v>1</v>
          </cell>
          <cell r="E13931">
            <v>4</v>
          </cell>
          <cell r="I13931">
            <v>1925537.65</v>
          </cell>
          <cell r="M13931">
            <v>4</v>
          </cell>
          <cell r="Q13931">
            <v>8</v>
          </cell>
          <cell r="V13931">
            <v>2090</v>
          </cell>
        </row>
        <row r="13932">
          <cell r="A13932">
            <v>1</v>
          </cell>
          <cell r="E13932">
            <v>4</v>
          </cell>
          <cell r="I13932">
            <v>0</v>
          </cell>
          <cell r="M13932">
            <v>4</v>
          </cell>
          <cell r="Q13932">
            <v>6</v>
          </cell>
          <cell r="V13932">
            <v>2090</v>
          </cell>
        </row>
        <row r="13933">
          <cell r="A13933">
            <v>1</v>
          </cell>
          <cell r="E13933">
            <v>4</v>
          </cell>
          <cell r="I13933">
            <v>0</v>
          </cell>
          <cell r="M13933">
            <v>4</v>
          </cell>
          <cell r="Q13933">
            <v>2</v>
          </cell>
          <cell r="V13933">
            <v>2090</v>
          </cell>
        </row>
        <row r="13934">
          <cell r="A13934">
            <v>1</v>
          </cell>
          <cell r="E13934">
            <v>4</v>
          </cell>
          <cell r="I13934">
            <v>9848.8700000000008</v>
          </cell>
          <cell r="M13934">
            <v>4</v>
          </cell>
          <cell r="Q13934">
            <v>10</v>
          </cell>
          <cell r="V13934">
            <v>2090</v>
          </cell>
        </row>
        <row r="13935">
          <cell r="A13935">
            <v>1</v>
          </cell>
          <cell r="E13935">
            <v>4</v>
          </cell>
          <cell r="I13935">
            <v>0</v>
          </cell>
          <cell r="M13935">
            <v>4</v>
          </cell>
          <cell r="Q13935">
            <v>4</v>
          </cell>
          <cell r="V13935">
            <v>2091</v>
          </cell>
        </row>
        <row r="13936">
          <cell r="A13936">
            <v>1</v>
          </cell>
          <cell r="E13936">
            <v>4</v>
          </cell>
          <cell r="I13936">
            <v>-11700</v>
          </cell>
          <cell r="M13936">
            <v>4</v>
          </cell>
          <cell r="Q13936">
            <v>2</v>
          </cell>
          <cell r="V13936">
            <v>2091</v>
          </cell>
        </row>
        <row r="13937">
          <cell r="A13937">
            <v>1</v>
          </cell>
          <cell r="E13937">
            <v>4</v>
          </cell>
          <cell r="I13937">
            <v>-63033.06</v>
          </cell>
          <cell r="M13937">
            <v>4</v>
          </cell>
          <cell r="Q13937">
            <v>25</v>
          </cell>
          <cell r="V13937">
            <v>2095</v>
          </cell>
        </row>
        <row r="13938">
          <cell r="A13938">
            <v>1</v>
          </cell>
          <cell r="E13938">
            <v>4</v>
          </cell>
          <cell r="I13938">
            <v>-10339.200000000001</v>
          </cell>
          <cell r="M13938">
            <v>4</v>
          </cell>
          <cell r="Q13938">
            <v>9</v>
          </cell>
          <cell r="V13938">
            <v>2095</v>
          </cell>
        </row>
        <row r="13939">
          <cell r="A13939">
            <v>1</v>
          </cell>
          <cell r="E13939">
            <v>4</v>
          </cell>
          <cell r="I13939">
            <v>0</v>
          </cell>
          <cell r="M13939">
            <v>4</v>
          </cell>
          <cell r="Q13939">
            <v>4</v>
          </cell>
          <cell r="V13939">
            <v>2095</v>
          </cell>
        </row>
        <row r="13940">
          <cell r="A13940">
            <v>1</v>
          </cell>
          <cell r="E13940">
            <v>4</v>
          </cell>
          <cell r="I13940">
            <v>-1394978.42</v>
          </cell>
          <cell r="M13940">
            <v>4</v>
          </cell>
          <cell r="Q13940">
            <v>14</v>
          </cell>
          <cell r="V13940">
            <v>2095</v>
          </cell>
        </row>
        <row r="13941">
          <cell r="A13941">
            <v>1</v>
          </cell>
          <cell r="E13941">
            <v>4</v>
          </cell>
          <cell r="I13941">
            <v>0</v>
          </cell>
          <cell r="M13941">
            <v>4</v>
          </cell>
          <cell r="Q13941">
            <v>7</v>
          </cell>
          <cell r="V13941">
            <v>2095</v>
          </cell>
        </row>
        <row r="13942">
          <cell r="A13942">
            <v>1</v>
          </cell>
          <cell r="E13942">
            <v>4</v>
          </cell>
          <cell r="I13942">
            <v>-2066341.73</v>
          </cell>
          <cell r="M13942">
            <v>4</v>
          </cell>
          <cell r="Q13942">
            <v>8</v>
          </cell>
          <cell r="V13942">
            <v>2095</v>
          </cell>
        </row>
        <row r="13943">
          <cell r="A13943">
            <v>1</v>
          </cell>
          <cell r="E13943">
            <v>4</v>
          </cell>
          <cell r="I13943">
            <v>0</v>
          </cell>
          <cell r="M13943">
            <v>4</v>
          </cell>
          <cell r="Q13943">
            <v>12</v>
          </cell>
          <cell r="V13943">
            <v>2095</v>
          </cell>
        </row>
        <row r="13944">
          <cell r="A13944">
            <v>1</v>
          </cell>
          <cell r="E13944">
            <v>4</v>
          </cell>
          <cell r="I13944">
            <v>0</v>
          </cell>
          <cell r="M13944">
            <v>4</v>
          </cell>
          <cell r="Q13944">
            <v>21</v>
          </cell>
          <cell r="V13944">
            <v>2095</v>
          </cell>
        </row>
        <row r="13945">
          <cell r="A13945">
            <v>1</v>
          </cell>
          <cell r="E13945">
            <v>4</v>
          </cell>
          <cell r="I13945">
            <v>-311463.08</v>
          </cell>
          <cell r="M13945">
            <v>4</v>
          </cell>
          <cell r="Q13945">
            <v>22</v>
          </cell>
          <cell r="V13945">
            <v>2095</v>
          </cell>
        </row>
        <row r="13946">
          <cell r="A13946">
            <v>1</v>
          </cell>
          <cell r="E13946">
            <v>4</v>
          </cell>
          <cell r="I13946">
            <v>0</v>
          </cell>
          <cell r="M13946">
            <v>4</v>
          </cell>
          <cell r="Q13946">
            <v>6</v>
          </cell>
          <cell r="V13946">
            <v>2095</v>
          </cell>
        </row>
        <row r="13947">
          <cell r="A13947">
            <v>1</v>
          </cell>
          <cell r="E13947">
            <v>4</v>
          </cell>
          <cell r="I13947">
            <v>0</v>
          </cell>
          <cell r="M13947">
            <v>4</v>
          </cell>
          <cell r="Q13947">
            <v>5</v>
          </cell>
          <cell r="V13947">
            <v>2095</v>
          </cell>
        </row>
        <row r="13948">
          <cell r="A13948">
            <v>1</v>
          </cell>
          <cell r="E13948">
            <v>4</v>
          </cell>
          <cell r="I13948">
            <v>0</v>
          </cell>
          <cell r="M13948">
            <v>4</v>
          </cell>
          <cell r="Q13948">
            <v>2</v>
          </cell>
          <cell r="V13948">
            <v>2095</v>
          </cell>
        </row>
        <row r="13949">
          <cell r="A13949">
            <v>1</v>
          </cell>
          <cell r="E13949">
            <v>4</v>
          </cell>
          <cell r="I13949">
            <v>658940.18999999994</v>
          </cell>
          <cell r="M13949">
            <v>4</v>
          </cell>
          <cell r="Q13949">
            <v>10</v>
          </cell>
          <cell r="V13949">
            <v>2095</v>
          </cell>
        </row>
        <row r="13950">
          <cell r="A13950">
            <v>1</v>
          </cell>
          <cell r="E13950">
            <v>4</v>
          </cell>
          <cell r="I13950">
            <v>0</v>
          </cell>
          <cell r="M13950">
            <v>4</v>
          </cell>
          <cell r="Q13950">
            <v>9</v>
          </cell>
          <cell r="V13950">
            <v>2096</v>
          </cell>
        </row>
        <row r="13951">
          <cell r="A13951">
            <v>1</v>
          </cell>
          <cell r="E13951">
            <v>4</v>
          </cell>
          <cell r="I13951">
            <v>0</v>
          </cell>
          <cell r="M13951">
            <v>4</v>
          </cell>
          <cell r="Q13951">
            <v>4</v>
          </cell>
          <cell r="V13951">
            <v>2096</v>
          </cell>
        </row>
        <row r="13952">
          <cell r="A13952">
            <v>1</v>
          </cell>
          <cell r="E13952">
            <v>4</v>
          </cell>
          <cell r="I13952">
            <v>0</v>
          </cell>
          <cell r="M13952">
            <v>4</v>
          </cell>
          <cell r="Q13952">
            <v>14</v>
          </cell>
          <cell r="V13952">
            <v>2096</v>
          </cell>
        </row>
        <row r="13953">
          <cell r="A13953">
            <v>1</v>
          </cell>
          <cell r="E13953">
            <v>4</v>
          </cell>
          <cell r="I13953">
            <v>0</v>
          </cell>
          <cell r="M13953">
            <v>4</v>
          </cell>
          <cell r="Q13953">
            <v>7</v>
          </cell>
          <cell r="V13953">
            <v>2096</v>
          </cell>
        </row>
        <row r="13954">
          <cell r="A13954">
            <v>1</v>
          </cell>
          <cell r="E13954">
            <v>4</v>
          </cell>
          <cell r="I13954">
            <v>0</v>
          </cell>
          <cell r="M13954">
            <v>4</v>
          </cell>
          <cell r="Q13954">
            <v>8</v>
          </cell>
          <cell r="V13954">
            <v>2096</v>
          </cell>
        </row>
        <row r="13955">
          <cell r="A13955">
            <v>1</v>
          </cell>
          <cell r="E13955">
            <v>4</v>
          </cell>
          <cell r="I13955">
            <v>0</v>
          </cell>
          <cell r="M13955">
            <v>4</v>
          </cell>
          <cell r="Q13955">
            <v>24</v>
          </cell>
          <cell r="V13955">
            <v>2096</v>
          </cell>
        </row>
        <row r="13956">
          <cell r="A13956">
            <v>1</v>
          </cell>
          <cell r="E13956">
            <v>4</v>
          </cell>
          <cell r="I13956">
            <v>0</v>
          </cell>
          <cell r="M13956">
            <v>4</v>
          </cell>
          <cell r="Q13956">
            <v>21</v>
          </cell>
          <cell r="V13956">
            <v>2096</v>
          </cell>
        </row>
        <row r="13957">
          <cell r="A13957">
            <v>1</v>
          </cell>
          <cell r="E13957">
            <v>4</v>
          </cell>
          <cell r="I13957">
            <v>0</v>
          </cell>
          <cell r="M13957">
            <v>4</v>
          </cell>
          <cell r="Q13957">
            <v>22</v>
          </cell>
          <cell r="V13957">
            <v>2096</v>
          </cell>
        </row>
        <row r="13958">
          <cell r="A13958">
            <v>1</v>
          </cell>
          <cell r="E13958">
            <v>4</v>
          </cell>
          <cell r="I13958">
            <v>0</v>
          </cell>
          <cell r="M13958">
            <v>4</v>
          </cell>
          <cell r="Q13958">
            <v>23</v>
          </cell>
          <cell r="V13958">
            <v>2096</v>
          </cell>
        </row>
        <row r="13959">
          <cell r="A13959">
            <v>1</v>
          </cell>
          <cell r="E13959">
            <v>4</v>
          </cell>
          <cell r="I13959">
            <v>0</v>
          </cell>
          <cell r="M13959">
            <v>4</v>
          </cell>
          <cell r="Q13959">
            <v>6</v>
          </cell>
          <cell r="V13959">
            <v>2096</v>
          </cell>
        </row>
        <row r="13960">
          <cell r="A13960">
            <v>1</v>
          </cell>
          <cell r="E13960">
            <v>4</v>
          </cell>
          <cell r="I13960">
            <v>0</v>
          </cell>
          <cell r="M13960">
            <v>4</v>
          </cell>
          <cell r="Q13960">
            <v>13</v>
          </cell>
          <cell r="V13960">
            <v>2096</v>
          </cell>
        </row>
        <row r="13961">
          <cell r="A13961">
            <v>1</v>
          </cell>
          <cell r="E13961">
            <v>4</v>
          </cell>
          <cell r="I13961">
            <v>0</v>
          </cell>
          <cell r="M13961">
            <v>4</v>
          </cell>
          <cell r="Q13961">
            <v>5</v>
          </cell>
          <cell r="V13961">
            <v>2096</v>
          </cell>
        </row>
        <row r="13962">
          <cell r="A13962">
            <v>1</v>
          </cell>
          <cell r="E13962">
            <v>4</v>
          </cell>
          <cell r="I13962">
            <v>0</v>
          </cell>
          <cell r="M13962">
            <v>4</v>
          </cell>
          <cell r="Q13962">
            <v>10</v>
          </cell>
          <cell r="V13962">
            <v>2096</v>
          </cell>
        </row>
        <row r="13963">
          <cell r="A13963">
            <v>1</v>
          </cell>
          <cell r="E13963">
            <v>4</v>
          </cell>
          <cell r="I13963">
            <v>-1402522.86</v>
          </cell>
          <cell r="M13963">
            <v>4</v>
          </cell>
          <cell r="Q13963">
            <v>4</v>
          </cell>
          <cell r="V13963">
            <v>2300</v>
          </cell>
        </row>
        <row r="13964">
          <cell r="A13964">
            <v>1</v>
          </cell>
          <cell r="E13964">
            <v>4</v>
          </cell>
          <cell r="I13964">
            <v>0</v>
          </cell>
          <cell r="M13964">
            <v>4</v>
          </cell>
          <cell r="Q13964">
            <v>22</v>
          </cell>
          <cell r="V13964">
            <v>2301</v>
          </cell>
        </row>
        <row r="13965">
          <cell r="A13965">
            <v>1</v>
          </cell>
          <cell r="E13965">
            <v>4</v>
          </cell>
          <cell r="I13965">
            <v>-41.99</v>
          </cell>
          <cell r="M13965">
            <v>4</v>
          </cell>
          <cell r="Q13965">
            <v>4</v>
          </cell>
          <cell r="V13965">
            <v>3100</v>
          </cell>
        </row>
        <row r="13966">
          <cell r="A13966">
            <v>1</v>
          </cell>
          <cell r="E13966">
            <v>4</v>
          </cell>
          <cell r="I13966">
            <v>-220547.82</v>
          </cell>
          <cell r="M13966">
            <v>4</v>
          </cell>
          <cell r="Q13966">
            <v>4</v>
          </cell>
          <cell r="V13966">
            <v>3400</v>
          </cell>
        </row>
        <row r="13967">
          <cell r="A13967">
            <v>1</v>
          </cell>
          <cell r="E13967">
            <v>4</v>
          </cell>
          <cell r="I13967">
            <v>0</v>
          </cell>
          <cell r="M13967">
            <v>4</v>
          </cell>
          <cell r="Q13967">
            <v>7</v>
          </cell>
          <cell r="V13967">
            <v>3400</v>
          </cell>
        </row>
        <row r="13968">
          <cell r="A13968">
            <v>1</v>
          </cell>
          <cell r="E13968">
            <v>4</v>
          </cell>
          <cell r="I13968">
            <v>-0.05</v>
          </cell>
          <cell r="M13968">
            <v>4</v>
          </cell>
          <cell r="Q13968">
            <v>8</v>
          </cell>
          <cell r="V13968">
            <v>3400</v>
          </cell>
        </row>
        <row r="13969">
          <cell r="A13969">
            <v>1</v>
          </cell>
          <cell r="E13969">
            <v>4</v>
          </cell>
          <cell r="I13969">
            <v>0</v>
          </cell>
          <cell r="M13969">
            <v>4</v>
          </cell>
          <cell r="Q13969">
            <v>6</v>
          </cell>
          <cell r="V13969">
            <v>3400</v>
          </cell>
        </row>
        <row r="13970">
          <cell r="A13970">
            <v>1</v>
          </cell>
          <cell r="E13970">
            <v>4</v>
          </cell>
          <cell r="I13970">
            <v>0</v>
          </cell>
          <cell r="M13970">
            <v>4</v>
          </cell>
          <cell r="Q13970">
            <v>13</v>
          </cell>
          <cell r="V13970">
            <v>3400</v>
          </cell>
        </row>
        <row r="13971">
          <cell r="A13971">
            <v>1</v>
          </cell>
          <cell r="E13971">
            <v>4</v>
          </cell>
          <cell r="I13971">
            <v>0</v>
          </cell>
          <cell r="M13971">
            <v>4</v>
          </cell>
          <cell r="Q13971">
            <v>10</v>
          </cell>
          <cell r="V13971">
            <v>3400</v>
          </cell>
        </row>
        <row r="13972">
          <cell r="A13972">
            <v>1</v>
          </cell>
          <cell r="E13972">
            <v>4</v>
          </cell>
          <cell r="I13972">
            <v>-0.01</v>
          </cell>
          <cell r="M13972">
            <v>4</v>
          </cell>
          <cell r="Q13972">
            <v>4</v>
          </cell>
          <cell r="V13972">
            <v>4000</v>
          </cell>
        </row>
        <row r="13973">
          <cell r="A13973">
            <v>1</v>
          </cell>
          <cell r="E13973">
            <v>4</v>
          </cell>
          <cell r="I13973">
            <v>0</v>
          </cell>
          <cell r="M13973">
            <v>4</v>
          </cell>
          <cell r="Q13973">
            <v>4</v>
          </cell>
          <cell r="V13973">
            <v>4000</v>
          </cell>
        </row>
        <row r="13974">
          <cell r="A13974">
            <v>1</v>
          </cell>
          <cell r="E13974">
            <v>4</v>
          </cell>
          <cell r="I13974">
            <v>0</v>
          </cell>
          <cell r="M13974">
            <v>4</v>
          </cell>
          <cell r="Q13974">
            <v>4</v>
          </cell>
          <cell r="V13974">
            <v>4050</v>
          </cell>
        </row>
        <row r="13975">
          <cell r="A13975">
            <v>1</v>
          </cell>
          <cell r="E13975">
            <v>4</v>
          </cell>
          <cell r="I13975">
            <v>52451.91</v>
          </cell>
          <cell r="M13975">
            <v>4</v>
          </cell>
          <cell r="Q13975">
            <v>4</v>
          </cell>
          <cell r="V13975">
            <v>4050</v>
          </cell>
        </row>
        <row r="13976">
          <cell r="A13976">
            <v>1</v>
          </cell>
          <cell r="E13976">
            <v>4</v>
          </cell>
          <cell r="I13976">
            <v>2199</v>
          </cell>
          <cell r="M13976">
            <v>4</v>
          </cell>
          <cell r="Q13976">
            <v>14</v>
          </cell>
          <cell r="V13976">
            <v>4050</v>
          </cell>
        </row>
        <row r="13977">
          <cell r="A13977">
            <v>1</v>
          </cell>
          <cell r="E13977">
            <v>4</v>
          </cell>
          <cell r="I13977">
            <v>0</v>
          </cell>
          <cell r="M13977">
            <v>4</v>
          </cell>
          <cell r="Q13977">
            <v>8</v>
          </cell>
          <cell r="V13977">
            <v>4050</v>
          </cell>
        </row>
        <row r="13978">
          <cell r="A13978">
            <v>1</v>
          </cell>
          <cell r="E13978">
            <v>4</v>
          </cell>
          <cell r="I13978">
            <v>0</v>
          </cell>
          <cell r="M13978">
            <v>4</v>
          </cell>
          <cell r="Q13978">
            <v>10</v>
          </cell>
          <cell r="V13978">
            <v>4050</v>
          </cell>
        </row>
        <row r="13979">
          <cell r="A13979">
            <v>1</v>
          </cell>
          <cell r="E13979">
            <v>4</v>
          </cell>
          <cell r="I13979">
            <v>-24561.4</v>
          </cell>
          <cell r="M13979">
            <v>4</v>
          </cell>
          <cell r="Q13979">
            <v>4</v>
          </cell>
          <cell r="V13979">
            <v>4060</v>
          </cell>
        </row>
        <row r="13980">
          <cell r="A13980">
            <v>1</v>
          </cell>
          <cell r="E13980">
            <v>4</v>
          </cell>
          <cell r="I13980">
            <v>180000</v>
          </cell>
          <cell r="M13980">
            <v>4</v>
          </cell>
          <cell r="Q13980">
            <v>4</v>
          </cell>
          <cell r="V13980">
            <v>4060</v>
          </cell>
        </row>
        <row r="13981">
          <cell r="A13981">
            <v>1</v>
          </cell>
          <cell r="E13981">
            <v>4</v>
          </cell>
          <cell r="I13981">
            <v>-390242.08</v>
          </cell>
          <cell r="M13981">
            <v>4</v>
          </cell>
          <cell r="Q13981">
            <v>4</v>
          </cell>
          <cell r="V13981">
            <v>4100</v>
          </cell>
        </row>
        <row r="13982">
          <cell r="A13982">
            <v>1</v>
          </cell>
          <cell r="E13982">
            <v>4</v>
          </cell>
          <cell r="I13982">
            <v>0</v>
          </cell>
          <cell r="M13982">
            <v>4</v>
          </cell>
          <cell r="Q13982">
            <v>11</v>
          </cell>
          <cell r="V13982">
            <v>4100</v>
          </cell>
        </row>
        <row r="13983">
          <cell r="A13983">
            <v>1</v>
          </cell>
          <cell r="E13983">
            <v>4</v>
          </cell>
          <cell r="I13983">
            <v>41510.82</v>
          </cell>
          <cell r="M13983">
            <v>4</v>
          </cell>
          <cell r="Q13983">
            <v>4</v>
          </cell>
          <cell r="V13983">
            <v>4150</v>
          </cell>
        </row>
        <row r="13984">
          <cell r="A13984">
            <v>1</v>
          </cell>
          <cell r="E13984">
            <v>4</v>
          </cell>
          <cell r="I13984">
            <v>0</v>
          </cell>
          <cell r="M13984">
            <v>4</v>
          </cell>
          <cell r="Q13984">
            <v>8</v>
          </cell>
          <cell r="V13984">
            <v>4150</v>
          </cell>
        </row>
        <row r="13985">
          <cell r="A13985">
            <v>1</v>
          </cell>
          <cell r="E13985">
            <v>4</v>
          </cell>
          <cell r="I13985">
            <v>419.18</v>
          </cell>
          <cell r="M13985">
            <v>4</v>
          </cell>
          <cell r="Q13985">
            <v>4</v>
          </cell>
          <cell r="V13985">
            <v>4150</v>
          </cell>
        </row>
        <row r="13986">
          <cell r="A13986">
            <v>1</v>
          </cell>
          <cell r="E13986">
            <v>4</v>
          </cell>
          <cell r="I13986">
            <v>0</v>
          </cell>
          <cell r="M13986">
            <v>4</v>
          </cell>
          <cell r="Q13986">
            <v>6</v>
          </cell>
          <cell r="V13986">
            <v>4150</v>
          </cell>
        </row>
        <row r="13987">
          <cell r="A13987">
            <v>1</v>
          </cell>
          <cell r="E13987">
            <v>4</v>
          </cell>
          <cell r="I13987">
            <v>0</v>
          </cell>
          <cell r="M13987">
            <v>4</v>
          </cell>
          <cell r="Q13987">
            <v>13</v>
          </cell>
          <cell r="V13987">
            <v>4150</v>
          </cell>
        </row>
        <row r="13988">
          <cell r="A13988">
            <v>1</v>
          </cell>
          <cell r="E13988">
            <v>4</v>
          </cell>
          <cell r="I13988">
            <v>927.78</v>
          </cell>
          <cell r="M13988">
            <v>4</v>
          </cell>
          <cell r="Q13988">
            <v>2</v>
          </cell>
          <cell r="V13988">
            <v>4150</v>
          </cell>
        </row>
        <row r="13989">
          <cell r="A13989">
            <v>1</v>
          </cell>
          <cell r="E13989">
            <v>4</v>
          </cell>
          <cell r="I13989">
            <v>0</v>
          </cell>
          <cell r="M13989">
            <v>4</v>
          </cell>
          <cell r="Q13989">
            <v>10</v>
          </cell>
          <cell r="V13989">
            <v>4150</v>
          </cell>
        </row>
        <row r="13990">
          <cell r="A13990">
            <v>1</v>
          </cell>
          <cell r="E13990">
            <v>4</v>
          </cell>
          <cell r="I13990">
            <v>4424.22</v>
          </cell>
          <cell r="M13990">
            <v>4</v>
          </cell>
          <cell r="Q13990">
            <v>4</v>
          </cell>
          <cell r="V13990">
            <v>4200</v>
          </cell>
        </row>
        <row r="13991">
          <cell r="A13991">
            <v>1</v>
          </cell>
          <cell r="E13991">
            <v>4</v>
          </cell>
          <cell r="I13991">
            <v>23656.05</v>
          </cell>
          <cell r="M13991">
            <v>4</v>
          </cell>
          <cell r="Q13991">
            <v>4</v>
          </cell>
          <cell r="V13991">
            <v>4250</v>
          </cell>
        </row>
        <row r="13992">
          <cell r="A13992">
            <v>1</v>
          </cell>
          <cell r="E13992">
            <v>4</v>
          </cell>
          <cell r="I13992">
            <v>0</v>
          </cell>
          <cell r="M13992">
            <v>4</v>
          </cell>
          <cell r="Q13992">
            <v>4</v>
          </cell>
          <cell r="V13992">
            <v>4250</v>
          </cell>
        </row>
        <row r="13993">
          <cell r="A13993">
            <v>1</v>
          </cell>
          <cell r="E13993">
            <v>4</v>
          </cell>
          <cell r="I13993">
            <v>0</v>
          </cell>
          <cell r="M13993">
            <v>4</v>
          </cell>
          <cell r="Q13993">
            <v>10</v>
          </cell>
          <cell r="V13993">
            <v>4250</v>
          </cell>
        </row>
        <row r="13994">
          <cell r="A13994">
            <v>1</v>
          </cell>
          <cell r="E13994">
            <v>4</v>
          </cell>
          <cell r="I13994">
            <v>0</v>
          </cell>
          <cell r="M13994">
            <v>4</v>
          </cell>
          <cell r="Q13994">
            <v>4</v>
          </cell>
          <cell r="V13994">
            <v>4260</v>
          </cell>
        </row>
        <row r="13995">
          <cell r="A13995">
            <v>1</v>
          </cell>
          <cell r="E13995">
            <v>4</v>
          </cell>
          <cell r="I13995">
            <v>22532.46</v>
          </cell>
          <cell r="M13995">
            <v>4</v>
          </cell>
          <cell r="Q13995">
            <v>4</v>
          </cell>
          <cell r="V13995">
            <v>4260</v>
          </cell>
        </row>
        <row r="13996">
          <cell r="A13996">
            <v>1</v>
          </cell>
          <cell r="E13996">
            <v>4</v>
          </cell>
          <cell r="I13996">
            <v>0</v>
          </cell>
          <cell r="M13996">
            <v>4</v>
          </cell>
          <cell r="Q13996">
            <v>4</v>
          </cell>
          <cell r="V13996">
            <v>4260</v>
          </cell>
        </row>
        <row r="13997">
          <cell r="A13997">
            <v>1</v>
          </cell>
          <cell r="E13997">
            <v>4</v>
          </cell>
          <cell r="I13997">
            <v>0</v>
          </cell>
          <cell r="M13997">
            <v>4</v>
          </cell>
          <cell r="Q13997">
            <v>14</v>
          </cell>
          <cell r="V13997">
            <v>4260</v>
          </cell>
        </row>
        <row r="13998">
          <cell r="A13998">
            <v>1</v>
          </cell>
          <cell r="E13998">
            <v>4</v>
          </cell>
          <cell r="I13998">
            <v>0</v>
          </cell>
          <cell r="M13998">
            <v>4</v>
          </cell>
          <cell r="Q13998">
            <v>11</v>
          </cell>
          <cell r="V13998">
            <v>4260</v>
          </cell>
        </row>
        <row r="13999">
          <cell r="A13999">
            <v>1</v>
          </cell>
          <cell r="E13999">
            <v>4</v>
          </cell>
          <cell r="I13999">
            <v>0</v>
          </cell>
          <cell r="M13999">
            <v>4</v>
          </cell>
          <cell r="Q13999">
            <v>4</v>
          </cell>
          <cell r="V13999">
            <v>4260</v>
          </cell>
        </row>
        <row r="14000">
          <cell r="A14000">
            <v>1</v>
          </cell>
          <cell r="E14000">
            <v>4</v>
          </cell>
          <cell r="I14000">
            <v>0</v>
          </cell>
          <cell r="M14000">
            <v>4</v>
          </cell>
          <cell r="Q14000">
            <v>6</v>
          </cell>
          <cell r="V14000">
            <v>4260</v>
          </cell>
        </row>
        <row r="14001">
          <cell r="A14001">
            <v>1</v>
          </cell>
          <cell r="E14001">
            <v>4</v>
          </cell>
          <cell r="I14001">
            <v>0</v>
          </cell>
          <cell r="M14001">
            <v>4</v>
          </cell>
          <cell r="Q14001">
            <v>2</v>
          </cell>
          <cell r="V14001">
            <v>4260</v>
          </cell>
        </row>
        <row r="14002">
          <cell r="A14002">
            <v>1</v>
          </cell>
          <cell r="E14002">
            <v>4</v>
          </cell>
          <cell r="I14002">
            <v>0</v>
          </cell>
          <cell r="M14002">
            <v>4</v>
          </cell>
          <cell r="Q14002">
            <v>10</v>
          </cell>
          <cell r="V14002">
            <v>4265</v>
          </cell>
        </row>
        <row r="14003">
          <cell r="A14003">
            <v>1</v>
          </cell>
          <cell r="E14003">
            <v>4</v>
          </cell>
          <cell r="I14003">
            <v>28428.95</v>
          </cell>
          <cell r="M14003">
            <v>4</v>
          </cell>
          <cell r="Q14003">
            <v>4</v>
          </cell>
          <cell r="V14003">
            <v>4280</v>
          </cell>
        </row>
        <row r="14004">
          <cell r="A14004">
            <v>1</v>
          </cell>
          <cell r="E14004">
            <v>4</v>
          </cell>
          <cell r="I14004">
            <v>0</v>
          </cell>
          <cell r="M14004">
            <v>4</v>
          </cell>
          <cell r="Q14004">
            <v>4</v>
          </cell>
          <cell r="V14004">
            <v>4280</v>
          </cell>
        </row>
        <row r="14005">
          <cell r="A14005">
            <v>1</v>
          </cell>
          <cell r="E14005">
            <v>4</v>
          </cell>
          <cell r="I14005">
            <v>0</v>
          </cell>
          <cell r="M14005">
            <v>4</v>
          </cell>
          <cell r="Q14005">
            <v>2</v>
          </cell>
          <cell r="V14005">
            <v>4280</v>
          </cell>
        </row>
        <row r="14006">
          <cell r="A14006">
            <v>1</v>
          </cell>
          <cell r="E14006">
            <v>4</v>
          </cell>
          <cell r="I14006">
            <v>1807.8</v>
          </cell>
          <cell r="M14006">
            <v>4</v>
          </cell>
          <cell r="Q14006">
            <v>10</v>
          </cell>
          <cell r="V14006">
            <v>4280</v>
          </cell>
        </row>
        <row r="14007">
          <cell r="A14007">
            <v>1</v>
          </cell>
          <cell r="E14007">
            <v>4</v>
          </cell>
          <cell r="I14007">
            <v>74592.179999999993</v>
          </cell>
          <cell r="M14007">
            <v>4</v>
          </cell>
          <cell r="Q14007">
            <v>4</v>
          </cell>
          <cell r="V14007">
            <v>4301</v>
          </cell>
        </row>
        <row r="14008">
          <cell r="A14008">
            <v>1</v>
          </cell>
          <cell r="E14008">
            <v>4</v>
          </cell>
          <cell r="I14008">
            <v>14863.74</v>
          </cell>
          <cell r="M14008">
            <v>4</v>
          </cell>
          <cell r="Q14008">
            <v>4</v>
          </cell>
          <cell r="V14008">
            <v>4302</v>
          </cell>
        </row>
        <row r="14009">
          <cell r="A14009">
            <v>1</v>
          </cell>
          <cell r="E14009">
            <v>4</v>
          </cell>
          <cell r="I14009">
            <v>89588.67</v>
          </cell>
          <cell r="M14009">
            <v>4</v>
          </cell>
          <cell r="Q14009">
            <v>4</v>
          </cell>
          <cell r="V14009">
            <v>4303</v>
          </cell>
        </row>
        <row r="14010">
          <cell r="A14010">
            <v>1</v>
          </cell>
          <cell r="E14010">
            <v>4</v>
          </cell>
          <cell r="I14010">
            <v>5898.58</v>
          </cell>
          <cell r="M14010">
            <v>4</v>
          </cell>
          <cell r="Q14010">
            <v>4</v>
          </cell>
          <cell r="V14010">
            <v>4304</v>
          </cell>
        </row>
        <row r="14011">
          <cell r="A14011">
            <v>1</v>
          </cell>
          <cell r="E14011">
            <v>4</v>
          </cell>
          <cell r="I14011">
            <v>129889.17</v>
          </cell>
          <cell r="M14011">
            <v>4</v>
          </cell>
          <cell r="Q14011">
            <v>4</v>
          </cell>
          <cell r="V14011">
            <v>4305</v>
          </cell>
        </row>
        <row r="14012">
          <cell r="A14012">
            <v>1</v>
          </cell>
          <cell r="E14012">
            <v>4</v>
          </cell>
          <cell r="I14012">
            <v>36959.94</v>
          </cell>
          <cell r="M14012">
            <v>4</v>
          </cell>
          <cell r="Q14012">
            <v>4</v>
          </cell>
          <cell r="V14012">
            <v>4306</v>
          </cell>
        </row>
        <row r="14013">
          <cell r="A14013">
            <v>1</v>
          </cell>
          <cell r="E14013">
            <v>4</v>
          </cell>
          <cell r="I14013">
            <v>2142.5</v>
          </cell>
          <cell r="M14013">
            <v>4</v>
          </cell>
          <cell r="Q14013">
            <v>4</v>
          </cell>
          <cell r="V14013">
            <v>4307</v>
          </cell>
        </row>
        <row r="14014">
          <cell r="A14014">
            <v>1</v>
          </cell>
          <cell r="E14014">
            <v>4</v>
          </cell>
          <cell r="I14014">
            <v>0</v>
          </cell>
          <cell r="M14014">
            <v>4</v>
          </cell>
          <cell r="Q14014">
            <v>4</v>
          </cell>
          <cell r="V14014">
            <v>4320</v>
          </cell>
        </row>
        <row r="14015">
          <cell r="A14015">
            <v>1</v>
          </cell>
          <cell r="E14015">
            <v>4</v>
          </cell>
          <cell r="I14015">
            <v>0</v>
          </cell>
          <cell r="M14015">
            <v>4</v>
          </cell>
          <cell r="Q14015">
            <v>4</v>
          </cell>
          <cell r="V14015">
            <v>4340</v>
          </cell>
        </row>
        <row r="14016">
          <cell r="A14016">
            <v>1</v>
          </cell>
          <cell r="E14016">
            <v>4</v>
          </cell>
          <cell r="I14016">
            <v>68598.62</v>
          </cell>
          <cell r="M14016">
            <v>4</v>
          </cell>
          <cell r="Q14016">
            <v>4</v>
          </cell>
          <cell r="V14016">
            <v>4360</v>
          </cell>
        </row>
        <row r="14017">
          <cell r="A14017">
            <v>1</v>
          </cell>
          <cell r="E14017">
            <v>4</v>
          </cell>
          <cell r="I14017">
            <v>0</v>
          </cell>
          <cell r="M14017">
            <v>4</v>
          </cell>
          <cell r="Q14017">
            <v>4</v>
          </cell>
          <cell r="V14017">
            <v>4380</v>
          </cell>
        </row>
        <row r="14018">
          <cell r="A14018">
            <v>1</v>
          </cell>
          <cell r="E14018">
            <v>4</v>
          </cell>
          <cell r="I14018">
            <v>7569</v>
          </cell>
          <cell r="M14018">
            <v>4</v>
          </cell>
          <cell r="Q14018">
            <v>4</v>
          </cell>
          <cell r="V14018">
            <v>4380</v>
          </cell>
        </row>
        <row r="14019">
          <cell r="A14019">
            <v>1</v>
          </cell>
          <cell r="E14019">
            <v>4</v>
          </cell>
          <cell r="I14019">
            <v>0</v>
          </cell>
          <cell r="M14019">
            <v>4</v>
          </cell>
          <cell r="Q14019">
            <v>4</v>
          </cell>
          <cell r="V14019">
            <v>4380</v>
          </cell>
        </row>
        <row r="14020">
          <cell r="A14020">
            <v>1</v>
          </cell>
          <cell r="E14020">
            <v>4</v>
          </cell>
          <cell r="I14020">
            <v>14366.86</v>
          </cell>
          <cell r="M14020">
            <v>4</v>
          </cell>
          <cell r="Q14020">
            <v>4</v>
          </cell>
          <cell r="V14020">
            <v>4380</v>
          </cell>
        </row>
        <row r="14021">
          <cell r="A14021">
            <v>1</v>
          </cell>
          <cell r="E14021">
            <v>4</v>
          </cell>
          <cell r="I14021">
            <v>0</v>
          </cell>
          <cell r="M14021">
            <v>4</v>
          </cell>
          <cell r="Q14021">
            <v>11</v>
          </cell>
          <cell r="V14021">
            <v>4380</v>
          </cell>
        </row>
        <row r="14022">
          <cell r="A14022">
            <v>1</v>
          </cell>
          <cell r="E14022">
            <v>4</v>
          </cell>
          <cell r="I14022">
            <v>-8476.61</v>
          </cell>
          <cell r="M14022">
            <v>4</v>
          </cell>
          <cell r="Q14022">
            <v>21</v>
          </cell>
          <cell r="V14022">
            <v>4380</v>
          </cell>
        </row>
        <row r="14023">
          <cell r="A14023">
            <v>1</v>
          </cell>
          <cell r="E14023">
            <v>4</v>
          </cell>
          <cell r="I14023">
            <v>0</v>
          </cell>
          <cell r="M14023">
            <v>4</v>
          </cell>
          <cell r="Q14023">
            <v>4</v>
          </cell>
          <cell r="V14023">
            <v>4380</v>
          </cell>
        </row>
        <row r="14024">
          <cell r="A14024">
            <v>1</v>
          </cell>
          <cell r="E14024">
            <v>4</v>
          </cell>
          <cell r="I14024">
            <v>0</v>
          </cell>
          <cell r="M14024">
            <v>4</v>
          </cell>
          <cell r="Q14024">
            <v>4</v>
          </cell>
          <cell r="V14024">
            <v>4380</v>
          </cell>
        </row>
        <row r="14025">
          <cell r="A14025">
            <v>1</v>
          </cell>
          <cell r="E14025">
            <v>4</v>
          </cell>
          <cell r="I14025">
            <v>0</v>
          </cell>
          <cell r="M14025">
            <v>4</v>
          </cell>
          <cell r="Q14025">
            <v>6</v>
          </cell>
          <cell r="V14025">
            <v>4380</v>
          </cell>
        </row>
        <row r="14026">
          <cell r="A14026">
            <v>1</v>
          </cell>
          <cell r="E14026">
            <v>4</v>
          </cell>
          <cell r="I14026">
            <v>1240.5</v>
          </cell>
          <cell r="M14026">
            <v>4</v>
          </cell>
          <cell r="Q14026">
            <v>2</v>
          </cell>
          <cell r="V14026">
            <v>4380</v>
          </cell>
        </row>
        <row r="14027">
          <cell r="A14027">
            <v>1</v>
          </cell>
          <cell r="E14027">
            <v>4</v>
          </cell>
          <cell r="I14027">
            <v>7987.12</v>
          </cell>
          <cell r="M14027">
            <v>4</v>
          </cell>
          <cell r="Q14027">
            <v>4</v>
          </cell>
          <cell r="V14027">
            <v>4400</v>
          </cell>
        </row>
        <row r="14028">
          <cell r="A14028">
            <v>1</v>
          </cell>
          <cell r="E14028">
            <v>4</v>
          </cell>
          <cell r="I14028">
            <v>14760</v>
          </cell>
          <cell r="M14028">
            <v>4</v>
          </cell>
          <cell r="Q14028">
            <v>4</v>
          </cell>
          <cell r="V14028">
            <v>4400</v>
          </cell>
        </row>
        <row r="14029">
          <cell r="A14029">
            <v>1</v>
          </cell>
          <cell r="E14029">
            <v>4</v>
          </cell>
          <cell r="I14029">
            <v>333.04</v>
          </cell>
          <cell r="M14029">
            <v>4</v>
          </cell>
          <cell r="Q14029">
            <v>4</v>
          </cell>
          <cell r="V14029">
            <v>4480</v>
          </cell>
        </row>
        <row r="14030">
          <cell r="A14030">
            <v>1</v>
          </cell>
          <cell r="E14030">
            <v>4</v>
          </cell>
          <cell r="I14030">
            <v>0</v>
          </cell>
          <cell r="M14030">
            <v>4</v>
          </cell>
          <cell r="Q14030">
            <v>4</v>
          </cell>
          <cell r="V14030">
            <v>4480</v>
          </cell>
        </row>
        <row r="14031">
          <cell r="A14031">
            <v>1</v>
          </cell>
          <cell r="E14031">
            <v>4</v>
          </cell>
          <cell r="I14031">
            <v>0</v>
          </cell>
          <cell r="M14031">
            <v>4</v>
          </cell>
          <cell r="Q14031">
            <v>4</v>
          </cell>
          <cell r="V14031">
            <v>4480</v>
          </cell>
        </row>
        <row r="14032">
          <cell r="A14032">
            <v>1</v>
          </cell>
          <cell r="E14032">
            <v>4</v>
          </cell>
          <cell r="I14032">
            <v>0</v>
          </cell>
          <cell r="M14032">
            <v>4</v>
          </cell>
          <cell r="Q14032">
            <v>4</v>
          </cell>
          <cell r="V14032">
            <v>4480</v>
          </cell>
        </row>
        <row r="14033">
          <cell r="A14033">
            <v>1</v>
          </cell>
          <cell r="E14033">
            <v>4</v>
          </cell>
          <cell r="I14033">
            <v>8232.5</v>
          </cell>
          <cell r="M14033">
            <v>4</v>
          </cell>
          <cell r="Q14033">
            <v>4</v>
          </cell>
          <cell r="V14033">
            <v>4490</v>
          </cell>
        </row>
        <row r="14034">
          <cell r="A14034">
            <v>1</v>
          </cell>
          <cell r="E14034">
            <v>4</v>
          </cell>
          <cell r="I14034">
            <v>0</v>
          </cell>
          <cell r="M14034">
            <v>4</v>
          </cell>
          <cell r="Q14034">
            <v>4</v>
          </cell>
          <cell r="V14034">
            <v>4490</v>
          </cell>
        </row>
        <row r="14035">
          <cell r="A14035">
            <v>1</v>
          </cell>
          <cell r="E14035">
            <v>4</v>
          </cell>
          <cell r="I14035">
            <v>0</v>
          </cell>
          <cell r="M14035">
            <v>4</v>
          </cell>
          <cell r="Q14035">
            <v>2</v>
          </cell>
          <cell r="V14035">
            <v>4490</v>
          </cell>
        </row>
        <row r="14036">
          <cell r="A14036">
            <v>1</v>
          </cell>
          <cell r="E14036">
            <v>4</v>
          </cell>
          <cell r="I14036">
            <v>0</v>
          </cell>
          <cell r="M14036">
            <v>4</v>
          </cell>
          <cell r="Q14036">
            <v>10</v>
          </cell>
          <cell r="V14036">
            <v>4490</v>
          </cell>
        </row>
        <row r="14037">
          <cell r="A14037">
            <v>1</v>
          </cell>
          <cell r="E14037">
            <v>4</v>
          </cell>
          <cell r="I14037">
            <v>0</v>
          </cell>
          <cell r="M14037">
            <v>4</v>
          </cell>
          <cell r="Q14037">
            <v>4</v>
          </cell>
          <cell r="V14037">
            <v>4500</v>
          </cell>
        </row>
        <row r="14038">
          <cell r="A14038">
            <v>1</v>
          </cell>
          <cell r="E14038">
            <v>4</v>
          </cell>
          <cell r="I14038">
            <v>139280.73000000001</v>
          </cell>
          <cell r="M14038">
            <v>4</v>
          </cell>
          <cell r="Q14038">
            <v>4</v>
          </cell>
          <cell r="V14038">
            <v>4500</v>
          </cell>
        </row>
        <row r="14039">
          <cell r="A14039">
            <v>1</v>
          </cell>
          <cell r="E14039">
            <v>4</v>
          </cell>
          <cell r="I14039">
            <v>0</v>
          </cell>
          <cell r="M14039">
            <v>4</v>
          </cell>
          <cell r="Q14039">
            <v>2</v>
          </cell>
          <cell r="V14039">
            <v>4500</v>
          </cell>
        </row>
        <row r="14040">
          <cell r="A14040">
            <v>1</v>
          </cell>
          <cell r="E14040">
            <v>4</v>
          </cell>
          <cell r="I14040">
            <v>0</v>
          </cell>
          <cell r="M14040">
            <v>4</v>
          </cell>
          <cell r="Q14040">
            <v>9</v>
          </cell>
          <cell r="V14040">
            <v>4520</v>
          </cell>
        </row>
        <row r="14041">
          <cell r="A14041">
            <v>1</v>
          </cell>
          <cell r="E14041">
            <v>4</v>
          </cell>
          <cell r="I14041">
            <v>0</v>
          </cell>
          <cell r="M14041">
            <v>4</v>
          </cell>
          <cell r="Q14041">
            <v>4</v>
          </cell>
          <cell r="V14041">
            <v>4520</v>
          </cell>
        </row>
        <row r="14042">
          <cell r="A14042">
            <v>1</v>
          </cell>
          <cell r="E14042">
            <v>4</v>
          </cell>
          <cell r="I14042">
            <v>807746.06</v>
          </cell>
          <cell r="M14042">
            <v>4</v>
          </cell>
          <cell r="Q14042">
            <v>4</v>
          </cell>
          <cell r="V14042">
            <v>4520</v>
          </cell>
        </row>
        <row r="14043">
          <cell r="A14043">
            <v>1</v>
          </cell>
          <cell r="E14043">
            <v>4</v>
          </cell>
          <cell r="I14043">
            <v>0</v>
          </cell>
          <cell r="M14043">
            <v>4</v>
          </cell>
          <cell r="Q14043">
            <v>4</v>
          </cell>
          <cell r="V14043">
            <v>4520</v>
          </cell>
        </row>
        <row r="14044">
          <cell r="A14044">
            <v>1</v>
          </cell>
          <cell r="E14044">
            <v>4</v>
          </cell>
          <cell r="I14044">
            <v>0</v>
          </cell>
          <cell r="M14044">
            <v>4</v>
          </cell>
          <cell r="Q14044">
            <v>4</v>
          </cell>
          <cell r="V14044">
            <v>4520</v>
          </cell>
        </row>
        <row r="14045">
          <cell r="A14045">
            <v>1</v>
          </cell>
          <cell r="E14045">
            <v>4</v>
          </cell>
          <cell r="I14045">
            <v>807.26</v>
          </cell>
          <cell r="M14045">
            <v>4</v>
          </cell>
          <cell r="Q14045">
            <v>4</v>
          </cell>
          <cell r="V14045">
            <v>4520</v>
          </cell>
        </row>
        <row r="14046">
          <cell r="A14046">
            <v>1</v>
          </cell>
          <cell r="E14046">
            <v>4</v>
          </cell>
          <cell r="I14046">
            <v>3006.57</v>
          </cell>
          <cell r="M14046">
            <v>4</v>
          </cell>
          <cell r="Q14046">
            <v>2</v>
          </cell>
          <cell r="V14046">
            <v>4520</v>
          </cell>
        </row>
        <row r="14047">
          <cell r="A14047">
            <v>1</v>
          </cell>
          <cell r="E14047">
            <v>4</v>
          </cell>
          <cell r="I14047">
            <v>2580.0500000000002</v>
          </cell>
          <cell r="M14047">
            <v>4</v>
          </cell>
          <cell r="Q14047">
            <v>10</v>
          </cell>
          <cell r="V14047">
            <v>4520</v>
          </cell>
        </row>
        <row r="14048">
          <cell r="A14048">
            <v>1</v>
          </cell>
          <cell r="E14048">
            <v>4</v>
          </cell>
          <cell r="I14048">
            <v>57218.29</v>
          </cell>
          <cell r="M14048">
            <v>4</v>
          </cell>
          <cell r="Q14048">
            <v>4</v>
          </cell>
          <cell r="V14048">
            <v>4560</v>
          </cell>
        </row>
        <row r="14049">
          <cell r="A14049">
            <v>1</v>
          </cell>
          <cell r="E14049">
            <v>4</v>
          </cell>
          <cell r="I14049">
            <v>0</v>
          </cell>
          <cell r="M14049">
            <v>4</v>
          </cell>
          <cell r="Q14049">
            <v>4</v>
          </cell>
          <cell r="V14049">
            <v>4560</v>
          </cell>
        </row>
        <row r="14050">
          <cell r="A14050">
            <v>1</v>
          </cell>
          <cell r="E14050">
            <v>4</v>
          </cell>
          <cell r="I14050">
            <v>0</v>
          </cell>
          <cell r="M14050">
            <v>4</v>
          </cell>
          <cell r="Q14050">
            <v>4</v>
          </cell>
          <cell r="V14050">
            <v>4560</v>
          </cell>
        </row>
        <row r="14051">
          <cell r="A14051">
            <v>1</v>
          </cell>
          <cell r="E14051">
            <v>4</v>
          </cell>
          <cell r="I14051">
            <v>0</v>
          </cell>
          <cell r="M14051">
            <v>4</v>
          </cell>
          <cell r="Q14051">
            <v>4</v>
          </cell>
          <cell r="V14051">
            <v>4570</v>
          </cell>
        </row>
        <row r="14052">
          <cell r="A14052">
            <v>1</v>
          </cell>
          <cell r="E14052">
            <v>4</v>
          </cell>
          <cell r="I14052">
            <v>0</v>
          </cell>
          <cell r="M14052">
            <v>4</v>
          </cell>
          <cell r="Q14052">
            <v>4</v>
          </cell>
          <cell r="V14052">
            <v>4595</v>
          </cell>
        </row>
        <row r="14053">
          <cell r="A14053">
            <v>1</v>
          </cell>
          <cell r="E14053">
            <v>4</v>
          </cell>
          <cell r="I14053">
            <v>3798</v>
          </cell>
          <cell r="M14053">
            <v>4</v>
          </cell>
          <cell r="Q14053">
            <v>4</v>
          </cell>
          <cell r="V14053">
            <v>4595</v>
          </cell>
        </row>
        <row r="14054">
          <cell r="A14054">
            <v>1</v>
          </cell>
          <cell r="E14054">
            <v>4</v>
          </cell>
          <cell r="I14054">
            <v>368</v>
          </cell>
          <cell r="M14054">
            <v>4</v>
          </cell>
          <cell r="Q14054">
            <v>14</v>
          </cell>
          <cell r="V14054">
            <v>4595</v>
          </cell>
        </row>
        <row r="14055">
          <cell r="A14055">
            <v>1</v>
          </cell>
          <cell r="E14055">
            <v>4</v>
          </cell>
          <cell r="I14055">
            <v>0</v>
          </cell>
          <cell r="M14055">
            <v>4</v>
          </cell>
          <cell r="Q14055">
            <v>11</v>
          </cell>
          <cell r="V14055">
            <v>4595</v>
          </cell>
        </row>
        <row r="14056">
          <cell r="A14056">
            <v>1</v>
          </cell>
          <cell r="E14056">
            <v>4</v>
          </cell>
          <cell r="I14056">
            <v>0</v>
          </cell>
          <cell r="M14056">
            <v>4</v>
          </cell>
          <cell r="Q14056">
            <v>6</v>
          </cell>
          <cell r="V14056">
            <v>4595</v>
          </cell>
        </row>
        <row r="14057">
          <cell r="A14057">
            <v>1</v>
          </cell>
          <cell r="E14057">
            <v>4</v>
          </cell>
          <cell r="I14057">
            <v>0</v>
          </cell>
          <cell r="M14057">
            <v>4</v>
          </cell>
          <cell r="Q14057">
            <v>2</v>
          </cell>
          <cell r="V14057">
            <v>4595</v>
          </cell>
        </row>
        <row r="14058">
          <cell r="A14058">
            <v>1</v>
          </cell>
          <cell r="E14058">
            <v>4</v>
          </cell>
          <cell r="I14058">
            <v>368</v>
          </cell>
          <cell r="M14058">
            <v>4</v>
          </cell>
          <cell r="Q14058">
            <v>10</v>
          </cell>
          <cell r="V14058">
            <v>4595</v>
          </cell>
        </row>
        <row r="14059">
          <cell r="A14059">
            <v>1</v>
          </cell>
          <cell r="E14059">
            <v>4</v>
          </cell>
          <cell r="I14059">
            <v>4669.5200000000004</v>
          </cell>
          <cell r="M14059">
            <v>4</v>
          </cell>
          <cell r="Q14059">
            <v>4</v>
          </cell>
          <cell r="V14059">
            <v>4601</v>
          </cell>
        </row>
        <row r="14060">
          <cell r="A14060">
            <v>1</v>
          </cell>
          <cell r="E14060">
            <v>4</v>
          </cell>
          <cell r="I14060">
            <v>0</v>
          </cell>
          <cell r="M14060">
            <v>4</v>
          </cell>
          <cell r="Q14060">
            <v>4</v>
          </cell>
          <cell r="V14060">
            <v>4601</v>
          </cell>
        </row>
        <row r="14061">
          <cell r="A14061">
            <v>1</v>
          </cell>
          <cell r="E14061">
            <v>4</v>
          </cell>
          <cell r="I14061">
            <v>0</v>
          </cell>
          <cell r="M14061">
            <v>4</v>
          </cell>
          <cell r="Q14061">
            <v>4</v>
          </cell>
          <cell r="V14061">
            <v>4601</v>
          </cell>
        </row>
        <row r="14062">
          <cell r="A14062">
            <v>1</v>
          </cell>
          <cell r="E14062">
            <v>4</v>
          </cell>
          <cell r="I14062">
            <v>0</v>
          </cell>
          <cell r="M14062">
            <v>4</v>
          </cell>
          <cell r="Q14062">
            <v>4</v>
          </cell>
          <cell r="V14062">
            <v>4601</v>
          </cell>
        </row>
        <row r="14063">
          <cell r="A14063">
            <v>1</v>
          </cell>
          <cell r="E14063">
            <v>4</v>
          </cell>
          <cell r="I14063">
            <v>30505.56</v>
          </cell>
          <cell r="M14063">
            <v>4</v>
          </cell>
          <cell r="Q14063">
            <v>4</v>
          </cell>
          <cell r="V14063">
            <v>4601</v>
          </cell>
        </row>
        <row r="14064">
          <cell r="A14064">
            <v>1</v>
          </cell>
          <cell r="E14064">
            <v>4</v>
          </cell>
          <cell r="I14064">
            <v>0</v>
          </cell>
          <cell r="M14064">
            <v>4</v>
          </cell>
          <cell r="Q14064">
            <v>6</v>
          </cell>
          <cell r="V14064">
            <v>4601</v>
          </cell>
        </row>
        <row r="14065">
          <cell r="A14065">
            <v>1</v>
          </cell>
          <cell r="E14065">
            <v>4</v>
          </cell>
          <cell r="I14065">
            <v>46057.37</v>
          </cell>
          <cell r="M14065">
            <v>4</v>
          </cell>
          <cell r="Q14065">
            <v>2</v>
          </cell>
          <cell r="V14065">
            <v>4601</v>
          </cell>
        </row>
        <row r="14066">
          <cell r="A14066">
            <v>1</v>
          </cell>
          <cell r="E14066">
            <v>4</v>
          </cell>
          <cell r="I14066">
            <v>0</v>
          </cell>
          <cell r="M14066">
            <v>4</v>
          </cell>
          <cell r="Q14066">
            <v>10</v>
          </cell>
          <cell r="V14066">
            <v>4601</v>
          </cell>
        </row>
        <row r="14067">
          <cell r="A14067">
            <v>1</v>
          </cell>
          <cell r="E14067">
            <v>4</v>
          </cell>
          <cell r="I14067">
            <v>5916.63</v>
          </cell>
          <cell r="M14067">
            <v>4</v>
          </cell>
          <cell r="Q14067">
            <v>4</v>
          </cell>
          <cell r="V14067">
            <v>4602</v>
          </cell>
        </row>
        <row r="14068">
          <cell r="A14068">
            <v>1</v>
          </cell>
          <cell r="E14068">
            <v>4</v>
          </cell>
          <cell r="I14068">
            <v>0</v>
          </cell>
          <cell r="M14068">
            <v>4</v>
          </cell>
          <cell r="Q14068">
            <v>6</v>
          </cell>
          <cell r="V14068">
            <v>4602</v>
          </cell>
        </row>
        <row r="14069">
          <cell r="A14069">
            <v>1</v>
          </cell>
          <cell r="E14069">
            <v>4</v>
          </cell>
          <cell r="I14069">
            <v>135.6</v>
          </cell>
          <cell r="M14069">
            <v>4</v>
          </cell>
          <cell r="Q14069">
            <v>4</v>
          </cell>
          <cell r="V14069">
            <v>4603</v>
          </cell>
        </row>
        <row r="14070">
          <cell r="A14070">
            <v>1</v>
          </cell>
          <cell r="E14070">
            <v>4</v>
          </cell>
          <cell r="I14070">
            <v>390.02</v>
          </cell>
          <cell r="M14070">
            <v>4</v>
          </cell>
          <cell r="Q14070">
            <v>14</v>
          </cell>
          <cell r="V14070">
            <v>4603</v>
          </cell>
        </row>
        <row r="14071">
          <cell r="A14071">
            <v>1</v>
          </cell>
          <cell r="E14071">
            <v>4</v>
          </cell>
          <cell r="I14071">
            <v>6098.26</v>
          </cell>
          <cell r="M14071">
            <v>4</v>
          </cell>
          <cell r="Q14071">
            <v>4</v>
          </cell>
          <cell r="V14071">
            <v>4603</v>
          </cell>
        </row>
        <row r="14072">
          <cell r="A14072">
            <v>1</v>
          </cell>
          <cell r="E14072">
            <v>4</v>
          </cell>
          <cell r="I14072">
            <v>0</v>
          </cell>
          <cell r="M14072">
            <v>4</v>
          </cell>
          <cell r="Q14072">
            <v>6</v>
          </cell>
          <cell r="V14072">
            <v>4603</v>
          </cell>
        </row>
        <row r="14073">
          <cell r="A14073">
            <v>1</v>
          </cell>
          <cell r="E14073">
            <v>4</v>
          </cell>
          <cell r="I14073">
            <v>10936.75</v>
          </cell>
          <cell r="M14073">
            <v>4</v>
          </cell>
          <cell r="Q14073">
            <v>2</v>
          </cell>
          <cell r="V14073">
            <v>4603</v>
          </cell>
        </row>
        <row r="14074">
          <cell r="A14074">
            <v>1</v>
          </cell>
          <cell r="E14074">
            <v>4</v>
          </cell>
          <cell r="I14074">
            <v>-329.94</v>
          </cell>
          <cell r="M14074">
            <v>4</v>
          </cell>
          <cell r="Q14074">
            <v>4</v>
          </cell>
          <cell r="V14074">
            <v>4604</v>
          </cell>
        </row>
        <row r="14075">
          <cell r="A14075">
            <v>1</v>
          </cell>
          <cell r="E14075">
            <v>4</v>
          </cell>
          <cell r="I14075">
            <v>18334.07</v>
          </cell>
          <cell r="M14075">
            <v>4</v>
          </cell>
          <cell r="Q14075">
            <v>2</v>
          </cell>
          <cell r="V14075">
            <v>4604</v>
          </cell>
        </row>
        <row r="14076">
          <cell r="A14076">
            <v>1</v>
          </cell>
          <cell r="E14076">
            <v>4</v>
          </cell>
          <cell r="I14076">
            <v>500</v>
          </cell>
          <cell r="M14076">
            <v>4</v>
          </cell>
          <cell r="Q14076">
            <v>4</v>
          </cell>
          <cell r="V14076">
            <v>4610</v>
          </cell>
        </row>
        <row r="14077">
          <cell r="A14077">
            <v>1</v>
          </cell>
          <cell r="E14077">
            <v>4</v>
          </cell>
          <cell r="I14077">
            <v>0</v>
          </cell>
          <cell r="M14077">
            <v>4</v>
          </cell>
          <cell r="Q14077">
            <v>8</v>
          </cell>
          <cell r="V14077">
            <v>4610</v>
          </cell>
        </row>
        <row r="14078">
          <cell r="A14078">
            <v>1</v>
          </cell>
          <cell r="E14078">
            <v>4</v>
          </cell>
          <cell r="I14078">
            <v>937</v>
          </cell>
          <cell r="M14078">
            <v>4</v>
          </cell>
          <cell r="Q14078">
            <v>4</v>
          </cell>
          <cell r="V14078">
            <v>4610</v>
          </cell>
        </row>
        <row r="14079">
          <cell r="A14079">
            <v>1</v>
          </cell>
          <cell r="E14079">
            <v>4</v>
          </cell>
          <cell r="I14079">
            <v>609.17999999999995</v>
          </cell>
          <cell r="M14079">
            <v>4</v>
          </cell>
          <cell r="Q14079">
            <v>2</v>
          </cell>
          <cell r="V14079">
            <v>4610</v>
          </cell>
        </row>
        <row r="14080">
          <cell r="A14080">
            <v>1</v>
          </cell>
          <cell r="E14080">
            <v>4</v>
          </cell>
          <cell r="I14080">
            <v>0</v>
          </cell>
          <cell r="M14080">
            <v>4</v>
          </cell>
          <cell r="Q14080">
            <v>10</v>
          </cell>
          <cell r="V14080">
            <v>4610</v>
          </cell>
        </row>
        <row r="14081">
          <cell r="A14081">
            <v>1</v>
          </cell>
          <cell r="E14081">
            <v>4</v>
          </cell>
          <cell r="I14081">
            <v>4.96</v>
          </cell>
          <cell r="M14081">
            <v>4</v>
          </cell>
          <cell r="Q14081">
            <v>9</v>
          </cell>
          <cell r="V14081">
            <v>4640</v>
          </cell>
        </row>
        <row r="14082">
          <cell r="A14082">
            <v>1</v>
          </cell>
          <cell r="E14082">
            <v>4</v>
          </cell>
          <cell r="I14082">
            <v>8416.7999999999993</v>
          </cell>
          <cell r="M14082">
            <v>4</v>
          </cell>
          <cell r="Q14082">
            <v>4</v>
          </cell>
          <cell r="V14082">
            <v>4640</v>
          </cell>
        </row>
        <row r="14083">
          <cell r="A14083">
            <v>1</v>
          </cell>
          <cell r="E14083">
            <v>4</v>
          </cell>
          <cell r="I14083">
            <v>2130.9499999999998</v>
          </cell>
          <cell r="M14083">
            <v>4</v>
          </cell>
          <cell r="Q14083">
            <v>14</v>
          </cell>
          <cell r="V14083">
            <v>4640</v>
          </cell>
        </row>
        <row r="14084">
          <cell r="A14084">
            <v>1</v>
          </cell>
          <cell r="E14084">
            <v>4</v>
          </cell>
          <cell r="I14084">
            <v>1115.2</v>
          </cell>
          <cell r="M14084">
            <v>4</v>
          </cell>
          <cell r="Q14084">
            <v>7</v>
          </cell>
          <cell r="V14084">
            <v>4640</v>
          </cell>
        </row>
        <row r="14085">
          <cell r="A14085">
            <v>1</v>
          </cell>
          <cell r="E14085">
            <v>4</v>
          </cell>
          <cell r="I14085">
            <v>1127.95</v>
          </cell>
          <cell r="M14085">
            <v>4</v>
          </cell>
          <cell r="Q14085">
            <v>8</v>
          </cell>
          <cell r="V14085">
            <v>4640</v>
          </cell>
        </row>
        <row r="14086">
          <cell r="A14086">
            <v>1</v>
          </cell>
          <cell r="E14086">
            <v>4</v>
          </cell>
          <cell r="I14086">
            <v>2312</v>
          </cell>
          <cell r="M14086">
            <v>4</v>
          </cell>
          <cell r="Q14086">
            <v>11</v>
          </cell>
          <cell r="V14086">
            <v>4640</v>
          </cell>
        </row>
        <row r="14087">
          <cell r="A14087">
            <v>1</v>
          </cell>
          <cell r="E14087">
            <v>4</v>
          </cell>
          <cell r="I14087">
            <v>1020</v>
          </cell>
          <cell r="M14087">
            <v>4</v>
          </cell>
          <cell r="Q14087">
            <v>4</v>
          </cell>
          <cell r="V14087">
            <v>4640</v>
          </cell>
        </row>
        <row r="14088">
          <cell r="A14088">
            <v>1</v>
          </cell>
          <cell r="E14088">
            <v>4</v>
          </cell>
          <cell r="I14088">
            <v>0</v>
          </cell>
          <cell r="M14088">
            <v>4</v>
          </cell>
          <cell r="Q14088">
            <v>13</v>
          </cell>
          <cell r="V14088">
            <v>4640</v>
          </cell>
        </row>
        <row r="14089">
          <cell r="A14089">
            <v>1</v>
          </cell>
          <cell r="E14089">
            <v>4</v>
          </cell>
          <cell r="I14089">
            <v>2821.15</v>
          </cell>
          <cell r="M14089">
            <v>4</v>
          </cell>
          <cell r="Q14089">
            <v>10</v>
          </cell>
          <cell r="V14089">
            <v>4640</v>
          </cell>
        </row>
        <row r="14090">
          <cell r="A14090">
            <v>1</v>
          </cell>
          <cell r="E14090">
            <v>4</v>
          </cell>
          <cell r="I14090">
            <v>1230</v>
          </cell>
          <cell r="M14090">
            <v>4</v>
          </cell>
          <cell r="Q14090">
            <v>25</v>
          </cell>
          <cell r="V14090">
            <v>4660</v>
          </cell>
        </row>
        <row r="14091">
          <cell r="A14091">
            <v>1</v>
          </cell>
          <cell r="E14091">
            <v>4</v>
          </cell>
          <cell r="I14091">
            <v>89241.81</v>
          </cell>
          <cell r="M14091">
            <v>4</v>
          </cell>
          <cell r="Q14091">
            <v>4</v>
          </cell>
          <cell r="V14091">
            <v>4660</v>
          </cell>
        </row>
        <row r="14092">
          <cell r="A14092">
            <v>1</v>
          </cell>
          <cell r="E14092">
            <v>4</v>
          </cell>
          <cell r="I14092">
            <v>0</v>
          </cell>
          <cell r="M14092">
            <v>4</v>
          </cell>
          <cell r="Q14092">
            <v>4</v>
          </cell>
          <cell r="V14092">
            <v>4660</v>
          </cell>
        </row>
        <row r="14093">
          <cell r="A14093">
            <v>1</v>
          </cell>
          <cell r="E14093">
            <v>4</v>
          </cell>
          <cell r="I14093">
            <v>544</v>
          </cell>
          <cell r="M14093">
            <v>4</v>
          </cell>
          <cell r="Q14093">
            <v>14</v>
          </cell>
          <cell r="V14093">
            <v>4660</v>
          </cell>
        </row>
        <row r="14094">
          <cell r="A14094">
            <v>1</v>
          </cell>
          <cell r="E14094">
            <v>4</v>
          </cell>
          <cell r="I14094">
            <v>0</v>
          </cell>
          <cell r="M14094">
            <v>4</v>
          </cell>
          <cell r="Q14094">
            <v>4</v>
          </cell>
          <cell r="V14094">
            <v>4660</v>
          </cell>
        </row>
        <row r="14095">
          <cell r="A14095">
            <v>1</v>
          </cell>
          <cell r="E14095">
            <v>4</v>
          </cell>
          <cell r="I14095">
            <v>0</v>
          </cell>
          <cell r="M14095">
            <v>4</v>
          </cell>
          <cell r="Q14095">
            <v>4</v>
          </cell>
          <cell r="V14095">
            <v>4660</v>
          </cell>
        </row>
        <row r="14096">
          <cell r="A14096">
            <v>1</v>
          </cell>
          <cell r="E14096">
            <v>4</v>
          </cell>
          <cell r="I14096">
            <v>0</v>
          </cell>
          <cell r="M14096">
            <v>4</v>
          </cell>
          <cell r="Q14096">
            <v>6</v>
          </cell>
          <cell r="V14096">
            <v>4660</v>
          </cell>
        </row>
        <row r="14097">
          <cell r="A14097">
            <v>1</v>
          </cell>
          <cell r="E14097">
            <v>4</v>
          </cell>
          <cell r="I14097">
            <v>0</v>
          </cell>
          <cell r="M14097">
            <v>4</v>
          </cell>
          <cell r="Q14097">
            <v>2</v>
          </cell>
          <cell r="V14097">
            <v>4660</v>
          </cell>
        </row>
        <row r="14098">
          <cell r="A14098">
            <v>1</v>
          </cell>
          <cell r="E14098">
            <v>4</v>
          </cell>
          <cell r="I14098">
            <v>0</v>
          </cell>
          <cell r="M14098">
            <v>4</v>
          </cell>
          <cell r="Q14098">
            <v>10</v>
          </cell>
          <cell r="V14098">
            <v>4660</v>
          </cell>
        </row>
        <row r="14099">
          <cell r="A14099">
            <v>1</v>
          </cell>
          <cell r="E14099">
            <v>4</v>
          </cell>
          <cell r="I14099">
            <v>0</v>
          </cell>
          <cell r="M14099">
            <v>4</v>
          </cell>
          <cell r="Q14099">
            <v>9</v>
          </cell>
          <cell r="V14099">
            <v>4680</v>
          </cell>
        </row>
        <row r="14100">
          <cell r="A14100">
            <v>1</v>
          </cell>
          <cell r="E14100">
            <v>4</v>
          </cell>
          <cell r="I14100">
            <v>0</v>
          </cell>
          <cell r="M14100">
            <v>4</v>
          </cell>
          <cell r="Q14100">
            <v>4</v>
          </cell>
          <cell r="V14100">
            <v>4680</v>
          </cell>
        </row>
        <row r="14101">
          <cell r="A14101">
            <v>1</v>
          </cell>
          <cell r="E14101">
            <v>4</v>
          </cell>
          <cell r="I14101">
            <v>286594.37</v>
          </cell>
          <cell r="M14101">
            <v>4</v>
          </cell>
          <cell r="Q14101">
            <v>4</v>
          </cell>
          <cell r="V14101">
            <v>4680</v>
          </cell>
        </row>
        <row r="14102">
          <cell r="A14102">
            <v>1</v>
          </cell>
          <cell r="E14102">
            <v>4</v>
          </cell>
          <cell r="I14102">
            <v>42402.93</v>
          </cell>
          <cell r="M14102">
            <v>4</v>
          </cell>
          <cell r="Q14102">
            <v>4</v>
          </cell>
          <cell r="V14102">
            <v>4680</v>
          </cell>
        </row>
        <row r="14103">
          <cell r="A14103">
            <v>1</v>
          </cell>
          <cell r="E14103">
            <v>4</v>
          </cell>
          <cell r="I14103">
            <v>6000</v>
          </cell>
          <cell r="M14103">
            <v>4</v>
          </cell>
          <cell r="Q14103">
            <v>14</v>
          </cell>
          <cell r="V14103">
            <v>4680</v>
          </cell>
        </row>
        <row r="14104">
          <cell r="A14104">
            <v>1</v>
          </cell>
          <cell r="E14104">
            <v>4</v>
          </cell>
          <cell r="I14104">
            <v>171925</v>
          </cell>
          <cell r="M14104">
            <v>4</v>
          </cell>
          <cell r="Q14104">
            <v>4</v>
          </cell>
          <cell r="V14104">
            <v>4680</v>
          </cell>
        </row>
        <row r="14105">
          <cell r="A14105">
            <v>1</v>
          </cell>
          <cell r="E14105">
            <v>4</v>
          </cell>
          <cell r="I14105">
            <v>-2647.74</v>
          </cell>
          <cell r="M14105">
            <v>4</v>
          </cell>
          <cell r="Q14105">
            <v>7</v>
          </cell>
          <cell r="V14105">
            <v>4680</v>
          </cell>
        </row>
        <row r="14106">
          <cell r="A14106">
            <v>1</v>
          </cell>
          <cell r="E14106">
            <v>4</v>
          </cell>
          <cell r="I14106">
            <v>0</v>
          </cell>
          <cell r="M14106">
            <v>4</v>
          </cell>
          <cell r="Q14106">
            <v>11</v>
          </cell>
          <cell r="V14106">
            <v>4680</v>
          </cell>
        </row>
        <row r="14107">
          <cell r="A14107">
            <v>1</v>
          </cell>
          <cell r="E14107">
            <v>4</v>
          </cell>
          <cell r="I14107">
            <v>0</v>
          </cell>
          <cell r="M14107">
            <v>4</v>
          </cell>
          <cell r="Q14107">
            <v>2</v>
          </cell>
          <cell r="V14107">
            <v>4680</v>
          </cell>
        </row>
        <row r="14108">
          <cell r="A14108">
            <v>1</v>
          </cell>
          <cell r="E14108">
            <v>4</v>
          </cell>
          <cell r="I14108">
            <v>3891.75</v>
          </cell>
          <cell r="M14108">
            <v>4</v>
          </cell>
          <cell r="Q14108">
            <v>7</v>
          </cell>
          <cell r="V14108">
            <v>4690</v>
          </cell>
        </row>
        <row r="14109">
          <cell r="A14109">
            <v>1</v>
          </cell>
          <cell r="E14109">
            <v>4</v>
          </cell>
          <cell r="I14109">
            <v>0</v>
          </cell>
          <cell r="M14109">
            <v>4</v>
          </cell>
          <cell r="Q14109">
            <v>4</v>
          </cell>
          <cell r="V14109">
            <v>4690</v>
          </cell>
        </row>
        <row r="14110">
          <cell r="A14110">
            <v>1</v>
          </cell>
          <cell r="E14110">
            <v>4</v>
          </cell>
          <cell r="I14110">
            <v>324990.7</v>
          </cell>
          <cell r="M14110">
            <v>4</v>
          </cell>
          <cell r="Q14110">
            <v>4</v>
          </cell>
          <cell r="V14110">
            <v>4700</v>
          </cell>
        </row>
        <row r="14111">
          <cell r="A14111">
            <v>1</v>
          </cell>
          <cell r="E14111">
            <v>4</v>
          </cell>
          <cell r="I14111">
            <v>0</v>
          </cell>
          <cell r="M14111">
            <v>4</v>
          </cell>
          <cell r="Q14111">
            <v>6</v>
          </cell>
          <cell r="V14111">
            <v>4700</v>
          </cell>
        </row>
        <row r="14112">
          <cell r="A14112">
            <v>1</v>
          </cell>
          <cell r="E14112">
            <v>4</v>
          </cell>
          <cell r="I14112">
            <v>0</v>
          </cell>
          <cell r="M14112">
            <v>4</v>
          </cell>
          <cell r="Q14112">
            <v>4</v>
          </cell>
          <cell r="V14112">
            <v>4720</v>
          </cell>
        </row>
        <row r="14113">
          <cell r="A14113">
            <v>1</v>
          </cell>
          <cell r="E14113">
            <v>4</v>
          </cell>
          <cell r="I14113">
            <v>13925.08</v>
          </cell>
          <cell r="M14113">
            <v>4</v>
          </cell>
          <cell r="Q14113">
            <v>4</v>
          </cell>
          <cell r="V14113">
            <v>4720</v>
          </cell>
        </row>
        <row r="14114">
          <cell r="A14114">
            <v>1</v>
          </cell>
          <cell r="E14114">
            <v>4</v>
          </cell>
          <cell r="I14114">
            <v>0</v>
          </cell>
          <cell r="M14114">
            <v>4</v>
          </cell>
          <cell r="Q14114">
            <v>4</v>
          </cell>
          <cell r="V14114">
            <v>4720</v>
          </cell>
        </row>
        <row r="14115">
          <cell r="A14115">
            <v>1</v>
          </cell>
          <cell r="E14115">
            <v>4</v>
          </cell>
          <cell r="I14115">
            <v>0</v>
          </cell>
          <cell r="M14115">
            <v>4</v>
          </cell>
          <cell r="Q14115">
            <v>8</v>
          </cell>
          <cell r="V14115">
            <v>4720</v>
          </cell>
        </row>
        <row r="14116">
          <cell r="A14116">
            <v>1</v>
          </cell>
          <cell r="E14116">
            <v>4</v>
          </cell>
          <cell r="I14116">
            <v>0</v>
          </cell>
          <cell r="M14116">
            <v>4</v>
          </cell>
          <cell r="Q14116">
            <v>4</v>
          </cell>
          <cell r="V14116">
            <v>4720</v>
          </cell>
        </row>
        <row r="14117">
          <cell r="A14117">
            <v>1</v>
          </cell>
          <cell r="E14117">
            <v>4</v>
          </cell>
          <cell r="I14117">
            <v>0</v>
          </cell>
          <cell r="M14117">
            <v>4</v>
          </cell>
          <cell r="Q14117">
            <v>6</v>
          </cell>
          <cell r="V14117">
            <v>4720</v>
          </cell>
        </row>
        <row r="14118">
          <cell r="A14118">
            <v>1</v>
          </cell>
          <cell r="E14118">
            <v>4</v>
          </cell>
          <cell r="I14118">
            <v>0</v>
          </cell>
          <cell r="M14118">
            <v>4</v>
          </cell>
          <cell r="Q14118">
            <v>2</v>
          </cell>
          <cell r="V14118">
            <v>4720</v>
          </cell>
        </row>
        <row r="14119">
          <cell r="A14119">
            <v>1</v>
          </cell>
          <cell r="E14119">
            <v>4</v>
          </cell>
          <cell r="I14119">
            <v>72189.25</v>
          </cell>
          <cell r="M14119">
            <v>4</v>
          </cell>
          <cell r="Q14119">
            <v>25</v>
          </cell>
          <cell r="V14119">
            <v>4730</v>
          </cell>
        </row>
        <row r="14120">
          <cell r="A14120">
            <v>1</v>
          </cell>
          <cell r="E14120">
            <v>4</v>
          </cell>
          <cell r="I14120">
            <v>734920.64</v>
          </cell>
          <cell r="M14120">
            <v>4</v>
          </cell>
          <cell r="Q14120">
            <v>4</v>
          </cell>
          <cell r="V14120">
            <v>4730</v>
          </cell>
        </row>
        <row r="14121">
          <cell r="A14121">
            <v>1</v>
          </cell>
          <cell r="E14121">
            <v>4</v>
          </cell>
          <cell r="I14121">
            <v>12035.31</v>
          </cell>
          <cell r="M14121">
            <v>4</v>
          </cell>
          <cell r="Q14121">
            <v>9</v>
          </cell>
          <cell r="V14121">
            <v>4730</v>
          </cell>
        </row>
        <row r="14122">
          <cell r="A14122">
            <v>1</v>
          </cell>
          <cell r="E14122">
            <v>4</v>
          </cell>
          <cell r="I14122">
            <v>0</v>
          </cell>
          <cell r="M14122">
            <v>4</v>
          </cell>
          <cell r="Q14122">
            <v>4</v>
          </cell>
          <cell r="V14122">
            <v>4730</v>
          </cell>
        </row>
        <row r="14123">
          <cell r="A14123">
            <v>1</v>
          </cell>
          <cell r="E14123">
            <v>4</v>
          </cell>
          <cell r="I14123">
            <v>-154623.84</v>
          </cell>
          <cell r="M14123">
            <v>4</v>
          </cell>
          <cell r="Q14123">
            <v>4</v>
          </cell>
          <cell r="V14123">
            <v>4730</v>
          </cell>
        </row>
        <row r="14124">
          <cell r="A14124">
            <v>1</v>
          </cell>
          <cell r="E14124">
            <v>4</v>
          </cell>
          <cell r="I14124">
            <v>1083901.45</v>
          </cell>
          <cell r="M14124">
            <v>4</v>
          </cell>
          <cell r="Q14124">
            <v>4</v>
          </cell>
          <cell r="V14124">
            <v>4730</v>
          </cell>
        </row>
        <row r="14125">
          <cell r="A14125">
            <v>1</v>
          </cell>
          <cell r="E14125">
            <v>4</v>
          </cell>
          <cell r="I14125">
            <v>303359.07</v>
          </cell>
          <cell r="M14125">
            <v>4</v>
          </cell>
          <cell r="Q14125">
            <v>14</v>
          </cell>
          <cell r="V14125">
            <v>4730</v>
          </cell>
        </row>
        <row r="14126">
          <cell r="A14126">
            <v>1</v>
          </cell>
          <cell r="E14126">
            <v>4</v>
          </cell>
          <cell r="I14126">
            <v>251619.48</v>
          </cell>
          <cell r="M14126">
            <v>4</v>
          </cell>
          <cell r="Q14126">
            <v>4</v>
          </cell>
          <cell r="V14126">
            <v>4730</v>
          </cell>
        </row>
        <row r="14127">
          <cell r="A14127">
            <v>1</v>
          </cell>
          <cell r="E14127">
            <v>4</v>
          </cell>
          <cell r="I14127">
            <v>336700.93</v>
          </cell>
          <cell r="M14127">
            <v>4</v>
          </cell>
          <cell r="Q14127">
            <v>4</v>
          </cell>
          <cell r="V14127">
            <v>4730</v>
          </cell>
        </row>
        <row r="14128">
          <cell r="A14128">
            <v>1</v>
          </cell>
          <cell r="E14128">
            <v>4</v>
          </cell>
          <cell r="I14128">
            <v>186276.91</v>
          </cell>
          <cell r="M14128">
            <v>4</v>
          </cell>
          <cell r="Q14128">
            <v>4</v>
          </cell>
          <cell r="V14128">
            <v>4730</v>
          </cell>
        </row>
        <row r="14129">
          <cell r="A14129">
            <v>1</v>
          </cell>
          <cell r="E14129">
            <v>4</v>
          </cell>
          <cell r="I14129">
            <v>0</v>
          </cell>
          <cell r="M14129">
            <v>4</v>
          </cell>
          <cell r="Q14129">
            <v>7</v>
          </cell>
          <cell r="V14129">
            <v>4730</v>
          </cell>
        </row>
        <row r="14130">
          <cell r="A14130">
            <v>1</v>
          </cell>
          <cell r="E14130">
            <v>4</v>
          </cell>
          <cell r="I14130">
            <v>234908.12</v>
          </cell>
          <cell r="M14130">
            <v>4</v>
          </cell>
          <cell r="Q14130">
            <v>4</v>
          </cell>
          <cell r="V14130">
            <v>4730</v>
          </cell>
        </row>
        <row r="14131">
          <cell r="A14131">
            <v>1</v>
          </cell>
          <cell r="E14131">
            <v>4</v>
          </cell>
          <cell r="I14131">
            <v>650779.13</v>
          </cell>
          <cell r="M14131">
            <v>4</v>
          </cell>
          <cell r="Q14131">
            <v>4</v>
          </cell>
          <cell r="V14131">
            <v>4730</v>
          </cell>
        </row>
        <row r="14132">
          <cell r="A14132">
            <v>1</v>
          </cell>
          <cell r="E14132">
            <v>4</v>
          </cell>
          <cell r="I14132">
            <v>43546.6</v>
          </cell>
          <cell r="M14132">
            <v>4</v>
          </cell>
          <cell r="Q14132">
            <v>8</v>
          </cell>
          <cell r="V14132">
            <v>4730</v>
          </cell>
        </row>
        <row r="14133">
          <cell r="A14133">
            <v>1</v>
          </cell>
          <cell r="E14133">
            <v>4</v>
          </cell>
          <cell r="I14133">
            <v>0</v>
          </cell>
          <cell r="M14133">
            <v>4</v>
          </cell>
          <cell r="Q14133">
            <v>12</v>
          </cell>
          <cell r="V14133">
            <v>4730</v>
          </cell>
        </row>
        <row r="14134">
          <cell r="A14134">
            <v>1</v>
          </cell>
          <cell r="E14134">
            <v>4</v>
          </cell>
          <cell r="I14134">
            <v>0</v>
          </cell>
          <cell r="M14134">
            <v>4</v>
          </cell>
          <cell r="Q14134">
            <v>21</v>
          </cell>
          <cell r="V14134">
            <v>4730</v>
          </cell>
        </row>
        <row r="14135">
          <cell r="A14135">
            <v>1</v>
          </cell>
          <cell r="E14135">
            <v>4</v>
          </cell>
          <cell r="I14135">
            <v>470081.25</v>
          </cell>
          <cell r="M14135">
            <v>4</v>
          </cell>
          <cell r="Q14135">
            <v>4</v>
          </cell>
          <cell r="V14135">
            <v>4730</v>
          </cell>
        </row>
        <row r="14136">
          <cell r="A14136">
            <v>1</v>
          </cell>
          <cell r="E14136">
            <v>4</v>
          </cell>
          <cell r="I14136">
            <v>84018.880000000005</v>
          </cell>
          <cell r="M14136">
            <v>4</v>
          </cell>
          <cell r="Q14136">
            <v>4</v>
          </cell>
          <cell r="V14136">
            <v>4730</v>
          </cell>
        </row>
        <row r="14137">
          <cell r="A14137">
            <v>1</v>
          </cell>
          <cell r="E14137">
            <v>4</v>
          </cell>
          <cell r="I14137">
            <v>734588.56</v>
          </cell>
          <cell r="M14137">
            <v>4</v>
          </cell>
          <cell r="Q14137">
            <v>4</v>
          </cell>
          <cell r="V14137">
            <v>4730</v>
          </cell>
        </row>
        <row r="14138">
          <cell r="A14138">
            <v>1</v>
          </cell>
          <cell r="E14138">
            <v>4</v>
          </cell>
          <cell r="I14138">
            <v>0</v>
          </cell>
          <cell r="M14138">
            <v>4</v>
          </cell>
          <cell r="Q14138">
            <v>4</v>
          </cell>
          <cell r="V14138">
            <v>4730</v>
          </cell>
        </row>
        <row r="14139">
          <cell r="A14139">
            <v>1</v>
          </cell>
          <cell r="E14139">
            <v>4</v>
          </cell>
          <cell r="I14139">
            <v>0</v>
          </cell>
          <cell r="M14139">
            <v>4</v>
          </cell>
          <cell r="Q14139">
            <v>6</v>
          </cell>
          <cell r="V14139">
            <v>4730</v>
          </cell>
        </row>
        <row r="14140">
          <cell r="A14140">
            <v>1</v>
          </cell>
          <cell r="E14140">
            <v>4</v>
          </cell>
          <cell r="I14140">
            <v>0</v>
          </cell>
          <cell r="M14140">
            <v>4</v>
          </cell>
          <cell r="Q14140">
            <v>13</v>
          </cell>
          <cell r="V14140">
            <v>4730</v>
          </cell>
        </row>
        <row r="14141">
          <cell r="A14141">
            <v>1</v>
          </cell>
          <cell r="E14141">
            <v>4</v>
          </cell>
          <cell r="I14141">
            <v>-26426.79</v>
          </cell>
          <cell r="M14141">
            <v>4</v>
          </cell>
          <cell r="Q14141">
            <v>5</v>
          </cell>
          <cell r="V14141">
            <v>4730</v>
          </cell>
        </row>
        <row r="14142">
          <cell r="A14142">
            <v>1</v>
          </cell>
          <cell r="E14142">
            <v>4</v>
          </cell>
          <cell r="I14142">
            <v>55654.12</v>
          </cell>
          <cell r="M14142">
            <v>4</v>
          </cell>
          <cell r="Q14142">
            <v>2</v>
          </cell>
          <cell r="V14142">
            <v>4730</v>
          </cell>
        </row>
        <row r="14143">
          <cell r="A14143">
            <v>1</v>
          </cell>
          <cell r="E14143">
            <v>4</v>
          </cell>
          <cell r="I14143">
            <v>194499.92</v>
          </cell>
          <cell r="M14143">
            <v>4</v>
          </cell>
          <cell r="Q14143">
            <v>10</v>
          </cell>
          <cell r="V14143">
            <v>4730</v>
          </cell>
        </row>
        <row r="14144">
          <cell r="A14144">
            <v>1</v>
          </cell>
          <cell r="E14144">
            <v>4</v>
          </cell>
          <cell r="I14144">
            <v>0</v>
          </cell>
          <cell r="M14144">
            <v>4</v>
          </cell>
          <cell r="Q14144">
            <v>4</v>
          </cell>
          <cell r="V14144">
            <v>4740</v>
          </cell>
        </row>
        <row r="14145">
          <cell r="A14145">
            <v>1</v>
          </cell>
          <cell r="E14145">
            <v>4</v>
          </cell>
          <cell r="I14145">
            <v>0</v>
          </cell>
          <cell r="M14145">
            <v>4</v>
          </cell>
          <cell r="Q14145">
            <v>4</v>
          </cell>
          <cell r="V14145">
            <v>4740</v>
          </cell>
        </row>
        <row r="14146">
          <cell r="A14146">
            <v>1</v>
          </cell>
          <cell r="E14146">
            <v>4</v>
          </cell>
          <cell r="I14146">
            <v>0</v>
          </cell>
          <cell r="M14146">
            <v>4</v>
          </cell>
          <cell r="Q14146">
            <v>4</v>
          </cell>
          <cell r="V14146">
            <v>4740</v>
          </cell>
        </row>
        <row r="14147">
          <cell r="A14147">
            <v>1</v>
          </cell>
          <cell r="E14147">
            <v>4</v>
          </cell>
          <cell r="I14147">
            <v>0</v>
          </cell>
          <cell r="M14147">
            <v>4</v>
          </cell>
          <cell r="Q14147">
            <v>4</v>
          </cell>
          <cell r="V14147">
            <v>4740</v>
          </cell>
        </row>
        <row r="14148">
          <cell r="A14148">
            <v>1</v>
          </cell>
          <cell r="E14148">
            <v>4</v>
          </cell>
          <cell r="I14148">
            <v>0</v>
          </cell>
          <cell r="M14148">
            <v>4</v>
          </cell>
          <cell r="Q14148">
            <v>21</v>
          </cell>
          <cell r="V14148">
            <v>4740</v>
          </cell>
        </row>
        <row r="14149">
          <cell r="A14149">
            <v>1</v>
          </cell>
          <cell r="E14149">
            <v>4</v>
          </cell>
          <cell r="I14149">
            <v>0</v>
          </cell>
          <cell r="M14149">
            <v>4</v>
          </cell>
          <cell r="Q14149">
            <v>22</v>
          </cell>
          <cell r="V14149">
            <v>4740</v>
          </cell>
        </row>
        <row r="14150">
          <cell r="A14150">
            <v>1</v>
          </cell>
          <cell r="E14150">
            <v>4</v>
          </cell>
          <cell r="I14150">
            <v>0</v>
          </cell>
          <cell r="M14150">
            <v>4</v>
          </cell>
          <cell r="Q14150">
            <v>4</v>
          </cell>
          <cell r="V14150">
            <v>4740</v>
          </cell>
        </row>
        <row r="14151">
          <cell r="A14151">
            <v>1</v>
          </cell>
          <cell r="E14151">
            <v>4</v>
          </cell>
          <cell r="I14151">
            <v>0</v>
          </cell>
          <cell r="M14151">
            <v>4</v>
          </cell>
          <cell r="Q14151">
            <v>4</v>
          </cell>
          <cell r="V14151">
            <v>4740</v>
          </cell>
        </row>
        <row r="14152">
          <cell r="A14152">
            <v>1</v>
          </cell>
          <cell r="E14152">
            <v>4</v>
          </cell>
          <cell r="I14152">
            <v>0</v>
          </cell>
          <cell r="M14152">
            <v>4</v>
          </cell>
          <cell r="Q14152">
            <v>4</v>
          </cell>
          <cell r="V14152">
            <v>4745</v>
          </cell>
        </row>
        <row r="14153">
          <cell r="A14153">
            <v>1</v>
          </cell>
          <cell r="E14153">
            <v>4</v>
          </cell>
          <cell r="I14153">
            <v>37037.040000000001</v>
          </cell>
          <cell r="M14153">
            <v>4</v>
          </cell>
          <cell r="Q14153">
            <v>25</v>
          </cell>
          <cell r="V14153">
            <v>4751</v>
          </cell>
        </row>
        <row r="14154">
          <cell r="A14154">
            <v>1</v>
          </cell>
          <cell r="E14154">
            <v>4</v>
          </cell>
          <cell r="I14154">
            <v>42315.57</v>
          </cell>
          <cell r="M14154">
            <v>4</v>
          </cell>
          <cell r="Q14154">
            <v>9</v>
          </cell>
          <cell r="V14154">
            <v>4751</v>
          </cell>
        </row>
        <row r="14155">
          <cell r="A14155">
            <v>1</v>
          </cell>
          <cell r="E14155">
            <v>4</v>
          </cell>
          <cell r="I14155">
            <v>110568.42</v>
          </cell>
          <cell r="M14155">
            <v>4</v>
          </cell>
          <cell r="Q14155">
            <v>14</v>
          </cell>
          <cell r="V14155">
            <v>4751</v>
          </cell>
        </row>
        <row r="14156">
          <cell r="A14156">
            <v>1</v>
          </cell>
          <cell r="E14156">
            <v>4</v>
          </cell>
          <cell r="I14156">
            <v>77736.490000000005</v>
          </cell>
          <cell r="M14156">
            <v>4</v>
          </cell>
          <cell r="Q14156">
            <v>7</v>
          </cell>
          <cell r="V14156">
            <v>4751</v>
          </cell>
        </row>
        <row r="14157">
          <cell r="A14157">
            <v>1</v>
          </cell>
          <cell r="E14157">
            <v>4</v>
          </cell>
          <cell r="I14157">
            <v>127449.12</v>
          </cell>
          <cell r="M14157">
            <v>4</v>
          </cell>
          <cell r="Q14157">
            <v>8</v>
          </cell>
          <cell r="V14157">
            <v>4751</v>
          </cell>
        </row>
        <row r="14158">
          <cell r="A14158">
            <v>1</v>
          </cell>
          <cell r="E14158">
            <v>4</v>
          </cell>
          <cell r="I14158">
            <v>339820.58</v>
          </cell>
          <cell r="M14158">
            <v>4</v>
          </cell>
          <cell r="Q14158">
            <v>21</v>
          </cell>
          <cell r="V14158">
            <v>4751</v>
          </cell>
        </row>
        <row r="14159">
          <cell r="A14159">
            <v>1</v>
          </cell>
          <cell r="E14159">
            <v>4</v>
          </cell>
          <cell r="I14159">
            <v>0</v>
          </cell>
          <cell r="M14159">
            <v>4</v>
          </cell>
          <cell r="Q14159">
            <v>4</v>
          </cell>
          <cell r="V14159">
            <v>4755</v>
          </cell>
        </row>
        <row r="14160">
          <cell r="A14160">
            <v>1</v>
          </cell>
          <cell r="E14160">
            <v>4</v>
          </cell>
          <cell r="I14160">
            <v>25817.74</v>
          </cell>
          <cell r="M14160">
            <v>4</v>
          </cell>
          <cell r="Q14160">
            <v>4</v>
          </cell>
          <cell r="V14160">
            <v>4760</v>
          </cell>
        </row>
        <row r="14161">
          <cell r="A14161">
            <v>1</v>
          </cell>
          <cell r="E14161">
            <v>4</v>
          </cell>
          <cell r="I14161">
            <v>862</v>
          </cell>
          <cell r="M14161">
            <v>4</v>
          </cell>
          <cell r="Q14161">
            <v>8</v>
          </cell>
          <cell r="V14161">
            <v>4760</v>
          </cell>
        </row>
        <row r="14162">
          <cell r="A14162">
            <v>1</v>
          </cell>
          <cell r="E14162">
            <v>4</v>
          </cell>
          <cell r="I14162">
            <v>0</v>
          </cell>
          <cell r="M14162">
            <v>4</v>
          </cell>
          <cell r="Q14162">
            <v>6</v>
          </cell>
          <cell r="V14162">
            <v>4760</v>
          </cell>
        </row>
        <row r="14163">
          <cell r="A14163">
            <v>1</v>
          </cell>
          <cell r="E14163">
            <v>4</v>
          </cell>
          <cell r="I14163">
            <v>1191.21</v>
          </cell>
          <cell r="M14163">
            <v>4</v>
          </cell>
          <cell r="Q14163">
            <v>4</v>
          </cell>
          <cell r="V14163">
            <v>4770</v>
          </cell>
        </row>
        <row r="14164">
          <cell r="A14164">
            <v>1</v>
          </cell>
          <cell r="E14164">
            <v>4</v>
          </cell>
          <cell r="I14164">
            <v>0</v>
          </cell>
          <cell r="M14164">
            <v>4</v>
          </cell>
          <cell r="Q14164">
            <v>4</v>
          </cell>
          <cell r="V14164">
            <v>4770</v>
          </cell>
        </row>
        <row r="14165">
          <cell r="A14165">
            <v>1</v>
          </cell>
          <cell r="E14165">
            <v>4</v>
          </cell>
          <cell r="I14165">
            <v>939.46</v>
          </cell>
          <cell r="M14165">
            <v>4</v>
          </cell>
          <cell r="Q14165">
            <v>14</v>
          </cell>
          <cell r="V14165">
            <v>4770</v>
          </cell>
        </row>
        <row r="14166">
          <cell r="A14166">
            <v>1</v>
          </cell>
          <cell r="E14166">
            <v>4</v>
          </cell>
          <cell r="I14166">
            <v>0</v>
          </cell>
          <cell r="M14166">
            <v>4</v>
          </cell>
          <cell r="Q14166">
            <v>8</v>
          </cell>
          <cell r="V14166">
            <v>4770</v>
          </cell>
        </row>
        <row r="14167">
          <cell r="A14167">
            <v>1</v>
          </cell>
          <cell r="E14167">
            <v>4</v>
          </cell>
          <cell r="I14167">
            <v>1048.25</v>
          </cell>
          <cell r="M14167">
            <v>4</v>
          </cell>
          <cell r="Q14167">
            <v>4</v>
          </cell>
          <cell r="V14167">
            <v>4770</v>
          </cell>
        </row>
        <row r="14168">
          <cell r="A14168">
            <v>1</v>
          </cell>
          <cell r="E14168">
            <v>4</v>
          </cell>
          <cell r="I14168">
            <v>0</v>
          </cell>
          <cell r="M14168">
            <v>4</v>
          </cell>
          <cell r="Q14168">
            <v>6</v>
          </cell>
          <cell r="V14168">
            <v>4770</v>
          </cell>
        </row>
        <row r="14169">
          <cell r="A14169">
            <v>1</v>
          </cell>
          <cell r="E14169">
            <v>4</v>
          </cell>
          <cell r="I14169">
            <v>0</v>
          </cell>
          <cell r="M14169">
            <v>4</v>
          </cell>
          <cell r="Q14169">
            <v>13</v>
          </cell>
          <cell r="V14169">
            <v>4770</v>
          </cell>
        </row>
        <row r="14170">
          <cell r="A14170">
            <v>1</v>
          </cell>
          <cell r="E14170">
            <v>4</v>
          </cell>
          <cell r="I14170">
            <v>0</v>
          </cell>
          <cell r="M14170">
            <v>4</v>
          </cell>
          <cell r="Q14170">
            <v>2</v>
          </cell>
          <cell r="V14170">
            <v>4770</v>
          </cell>
        </row>
        <row r="14171">
          <cell r="A14171">
            <v>1</v>
          </cell>
          <cell r="E14171">
            <v>4</v>
          </cell>
          <cell r="I14171">
            <v>0</v>
          </cell>
          <cell r="M14171">
            <v>4</v>
          </cell>
          <cell r="Q14171">
            <v>10</v>
          </cell>
          <cell r="V14171">
            <v>4770</v>
          </cell>
        </row>
        <row r="14172">
          <cell r="A14172">
            <v>1</v>
          </cell>
          <cell r="E14172">
            <v>4</v>
          </cell>
          <cell r="I14172">
            <v>0</v>
          </cell>
          <cell r="M14172">
            <v>4</v>
          </cell>
          <cell r="Q14172">
            <v>9</v>
          </cell>
          <cell r="V14172">
            <v>4772</v>
          </cell>
        </row>
        <row r="14173">
          <cell r="A14173">
            <v>1</v>
          </cell>
          <cell r="E14173">
            <v>4</v>
          </cell>
          <cell r="I14173">
            <v>0</v>
          </cell>
          <cell r="M14173">
            <v>4</v>
          </cell>
          <cell r="Q14173">
            <v>4</v>
          </cell>
          <cell r="V14173">
            <v>4772</v>
          </cell>
        </row>
        <row r="14174">
          <cell r="A14174">
            <v>1</v>
          </cell>
          <cell r="E14174">
            <v>4</v>
          </cell>
          <cell r="I14174">
            <v>5828.07</v>
          </cell>
          <cell r="M14174">
            <v>4</v>
          </cell>
          <cell r="Q14174">
            <v>4</v>
          </cell>
          <cell r="V14174">
            <v>4772</v>
          </cell>
        </row>
        <row r="14175">
          <cell r="A14175">
            <v>1</v>
          </cell>
          <cell r="E14175">
            <v>4</v>
          </cell>
          <cell r="I14175">
            <v>-22363</v>
          </cell>
          <cell r="M14175">
            <v>4</v>
          </cell>
          <cell r="Q14175">
            <v>4</v>
          </cell>
          <cell r="V14175">
            <v>4772</v>
          </cell>
        </row>
        <row r="14176">
          <cell r="A14176">
            <v>1</v>
          </cell>
          <cell r="E14176">
            <v>4</v>
          </cell>
          <cell r="I14176">
            <v>0</v>
          </cell>
          <cell r="M14176">
            <v>4</v>
          </cell>
          <cell r="Q14176">
            <v>4</v>
          </cell>
          <cell r="V14176">
            <v>4772</v>
          </cell>
        </row>
        <row r="14177">
          <cell r="A14177">
            <v>1</v>
          </cell>
          <cell r="E14177">
            <v>4</v>
          </cell>
          <cell r="I14177">
            <v>42314.69</v>
          </cell>
          <cell r="M14177">
            <v>4</v>
          </cell>
          <cell r="Q14177">
            <v>4</v>
          </cell>
          <cell r="V14177">
            <v>4775</v>
          </cell>
        </row>
        <row r="14178">
          <cell r="A14178">
            <v>1</v>
          </cell>
          <cell r="E14178">
            <v>4</v>
          </cell>
          <cell r="I14178">
            <v>1314.04</v>
          </cell>
          <cell r="M14178">
            <v>4</v>
          </cell>
          <cell r="Q14178">
            <v>4</v>
          </cell>
          <cell r="V14178">
            <v>4775</v>
          </cell>
        </row>
        <row r="14179">
          <cell r="A14179">
            <v>1</v>
          </cell>
          <cell r="E14179">
            <v>4</v>
          </cell>
          <cell r="I14179">
            <v>12000</v>
          </cell>
          <cell r="M14179">
            <v>4</v>
          </cell>
          <cell r="Q14179">
            <v>14</v>
          </cell>
          <cell r="V14179">
            <v>4775</v>
          </cell>
        </row>
        <row r="14180">
          <cell r="A14180">
            <v>1</v>
          </cell>
          <cell r="E14180">
            <v>4</v>
          </cell>
          <cell r="I14180">
            <v>1131.45</v>
          </cell>
          <cell r="M14180">
            <v>4</v>
          </cell>
          <cell r="Q14180">
            <v>4</v>
          </cell>
          <cell r="V14180">
            <v>4775</v>
          </cell>
        </row>
        <row r="14181">
          <cell r="A14181">
            <v>1</v>
          </cell>
          <cell r="E14181">
            <v>4</v>
          </cell>
          <cell r="I14181">
            <v>0</v>
          </cell>
          <cell r="M14181">
            <v>4</v>
          </cell>
          <cell r="Q14181">
            <v>8</v>
          </cell>
          <cell r="V14181">
            <v>4775</v>
          </cell>
        </row>
        <row r="14182">
          <cell r="A14182">
            <v>1</v>
          </cell>
          <cell r="E14182">
            <v>4</v>
          </cell>
          <cell r="I14182">
            <v>0</v>
          </cell>
          <cell r="M14182">
            <v>4</v>
          </cell>
          <cell r="Q14182">
            <v>22</v>
          </cell>
          <cell r="V14182">
            <v>4775</v>
          </cell>
        </row>
        <row r="14183">
          <cell r="A14183">
            <v>1</v>
          </cell>
          <cell r="E14183">
            <v>4</v>
          </cell>
          <cell r="I14183">
            <v>0</v>
          </cell>
          <cell r="M14183">
            <v>4</v>
          </cell>
          <cell r="Q14183">
            <v>4</v>
          </cell>
          <cell r="V14183">
            <v>4775</v>
          </cell>
        </row>
        <row r="14184">
          <cell r="A14184">
            <v>1</v>
          </cell>
          <cell r="E14184">
            <v>4</v>
          </cell>
          <cell r="I14184">
            <v>0</v>
          </cell>
          <cell r="M14184">
            <v>4</v>
          </cell>
          <cell r="Q14184">
            <v>6</v>
          </cell>
          <cell r="V14184">
            <v>4775</v>
          </cell>
        </row>
        <row r="14185">
          <cell r="A14185">
            <v>1</v>
          </cell>
          <cell r="E14185">
            <v>4</v>
          </cell>
          <cell r="I14185">
            <v>0</v>
          </cell>
          <cell r="M14185">
            <v>4</v>
          </cell>
          <cell r="Q14185">
            <v>13</v>
          </cell>
          <cell r="V14185">
            <v>4775</v>
          </cell>
        </row>
        <row r="14186">
          <cell r="A14186">
            <v>1</v>
          </cell>
          <cell r="E14186">
            <v>4</v>
          </cell>
          <cell r="I14186">
            <v>0</v>
          </cell>
          <cell r="M14186">
            <v>4</v>
          </cell>
          <cell r="Q14186">
            <v>2</v>
          </cell>
          <cell r="V14186">
            <v>4775</v>
          </cell>
        </row>
        <row r="14187">
          <cell r="A14187">
            <v>1</v>
          </cell>
          <cell r="E14187">
            <v>4</v>
          </cell>
          <cell r="I14187">
            <v>0</v>
          </cell>
          <cell r="M14187">
            <v>4</v>
          </cell>
          <cell r="Q14187">
            <v>10</v>
          </cell>
          <cell r="V14187">
            <v>4775</v>
          </cell>
        </row>
        <row r="14188">
          <cell r="A14188">
            <v>1</v>
          </cell>
          <cell r="E14188">
            <v>4</v>
          </cell>
          <cell r="I14188">
            <v>2449.48</v>
          </cell>
          <cell r="M14188">
            <v>4</v>
          </cell>
          <cell r="Q14188">
            <v>4</v>
          </cell>
          <cell r="V14188">
            <v>4780</v>
          </cell>
        </row>
        <row r="14189">
          <cell r="A14189">
            <v>1</v>
          </cell>
          <cell r="E14189">
            <v>4</v>
          </cell>
          <cell r="I14189">
            <v>0</v>
          </cell>
          <cell r="M14189">
            <v>4</v>
          </cell>
          <cell r="Q14189">
            <v>4</v>
          </cell>
          <cell r="V14189">
            <v>4780</v>
          </cell>
        </row>
        <row r="14190">
          <cell r="A14190">
            <v>1</v>
          </cell>
          <cell r="E14190">
            <v>4</v>
          </cell>
          <cell r="I14190">
            <v>0</v>
          </cell>
          <cell r="M14190">
            <v>4</v>
          </cell>
          <cell r="Q14190">
            <v>22</v>
          </cell>
          <cell r="V14190">
            <v>4780</v>
          </cell>
        </row>
        <row r="14191">
          <cell r="A14191">
            <v>1</v>
          </cell>
          <cell r="E14191">
            <v>4</v>
          </cell>
          <cell r="I14191">
            <v>0</v>
          </cell>
          <cell r="M14191">
            <v>4</v>
          </cell>
          <cell r="Q14191">
            <v>6</v>
          </cell>
          <cell r="V14191">
            <v>4780</v>
          </cell>
        </row>
        <row r="14192">
          <cell r="A14192">
            <v>1</v>
          </cell>
          <cell r="E14192">
            <v>4</v>
          </cell>
          <cell r="I14192">
            <v>0</v>
          </cell>
          <cell r="M14192">
            <v>4</v>
          </cell>
          <cell r="Q14192">
            <v>2</v>
          </cell>
          <cell r="V14192">
            <v>4780</v>
          </cell>
        </row>
        <row r="14193">
          <cell r="A14193">
            <v>1</v>
          </cell>
          <cell r="E14193">
            <v>4</v>
          </cell>
          <cell r="I14193">
            <v>13216.5</v>
          </cell>
          <cell r="M14193">
            <v>4</v>
          </cell>
          <cell r="Q14193">
            <v>25</v>
          </cell>
          <cell r="V14193">
            <v>4785</v>
          </cell>
        </row>
        <row r="14194">
          <cell r="A14194">
            <v>1</v>
          </cell>
          <cell r="E14194">
            <v>4</v>
          </cell>
          <cell r="I14194">
            <v>26438.400000000001</v>
          </cell>
          <cell r="M14194">
            <v>4</v>
          </cell>
          <cell r="Q14194">
            <v>9</v>
          </cell>
          <cell r="V14194">
            <v>4785</v>
          </cell>
        </row>
        <row r="14195">
          <cell r="A14195">
            <v>1</v>
          </cell>
          <cell r="E14195">
            <v>4</v>
          </cell>
          <cell r="I14195">
            <v>0</v>
          </cell>
          <cell r="M14195">
            <v>4</v>
          </cell>
          <cell r="Q14195">
            <v>4</v>
          </cell>
          <cell r="V14195">
            <v>4785</v>
          </cell>
        </row>
        <row r="14196">
          <cell r="A14196">
            <v>1</v>
          </cell>
          <cell r="E14196">
            <v>4</v>
          </cell>
          <cell r="I14196">
            <v>14387.21</v>
          </cell>
          <cell r="M14196">
            <v>4</v>
          </cell>
          <cell r="Q14196">
            <v>4</v>
          </cell>
          <cell r="V14196">
            <v>4785</v>
          </cell>
        </row>
        <row r="14197">
          <cell r="A14197">
            <v>1</v>
          </cell>
          <cell r="E14197">
            <v>4</v>
          </cell>
          <cell r="I14197">
            <v>3495.33</v>
          </cell>
          <cell r="M14197">
            <v>4</v>
          </cell>
          <cell r="Q14197">
            <v>4</v>
          </cell>
          <cell r="V14197">
            <v>4785</v>
          </cell>
        </row>
        <row r="14198">
          <cell r="A14198">
            <v>1</v>
          </cell>
          <cell r="E14198">
            <v>4</v>
          </cell>
          <cell r="I14198">
            <v>8498.5400000000009</v>
          </cell>
          <cell r="M14198">
            <v>4</v>
          </cell>
          <cell r="Q14198">
            <v>14</v>
          </cell>
          <cell r="V14198">
            <v>4785</v>
          </cell>
        </row>
        <row r="14199">
          <cell r="A14199">
            <v>1</v>
          </cell>
          <cell r="E14199">
            <v>4</v>
          </cell>
          <cell r="I14199">
            <v>3000</v>
          </cell>
          <cell r="M14199">
            <v>4</v>
          </cell>
          <cell r="Q14199">
            <v>7</v>
          </cell>
          <cell r="V14199">
            <v>4785</v>
          </cell>
        </row>
        <row r="14200">
          <cell r="A14200">
            <v>1</v>
          </cell>
          <cell r="E14200">
            <v>4</v>
          </cell>
          <cell r="I14200">
            <v>0</v>
          </cell>
          <cell r="M14200">
            <v>4</v>
          </cell>
          <cell r="Q14200">
            <v>4</v>
          </cell>
          <cell r="V14200">
            <v>4785</v>
          </cell>
        </row>
        <row r="14201">
          <cell r="A14201">
            <v>1</v>
          </cell>
          <cell r="E14201">
            <v>4</v>
          </cell>
          <cell r="I14201">
            <v>0</v>
          </cell>
          <cell r="M14201">
            <v>4</v>
          </cell>
          <cell r="Q14201">
            <v>8</v>
          </cell>
          <cell r="V14201">
            <v>4785</v>
          </cell>
        </row>
        <row r="14202">
          <cell r="A14202">
            <v>1</v>
          </cell>
          <cell r="E14202">
            <v>4</v>
          </cell>
          <cell r="I14202">
            <v>0</v>
          </cell>
          <cell r="M14202">
            <v>4</v>
          </cell>
          <cell r="Q14202">
            <v>11</v>
          </cell>
          <cell r="V14202">
            <v>4785</v>
          </cell>
        </row>
        <row r="14203">
          <cell r="A14203">
            <v>1</v>
          </cell>
          <cell r="E14203">
            <v>4</v>
          </cell>
          <cell r="I14203">
            <v>0</v>
          </cell>
          <cell r="M14203">
            <v>4</v>
          </cell>
          <cell r="Q14203">
            <v>22</v>
          </cell>
          <cell r="V14203">
            <v>4785</v>
          </cell>
        </row>
        <row r="14204">
          <cell r="A14204">
            <v>1</v>
          </cell>
          <cell r="E14204">
            <v>4</v>
          </cell>
          <cell r="I14204">
            <v>0</v>
          </cell>
          <cell r="M14204">
            <v>4</v>
          </cell>
          <cell r="Q14204">
            <v>23</v>
          </cell>
          <cell r="V14204">
            <v>4785</v>
          </cell>
        </row>
        <row r="14205">
          <cell r="A14205">
            <v>1</v>
          </cell>
          <cell r="E14205">
            <v>4</v>
          </cell>
          <cell r="I14205">
            <v>5686.22</v>
          </cell>
          <cell r="M14205">
            <v>4</v>
          </cell>
          <cell r="Q14205">
            <v>4</v>
          </cell>
          <cell r="V14205">
            <v>4785</v>
          </cell>
        </row>
        <row r="14206">
          <cell r="A14206">
            <v>1</v>
          </cell>
          <cell r="E14206">
            <v>4</v>
          </cell>
          <cell r="I14206">
            <v>0</v>
          </cell>
          <cell r="M14206">
            <v>4</v>
          </cell>
          <cell r="Q14206">
            <v>4</v>
          </cell>
          <cell r="V14206">
            <v>4785</v>
          </cell>
        </row>
        <row r="14207">
          <cell r="A14207">
            <v>1</v>
          </cell>
          <cell r="E14207">
            <v>4</v>
          </cell>
          <cell r="I14207">
            <v>0</v>
          </cell>
          <cell r="M14207">
            <v>4</v>
          </cell>
          <cell r="Q14207">
            <v>6</v>
          </cell>
          <cell r="V14207">
            <v>4785</v>
          </cell>
        </row>
        <row r="14208">
          <cell r="A14208">
            <v>1</v>
          </cell>
          <cell r="E14208">
            <v>4</v>
          </cell>
          <cell r="I14208">
            <v>0</v>
          </cell>
          <cell r="M14208">
            <v>4</v>
          </cell>
          <cell r="Q14208">
            <v>13</v>
          </cell>
          <cell r="V14208">
            <v>4785</v>
          </cell>
        </row>
        <row r="14209">
          <cell r="A14209">
            <v>1</v>
          </cell>
          <cell r="E14209">
            <v>4</v>
          </cell>
          <cell r="I14209">
            <v>0</v>
          </cell>
          <cell r="M14209">
            <v>4</v>
          </cell>
          <cell r="Q14209">
            <v>5</v>
          </cell>
          <cell r="V14209">
            <v>4785</v>
          </cell>
        </row>
        <row r="14210">
          <cell r="A14210">
            <v>1</v>
          </cell>
          <cell r="E14210">
            <v>4</v>
          </cell>
          <cell r="I14210">
            <v>0</v>
          </cell>
          <cell r="M14210">
            <v>4</v>
          </cell>
          <cell r="Q14210">
            <v>2</v>
          </cell>
          <cell r="V14210">
            <v>4785</v>
          </cell>
        </row>
        <row r="14211">
          <cell r="A14211">
            <v>1</v>
          </cell>
          <cell r="E14211">
            <v>4</v>
          </cell>
          <cell r="I14211">
            <v>31726.25</v>
          </cell>
          <cell r="M14211">
            <v>4</v>
          </cell>
          <cell r="Q14211">
            <v>10</v>
          </cell>
          <cell r="V14211">
            <v>4785</v>
          </cell>
        </row>
        <row r="14212">
          <cell r="A14212">
            <v>1</v>
          </cell>
          <cell r="E14212">
            <v>4</v>
          </cell>
          <cell r="I14212">
            <v>0</v>
          </cell>
          <cell r="M14212">
            <v>4</v>
          </cell>
          <cell r="Q14212">
            <v>4</v>
          </cell>
          <cell r="V14212">
            <v>4800</v>
          </cell>
        </row>
        <row r="14213">
          <cell r="A14213">
            <v>1</v>
          </cell>
          <cell r="E14213">
            <v>4</v>
          </cell>
          <cell r="I14213">
            <v>242387.45</v>
          </cell>
          <cell r="M14213">
            <v>4</v>
          </cell>
          <cell r="Q14213">
            <v>4</v>
          </cell>
          <cell r="V14213">
            <v>4800</v>
          </cell>
        </row>
        <row r="14214">
          <cell r="A14214">
            <v>1</v>
          </cell>
          <cell r="E14214">
            <v>4</v>
          </cell>
          <cell r="I14214">
            <v>10696.21</v>
          </cell>
          <cell r="M14214">
            <v>4</v>
          </cell>
          <cell r="Q14214">
            <v>4</v>
          </cell>
          <cell r="V14214">
            <v>4800</v>
          </cell>
        </row>
        <row r="14215">
          <cell r="A14215">
            <v>1</v>
          </cell>
          <cell r="E14215">
            <v>4</v>
          </cell>
          <cell r="I14215">
            <v>0</v>
          </cell>
          <cell r="M14215">
            <v>4</v>
          </cell>
          <cell r="Q14215">
            <v>4</v>
          </cell>
          <cell r="V14215">
            <v>4800</v>
          </cell>
        </row>
        <row r="14216">
          <cell r="A14216">
            <v>1</v>
          </cell>
          <cell r="E14216">
            <v>4</v>
          </cell>
          <cell r="I14216">
            <v>0</v>
          </cell>
          <cell r="M14216">
            <v>4</v>
          </cell>
          <cell r="Q14216">
            <v>11</v>
          </cell>
          <cell r="V14216">
            <v>4800</v>
          </cell>
        </row>
        <row r="14217">
          <cell r="A14217">
            <v>1</v>
          </cell>
          <cell r="E14217">
            <v>4</v>
          </cell>
          <cell r="I14217">
            <v>0</v>
          </cell>
          <cell r="M14217">
            <v>4</v>
          </cell>
          <cell r="Q14217">
            <v>4</v>
          </cell>
          <cell r="V14217">
            <v>4800</v>
          </cell>
        </row>
        <row r="14218">
          <cell r="A14218">
            <v>1</v>
          </cell>
          <cell r="E14218">
            <v>4</v>
          </cell>
          <cell r="I14218">
            <v>276.22000000000003</v>
          </cell>
          <cell r="M14218">
            <v>4</v>
          </cell>
          <cell r="Q14218">
            <v>4</v>
          </cell>
          <cell r="V14218">
            <v>4800</v>
          </cell>
        </row>
        <row r="14219">
          <cell r="A14219">
            <v>1</v>
          </cell>
          <cell r="E14219">
            <v>4</v>
          </cell>
          <cell r="I14219">
            <v>0</v>
          </cell>
          <cell r="M14219">
            <v>4</v>
          </cell>
          <cell r="Q14219">
            <v>6</v>
          </cell>
          <cell r="V14219">
            <v>4800</v>
          </cell>
        </row>
        <row r="14220">
          <cell r="A14220">
            <v>1</v>
          </cell>
          <cell r="E14220">
            <v>4</v>
          </cell>
          <cell r="I14220">
            <v>10202.9</v>
          </cell>
          <cell r="M14220">
            <v>4</v>
          </cell>
          <cell r="Q14220">
            <v>2</v>
          </cell>
          <cell r="V14220">
            <v>4800</v>
          </cell>
        </row>
        <row r="14221">
          <cell r="A14221">
            <v>1</v>
          </cell>
          <cell r="E14221">
            <v>4</v>
          </cell>
          <cell r="I14221">
            <v>4853.5600000000004</v>
          </cell>
          <cell r="M14221">
            <v>4</v>
          </cell>
          <cell r="Q14221">
            <v>4</v>
          </cell>
          <cell r="V14221">
            <v>4820</v>
          </cell>
        </row>
        <row r="14222">
          <cell r="A14222">
            <v>1</v>
          </cell>
          <cell r="E14222">
            <v>4</v>
          </cell>
          <cell r="I14222">
            <v>16738.2</v>
          </cell>
          <cell r="M14222">
            <v>4</v>
          </cell>
          <cell r="Q14222">
            <v>25</v>
          </cell>
          <cell r="V14222">
            <v>4830</v>
          </cell>
        </row>
        <row r="14223">
          <cell r="A14223">
            <v>1</v>
          </cell>
          <cell r="E14223">
            <v>4</v>
          </cell>
          <cell r="I14223">
            <v>32075.68</v>
          </cell>
          <cell r="M14223">
            <v>4</v>
          </cell>
          <cell r="Q14223">
            <v>9</v>
          </cell>
          <cell r="V14223">
            <v>4830</v>
          </cell>
        </row>
        <row r="14224">
          <cell r="A14224">
            <v>1</v>
          </cell>
          <cell r="E14224">
            <v>4</v>
          </cell>
          <cell r="I14224">
            <v>0</v>
          </cell>
          <cell r="M14224">
            <v>4</v>
          </cell>
          <cell r="Q14224">
            <v>4</v>
          </cell>
          <cell r="V14224">
            <v>4830</v>
          </cell>
        </row>
        <row r="14225">
          <cell r="A14225">
            <v>1</v>
          </cell>
          <cell r="E14225">
            <v>4</v>
          </cell>
          <cell r="I14225">
            <v>52711.61</v>
          </cell>
          <cell r="M14225">
            <v>4</v>
          </cell>
          <cell r="Q14225">
            <v>4</v>
          </cell>
          <cell r="V14225">
            <v>4830</v>
          </cell>
        </row>
        <row r="14226">
          <cell r="A14226">
            <v>1</v>
          </cell>
          <cell r="E14226">
            <v>4</v>
          </cell>
          <cell r="I14226">
            <v>5547</v>
          </cell>
          <cell r="M14226">
            <v>4</v>
          </cell>
          <cell r="Q14226">
            <v>4</v>
          </cell>
          <cell r="V14226">
            <v>4830</v>
          </cell>
        </row>
        <row r="14227">
          <cell r="A14227">
            <v>1</v>
          </cell>
          <cell r="E14227">
            <v>4</v>
          </cell>
          <cell r="I14227">
            <v>127054.28</v>
          </cell>
          <cell r="M14227">
            <v>4</v>
          </cell>
          <cell r="Q14227">
            <v>14</v>
          </cell>
          <cell r="V14227">
            <v>4830</v>
          </cell>
        </row>
        <row r="14228">
          <cell r="A14228">
            <v>1</v>
          </cell>
          <cell r="E14228">
            <v>4</v>
          </cell>
          <cell r="I14228">
            <v>46958.11</v>
          </cell>
          <cell r="M14228">
            <v>4</v>
          </cell>
          <cell r="Q14228">
            <v>7</v>
          </cell>
          <cell r="V14228">
            <v>4830</v>
          </cell>
        </row>
        <row r="14229">
          <cell r="A14229">
            <v>1</v>
          </cell>
          <cell r="E14229">
            <v>4</v>
          </cell>
          <cell r="I14229">
            <v>26519.22</v>
          </cell>
          <cell r="M14229">
            <v>4</v>
          </cell>
          <cell r="Q14229">
            <v>4</v>
          </cell>
          <cell r="V14229">
            <v>4830</v>
          </cell>
        </row>
        <row r="14230">
          <cell r="A14230">
            <v>1</v>
          </cell>
          <cell r="E14230">
            <v>4</v>
          </cell>
          <cell r="I14230">
            <v>40262.97</v>
          </cell>
          <cell r="M14230">
            <v>4</v>
          </cell>
          <cell r="Q14230">
            <v>8</v>
          </cell>
          <cell r="V14230">
            <v>4830</v>
          </cell>
        </row>
        <row r="14231">
          <cell r="A14231">
            <v>1</v>
          </cell>
          <cell r="E14231">
            <v>4</v>
          </cell>
          <cell r="I14231">
            <v>13885.94</v>
          </cell>
          <cell r="M14231">
            <v>4</v>
          </cell>
          <cell r="Q14231">
            <v>11</v>
          </cell>
          <cell r="V14231">
            <v>4830</v>
          </cell>
        </row>
        <row r="14232">
          <cell r="A14232">
            <v>1</v>
          </cell>
          <cell r="E14232">
            <v>4</v>
          </cell>
          <cell r="I14232">
            <v>21220.16</v>
          </cell>
          <cell r="M14232">
            <v>4</v>
          </cell>
          <cell r="Q14232">
            <v>21</v>
          </cell>
          <cell r="V14232">
            <v>4830</v>
          </cell>
        </row>
        <row r="14233">
          <cell r="A14233">
            <v>1</v>
          </cell>
          <cell r="E14233">
            <v>4</v>
          </cell>
          <cell r="I14233">
            <v>26327.06</v>
          </cell>
          <cell r="M14233">
            <v>4</v>
          </cell>
          <cell r="Q14233">
            <v>22</v>
          </cell>
          <cell r="V14233">
            <v>4830</v>
          </cell>
        </row>
        <row r="14234">
          <cell r="A14234">
            <v>1</v>
          </cell>
          <cell r="E14234">
            <v>4</v>
          </cell>
          <cell r="I14234">
            <v>7665.67</v>
          </cell>
          <cell r="M14234">
            <v>4</v>
          </cell>
          <cell r="Q14234">
            <v>4</v>
          </cell>
          <cell r="V14234">
            <v>4830</v>
          </cell>
        </row>
        <row r="14235">
          <cell r="A14235">
            <v>1</v>
          </cell>
          <cell r="E14235">
            <v>4</v>
          </cell>
          <cell r="I14235">
            <v>129277.65</v>
          </cell>
          <cell r="M14235">
            <v>4</v>
          </cell>
          <cell r="Q14235">
            <v>4</v>
          </cell>
          <cell r="V14235">
            <v>4830</v>
          </cell>
        </row>
        <row r="14236">
          <cell r="A14236">
            <v>1</v>
          </cell>
          <cell r="E14236">
            <v>4</v>
          </cell>
          <cell r="I14236">
            <v>0</v>
          </cell>
          <cell r="M14236">
            <v>4</v>
          </cell>
          <cell r="Q14236">
            <v>4</v>
          </cell>
          <cell r="V14236">
            <v>4830</v>
          </cell>
        </row>
        <row r="14237">
          <cell r="A14237">
            <v>1</v>
          </cell>
          <cell r="E14237">
            <v>4</v>
          </cell>
          <cell r="I14237">
            <v>14354.13</v>
          </cell>
          <cell r="M14237">
            <v>4</v>
          </cell>
          <cell r="Q14237">
            <v>6</v>
          </cell>
          <cell r="V14237">
            <v>4830</v>
          </cell>
        </row>
        <row r="14238">
          <cell r="A14238">
            <v>1</v>
          </cell>
          <cell r="E14238">
            <v>4</v>
          </cell>
          <cell r="I14238">
            <v>0</v>
          </cell>
          <cell r="M14238">
            <v>4</v>
          </cell>
          <cell r="Q14238">
            <v>5</v>
          </cell>
          <cell r="V14238">
            <v>4830</v>
          </cell>
        </row>
        <row r="14239">
          <cell r="A14239">
            <v>1</v>
          </cell>
          <cell r="E14239">
            <v>4</v>
          </cell>
          <cell r="I14239">
            <v>1814.07</v>
          </cell>
          <cell r="M14239">
            <v>4</v>
          </cell>
          <cell r="Q14239">
            <v>2</v>
          </cell>
          <cell r="V14239">
            <v>4830</v>
          </cell>
        </row>
        <row r="14240">
          <cell r="A14240">
            <v>1</v>
          </cell>
          <cell r="E14240">
            <v>4</v>
          </cell>
          <cell r="I14240">
            <v>45224.97</v>
          </cell>
          <cell r="M14240">
            <v>4</v>
          </cell>
          <cell r="Q14240">
            <v>10</v>
          </cell>
          <cell r="V14240">
            <v>4830</v>
          </cell>
        </row>
        <row r="14241">
          <cell r="A14241">
            <v>1</v>
          </cell>
          <cell r="E14241">
            <v>4</v>
          </cell>
          <cell r="I14241">
            <v>22520</v>
          </cell>
          <cell r="M14241">
            <v>4</v>
          </cell>
          <cell r="Q14241">
            <v>4</v>
          </cell>
          <cell r="V14241">
            <v>4840</v>
          </cell>
        </row>
        <row r="14242">
          <cell r="A14242">
            <v>1</v>
          </cell>
          <cell r="E14242">
            <v>4</v>
          </cell>
          <cell r="I14242">
            <v>0</v>
          </cell>
          <cell r="M14242">
            <v>4</v>
          </cell>
          <cell r="Q14242">
            <v>4</v>
          </cell>
          <cell r="V14242">
            <v>4840</v>
          </cell>
        </row>
        <row r="14243">
          <cell r="A14243">
            <v>1</v>
          </cell>
          <cell r="E14243">
            <v>4</v>
          </cell>
          <cell r="I14243">
            <v>0</v>
          </cell>
          <cell r="M14243">
            <v>4</v>
          </cell>
          <cell r="Q14243">
            <v>14</v>
          </cell>
          <cell r="V14243">
            <v>4840</v>
          </cell>
        </row>
        <row r="14244">
          <cell r="A14244">
            <v>1</v>
          </cell>
          <cell r="E14244">
            <v>4</v>
          </cell>
          <cell r="I14244">
            <v>3180</v>
          </cell>
          <cell r="M14244">
            <v>4</v>
          </cell>
          <cell r="Q14244">
            <v>4</v>
          </cell>
          <cell r="V14244">
            <v>4840</v>
          </cell>
        </row>
        <row r="14245">
          <cell r="A14245">
            <v>1</v>
          </cell>
          <cell r="E14245">
            <v>4</v>
          </cell>
          <cell r="I14245">
            <v>117150</v>
          </cell>
          <cell r="M14245">
            <v>4</v>
          </cell>
          <cell r="Q14245">
            <v>21</v>
          </cell>
          <cell r="V14245">
            <v>4840</v>
          </cell>
        </row>
        <row r="14246">
          <cell r="A14246">
            <v>1</v>
          </cell>
          <cell r="E14246">
            <v>4</v>
          </cell>
          <cell r="I14246">
            <v>650</v>
          </cell>
          <cell r="M14246">
            <v>4</v>
          </cell>
          <cell r="Q14246">
            <v>4</v>
          </cell>
          <cell r="V14246">
            <v>4840</v>
          </cell>
        </row>
        <row r="14247">
          <cell r="A14247">
            <v>1</v>
          </cell>
          <cell r="E14247">
            <v>4</v>
          </cell>
          <cell r="I14247">
            <v>0</v>
          </cell>
          <cell r="M14247">
            <v>4</v>
          </cell>
          <cell r="Q14247">
            <v>4</v>
          </cell>
          <cell r="V14247">
            <v>4860</v>
          </cell>
        </row>
        <row r="14248">
          <cell r="A14248">
            <v>1</v>
          </cell>
          <cell r="E14248">
            <v>4</v>
          </cell>
          <cell r="I14248">
            <v>-171854.43</v>
          </cell>
          <cell r="M14248">
            <v>4</v>
          </cell>
          <cell r="Q14248">
            <v>4</v>
          </cell>
          <cell r="V14248">
            <v>4860</v>
          </cell>
        </row>
        <row r="14249">
          <cell r="A14249">
            <v>1</v>
          </cell>
          <cell r="E14249">
            <v>4</v>
          </cell>
          <cell r="I14249">
            <v>0</v>
          </cell>
          <cell r="M14249">
            <v>4</v>
          </cell>
          <cell r="Q14249">
            <v>4</v>
          </cell>
          <cell r="V14249">
            <v>4880</v>
          </cell>
        </row>
        <row r="14250">
          <cell r="A14250">
            <v>1</v>
          </cell>
          <cell r="E14250">
            <v>4</v>
          </cell>
          <cell r="I14250">
            <v>-411967.15</v>
          </cell>
          <cell r="M14250">
            <v>4</v>
          </cell>
          <cell r="Q14250">
            <v>4</v>
          </cell>
          <cell r="V14250">
            <v>4880</v>
          </cell>
        </row>
        <row r="14251">
          <cell r="A14251">
            <v>1</v>
          </cell>
          <cell r="E14251">
            <v>4</v>
          </cell>
          <cell r="I14251">
            <v>24249.99</v>
          </cell>
          <cell r="M14251">
            <v>4</v>
          </cell>
          <cell r="Q14251">
            <v>4</v>
          </cell>
          <cell r="V14251">
            <v>4910</v>
          </cell>
        </row>
        <row r="14252">
          <cell r="A14252">
            <v>1</v>
          </cell>
          <cell r="E14252">
            <v>4</v>
          </cell>
          <cell r="I14252">
            <v>-38053.1</v>
          </cell>
          <cell r="M14252">
            <v>4</v>
          </cell>
          <cell r="Q14252">
            <v>4</v>
          </cell>
          <cell r="V14252">
            <v>5100</v>
          </cell>
        </row>
        <row r="14253">
          <cell r="A14253">
            <v>1</v>
          </cell>
          <cell r="E14253">
            <v>4</v>
          </cell>
          <cell r="I14253">
            <v>-5865307.6200000001</v>
          </cell>
          <cell r="M14253">
            <v>4</v>
          </cell>
          <cell r="Q14253">
            <v>4</v>
          </cell>
          <cell r="V14253">
            <v>5110</v>
          </cell>
        </row>
        <row r="14254">
          <cell r="A14254">
            <v>1</v>
          </cell>
          <cell r="E14254">
            <v>4</v>
          </cell>
          <cell r="I14254">
            <v>7418590.54</v>
          </cell>
          <cell r="M14254">
            <v>4</v>
          </cell>
          <cell r="Q14254">
            <v>4</v>
          </cell>
          <cell r="V14254">
            <v>5200</v>
          </cell>
        </row>
        <row r="14255">
          <cell r="A14255">
            <v>1</v>
          </cell>
          <cell r="E14255">
            <v>4</v>
          </cell>
          <cell r="I14255">
            <v>-1141917.56</v>
          </cell>
          <cell r="M14255">
            <v>4</v>
          </cell>
          <cell r="Q14255">
            <v>4</v>
          </cell>
          <cell r="V14255">
            <v>5400</v>
          </cell>
        </row>
        <row r="14256">
          <cell r="A14256">
            <v>1</v>
          </cell>
          <cell r="E14256">
            <v>4</v>
          </cell>
          <cell r="I14256">
            <v>-1544922.74</v>
          </cell>
          <cell r="M14256">
            <v>4</v>
          </cell>
          <cell r="Q14256">
            <v>4</v>
          </cell>
          <cell r="V14256">
            <v>5400</v>
          </cell>
        </row>
        <row r="14257">
          <cell r="A14257">
            <v>1</v>
          </cell>
          <cell r="E14257">
            <v>4</v>
          </cell>
          <cell r="I14257">
            <v>-264836.68</v>
          </cell>
          <cell r="M14257">
            <v>4</v>
          </cell>
          <cell r="Q14257">
            <v>4</v>
          </cell>
          <cell r="V14257">
            <v>5400</v>
          </cell>
        </row>
        <row r="14258">
          <cell r="A14258">
            <v>1</v>
          </cell>
          <cell r="E14258">
            <v>4</v>
          </cell>
          <cell r="I14258">
            <v>625017.41</v>
          </cell>
          <cell r="M14258">
            <v>4</v>
          </cell>
          <cell r="Q14258">
            <v>4</v>
          </cell>
          <cell r="V14258">
            <v>5400</v>
          </cell>
        </row>
        <row r="14259">
          <cell r="A14259">
            <v>1</v>
          </cell>
          <cell r="E14259">
            <v>4</v>
          </cell>
          <cell r="I14259">
            <v>336911.43</v>
          </cell>
          <cell r="M14259">
            <v>4</v>
          </cell>
          <cell r="Q14259">
            <v>4</v>
          </cell>
          <cell r="V14259">
            <v>5400</v>
          </cell>
        </row>
        <row r="14260">
          <cell r="A14260">
            <v>1</v>
          </cell>
          <cell r="E14260">
            <v>4</v>
          </cell>
          <cell r="I14260">
            <v>8391.56</v>
          </cell>
          <cell r="M14260">
            <v>4</v>
          </cell>
          <cell r="Q14260">
            <v>4</v>
          </cell>
          <cell r="V14260">
            <v>5400</v>
          </cell>
        </row>
        <row r="14261">
          <cell r="A14261">
            <v>1</v>
          </cell>
          <cell r="E14261">
            <v>4</v>
          </cell>
          <cell r="I14261">
            <v>0</v>
          </cell>
          <cell r="M14261">
            <v>4</v>
          </cell>
          <cell r="Q14261">
            <v>4</v>
          </cell>
          <cell r="V14261">
            <v>5400</v>
          </cell>
        </row>
        <row r="14262">
          <cell r="A14262">
            <v>1</v>
          </cell>
          <cell r="E14262">
            <v>4</v>
          </cell>
          <cell r="I14262">
            <v>-1841648.09</v>
          </cell>
          <cell r="M14262">
            <v>4</v>
          </cell>
          <cell r="Q14262">
            <v>4</v>
          </cell>
          <cell r="V14262">
            <v>5400</v>
          </cell>
        </row>
        <row r="14263">
          <cell r="A14263">
            <v>1</v>
          </cell>
          <cell r="E14263">
            <v>4</v>
          </cell>
          <cell r="I14263">
            <v>7790.04</v>
          </cell>
          <cell r="M14263">
            <v>4</v>
          </cell>
          <cell r="Q14263">
            <v>4</v>
          </cell>
          <cell r="V14263">
            <v>5400</v>
          </cell>
        </row>
        <row r="14264">
          <cell r="A14264">
            <v>1</v>
          </cell>
          <cell r="E14264">
            <v>4</v>
          </cell>
          <cell r="I14264">
            <v>-40969838.439999998</v>
          </cell>
          <cell r="M14264">
            <v>4</v>
          </cell>
          <cell r="Q14264">
            <v>4</v>
          </cell>
          <cell r="V14264">
            <v>5400</v>
          </cell>
        </row>
        <row r="14265">
          <cell r="A14265">
            <v>1</v>
          </cell>
          <cell r="E14265">
            <v>4</v>
          </cell>
          <cell r="I14265">
            <v>1807752.82</v>
          </cell>
          <cell r="M14265">
            <v>4</v>
          </cell>
          <cell r="Q14265">
            <v>4</v>
          </cell>
          <cell r="V14265">
            <v>5400</v>
          </cell>
        </row>
        <row r="14266">
          <cell r="A14266">
            <v>1</v>
          </cell>
          <cell r="E14266">
            <v>4</v>
          </cell>
          <cell r="I14266">
            <v>2905406.22</v>
          </cell>
          <cell r="M14266">
            <v>4</v>
          </cell>
          <cell r="Q14266">
            <v>4</v>
          </cell>
          <cell r="V14266">
            <v>5400</v>
          </cell>
        </row>
        <row r="14267">
          <cell r="A14267">
            <v>1</v>
          </cell>
          <cell r="E14267">
            <v>4</v>
          </cell>
          <cell r="I14267">
            <v>-1269633.6399999999</v>
          </cell>
          <cell r="M14267">
            <v>4</v>
          </cell>
          <cell r="Q14267">
            <v>4</v>
          </cell>
          <cell r="V14267">
            <v>5400</v>
          </cell>
        </row>
        <row r="14268">
          <cell r="A14268">
            <v>1</v>
          </cell>
          <cell r="E14268">
            <v>4</v>
          </cell>
          <cell r="I14268">
            <v>897971.67</v>
          </cell>
          <cell r="M14268">
            <v>4</v>
          </cell>
          <cell r="Q14268">
            <v>4</v>
          </cell>
          <cell r="V14268">
            <v>5400</v>
          </cell>
        </row>
        <row r="14269">
          <cell r="A14269">
            <v>1</v>
          </cell>
          <cell r="E14269">
            <v>4</v>
          </cell>
          <cell r="I14269">
            <v>4817025.57</v>
          </cell>
          <cell r="M14269">
            <v>4</v>
          </cell>
          <cell r="Q14269">
            <v>4</v>
          </cell>
          <cell r="V14269">
            <v>5400</v>
          </cell>
        </row>
        <row r="14270">
          <cell r="A14270">
            <v>1</v>
          </cell>
          <cell r="E14270">
            <v>4</v>
          </cell>
          <cell r="I14270">
            <v>22615574.329999998</v>
          </cell>
          <cell r="M14270">
            <v>4</v>
          </cell>
          <cell r="Q14270">
            <v>4</v>
          </cell>
          <cell r="V14270">
            <v>5400</v>
          </cell>
        </row>
        <row r="14271">
          <cell r="A14271">
            <v>1</v>
          </cell>
          <cell r="E14271">
            <v>4</v>
          </cell>
          <cell r="I14271">
            <v>-35739.39</v>
          </cell>
          <cell r="M14271">
            <v>4</v>
          </cell>
          <cell r="Q14271">
            <v>4</v>
          </cell>
          <cell r="V14271">
            <v>5450</v>
          </cell>
        </row>
        <row r="14272">
          <cell r="A14272">
            <v>1</v>
          </cell>
          <cell r="E14272">
            <v>4</v>
          </cell>
          <cell r="I14272">
            <v>0</v>
          </cell>
          <cell r="M14272">
            <v>4</v>
          </cell>
          <cell r="Q14272">
            <v>4</v>
          </cell>
          <cell r="V14272">
            <v>5450</v>
          </cell>
        </row>
        <row r="14273">
          <cell r="A14273">
            <v>1</v>
          </cell>
          <cell r="E14273">
            <v>4</v>
          </cell>
          <cell r="I14273">
            <v>-39426.69</v>
          </cell>
          <cell r="M14273">
            <v>4</v>
          </cell>
          <cell r="Q14273">
            <v>4</v>
          </cell>
          <cell r="V14273">
            <v>5450</v>
          </cell>
        </row>
        <row r="14274">
          <cell r="A14274">
            <v>1</v>
          </cell>
          <cell r="E14274">
            <v>4</v>
          </cell>
          <cell r="I14274">
            <v>-39426.69</v>
          </cell>
          <cell r="M14274">
            <v>4</v>
          </cell>
          <cell r="Q14274">
            <v>4</v>
          </cell>
          <cell r="V14274">
            <v>5450</v>
          </cell>
        </row>
        <row r="14275">
          <cell r="A14275">
            <v>1</v>
          </cell>
          <cell r="E14275">
            <v>4</v>
          </cell>
          <cell r="I14275">
            <v>-39426.69</v>
          </cell>
          <cell r="M14275">
            <v>4</v>
          </cell>
          <cell r="Q14275">
            <v>4</v>
          </cell>
          <cell r="V14275">
            <v>5450</v>
          </cell>
        </row>
        <row r="14276">
          <cell r="A14276">
            <v>1</v>
          </cell>
          <cell r="E14276">
            <v>4</v>
          </cell>
          <cell r="I14276">
            <v>-37686.99</v>
          </cell>
          <cell r="M14276">
            <v>4</v>
          </cell>
          <cell r="Q14276">
            <v>4</v>
          </cell>
          <cell r="V14276">
            <v>5450</v>
          </cell>
        </row>
        <row r="14277">
          <cell r="A14277">
            <v>1</v>
          </cell>
          <cell r="E14277">
            <v>4</v>
          </cell>
          <cell r="I14277">
            <v>-37686.99</v>
          </cell>
          <cell r="M14277">
            <v>4</v>
          </cell>
          <cell r="Q14277">
            <v>4</v>
          </cell>
          <cell r="V14277">
            <v>5450</v>
          </cell>
        </row>
        <row r="14278">
          <cell r="A14278">
            <v>1</v>
          </cell>
          <cell r="E14278">
            <v>4</v>
          </cell>
          <cell r="I14278">
            <v>-37686.99</v>
          </cell>
          <cell r="M14278">
            <v>4</v>
          </cell>
          <cell r="Q14278">
            <v>4</v>
          </cell>
          <cell r="V14278">
            <v>5450</v>
          </cell>
        </row>
        <row r="14279">
          <cell r="A14279">
            <v>1</v>
          </cell>
          <cell r="E14279">
            <v>4</v>
          </cell>
          <cell r="I14279">
            <v>-2335490.58</v>
          </cell>
          <cell r="M14279">
            <v>4</v>
          </cell>
          <cell r="Q14279">
            <v>4</v>
          </cell>
          <cell r="V14279">
            <v>5500</v>
          </cell>
        </row>
        <row r="14280">
          <cell r="A14280">
            <v>1</v>
          </cell>
          <cell r="E14280">
            <v>4</v>
          </cell>
          <cell r="I14280">
            <v>-698063.26</v>
          </cell>
          <cell r="M14280">
            <v>4</v>
          </cell>
          <cell r="Q14280">
            <v>4</v>
          </cell>
          <cell r="V14280">
            <v>5500</v>
          </cell>
        </row>
        <row r="14281">
          <cell r="A14281">
            <v>1</v>
          </cell>
          <cell r="E14281">
            <v>4</v>
          </cell>
          <cell r="I14281">
            <v>-346291.02</v>
          </cell>
          <cell r="M14281">
            <v>4</v>
          </cell>
          <cell r="Q14281">
            <v>4</v>
          </cell>
          <cell r="V14281">
            <v>5500</v>
          </cell>
        </row>
        <row r="14282">
          <cell r="A14282">
            <v>1</v>
          </cell>
          <cell r="E14282">
            <v>4</v>
          </cell>
          <cell r="I14282">
            <v>-1971204.47</v>
          </cell>
          <cell r="M14282">
            <v>4</v>
          </cell>
          <cell r="Q14282">
            <v>4</v>
          </cell>
          <cell r="V14282">
            <v>5520</v>
          </cell>
        </row>
        <row r="14283">
          <cell r="A14283">
            <v>1</v>
          </cell>
          <cell r="E14283">
            <v>4</v>
          </cell>
          <cell r="I14283">
            <v>-656667.94999999995</v>
          </cell>
          <cell r="M14283">
            <v>4</v>
          </cell>
          <cell r="Q14283">
            <v>4</v>
          </cell>
          <cell r="V14283">
            <v>5520</v>
          </cell>
        </row>
        <row r="14284">
          <cell r="A14284">
            <v>1</v>
          </cell>
          <cell r="E14284">
            <v>4</v>
          </cell>
          <cell r="I14284">
            <v>-2779920.09</v>
          </cell>
          <cell r="M14284">
            <v>4</v>
          </cell>
          <cell r="Q14284">
            <v>4</v>
          </cell>
          <cell r="V14284">
            <v>5520</v>
          </cell>
        </row>
        <row r="14285">
          <cell r="A14285">
            <v>1</v>
          </cell>
          <cell r="E14285">
            <v>4</v>
          </cell>
          <cell r="I14285">
            <v>-2434023.5699999998</v>
          </cell>
          <cell r="M14285">
            <v>4</v>
          </cell>
          <cell r="Q14285">
            <v>4</v>
          </cell>
          <cell r="V14285">
            <v>5520</v>
          </cell>
        </row>
        <row r="14286">
          <cell r="A14286">
            <v>1</v>
          </cell>
          <cell r="E14286">
            <v>4</v>
          </cell>
          <cell r="I14286">
            <v>306305.59000000003</v>
          </cell>
          <cell r="M14286">
            <v>4</v>
          </cell>
          <cell r="Q14286">
            <v>4</v>
          </cell>
          <cell r="V14286">
            <v>6010</v>
          </cell>
        </row>
        <row r="14287">
          <cell r="A14287">
            <v>1</v>
          </cell>
          <cell r="E14287">
            <v>4</v>
          </cell>
          <cell r="I14287">
            <v>-2142.5</v>
          </cell>
          <cell r="M14287">
            <v>4</v>
          </cell>
          <cell r="Q14287">
            <v>4</v>
          </cell>
          <cell r="V14287">
            <v>6020</v>
          </cell>
        </row>
        <row r="14288">
          <cell r="A14288">
            <v>1</v>
          </cell>
          <cell r="E14288">
            <v>4</v>
          </cell>
          <cell r="I14288">
            <v>2558318.08</v>
          </cell>
          <cell r="M14288">
            <v>4</v>
          </cell>
          <cell r="Q14288">
            <v>4</v>
          </cell>
          <cell r="V14288">
            <v>6110</v>
          </cell>
        </row>
        <row r="14289">
          <cell r="A14289">
            <v>1</v>
          </cell>
          <cell r="E14289">
            <v>4</v>
          </cell>
          <cell r="I14289">
            <v>-1861227.11</v>
          </cell>
          <cell r="M14289">
            <v>4</v>
          </cell>
          <cell r="Q14289">
            <v>4</v>
          </cell>
          <cell r="V14289">
            <v>6120</v>
          </cell>
        </row>
        <row r="14290">
          <cell r="A14290">
            <v>1</v>
          </cell>
          <cell r="E14290">
            <v>4</v>
          </cell>
          <cell r="I14290">
            <v>379367.67</v>
          </cell>
          <cell r="M14290">
            <v>4</v>
          </cell>
          <cell r="Q14290">
            <v>4</v>
          </cell>
          <cell r="V14290">
            <v>6210</v>
          </cell>
        </row>
        <row r="14291">
          <cell r="A14291">
            <v>1</v>
          </cell>
          <cell r="E14291">
            <v>4</v>
          </cell>
          <cell r="I14291">
            <v>-155214.78</v>
          </cell>
          <cell r="M14291">
            <v>4</v>
          </cell>
          <cell r="Q14291">
            <v>4</v>
          </cell>
          <cell r="V14291">
            <v>6220</v>
          </cell>
        </row>
        <row r="14292">
          <cell r="A14292">
            <v>1</v>
          </cell>
          <cell r="E14292">
            <v>4</v>
          </cell>
          <cell r="I14292">
            <v>2082202.3</v>
          </cell>
          <cell r="M14292">
            <v>4</v>
          </cell>
          <cell r="Q14292">
            <v>4</v>
          </cell>
          <cell r="V14292">
            <v>6310</v>
          </cell>
        </row>
        <row r="14293">
          <cell r="A14293">
            <v>1</v>
          </cell>
          <cell r="E14293">
            <v>4</v>
          </cell>
          <cell r="I14293">
            <v>-1195599.76</v>
          </cell>
          <cell r="M14293">
            <v>4</v>
          </cell>
          <cell r="Q14293">
            <v>4</v>
          </cell>
          <cell r="V14293">
            <v>6320</v>
          </cell>
        </row>
        <row r="14294">
          <cell r="A14294">
            <v>1</v>
          </cell>
          <cell r="E14294">
            <v>4</v>
          </cell>
          <cell r="I14294">
            <v>186971.72</v>
          </cell>
          <cell r="M14294">
            <v>4</v>
          </cell>
          <cell r="Q14294">
            <v>4</v>
          </cell>
          <cell r="V14294">
            <v>6410</v>
          </cell>
        </row>
        <row r="14295">
          <cell r="A14295">
            <v>1</v>
          </cell>
          <cell r="E14295">
            <v>4</v>
          </cell>
          <cell r="I14295">
            <v>-67052.44</v>
          </cell>
          <cell r="M14295">
            <v>4</v>
          </cell>
          <cell r="Q14295">
            <v>4</v>
          </cell>
          <cell r="V14295">
            <v>6420</v>
          </cell>
        </row>
        <row r="14296">
          <cell r="A14296">
            <v>1</v>
          </cell>
          <cell r="E14296">
            <v>4</v>
          </cell>
          <cell r="I14296">
            <v>1569600.75</v>
          </cell>
          <cell r="M14296">
            <v>4</v>
          </cell>
          <cell r="Q14296">
            <v>4</v>
          </cell>
          <cell r="V14296">
            <v>6510</v>
          </cell>
        </row>
        <row r="14297">
          <cell r="A14297">
            <v>1</v>
          </cell>
          <cell r="E14297">
            <v>4</v>
          </cell>
          <cell r="I14297">
            <v>-458615.55</v>
          </cell>
          <cell r="M14297">
            <v>4</v>
          </cell>
          <cell r="Q14297">
            <v>4</v>
          </cell>
          <cell r="V14297">
            <v>6520</v>
          </cell>
        </row>
        <row r="14298">
          <cell r="A14298">
            <v>1</v>
          </cell>
          <cell r="E14298">
            <v>4</v>
          </cell>
          <cell r="I14298">
            <v>107100</v>
          </cell>
          <cell r="M14298">
            <v>4</v>
          </cell>
          <cell r="Q14298">
            <v>4</v>
          </cell>
          <cell r="V14298">
            <v>6610</v>
          </cell>
        </row>
        <row r="14299">
          <cell r="A14299">
            <v>1</v>
          </cell>
          <cell r="E14299">
            <v>4</v>
          </cell>
          <cell r="I14299">
            <v>-11900</v>
          </cell>
          <cell r="M14299">
            <v>4</v>
          </cell>
          <cell r="Q14299">
            <v>4</v>
          </cell>
          <cell r="V14299">
            <v>6620</v>
          </cell>
        </row>
        <row r="14300">
          <cell r="A14300">
            <v>1</v>
          </cell>
          <cell r="E14300">
            <v>4</v>
          </cell>
          <cell r="I14300">
            <v>303912.11</v>
          </cell>
          <cell r="M14300">
            <v>4</v>
          </cell>
          <cell r="Q14300">
            <v>4</v>
          </cell>
          <cell r="V14300">
            <v>6710</v>
          </cell>
        </row>
        <row r="14301">
          <cell r="A14301">
            <v>1</v>
          </cell>
          <cell r="E14301">
            <v>4</v>
          </cell>
          <cell r="I14301">
            <v>-105062.71</v>
          </cell>
          <cell r="M14301">
            <v>4</v>
          </cell>
          <cell r="Q14301">
            <v>4</v>
          </cell>
          <cell r="V14301">
            <v>6720</v>
          </cell>
        </row>
        <row r="14302">
          <cell r="A14302">
            <v>1</v>
          </cell>
          <cell r="E14302">
            <v>4</v>
          </cell>
          <cell r="I14302">
            <v>457399.5</v>
          </cell>
          <cell r="M14302">
            <v>4</v>
          </cell>
          <cell r="Q14302">
            <v>4</v>
          </cell>
          <cell r="V14302">
            <v>6810</v>
          </cell>
        </row>
        <row r="14303">
          <cell r="A14303">
            <v>1</v>
          </cell>
          <cell r="E14303">
            <v>4</v>
          </cell>
          <cell r="I14303">
            <v>-140405.75</v>
          </cell>
          <cell r="M14303">
            <v>4</v>
          </cell>
          <cell r="Q14303">
            <v>4</v>
          </cell>
          <cell r="V14303">
            <v>6820</v>
          </cell>
        </row>
        <row r="14304">
          <cell r="A14304">
            <v>1</v>
          </cell>
          <cell r="E14304">
            <v>4</v>
          </cell>
          <cell r="I14304">
            <v>178958.62</v>
          </cell>
          <cell r="M14304">
            <v>4</v>
          </cell>
          <cell r="Q14304">
            <v>4</v>
          </cell>
          <cell r="V14304">
            <v>7000</v>
          </cell>
        </row>
        <row r="14305">
          <cell r="A14305">
            <v>1</v>
          </cell>
          <cell r="E14305">
            <v>4</v>
          </cell>
          <cell r="I14305">
            <v>11658328.789999999</v>
          </cell>
          <cell r="M14305">
            <v>4</v>
          </cell>
          <cell r="Q14305">
            <v>4</v>
          </cell>
          <cell r="V14305">
            <v>7100</v>
          </cell>
        </row>
        <row r="14306">
          <cell r="A14306">
            <v>1</v>
          </cell>
          <cell r="E14306">
            <v>4</v>
          </cell>
          <cell r="I14306">
            <v>-1778998.07</v>
          </cell>
          <cell r="M14306">
            <v>4</v>
          </cell>
          <cell r="Q14306">
            <v>4</v>
          </cell>
          <cell r="V14306">
            <v>7110</v>
          </cell>
        </row>
        <row r="14307">
          <cell r="A14307">
            <v>1</v>
          </cell>
          <cell r="E14307">
            <v>4</v>
          </cell>
          <cell r="I14307">
            <v>540520.27</v>
          </cell>
          <cell r="M14307">
            <v>4</v>
          </cell>
          <cell r="Q14307">
            <v>4</v>
          </cell>
          <cell r="V14307">
            <v>7130</v>
          </cell>
        </row>
        <row r="14308">
          <cell r="A14308">
            <v>1</v>
          </cell>
          <cell r="E14308">
            <v>4</v>
          </cell>
          <cell r="I14308">
            <v>0</v>
          </cell>
          <cell r="M14308">
            <v>4</v>
          </cell>
          <cell r="Q14308">
            <v>4</v>
          </cell>
          <cell r="V14308">
            <v>7130</v>
          </cell>
        </row>
        <row r="14309">
          <cell r="A14309">
            <v>1</v>
          </cell>
          <cell r="E14309">
            <v>4</v>
          </cell>
          <cell r="I14309">
            <v>0</v>
          </cell>
          <cell r="M14309">
            <v>4</v>
          </cell>
          <cell r="Q14309">
            <v>4</v>
          </cell>
          <cell r="V14309">
            <v>7130</v>
          </cell>
        </row>
        <row r="14310">
          <cell r="A14310">
            <v>1</v>
          </cell>
          <cell r="E14310">
            <v>4</v>
          </cell>
          <cell r="I14310">
            <v>0</v>
          </cell>
          <cell r="M14310">
            <v>4</v>
          </cell>
          <cell r="Q14310">
            <v>4</v>
          </cell>
          <cell r="V14310">
            <v>7131</v>
          </cell>
        </row>
        <row r="14311">
          <cell r="A14311">
            <v>1</v>
          </cell>
          <cell r="E14311">
            <v>4</v>
          </cell>
          <cell r="I14311">
            <v>0</v>
          </cell>
          <cell r="M14311">
            <v>4</v>
          </cell>
          <cell r="Q14311">
            <v>4</v>
          </cell>
          <cell r="V14311">
            <v>7131</v>
          </cell>
        </row>
        <row r="14312">
          <cell r="A14312">
            <v>1</v>
          </cell>
          <cell r="E14312">
            <v>4</v>
          </cell>
          <cell r="I14312">
            <v>0</v>
          </cell>
          <cell r="M14312">
            <v>4</v>
          </cell>
          <cell r="Q14312">
            <v>4</v>
          </cell>
          <cell r="V14312">
            <v>7131</v>
          </cell>
        </row>
        <row r="14313">
          <cell r="A14313">
            <v>1</v>
          </cell>
          <cell r="E14313">
            <v>4</v>
          </cell>
          <cell r="I14313">
            <v>0</v>
          </cell>
          <cell r="M14313">
            <v>4</v>
          </cell>
          <cell r="Q14313">
            <v>4</v>
          </cell>
          <cell r="V14313">
            <v>7131</v>
          </cell>
        </row>
        <row r="14314">
          <cell r="A14314">
            <v>1</v>
          </cell>
          <cell r="E14314">
            <v>4</v>
          </cell>
          <cell r="I14314">
            <v>0</v>
          </cell>
          <cell r="M14314">
            <v>4</v>
          </cell>
          <cell r="Q14314">
            <v>4</v>
          </cell>
          <cell r="V14314">
            <v>7200</v>
          </cell>
        </row>
        <row r="14315">
          <cell r="A14315">
            <v>1</v>
          </cell>
          <cell r="E14315">
            <v>4</v>
          </cell>
          <cell r="I14315">
            <v>0</v>
          </cell>
          <cell r="M14315">
            <v>4</v>
          </cell>
          <cell r="Q14315">
            <v>4</v>
          </cell>
          <cell r="V14315">
            <v>7200</v>
          </cell>
        </row>
        <row r="14316">
          <cell r="A14316">
            <v>1</v>
          </cell>
          <cell r="E14316">
            <v>4</v>
          </cell>
          <cell r="I14316">
            <v>0</v>
          </cell>
          <cell r="M14316">
            <v>4</v>
          </cell>
          <cell r="Q14316">
            <v>4</v>
          </cell>
          <cell r="V14316">
            <v>7200</v>
          </cell>
        </row>
        <row r="14317">
          <cell r="A14317">
            <v>1</v>
          </cell>
          <cell r="E14317">
            <v>4</v>
          </cell>
          <cell r="I14317">
            <v>0</v>
          </cell>
          <cell r="M14317">
            <v>4</v>
          </cell>
          <cell r="Q14317">
            <v>4</v>
          </cell>
          <cell r="V14317">
            <v>7200</v>
          </cell>
        </row>
        <row r="14318">
          <cell r="A14318">
            <v>1</v>
          </cell>
          <cell r="E14318">
            <v>4</v>
          </cell>
          <cell r="I14318">
            <v>100</v>
          </cell>
          <cell r="M14318">
            <v>4</v>
          </cell>
          <cell r="Q14318">
            <v>4</v>
          </cell>
          <cell r="V14318">
            <v>7200</v>
          </cell>
        </row>
        <row r="14319">
          <cell r="A14319">
            <v>1</v>
          </cell>
          <cell r="E14319">
            <v>4</v>
          </cell>
          <cell r="I14319">
            <v>0</v>
          </cell>
          <cell r="M14319">
            <v>4</v>
          </cell>
          <cell r="Q14319">
            <v>4</v>
          </cell>
          <cell r="V14319">
            <v>7200</v>
          </cell>
        </row>
        <row r="14320">
          <cell r="A14320">
            <v>1</v>
          </cell>
          <cell r="E14320">
            <v>4</v>
          </cell>
          <cell r="I14320">
            <v>0</v>
          </cell>
          <cell r="M14320">
            <v>4</v>
          </cell>
          <cell r="Q14320">
            <v>4</v>
          </cell>
          <cell r="V14320">
            <v>7200</v>
          </cell>
        </row>
        <row r="14321">
          <cell r="A14321">
            <v>1</v>
          </cell>
          <cell r="E14321">
            <v>4</v>
          </cell>
          <cell r="I14321">
            <v>10000</v>
          </cell>
          <cell r="M14321">
            <v>4</v>
          </cell>
          <cell r="Q14321">
            <v>4</v>
          </cell>
          <cell r="V14321">
            <v>7200</v>
          </cell>
        </row>
        <row r="14322">
          <cell r="A14322">
            <v>1</v>
          </cell>
          <cell r="E14322">
            <v>4</v>
          </cell>
          <cell r="I14322">
            <v>0</v>
          </cell>
          <cell r="M14322">
            <v>4</v>
          </cell>
          <cell r="Q14322">
            <v>4</v>
          </cell>
          <cell r="V14322">
            <v>7200</v>
          </cell>
        </row>
        <row r="14323">
          <cell r="A14323">
            <v>1</v>
          </cell>
          <cell r="E14323">
            <v>4</v>
          </cell>
          <cell r="I14323">
            <v>40000</v>
          </cell>
          <cell r="M14323">
            <v>4</v>
          </cell>
          <cell r="Q14323">
            <v>4</v>
          </cell>
          <cell r="V14323">
            <v>7300</v>
          </cell>
        </row>
        <row r="14324">
          <cell r="A14324">
            <v>1</v>
          </cell>
          <cell r="E14324">
            <v>4</v>
          </cell>
          <cell r="I14324">
            <v>11697.47</v>
          </cell>
          <cell r="M14324">
            <v>4</v>
          </cell>
          <cell r="Q14324">
            <v>4</v>
          </cell>
          <cell r="V14324">
            <v>7300</v>
          </cell>
        </row>
        <row r="14325">
          <cell r="A14325">
            <v>1</v>
          </cell>
          <cell r="E14325">
            <v>4</v>
          </cell>
          <cell r="I14325">
            <v>2240</v>
          </cell>
          <cell r="M14325">
            <v>4</v>
          </cell>
          <cell r="Q14325">
            <v>4</v>
          </cell>
          <cell r="V14325">
            <v>7300</v>
          </cell>
        </row>
        <row r="14326">
          <cell r="A14326">
            <v>1</v>
          </cell>
          <cell r="E14326">
            <v>4</v>
          </cell>
          <cell r="I14326">
            <v>6785.12</v>
          </cell>
          <cell r="M14326">
            <v>4</v>
          </cell>
          <cell r="Q14326">
            <v>4</v>
          </cell>
          <cell r="V14326">
            <v>7300</v>
          </cell>
        </row>
        <row r="14327">
          <cell r="A14327">
            <v>1</v>
          </cell>
          <cell r="E14327">
            <v>4</v>
          </cell>
          <cell r="I14327">
            <v>0</v>
          </cell>
          <cell r="M14327">
            <v>4</v>
          </cell>
          <cell r="Q14327">
            <v>4</v>
          </cell>
          <cell r="V14327">
            <v>7300</v>
          </cell>
        </row>
        <row r="14328">
          <cell r="A14328">
            <v>1</v>
          </cell>
          <cell r="E14328">
            <v>4</v>
          </cell>
          <cell r="I14328">
            <v>0</v>
          </cell>
          <cell r="M14328">
            <v>4</v>
          </cell>
          <cell r="Q14328">
            <v>4</v>
          </cell>
          <cell r="V14328">
            <v>7300</v>
          </cell>
        </row>
        <row r="14329">
          <cell r="A14329">
            <v>1</v>
          </cell>
          <cell r="E14329">
            <v>4</v>
          </cell>
          <cell r="I14329">
            <v>0</v>
          </cell>
          <cell r="M14329">
            <v>4</v>
          </cell>
          <cell r="Q14329">
            <v>4</v>
          </cell>
          <cell r="V14329">
            <v>7300</v>
          </cell>
        </row>
        <row r="14330">
          <cell r="A14330">
            <v>1</v>
          </cell>
          <cell r="E14330">
            <v>4</v>
          </cell>
          <cell r="I14330">
            <v>0</v>
          </cell>
          <cell r="M14330">
            <v>4</v>
          </cell>
          <cell r="Q14330">
            <v>4</v>
          </cell>
          <cell r="V14330">
            <v>7300</v>
          </cell>
        </row>
        <row r="14331">
          <cell r="A14331">
            <v>1</v>
          </cell>
          <cell r="E14331">
            <v>4</v>
          </cell>
          <cell r="I14331">
            <v>0</v>
          </cell>
          <cell r="M14331">
            <v>4</v>
          </cell>
          <cell r="Q14331">
            <v>4</v>
          </cell>
          <cell r="V14331">
            <v>7300</v>
          </cell>
        </row>
        <row r="14332">
          <cell r="A14332">
            <v>1</v>
          </cell>
          <cell r="E14332">
            <v>4</v>
          </cell>
          <cell r="I14332">
            <v>-79560.7</v>
          </cell>
          <cell r="M14332">
            <v>4</v>
          </cell>
          <cell r="Q14332">
            <v>4</v>
          </cell>
          <cell r="V14332">
            <v>7300</v>
          </cell>
        </row>
        <row r="14333">
          <cell r="A14333">
            <v>1</v>
          </cell>
          <cell r="E14333">
            <v>4</v>
          </cell>
          <cell r="I14333">
            <v>555.54999999999995</v>
          </cell>
          <cell r="M14333">
            <v>4</v>
          </cell>
          <cell r="Q14333">
            <v>4</v>
          </cell>
          <cell r="V14333">
            <v>7300</v>
          </cell>
        </row>
        <row r="14334">
          <cell r="A14334">
            <v>1</v>
          </cell>
          <cell r="E14334">
            <v>4</v>
          </cell>
          <cell r="I14334">
            <v>0</v>
          </cell>
          <cell r="M14334">
            <v>4</v>
          </cell>
          <cell r="Q14334">
            <v>4</v>
          </cell>
          <cell r="V14334">
            <v>7300</v>
          </cell>
        </row>
        <row r="14335">
          <cell r="A14335">
            <v>1</v>
          </cell>
          <cell r="E14335">
            <v>4</v>
          </cell>
          <cell r="I14335">
            <v>0</v>
          </cell>
          <cell r="M14335">
            <v>4</v>
          </cell>
          <cell r="Q14335">
            <v>4</v>
          </cell>
          <cell r="V14335">
            <v>7300</v>
          </cell>
        </row>
        <row r="14336">
          <cell r="A14336">
            <v>1</v>
          </cell>
          <cell r="E14336">
            <v>4</v>
          </cell>
          <cell r="I14336">
            <v>0</v>
          </cell>
          <cell r="M14336">
            <v>4</v>
          </cell>
          <cell r="Q14336">
            <v>4</v>
          </cell>
          <cell r="V14336">
            <v>7300</v>
          </cell>
        </row>
        <row r="14337">
          <cell r="A14337">
            <v>1</v>
          </cell>
          <cell r="E14337">
            <v>4</v>
          </cell>
          <cell r="I14337">
            <v>0</v>
          </cell>
          <cell r="M14337">
            <v>4</v>
          </cell>
          <cell r="Q14337">
            <v>4</v>
          </cell>
          <cell r="V14337">
            <v>7300</v>
          </cell>
        </row>
        <row r="14338">
          <cell r="A14338">
            <v>1</v>
          </cell>
          <cell r="E14338">
            <v>4</v>
          </cell>
          <cell r="I14338">
            <v>0</v>
          </cell>
          <cell r="M14338">
            <v>4</v>
          </cell>
          <cell r="Q14338">
            <v>4</v>
          </cell>
          <cell r="V14338">
            <v>7300</v>
          </cell>
        </row>
        <row r="14339">
          <cell r="A14339">
            <v>1</v>
          </cell>
          <cell r="E14339">
            <v>4</v>
          </cell>
          <cell r="I14339">
            <v>0</v>
          </cell>
          <cell r="M14339">
            <v>4</v>
          </cell>
          <cell r="Q14339">
            <v>4</v>
          </cell>
          <cell r="V14339">
            <v>7300</v>
          </cell>
        </row>
        <row r="14340">
          <cell r="A14340">
            <v>1</v>
          </cell>
          <cell r="E14340">
            <v>4</v>
          </cell>
          <cell r="I14340">
            <v>0</v>
          </cell>
          <cell r="M14340">
            <v>4</v>
          </cell>
          <cell r="Q14340">
            <v>4</v>
          </cell>
          <cell r="V14340">
            <v>7300</v>
          </cell>
        </row>
        <row r="14341">
          <cell r="A14341">
            <v>1</v>
          </cell>
          <cell r="E14341">
            <v>4</v>
          </cell>
          <cell r="I14341">
            <v>0</v>
          </cell>
          <cell r="M14341">
            <v>4</v>
          </cell>
          <cell r="Q14341">
            <v>4</v>
          </cell>
          <cell r="V14341">
            <v>7300</v>
          </cell>
        </row>
        <row r="14342">
          <cell r="A14342">
            <v>1</v>
          </cell>
          <cell r="E14342">
            <v>4</v>
          </cell>
          <cell r="I14342">
            <v>9099.85</v>
          </cell>
          <cell r="M14342">
            <v>4</v>
          </cell>
          <cell r="Q14342">
            <v>4</v>
          </cell>
          <cell r="V14342">
            <v>7300</v>
          </cell>
        </row>
        <row r="14343">
          <cell r="A14343">
            <v>1</v>
          </cell>
          <cell r="E14343">
            <v>4</v>
          </cell>
          <cell r="I14343">
            <v>375237.29</v>
          </cell>
          <cell r="M14343">
            <v>4</v>
          </cell>
          <cell r="Q14343">
            <v>4</v>
          </cell>
          <cell r="V14343">
            <v>7300</v>
          </cell>
        </row>
        <row r="14344">
          <cell r="A14344">
            <v>1</v>
          </cell>
          <cell r="E14344">
            <v>4</v>
          </cell>
          <cell r="I14344">
            <v>18909.45</v>
          </cell>
          <cell r="M14344">
            <v>4</v>
          </cell>
          <cell r="Q14344">
            <v>4</v>
          </cell>
          <cell r="V14344">
            <v>7300</v>
          </cell>
        </row>
        <row r="14345">
          <cell r="A14345">
            <v>1</v>
          </cell>
          <cell r="E14345">
            <v>4</v>
          </cell>
          <cell r="I14345">
            <v>1463.57</v>
          </cell>
          <cell r="M14345">
            <v>4</v>
          </cell>
          <cell r="Q14345">
            <v>4</v>
          </cell>
          <cell r="V14345">
            <v>7300</v>
          </cell>
        </row>
        <row r="14346">
          <cell r="A14346">
            <v>1</v>
          </cell>
          <cell r="E14346">
            <v>4</v>
          </cell>
          <cell r="I14346">
            <v>400</v>
          </cell>
          <cell r="M14346">
            <v>4</v>
          </cell>
          <cell r="Q14346">
            <v>4</v>
          </cell>
          <cell r="V14346">
            <v>7300</v>
          </cell>
        </row>
        <row r="14347">
          <cell r="A14347">
            <v>1</v>
          </cell>
          <cell r="E14347">
            <v>4</v>
          </cell>
          <cell r="I14347">
            <v>-187.03</v>
          </cell>
          <cell r="M14347">
            <v>4</v>
          </cell>
          <cell r="Q14347">
            <v>4</v>
          </cell>
          <cell r="V14347">
            <v>7300</v>
          </cell>
        </row>
        <row r="14348">
          <cell r="A14348">
            <v>1</v>
          </cell>
          <cell r="E14348">
            <v>4</v>
          </cell>
          <cell r="I14348">
            <v>-1680.59</v>
          </cell>
          <cell r="M14348">
            <v>4</v>
          </cell>
          <cell r="Q14348">
            <v>4</v>
          </cell>
          <cell r="V14348">
            <v>7300</v>
          </cell>
        </row>
        <row r="14349">
          <cell r="A14349">
            <v>1</v>
          </cell>
          <cell r="E14349">
            <v>4</v>
          </cell>
          <cell r="I14349">
            <v>-17787.89</v>
          </cell>
          <cell r="M14349">
            <v>4</v>
          </cell>
          <cell r="Q14349">
            <v>4</v>
          </cell>
          <cell r="V14349">
            <v>7300</v>
          </cell>
        </row>
        <row r="14350">
          <cell r="A14350">
            <v>1</v>
          </cell>
          <cell r="E14350">
            <v>4</v>
          </cell>
          <cell r="I14350">
            <v>40</v>
          </cell>
          <cell r="M14350">
            <v>4</v>
          </cell>
          <cell r="Q14350">
            <v>4</v>
          </cell>
          <cell r="V14350">
            <v>7300</v>
          </cell>
        </row>
        <row r="14351">
          <cell r="A14351">
            <v>1</v>
          </cell>
          <cell r="E14351">
            <v>4</v>
          </cell>
          <cell r="I14351">
            <v>455.25</v>
          </cell>
          <cell r="M14351">
            <v>4</v>
          </cell>
          <cell r="Q14351">
            <v>4</v>
          </cell>
          <cell r="V14351">
            <v>7300</v>
          </cell>
        </row>
        <row r="14352">
          <cell r="A14352">
            <v>1</v>
          </cell>
          <cell r="E14352">
            <v>4</v>
          </cell>
          <cell r="I14352">
            <v>4690.4399999999996</v>
          </cell>
          <cell r="M14352">
            <v>4</v>
          </cell>
          <cell r="Q14352">
            <v>4</v>
          </cell>
          <cell r="V14352">
            <v>7300</v>
          </cell>
        </row>
        <row r="14353">
          <cell r="A14353">
            <v>1</v>
          </cell>
          <cell r="E14353">
            <v>4</v>
          </cell>
          <cell r="I14353">
            <v>25857.39</v>
          </cell>
          <cell r="M14353">
            <v>4</v>
          </cell>
          <cell r="Q14353">
            <v>4</v>
          </cell>
          <cell r="V14353">
            <v>7300</v>
          </cell>
        </row>
        <row r="14354">
          <cell r="A14354">
            <v>1</v>
          </cell>
          <cell r="E14354">
            <v>4</v>
          </cell>
          <cell r="I14354">
            <v>2729.22</v>
          </cell>
          <cell r="M14354">
            <v>4</v>
          </cell>
          <cell r="Q14354">
            <v>4</v>
          </cell>
          <cell r="V14354">
            <v>7300</v>
          </cell>
        </row>
        <row r="14355">
          <cell r="A14355">
            <v>1</v>
          </cell>
          <cell r="E14355">
            <v>4</v>
          </cell>
          <cell r="I14355">
            <v>1891.5</v>
          </cell>
          <cell r="M14355">
            <v>4</v>
          </cell>
          <cell r="Q14355">
            <v>4</v>
          </cell>
          <cell r="V14355">
            <v>7300</v>
          </cell>
        </row>
        <row r="14356">
          <cell r="A14356">
            <v>1</v>
          </cell>
          <cell r="E14356">
            <v>4</v>
          </cell>
          <cell r="I14356">
            <v>6594.88</v>
          </cell>
          <cell r="M14356">
            <v>4</v>
          </cell>
          <cell r="Q14356">
            <v>4</v>
          </cell>
          <cell r="V14356">
            <v>7300</v>
          </cell>
        </row>
        <row r="14357">
          <cell r="A14357">
            <v>1</v>
          </cell>
          <cell r="E14357">
            <v>4</v>
          </cell>
          <cell r="I14357">
            <v>591.5</v>
          </cell>
          <cell r="M14357">
            <v>4</v>
          </cell>
          <cell r="Q14357">
            <v>4</v>
          </cell>
          <cell r="V14357">
            <v>7300</v>
          </cell>
        </row>
        <row r="14358">
          <cell r="A14358">
            <v>1</v>
          </cell>
          <cell r="E14358">
            <v>4</v>
          </cell>
          <cell r="I14358">
            <v>2300</v>
          </cell>
          <cell r="M14358">
            <v>4</v>
          </cell>
          <cell r="Q14358">
            <v>4</v>
          </cell>
          <cell r="V14358">
            <v>7300</v>
          </cell>
        </row>
        <row r="14359">
          <cell r="A14359">
            <v>1</v>
          </cell>
          <cell r="E14359">
            <v>4</v>
          </cell>
          <cell r="I14359">
            <v>6544960.25</v>
          </cell>
          <cell r="M14359">
            <v>4</v>
          </cell>
          <cell r="Q14359">
            <v>4</v>
          </cell>
          <cell r="V14359">
            <v>7400</v>
          </cell>
        </row>
        <row r="14360">
          <cell r="A14360">
            <v>1</v>
          </cell>
          <cell r="E14360">
            <v>4</v>
          </cell>
          <cell r="I14360">
            <v>0</v>
          </cell>
          <cell r="M14360">
            <v>4</v>
          </cell>
          <cell r="Q14360">
            <v>4</v>
          </cell>
          <cell r="V14360">
            <v>7600</v>
          </cell>
        </row>
        <row r="14361">
          <cell r="A14361">
            <v>1</v>
          </cell>
          <cell r="E14361">
            <v>4</v>
          </cell>
          <cell r="I14361">
            <v>63033.06</v>
          </cell>
          <cell r="M14361">
            <v>4</v>
          </cell>
          <cell r="Q14361">
            <v>4</v>
          </cell>
          <cell r="V14361">
            <v>7700</v>
          </cell>
        </row>
        <row r="14362">
          <cell r="A14362">
            <v>1</v>
          </cell>
          <cell r="E14362">
            <v>4</v>
          </cell>
          <cell r="I14362">
            <v>10339.200000000001</v>
          </cell>
          <cell r="M14362">
            <v>4</v>
          </cell>
          <cell r="Q14362">
            <v>4</v>
          </cell>
          <cell r="V14362">
            <v>7700</v>
          </cell>
        </row>
        <row r="14363">
          <cell r="A14363">
            <v>1</v>
          </cell>
          <cell r="E14363">
            <v>4</v>
          </cell>
          <cell r="I14363">
            <v>0</v>
          </cell>
          <cell r="M14363">
            <v>4</v>
          </cell>
          <cell r="Q14363">
            <v>4</v>
          </cell>
          <cell r="V14363">
            <v>7700</v>
          </cell>
        </row>
        <row r="14364">
          <cell r="A14364">
            <v>1</v>
          </cell>
          <cell r="E14364">
            <v>4</v>
          </cell>
          <cell r="I14364">
            <v>4800275.05</v>
          </cell>
          <cell r="M14364">
            <v>4</v>
          </cell>
          <cell r="Q14364">
            <v>4</v>
          </cell>
          <cell r="V14364">
            <v>7700</v>
          </cell>
        </row>
        <row r="14365">
          <cell r="A14365">
            <v>1</v>
          </cell>
          <cell r="E14365">
            <v>4</v>
          </cell>
          <cell r="I14365">
            <v>0</v>
          </cell>
          <cell r="M14365">
            <v>4</v>
          </cell>
          <cell r="Q14365">
            <v>4</v>
          </cell>
          <cell r="V14365">
            <v>7700</v>
          </cell>
        </row>
        <row r="14366">
          <cell r="A14366">
            <v>1</v>
          </cell>
          <cell r="E14366">
            <v>4</v>
          </cell>
          <cell r="I14366">
            <v>1967774.03</v>
          </cell>
          <cell r="M14366">
            <v>4</v>
          </cell>
          <cell r="Q14366">
            <v>4</v>
          </cell>
          <cell r="V14366">
            <v>7700</v>
          </cell>
        </row>
        <row r="14367">
          <cell r="A14367">
            <v>1</v>
          </cell>
          <cell r="E14367">
            <v>4</v>
          </cell>
          <cell r="I14367">
            <v>0</v>
          </cell>
          <cell r="M14367">
            <v>4</v>
          </cell>
          <cell r="Q14367">
            <v>4</v>
          </cell>
          <cell r="V14367">
            <v>7700</v>
          </cell>
        </row>
        <row r="14368">
          <cell r="A14368">
            <v>1</v>
          </cell>
          <cell r="E14368">
            <v>4</v>
          </cell>
          <cell r="I14368">
            <v>0</v>
          </cell>
          <cell r="M14368">
            <v>4</v>
          </cell>
          <cell r="Q14368">
            <v>4</v>
          </cell>
          <cell r="V14368">
            <v>7700</v>
          </cell>
        </row>
        <row r="14369">
          <cell r="A14369">
            <v>1</v>
          </cell>
          <cell r="E14369">
            <v>4</v>
          </cell>
          <cell r="I14369">
            <v>0</v>
          </cell>
          <cell r="M14369">
            <v>4</v>
          </cell>
          <cell r="Q14369">
            <v>4</v>
          </cell>
          <cell r="V14369">
            <v>7700</v>
          </cell>
        </row>
        <row r="14370">
          <cell r="A14370">
            <v>1</v>
          </cell>
          <cell r="E14370">
            <v>4</v>
          </cell>
          <cell r="I14370">
            <v>0</v>
          </cell>
          <cell r="M14370">
            <v>4</v>
          </cell>
          <cell r="Q14370">
            <v>4</v>
          </cell>
          <cell r="V14370">
            <v>7700</v>
          </cell>
        </row>
        <row r="14371">
          <cell r="A14371">
            <v>1</v>
          </cell>
          <cell r="E14371">
            <v>4</v>
          </cell>
          <cell r="I14371">
            <v>0</v>
          </cell>
          <cell r="M14371">
            <v>4</v>
          </cell>
          <cell r="Q14371">
            <v>4</v>
          </cell>
          <cell r="V14371">
            <v>7700</v>
          </cell>
        </row>
        <row r="14372">
          <cell r="A14372">
            <v>1</v>
          </cell>
          <cell r="E14372">
            <v>4</v>
          </cell>
          <cell r="I14372">
            <v>0</v>
          </cell>
          <cell r="M14372">
            <v>4</v>
          </cell>
          <cell r="Q14372">
            <v>4</v>
          </cell>
          <cell r="V14372">
            <v>7700</v>
          </cell>
        </row>
        <row r="14373">
          <cell r="A14373">
            <v>1</v>
          </cell>
          <cell r="E14373">
            <v>4</v>
          </cell>
          <cell r="I14373">
            <v>0</v>
          </cell>
          <cell r="M14373">
            <v>4</v>
          </cell>
          <cell r="Q14373">
            <v>4</v>
          </cell>
          <cell r="V14373">
            <v>7700</v>
          </cell>
        </row>
        <row r="14374">
          <cell r="A14374">
            <v>1</v>
          </cell>
          <cell r="E14374">
            <v>4</v>
          </cell>
          <cell r="I14374">
            <v>0</v>
          </cell>
          <cell r="M14374">
            <v>4</v>
          </cell>
          <cell r="Q14374">
            <v>4</v>
          </cell>
          <cell r="V14374">
            <v>7700</v>
          </cell>
        </row>
        <row r="14375">
          <cell r="A14375">
            <v>1</v>
          </cell>
          <cell r="E14375">
            <v>4</v>
          </cell>
          <cell r="I14375">
            <v>0</v>
          </cell>
          <cell r="M14375">
            <v>4</v>
          </cell>
          <cell r="Q14375">
            <v>4</v>
          </cell>
          <cell r="V14375">
            <v>7700</v>
          </cell>
        </row>
        <row r="14376">
          <cell r="A14376">
            <v>1</v>
          </cell>
          <cell r="E14376">
            <v>4</v>
          </cell>
          <cell r="I14376">
            <v>0</v>
          </cell>
          <cell r="M14376">
            <v>4</v>
          </cell>
          <cell r="Q14376">
            <v>4</v>
          </cell>
          <cell r="V14376">
            <v>7700</v>
          </cell>
        </row>
        <row r="14377">
          <cell r="A14377">
            <v>1</v>
          </cell>
          <cell r="E14377">
            <v>4</v>
          </cell>
          <cell r="I14377">
            <v>0</v>
          </cell>
          <cell r="M14377">
            <v>4</v>
          </cell>
          <cell r="Q14377">
            <v>4</v>
          </cell>
          <cell r="V14377">
            <v>7710</v>
          </cell>
        </row>
        <row r="14378">
          <cell r="A14378">
            <v>1</v>
          </cell>
          <cell r="E14378">
            <v>4</v>
          </cell>
          <cell r="I14378">
            <v>0</v>
          </cell>
          <cell r="M14378">
            <v>4</v>
          </cell>
          <cell r="Q14378">
            <v>4</v>
          </cell>
          <cell r="V14378">
            <v>7710</v>
          </cell>
        </row>
        <row r="14379">
          <cell r="A14379">
            <v>1</v>
          </cell>
          <cell r="E14379">
            <v>4</v>
          </cell>
          <cell r="I14379">
            <v>0</v>
          </cell>
          <cell r="M14379">
            <v>4</v>
          </cell>
          <cell r="Q14379">
            <v>4</v>
          </cell>
          <cell r="V14379">
            <v>7710</v>
          </cell>
        </row>
        <row r="14380">
          <cell r="A14380">
            <v>1</v>
          </cell>
          <cell r="E14380">
            <v>4</v>
          </cell>
          <cell r="I14380">
            <v>0</v>
          </cell>
          <cell r="M14380">
            <v>4</v>
          </cell>
          <cell r="Q14380">
            <v>4</v>
          </cell>
          <cell r="V14380">
            <v>7710</v>
          </cell>
        </row>
        <row r="14381">
          <cell r="A14381">
            <v>1</v>
          </cell>
          <cell r="E14381">
            <v>4</v>
          </cell>
          <cell r="I14381">
            <v>0</v>
          </cell>
          <cell r="M14381">
            <v>4</v>
          </cell>
          <cell r="Q14381">
            <v>4</v>
          </cell>
          <cell r="V14381">
            <v>7710</v>
          </cell>
        </row>
        <row r="14382">
          <cell r="A14382">
            <v>1</v>
          </cell>
          <cell r="E14382">
            <v>4</v>
          </cell>
          <cell r="I14382">
            <v>0</v>
          </cell>
          <cell r="M14382">
            <v>4</v>
          </cell>
          <cell r="Q14382">
            <v>4</v>
          </cell>
          <cell r="V14382">
            <v>7710</v>
          </cell>
        </row>
        <row r="14383">
          <cell r="A14383">
            <v>1</v>
          </cell>
          <cell r="E14383">
            <v>4</v>
          </cell>
          <cell r="I14383">
            <v>0</v>
          </cell>
          <cell r="M14383">
            <v>4</v>
          </cell>
          <cell r="Q14383">
            <v>4</v>
          </cell>
          <cell r="V14383">
            <v>7710</v>
          </cell>
        </row>
        <row r="14384">
          <cell r="A14384">
            <v>1</v>
          </cell>
          <cell r="E14384">
            <v>4</v>
          </cell>
          <cell r="I14384">
            <v>0</v>
          </cell>
          <cell r="M14384">
            <v>4</v>
          </cell>
          <cell r="Q14384">
            <v>4</v>
          </cell>
          <cell r="V14384">
            <v>7710</v>
          </cell>
        </row>
        <row r="14385">
          <cell r="A14385">
            <v>1</v>
          </cell>
          <cell r="E14385">
            <v>4</v>
          </cell>
          <cell r="I14385">
            <v>0</v>
          </cell>
          <cell r="M14385">
            <v>4</v>
          </cell>
          <cell r="Q14385">
            <v>4</v>
          </cell>
          <cell r="V14385">
            <v>7710</v>
          </cell>
        </row>
        <row r="14386">
          <cell r="A14386">
            <v>1</v>
          </cell>
          <cell r="E14386">
            <v>4</v>
          </cell>
          <cell r="I14386">
            <v>0</v>
          </cell>
          <cell r="M14386">
            <v>4</v>
          </cell>
          <cell r="Q14386">
            <v>4</v>
          </cell>
          <cell r="V14386">
            <v>7710</v>
          </cell>
        </row>
        <row r="14387">
          <cell r="A14387">
            <v>1</v>
          </cell>
          <cell r="E14387">
            <v>4</v>
          </cell>
          <cell r="I14387">
            <v>0</v>
          </cell>
          <cell r="M14387">
            <v>4</v>
          </cell>
          <cell r="Q14387">
            <v>4</v>
          </cell>
          <cell r="V14387">
            <v>7710</v>
          </cell>
        </row>
        <row r="14388">
          <cell r="A14388">
            <v>1</v>
          </cell>
          <cell r="E14388">
            <v>4</v>
          </cell>
          <cell r="I14388">
            <v>0</v>
          </cell>
          <cell r="M14388">
            <v>4</v>
          </cell>
          <cell r="Q14388">
            <v>4</v>
          </cell>
          <cell r="V14388">
            <v>7710</v>
          </cell>
        </row>
        <row r="14389">
          <cell r="A14389">
            <v>1</v>
          </cell>
          <cell r="E14389">
            <v>4</v>
          </cell>
          <cell r="I14389">
            <v>0</v>
          </cell>
          <cell r="M14389">
            <v>4</v>
          </cell>
          <cell r="Q14389">
            <v>4</v>
          </cell>
          <cell r="V14389">
            <v>7710</v>
          </cell>
        </row>
        <row r="14390">
          <cell r="A14390">
            <v>1</v>
          </cell>
          <cell r="E14390">
            <v>4</v>
          </cell>
          <cell r="I14390">
            <v>229259.85</v>
          </cell>
          <cell r="M14390">
            <v>4</v>
          </cell>
          <cell r="Q14390">
            <v>4</v>
          </cell>
          <cell r="V14390">
            <v>7800</v>
          </cell>
        </row>
        <row r="14391">
          <cell r="A14391">
            <v>1</v>
          </cell>
          <cell r="E14391">
            <v>4</v>
          </cell>
          <cell r="I14391">
            <v>3221.79</v>
          </cell>
          <cell r="M14391">
            <v>4</v>
          </cell>
          <cell r="Q14391">
            <v>4</v>
          </cell>
          <cell r="V14391">
            <v>7901</v>
          </cell>
        </row>
        <row r="14392">
          <cell r="A14392">
            <v>1</v>
          </cell>
          <cell r="E14392">
            <v>4</v>
          </cell>
          <cell r="I14392">
            <v>6541.28</v>
          </cell>
          <cell r="M14392">
            <v>4</v>
          </cell>
          <cell r="Q14392">
            <v>4</v>
          </cell>
          <cell r="V14392">
            <v>7902</v>
          </cell>
        </row>
        <row r="14393">
          <cell r="A14393">
            <v>1</v>
          </cell>
          <cell r="E14393">
            <v>4</v>
          </cell>
          <cell r="I14393">
            <v>0</v>
          </cell>
          <cell r="M14393">
            <v>4</v>
          </cell>
          <cell r="Q14393">
            <v>4</v>
          </cell>
          <cell r="V14393">
            <v>7903</v>
          </cell>
        </row>
        <row r="14394">
          <cell r="A14394">
            <v>1</v>
          </cell>
          <cell r="E14394">
            <v>4</v>
          </cell>
          <cell r="I14394">
            <v>-31533.34</v>
          </cell>
          <cell r="M14394">
            <v>4</v>
          </cell>
          <cell r="Q14394">
            <v>4</v>
          </cell>
          <cell r="V14394">
            <v>8011</v>
          </cell>
        </row>
        <row r="14395">
          <cell r="A14395">
            <v>1</v>
          </cell>
          <cell r="E14395">
            <v>4</v>
          </cell>
          <cell r="I14395">
            <v>15659.33</v>
          </cell>
          <cell r="M14395">
            <v>4</v>
          </cell>
          <cell r="Q14395">
            <v>4</v>
          </cell>
          <cell r="V14395">
            <v>8012</v>
          </cell>
        </row>
        <row r="14396">
          <cell r="A14396">
            <v>1</v>
          </cell>
          <cell r="E14396">
            <v>4</v>
          </cell>
          <cell r="I14396">
            <v>-3121.72</v>
          </cell>
          <cell r="M14396">
            <v>4</v>
          </cell>
          <cell r="Q14396">
            <v>4</v>
          </cell>
          <cell r="V14396">
            <v>8013</v>
          </cell>
        </row>
        <row r="14397">
          <cell r="A14397">
            <v>1</v>
          </cell>
          <cell r="E14397">
            <v>4</v>
          </cell>
          <cell r="I14397">
            <v>263494.33</v>
          </cell>
          <cell r="M14397">
            <v>4</v>
          </cell>
          <cell r="Q14397">
            <v>4</v>
          </cell>
          <cell r="V14397">
            <v>8014</v>
          </cell>
        </row>
        <row r="14398">
          <cell r="A14398">
            <v>1</v>
          </cell>
          <cell r="E14398">
            <v>4</v>
          </cell>
          <cell r="I14398">
            <v>188.72</v>
          </cell>
          <cell r="M14398">
            <v>4</v>
          </cell>
          <cell r="Q14398">
            <v>4</v>
          </cell>
          <cell r="V14398">
            <v>8016</v>
          </cell>
        </row>
        <row r="14399">
          <cell r="A14399">
            <v>1</v>
          </cell>
          <cell r="E14399">
            <v>4</v>
          </cell>
          <cell r="I14399">
            <v>9281.7800000000007</v>
          </cell>
          <cell r="M14399">
            <v>4</v>
          </cell>
          <cell r="Q14399">
            <v>4</v>
          </cell>
          <cell r="V14399">
            <v>8021</v>
          </cell>
        </row>
        <row r="14400">
          <cell r="A14400">
            <v>1</v>
          </cell>
          <cell r="E14400">
            <v>4</v>
          </cell>
          <cell r="I14400">
            <v>0</v>
          </cell>
          <cell r="M14400">
            <v>4</v>
          </cell>
          <cell r="Q14400">
            <v>4</v>
          </cell>
          <cell r="V14400">
            <v>8041</v>
          </cell>
        </row>
        <row r="14401">
          <cell r="A14401">
            <v>1</v>
          </cell>
          <cell r="E14401">
            <v>4</v>
          </cell>
          <cell r="I14401">
            <v>0</v>
          </cell>
          <cell r="M14401">
            <v>4</v>
          </cell>
          <cell r="Q14401">
            <v>4</v>
          </cell>
          <cell r="V14401">
            <v>8042</v>
          </cell>
        </row>
        <row r="14402">
          <cell r="A14402">
            <v>1</v>
          </cell>
          <cell r="E14402">
            <v>4</v>
          </cell>
          <cell r="I14402">
            <v>0</v>
          </cell>
          <cell r="M14402">
            <v>4</v>
          </cell>
          <cell r="Q14402">
            <v>4</v>
          </cell>
          <cell r="V14402">
            <v>8043</v>
          </cell>
        </row>
        <row r="14403">
          <cell r="A14403">
            <v>1</v>
          </cell>
          <cell r="E14403">
            <v>4</v>
          </cell>
          <cell r="I14403">
            <v>-3168753.86</v>
          </cell>
          <cell r="M14403">
            <v>4</v>
          </cell>
          <cell r="Q14403">
            <v>4</v>
          </cell>
          <cell r="V14403">
            <v>8700</v>
          </cell>
        </row>
        <row r="14404">
          <cell r="A14404">
            <v>1</v>
          </cell>
          <cell r="E14404">
            <v>4</v>
          </cell>
          <cell r="I14404">
            <v>-398147.76</v>
          </cell>
          <cell r="M14404">
            <v>4</v>
          </cell>
          <cell r="Q14404">
            <v>4</v>
          </cell>
          <cell r="V14404">
            <v>8900</v>
          </cell>
        </row>
        <row r="14405">
          <cell r="A14405">
            <v>1</v>
          </cell>
          <cell r="E14405">
            <v>4</v>
          </cell>
          <cell r="I14405">
            <v>-10777087.42</v>
          </cell>
          <cell r="M14405">
            <v>4</v>
          </cell>
          <cell r="Q14405">
            <v>4</v>
          </cell>
          <cell r="V14405">
            <v>9100</v>
          </cell>
        </row>
        <row r="14406">
          <cell r="A14406">
            <v>1</v>
          </cell>
          <cell r="E14406">
            <v>4</v>
          </cell>
          <cell r="I14406">
            <v>131976.44</v>
          </cell>
          <cell r="M14406">
            <v>4</v>
          </cell>
          <cell r="Q14406">
            <v>4</v>
          </cell>
          <cell r="V14406">
            <v>9110</v>
          </cell>
        </row>
        <row r="14407">
          <cell r="A14407">
            <v>1</v>
          </cell>
          <cell r="E14407">
            <v>4</v>
          </cell>
          <cell r="I14407">
            <v>0</v>
          </cell>
          <cell r="M14407">
            <v>4</v>
          </cell>
          <cell r="Q14407">
            <v>4</v>
          </cell>
          <cell r="V14407">
            <v>9150</v>
          </cell>
        </row>
        <row r="14408">
          <cell r="A14408">
            <v>1</v>
          </cell>
          <cell r="E14408">
            <v>4</v>
          </cell>
          <cell r="I14408">
            <v>0</v>
          </cell>
          <cell r="M14408">
            <v>4</v>
          </cell>
          <cell r="Q14408">
            <v>4</v>
          </cell>
          <cell r="V14408">
            <v>9200</v>
          </cell>
        </row>
        <row r="14409">
          <cell r="A14409">
            <v>1</v>
          </cell>
          <cell r="E14409">
            <v>4</v>
          </cell>
          <cell r="I14409">
            <v>0</v>
          </cell>
          <cell r="M14409">
            <v>4</v>
          </cell>
          <cell r="Q14409">
            <v>4</v>
          </cell>
          <cell r="V14409">
            <v>9201</v>
          </cell>
        </row>
        <row r="14410">
          <cell r="A14410">
            <v>1</v>
          </cell>
          <cell r="E14410">
            <v>4</v>
          </cell>
          <cell r="I14410">
            <v>0</v>
          </cell>
          <cell r="M14410">
            <v>4</v>
          </cell>
          <cell r="Q14410">
            <v>4</v>
          </cell>
          <cell r="V14410">
            <v>9203</v>
          </cell>
        </row>
        <row r="14411">
          <cell r="A14411">
            <v>1</v>
          </cell>
          <cell r="E14411">
            <v>4</v>
          </cell>
          <cell r="I14411">
            <v>0</v>
          </cell>
          <cell r="M14411">
            <v>4</v>
          </cell>
          <cell r="Q14411">
            <v>4</v>
          </cell>
          <cell r="V14411">
            <v>9204</v>
          </cell>
        </row>
        <row r="14412">
          <cell r="A14412">
            <v>1</v>
          </cell>
          <cell r="E14412">
            <v>4</v>
          </cell>
          <cell r="I14412">
            <v>-5391124.9900000002</v>
          </cell>
          <cell r="M14412">
            <v>4</v>
          </cell>
          <cell r="Q14412">
            <v>4</v>
          </cell>
          <cell r="V14412">
            <v>9205</v>
          </cell>
        </row>
        <row r="14413">
          <cell r="A14413">
            <v>1</v>
          </cell>
          <cell r="E14413">
            <v>4</v>
          </cell>
          <cell r="I14413">
            <v>0</v>
          </cell>
          <cell r="M14413">
            <v>4</v>
          </cell>
          <cell r="Q14413">
            <v>4</v>
          </cell>
          <cell r="V14413">
            <v>9206</v>
          </cell>
        </row>
        <row r="14414">
          <cell r="A14414">
            <v>1</v>
          </cell>
          <cell r="E14414">
            <v>4</v>
          </cell>
          <cell r="I14414">
            <v>-916703.24</v>
          </cell>
          <cell r="M14414">
            <v>4</v>
          </cell>
          <cell r="Q14414">
            <v>4</v>
          </cell>
          <cell r="V14414">
            <v>9208</v>
          </cell>
        </row>
        <row r="14415">
          <cell r="A14415">
            <v>1</v>
          </cell>
          <cell r="E14415">
            <v>4</v>
          </cell>
          <cell r="I14415">
            <v>0</v>
          </cell>
          <cell r="M14415">
            <v>4</v>
          </cell>
          <cell r="Q14415">
            <v>4</v>
          </cell>
          <cell r="V14415">
            <v>9209</v>
          </cell>
        </row>
        <row r="14416">
          <cell r="A14416">
            <v>1</v>
          </cell>
          <cell r="E14416">
            <v>4</v>
          </cell>
          <cell r="I14416">
            <v>0</v>
          </cell>
          <cell r="M14416">
            <v>4</v>
          </cell>
          <cell r="Q14416">
            <v>4</v>
          </cell>
          <cell r="V14416">
            <v>9210</v>
          </cell>
        </row>
        <row r="14417">
          <cell r="A14417">
            <v>1</v>
          </cell>
          <cell r="E14417">
            <v>4</v>
          </cell>
          <cell r="I14417">
            <v>0</v>
          </cell>
          <cell r="M14417">
            <v>4</v>
          </cell>
          <cell r="Q14417">
            <v>4</v>
          </cell>
          <cell r="V14417">
            <v>9211</v>
          </cell>
        </row>
        <row r="14418">
          <cell r="A14418">
            <v>1</v>
          </cell>
          <cell r="E14418">
            <v>4</v>
          </cell>
          <cell r="I14418">
            <v>0</v>
          </cell>
          <cell r="M14418">
            <v>4</v>
          </cell>
          <cell r="Q14418">
            <v>4</v>
          </cell>
          <cell r="V14418">
            <v>9212</v>
          </cell>
        </row>
        <row r="14419">
          <cell r="A14419">
            <v>1</v>
          </cell>
          <cell r="E14419">
            <v>4</v>
          </cell>
          <cell r="I14419">
            <v>0</v>
          </cell>
          <cell r="M14419">
            <v>4</v>
          </cell>
          <cell r="Q14419">
            <v>4</v>
          </cell>
          <cell r="V14419">
            <v>9213</v>
          </cell>
        </row>
        <row r="14420">
          <cell r="A14420">
            <v>1</v>
          </cell>
          <cell r="E14420">
            <v>4</v>
          </cell>
          <cell r="I14420">
            <v>0</v>
          </cell>
          <cell r="M14420">
            <v>4</v>
          </cell>
          <cell r="Q14420">
            <v>4</v>
          </cell>
          <cell r="V14420">
            <v>9214</v>
          </cell>
        </row>
        <row r="14421">
          <cell r="A14421">
            <v>1</v>
          </cell>
          <cell r="E14421">
            <v>4</v>
          </cell>
          <cell r="I14421">
            <v>0</v>
          </cell>
          <cell r="M14421">
            <v>4</v>
          </cell>
          <cell r="Q14421">
            <v>4</v>
          </cell>
          <cell r="V14421">
            <v>9221</v>
          </cell>
        </row>
        <row r="14422">
          <cell r="A14422">
            <v>1</v>
          </cell>
          <cell r="E14422">
            <v>4</v>
          </cell>
          <cell r="I14422">
            <v>0</v>
          </cell>
          <cell r="M14422">
            <v>4</v>
          </cell>
          <cell r="Q14422">
            <v>4</v>
          </cell>
          <cell r="V14422">
            <v>9221</v>
          </cell>
        </row>
        <row r="14423">
          <cell r="A14423">
            <v>1</v>
          </cell>
          <cell r="E14423">
            <v>4</v>
          </cell>
          <cell r="I14423">
            <v>0</v>
          </cell>
          <cell r="M14423">
            <v>4</v>
          </cell>
          <cell r="Q14423">
            <v>4</v>
          </cell>
          <cell r="V14423">
            <v>9221</v>
          </cell>
        </row>
        <row r="14424">
          <cell r="A14424">
            <v>1</v>
          </cell>
          <cell r="E14424">
            <v>4</v>
          </cell>
          <cell r="I14424">
            <v>0</v>
          </cell>
          <cell r="M14424">
            <v>4</v>
          </cell>
          <cell r="Q14424">
            <v>4</v>
          </cell>
          <cell r="V14424">
            <v>9221</v>
          </cell>
        </row>
        <row r="14425">
          <cell r="A14425">
            <v>1</v>
          </cell>
          <cell r="E14425">
            <v>4</v>
          </cell>
          <cell r="I14425">
            <v>0</v>
          </cell>
          <cell r="M14425">
            <v>4</v>
          </cell>
          <cell r="Q14425">
            <v>4</v>
          </cell>
          <cell r="V14425">
            <v>9221</v>
          </cell>
        </row>
        <row r="14426">
          <cell r="A14426">
            <v>1</v>
          </cell>
          <cell r="E14426">
            <v>4</v>
          </cell>
          <cell r="I14426">
            <v>0</v>
          </cell>
          <cell r="M14426">
            <v>4</v>
          </cell>
          <cell r="Q14426">
            <v>4</v>
          </cell>
          <cell r="V14426">
            <v>9221</v>
          </cell>
        </row>
        <row r="14427">
          <cell r="A14427">
            <v>1</v>
          </cell>
          <cell r="E14427">
            <v>4</v>
          </cell>
          <cell r="I14427">
            <v>0</v>
          </cell>
          <cell r="M14427">
            <v>4</v>
          </cell>
          <cell r="Q14427">
            <v>4</v>
          </cell>
          <cell r="V14427">
            <v>9221</v>
          </cell>
        </row>
        <row r="14428">
          <cell r="A14428">
            <v>1</v>
          </cell>
          <cell r="E14428">
            <v>4</v>
          </cell>
          <cell r="I14428">
            <v>0</v>
          </cell>
          <cell r="M14428">
            <v>4</v>
          </cell>
          <cell r="Q14428">
            <v>4</v>
          </cell>
          <cell r="V14428">
            <v>9221</v>
          </cell>
        </row>
        <row r="14429">
          <cell r="A14429">
            <v>1</v>
          </cell>
          <cell r="E14429">
            <v>4</v>
          </cell>
          <cell r="I14429">
            <v>0</v>
          </cell>
          <cell r="M14429">
            <v>4</v>
          </cell>
          <cell r="Q14429">
            <v>4</v>
          </cell>
          <cell r="V14429">
            <v>9221</v>
          </cell>
        </row>
        <row r="14430">
          <cell r="A14430">
            <v>1</v>
          </cell>
          <cell r="E14430">
            <v>4</v>
          </cell>
          <cell r="I14430">
            <v>0</v>
          </cell>
          <cell r="M14430">
            <v>4</v>
          </cell>
          <cell r="Q14430">
            <v>4</v>
          </cell>
          <cell r="V14430">
            <v>9221</v>
          </cell>
        </row>
        <row r="14431">
          <cell r="A14431">
            <v>1</v>
          </cell>
          <cell r="E14431">
            <v>4</v>
          </cell>
          <cell r="I14431">
            <v>0</v>
          </cell>
          <cell r="M14431">
            <v>4</v>
          </cell>
          <cell r="Q14431">
            <v>4</v>
          </cell>
          <cell r="V14431">
            <v>9221</v>
          </cell>
        </row>
        <row r="14432">
          <cell r="A14432">
            <v>1</v>
          </cell>
          <cell r="E14432">
            <v>4</v>
          </cell>
          <cell r="I14432">
            <v>-2105659.11</v>
          </cell>
          <cell r="M14432">
            <v>4</v>
          </cell>
          <cell r="Q14432">
            <v>4</v>
          </cell>
          <cell r="V14432">
            <v>9251</v>
          </cell>
        </row>
        <row r="14433">
          <cell r="A14433">
            <v>1</v>
          </cell>
          <cell r="E14433">
            <v>4</v>
          </cell>
          <cell r="I14433">
            <v>-2201971.79</v>
          </cell>
          <cell r="M14433">
            <v>4</v>
          </cell>
          <cell r="Q14433">
            <v>4</v>
          </cell>
          <cell r="V14433">
            <v>9252</v>
          </cell>
        </row>
        <row r="14434">
          <cell r="A14434">
            <v>1</v>
          </cell>
          <cell r="E14434">
            <v>4</v>
          </cell>
          <cell r="I14434">
            <v>32588.55</v>
          </cell>
          <cell r="M14434">
            <v>4</v>
          </cell>
          <cell r="Q14434">
            <v>4</v>
          </cell>
          <cell r="V14434">
            <v>9253</v>
          </cell>
        </row>
        <row r="14435">
          <cell r="A14435">
            <v>1</v>
          </cell>
          <cell r="E14435">
            <v>4</v>
          </cell>
          <cell r="I14435">
            <v>-25969</v>
          </cell>
          <cell r="M14435">
            <v>4</v>
          </cell>
          <cell r="Q14435">
            <v>4</v>
          </cell>
          <cell r="V14435">
            <v>9255</v>
          </cell>
        </row>
        <row r="14436">
          <cell r="A14436">
            <v>1</v>
          </cell>
          <cell r="E14436">
            <v>4</v>
          </cell>
          <cell r="I14436">
            <v>-242818.21</v>
          </cell>
          <cell r="M14436">
            <v>4</v>
          </cell>
          <cell r="Q14436">
            <v>4</v>
          </cell>
          <cell r="V14436">
            <v>9256</v>
          </cell>
        </row>
        <row r="14437">
          <cell r="A14437">
            <v>1</v>
          </cell>
          <cell r="E14437">
            <v>4</v>
          </cell>
          <cell r="I14437">
            <v>-265470.18</v>
          </cell>
          <cell r="M14437">
            <v>4</v>
          </cell>
          <cell r="Q14437">
            <v>4</v>
          </cell>
          <cell r="V14437">
            <v>9258</v>
          </cell>
        </row>
        <row r="14438">
          <cell r="A14438">
            <v>1</v>
          </cell>
          <cell r="E14438">
            <v>4</v>
          </cell>
          <cell r="I14438">
            <v>-2504056.04</v>
          </cell>
          <cell r="M14438">
            <v>4</v>
          </cell>
          <cell r="Q14438">
            <v>4</v>
          </cell>
          <cell r="V14438">
            <v>9301</v>
          </cell>
        </row>
        <row r="14439">
          <cell r="A14439">
            <v>1</v>
          </cell>
          <cell r="E14439">
            <v>4</v>
          </cell>
          <cell r="I14439">
            <v>-933712.04</v>
          </cell>
          <cell r="M14439">
            <v>4</v>
          </cell>
          <cell r="Q14439">
            <v>4</v>
          </cell>
          <cell r="V14439">
            <v>9302</v>
          </cell>
        </row>
        <row r="14440">
          <cell r="A14440">
            <v>1</v>
          </cell>
          <cell r="E14440">
            <v>4</v>
          </cell>
          <cell r="I14440">
            <v>-2813587.4</v>
          </cell>
          <cell r="M14440">
            <v>4</v>
          </cell>
          <cell r="Q14440">
            <v>4</v>
          </cell>
          <cell r="V14440">
            <v>9303</v>
          </cell>
        </row>
        <row r="14441">
          <cell r="A14441">
            <v>1</v>
          </cell>
          <cell r="E14441">
            <v>4</v>
          </cell>
          <cell r="I14441">
            <v>-343792.94</v>
          </cell>
          <cell r="M14441">
            <v>4</v>
          </cell>
          <cell r="Q14441">
            <v>4</v>
          </cell>
          <cell r="V14441">
            <v>9305</v>
          </cell>
        </row>
        <row r="14442">
          <cell r="A14442">
            <v>1</v>
          </cell>
          <cell r="E14442">
            <v>4</v>
          </cell>
          <cell r="I14442">
            <v>-60000</v>
          </cell>
          <cell r="M14442">
            <v>4</v>
          </cell>
          <cell r="Q14442">
            <v>4</v>
          </cell>
          <cell r="V14442">
            <v>9306</v>
          </cell>
        </row>
        <row r="14443">
          <cell r="A14443">
            <v>1</v>
          </cell>
          <cell r="E14443">
            <v>4</v>
          </cell>
          <cell r="I14443">
            <v>0</v>
          </cell>
          <cell r="M14443">
            <v>4</v>
          </cell>
          <cell r="Q14443">
            <v>4</v>
          </cell>
          <cell r="V14443">
            <v>9400</v>
          </cell>
        </row>
        <row r="14444">
          <cell r="A14444">
            <v>1</v>
          </cell>
          <cell r="E14444">
            <v>4</v>
          </cell>
          <cell r="I14444">
            <v>0</v>
          </cell>
          <cell r="M14444">
            <v>4</v>
          </cell>
          <cell r="Q14444">
            <v>4</v>
          </cell>
          <cell r="V14444">
            <v>9500</v>
          </cell>
        </row>
        <row r="14445">
          <cell r="A14445">
            <v>1</v>
          </cell>
          <cell r="E14445">
            <v>4</v>
          </cell>
          <cell r="I14445">
            <v>-2732028.38</v>
          </cell>
          <cell r="M14445">
            <v>4</v>
          </cell>
          <cell r="Q14445">
            <v>4</v>
          </cell>
          <cell r="V14445">
            <v>9530</v>
          </cell>
        </row>
        <row r="14446">
          <cell r="A14446">
            <v>1</v>
          </cell>
          <cell r="E14446">
            <v>4</v>
          </cell>
          <cell r="I14446">
            <v>2522903.31</v>
          </cell>
          <cell r="M14446">
            <v>4</v>
          </cell>
          <cell r="Q14446">
            <v>4</v>
          </cell>
          <cell r="V14446">
            <v>9600</v>
          </cell>
        </row>
        <row r="14447">
          <cell r="A14447">
            <v>1</v>
          </cell>
          <cell r="E14447">
            <v>4</v>
          </cell>
          <cell r="I14447">
            <v>-10538387.15</v>
          </cell>
          <cell r="M14447">
            <v>4</v>
          </cell>
          <cell r="Q14447">
            <v>4</v>
          </cell>
          <cell r="V14447">
            <v>9610</v>
          </cell>
        </row>
        <row r="14448">
          <cell r="A14448">
            <v>1</v>
          </cell>
          <cell r="E14448">
            <v>4</v>
          </cell>
          <cell r="I14448">
            <v>13144.77</v>
          </cell>
          <cell r="M14448">
            <v>4</v>
          </cell>
          <cell r="Q14448">
            <v>4</v>
          </cell>
          <cell r="V14448">
            <v>9611</v>
          </cell>
        </row>
        <row r="14449">
          <cell r="A14449">
            <v>1</v>
          </cell>
          <cell r="E14449">
            <v>4</v>
          </cell>
          <cell r="I14449">
            <v>10393044.76</v>
          </cell>
          <cell r="M14449">
            <v>4</v>
          </cell>
          <cell r="Q14449">
            <v>4</v>
          </cell>
          <cell r="V14449">
            <v>9620</v>
          </cell>
        </row>
        <row r="14450">
          <cell r="A14450">
            <v>1</v>
          </cell>
          <cell r="E14450">
            <v>4</v>
          </cell>
          <cell r="I14450">
            <v>62894.8</v>
          </cell>
          <cell r="M14450">
            <v>4</v>
          </cell>
          <cell r="Q14450">
            <v>4</v>
          </cell>
          <cell r="V14450">
            <v>9670</v>
          </cell>
        </row>
        <row r="14451">
          <cell r="A14451">
            <v>1</v>
          </cell>
          <cell r="E14451">
            <v>4</v>
          </cell>
          <cell r="I14451">
            <v>0</v>
          </cell>
          <cell r="M14451">
            <v>4</v>
          </cell>
          <cell r="Q14451">
            <v>4</v>
          </cell>
          <cell r="V14451">
            <v>9990</v>
          </cell>
        </row>
        <row r="14452">
          <cell r="A14452">
            <v>1</v>
          </cell>
          <cell r="E14452">
            <v>4</v>
          </cell>
          <cell r="I14452">
            <v>18807019.5</v>
          </cell>
          <cell r="M14452">
            <v>4</v>
          </cell>
          <cell r="Q14452">
            <v>4</v>
          </cell>
          <cell r="V14452">
            <v>5301</v>
          </cell>
        </row>
        <row r="14453">
          <cell r="A14453">
            <v>1</v>
          </cell>
          <cell r="E14453">
            <v>7</v>
          </cell>
          <cell r="I14453">
            <v>0</v>
          </cell>
          <cell r="M14453">
            <v>7</v>
          </cell>
          <cell r="Q14453">
            <v>7</v>
          </cell>
          <cell r="V14453">
            <v>1010</v>
          </cell>
        </row>
        <row r="14454">
          <cell r="A14454">
            <v>1</v>
          </cell>
          <cell r="E14454">
            <v>7</v>
          </cell>
          <cell r="I14454">
            <v>0</v>
          </cell>
          <cell r="M14454">
            <v>7</v>
          </cell>
          <cell r="Q14454">
            <v>7</v>
          </cell>
          <cell r="V14454">
            <v>1030</v>
          </cell>
        </row>
        <row r="14455">
          <cell r="A14455">
            <v>1</v>
          </cell>
          <cell r="E14455">
            <v>7</v>
          </cell>
          <cell r="I14455">
            <v>0</v>
          </cell>
          <cell r="M14455">
            <v>7</v>
          </cell>
          <cell r="Q14455">
            <v>7</v>
          </cell>
          <cell r="V14455">
            <v>1095</v>
          </cell>
        </row>
        <row r="14456">
          <cell r="A14456">
            <v>1</v>
          </cell>
          <cell r="E14456">
            <v>7</v>
          </cell>
          <cell r="I14456">
            <v>94553.51</v>
          </cell>
          <cell r="M14456">
            <v>7</v>
          </cell>
          <cell r="Q14456">
            <v>7</v>
          </cell>
          <cell r="V14456">
            <v>2010</v>
          </cell>
        </row>
        <row r="14457">
          <cell r="A14457">
            <v>1</v>
          </cell>
          <cell r="E14457">
            <v>7</v>
          </cell>
          <cell r="I14457">
            <v>875500</v>
          </cell>
          <cell r="M14457">
            <v>7</v>
          </cell>
          <cell r="Q14457">
            <v>7</v>
          </cell>
          <cell r="V14457">
            <v>2030</v>
          </cell>
        </row>
        <row r="14458">
          <cell r="A14458">
            <v>1</v>
          </cell>
          <cell r="E14458">
            <v>7</v>
          </cell>
          <cell r="I14458">
            <v>945133.62</v>
          </cell>
          <cell r="M14458">
            <v>7</v>
          </cell>
          <cell r="Q14458">
            <v>7</v>
          </cell>
          <cell r="V14458">
            <v>2040</v>
          </cell>
        </row>
        <row r="14459">
          <cell r="A14459">
            <v>1</v>
          </cell>
          <cell r="E14459">
            <v>7</v>
          </cell>
          <cell r="I14459">
            <v>384688.86</v>
          </cell>
          <cell r="M14459">
            <v>7</v>
          </cell>
          <cell r="Q14459">
            <v>7</v>
          </cell>
          <cell r="V14459">
            <v>2051</v>
          </cell>
        </row>
        <row r="14460">
          <cell r="A14460">
            <v>1</v>
          </cell>
          <cell r="E14460">
            <v>7</v>
          </cell>
          <cell r="I14460">
            <v>0</v>
          </cell>
          <cell r="M14460">
            <v>7</v>
          </cell>
          <cell r="Q14460">
            <v>7</v>
          </cell>
          <cell r="V14460">
            <v>2052</v>
          </cell>
        </row>
        <row r="14461">
          <cell r="A14461">
            <v>1</v>
          </cell>
          <cell r="E14461">
            <v>7</v>
          </cell>
          <cell r="I14461">
            <v>0</v>
          </cell>
          <cell r="M14461">
            <v>7</v>
          </cell>
          <cell r="Q14461">
            <v>7</v>
          </cell>
          <cell r="V14461">
            <v>2053</v>
          </cell>
        </row>
        <row r="14462">
          <cell r="A14462">
            <v>1</v>
          </cell>
          <cell r="E14462">
            <v>7</v>
          </cell>
          <cell r="I14462">
            <v>0</v>
          </cell>
          <cell r="M14462">
            <v>7</v>
          </cell>
          <cell r="Q14462">
            <v>7</v>
          </cell>
          <cell r="V14462">
            <v>2054</v>
          </cell>
        </row>
        <row r="14463">
          <cell r="A14463">
            <v>1</v>
          </cell>
          <cell r="E14463">
            <v>7</v>
          </cell>
          <cell r="I14463">
            <v>306785.59999999998</v>
          </cell>
          <cell r="M14463">
            <v>7</v>
          </cell>
          <cell r="Q14463">
            <v>7</v>
          </cell>
          <cell r="V14463">
            <v>2055</v>
          </cell>
        </row>
        <row r="14464">
          <cell r="A14464">
            <v>1</v>
          </cell>
          <cell r="E14464">
            <v>7</v>
          </cell>
          <cell r="I14464">
            <v>0</v>
          </cell>
          <cell r="M14464">
            <v>7</v>
          </cell>
          <cell r="Q14464">
            <v>7</v>
          </cell>
          <cell r="V14464">
            <v>2090</v>
          </cell>
        </row>
        <row r="14465">
          <cell r="A14465">
            <v>1</v>
          </cell>
          <cell r="E14465">
            <v>7</v>
          </cell>
          <cell r="I14465">
            <v>0</v>
          </cell>
          <cell r="M14465">
            <v>7</v>
          </cell>
          <cell r="Q14465">
            <v>7</v>
          </cell>
          <cell r="V14465">
            <v>2095</v>
          </cell>
        </row>
        <row r="14466">
          <cell r="A14466">
            <v>1</v>
          </cell>
          <cell r="E14466">
            <v>7</v>
          </cell>
          <cell r="I14466">
            <v>-486.56</v>
          </cell>
          <cell r="M14466">
            <v>7</v>
          </cell>
          <cell r="Q14466">
            <v>7</v>
          </cell>
          <cell r="V14466">
            <v>3100</v>
          </cell>
        </row>
        <row r="14467">
          <cell r="A14467">
            <v>1</v>
          </cell>
          <cell r="E14467">
            <v>7</v>
          </cell>
          <cell r="I14467">
            <v>-2730.97</v>
          </cell>
          <cell r="M14467">
            <v>7</v>
          </cell>
          <cell r="Q14467">
            <v>7</v>
          </cell>
          <cell r="V14467">
            <v>3300</v>
          </cell>
        </row>
        <row r="14468">
          <cell r="A14468">
            <v>1</v>
          </cell>
          <cell r="E14468">
            <v>7</v>
          </cell>
          <cell r="I14468">
            <v>-1337187.67</v>
          </cell>
          <cell r="M14468">
            <v>7</v>
          </cell>
          <cell r="Q14468">
            <v>7</v>
          </cell>
          <cell r="V14468">
            <v>3400</v>
          </cell>
        </row>
        <row r="14469">
          <cell r="A14469">
            <v>1</v>
          </cell>
          <cell r="E14469">
            <v>7</v>
          </cell>
          <cell r="I14469">
            <v>-36855</v>
          </cell>
          <cell r="M14469">
            <v>7</v>
          </cell>
          <cell r="Q14469">
            <v>7</v>
          </cell>
          <cell r="V14469">
            <v>4000</v>
          </cell>
        </row>
        <row r="14470">
          <cell r="A14470">
            <v>1</v>
          </cell>
          <cell r="E14470">
            <v>7</v>
          </cell>
          <cell r="I14470">
            <v>0</v>
          </cell>
          <cell r="M14470">
            <v>7</v>
          </cell>
          <cell r="Q14470">
            <v>7</v>
          </cell>
          <cell r="V14470">
            <v>4050</v>
          </cell>
        </row>
        <row r="14471">
          <cell r="A14471">
            <v>1</v>
          </cell>
          <cell r="E14471">
            <v>7</v>
          </cell>
          <cell r="I14471">
            <v>103039.03</v>
          </cell>
          <cell r="M14471">
            <v>7</v>
          </cell>
          <cell r="Q14471">
            <v>7</v>
          </cell>
          <cell r="V14471">
            <v>4060</v>
          </cell>
        </row>
        <row r="14472">
          <cell r="A14472">
            <v>1</v>
          </cell>
          <cell r="E14472">
            <v>7</v>
          </cell>
          <cell r="I14472">
            <v>72787.009999999995</v>
          </cell>
          <cell r="M14472">
            <v>7</v>
          </cell>
          <cell r="Q14472">
            <v>7</v>
          </cell>
          <cell r="V14472">
            <v>4150</v>
          </cell>
        </row>
        <row r="14473">
          <cell r="A14473">
            <v>1</v>
          </cell>
          <cell r="E14473">
            <v>7</v>
          </cell>
          <cell r="I14473">
            <v>1475</v>
          </cell>
          <cell r="M14473">
            <v>7</v>
          </cell>
          <cell r="Q14473">
            <v>7</v>
          </cell>
          <cell r="V14473">
            <v>4250</v>
          </cell>
        </row>
        <row r="14474">
          <cell r="A14474">
            <v>1</v>
          </cell>
          <cell r="E14474">
            <v>7</v>
          </cell>
          <cell r="I14474">
            <v>5150</v>
          </cell>
          <cell r="M14474">
            <v>7</v>
          </cell>
          <cell r="Q14474">
            <v>7</v>
          </cell>
          <cell r="V14474">
            <v>4260</v>
          </cell>
        </row>
        <row r="14475">
          <cell r="A14475">
            <v>1</v>
          </cell>
          <cell r="E14475">
            <v>7</v>
          </cell>
          <cell r="I14475">
            <v>6500</v>
          </cell>
          <cell r="M14475">
            <v>7</v>
          </cell>
          <cell r="Q14475">
            <v>7</v>
          </cell>
          <cell r="V14475">
            <v>4280</v>
          </cell>
        </row>
        <row r="14476">
          <cell r="A14476">
            <v>1</v>
          </cell>
          <cell r="E14476">
            <v>7</v>
          </cell>
          <cell r="I14476">
            <v>13421.08</v>
          </cell>
          <cell r="M14476">
            <v>7</v>
          </cell>
          <cell r="Q14476">
            <v>7</v>
          </cell>
          <cell r="V14476">
            <v>4301</v>
          </cell>
        </row>
        <row r="14477">
          <cell r="A14477">
            <v>1</v>
          </cell>
          <cell r="E14477">
            <v>7</v>
          </cell>
          <cell r="I14477">
            <v>16974.810000000001</v>
          </cell>
          <cell r="M14477">
            <v>7</v>
          </cell>
          <cell r="Q14477">
            <v>7</v>
          </cell>
          <cell r="V14477">
            <v>4302</v>
          </cell>
        </row>
        <row r="14478">
          <cell r="A14478">
            <v>1</v>
          </cell>
          <cell r="E14478">
            <v>7</v>
          </cell>
          <cell r="I14478">
            <v>9605.84</v>
          </cell>
          <cell r="M14478">
            <v>7</v>
          </cell>
          <cell r="Q14478">
            <v>7</v>
          </cell>
          <cell r="V14478">
            <v>4303</v>
          </cell>
        </row>
        <row r="14479">
          <cell r="A14479">
            <v>1</v>
          </cell>
          <cell r="E14479">
            <v>7</v>
          </cell>
          <cell r="I14479">
            <v>26287.84</v>
          </cell>
          <cell r="M14479">
            <v>7</v>
          </cell>
          <cell r="Q14479">
            <v>7</v>
          </cell>
          <cell r="V14479">
            <v>4304</v>
          </cell>
        </row>
        <row r="14480">
          <cell r="A14480">
            <v>1</v>
          </cell>
          <cell r="E14480">
            <v>7</v>
          </cell>
          <cell r="I14480">
            <v>39080.36</v>
          </cell>
          <cell r="M14480">
            <v>7</v>
          </cell>
          <cell r="Q14480">
            <v>7</v>
          </cell>
          <cell r="V14480">
            <v>4305</v>
          </cell>
        </row>
        <row r="14481">
          <cell r="A14481">
            <v>1</v>
          </cell>
          <cell r="E14481">
            <v>7</v>
          </cell>
          <cell r="I14481">
            <v>67043</v>
          </cell>
          <cell r="M14481">
            <v>7</v>
          </cell>
          <cell r="Q14481">
            <v>7</v>
          </cell>
          <cell r="V14481">
            <v>4306</v>
          </cell>
        </row>
        <row r="14482">
          <cell r="A14482">
            <v>1</v>
          </cell>
          <cell r="E14482">
            <v>7</v>
          </cell>
          <cell r="I14482">
            <v>28870</v>
          </cell>
          <cell r="M14482">
            <v>7</v>
          </cell>
          <cell r="Q14482">
            <v>7</v>
          </cell>
          <cell r="V14482">
            <v>4360</v>
          </cell>
        </row>
        <row r="14483">
          <cell r="A14483">
            <v>1</v>
          </cell>
          <cell r="E14483">
            <v>7</v>
          </cell>
          <cell r="I14483">
            <v>16233</v>
          </cell>
          <cell r="M14483">
            <v>7</v>
          </cell>
          <cell r="Q14483">
            <v>7</v>
          </cell>
          <cell r="V14483">
            <v>4380</v>
          </cell>
        </row>
        <row r="14484">
          <cell r="A14484">
            <v>1</v>
          </cell>
          <cell r="E14484">
            <v>7</v>
          </cell>
          <cell r="I14484">
            <v>2000</v>
          </cell>
          <cell r="M14484">
            <v>7</v>
          </cell>
          <cell r="Q14484">
            <v>7</v>
          </cell>
          <cell r="V14484">
            <v>4480</v>
          </cell>
        </row>
        <row r="14485">
          <cell r="A14485">
            <v>1</v>
          </cell>
          <cell r="E14485">
            <v>7</v>
          </cell>
          <cell r="I14485">
            <v>0</v>
          </cell>
          <cell r="M14485">
            <v>7</v>
          </cell>
          <cell r="Q14485">
            <v>7</v>
          </cell>
          <cell r="V14485">
            <v>4490</v>
          </cell>
        </row>
        <row r="14486">
          <cell r="A14486">
            <v>1</v>
          </cell>
          <cell r="E14486">
            <v>7</v>
          </cell>
          <cell r="I14486">
            <v>0</v>
          </cell>
          <cell r="M14486">
            <v>7</v>
          </cell>
          <cell r="Q14486">
            <v>7</v>
          </cell>
          <cell r="V14486">
            <v>4500</v>
          </cell>
        </row>
        <row r="14487">
          <cell r="A14487">
            <v>1</v>
          </cell>
          <cell r="E14487">
            <v>7</v>
          </cell>
          <cell r="I14487">
            <v>0</v>
          </cell>
          <cell r="M14487">
            <v>7</v>
          </cell>
          <cell r="Q14487">
            <v>7</v>
          </cell>
          <cell r="V14487">
            <v>4520</v>
          </cell>
        </row>
        <row r="14488">
          <cell r="A14488">
            <v>1</v>
          </cell>
          <cell r="E14488">
            <v>7</v>
          </cell>
          <cell r="I14488">
            <v>208989</v>
          </cell>
          <cell r="M14488">
            <v>7</v>
          </cell>
          <cell r="Q14488">
            <v>7</v>
          </cell>
          <cell r="V14488">
            <v>4560</v>
          </cell>
        </row>
        <row r="14489">
          <cell r="A14489">
            <v>1</v>
          </cell>
          <cell r="E14489">
            <v>7</v>
          </cell>
          <cell r="I14489">
            <v>426</v>
          </cell>
          <cell r="M14489">
            <v>7</v>
          </cell>
          <cell r="Q14489">
            <v>7</v>
          </cell>
          <cell r="V14489">
            <v>4595</v>
          </cell>
        </row>
        <row r="14490">
          <cell r="A14490">
            <v>1</v>
          </cell>
          <cell r="E14490">
            <v>7</v>
          </cell>
          <cell r="I14490">
            <v>266590</v>
          </cell>
          <cell r="M14490">
            <v>7</v>
          </cell>
          <cell r="Q14490">
            <v>7</v>
          </cell>
          <cell r="V14490">
            <v>4601</v>
          </cell>
        </row>
        <row r="14491">
          <cell r="A14491">
            <v>1</v>
          </cell>
          <cell r="E14491">
            <v>7</v>
          </cell>
          <cell r="I14491">
            <v>60500</v>
          </cell>
          <cell r="M14491">
            <v>7</v>
          </cell>
          <cell r="Q14491">
            <v>7</v>
          </cell>
          <cell r="V14491">
            <v>4603</v>
          </cell>
        </row>
        <row r="14492">
          <cell r="A14492">
            <v>1</v>
          </cell>
          <cell r="E14492">
            <v>7</v>
          </cell>
          <cell r="I14492">
            <v>19040</v>
          </cell>
          <cell r="M14492">
            <v>7</v>
          </cell>
          <cell r="Q14492">
            <v>7</v>
          </cell>
          <cell r="V14492">
            <v>4604</v>
          </cell>
        </row>
        <row r="14493">
          <cell r="A14493">
            <v>1</v>
          </cell>
          <cell r="E14493">
            <v>7</v>
          </cell>
          <cell r="I14493">
            <v>2310</v>
          </cell>
          <cell r="M14493">
            <v>7</v>
          </cell>
          <cell r="Q14493">
            <v>7</v>
          </cell>
          <cell r="V14493">
            <v>4610</v>
          </cell>
        </row>
        <row r="14494">
          <cell r="A14494">
            <v>1</v>
          </cell>
          <cell r="E14494">
            <v>7</v>
          </cell>
          <cell r="I14494">
            <v>65575</v>
          </cell>
          <cell r="M14494">
            <v>7</v>
          </cell>
          <cell r="Q14494">
            <v>7</v>
          </cell>
          <cell r="V14494">
            <v>4640</v>
          </cell>
        </row>
        <row r="14495">
          <cell r="A14495">
            <v>1</v>
          </cell>
          <cell r="E14495">
            <v>7</v>
          </cell>
          <cell r="I14495">
            <v>248180</v>
          </cell>
          <cell r="M14495">
            <v>7</v>
          </cell>
          <cell r="Q14495">
            <v>7</v>
          </cell>
          <cell r="V14495">
            <v>4660</v>
          </cell>
        </row>
        <row r="14496">
          <cell r="A14496">
            <v>1</v>
          </cell>
          <cell r="E14496">
            <v>7</v>
          </cell>
          <cell r="I14496">
            <v>0</v>
          </cell>
          <cell r="M14496">
            <v>7</v>
          </cell>
          <cell r="Q14496">
            <v>7</v>
          </cell>
          <cell r="V14496">
            <v>4680</v>
          </cell>
        </row>
        <row r="14497">
          <cell r="A14497">
            <v>1</v>
          </cell>
          <cell r="E14497">
            <v>7</v>
          </cell>
          <cell r="I14497">
            <v>1705278.56</v>
          </cell>
          <cell r="M14497">
            <v>7</v>
          </cell>
          <cell r="Q14497">
            <v>7</v>
          </cell>
          <cell r="V14497">
            <v>4700</v>
          </cell>
        </row>
        <row r="14498">
          <cell r="A14498">
            <v>1</v>
          </cell>
          <cell r="E14498">
            <v>7</v>
          </cell>
          <cell r="I14498">
            <v>39128</v>
          </cell>
          <cell r="M14498">
            <v>7</v>
          </cell>
          <cell r="Q14498">
            <v>7</v>
          </cell>
          <cell r="V14498">
            <v>4720</v>
          </cell>
        </row>
        <row r="14499">
          <cell r="A14499">
            <v>1</v>
          </cell>
          <cell r="E14499">
            <v>7</v>
          </cell>
          <cell r="I14499">
            <v>38135.339999999997</v>
          </cell>
          <cell r="M14499">
            <v>7</v>
          </cell>
          <cell r="Q14499">
            <v>7</v>
          </cell>
          <cell r="V14499">
            <v>4761</v>
          </cell>
        </row>
        <row r="14500">
          <cell r="A14500">
            <v>1</v>
          </cell>
          <cell r="E14500">
            <v>7</v>
          </cell>
          <cell r="I14500">
            <v>2603729.4500000002</v>
          </cell>
          <cell r="M14500">
            <v>7</v>
          </cell>
          <cell r="Q14500">
            <v>7</v>
          </cell>
          <cell r="V14500">
            <v>4730</v>
          </cell>
        </row>
        <row r="14501">
          <cell r="A14501">
            <v>1</v>
          </cell>
          <cell r="E14501">
            <v>7</v>
          </cell>
          <cell r="I14501">
            <v>38135.339999999997</v>
          </cell>
          <cell r="M14501">
            <v>7</v>
          </cell>
          <cell r="Q14501">
            <v>7</v>
          </cell>
          <cell r="V14501">
            <v>4740</v>
          </cell>
        </row>
        <row r="14502">
          <cell r="A14502">
            <v>1</v>
          </cell>
          <cell r="E14502">
            <v>7</v>
          </cell>
          <cell r="I14502">
            <v>0</v>
          </cell>
          <cell r="M14502">
            <v>7</v>
          </cell>
          <cell r="Q14502">
            <v>7</v>
          </cell>
          <cell r="V14502">
            <v>4770</v>
          </cell>
        </row>
        <row r="14503">
          <cell r="A14503">
            <v>1</v>
          </cell>
          <cell r="E14503">
            <v>7</v>
          </cell>
          <cell r="I14503">
            <v>0</v>
          </cell>
          <cell r="M14503">
            <v>7</v>
          </cell>
          <cell r="Q14503">
            <v>7</v>
          </cell>
          <cell r="V14503">
            <v>4772</v>
          </cell>
        </row>
        <row r="14504">
          <cell r="A14504">
            <v>1</v>
          </cell>
          <cell r="E14504">
            <v>7</v>
          </cell>
          <cell r="I14504">
            <v>42797</v>
          </cell>
          <cell r="M14504">
            <v>7</v>
          </cell>
          <cell r="Q14504">
            <v>7</v>
          </cell>
          <cell r="V14504">
            <v>4775</v>
          </cell>
        </row>
        <row r="14505">
          <cell r="A14505">
            <v>1</v>
          </cell>
          <cell r="E14505">
            <v>7</v>
          </cell>
          <cell r="I14505">
            <v>751389.15</v>
          </cell>
          <cell r="M14505">
            <v>7</v>
          </cell>
          <cell r="Q14505">
            <v>7</v>
          </cell>
          <cell r="V14505">
            <v>4780</v>
          </cell>
        </row>
        <row r="14506">
          <cell r="A14506">
            <v>1</v>
          </cell>
          <cell r="E14506">
            <v>7</v>
          </cell>
          <cell r="I14506">
            <v>448821.87</v>
          </cell>
          <cell r="M14506">
            <v>7</v>
          </cell>
          <cell r="Q14506">
            <v>7</v>
          </cell>
          <cell r="V14506">
            <v>4785</v>
          </cell>
        </row>
        <row r="14507">
          <cell r="A14507">
            <v>1</v>
          </cell>
          <cell r="E14507">
            <v>7</v>
          </cell>
          <cell r="I14507">
            <v>219548.04</v>
          </cell>
          <cell r="M14507">
            <v>7</v>
          </cell>
          <cell r="Q14507">
            <v>7</v>
          </cell>
          <cell r="V14507">
            <v>4800</v>
          </cell>
        </row>
        <row r="14508">
          <cell r="A14508">
            <v>1</v>
          </cell>
          <cell r="E14508">
            <v>7</v>
          </cell>
          <cell r="I14508">
            <v>900722</v>
          </cell>
          <cell r="M14508">
            <v>7</v>
          </cell>
          <cell r="Q14508">
            <v>7</v>
          </cell>
          <cell r="V14508">
            <v>4830</v>
          </cell>
        </row>
        <row r="14509">
          <cell r="A14509">
            <v>1</v>
          </cell>
          <cell r="E14509">
            <v>7</v>
          </cell>
          <cell r="I14509">
            <v>45900</v>
          </cell>
          <cell r="M14509">
            <v>7</v>
          </cell>
          <cell r="Q14509">
            <v>7</v>
          </cell>
          <cell r="V14509">
            <v>4840</v>
          </cell>
        </row>
        <row r="14510">
          <cell r="A14510">
            <v>1</v>
          </cell>
          <cell r="E14510">
            <v>7</v>
          </cell>
          <cell r="I14510">
            <v>20100</v>
          </cell>
          <cell r="M14510">
            <v>7</v>
          </cell>
          <cell r="Q14510">
            <v>7</v>
          </cell>
          <cell r="V14510">
            <v>4850</v>
          </cell>
        </row>
        <row r="14511">
          <cell r="A14511">
            <v>1</v>
          </cell>
          <cell r="E14511">
            <v>7</v>
          </cell>
          <cell r="I14511">
            <v>139500</v>
          </cell>
          <cell r="M14511">
            <v>7</v>
          </cell>
          <cell r="Q14511">
            <v>7</v>
          </cell>
          <cell r="V14511">
            <v>4900</v>
          </cell>
        </row>
        <row r="14512">
          <cell r="A14512">
            <v>1</v>
          </cell>
          <cell r="E14512">
            <v>7</v>
          </cell>
          <cell r="I14512">
            <v>-100000</v>
          </cell>
          <cell r="M14512">
            <v>7</v>
          </cell>
          <cell r="Q14512">
            <v>7</v>
          </cell>
          <cell r="V14512">
            <v>5100</v>
          </cell>
        </row>
        <row r="14513">
          <cell r="A14513">
            <v>1</v>
          </cell>
          <cell r="E14513">
            <v>7</v>
          </cell>
          <cell r="I14513">
            <v>-540291.5</v>
          </cell>
          <cell r="M14513">
            <v>7</v>
          </cell>
          <cell r="Q14513">
            <v>7</v>
          </cell>
          <cell r="V14513">
            <v>5200</v>
          </cell>
        </row>
        <row r="14514">
          <cell r="A14514">
            <v>1</v>
          </cell>
          <cell r="E14514">
            <v>7</v>
          </cell>
          <cell r="I14514">
            <v>8538597.6999999993</v>
          </cell>
          <cell r="M14514">
            <v>7</v>
          </cell>
          <cell r="Q14514">
            <v>7</v>
          </cell>
          <cell r="V14514">
            <v>5400</v>
          </cell>
        </row>
        <row r="14515">
          <cell r="A14515">
            <v>1</v>
          </cell>
          <cell r="E14515">
            <v>7</v>
          </cell>
          <cell r="I14515">
            <v>1448512.82</v>
          </cell>
          <cell r="M14515">
            <v>7</v>
          </cell>
          <cell r="Q14515">
            <v>7</v>
          </cell>
          <cell r="V14515">
            <v>6110</v>
          </cell>
        </row>
        <row r="14516">
          <cell r="A14516">
            <v>1</v>
          </cell>
          <cell r="E14516">
            <v>7</v>
          </cell>
          <cell r="I14516">
            <v>-515016.11</v>
          </cell>
          <cell r="M14516">
            <v>7</v>
          </cell>
          <cell r="Q14516">
            <v>7</v>
          </cell>
          <cell r="V14516">
            <v>6120</v>
          </cell>
        </row>
        <row r="14517">
          <cell r="A14517">
            <v>1</v>
          </cell>
          <cell r="E14517">
            <v>7</v>
          </cell>
          <cell r="I14517">
            <v>407395.75</v>
          </cell>
          <cell r="M14517">
            <v>7</v>
          </cell>
          <cell r="Q14517">
            <v>7</v>
          </cell>
          <cell r="V14517">
            <v>6210</v>
          </cell>
        </row>
        <row r="14518">
          <cell r="A14518">
            <v>1</v>
          </cell>
          <cell r="E14518">
            <v>7</v>
          </cell>
          <cell r="I14518">
            <v>-101159.5</v>
          </cell>
          <cell r="M14518">
            <v>7</v>
          </cell>
          <cell r="Q14518">
            <v>7</v>
          </cell>
          <cell r="V14518">
            <v>6220</v>
          </cell>
        </row>
        <row r="14519">
          <cell r="A14519">
            <v>1</v>
          </cell>
          <cell r="E14519">
            <v>7</v>
          </cell>
          <cell r="I14519">
            <v>576350.31999999995</v>
          </cell>
          <cell r="M14519">
            <v>7</v>
          </cell>
          <cell r="Q14519">
            <v>7</v>
          </cell>
          <cell r="V14519">
            <v>6310</v>
          </cell>
        </row>
        <row r="14520">
          <cell r="A14520">
            <v>1</v>
          </cell>
          <cell r="E14520">
            <v>7</v>
          </cell>
          <cell r="I14520">
            <v>-259357.65</v>
          </cell>
          <cell r="M14520">
            <v>7</v>
          </cell>
          <cell r="Q14520">
            <v>7</v>
          </cell>
          <cell r="V14520">
            <v>6320</v>
          </cell>
        </row>
        <row r="14521">
          <cell r="A14521">
            <v>1</v>
          </cell>
          <cell r="E14521">
            <v>7</v>
          </cell>
          <cell r="I14521">
            <v>575847</v>
          </cell>
          <cell r="M14521">
            <v>7</v>
          </cell>
          <cell r="Q14521">
            <v>7</v>
          </cell>
          <cell r="V14521">
            <v>6410</v>
          </cell>
        </row>
        <row r="14522">
          <cell r="A14522">
            <v>1</v>
          </cell>
          <cell r="E14522">
            <v>7</v>
          </cell>
          <cell r="I14522">
            <v>-34848.65</v>
          </cell>
          <cell r="M14522">
            <v>7</v>
          </cell>
          <cell r="Q14522">
            <v>7</v>
          </cell>
          <cell r="V14522">
            <v>6420</v>
          </cell>
        </row>
        <row r="14523">
          <cell r="A14523">
            <v>1</v>
          </cell>
          <cell r="E14523">
            <v>7</v>
          </cell>
          <cell r="I14523">
            <v>-4203.54</v>
          </cell>
          <cell r="M14523">
            <v>7</v>
          </cell>
          <cell r="Q14523">
            <v>7</v>
          </cell>
          <cell r="V14523">
            <v>6520</v>
          </cell>
        </row>
        <row r="14524">
          <cell r="A14524">
            <v>1</v>
          </cell>
          <cell r="E14524">
            <v>7</v>
          </cell>
          <cell r="I14524">
            <v>209605.58</v>
          </cell>
          <cell r="M14524">
            <v>7</v>
          </cell>
          <cell r="Q14524">
            <v>7</v>
          </cell>
          <cell r="V14524">
            <v>6710</v>
          </cell>
        </row>
        <row r="14525">
          <cell r="A14525">
            <v>1</v>
          </cell>
          <cell r="E14525">
            <v>7</v>
          </cell>
          <cell r="I14525">
            <v>-67129.63</v>
          </cell>
          <cell r="M14525">
            <v>7</v>
          </cell>
          <cell r="Q14525">
            <v>7</v>
          </cell>
          <cell r="V14525">
            <v>6720</v>
          </cell>
        </row>
        <row r="14526">
          <cell r="A14526">
            <v>1</v>
          </cell>
          <cell r="E14526">
            <v>7</v>
          </cell>
          <cell r="I14526">
            <v>883500</v>
          </cell>
          <cell r="M14526">
            <v>7</v>
          </cell>
          <cell r="Q14526">
            <v>7</v>
          </cell>
          <cell r="V14526">
            <v>6810</v>
          </cell>
        </row>
        <row r="14527">
          <cell r="A14527">
            <v>1</v>
          </cell>
          <cell r="E14527">
            <v>7</v>
          </cell>
          <cell r="I14527">
            <v>-106765.18</v>
          </cell>
          <cell r="M14527">
            <v>7</v>
          </cell>
          <cell r="Q14527">
            <v>7</v>
          </cell>
          <cell r="V14527">
            <v>6820</v>
          </cell>
        </row>
        <row r="14528">
          <cell r="A14528">
            <v>1</v>
          </cell>
          <cell r="E14528">
            <v>7</v>
          </cell>
          <cell r="I14528">
            <v>938800</v>
          </cell>
          <cell r="M14528">
            <v>7</v>
          </cell>
          <cell r="Q14528">
            <v>7</v>
          </cell>
          <cell r="V14528">
            <v>7000</v>
          </cell>
        </row>
        <row r="14529">
          <cell r="A14529">
            <v>1</v>
          </cell>
          <cell r="E14529">
            <v>7</v>
          </cell>
          <cell r="I14529">
            <v>20742384.91</v>
          </cell>
          <cell r="M14529">
            <v>7</v>
          </cell>
          <cell r="Q14529">
            <v>7</v>
          </cell>
          <cell r="V14529">
            <v>7100</v>
          </cell>
        </row>
        <row r="14530">
          <cell r="A14530">
            <v>1</v>
          </cell>
          <cell r="E14530">
            <v>7</v>
          </cell>
          <cell r="I14530">
            <v>-948095.57</v>
          </cell>
          <cell r="M14530">
            <v>7</v>
          </cell>
          <cell r="Q14530">
            <v>7</v>
          </cell>
          <cell r="V14530">
            <v>7110</v>
          </cell>
        </row>
        <row r="14531">
          <cell r="A14531">
            <v>1</v>
          </cell>
          <cell r="E14531">
            <v>7</v>
          </cell>
          <cell r="I14531">
            <v>12908734.859999999</v>
          </cell>
          <cell r="M14531">
            <v>7</v>
          </cell>
          <cell r="Q14531">
            <v>7</v>
          </cell>
          <cell r="V14531">
            <v>7130</v>
          </cell>
        </row>
        <row r="14532">
          <cell r="A14532">
            <v>1</v>
          </cell>
          <cell r="E14532">
            <v>7</v>
          </cell>
          <cell r="I14532">
            <v>0</v>
          </cell>
          <cell r="M14532">
            <v>7</v>
          </cell>
          <cell r="Q14532">
            <v>7</v>
          </cell>
          <cell r="V14532">
            <v>7150</v>
          </cell>
        </row>
        <row r="14533">
          <cell r="A14533">
            <v>1</v>
          </cell>
          <cell r="E14533">
            <v>7</v>
          </cell>
          <cell r="I14533">
            <v>379165.53</v>
          </cell>
          <cell r="M14533">
            <v>7</v>
          </cell>
          <cell r="Q14533">
            <v>7</v>
          </cell>
          <cell r="V14533">
            <v>7300</v>
          </cell>
        </row>
        <row r="14534">
          <cell r="A14534">
            <v>1</v>
          </cell>
          <cell r="E14534">
            <v>7</v>
          </cell>
          <cell r="I14534">
            <v>1992219.96</v>
          </cell>
          <cell r="M14534">
            <v>7</v>
          </cell>
          <cell r="Q14534">
            <v>7</v>
          </cell>
          <cell r="V14534">
            <v>7400</v>
          </cell>
        </row>
        <row r="14535">
          <cell r="A14535">
            <v>1</v>
          </cell>
          <cell r="E14535">
            <v>7</v>
          </cell>
          <cell r="I14535">
            <v>0</v>
          </cell>
          <cell r="M14535">
            <v>7</v>
          </cell>
          <cell r="Q14535">
            <v>7</v>
          </cell>
          <cell r="V14535">
            <v>7700</v>
          </cell>
        </row>
        <row r="14536">
          <cell r="A14536">
            <v>1</v>
          </cell>
          <cell r="E14536">
            <v>7</v>
          </cell>
          <cell r="I14536">
            <v>660000</v>
          </cell>
          <cell r="M14536">
            <v>7</v>
          </cell>
          <cell r="Q14536">
            <v>7</v>
          </cell>
          <cell r="V14536">
            <v>7800</v>
          </cell>
        </row>
        <row r="14537">
          <cell r="A14537">
            <v>1</v>
          </cell>
          <cell r="E14537">
            <v>7</v>
          </cell>
          <cell r="I14537">
            <v>90833.44</v>
          </cell>
          <cell r="M14537">
            <v>7</v>
          </cell>
          <cell r="Q14537">
            <v>7</v>
          </cell>
          <cell r="V14537">
            <v>7912</v>
          </cell>
        </row>
        <row r="14538">
          <cell r="A14538">
            <v>1</v>
          </cell>
          <cell r="E14538">
            <v>7</v>
          </cell>
          <cell r="I14538">
            <v>0</v>
          </cell>
          <cell r="M14538">
            <v>7</v>
          </cell>
          <cell r="Q14538">
            <v>7</v>
          </cell>
          <cell r="V14538">
            <v>7913</v>
          </cell>
        </row>
        <row r="14539">
          <cell r="A14539">
            <v>1</v>
          </cell>
          <cell r="E14539">
            <v>7</v>
          </cell>
          <cell r="I14539">
            <v>0</v>
          </cell>
          <cell r="M14539">
            <v>7</v>
          </cell>
          <cell r="Q14539">
            <v>7</v>
          </cell>
          <cell r="V14539">
            <v>7916</v>
          </cell>
        </row>
        <row r="14540">
          <cell r="A14540">
            <v>1</v>
          </cell>
          <cell r="E14540">
            <v>7</v>
          </cell>
          <cell r="I14540">
            <v>27</v>
          </cell>
          <cell r="M14540">
            <v>7</v>
          </cell>
          <cell r="Q14540">
            <v>7</v>
          </cell>
          <cell r="V14540">
            <v>7917</v>
          </cell>
        </row>
        <row r="14541">
          <cell r="A14541">
            <v>1</v>
          </cell>
          <cell r="E14541">
            <v>7</v>
          </cell>
          <cell r="I14541">
            <v>-14705.28</v>
          </cell>
          <cell r="M14541">
            <v>7</v>
          </cell>
          <cell r="Q14541">
            <v>7</v>
          </cell>
          <cell r="V14541">
            <v>8015</v>
          </cell>
        </row>
        <row r="14542">
          <cell r="A14542">
            <v>1</v>
          </cell>
          <cell r="E14542">
            <v>7</v>
          </cell>
          <cell r="I14542">
            <v>405310.82</v>
          </cell>
          <cell r="M14542">
            <v>7</v>
          </cell>
          <cell r="Q14542">
            <v>7</v>
          </cell>
          <cell r="V14542">
            <v>8101</v>
          </cell>
        </row>
        <row r="14543">
          <cell r="A14543">
            <v>1</v>
          </cell>
          <cell r="E14543">
            <v>7</v>
          </cell>
          <cell r="I14543">
            <v>-4729997.99</v>
          </cell>
          <cell r="M14543">
            <v>7</v>
          </cell>
          <cell r="Q14543">
            <v>7</v>
          </cell>
          <cell r="V14543">
            <v>8102</v>
          </cell>
        </row>
        <row r="14544">
          <cell r="A14544">
            <v>1</v>
          </cell>
          <cell r="E14544">
            <v>7</v>
          </cell>
          <cell r="I14544">
            <v>2232.9299999999998</v>
          </cell>
          <cell r="M14544">
            <v>7</v>
          </cell>
          <cell r="Q14544">
            <v>7</v>
          </cell>
          <cell r="V14544">
            <v>8103</v>
          </cell>
        </row>
        <row r="14545">
          <cell r="A14545">
            <v>1</v>
          </cell>
          <cell r="E14545">
            <v>7</v>
          </cell>
          <cell r="I14545">
            <v>308073</v>
          </cell>
          <cell r="M14545">
            <v>7</v>
          </cell>
          <cell r="Q14545">
            <v>7</v>
          </cell>
          <cell r="V14545">
            <v>8600</v>
          </cell>
        </row>
        <row r="14546">
          <cell r="A14546">
            <v>1</v>
          </cell>
          <cell r="E14546">
            <v>7</v>
          </cell>
          <cell r="I14546">
            <v>720264</v>
          </cell>
          <cell r="M14546">
            <v>7</v>
          </cell>
          <cell r="Q14546">
            <v>7</v>
          </cell>
          <cell r="V14546">
            <v>8700</v>
          </cell>
        </row>
        <row r="14547">
          <cell r="A14547">
            <v>1</v>
          </cell>
          <cell r="E14547">
            <v>7</v>
          </cell>
          <cell r="I14547">
            <v>-31963983.620000001</v>
          </cell>
          <cell r="M14547">
            <v>7</v>
          </cell>
          <cell r="Q14547">
            <v>7</v>
          </cell>
          <cell r="V14547">
            <v>9100</v>
          </cell>
        </row>
        <row r="14548">
          <cell r="A14548">
            <v>1</v>
          </cell>
          <cell r="E14548">
            <v>7</v>
          </cell>
          <cell r="I14548">
            <v>1235216.22</v>
          </cell>
          <cell r="M14548">
            <v>7</v>
          </cell>
          <cell r="Q14548">
            <v>7</v>
          </cell>
          <cell r="V14548">
            <v>9110</v>
          </cell>
        </row>
        <row r="14549">
          <cell r="A14549">
            <v>1</v>
          </cell>
          <cell r="E14549">
            <v>7</v>
          </cell>
          <cell r="I14549">
            <v>-385048.09</v>
          </cell>
          <cell r="M14549">
            <v>7</v>
          </cell>
          <cell r="Q14549">
            <v>7</v>
          </cell>
          <cell r="V14549">
            <v>9150</v>
          </cell>
        </row>
        <row r="14550">
          <cell r="A14550">
            <v>1</v>
          </cell>
          <cell r="E14550">
            <v>7</v>
          </cell>
          <cell r="I14550">
            <v>0</v>
          </cell>
          <cell r="M14550">
            <v>7</v>
          </cell>
          <cell r="Q14550">
            <v>7</v>
          </cell>
          <cell r="V14550">
            <v>9205</v>
          </cell>
        </row>
        <row r="14551">
          <cell r="A14551">
            <v>1</v>
          </cell>
          <cell r="E14551">
            <v>7</v>
          </cell>
          <cell r="I14551">
            <v>-324369.64</v>
          </cell>
          <cell r="M14551">
            <v>7</v>
          </cell>
          <cell r="Q14551">
            <v>7</v>
          </cell>
          <cell r="V14551">
            <v>9251</v>
          </cell>
        </row>
        <row r="14552">
          <cell r="A14552">
            <v>1</v>
          </cell>
          <cell r="E14552">
            <v>7</v>
          </cell>
          <cell r="I14552">
            <v>-6199263.3399999999</v>
          </cell>
          <cell r="M14552">
            <v>7</v>
          </cell>
          <cell r="Q14552">
            <v>7</v>
          </cell>
          <cell r="V14552">
            <v>9252</v>
          </cell>
        </row>
        <row r="14553">
          <cell r="A14553">
            <v>1</v>
          </cell>
          <cell r="E14553">
            <v>7</v>
          </cell>
          <cell r="I14553">
            <v>177374.85</v>
          </cell>
          <cell r="M14553">
            <v>7</v>
          </cell>
          <cell r="Q14553">
            <v>7</v>
          </cell>
          <cell r="V14553">
            <v>9253</v>
          </cell>
        </row>
        <row r="14554">
          <cell r="A14554">
            <v>1</v>
          </cell>
          <cell r="E14554">
            <v>7</v>
          </cell>
          <cell r="I14554">
            <v>-10130</v>
          </cell>
          <cell r="M14554">
            <v>7</v>
          </cell>
          <cell r="Q14554">
            <v>7</v>
          </cell>
          <cell r="V14554">
            <v>9255</v>
          </cell>
        </row>
        <row r="14555">
          <cell r="A14555">
            <v>1</v>
          </cell>
          <cell r="E14555">
            <v>7</v>
          </cell>
          <cell r="I14555">
            <v>-23240</v>
          </cell>
          <cell r="M14555">
            <v>7</v>
          </cell>
          <cell r="Q14555">
            <v>7</v>
          </cell>
          <cell r="V14555">
            <v>9256</v>
          </cell>
        </row>
        <row r="14556">
          <cell r="A14556">
            <v>1</v>
          </cell>
          <cell r="E14556">
            <v>7</v>
          </cell>
          <cell r="I14556">
            <v>-675322.84</v>
          </cell>
          <cell r="M14556">
            <v>7</v>
          </cell>
          <cell r="Q14556">
            <v>7</v>
          </cell>
          <cell r="V14556">
            <v>9302</v>
          </cell>
        </row>
        <row r="14557">
          <cell r="A14557">
            <v>1</v>
          </cell>
          <cell r="E14557">
            <v>7</v>
          </cell>
          <cell r="I14557">
            <v>-179642.6</v>
          </cell>
          <cell r="M14557">
            <v>7</v>
          </cell>
          <cell r="Q14557">
            <v>7</v>
          </cell>
          <cell r="V14557">
            <v>9303</v>
          </cell>
        </row>
        <row r="14558">
          <cell r="A14558">
            <v>1</v>
          </cell>
          <cell r="E14558">
            <v>7</v>
          </cell>
          <cell r="I14558">
            <v>-1236468.3</v>
          </cell>
          <cell r="M14558">
            <v>7</v>
          </cell>
          <cell r="Q14558">
            <v>7</v>
          </cell>
          <cell r="V14558">
            <v>9305</v>
          </cell>
        </row>
        <row r="14559">
          <cell r="A14559">
            <v>1</v>
          </cell>
          <cell r="E14559">
            <v>7</v>
          </cell>
          <cell r="I14559">
            <v>-510250.25</v>
          </cell>
          <cell r="M14559">
            <v>7</v>
          </cell>
          <cell r="Q14559">
            <v>7</v>
          </cell>
          <cell r="V14559">
            <v>9306</v>
          </cell>
        </row>
        <row r="14560">
          <cell r="A14560">
            <v>1</v>
          </cell>
          <cell r="E14560">
            <v>7</v>
          </cell>
          <cell r="I14560">
            <v>0</v>
          </cell>
          <cell r="M14560">
            <v>7</v>
          </cell>
          <cell r="Q14560">
            <v>7</v>
          </cell>
          <cell r="V14560">
            <v>9400</v>
          </cell>
        </row>
        <row r="14561">
          <cell r="A14561">
            <v>1</v>
          </cell>
          <cell r="E14561">
            <v>7</v>
          </cell>
          <cell r="I14561">
            <v>-1500</v>
          </cell>
          <cell r="M14561">
            <v>7</v>
          </cell>
          <cell r="Q14561">
            <v>7</v>
          </cell>
          <cell r="V14561">
            <v>9500</v>
          </cell>
        </row>
        <row r="14562">
          <cell r="A14562">
            <v>1</v>
          </cell>
          <cell r="E14562">
            <v>7</v>
          </cell>
          <cell r="I14562">
            <v>-2510750.1</v>
          </cell>
          <cell r="M14562">
            <v>7</v>
          </cell>
          <cell r="Q14562">
            <v>7</v>
          </cell>
          <cell r="V14562">
            <v>9530</v>
          </cell>
        </row>
        <row r="14563">
          <cell r="A14563">
            <v>1</v>
          </cell>
          <cell r="E14563">
            <v>7</v>
          </cell>
          <cell r="I14563">
            <v>-1738507.76</v>
          </cell>
          <cell r="M14563">
            <v>7</v>
          </cell>
          <cell r="Q14563">
            <v>7</v>
          </cell>
          <cell r="V14563">
            <v>9600</v>
          </cell>
        </row>
        <row r="14564">
          <cell r="A14564">
            <v>1</v>
          </cell>
          <cell r="E14564">
            <v>7</v>
          </cell>
          <cell r="I14564">
            <v>1586679</v>
          </cell>
          <cell r="M14564">
            <v>7</v>
          </cell>
          <cell r="Q14564">
            <v>7</v>
          </cell>
          <cell r="V14564">
            <v>9610</v>
          </cell>
        </row>
        <row r="14565">
          <cell r="A14565">
            <v>1</v>
          </cell>
          <cell r="E14565">
            <v>7</v>
          </cell>
          <cell r="I14565">
            <v>1175370.3700000001</v>
          </cell>
          <cell r="M14565">
            <v>7</v>
          </cell>
          <cell r="Q14565">
            <v>7</v>
          </cell>
          <cell r="V14565">
            <v>9611</v>
          </cell>
        </row>
        <row r="14566">
          <cell r="A14566">
            <v>1</v>
          </cell>
          <cell r="E14566">
            <v>7</v>
          </cell>
          <cell r="I14566">
            <v>0</v>
          </cell>
          <cell r="M14566">
            <v>7</v>
          </cell>
          <cell r="Q14566">
            <v>7</v>
          </cell>
          <cell r="V14566">
            <v>9620</v>
          </cell>
        </row>
        <row r="14567">
          <cell r="A14567">
            <v>1</v>
          </cell>
          <cell r="E14567">
            <v>7</v>
          </cell>
          <cell r="I14567">
            <v>1164859.27</v>
          </cell>
          <cell r="M14567">
            <v>7</v>
          </cell>
          <cell r="Q14567">
            <v>7</v>
          </cell>
          <cell r="V14567">
            <v>9670</v>
          </cell>
        </row>
        <row r="14568">
          <cell r="A14568">
            <v>1</v>
          </cell>
          <cell r="E14568">
            <v>7</v>
          </cell>
          <cell r="I14568">
            <v>0</v>
          </cell>
          <cell r="M14568">
            <v>7</v>
          </cell>
          <cell r="Q14568">
            <v>7</v>
          </cell>
          <cell r="V14568">
            <v>9990</v>
          </cell>
        </row>
        <row r="14569">
          <cell r="A14569">
            <v>1</v>
          </cell>
          <cell r="E14569">
            <v>7</v>
          </cell>
          <cell r="I14569">
            <v>-13449971.300000001</v>
          </cell>
          <cell r="M14569">
            <v>7</v>
          </cell>
          <cell r="Q14569">
            <v>7</v>
          </cell>
          <cell r="V14569">
            <v>5301</v>
          </cell>
        </row>
        <row r="14570">
          <cell r="A14570">
            <v>1</v>
          </cell>
          <cell r="E14570">
            <v>11</v>
          </cell>
          <cell r="I14570">
            <v>-18066.43</v>
          </cell>
          <cell r="M14570">
            <v>11</v>
          </cell>
          <cell r="Q14570">
            <v>11</v>
          </cell>
          <cell r="V14570">
            <v>3100</v>
          </cell>
        </row>
        <row r="14571">
          <cell r="A14571">
            <v>1</v>
          </cell>
          <cell r="E14571">
            <v>11</v>
          </cell>
          <cell r="I14571">
            <v>748553.93</v>
          </cell>
          <cell r="M14571">
            <v>11</v>
          </cell>
          <cell r="Q14571">
            <v>11</v>
          </cell>
          <cell r="V14571">
            <v>3400</v>
          </cell>
        </row>
        <row r="14572">
          <cell r="A14572">
            <v>1</v>
          </cell>
          <cell r="E14572">
            <v>11</v>
          </cell>
          <cell r="I14572">
            <v>275000</v>
          </cell>
          <cell r="M14572">
            <v>11</v>
          </cell>
          <cell r="Q14572">
            <v>11</v>
          </cell>
          <cell r="V14572">
            <v>4060</v>
          </cell>
        </row>
        <row r="14573">
          <cell r="A14573">
            <v>1</v>
          </cell>
          <cell r="E14573">
            <v>11</v>
          </cell>
          <cell r="I14573">
            <v>506099.35</v>
          </cell>
          <cell r="M14573">
            <v>11</v>
          </cell>
          <cell r="Q14573">
            <v>11</v>
          </cell>
          <cell r="V14573">
            <v>4150</v>
          </cell>
        </row>
        <row r="14574">
          <cell r="A14574">
            <v>1</v>
          </cell>
          <cell r="E14574">
            <v>11</v>
          </cell>
          <cell r="I14574">
            <v>0</v>
          </cell>
          <cell r="M14574">
            <v>11</v>
          </cell>
          <cell r="Q14574">
            <v>11</v>
          </cell>
          <cell r="V14574">
            <v>4200</v>
          </cell>
        </row>
        <row r="14575">
          <cell r="A14575">
            <v>1</v>
          </cell>
          <cell r="E14575">
            <v>11</v>
          </cell>
          <cell r="I14575">
            <v>-500000</v>
          </cell>
          <cell r="M14575">
            <v>11</v>
          </cell>
          <cell r="Q14575">
            <v>11</v>
          </cell>
          <cell r="V14575">
            <v>4440</v>
          </cell>
        </row>
        <row r="14576">
          <cell r="A14576">
            <v>1</v>
          </cell>
          <cell r="E14576">
            <v>11</v>
          </cell>
          <cell r="I14576">
            <v>1514757.5</v>
          </cell>
          <cell r="M14576">
            <v>11</v>
          </cell>
          <cell r="Q14576">
            <v>11</v>
          </cell>
          <cell r="V14576">
            <v>4602</v>
          </cell>
        </row>
        <row r="14577">
          <cell r="A14577">
            <v>1</v>
          </cell>
          <cell r="E14577">
            <v>11</v>
          </cell>
          <cell r="I14577">
            <v>1292075.1100000001</v>
          </cell>
          <cell r="M14577">
            <v>11</v>
          </cell>
          <cell r="Q14577">
            <v>11</v>
          </cell>
          <cell r="V14577">
            <v>4730</v>
          </cell>
        </row>
        <row r="14578">
          <cell r="A14578">
            <v>1</v>
          </cell>
          <cell r="E14578">
            <v>11</v>
          </cell>
          <cell r="I14578">
            <v>2200000</v>
          </cell>
          <cell r="M14578">
            <v>11</v>
          </cell>
          <cell r="Q14578">
            <v>11</v>
          </cell>
          <cell r="V14578">
            <v>4785</v>
          </cell>
        </row>
        <row r="14579">
          <cell r="A14579">
            <v>1</v>
          </cell>
          <cell r="E14579">
            <v>11</v>
          </cell>
          <cell r="I14579">
            <v>327972</v>
          </cell>
          <cell r="M14579">
            <v>11</v>
          </cell>
          <cell r="Q14579">
            <v>11</v>
          </cell>
          <cell r="V14579">
            <v>4830</v>
          </cell>
        </row>
        <row r="14580">
          <cell r="A14580">
            <v>1</v>
          </cell>
          <cell r="E14580">
            <v>11</v>
          </cell>
          <cell r="I14580">
            <v>-9999999</v>
          </cell>
          <cell r="M14580">
            <v>11</v>
          </cell>
          <cell r="Q14580">
            <v>11</v>
          </cell>
          <cell r="V14580">
            <v>5100</v>
          </cell>
        </row>
        <row r="14581">
          <cell r="A14581">
            <v>1</v>
          </cell>
          <cell r="E14581">
            <v>11</v>
          </cell>
          <cell r="I14581">
            <v>-14993300.060000001</v>
          </cell>
          <cell r="M14581">
            <v>11</v>
          </cell>
          <cell r="Q14581">
            <v>11</v>
          </cell>
          <cell r="V14581">
            <v>5400</v>
          </cell>
        </row>
        <row r="14582">
          <cell r="A14582">
            <v>1</v>
          </cell>
          <cell r="E14582">
            <v>11</v>
          </cell>
          <cell r="I14582">
            <v>0</v>
          </cell>
          <cell r="M14582">
            <v>11</v>
          </cell>
          <cell r="Q14582">
            <v>11</v>
          </cell>
          <cell r="V14582">
            <v>5400</v>
          </cell>
        </row>
        <row r="14583">
          <cell r="A14583">
            <v>1</v>
          </cell>
          <cell r="E14583">
            <v>11</v>
          </cell>
          <cell r="I14583">
            <v>1000000</v>
          </cell>
          <cell r="M14583">
            <v>11</v>
          </cell>
          <cell r="Q14583">
            <v>11</v>
          </cell>
          <cell r="V14583">
            <v>7300</v>
          </cell>
        </row>
        <row r="14584">
          <cell r="A14584">
            <v>1</v>
          </cell>
          <cell r="E14584">
            <v>11</v>
          </cell>
          <cell r="I14584">
            <v>535254.89</v>
          </cell>
          <cell r="M14584">
            <v>11</v>
          </cell>
          <cell r="Q14584">
            <v>11</v>
          </cell>
          <cell r="V14584">
            <v>8112</v>
          </cell>
        </row>
        <row r="14585">
          <cell r="A14585">
            <v>1</v>
          </cell>
          <cell r="E14585">
            <v>11</v>
          </cell>
          <cell r="I14585">
            <v>32276.639999999999</v>
          </cell>
          <cell r="M14585">
            <v>11</v>
          </cell>
          <cell r="Q14585">
            <v>11</v>
          </cell>
          <cell r="V14585">
            <v>8113</v>
          </cell>
        </row>
        <row r="14586">
          <cell r="A14586">
            <v>1</v>
          </cell>
          <cell r="E14586">
            <v>11</v>
          </cell>
          <cell r="I14586">
            <v>526552.06000000006</v>
          </cell>
          <cell r="M14586">
            <v>11</v>
          </cell>
          <cell r="Q14586">
            <v>11</v>
          </cell>
          <cell r="V14586">
            <v>8114</v>
          </cell>
        </row>
        <row r="14587">
          <cell r="A14587">
            <v>1</v>
          </cell>
          <cell r="E14587">
            <v>11</v>
          </cell>
          <cell r="I14587">
            <v>-1292075.1100000001</v>
          </cell>
          <cell r="M14587">
            <v>11</v>
          </cell>
          <cell r="Q14587">
            <v>11</v>
          </cell>
          <cell r="V14587">
            <v>9251</v>
          </cell>
        </row>
        <row r="14588">
          <cell r="A14588">
            <v>1</v>
          </cell>
          <cell r="E14588">
            <v>11</v>
          </cell>
          <cell r="I14588">
            <v>-2696875</v>
          </cell>
          <cell r="M14588">
            <v>11</v>
          </cell>
          <cell r="Q14588">
            <v>11</v>
          </cell>
          <cell r="V14588">
            <v>9303</v>
          </cell>
        </row>
        <row r="14589">
          <cell r="A14589">
            <v>1</v>
          </cell>
          <cell r="E14589">
            <v>11</v>
          </cell>
          <cell r="I14589">
            <v>-275000</v>
          </cell>
          <cell r="M14589">
            <v>11</v>
          </cell>
          <cell r="Q14589">
            <v>11</v>
          </cell>
          <cell r="V14589">
            <v>9305</v>
          </cell>
        </row>
        <row r="14590">
          <cell r="A14590">
            <v>1</v>
          </cell>
          <cell r="E14590">
            <v>11</v>
          </cell>
          <cell r="I14590">
            <v>5400.31</v>
          </cell>
          <cell r="M14590">
            <v>11</v>
          </cell>
          <cell r="Q14590">
            <v>11</v>
          </cell>
          <cell r="V14590">
            <v>9990</v>
          </cell>
        </row>
        <row r="14591">
          <cell r="A14591">
            <v>1</v>
          </cell>
          <cell r="E14591">
            <v>11</v>
          </cell>
          <cell r="I14591">
            <v>20811373.809999999</v>
          </cell>
          <cell r="M14591">
            <v>11</v>
          </cell>
          <cell r="Q14591">
            <v>11</v>
          </cell>
          <cell r="V14591">
            <v>5301</v>
          </cell>
        </row>
        <row r="14592">
          <cell r="A14592">
            <v>1</v>
          </cell>
          <cell r="E14592">
            <v>18</v>
          </cell>
          <cell r="I14592">
            <v>-56915.13</v>
          </cell>
          <cell r="M14592">
            <v>18</v>
          </cell>
          <cell r="Q14592">
            <v>18</v>
          </cell>
          <cell r="V14592">
            <v>3100</v>
          </cell>
        </row>
        <row r="14593">
          <cell r="A14593">
            <v>1</v>
          </cell>
          <cell r="E14593">
            <v>18</v>
          </cell>
          <cell r="I14593">
            <v>2166</v>
          </cell>
          <cell r="M14593">
            <v>18</v>
          </cell>
          <cell r="Q14593">
            <v>18</v>
          </cell>
          <cell r="V14593">
            <v>4060</v>
          </cell>
        </row>
        <row r="14594">
          <cell r="A14594">
            <v>1</v>
          </cell>
          <cell r="E14594">
            <v>18</v>
          </cell>
          <cell r="I14594">
            <v>2179.2600000000002</v>
          </cell>
          <cell r="M14594">
            <v>18</v>
          </cell>
          <cell r="Q14594">
            <v>18</v>
          </cell>
          <cell r="V14594">
            <v>4150</v>
          </cell>
        </row>
        <row r="14595">
          <cell r="A14595">
            <v>1</v>
          </cell>
          <cell r="E14595">
            <v>18</v>
          </cell>
          <cell r="I14595">
            <v>6000</v>
          </cell>
          <cell r="M14595">
            <v>18</v>
          </cell>
          <cell r="Q14595">
            <v>18</v>
          </cell>
          <cell r="V14595">
            <v>4380</v>
          </cell>
        </row>
        <row r="14596">
          <cell r="A14596">
            <v>1</v>
          </cell>
          <cell r="E14596">
            <v>18</v>
          </cell>
          <cell r="I14596">
            <v>5000</v>
          </cell>
          <cell r="M14596">
            <v>18</v>
          </cell>
          <cell r="Q14596">
            <v>18</v>
          </cell>
          <cell r="V14596">
            <v>4500</v>
          </cell>
        </row>
        <row r="14597">
          <cell r="A14597">
            <v>1</v>
          </cell>
          <cell r="E14597">
            <v>18</v>
          </cell>
          <cell r="I14597">
            <v>33546.5</v>
          </cell>
          <cell r="M14597">
            <v>18</v>
          </cell>
          <cell r="Q14597">
            <v>18</v>
          </cell>
          <cell r="V14597">
            <v>4520</v>
          </cell>
        </row>
        <row r="14598">
          <cell r="A14598">
            <v>1</v>
          </cell>
          <cell r="E14598">
            <v>18</v>
          </cell>
          <cell r="I14598">
            <v>1000</v>
          </cell>
          <cell r="M14598">
            <v>18</v>
          </cell>
          <cell r="Q14598">
            <v>18</v>
          </cell>
          <cell r="V14598">
            <v>4560</v>
          </cell>
        </row>
        <row r="14599">
          <cell r="A14599">
            <v>1</v>
          </cell>
          <cell r="E14599">
            <v>18</v>
          </cell>
          <cell r="I14599">
            <v>400</v>
          </cell>
          <cell r="M14599">
            <v>18</v>
          </cell>
          <cell r="Q14599">
            <v>18</v>
          </cell>
          <cell r="V14599">
            <v>4660</v>
          </cell>
        </row>
        <row r="14600">
          <cell r="A14600">
            <v>1</v>
          </cell>
          <cell r="E14600">
            <v>18</v>
          </cell>
          <cell r="I14600">
            <v>13396.5</v>
          </cell>
          <cell r="M14600">
            <v>18</v>
          </cell>
          <cell r="Q14600">
            <v>18</v>
          </cell>
          <cell r="V14600">
            <v>4680</v>
          </cell>
        </row>
        <row r="14601">
          <cell r="A14601">
            <v>1</v>
          </cell>
          <cell r="E14601">
            <v>18</v>
          </cell>
          <cell r="I14601">
            <v>3852.75</v>
          </cell>
          <cell r="M14601">
            <v>18</v>
          </cell>
          <cell r="Q14601">
            <v>18</v>
          </cell>
          <cell r="V14601">
            <v>4730</v>
          </cell>
        </row>
        <row r="14602">
          <cell r="A14602">
            <v>1</v>
          </cell>
          <cell r="E14602">
            <v>18</v>
          </cell>
          <cell r="I14602">
            <v>139892.15</v>
          </cell>
          <cell r="M14602">
            <v>18</v>
          </cell>
          <cell r="Q14602">
            <v>18</v>
          </cell>
          <cell r="V14602">
            <v>4731</v>
          </cell>
        </row>
        <row r="14603">
          <cell r="A14603">
            <v>1</v>
          </cell>
          <cell r="E14603">
            <v>18</v>
          </cell>
          <cell r="I14603">
            <v>78</v>
          </cell>
          <cell r="M14603">
            <v>18</v>
          </cell>
          <cell r="Q14603">
            <v>18</v>
          </cell>
          <cell r="V14603">
            <v>4780</v>
          </cell>
        </row>
        <row r="14604">
          <cell r="A14604">
            <v>1</v>
          </cell>
          <cell r="E14604">
            <v>18</v>
          </cell>
          <cell r="I14604">
            <v>2940</v>
          </cell>
          <cell r="M14604">
            <v>18</v>
          </cell>
          <cell r="Q14604">
            <v>18</v>
          </cell>
          <cell r="V14604">
            <v>4800</v>
          </cell>
        </row>
        <row r="14605">
          <cell r="A14605">
            <v>1</v>
          </cell>
          <cell r="E14605">
            <v>18</v>
          </cell>
          <cell r="I14605">
            <v>19475.060000000001</v>
          </cell>
          <cell r="M14605">
            <v>18</v>
          </cell>
          <cell r="Q14605">
            <v>18</v>
          </cell>
          <cell r="V14605">
            <v>4830</v>
          </cell>
        </row>
        <row r="14606">
          <cell r="A14606">
            <v>1</v>
          </cell>
          <cell r="E14606">
            <v>18</v>
          </cell>
          <cell r="I14606">
            <v>-1</v>
          </cell>
          <cell r="M14606">
            <v>18</v>
          </cell>
          <cell r="Q14606">
            <v>18</v>
          </cell>
          <cell r="V14606">
            <v>5100</v>
          </cell>
        </row>
        <row r="14607">
          <cell r="A14607">
            <v>1</v>
          </cell>
          <cell r="E14607">
            <v>18</v>
          </cell>
          <cell r="I14607">
            <v>80000</v>
          </cell>
          <cell r="M14607">
            <v>18</v>
          </cell>
          <cell r="Q14607">
            <v>18</v>
          </cell>
          <cell r="V14607">
            <v>5400</v>
          </cell>
        </row>
        <row r="14608">
          <cell r="A14608">
            <v>1</v>
          </cell>
          <cell r="E14608">
            <v>18</v>
          </cell>
          <cell r="I14608">
            <v>307506</v>
          </cell>
          <cell r="M14608">
            <v>18</v>
          </cell>
          <cell r="Q14608">
            <v>18</v>
          </cell>
          <cell r="V14608">
            <v>5400</v>
          </cell>
        </row>
        <row r="14609">
          <cell r="A14609">
            <v>1</v>
          </cell>
          <cell r="E14609">
            <v>18</v>
          </cell>
          <cell r="I14609">
            <v>822611.96</v>
          </cell>
          <cell r="M14609">
            <v>18</v>
          </cell>
          <cell r="Q14609">
            <v>18</v>
          </cell>
          <cell r="V14609">
            <v>5400</v>
          </cell>
        </row>
        <row r="14610">
          <cell r="A14610">
            <v>1</v>
          </cell>
          <cell r="E14610">
            <v>18</v>
          </cell>
          <cell r="I14610">
            <v>-6094</v>
          </cell>
          <cell r="M14610">
            <v>18</v>
          </cell>
          <cell r="Q14610">
            <v>18</v>
          </cell>
          <cell r="V14610">
            <v>5400</v>
          </cell>
        </row>
        <row r="14611">
          <cell r="A14611">
            <v>1</v>
          </cell>
          <cell r="E14611">
            <v>18</v>
          </cell>
          <cell r="I14611">
            <v>-74795.600000000006</v>
          </cell>
          <cell r="M14611">
            <v>18</v>
          </cell>
          <cell r="Q14611">
            <v>18</v>
          </cell>
          <cell r="V14611">
            <v>5400</v>
          </cell>
        </row>
        <row r="14612">
          <cell r="A14612">
            <v>1</v>
          </cell>
          <cell r="E14612">
            <v>18</v>
          </cell>
          <cell r="I14612">
            <v>312654</v>
          </cell>
          <cell r="M14612">
            <v>18</v>
          </cell>
          <cell r="Q14612">
            <v>18</v>
          </cell>
          <cell r="V14612">
            <v>5400</v>
          </cell>
        </row>
        <row r="14613">
          <cell r="A14613">
            <v>1</v>
          </cell>
          <cell r="E14613">
            <v>18</v>
          </cell>
          <cell r="I14613">
            <v>98237.36</v>
          </cell>
          <cell r="M14613">
            <v>18</v>
          </cell>
          <cell r="Q14613">
            <v>18</v>
          </cell>
          <cell r="V14613">
            <v>5400</v>
          </cell>
        </row>
        <row r="14614">
          <cell r="A14614">
            <v>1</v>
          </cell>
          <cell r="E14614">
            <v>18</v>
          </cell>
          <cell r="I14614">
            <v>10630</v>
          </cell>
          <cell r="M14614">
            <v>18</v>
          </cell>
          <cell r="Q14614">
            <v>18</v>
          </cell>
          <cell r="V14614">
            <v>5400</v>
          </cell>
        </row>
        <row r="14615">
          <cell r="A14615">
            <v>1</v>
          </cell>
          <cell r="E14615">
            <v>18</v>
          </cell>
          <cell r="I14615">
            <v>993025.99</v>
          </cell>
          <cell r="M14615">
            <v>18</v>
          </cell>
          <cell r="Q14615">
            <v>18</v>
          </cell>
          <cell r="V14615">
            <v>5400</v>
          </cell>
        </row>
        <row r="14616">
          <cell r="A14616">
            <v>1</v>
          </cell>
          <cell r="E14616">
            <v>18</v>
          </cell>
          <cell r="I14616">
            <v>85000</v>
          </cell>
          <cell r="M14616">
            <v>18</v>
          </cell>
          <cell r="Q14616">
            <v>18</v>
          </cell>
          <cell r="V14616">
            <v>5400</v>
          </cell>
        </row>
        <row r="14617">
          <cell r="A14617">
            <v>1</v>
          </cell>
          <cell r="E14617">
            <v>18</v>
          </cell>
          <cell r="I14617">
            <v>-9427935.8300000001</v>
          </cell>
          <cell r="M14617">
            <v>18</v>
          </cell>
          <cell r="Q14617">
            <v>18</v>
          </cell>
          <cell r="V14617">
            <v>5400</v>
          </cell>
        </row>
        <row r="14618">
          <cell r="A14618">
            <v>1</v>
          </cell>
          <cell r="E14618">
            <v>18</v>
          </cell>
          <cell r="I14618">
            <v>-1149226</v>
          </cell>
          <cell r="M14618">
            <v>18</v>
          </cell>
          <cell r="Q14618">
            <v>18</v>
          </cell>
          <cell r="V14618">
            <v>5400</v>
          </cell>
        </row>
        <row r="14619">
          <cell r="A14619">
            <v>1</v>
          </cell>
          <cell r="E14619">
            <v>18</v>
          </cell>
          <cell r="I14619">
            <v>778641</v>
          </cell>
          <cell r="M14619">
            <v>18</v>
          </cell>
          <cell r="Q14619">
            <v>18</v>
          </cell>
          <cell r="V14619">
            <v>5400</v>
          </cell>
        </row>
        <row r="14620">
          <cell r="A14620">
            <v>1</v>
          </cell>
          <cell r="E14620">
            <v>18</v>
          </cell>
          <cell r="I14620">
            <v>5530928.1900000004</v>
          </cell>
          <cell r="M14620">
            <v>18</v>
          </cell>
          <cell r="Q14620">
            <v>18</v>
          </cell>
          <cell r="V14620">
            <v>5400</v>
          </cell>
        </row>
        <row r="14621">
          <cell r="A14621">
            <v>1</v>
          </cell>
          <cell r="E14621">
            <v>18</v>
          </cell>
          <cell r="I14621">
            <v>2187791</v>
          </cell>
          <cell r="M14621">
            <v>18</v>
          </cell>
          <cell r="Q14621">
            <v>18</v>
          </cell>
          <cell r="V14621">
            <v>5400</v>
          </cell>
        </row>
        <row r="14622">
          <cell r="A14622">
            <v>1</v>
          </cell>
          <cell r="E14622">
            <v>18</v>
          </cell>
          <cell r="I14622">
            <v>-2017729.49</v>
          </cell>
          <cell r="M14622">
            <v>18</v>
          </cell>
          <cell r="Q14622">
            <v>18</v>
          </cell>
          <cell r="V14622">
            <v>5450</v>
          </cell>
        </row>
        <row r="14623">
          <cell r="A14623">
            <v>1</v>
          </cell>
          <cell r="E14623">
            <v>18</v>
          </cell>
          <cell r="I14623">
            <v>4087.5</v>
          </cell>
          <cell r="M14623">
            <v>18</v>
          </cell>
          <cell r="Q14623">
            <v>18</v>
          </cell>
          <cell r="V14623">
            <v>7000</v>
          </cell>
        </row>
        <row r="14624">
          <cell r="A14624">
            <v>1</v>
          </cell>
          <cell r="E14624">
            <v>18</v>
          </cell>
          <cell r="I14624">
            <v>50000</v>
          </cell>
          <cell r="M14624">
            <v>18</v>
          </cell>
          <cell r="Q14624">
            <v>18</v>
          </cell>
          <cell r="V14624">
            <v>7200</v>
          </cell>
        </row>
        <row r="14625">
          <cell r="A14625">
            <v>1</v>
          </cell>
          <cell r="E14625">
            <v>18</v>
          </cell>
          <cell r="I14625">
            <v>53945.599999999999</v>
          </cell>
          <cell r="M14625">
            <v>18</v>
          </cell>
          <cell r="Q14625">
            <v>18</v>
          </cell>
          <cell r="V14625">
            <v>7200</v>
          </cell>
        </row>
        <row r="14626">
          <cell r="A14626">
            <v>1</v>
          </cell>
          <cell r="E14626">
            <v>18</v>
          </cell>
          <cell r="I14626">
            <v>50000</v>
          </cell>
          <cell r="M14626">
            <v>18</v>
          </cell>
          <cell r="Q14626">
            <v>18</v>
          </cell>
          <cell r="V14626">
            <v>7200</v>
          </cell>
        </row>
        <row r="14627">
          <cell r="A14627">
            <v>1</v>
          </cell>
          <cell r="E14627">
            <v>18</v>
          </cell>
          <cell r="I14627">
            <v>200000</v>
          </cell>
          <cell r="M14627">
            <v>18</v>
          </cell>
          <cell r="Q14627">
            <v>18</v>
          </cell>
          <cell r="V14627">
            <v>7200</v>
          </cell>
        </row>
        <row r="14628">
          <cell r="A14628">
            <v>1</v>
          </cell>
          <cell r="E14628">
            <v>18</v>
          </cell>
          <cell r="I14628">
            <v>50000</v>
          </cell>
          <cell r="M14628">
            <v>18</v>
          </cell>
          <cell r="Q14628">
            <v>18</v>
          </cell>
          <cell r="V14628">
            <v>7200</v>
          </cell>
        </row>
        <row r="14629">
          <cell r="A14629">
            <v>1</v>
          </cell>
          <cell r="E14629">
            <v>18</v>
          </cell>
          <cell r="I14629">
            <v>67844.3</v>
          </cell>
          <cell r="M14629">
            <v>18</v>
          </cell>
          <cell r="Q14629">
            <v>18</v>
          </cell>
          <cell r="V14629">
            <v>7200</v>
          </cell>
        </row>
        <row r="14630">
          <cell r="A14630">
            <v>1</v>
          </cell>
          <cell r="E14630">
            <v>18</v>
          </cell>
          <cell r="I14630">
            <v>50000</v>
          </cell>
          <cell r="M14630">
            <v>18</v>
          </cell>
          <cell r="Q14630">
            <v>18</v>
          </cell>
          <cell r="V14630">
            <v>7200</v>
          </cell>
        </row>
        <row r="14631">
          <cell r="A14631">
            <v>1</v>
          </cell>
          <cell r="E14631">
            <v>18</v>
          </cell>
          <cell r="I14631">
            <v>50000</v>
          </cell>
          <cell r="M14631">
            <v>18</v>
          </cell>
          <cell r="Q14631">
            <v>18</v>
          </cell>
          <cell r="V14631">
            <v>7200</v>
          </cell>
        </row>
        <row r="14632">
          <cell r="A14632">
            <v>1</v>
          </cell>
          <cell r="E14632">
            <v>18</v>
          </cell>
          <cell r="I14632">
            <v>50000</v>
          </cell>
          <cell r="M14632">
            <v>18</v>
          </cell>
          <cell r="Q14632">
            <v>18</v>
          </cell>
          <cell r="V14632">
            <v>7200</v>
          </cell>
        </row>
        <row r="14633">
          <cell r="A14633">
            <v>1</v>
          </cell>
          <cell r="E14633">
            <v>18</v>
          </cell>
          <cell r="I14633">
            <v>103813.7</v>
          </cell>
          <cell r="M14633">
            <v>18</v>
          </cell>
          <cell r="Q14633">
            <v>18</v>
          </cell>
          <cell r="V14633">
            <v>8200</v>
          </cell>
        </row>
        <row r="14634">
          <cell r="A14634">
            <v>1</v>
          </cell>
          <cell r="E14634">
            <v>18</v>
          </cell>
          <cell r="I14634">
            <v>-149536.43</v>
          </cell>
          <cell r="M14634">
            <v>18</v>
          </cell>
          <cell r="Q14634">
            <v>18</v>
          </cell>
          <cell r="V14634">
            <v>9258</v>
          </cell>
        </row>
        <row r="14635">
          <cell r="A14635">
            <v>1</v>
          </cell>
          <cell r="E14635">
            <v>18</v>
          </cell>
          <cell r="I14635">
            <v>-84202.03</v>
          </cell>
          <cell r="M14635">
            <v>18</v>
          </cell>
          <cell r="Q14635">
            <v>18</v>
          </cell>
          <cell r="V14635">
            <v>9303</v>
          </cell>
        </row>
        <row r="14636">
          <cell r="A14636">
            <v>1</v>
          </cell>
          <cell r="E14636">
            <v>18</v>
          </cell>
          <cell r="I14636">
            <v>-2166</v>
          </cell>
          <cell r="M14636">
            <v>18</v>
          </cell>
          <cell r="Q14636">
            <v>18</v>
          </cell>
          <cell r="V14636">
            <v>9305</v>
          </cell>
        </row>
        <row r="14637">
          <cell r="A14637">
            <v>1</v>
          </cell>
          <cell r="E14637">
            <v>18</v>
          </cell>
          <cell r="I14637">
            <v>-2500</v>
          </cell>
          <cell r="M14637">
            <v>18</v>
          </cell>
          <cell r="Q14637">
            <v>18</v>
          </cell>
          <cell r="V14637">
            <v>9400</v>
          </cell>
        </row>
        <row r="14638">
          <cell r="A14638">
            <v>1</v>
          </cell>
          <cell r="E14638">
            <v>18</v>
          </cell>
          <cell r="I14638">
            <v>804458.69</v>
          </cell>
          <cell r="M14638">
            <v>18</v>
          </cell>
          <cell r="Q14638">
            <v>18</v>
          </cell>
          <cell r="V14638">
            <v>5301</v>
          </cell>
        </row>
        <row r="14639">
          <cell r="A14639">
            <v>1</v>
          </cell>
          <cell r="E14639">
            <v>7</v>
          </cell>
          <cell r="I14639">
            <v>0</v>
          </cell>
          <cell r="M14639">
            <v>7</v>
          </cell>
          <cell r="Q14639">
            <v>7</v>
          </cell>
          <cell r="V14639">
            <v>1010</v>
          </cell>
        </row>
        <row r="14640">
          <cell r="A14640">
            <v>1</v>
          </cell>
          <cell r="E14640">
            <v>7</v>
          </cell>
          <cell r="I14640">
            <v>0</v>
          </cell>
          <cell r="M14640">
            <v>7</v>
          </cell>
          <cell r="Q14640">
            <v>7</v>
          </cell>
          <cell r="V14640">
            <v>1030</v>
          </cell>
        </row>
        <row r="14641">
          <cell r="A14641">
            <v>1</v>
          </cell>
          <cell r="E14641">
            <v>7</v>
          </cell>
          <cell r="I14641">
            <v>0</v>
          </cell>
          <cell r="M14641">
            <v>7</v>
          </cell>
          <cell r="Q14641">
            <v>7</v>
          </cell>
          <cell r="V14641">
            <v>1095</v>
          </cell>
        </row>
        <row r="14642">
          <cell r="A14642">
            <v>1</v>
          </cell>
          <cell r="E14642">
            <v>7</v>
          </cell>
          <cell r="I14642">
            <v>0</v>
          </cell>
          <cell r="M14642">
            <v>7</v>
          </cell>
          <cell r="Q14642">
            <v>7</v>
          </cell>
          <cell r="V14642">
            <v>2010</v>
          </cell>
        </row>
        <row r="14643">
          <cell r="A14643">
            <v>1</v>
          </cell>
          <cell r="E14643">
            <v>7</v>
          </cell>
          <cell r="I14643">
            <v>0</v>
          </cell>
          <cell r="M14643">
            <v>7</v>
          </cell>
          <cell r="Q14643">
            <v>7</v>
          </cell>
          <cell r="V14643">
            <v>2010</v>
          </cell>
        </row>
        <row r="14644">
          <cell r="A14644">
            <v>1</v>
          </cell>
          <cell r="E14644">
            <v>7</v>
          </cell>
          <cell r="I14644">
            <v>0</v>
          </cell>
          <cell r="M14644">
            <v>7</v>
          </cell>
          <cell r="Q14644">
            <v>7</v>
          </cell>
          <cell r="V14644">
            <v>2030</v>
          </cell>
        </row>
        <row r="14645">
          <cell r="A14645">
            <v>1</v>
          </cell>
          <cell r="E14645">
            <v>7</v>
          </cell>
          <cell r="I14645">
            <v>0</v>
          </cell>
          <cell r="M14645">
            <v>7</v>
          </cell>
          <cell r="Q14645">
            <v>7</v>
          </cell>
          <cell r="V14645">
            <v>2040</v>
          </cell>
        </row>
        <row r="14646">
          <cell r="A14646">
            <v>1</v>
          </cell>
          <cell r="E14646">
            <v>7</v>
          </cell>
          <cell r="I14646">
            <v>0</v>
          </cell>
          <cell r="M14646">
            <v>7</v>
          </cell>
          <cell r="Q14646">
            <v>7</v>
          </cell>
          <cell r="V14646">
            <v>2051</v>
          </cell>
        </row>
        <row r="14647">
          <cell r="A14647">
            <v>1</v>
          </cell>
          <cell r="E14647">
            <v>7</v>
          </cell>
          <cell r="I14647">
            <v>0</v>
          </cell>
          <cell r="M14647">
            <v>7</v>
          </cell>
          <cell r="Q14647">
            <v>7</v>
          </cell>
          <cell r="V14647">
            <v>2052</v>
          </cell>
        </row>
        <row r="14648">
          <cell r="A14648">
            <v>1</v>
          </cell>
          <cell r="E14648">
            <v>7</v>
          </cell>
          <cell r="I14648">
            <v>0</v>
          </cell>
          <cell r="M14648">
            <v>7</v>
          </cell>
          <cell r="Q14648">
            <v>7</v>
          </cell>
          <cell r="V14648">
            <v>2053</v>
          </cell>
        </row>
        <row r="14649">
          <cell r="A14649">
            <v>1</v>
          </cell>
          <cell r="E14649">
            <v>7</v>
          </cell>
          <cell r="I14649">
            <v>0</v>
          </cell>
          <cell r="M14649">
            <v>7</v>
          </cell>
          <cell r="Q14649">
            <v>7</v>
          </cell>
          <cell r="V14649">
            <v>2054</v>
          </cell>
        </row>
        <row r="14650">
          <cell r="A14650">
            <v>1</v>
          </cell>
          <cell r="E14650">
            <v>7</v>
          </cell>
          <cell r="I14650">
            <v>0</v>
          </cell>
          <cell r="M14650">
            <v>7</v>
          </cell>
          <cell r="Q14650">
            <v>7</v>
          </cell>
          <cell r="V14650">
            <v>2055</v>
          </cell>
        </row>
        <row r="14651">
          <cell r="A14651">
            <v>1</v>
          </cell>
          <cell r="E14651">
            <v>7</v>
          </cell>
          <cell r="I14651">
            <v>0</v>
          </cell>
          <cell r="M14651">
            <v>7</v>
          </cell>
          <cell r="Q14651">
            <v>7</v>
          </cell>
          <cell r="V14651">
            <v>2090</v>
          </cell>
        </row>
        <row r="14652">
          <cell r="A14652">
            <v>1</v>
          </cell>
          <cell r="E14652">
            <v>7</v>
          </cell>
          <cell r="I14652">
            <v>0</v>
          </cell>
          <cell r="M14652">
            <v>7</v>
          </cell>
          <cell r="Q14652">
            <v>7</v>
          </cell>
          <cell r="V14652">
            <v>2095</v>
          </cell>
        </row>
        <row r="14653">
          <cell r="A14653">
            <v>1</v>
          </cell>
          <cell r="E14653">
            <v>7</v>
          </cell>
          <cell r="I14653">
            <v>0</v>
          </cell>
          <cell r="M14653">
            <v>7</v>
          </cell>
          <cell r="Q14653">
            <v>7</v>
          </cell>
          <cell r="V14653">
            <v>2095</v>
          </cell>
        </row>
        <row r="14654">
          <cell r="A14654">
            <v>1</v>
          </cell>
          <cell r="E14654">
            <v>7</v>
          </cell>
          <cell r="I14654">
            <v>0</v>
          </cell>
          <cell r="M14654">
            <v>7</v>
          </cell>
          <cell r="Q14654">
            <v>7</v>
          </cell>
          <cell r="V14654">
            <v>3100</v>
          </cell>
        </row>
        <row r="14655">
          <cell r="A14655">
            <v>1</v>
          </cell>
          <cell r="E14655">
            <v>7</v>
          </cell>
          <cell r="I14655">
            <v>0</v>
          </cell>
          <cell r="M14655">
            <v>7</v>
          </cell>
          <cell r="Q14655">
            <v>7</v>
          </cell>
          <cell r="V14655">
            <v>3300</v>
          </cell>
        </row>
        <row r="14656">
          <cell r="A14656">
            <v>1</v>
          </cell>
          <cell r="E14656">
            <v>7</v>
          </cell>
          <cell r="I14656">
            <v>0</v>
          </cell>
          <cell r="M14656">
            <v>7</v>
          </cell>
          <cell r="Q14656">
            <v>7</v>
          </cell>
          <cell r="V14656">
            <v>3400</v>
          </cell>
        </row>
        <row r="14657">
          <cell r="A14657">
            <v>1</v>
          </cell>
          <cell r="E14657">
            <v>7</v>
          </cell>
          <cell r="I14657">
            <v>0</v>
          </cell>
          <cell r="M14657">
            <v>7</v>
          </cell>
          <cell r="Q14657">
            <v>7</v>
          </cell>
          <cell r="V14657">
            <v>3400</v>
          </cell>
        </row>
        <row r="14658">
          <cell r="A14658">
            <v>1</v>
          </cell>
          <cell r="E14658">
            <v>7</v>
          </cell>
          <cell r="I14658">
            <v>0</v>
          </cell>
          <cell r="M14658">
            <v>7</v>
          </cell>
          <cell r="Q14658">
            <v>7</v>
          </cell>
          <cell r="V14658">
            <v>4000</v>
          </cell>
        </row>
        <row r="14659">
          <cell r="A14659">
            <v>1</v>
          </cell>
          <cell r="E14659">
            <v>7</v>
          </cell>
          <cell r="I14659">
            <v>0</v>
          </cell>
          <cell r="M14659">
            <v>7</v>
          </cell>
          <cell r="Q14659">
            <v>7</v>
          </cell>
          <cell r="V14659">
            <v>4050</v>
          </cell>
        </row>
        <row r="14660">
          <cell r="A14660">
            <v>1</v>
          </cell>
          <cell r="E14660">
            <v>7</v>
          </cell>
          <cell r="I14660">
            <v>0</v>
          </cell>
          <cell r="M14660">
            <v>7</v>
          </cell>
          <cell r="Q14660">
            <v>7</v>
          </cell>
          <cell r="V14660">
            <v>4060</v>
          </cell>
        </row>
        <row r="14661">
          <cell r="A14661">
            <v>1</v>
          </cell>
          <cell r="E14661">
            <v>7</v>
          </cell>
          <cell r="I14661">
            <v>0</v>
          </cell>
          <cell r="M14661">
            <v>7</v>
          </cell>
          <cell r="Q14661">
            <v>7</v>
          </cell>
          <cell r="V14661">
            <v>4150</v>
          </cell>
        </row>
        <row r="14662">
          <cell r="A14662">
            <v>1</v>
          </cell>
          <cell r="E14662">
            <v>7</v>
          </cell>
          <cell r="I14662">
            <v>0</v>
          </cell>
          <cell r="M14662">
            <v>7</v>
          </cell>
          <cell r="Q14662">
            <v>7</v>
          </cell>
          <cell r="V14662">
            <v>4150</v>
          </cell>
        </row>
        <row r="14663">
          <cell r="A14663">
            <v>1</v>
          </cell>
          <cell r="E14663">
            <v>7</v>
          </cell>
          <cell r="I14663">
            <v>0</v>
          </cell>
          <cell r="M14663">
            <v>7</v>
          </cell>
          <cell r="Q14663">
            <v>7</v>
          </cell>
          <cell r="V14663">
            <v>4250</v>
          </cell>
        </row>
        <row r="14664">
          <cell r="A14664">
            <v>1</v>
          </cell>
          <cell r="E14664">
            <v>7</v>
          </cell>
          <cell r="I14664">
            <v>0</v>
          </cell>
          <cell r="M14664">
            <v>7</v>
          </cell>
          <cell r="Q14664">
            <v>7</v>
          </cell>
          <cell r="V14664">
            <v>4260</v>
          </cell>
        </row>
        <row r="14665">
          <cell r="A14665">
            <v>1</v>
          </cell>
          <cell r="E14665">
            <v>7</v>
          </cell>
          <cell r="I14665">
            <v>0</v>
          </cell>
          <cell r="M14665">
            <v>7</v>
          </cell>
          <cell r="Q14665">
            <v>7</v>
          </cell>
          <cell r="V14665">
            <v>4280</v>
          </cell>
        </row>
        <row r="14666">
          <cell r="A14666">
            <v>1</v>
          </cell>
          <cell r="E14666">
            <v>7</v>
          </cell>
          <cell r="I14666">
            <v>0</v>
          </cell>
          <cell r="M14666">
            <v>7</v>
          </cell>
          <cell r="Q14666">
            <v>7</v>
          </cell>
          <cell r="V14666">
            <v>4301</v>
          </cell>
        </row>
        <row r="14667">
          <cell r="A14667">
            <v>1</v>
          </cell>
          <cell r="E14667">
            <v>7</v>
          </cell>
          <cell r="I14667">
            <v>0</v>
          </cell>
          <cell r="M14667">
            <v>7</v>
          </cell>
          <cell r="Q14667">
            <v>7</v>
          </cell>
          <cell r="V14667">
            <v>4302</v>
          </cell>
        </row>
        <row r="14668">
          <cell r="A14668">
            <v>1</v>
          </cell>
          <cell r="E14668">
            <v>7</v>
          </cell>
          <cell r="I14668">
            <v>0</v>
          </cell>
          <cell r="M14668">
            <v>7</v>
          </cell>
          <cell r="Q14668">
            <v>7</v>
          </cell>
          <cell r="V14668">
            <v>4303</v>
          </cell>
        </row>
        <row r="14669">
          <cell r="A14669">
            <v>1</v>
          </cell>
          <cell r="E14669">
            <v>7</v>
          </cell>
          <cell r="I14669">
            <v>0</v>
          </cell>
          <cell r="M14669">
            <v>7</v>
          </cell>
          <cell r="Q14669">
            <v>7</v>
          </cell>
          <cell r="V14669">
            <v>4303</v>
          </cell>
        </row>
        <row r="14670">
          <cell r="A14670">
            <v>1</v>
          </cell>
          <cell r="E14670">
            <v>7</v>
          </cell>
          <cell r="I14670">
            <v>0</v>
          </cell>
          <cell r="M14670">
            <v>7</v>
          </cell>
          <cell r="Q14670">
            <v>7</v>
          </cell>
          <cell r="V14670">
            <v>4304</v>
          </cell>
        </row>
        <row r="14671">
          <cell r="A14671">
            <v>1</v>
          </cell>
          <cell r="E14671">
            <v>7</v>
          </cell>
          <cell r="I14671">
            <v>0</v>
          </cell>
          <cell r="M14671">
            <v>7</v>
          </cell>
          <cell r="Q14671">
            <v>7</v>
          </cell>
          <cell r="V14671">
            <v>4305</v>
          </cell>
        </row>
        <row r="14672">
          <cell r="A14672">
            <v>1</v>
          </cell>
          <cell r="E14672">
            <v>7</v>
          </cell>
          <cell r="I14672">
            <v>0</v>
          </cell>
          <cell r="M14672">
            <v>7</v>
          </cell>
          <cell r="Q14672">
            <v>7</v>
          </cell>
          <cell r="V14672">
            <v>4306</v>
          </cell>
        </row>
        <row r="14673">
          <cell r="A14673">
            <v>1</v>
          </cell>
          <cell r="E14673">
            <v>7</v>
          </cell>
          <cell r="I14673">
            <v>0</v>
          </cell>
          <cell r="M14673">
            <v>7</v>
          </cell>
          <cell r="Q14673">
            <v>7</v>
          </cell>
          <cell r="V14673">
            <v>4360</v>
          </cell>
        </row>
        <row r="14674">
          <cell r="A14674">
            <v>1</v>
          </cell>
          <cell r="E14674">
            <v>7</v>
          </cell>
          <cell r="I14674">
            <v>0</v>
          </cell>
          <cell r="M14674">
            <v>7</v>
          </cell>
          <cell r="Q14674">
            <v>7</v>
          </cell>
          <cell r="V14674">
            <v>4360</v>
          </cell>
        </row>
        <row r="14675">
          <cell r="A14675">
            <v>1</v>
          </cell>
          <cell r="E14675">
            <v>7</v>
          </cell>
          <cell r="I14675">
            <v>0</v>
          </cell>
          <cell r="M14675">
            <v>7</v>
          </cell>
          <cell r="Q14675">
            <v>7</v>
          </cell>
          <cell r="V14675">
            <v>4380</v>
          </cell>
        </row>
        <row r="14676">
          <cell r="A14676">
            <v>1</v>
          </cell>
          <cell r="E14676">
            <v>7</v>
          </cell>
          <cell r="I14676">
            <v>0</v>
          </cell>
          <cell r="M14676">
            <v>7</v>
          </cell>
          <cell r="Q14676">
            <v>7</v>
          </cell>
          <cell r="V14676">
            <v>4380</v>
          </cell>
        </row>
        <row r="14677">
          <cell r="A14677">
            <v>1</v>
          </cell>
          <cell r="E14677">
            <v>7</v>
          </cell>
          <cell r="I14677">
            <v>0</v>
          </cell>
          <cell r="M14677">
            <v>7</v>
          </cell>
          <cell r="Q14677">
            <v>7</v>
          </cell>
          <cell r="V14677">
            <v>4480</v>
          </cell>
        </row>
        <row r="14678">
          <cell r="A14678">
            <v>1</v>
          </cell>
          <cell r="E14678">
            <v>7</v>
          </cell>
          <cell r="I14678">
            <v>0</v>
          </cell>
          <cell r="M14678">
            <v>7</v>
          </cell>
          <cell r="Q14678">
            <v>7</v>
          </cell>
          <cell r="V14678">
            <v>4490</v>
          </cell>
        </row>
        <row r="14679">
          <cell r="A14679">
            <v>1</v>
          </cell>
          <cell r="E14679">
            <v>7</v>
          </cell>
          <cell r="I14679">
            <v>0</v>
          </cell>
          <cell r="M14679">
            <v>7</v>
          </cell>
          <cell r="Q14679">
            <v>7</v>
          </cell>
          <cell r="V14679">
            <v>4500</v>
          </cell>
        </row>
        <row r="14680">
          <cell r="A14680">
            <v>1</v>
          </cell>
          <cell r="E14680">
            <v>7</v>
          </cell>
          <cell r="I14680">
            <v>0</v>
          </cell>
          <cell r="M14680">
            <v>7</v>
          </cell>
          <cell r="Q14680">
            <v>7</v>
          </cell>
          <cell r="V14680">
            <v>4520</v>
          </cell>
        </row>
        <row r="14681">
          <cell r="A14681">
            <v>1</v>
          </cell>
          <cell r="E14681">
            <v>7</v>
          </cell>
          <cell r="I14681">
            <v>0</v>
          </cell>
          <cell r="M14681">
            <v>7</v>
          </cell>
          <cell r="Q14681">
            <v>7</v>
          </cell>
          <cell r="V14681">
            <v>4560</v>
          </cell>
        </row>
        <row r="14682">
          <cell r="A14682">
            <v>1</v>
          </cell>
          <cell r="E14682">
            <v>7</v>
          </cell>
          <cell r="I14682">
            <v>0</v>
          </cell>
          <cell r="M14682">
            <v>7</v>
          </cell>
          <cell r="Q14682">
            <v>7</v>
          </cell>
          <cell r="V14682">
            <v>4560</v>
          </cell>
        </row>
        <row r="14683">
          <cell r="A14683">
            <v>1</v>
          </cell>
          <cell r="E14683">
            <v>7</v>
          </cell>
          <cell r="I14683">
            <v>0</v>
          </cell>
          <cell r="M14683">
            <v>7</v>
          </cell>
          <cell r="Q14683">
            <v>7</v>
          </cell>
          <cell r="V14683">
            <v>4595</v>
          </cell>
        </row>
        <row r="14684">
          <cell r="A14684">
            <v>1</v>
          </cell>
          <cell r="E14684">
            <v>7</v>
          </cell>
          <cell r="I14684">
            <v>0</v>
          </cell>
          <cell r="M14684">
            <v>7</v>
          </cell>
          <cell r="Q14684">
            <v>7</v>
          </cell>
          <cell r="V14684">
            <v>4601</v>
          </cell>
        </row>
        <row r="14685">
          <cell r="A14685">
            <v>1</v>
          </cell>
          <cell r="E14685">
            <v>7</v>
          </cell>
          <cell r="I14685">
            <v>0</v>
          </cell>
          <cell r="M14685">
            <v>7</v>
          </cell>
          <cell r="Q14685">
            <v>7</v>
          </cell>
          <cell r="V14685">
            <v>4603</v>
          </cell>
        </row>
        <row r="14686">
          <cell r="A14686">
            <v>1</v>
          </cell>
          <cell r="E14686">
            <v>7</v>
          </cell>
          <cell r="I14686">
            <v>0</v>
          </cell>
          <cell r="M14686">
            <v>7</v>
          </cell>
          <cell r="Q14686">
            <v>7</v>
          </cell>
          <cell r="V14686">
            <v>4604</v>
          </cell>
        </row>
        <row r="14687">
          <cell r="A14687">
            <v>1</v>
          </cell>
          <cell r="E14687">
            <v>7</v>
          </cell>
          <cell r="I14687">
            <v>0</v>
          </cell>
          <cell r="M14687">
            <v>7</v>
          </cell>
          <cell r="Q14687">
            <v>7</v>
          </cell>
          <cell r="V14687">
            <v>4610</v>
          </cell>
        </row>
        <row r="14688">
          <cell r="A14688">
            <v>1</v>
          </cell>
          <cell r="E14688">
            <v>7</v>
          </cell>
          <cell r="I14688">
            <v>0</v>
          </cell>
          <cell r="M14688">
            <v>7</v>
          </cell>
          <cell r="Q14688">
            <v>7</v>
          </cell>
          <cell r="V14688">
            <v>4640</v>
          </cell>
        </row>
        <row r="14689">
          <cell r="A14689">
            <v>1</v>
          </cell>
          <cell r="E14689">
            <v>7</v>
          </cell>
          <cell r="I14689">
            <v>0</v>
          </cell>
          <cell r="M14689">
            <v>7</v>
          </cell>
          <cell r="Q14689">
            <v>7</v>
          </cell>
          <cell r="V14689">
            <v>4660</v>
          </cell>
        </row>
        <row r="14690">
          <cell r="A14690">
            <v>1</v>
          </cell>
          <cell r="E14690">
            <v>7</v>
          </cell>
          <cell r="I14690">
            <v>0</v>
          </cell>
          <cell r="M14690">
            <v>7</v>
          </cell>
          <cell r="Q14690">
            <v>7</v>
          </cell>
          <cell r="V14690">
            <v>4660</v>
          </cell>
        </row>
        <row r="14691">
          <cell r="A14691">
            <v>1</v>
          </cell>
          <cell r="E14691">
            <v>7</v>
          </cell>
          <cell r="I14691">
            <v>0</v>
          </cell>
          <cell r="M14691">
            <v>7</v>
          </cell>
          <cell r="Q14691">
            <v>7</v>
          </cell>
          <cell r="V14691">
            <v>4680</v>
          </cell>
        </row>
        <row r="14692">
          <cell r="A14692">
            <v>1</v>
          </cell>
          <cell r="E14692">
            <v>7</v>
          </cell>
          <cell r="I14692">
            <v>0</v>
          </cell>
          <cell r="M14692">
            <v>7</v>
          </cell>
          <cell r="Q14692">
            <v>7</v>
          </cell>
          <cell r="V14692">
            <v>4700</v>
          </cell>
        </row>
        <row r="14693">
          <cell r="A14693">
            <v>1</v>
          </cell>
          <cell r="E14693">
            <v>7</v>
          </cell>
          <cell r="I14693">
            <v>0</v>
          </cell>
          <cell r="M14693">
            <v>7</v>
          </cell>
          <cell r="Q14693">
            <v>7</v>
          </cell>
          <cell r="V14693">
            <v>4700</v>
          </cell>
        </row>
        <row r="14694">
          <cell r="A14694">
            <v>1</v>
          </cell>
          <cell r="E14694">
            <v>7</v>
          </cell>
          <cell r="I14694">
            <v>0</v>
          </cell>
          <cell r="M14694">
            <v>7</v>
          </cell>
          <cell r="Q14694">
            <v>7</v>
          </cell>
          <cell r="V14694">
            <v>4720</v>
          </cell>
        </row>
        <row r="14695">
          <cell r="A14695">
            <v>1</v>
          </cell>
          <cell r="E14695">
            <v>7</v>
          </cell>
          <cell r="I14695">
            <v>0</v>
          </cell>
          <cell r="M14695">
            <v>7</v>
          </cell>
          <cell r="Q14695">
            <v>7</v>
          </cell>
          <cell r="V14695">
            <v>4761</v>
          </cell>
        </row>
        <row r="14696">
          <cell r="A14696">
            <v>1</v>
          </cell>
          <cell r="E14696">
            <v>7</v>
          </cell>
          <cell r="I14696">
            <v>0</v>
          </cell>
          <cell r="M14696">
            <v>7</v>
          </cell>
          <cell r="Q14696">
            <v>7</v>
          </cell>
          <cell r="V14696">
            <v>4730</v>
          </cell>
        </row>
        <row r="14697">
          <cell r="A14697">
            <v>1</v>
          </cell>
          <cell r="E14697">
            <v>7</v>
          </cell>
          <cell r="I14697">
            <v>0</v>
          </cell>
          <cell r="M14697">
            <v>7</v>
          </cell>
          <cell r="Q14697">
            <v>7</v>
          </cell>
          <cell r="V14697">
            <v>4730</v>
          </cell>
        </row>
        <row r="14698">
          <cell r="A14698">
            <v>1</v>
          </cell>
          <cell r="E14698">
            <v>7</v>
          </cell>
          <cell r="I14698">
            <v>0</v>
          </cell>
          <cell r="M14698">
            <v>7</v>
          </cell>
          <cell r="Q14698">
            <v>7</v>
          </cell>
          <cell r="V14698">
            <v>4740</v>
          </cell>
        </row>
        <row r="14699">
          <cell r="A14699">
            <v>1</v>
          </cell>
          <cell r="E14699">
            <v>7</v>
          </cell>
          <cell r="I14699">
            <v>0</v>
          </cell>
          <cell r="M14699">
            <v>7</v>
          </cell>
          <cell r="Q14699">
            <v>7</v>
          </cell>
          <cell r="V14699">
            <v>4770</v>
          </cell>
        </row>
        <row r="14700">
          <cell r="A14700">
            <v>1</v>
          </cell>
          <cell r="E14700">
            <v>7</v>
          </cell>
          <cell r="I14700">
            <v>0</v>
          </cell>
          <cell r="M14700">
            <v>7</v>
          </cell>
          <cell r="Q14700">
            <v>7</v>
          </cell>
          <cell r="V14700">
            <v>4772</v>
          </cell>
        </row>
        <row r="14701">
          <cell r="A14701">
            <v>1</v>
          </cell>
          <cell r="E14701">
            <v>7</v>
          </cell>
          <cell r="I14701">
            <v>0</v>
          </cell>
          <cell r="M14701">
            <v>7</v>
          </cell>
          <cell r="Q14701">
            <v>7</v>
          </cell>
          <cell r="V14701">
            <v>4775</v>
          </cell>
        </row>
        <row r="14702">
          <cell r="A14702">
            <v>1</v>
          </cell>
          <cell r="E14702">
            <v>7</v>
          </cell>
          <cell r="I14702">
            <v>0</v>
          </cell>
          <cell r="M14702">
            <v>7</v>
          </cell>
          <cell r="Q14702">
            <v>7</v>
          </cell>
          <cell r="V14702">
            <v>4775</v>
          </cell>
        </row>
        <row r="14703">
          <cell r="A14703">
            <v>1</v>
          </cell>
          <cell r="E14703">
            <v>7</v>
          </cell>
          <cell r="I14703">
            <v>0</v>
          </cell>
          <cell r="M14703">
            <v>7</v>
          </cell>
          <cell r="Q14703">
            <v>7</v>
          </cell>
          <cell r="V14703">
            <v>4775</v>
          </cell>
        </row>
        <row r="14704">
          <cell r="A14704">
            <v>1</v>
          </cell>
          <cell r="E14704">
            <v>7</v>
          </cell>
          <cell r="I14704">
            <v>0</v>
          </cell>
          <cell r="M14704">
            <v>7</v>
          </cell>
          <cell r="Q14704">
            <v>7</v>
          </cell>
          <cell r="V14704">
            <v>4780</v>
          </cell>
        </row>
        <row r="14705">
          <cell r="A14705">
            <v>1</v>
          </cell>
          <cell r="E14705">
            <v>7</v>
          </cell>
          <cell r="I14705">
            <v>0</v>
          </cell>
          <cell r="M14705">
            <v>7</v>
          </cell>
          <cell r="Q14705">
            <v>7</v>
          </cell>
          <cell r="V14705">
            <v>4780</v>
          </cell>
        </row>
        <row r="14706">
          <cell r="A14706">
            <v>1</v>
          </cell>
          <cell r="E14706">
            <v>7</v>
          </cell>
          <cell r="I14706">
            <v>0</v>
          </cell>
          <cell r="M14706">
            <v>7</v>
          </cell>
          <cell r="Q14706">
            <v>7</v>
          </cell>
          <cell r="V14706">
            <v>4780</v>
          </cell>
        </row>
        <row r="14707">
          <cell r="A14707">
            <v>1</v>
          </cell>
          <cell r="E14707">
            <v>7</v>
          </cell>
          <cell r="I14707">
            <v>0</v>
          </cell>
          <cell r="M14707">
            <v>7</v>
          </cell>
          <cell r="Q14707">
            <v>7</v>
          </cell>
          <cell r="V14707">
            <v>4785</v>
          </cell>
        </row>
        <row r="14708">
          <cell r="A14708">
            <v>1</v>
          </cell>
          <cell r="E14708">
            <v>7</v>
          </cell>
          <cell r="I14708">
            <v>0</v>
          </cell>
          <cell r="M14708">
            <v>7</v>
          </cell>
          <cell r="Q14708">
            <v>7</v>
          </cell>
          <cell r="V14708">
            <v>4785</v>
          </cell>
        </row>
        <row r="14709">
          <cell r="A14709">
            <v>1</v>
          </cell>
          <cell r="E14709">
            <v>7</v>
          </cell>
          <cell r="I14709">
            <v>0</v>
          </cell>
          <cell r="M14709">
            <v>7</v>
          </cell>
          <cell r="Q14709">
            <v>7</v>
          </cell>
          <cell r="V14709">
            <v>4785</v>
          </cell>
        </row>
        <row r="14710">
          <cell r="A14710">
            <v>1</v>
          </cell>
          <cell r="E14710">
            <v>7</v>
          </cell>
          <cell r="I14710">
            <v>0</v>
          </cell>
          <cell r="M14710">
            <v>7</v>
          </cell>
          <cell r="Q14710">
            <v>7</v>
          </cell>
          <cell r="V14710">
            <v>4800</v>
          </cell>
        </row>
        <row r="14711">
          <cell r="A14711">
            <v>1</v>
          </cell>
          <cell r="E14711">
            <v>7</v>
          </cell>
          <cell r="I14711">
            <v>0</v>
          </cell>
          <cell r="M14711">
            <v>7</v>
          </cell>
          <cell r="Q14711">
            <v>7</v>
          </cell>
          <cell r="V14711">
            <v>4830</v>
          </cell>
        </row>
        <row r="14712">
          <cell r="A14712">
            <v>1</v>
          </cell>
          <cell r="E14712">
            <v>7</v>
          </cell>
          <cell r="I14712">
            <v>0</v>
          </cell>
          <cell r="M14712">
            <v>7</v>
          </cell>
          <cell r="Q14712">
            <v>7</v>
          </cell>
          <cell r="V14712">
            <v>4830</v>
          </cell>
        </row>
        <row r="14713">
          <cell r="A14713">
            <v>1</v>
          </cell>
          <cell r="E14713">
            <v>7</v>
          </cell>
          <cell r="I14713">
            <v>0</v>
          </cell>
          <cell r="M14713">
            <v>7</v>
          </cell>
          <cell r="Q14713">
            <v>7</v>
          </cell>
          <cell r="V14713">
            <v>4830</v>
          </cell>
        </row>
        <row r="14714">
          <cell r="A14714">
            <v>1</v>
          </cell>
          <cell r="E14714">
            <v>7</v>
          </cell>
          <cell r="I14714">
            <v>0</v>
          </cell>
          <cell r="M14714">
            <v>7</v>
          </cell>
          <cell r="Q14714">
            <v>7</v>
          </cell>
          <cell r="V14714">
            <v>4830</v>
          </cell>
        </row>
        <row r="14715">
          <cell r="A14715">
            <v>1</v>
          </cell>
          <cell r="E14715">
            <v>7</v>
          </cell>
          <cell r="I14715">
            <v>0</v>
          </cell>
          <cell r="M14715">
            <v>7</v>
          </cell>
          <cell r="Q14715">
            <v>7</v>
          </cell>
          <cell r="V14715">
            <v>4840</v>
          </cell>
        </row>
        <row r="14716">
          <cell r="A14716">
            <v>1</v>
          </cell>
          <cell r="E14716">
            <v>7</v>
          </cell>
          <cell r="I14716">
            <v>0</v>
          </cell>
          <cell r="M14716">
            <v>7</v>
          </cell>
          <cell r="Q14716">
            <v>7</v>
          </cell>
          <cell r="V14716">
            <v>4850</v>
          </cell>
        </row>
        <row r="14717">
          <cell r="A14717">
            <v>1</v>
          </cell>
          <cell r="E14717">
            <v>7</v>
          </cell>
          <cell r="I14717">
            <v>0</v>
          </cell>
          <cell r="M14717">
            <v>7</v>
          </cell>
          <cell r="Q14717">
            <v>7</v>
          </cell>
          <cell r="V14717">
            <v>4900</v>
          </cell>
        </row>
        <row r="14718">
          <cell r="A14718">
            <v>1</v>
          </cell>
          <cell r="E14718">
            <v>7</v>
          </cell>
          <cell r="I14718">
            <v>0</v>
          </cell>
          <cell r="M14718">
            <v>7</v>
          </cell>
          <cell r="Q14718">
            <v>7</v>
          </cell>
          <cell r="V14718">
            <v>5400</v>
          </cell>
        </row>
        <row r="14719">
          <cell r="A14719">
            <v>1</v>
          </cell>
          <cell r="E14719">
            <v>7</v>
          </cell>
          <cell r="I14719">
            <v>0</v>
          </cell>
          <cell r="M14719">
            <v>7</v>
          </cell>
          <cell r="Q14719">
            <v>7</v>
          </cell>
          <cell r="V14719">
            <v>5400</v>
          </cell>
        </row>
        <row r="14720">
          <cell r="A14720">
            <v>1</v>
          </cell>
          <cell r="E14720">
            <v>7</v>
          </cell>
          <cell r="I14720">
            <v>0</v>
          </cell>
          <cell r="M14720">
            <v>7</v>
          </cell>
          <cell r="Q14720">
            <v>7</v>
          </cell>
          <cell r="V14720">
            <v>5400</v>
          </cell>
        </row>
        <row r="14721">
          <cell r="A14721">
            <v>1</v>
          </cell>
          <cell r="E14721">
            <v>7</v>
          </cell>
          <cell r="I14721">
            <v>0</v>
          </cell>
          <cell r="M14721">
            <v>7</v>
          </cell>
          <cell r="Q14721">
            <v>7</v>
          </cell>
          <cell r="V14721">
            <v>5400</v>
          </cell>
        </row>
        <row r="14722">
          <cell r="A14722">
            <v>1</v>
          </cell>
          <cell r="E14722">
            <v>7</v>
          </cell>
          <cell r="I14722">
            <v>0</v>
          </cell>
          <cell r="M14722">
            <v>7</v>
          </cell>
          <cell r="Q14722">
            <v>7</v>
          </cell>
          <cell r="V14722">
            <v>5400</v>
          </cell>
        </row>
        <row r="14723">
          <cell r="A14723">
            <v>1</v>
          </cell>
          <cell r="E14723">
            <v>7</v>
          </cell>
          <cell r="I14723">
            <v>0</v>
          </cell>
          <cell r="M14723">
            <v>7</v>
          </cell>
          <cell r="Q14723">
            <v>7</v>
          </cell>
          <cell r="V14723">
            <v>7130</v>
          </cell>
        </row>
        <row r="14724">
          <cell r="A14724">
            <v>1</v>
          </cell>
          <cell r="E14724">
            <v>7</v>
          </cell>
          <cell r="I14724">
            <v>0</v>
          </cell>
          <cell r="M14724">
            <v>7</v>
          </cell>
          <cell r="Q14724">
            <v>7</v>
          </cell>
          <cell r="V14724">
            <v>7300</v>
          </cell>
        </row>
        <row r="14725">
          <cell r="A14725">
            <v>1</v>
          </cell>
          <cell r="E14725">
            <v>7</v>
          </cell>
          <cell r="I14725">
            <v>0</v>
          </cell>
          <cell r="M14725">
            <v>7</v>
          </cell>
          <cell r="Q14725">
            <v>7</v>
          </cell>
          <cell r="V14725">
            <v>7300</v>
          </cell>
        </row>
        <row r="14726">
          <cell r="A14726">
            <v>1</v>
          </cell>
          <cell r="E14726">
            <v>7</v>
          </cell>
          <cell r="I14726">
            <v>0</v>
          </cell>
          <cell r="M14726">
            <v>7</v>
          </cell>
          <cell r="Q14726">
            <v>7</v>
          </cell>
          <cell r="V14726">
            <v>7400</v>
          </cell>
        </row>
        <row r="14727">
          <cell r="A14727">
            <v>1</v>
          </cell>
          <cell r="E14727">
            <v>7</v>
          </cell>
          <cell r="I14727">
            <v>0</v>
          </cell>
          <cell r="M14727">
            <v>7</v>
          </cell>
          <cell r="Q14727">
            <v>7</v>
          </cell>
          <cell r="V14727">
            <v>7700</v>
          </cell>
        </row>
        <row r="14728">
          <cell r="A14728">
            <v>1</v>
          </cell>
          <cell r="E14728">
            <v>7</v>
          </cell>
          <cell r="I14728">
            <v>0</v>
          </cell>
          <cell r="M14728">
            <v>7</v>
          </cell>
          <cell r="Q14728">
            <v>7</v>
          </cell>
          <cell r="V14728">
            <v>7700</v>
          </cell>
        </row>
        <row r="14729">
          <cell r="A14729">
            <v>1</v>
          </cell>
          <cell r="E14729">
            <v>7</v>
          </cell>
          <cell r="I14729">
            <v>0</v>
          </cell>
          <cell r="M14729">
            <v>7</v>
          </cell>
          <cell r="Q14729">
            <v>7</v>
          </cell>
          <cell r="V14729">
            <v>9205</v>
          </cell>
        </row>
        <row r="14730">
          <cell r="A14730">
            <v>1</v>
          </cell>
          <cell r="E14730">
            <v>7</v>
          </cell>
          <cell r="I14730">
            <v>0</v>
          </cell>
          <cell r="M14730">
            <v>7</v>
          </cell>
          <cell r="Q14730">
            <v>7</v>
          </cell>
          <cell r="V14730">
            <v>9253</v>
          </cell>
        </row>
        <row r="14731">
          <cell r="A14731">
            <v>1</v>
          </cell>
          <cell r="E14731">
            <v>5</v>
          </cell>
          <cell r="I14731">
            <v>-473899126.25</v>
          </cell>
          <cell r="M14731">
            <v>5</v>
          </cell>
          <cell r="Q14731">
            <v>5</v>
          </cell>
          <cell r="V14731">
            <v>1010</v>
          </cell>
        </row>
        <row r="14732">
          <cell r="A14732">
            <v>1</v>
          </cell>
          <cell r="E14732">
            <v>5</v>
          </cell>
          <cell r="I14732">
            <v>0</v>
          </cell>
          <cell r="M14732">
            <v>5</v>
          </cell>
          <cell r="Q14732">
            <v>5</v>
          </cell>
          <cell r="V14732">
            <v>1030</v>
          </cell>
        </row>
        <row r="14733">
          <cell r="A14733">
            <v>1</v>
          </cell>
          <cell r="E14733">
            <v>5</v>
          </cell>
          <cell r="I14733">
            <v>0</v>
          </cell>
          <cell r="M14733">
            <v>5</v>
          </cell>
          <cell r="Q14733">
            <v>5</v>
          </cell>
          <cell r="V14733">
            <v>1060</v>
          </cell>
        </row>
        <row r="14734">
          <cell r="A14734">
            <v>1</v>
          </cell>
          <cell r="E14734">
            <v>5</v>
          </cell>
          <cell r="I14734">
            <v>0</v>
          </cell>
          <cell r="M14734">
            <v>5</v>
          </cell>
          <cell r="Q14734">
            <v>5</v>
          </cell>
          <cell r="V14734">
            <v>1095</v>
          </cell>
        </row>
        <row r="14735">
          <cell r="A14735">
            <v>1</v>
          </cell>
          <cell r="E14735">
            <v>5</v>
          </cell>
          <cell r="I14735">
            <v>-129218928.95</v>
          </cell>
          <cell r="M14735">
            <v>5</v>
          </cell>
          <cell r="Q14735">
            <v>5</v>
          </cell>
          <cell r="V14735">
            <v>1095</v>
          </cell>
        </row>
        <row r="14736">
          <cell r="A14736">
            <v>1</v>
          </cell>
          <cell r="E14736">
            <v>5</v>
          </cell>
          <cell r="I14736">
            <v>14136697.300000001</v>
          </cell>
          <cell r="M14736">
            <v>5</v>
          </cell>
          <cell r="Q14736">
            <v>5</v>
          </cell>
          <cell r="V14736">
            <v>1096</v>
          </cell>
        </row>
        <row r="14737">
          <cell r="A14737">
            <v>1</v>
          </cell>
          <cell r="E14737">
            <v>5</v>
          </cell>
          <cell r="I14737">
            <v>0</v>
          </cell>
          <cell r="M14737">
            <v>5</v>
          </cell>
          <cell r="Q14737">
            <v>5</v>
          </cell>
          <cell r="V14737">
            <v>2010</v>
          </cell>
        </row>
        <row r="14738">
          <cell r="A14738">
            <v>1</v>
          </cell>
          <cell r="E14738">
            <v>5</v>
          </cell>
          <cell r="I14738">
            <v>944000</v>
          </cell>
          <cell r="M14738">
            <v>5</v>
          </cell>
          <cell r="Q14738">
            <v>5</v>
          </cell>
          <cell r="V14738">
            <v>2030</v>
          </cell>
        </row>
        <row r="14739">
          <cell r="A14739">
            <v>1</v>
          </cell>
          <cell r="E14739">
            <v>5</v>
          </cell>
          <cell r="I14739">
            <v>124467392.2</v>
          </cell>
          <cell r="M14739">
            <v>5</v>
          </cell>
          <cell r="Q14739">
            <v>5</v>
          </cell>
          <cell r="V14739">
            <v>2040</v>
          </cell>
        </row>
        <row r="14740">
          <cell r="A14740">
            <v>1</v>
          </cell>
          <cell r="E14740">
            <v>5</v>
          </cell>
          <cell r="I14740">
            <v>33474808</v>
          </cell>
          <cell r="M14740">
            <v>5</v>
          </cell>
          <cell r="Q14740">
            <v>5</v>
          </cell>
          <cell r="V14740">
            <v>2051</v>
          </cell>
        </row>
        <row r="14741">
          <cell r="A14741">
            <v>1</v>
          </cell>
          <cell r="E14741">
            <v>5</v>
          </cell>
          <cell r="I14741">
            <v>0</v>
          </cell>
          <cell r="M14741">
            <v>5</v>
          </cell>
          <cell r="Q14741">
            <v>5</v>
          </cell>
          <cell r="V14741">
            <v>2052</v>
          </cell>
        </row>
        <row r="14742">
          <cell r="A14742">
            <v>1</v>
          </cell>
          <cell r="E14742">
            <v>5</v>
          </cell>
          <cell r="I14742">
            <v>0</v>
          </cell>
          <cell r="M14742">
            <v>5</v>
          </cell>
          <cell r="Q14742">
            <v>5</v>
          </cell>
          <cell r="V14742">
            <v>2053</v>
          </cell>
        </row>
        <row r="14743">
          <cell r="A14743">
            <v>1</v>
          </cell>
          <cell r="E14743">
            <v>5</v>
          </cell>
          <cell r="I14743">
            <v>0</v>
          </cell>
          <cell r="M14743">
            <v>5</v>
          </cell>
          <cell r="Q14743">
            <v>5</v>
          </cell>
          <cell r="V14743">
            <v>2054</v>
          </cell>
        </row>
        <row r="14744">
          <cell r="A14744">
            <v>1</v>
          </cell>
          <cell r="E14744">
            <v>5</v>
          </cell>
          <cell r="I14744">
            <v>0</v>
          </cell>
          <cell r="M14744">
            <v>5</v>
          </cell>
          <cell r="Q14744">
            <v>5</v>
          </cell>
          <cell r="V14744">
            <v>2055</v>
          </cell>
        </row>
        <row r="14745">
          <cell r="A14745">
            <v>1</v>
          </cell>
          <cell r="E14745">
            <v>5</v>
          </cell>
          <cell r="I14745">
            <v>0</v>
          </cell>
          <cell r="M14745">
            <v>5</v>
          </cell>
          <cell r="Q14745">
            <v>5</v>
          </cell>
          <cell r="V14745">
            <v>2090</v>
          </cell>
        </row>
        <row r="14746">
          <cell r="A14746">
            <v>1</v>
          </cell>
          <cell r="E14746">
            <v>5</v>
          </cell>
          <cell r="I14746">
            <v>0</v>
          </cell>
          <cell r="M14746">
            <v>5</v>
          </cell>
          <cell r="Q14746">
            <v>5</v>
          </cell>
          <cell r="V14746">
            <v>2095</v>
          </cell>
        </row>
        <row r="14747">
          <cell r="A14747">
            <v>1</v>
          </cell>
          <cell r="E14747">
            <v>5</v>
          </cell>
          <cell r="I14747">
            <v>184803624.28</v>
          </cell>
          <cell r="M14747">
            <v>5</v>
          </cell>
          <cell r="Q14747">
            <v>5</v>
          </cell>
          <cell r="V14747">
            <v>2095</v>
          </cell>
        </row>
        <row r="14748">
          <cell r="A14748">
            <v>1</v>
          </cell>
          <cell r="E14748">
            <v>5</v>
          </cell>
          <cell r="I14748">
            <v>-67639.899999999994</v>
          </cell>
          <cell r="M14748">
            <v>5</v>
          </cell>
          <cell r="Q14748">
            <v>5</v>
          </cell>
          <cell r="V14748">
            <v>3100</v>
          </cell>
        </row>
        <row r="14749">
          <cell r="A14749">
            <v>1</v>
          </cell>
          <cell r="E14749">
            <v>5</v>
          </cell>
          <cell r="I14749">
            <v>-85415000.510000005</v>
          </cell>
          <cell r="M14749">
            <v>5</v>
          </cell>
          <cell r="Q14749">
            <v>5</v>
          </cell>
          <cell r="V14749">
            <v>3400</v>
          </cell>
        </row>
        <row r="14750">
          <cell r="A14750">
            <v>1</v>
          </cell>
          <cell r="E14750">
            <v>5</v>
          </cell>
          <cell r="I14750">
            <v>-1712750</v>
          </cell>
          <cell r="M14750">
            <v>5</v>
          </cell>
          <cell r="Q14750">
            <v>5</v>
          </cell>
          <cell r="V14750">
            <v>3500</v>
          </cell>
        </row>
        <row r="14751">
          <cell r="A14751">
            <v>1</v>
          </cell>
          <cell r="E14751">
            <v>5</v>
          </cell>
          <cell r="I14751">
            <v>0</v>
          </cell>
          <cell r="M14751">
            <v>5</v>
          </cell>
          <cell r="Q14751">
            <v>5</v>
          </cell>
          <cell r="V14751">
            <v>4000</v>
          </cell>
        </row>
        <row r="14752">
          <cell r="A14752">
            <v>1</v>
          </cell>
          <cell r="E14752">
            <v>5</v>
          </cell>
          <cell r="I14752">
            <v>0</v>
          </cell>
          <cell r="M14752">
            <v>5</v>
          </cell>
          <cell r="Q14752">
            <v>5</v>
          </cell>
          <cell r="V14752">
            <v>4050</v>
          </cell>
        </row>
        <row r="14753">
          <cell r="A14753">
            <v>1</v>
          </cell>
          <cell r="E14753">
            <v>5</v>
          </cell>
          <cell r="I14753">
            <v>25933337.699999999</v>
          </cell>
          <cell r="M14753">
            <v>5</v>
          </cell>
          <cell r="Q14753">
            <v>5</v>
          </cell>
          <cell r="V14753">
            <v>4060</v>
          </cell>
        </row>
        <row r="14754">
          <cell r="A14754">
            <v>1</v>
          </cell>
          <cell r="E14754">
            <v>5</v>
          </cell>
          <cell r="I14754">
            <v>0</v>
          </cell>
          <cell r="M14754">
            <v>5</v>
          </cell>
          <cell r="Q14754">
            <v>5</v>
          </cell>
          <cell r="V14754">
            <v>4100</v>
          </cell>
        </row>
        <row r="14755">
          <cell r="A14755">
            <v>1</v>
          </cell>
          <cell r="E14755">
            <v>5</v>
          </cell>
          <cell r="I14755">
            <v>0</v>
          </cell>
          <cell r="M14755">
            <v>5</v>
          </cell>
          <cell r="Q14755">
            <v>5</v>
          </cell>
          <cell r="V14755">
            <v>4150</v>
          </cell>
        </row>
        <row r="14756">
          <cell r="A14756">
            <v>1</v>
          </cell>
          <cell r="E14756">
            <v>5</v>
          </cell>
          <cell r="I14756">
            <v>2523922.38</v>
          </cell>
          <cell r="M14756">
            <v>5</v>
          </cell>
          <cell r="Q14756">
            <v>5</v>
          </cell>
          <cell r="V14756">
            <v>4150</v>
          </cell>
        </row>
        <row r="14757">
          <cell r="A14757">
            <v>1</v>
          </cell>
          <cell r="E14757">
            <v>5</v>
          </cell>
          <cell r="I14757">
            <v>590702</v>
          </cell>
          <cell r="M14757">
            <v>5</v>
          </cell>
          <cell r="Q14757">
            <v>5</v>
          </cell>
          <cell r="V14757">
            <v>4250</v>
          </cell>
        </row>
        <row r="14758">
          <cell r="A14758">
            <v>1</v>
          </cell>
          <cell r="E14758">
            <v>5</v>
          </cell>
          <cell r="I14758">
            <v>1020000</v>
          </cell>
          <cell r="M14758">
            <v>5</v>
          </cell>
          <cell r="Q14758">
            <v>5</v>
          </cell>
          <cell r="V14758">
            <v>4260</v>
          </cell>
        </row>
        <row r="14759">
          <cell r="A14759">
            <v>1</v>
          </cell>
          <cell r="E14759">
            <v>5</v>
          </cell>
          <cell r="I14759">
            <v>0</v>
          </cell>
          <cell r="M14759">
            <v>5</v>
          </cell>
          <cell r="Q14759">
            <v>5</v>
          </cell>
          <cell r="V14759">
            <v>4280</v>
          </cell>
        </row>
        <row r="14760">
          <cell r="A14760">
            <v>1</v>
          </cell>
          <cell r="E14760">
            <v>5</v>
          </cell>
          <cell r="I14760">
            <v>78299.11</v>
          </cell>
          <cell r="M14760">
            <v>5</v>
          </cell>
          <cell r="Q14760">
            <v>5</v>
          </cell>
          <cell r="V14760">
            <v>4301</v>
          </cell>
        </row>
        <row r="14761">
          <cell r="A14761">
            <v>1</v>
          </cell>
          <cell r="E14761">
            <v>5</v>
          </cell>
          <cell r="I14761">
            <v>246854.64</v>
          </cell>
          <cell r="M14761">
            <v>5</v>
          </cell>
          <cell r="Q14761">
            <v>5</v>
          </cell>
          <cell r="V14761">
            <v>4302</v>
          </cell>
        </row>
        <row r="14762">
          <cell r="A14762">
            <v>1</v>
          </cell>
          <cell r="E14762">
            <v>5</v>
          </cell>
          <cell r="I14762">
            <v>1346663.72</v>
          </cell>
          <cell r="M14762">
            <v>5</v>
          </cell>
          <cell r="Q14762">
            <v>5</v>
          </cell>
          <cell r="V14762">
            <v>4303</v>
          </cell>
        </row>
        <row r="14763">
          <cell r="A14763">
            <v>1</v>
          </cell>
          <cell r="E14763">
            <v>5</v>
          </cell>
          <cell r="I14763">
            <v>52943.11</v>
          </cell>
          <cell r="M14763">
            <v>5</v>
          </cell>
          <cell r="Q14763">
            <v>5</v>
          </cell>
          <cell r="V14763">
            <v>4304</v>
          </cell>
        </row>
        <row r="14764">
          <cell r="A14764">
            <v>1</v>
          </cell>
          <cell r="E14764">
            <v>5</v>
          </cell>
          <cell r="I14764">
            <v>-95336.54</v>
          </cell>
          <cell r="M14764">
            <v>5</v>
          </cell>
          <cell r="Q14764">
            <v>5</v>
          </cell>
          <cell r="V14764">
            <v>4305</v>
          </cell>
        </row>
        <row r="14765">
          <cell r="A14765">
            <v>1</v>
          </cell>
          <cell r="E14765">
            <v>5</v>
          </cell>
          <cell r="I14765">
            <v>1104819.42</v>
          </cell>
          <cell r="M14765">
            <v>5</v>
          </cell>
          <cell r="Q14765">
            <v>5</v>
          </cell>
          <cell r="V14765">
            <v>4360</v>
          </cell>
        </row>
        <row r="14766">
          <cell r="A14766">
            <v>1</v>
          </cell>
          <cell r="E14766">
            <v>5</v>
          </cell>
          <cell r="I14766">
            <v>66000</v>
          </cell>
          <cell r="M14766">
            <v>5</v>
          </cell>
          <cell r="Q14766">
            <v>5</v>
          </cell>
          <cell r="V14766">
            <v>4380</v>
          </cell>
        </row>
        <row r="14767">
          <cell r="A14767">
            <v>1</v>
          </cell>
          <cell r="E14767">
            <v>5</v>
          </cell>
          <cell r="I14767">
            <v>-31400</v>
          </cell>
          <cell r="M14767">
            <v>5</v>
          </cell>
          <cell r="Q14767">
            <v>5</v>
          </cell>
          <cell r="V14767">
            <v>4380</v>
          </cell>
        </row>
        <row r="14768">
          <cell r="A14768">
            <v>1</v>
          </cell>
          <cell r="E14768">
            <v>5</v>
          </cell>
          <cell r="I14768">
            <v>0</v>
          </cell>
          <cell r="M14768">
            <v>5</v>
          </cell>
          <cell r="Q14768">
            <v>5</v>
          </cell>
          <cell r="V14768">
            <v>4480</v>
          </cell>
        </row>
        <row r="14769">
          <cell r="A14769">
            <v>1</v>
          </cell>
          <cell r="E14769">
            <v>5</v>
          </cell>
          <cell r="I14769">
            <v>0</v>
          </cell>
          <cell r="M14769">
            <v>5</v>
          </cell>
          <cell r="Q14769">
            <v>5</v>
          </cell>
          <cell r="V14769">
            <v>4500</v>
          </cell>
        </row>
        <row r="14770">
          <cell r="A14770">
            <v>1</v>
          </cell>
          <cell r="E14770">
            <v>5</v>
          </cell>
          <cell r="I14770">
            <v>0</v>
          </cell>
          <cell r="M14770">
            <v>5</v>
          </cell>
          <cell r="Q14770">
            <v>5</v>
          </cell>
          <cell r="V14770">
            <v>4520</v>
          </cell>
        </row>
        <row r="14771">
          <cell r="A14771">
            <v>1</v>
          </cell>
          <cell r="E14771">
            <v>5</v>
          </cell>
          <cell r="I14771">
            <v>40000</v>
          </cell>
          <cell r="M14771">
            <v>5</v>
          </cell>
          <cell r="Q14771">
            <v>5</v>
          </cell>
          <cell r="V14771">
            <v>4560</v>
          </cell>
        </row>
        <row r="14772">
          <cell r="A14772">
            <v>1</v>
          </cell>
          <cell r="E14772">
            <v>5</v>
          </cell>
          <cell r="I14772">
            <v>85856</v>
          </cell>
          <cell r="M14772">
            <v>5</v>
          </cell>
          <cell r="Q14772">
            <v>5</v>
          </cell>
          <cell r="V14772">
            <v>4595</v>
          </cell>
        </row>
        <row r="14773">
          <cell r="A14773">
            <v>1</v>
          </cell>
          <cell r="E14773">
            <v>5</v>
          </cell>
          <cell r="I14773">
            <v>9828199</v>
          </cell>
          <cell r="M14773">
            <v>5</v>
          </cell>
          <cell r="Q14773">
            <v>5</v>
          </cell>
          <cell r="V14773">
            <v>4601</v>
          </cell>
        </row>
        <row r="14774">
          <cell r="A14774">
            <v>1</v>
          </cell>
          <cell r="E14774">
            <v>5</v>
          </cell>
          <cell r="I14774">
            <v>0</v>
          </cell>
          <cell r="M14774">
            <v>5</v>
          </cell>
          <cell r="Q14774">
            <v>5</v>
          </cell>
          <cell r="V14774">
            <v>4602</v>
          </cell>
        </row>
        <row r="14775">
          <cell r="A14775">
            <v>1</v>
          </cell>
          <cell r="E14775">
            <v>5</v>
          </cell>
          <cell r="I14775">
            <v>295000</v>
          </cell>
          <cell r="M14775">
            <v>5</v>
          </cell>
          <cell r="Q14775">
            <v>5</v>
          </cell>
          <cell r="V14775">
            <v>4603</v>
          </cell>
        </row>
        <row r="14776">
          <cell r="A14776">
            <v>1</v>
          </cell>
          <cell r="E14776">
            <v>5</v>
          </cell>
          <cell r="I14776">
            <v>0</v>
          </cell>
          <cell r="M14776">
            <v>5</v>
          </cell>
          <cell r="Q14776">
            <v>5</v>
          </cell>
          <cell r="V14776">
            <v>4610</v>
          </cell>
        </row>
        <row r="14777">
          <cell r="A14777">
            <v>1</v>
          </cell>
          <cell r="E14777">
            <v>5</v>
          </cell>
          <cell r="I14777">
            <v>0</v>
          </cell>
          <cell r="M14777">
            <v>5</v>
          </cell>
          <cell r="Q14777">
            <v>5</v>
          </cell>
          <cell r="V14777">
            <v>4640</v>
          </cell>
        </row>
        <row r="14778">
          <cell r="A14778">
            <v>1</v>
          </cell>
          <cell r="E14778">
            <v>5</v>
          </cell>
          <cell r="I14778">
            <v>1038570</v>
          </cell>
          <cell r="M14778">
            <v>5</v>
          </cell>
          <cell r="Q14778">
            <v>5</v>
          </cell>
          <cell r="V14778">
            <v>4660</v>
          </cell>
        </row>
        <row r="14779">
          <cell r="A14779">
            <v>1</v>
          </cell>
          <cell r="E14779">
            <v>5</v>
          </cell>
          <cell r="I14779">
            <v>17991700</v>
          </cell>
          <cell r="M14779">
            <v>5</v>
          </cell>
          <cell r="Q14779">
            <v>5</v>
          </cell>
          <cell r="V14779">
            <v>4700</v>
          </cell>
        </row>
        <row r="14780">
          <cell r="A14780">
            <v>1</v>
          </cell>
          <cell r="E14780">
            <v>5</v>
          </cell>
          <cell r="I14780">
            <v>830000</v>
          </cell>
          <cell r="M14780">
            <v>5</v>
          </cell>
          <cell r="Q14780">
            <v>5</v>
          </cell>
          <cell r="V14780">
            <v>4720</v>
          </cell>
        </row>
        <row r="14781">
          <cell r="A14781">
            <v>1</v>
          </cell>
          <cell r="E14781">
            <v>5</v>
          </cell>
          <cell r="I14781">
            <v>38767533</v>
          </cell>
          <cell r="M14781">
            <v>5</v>
          </cell>
          <cell r="Q14781">
            <v>5</v>
          </cell>
          <cell r="V14781">
            <v>4730</v>
          </cell>
        </row>
        <row r="14782">
          <cell r="A14782">
            <v>1</v>
          </cell>
          <cell r="E14782">
            <v>5</v>
          </cell>
          <cell r="I14782">
            <v>0</v>
          </cell>
          <cell r="M14782">
            <v>5</v>
          </cell>
          <cell r="Q14782">
            <v>5</v>
          </cell>
          <cell r="V14782">
            <v>4740</v>
          </cell>
        </row>
        <row r="14783">
          <cell r="A14783">
            <v>1</v>
          </cell>
          <cell r="E14783">
            <v>5</v>
          </cell>
          <cell r="I14783">
            <v>2042280</v>
          </cell>
          <cell r="M14783">
            <v>5</v>
          </cell>
          <cell r="Q14783">
            <v>5</v>
          </cell>
          <cell r="V14783">
            <v>4760</v>
          </cell>
        </row>
        <row r="14784">
          <cell r="A14784">
            <v>1</v>
          </cell>
          <cell r="E14784">
            <v>5</v>
          </cell>
          <cell r="I14784">
            <v>0</v>
          </cell>
          <cell r="M14784">
            <v>5</v>
          </cell>
          <cell r="Q14784">
            <v>5</v>
          </cell>
          <cell r="V14784">
            <v>4770</v>
          </cell>
        </row>
        <row r="14785">
          <cell r="A14785">
            <v>1</v>
          </cell>
          <cell r="E14785">
            <v>5</v>
          </cell>
          <cell r="I14785">
            <v>882400</v>
          </cell>
          <cell r="M14785">
            <v>5</v>
          </cell>
          <cell r="Q14785">
            <v>5</v>
          </cell>
          <cell r="V14785">
            <v>4775</v>
          </cell>
        </row>
        <row r="14786">
          <cell r="A14786">
            <v>1</v>
          </cell>
          <cell r="E14786">
            <v>5</v>
          </cell>
          <cell r="I14786">
            <v>141848</v>
          </cell>
          <cell r="M14786">
            <v>5</v>
          </cell>
          <cell r="Q14786">
            <v>5</v>
          </cell>
          <cell r="V14786">
            <v>4780</v>
          </cell>
        </row>
        <row r="14787">
          <cell r="A14787">
            <v>1</v>
          </cell>
          <cell r="E14787">
            <v>5</v>
          </cell>
          <cell r="I14787">
            <v>261000</v>
          </cell>
          <cell r="M14787">
            <v>5</v>
          </cell>
          <cell r="Q14787">
            <v>5</v>
          </cell>
          <cell r="V14787">
            <v>4785</v>
          </cell>
        </row>
        <row r="14788">
          <cell r="A14788">
            <v>1</v>
          </cell>
          <cell r="E14788">
            <v>5</v>
          </cell>
          <cell r="I14788">
            <v>14222758.58</v>
          </cell>
          <cell r="M14788">
            <v>5</v>
          </cell>
          <cell r="Q14788">
            <v>5</v>
          </cell>
          <cell r="V14788">
            <v>4785</v>
          </cell>
        </row>
        <row r="14789">
          <cell r="A14789">
            <v>1</v>
          </cell>
          <cell r="E14789">
            <v>5</v>
          </cell>
          <cell r="I14789">
            <v>24210062.52</v>
          </cell>
          <cell r="M14789">
            <v>5</v>
          </cell>
          <cell r="Q14789">
            <v>5</v>
          </cell>
          <cell r="V14789">
            <v>4800</v>
          </cell>
        </row>
        <row r="14790">
          <cell r="A14790">
            <v>1</v>
          </cell>
          <cell r="E14790">
            <v>5</v>
          </cell>
          <cell r="I14790">
            <v>14161643.619999999</v>
          </cell>
          <cell r="M14790">
            <v>5</v>
          </cell>
          <cell r="Q14790">
            <v>5</v>
          </cell>
          <cell r="V14790">
            <v>4830</v>
          </cell>
        </row>
        <row r="14791">
          <cell r="A14791">
            <v>1</v>
          </cell>
          <cell r="E14791">
            <v>5</v>
          </cell>
          <cell r="I14791">
            <v>5570000</v>
          </cell>
          <cell r="M14791">
            <v>5</v>
          </cell>
          <cell r="Q14791">
            <v>5</v>
          </cell>
          <cell r="V14791">
            <v>4840</v>
          </cell>
        </row>
        <row r="14792">
          <cell r="A14792">
            <v>1</v>
          </cell>
          <cell r="E14792">
            <v>5</v>
          </cell>
          <cell r="I14792">
            <v>0</v>
          </cell>
          <cell r="M14792">
            <v>5</v>
          </cell>
          <cell r="Q14792">
            <v>5</v>
          </cell>
          <cell r="V14792">
            <v>4910</v>
          </cell>
        </row>
        <row r="14793">
          <cell r="A14793">
            <v>1</v>
          </cell>
          <cell r="E14793">
            <v>5</v>
          </cell>
          <cell r="I14793">
            <v>-1000000</v>
          </cell>
          <cell r="M14793">
            <v>5</v>
          </cell>
          <cell r="Q14793">
            <v>5</v>
          </cell>
          <cell r="V14793">
            <v>5100</v>
          </cell>
        </row>
        <row r="14794">
          <cell r="A14794">
            <v>1</v>
          </cell>
          <cell r="E14794">
            <v>5</v>
          </cell>
          <cell r="I14794">
            <v>595222632.49000001</v>
          </cell>
          <cell r="M14794">
            <v>5</v>
          </cell>
          <cell r="Q14794">
            <v>5</v>
          </cell>
          <cell r="V14794">
            <v>5200</v>
          </cell>
        </row>
        <row r="14795">
          <cell r="A14795">
            <v>1</v>
          </cell>
          <cell r="E14795">
            <v>5</v>
          </cell>
          <cell r="I14795">
            <v>-16338949.58</v>
          </cell>
          <cell r="M14795">
            <v>5</v>
          </cell>
          <cell r="Q14795">
            <v>5</v>
          </cell>
          <cell r="V14795">
            <v>5400</v>
          </cell>
        </row>
        <row r="14796">
          <cell r="A14796">
            <v>1</v>
          </cell>
          <cell r="E14796">
            <v>5</v>
          </cell>
          <cell r="I14796">
            <v>-199727172.86000001</v>
          </cell>
          <cell r="M14796">
            <v>5</v>
          </cell>
          <cell r="Q14796">
            <v>5</v>
          </cell>
          <cell r="V14796">
            <v>5400</v>
          </cell>
        </row>
        <row r="14797">
          <cell r="A14797">
            <v>1</v>
          </cell>
          <cell r="E14797">
            <v>5</v>
          </cell>
          <cell r="I14797">
            <v>-1219790542.3299999</v>
          </cell>
          <cell r="M14797">
            <v>5</v>
          </cell>
          <cell r="Q14797">
            <v>5</v>
          </cell>
          <cell r="V14797">
            <v>5400</v>
          </cell>
        </row>
        <row r="14798">
          <cell r="A14798">
            <v>1</v>
          </cell>
          <cell r="E14798">
            <v>5</v>
          </cell>
          <cell r="I14798">
            <v>-115887826.64</v>
          </cell>
          <cell r="M14798">
            <v>5</v>
          </cell>
          <cell r="Q14798">
            <v>5</v>
          </cell>
          <cell r="V14798">
            <v>5400</v>
          </cell>
        </row>
        <row r="14799">
          <cell r="A14799">
            <v>1</v>
          </cell>
          <cell r="E14799">
            <v>5</v>
          </cell>
          <cell r="I14799">
            <v>75895652.819999993</v>
          </cell>
          <cell r="M14799">
            <v>5</v>
          </cell>
          <cell r="Q14799">
            <v>5</v>
          </cell>
          <cell r="V14799">
            <v>5400</v>
          </cell>
        </row>
        <row r="14800">
          <cell r="A14800">
            <v>1</v>
          </cell>
          <cell r="E14800">
            <v>5</v>
          </cell>
          <cell r="I14800">
            <v>23558822.52</v>
          </cell>
          <cell r="M14800">
            <v>5</v>
          </cell>
          <cell r="Q14800">
            <v>5</v>
          </cell>
          <cell r="V14800">
            <v>6110</v>
          </cell>
        </row>
        <row r="14801">
          <cell r="A14801">
            <v>1</v>
          </cell>
          <cell r="E14801">
            <v>5</v>
          </cell>
          <cell r="I14801">
            <v>-22605480.52</v>
          </cell>
          <cell r="M14801">
            <v>5</v>
          </cell>
          <cell r="Q14801">
            <v>5</v>
          </cell>
          <cell r="V14801">
            <v>6120</v>
          </cell>
        </row>
        <row r="14802">
          <cell r="A14802">
            <v>1</v>
          </cell>
          <cell r="E14802">
            <v>5</v>
          </cell>
          <cell r="I14802">
            <v>15609800.82</v>
          </cell>
          <cell r="M14802">
            <v>5</v>
          </cell>
          <cell r="Q14802">
            <v>5</v>
          </cell>
          <cell r="V14802">
            <v>6210</v>
          </cell>
        </row>
        <row r="14803">
          <cell r="A14803">
            <v>1</v>
          </cell>
          <cell r="E14803">
            <v>5</v>
          </cell>
          <cell r="I14803">
            <v>-10048310.9</v>
          </cell>
          <cell r="M14803">
            <v>5</v>
          </cell>
          <cell r="Q14803">
            <v>5</v>
          </cell>
          <cell r="V14803">
            <v>6220</v>
          </cell>
        </row>
        <row r="14804">
          <cell r="A14804">
            <v>1</v>
          </cell>
          <cell r="E14804">
            <v>5</v>
          </cell>
          <cell r="I14804">
            <v>45000000</v>
          </cell>
          <cell r="M14804">
            <v>5</v>
          </cell>
          <cell r="Q14804">
            <v>5</v>
          </cell>
          <cell r="V14804">
            <v>6310</v>
          </cell>
        </row>
        <row r="14805">
          <cell r="A14805">
            <v>1</v>
          </cell>
          <cell r="E14805">
            <v>5</v>
          </cell>
          <cell r="I14805">
            <v>-19413389.359999999</v>
          </cell>
          <cell r="M14805">
            <v>5</v>
          </cell>
          <cell r="Q14805">
            <v>5</v>
          </cell>
          <cell r="V14805">
            <v>6320</v>
          </cell>
        </row>
        <row r="14806">
          <cell r="A14806">
            <v>1</v>
          </cell>
          <cell r="E14806">
            <v>5</v>
          </cell>
          <cell r="I14806">
            <v>2778800</v>
          </cell>
          <cell r="M14806">
            <v>5</v>
          </cell>
          <cell r="Q14806">
            <v>5</v>
          </cell>
          <cell r="V14806">
            <v>6410</v>
          </cell>
        </row>
        <row r="14807">
          <cell r="A14807">
            <v>1</v>
          </cell>
          <cell r="E14807">
            <v>5</v>
          </cell>
          <cell r="I14807">
            <v>-1533079.65</v>
          </cell>
          <cell r="M14807">
            <v>5</v>
          </cell>
          <cell r="Q14807">
            <v>5</v>
          </cell>
          <cell r="V14807">
            <v>6420</v>
          </cell>
        </row>
        <row r="14808">
          <cell r="A14808">
            <v>1</v>
          </cell>
          <cell r="E14808">
            <v>5</v>
          </cell>
          <cell r="I14808">
            <v>2506500</v>
          </cell>
          <cell r="M14808">
            <v>5</v>
          </cell>
          <cell r="Q14808">
            <v>5</v>
          </cell>
          <cell r="V14808">
            <v>6510</v>
          </cell>
        </row>
        <row r="14809">
          <cell r="A14809">
            <v>1</v>
          </cell>
          <cell r="E14809">
            <v>5</v>
          </cell>
          <cell r="I14809">
            <v>-757811.72</v>
          </cell>
          <cell r="M14809">
            <v>5</v>
          </cell>
          <cell r="Q14809">
            <v>5</v>
          </cell>
          <cell r="V14809">
            <v>6520</v>
          </cell>
        </row>
        <row r="14810">
          <cell r="A14810">
            <v>1</v>
          </cell>
          <cell r="E14810">
            <v>5</v>
          </cell>
          <cell r="I14810">
            <v>7466173.1799999997</v>
          </cell>
          <cell r="M14810">
            <v>5</v>
          </cell>
          <cell r="Q14810">
            <v>5</v>
          </cell>
          <cell r="V14810">
            <v>7000</v>
          </cell>
        </row>
        <row r="14811">
          <cell r="A14811">
            <v>1</v>
          </cell>
          <cell r="E14811">
            <v>5</v>
          </cell>
          <cell r="I14811">
            <v>510875195.05000001</v>
          </cell>
          <cell r="M14811">
            <v>5</v>
          </cell>
          <cell r="Q14811">
            <v>5</v>
          </cell>
          <cell r="V14811">
            <v>7100</v>
          </cell>
        </row>
        <row r="14812">
          <cell r="A14812">
            <v>1</v>
          </cell>
          <cell r="E14812">
            <v>5</v>
          </cell>
          <cell r="I14812">
            <v>-30949200.149999999</v>
          </cell>
          <cell r="M14812">
            <v>5</v>
          </cell>
          <cell r="Q14812">
            <v>5</v>
          </cell>
          <cell r="V14812">
            <v>7110</v>
          </cell>
        </row>
        <row r="14813">
          <cell r="A14813">
            <v>1</v>
          </cell>
          <cell r="E14813">
            <v>5</v>
          </cell>
          <cell r="I14813">
            <v>114072632.53</v>
          </cell>
          <cell r="M14813">
            <v>5</v>
          </cell>
          <cell r="Q14813">
            <v>5</v>
          </cell>
          <cell r="V14813">
            <v>7130</v>
          </cell>
        </row>
        <row r="14814">
          <cell r="A14814">
            <v>1</v>
          </cell>
          <cell r="E14814">
            <v>5</v>
          </cell>
          <cell r="I14814">
            <v>-8114418.4900000002</v>
          </cell>
          <cell r="M14814">
            <v>5</v>
          </cell>
          <cell r="Q14814">
            <v>5</v>
          </cell>
          <cell r="V14814">
            <v>7140</v>
          </cell>
        </row>
        <row r="14815">
          <cell r="A14815">
            <v>1</v>
          </cell>
          <cell r="E14815">
            <v>5</v>
          </cell>
          <cell r="I14815">
            <v>0</v>
          </cell>
          <cell r="M14815">
            <v>5</v>
          </cell>
          <cell r="Q14815">
            <v>5</v>
          </cell>
          <cell r="V14815">
            <v>7700</v>
          </cell>
        </row>
        <row r="14816">
          <cell r="A14816">
            <v>1</v>
          </cell>
          <cell r="E14816">
            <v>5</v>
          </cell>
          <cell r="I14816">
            <v>240532967.21000001</v>
          </cell>
          <cell r="M14816">
            <v>5</v>
          </cell>
          <cell r="Q14816">
            <v>5</v>
          </cell>
          <cell r="V14816">
            <v>7700</v>
          </cell>
        </row>
        <row r="14817">
          <cell r="A14817">
            <v>1</v>
          </cell>
          <cell r="E14817">
            <v>5</v>
          </cell>
          <cell r="I14817">
            <v>-18316985</v>
          </cell>
          <cell r="M14817">
            <v>5</v>
          </cell>
          <cell r="Q14817">
            <v>5</v>
          </cell>
          <cell r="V14817">
            <v>7908</v>
          </cell>
        </row>
        <row r="14818">
          <cell r="A14818">
            <v>1</v>
          </cell>
          <cell r="E14818">
            <v>5</v>
          </cell>
          <cell r="I14818">
            <v>0</v>
          </cell>
          <cell r="M14818">
            <v>5</v>
          </cell>
          <cell r="Q14818">
            <v>5</v>
          </cell>
          <cell r="V14818">
            <v>7917</v>
          </cell>
        </row>
        <row r="14819">
          <cell r="A14819">
            <v>1</v>
          </cell>
          <cell r="E14819">
            <v>5</v>
          </cell>
          <cell r="I14819">
            <v>2407733.33</v>
          </cell>
          <cell r="M14819">
            <v>5</v>
          </cell>
          <cell r="Q14819">
            <v>5</v>
          </cell>
          <cell r="V14819">
            <v>7918</v>
          </cell>
        </row>
        <row r="14820">
          <cell r="A14820">
            <v>1</v>
          </cell>
          <cell r="E14820">
            <v>5</v>
          </cell>
          <cell r="I14820">
            <v>2500</v>
          </cell>
          <cell r="M14820">
            <v>5</v>
          </cell>
          <cell r="Q14820">
            <v>5</v>
          </cell>
          <cell r="V14820">
            <v>7919</v>
          </cell>
        </row>
        <row r="14821">
          <cell r="A14821">
            <v>1</v>
          </cell>
          <cell r="E14821">
            <v>5</v>
          </cell>
          <cell r="I14821">
            <v>-4672350.95</v>
          </cell>
          <cell r="M14821">
            <v>5</v>
          </cell>
          <cell r="Q14821">
            <v>5</v>
          </cell>
          <cell r="V14821">
            <v>8015</v>
          </cell>
        </row>
        <row r="14822">
          <cell r="A14822">
            <v>1</v>
          </cell>
          <cell r="E14822">
            <v>5</v>
          </cell>
          <cell r="I14822">
            <v>14993.2</v>
          </cell>
          <cell r="M14822">
            <v>5</v>
          </cell>
          <cell r="Q14822">
            <v>5</v>
          </cell>
          <cell r="V14822">
            <v>8061</v>
          </cell>
        </row>
        <row r="14823">
          <cell r="A14823">
            <v>1</v>
          </cell>
          <cell r="E14823">
            <v>5</v>
          </cell>
          <cell r="I14823">
            <v>0</v>
          </cell>
          <cell r="M14823">
            <v>5</v>
          </cell>
          <cell r="Q14823">
            <v>5</v>
          </cell>
          <cell r="V14823">
            <v>8062</v>
          </cell>
        </row>
        <row r="14824">
          <cell r="A14824">
            <v>1</v>
          </cell>
          <cell r="E14824">
            <v>5</v>
          </cell>
          <cell r="I14824">
            <v>10572543.220000001</v>
          </cell>
          <cell r="M14824">
            <v>5</v>
          </cell>
          <cell r="Q14824">
            <v>5</v>
          </cell>
          <cell r="V14824">
            <v>8063</v>
          </cell>
        </row>
        <row r="14825">
          <cell r="A14825">
            <v>1</v>
          </cell>
          <cell r="E14825">
            <v>5</v>
          </cell>
          <cell r="I14825">
            <v>0</v>
          </cell>
          <cell r="M14825">
            <v>5</v>
          </cell>
          <cell r="Q14825">
            <v>5</v>
          </cell>
          <cell r="V14825">
            <v>8064</v>
          </cell>
        </row>
        <row r="14826">
          <cell r="A14826">
            <v>1</v>
          </cell>
          <cell r="E14826">
            <v>5</v>
          </cell>
          <cell r="I14826">
            <v>8123538.1100000003</v>
          </cell>
          <cell r="M14826">
            <v>5</v>
          </cell>
          <cell r="Q14826">
            <v>5</v>
          </cell>
          <cell r="V14826">
            <v>8065</v>
          </cell>
        </row>
        <row r="14827">
          <cell r="A14827">
            <v>1</v>
          </cell>
          <cell r="E14827">
            <v>5</v>
          </cell>
          <cell r="I14827">
            <v>102890133</v>
          </cell>
          <cell r="M14827">
            <v>5</v>
          </cell>
          <cell r="Q14827">
            <v>5</v>
          </cell>
          <cell r="V14827">
            <v>8066</v>
          </cell>
        </row>
        <row r="14828">
          <cell r="A14828">
            <v>1</v>
          </cell>
          <cell r="E14828">
            <v>5</v>
          </cell>
          <cell r="I14828">
            <v>0</v>
          </cell>
          <cell r="M14828">
            <v>5</v>
          </cell>
          <cell r="Q14828">
            <v>5</v>
          </cell>
          <cell r="V14828">
            <v>8581</v>
          </cell>
        </row>
        <row r="14829">
          <cell r="A14829">
            <v>1</v>
          </cell>
          <cell r="E14829">
            <v>5</v>
          </cell>
          <cell r="I14829">
            <v>500000</v>
          </cell>
          <cell r="M14829">
            <v>5</v>
          </cell>
          <cell r="Q14829">
            <v>5</v>
          </cell>
          <cell r="V14829">
            <v>8582</v>
          </cell>
        </row>
        <row r="14830">
          <cell r="A14830">
            <v>1</v>
          </cell>
          <cell r="E14830">
            <v>5</v>
          </cell>
          <cell r="I14830">
            <v>817500</v>
          </cell>
          <cell r="M14830">
            <v>5</v>
          </cell>
          <cell r="Q14830">
            <v>5</v>
          </cell>
          <cell r="V14830">
            <v>8583</v>
          </cell>
        </row>
        <row r="14831">
          <cell r="A14831">
            <v>1</v>
          </cell>
          <cell r="E14831">
            <v>5</v>
          </cell>
          <cell r="I14831">
            <v>1046000</v>
          </cell>
          <cell r="M14831">
            <v>5</v>
          </cell>
          <cell r="Q14831">
            <v>5</v>
          </cell>
          <cell r="V14831">
            <v>9000</v>
          </cell>
        </row>
        <row r="14832">
          <cell r="A14832">
            <v>1</v>
          </cell>
          <cell r="E14832">
            <v>5</v>
          </cell>
          <cell r="I14832">
            <v>-1238336741.6199999</v>
          </cell>
          <cell r="M14832">
            <v>5</v>
          </cell>
          <cell r="Q14832">
            <v>5</v>
          </cell>
          <cell r="V14832">
            <v>9100</v>
          </cell>
        </row>
        <row r="14833">
          <cell r="A14833">
            <v>1</v>
          </cell>
          <cell r="E14833">
            <v>5</v>
          </cell>
          <cell r="I14833">
            <v>-276783.67</v>
          </cell>
          <cell r="M14833">
            <v>5</v>
          </cell>
          <cell r="Q14833">
            <v>5</v>
          </cell>
          <cell r="V14833">
            <v>9110</v>
          </cell>
        </row>
        <row r="14834">
          <cell r="A14834">
            <v>1</v>
          </cell>
          <cell r="E14834">
            <v>5</v>
          </cell>
          <cell r="I14834">
            <v>-90088870.950000003</v>
          </cell>
          <cell r="M14834">
            <v>5</v>
          </cell>
          <cell r="Q14834">
            <v>5</v>
          </cell>
          <cell r="V14834">
            <v>9204</v>
          </cell>
        </row>
        <row r="14835">
          <cell r="A14835">
            <v>1</v>
          </cell>
          <cell r="E14835">
            <v>5</v>
          </cell>
          <cell r="I14835">
            <v>0</v>
          </cell>
          <cell r="M14835">
            <v>5</v>
          </cell>
          <cell r="Q14835">
            <v>5</v>
          </cell>
          <cell r="V14835">
            <v>9215</v>
          </cell>
        </row>
        <row r="14836">
          <cell r="A14836">
            <v>1</v>
          </cell>
          <cell r="E14836">
            <v>5</v>
          </cell>
          <cell r="I14836">
            <v>-37420094.979999997</v>
          </cell>
          <cell r="M14836">
            <v>5</v>
          </cell>
          <cell r="Q14836">
            <v>5</v>
          </cell>
          <cell r="V14836">
            <v>9251</v>
          </cell>
        </row>
        <row r="14837">
          <cell r="A14837">
            <v>1</v>
          </cell>
          <cell r="E14837">
            <v>5</v>
          </cell>
          <cell r="I14837">
            <v>-132868170.45</v>
          </cell>
          <cell r="M14837">
            <v>5</v>
          </cell>
          <cell r="Q14837">
            <v>5</v>
          </cell>
          <cell r="V14837">
            <v>9252</v>
          </cell>
        </row>
        <row r="14838">
          <cell r="A14838">
            <v>1</v>
          </cell>
          <cell r="E14838">
            <v>5</v>
          </cell>
          <cell r="I14838">
            <v>-587606</v>
          </cell>
          <cell r="M14838">
            <v>5</v>
          </cell>
          <cell r="Q14838">
            <v>5</v>
          </cell>
          <cell r="V14838">
            <v>9253</v>
          </cell>
        </row>
        <row r="14839">
          <cell r="A14839">
            <v>1</v>
          </cell>
          <cell r="E14839">
            <v>5</v>
          </cell>
          <cell r="I14839">
            <v>-5048267</v>
          </cell>
          <cell r="M14839">
            <v>5</v>
          </cell>
          <cell r="Q14839">
            <v>5</v>
          </cell>
          <cell r="V14839">
            <v>9255</v>
          </cell>
        </row>
        <row r="14840">
          <cell r="A14840">
            <v>1</v>
          </cell>
          <cell r="E14840">
            <v>5</v>
          </cell>
          <cell r="I14840">
            <v>-106120430.03</v>
          </cell>
          <cell r="M14840">
            <v>5</v>
          </cell>
          <cell r="Q14840">
            <v>5</v>
          </cell>
          <cell r="V14840">
            <v>9256</v>
          </cell>
        </row>
        <row r="14841">
          <cell r="A14841">
            <v>1</v>
          </cell>
          <cell r="E14841">
            <v>5</v>
          </cell>
          <cell r="I14841">
            <v>-1784280</v>
          </cell>
          <cell r="M14841">
            <v>5</v>
          </cell>
          <cell r="Q14841">
            <v>5</v>
          </cell>
          <cell r="V14841">
            <v>9257</v>
          </cell>
        </row>
        <row r="14842">
          <cell r="A14842">
            <v>1</v>
          </cell>
          <cell r="E14842">
            <v>5</v>
          </cell>
          <cell r="I14842">
            <v>-307371378.07999998</v>
          </cell>
          <cell r="M14842">
            <v>5</v>
          </cell>
          <cell r="Q14842">
            <v>5</v>
          </cell>
          <cell r="V14842">
            <v>9303</v>
          </cell>
        </row>
        <row r="14843">
          <cell r="A14843">
            <v>1</v>
          </cell>
          <cell r="E14843">
            <v>5</v>
          </cell>
          <cell r="I14843">
            <v>-9000000</v>
          </cell>
          <cell r="M14843">
            <v>5</v>
          </cell>
          <cell r="Q14843">
            <v>5</v>
          </cell>
          <cell r="V14843">
            <v>9305</v>
          </cell>
        </row>
        <row r="14844">
          <cell r="A14844">
            <v>1</v>
          </cell>
          <cell r="E14844">
            <v>5</v>
          </cell>
          <cell r="I14844">
            <v>0.22</v>
          </cell>
          <cell r="M14844">
            <v>5</v>
          </cell>
          <cell r="Q14844">
            <v>5</v>
          </cell>
          <cell r="V14844">
            <v>9306</v>
          </cell>
        </row>
        <row r="14845">
          <cell r="A14845">
            <v>1</v>
          </cell>
          <cell r="E14845">
            <v>5</v>
          </cell>
          <cell r="I14845">
            <v>0</v>
          </cell>
          <cell r="M14845">
            <v>5</v>
          </cell>
          <cell r="Q14845">
            <v>5</v>
          </cell>
          <cell r="V14845">
            <v>9500</v>
          </cell>
        </row>
        <row r="14846">
          <cell r="A14846">
            <v>1</v>
          </cell>
          <cell r="E14846">
            <v>5</v>
          </cell>
          <cell r="I14846">
            <v>-177483320.46000001</v>
          </cell>
          <cell r="M14846">
            <v>5</v>
          </cell>
          <cell r="Q14846">
            <v>5</v>
          </cell>
          <cell r="V14846">
            <v>9530</v>
          </cell>
        </row>
        <row r="14847">
          <cell r="A14847">
            <v>1</v>
          </cell>
          <cell r="E14847">
            <v>5</v>
          </cell>
          <cell r="I14847">
            <v>-352354669.56</v>
          </cell>
          <cell r="M14847">
            <v>5</v>
          </cell>
          <cell r="Q14847">
            <v>5</v>
          </cell>
          <cell r="V14847">
            <v>9600</v>
          </cell>
        </row>
        <row r="14848">
          <cell r="A14848">
            <v>1</v>
          </cell>
          <cell r="E14848">
            <v>5</v>
          </cell>
          <cell r="I14848">
            <v>1064425.48</v>
          </cell>
          <cell r="M14848">
            <v>5</v>
          </cell>
          <cell r="Q14848">
            <v>5</v>
          </cell>
          <cell r="V14848">
            <v>9601</v>
          </cell>
        </row>
        <row r="14849">
          <cell r="A14849">
            <v>1</v>
          </cell>
          <cell r="E14849">
            <v>5</v>
          </cell>
          <cell r="I14849">
            <v>3795614.3</v>
          </cell>
          <cell r="M14849">
            <v>5</v>
          </cell>
          <cell r="Q14849">
            <v>5</v>
          </cell>
          <cell r="V14849">
            <v>9611</v>
          </cell>
        </row>
        <row r="14850">
          <cell r="A14850">
            <v>1</v>
          </cell>
          <cell r="E14850">
            <v>5</v>
          </cell>
          <cell r="I14850">
            <v>295787796.62</v>
          </cell>
          <cell r="M14850">
            <v>5</v>
          </cell>
          <cell r="Q14850">
            <v>5</v>
          </cell>
          <cell r="V14850">
            <v>9670</v>
          </cell>
        </row>
        <row r="14851">
          <cell r="A14851">
            <v>1</v>
          </cell>
          <cell r="E14851">
            <v>5</v>
          </cell>
          <cell r="I14851">
            <v>0</v>
          </cell>
          <cell r="M14851">
            <v>5</v>
          </cell>
          <cell r="Q14851">
            <v>5</v>
          </cell>
          <cell r="V14851">
            <v>9990</v>
          </cell>
        </row>
        <row r="14852">
          <cell r="A14852">
            <v>1</v>
          </cell>
          <cell r="E14852">
            <v>5</v>
          </cell>
          <cell r="I14852">
            <v>2236635444.4200001</v>
          </cell>
          <cell r="M14852">
            <v>5</v>
          </cell>
          <cell r="Q14852">
            <v>5</v>
          </cell>
          <cell r="V14852">
            <v>5301</v>
          </cell>
        </row>
        <row r="14853">
          <cell r="A14853">
            <v>1</v>
          </cell>
          <cell r="E14853">
            <v>8</v>
          </cell>
          <cell r="I14853">
            <v>-505772899.36000001</v>
          </cell>
          <cell r="M14853">
            <v>8</v>
          </cell>
          <cell r="Q14853">
            <v>8</v>
          </cell>
          <cell r="V14853">
            <v>1010</v>
          </cell>
        </row>
        <row r="14854">
          <cell r="A14854">
            <v>1</v>
          </cell>
          <cell r="E14854">
            <v>8</v>
          </cell>
          <cell r="I14854">
            <v>0</v>
          </cell>
          <cell r="M14854">
            <v>8</v>
          </cell>
          <cell r="Q14854">
            <v>8</v>
          </cell>
          <cell r="V14854">
            <v>1030</v>
          </cell>
        </row>
        <row r="14855">
          <cell r="A14855">
            <v>1</v>
          </cell>
          <cell r="E14855">
            <v>8</v>
          </cell>
          <cell r="I14855">
            <v>153990275.40000001</v>
          </cell>
          <cell r="M14855">
            <v>8</v>
          </cell>
          <cell r="Q14855">
            <v>8</v>
          </cell>
          <cell r="V14855">
            <v>1095</v>
          </cell>
        </row>
        <row r="14856">
          <cell r="A14856">
            <v>1</v>
          </cell>
          <cell r="E14856">
            <v>8</v>
          </cell>
          <cell r="I14856">
            <v>-196521747.59</v>
          </cell>
          <cell r="M14856">
            <v>8</v>
          </cell>
          <cell r="Q14856">
            <v>8</v>
          </cell>
          <cell r="V14856">
            <v>1096</v>
          </cell>
        </row>
        <row r="14857">
          <cell r="A14857">
            <v>1</v>
          </cell>
          <cell r="E14857">
            <v>8</v>
          </cell>
          <cell r="I14857">
            <v>0</v>
          </cell>
          <cell r="M14857">
            <v>8</v>
          </cell>
          <cell r="Q14857">
            <v>8</v>
          </cell>
          <cell r="V14857">
            <v>2010</v>
          </cell>
        </row>
        <row r="14858">
          <cell r="A14858">
            <v>1</v>
          </cell>
          <cell r="E14858">
            <v>8</v>
          </cell>
          <cell r="I14858">
            <v>0</v>
          </cell>
          <cell r="M14858">
            <v>8</v>
          </cell>
          <cell r="Q14858">
            <v>8</v>
          </cell>
          <cell r="V14858">
            <v>2011</v>
          </cell>
        </row>
        <row r="14859">
          <cell r="A14859">
            <v>1</v>
          </cell>
          <cell r="E14859">
            <v>8</v>
          </cell>
          <cell r="I14859">
            <v>0</v>
          </cell>
          <cell r="M14859">
            <v>8</v>
          </cell>
          <cell r="Q14859">
            <v>8</v>
          </cell>
          <cell r="V14859">
            <v>2020</v>
          </cell>
        </row>
        <row r="14860">
          <cell r="A14860">
            <v>1</v>
          </cell>
          <cell r="E14860">
            <v>8</v>
          </cell>
          <cell r="I14860">
            <v>9526400</v>
          </cell>
          <cell r="M14860">
            <v>8</v>
          </cell>
          <cell r="Q14860">
            <v>8</v>
          </cell>
          <cell r="V14860">
            <v>2030</v>
          </cell>
        </row>
        <row r="14861">
          <cell r="A14861">
            <v>1</v>
          </cell>
          <cell r="E14861">
            <v>8</v>
          </cell>
          <cell r="I14861">
            <v>234497756.55000001</v>
          </cell>
          <cell r="M14861">
            <v>8</v>
          </cell>
          <cell r="Q14861">
            <v>8</v>
          </cell>
          <cell r="V14861">
            <v>2040</v>
          </cell>
        </row>
        <row r="14862">
          <cell r="A14862">
            <v>1</v>
          </cell>
          <cell r="E14862">
            <v>8</v>
          </cell>
          <cell r="I14862">
            <v>103518215.76000001</v>
          </cell>
          <cell r="M14862">
            <v>8</v>
          </cell>
          <cell r="Q14862">
            <v>8</v>
          </cell>
          <cell r="V14862">
            <v>2051</v>
          </cell>
        </row>
        <row r="14863">
          <cell r="A14863">
            <v>1</v>
          </cell>
          <cell r="E14863">
            <v>8</v>
          </cell>
          <cell r="I14863">
            <v>0</v>
          </cell>
          <cell r="M14863">
            <v>8</v>
          </cell>
          <cell r="Q14863">
            <v>8</v>
          </cell>
          <cell r="V14863">
            <v>2052</v>
          </cell>
        </row>
        <row r="14864">
          <cell r="A14864">
            <v>1</v>
          </cell>
          <cell r="E14864">
            <v>8</v>
          </cell>
          <cell r="I14864">
            <v>36712697.420000002</v>
          </cell>
          <cell r="M14864">
            <v>8</v>
          </cell>
          <cell r="Q14864">
            <v>8</v>
          </cell>
          <cell r="V14864">
            <v>2052</v>
          </cell>
        </row>
        <row r="14865">
          <cell r="A14865">
            <v>1</v>
          </cell>
          <cell r="E14865">
            <v>8</v>
          </cell>
          <cell r="I14865">
            <v>3959809.5</v>
          </cell>
          <cell r="M14865">
            <v>8</v>
          </cell>
          <cell r="Q14865">
            <v>8</v>
          </cell>
          <cell r="V14865">
            <v>2053</v>
          </cell>
        </row>
        <row r="14866">
          <cell r="A14866">
            <v>1</v>
          </cell>
          <cell r="E14866">
            <v>8</v>
          </cell>
          <cell r="I14866">
            <v>18364395.82</v>
          </cell>
          <cell r="M14866">
            <v>8</v>
          </cell>
          <cell r="Q14866">
            <v>8</v>
          </cell>
          <cell r="V14866">
            <v>2054</v>
          </cell>
        </row>
        <row r="14867">
          <cell r="A14867">
            <v>1</v>
          </cell>
          <cell r="E14867">
            <v>8</v>
          </cell>
          <cell r="I14867">
            <v>55743230.5</v>
          </cell>
          <cell r="M14867">
            <v>8</v>
          </cell>
          <cell r="Q14867">
            <v>8</v>
          </cell>
          <cell r="V14867">
            <v>2055</v>
          </cell>
        </row>
        <row r="14868">
          <cell r="A14868">
            <v>1</v>
          </cell>
          <cell r="E14868">
            <v>8</v>
          </cell>
          <cell r="I14868">
            <v>64564208.710000001</v>
          </cell>
          <cell r="M14868">
            <v>8</v>
          </cell>
          <cell r="Q14868">
            <v>8</v>
          </cell>
          <cell r="V14868">
            <v>2090</v>
          </cell>
        </row>
        <row r="14869">
          <cell r="A14869">
            <v>1</v>
          </cell>
          <cell r="E14869">
            <v>8</v>
          </cell>
          <cell r="I14869">
            <v>-144251004.87</v>
          </cell>
          <cell r="M14869">
            <v>8</v>
          </cell>
          <cell r="Q14869">
            <v>8</v>
          </cell>
          <cell r="V14869">
            <v>2095</v>
          </cell>
        </row>
        <row r="14870">
          <cell r="A14870">
            <v>1</v>
          </cell>
          <cell r="E14870">
            <v>8</v>
          </cell>
          <cell r="I14870">
            <v>-179149.15</v>
          </cell>
          <cell r="M14870">
            <v>8</v>
          </cell>
          <cell r="Q14870">
            <v>8</v>
          </cell>
          <cell r="V14870">
            <v>3100</v>
          </cell>
        </row>
        <row r="14871">
          <cell r="A14871">
            <v>1</v>
          </cell>
          <cell r="E14871">
            <v>8</v>
          </cell>
          <cell r="I14871">
            <v>-3437215.5</v>
          </cell>
          <cell r="M14871">
            <v>8</v>
          </cell>
          <cell r="Q14871">
            <v>8</v>
          </cell>
          <cell r="V14871">
            <v>3300</v>
          </cell>
        </row>
        <row r="14872">
          <cell r="A14872">
            <v>1</v>
          </cell>
          <cell r="E14872">
            <v>8</v>
          </cell>
          <cell r="I14872">
            <v>-13204667.07</v>
          </cell>
          <cell r="M14872">
            <v>8</v>
          </cell>
          <cell r="Q14872">
            <v>8</v>
          </cell>
          <cell r="V14872">
            <v>3400</v>
          </cell>
        </row>
        <row r="14873">
          <cell r="A14873">
            <v>1</v>
          </cell>
          <cell r="E14873">
            <v>8</v>
          </cell>
          <cell r="I14873">
            <v>12072090</v>
          </cell>
          <cell r="M14873">
            <v>8</v>
          </cell>
          <cell r="Q14873">
            <v>8</v>
          </cell>
          <cell r="V14873">
            <v>4000</v>
          </cell>
        </row>
        <row r="14874">
          <cell r="A14874">
            <v>1</v>
          </cell>
          <cell r="E14874">
            <v>8</v>
          </cell>
          <cell r="I14874">
            <v>32979</v>
          </cell>
          <cell r="M14874">
            <v>8</v>
          </cell>
          <cell r="Q14874">
            <v>8</v>
          </cell>
          <cell r="V14874">
            <v>4050</v>
          </cell>
        </row>
        <row r="14875">
          <cell r="A14875">
            <v>1</v>
          </cell>
          <cell r="E14875">
            <v>8</v>
          </cell>
          <cell r="I14875">
            <v>3000000</v>
          </cell>
          <cell r="M14875">
            <v>8</v>
          </cell>
          <cell r="Q14875">
            <v>8</v>
          </cell>
          <cell r="V14875">
            <v>4060</v>
          </cell>
        </row>
        <row r="14876">
          <cell r="A14876">
            <v>1</v>
          </cell>
          <cell r="E14876">
            <v>8</v>
          </cell>
          <cell r="I14876">
            <v>173340.92</v>
          </cell>
          <cell r="M14876">
            <v>8</v>
          </cell>
          <cell r="Q14876">
            <v>8</v>
          </cell>
          <cell r="V14876">
            <v>4150</v>
          </cell>
        </row>
        <row r="14877">
          <cell r="A14877">
            <v>1</v>
          </cell>
          <cell r="E14877">
            <v>8</v>
          </cell>
          <cell r="I14877">
            <v>0</v>
          </cell>
          <cell r="M14877">
            <v>8</v>
          </cell>
          <cell r="Q14877">
            <v>8</v>
          </cell>
          <cell r="V14877">
            <v>4250</v>
          </cell>
        </row>
        <row r="14878">
          <cell r="A14878">
            <v>1</v>
          </cell>
          <cell r="E14878">
            <v>8</v>
          </cell>
          <cell r="I14878">
            <v>1648140</v>
          </cell>
          <cell r="M14878">
            <v>8</v>
          </cell>
          <cell r="Q14878">
            <v>8</v>
          </cell>
          <cell r="V14878">
            <v>4260</v>
          </cell>
        </row>
        <row r="14879">
          <cell r="A14879">
            <v>1</v>
          </cell>
          <cell r="E14879">
            <v>8</v>
          </cell>
          <cell r="I14879">
            <v>0</v>
          </cell>
          <cell r="M14879">
            <v>8</v>
          </cell>
          <cell r="Q14879">
            <v>8</v>
          </cell>
          <cell r="V14879">
            <v>4280</v>
          </cell>
        </row>
        <row r="14880">
          <cell r="A14880">
            <v>1</v>
          </cell>
          <cell r="E14880">
            <v>8</v>
          </cell>
          <cell r="I14880">
            <v>5033638.03</v>
          </cell>
          <cell r="M14880">
            <v>8</v>
          </cell>
          <cell r="Q14880">
            <v>8</v>
          </cell>
          <cell r="V14880">
            <v>4301</v>
          </cell>
        </row>
        <row r="14881">
          <cell r="A14881">
            <v>1</v>
          </cell>
          <cell r="E14881">
            <v>8</v>
          </cell>
          <cell r="I14881">
            <v>1134601.74</v>
          </cell>
          <cell r="M14881">
            <v>8</v>
          </cell>
          <cell r="Q14881">
            <v>8</v>
          </cell>
          <cell r="V14881">
            <v>4302</v>
          </cell>
        </row>
        <row r="14882">
          <cell r="A14882">
            <v>1</v>
          </cell>
          <cell r="E14882">
            <v>8</v>
          </cell>
          <cell r="I14882">
            <v>37328244.549999997</v>
          </cell>
          <cell r="M14882">
            <v>8</v>
          </cell>
          <cell r="Q14882">
            <v>8</v>
          </cell>
          <cell r="V14882">
            <v>4303</v>
          </cell>
        </row>
        <row r="14883">
          <cell r="A14883">
            <v>1</v>
          </cell>
          <cell r="E14883">
            <v>8</v>
          </cell>
          <cell r="I14883">
            <v>0</v>
          </cell>
          <cell r="M14883">
            <v>8</v>
          </cell>
          <cell r="Q14883">
            <v>8</v>
          </cell>
          <cell r="V14883">
            <v>4304</v>
          </cell>
        </row>
        <row r="14884">
          <cell r="A14884">
            <v>1</v>
          </cell>
          <cell r="E14884">
            <v>8</v>
          </cell>
          <cell r="I14884">
            <v>1221213.75</v>
          </cell>
          <cell r="M14884">
            <v>8</v>
          </cell>
          <cell r="Q14884">
            <v>8</v>
          </cell>
          <cell r="V14884">
            <v>4305</v>
          </cell>
        </row>
        <row r="14885">
          <cell r="A14885">
            <v>1</v>
          </cell>
          <cell r="E14885">
            <v>8</v>
          </cell>
          <cell r="I14885">
            <v>120989.59</v>
          </cell>
          <cell r="M14885">
            <v>8</v>
          </cell>
          <cell r="Q14885">
            <v>8</v>
          </cell>
          <cell r="V14885">
            <v>4307</v>
          </cell>
        </row>
        <row r="14886">
          <cell r="A14886">
            <v>1</v>
          </cell>
          <cell r="E14886">
            <v>8</v>
          </cell>
          <cell r="I14886">
            <v>712174.76</v>
          </cell>
          <cell r="M14886">
            <v>8</v>
          </cell>
          <cell r="Q14886">
            <v>8</v>
          </cell>
          <cell r="V14886">
            <v>4309</v>
          </cell>
        </row>
        <row r="14887">
          <cell r="A14887">
            <v>1</v>
          </cell>
          <cell r="E14887">
            <v>8</v>
          </cell>
          <cell r="I14887">
            <v>1269783</v>
          </cell>
          <cell r="M14887">
            <v>8</v>
          </cell>
          <cell r="Q14887">
            <v>8</v>
          </cell>
          <cell r="V14887">
            <v>4360</v>
          </cell>
        </row>
        <row r="14888">
          <cell r="A14888">
            <v>1</v>
          </cell>
          <cell r="E14888">
            <v>8</v>
          </cell>
          <cell r="I14888">
            <v>1559258.59</v>
          </cell>
          <cell r="M14888">
            <v>8</v>
          </cell>
          <cell r="Q14888">
            <v>8</v>
          </cell>
          <cell r="V14888">
            <v>4380</v>
          </cell>
        </row>
        <row r="14889">
          <cell r="A14889">
            <v>1</v>
          </cell>
          <cell r="E14889">
            <v>8</v>
          </cell>
          <cell r="I14889">
            <v>0</v>
          </cell>
          <cell r="M14889">
            <v>8</v>
          </cell>
          <cell r="Q14889">
            <v>8</v>
          </cell>
          <cell r="V14889">
            <v>4460</v>
          </cell>
        </row>
        <row r="14890">
          <cell r="A14890">
            <v>1</v>
          </cell>
          <cell r="E14890">
            <v>8</v>
          </cell>
          <cell r="I14890">
            <v>0</v>
          </cell>
          <cell r="M14890">
            <v>8</v>
          </cell>
          <cell r="Q14890">
            <v>8</v>
          </cell>
          <cell r="V14890">
            <v>4480</v>
          </cell>
        </row>
        <row r="14891">
          <cell r="A14891">
            <v>1</v>
          </cell>
          <cell r="E14891">
            <v>8</v>
          </cell>
          <cell r="I14891">
            <v>656172.81000000006</v>
          </cell>
          <cell r="M14891">
            <v>8</v>
          </cell>
          <cell r="Q14891">
            <v>8</v>
          </cell>
          <cell r="V14891">
            <v>4500</v>
          </cell>
        </row>
        <row r="14892">
          <cell r="A14892">
            <v>1</v>
          </cell>
          <cell r="E14892">
            <v>8</v>
          </cell>
          <cell r="I14892">
            <v>3585537.9</v>
          </cell>
          <cell r="M14892">
            <v>8</v>
          </cell>
          <cell r="Q14892">
            <v>8</v>
          </cell>
          <cell r="V14892">
            <v>4520</v>
          </cell>
        </row>
        <row r="14893">
          <cell r="A14893">
            <v>1</v>
          </cell>
          <cell r="E14893">
            <v>8</v>
          </cell>
          <cell r="I14893">
            <v>130300</v>
          </cell>
          <cell r="M14893">
            <v>8</v>
          </cell>
          <cell r="Q14893">
            <v>8</v>
          </cell>
          <cell r="V14893">
            <v>4560</v>
          </cell>
        </row>
        <row r="14894">
          <cell r="A14894">
            <v>1</v>
          </cell>
          <cell r="E14894">
            <v>8</v>
          </cell>
          <cell r="I14894">
            <v>2931277.35</v>
          </cell>
          <cell r="M14894">
            <v>8</v>
          </cell>
          <cell r="Q14894">
            <v>8</v>
          </cell>
          <cell r="V14894">
            <v>4595</v>
          </cell>
        </row>
        <row r="14895">
          <cell r="A14895">
            <v>1</v>
          </cell>
          <cell r="E14895">
            <v>8</v>
          </cell>
          <cell r="I14895">
            <v>5135724.75</v>
          </cell>
          <cell r="M14895">
            <v>8</v>
          </cell>
          <cell r="Q14895">
            <v>8</v>
          </cell>
          <cell r="V14895">
            <v>4601</v>
          </cell>
        </row>
        <row r="14896">
          <cell r="A14896">
            <v>1</v>
          </cell>
          <cell r="E14896">
            <v>8</v>
          </cell>
          <cell r="I14896">
            <v>2315000</v>
          </cell>
          <cell r="M14896">
            <v>8</v>
          </cell>
          <cell r="Q14896">
            <v>8</v>
          </cell>
          <cell r="V14896">
            <v>4602</v>
          </cell>
        </row>
        <row r="14897">
          <cell r="A14897">
            <v>1</v>
          </cell>
          <cell r="E14897">
            <v>8</v>
          </cell>
          <cell r="I14897">
            <v>1723427.23</v>
          </cell>
          <cell r="M14897">
            <v>8</v>
          </cell>
          <cell r="Q14897">
            <v>8</v>
          </cell>
          <cell r="V14897">
            <v>4603</v>
          </cell>
        </row>
        <row r="14898">
          <cell r="A14898">
            <v>1</v>
          </cell>
          <cell r="E14898">
            <v>8</v>
          </cell>
          <cell r="I14898">
            <v>9819000</v>
          </cell>
          <cell r="M14898">
            <v>8</v>
          </cell>
          <cell r="Q14898">
            <v>8</v>
          </cell>
          <cell r="V14898">
            <v>4610</v>
          </cell>
        </row>
        <row r="14899">
          <cell r="A14899">
            <v>1</v>
          </cell>
          <cell r="E14899">
            <v>8</v>
          </cell>
          <cell r="I14899">
            <v>208595</v>
          </cell>
          <cell r="M14899">
            <v>8</v>
          </cell>
          <cell r="Q14899">
            <v>8</v>
          </cell>
          <cell r="V14899">
            <v>4640</v>
          </cell>
        </row>
        <row r="14900">
          <cell r="A14900">
            <v>1</v>
          </cell>
          <cell r="E14900">
            <v>8</v>
          </cell>
          <cell r="I14900">
            <v>8320628.4299999997</v>
          </cell>
          <cell r="M14900">
            <v>8</v>
          </cell>
          <cell r="Q14900">
            <v>8</v>
          </cell>
          <cell r="V14900">
            <v>4660</v>
          </cell>
        </row>
        <row r="14901">
          <cell r="A14901">
            <v>1</v>
          </cell>
          <cell r="E14901">
            <v>8</v>
          </cell>
          <cell r="I14901">
            <v>0</v>
          </cell>
          <cell r="M14901">
            <v>8</v>
          </cell>
          <cell r="Q14901">
            <v>8</v>
          </cell>
          <cell r="V14901">
            <v>4680</v>
          </cell>
        </row>
        <row r="14902">
          <cell r="A14902">
            <v>1</v>
          </cell>
          <cell r="E14902">
            <v>8</v>
          </cell>
          <cell r="I14902">
            <v>15000000</v>
          </cell>
          <cell r="M14902">
            <v>8</v>
          </cell>
          <cell r="Q14902">
            <v>8</v>
          </cell>
          <cell r="V14902">
            <v>4700</v>
          </cell>
        </row>
        <row r="14903">
          <cell r="A14903">
            <v>1</v>
          </cell>
          <cell r="E14903">
            <v>8</v>
          </cell>
          <cell r="I14903">
            <v>0</v>
          </cell>
          <cell r="M14903">
            <v>8</v>
          </cell>
          <cell r="Q14903">
            <v>8</v>
          </cell>
          <cell r="V14903">
            <v>4720</v>
          </cell>
        </row>
        <row r="14904">
          <cell r="A14904">
            <v>1</v>
          </cell>
          <cell r="E14904">
            <v>8</v>
          </cell>
          <cell r="I14904">
            <v>1144470</v>
          </cell>
          <cell r="M14904">
            <v>8</v>
          </cell>
          <cell r="Q14904">
            <v>8</v>
          </cell>
          <cell r="V14904">
            <v>4720</v>
          </cell>
        </row>
        <row r="14905">
          <cell r="A14905">
            <v>1</v>
          </cell>
          <cell r="E14905">
            <v>8</v>
          </cell>
          <cell r="I14905">
            <v>15780167.17</v>
          </cell>
          <cell r="M14905">
            <v>8</v>
          </cell>
          <cell r="Q14905">
            <v>8</v>
          </cell>
          <cell r="V14905">
            <v>4730</v>
          </cell>
        </row>
        <row r="14906">
          <cell r="A14906">
            <v>1</v>
          </cell>
          <cell r="E14906">
            <v>8</v>
          </cell>
          <cell r="I14906">
            <v>0</v>
          </cell>
          <cell r="M14906">
            <v>8</v>
          </cell>
          <cell r="Q14906">
            <v>8</v>
          </cell>
          <cell r="V14906">
            <v>4740</v>
          </cell>
        </row>
        <row r="14907">
          <cell r="A14907">
            <v>1</v>
          </cell>
          <cell r="E14907">
            <v>8</v>
          </cell>
          <cell r="I14907">
            <v>3281169.26</v>
          </cell>
          <cell r="M14907">
            <v>8</v>
          </cell>
          <cell r="Q14907">
            <v>8</v>
          </cell>
          <cell r="V14907">
            <v>4750</v>
          </cell>
        </row>
        <row r="14908">
          <cell r="A14908">
            <v>1</v>
          </cell>
          <cell r="E14908">
            <v>8</v>
          </cell>
          <cell r="I14908">
            <v>0</v>
          </cell>
          <cell r="M14908">
            <v>8</v>
          </cell>
          <cell r="Q14908">
            <v>8</v>
          </cell>
          <cell r="V14908">
            <v>4755</v>
          </cell>
        </row>
        <row r="14909">
          <cell r="A14909">
            <v>1</v>
          </cell>
          <cell r="E14909">
            <v>8</v>
          </cell>
          <cell r="I14909">
            <v>0</v>
          </cell>
          <cell r="M14909">
            <v>8</v>
          </cell>
          <cell r="Q14909">
            <v>8</v>
          </cell>
          <cell r="V14909">
            <v>4760</v>
          </cell>
        </row>
        <row r="14910">
          <cell r="A14910">
            <v>1</v>
          </cell>
          <cell r="E14910">
            <v>8</v>
          </cell>
          <cell r="I14910">
            <v>742414.9</v>
          </cell>
          <cell r="M14910">
            <v>8</v>
          </cell>
          <cell r="Q14910">
            <v>8</v>
          </cell>
          <cell r="V14910">
            <v>4770</v>
          </cell>
        </row>
        <row r="14911">
          <cell r="A14911">
            <v>1</v>
          </cell>
          <cell r="E14911">
            <v>8</v>
          </cell>
          <cell r="I14911">
            <v>640090</v>
          </cell>
          <cell r="M14911">
            <v>8</v>
          </cell>
          <cell r="Q14911">
            <v>8</v>
          </cell>
          <cell r="V14911">
            <v>4775</v>
          </cell>
        </row>
        <row r="14912">
          <cell r="A14912">
            <v>1</v>
          </cell>
          <cell r="E14912">
            <v>8</v>
          </cell>
          <cell r="I14912">
            <v>10183325</v>
          </cell>
          <cell r="M14912">
            <v>8</v>
          </cell>
          <cell r="Q14912">
            <v>8</v>
          </cell>
          <cell r="V14912">
            <v>4780</v>
          </cell>
        </row>
        <row r="14913">
          <cell r="A14913">
            <v>1</v>
          </cell>
          <cell r="E14913">
            <v>8</v>
          </cell>
          <cell r="I14913">
            <v>0</v>
          </cell>
          <cell r="M14913">
            <v>8</v>
          </cell>
          <cell r="Q14913">
            <v>8</v>
          </cell>
          <cell r="V14913">
            <v>4785</v>
          </cell>
        </row>
        <row r="14914">
          <cell r="A14914">
            <v>1</v>
          </cell>
          <cell r="E14914">
            <v>8</v>
          </cell>
          <cell r="I14914">
            <v>13168639.34</v>
          </cell>
          <cell r="M14914">
            <v>8</v>
          </cell>
          <cell r="Q14914">
            <v>8</v>
          </cell>
          <cell r="V14914">
            <v>4785</v>
          </cell>
        </row>
        <row r="14915">
          <cell r="A14915">
            <v>1</v>
          </cell>
          <cell r="E14915">
            <v>8</v>
          </cell>
          <cell r="I14915">
            <v>3083819.26</v>
          </cell>
          <cell r="M14915">
            <v>8</v>
          </cell>
          <cell r="Q14915">
            <v>8</v>
          </cell>
          <cell r="V14915">
            <v>4800</v>
          </cell>
        </row>
        <row r="14916">
          <cell r="A14916">
            <v>1</v>
          </cell>
          <cell r="E14916">
            <v>8</v>
          </cell>
          <cell r="I14916">
            <v>15811652.199999999</v>
          </cell>
          <cell r="M14916">
            <v>8</v>
          </cell>
          <cell r="Q14916">
            <v>8</v>
          </cell>
          <cell r="V14916">
            <v>4830</v>
          </cell>
        </row>
        <row r="14917">
          <cell r="A14917">
            <v>1</v>
          </cell>
          <cell r="E14917">
            <v>8</v>
          </cell>
          <cell r="I14917">
            <v>0</v>
          </cell>
          <cell r="M14917">
            <v>8</v>
          </cell>
          <cell r="Q14917">
            <v>8</v>
          </cell>
          <cell r="V14917">
            <v>4840</v>
          </cell>
        </row>
        <row r="14918">
          <cell r="A14918">
            <v>1</v>
          </cell>
          <cell r="E14918">
            <v>8</v>
          </cell>
          <cell r="I14918">
            <v>-10000000</v>
          </cell>
          <cell r="M14918">
            <v>8</v>
          </cell>
          <cell r="Q14918">
            <v>8</v>
          </cell>
          <cell r="V14918">
            <v>5100</v>
          </cell>
        </row>
        <row r="14919">
          <cell r="A14919">
            <v>1</v>
          </cell>
          <cell r="E14919">
            <v>8</v>
          </cell>
          <cell r="I14919">
            <v>-958940957.00999999</v>
          </cell>
          <cell r="M14919">
            <v>8</v>
          </cell>
          <cell r="Q14919">
            <v>8</v>
          </cell>
          <cell r="V14919">
            <v>5200</v>
          </cell>
        </row>
        <row r="14920">
          <cell r="A14920">
            <v>1</v>
          </cell>
          <cell r="E14920">
            <v>8</v>
          </cell>
          <cell r="I14920">
            <v>0</v>
          </cell>
          <cell r="M14920">
            <v>8</v>
          </cell>
          <cell r="Q14920">
            <v>8</v>
          </cell>
          <cell r="V14920">
            <v>5400</v>
          </cell>
        </row>
        <row r="14921">
          <cell r="A14921">
            <v>1</v>
          </cell>
          <cell r="E14921">
            <v>8</v>
          </cell>
          <cell r="I14921">
            <v>146917298.36000001</v>
          </cell>
          <cell r="M14921">
            <v>8</v>
          </cell>
          <cell r="Q14921">
            <v>8</v>
          </cell>
          <cell r="V14921">
            <v>5400</v>
          </cell>
        </row>
        <row r="14922">
          <cell r="A14922">
            <v>1</v>
          </cell>
          <cell r="E14922">
            <v>8</v>
          </cell>
          <cell r="I14922">
            <v>0</v>
          </cell>
          <cell r="M14922">
            <v>8</v>
          </cell>
          <cell r="Q14922">
            <v>8</v>
          </cell>
          <cell r="V14922">
            <v>5400</v>
          </cell>
        </row>
        <row r="14923">
          <cell r="A14923">
            <v>1</v>
          </cell>
          <cell r="E14923">
            <v>8</v>
          </cell>
          <cell r="I14923">
            <v>-89340091.010000005</v>
          </cell>
          <cell r="M14923">
            <v>8</v>
          </cell>
          <cell r="Q14923">
            <v>8</v>
          </cell>
          <cell r="V14923">
            <v>5400</v>
          </cell>
        </row>
        <row r="14924">
          <cell r="A14924">
            <v>1</v>
          </cell>
          <cell r="E14924">
            <v>8</v>
          </cell>
          <cell r="I14924">
            <v>0</v>
          </cell>
          <cell r="M14924">
            <v>8</v>
          </cell>
          <cell r="Q14924">
            <v>8</v>
          </cell>
          <cell r="V14924">
            <v>5440</v>
          </cell>
        </row>
        <row r="14925">
          <cell r="A14925">
            <v>1</v>
          </cell>
          <cell r="E14925">
            <v>8</v>
          </cell>
          <cell r="I14925">
            <v>0</v>
          </cell>
          <cell r="M14925">
            <v>8</v>
          </cell>
          <cell r="Q14925">
            <v>8</v>
          </cell>
          <cell r="V14925">
            <v>5440</v>
          </cell>
        </row>
        <row r="14926">
          <cell r="A14926">
            <v>1</v>
          </cell>
          <cell r="E14926">
            <v>8</v>
          </cell>
          <cell r="I14926">
            <v>0</v>
          </cell>
          <cell r="M14926">
            <v>8</v>
          </cell>
          <cell r="Q14926">
            <v>8</v>
          </cell>
          <cell r="V14926">
            <v>5440</v>
          </cell>
        </row>
        <row r="14927">
          <cell r="A14927">
            <v>1</v>
          </cell>
          <cell r="E14927">
            <v>8</v>
          </cell>
          <cell r="I14927">
            <v>0</v>
          </cell>
          <cell r="M14927">
            <v>8</v>
          </cell>
          <cell r="Q14927">
            <v>8</v>
          </cell>
          <cell r="V14927">
            <v>5440</v>
          </cell>
        </row>
        <row r="14928">
          <cell r="A14928">
            <v>1</v>
          </cell>
          <cell r="E14928">
            <v>8</v>
          </cell>
          <cell r="I14928">
            <v>0</v>
          </cell>
          <cell r="M14928">
            <v>8</v>
          </cell>
          <cell r="Q14928">
            <v>8</v>
          </cell>
          <cell r="V14928">
            <v>5440</v>
          </cell>
        </row>
        <row r="14929">
          <cell r="A14929">
            <v>1</v>
          </cell>
          <cell r="E14929">
            <v>8</v>
          </cell>
          <cell r="I14929">
            <v>0</v>
          </cell>
          <cell r="M14929">
            <v>8</v>
          </cell>
          <cell r="Q14929">
            <v>8</v>
          </cell>
          <cell r="V14929">
            <v>5440</v>
          </cell>
        </row>
        <row r="14930">
          <cell r="A14930">
            <v>1</v>
          </cell>
          <cell r="E14930">
            <v>8</v>
          </cell>
          <cell r="I14930">
            <v>0</v>
          </cell>
          <cell r="M14930">
            <v>8</v>
          </cell>
          <cell r="Q14930">
            <v>8</v>
          </cell>
          <cell r="V14930">
            <v>5440</v>
          </cell>
        </row>
        <row r="14931">
          <cell r="A14931">
            <v>1</v>
          </cell>
          <cell r="E14931">
            <v>8</v>
          </cell>
          <cell r="I14931">
            <v>0</v>
          </cell>
          <cell r="M14931">
            <v>8</v>
          </cell>
          <cell r="Q14931">
            <v>8</v>
          </cell>
          <cell r="V14931">
            <v>5440</v>
          </cell>
        </row>
        <row r="14932">
          <cell r="A14932">
            <v>1</v>
          </cell>
          <cell r="E14932">
            <v>8</v>
          </cell>
          <cell r="I14932">
            <v>0</v>
          </cell>
          <cell r="M14932">
            <v>8</v>
          </cell>
          <cell r="Q14932">
            <v>8</v>
          </cell>
          <cell r="V14932">
            <v>5440</v>
          </cell>
        </row>
        <row r="14933">
          <cell r="A14933">
            <v>1</v>
          </cell>
          <cell r="E14933">
            <v>8</v>
          </cell>
          <cell r="I14933">
            <v>0</v>
          </cell>
          <cell r="M14933">
            <v>8</v>
          </cell>
          <cell r="Q14933">
            <v>8</v>
          </cell>
          <cell r="V14933">
            <v>5440</v>
          </cell>
        </row>
        <row r="14934">
          <cell r="A14934">
            <v>1</v>
          </cell>
          <cell r="E14934">
            <v>8</v>
          </cell>
          <cell r="I14934">
            <v>0</v>
          </cell>
          <cell r="M14934">
            <v>8</v>
          </cell>
          <cell r="Q14934">
            <v>8</v>
          </cell>
          <cell r="V14934">
            <v>5440</v>
          </cell>
        </row>
        <row r="14935">
          <cell r="A14935">
            <v>1</v>
          </cell>
          <cell r="E14935">
            <v>8</v>
          </cell>
          <cell r="I14935">
            <v>0</v>
          </cell>
          <cell r="M14935">
            <v>8</v>
          </cell>
          <cell r="Q14935">
            <v>8</v>
          </cell>
          <cell r="V14935">
            <v>5440</v>
          </cell>
        </row>
        <row r="14936">
          <cell r="A14936">
            <v>1</v>
          </cell>
          <cell r="E14936">
            <v>8</v>
          </cell>
          <cell r="I14936">
            <v>0</v>
          </cell>
          <cell r="M14936">
            <v>8</v>
          </cell>
          <cell r="Q14936">
            <v>8</v>
          </cell>
          <cell r="V14936">
            <v>5440</v>
          </cell>
        </row>
        <row r="14937">
          <cell r="A14937">
            <v>1</v>
          </cell>
          <cell r="E14937">
            <v>8</v>
          </cell>
          <cell r="I14937">
            <v>0</v>
          </cell>
          <cell r="M14937">
            <v>8</v>
          </cell>
          <cell r="Q14937">
            <v>8</v>
          </cell>
          <cell r="V14937">
            <v>5440</v>
          </cell>
        </row>
        <row r="14938">
          <cell r="A14938">
            <v>1</v>
          </cell>
          <cell r="E14938">
            <v>8</v>
          </cell>
          <cell r="I14938">
            <v>0</v>
          </cell>
          <cell r="M14938">
            <v>8</v>
          </cell>
          <cell r="Q14938">
            <v>8</v>
          </cell>
          <cell r="V14938">
            <v>5440</v>
          </cell>
        </row>
        <row r="14939">
          <cell r="A14939">
            <v>1</v>
          </cell>
          <cell r="E14939">
            <v>8</v>
          </cell>
          <cell r="I14939">
            <v>0</v>
          </cell>
          <cell r="M14939">
            <v>8</v>
          </cell>
          <cell r="Q14939">
            <v>8</v>
          </cell>
          <cell r="V14939">
            <v>5440</v>
          </cell>
        </row>
        <row r="14940">
          <cell r="A14940">
            <v>1</v>
          </cell>
          <cell r="E14940">
            <v>8</v>
          </cell>
          <cell r="I14940">
            <v>0</v>
          </cell>
          <cell r="M14940">
            <v>8</v>
          </cell>
          <cell r="Q14940">
            <v>8</v>
          </cell>
          <cell r="V14940">
            <v>5440</v>
          </cell>
        </row>
        <row r="14941">
          <cell r="A14941">
            <v>1</v>
          </cell>
          <cell r="E14941">
            <v>8</v>
          </cell>
          <cell r="I14941">
            <v>0</v>
          </cell>
          <cell r="M14941">
            <v>8</v>
          </cell>
          <cell r="Q14941">
            <v>8</v>
          </cell>
          <cell r="V14941">
            <v>5440</v>
          </cell>
        </row>
        <row r="14942">
          <cell r="A14942">
            <v>1</v>
          </cell>
          <cell r="E14942">
            <v>8</v>
          </cell>
          <cell r="I14942">
            <v>0</v>
          </cell>
          <cell r="M14942">
            <v>8</v>
          </cell>
          <cell r="Q14942">
            <v>8</v>
          </cell>
          <cell r="V14942">
            <v>5440</v>
          </cell>
        </row>
        <row r="14943">
          <cell r="A14943">
            <v>1</v>
          </cell>
          <cell r="E14943">
            <v>8</v>
          </cell>
          <cell r="I14943">
            <v>0</v>
          </cell>
          <cell r="M14943">
            <v>8</v>
          </cell>
          <cell r="Q14943">
            <v>8</v>
          </cell>
          <cell r="V14943">
            <v>5440</v>
          </cell>
        </row>
        <row r="14944">
          <cell r="A14944">
            <v>1</v>
          </cell>
          <cell r="E14944">
            <v>8</v>
          </cell>
          <cell r="I14944">
            <v>0</v>
          </cell>
          <cell r="M14944">
            <v>8</v>
          </cell>
          <cell r="Q14944">
            <v>8</v>
          </cell>
          <cell r="V14944">
            <v>5450</v>
          </cell>
        </row>
        <row r="14945">
          <cell r="A14945">
            <v>1</v>
          </cell>
          <cell r="E14945">
            <v>8</v>
          </cell>
          <cell r="I14945">
            <v>-113299451.66</v>
          </cell>
          <cell r="M14945">
            <v>8</v>
          </cell>
          <cell r="Q14945">
            <v>8</v>
          </cell>
          <cell r="V14945">
            <v>5450</v>
          </cell>
        </row>
        <row r="14946">
          <cell r="A14946">
            <v>1</v>
          </cell>
          <cell r="E14946">
            <v>8</v>
          </cell>
          <cell r="I14946">
            <v>14909184</v>
          </cell>
          <cell r="M14946">
            <v>8</v>
          </cell>
          <cell r="Q14946">
            <v>8</v>
          </cell>
          <cell r="V14946">
            <v>6110</v>
          </cell>
        </row>
        <row r="14947">
          <cell r="A14947">
            <v>1</v>
          </cell>
          <cell r="E14947">
            <v>8</v>
          </cell>
          <cell r="I14947">
            <v>-8637874.6999999993</v>
          </cell>
          <cell r="M14947">
            <v>8</v>
          </cell>
          <cell r="Q14947">
            <v>8</v>
          </cell>
          <cell r="V14947">
            <v>6120</v>
          </cell>
        </row>
        <row r="14948">
          <cell r="A14948">
            <v>1</v>
          </cell>
          <cell r="E14948">
            <v>8</v>
          </cell>
          <cell r="I14948">
            <v>27230441.739999998</v>
          </cell>
          <cell r="M14948">
            <v>8</v>
          </cell>
          <cell r="Q14948">
            <v>8</v>
          </cell>
          <cell r="V14948">
            <v>6210</v>
          </cell>
        </row>
        <row r="14949">
          <cell r="A14949">
            <v>1</v>
          </cell>
          <cell r="E14949">
            <v>8</v>
          </cell>
          <cell r="I14949">
            <v>-7456490.4299999997</v>
          </cell>
          <cell r="M14949">
            <v>8</v>
          </cell>
          <cell r="Q14949">
            <v>8</v>
          </cell>
          <cell r="V14949">
            <v>6220</v>
          </cell>
        </row>
        <row r="14950">
          <cell r="A14950">
            <v>1</v>
          </cell>
          <cell r="E14950">
            <v>8</v>
          </cell>
          <cell r="I14950">
            <v>545219370.55999994</v>
          </cell>
          <cell r="M14950">
            <v>8</v>
          </cell>
          <cell r="Q14950">
            <v>8</v>
          </cell>
          <cell r="V14950">
            <v>6310</v>
          </cell>
        </row>
        <row r="14951">
          <cell r="A14951">
            <v>1</v>
          </cell>
          <cell r="E14951">
            <v>8</v>
          </cell>
          <cell r="I14951">
            <v>-199399201.03</v>
          </cell>
          <cell r="M14951">
            <v>8</v>
          </cell>
          <cell r="Q14951">
            <v>8</v>
          </cell>
          <cell r="V14951">
            <v>6320</v>
          </cell>
        </row>
        <row r="14952">
          <cell r="A14952">
            <v>1</v>
          </cell>
          <cell r="E14952">
            <v>8</v>
          </cell>
          <cell r="I14952">
            <v>302018280.89999998</v>
          </cell>
          <cell r="M14952">
            <v>8</v>
          </cell>
          <cell r="Q14952">
            <v>8</v>
          </cell>
          <cell r="V14952">
            <v>6510</v>
          </cell>
        </row>
        <row r="14953">
          <cell r="A14953">
            <v>1</v>
          </cell>
          <cell r="E14953">
            <v>8</v>
          </cell>
          <cell r="I14953">
            <v>-109197309.70999999</v>
          </cell>
          <cell r="M14953">
            <v>8</v>
          </cell>
          <cell r="Q14953">
            <v>8</v>
          </cell>
          <cell r="V14953">
            <v>6520</v>
          </cell>
        </row>
        <row r="14954">
          <cell r="A14954">
            <v>1</v>
          </cell>
          <cell r="E14954">
            <v>8</v>
          </cell>
          <cell r="I14954">
            <v>17092194.199999999</v>
          </cell>
          <cell r="M14954">
            <v>8</v>
          </cell>
          <cell r="Q14954">
            <v>8</v>
          </cell>
          <cell r="V14954">
            <v>6610</v>
          </cell>
        </row>
        <row r="14955">
          <cell r="A14955">
            <v>1</v>
          </cell>
          <cell r="E14955">
            <v>8</v>
          </cell>
          <cell r="I14955">
            <v>-2499039.88</v>
          </cell>
          <cell r="M14955">
            <v>8</v>
          </cell>
          <cell r="Q14955">
            <v>8</v>
          </cell>
          <cell r="V14955">
            <v>6620</v>
          </cell>
        </row>
        <row r="14956">
          <cell r="A14956">
            <v>1</v>
          </cell>
          <cell r="E14956">
            <v>8</v>
          </cell>
          <cell r="I14956">
            <v>4872500</v>
          </cell>
          <cell r="M14956">
            <v>8</v>
          </cell>
          <cell r="Q14956">
            <v>8</v>
          </cell>
          <cell r="V14956">
            <v>6710</v>
          </cell>
        </row>
        <row r="14957">
          <cell r="A14957">
            <v>1</v>
          </cell>
          <cell r="E14957">
            <v>8</v>
          </cell>
          <cell r="I14957">
            <v>-120989.59</v>
          </cell>
          <cell r="M14957">
            <v>8</v>
          </cell>
          <cell r="Q14957">
            <v>8</v>
          </cell>
          <cell r="V14957">
            <v>6720</v>
          </cell>
        </row>
        <row r="14958">
          <cell r="A14958">
            <v>1</v>
          </cell>
          <cell r="E14958">
            <v>8</v>
          </cell>
          <cell r="I14958">
            <v>11593088.279999999</v>
          </cell>
          <cell r="M14958">
            <v>8</v>
          </cell>
          <cell r="Q14958">
            <v>8</v>
          </cell>
          <cell r="V14958">
            <v>7000</v>
          </cell>
        </row>
        <row r="14959">
          <cell r="A14959">
            <v>1</v>
          </cell>
          <cell r="E14959">
            <v>8</v>
          </cell>
          <cell r="I14959">
            <v>260179707.19</v>
          </cell>
          <cell r="M14959">
            <v>8</v>
          </cell>
          <cell r="Q14959">
            <v>8</v>
          </cell>
          <cell r="V14959">
            <v>7100</v>
          </cell>
        </row>
        <row r="14960">
          <cell r="A14960">
            <v>1</v>
          </cell>
          <cell r="E14960">
            <v>8</v>
          </cell>
          <cell r="I14960">
            <v>6050274.3799999999</v>
          </cell>
          <cell r="M14960">
            <v>8</v>
          </cell>
          <cell r="Q14960">
            <v>8</v>
          </cell>
          <cell r="V14960">
            <v>7110</v>
          </cell>
        </row>
        <row r="14961">
          <cell r="A14961">
            <v>1</v>
          </cell>
          <cell r="E14961">
            <v>8</v>
          </cell>
          <cell r="I14961">
            <v>269296735</v>
          </cell>
          <cell r="M14961">
            <v>8</v>
          </cell>
          <cell r="Q14961">
            <v>8</v>
          </cell>
          <cell r="V14961">
            <v>7130</v>
          </cell>
        </row>
        <row r="14962">
          <cell r="A14962">
            <v>1</v>
          </cell>
          <cell r="E14962">
            <v>8</v>
          </cell>
          <cell r="I14962">
            <v>0</v>
          </cell>
          <cell r="M14962">
            <v>8</v>
          </cell>
          <cell r="Q14962">
            <v>8</v>
          </cell>
          <cell r="V14962">
            <v>7300</v>
          </cell>
        </row>
        <row r="14963">
          <cell r="A14963">
            <v>1</v>
          </cell>
          <cell r="E14963">
            <v>8</v>
          </cell>
          <cell r="I14963">
            <v>0</v>
          </cell>
          <cell r="M14963">
            <v>8</v>
          </cell>
          <cell r="Q14963">
            <v>8</v>
          </cell>
          <cell r="V14963">
            <v>7300</v>
          </cell>
        </row>
        <row r="14964">
          <cell r="A14964">
            <v>1</v>
          </cell>
          <cell r="E14964">
            <v>8</v>
          </cell>
          <cell r="I14964">
            <v>2000000</v>
          </cell>
          <cell r="M14964">
            <v>8</v>
          </cell>
          <cell r="Q14964">
            <v>8</v>
          </cell>
          <cell r="V14964">
            <v>7300</v>
          </cell>
        </row>
        <row r="14965">
          <cell r="A14965">
            <v>1</v>
          </cell>
          <cell r="E14965">
            <v>8</v>
          </cell>
          <cell r="I14965">
            <v>3920425</v>
          </cell>
          <cell r="M14965">
            <v>8</v>
          </cell>
          <cell r="Q14965">
            <v>8</v>
          </cell>
          <cell r="V14965">
            <v>7300</v>
          </cell>
        </row>
        <row r="14966">
          <cell r="A14966">
            <v>1</v>
          </cell>
          <cell r="E14966">
            <v>8</v>
          </cell>
          <cell r="I14966">
            <v>0</v>
          </cell>
          <cell r="M14966">
            <v>8</v>
          </cell>
          <cell r="Q14966">
            <v>8</v>
          </cell>
          <cell r="V14966">
            <v>7300</v>
          </cell>
        </row>
        <row r="14967">
          <cell r="A14967">
            <v>1</v>
          </cell>
          <cell r="E14967">
            <v>8</v>
          </cell>
          <cell r="I14967">
            <v>0</v>
          </cell>
          <cell r="M14967">
            <v>8</v>
          </cell>
          <cell r="Q14967">
            <v>8</v>
          </cell>
          <cell r="V14967">
            <v>7300</v>
          </cell>
        </row>
        <row r="14968">
          <cell r="A14968">
            <v>1</v>
          </cell>
          <cell r="E14968">
            <v>8</v>
          </cell>
          <cell r="I14968">
            <v>0</v>
          </cell>
          <cell r="M14968">
            <v>8</v>
          </cell>
          <cell r="Q14968">
            <v>8</v>
          </cell>
          <cell r="V14968">
            <v>7300</v>
          </cell>
        </row>
        <row r="14969">
          <cell r="A14969">
            <v>1</v>
          </cell>
          <cell r="E14969">
            <v>8</v>
          </cell>
          <cell r="I14969">
            <v>0</v>
          </cell>
          <cell r="M14969">
            <v>8</v>
          </cell>
          <cell r="Q14969">
            <v>8</v>
          </cell>
          <cell r="V14969">
            <v>7300</v>
          </cell>
        </row>
        <row r="14970">
          <cell r="A14970">
            <v>1</v>
          </cell>
          <cell r="E14970">
            <v>8</v>
          </cell>
          <cell r="I14970">
            <v>0</v>
          </cell>
          <cell r="M14970">
            <v>8</v>
          </cell>
          <cell r="Q14970">
            <v>8</v>
          </cell>
          <cell r="V14970">
            <v>7300</v>
          </cell>
        </row>
        <row r="14971">
          <cell r="A14971">
            <v>1</v>
          </cell>
          <cell r="E14971">
            <v>8</v>
          </cell>
          <cell r="I14971">
            <v>0</v>
          </cell>
          <cell r="M14971">
            <v>8</v>
          </cell>
          <cell r="Q14971">
            <v>8</v>
          </cell>
          <cell r="V14971">
            <v>7300</v>
          </cell>
        </row>
        <row r="14972">
          <cell r="A14972">
            <v>1</v>
          </cell>
          <cell r="E14972">
            <v>8</v>
          </cell>
          <cell r="I14972">
            <v>0</v>
          </cell>
          <cell r="M14972">
            <v>8</v>
          </cell>
          <cell r="Q14972">
            <v>8</v>
          </cell>
          <cell r="V14972">
            <v>7300</v>
          </cell>
        </row>
        <row r="14973">
          <cell r="A14973">
            <v>1</v>
          </cell>
          <cell r="E14973">
            <v>8</v>
          </cell>
          <cell r="I14973">
            <v>1647500</v>
          </cell>
          <cell r="M14973">
            <v>8</v>
          </cell>
          <cell r="Q14973">
            <v>8</v>
          </cell>
          <cell r="V14973">
            <v>7300</v>
          </cell>
        </row>
        <row r="14974">
          <cell r="A14974">
            <v>1</v>
          </cell>
          <cell r="E14974">
            <v>8</v>
          </cell>
          <cell r="I14974">
            <v>20039844.989999998</v>
          </cell>
          <cell r="M14974">
            <v>8</v>
          </cell>
          <cell r="Q14974">
            <v>8</v>
          </cell>
          <cell r="V14974">
            <v>7300</v>
          </cell>
        </row>
        <row r="14975">
          <cell r="A14975">
            <v>1</v>
          </cell>
          <cell r="E14975">
            <v>8</v>
          </cell>
          <cell r="I14975">
            <v>3000000</v>
          </cell>
          <cell r="M14975">
            <v>8</v>
          </cell>
          <cell r="Q14975">
            <v>8</v>
          </cell>
          <cell r="V14975">
            <v>7300</v>
          </cell>
        </row>
        <row r="14976">
          <cell r="A14976">
            <v>1</v>
          </cell>
          <cell r="E14976">
            <v>8</v>
          </cell>
          <cell r="I14976">
            <v>0</v>
          </cell>
          <cell r="M14976">
            <v>8</v>
          </cell>
          <cell r="Q14976">
            <v>8</v>
          </cell>
          <cell r="V14976">
            <v>7300</v>
          </cell>
        </row>
        <row r="14977">
          <cell r="A14977">
            <v>1</v>
          </cell>
          <cell r="E14977">
            <v>8</v>
          </cell>
          <cell r="I14977">
            <v>4957600</v>
          </cell>
          <cell r="M14977">
            <v>8</v>
          </cell>
          <cell r="Q14977">
            <v>8</v>
          </cell>
          <cell r="V14977">
            <v>7300</v>
          </cell>
        </row>
        <row r="14978">
          <cell r="A14978">
            <v>1</v>
          </cell>
          <cell r="E14978">
            <v>8</v>
          </cell>
          <cell r="I14978">
            <v>0</v>
          </cell>
          <cell r="M14978">
            <v>8</v>
          </cell>
          <cell r="Q14978">
            <v>8</v>
          </cell>
          <cell r="V14978">
            <v>7300</v>
          </cell>
        </row>
        <row r="14979">
          <cell r="A14979">
            <v>1</v>
          </cell>
          <cell r="E14979">
            <v>8</v>
          </cell>
          <cell r="I14979">
            <v>2256088</v>
          </cell>
          <cell r="M14979">
            <v>8</v>
          </cell>
          <cell r="Q14979">
            <v>8</v>
          </cell>
          <cell r="V14979">
            <v>7300</v>
          </cell>
        </row>
        <row r="14980">
          <cell r="A14980">
            <v>1</v>
          </cell>
          <cell r="E14980">
            <v>8</v>
          </cell>
          <cell r="I14980">
            <v>-3135994.9</v>
          </cell>
          <cell r="M14980">
            <v>8</v>
          </cell>
          <cell r="Q14980">
            <v>8</v>
          </cell>
          <cell r="V14980">
            <v>7300</v>
          </cell>
        </row>
        <row r="14981">
          <cell r="A14981">
            <v>1</v>
          </cell>
          <cell r="E14981">
            <v>8</v>
          </cell>
          <cell r="I14981">
            <v>4283000</v>
          </cell>
          <cell r="M14981">
            <v>8</v>
          </cell>
          <cell r="Q14981">
            <v>8</v>
          </cell>
          <cell r="V14981">
            <v>7300</v>
          </cell>
        </row>
        <row r="14982">
          <cell r="A14982">
            <v>1</v>
          </cell>
          <cell r="E14982">
            <v>8</v>
          </cell>
          <cell r="I14982">
            <v>15700000</v>
          </cell>
          <cell r="M14982">
            <v>8</v>
          </cell>
          <cell r="Q14982">
            <v>8</v>
          </cell>
          <cell r="V14982">
            <v>7300</v>
          </cell>
        </row>
        <row r="14983">
          <cell r="A14983">
            <v>1</v>
          </cell>
          <cell r="E14983">
            <v>8</v>
          </cell>
          <cell r="I14983">
            <v>150000</v>
          </cell>
          <cell r="M14983">
            <v>8</v>
          </cell>
          <cell r="Q14983">
            <v>8</v>
          </cell>
          <cell r="V14983">
            <v>7300</v>
          </cell>
        </row>
        <row r="14984">
          <cell r="A14984">
            <v>1</v>
          </cell>
          <cell r="E14984">
            <v>8</v>
          </cell>
          <cell r="I14984">
            <v>3286859</v>
          </cell>
          <cell r="M14984">
            <v>8</v>
          </cell>
          <cell r="Q14984">
            <v>8</v>
          </cell>
          <cell r="V14984">
            <v>7300</v>
          </cell>
        </row>
        <row r="14985">
          <cell r="A14985">
            <v>1</v>
          </cell>
          <cell r="E14985">
            <v>8</v>
          </cell>
          <cell r="I14985">
            <v>10172800</v>
          </cell>
          <cell r="M14985">
            <v>8</v>
          </cell>
          <cell r="Q14985">
            <v>8</v>
          </cell>
          <cell r="V14985">
            <v>7300</v>
          </cell>
        </row>
        <row r="14986">
          <cell r="A14986">
            <v>1</v>
          </cell>
          <cell r="E14986">
            <v>8</v>
          </cell>
          <cell r="I14986">
            <v>100000</v>
          </cell>
          <cell r="M14986">
            <v>8</v>
          </cell>
          <cell r="Q14986">
            <v>8</v>
          </cell>
          <cell r="V14986">
            <v>7300</v>
          </cell>
        </row>
        <row r="14987">
          <cell r="A14987">
            <v>1</v>
          </cell>
          <cell r="E14987">
            <v>8</v>
          </cell>
          <cell r="I14987">
            <v>14749192.199999999</v>
          </cell>
          <cell r="M14987">
            <v>8</v>
          </cell>
          <cell r="Q14987">
            <v>8</v>
          </cell>
          <cell r="V14987">
            <v>7300</v>
          </cell>
        </row>
        <row r="14988">
          <cell r="A14988">
            <v>1</v>
          </cell>
          <cell r="E14988">
            <v>8</v>
          </cell>
          <cell r="I14988">
            <v>1000000</v>
          </cell>
          <cell r="M14988">
            <v>8</v>
          </cell>
          <cell r="Q14988">
            <v>8</v>
          </cell>
          <cell r="V14988">
            <v>7300</v>
          </cell>
        </row>
        <row r="14989">
          <cell r="A14989">
            <v>1</v>
          </cell>
          <cell r="E14989">
            <v>8</v>
          </cell>
          <cell r="I14989">
            <v>847000</v>
          </cell>
          <cell r="M14989">
            <v>8</v>
          </cell>
          <cell r="Q14989">
            <v>8</v>
          </cell>
          <cell r="V14989">
            <v>7300</v>
          </cell>
        </row>
        <row r="14990">
          <cell r="A14990">
            <v>1</v>
          </cell>
          <cell r="E14990">
            <v>8</v>
          </cell>
          <cell r="I14990">
            <v>4825712</v>
          </cell>
          <cell r="M14990">
            <v>8</v>
          </cell>
          <cell r="Q14990">
            <v>8</v>
          </cell>
          <cell r="V14990">
            <v>7300</v>
          </cell>
        </row>
        <row r="14991">
          <cell r="A14991">
            <v>1</v>
          </cell>
          <cell r="E14991">
            <v>8</v>
          </cell>
          <cell r="I14991">
            <v>2784599.86</v>
          </cell>
          <cell r="M14991">
            <v>8</v>
          </cell>
          <cell r="Q14991">
            <v>8</v>
          </cell>
          <cell r="V14991">
            <v>7300</v>
          </cell>
        </row>
        <row r="14992">
          <cell r="A14992">
            <v>1</v>
          </cell>
          <cell r="E14992">
            <v>8</v>
          </cell>
          <cell r="I14992">
            <v>79000</v>
          </cell>
          <cell r="M14992">
            <v>8</v>
          </cell>
          <cell r="Q14992">
            <v>8</v>
          </cell>
          <cell r="V14992">
            <v>7300</v>
          </cell>
        </row>
        <row r="14993">
          <cell r="A14993">
            <v>1</v>
          </cell>
          <cell r="E14993">
            <v>8</v>
          </cell>
          <cell r="I14993">
            <v>5623950</v>
          </cell>
          <cell r="M14993">
            <v>8</v>
          </cell>
          <cell r="Q14993">
            <v>8</v>
          </cell>
          <cell r="V14993">
            <v>7300</v>
          </cell>
        </row>
        <row r="14994">
          <cell r="A14994">
            <v>1</v>
          </cell>
          <cell r="E14994">
            <v>8</v>
          </cell>
          <cell r="I14994">
            <v>4284000</v>
          </cell>
          <cell r="M14994">
            <v>8</v>
          </cell>
          <cell r="Q14994">
            <v>8</v>
          </cell>
          <cell r="V14994">
            <v>7300</v>
          </cell>
        </row>
        <row r="14995">
          <cell r="A14995">
            <v>1</v>
          </cell>
          <cell r="E14995">
            <v>8</v>
          </cell>
          <cell r="I14995">
            <v>125000</v>
          </cell>
          <cell r="M14995">
            <v>8</v>
          </cell>
          <cell r="Q14995">
            <v>8</v>
          </cell>
          <cell r="V14995">
            <v>7300</v>
          </cell>
        </row>
        <row r="14996">
          <cell r="A14996">
            <v>1</v>
          </cell>
          <cell r="E14996">
            <v>8</v>
          </cell>
          <cell r="I14996">
            <v>75000</v>
          </cell>
          <cell r="M14996">
            <v>8</v>
          </cell>
          <cell r="Q14996">
            <v>8</v>
          </cell>
          <cell r="V14996">
            <v>7300</v>
          </cell>
        </row>
        <row r="14997">
          <cell r="A14997">
            <v>1</v>
          </cell>
          <cell r="E14997">
            <v>8</v>
          </cell>
          <cell r="I14997">
            <v>30000</v>
          </cell>
          <cell r="M14997">
            <v>8</v>
          </cell>
          <cell r="Q14997">
            <v>8</v>
          </cell>
          <cell r="V14997">
            <v>7300</v>
          </cell>
        </row>
        <row r="14998">
          <cell r="A14998">
            <v>1</v>
          </cell>
          <cell r="E14998">
            <v>8</v>
          </cell>
          <cell r="I14998">
            <v>120000</v>
          </cell>
          <cell r="M14998">
            <v>8</v>
          </cell>
          <cell r="Q14998">
            <v>8</v>
          </cell>
          <cell r="V14998">
            <v>7300</v>
          </cell>
        </row>
        <row r="14999">
          <cell r="A14999">
            <v>1</v>
          </cell>
          <cell r="E14999">
            <v>8</v>
          </cell>
          <cell r="I14999">
            <v>12285176.85</v>
          </cell>
          <cell r="M14999">
            <v>8</v>
          </cell>
          <cell r="Q14999">
            <v>8</v>
          </cell>
          <cell r="V14999">
            <v>7400</v>
          </cell>
        </row>
        <row r="15000">
          <cell r="A15000">
            <v>1</v>
          </cell>
          <cell r="E15000">
            <v>8</v>
          </cell>
          <cell r="I15000">
            <v>0</v>
          </cell>
          <cell r="M15000">
            <v>8</v>
          </cell>
          <cell r="Q15000">
            <v>8</v>
          </cell>
          <cell r="V15000">
            <v>7500</v>
          </cell>
        </row>
        <row r="15001">
          <cell r="A15001">
            <v>1</v>
          </cell>
          <cell r="E15001">
            <v>8</v>
          </cell>
          <cell r="I15001">
            <v>200897783.87</v>
          </cell>
          <cell r="M15001">
            <v>8</v>
          </cell>
          <cell r="Q15001">
            <v>8</v>
          </cell>
          <cell r="V15001">
            <v>7700</v>
          </cell>
        </row>
        <row r="15002">
          <cell r="A15002">
            <v>1</v>
          </cell>
          <cell r="E15002">
            <v>8</v>
          </cell>
          <cell r="I15002">
            <v>0</v>
          </cell>
          <cell r="M15002">
            <v>8</v>
          </cell>
          <cell r="Q15002">
            <v>8</v>
          </cell>
          <cell r="V15002">
            <v>7800</v>
          </cell>
        </row>
        <row r="15003">
          <cell r="A15003">
            <v>1</v>
          </cell>
          <cell r="E15003">
            <v>8</v>
          </cell>
          <cell r="I15003">
            <v>-13197374.6</v>
          </cell>
          <cell r="M15003">
            <v>8</v>
          </cell>
          <cell r="Q15003">
            <v>8</v>
          </cell>
          <cell r="V15003">
            <v>7910</v>
          </cell>
        </row>
        <row r="15004">
          <cell r="A15004">
            <v>1</v>
          </cell>
          <cell r="E15004">
            <v>8</v>
          </cell>
          <cell r="I15004">
            <v>0</v>
          </cell>
          <cell r="M15004">
            <v>8</v>
          </cell>
          <cell r="Q15004">
            <v>8</v>
          </cell>
          <cell r="V15004">
            <v>7911</v>
          </cell>
        </row>
        <row r="15005">
          <cell r="A15005">
            <v>1</v>
          </cell>
          <cell r="E15005">
            <v>8</v>
          </cell>
          <cell r="I15005">
            <v>33115154.399999999</v>
          </cell>
          <cell r="M15005">
            <v>8</v>
          </cell>
          <cell r="Q15005">
            <v>8</v>
          </cell>
          <cell r="V15005">
            <v>8071</v>
          </cell>
        </row>
        <row r="15006">
          <cell r="A15006">
            <v>1</v>
          </cell>
          <cell r="E15006">
            <v>8</v>
          </cell>
          <cell r="I15006">
            <v>9464280.8399999999</v>
          </cell>
          <cell r="M15006">
            <v>8</v>
          </cell>
          <cell r="Q15006">
            <v>8</v>
          </cell>
          <cell r="V15006">
            <v>8072</v>
          </cell>
        </row>
        <row r="15007">
          <cell r="A15007">
            <v>1</v>
          </cell>
          <cell r="E15007">
            <v>8</v>
          </cell>
          <cell r="I15007">
            <v>0</v>
          </cell>
          <cell r="M15007">
            <v>8</v>
          </cell>
          <cell r="Q15007">
            <v>8</v>
          </cell>
          <cell r="V15007">
            <v>8073</v>
          </cell>
        </row>
        <row r="15008">
          <cell r="A15008">
            <v>1</v>
          </cell>
          <cell r="E15008">
            <v>8</v>
          </cell>
          <cell r="I15008">
            <v>22474.21</v>
          </cell>
          <cell r="M15008">
            <v>8</v>
          </cell>
          <cell r="Q15008">
            <v>8</v>
          </cell>
          <cell r="V15008">
            <v>9000</v>
          </cell>
        </row>
        <row r="15009">
          <cell r="A15009">
            <v>1</v>
          </cell>
          <cell r="E15009">
            <v>8</v>
          </cell>
          <cell r="I15009">
            <v>-440497252.18000001</v>
          </cell>
          <cell r="M15009">
            <v>8</v>
          </cell>
          <cell r="Q15009">
            <v>8</v>
          </cell>
          <cell r="V15009">
            <v>9100</v>
          </cell>
        </row>
        <row r="15010">
          <cell r="A15010">
            <v>1</v>
          </cell>
          <cell r="E15010">
            <v>8</v>
          </cell>
          <cell r="I15010">
            <v>-174932588.86000001</v>
          </cell>
          <cell r="M15010">
            <v>8</v>
          </cell>
          <cell r="Q15010">
            <v>8</v>
          </cell>
          <cell r="V15010">
            <v>9208</v>
          </cell>
        </row>
        <row r="15011">
          <cell r="A15011">
            <v>1</v>
          </cell>
          <cell r="E15011">
            <v>8</v>
          </cell>
          <cell r="I15011">
            <v>-26786262.870000001</v>
          </cell>
          <cell r="M15011">
            <v>8</v>
          </cell>
          <cell r="Q15011">
            <v>8</v>
          </cell>
          <cell r="V15011">
            <v>9251</v>
          </cell>
        </row>
        <row r="15012">
          <cell r="A15012">
            <v>1</v>
          </cell>
          <cell r="E15012">
            <v>8</v>
          </cell>
          <cell r="I15012">
            <v>0</v>
          </cell>
          <cell r="M15012">
            <v>8</v>
          </cell>
          <cell r="Q15012">
            <v>8</v>
          </cell>
          <cell r="V15012">
            <v>9252</v>
          </cell>
        </row>
        <row r="15013">
          <cell r="A15013">
            <v>1</v>
          </cell>
          <cell r="E15013">
            <v>8</v>
          </cell>
          <cell r="I15013">
            <v>0</v>
          </cell>
          <cell r="M15013">
            <v>8</v>
          </cell>
          <cell r="Q15013">
            <v>8</v>
          </cell>
          <cell r="V15013">
            <v>9253</v>
          </cell>
        </row>
        <row r="15014">
          <cell r="A15014">
            <v>1</v>
          </cell>
          <cell r="E15014">
            <v>8</v>
          </cell>
          <cell r="I15014">
            <v>0</v>
          </cell>
          <cell r="M15014">
            <v>8</v>
          </cell>
          <cell r="Q15014">
            <v>8</v>
          </cell>
          <cell r="V15014">
            <v>9302</v>
          </cell>
        </row>
        <row r="15015">
          <cell r="A15015">
            <v>1</v>
          </cell>
          <cell r="E15015">
            <v>8</v>
          </cell>
          <cell r="I15015">
            <v>-138749520.34</v>
          </cell>
          <cell r="M15015">
            <v>8</v>
          </cell>
          <cell r="Q15015">
            <v>8</v>
          </cell>
          <cell r="V15015">
            <v>9303</v>
          </cell>
        </row>
        <row r="15016">
          <cell r="A15016">
            <v>1</v>
          </cell>
          <cell r="E15016">
            <v>8</v>
          </cell>
          <cell r="I15016">
            <v>-10236075</v>
          </cell>
          <cell r="M15016">
            <v>8</v>
          </cell>
          <cell r="Q15016">
            <v>8</v>
          </cell>
          <cell r="V15016">
            <v>9305</v>
          </cell>
        </row>
        <row r="15017">
          <cell r="A15017">
            <v>1</v>
          </cell>
          <cell r="E15017">
            <v>8</v>
          </cell>
          <cell r="I15017">
            <v>0</v>
          </cell>
          <cell r="M15017">
            <v>8</v>
          </cell>
          <cell r="Q15017">
            <v>8</v>
          </cell>
          <cell r="V15017">
            <v>9306</v>
          </cell>
        </row>
        <row r="15018">
          <cell r="A15018">
            <v>1</v>
          </cell>
          <cell r="E15018">
            <v>8</v>
          </cell>
          <cell r="I15018">
            <v>104433054.59</v>
          </cell>
          <cell r="M15018">
            <v>8</v>
          </cell>
          <cell r="Q15018">
            <v>8</v>
          </cell>
          <cell r="V15018">
            <v>9400</v>
          </cell>
        </row>
        <row r="15019">
          <cell r="A15019">
            <v>1</v>
          </cell>
          <cell r="E15019">
            <v>8</v>
          </cell>
          <cell r="I15019">
            <v>0.01</v>
          </cell>
          <cell r="M15019">
            <v>8</v>
          </cell>
          <cell r="Q15019">
            <v>8</v>
          </cell>
          <cell r="V15019">
            <v>9500</v>
          </cell>
        </row>
        <row r="15020">
          <cell r="A15020">
            <v>1</v>
          </cell>
          <cell r="E15020">
            <v>8</v>
          </cell>
          <cell r="I15020">
            <v>-109578022.73999999</v>
          </cell>
          <cell r="M15020">
            <v>8</v>
          </cell>
          <cell r="Q15020">
            <v>8</v>
          </cell>
          <cell r="V15020">
            <v>9600</v>
          </cell>
        </row>
        <row r="15021">
          <cell r="A15021">
            <v>1</v>
          </cell>
          <cell r="E15021">
            <v>8</v>
          </cell>
          <cell r="I15021">
            <v>-394191364.76999998</v>
          </cell>
          <cell r="M15021">
            <v>8</v>
          </cell>
          <cell r="Q15021">
            <v>8</v>
          </cell>
          <cell r="V15021">
            <v>9610</v>
          </cell>
        </row>
        <row r="15022">
          <cell r="A15022">
            <v>1</v>
          </cell>
          <cell r="E15022">
            <v>8</v>
          </cell>
          <cell r="I15022">
            <v>1047520.04</v>
          </cell>
          <cell r="M15022">
            <v>8</v>
          </cell>
          <cell r="Q15022">
            <v>8</v>
          </cell>
          <cell r="V15022">
            <v>9620</v>
          </cell>
        </row>
        <row r="15023">
          <cell r="A15023">
            <v>1</v>
          </cell>
          <cell r="E15023">
            <v>8</v>
          </cell>
          <cell r="I15023">
            <v>0</v>
          </cell>
          <cell r="M15023">
            <v>8</v>
          </cell>
          <cell r="Q15023">
            <v>8</v>
          </cell>
          <cell r="V15023">
            <v>9670</v>
          </cell>
        </row>
        <row r="15024">
          <cell r="A15024">
            <v>1</v>
          </cell>
          <cell r="E15024">
            <v>8</v>
          </cell>
          <cell r="I15024">
            <v>0</v>
          </cell>
          <cell r="M15024">
            <v>8</v>
          </cell>
          <cell r="Q15024">
            <v>8</v>
          </cell>
          <cell r="V15024">
            <v>9990</v>
          </cell>
        </row>
        <row r="15025">
          <cell r="A15025">
            <v>1</v>
          </cell>
          <cell r="E15025">
            <v>8</v>
          </cell>
          <cell r="I15025">
            <v>741015600.15999997</v>
          </cell>
          <cell r="M15025">
            <v>8</v>
          </cell>
          <cell r="Q15025">
            <v>8</v>
          </cell>
          <cell r="V15025">
            <v>5301</v>
          </cell>
        </row>
        <row r="15026">
          <cell r="A15026">
            <v>1</v>
          </cell>
          <cell r="E15026">
            <v>9</v>
          </cell>
          <cell r="I15026">
            <v>-56554187.439999998</v>
          </cell>
          <cell r="M15026">
            <v>9</v>
          </cell>
          <cell r="Q15026">
            <v>9</v>
          </cell>
          <cell r="V15026">
            <v>1010</v>
          </cell>
        </row>
        <row r="15027">
          <cell r="A15027">
            <v>1</v>
          </cell>
          <cell r="E15027">
            <v>9</v>
          </cell>
          <cell r="I15027">
            <v>0</v>
          </cell>
          <cell r="M15027">
            <v>9</v>
          </cell>
          <cell r="Q15027">
            <v>9</v>
          </cell>
          <cell r="V15027">
            <v>1030</v>
          </cell>
        </row>
        <row r="15028">
          <cell r="A15028">
            <v>1</v>
          </cell>
          <cell r="E15028">
            <v>9</v>
          </cell>
          <cell r="I15028">
            <v>0</v>
          </cell>
          <cell r="M15028">
            <v>9</v>
          </cell>
          <cell r="Q15028">
            <v>9</v>
          </cell>
          <cell r="V15028">
            <v>1030</v>
          </cell>
        </row>
        <row r="15029">
          <cell r="A15029">
            <v>1</v>
          </cell>
          <cell r="E15029">
            <v>9</v>
          </cell>
          <cell r="I15029">
            <v>-7148948.5499999998</v>
          </cell>
          <cell r="M15029">
            <v>9</v>
          </cell>
          <cell r="Q15029">
            <v>9</v>
          </cell>
          <cell r="V15029">
            <v>1095</v>
          </cell>
        </row>
        <row r="15030">
          <cell r="A15030">
            <v>1</v>
          </cell>
          <cell r="E15030">
            <v>9</v>
          </cell>
          <cell r="I15030">
            <v>0</v>
          </cell>
          <cell r="M15030">
            <v>9</v>
          </cell>
          <cell r="Q15030">
            <v>9</v>
          </cell>
          <cell r="V15030">
            <v>1095</v>
          </cell>
        </row>
        <row r="15031">
          <cell r="A15031">
            <v>1</v>
          </cell>
          <cell r="E15031">
            <v>9</v>
          </cell>
          <cell r="I15031">
            <v>9866927.1500000004</v>
          </cell>
          <cell r="M15031">
            <v>9</v>
          </cell>
          <cell r="Q15031">
            <v>9</v>
          </cell>
          <cell r="V15031">
            <v>1096</v>
          </cell>
        </row>
        <row r="15032">
          <cell r="A15032">
            <v>1</v>
          </cell>
          <cell r="E15032">
            <v>9</v>
          </cell>
          <cell r="I15032">
            <v>283311.24</v>
          </cell>
          <cell r="M15032">
            <v>9</v>
          </cell>
          <cell r="Q15032">
            <v>9</v>
          </cell>
          <cell r="V15032">
            <v>2010</v>
          </cell>
        </row>
        <row r="15033">
          <cell r="A15033">
            <v>1</v>
          </cell>
          <cell r="E15033">
            <v>9</v>
          </cell>
          <cell r="I15033">
            <v>7856347.6900000004</v>
          </cell>
          <cell r="M15033">
            <v>9</v>
          </cell>
          <cell r="Q15033">
            <v>9</v>
          </cell>
          <cell r="V15033">
            <v>2030</v>
          </cell>
        </row>
        <row r="15034">
          <cell r="A15034">
            <v>1</v>
          </cell>
          <cell r="E15034">
            <v>9</v>
          </cell>
          <cell r="I15034">
            <v>13920114.210000001</v>
          </cell>
          <cell r="M15034">
            <v>9</v>
          </cell>
          <cell r="Q15034">
            <v>9</v>
          </cell>
          <cell r="V15034">
            <v>2040</v>
          </cell>
        </row>
        <row r="15035">
          <cell r="A15035">
            <v>1</v>
          </cell>
          <cell r="E15035">
            <v>9</v>
          </cell>
          <cell r="I15035">
            <v>524424.6</v>
          </cell>
          <cell r="M15035">
            <v>9</v>
          </cell>
          <cell r="Q15035">
            <v>9</v>
          </cell>
          <cell r="V15035">
            <v>2051</v>
          </cell>
        </row>
        <row r="15036">
          <cell r="A15036">
            <v>1</v>
          </cell>
          <cell r="E15036">
            <v>9</v>
          </cell>
          <cell r="I15036">
            <v>0</v>
          </cell>
          <cell r="M15036">
            <v>9</v>
          </cell>
          <cell r="Q15036">
            <v>9</v>
          </cell>
          <cell r="V15036">
            <v>2051</v>
          </cell>
        </row>
        <row r="15037">
          <cell r="A15037">
            <v>1</v>
          </cell>
          <cell r="E15037">
            <v>9</v>
          </cell>
          <cell r="I15037">
            <v>5960019.0999999996</v>
          </cell>
          <cell r="M15037">
            <v>9</v>
          </cell>
          <cell r="Q15037">
            <v>9</v>
          </cell>
          <cell r="V15037">
            <v>2052</v>
          </cell>
        </row>
        <row r="15038">
          <cell r="A15038">
            <v>1</v>
          </cell>
          <cell r="E15038">
            <v>9</v>
          </cell>
          <cell r="I15038">
            <v>106436.79</v>
          </cell>
          <cell r="M15038">
            <v>9</v>
          </cell>
          <cell r="Q15038">
            <v>9</v>
          </cell>
          <cell r="V15038">
            <v>2053</v>
          </cell>
        </row>
        <row r="15039">
          <cell r="A15039">
            <v>1</v>
          </cell>
          <cell r="E15039">
            <v>9</v>
          </cell>
          <cell r="I15039">
            <v>0</v>
          </cell>
          <cell r="M15039">
            <v>9</v>
          </cell>
          <cell r="Q15039">
            <v>9</v>
          </cell>
          <cell r="V15039">
            <v>2054</v>
          </cell>
        </row>
        <row r="15040">
          <cell r="A15040">
            <v>1</v>
          </cell>
          <cell r="E15040">
            <v>9</v>
          </cell>
          <cell r="I15040">
            <v>0</v>
          </cell>
          <cell r="M15040">
            <v>9</v>
          </cell>
          <cell r="Q15040">
            <v>9</v>
          </cell>
          <cell r="V15040">
            <v>2055</v>
          </cell>
        </row>
        <row r="15041">
          <cell r="A15041">
            <v>1</v>
          </cell>
          <cell r="E15041">
            <v>9</v>
          </cell>
          <cell r="I15041">
            <v>2759182.67</v>
          </cell>
          <cell r="M15041">
            <v>9</v>
          </cell>
          <cell r="Q15041">
            <v>9</v>
          </cell>
          <cell r="V15041">
            <v>2090</v>
          </cell>
        </row>
        <row r="15042">
          <cell r="A15042">
            <v>1</v>
          </cell>
          <cell r="E15042">
            <v>9</v>
          </cell>
          <cell r="I15042">
            <v>2454502.2000000002</v>
          </cell>
          <cell r="M15042">
            <v>9</v>
          </cell>
          <cell r="Q15042">
            <v>9</v>
          </cell>
          <cell r="V15042">
            <v>2095</v>
          </cell>
        </row>
        <row r="15043">
          <cell r="A15043">
            <v>1</v>
          </cell>
          <cell r="E15043">
            <v>9</v>
          </cell>
          <cell r="I15043">
            <v>0</v>
          </cell>
          <cell r="M15043">
            <v>9</v>
          </cell>
          <cell r="Q15043">
            <v>9</v>
          </cell>
          <cell r="V15043">
            <v>3100</v>
          </cell>
        </row>
        <row r="15044">
          <cell r="A15044">
            <v>1</v>
          </cell>
          <cell r="E15044">
            <v>9</v>
          </cell>
          <cell r="I15044">
            <v>0</v>
          </cell>
          <cell r="M15044">
            <v>9</v>
          </cell>
          <cell r="Q15044">
            <v>9</v>
          </cell>
          <cell r="V15044">
            <v>3300</v>
          </cell>
        </row>
        <row r="15045">
          <cell r="A15045">
            <v>1</v>
          </cell>
          <cell r="E15045">
            <v>9</v>
          </cell>
          <cell r="I15045">
            <v>17434061</v>
          </cell>
          <cell r="M15045">
            <v>9</v>
          </cell>
          <cell r="Q15045">
            <v>9</v>
          </cell>
          <cell r="V15045">
            <v>3400</v>
          </cell>
        </row>
        <row r="15046">
          <cell r="A15046">
            <v>1</v>
          </cell>
          <cell r="E15046">
            <v>9</v>
          </cell>
          <cell r="I15046">
            <v>0</v>
          </cell>
          <cell r="M15046">
            <v>9</v>
          </cell>
          <cell r="Q15046">
            <v>9</v>
          </cell>
          <cell r="V15046">
            <v>3500</v>
          </cell>
        </row>
        <row r="15047">
          <cell r="A15047">
            <v>1</v>
          </cell>
          <cell r="E15047">
            <v>9</v>
          </cell>
          <cell r="I15047">
            <v>1352789.35</v>
          </cell>
          <cell r="M15047">
            <v>9</v>
          </cell>
          <cell r="Q15047">
            <v>9</v>
          </cell>
          <cell r="V15047">
            <v>4000</v>
          </cell>
        </row>
        <row r="15048">
          <cell r="A15048">
            <v>1</v>
          </cell>
          <cell r="E15048">
            <v>9</v>
          </cell>
          <cell r="I15048">
            <v>0</v>
          </cell>
          <cell r="M15048">
            <v>9</v>
          </cell>
          <cell r="Q15048">
            <v>9</v>
          </cell>
          <cell r="V15048">
            <v>4050</v>
          </cell>
        </row>
        <row r="15049">
          <cell r="A15049">
            <v>1</v>
          </cell>
          <cell r="E15049">
            <v>9</v>
          </cell>
          <cell r="I15049">
            <v>1200000</v>
          </cell>
          <cell r="M15049">
            <v>9</v>
          </cell>
          <cell r="Q15049">
            <v>9</v>
          </cell>
          <cell r="V15049">
            <v>4060</v>
          </cell>
        </row>
        <row r="15050">
          <cell r="A15050">
            <v>1</v>
          </cell>
          <cell r="E15050">
            <v>9</v>
          </cell>
          <cell r="I15050">
            <v>0</v>
          </cell>
          <cell r="M15050">
            <v>9</v>
          </cell>
          <cell r="Q15050">
            <v>9</v>
          </cell>
          <cell r="V15050">
            <v>4100</v>
          </cell>
        </row>
        <row r="15051">
          <cell r="A15051">
            <v>1</v>
          </cell>
          <cell r="E15051">
            <v>9</v>
          </cell>
          <cell r="I15051">
            <v>466072.56</v>
          </cell>
          <cell r="M15051">
            <v>9</v>
          </cell>
          <cell r="Q15051">
            <v>9</v>
          </cell>
          <cell r="V15051">
            <v>4150</v>
          </cell>
        </row>
        <row r="15052">
          <cell r="A15052">
            <v>1</v>
          </cell>
          <cell r="E15052">
            <v>9</v>
          </cell>
          <cell r="I15052">
            <v>0</v>
          </cell>
          <cell r="M15052">
            <v>9</v>
          </cell>
          <cell r="Q15052">
            <v>4</v>
          </cell>
          <cell r="V15052">
            <v>4150</v>
          </cell>
        </row>
        <row r="15053">
          <cell r="A15053">
            <v>1</v>
          </cell>
          <cell r="E15053">
            <v>9</v>
          </cell>
          <cell r="I15053">
            <v>154481.67000000001</v>
          </cell>
          <cell r="M15053">
            <v>9</v>
          </cell>
          <cell r="Q15053">
            <v>9</v>
          </cell>
          <cell r="V15053">
            <v>4200</v>
          </cell>
        </row>
        <row r="15054">
          <cell r="A15054">
            <v>1</v>
          </cell>
          <cell r="E15054">
            <v>9</v>
          </cell>
          <cell r="I15054">
            <v>158269.04</v>
          </cell>
          <cell r="M15054">
            <v>9</v>
          </cell>
          <cell r="Q15054">
            <v>9</v>
          </cell>
          <cell r="V15054">
            <v>4250</v>
          </cell>
        </row>
        <row r="15055">
          <cell r="A15055">
            <v>1</v>
          </cell>
          <cell r="E15055">
            <v>9</v>
          </cell>
          <cell r="I15055">
            <v>0</v>
          </cell>
          <cell r="M15055">
            <v>9</v>
          </cell>
          <cell r="Q15055">
            <v>9</v>
          </cell>
          <cell r="V15055">
            <v>4260</v>
          </cell>
        </row>
        <row r="15056">
          <cell r="A15056">
            <v>1</v>
          </cell>
          <cell r="E15056">
            <v>9</v>
          </cell>
          <cell r="I15056">
            <v>0</v>
          </cell>
          <cell r="M15056">
            <v>9</v>
          </cell>
          <cell r="Q15056">
            <v>9</v>
          </cell>
          <cell r="V15056">
            <v>4301</v>
          </cell>
        </row>
        <row r="15057">
          <cell r="A15057">
            <v>1</v>
          </cell>
          <cell r="E15057">
            <v>9</v>
          </cell>
          <cell r="I15057">
            <v>55956.23</v>
          </cell>
          <cell r="M15057">
            <v>9</v>
          </cell>
          <cell r="Q15057">
            <v>9</v>
          </cell>
          <cell r="V15057">
            <v>4302</v>
          </cell>
        </row>
        <row r="15058">
          <cell r="A15058">
            <v>1</v>
          </cell>
          <cell r="E15058">
            <v>9</v>
          </cell>
          <cell r="I15058">
            <v>0</v>
          </cell>
          <cell r="M15058">
            <v>9</v>
          </cell>
          <cell r="Q15058">
            <v>9</v>
          </cell>
          <cell r="V15058">
            <v>4303</v>
          </cell>
        </row>
        <row r="15059">
          <cell r="A15059">
            <v>1</v>
          </cell>
          <cell r="E15059">
            <v>9</v>
          </cell>
          <cell r="I15059">
            <v>0</v>
          </cell>
          <cell r="M15059">
            <v>9</v>
          </cell>
          <cell r="Q15059">
            <v>9</v>
          </cell>
          <cell r="V15059">
            <v>4304</v>
          </cell>
        </row>
        <row r="15060">
          <cell r="A15060">
            <v>1</v>
          </cell>
          <cell r="E15060">
            <v>9</v>
          </cell>
          <cell r="I15060">
            <v>85321.26</v>
          </cell>
          <cell r="M15060">
            <v>9</v>
          </cell>
          <cell r="Q15060">
            <v>9</v>
          </cell>
          <cell r="V15060">
            <v>4305</v>
          </cell>
        </row>
        <row r="15061">
          <cell r="A15061">
            <v>1</v>
          </cell>
          <cell r="E15061">
            <v>9</v>
          </cell>
          <cell r="I15061">
            <v>0</v>
          </cell>
          <cell r="M15061">
            <v>9</v>
          </cell>
          <cell r="Q15061">
            <v>9</v>
          </cell>
          <cell r="V15061">
            <v>4360</v>
          </cell>
        </row>
        <row r="15062">
          <cell r="A15062">
            <v>1</v>
          </cell>
          <cell r="E15062">
            <v>9</v>
          </cell>
          <cell r="I15062">
            <v>50567.5</v>
          </cell>
          <cell r="M15062">
            <v>9</v>
          </cell>
          <cell r="Q15062">
            <v>9</v>
          </cell>
          <cell r="V15062">
            <v>4380</v>
          </cell>
        </row>
        <row r="15063">
          <cell r="A15063">
            <v>1</v>
          </cell>
          <cell r="E15063">
            <v>9</v>
          </cell>
          <cell r="I15063">
            <v>0</v>
          </cell>
          <cell r="M15063">
            <v>9</v>
          </cell>
          <cell r="Q15063">
            <v>9</v>
          </cell>
          <cell r="V15063">
            <v>4460</v>
          </cell>
        </row>
        <row r="15064">
          <cell r="A15064">
            <v>1</v>
          </cell>
          <cell r="E15064">
            <v>9</v>
          </cell>
          <cell r="I15064">
            <v>0</v>
          </cell>
          <cell r="M15064">
            <v>9</v>
          </cell>
          <cell r="Q15064">
            <v>9</v>
          </cell>
          <cell r="V15064">
            <v>4500</v>
          </cell>
        </row>
        <row r="15065">
          <cell r="A15065">
            <v>1</v>
          </cell>
          <cell r="E15065">
            <v>9</v>
          </cell>
          <cell r="I15065">
            <v>0</v>
          </cell>
          <cell r="M15065">
            <v>9</v>
          </cell>
          <cell r="Q15065">
            <v>9</v>
          </cell>
          <cell r="V15065">
            <v>4520</v>
          </cell>
        </row>
        <row r="15066">
          <cell r="A15066">
            <v>1</v>
          </cell>
          <cell r="E15066">
            <v>9</v>
          </cell>
          <cell r="I15066">
            <v>609796.05000000005</v>
          </cell>
          <cell r="M15066">
            <v>9</v>
          </cell>
          <cell r="Q15066">
            <v>9</v>
          </cell>
          <cell r="V15066">
            <v>4560</v>
          </cell>
        </row>
        <row r="15067">
          <cell r="A15067">
            <v>1</v>
          </cell>
          <cell r="E15067">
            <v>9</v>
          </cell>
          <cell r="I15067">
            <v>0</v>
          </cell>
          <cell r="M15067">
            <v>9</v>
          </cell>
          <cell r="Q15067">
            <v>9</v>
          </cell>
          <cell r="V15067">
            <v>4595</v>
          </cell>
        </row>
        <row r="15068">
          <cell r="A15068">
            <v>1</v>
          </cell>
          <cell r="E15068">
            <v>9</v>
          </cell>
          <cell r="I15068">
            <v>159150.56</v>
          </cell>
          <cell r="M15068">
            <v>9</v>
          </cell>
          <cell r="Q15068">
            <v>9</v>
          </cell>
          <cell r="V15068">
            <v>4601</v>
          </cell>
        </row>
        <row r="15069">
          <cell r="A15069">
            <v>1</v>
          </cell>
          <cell r="E15069">
            <v>9</v>
          </cell>
          <cell r="I15069">
            <v>0</v>
          </cell>
          <cell r="M15069">
            <v>9</v>
          </cell>
          <cell r="Q15069">
            <v>9</v>
          </cell>
          <cell r="V15069">
            <v>4602</v>
          </cell>
        </row>
        <row r="15070">
          <cell r="A15070">
            <v>1</v>
          </cell>
          <cell r="E15070">
            <v>9</v>
          </cell>
          <cell r="I15070">
            <v>0</v>
          </cell>
          <cell r="M15070">
            <v>9</v>
          </cell>
          <cell r="Q15070">
            <v>9</v>
          </cell>
          <cell r="V15070">
            <v>4603</v>
          </cell>
        </row>
        <row r="15071">
          <cell r="A15071">
            <v>1</v>
          </cell>
          <cell r="E15071">
            <v>9</v>
          </cell>
          <cell r="I15071">
            <v>0</v>
          </cell>
          <cell r="M15071">
            <v>9</v>
          </cell>
          <cell r="Q15071">
            <v>9</v>
          </cell>
          <cell r="V15071">
            <v>4610</v>
          </cell>
        </row>
        <row r="15072">
          <cell r="A15072">
            <v>1</v>
          </cell>
          <cell r="E15072">
            <v>9</v>
          </cell>
          <cell r="I15072">
            <v>0</v>
          </cell>
          <cell r="M15072">
            <v>9</v>
          </cell>
          <cell r="Q15072">
            <v>9</v>
          </cell>
          <cell r="V15072">
            <v>4640</v>
          </cell>
        </row>
        <row r="15073">
          <cell r="A15073">
            <v>1</v>
          </cell>
          <cell r="E15073">
            <v>9</v>
          </cell>
          <cell r="I15073">
            <v>40230.720000000001</v>
          </cell>
          <cell r="M15073">
            <v>9</v>
          </cell>
          <cell r="Q15073">
            <v>9</v>
          </cell>
          <cell r="V15073">
            <v>4660</v>
          </cell>
        </row>
        <row r="15074">
          <cell r="A15074">
            <v>1</v>
          </cell>
          <cell r="E15074">
            <v>9</v>
          </cell>
          <cell r="I15074">
            <v>0</v>
          </cell>
          <cell r="M15074">
            <v>9</v>
          </cell>
          <cell r="Q15074">
            <v>9</v>
          </cell>
          <cell r="V15074">
            <v>4680</v>
          </cell>
        </row>
        <row r="15075">
          <cell r="A15075">
            <v>1</v>
          </cell>
          <cell r="E15075">
            <v>9</v>
          </cell>
          <cell r="I15075">
            <v>41218.04</v>
          </cell>
          <cell r="M15075">
            <v>9</v>
          </cell>
          <cell r="Q15075">
            <v>9</v>
          </cell>
          <cell r="V15075">
            <v>4690</v>
          </cell>
        </row>
        <row r="15076">
          <cell r="A15076">
            <v>1</v>
          </cell>
          <cell r="E15076">
            <v>9</v>
          </cell>
          <cell r="I15076">
            <v>243918.42</v>
          </cell>
          <cell r="M15076">
            <v>9</v>
          </cell>
          <cell r="Q15076">
            <v>9</v>
          </cell>
          <cell r="V15076">
            <v>4700</v>
          </cell>
        </row>
        <row r="15077">
          <cell r="A15077">
            <v>1</v>
          </cell>
          <cell r="E15077">
            <v>9</v>
          </cell>
          <cell r="I15077">
            <v>119431.84</v>
          </cell>
          <cell r="M15077">
            <v>9</v>
          </cell>
          <cell r="Q15077">
            <v>9</v>
          </cell>
          <cell r="V15077">
            <v>4720</v>
          </cell>
        </row>
        <row r="15078">
          <cell r="A15078">
            <v>1</v>
          </cell>
          <cell r="E15078">
            <v>9</v>
          </cell>
          <cell r="I15078">
            <v>4470878.13</v>
          </cell>
          <cell r="M15078">
            <v>9</v>
          </cell>
          <cell r="Q15078">
            <v>9</v>
          </cell>
          <cell r="V15078">
            <v>4730</v>
          </cell>
        </row>
        <row r="15079">
          <cell r="A15079">
            <v>1</v>
          </cell>
          <cell r="E15079">
            <v>9</v>
          </cell>
          <cell r="I15079">
            <v>0</v>
          </cell>
          <cell r="M15079">
            <v>9</v>
          </cell>
          <cell r="Q15079">
            <v>9</v>
          </cell>
          <cell r="V15079">
            <v>4740</v>
          </cell>
        </row>
        <row r="15080">
          <cell r="A15080">
            <v>1</v>
          </cell>
          <cell r="E15080">
            <v>9</v>
          </cell>
          <cell r="I15080">
            <v>0</v>
          </cell>
          <cell r="M15080">
            <v>9</v>
          </cell>
          <cell r="Q15080">
            <v>9</v>
          </cell>
          <cell r="V15080">
            <v>4760</v>
          </cell>
        </row>
        <row r="15081">
          <cell r="A15081">
            <v>1</v>
          </cell>
          <cell r="E15081">
            <v>9</v>
          </cell>
          <cell r="I15081">
            <v>383110.17</v>
          </cell>
          <cell r="M15081">
            <v>9</v>
          </cell>
          <cell r="Q15081">
            <v>9</v>
          </cell>
          <cell r="V15081">
            <v>4775</v>
          </cell>
        </row>
        <row r="15082">
          <cell r="A15082">
            <v>1</v>
          </cell>
          <cell r="E15082">
            <v>9</v>
          </cell>
          <cell r="I15082">
            <v>0</v>
          </cell>
          <cell r="M15082">
            <v>9</v>
          </cell>
          <cell r="Q15082">
            <v>9</v>
          </cell>
          <cell r="V15082">
            <v>4775</v>
          </cell>
        </row>
        <row r="15083">
          <cell r="A15083">
            <v>1</v>
          </cell>
          <cell r="E15083">
            <v>9</v>
          </cell>
          <cell r="I15083">
            <v>196389.52</v>
          </cell>
          <cell r="M15083">
            <v>9</v>
          </cell>
          <cell r="Q15083">
            <v>9</v>
          </cell>
          <cell r="V15083">
            <v>4780</v>
          </cell>
        </row>
        <row r="15084">
          <cell r="A15084">
            <v>1</v>
          </cell>
          <cell r="E15084">
            <v>9</v>
          </cell>
          <cell r="I15084">
            <v>2843642.1</v>
          </cell>
          <cell r="M15084">
            <v>9</v>
          </cell>
          <cell r="Q15084">
            <v>9</v>
          </cell>
          <cell r="V15084">
            <v>4785</v>
          </cell>
        </row>
        <row r="15085">
          <cell r="A15085">
            <v>1</v>
          </cell>
          <cell r="E15085">
            <v>9</v>
          </cell>
          <cell r="I15085">
            <v>319406.58</v>
          </cell>
          <cell r="M15085">
            <v>9</v>
          </cell>
          <cell r="Q15085">
            <v>9</v>
          </cell>
          <cell r="V15085">
            <v>4800</v>
          </cell>
        </row>
        <row r="15086">
          <cell r="A15086">
            <v>1</v>
          </cell>
          <cell r="E15086">
            <v>9</v>
          </cell>
          <cell r="I15086">
            <v>0</v>
          </cell>
          <cell r="M15086">
            <v>9</v>
          </cell>
          <cell r="Q15086">
            <v>9</v>
          </cell>
          <cell r="V15086">
            <v>4800</v>
          </cell>
        </row>
        <row r="15087">
          <cell r="A15087">
            <v>1</v>
          </cell>
          <cell r="E15087">
            <v>9</v>
          </cell>
          <cell r="I15087">
            <v>712843.46</v>
          </cell>
          <cell r="M15087">
            <v>9</v>
          </cell>
          <cell r="Q15087">
            <v>9</v>
          </cell>
          <cell r="V15087">
            <v>4830</v>
          </cell>
        </row>
        <row r="15088">
          <cell r="A15088">
            <v>1</v>
          </cell>
          <cell r="E15088">
            <v>9</v>
          </cell>
          <cell r="I15088">
            <v>0</v>
          </cell>
          <cell r="M15088">
            <v>9</v>
          </cell>
          <cell r="Q15088">
            <v>9</v>
          </cell>
          <cell r="V15088">
            <v>4901</v>
          </cell>
        </row>
        <row r="15089">
          <cell r="A15089">
            <v>1</v>
          </cell>
          <cell r="E15089">
            <v>9</v>
          </cell>
          <cell r="I15089">
            <v>-4700000</v>
          </cell>
          <cell r="M15089">
            <v>9</v>
          </cell>
          <cell r="Q15089">
            <v>9</v>
          </cell>
          <cell r="V15089">
            <v>5100</v>
          </cell>
        </row>
        <row r="15090">
          <cell r="A15090">
            <v>1</v>
          </cell>
          <cell r="E15090">
            <v>9</v>
          </cell>
          <cell r="I15090">
            <v>-4530597.3</v>
          </cell>
          <cell r="M15090">
            <v>9</v>
          </cell>
          <cell r="Q15090">
            <v>9</v>
          </cell>
          <cell r="V15090">
            <v>5150</v>
          </cell>
        </row>
        <row r="15091">
          <cell r="A15091">
            <v>1</v>
          </cell>
          <cell r="E15091">
            <v>9</v>
          </cell>
          <cell r="I15091">
            <v>-54918102.609999999</v>
          </cell>
          <cell r="M15091">
            <v>9</v>
          </cell>
          <cell r="Q15091">
            <v>9</v>
          </cell>
          <cell r="V15091">
            <v>5200</v>
          </cell>
        </row>
        <row r="15092">
          <cell r="A15092">
            <v>1</v>
          </cell>
          <cell r="E15092">
            <v>9</v>
          </cell>
          <cell r="I15092">
            <v>-246004800</v>
          </cell>
          <cell r="M15092">
            <v>9</v>
          </cell>
          <cell r="Q15092">
            <v>9</v>
          </cell>
          <cell r="V15092">
            <v>5400</v>
          </cell>
        </row>
        <row r="15093">
          <cell r="A15093">
            <v>1</v>
          </cell>
          <cell r="E15093">
            <v>9</v>
          </cell>
          <cell r="I15093">
            <v>-24788000</v>
          </cell>
          <cell r="M15093">
            <v>9</v>
          </cell>
          <cell r="Q15093">
            <v>9</v>
          </cell>
          <cell r="V15093">
            <v>5400</v>
          </cell>
        </row>
        <row r="15094">
          <cell r="A15094">
            <v>1</v>
          </cell>
          <cell r="E15094">
            <v>9</v>
          </cell>
          <cell r="I15094">
            <v>-40000000</v>
          </cell>
          <cell r="M15094">
            <v>9</v>
          </cell>
          <cell r="Q15094">
            <v>9</v>
          </cell>
          <cell r="V15094">
            <v>5400</v>
          </cell>
        </row>
        <row r="15095">
          <cell r="A15095">
            <v>1</v>
          </cell>
          <cell r="E15095">
            <v>9</v>
          </cell>
          <cell r="I15095">
            <v>6807459.96</v>
          </cell>
          <cell r="M15095">
            <v>9</v>
          </cell>
          <cell r="Q15095">
            <v>9</v>
          </cell>
          <cell r="V15095">
            <v>5400</v>
          </cell>
        </row>
        <row r="15096">
          <cell r="A15096">
            <v>1</v>
          </cell>
          <cell r="E15096">
            <v>9</v>
          </cell>
          <cell r="I15096">
            <v>166851655.25999999</v>
          </cell>
          <cell r="M15096">
            <v>9</v>
          </cell>
          <cell r="Q15096">
            <v>9</v>
          </cell>
          <cell r="V15096">
            <v>5400</v>
          </cell>
        </row>
        <row r="15097">
          <cell r="A15097">
            <v>1</v>
          </cell>
          <cell r="E15097">
            <v>9</v>
          </cell>
          <cell r="I15097">
            <v>-104919999.98</v>
          </cell>
          <cell r="M15097">
            <v>9</v>
          </cell>
          <cell r="Q15097">
            <v>9</v>
          </cell>
          <cell r="V15097">
            <v>5400</v>
          </cell>
        </row>
        <row r="15098">
          <cell r="A15098">
            <v>1</v>
          </cell>
          <cell r="E15098">
            <v>9</v>
          </cell>
          <cell r="I15098">
            <v>3412850</v>
          </cell>
          <cell r="M15098">
            <v>9</v>
          </cell>
          <cell r="Q15098">
            <v>9</v>
          </cell>
          <cell r="V15098">
            <v>6110</v>
          </cell>
        </row>
        <row r="15099">
          <cell r="A15099">
            <v>1</v>
          </cell>
          <cell r="E15099">
            <v>9</v>
          </cell>
          <cell r="I15099">
            <v>-536033.34</v>
          </cell>
          <cell r="M15099">
            <v>9</v>
          </cell>
          <cell r="Q15099">
            <v>9</v>
          </cell>
          <cell r="V15099">
            <v>6120</v>
          </cell>
        </row>
        <row r="15100">
          <cell r="A15100">
            <v>1</v>
          </cell>
          <cell r="E15100">
            <v>9</v>
          </cell>
          <cell r="I15100">
            <v>2354136.1800000002</v>
          </cell>
          <cell r="M15100">
            <v>9</v>
          </cell>
          <cell r="Q15100">
            <v>9</v>
          </cell>
          <cell r="V15100">
            <v>6210</v>
          </cell>
        </row>
        <row r="15101">
          <cell r="A15101">
            <v>1</v>
          </cell>
          <cell r="E15101">
            <v>9</v>
          </cell>
          <cell r="I15101">
            <v>-310456.65000000002</v>
          </cell>
          <cell r="M15101">
            <v>9</v>
          </cell>
          <cell r="Q15101">
            <v>9</v>
          </cell>
          <cell r="V15101">
            <v>6220</v>
          </cell>
        </row>
        <row r="15102">
          <cell r="A15102">
            <v>1</v>
          </cell>
          <cell r="E15102">
            <v>9</v>
          </cell>
          <cell r="I15102">
            <v>0</v>
          </cell>
          <cell r="M15102">
            <v>9</v>
          </cell>
          <cell r="Q15102">
            <v>9</v>
          </cell>
          <cell r="V15102">
            <v>6310</v>
          </cell>
        </row>
        <row r="15103">
          <cell r="A15103">
            <v>1</v>
          </cell>
          <cell r="E15103">
            <v>9</v>
          </cell>
          <cell r="I15103">
            <v>0</v>
          </cell>
          <cell r="M15103">
            <v>9</v>
          </cell>
          <cell r="Q15103">
            <v>9</v>
          </cell>
          <cell r="V15103">
            <v>6320</v>
          </cell>
        </row>
        <row r="15104">
          <cell r="A15104">
            <v>1</v>
          </cell>
          <cell r="E15104">
            <v>9</v>
          </cell>
          <cell r="I15104">
            <v>0</v>
          </cell>
          <cell r="M15104">
            <v>9</v>
          </cell>
          <cell r="Q15104">
            <v>9</v>
          </cell>
          <cell r="V15104">
            <v>6410</v>
          </cell>
        </row>
        <row r="15105">
          <cell r="A15105">
            <v>1</v>
          </cell>
          <cell r="E15105">
            <v>9</v>
          </cell>
          <cell r="I15105">
            <v>0</v>
          </cell>
          <cell r="M15105">
            <v>9</v>
          </cell>
          <cell r="Q15105">
            <v>9</v>
          </cell>
          <cell r="V15105">
            <v>6420</v>
          </cell>
        </row>
        <row r="15106">
          <cell r="A15106">
            <v>1</v>
          </cell>
          <cell r="E15106">
            <v>9</v>
          </cell>
          <cell r="I15106">
            <v>0</v>
          </cell>
          <cell r="M15106">
            <v>9</v>
          </cell>
          <cell r="Q15106">
            <v>9</v>
          </cell>
          <cell r="V15106">
            <v>6510</v>
          </cell>
        </row>
        <row r="15107">
          <cell r="A15107">
            <v>1</v>
          </cell>
          <cell r="E15107">
            <v>9</v>
          </cell>
          <cell r="I15107">
            <v>0</v>
          </cell>
          <cell r="M15107">
            <v>9</v>
          </cell>
          <cell r="Q15107">
            <v>9</v>
          </cell>
          <cell r="V15107">
            <v>6520</v>
          </cell>
        </row>
        <row r="15108">
          <cell r="A15108">
            <v>1</v>
          </cell>
          <cell r="E15108">
            <v>9</v>
          </cell>
          <cell r="I15108">
            <v>0</v>
          </cell>
          <cell r="M15108">
            <v>9</v>
          </cell>
          <cell r="Q15108">
            <v>9</v>
          </cell>
          <cell r="V15108">
            <v>6910</v>
          </cell>
        </row>
        <row r="15109">
          <cell r="A15109">
            <v>1</v>
          </cell>
          <cell r="E15109">
            <v>9</v>
          </cell>
          <cell r="I15109">
            <v>463445</v>
          </cell>
          <cell r="M15109">
            <v>9</v>
          </cell>
          <cell r="Q15109">
            <v>9</v>
          </cell>
          <cell r="V15109">
            <v>7000</v>
          </cell>
        </row>
        <row r="15110">
          <cell r="A15110">
            <v>1</v>
          </cell>
          <cell r="E15110">
            <v>9</v>
          </cell>
          <cell r="I15110">
            <v>173561382.96000001</v>
          </cell>
          <cell r="M15110">
            <v>9</v>
          </cell>
          <cell r="Q15110">
            <v>9</v>
          </cell>
          <cell r="V15110">
            <v>7100</v>
          </cell>
        </row>
        <row r="15111">
          <cell r="A15111">
            <v>1</v>
          </cell>
          <cell r="E15111">
            <v>9</v>
          </cell>
          <cell r="I15111">
            <v>-5039198.96</v>
          </cell>
          <cell r="M15111">
            <v>9</v>
          </cell>
          <cell r="Q15111">
            <v>9</v>
          </cell>
          <cell r="V15111">
            <v>7110</v>
          </cell>
        </row>
        <row r="15112">
          <cell r="A15112">
            <v>1</v>
          </cell>
          <cell r="E15112">
            <v>9</v>
          </cell>
          <cell r="I15112">
            <v>12355298.23</v>
          </cell>
          <cell r="M15112">
            <v>9</v>
          </cell>
          <cell r="Q15112">
            <v>9</v>
          </cell>
          <cell r="V15112">
            <v>7130</v>
          </cell>
        </row>
        <row r="15113">
          <cell r="A15113">
            <v>1</v>
          </cell>
          <cell r="E15113">
            <v>9</v>
          </cell>
          <cell r="I15113">
            <v>8415696.2699999996</v>
          </cell>
          <cell r="M15113">
            <v>9</v>
          </cell>
          <cell r="Q15113">
            <v>9</v>
          </cell>
          <cell r="V15113">
            <v>7140</v>
          </cell>
        </row>
        <row r="15114">
          <cell r="A15114">
            <v>1</v>
          </cell>
          <cell r="E15114">
            <v>9</v>
          </cell>
          <cell r="I15114">
            <v>463445</v>
          </cell>
          <cell r="M15114">
            <v>9</v>
          </cell>
          <cell r="Q15114">
            <v>9</v>
          </cell>
          <cell r="V15114">
            <v>7150</v>
          </cell>
        </row>
        <row r="15115">
          <cell r="A15115">
            <v>1</v>
          </cell>
          <cell r="E15115">
            <v>9</v>
          </cell>
          <cell r="I15115">
            <v>0</v>
          </cell>
          <cell r="M15115">
            <v>9</v>
          </cell>
          <cell r="Q15115">
            <v>9</v>
          </cell>
          <cell r="V15115">
            <v>7300</v>
          </cell>
        </row>
        <row r="15116">
          <cell r="A15116">
            <v>1</v>
          </cell>
          <cell r="E15116">
            <v>9</v>
          </cell>
          <cell r="I15116">
            <v>0</v>
          </cell>
          <cell r="M15116">
            <v>9</v>
          </cell>
          <cell r="Q15116">
            <v>9</v>
          </cell>
          <cell r="V15116">
            <v>7300</v>
          </cell>
        </row>
        <row r="15117">
          <cell r="A15117">
            <v>1</v>
          </cell>
          <cell r="E15117">
            <v>9</v>
          </cell>
          <cell r="I15117">
            <v>0</v>
          </cell>
          <cell r="M15117">
            <v>9</v>
          </cell>
          <cell r="Q15117">
            <v>9</v>
          </cell>
          <cell r="V15117">
            <v>7300</v>
          </cell>
        </row>
        <row r="15118">
          <cell r="A15118">
            <v>1</v>
          </cell>
          <cell r="E15118">
            <v>9</v>
          </cell>
          <cell r="I15118">
            <v>0</v>
          </cell>
          <cell r="M15118">
            <v>9</v>
          </cell>
          <cell r="Q15118">
            <v>9</v>
          </cell>
          <cell r="V15118">
            <v>7300</v>
          </cell>
        </row>
        <row r="15119">
          <cell r="A15119">
            <v>1</v>
          </cell>
          <cell r="E15119">
            <v>9</v>
          </cell>
          <cell r="I15119">
            <v>0</v>
          </cell>
          <cell r="M15119">
            <v>9</v>
          </cell>
          <cell r="Q15119">
            <v>9</v>
          </cell>
          <cell r="V15119">
            <v>7300</v>
          </cell>
        </row>
        <row r="15120">
          <cell r="A15120">
            <v>1</v>
          </cell>
          <cell r="E15120">
            <v>9</v>
          </cell>
          <cell r="I15120">
            <v>0</v>
          </cell>
          <cell r="M15120">
            <v>9</v>
          </cell>
          <cell r="Q15120">
            <v>9</v>
          </cell>
          <cell r="V15120">
            <v>7300</v>
          </cell>
        </row>
        <row r="15121">
          <cell r="A15121">
            <v>1</v>
          </cell>
          <cell r="E15121">
            <v>9</v>
          </cell>
          <cell r="I15121">
            <v>0</v>
          </cell>
          <cell r="M15121">
            <v>9</v>
          </cell>
          <cell r="Q15121">
            <v>9</v>
          </cell>
          <cell r="V15121">
            <v>7430</v>
          </cell>
        </row>
        <row r="15122">
          <cell r="A15122">
            <v>1</v>
          </cell>
          <cell r="E15122">
            <v>9</v>
          </cell>
          <cell r="I15122">
            <v>20318603.039999999</v>
          </cell>
          <cell r="M15122">
            <v>9</v>
          </cell>
          <cell r="Q15122">
            <v>9</v>
          </cell>
          <cell r="V15122">
            <v>7700</v>
          </cell>
        </row>
        <row r="15123">
          <cell r="A15123">
            <v>1</v>
          </cell>
          <cell r="E15123">
            <v>9</v>
          </cell>
          <cell r="I15123">
            <v>0</v>
          </cell>
          <cell r="M15123">
            <v>9</v>
          </cell>
          <cell r="Q15123">
            <v>9</v>
          </cell>
          <cell r="V15123">
            <v>7800</v>
          </cell>
        </row>
        <row r="15124">
          <cell r="A15124">
            <v>1</v>
          </cell>
          <cell r="E15124">
            <v>9</v>
          </cell>
          <cell r="I15124">
            <v>210962.25</v>
          </cell>
          <cell r="M15124">
            <v>9</v>
          </cell>
          <cell r="Q15124">
            <v>9</v>
          </cell>
          <cell r="V15124">
            <v>7903</v>
          </cell>
        </row>
        <row r="15125">
          <cell r="A15125">
            <v>1</v>
          </cell>
          <cell r="E15125">
            <v>9</v>
          </cell>
          <cell r="I15125">
            <v>357669.06</v>
          </cell>
          <cell r="M15125">
            <v>9</v>
          </cell>
          <cell r="Q15125">
            <v>9</v>
          </cell>
          <cell r="V15125">
            <v>8031</v>
          </cell>
        </row>
        <row r="15126">
          <cell r="A15126">
            <v>1</v>
          </cell>
          <cell r="E15126">
            <v>9</v>
          </cell>
          <cell r="I15126">
            <v>224435.83</v>
          </cell>
          <cell r="M15126">
            <v>9</v>
          </cell>
          <cell r="Q15126">
            <v>9</v>
          </cell>
          <cell r="V15126">
            <v>8032</v>
          </cell>
        </row>
        <row r="15127">
          <cell r="A15127">
            <v>1</v>
          </cell>
          <cell r="E15127">
            <v>9</v>
          </cell>
          <cell r="I15127">
            <v>-363763.67</v>
          </cell>
          <cell r="M15127">
            <v>9</v>
          </cell>
          <cell r="Q15127">
            <v>9</v>
          </cell>
          <cell r="V15127">
            <v>8033</v>
          </cell>
        </row>
        <row r="15128">
          <cell r="A15128">
            <v>1</v>
          </cell>
          <cell r="E15128">
            <v>9</v>
          </cell>
          <cell r="I15128">
            <v>0</v>
          </cell>
          <cell r="M15128">
            <v>9</v>
          </cell>
          <cell r="Q15128">
            <v>9</v>
          </cell>
          <cell r="V15128">
            <v>8034</v>
          </cell>
        </row>
        <row r="15129">
          <cell r="A15129">
            <v>1</v>
          </cell>
          <cell r="E15129">
            <v>9</v>
          </cell>
          <cell r="I15129">
            <v>-13470484.17</v>
          </cell>
          <cell r="M15129">
            <v>9</v>
          </cell>
          <cell r="Q15129">
            <v>9</v>
          </cell>
          <cell r="V15129">
            <v>9000</v>
          </cell>
        </row>
        <row r="15130">
          <cell r="A15130">
            <v>1</v>
          </cell>
          <cell r="E15130">
            <v>9</v>
          </cell>
          <cell r="I15130">
            <v>-8914831.9000000004</v>
          </cell>
          <cell r="M15130">
            <v>9</v>
          </cell>
          <cell r="Q15130">
            <v>9</v>
          </cell>
          <cell r="V15130">
            <v>9100</v>
          </cell>
        </row>
        <row r="15131">
          <cell r="A15131">
            <v>1</v>
          </cell>
          <cell r="E15131">
            <v>9</v>
          </cell>
          <cell r="I15131">
            <v>-2385576.1</v>
          </cell>
          <cell r="M15131">
            <v>9</v>
          </cell>
          <cell r="Q15131">
            <v>9</v>
          </cell>
          <cell r="V15131">
            <v>9110</v>
          </cell>
        </row>
        <row r="15132">
          <cell r="A15132">
            <v>1</v>
          </cell>
          <cell r="E15132">
            <v>9</v>
          </cell>
          <cell r="I15132">
            <v>-4394249.13</v>
          </cell>
          <cell r="M15132">
            <v>9</v>
          </cell>
          <cell r="Q15132">
            <v>9</v>
          </cell>
          <cell r="V15132">
            <v>9203</v>
          </cell>
        </row>
        <row r="15133">
          <cell r="A15133">
            <v>1</v>
          </cell>
          <cell r="E15133">
            <v>9</v>
          </cell>
          <cell r="I15133">
            <v>0</v>
          </cell>
          <cell r="M15133">
            <v>9</v>
          </cell>
          <cell r="Q15133">
            <v>9</v>
          </cell>
          <cell r="V15133">
            <v>9215</v>
          </cell>
        </row>
        <row r="15134">
          <cell r="A15134">
            <v>1</v>
          </cell>
          <cell r="E15134">
            <v>9</v>
          </cell>
          <cell r="I15134">
            <v>0</v>
          </cell>
          <cell r="M15134">
            <v>9</v>
          </cell>
          <cell r="Q15134">
            <v>9</v>
          </cell>
          <cell r="V15134">
            <v>9251</v>
          </cell>
        </row>
        <row r="15135">
          <cell r="A15135">
            <v>1</v>
          </cell>
          <cell r="E15135">
            <v>9</v>
          </cell>
          <cell r="I15135">
            <v>-25801790.93</v>
          </cell>
          <cell r="M15135">
            <v>9</v>
          </cell>
          <cell r="Q15135">
            <v>9</v>
          </cell>
          <cell r="V15135">
            <v>9252</v>
          </cell>
        </row>
        <row r="15136">
          <cell r="A15136">
            <v>1</v>
          </cell>
          <cell r="E15136">
            <v>9</v>
          </cell>
          <cell r="I15136">
            <v>0</v>
          </cell>
          <cell r="M15136">
            <v>9</v>
          </cell>
          <cell r="Q15136">
            <v>9</v>
          </cell>
          <cell r="V15136">
            <v>9253</v>
          </cell>
        </row>
        <row r="15137">
          <cell r="A15137">
            <v>1</v>
          </cell>
          <cell r="E15137">
            <v>9</v>
          </cell>
          <cell r="I15137">
            <v>0</v>
          </cell>
          <cell r="M15137">
            <v>9</v>
          </cell>
          <cell r="Q15137">
            <v>9</v>
          </cell>
          <cell r="V15137">
            <v>9256</v>
          </cell>
        </row>
        <row r="15138">
          <cell r="A15138">
            <v>1</v>
          </cell>
          <cell r="E15138">
            <v>9</v>
          </cell>
          <cell r="I15138">
            <v>-8679431.5600000005</v>
          </cell>
          <cell r="M15138">
            <v>9</v>
          </cell>
          <cell r="Q15138">
            <v>9</v>
          </cell>
          <cell r="V15138">
            <v>9305</v>
          </cell>
        </row>
        <row r="15139">
          <cell r="A15139">
            <v>1</v>
          </cell>
          <cell r="E15139">
            <v>9</v>
          </cell>
          <cell r="I15139">
            <v>0</v>
          </cell>
          <cell r="M15139">
            <v>9</v>
          </cell>
          <cell r="Q15139">
            <v>9</v>
          </cell>
          <cell r="V15139">
            <v>9306</v>
          </cell>
        </row>
        <row r="15140">
          <cell r="A15140">
            <v>1</v>
          </cell>
          <cell r="E15140">
            <v>9</v>
          </cell>
          <cell r="I15140">
            <v>-438744.13</v>
          </cell>
          <cell r="M15140">
            <v>9</v>
          </cell>
          <cell r="Q15140">
            <v>9</v>
          </cell>
          <cell r="V15140">
            <v>9400</v>
          </cell>
        </row>
        <row r="15141">
          <cell r="A15141">
            <v>1</v>
          </cell>
          <cell r="E15141">
            <v>9</v>
          </cell>
          <cell r="I15141">
            <v>-43230744.579999998</v>
          </cell>
          <cell r="M15141">
            <v>9</v>
          </cell>
          <cell r="Q15141">
            <v>9</v>
          </cell>
          <cell r="V15141">
            <v>9530</v>
          </cell>
        </row>
        <row r="15142">
          <cell r="A15142">
            <v>1</v>
          </cell>
          <cell r="E15142">
            <v>9</v>
          </cell>
          <cell r="I15142">
            <v>-152418861.61000001</v>
          </cell>
          <cell r="M15142">
            <v>9</v>
          </cell>
          <cell r="Q15142">
            <v>9</v>
          </cell>
          <cell r="V15142">
            <v>9600</v>
          </cell>
        </row>
        <row r="15143">
          <cell r="A15143">
            <v>1</v>
          </cell>
          <cell r="E15143">
            <v>9</v>
          </cell>
          <cell r="I15143">
            <v>-23565201.859999999</v>
          </cell>
          <cell r="M15143">
            <v>9</v>
          </cell>
          <cell r="Q15143">
            <v>9</v>
          </cell>
          <cell r="V15143">
            <v>9610</v>
          </cell>
        </row>
        <row r="15144">
          <cell r="A15144">
            <v>1</v>
          </cell>
          <cell r="E15144">
            <v>9</v>
          </cell>
          <cell r="I15144">
            <v>3738.52</v>
          </cell>
          <cell r="M15144">
            <v>9</v>
          </cell>
          <cell r="Q15144">
            <v>9</v>
          </cell>
          <cell r="V15144">
            <v>9990</v>
          </cell>
        </row>
        <row r="15145">
          <cell r="A15145">
            <v>1</v>
          </cell>
          <cell r="E15145">
            <v>9</v>
          </cell>
          <cell r="I15145">
            <v>362484427.06</v>
          </cell>
          <cell r="M15145">
            <v>9</v>
          </cell>
          <cell r="Q15145">
            <v>9</v>
          </cell>
          <cell r="V15145">
            <v>5301</v>
          </cell>
        </row>
        <row r="15146">
          <cell r="A15146">
            <v>1</v>
          </cell>
          <cell r="E15146">
            <v>25</v>
          </cell>
          <cell r="I15146">
            <v>0</v>
          </cell>
          <cell r="M15146">
            <v>25</v>
          </cell>
          <cell r="Q15146">
            <v>25</v>
          </cell>
          <cell r="V15146">
            <v>4700</v>
          </cell>
        </row>
        <row r="15147">
          <cell r="A15147">
            <v>1</v>
          </cell>
          <cell r="E15147">
            <v>7</v>
          </cell>
          <cell r="I15147">
            <v>0</v>
          </cell>
          <cell r="M15147">
            <v>7</v>
          </cell>
          <cell r="Q15147">
            <v>7</v>
          </cell>
          <cell r="V15147">
            <v>1020</v>
          </cell>
        </row>
        <row r="15148">
          <cell r="A15148">
            <v>1</v>
          </cell>
          <cell r="E15148">
            <v>7</v>
          </cell>
          <cell r="I15148">
            <v>0</v>
          </cell>
          <cell r="M15148">
            <v>7</v>
          </cell>
          <cell r="Q15148">
            <v>7</v>
          </cell>
          <cell r="V15148">
            <v>1096</v>
          </cell>
        </row>
        <row r="15149">
          <cell r="A15149">
            <v>1</v>
          </cell>
          <cell r="E15149">
            <v>7</v>
          </cell>
          <cell r="I15149">
            <v>0</v>
          </cell>
          <cell r="M15149">
            <v>7</v>
          </cell>
          <cell r="Q15149">
            <v>7</v>
          </cell>
          <cell r="V15149">
            <v>2020</v>
          </cell>
        </row>
        <row r="15150">
          <cell r="A15150">
            <v>1</v>
          </cell>
          <cell r="E15150">
            <v>7</v>
          </cell>
          <cell r="I15150">
            <v>0</v>
          </cell>
          <cell r="M15150">
            <v>7</v>
          </cell>
          <cell r="Q15150">
            <v>7</v>
          </cell>
          <cell r="V15150">
            <v>2021</v>
          </cell>
        </row>
        <row r="15151">
          <cell r="A15151">
            <v>1</v>
          </cell>
          <cell r="E15151">
            <v>7</v>
          </cell>
          <cell r="I15151">
            <v>0</v>
          </cell>
          <cell r="M15151">
            <v>7</v>
          </cell>
          <cell r="Q15151">
            <v>7</v>
          </cell>
          <cell r="V15151">
            <v>2030</v>
          </cell>
        </row>
        <row r="15152">
          <cell r="A15152">
            <v>1</v>
          </cell>
          <cell r="E15152">
            <v>7</v>
          </cell>
          <cell r="I15152">
            <v>0</v>
          </cell>
          <cell r="M15152">
            <v>7</v>
          </cell>
          <cell r="Q15152">
            <v>7</v>
          </cell>
          <cell r="V15152">
            <v>2300</v>
          </cell>
        </row>
        <row r="15153">
          <cell r="A15153">
            <v>1</v>
          </cell>
          <cell r="E15153">
            <v>7</v>
          </cell>
          <cell r="I15153">
            <v>0</v>
          </cell>
          <cell r="M15153">
            <v>7</v>
          </cell>
          <cell r="Q15153">
            <v>7</v>
          </cell>
          <cell r="V15153">
            <v>3100</v>
          </cell>
        </row>
        <row r="15154">
          <cell r="A15154">
            <v>1</v>
          </cell>
          <cell r="E15154">
            <v>7</v>
          </cell>
          <cell r="I15154">
            <v>0</v>
          </cell>
          <cell r="M15154">
            <v>7</v>
          </cell>
          <cell r="Q15154">
            <v>7</v>
          </cell>
          <cell r="V15154">
            <v>3400</v>
          </cell>
        </row>
        <row r="15155">
          <cell r="A15155">
            <v>1</v>
          </cell>
          <cell r="E15155">
            <v>7</v>
          </cell>
          <cell r="I15155">
            <v>0</v>
          </cell>
          <cell r="M15155">
            <v>7</v>
          </cell>
          <cell r="Q15155">
            <v>7</v>
          </cell>
          <cell r="V15155">
            <v>4460</v>
          </cell>
        </row>
        <row r="15156">
          <cell r="A15156">
            <v>1</v>
          </cell>
          <cell r="E15156">
            <v>7</v>
          </cell>
          <cell r="I15156">
            <v>0</v>
          </cell>
          <cell r="M15156">
            <v>7</v>
          </cell>
          <cell r="Q15156">
            <v>7</v>
          </cell>
          <cell r="V15156">
            <v>4730</v>
          </cell>
        </row>
        <row r="15157">
          <cell r="A15157">
            <v>1</v>
          </cell>
          <cell r="E15157">
            <v>7</v>
          </cell>
          <cell r="I15157">
            <v>0</v>
          </cell>
          <cell r="M15157">
            <v>7</v>
          </cell>
          <cell r="Q15157">
            <v>7</v>
          </cell>
          <cell r="V15157">
            <v>4770</v>
          </cell>
        </row>
        <row r="15158">
          <cell r="A15158">
            <v>1</v>
          </cell>
          <cell r="E15158">
            <v>7</v>
          </cell>
          <cell r="I15158">
            <v>0</v>
          </cell>
          <cell r="M15158">
            <v>7</v>
          </cell>
          <cell r="Q15158">
            <v>7</v>
          </cell>
          <cell r="V15158">
            <v>4800</v>
          </cell>
        </row>
        <row r="15159">
          <cell r="A15159">
            <v>1</v>
          </cell>
          <cell r="E15159">
            <v>7</v>
          </cell>
          <cell r="I15159">
            <v>0</v>
          </cell>
          <cell r="M15159">
            <v>7</v>
          </cell>
          <cell r="Q15159">
            <v>7</v>
          </cell>
          <cell r="V15159">
            <v>4901</v>
          </cell>
        </row>
        <row r="15160">
          <cell r="A15160">
            <v>1</v>
          </cell>
          <cell r="E15160">
            <v>7</v>
          </cell>
          <cell r="I15160">
            <v>0</v>
          </cell>
          <cell r="M15160">
            <v>7</v>
          </cell>
          <cell r="Q15160">
            <v>7</v>
          </cell>
          <cell r="V15160">
            <v>9301</v>
          </cell>
        </row>
        <row r="15161">
          <cell r="A15161">
            <v>1</v>
          </cell>
          <cell r="E15161">
            <v>2</v>
          </cell>
          <cell r="I15161">
            <v>-92532.38</v>
          </cell>
          <cell r="M15161">
            <v>2</v>
          </cell>
          <cell r="Q15161">
            <v>22</v>
          </cell>
          <cell r="V15161">
            <v>1010</v>
          </cell>
        </row>
        <row r="15162">
          <cell r="A15162">
            <v>1</v>
          </cell>
          <cell r="E15162">
            <v>2</v>
          </cell>
          <cell r="I15162">
            <v>-10063071.65</v>
          </cell>
          <cell r="M15162">
            <v>2</v>
          </cell>
          <cell r="Q15162">
            <v>2</v>
          </cell>
          <cell r="V15162">
            <v>1010</v>
          </cell>
        </row>
        <row r="15163">
          <cell r="A15163">
            <v>1</v>
          </cell>
          <cell r="E15163">
            <v>2</v>
          </cell>
          <cell r="I15163">
            <v>-794231.28</v>
          </cell>
          <cell r="M15163">
            <v>2</v>
          </cell>
          <cell r="Q15163">
            <v>2</v>
          </cell>
          <cell r="V15163">
            <v>1095</v>
          </cell>
        </row>
        <row r="15164">
          <cell r="A15164">
            <v>1</v>
          </cell>
          <cell r="E15164">
            <v>2</v>
          </cell>
          <cell r="I15164">
            <v>-1798509.34</v>
          </cell>
          <cell r="M15164">
            <v>2</v>
          </cell>
          <cell r="Q15164">
            <v>2</v>
          </cell>
          <cell r="V15164">
            <v>1096</v>
          </cell>
        </row>
        <row r="15165">
          <cell r="A15165">
            <v>1</v>
          </cell>
          <cell r="E15165">
            <v>2</v>
          </cell>
          <cell r="I15165">
            <v>250696.89</v>
          </cell>
          <cell r="M15165">
            <v>2</v>
          </cell>
          <cell r="Q15165">
            <v>2</v>
          </cell>
          <cell r="V15165">
            <v>2010</v>
          </cell>
        </row>
        <row r="15166">
          <cell r="A15166">
            <v>1</v>
          </cell>
          <cell r="E15166">
            <v>2</v>
          </cell>
          <cell r="I15166">
            <v>4200</v>
          </cell>
          <cell r="M15166">
            <v>2</v>
          </cell>
          <cell r="Q15166">
            <v>2</v>
          </cell>
          <cell r="V15166">
            <v>2030</v>
          </cell>
        </row>
        <row r="15167">
          <cell r="A15167">
            <v>1</v>
          </cell>
          <cell r="E15167">
            <v>2</v>
          </cell>
          <cell r="I15167">
            <v>340769.67</v>
          </cell>
          <cell r="M15167">
            <v>2</v>
          </cell>
          <cell r="Q15167">
            <v>2</v>
          </cell>
          <cell r="V15167">
            <v>2030</v>
          </cell>
        </row>
        <row r="15168">
          <cell r="A15168">
            <v>1</v>
          </cell>
          <cell r="E15168">
            <v>2</v>
          </cell>
          <cell r="I15168">
            <v>5012050.88</v>
          </cell>
          <cell r="M15168">
            <v>2</v>
          </cell>
          <cell r="Q15168">
            <v>2</v>
          </cell>
          <cell r="V15168">
            <v>2040</v>
          </cell>
        </row>
        <row r="15169">
          <cell r="A15169">
            <v>1</v>
          </cell>
          <cell r="E15169">
            <v>2</v>
          </cell>
          <cell r="I15169">
            <v>1197404.3400000001</v>
          </cell>
          <cell r="M15169">
            <v>2</v>
          </cell>
          <cell r="Q15169">
            <v>2</v>
          </cell>
          <cell r="V15169">
            <v>2051</v>
          </cell>
        </row>
        <row r="15170">
          <cell r="A15170">
            <v>1</v>
          </cell>
          <cell r="E15170">
            <v>2</v>
          </cell>
          <cell r="I15170">
            <v>39176.04</v>
          </cell>
          <cell r="M15170">
            <v>2</v>
          </cell>
          <cell r="Q15170">
            <v>2</v>
          </cell>
          <cell r="V15170">
            <v>2052</v>
          </cell>
        </row>
        <row r="15171">
          <cell r="A15171">
            <v>1</v>
          </cell>
          <cell r="E15171">
            <v>2</v>
          </cell>
          <cell r="I15171">
            <v>28257.03</v>
          </cell>
          <cell r="M15171">
            <v>2</v>
          </cell>
          <cell r="Q15171">
            <v>2</v>
          </cell>
          <cell r="V15171">
            <v>2053</v>
          </cell>
        </row>
        <row r="15172">
          <cell r="A15172">
            <v>1</v>
          </cell>
          <cell r="E15172">
            <v>2</v>
          </cell>
          <cell r="I15172">
            <v>172566.8</v>
          </cell>
          <cell r="M15172">
            <v>2</v>
          </cell>
          <cell r="Q15172">
            <v>2</v>
          </cell>
          <cell r="V15172">
            <v>2054</v>
          </cell>
        </row>
        <row r="15173">
          <cell r="A15173">
            <v>1</v>
          </cell>
          <cell r="E15173">
            <v>2</v>
          </cell>
          <cell r="I15173">
            <v>973.68</v>
          </cell>
          <cell r="M15173">
            <v>2</v>
          </cell>
          <cell r="Q15173">
            <v>9</v>
          </cell>
          <cell r="V15173">
            <v>2090</v>
          </cell>
        </row>
        <row r="15174">
          <cell r="A15174">
            <v>1</v>
          </cell>
          <cell r="E15174">
            <v>2</v>
          </cell>
          <cell r="I15174">
            <v>105726.38</v>
          </cell>
          <cell r="M15174">
            <v>2</v>
          </cell>
          <cell r="Q15174">
            <v>2</v>
          </cell>
          <cell r="V15174">
            <v>2090</v>
          </cell>
        </row>
        <row r="15175">
          <cell r="A15175">
            <v>1</v>
          </cell>
          <cell r="E15175">
            <v>2</v>
          </cell>
          <cell r="I15175">
            <v>1867396.56</v>
          </cell>
          <cell r="M15175">
            <v>2</v>
          </cell>
          <cell r="Q15175">
            <v>2</v>
          </cell>
          <cell r="V15175">
            <v>2095</v>
          </cell>
        </row>
        <row r="15176">
          <cell r="A15176">
            <v>1</v>
          </cell>
          <cell r="E15176">
            <v>2</v>
          </cell>
          <cell r="I15176">
            <v>-110.09</v>
          </cell>
          <cell r="M15176">
            <v>2</v>
          </cell>
          <cell r="Q15176">
            <v>2</v>
          </cell>
          <cell r="V15176">
            <v>2200</v>
          </cell>
        </row>
        <row r="15177">
          <cell r="A15177">
            <v>1</v>
          </cell>
          <cell r="E15177">
            <v>2</v>
          </cell>
          <cell r="I15177">
            <v>-5951.9</v>
          </cell>
          <cell r="M15177">
            <v>2</v>
          </cell>
          <cell r="Q15177">
            <v>2</v>
          </cell>
          <cell r="V15177">
            <v>2300</v>
          </cell>
        </row>
        <row r="15178">
          <cell r="A15178">
            <v>1</v>
          </cell>
          <cell r="E15178">
            <v>2</v>
          </cell>
          <cell r="I15178">
            <v>-2599.15</v>
          </cell>
          <cell r="M15178">
            <v>2</v>
          </cell>
          <cell r="Q15178">
            <v>2</v>
          </cell>
          <cell r="V15178">
            <v>3000</v>
          </cell>
        </row>
        <row r="15179">
          <cell r="A15179">
            <v>1</v>
          </cell>
          <cell r="E15179">
            <v>2</v>
          </cell>
          <cell r="I15179">
            <v>-1284</v>
          </cell>
          <cell r="M15179">
            <v>2</v>
          </cell>
          <cell r="Q15179">
            <v>2</v>
          </cell>
          <cell r="V15179">
            <v>3300</v>
          </cell>
        </row>
        <row r="15180">
          <cell r="A15180">
            <v>1</v>
          </cell>
          <cell r="E15180">
            <v>2</v>
          </cell>
          <cell r="I15180">
            <v>103127.94</v>
          </cell>
          <cell r="M15180">
            <v>2</v>
          </cell>
          <cell r="Q15180">
            <v>2</v>
          </cell>
          <cell r="V15180">
            <v>3400</v>
          </cell>
        </row>
        <row r="15181">
          <cell r="A15181">
            <v>1</v>
          </cell>
          <cell r="E15181">
            <v>2</v>
          </cell>
          <cell r="I15181">
            <v>1171.74</v>
          </cell>
          <cell r="M15181">
            <v>2</v>
          </cell>
          <cell r="Q15181">
            <v>2</v>
          </cell>
          <cell r="V15181">
            <v>4050</v>
          </cell>
        </row>
        <row r="15182">
          <cell r="A15182">
            <v>1</v>
          </cell>
          <cell r="E15182">
            <v>2</v>
          </cell>
          <cell r="I15182">
            <v>60000</v>
          </cell>
          <cell r="M15182">
            <v>2</v>
          </cell>
          <cell r="Q15182">
            <v>2</v>
          </cell>
          <cell r="V15182">
            <v>4060</v>
          </cell>
        </row>
        <row r="15183">
          <cell r="A15183">
            <v>1</v>
          </cell>
          <cell r="E15183">
            <v>2</v>
          </cell>
          <cell r="I15183">
            <v>0</v>
          </cell>
          <cell r="M15183">
            <v>2</v>
          </cell>
          <cell r="Q15183">
            <v>4</v>
          </cell>
          <cell r="V15183">
            <v>4150</v>
          </cell>
        </row>
        <row r="15184">
          <cell r="A15184">
            <v>1</v>
          </cell>
          <cell r="E15184">
            <v>2</v>
          </cell>
          <cell r="I15184">
            <v>2654.25</v>
          </cell>
          <cell r="M15184">
            <v>2</v>
          </cell>
          <cell r="Q15184">
            <v>2</v>
          </cell>
          <cell r="V15184">
            <v>4150</v>
          </cell>
        </row>
        <row r="15185">
          <cell r="A15185">
            <v>1</v>
          </cell>
          <cell r="E15185">
            <v>2</v>
          </cell>
          <cell r="I15185">
            <v>4623.55</v>
          </cell>
          <cell r="M15185">
            <v>2</v>
          </cell>
          <cell r="Q15185">
            <v>2</v>
          </cell>
          <cell r="V15185">
            <v>4260</v>
          </cell>
        </row>
        <row r="15186">
          <cell r="A15186">
            <v>1</v>
          </cell>
          <cell r="E15186">
            <v>2</v>
          </cell>
          <cell r="I15186">
            <v>59.85</v>
          </cell>
          <cell r="M15186">
            <v>2</v>
          </cell>
          <cell r="Q15186">
            <v>2</v>
          </cell>
          <cell r="V15186">
            <v>4280</v>
          </cell>
        </row>
        <row r="15187">
          <cell r="A15187">
            <v>1</v>
          </cell>
          <cell r="E15187">
            <v>2</v>
          </cell>
          <cell r="I15187">
            <v>2048.88</v>
          </cell>
          <cell r="M15187">
            <v>2</v>
          </cell>
          <cell r="Q15187">
            <v>2</v>
          </cell>
          <cell r="V15187">
            <v>4301</v>
          </cell>
        </row>
        <row r="15188">
          <cell r="A15188">
            <v>1</v>
          </cell>
          <cell r="E15188">
            <v>2</v>
          </cell>
          <cell r="I15188">
            <v>707.37</v>
          </cell>
          <cell r="M15188">
            <v>2</v>
          </cell>
          <cell r="Q15188">
            <v>2</v>
          </cell>
          <cell r="V15188">
            <v>4305</v>
          </cell>
        </row>
        <row r="15189">
          <cell r="A15189">
            <v>1</v>
          </cell>
          <cell r="E15189">
            <v>2</v>
          </cell>
          <cell r="I15189">
            <v>775</v>
          </cell>
          <cell r="M15189">
            <v>2</v>
          </cell>
          <cell r="Q15189">
            <v>2</v>
          </cell>
          <cell r="V15189">
            <v>4460</v>
          </cell>
        </row>
        <row r="15190">
          <cell r="A15190">
            <v>1</v>
          </cell>
          <cell r="E15190">
            <v>2</v>
          </cell>
          <cell r="I15190">
            <v>0</v>
          </cell>
          <cell r="M15190">
            <v>2</v>
          </cell>
          <cell r="Q15190">
            <v>4</v>
          </cell>
          <cell r="V15190">
            <v>4490</v>
          </cell>
        </row>
        <row r="15191">
          <cell r="A15191">
            <v>1</v>
          </cell>
          <cell r="E15191">
            <v>2</v>
          </cell>
          <cell r="I15191">
            <v>-365.99</v>
          </cell>
          <cell r="M15191">
            <v>2</v>
          </cell>
          <cell r="Q15191">
            <v>2</v>
          </cell>
          <cell r="V15191">
            <v>4490</v>
          </cell>
        </row>
        <row r="15192">
          <cell r="A15192">
            <v>1</v>
          </cell>
          <cell r="E15192">
            <v>2</v>
          </cell>
          <cell r="I15192">
            <v>2200</v>
          </cell>
          <cell r="M15192">
            <v>2</v>
          </cell>
          <cell r="Q15192">
            <v>2</v>
          </cell>
          <cell r="V15192">
            <v>4601</v>
          </cell>
        </row>
        <row r="15193">
          <cell r="A15193">
            <v>1</v>
          </cell>
          <cell r="E15193">
            <v>2</v>
          </cell>
          <cell r="I15193">
            <v>173.3</v>
          </cell>
          <cell r="M15193">
            <v>2</v>
          </cell>
          <cell r="Q15193">
            <v>2</v>
          </cell>
          <cell r="V15193">
            <v>4603</v>
          </cell>
        </row>
        <row r="15194">
          <cell r="A15194">
            <v>1</v>
          </cell>
          <cell r="E15194">
            <v>2</v>
          </cell>
          <cell r="I15194">
            <v>2369</v>
          </cell>
          <cell r="M15194">
            <v>2</v>
          </cell>
          <cell r="Q15194">
            <v>2</v>
          </cell>
          <cell r="V15194">
            <v>4660</v>
          </cell>
        </row>
        <row r="15195">
          <cell r="A15195">
            <v>1</v>
          </cell>
          <cell r="E15195">
            <v>2</v>
          </cell>
          <cell r="I15195">
            <v>8070.53</v>
          </cell>
          <cell r="M15195">
            <v>2</v>
          </cell>
          <cell r="Q15195">
            <v>2</v>
          </cell>
          <cell r="V15195">
            <v>4680</v>
          </cell>
        </row>
        <row r="15196">
          <cell r="A15196">
            <v>1</v>
          </cell>
          <cell r="E15196">
            <v>2</v>
          </cell>
          <cell r="I15196">
            <v>4119.8999999999996</v>
          </cell>
          <cell r="M15196">
            <v>2</v>
          </cell>
          <cell r="Q15196">
            <v>2</v>
          </cell>
          <cell r="V15196">
            <v>4720</v>
          </cell>
        </row>
        <row r="15197">
          <cell r="A15197">
            <v>1</v>
          </cell>
          <cell r="E15197">
            <v>2</v>
          </cell>
          <cell r="I15197">
            <v>0</v>
          </cell>
          <cell r="M15197">
            <v>2</v>
          </cell>
          <cell r="Q15197">
            <v>4</v>
          </cell>
          <cell r="V15197">
            <v>4730</v>
          </cell>
        </row>
        <row r="15198">
          <cell r="A15198">
            <v>1</v>
          </cell>
          <cell r="E15198">
            <v>2</v>
          </cell>
          <cell r="I15198">
            <v>16273.59</v>
          </cell>
          <cell r="M15198">
            <v>2</v>
          </cell>
          <cell r="Q15198">
            <v>4</v>
          </cell>
          <cell r="V15198">
            <v>4730</v>
          </cell>
        </row>
        <row r="15199">
          <cell r="A15199">
            <v>1</v>
          </cell>
          <cell r="E15199">
            <v>2</v>
          </cell>
          <cell r="I15199">
            <v>66359.100000000006</v>
          </cell>
          <cell r="M15199">
            <v>2</v>
          </cell>
          <cell r="Q15199">
            <v>4</v>
          </cell>
          <cell r="V15199">
            <v>4730</v>
          </cell>
        </row>
        <row r="15200">
          <cell r="A15200">
            <v>1</v>
          </cell>
          <cell r="E15200">
            <v>2</v>
          </cell>
          <cell r="I15200">
            <v>0</v>
          </cell>
          <cell r="M15200">
            <v>2</v>
          </cell>
          <cell r="Q15200">
            <v>22</v>
          </cell>
          <cell r="V15200">
            <v>4730</v>
          </cell>
        </row>
        <row r="15201">
          <cell r="A15201">
            <v>1</v>
          </cell>
          <cell r="E15201">
            <v>2</v>
          </cell>
          <cell r="I15201">
            <v>0</v>
          </cell>
          <cell r="M15201">
            <v>2</v>
          </cell>
          <cell r="Q15201">
            <v>4</v>
          </cell>
          <cell r="V15201">
            <v>4730</v>
          </cell>
        </row>
        <row r="15202">
          <cell r="A15202">
            <v>1</v>
          </cell>
          <cell r="E15202">
            <v>2</v>
          </cell>
          <cell r="I15202">
            <v>21808.28</v>
          </cell>
          <cell r="M15202">
            <v>2</v>
          </cell>
          <cell r="Q15202">
            <v>4</v>
          </cell>
          <cell r="V15202">
            <v>4730</v>
          </cell>
        </row>
        <row r="15203">
          <cell r="A15203">
            <v>1</v>
          </cell>
          <cell r="E15203">
            <v>2</v>
          </cell>
          <cell r="I15203">
            <v>645403.31999999995</v>
          </cell>
          <cell r="M15203">
            <v>2</v>
          </cell>
          <cell r="Q15203">
            <v>2</v>
          </cell>
          <cell r="V15203">
            <v>4730</v>
          </cell>
        </row>
        <row r="15204">
          <cell r="A15204">
            <v>1</v>
          </cell>
          <cell r="E15204">
            <v>2</v>
          </cell>
          <cell r="I15204">
            <v>120000</v>
          </cell>
          <cell r="M15204">
            <v>2</v>
          </cell>
          <cell r="Q15204">
            <v>2</v>
          </cell>
          <cell r="V15204">
            <v>4740</v>
          </cell>
        </row>
        <row r="15205">
          <cell r="A15205">
            <v>1</v>
          </cell>
          <cell r="E15205">
            <v>2</v>
          </cell>
          <cell r="I15205">
            <v>0</v>
          </cell>
          <cell r="M15205">
            <v>2</v>
          </cell>
          <cell r="Q15205">
            <v>2</v>
          </cell>
          <cell r="V15205">
            <v>4755</v>
          </cell>
        </row>
        <row r="15206">
          <cell r="A15206">
            <v>1</v>
          </cell>
          <cell r="E15206">
            <v>2</v>
          </cell>
          <cell r="I15206">
            <v>24269.79</v>
          </cell>
          <cell r="M15206">
            <v>2</v>
          </cell>
          <cell r="Q15206">
            <v>2</v>
          </cell>
          <cell r="V15206">
            <v>4800</v>
          </cell>
        </row>
        <row r="15207">
          <cell r="A15207">
            <v>1</v>
          </cell>
          <cell r="E15207">
            <v>2</v>
          </cell>
          <cell r="I15207">
            <v>1540</v>
          </cell>
          <cell r="M15207">
            <v>2</v>
          </cell>
          <cell r="Q15207">
            <v>2</v>
          </cell>
          <cell r="V15207">
            <v>4830</v>
          </cell>
        </row>
        <row r="15208">
          <cell r="A15208">
            <v>1</v>
          </cell>
          <cell r="E15208">
            <v>2</v>
          </cell>
          <cell r="I15208">
            <v>15604.65</v>
          </cell>
          <cell r="M15208">
            <v>2</v>
          </cell>
          <cell r="Q15208">
            <v>2</v>
          </cell>
          <cell r="V15208">
            <v>4840</v>
          </cell>
        </row>
        <row r="15209">
          <cell r="A15209">
            <v>1</v>
          </cell>
          <cell r="E15209">
            <v>2</v>
          </cell>
          <cell r="I15209">
            <v>411967.15</v>
          </cell>
          <cell r="M15209">
            <v>2</v>
          </cell>
          <cell r="Q15209">
            <v>2</v>
          </cell>
          <cell r="V15209">
            <v>4880</v>
          </cell>
        </row>
        <row r="15210">
          <cell r="A15210">
            <v>1</v>
          </cell>
          <cell r="E15210">
            <v>2</v>
          </cell>
          <cell r="I15210">
            <v>9564.6</v>
          </cell>
          <cell r="M15210">
            <v>2</v>
          </cell>
          <cell r="Q15210">
            <v>2</v>
          </cell>
          <cell r="V15210">
            <v>4910</v>
          </cell>
        </row>
        <row r="15211">
          <cell r="A15211">
            <v>1</v>
          </cell>
          <cell r="E15211">
            <v>2</v>
          </cell>
          <cell r="I15211">
            <v>-10000</v>
          </cell>
          <cell r="M15211">
            <v>2</v>
          </cell>
          <cell r="Q15211">
            <v>2</v>
          </cell>
          <cell r="V15211">
            <v>5100</v>
          </cell>
        </row>
        <row r="15212">
          <cell r="A15212">
            <v>1</v>
          </cell>
          <cell r="E15212">
            <v>2</v>
          </cell>
          <cell r="I15212">
            <v>-1240</v>
          </cell>
          <cell r="M15212">
            <v>2</v>
          </cell>
          <cell r="Q15212">
            <v>2</v>
          </cell>
          <cell r="V15212">
            <v>5200</v>
          </cell>
        </row>
        <row r="15213">
          <cell r="A15213">
            <v>1</v>
          </cell>
          <cell r="E15213">
            <v>2</v>
          </cell>
          <cell r="I15213">
            <v>-4817025.57</v>
          </cell>
          <cell r="M15213">
            <v>2</v>
          </cell>
          <cell r="Q15213">
            <v>2</v>
          </cell>
          <cell r="V15213">
            <v>5400</v>
          </cell>
        </row>
        <row r="15214">
          <cell r="A15214">
            <v>1</v>
          </cell>
          <cell r="E15214">
            <v>2</v>
          </cell>
          <cell r="I15214">
            <v>0</v>
          </cell>
          <cell r="M15214">
            <v>2</v>
          </cell>
          <cell r="Q15214">
            <v>2</v>
          </cell>
          <cell r="V15214">
            <v>5400</v>
          </cell>
        </row>
        <row r="15215">
          <cell r="A15215">
            <v>1</v>
          </cell>
          <cell r="E15215">
            <v>2</v>
          </cell>
          <cell r="I15215">
            <v>8488.4699999999993</v>
          </cell>
          <cell r="M15215">
            <v>2</v>
          </cell>
          <cell r="Q15215">
            <v>2</v>
          </cell>
          <cell r="V15215">
            <v>6110</v>
          </cell>
        </row>
        <row r="15216">
          <cell r="A15216">
            <v>1</v>
          </cell>
          <cell r="E15216">
            <v>2</v>
          </cell>
          <cell r="I15216">
            <v>-1650.53</v>
          </cell>
          <cell r="M15216">
            <v>2</v>
          </cell>
          <cell r="Q15216">
            <v>2</v>
          </cell>
          <cell r="V15216">
            <v>6120</v>
          </cell>
        </row>
        <row r="15217">
          <cell r="A15217">
            <v>1</v>
          </cell>
          <cell r="E15217">
            <v>2</v>
          </cell>
          <cell r="I15217">
            <v>73759.509999999995</v>
          </cell>
          <cell r="M15217">
            <v>2</v>
          </cell>
          <cell r="Q15217">
            <v>2</v>
          </cell>
          <cell r="V15217">
            <v>6710</v>
          </cell>
        </row>
        <row r="15218">
          <cell r="A15218">
            <v>1</v>
          </cell>
          <cell r="E15218">
            <v>2</v>
          </cell>
          <cell r="I15218">
            <v>-2048.88</v>
          </cell>
          <cell r="M15218">
            <v>2</v>
          </cell>
          <cell r="Q15218">
            <v>2</v>
          </cell>
          <cell r="V15218">
            <v>6720</v>
          </cell>
        </row>
        <row r="15219">
          <cell r="A15219">
            <v>1</v>
          </cell>
          <cell r="E15219">
            <v>2</v>
          </cell>
          <cell r="I15219">
            <v>8011087.4900000002</v>
          </cell>
          <cell r="M15219">
            <v>2</v>
          </cell>
          <cell r="Q15219">
            <v>2</v>
          </cell>
          <cell r="V15219">
            <v>7100</v>
          </cell>
        </row>
        <row r="15220">
          <cell r="A15220">
            <v>1</v>
          </cell>
          <cell r="E15220">
            <v>2</v>
          </cell>
          <cell r="I15220">
            <v>-84373.22</v>
          </cell>
          <cell r="M15220">
            <v>2</v>
          </cell>
          <cell r="Q15220">
            <v>2</v>
          </cell>
          <cell r="V15220">
            <v>7110</v>
          </cell>
        </row>
        <row r="15221">
          <cell r="A15221">
            <v>1</v>
          </cell>
          <cell r="E15221">
            <v>2</v>
          </cell>
          <cell r="I15221">
            <v>2798440.93</v>
          </cell>
          <cell r="M15221">
            <v>2</v>
          </cell>
          <cell r="Q15221">
            <v>2</v>
          </cell>
          <cell r="V15221">
            <v>7130</v>
          </cell>
        </row>
        <row r="15222">
          <cell r="A15222">
            <v>1</v>
          </cell>
          <cell r="E15222">
            <v>2</v>
          </cell>
          <cell r="I15222">
            <v>3033.99</v>
          </cell>
          <cell r="M15222">
            <v>2</v>
          </cell>
          <cell r="Q15222">
            <v>2</v>
          </cell>
          <cell r="V15222">
            <v>7300</v>
          </cell>
        </row>
        <row r="15223">
          <cell r="A15223">
            <v>1</v>
          </cell>
          <cell r="E15223">
            <v>2</v>
          </cell>
          <cell r="I15223">
            <v>56451.28</v>
          </cell>
          <cell r="M15223">
            <v>2</v>
          </cell>
          <cell r="Q15223">
            <v>2</v>
          </cell>
          <cell r="V15223">
            <v>7300</v>
          </cell>
        </row>
        <row r="15224">
          <cell r="A15224">
            <v>1</v>
          </cell>
          <cell r="E15224">
            <v>2</v>
          </cell>
          <cell r="I15224">
            <v>600</v>
          </cell>
          <cell r="M15224">
            <v>2</v>
          </cell>
          <cell r="Q15224">
            <v>2</v>
          </cell>
          <cell r="V15224">
            <v>7300</v>
          </cell>
        </row>
        <row r="15225">
          <cell r="A15225">
            <v>1</v>
          </cell>
          <cell r="E15225">
            <v>2</v>
          </cell>
          <cell r="I15225">
            <v>2054.85</v>
          </cell>
          <cell r="M15225">
            <v>2</v>
          </cell>
          <cell r="Q15225">
            <v>2</v>
          </cell>
          <cell r="V15225">
            <v>7300</v>
          </cell>
        </row>
        <row r="15226">
          <cell r="A15226">
            <v>1</v>
          </cell>
          <cell r="E15226">
            <v>2</v>
          </cell>
          <cell r="I15226">
            <v>133778.5</v>
          </cell>
          <cell r="M15226">
            <v>2</v>
          </cell>
          <cell r="Q15226">
            <v>2</v>
          </cell>
          <cell r="V15226">
            <v>7300</v>
          </cell>
        </row>
        <row r="15227">
          <cell r="A15227">
            <v>1</v>
          </cell>
          <cell r="E15227">
            <v>2</v>
          </cell>
          <cell r="I15227">
            <v>-8470.43</v>
          </cell>
          <cell r="M15227">
            <v>2</v>
          </cell>
          <cell r="Q15227">
            <v>2</v>
          </cell>
          <cell r="V15227">
            <v>7300</v>
          </cell>
        </row>
        <row r="15228">
          <cell r="A15228">
            <v>1</v>
          </cell>
          <cell r="E15228">
            <v>2</v>
          </cell>
          <cell r="I15228">
            <v>9880.16</v>
          </cell>
          <cell r="M15228">
            <v>2</v>
          </cell>
          <cell r="Q15228">
            <v>2</v>
          </cell>
          <cell r="V15228">
            <v>7300</v>
          </cell>
        </row>
        <row r="15229">
          <cell r="A15229">
            <v>1</v>
          </cell>
          <cell r="E15229">
            <v>2</v>
          </cell>
          <cell r="I15229">
            <v>200</v>
          </cell>
          <cell r="M15229">
            <v>2</v>
          </cell>
          <cell r="Q15229">
            <v>2</v>
          </cell>
          <cell r="V15229">
            <v>7300</v>
          </cell>
        </row>
        <row r="15230">
          <cell r="A15230">
            <v>1</v>
          </cell>
          <cell r="E15230">
            <v>2</v>
          </cell>
          <cell r="I15230">
            <v>805.42</v>
          </cell>
          <cell r="M15230">
            <v>2</v>
          </cell>
          <cell r="Q15230">
            <v>2</v>
          </cell>
          <cell r="V15230">
            <v>7300</v>
          </cell>
        </row>
        <row r="15231">
          <cell r="A15231">
            <v>1</v>
          </cell>
          <cell r="E15231">
            <v>2</v>
          </cell>
          <cell r="I15231">
            <v>1750.74</v>
          </cell>
          <cell r="M15231">
            <v>2</v>
          </cell>
          <cell r="Q15231">
            <v>2</v>
          </cell>
          <cell r="V15231">
            <v>7300</v>
          </cell>
        </row>
        <row r="15232">
          <cell r="A15232">
            <v>1</v>
          </cell>
          <cell r="E15232">
            <v>2</v>
          </cell>
          <cell r="I15232">
            <v>400</v>
          </cell>
          <cell r="M15232">
            <v>2</v>
          </cell>
          <cell r="Q15232">
            <v>2</v>
          </cell>
          <cell r="V15232">
            <v>7300</v>
          </cell>
        </row>
        <row r="15233">
          <cell r="A15233">
            <v>1</v>
          </cell>
          <cell r="E15233">
            <v>2</v>
          </cell>
          <cell r="I15233">
            <v>1100</v>
          </cell>
          <cell r="M15233">
            <v>2</v>
          </cell>
          <cell r="Q15233">
            <v>2</v>
          </cell>
          <cell r="V15233">
            <v>7300</v>
          </cell>
        </row>
        <row r="15234">
          <cell r="A15234">
            <v>1</v>
          </cell>
          <cell r="E15234">
            <v>2</v>
          </cell>
          <cell r="I15234">
            <v>-2157.4899999999998</v>
          </cell>
          <cell r="M15234">
            <v>2</v>
          </cell>
          <cell r="Q15234">
            <v>2</v>
          </cell>
          <cell r="V15234">
            <v>7300</v>
          </cell>
        </row>
        <row r="15235">
          <cell r="A15235">
            <v>1</v>
          </cell>
          <cell r="E15235">
            <v>2</v>
          </cell>
          <cell r="I15235">
            <v>7250</v>
          </cell>
          <cell r="M15235">
            <v>2</v>
          </cell>
          <cell r="Q15235">
            <v>2</v>
          </cell>
          <cell r="V15235">
            <v>7300</v>
          </cell>
        </row>
        <row r="15236">
          <cell r="A15236">
            <v>1</v>
          </cell>
          <cell r="E15236">
            <v>2</v>
          </cell>
          <cell r="I15236">
            <v>3137.66</v>
          </cell>
          <cell r="M15236">
            <v>2</v>
          </cell>
          <cell r="Q15236">
            <v>2</v>
          </cell>
          <cell r="V15236">
            <v>7300</v>
          </cell>
        </row>
        <row r="15237">
          <cell r="A15237">
            <v>1</v>
          </cell>
          <cell r="E15237">
            <v>2</v>
          </cell>
          <cell r="I15237">
            <v>3600</v>
          </cell>
          <cell r="M15237">
            <v>2</v>
          </cell>
          <cell r="Q15237">
            <v>2</v>
          </cell>
          <cell r="V15237">
            <v>7300</v>
          </cell>
        </row>
        <row r="15238">
          <cell r="A15238">
            <v>1</v>
          </cell>
          <cell r="E15238">
            <v>2</v>
          </cell>
          <cell r="I15238">
            <v>3600</v>
          </cell>
          <cell r="M15238">
            <v>2</v>
          </cell>
          <cell r="Q15238">
            <v>2</v>
          </cell>
          <cell r="V15238">
            <v>7300</v>
          </cell>
        </row>
        <row r="15239">
          <cell r="A15239">
            <v>1</v>
          </cell>
          <cell r="E15239">
            <v>2</v>
          </cell>
          <cell r="I15239">
            <v>3600</v>
          </cell>
          <cell r="M15239">
            <v>2</v>
          </cell>
          <cell r="Q15239">
            <v>2</v>
          </cell>
          <cell r="V15239">
            <v>7300</v>
          </cell>
        </row>
        <row r="15240">
          <cell r="A15240">
            <v>1</v>
          </cell>
          <cell r="E15240">
            <v>2</v>
          </cell>
          <cell r="I15240">
            <v>19.14</v>
          </cell>
          <cell r="M15240">
            <v>2</v>
          </cell>
          <cell r="Q15240">
            <v>2</v>
          </cell>
          <cell r="V15240">
            <v>7300</v>
          </cell>
        </row>
        <row r="15241">
          <cell r="A15241">
            <v>1</v>
          </cell>
          <cell r="E15241">
            <v>2</v>
          </cell>
          <cell r="I15241">
            <v>6366.13</v>
          </cell>
          <cell r="M15241">
            <v>2</v>
          </cell>
          <cell r="Q15241">
            <v>2</v>
          </cell>
          <cell r="V15241">
            <v>7300</v>
          </cell>
        </row>
        <row r="15242">
          <cell r="A15242">
            <v>1</v>
          </cell>
          <cell r="E15242">
            <v>2</v>
          </cell>
          <cell r="I15242">
            <v>-6451.97</v>
          </cell>
          <cell r="M15242">
            <v>2</v>
          </cell>
          <cell r="Q15242">
            <v>2</v>
          </cell>
          <cell r="V15242">
            <v>7300</v>
          </cell>
        </row>
        <row r="15243">
          <cell r="A15243">
            <v>1</v>
          </cell>
          <cell r="E15243">
            <v>2</v>
          </cell>
          <cell r="I15243">
            <v>278701.55</v>
          </cell>
          <cell r="M15243">
            <v>2</v>
          </cell>
          <cell r="Q15243">
            <v>2</v>
          </cell>
          <cell r="V15243">
            <v>7400</v>
          </cell>
        </row>
        <row r="15244">
          <cell r="A15244">
            <v>1</v>
          </cell>
          <cell r="E15244">
            <v>2</v>
          </cell>
          <cell r="I15244">
            <v>2488622.6800000002</v>
          </cell>
          <cell r="M15244">
            <v>2</v>
          </cell>
          <cell r="Q15244">
            <v>2</v>
          </cell>
          <cell r="V15244">
            <v>7700</v>
          </cell>
        </row>
        <row r="15245">
          <cell r="A15245">
            <v>1</v>
          </cell>
          <cell r="E15245">
            <v>2</v>
          </cell>
          <cell r="I15245">
            <v>7338.41</v>
          </cell>
          <cell r="M15245">
            <v>2</v>
          </cell>
          <cell r="Q15245">
            <v>2</v>
          </cell>
          <cell r="V15245">
            <v>7916</v>
          </cell>
        </row>
        <row r="15246">
          <cell r="A15246">
            <v>1</v>
          </cell>
          <cell r="E15246">
            <v>2</v>
          </cell>
          <cell r="I15246">
            <v>65426.03</v>
          </cell>
          <cell r="M15246">
            <v>2</v>
          </cell>
          <cell r="Q15246">
            <v>2</v>
          </cell>
          <cell r="V15246">
            <v>8081</v>
          </cell>
        </row>
        <row r="15247">
          <cell r="A15247">
            <v>1</v>
          </cell>
          <cell r="E15247">
            <v>2</v>
          </cell>
          <cell r="I15247">
            <v>-10316.370000000001</v>
          </cell>
          <cell r="M15247">
            <v>2</v>
          </cell>
          <cell r="Q15247">
            <v>2</v>
          </cell>
          <cell r="V15247">
            <v>8700</v>
          </cell>
        </row>
        <row r="15248">
          <cell r="A15248">
            <v>1</v>
          </cell>
          <cell r="E15248">
            <v>2</v>
          </cell>
          <cell r="I15248">
            <v>-4762243.9800000004</v>
          </cell>
          <cell r="M15248">
            <v>2</v>
          </cell>
          <cell r="Q15248">
            <v>2</v>
          </cell>
          <cell r="V15248">
            <v>9100</v>
          </cell>
        </row>
        <row r="15249">
          <cell r="A15249">
            <v>1</v>
          </cell>
          <cell r="E15249">
            <v>2</v>
          </cell>
          <cell r="I15249">
            <v>-855.57</v>
          </cell>
          <cell r="M15249">
            <v>2</v>
          </cell>
          <cell r="Q15249">
            <v>2</v>
          </cell>
          <cell r="V15249">
            <v>9150</v>
          </cell>
        </row>
        <row r="15250">
          <cell r="A15250">
            <v>1</v>
          </cell>
          <cell r="E15250">
            <v>2</v>
          </cell>
          <cell r="I15250">
            <v>-2058520.87</v>
          </cell>
          <cell r="M15250">
            <v>2</v>
          </cell>
          <cell r="Q15250">
            <v>2</v>
          </cell>
          <cell r="V15250">
            <v>9206</v>
          </cell>
        </row>
        <row r="15251">
          <cell r="A15251">
            <v>1</v>
          </cell>
          <cell r="E15251">
            <v>2</v>
          </cell>
          <cell r="I15251">
            <v>-9411.86</v>
          </cell>
          <cell r="M15251">
            <v>2</v>
          </cell>
          <cell r="Q15251">
            <v>2</v>
          </cell>
          <cell r="V15251">
            <v>9251</v>
          </cell>
        </row>
        <row r="15252">
          <cell r="A15252">
            <v>1</v>
          </cell>
          <cell r="E15252">
            <v>2</v>
          </cell>
          <cell r="I15252">
            <v>-1341665.78</v>
          </cell>
          <cell r="M15252">
            <v>2</v>
          </cell>
          <cell r="Q15252">
            <v>2</v>
          </cell>
          <cell r="V15252">
            <v>9252</v>
          </cell>
        </row>
        <row r="15253">
          <cell r="A15253">
            <v>1</v>
          </cell>
          <cell r="E15253">
            <v>2</v>
          </cell>
          <cell r="I15253">
            <v>-4850.0200000000004</v>
          </cell>
          <cell r="M15253">
            <v>2</v>
          </cell>
          <cell r="Q15253">
            <v>2</v>
          </cell>
          <cell r="V15253">
            <v>9253</v>
          </cell>
        </row>
        <row r="15254">
          <cell r="A15254">
            <v>1</v>
          </cell>
          <cell r="E15254">
            <v>2</v>
          </cell>
          <cell r="I15254">
            <v>1</v>
          </cell>
          <cell r="M15254">
            <v>2</v>
          </cell>
          <cell r="Q15254">
            <v>2</v>
          </cell>
          <cell r="V15254">
            <v>9256</v>
          </cell>
        </row>
        <row r="15255">
          <cell r="A15255">
            <v>1</v>
          </cell>
          <cell r="E15255">
            <v>2</v>
          </cell>
          <cell r="I15255">
            <v>-302096.93</v>
          </cell>
          <cell r="M15255">
            <v>2</v>
          </cell>
          <cell r="Q15255">
            <v>2</v>
          </cell>
          <cell r="V15255">
            <v>9302</v>
          </cell>
        </row>
        <row r="15256">
          <cell r="A15256">
            <v>1</v>
          </cell>
          <cell r="E15256">
            <v>2</v>
          </cell>
          <cell r="I15256">
            <v>-1143364.6000000001</v>
          </cell>
          <cell r="M15256">
            <v>2</v>
          </cell>
          <cell r="Q15256">
            <v>2</v>
          </cell>
          <cell r="V15256">
            <v>9303</v>
          </cell>
        </row>
        <row r="15257">
          <cell r="A15257">
            <v>1</v>
          </cell>
          <cell r="E15257">
            <v>2</v>
          </cell>
          <cell r="I15257">
            <v>-180000</v>
          </cell>
          <cell r="M15257">
            <v>2</v>
          </cell>
          <cell r="Q15257">
            <v>2</v>
          </cell>
          <cell r="V15257">
            <v>9305</v>
          </cell>
        </row>
        <row r="15258">
          <cell r="A15258">
            <v>1</v>
          </cell>
          <cell r="E15258">
            <v>2</v>
          </cell>
          <cell r="I15258">
            <v>-120000</v>
          </cell>
          <cell r="M15258">
            <v>2</v>
          </cell>
          <cell r="Q15258">
            <v>2</v>
          </cell>
          <cell r="V15258">
            <v>9306</v>
          </cell>
        </row>
        <row r="15259">
          <cell r="A15259">
            <v>1</v>
          </cell>
          <cell r="E15259">
            <v>2</v>
          </cell>
          <cell r="I15259">
            <v>0</v>
          </cell>
          <cell r="M15259">
            <v>2</v>
          </cell>
          <cell r="Q15259">
            <v>2</v>
          </cell>
          <cell r="V15259">
            <v>9500</v>
          </cell>
        </row>
        <row r="15260">
          <cell r="A15260">
            <v>1</v>
          </cell>
          <cell r="E15260">
            <v>2</v>
          </cell>
          <cell r="I15260">
            <v>-776349.88</v>
          </cell>
          <cell r="M15260">
            <v>2</v>
          </cell>
          <cell r="Q15260">
            <v>2</v>
          </cell>
          <cell r="V15260">
            <v>9530</v>
          </cell>
        </row>
        <row r="15261">
          <cell r="A15261">
            <v>1</v>
          </cell>
          <cell r="E15261">
            <v>2</v>
          </cell>
          <cell r="I15261">
            <v>437927.21</v>
          </cell>
          <cell r="M15261">
            <v>2</v>
          </cell>
          <cell r="Q15261">
            <v>2</v>
          </cell>
          <cell r="V15261">
            <v>9600</v>
          </cell>
        </row>
        <row r="15262">
          <cell r="A15262">
            <v>1</v>
          </cell>
          <cell r="E15262">
            <v>2</v>
          </cell>
          <cell r="I15262">
            <v>157141.29</v>
          </cell>
          <cell r="M15262">
            <v>2</v>
          </cell>
          <cell r="Q15262">
            <v>2</v>
          </cell>
          <cell r="V15262">
            <v>9611</v>
          </cell>
        </row>
        <row r="15263">
          <cell r="A15263">
            <v>1</v>
          </cell>
          <cell r="E15263">
            <v>2</v>
          </cell>
          <cell r="I15263">
            <v>3293077.22</v>
          </cell>
          <cell r="M15263">
            <v>2</v>
          </cell>
          <cell r="Q15263">
            <v>2</v>
          </cell>
          <cell r="V15263">
            <v>5301</v>
          </cell>
        </row>
        <row r="15264">
          <cell r="A15264">
            <v>1</v>
          </cell>
          <cell r="E15264">
            <v>12</v>
          </cell>
          <cell r="I15264">
            <v>261739.87</v>
          </cell>
          <cell r="M15264">
            <v>12</v>
          </cell>
          <cell r="Q15264">
            <v>12</v>
          </cell>
          <cell r="V15264">
            <v>3400</v>
          </cell>
        </row>
        <row r="15265">
          <cell r="A15265">
            <v>1</v>
          </cell>
          <cell r="E15265">
            <v>12</v>
          </cell>
          <cell r="I15265">
            <v>0</v>
          </cell>
          <cell r="M15265">
            <v>12</v>
          </cell>
          <cell r="Q15265">
            <v>12</v>
          </cell>
          <cell r="V15265">
            <v>4100</v>
          </cell>
        </row>
        <row r="15266">
          <cell r="A15266">
            <v>1</v>
          </cell>
          <cell r="E15266">
            <v>12</v>
          </cell>
          <cell r="I15266">
            <v>-20000</v>
          </cell>
          <cell r="M15266">
            <v>12</v>
          </cell>
          <cell r="Q15266">
            <v>12</v>
          </cell>
          <cell r="V15266">
            <v>5100</v>
          </cell>
        </row>
        <row r="15267">
          <cell r="A15267">
            <v>1</v>
          </cell>
          <cell r="E15267">
            <v>12</v>
          </cell>
          <cell r="I15267">
            <v>6428864.2800000003</v>
          </cell>
          <cell r="M15267">
            <v>12</v>
          </cell>
          <cell r="Q15267">
            <v>12</v>
          </cell>
          <cell r="V15267">
            <v>5200</v>
          </cell>
        </row>
        <row r="15268">
          <cell r="A15268">
            <v>1</v>
          </cell>
          <cell r="E15268">
            <v>12</v>
          </cell>
          <cell r="I15268">
            <v>-8551805.25</v>
          </cell>
          <cell r="M15268">
            <v>12</v>
          </cell>
          <cell r="Q15268">
            <v>12</v>
          </cell>
          <cell r="V15268">
            <v>5400</v>
          </cell>
        </row>
        <row r="15269">
          <cell r="A15269">
            <v>1</v>
          </cell>
          <cell r="E15269">
            <v>12</v>
          </cell>
          <cell r="I15269">
            <v>-30986.33</v>
          </cell>
          <cell r="M15269">
            <v>12</v>
          </cell>
          <cell r="Q15269">
            <v>12</v>
          </cell>
          <cell r="V15269">
            <v>5400</v>
          </cell>
        </row>
        <row r="15270">
          <cell r="A15270">
            <v>1</v>
          </cell>
          <cell r="E15270">
            <v>12</v>
          </cell>
          <cell r="I15270">
            <v>46592.12</v>
          </cell>
          <cell r="M15270">
            <v>12</v>
          </cell>
          <cell r="Q15270">
            <v>12</v>
          </cell>
          <cell r="V15270">
            <v>6110</v>
          </cell>
        </row>
        <row r="15271">
          <cell r="A15271">
            <v>1</v>
          </cell>
          <cell r="E15271">
            <v>12</v>
          </cell>
          <cell r="I15271">
            <v>-25961.919999999998</v>
          </cell>
          <cell r="M15271">
            <v>12</v>
          </cell>
          <cell r="Q15271">
            <v>12</v>
          </cell>
          <cell r="V15271">
            <v>6120</v>
          </cell>
        </row>
        <row r="15272">
          <cell r="A15272">
            <v>1</v>
          </cell>
          <cell r="E15272">
            <v>12</v>
          </cell>
          <cell r="I15272">
            <v>24150.12</v>
          </cell>
          <cell r="M15272">
            <v>12</v>
          </cell>
          <cell r="Q15272">
            <v>12</v>
          </cell>
          <cell r="V15272">
            <v>6210</v>
          </cell>
        </row>
        <row r="15273">
          <cell r="A15273">
            <v>1</v>
          </cell>
          <cell r="E15273">
            <v>12</v>
          </cell>
          <cell r="I15273">
            <v>-18918.41</v>
          </cell>
          <cell r="M15273">
            <v>12</v>
          </cell>
          <cell r="Q15273">
            <v>12</v>
          </cell>
          <cell r="V15273">
            <v>6220</v>
          </cell>
        </row>
        <row r="15274">
          <cell r="A15274">
            <v>1</v>
          </cell>
          <cell r="E15274">
            <v>12</v>
          </cell>
          <cell r="I15274">
            <v>4620</v>
          </cell>
          <cell r="M15274">
            <v>12</v>
          </cell>
          <cell r="Q15274">
            <v>12</v>
          </cell>
          <cell r="V15274">
            <v>7000</v>
          </cell>
        </row>
        <row r="15275">
          <cell r="A15275">
            <v>1</v>
          </cell>
          <cell r="E15275">
            <v>12</v>
          </cell>
          <cell r="I15275">
            <v>2500</v>
          </cell>
          <cell r="M15275">
            <v>12</v>
          </cell>
          <cell r="Q15275">
            <v>12</v>
          </cell>
          <cell r="V15275">
            <v>7300</v>
          </cell>
        </row>
        <row r="15276">
          <cell r="A15276">
            <v>1</v>
          </cell>
          <cell r="E15276">
            <v>12</v>
          </cell>
          <cell r="I15276">
            <v>73694.740000000005</v>
          </cell>
          <cell r="M15276">
            <v>12</v>
          </cell>
          <cell r="Q15276">
            <v>12</v>
          </cell>
          <cell r="V15276">
            <v>7500</v>
          </cell>
        </row>
        <row r="15277">
          <cell r="A15277">
            <v>1</v>
          </cell>
          <cell r="E15277">
            <v>12</v>
          </cell>
          <cell r="I15277">
            <v>4078.06</v>
          </cell>
          <cell r="M15277">
            <v>12</v>
          </cell>
          <cell r="Q15277">
            <v>12</v>
          </cell>
          <cell r="V15277">
            <v>7914</v>
          </cell>
        </row>
        <row r="15278">
          <cell r="A15278">
            <v>1</v>
          </cell>
          <cell r="E15278">
            <v>12</v>
          </cell>
          <cell r="I15278">
            <v>281649.93</v>
          </cell>
          <cell r="M15278">
            <v>12</v>
          </cell>
          <cell r="Q15278">
            <v>12</v>
          </cell>
          <cell r="V15278">
            <v>7915</v>
          </cell>
        </row>
        <row r="15279">
          <cell r="A15279">
            <v>1</v>
          </cell>
          <cell r="E15279">
            <v>12</v>
          </cell>
          <cell r="I15279">
            <v>28688.16</v>
          </cell>
          <cell r="M15279">
            <v>12</v>
          </cell>
          <cell r="Q15279">
            <v>12</v>
          </cell>
          <cell r="V15279">
            <v>8111</v>
          </cell>
        </row>
        <row r="15280">
          <cell r="A15280">
            <v>1</v>
          </cell>
          <cell r="E15280">
            <v>12</v>
          </cell>
          <cell r="I15280">
            <v>-74350.990000000005</v>
          </cell>
          <cell r="M15280">
            <v>12</v>
          </cell>
          <cell r="Q15280">
            <v>12</v>
          </cell>
          <cell r="V15280">
            <v>9251</v>
          </cell>
        </row>
        <row r="15281">
          <cell r="A15281">
            <v>1</v>
          </cell>
          <cell r="E15281">
            <v>12</v>
          </cell>
          <cell r="I15281">
            <v>-71429.14</v>
          </cell>
          <cell r="M15281">
            <v>12</v>
          </cell>
          <cell r="Q15281">
            <v>12</v>
          </cell>
          <cell r="V15281">
            <v>9252</v>
          </cell>
        </row>
        <row r="15282">
          <cell r="A15282">
            <v>1</v>
          </cell>
          <cell r="E15282">
            <v>12</v>
          </cell>
          <cell r="I15282">
            <v>-34507.96</v>
          </cell>
          <cell r="M15282">
            <v>12</v>
          </cell>
          <cell r="Q15282">
            <v>12</v>
          </cell>
          <cell r="V15282">
            <v>9256</v>
          </cell>
        </row>
        <row r="15283">
          <cell r="A15283">
            <v>1</v>
          </cell>
          <cell r="E15283">
            <v>12</v>
          </cell>
          <cell r="I15283">
            <v>-195205.63</v>
          </cell>
          <cell r="M15283">
            <v>12</v>
          </cell>
          <cell r="Q15283">
            <v>12</v>
          </cell>
          <cell r="V15283">
            <v>9305</v>
          </cell>
        </row>
        <row r="15284">
          <cell r="A15284">
            <v>1</v>
          </cell>
          <cell r="E15284">
            <v>12</v>
          </cell>
          <cell r="I15284">
            <v>-14905.61</v>
          </cell>
          <cell r="M15284">
            <v>12</v>
          </cell>
          <cell r="Q15284">
            <v>12</v>
          </cell>
          <cell r="V15284">
            <v>9600</v>
          </cell>
        </row>
        <row r="15285">
          <cell r="A15285">
            <v>1</v>
          </cell>
          <cell r="E15285">
            <v>12</v>
          </cell>
          <cell r="I15285">
            <v>65522.77</v>
          </cell>
          <cell r="M15285">
            <v>12</v>
          </cell>
          <cell r="Q15285">
            <v>12</v>
          </cell>
          <cell r="V15285">
            <v>9610</v>
          </cell>
        </row>
        <row r="15286">
          <cell r="A15286">
            <v>1</v>
          </cell>
          <cell r="E15286">
            <v>12</v>
          </cell>
          <cell r="I15286">
            <v>-90182.21</v>
          </cell>
          <cell r="M15286">
            <v>12</v>
          </cell>
          <cell r="Q15286">
            <v>12</v>
          </cell>
          <cell r="V15286">
            <v>9670</v>
          </cell>
        </row>
        <row r="15287">
          <cell r="A15287">
            <v>1</v>
          </cell>
          <cell r="E15287">
            <v>12</v>
          </cell>
          <cell r="I15287">
            <v>1906153.4</v>
          </cell>
          <cell r="M15287">
            <v>12</v>
          </cell>
          <cell r="Q15287">
            <v>12</v>
          </cell>
          <cell r="V15287">
            <v>5301</v>
          </cell>
        </row>
        <row r="15288">
          <cell r="A15288">
            <v>1</v>
          </cell>
          <cell r="E15288">
            <v>20</v>
          </cell>
          <cell r="I15288">
            <v>-10.039999999999999</v>
          </cell>
          <cell r="M15288">
            <v>20</v>
          </cell>
          <cell r="Q15288">
            <v>20</v>
          </cell>
          <cell r="V15288">
            <v>3100</v>
          </cell>
        </row>
        <row r="15289">
          <cell r="A15289">
            <v>1</v>
          </cell>
          <cell r="E15289">
            <v>20</v>
          </cell>
          <cell r="I15289">
            <v>201.78</v>
          </cell>
          <cell r="M15289">
            <v>20</v>
          </cell>
          <cell r="Q15289">
            <v>20</v>
          </cell>
          <cell r="V15289">
            <v>4150</v>
          </cell>
        </row>
        <row r="15290">
          <cell r="A15290">
            <v>1</v>
          </cell>
          <cell r="E15290">
            <v>20</v>
          </cell>
          <cell r="I15290">
            <v>-12900</v>
          </cell>
          <cell r="M15290">
            <v>20</v>
          </cell>
          <cell r="Q15290">
            <v>20</v>
          </cell>
          <cell r="V15290">
            <v>5100</v>
          </cell>
        </row>
        <row r="15291">
          <cell r="A15291">
            <v>1</v>
          </cell>
          <cell r="E15291">
            <v>20</v>
          </cell>
          <cell r="I15291">
            <v>9427936.8300000001</v>
          </cell>
          <cell r="M15291">
            <v>20</v>
          </cell>
          <cell r="Q15291">
            <v>20</v>
          </cell>
          <cell r="V15291">
            <v>5400</v>
          </cell>
        </row>
        <row r="15292">
          <cell r="A15292">
            <v>1</v>
          </cell>
          <cell r="E15292">
            <v>20</v>
          </cell>
          <cell r="I15292">
            <v>-9500000</v>
          </cell>
          <cell r="M15292">
            <v>20</v>
          </cell>
          <cell r="Q15292">
            <v>20</v>
          </cell>
          <cell r="V15292">
            <v>5530</v>
          </cell>
        </row>
        <row r="15293">
          <cell r="A15293">
            <v>1</v>
          </cell>
          <cell r="E15293">
            <v>20</v>
          </cell>
          <cell r="I15293">
            <v>9605.14</v>
          </cell>
          <cell r="M15293">
            <v>20</v>
          </cell>
          <cell r="Q15293">
            <v>20</v>
          </cell>
          <cell r="V15293">
            <v>7240</v>
          </cell>
        </row>
        <row r="15294">
          <cell r="A15294">
            <v>1</v>
          </cell>
          <cell r="E15294">
            <v>20</v>
          </cell>
          <cell r="I15294">
            <v>11000</v>
          </cell>
          <cell r="M15294">
            <v>20</v>
          </cell>
          <cell r="Q15294">
            <v>20</v>
          </cell>
          <cell r="V15294">
            <v>7500</v>
          </cell>
        </row>
        <row r="15295">
          <cell r="A15295">
            <v>1</v>
          </cell>
          <cell r="E15295">
            <v>20</v>
          </cell>
          <cell r="I15295">
            <v>5000.95</v>
          </cell>
          <cell r="M15295">
            <v>20</v>
          </cell>
          <cell r="Q15295">
            <v>20</v>
          </cell>
          <cell r="V15295">
            <v>8201</v>
          </cell>
        </row>
        <row r="15296">
          <cell r="A15296">
            <v>1</v>
          </cell>
          <cell r="E15296">
            <v>20</v>
          </cell>
          <cell r="I15296">
            <v>-8</v>
          </cell>
          <cell r="M15296">
            <v>20</v>
          </cell>
          <cell r="Q15296">
            <v>20</v>
          </cell>
          <cell r="V15296">
            <v>8202</v>
          </cell>
        </row>
        <row r="15297">
          <cell r="A15297">
            <v>1</v>
          </cell>
          <cell r="E15297">
            <v>20</v>
          </cell>
          <cell r="I15297">
            <v>-5100</v>
          </cell>
          <cell r="M15297">
            <v>20</v>
          </cell>
          <cell r="Q15297">
            <v>20</v>
          </cell>
          <cell r="V15297">
            <v>9400</v>
          </cell>
        </row>
        <row r="15298">
          <cell r="A15298">
            <v>1</v>
          </cell>
          <cell r="E15298">
            <v>20</v>
          </cell>
          <cell r="I15298">
            <v>64273.34</v>
          </cell>
          <cell r="M15298">
            <v>20</v>
          </cell>
          <cell r="Q15298">
            <v>20</v>
          </cell>
          <cell r="V15298">
            <v>5301</v>
          </cell>
        </row>
        <row r="15299">
          <cell r="A15299">
            <v>1</v>
          </cell>
          <cell r="E15299">
            <v>25</v>
          </cell>
          <cell r="I15299">
            <v>0</v>
          </cell>
          <cell r="M15299">
            <v>25</v>
          </cell>
          <cell r="Q15299">
            <v>25</v>
          </cell>
          <cell r="V15299">
            <v>9251</v>
          </cell>
        </row>
        <row r="15300">
          <cell r="A15300">
            <v>1</v>
          </cell>
          <cell r="E15300">
            <v>25</v>
          </cell>
          <cell r="I15300">
            <v>47580</v>
          </cell>
          <cell r="M15300">
            <v>25</v>
          </cell>
          <cell r="Q15300">
            <v>25</v>
          </cell>
          <cell r="V15300">
            <v>2010</v>
          </cell>
        </row>
        <row r="15301">
          <cell r="A15301">
            <v>1</v>
          </cell>
          <cell r="E15301">
            <v>25</v>
          </cell>
          <cell r="I15301">
            <v>121789.77</v>
          </cell>
          <cell r="M15301">
            <v>25</v>
          </cell>
          <cell r="Q15301">
            <v>25</v>
          </cell>
          <cell r="V15301">
            <v>2030</v>
          </cell>
        </row>
        <row r="15302">
          <cell r="A15302">
            <v>1</v>
          </cell>
          <cell r="E15302">
            <v>25</v>
          </cell>
          <cell r="I15302">
            <v>-1137283.77</v>
          </cell>
          <cell r="M15302">
            <v>25</v>
          </cell>
          <cell r="Q15302">
            <v>25</v>
          </cell>
          <cell r="V15302">
            <v>2040</v>
          </cell>
        </row>
        <row r="15303">
          <cell r="A15303">
            <v>1</v>
          </cell>
          <cell r="E15303">
            <v>25</v>
          </cell>
          <cell r="I15303">
            <v>892759.5</v>
          </cell>
          <cell r="M15303">
            <v>25</v>
          </cell>
          <cell r="Q15303">
            <v>25</v>
          </cell>
          <cell r="V15303">
            <v>2051</v>
          </cell>
        </row>
        <row r="15304">
          <cell r="A15304">
            <v>1</v>
          </cell>
          <cell r="E15304">
            <v>25</v>
          </cell>
          <cell r="I15304">
            <v>893911.4</v>
          </cell>
          <cell r="M15304">
            <v>25</v>
          </cell>
          <cell r="Q15304">
            <v>25</v>
          </cell>
          <cell r="V15304">
            <v>2052</v>
          </cell>
        </row>
        <row r="15305">
          <cell r="A15305">
            <v>1</v>
          </cell>
          <cell r="E15305">
            <v>25</v>
          </cell>
          <cell r="I15305">
            <v>112350.98</v>
          </cell>
          <cell r="M15305">
            <v>25</v>
          </cell>
          <cell r="Q15305">
            <v>25</v>
          </cell>
          <cell r="V15305">
            <v>2053</v>
          </cell>
        </row>
        <row r="15306">
          <cell r="A15306">
            <v>1</v>
          </cell>
          <cell r="E15306">
            <v>25</v>
          </cell>
          <cell r="I15306">
            <v>-873301.45</v>
          </cell>
          <cell r="M15306">
            <v>25</v>
          </cell>
          <cell r="Q15306">
            <v>25</v>
          </cell>
          <cell r="V15306">
            <v>2090</v>
          </cell>
        </row>
        <row r="15307">
          <cell r="A15307">
            <v>1</v>
          </cell>
          <cell r="E15307">
            <v>25</v>
          </cell>
          <cell r="I15307">
            <v>436646.6</v>
          </cell>
          <cell r="M15307">
            <v>25</v>
          </cell>
          <cell r="Q15307">
            <v>25</v>
          </cell>
          <cell r="V15307">
            <v>2095</v>
          </cell>
        </row>
        <row r="15308">
          <cell r="A15308">
            <v>1</v>
          </cell>
          <cell r="E15308">
            <v>25</v>
          </cell>
          <cell r="I15308">
            <v>-108202.91</v>
          </cell>
          <cell r="M15308">
            <v>25</v>
          </cell>
          <cell r="Q15308">
            <v>25</v>
          </cell>
          <cell r="V15308">
            <v>3400</v>
          </cell>
        </row>
        <row r="15309">
          <cell r="A15309">
            <v>1</v>
          </cell>
          <cell r="E15309">
            <v>25</v>
          </cell>
          <cell r="I15309">
            <v>25850.16</v>
          </cell>
          <cell r="M15309">
            <v>25</v>
          </cell>
          <cell r="Q15309">
            <v>25</v>
          </cell>
          <cell r="V15309">
            <v>4150</v>
          </cell>
        </row>
        <row r="15310">
          <cell r="A15310">
            <v>1</v>
          </cell>
          <cell r="E15310">
            <v>25</v>
          </cell>
          <cell r="I15310">
            <v>11969.88</v>
          </cell>
          <cell r="M15310">
            <v>25</v>
          </cell>
          <cell r="Q15310">
            <v>25</v>
          </cell>
          <cell r="V15310">
            <v>4260</v>
          </cell>
        </row>
        <row r="15311">
          <cell r="A15311">
            <v>1</v>
          </cell>
          <cell r="E15311">
            <v>25</v>
          </cell>
          <cell r="I15311">
            <v>2475.7199999999998</v>
          </cell>
          <cell r="M15311">
            <v>25</v>
          </cell>
          <cell r="Q15311">
            <v>25</v>
          </cell>
          <cell r="V15311">
            <v>4304</v>
          </cell>
        </row>
        <row r="15312">
          <cell r="A15312">
            <v>1</v>
          </cell>
          <cell r="E15312">
            <v>25</v>
          </cell>
          <cell r="I15312">
            <v>30597.26</v>
          </cell>
          <cell r="M15312">
            <v>25</v>
          </cell>
          <cell r="Q15312">
            <v>25</v>
          </cell>
          <cell r="V15312">
            <v>4308</v>
          </cell>
        </row>
        <row r="15313">
          <cell r="A15313">
            <v>1</v>
          </cell>
          <cell r="E15313">
            <v>25</v>
          </cell>
          <cell r="I15313">
            <v>166314.74</v>
          </cell>
          <cell r="M15313">
            <v>25</v>
          </cell>
          <cell r="Q15313">
            <v>25</v>
          </cell>
          <cell r="V15313">
            <v>4380</v>
          </cell>
        </row>
        <row r="15314">
          <cell r="A15314">
            <v>1</v>
          </cell>
          <cell r="E15314">
            <v>25</v>
          </cell>
          <cell r="I15314">
            <v>11700</v>
          </cell>
          <cell r="M15314">
            <v>25</v>
          </cell>
          <cell r="Q15314">
            <v>25</v>
          </cell>
          <cell r="V15314">
            <v>4560</v>
          </cell>
        </row>
        <row r="15315">
          <cell r="A15315">
            <v>1</v>
          </cell>
          <cell r="E15315">
            <v>25</v>
          </cell>
          <cell r="I15315">
            <v>1789.32</v>
          </cell>
          <cell r="M15315">
            <v>25</v>
          </cell>
          <cell r="Q15315">
            <v>25</v>
          </cell>
          <cell r="V15315">
            <v>4595</v>
          </cell>
        </row>
        <row r="15316">
          <cell r="A15316">
            <v>1</v>
          </cell>
          <cell r="E15316">
            <v>25</v>
          </cell>
          <cell r="I15316">
            <v>35228.83</v>
          </cell>
          <cell r="M15316">
            <v>25</v>
          </cell>
          <cell r="Q15316">
            <v>25</v>
          </cell>
          <cell r="V15316">
            <v>4601</v>
          </cell>
        </row>
        <row r="15317">
          <cell r="A15317">
            <v>1</v>
          </cell>
          <cell r="E15317">
            <v>25</v>
          </cell>
          <cell r="I15317">
            <v>290940</v>
          </cell>
          <cell r="M15317">
            <v>25</v>
          </cell>
          <cell r="Q15317">
            <v>25</v>
          </cell>
          <cell r="V15317">
            <v>4602</v>
          </cell>
        </row>
        <row r="15318">
          <cell r="A15318">
            <v>1</v>
          </cell>
          <cell r="E15318">
            <v>25</v>
          </cell>
          <cell r="I15318">
            <v>10140</v>
          </cell>
          <cell r="M15318">
            <v>25</v>
          </cell>
          <cell r="Q15318">
            <v>25</v>
          </cell>
          <cell r="V15318">
            <v>4640</v>
          </cell>
        </row>
        <row r="15319">
          <cell r="A15319">
            <v>1</v>
          </cell>
          <cell r="E15319">
            <v>25</v>
          </cell>
          <cell r="I15319">
            <v>47658.8</v>
          </cell>
          <cell r="M15319">
            <v>25</v>
          </cell>
          <cell r="Q15319">
            <v>25</v>
          </cell>
          <cell r="V15319">
            <v>4660</v>
          </cell>
        </row>
        <row r="15320">
          <cell r="A15320">
            <v>1</v>
          </cell>
          <cell r="E15320">
            <v>25</v>
          </cell>
          <cell r="I15320">
            <v>26698.84</v>
          </cell>
          <cell r="M15320">
            <v>25</v>
          </cell>
          <cell r="Q15320">
            <v>25</v>
          </cell>
          <cell r="V15320">
            <v>4720</v>
          </cell>
        </row>
        <row r="15321">
          <cell r="A15321">
            <v>1</v>
          </cell>
          <cell r="E15321">
            <v>25</v>
          </cell>
          <cell r="I15321">
            <v>780</v>
          </cell>
          <cell r="M15321">
            <v>25</v>
          </cell>
          <cell r="Q15321">
            <v>25</v>
          </cell>
          <cell r="V15321">
            <v>4775</v>
          </cell>
        </row>
        <row r="15322">
          <cell r="A15322">
            <v>1</v>
          </cell>
          <cell r="E15322">
            <v>25</v>
          </cell>
          <cell r="I15322">
            <v>14038.41</v>
          </cell>
          <cell r="M15322">
            <v>25</v>
          </cell>
          <cell r="Q15322">
            <v>25</v>
          </cell>
          <cell r="V15322">
            <v>4780</v>
          </cell>
        </row>
        <row r="15323">
          <cell r="A15323">
            <v>1</v>
          </cell>
          <cell r="E15323">
            <v>25</v>
          </cell>
          <cell r="I15323">
            <v>581170.74</v>
          </cell>
          <cell r="M15323">
            <v>25</v>
          </cell>
          <cell r="Q15323">
            <v>25</v>
          </cell>
          <cell r="V15323">
            <v>4785</v>
          </cell>
        </row>
        <row r="15324">
          <cell r="A15324">
            <v>1</v>
          </cell>
          <cell r="E15324">
            <v>25</v>
          </cell>
          <cell r="I15324">
            <v>194965.86</v>
          </cell>
          <cell r="M15324">
            <v>25</v>
          </cell>
          <cell r="Q15324">
            <v>25</v>
          </cell>
          <cell r="V15324">
            <v>4800</v>
          </cell>
        </row>
        <row r="15325">
          <cell r="A15325">
            <v>1</v>
          </cell>
          <cell r="E15325">
            <v>25</v>
          </cell>
          <cell r="I15325">
            <v>203642.2</v>
          </cell>
          <cell r="M15325">
            <v>25</v>
          </cell>
          <cell r="Q15325">
            <v>25</v>
          </cell>
          <cell r="V15325">
            <v>4830</v>
          </cell>
        </row>
        <row r="15326">
          <cell r="A15326">
            <v>1</v>
          </cell>
          <cell r="E15326">
            <v>25</v>
          </cell>
          <cell r="I15326">
            <v>12409.96</v>
          </cell>
          <cell r="M15326">
            <v>25</v>
          </cell>
          <cell r="Q15326">
            <v>25</v>
          </cell>
          <cell r="V15326">
            <v>4850</v>
          </cell>
        </row>
        <row r="15327">
          <cell r="A15327">
            <v>1</v>
          </cell>
          <cell r="E15327">
            <v>25</v>
          </cell>
          <cell r="I15327">
            <v>-2309468.8199999998</v>
          </cell>
          <cell r="M15327">
            <v>25</v>
          </cell>
          <cell r="Q15327">
            <v>25</v>
          </cell>
          <cell r="V15327">
            <v>5400</v>
          </cell>
        </row>
        <row r="15328">
          <cell r="A15328">
            <v>1</v>
          </cell>
          <cell r="E15328">
            <v>25</v>
          </cell>
          <cell r="I15328">
            <v>15154785.85</v>
          </cell>
          <cell r="M15328">
            <v>25</v>
          </cell>
          <cell r="Q15328">
            <v>25</v>
          </cell>
          <cell r="V15328">
            <v>5400</v>
          </cell>
        </row>
        <row r="15329">
          <cell r="A15329">
            <v>1</v>
          </cell>
          <cell r="E15329">
            <v>25</v>
          </cell>
          <cell r="I15329">
            <v>35664.639999999999</v>
          </cell>
          <cell r="M15329">
            <v>25</v>
          </cell>
          <cell r="Q15329">
            <v>25</v>
          </cell>
          <cell r="V15329">
            <v>6110</v>
          </cell>
        </row>
        <row r="15330">
          <cell r="A15330">
            <v>1</v>
          </cell>
          <cell r="E15330">
            <v>25</v>
          </cell>
          <cell r="I15330">
            <v>44563.040000000001</v>
          </cell>
          <cell r="M15330">
            <v>25</v>
          </cell>
          <cell r="Q15330">
            <v>25</v>
          </cell>
          <cell r="V15330">
            <v>6410</v>
          </cell>
        </row>
        <row r="15331">
          <cell r="A15331">
            <v>1</v>
          </cell>
          <cell r="E15331">
            <v>25</v>
          </cell>
          <cell r="I15331">
            <v>-2475.7199999999998</v>
          </cell>
          <cell r="M15331">
            <v>25</v>
          </cell>
          <cell r="Q15331">
            <v>25</v>
          </cell>
          <cell r="V15331">
            <v>6420</v>
          </cell>
        </row>
        <row r="15332">
          <cell r="A15332">
            <v>1</v>
          </cell>
          <cell r="E15332">
            <v>25</v>
          </cell>
          <cell r="I15332">
            <v>367069.34</v>
          </cell>
          <cell r="M15332">
            <v>25</v>
          </cell>
          <cell r="Q15332">
            <v>25</v>
          </cell>
          <cell r="V15332">
            <v>6710</v>
          </cell>
        </row>
        <row r="15333">
          <cell r="A15333">
            <v>1</v>
          </cell>
          <cell r="E15333">
            <v>25</v>
          </cell>
          <cell r="I15333">
            <v>-30597.26</v>
          </cell>
          <cell r="M15333">
            <v>25</v>
          </cell>
          <cell r="Q15333">
            <v>25</v>
          </cell>
          <cell r="V15333">
            <v>6720</v>
          </cell>
        </row>
        <row r="15334">
          <cell r="A15334">
            <v>1</v>
          </cell>
          <cell r="E15334">
            <v>25</v>
          </cell>
          <cell r="I15334">
            <v>-8319.06</v>
          </cell>
          <cell r="M15334">
            <v>25</v>
          </cell>
          <cell r="Q15334">
            <v>25</v>
          </cell>
          <cell r="V15334">
            <v>7300</v>
          </cell>
        </row>
        <row r="15335">
          <cell r="A15335">
            <v>1</v>
          </cell>
          <cell r="E15335">
            <v>25</v>
          </cell>
          <cell r="I15335">
            <v>-8571.6299999999992</v>
          </cell>
          <cell r="M15335">
            <v>25</v>
          </cell>
          <cell r="Q15335">
            <v>25</v>
          </cell>
          <cell r="V15335">
            <v>7300</v>
          </cell>
        </row>
        <row r="15336">
          <cell r="A15336">
            <v>1</v>
          </cell>
          <cell r="E15336">
            <v>25</v>
          </cell>
          <cell r="I15336">
            <v>1699.71</v>
          </cell>
          <cell r="M15336">
            <v>25</v>
          </cell>
          <cell r="Q15336">
            <v>25</v>
          </cell>
          <cell r="V15336">
            <v>7300</v>
          </cell>
        </row>
        <row r="15337">
          <cell r="A15337">
            <v>1</v>
          </cell>
          <cell r="E15337">
            <v>25</v>
          </cell>
          <cell r="I15337">
            <v>3.72</v>
          </cell>
          <cell r="M15337">
            <v>25</v>
          </cell>
          <cell r="Q15337">
            <v>25</v>
          </cell>
          <cell r="V15337">
            <v>7300</v>
          </cell>
        </row>
        <row r="15338">
          <cell r="A15338">
            <v>1</v>
          </cell>
          <cell r="E15338">
            <v>25</v>
          </cell>
          <cell r="I15338">
            <v>4587.96</v>
          </cell>
          <cell r="M15338">
            <v>25</v>
          </cell>
          <cell r="Q15338">
            <v>25</v>
          </cell>
          <cell r="V15338">
            <v>7300</v>
          </cell>
        </row>
        <row r="15339">
          <cell r="A15339">
            <v>1</v>
          </cell>
          <cell r="E15339">
            <v>25</v>
          </cell>
          <cell r="I15339">
            <v>3769328.69</v>
          </cell>
          <cell r="M15339">
            <v>25</v>
          </cell>
          <cell r="Q15339">
            <v>25</v>
          </cell>
          <cell r="V15339">
            <v>7700</v>
          </cell>
        </row>
        <row r="15340">
          <cell r="A15340">
            <v>1</v>
          </cell>
          <cell r="E15340">
            <v>25</v>
          </cell>
          <cell r="I15340">
            <v>1887.6</v>
          </cell>
          <cell r="M15340">
            <v>25</v>
          </cell>
          <cell r="Q15340">
            <v>25</v>
          </cell>
          <cell r="V15340">
            <v>7902</v>
          </cell>
        </row>
        <row r="15341">
          <cell r="A15341">
            <v>1</v>
          </cell>
          <cell r="E15341">
            <v>25</v>
          </cell>
          <cell r="I15341">
            <v>3564563.34</v>
          </cell>
          <cell r="M15341">
            <v>25</v>
          </cell>
          <cell r="Q15341">
            <v>25</v>
          </cell>
          <cell r="V15341">
            <v>8401</v>
          </cell>
        </row>
        <row r="15342">
          <cell r="A15342">
            <v>1</v>
          </cell>
          <cell r="E15342">
            <v>25</v>
          </cell>
          <cell r="I15342">
            <v>857025</v>
          </cell>
          <cell r="M15342">
            <v>25</v>
          </cell>
          <cell r="Q15342">
            <v>25</v>
          </cell>
          <cell r="V15342">
            <v>9100</v>
          </cell>
        </row>
        <row r="15343">
          <cell r="A15343">
            <v>1</v>
          </cell>
          <cell r="E15343">
            <v>25</v>
          </cell>
          <cell r="I15343">
            <v>-23668005.02</v>
          </cell>
          <cell r="M15343">
            <v>25</v>
          </cell>
          <cell r="Q15343">
            <v>25</v>
          </cell>
          <cell r="V15343">
            <v>9216</v>
          </cell>
        </row>
        <row r="15344">
          <cell r="A15344">
            <v>1</v>
          </cell>
          <cell r="E15344">
            <v>25</v>
          </cell>
          <cell r="I15344">
            <v>38985</v>
          </cell>
          <cell r="M15344">
            <v>25</v>
          </cell>
          <cell r="Q15344">
            <v>25</v>
          </cell>
          <cell r="V15344">
            <v>9253</v>
          </cell>
        </row>
        <row r="15345">
          <cell r="A15345">
            <v>1</v>
          </cell>
          <cell r="E15345">
            <v>25</v>
          </cell>
          <cell r="I15345">
            <v>131694.94</v>
          </cell>
          <cell r="M15345">
            <v>25</v>
          </cell>
          <cell r="Q15345">
            <v>25</v>
          </cell>
          <cell r="V15345">
            <v>9500</v>
          </cell>
        </row>
        <row r="15346">
          <cell r="A15346">
            <v>1</v>
          </cell>
          <cell r="E15346">
            <v>25</v>
          </cell>
          <cell r="I15346">
            <v>957.84</v>
          </cell>
          <cell r="M15346">
            <v>25</v>
          </cell>
          <cell r="Q15346">
            <v>25</v>
          </cell>
          <cell r="V15346">
            <v>9600</v>
          </cell>
        </row>
        <row r="15347">
          <cell r="A15347">
            <v>1</v>
          </cell>
          <cell r="E15347">
            <v>4</v>
          </cell>
          <cell r="I15347">
            <v>0</v>
          </cell>
          <cell r="M15347">
            <v>4</v>
          </cell>
          <cell r="Q15347">
            <v>9</v>
          </cell>
          <cell r="V15347">
            <v>1010</v>
          </cell>
        </row>
        <row r="15348">
          <cell r="A15348">
            <v>1</v>
          </cell>
          <cell r="E15348">
            <v>4</v>
          </cell>
          <cell r="I15348">
            <v>0</v>
          </cell>
          <cell r="M15348">
            <v>4</v>
          </cell>
          <cell r="Q15348">
            <v>14</v>
          </cell>
          <cell r="V15348">
            <v>1010</v>
          </cell>
        </row>
        <row r="15349">
          <cell r="A15349">
            <v>1</v>
          </cell>
          <cell r="E15349">
            <v>4</v>
          </cell>
          <cell r="I15349">
            <v>-1172915.8799999999</v>
          </cell>
          <cell r="M15349">
            <v>4</v>
          </cell>
          <cell r="Q15349">
            <v>8</v>
          </cell>
          <cell r="V15349">
            <v>1010</v>
          </cell>
        </row>
        <row r="15350">
          <cell r="A15350">
            <v>1</v>
          </cell>
          <cell r="E15350">
            <v>4</v>
          </cell>
          <cell r="I15350">
            <v>0</v>
          </cell>
          <cell r="M15350">
            <v>4</v>
          </cell>
          <cell r="Q15350">
            <v>6</v>
          </cell>
          <cell r="V15350">
            <v>1010</v>
          </cell>
        </row>
        <row r="15351">
          <cell r="A15351">
            <v>1</v>
          </cell>
          <cell r="E15351">
            <v>4</v>
          </cell>
          <cell r="I15351">
            <v>0</v>
          </cell>
          <cell r="M15351">
            <v>4</v>
          </cell>
          <cell r="Q15351">
            <v>10</v>
          </cell>
          <cell r="V15351">
            <v>1010</v>
          </cell>
        </row>
        <row r="15352">
          <cell r="A15352">
            <v>1</v>
          </cell>
          <cell r="E15352">
            <v>4</v>
          </cell>
          <cell r="I15352">
            <v>0</v>
          </cell>
          <cell r="M15352">
            <v>4</v>
          </cell>
          <cell r="Q15352">
            <v>9</v>
          </cell>
          <cell r="V15352">
            <v>1030</v>
          </cell>
        </row>
        <row r="15353">
          <cell r="A15353">
            <v>1</v>
          </cell>
          <cell r="E15353">
            <v>4</v>
          </cell>
          <cell r="I15353">
            <v>0</v>
          </cell>
          <cell r="M15353">
            <v>4</v>
          </cell>
          <cell r="Q15353">
            <v>4</v>
          </cell>
          <cell r="V15353">
            <v>1030</v>
          </cell>
        </row>
        <row r="15354">
          <cell r="A15354">
            <v>1</v>
          </cell>
          <cell r="E15354">
            <v>4</v>
          </cell>
          <cell r="I15354">
            <v>0</v>
          </cell>
          <cell r="M15354">
            <v>4</v>
          </cell>
          <cell r="Q15354">
            <v>14</v>
          </cell>
          <cell r="V15354">
            <v>1030</v>
          </cell>
        </row>
        <row r="15355">
          <cell r="A15355">
            <v>1</v>
          </cell>
          <cell r="E15355">
            <v>4</v>
          </cell>
          <cell r="I15355">
            <v>0</v>
          </cell>
          <cell r="M15355">
            <v>4</v>
          </cell>
          <cell r="Q15355">
            <v>7</v>
          </cell>
          <cell r="V15355">
            <v>1030</v>
          </cell>
        </row>
        <row r="15356">
          <cell r="A15356">
            <v>1</v>
          </cell>
          <cell r="E15356">
            <v>4</v>
          </cell>
          <cell r="I15356">
            <v>0</v>
          </cell>
          <cell r="M15356">
            <v>4</v>
          </cell>
          <cell r="Q15356">
            <v>8</v>
          </cell>
          <cell r="V15356">
            <v>1030</v>
          </cell>
        </row>
        <row r="15357">
          <cell r="A15357">
            <v>1</v>
          </cell>
          <cell r="E15357">
            <v>4</v>
          </cell>
          <cell r="I15357">
            <v>0</v>
          </cell>
          <cell r="M15357">
            <v>4</v>
          </cell>
          <cell r="Q15357">
            <v>24</v>
          </cell>
          <cell r="V15357">
            <v>1030</v>
          </cell>
        </row>
        <row r="15358">
          <cell r="A15358">
            <v>1</v>
          </cell>
          <cell r="E15358">
            <v>4</v>
          </cell>
          <cell r="I15358">
            <v>0</v>
          </cell>
          <cell r="M15358">
            <v>4</v>
          </cell>
          <cell r="Q15358">
            <v>21</v>
          </cell>
          <cell r="V15358">
            <v>1030</v>
          </cell>
        </row>
        <row r="15359">
          <cell r="A15359">
            <v>1</v>
          </cell>
          <cell r="E15359">
            <v>4</v>
          </cell>
          <cell r="I15359">
            <v>0</v>
          </cell>
          <cell r="M15359">
            <v>4</v>
          </cell>
          <cell r="Q15359">
            <v>22</v>
          </cell>
          <cell r="V15359">
            <v>1030</v>
          </cell>
        </row>
        <row r="15360">
          <cell r="A15360">
            <v>1</v>
          </cell>
          <cell r="E15360">
            <v>4</v>
          </cell>
          <cell r="I15360">
            <v>0</v>
          </cell>
          <cell r="M15360">
            <v>4</v>
          </cell>
          <cell r="Q15360">
            <v>23</v>
          </cell>
          <cell r="V15360">
            <v>1030</v>
          </cell>
        </row>
        <row r="15361">
          <cell r="A15361">
            <v>1</v>
          </cell>
          <cell r="E15361">
            <v>4</v>
          </cell>
          <cell r="I15361">
            <v>0</v>
          </cell>
          <cell r="M15361">
            <v>4</v>
          </cell>
          <cell r="Q15361">
            <v>13</v>
          </cell>
          <cell r="V15361">
            <v>1030</v>
          </cell>
        </row>
        <row r="15362">
          <cell r="A15362">
            <v>1</v>
          </cell>
          <cell r="E15362">
            <v>4</v>
          </cell>
          <cell r="I15362">
            <v>0</v>
          </cell>
          <cell r="M15362">
            <v>4</v>
          </cell>
          <cell r="Q15362">
            <v>5</v>
          </cell>
          <cell r="V15362">
            <v>1030</v>
          </cell>
        </row>
        <row r="15363">
          <cell r="A15363">
            <v>1</v>
          </cell>
          <cell r="E15363">
            <v>4</v>
          </cell>
          <cell r="I15363">
            <v>0</v>
          </cell>
          <cell r="M15363">
            <v>4</v>
          </cell>
          <cell r="Q15363">
            <v>2</v>
          </cell>
          <cell r="V15363">
            <v>1030</v>
          </cell>
        </row>
        <row r="15364">
          <cell r="A15364">
            <v>1</v>
          </cell>
          <cell r="E15364">
            <v>4</v>
          </cell>
          <cell r="I15364">
            <v>0</v>
          </cell>
          <cell r="M15364">
            <v>4</v>
          </cell>
          <cell r="Q15364">
            <v>10</v>
          </cell>
          <cell r="V15364">
            <v>1030</v>
          </cell>
        </row>
        <row r="15365">
          <cell r="A15365">
            <v>1</v>
          </cell>
          <cell r="E15365">
            <v>4</v>
          </cell>
          <cell r="I15365">
            <v>0</v>
          </cell>
          <cell r="M15365">
            <v>4</v>
          </cell>
          <cell r="Q15365">
            <v>8</v>
          </cell>
          <cell r="V15365">
            <v>1090</v>
          </cell>
        </row>
        <row r="15366">
          <cell r="A15366">
            <v>1</v>
          </cell>
          <cell r="E15366">
            <v>4</v>
          </cell>
          <cell r="I15366">
            <v>-45694.35</v>
          </cell>
          <cell r="M15366">
            <v>4</v>
          </cell>
          <cell r="Q15366">
            <v>12</v>
          </cell>
          <cell r="V15366">
            <v>1090</v>
          </cell>
        </row>
        <row r="15367">
          <cell r="A15367">
            <v>1</v>
          </cell>
          <cell r="E15367">
            <v>4</v>
          </cell>
          <cell r="I15367">
            <v>0</v>
          </cell>
          <cell r="M15367">
            <v>4</v>
          </cell>
          <cell r="Q15367">
            <v>22</v>
          </cell>
          <cell r="V15367">
            <v>1090</v>
          </cell>
        </row>
        <row r="15368">
          <cell r="A15368">
            <v>1</v>
          </cell>
          <cell r="E15368">
            <v>4</v>
          </cell>
          <cell r="I15368">
            <v>0</v>
          </cell>
          <cell r="M15368">
            <v>4</v>
          </cell>
          <cell r="Q15368">
            <v>10</v>
          </cell>
          <cell r="V15368">
            <v>1090</v>
          </cell>
        </row>
        <row r="15369">
          <cell r="A15369">
            <v>1</v>
          </cell>
          <cell r="E15369">
            <v>4</v>
          </cell>
          <cell r="I15369">
            <v>0</v>
          </cell>
          <cell r="M15369">
            <v>4</v>
          </cell>
          <cell r="Q15369">
            <v>9</v>
          </cell>
          <cell r="V15369">
            <v>1095</v>
          </cell>
        </row>
        <row r="15370">
          <cell r="A15370">
            <v>1</v>
          </cell>
          <cell r="E15370">
            <v>4</v>
          </cell>
          <cell r="I15370">
            <v>0</v>
          </cell>
          <cell r="M15370">
            <v>4</v>
          </cell>
          <cell r="Q15370">
            <v>14</v>
          </cell>
          <cell r="V15370">
            <v>1095</v>
          </cell>
        </row>
        <row r="15371">
          <cell r="A15371">
            <v>1</v>
          </cell>
          <cell r="E15371">
            <v>4</v>
          </cell>
          <cell r="I15371">
            <v>736017.64</v>
          </cell>
          <cell r="M15371">
            <v>4</v>
          </cell>
          <cell r="Q15371">
            <v>8</v>
          </cell>
          <cell r="V15371">
            <v>1095</v>
          </cell>
        </row>
        <row r="15372">
          <cell r="A15372">
            <v>1</v>
          </cell>
          <cell r="E15372">
            <v>4</v>
          </cell>
          <cell r="I15372">
            <v>0</v>
          </cell>
          <cell r="M15372">
            <v>4</v>
          </cell>
          <cell r="Q15372">
            <v>6</v>
          </cell>
          <cell r="V15372">
            <v>1095</v>
          </cell>
        </row>
        <row r="15373">
          <cell r="A15373">
            <v>1</v>
          </cell>
          <cell r="E15373">
            <v>4</v>
          </cell>
          <cell r="I15373">
            <v>-1176384.3999999999</v>
          </cell>
          <cell r="M15373">
            <v>4</v>
          </cell>
          <cell r="Q15373">
            <v>10</v>
          </cell>
          <cell r="V15373">
            <v>1095</v>
          </cell>
        </row>
        <row r="15374">
          <cell r="A15374">
            <v>1</v>
          </cell>
          <cell r="E15374">
            <v>4</v>
          </cell>
          <cell r="I15374">
            <v>-540520.27</v>
          </cell>
          <cell r="M15374">
            <v>4</v>
          </cell>
          <cell r="Q15374">
            <v>8</v>
          </cell>
          <cell r="V15374">
            <v>1096</v>
          </cell>
        </row>
        <row r="15375">
          <cell r="A15375">
            <v>1</v>
          </cell>
          <cell r="E15375">
            <v>4</v>
          </cell>
          <cell r="I15375">
            <v>0</v>
          </cell>
          <cell r="M15375">
            <v>4</v>
          </cell>
          <cell r="Q15375">
            <v>6</v>
          </cell>
          <cell r="V15375">
            <v>1096</v>
          </cell>
        </row>
        <row r="15376">
          <cell r="A15376">
            <v>1</v>
          </cell>
          <cell r="E15376">
            <v>4</v>
          </cell>
          <cell r="I15376">
            <v>0</v>
          </cell>
          <cell r="M15376">
            <v>4</v>
          </cell>
          <cell r="Q15376">
            <v>10</v>
          </cell>
          <cell r="V15376">
            <v>1096</v>
          </cell>
        </row>
        <row r="15377">
          <cell r="A15377">
            <v>1</v>
          </cell>
          <cell r="E15377">
            <v>4</v>
          </cell>
          <cell r="I15377">
            <v>0</v>
          </cell>
          <cell r="M15377">
            <v>4</v>
          </cell>
          <cell r="Q15377">
            <v>9</v>
          </cell>
          <cell r="V15377">
            <v>1097</v>
          </cell>
        </row>
        <row r="15378">
          <cell r="A15378">
            <v>1</v>
          </cell>
          <cell r="E15378">
            <v>4</v>
          </cell>
          <cell r="I15378">
            <v>0</v>
          </cell>
          <cell r="M15378">
            <v>4</v>
          </cell>
          <cell r="Q15378">
            <v>4</v>
          </cell>
          <cell r="V15378">
            <v>1097</v>
          </cell>
        </row>
        <row r="15379">
          <cell r="A15379">
            <v>1</v>
          </cell>
          <cell r="E15379">
            <v>4</v>
          </cell>
          <cell r="I15379">
            <v>0</v>
          </cell>
          <cell r="M15379">
            <v>4</v>
          </cell>
          <cell r="Q15379">
            <v>14</v>
          </cell>
          <cell r="V15379">
            <v>1097</v>
          </cell>
        </row>
        <row r="15380">
          <cell r="A15380">
            <v>1</v>
          </cell>
          <cell r="E15380">
            <v>4</v>
          </cell>
          <cell r="I15380">
            <v>0</v>
          </cell>
          <cell r="M15380">
            <v>4</v>
          </cell>
          <cell r="Q15380">
            <v>7</v>
          </cell>
          <cell r="V15380">
            <v>1097</v>
          </cell>
        </row>
        <row r="15381">
          <cell r="A15381">
            <v>1</v>
          </cell>
          <cell r="E15381">
            <v>4</v>
          </cell>
          <cell r="I15381">
            <v>0</v>
          </cell>
          <cell r="M15381">
            <v>4</v>
          </cell>
          <cell r="Q15381">
            <v>8</v>
          </cell>
          <cell r="V15381">
            <v>1097</v>
          </cell>
        </row>
        <row r="15382">
          <cell r="A15382">
            <v>1</v>
          </cell>
          <cell r="E15382">
            <v>4</v>
          </cell>
          <cell r="I15382">
            <v>0</v>
          </cell>
          <cell r="M15382">
            <v>4</v>
          </cell>
          <cell r="Q15382">
            <v>24</v>
          </cell>
          <cell r="V15382">
            <v>1097</v>
          </cell>
        </row>
        <row r="15383">
          <cell r="A15383">
            <v>1</v>
          </cell>
          <cell r="E15383">
            <v>4</v>
          </cell>
          <cell r="I15383">
            <v>0</v>
          </cell>
          <cell r="M15383">
            <v>4</v>
          </cell>
          <cell r="Q15383">
            <v>21</v>
          </cell>
          <cell r="V15383">
            <v>1097</v>
          </cell>
        </row>
        <row r="15384">
          <cell r="A15384">
            <v>1</v>
          </cell>
          <cell r="E15384">
            <v>4</v>
          </cell>
          <cell r="I15384">
            <v>0</v>
          </cell>
          <cell r="M15384">
            <v>4</v>
          </cell>
          <cell r="Q15384">
            <v>22</v>
          </cell>
          <cell r="V15384">
            <v>1097</v>
          </cell>
        </row>
        <row r="15385">
          <cell r="A15385">
            <v>1</v>
          </cell>
          <cell r="E15385">
            <v>4</v>
          </cell>
          <cell r="I15385">
            <v>0</v>
          </cell>
          <cell r="M15385">
            <v>4</v>
          </cell>
          <cell r="Q15385">
            <v>23</v>
          </cell>
          <cell r="V15385">
            <v>1097</v>
          </cell>
        </row>
        <row r="15386">
          <cell r="A15386">
            <v>1</v>
          </cell>
          <cell r="E15386">
            <v>4</v>
          </cell>
          <cell r="I15386">
            <v>0</v>
          </cell>
          <cell r="M15386">
            <v>4</v>
          </cell>
          <cell r="Q15386">
            <v>10</v>
          </cell>
          <cell r="V15386">
            <v>1097</v>
          </cell>
        </row>
        <row r="15387">
          <cell r="A15387">
            <v>1</v>
          </cell>
          <cell r="E15387">
            <v>4</v>
          </cell>
          <cell r="I15387">
            <v>0</v>
          </cell>
          <cell r="M15387">
            <v>4</v>
          </cell>
          <cell r="Q15387">
            <v>4</v>
          </cell>
          <cell r="V15387">
            <v>1098</v>
          </cell>
        </row>
        <row r="15388">
          <cell r="A15388">
            <v>1</v>
          </cell>
          <cell r="E15388">
            <v>4</v>
          </cell>
          <cell r="I15388">
            <v>0</v>
          </cell>
          <cell r="M15388">
            <v>4</v>
          </cell>
          <cell r="Q15388">
            <v>23</v>
          </cell>
          <cell r="V15388">
            <v>1098</v>
          </cell>
        </row>
        <row r="15389">
          <cell r="A15389">
            <v>1</v>
          </cell>
          <cell r="E15389">
            <v>4</v>
          </cell>
          <cell r="I15389">
            <v>0</v>
          </cell>
          <cell r="M15389">
            <v>4</v>
          </cell>
          <cell r="Q15389">
            <v>10</v>
          </cell>
          <cell r="V15389">
            <v>1098</v>
          </cell>
        </row>
        <row r="15390">
          <cell r="A15390">
            <v>1</v>
          </cell>
          <cell r="E15390">
            <v>4</v>
          </cell>
          <cell r="I15390">
            <v>0</v>
          </cell>
          <cell r="M15390">
            <v>4</v>
          </cell>
          <cell r="Q15390">
            <v>4</v>
          </cell>
          <cell r="V15390">
            <v>2010</v>
          </cell>
        </row>
        <row r="15391">
          <cell r="A15391">
            <v>1</v>
          </cell>
          <cell r="E15391">
            <v>4</v>
          </cell>
          <cell r="I15391">
            <v>0</v>
          </cell>
          <cell r="M15391">
            <v>4</v>
          </cell>
          <cell r="Q15391">
            <v>14</v>
          </cell>
          <cell r="V15391">
            <v>2010</v>
          </cell>
        </row>
        <row r="15392">
          <cell r="A15392">
            <v>1</v>
          </cell>
          <cell r="E15392">
            <v>4</v>
          </cell>
          <cell r="I15392">
            <v>-14193.44</v>
          </cell>
          <cell r="M15392">
            <v>4</v>
          </cell>
          <cell r="Q15392">
            <v>8</v>
          </cell>
          <cell r="V15392">
            <v>2010</v>
          </cell>
        </row>
        <row r="15393">
          <cell r="A15393">
            <v>1</v>
          </cell>
          <cell r="E15393">
            <v>4</v>
          </cell>
          <cell r="I15393">
            <v>0</v>
          </cell>
          <cell r="M15393">
            <v>4</v>
          </cell>
          <cell r="Q15393">
            <v>21</v>
          </cell>
          <cell r="V15393">
            <v>2010</v>
          </cell>
        </row>
        <row r="15394">
          <cell r="A15394">
            <v>1</v>
          </cell>
          <cell r="E15394">
            <v>4</v>
          </cell>
          <cell r="I15394">
            <v>0</v>
          </cell>
          <cell r="M15394">
            <v>4</v>
          </cell>
          <cell r="Q15394">
            <v>6</v>
          </cell>
          <cell r="V15394">
            <v>2010</v>
          </cell>
        </row>
        <row r="15395">
          <cell r="A15395">
            <v>1</v>
          </cell>
          <cell r="E15395">
            <v>4</v>
          </cell>
          <cell r="I15395">
            <v>0</v>
          </cell>
          <cell r="M15395">
            <v>4</v>
          </cell>
          <cell r="Q15395">
            <v>2</v>
          </cell>
          <cell r="V15395">
            <v>2010</v>
          </cell>
        </row>
        <row r="15396">
          <cell r="A15396">
            <v>1</v>
          </cell>
          <cell r="E15396">
            <v>4</v>
          </cell>
          <cell r="I15396">
            <v>0</v>
          </cell>
          <cell r="M15396">
            <v>4</v>
          </cell>
          <cell r="Q15396">
            <v>10</v>
          </cell>
          <cell r="V15396">
            <v>2010</v>
          </cell>
        </row>
        <row r="15397">
          <cell r="A15397">
            <v>1</v>
          </cell>
          <cell r="E15397">
            <v>4</v>
          </cell>
          <cell r="I15397">
            <v>0</v>
          </cell>
          <cell r="M15397">
            <v>4</v>
          </cell>
          <cell r="Q15397">
            <v>6</v>
          </cell>
          <cell r="V15397">
            <v>2011</v>
          </cell>
        </row>
        <row r="15398">
          <cell r="A15398">
            <v>1</v>
          </cell>
          <cell r="E15398">
            <v>4</v>
          </cell>
          <cell r="I15398">
            <v>0</v>
          </cell>
          <cell r="M15398">
            <v>4</v>
          </cell>
          <cell r="Q15398">
            <v>4</v>
          </cell>
          <cell r="V15398">
            <v>2020</v>
          </cell>
        </row>
        <row r="15399">
          <cell r="A15399">
            <v>1</v>
          </cell>
          <cell r="E15399">
            <v>4</v>
          </cell>
          <cell r="I15399">
            <v>0</v>
          </cell>
          <cell r="M15399">
            <v>4</v>
          </cell>
          <cell r="Q15399">
            <v>14</v>
          </cell>
          <cell r="V15399">
            <v>2020</v>
          </cell>
        </row>
        <row r="15400">
          <cell r="A15400">
            <v>1</v>
          </cell>
          <cell r="E15400">
            <v>4</v>
          </cell>
          <cell r="I15400">
            <v>0</v>
          </cell>
          <cell r="M15400">
            <v>4</v>
          </cell>
          <cell r="Q15400">
            <v>7</v>
          </cell>
          <cell r="V15400">
            <v>2020</v>
          </cell>
        </row>
        <row r="15401">
          <cell r="A15401">
            <v>1</v>
          </cell>
          <cell r="E15401">
            <v>4</v>
          </cell>
          <cell r="I15401">
            <v>373840.9</v>
          </cell>
          <cell r="M15401">
            <v>4</v>
          </cell>
          <cell r="Q15401">
            <v>8</v>
          </cell>
          <cell r="V15401">
            <v>2020</v>
          </cell>
        </row>
        <row r="15402">
          <cell r="A15402">
            <v>1</v>
          </cell>
          <cell r="E15402">
            <v>4</v>
          </cell>
          <cell r="I15402">
            <v>0</v>
          </cell>
          <cell r="M15402">
            <v>4</v>
          </cell>
          <cell r="Q15402">
            <v>6</v>
          </cell>
          <cell r="V15402">
            <v>2020</v>
          </cell>
        </row>
        <row r="15403">
          <cell r="A15403">
            <v>1</v>
          </cell>
          <cell r="E15403">
            <v>4</v>
          </cell>
          <cell r="I15403">
            <v>0</v>
          </cell>
          <cell r="M15403">
            <v>4</v>
          </cell>
          <cell r="Q15403">
            <v>10</v>
          </cell>
          <cell r="V15403">
            <v>2020</v>
          </cell>
        </row>
        <row r="15404">
          <cell r="A15404">
            <v>1</v>
          </cell>
          <cell r="E15404">
            <v>4</v>
          </cell>
          <cell r="I15404">
            <v>3850</v>
          </cell>
          <cell r="M15404">
            <v>4</v>
          </cell>
          <cell r="Q15404">
            <v>8</v>
          </cell>
          <cell r="V15404">
            <v>2021</v>
          </cell>
        </row>
        <row r="15405">
          <cell r="A15405">
            <v>1</v>
          </cell>
          <cell r="E15405">
            <v>4</v>
          </cell>
          <cell r="I15405">
            <v>8350</v>
          </cell>
          <cell r="M15405">
            <v>4</v>
          </cell>
          <cell r="Q15405">
            <v>9</v>
          </cell>
          <cell r="V15405">
            <v>2030</v>
          </cell>
        </row>
        <row r="15406">
          <cell r="A15406">
            <v>1</v>
          </cell>
          <cell r="E15406">
            <v>4</v>
          </cell>
          <cell r="I15406">
            <v>120</v>
          </cell>
          <cell r="M15406">
            <v>4</v>
          </cell>
          <cell r="Q15406">
            <v>4</v>
          </cell>
          <cell r="V15406">
            <v>2030</v>
          </cell>
        </row>
        <row r="15407">
          <cell r="A15407">
            <v>1</v>
          </cell>
          <cell r="E15407">
            <v>4</v>
          </cell>
          <cell r="I15407">
            <v>-55590.559999999998</v>
          </cell>
          <cell r="M15407">
            <v>4</v>
          </cell>
          <cell r="Q15407">
            <v>4</v>
          </cell>
          <cell r="V15407">
            <v>2030</v>
          </cell>
        </row>
        <row r="15408">
          <cell r="A15408">
            <v>1</v>
          </cell>
          <cell r="E15408">
            <v>4</v>
          </cell>
          <cell r="I15408">
            <v>48998.01</v>
          </cell>
          <cell r="M15408">
            <v>4</v>
          </cell>
          <cell r="Q15408">
            <v>14</v>
          </cell>
          <cell r="V15408">
            <v>2030</v>
          </cell>
        </row>
        <row r="15409">
          <cell r="A15409">
            <v>1</v>
          </cell>
          <cell r="E15409">
            <v>4</v>
          </cell>
          <cell r="I15409">
            <v>32486.79</v>
          </cell>
          <cell r="M15409">
            <v>4</v>
          </cell>
          <cell r="Q15409">
            <v>8</v>
          </cell>
          <cell r="V15409">
            <v>2030</v>
          </cell>
        </row>
        <row r="15410">
          <cell r="A15410">
            <v>1</v>
          </cell>
          <cell r="E15410">
            <v>4</v>
          </cell>
          <cell r="I15410">
            <v>7782.68</v>
          </cell>
          <cell r="M15410">
            <v>4</v>
          </cell>
          <cell r="Q15410">
            <v>12</v>
          </cell>
          <cell r="V15410">
            <v>2030</v>
          </cell>
        </row>
        <row r="15411">
          <cell r="A15411">
            <v>1</v>
          </cell>
          <cell r="E15411">
            <v>4</v>
          </cell>
          <cell r="I15411">
            <v>13652.68</v>
          </cell>
          <cell r="M15411">
            <v>4</v>
          </cell>
          <cell r="Q15411">
            <v>23</v>
          </cell>
          <cell r="V15411">
            <v>2030</v>
          </cell>
        </row>
        <row r="15412">
          <cell r="A15412">
            <v>1</v>
          </cell>
          <cell r="E15412">
            <v>4</v>
          </cell>
          <cell r="I15412">
            <v>0</v>
          </cell>
          <cell r="M15412">
            <v>4</v>
          </cell>
          <cell r="Q15412">
            <v>6</v>
          </cell>
          <cell r="V15412">
            <v>2030</v>
          </cell>
        </row>
        <row r="15413">
          <cell r="A15413">
            <v>1</v>
          </cell>
          <cell r="E15413">
            <v>4</v>
          </cell>
          <cell r="I15413">
            <v>3000</v>
          </cell>
          <cell r="M15413">
            <v>4</v>
          </cell>
          <cell r="Q15413">
            <v>2</v>
          </cell>
          <cell r="V15413">
            <v>2030</v>
          </cell>
        </row>
        <row r="15414">
          <cell r="A15414">
            <v>1</v>
          </cell>
          <cell r="E15414">
            <v>4</v>
          </cell>
          <cell r="I15414">
            <v>73711.399999999994</v>
          </cell>
          <cell r="M15414">
            <v>4</v>
          </cell>
          <cell r="Q15414">
            <v>10</v>
          </cell>
          <cell r="V15414">
            <v>2030</v>
          </cell>
        </row>
        <row r="15415">
          <cell r="A15415">
            <v>1</v>
          </cell>
          <cell r="E15415">
            <v>4</v>
          </cell>
          <cell r="I15415">
            <v>243892.82</v>
          </cell>
          <cell r="M15415">
            <v>4</v>
          </cell>
          <cell r="Q15415">
            <v>22</v>
          </cell>
          <cell r="V15415">
            <v>2040</v>
          </cell>
        </row>
        <row r="15416">
          <cell r="A15416">
            <v>1</v>
          </cell>
          <cell r="E15416">
            <v>4</v>
          </cell>
          <cell r="I15416">
            <v>0</v>
          </cell>
          <cell r="M15416">
            <v>4</v>
          </cell>
          <cell r="Q15416">
            <v>6</v>
          </cell>
          <cell r="V15416">
            <v>2040</v>
          </cell>
        </row>
        <row r="15417">
          <cell r="A15417">
            <v>1</v>
          </cell>
          <cell r="E15417">
            <v>4</v>
          </cell>
          <cell r="I15417">
            <v>0</v>
          </cell>
          <cell r="M15417">
            <v>4</v>
          </cell>
          <cell r="Q15417">
            <v>2</v>
          </cell>
          <cell r="V15417">
            <v>2040</v>
          </cell>
        </row>
        <row r="15418">
          <cell r="A15418">
            <v>1</v>
          </cell>
          <cell r="E15418">
            <v>4</v>
          </cell>
          <cell r="I15418">
            <v>0</v>
          </cell>
          <cell r="M15418">
            <v>4</v>
          </cell>
          <cell r="Q15418">
            <v>4</v>
          </cell>
          <cell r="V15418">
            <v>2051</v>
          </cell>
        </row>
        <row r="15419">
          <cell r="A15419">
            <v>1</v>
          </cell>
          <cell r="E15419">
            <v>4</v>
          </cell>
          <cell r="I15419">
            <v>747710.44</v>
          </cell>
          <cell r="M15419">
            <v>4</v>
          </cell>
          <cell r="Q15419">
            <v>14</v>
          </cell>
          <cell r="V15419">
            <v>2051</v>
          </cell>
        </row>
        <row r="15420">
          <cell r="A15420">
            <v>1</v>
          </cell>
          <cell r="E15420">
            <v>4</v>
          </cell>
          <cell r="I15420">
            <v>160598.93</v>
          </cell>
          <cell r="M15420">
            <v>4</v>
          </cell>
          <cell r="Q15420">
            <v>8</v>
          </cell>
          <cell r="V15420">
            <v>2051</v>
          </cell>
        </row>
        <row r="15421">
          <cell r="A15421">
            <v>1</v>
          </cell>
          <cell r="E15421">
            <v>4</v>
          </cell>
          <cell r="I15421">
            <v>99676.04</v>
          </cell>
          <cell r="M15421">
            <v>4</v>
          </cell>
          <cell r="Q15421">
            <v>21</v>
          </cell>
          <cell r="V15421">
            <v>2051</v>
          </cell>
        </row>
        <row r="15422">
          <cell r="A15422">
            <v>1</v>
          </cell>
          <cell r="E15422">
            <v>4</v>
          </cell>
          <cell r="I15422">
            <v>0</v>
          </cell>
          <cell r="M15422">
            <v>4</v>
          </cell>
          <cell r="Q15422">
            <v>6</v>
          </cell>
          <cell r="V15422">
            <v>2051</v>
          </cell>
        </row>
        <row r="15423">
          <cell r="A15423">
            <v>1</v>
          </cell>
          <cell r="E15423">
            <v>4</v>
          </cell>
          <cell r="I15423">
            <v>0</v>
          </cell>
          <cell r="M15423">
            <v>4</v>
          </cell>
          <cell r="Q15423">
            <v>5</v>
          </cell>
          <cell r="V15423">
            <v>2051</v>
          </cell>
        </row>
        <row r="15424">
          <cell r="A15424">
            <v>1</v>
          </cell>
          <cell r="E15424">
            <v>4</v>
          </cell>
          <cell r="I15424">
            <v>16284.78</v>
          </cell>
          <cell r="M15424">
            <v>4</v>
          </cell>
          <cell r="Q15424">
            <v>2</v>
          </cell>
          <cell r="V15424">
            <v>2051</v>
          </cell>
        </row>
        <row r="15425">
          <cell r="A15425">
            <v>1</v>
          </cell>
          <cell r="E15425">
            <v>4</v>
          </cell>
          <cell r="I15425">
            <v>483466.25</v>
          </cell>
          <cell r="M15425">
            <v>4</v>
          </cell>
          <cell r="Q15425">
            <v>10</v>
          </cell>
          <cell r="V15425">
            <v>2051</v>
          </cell>
        </row>
        <row r="15426">
          <cell r="A15426">
            <v>1</v>
          </cell>
          <cell r="E15426">
            <v>4</v>
          </cell>
          <cell r="I15426">
            <v>73277.87</v>
          </cell>
          <cell r="M15426">
            <v>4</v>
          </cell>
          <cell r="Q15426">
            <v>14</v>
          </cell>
          <cell r="V15426">
            <v>2052</v>
          </cell>
        </row>
        <row r="15427">
          <cell r="A15427">
            <v>1</v>
          </cell>
          <cell r="E15427">
            <v>4</v>
          </cell>
          <cell r="I15427">
            <v>0</v>
          </cell>
          <cell r="M15427">
            <v>4</v>
          </cell>
          <cell r="Q15427">
            <v>7</v>
          </cell>
          <cell r="V15427">
            <v>2052</v>
          </cell>
        </row>
        <row r="15428">
          <cell r="A15428">
            <v>1</v>
          </cell>
          <cell r="E15428">
            <v>4</v>
          </cell>
          <cell r="I15428">
            <v>36816.31</v>
          </cell>
          <cell r="M15428">
            <v>4</v>
          </cell>
          <cell r="Q15428">
            <v>22</v>
          </cell>
          <cell r="V15428">
            <v>2052</v>
          </cell>
        </row>
        <row r="15429">
          <cell r="A15429">
            <v>1</v>
          </cell>
          <cell r="E15429">
            <v>4</v>
          </cell>
          <cell r="I15429">
            <v>193.32</v>
          </cell>
          <cell r="M15429">
            <v>4</v>
          </cell>
          <cell r="Q15429">
            <v>23</v>
          </cell>
          <cell r="V15429">
            <v>2052</v>
          </cell>
        </row>
        <row r="15430">
          <cell r="A15430">
            <v>1</v>
          </cell>
          <cell r="E15430">
            <v>4</v>
          </cell>
          <cell r="I15430">
            <v>0</v>
          </cell>
          <cell r="M15430">
            <v>4</v>
          </cell>
          <cell r="Q15430">
            <v>6</v>
          </cell>
          <cell r="V15430">
            <v>2052</v>
          </cell>
        </row>
        <row r="15431">
          <cell r="A15431">
            <v>1</v>
          </cell>
          <cell r="E15431">
            <v>4</v>
          </cell>
          <cell r="I15431">
            <v>0</v>
          </cell>
          <cell r="M15431">
            <v>4</v>
          </cell>
          <cell r="Q15431">
            <v>2</v>
          </cell>
          <cell r="V15431">
            <v>2052</v>
          </cell>
        </row>
        <row r="15432">
          <cell r="A15432">
            <v>1</v>
          </cell>
          <cell r="E15432">
            <v>4</v>
          </cell>
          <cell r="I15432">
            <v>14758</v>
          </cell>
          <cell r="M15432">
            <v>4</v>
          </cell>
          <cell r="Q15432">
            <v>10</v>
          </cell>
          <cell r="V15432">
            <v>2052</v>
          </cell>
        </row>
        <row r="15433">
          <cell r="A15433">
            <v>1</v>
          </cell>
          <cell r="E15433">
            <v>4</v>
          </cell>
          <cell r="I15433">
            <v>0</v>
          </cell>
          <cell r="M15433">
            <v>4</v>
          </cell>
          <cell r="Q15433">
            <v>7</v>
          </cell>
          <cell r="V15433">
            <v>2053</v>
          </cell>
        </row>
        <row r="15434">
          <cell r="A15434">
            <v>1</v>
          </cell>
          <cell r="E15434">
            <v>4</v>
          </cell>
          <cell r="I15434">
            <v>0</v>
          </cell>
          <cell r="M15434">
            <v>4</v>
          </cell>
          <cell r="Q15434">
            <v>10</v>
          </cell>
          <cell r="V15434">
            <v>2053</v>
          </cell>
        </row>
        <row r="15435">
          <cell r="A15435">
            <v>1</v>
          </cell>
          <cell r="E15435">
            <v>4</v>
          </cell>
          <cell r="I15435">
            <v>0</v>
          </cell>
          <cell r="M15435">
            <v>4</v>
          </cell>
          <cell r="Q15435">
            <v>6</v>
          </cell>
          <cell r="V15435">
            <v>2055</v>
          </cell>
        </row>
        <row r="15436">
          <cell r="A15436">
            <v>1</v>
          </cell>
          <cell r="E15436">
            <v>4</v>
          </cell>
          <cell r="I15436">
            <v>0</v>
          </cell>
          <cell r="M15436">
            <v>4</v>
          </cell>
          <cell r="Q15436">
            <v>10</v>
          </cell>
          <cell r="V15436">
            <v>2055</v>
          </cell>
        </row>
        <row r="15437">
          <cell r="A15437">
            <v>1</v>
          </cell>
          <cell r="E15437">
            <v>4</v>
          </cell>
          <cell r="I15437">
            <v>10339.200000000001</v>
          </cell>
          <cell r="M15437">
            <v>4</v>
          </cell>
          <cell r="Q15437">
            <v>9</v>
          </cell>
          <cell r="V15437">
            <v>2090</v>
          </cell>
        </row>
        <row r="15438">
          <cell r="A15438">
            <v>1</v>
          </cell>
          <cell r="E15438">
            <v>4</v>
          </cell>
          <cell r="I15438">
            <v>75187.17</v>
          </cell>
          <cell r="M15438">
            <v>4</v>
          </cell>
          <cell r="Q15438">
            <v>14</v>
          </cell>
          <cell r="V15438">
            <v>2090</v>
          </cell>
        </row>
        <row r="15439">
          <cell r="A15439">
            <v>1</v>
          </cell>
          <cell r="E15439">
            <v>4</v>
          </cell>
          <cell r="I15439">
            <v>0</v>
          </cell>
          <cell r="M15439">
            <v>4</v>
          </cell>
          <cell r="Q15439">
            <v>7</v>
          </cell>
          <cell r="V15439">
            <v>2090</v>
          </cell>
        </row>
        <row r="15440">
          <cell r="A15440">
            <v>1</v>
          </cell>
          <cell r="E15440">
            <v>4</v>
          </cell>
          <cell r="I15440">
            <v>1728634.57</v>
          </cell>
          <cell r="M15440">
            <v>4</v>
          </cell>
          <cell r="Q15440">
            <v>8</v>
          </cell>
          <cell r="V15440">
            <v>2090</v>
          </cell>
        </row>
        <row r="15441">
          <cell r="A15441">
            <v>1</v>
          </cell>
          <cell r="E15441">
            <v>4</v>
          </cell>
          <cell r="I15441">
            <v>0</v>
          </cell>
          <cell r="M15441">
            <v>4</v>
          </cell>
          <cell r="Q15441">
            <v>6</v>
          </cell>
          <cell r="V15441">
            <v>2090</v>
          </cell>
        </row>
        <row r="15442">
          <cell r="A15442">
            <v>1</v>
          </cell>
          <cell r="E15442">
            <v>4</v>
          </cell>
          <cell r="I15442">
            <v>0</v>
          </cell>
          <cell r="M15442">
            <v>4</v>
          </cell>
          <cell r="Q15442">
            <v>2</v>
          </cell>
          <cell r="V15442">
            <v>2090</v>
          </cell>
        </row>
        <row r="15443">
          <cell r="A15443">
            <v>1</v>
          </cell>
          <cell r="E15443">
            <v>4</v>
          </cell>
          <cell r="I15443">
            <v>9848.8700000000008</v>
          </cell>
          <cell r="M15443">
            <v>4</v>
          </cell>
          <cell r="Q15443">
            <v>10</v>
          </cell>
          <cell r="V15443">
            <v>2090</v>
          </cell>
        </row>
        <row r="15444">
          <cell r="A15444">
            <v>1</v>
          </cell>
          <cell r="E15444">
            <v>4</v>
          </cell>
          <cell r="I15444">
            <v>0</v>
          </cell>
          <cell r="M15444">
            <v>4</v>
          </cell>
          <cell r="Q15444">
            <v>4</v>
          </cell>
          <cell r="V15444">
            <v>2091</v>
          </cell>
        </row>
        <row r="15445">
          <cell r="A15445">
            <v>1</v>
          </cell>
          <cell r="E15445">
            <v>4</v>
          </cell>
          <cell r="I15445">
            <v>-11700</v>
          </cell>
          <cell r="M15445">
            <v>4</v>
          </cell>
          <cell r="Q15445">
            <v>2</v>
          </cell>
          <cell r="V15445">
            <v>2091</v>
          </cell>
        </row>
        <row r="15446">
          <cell r="A15446">
            <v>1</v>
          </cell>
          <cell r="E15446">
            <v>4</v>
          </cell>
          <cell r="I15446">
            <v>-10339.200000000001</v>
          </cell>
          <cell r="M15446">
            <v>4</v>
          </cell>
          <cell r="Q15446">
            <v>9</v>
          </cell>
          <cell r="V15446">
            <v>2095</v>
          </cell>
        </row>
        <row r="15447">
          <cell r="A15447">
            <v>1</v>
          </cell>
          <cell r="E15447">
            <v>4</v>
          </cell>
          <cell r="I15447">
            <v>0</v>
          </cell>
          <cell r="M15447">
            <v>4</v>
          </cell>
          <cell r="Q15447">
            <v>4</v>
          </cell>
          <cell r="V15447">
            <v>2095</v>
          </cell>
        </row>
        <row r="15448">
          <cell r="A15448">
            <v>1</v>
          </cell>
          <cell r="E15448">
            <v>4</v>
          </cell>
          <cell r="I15448">
            <v>-897957.67</v>
          </cell>
          <cell r="M15448">
            <v>4</v>
          </cell>
          <cell r="Q15448">
            <v>14</v>
          </cell>
          <cell r="V15448">
            <v>2095</v>
          </cell>
        </row>
        <row r="15449">
          <cell r="A15449">
            <v>1</v>
          </cell>
          <cell r="E15449">
            <v>4</v>
          </cell>
          <cell r="I15449">
            <v>0</v>
          </cell>
          <cell r="M15449">
            <v>4</v>
          </cell>
          <cell r="Q15449">
            <v>7</v>
          </cell>
          <cell r="V15449">
            <v>2095</v>
          </cell>
        </row>
        <row r="15450">
          <cell r="A15450">
            <v>1</v>
          </cell>
          <cell r="E15450">
            <v>4</v>
          </cell>
          <cell r="I15450">
            <v>-1729159.83</v>
          </cell>
          <cell r="M15450">
            <v>4</v>
          </cell>
          <cell r="Q15450">
            <v>8</v>
          </cell>
          <cell r="V15450">
            <v>2095</v>
          </cell>
        </row>
        <row r="15451">
          <cell r="A15451">
            <v>1</v>
          </cell>
          <cell r="E15451">
            <v>4</v>
          </cell>
          <cell r="I15451">
            <v>0</v>
          </cell>
          <cell r="M15451">
            <v>4</v>
          </cell>
          <cell r="Q15451">
            <v>21</v>
          </cell>
          <cell r="V15451">
            <v>2095</v>
          </cell>
        </row>
        <row r="15452">
          <cell r="A15452">
            <v>1</v>
          </cell>
          <cell r="E15452">
            <v>4</v>
          </cell>
          <cell r="I15452">
            <v>-311463.08</v>
          </cell>
          <cell r="M15452">
            <v>4</v>
          </cell>
          <cell r="Q15452">
            <v>22</v>
          </cell>
          <cell r="V15452">
            <v>2095</v>
          </cell>
        </row>
        <row r="15453">
          <cell r="A15453">
            <v>1</v>
          </cell>
          <cell r="E15453">
            <v>4</v>
          </cell>
          <cell r="I15453">
            <v>0</v>
          </cell>
          <cell r="M15453">
            <v>4</v>
          </cell>
          <cell r="Q15453">
            <v>6</v>
          </cell>
          <cell r="V15453">
            <v>2095</v>
          </cell>
        </row>
        <row r="15454">
          <cell r="A15454">
            <v>1</v>
          </cell>
          <cell r="E15454">
            <v>4</v>
          </cell>
          <cell r="I15454">
            <v>0</v>
          </cell>
          <cell r="M15454">
            <v>4</v>
          </cell>
          <cell r="Q15454">
            <v>5</v>
          </cell>
          <cell r="V15454">
            <v>2095</v>
          </cell>
        </row>
        <row r="15455">
          <cell r="A15455">
            <v>1</v>
          </cell>
          <cell r="E15455">
            <v>4</v>
          </cell>
          <cell r="I15455">
            <v>0</v>
          </cell>
          <cell r="M15455">
            <v>4</v>
          </cell>
          <cell r="Q15455">
            <v>2</v>
          </cell>
          <cell r="V15455">
            <v>2095</v>
          </cell>
        </row>
        <row r="15456">
          <cell r="A15456">
            <v>1</v>
          </cell>
          <cell r="E15456">
            <v>4</v>
          </cell>
          <cell r="I15456">
            <v>658940.18999999994</v>
          </cell>
          <cell r="M15456">
            <v>4</v>
          </cell>
          <cell r="Q15456">
            <v>10</v>
          </cell>
          <cell r="V15456">
            <v>2095</v>
          </cell>
        </row>
        <row r="15457">
          <cell r="A15457">
            <v>1</v>
          </cell>
          <cell r="E15457">
            <v>4</v>
          </cell>
          <cell r="I15457">
            <v>0</v>
          </cell>
          <cell r="M15457">
            <v>4</v>
          </cell>
          <cell r="Q15457">
            <v>9</v>
          </cell>
          <cell r="V15457">
            <v>2096</v>
          </cell>
        </row>
        <row r="15458">
          <cell r="A15458">
            <v>1</v>
          </cell>
          <cell r="E15458">
            <v>4</v>
          </cell>
          <cell r="I15458">
            <v>0</v>
          </cell>
          <cell r="M15458">
            <v>4</v>
          </cell>
          <cell r="Q15458">
            <v>4</v>
          </cell>
          <cell r="V15458">
            <v>2096</v>
          </cell>
        </row>
        <row r="15459">
          <cell r="A15459">
            <v>1</v>
          </cell>
          <cell r="E15459">
            <v>4</v>
          </cell>
          <cell r="I15459">
            <v>0</v>
          </cell>
          <cell r="M15459">
            <v>4</v>
          </cell>
          <cell r="Q15459">
            <v>7</v>
          </cell>
          <cell r="V15459">
            <v>2096</v>
          </cell>
        </row>
        <row r="15460">
          <cell r="A15460">
            <v>1</v>
          </cell>
          <cell r="E15460">
            <v>4</v>
          </cell>
          <cell r="I15460">
            <v>0</v>
          </cell>
          <cell r="M15460">
            <v>4</v>
          </cell>
          <cell r="Q15460">
            <v>8</v>
          </cell>
          <cell r="V15460">
            <v>2096</v>
          </cell>
        </row>
        <row r="15461">
          <cell r="A15461">
            <v>1</v>
          </cell>
          <cell r="E15461">
            <v>4</v>
          </cell>
          <cell r="I15461">
            <v>0</v>
          </cell>
          <cell r="M15461">
            <v>4</v>
          </cell>
          <cell r="Q15461">
            <v>24</v>
          </cell>
          <cell r="V15461">
            <v>2096</v>
          </cell>
        </row>
        <row r="15462">
          <cell r="A15462">
            <v>1</v>
          </cell>
          <cell r="E15462">
            <v>4</v>
          </cell>
          <cell r="I15462">
            <v>0</v>
          </cell>
          <cell r="M15462">
            <v>4</v>
          </cell>
          <cell r="Q15462">
            <v>21</v>
          </cell>
          <cell r="V15462">
            <v>2096</v>
          </cell>
        </row>
        <row r="15463">
          <cell r="A15463">
            <v>1</v>
          </cell>
          <cell r="E15463">
            <v>4</v>
          </cell>
          <cell r="I15463">
            <v>0</v>
          </cell>
          <cell r="M15463">
            <v>4</v>
          </cell>
          <cell r="Q15463">
            <v>22</v>
          </cell>
          <cell r="V15463">
            <v>2096</v>
          </cell>
        </row>
        <row r="15464">
          <cell r="A15464">
            <v>1</v>
          </cell>
          <cell r="E15464">
            <v>4</v>
          </cell>
          <cell r="I15464">
            <v>0</v>
          </cell>
          <cell r="M15464">
            <v>4</v>
          </cell>
          <cell r="Q15464">
            <v>23</v>
          </cell>
          <cell r="V15464">
            <v>2096</v>
          </cell>
        </row>
        <row r="15465">
          <cell r="A15465">
            <v>1</v>
          </cell>
          <cell r="E15465">
            <v>4</v>
          </cell>
          <cell r="I15465">
            <v>0</v>
          </cell>
          <cell r="M15465">
            <v>4</v>
          </cell>
          <cell r="Q15465">
            <v>6</v>
          </cell>
          <cell r="V15465">
            <v>2096</v>
          </cell>
        </row>
        <row r="15466">
          <cell r="A15466">
            <v>1</v>
          </cell>
          <cell r="E15466">
            <v>4</v>
          </cell>
          <cell r="I15466">
            <v>0</v>
          </cell>
          <cell r="M15466">
            <v>4</v>
          </cell>
          <cell r="Q15466">
            <v>13</v>
          </cell>
          <cell r="V15466">
            <v>2096</v>
          </cell>
        </row>
        <row r="15467">
          <cell r="A15467">
            <v>1</v>
          </cell>
          <cell r="E15467">
            <v>4</v>
          </cell>
          <cell r="I15467">
            <v>0</v>
          </cell>
          <cell r="M15467">
            <v>4</v>
          </cell>
          <cell r="Q15467">
            <v>5</v>
          </cell>
          <cell r="V15467">
            <v>2096</v>
          </cell>
        </row>
        <row r="15468">
          <cell r="A15468">
            <v>1</v>
          </cell>
          <cell r="E15468">
            <v>4</v>
          </cell>
          <cell r="I15468">
            <v>0</v>
          </cell>
          <cell r="M15468">
            <v>4</v>
          </cell>
          <cell r="Q15468">
            <v>10</v>
          </cell>
          <cell r="V15468">
            <v>2096</v>
          </cell>
        </row>
        <row r="15469">
          <cell r="A15469">
            <v>1</v>
          </cell>
          <cell r="E15469">
            <v>4</v>
          </cell>
          <cell r="I15469">
            <v>-1402522.86</v>
          </cell>
          <cell r="M15469">
            <v>4</v>
          </cell>
          <cell r="Q15469">
            <v>4</v>
          </cell>
          <cell r="V15469">
            <v>2300</v>
          </cell>
        </row>
        <row r="15470">
          <cell r="A15470">
            <v>1</v>
          </cell>
          <cell r="E15470">
            <v>4</v>
          </cell>
          <cell r="I15470">
            <v>-41.99</v>
          </cell>
          <cell r="M15470">
            <v>4</v>
          </cell>
          <cell r="Q15470">
            <v>4</v>
          </cell>
          <cell r="V15470">
            <v>3100</v>
          </cell>
        </row>
        <row r="15471">
          <cell r="A15471">
            <v>1</v>
          </cell>
          <cell r="E15471">
            <v>4</v>
          </cell>
          <cell r="I15471">
            <v>273402.42</v>
          </cell>
          <cell r="M15471">
            <v>4</v>
          </cell>
          <cell r="Q15471">
            <v>4</v>
          </cell>
          <cell r="V15471">
            <v>3400</v>
          </cell>
        </row>
        <row r="15472">
          <cell r="A15472">
            <v>1</v>
          </cell>
          <cell r="E15472">
            <v>4</v>
          </cell>
          <cell r="I15472">
            <v>14254.37</v>
          </cell>
          <cell r="M15472">
            <v>4</v>
          </cell>
          <cell r="Q15472">
            <v>14</v>
          </cell>
          <cell r="V15472">
            <v>3400</v>
          </cell>
        </row>
        <row r="15473">
          <cell r="A15473">
            <v>1</v>
          </cell>
          <cell r="E15473">
            <v>4</v>
          </cell>
          <cell r="I15473">
            <v>-0.05</v>
          </cell>
          <cell r="M15473">
            <v>4</v>
          </cell>
          <cell r="Q15473">
            <v>8</v>
          </cell>
          <cell r="V15473">
            <v>3400</v>
          </cell>
        </row>
        <row r="15474">
          <cell r="A15474">
            <v>1</v>
          </cell>
          <cell r="E15474">
            <v>4</v>
          </cell>
          <cell r="I15474">
            <v>0</v>
          </cell>
          <cell r="M15474">
            <v>4</v>
          </cell>
          <cell r="Q15474">
            <v>6</v>
          </cell>
          <cell r="V15474">
            <v>3400</v>
          </cell>
        </row>
        <row r="15475">
          <cell r="A15475">
            <v>1</v>
          </cell>
          <cell r="E15475">
            <v>4</v>
          </cell>
          <cell r="I15475">
            <v>-0.01</v>
          </cell>
          <cell r="M15475">
            <v>4</v>
          </cell>
          <cell r="Q15475">
            <v>4</v>
          </cell>
          <cell r="V15475">
            <v>4000</v>
          </cell>
        </row>
        <row r="15476">
          <cell r="A15476">
            <v>1</v>
          </cell>
          <cell r="E15476">
            <v>4</v>
          </cell>
          <cell r="I15476">
            <v>0</v>
          </cell>
          <cell r="M15476">
            <v>4</v>
          </cell>
          <cell r="Q15476">
            <v>4</v>
          </cell>
          <cell r="V15476">
            <v>4000</v>
          </cell>
        </row>
        <row r="15477">
          <cell r="A15477">
            <v>1</v>
          </cell>
          <cell r="E15477">
            <v>4</v>
          </cell>
          <cell r="I15477">
            <v>0</v>
          </cell>
          <cell r="M15477">
            <v>4</v>
          </cell>
          <cell r="Q15477">
            <v>4</v>
          </cell>
          <cell r="V15477">
            <v>4050</v>
          </cell>
        </row>
        <row r="15478">
          <cell r="A15478">
            <v>1</v>
          </cell>
          <cell r="E15478">
            <v>4</v>
          </cell>
          <cell r="I15478">
            <v>38280</v>
          </cell>
          <cell r="M15478">
            <v>4</v>
          </cell>
          <cell r="Q15478">
            <v>4</v>
          </cell>
          <cell r="V15478">
            <v>4050</v>
          </cell>
        </row>
        <row r="15479">
          <cell r="A15479">
            <v>1</v>
          </cell>
          <cell r="E15479">
            <v>4</v>
          </cell>
          <cell r="I15479">
            <v>2199</v>
          </cell>
          <cell r="M15479">
            <v>4</v>
          </cell>
          <cell r="Q15479">
            <v>14</v>
          </cell>
          <cell r="V15479">
            <v>4050</v>
          </cell>
        </row>
        <row r="15480">
          <cell r="A15480">
            <v>1</v>
          </cell>
          <cell r="E15480">
            <v>4</v>
          </cell>
          <cell r="I15480">
            <v>0</v>
          </cell>
          <cell r="M15480">
            <v>4</v>
          </cell>
          <cell r="Q15480">
            <v>8</v>
          </cell>
          <cell r="V15480">
            <v>4050</v>
          </cell>
        </row>
        <row r="15481">
          <cell r="A15481">
            <v>1</v>
          </cell>
          <cell r="E15481">
            <v>4</v>
          </cell>
          <cell r="I15481">
            <v>0</v>
          </cell>
          <cell r="M15481">
            <v>4</v>
          </cell>
          <cell r="Q15481">
            <v>10</v>
          </cell>
          <cell r="V15481">
            <v>4050</v>
          </cell>
        </row>
        <row r="15482">
          <cell r="A15482">
            <v>1</v>
          </cell>
          <cell r="E15482">
            <v>4</v>
          </cell>
          <cell r="I15482">
            <v>120000</v>
          </cell>
          <cell r="M15482">
            <v>4</v>
          </cell>
          <cell r="Q15482">
            <v>4</v>
          </cell>
          <cell r="V15482">
            <v>4060</v>
          </cell>
        </row>
        <row r="15483">
          <cell r="A15483">
            <v>1</v>
          </cell>
          <cell r="E15483">
            <v>4</v>
          </cell>
          <cell r="I15483">
            <v>-5307.63</v>
          </cell>
          <cell r="M15483">
            <v>4</v>
          </cell>
          <cell r="Q15483">
            <v>4</v>
          </cell>
          <cell r="V15483">
            <v>4100</v>
          </cell>
        </row>
        <row r="15484">
          <cell r="A15484">
            <v>1</v>
          </cell>
          <cell r="E15484">
            <v>4</v>
          </cell>
          <cell r="I15484">
            <v>25738.22</v>
          </cell>
          <cell r="M15484">
            <v>4</v>
          </cell>
          <cell r="Q15484">
            <v>4</v>
          </cell>
          <cell r="V15484">
            <v>4150</v>
          </cell>
        </row>
        <row r="15485">
          <cell r="A15485">
            <v>1</v>
          </cell>
          <cell r="E15485">
            <v>4</v>
          </cell>
          <cell r="I15485">
            <v>0</v>
          </cell>
          <cell r="M15485">
            <v>4</v>
          </cell>
          <cell r="Q15485">
            <v>8</v>
          </cell>
          <cell r="V15485">
            <v>4150</v>
          </cell>
        </row>
        <row r="15486">
          <cell r="A15486">
            <v>1</v>
          </cell>
          <cell r="E15486">
            <v>4</v>
          </cell>
          <cell r="I15486">
            <v>313.29000000000002</v>
          </cell>
          <cell r="M15486">
            <v>4</v>
          </cell>
          <cell r="Q15486">
            <v>4</v>
          </cell>
          <cell r="V15486">
            <v>4150</v>
          </cell>
        </row>
        <row r="15487">
          <cell r="A15487">
            <v>1</v>
          </cell>
          <cell r="E15487">
            <v>4</v>
          </cell>
          <cell r="I15487">
            <v>0</v>
          </cell>
          <cell r="M15487">
            <v>4</v>
          </cell>
          <cell r="Q15487">
            <v>6</v>
          </cell>
          <cell r="V15487">
            <v>4150</v>
          </cell>
        </row>
        <row r="15488">
          <cell r="A15488">
            <v>1</v>
          </cell>
          <cell r="E15488">
            <v>4</v>
          </cell>
          <cell r="I15488">
            <v>0</v>
          </cell>
          <cell r="M15488">
            <v>4</v>
          </cell>
          <cell r="Q15488">
            <v>13</v>
          </cell>
          <cell r="V15488">
            <v>4150</v>
          </cell>
        </row>
        <row r="15489">
          <cell r="A15489">
            <v>1</v>
          </cell>
          <cell r="E15489">
            <v>4</v>
          </cell>
          <cell r="I15489">
            <v>927.78</v>
          </cell>
          <cell r="M15489">
            <v>4</v>
          </cell>
          <cell r="Q15489">
            <v>2</v>
          </cell>
          <cell r="V15489">
            <v>4150</v>
          </cell>
        </row>
        <row r="15490">
          <cell r="A15490">
            <v>1</v>
          </cell>
          <cell r="E15490">
            <v>4</v>
          </cell>
          <cell r="I15490">
            <v>4424.22</v>
          </cell>
          <cell r="M15490">
            <v>4</v>
          </cell>
          <cell r="Q15490">
            <v>4</v>
          </cell>
          <cell r="V15490">
            <v>4200</v>
          </cell>
        </row>
        <row r="15491">
          <cell r="A15491">
            <v>1</v>
          </cell>
          <cell r="E15491">
            <v>4</v>
          </cell>
          <cell r="I15491">
            <v>15858</v>
          </cell>
          <cell r="M15491">
            <v>4</v>
          </cell>
          <cell r="Q15491">
            <v>4</v>
          </cell>
          <cell r="V15491">
            <v>4250</v>
          </cell>
        </row>
        <row r="15492">
          <cell r="A15492">
            <v>1</v>
          </cell>
          <cell r="E15492">
            <v>4</v>
          </cell>
          <cell r="I15492">
            <v>0</v>
          </cell>
          <cell r="M15492">
            <v>4</v>
          </cell>
          <cell r="Q15492">
            <v>4</v>
          </cell>
          <cell r="V15492">
            <v>4250</v>
          </cell>
        </row>
        <row r="15493">
          <cell r="A15493">
            <v>1</v>
          </cell>
          <cell r="E15493">
            <v>4</v>
          </cell>
          <cell r="I15493">
            <v>0</v>
          </cell>
          <cell r="M15493">
            <v>4</v>
          </cell>
          <cell r="Q15493">
            <v>10</v>
          </cell>
          <cell r="V15493">
            <v>4250</v>
          </cell>
        </row>
        <row r="15494">
          <cell r="A15494">
            <v>1</v>
          </cell>
          <cell r="E15494">
            <v>4</v>
          </cell>
          <cell r="I15494">
            <v>0</v>
          </cell>
          <cell r="M15494">
            <v>4</v>
          </cell>
          <cell r="Q15494">
            <v>4</v>
          </cell>
          <cell r="V15494">
            <v>4260</v>
          </cell>
        </row>
        <row r="15495">
          <cell r="A15495">
            <v>1</v>
          </cell>
          <cell r="E15495">
            <v>4</v>
          </cell>
          <cell r="I15495">
            <v>17554.89</v>
          </cell>
          <cell r="M15495">
            <v>4</v>
          </cell>
          <cell r="Q15495">
            <v>4</v>
          </cell>
          <cell r="V15495">
            <v>4260</v>
          </cell>
        </row>
        <row r="15496">
          <cell r="A15496">
            <v>1</v>
          </cell>
          <cell r="E15496">
            <v>4</v>
          </cell>
          <cell r="I15496">
            <v>0</v>
          </cell>
          <cell r="M15496">
            <v>4</v>
          </cell>
          <cell r="Q15496">
            <v>4</v>
          </cell>
          <cell r="V15496">
            <v>4260</v>
          </cell>
        </row>
        <row r="15497">
          <cell r="A15497">
            <v>1</v>
          </cell>
          <cell r="E15497">
            <v>4</v>
          </cell>
          <cell r="I15497">
            <v>0</v>
          </cell>
          <cell r="M15497">
            <v>4</v>
          </cell>
          <cell r="Q15497">
            <v>14</v>
          </cell>
          <cell r="V15497">
            <v>4260</v>
          </cell>
        </row>
        <row r="15498">
          <cell r="A15498">
            <v>1</v>
          </cell>
          <cell r="E15498">
            <v>4</v>
          </cell>
          <cell r="I15498">
            <v>0</v>
          </cell>
          <cell r="M15498">
            <v>4</v>
          </cell>
          <cell r="Q15498">
            <v>4</v>
          </cell>
          <cell r="V15498">
            <v>4260</v>
          </cell>
        </row>
        <row r="15499">
          <cell r="A15499">
            <v>1</v>
          </cell>
          <cell r="E15499">
            <v>4</v>
          </cell>
          <cell r="I15499">
            <v>0</v>
          </cell>
          <cell r="M15499">
            <v>4</v>
          </cell>
          <cell r="Q15499">
            <v>6</v>
          </cell>
          <cell r="V15499">
            <v>4260</v>
          </cell>
        </row>
        <row r="15500">
          <cell r="A15500">
            <v>1</v>
          </cell>
          <cell r="E15500">
            <v>4</v>
          </cell>
          <cell r="I15500">
            <v>0</v>
          </cell>
          <cell r="M15500">
            <v>4</v>
          </cell>
          <cell r="Q15500">
            <v>2</v>
          </cell>
          <cell r="V15500">
            <v>4260</v>
          </cell>
        </row>
        <row r="15501">
          <cell r="A15501">
            <v>1</v>
          </cell>
          <cell r="E15501">
            <v>4</v>
          </cell>
          <cell r="I15501">
            <v>-21.05</v>
          </cell>
          <cell r="M15501">
            <v>4</v>
          </cell>
          <cell r="Q15501">
            <v>4</v>
          </cell>
          <cell r="V15501">
            <v>4280</v>
          </cell>
        </row>
        <row r="15502">
          <cell r="A15502">
            <v>1</v>
          </cell>
          <cell r="E15502">
            <v>4</v>
          </cell>
          <cell r="I15502">
            <v>0</v>
          </cell>
          <cell r="M15502">
            <v>4</v>
          </cell>
          <cell r="Q15502">
            <v>4</v>
          </cell>
          <cell r="V15502">
            <v>4280</v>
          </cell>
        </row>
        <row r="15503">
          <cell r="A15503">
            <v>1</v>
          </cell>
          <cell r="E15503">
            <v>4</v>
          </cell>
          <cell r="I15503">
            <v>0</v>
          </cell>
          <cell r="M15503">
            <v>4</v>
          </cell>
          <cell r="Q15503">
            <v>2</v>
          </cell>
          <cell r="V15503">
            <v>4280</v>
          </cell>
        </row>
        <row r="15504">
          <cell r="A15504">
            <v>1</v>
          </cell>
          <cell r="E15504">
            <v>4</v>
          </cell>
          <cell r="I15504">
            <v>1807.8</v>
          </cell>
          <cell r="M15504">
            <v>4</v>
          </cell>
          <cell r="Q15504">
            <v>10</v>
          </cell>
          <cell r="V15504">
            <v>4280</v>
          </cell>
        </row>
        <row r="15505">
          <cell r="A15505">
            <v>1</v>
          </cell>
          <cell r="E15505">
            <v>4</v>
          </cell>
          <cell r="I15505">
            <v>47006.16</v>
          </cell>
          <cell r="M15505">
            <v>4</v>
          </cell>
          <cell r="Q15505">
            <v>4</v>
          </cell>
          <cell r="V15505">
            <v>4301</v>
          </cell>
        </row>
        <row r="15506">
          <cell r="A15506">
            <v>1</v>
          </cell>
          <cell r="E15506">
            <v>4</v>
          </cell>
          <cell r="I15506">
            <v>9763.11</v>
          </cell>
          <cell r="M15506">
            <v>4</v>
          </cell>
          <cell r="Q15506">
            <v>4</v>
          </cell>
          <cell r="V15506">
            <v>4302</v>
          </cell>
        </row>
        <row r="15507">
          <cell r="A15507">
            <v>1</v>
          </cell>
          <cell r="E15507">
            <v>4</v>
          </cell>
          <cell r="I15507">
            <v>59990.32</v>
          </cell>
          <cell r="M15507">
            <v>4</v>
          </cell>
          <cell r="Q15507">
            <v>4</v>
          </cell>
          <cell r="V15507">
            <v>4303</v>
          </cell>
        </row>
        <row r="15508">
          <cell r="A15508">
            <v>1</v>
          </cell>
          <cell r="E15508">
            <v>4</v>
          </cell>
          <cell r="I15508">
            <v>3703.8</v>
          </cell>
          <cell r="M15508">
            <v>4</v>
          </cell>
          <cell r="Q15508">
            <v>4</v>
          </cell>
          <cell r="V15508">
            <v>4304</v>
          </cell>
        </row>
        <row r="15509">
          <cell r="A15509">
            <v>1</v>
          </cell>
          <cell r="E15509">
            <v>4</v>
          </cell>
          <cell r="I15509">
            <v>86844.02</v>
          </cell>
          <cell r="M15509">
            <v>4</v>
          </cell>
          <cell r="Q15509">
            <v>4</v>
          </cell>
          <cell r="V15509">
            <v>4305</v>
          </cell>
        </row>
        <row r="15510">
          <cell r="A15510">
            <v>1</v>
          </cell>
          <cell r="E15510">
            <v>4</v>
          </cell>
          <cell r="I15510">
            <v>24639.96</v>
          </cell>
          <cell r="M15510">
            <v>4</v>
          </cell>
          <cell r="Q15510">
            <v>4</v>
          </cell>
          <cell r="V15510">
            <v>4306</v>
          </cell>
        </row>
        <row r="15511">
          <cell r="A15511">
            <v>1</v>
          </cell>
          <cell r="E15511">
            <v>4</v>
          </cell>
          <cell r="I15511">
            <v>0</v>
          </cell>
          <cell r="M15511">
            <v>4</v>
          </cell>
          <cell r="Q15511">
            <v>4</v>
          </cell>
          <cell r="V15511">
            <v>4320</v>
          </cell>
        </row>
        <row r="15512">
          <cell r="A15512">
            <v>1</v>
          </cell>
          <cell r="E15512">
            <v>4</v>
          </cell>
          <cell r="I15512">
            <v>0</v>
          </cell>
          <cell r="M15512">
            <v>4</v>
          </cell>
          <cell r="Q15512">
            <v>4</v>
          </cell>
          <cell r="V15512">
            <v>4340</v>
          </cell>
        </row>
        <row r="15513">
          <cell r="A15513">
            <v>1</v>
          </cell>
          <cell r="E15513">
            <v>4</v>
          </cell>
          <cell r="I15513">
            <v>33132.33</v>
          </cell>
          <cell r="M15513">
            <v>4</v>
          </cell>
          <cell r="Q15513">
            <v>4</v>
          </cell>
          <cell r="V15513">
            <v>4360</v>
          </cell>
        </row>
        <row r="15514">
          <cell r="A15514">
            <v>1</v>
          </cell>
          <cell r="E15514">
            <v>4</v>
          </cell>
          <cell r="I15514">
            <v>0</v>
          </cell>
          <cell r="M15514">
            <v>4</v>
          </cell>
          <cell r="Q15514">
            <v>4</v>
          </cell>
          <cell r="V15514">
            <v>4380</v>
          </cell>
        </row>
        <row r="15515">
          <cell r="A15515">
            <v>1</v>
          </cell>
          <cell r="E15515">
            <v>4</v>
          </cell>
          <cell r="I15515">
            <v>7569</v>
          </cell>
          <cell r="M15515">
            <v>4</v>
          </cell>
          <cell r="Q15515">
            <v>4</v>
          </cell>
          <cell r="V15515">
            <v>4380</v>
          </cell>
        </row>
        <row r="15516">
          <cell r="A15516">
            <v>1</v>
          </cell>
          <cell r="E15516">
            <v>4</v>
          </cell>
          <cell r="I15516">
            <v>0</v>
          </cell>
          <cell r="M15516">
            <v>4</v>
          </cell>
          <cell r="Q15516">
            <v>4</v>
          </cell>
          <cell r="V15516">
            <v>4380</v>
          </cell>
        </row>
        <row r="15517">
          <cell r="A15517">
            <v>1</v>
          </cell>
          <cell r="E15517">
            <v>4</v>
          </cell>
          <cell r="I15517">
            <v>14366.86</v>
          </cell>
          <cell r="M15517">
            <v>4</v>
          </cell>
          <cell r="Q15517">
            <v>4</v>
          </cell>
          <cell r="V15517">
            <v>4380</v>
          </cell>
        </row>
        <row r="15518">
          <cell r="A15518">
            <v>1</v>
          </cell>
          <cell r="E15518">
            <v>4</v>
          </cell>
          <cell r="I15518">
            <v>0</v>
          </cell>
          <cell r="M15518">
            <v>4</v>
          </cell>
          <cell r="Q15518">
            <v>4</v>
          </cell>
          <cell r="V15518">
            <v>4380</v>
          </cell>
        </row>
        <row r="15519">
          <cell r="A15519">
            <v>1</v>
          </cell>
          <cell r="E15519">
            <v>4</v>
          </cell>
          <cell r="I15519">
            <v>0</v>
          </cell>
          <cell r="M15519">
            <v>4</v>
          </cell>
          <cell r="Q15519">
            <v>4</v>
          </cell>
          <cell r="V15519">
            <v>4380</v>
          </cell>
        </row>
        <row r="15520">
          <cell r="A15520">
            <v>1</v>
          </cell>
          <cell r="E15520">
            <v>4</v>
          </cell>
          <cell r="I15520">
            <v>0</v>
          </cell>
          <cell r="M15520">
            <v>4</v>
          </cell>
          <cell r="Q15520">
            <v>6</v>
          </cell>
          <cell r="V15520">
            <v>4380</v>
          </cell>
        </row>
        <row r="15521">
          <cell r="A15521">
            <v>1</v>
          </cell>
          <cell r="E15521">
            <v>4</v>
          </cell>
          <cell r="I15521">
            <v>1240.5</v>
          </cell>
          <cell r="M15521">
            <v>4</v>
          </cell>
          <cell r="Q15521">
            <v>2</v>
          </cell>
          <cell r="V15521">
            <v>4380</v>
          </cell>
        </row>
        <row r="15522">
          <cell r="A15522">
            <v>1</v>
          </cell>
          <cell r="E15522">
            <v>4</v>
          </cell>
          <cell r="I15522">
            <v>3702.88</v>
          </cell>
          <cell r="M15522">
            <v>4</v>
          </cell>
          <cell r="Q15522">
            <v>4</v>
          </cell>
          <cell r="V15522">
            <v>4400</v>
          </cell>
        </row>
        <row r="15523">
          <cell r="A15523">
            <v>1</v>
          </cell>
          <cell r="E15523">
            <v>4</v>
          </cell>
          <cell r="I15523">
            <v>10260</v>
          </cell>
          <cell r="M15523">
            <v>4</v>
          </cell>
          <cell r="Q15523">
            <v>4</v>
          </cell>
          <cell r="V15523">
            <v>4400</v>
          </cell>
        </row>
        <row r="15524">
          <cell r="A15524">
            <v>1</v>
          </cell>
          <cell r="E15524">
            <v>4</v>
          </cell>
          <cell r="I15524">
            <v>0</v>
          </cell>
          <cell r="M15524">
            <v>4</v>
          </cell>
          <cell r="Q15524">
            <v>4</v>
          </cell>
          <cell r="V15524">
            <v>4480</v>
          </cell>
        </row>
        <row r="15525">
          <cell r="A15525">
            <v>1</v>
          </cell>
          <cell r="E15525">
            <v>4</v>
          </cell>
          <cell r="I15525">
            <v>0</v>
          </cell>
          <cell r="M15525">
            <v>4</v>
          </cell>
          <cell r="Q15525">
            <v>4</v>
          </cell>
          <cell r="V15525">
            <v>4480</v>
          </cell>
        </row>
        <row r="15526">
          <cell r="A15526">
            <v>1</v>
          </cell>
          <cell r="E15526">
            <v>4</v>
          </cell>
          <cell r="I15526">
            <v>0</v>
          </cell>
          <cell r="M15526">
            <v>4</v>
          </cell>
          <cell r="Q15526">
            <v>4</v>
          </cell>
          <cell r="V15526">
            <v>4480</v>
          </cell>
        </row>
        <row r="15527">
          <cell r="A15527">
            <v>1</v>
          </cell>
          <cell r="E15527">
            <v>4</v>
          </cell>
          <cell r="I15527">
            <v>7635</v>
          </cell>
          <cell r="M15527">
            <v>4</v>
          </cell>
          <cell r="Q15527">
            <v>4</v>
          </cell>
          <cell r="V15527">
            <v>4490</v>
          </cell>
        </row>
        <row r="15528">
          <cell r="A15528">
            <v>1</v>
          </cell>
          <cell r="E15528">
            <v>4</v>
          </cell>
          <cell r="I15528">
            <v>0</v>
          </cell>
          <cell r="M15528">
            <v>4</v>
          </cell>
          <cell r="Q15528">
            <v>4</v>
          </cell>
          <cell r="V15528">
            <v>4490</v>
          </cell>
        </row>
        <row r="15529">
          <cell r="A15529">
            <v>1</v>
          </cell>
          <cell r="E15529">
            <v>4</v>
          </cell>
          <cell r="I15529">
            <v>0</v>
          </cell>
          <cell r="M15529">
            <v>4</v>
          </cell>
          <cell r="Q15529">
            <v>2</v>
          </cell>
          <cell r="V15529">
            <v>4490</v>
          </cell>
        </row>
        <row r="15530">
          <cell r="A15530">
            <v>1</v>
          </cell>
          <cell r="E15530">
            <v>4</v>
          </cell>
          <cell r="I15530">
            <v>0</v>
          </cell>
          <cell r="M15530">
            <v>4</v>
          </cell>
          <cell r="Q15530">
            <v>10</v>
          </cell>
          <cell r="V15530">
            <v>4490</v>
          </cell>
        </row>
        <row r="15531">
          <cell r="A15531">
            <v>1</v>
          </cell>
          <cell r="E15531">
            <v>4</v>
          </cell>
          <cell r="I15531">
            <v>0</v>
          </cell>
          <cell r="M15531">
            <v>4</v>
          </cell>
          <cell r="Q15531">
            <v>4</v>
          </cell>
          <cell r="V15531">
            <v>4500</v>
          </cell>
        </row>
        <row r="15532">
          <cell r="A15532">
            <v>1</v>
          </cell>
          <cell r="E15532">
            <v>4</v>
          </cell>
          <cell r="I15532">
            <v>111432.76</v>
          </cell>
          <cell r="M15532">
            <v>4</v>
          </cell>
          <cell r="Q15532">
            <v>4</v>
          </cell>
          <cell r="V15532">
            <v>4500</v>
          </cell>
        </row>
        <row r="15533">
          <cell r="A15533">
            <v>1</v>
          </cell>
          <cell r="E15533">
            <v>4</v>
          </cell>
          <cell r="I15533">
            <v>0</v>
          </cell>
          <cell r="M15533">
            <v>4</v>
          </cell>
          <cell r="Q15533">
            <v>2</v>
          </cell>
          <cell r="V15533">
            <v>4500</v>
          </cell>
        </row>
        <row r="15534">
          <cell r="A15534">
            <v>1</v>
          </cell>
          <cell r="E15534">
            <v>4</v>
          </cell>
          <cell r="I15534">
            <v>0</v>
          </cell>
          <cell r="M15534">
            <v>4</v>
          </cell>
          <cell r="Q15534">
            <v>9</v>
          </cell>
          <cell r="V15534">
            <v>4520</v>
          </cell>
        </row>
        <row r="15535">
          <cell r="A15535">
            <v>1</v>
          </cell>
          <cell r="E15535">
            <v>4</v>
          </cell>
          <cell r="I15535">
            <v>0</v>
          </cell>
          <cell r="M15535">
            <v>4</v>
          </cell>
          <cell r="Q15535">
            <v>4</v>
          </cell>
          <cell r="V15535">
            <v>4520</v>
          </cell>
        </row>
        <row r="15536">
          <cell r="A15536">
            <v>1</v>
          </cell>
          <cell r="E15536">
            <v>4</v>
          </cell>
          <cell r="I15536">
            <v>542282.37</v>
          </cell>
          <cell r="M15536">
            <v>4</v>
          </cell>
          <cell r="Q15536">
            <v>4</v>
          </cell>
          <cell r="V15536">
            <v>4520</v>
          </cell>
        </row>
        <row r="15537">
          <cell r="A15537">
            <v>1</v>
          </cell>
          <cell r="E15537">
            <v>4</v>
          </cell>
          <cell r="I15537">
            <v>0</v>
          </cell>
          <cell r="M15537">
            <v>4</v>
          </cell>
          <cell r="Q15537">
            <v>4</v>
          </cell>
          <cell r="V15537">
            <v>4520</v>
          </cell>
        </row>
        <row r="15538">
          <cell r="A15538">
            <v>1</v>
          </cell>
          <cell r="E15538">
            <v>4</v>
          </cell>
          <cell r="I15538">
            <v>0</v>
          </cell>
          <cell r="M15538">
            <v>4</v>
          </cell>
          <cell r="Q15538">
            <v>4</v>
          </cell>
          <cell r="V15538">
            <v>4520</v>
          </cell>
        </row>
        <row r="15539">
          <cell r="A15539">
            <v>1</v>
          </cell>
          <cell r="E15539">
            <v>4</v>
          </cell>
          <cell r="I15539">
            <v>807.26</v>
          </cell>
          <cell r="M15539">
            <v>4</v>
          </cell>
          <cell r="Q15539">
            <v>4</v>
          </cell>
          <cell r="V15539">
            <v>4520</v>
          </cell>
        </row>
        <row r="15540">
          <cell r="A15540">
            <v>1</v>
          </cell>
          <cell r="E15540">
            <v>4</v>
          </cell>
          <cell r="I15540">
            <v>3006.57</v>
          </cell>
          <cell r="M15540">
            <v>4</v>
          </cell>
          <cell r="Q15540">
            <v>2</v>
          </cell>
          <cell r="V15540">
            <v>4520</v>
          </cell>
        </row>
        <row r="15541">
          <cell r="A15541">
            <v>1</v>
          </cell>
          <cell r="E15541">
            <v>4</v>
          </cell>
          <cell r="I15541">
            <v>2580.0500000000002</v>
          </cell>
          <cell r="M15541">
            <v>4</v>
          </cell>
          <cell r="Q15541">
            <v>10</v>
          </cell>
          <cell r="V15541">
            <v>4520</v>
          </cell>
        </row>
        <row r="15542">
          <cell r="A15542">
            <v>1</v>
          </cell>
          <cell r="E15542">
            <v>4</v>
          </cell>
          <cell r="I15542">
            <v>36244.97</v>
          </cell>
          <cell r="M15542">
            <v>4</v>
          </cell>
          <cell r="Q15542">
            <v>4</v>
          </cell>
          <cell r="V15542">
            <v>4560</v>
          </cell>
        </row>
        <row r="15543">
          <cell r="A15543">
            <v>1</v>
          </cell>
          <cell r="E15543">
            <v>4</v>
          </cell>
          <cell r="I15543">
            <v>0</v>
          </cell>
          <cell r="M15543">
            <v>4</v>
          </cell>
          <cell r="Q15543">
            <v>4</v>
          </cell>
          <cell r="V15543">
            <v>4560</v>
          </cell>
        </row>
        <row r="15544">
          <cell r="A15544">
            <v>1</v>
          </cell>
          <cell r="E15544">
            <v>4</v>
          </cell>
          <cell r="I15544">
            <v>0</v>
          </cell>
          <cell r="M15544">
            <v>4</v>
          </cell>
          <cell r="Q15544">
            <v>4</v>
          </cell>
          <cell r="V15544">
            <v>4560</v>
          </cell>
        </row>
        <row r="15545">
          <cell r="A15545">
            <v>1</v>
          </cell>
          <cell r="E15545">
            <v>4</v>
          </cell>
          <cell r="I15545">
            <v>0</v>
          </cell>
          <cell r="M15545">
            <v>4</v>
          </cell>
          <cell r="Q15545">
            <v>4</v>
          </cell>
          <cell r="V15545">
            <v>4570</v>
          </cell>
        </row>
        <row r="15546">
          <cell r="A15546">
            <v>1</v>
          </cell>
          <cell r="E15546">
            <v>4</v>
          </cell>
          <cell r="I15546">
            <v>0</v>
          </cell>
          <cell r="M15546">
            <v>4</v>
          </cell>
          <cell r="Q15546">
            <v>4</v>
          </cell>
          <cell r="V15546">
            <v>4595</v>
          </cell>
        </row>
        <row r="15547">
          <cell r="A15547">
            <v>1</v>
          </cell>
          <cell r="E15547">
            <v>4</v>
          </cell>
          <cell r="I15547">
            <v>3798</v>
          </cell>
          <cell r="M15547">
            <v>4</v>
          </cell>
          <cell r="Q15547">
            <v>4</v>
          </cell>
          <cell r="V15547">
            <v>4595</v>
          </cell>
        </row>
        <row r="15548">
          <cell r="A15548">
            <v>1</v>
          </cell>
          <cell r="E15548">
            <v>4</v>
          </cell>
          <cell r="I15548">
            <v>368</v>
          </cell>
          <cell r="M15548">
            <v>4</v>
          </cell>
          <cell r="Q15548">
            <v>14</v>
          </cell>
          <cell r="V15548">
            <v>4595</v>
          </cell>
        </row>
        <row r="15549">
          <cell r="A15549">
            <v>1</v>
          </cell>
          <cell r="E15549">
            <v>4</v>
          </cell>
          <cell r="I15549">
            <v>0</v>
          </cell>
          <cell r="M15549">
            <v>4</v>
          </cell>
          <cell r="Q15549">
            <v>6</v>
          </cell>
          <cell r="V15549">
            <v>4595</v>
          </cell>
        </row>
        <row r="15550">
          <cell r="A15550">
            <v>1</v>
          </cell>
          <cell r="E15550">
            <v>4</v>
          </cell>
          <cell r="I15550">
            <v>0</v>
          </cell>
          <cell r="M15550">
            <v>4</v>
          </cell>
          <cell r="Q15550">
            <v>2</v>
          </cell>
          <cell r="V15550">
            <v>4595</v>
          </cell>
        </row>
        <row r="15551">
          <cell r="A15551">
            <v>1</v>
          </cell>
          <cell r="E15551">
            <v>4</v>
          </cell>
          <cell r="I15551">
            <v>2963.44</v>
          </cell>
          <cell r="M15551">
            <v>4</v>
          </cell>
          <cell r="Q15551">
            <v>4</v>
          </cell>
          <cell r="V15551">
            <v>4601</v>
          </cell>
        </row>
        <row r="15552">
          <cell r="A15552">
            <v>1</v>
          </cell>
          <cell r="E15552">
            <v>4</v>
          </cell>
          <cell r="I15552">
            <v>0</v>
          </cell>
          <cell r="M15552">
            <v>4</v>
          </cell>
          <cell r="Q15552">
            <v>4</v>
          </cell>
          <cell r="V15552">
            <v>4601</v>
          </cell>
        </row>
        <row r="15553">
          <cell r="A15553">
            <v>1</v>
          </cell>
          <cell r="E15553">
            <v>4</v>
          </cell>
          <cell r="I15553">
            <v>0</v>
          </cell>
          <cell r="M15553">
            <v>4</v>
          </cell>
          <cell r="Q15553">
            <v>4</v>
          </cell>
          <cell r="V15553">
            <v>4601</v>
          </cell>
        </row>
        <row r="15554">
          <cell r="A15554">
            <v>1</v>
          </cell>
          <cell r="E15554">
            <v>4</v>
          </cell>
          <cell r="I15554">
            <v>0</v>
          </cell>
          <cell r="M15554">
            <v>4</v>
          </cell>
          <cell r="Q15554">
            <v>4</v>
          </cell>
          <cell r="V15554">
            <v>4601</v>
          </cell>
        </row>
        <row r="15555">
          <cell r="A15555">
            <v>1</v>
          </cell>
          <cell r="E15555">
            <v>4</v>
          </cell>
          <cell r="I15555">
            <v>22127.93</v>
          </cell>
          <cell r="M15555">
            <v>4</v>
          </cell>
          <cell r="Q15555">
            <v>4</v>
          </cell>
          <cell r="V15555">
            <v>4601</v>
          </cell>
        </row>
        <row r="15556">
          <cell r="A15556">
            <v>1</v>
          </cell>
          <cell r="E15556">
            <v>4</v>
          </cell>
          <cell r="I15556">
            <v>0</v>
          </cell>
          <cell r="M15556">
            <v>4</v>
          </cell>
          <cell r="Q15556">
            <v>6</v>
          </cell>
          <cell r="V15556">
            <v>4601</v>
          </cell>
        </row>
        <row r="15557">
          <cell r="A15557">
            <v>1</v>
          </cell>
          <cell r="E15557">
            <v>4</v>
          </cell>
          <cell r="I15557">
            <v>46057.37</v>
          </cell>
          <cell r="M15557">
            <v>4</v>
          </cell>
          <cell r="Q15557">
            <v>2</v>
          </cell>
          <cell r="V15557">
            <v>4601</v>
          </cell>
        </row>
        <row r="15558">
          <cell r="A15558">
            <v>1</v>
          </cell>
          <cell r="E15558">
            <v>4</v>
          </cell>
          <cell r="I15558">
            <v>0</v>
          </cell>
          <cell r="M15558">
            <v>4</v>
          </cell>
          <cell r="Q15558">
            <v>10</v>
          </cell>
          <cell r="V15558">
            <v>4601</v>
          </cell>
        </row>
        <row r="15559">
          <cell r="A15559">
            <v>1</v>
          </cell>
          <cell r="E15559">
            <v>4</v>
          </cell>
          <cell r="I15559">
            <v>2963.44</v>
          </cell>
          <cell r="M15559">
            <v>4</v>
          </cell>
          <cell r="Q15559">
            <v>4</v>
          </cell>
          <cell r="V15559">
            <v>4602</v>
          </cell>
        </row>
        <row r="15560">
          <cell r="A15560">
            <v>1</v>
          </cell>
          <cell r="E15560">
            <v>4</v>
          </cell>
          <cell r="I15560">
            <v>0</v>
          </cell>
          <cell r="M15560">
            <v>4</v>
          </cell>
          <cell r="Q15560">
            <v>6</v>
          </cell>
          <cell r="V15560">
            <v>4602</v>
          </cell>
        </row>
        <row r="15561">
          <cell r="A15561">
            <v>1</v>
          </cell>
          <cell r="E15561">
            <v>4</v>
          </cell>
          <cell r="I15561">
            <v>135.6</v>
          </cell>
          <cell r="M15561">
            <v>4</v>
          </cell>
          <cell r="Q15561">
            <v>4</v>
          </cell>
          <cell r="V15561">
            <v>4603</v>
          </cell>
        </row>
        <row r="15562">
          <cell r="A15562">
            <v>1</v>
          </cell>
          <cell r="E15562">
            <v>4</v>
          </cell>
          <cell r="I15562">
            <v>390.02</v>
          </cell>
          <cell r="M15562">
            <v>4</v>
          </cell>
          <cell r="Q15562">
            <v>14</v>
          </cell>
          <cell r="V15562">
            <v>4603</v>
          </cell>
        </row>
        <row r="15563">
          <cell r="A15563">
            <v>1</v>
          </cell>
          <cell r="E15563">
            <v>4</v>
          </cell>
          <cell r="I15563">
            <v>6098.26</v>
          </cell>
          <cell r="M15563">
            <v>4</v>
          </cell>
          <cell r="Q15563">
            <v>4</v>
          </cell>
          <cell r="V15563">
            <v>4603</v>
          </cell>
        </row>
        <row r="15564">
          <cell r="A15564">
            <v>1</v>
          </cell>
          <cell r="E15564">
            <v>4</v>
          </cell>
          <cell r="I15564">
            <v>0</v>
          </cell>
          <cell r="M15564">
            <v>4</v>
          </cell>
          <cell r="Q15564">
            <v>6</v>
          </cell>
          <cell r="V15564">
            <v>4603</v>
          </cell>
        </row>
        <row r="15565">
          <cell r="A15565">
            <v>1</v>
          </cell>
          <cell r="E15565">
            <v>4</v>
          </cell>
          <cell r="I15565">
            <v>10936.75</v>
          </cell>
          <cell r="M15565">
            <v>4</v>
          </cell>
          <cell r="Q15565">
            <v>2</v>
          </cell>
          <cell r="V15565">
            <v>4603</v>
          </cell>
        </row>
        <row r="15566">
          <cell r="A15566">
            <v>1</v>
          </cell>
          <cell r="E15566">
            <v>4</v>
          </cell>
          <cell r="I15566">
            <v>-329.94</v>
          </cell>
          <cell r="M15566">
            <v>4</v>
          </cell>
          <cell r="Q15566">
            <v>4</v>
          </cell>
          <cell r="V15566">
            <v>4604</v>
          </cell>
        </row>
        <row r="15567">
          <cell r="A15567">
            <v>1</v>
          </cell>
          <cell r="E15567">
            <v>4</v>
          </cell>
          <cell r="I15567">
            <v>18334.07</v>
          </cell>
          <cell r="M15567">
            <v>4</v>
          </cell>
          <cell r="Q15567">
            <v>2</v>
          </cell>
          <cell r="V15567">
            <v>4604</v>
          </cell>
        </row>
        <row r="15568">
          <cell r="A15568">
            <v>1</v>
          </cell>
          <cell r="E15568">
            <v>4</v>
          </cell>
          <cell r="I15568">
            <v>500</v>
          </cell>
          <cell r="M15568">
            <v>4</v>
          </cell>
          <cell r="Q15568">
            <v>4</v>
          </cell>
          <cell r="V15568">
            <v>4610</v>
          </cell>
        </row>
        <row r="15569">
          <cell r="A15569">
            <v>1</v>
          </cell>
          <cell r="E15569">
            <v>4</v>
          </cell>
          <cell r="I15569">
            <v>0</v>
          </cell>
          <cell r="M15569">
            <v>4</v>
          </cell>
          <cell r="Q15569">
            <v>8</v>
          </cell>
          <cell r="V15569">
            <v>4610</v>
          </cell>
        </row>
        <row r="15570">
          <cell r="A15570">
            <v>1</v>
          </cell>
          <cell r="E15570">
            <v>4</v>
          </cell>
          <cell r="I15570">
            <v>38</v>
          </cell>
          <cell r="M15570">
            <v>4</v>
          </cell>
          <cell r="Q15570">
            <v>4</v>
          </cell>
          <cell r="V15570">
            <v>4610</v>
          </cell>
        </row>
        <row r="15571">
          <cell r="A15571">
            <v>1</v>
          </cell>
          <cell r="E15571">
            <v>4</v>
          </cell>
          <cell r="I15571">
            <v>609.17999999999995</v>
          </cell>
          <cell r="M15571">
            <v>4</v>
          </cell>
          <cell r="Q15571">
            <v>2</v>
          </cell>
          <cell r="V15571">
            <v>4610</v>
          </cell>
        </row>
        <row r="15572">
          <cell r="A15572">
            <v>1</v>
          </cell>
          <cell r="E15572">
            <v>4</v>
          </cell>
          <cell r="I15572">
            <v>0</v>
          </cell>
          <cell r="M15572">
            <v>4</v>
          </cell>
          <cell r="Q15572">
            <v>10</v>
          </cell>
          <cell r="V15572">
            <v>4610</v>
          </cell>
        </row>
        <row r="15573">
          <cell r="A15573">
            <v>1</v>
          </cell>
          <cell r="E15573">
            <v>4</v>
          </cell>
          <cell r="I15573">
            <v>4.96</v>
          </cell>
          <cell r="M15573">
            <v>4</v>
          </cell>
          <cell r="Q15573">
            <v>9</v>
          </cell>
          <cell r="V15573">
            <v>4640</v>
          </cell>
        </row>
        <row r="15574">
          <cell r="A15574">
            <v>1</v>
          </cell>
          <cell r="E15574">
            <v>4</v>
          </cell>
          <cell r="I15574">
            <v>5083.1099999999997</v>
          </cell>
          <cell r="M15574">
            <v>4</v>
          </cell>
          <cell r="Q15574">
            <v>4</v>
          </cell>
          <cell r="V15574">
            <v>4640</v>
          </cell>
        </row>
        <row r="15575">
          <cell r="A15575">
            <v>1</v>
          </cell>
          <cell r="E15575">
            <v>4</v>
          </cell>
          <cell r="I15575">
            <v>1115.2</v>
          </cell>
          <cell r="M15575">
            <v>4</v>
          </cell>
          <cell r="Q15575">
            <v>7</v>
          </cell>
          <cell r="V15575">
            <v>4640</v>
          </cell>
        </row>
        <row r="15576">
          <cell r="A15576">
            <v>1</v>
          </cell>
          <cell r="E15576">
            <v>4</v>
          </cell>
          <cell r="I15576">
            <v>0</v>
          </cell>
          <cell r="M15576">
            <v>4</v>
          </cell>
          <cell r="Q15576">
            <v>8</v>
          </cell>
          <cell r="V15576">
            <v>4640</v>
          </cell>
        </row>
        <row r="15577">
          <cell r="A15577">
            <v>1</v>
          </cell>
          <cell r="E15577">
            <v>4</v>
          </cell>
          <cell r="I15577">
            <v>2312</v>
          </cell>
          <cell r="M15577">
            <v>4</v>
          </cell>
          <cell r="Q15577">
            <v>11</v>
          </cell>
          <cell r="V15577">
            <v>4640</v>
          </cell>
        </row>
        <row r="15578">
          <cell r="A15578">
            <v>1</v>
          </cell>
          <cell r="E15578">
            <v>4</v>
          </cell>
          <cell r="I15578">
            <v>1020</v>
          </cell>
          <cell r="M15578">
            <v>4</v>
          </cell>
          <cell r="Q15578">
            <v>4</v>
          </cell>
          <cell r="V15578">
            <v>4640</v>
          </cell>
        </row>
        <row r="15579">
          <cell r="A15579">
            <v>1</v>
          </cell>
          <cell r="E15579">
            <v>4</v>
          </cell>
          <cell r="I15579">
            <v>0</v>
          </cell>
          <cell r="M15579">
            <v>4</v>
          </cell>
          <cell r="Q15579">
            <v>13</v>
          </cell>
          <cell r="V15579">
            <v>4640</v>
          </cell>
        </row>
        <row r="15580">
          <cell r="A15580">
            <v>1</v>
          </cell>
          <cell r="E15580">
            <v>4</v>
          </cell>
          <cell r="I15580">
            <v>247.35</v>
          </cell>
          <cell r="M15580">
            <v>4</v>
          </cell>
          <cell r="Q15580">
            <v>10</v>
          </cell>
          <cell r="V15580">
            <v>4640</v>
          </cell>
        </row>
        <row r="15581">
          <cell r="A15581">
            <v>1</v>
          </cell>
          <cell r="E15581">
            <v>4</v>
          </cell>
          <cell r="I15581">
            <v>43907.35</v>
          </cell>
          <cell r="M15581">
            <v>4</v>
          </cell>
          <cell r="Q15581">
            <v>4</v>
          </cell>
          <cell r="V15581">
            <v>4660</v>
          </cell>
        </row>
        <row r="15582">
          <cell r="A15582">
            <v>1</v>
          </cell>
          <cell r="E15582">
            <v>4</v>
          </cell>
          <cell r="I15582">
            <v>0</v>
          </cell>
          <cell r="M15582">
            <v>4</v>
          </cell>
          <cell r="Q15582">
            <v>4</v>
          </cell>
          <cell r="V15582">
            <v>4660</v>
          </cell>
        </row>
        <row r="15583">
          <cell r="A15583">
            <v>1</v>
          </cell>
          <cell r="E15583">
            <v>4</v>
          </cell>
          <cell r="I15583">
            <v>544</v>
          </cell>
          <cell r="M15583">
            <v>4</v>
          </cell>
          <cell r="Q15583">
            <v>14</v>
          </cell>
          <cell r="V15583">
            <v>4660</v>
          </cell>
        </row>
        <row r="15584">
          <cell r="A15584">
            <v>1</v>
          </cell>
          <cell r="E15584">
            <v>4</v>
          </cell>
          <cell r="I15584">
            <v>0</v>
          </cell>
          <cell r="M15584">
            <v>4</v>
          </cell>
          <cell r="Q15584">
            <v>4</v>
          </cell>
          <cell r="V15584">
            <v>4660</v>
          </cell>
        </row>
        <row r="15585">
          <cell r="A15585">
            <v>1</v>
          </cell>
          <cell r="E15585">
            <v>4</v>
          </cell>
          <cell r="I15585">
            <v>0</v>
          </cell>
          <cell r="M15585">
            <v>4</v>
          </cell>
          <cell r="Q15585">
            <v>4</v>
          </cell>
          <cell r="V15585">
            <v>4660</v>
          </cell>
        </row>
        <row r="15586">
          <cell r="A15586">
            <v>1</v>
          </cell>
          <cell r="E15586">
            <v>4</v>
          </cell>
          <cell r="I15586">
            <v>0</v>
          </cell>
          <cell r="M15586">
            <v>4</v>
          </cell>
          <cell r="Q15586">
            <v>6</v>
          </cell>
          <cell r="V15586">
            <v>4660</v>
          </cell>
        </row>
        <row r="15587">
          <cell r="A15587">
            <v>1</v>
          </cell>
          <cell r="E15587">
            <v>4</v>
          </cell>
          <cell r="I15587">
            <v>0</v>
          </cell>
          <cell r="M15587">
            <v>4</v>
          </cell>
          <cell r="Q15587">
            <v>2</v>
          </cell>
          <cell r="V15587">
            <v>4660</v>
          </cell>
        </row>
        <row r="15588">
          <cell r="A15588">
            <v>1</v>
          </cell>
          <cell r="E15588">
            <v>4</v>
          </cell>
          <cell r="I15588">
            <v>0</v>
          </cell>
          <cell r="M15588">
            <v>4</v>
          </cell>
          <cell r="Q15588">
            <v>10</v>
          </cell>
          <cell r="V15588">
            <v>4660</v>
          </cell>
        </row>
        <row r="15589">
          <cell r="A15589">
            <v>1</v>
          </cell>
          <cell r="E15589">
            <v>4</v>
          </cell>
          <cell r="I15589">
            <v>0</v>
          </cell>
          <cell r="M15589">
            <v>4</v>
          </cell>
          <cell r="Q15589">
            <v>9</v>
          </cell>
          <cell r="V15589">
            <v>4680</v>
          </cell>
        </row>
        <row r="15590">
          <cell r="A15590">
            <v>1</v>
          </cell>
          <cell r="E15590">
            <v>4</v>
          </cell>
          <cell r="I15590">
            <v>0</v>
          </cell>
          <cell r="M15590">
            <v>4</v>
          </cell>
          <cell r="Q15590">
            <v>4</v>
          </cell>
          <cell r="V15590">
            <v>4680</v>
          </cell>
        </row>
        <row r="15591">
          <cell r="A15591">
            <v>1</v>
          </cell>
          <cell r="E15591">
            <v>4</v>
          </cell>
          <cell r="I15591">
            <v>225714.37</v>
          </cell>
          <cell r="M15591">
            <v>4</v>
          </cell>
          <cell r="Q15591">
            <v>4</v>
          </cell>
          <cell r="V15591">
            <v>4680</v>
          </cell>
        </row>
        <row r="15592">
          <cell r="A15592">
            <v>1</v>
          </cell>
          <cell r="E15592">
            <v>4</v>
          </cell>
          <cell r="I15592">
            <v>41112.93</v>
          </cell>
          <cell r="M15592">
            <v>4</v>
          </cell>
          <cell r="Q15592">
            <v>4</v>
          </cell>
          <cell r="V15592">
            <v>4680</v>
          </cell>
        </row>
        <row r="15593">
          <cell r="A15593">
            <v>1</v>
          </cell>
          <cell r="E15593">
            <v>4</v>
          </cell>
          <cell r="I15593">
            <v>6000</v>
          </cell>
          <cell r="M15593">
            <v>4</v>
          </cell>
          <cell r="Q15593">
            <v>14</v>
          </cell>
          <cell r="V15593">
            <v>4680</v>
          </cell>
        </row>
        <row r="15594">
          <cell r="A15594">
            <v>1</v>
          </cell>
          <cell r="E15594">
            <v>4</v>
          </cell>
          <cell r="I15594">
            <v>93575</v>
          </cell>
          <cell r="M15594">
            <v>4</v>
          </cell>
          <cell r="Q15594">
            <v>4</v>
          </cell>
          <cell r="V15594">
            <v>4680</v>
          </cell>
        </row>
        <row r="15595">
          <cell r="A15595">
            <v>1</v>
          </cell>
          <cell r="E15595">
            <v>4</v>
          </cell>
          <cell r="I15595">
            <v>-2647.74</v>
          </cell>
          <cell r="M15595">
            <v>4</v>
          </cell>
          <cell r="Q15595">
            <v>7</v>
          </cell>
          <cell r="V15595">
            <v>4680</v>
          </cell>
        </row>
        <row r="15596">
          <cell r="A15596">
            <v>1</v>
          </cell>
          <cell r="E15596">
            <v>4</v>
          </cell>
          <cell r="I15596">
            <v>0</v>
          </cell>
          <cell r="M15596">
            <v>4</v>
          </cell>
          <cell r="Q15596">
            <v>11</v>
          </cell>
          <cell r="V15596">
            <v>4680</v>
          </cell>
        </row>
        <row r="15597">
          <cell r="A15597">
            <v>1</v>
          </cell>
          <cell r="E15597">
            <v>4</v>
          </cell>
          <cell r="I15597">
            <v>0</v>
          </cell>
          <cell r="M15597">
            <v>4</v>
          </cell>
          <cell r="Q15597">
            <v>2</v>
          </cell>
          <cell r="V15597">
            <v>4680</v>
          </cell>
        </row>
        <row r="15598">
          <cell r="A15598">
            <v>1</v>
          </cell>
          <cell r="E15598">
            <v>4</v>
          </cell>
          <cell r="I15598">
            <v>3891.75</v>
          </cell>
          <cell r="M15598">
            <v>4</v>
          </cell>
          <cell r="Q15598">
            <v>7</v>
          </cell>
          <cell r="V15598">
            <v>4690</v>
          </cell>
        </row>
        <row r="15599">
          <cell r="A15599">
            <v>1</v>
          </cell>
          <cell r="E15599">
            <v>4</v>
          </cell>
          <cell r="I15599">
            <v>0</v>
          </cell>
          <cell r="M15599">
            <v>4</v>
          </cell>
          <cell r="Q15599">
            <v>4</v>
          </cell>
          <cell r="V15599">
            <v>4690</v>
          </cell>
        </row>
        <row r="15600">
          <cell r="A15600">
            <v>1</v>
          </cell>
          <cell r="E15600">
            <v>4</v>
          </cell>
          <cell r="I15600">
            <v>218493.8</v>
          </cell>
          <cell r="M15600">
            <v>4</v>
          </cell>
          <cell r="Q15600">
            <v>4</v>
          </cell>
          <cell r="V15600">
            <v>4700</v>
          </cell>
        </row>
        <row r="15601">
          <cell r="A15601">
            <v>1</v>
          </cell>
          <cell r="E15601">
            <v>4</v>
          </cell>
          <cell r="I15601">
            <v>0</v>
          </cell>
          <cell r="M15601">
            <v>4</v>
          </cell>
          <cell r="Q15601">
            <v>6</v>
          </cell>
          <cell r="V15601">
            <v>4700</v>
          </cell>
        </row>
        <row r="15602">
          <cell r="A15602">
            <v>1</v>
          </cell>
          <cell r="E15602">
            <v>4</v>
          </cell>
          <cell r="I15602">
            <v>0</v>
          </cell>
          <cell r="M15602">
            <v>4</v>
          </cell>
          <cell r="Q15602">
            <v>4</v>
          </cell>
          <cell r="V15602">
            <v>4720</v>
          </cell>
        </row>
        <row r="15603">
          <cell r="A15603">
            <v>1</v>
          </cell>
          <cell r="E15603">
            <v>4</v>
          </cell>
          <cell r="I15603">
            <v>4362.6000000000004</v>
          </cell>
          <cell r="M15603">
            <v>4</v>
          </cell>
          <cell r="Q15603">
            <v>4</v>
          </cell>
          <cell r="V15603">
            <v>4720</v>
          </cell>
        </row>
        <row r="15604">
          <cell r="A15604">
            <v>1</v>
          </cell>
          <cell r="E15604">
            <v>4</v>
          </cell>
          <cell r="I15604">
            <v>0</v>
          </cell>
          <cell r="M15604">
            <v>4</v>
          </cell>
          <cell r="Q15604">
            <v>4</v>
          </cell>
          <cell r="V15604">
            <v>4720</v>
          </cell>
        </row>
        <row r="15605">
          <cell r="A15605">
            <v>1</v>
          </cell>
          <cell r="E15605">
            <v>4</v>
          </cell>
          <cell r="I15605">
            <v>0</v>
          </cell>
          <cell r="M15605">
            <v>4</v>
          </cell>
          <cell r="Q15605">
            <v>8</v>
          </cell>
          <cell r="V15605">
            <v>4720</v>
          </cell>
        </row>
        <row r="15606">
          <cell r="A15606">
            <v>1</v>
          </cell>
          <cell r="E15606">
            <v>4</v>
          </cell>
          <cell r="I15606">
            <v>0</v>
          </cell>
          <cell r="M15606">
            <v>4</v>
          </cell>
          <cell r="Q15606">
            <v>4</v>
          </cell>
          <cell r="V15606">
            <v>4720</v>
          </cell>
        </row>
        <row r="15607">
          <cell r="A15607">
            <v>1</v>
          </cell>
          <cell r="E15607">
            <v>4</v>
          </cell>
          <cell r="I15607">
            <v>0</v>
          </cell>
          <cell r="M15607">
            <v>4</v>
          </cell>
          <cell r="Q15607">
            <v>6</v>
          </cell>
          <cell r="V15607">
            <v>4720</v>
          </cell>
        </row>
        <row r="15608">
          <cell r="A15608">
            <v>1</v>
          </cell>
          <cell r="E15608">
            <v>4</v>
          </cell>
          <cell r="I15608">
            <v>0</v>
          </cell>
          <cell r="M15608">
            <v>4</v>
          </cell>
          <cell r="Q15608">
            <v>2</v>
          </cell>
          <cell r="V15608">
            <v>4720</v>
          </cell>
        </row>
        <row r="15609">
          <cell r="A15609">
            <v>1</v>
          </cell>
          <cell r="E15609">
            <v>4</v>
          </cell>
          <cell r="I15609">
            <v>498876.45</v>
          </cell>
          <cell r="M15609">
            <v>4</v>
          </cell>
          <cell r="Q15609">
            <v>4</v>
          </cell>
          <cell r="V15609">
            <v>4730</v>
          </cell>
        </row>
        <row r="15610">
          <cell r="A15610">
            <v>1</v>
          </cell>
          <cell r="E15610">
            <v>4</v>
          </cell>
          <cell r="I15610">
            <v>0</v>
          </cell>
          <cell r="M15610">
            <v>4</v>
          </cell>
          <cell r="Q15610">
            <v>9</v>
          </cell>
          <cell r="V15610">
            <v>4730</v>
          </cell>
        </row>
        <row r="15611">
          <cell r="A15611">
            <v>1</v>
          </cell>
          <cell r="E15611">
            <v>4</v>
          </cell>
          <cell r="I15611">
            <v>0</v>
          </cell>
          <cell r="M15611">
            <v>4</v>
          </cell>
          <cell r="Q15611">
            <v>4</v>
          </cell>
          <cell r="V15611">
            <v>4730</v>
          </cell>
        </row>
        <row r="15612">
          <cell r="A15612">
            <v>1</v>
          </cell>
          <cell r="E15612">
            <v>4</v>
          </cell>
          <cell r="I15612">
            <v>-123375.67</v>
          </cell>
          <cell r="M15612">
            <v>4</v>
          </cell>
          <cell r="Q15612">
            <v>4</v>
          </cell>
          <cell r="V15612">
            <v>4730</v>
          </cell>
        </row>
        <row r="15613">
          <cell r="A15613">
            <v>1</v>
          </cell>
          <cell r="E15613">
            <v>4</v>
          </cell>
          <cell r="I15613">
            <v>713631.27</v>
          </cell>
          <cell r="M15613">
            <v>4</v>
          </cell>
          <cell r="Q15613">
            <v>4</v>
          </cell>
          <cell r="V15613">
            <v>4730</v>
          </cell>
        </row>
        <row r="15614">
          <cell r="A15614">
            <v>1</v>
          </cell>
          <cell r="E15614">
            <v>4</v>
          </cell>
          <cell r="I15614">
            <v>202333.61</v>
          </cell>
          <cell r="M15614">
            <v>4</v>
          </cell>
          <cell r="Q15614">
            <v>14</v>
          </cell>
          <cell r="V15614">
            <v>4730</v>
          </cell>
        </row>
        <row r="15615">
          <cell r="A15615">
            <v>1</v>
          </cell>
          <cell r="E15615">
            <v>4</v>
          </cell>
          <cell r="I15615">
            <v>167596.72</v>
          </cell>
          <cell r="M15615">
            <v>4</v>
          </cell>
          <cell r="Q15615">
            <v>4</v>
          </cell>
          <cell r="V15615">
            <v>4730</v>
          </cell>
        </row>
        <row r="15616">
          <cell r="A15616">
            <v>1</v>
          </cell>
          <cell r="E15616">
            <v>4</v>
          </cell>
          <cell r="I15616">
            <v>223664.3</v>
          </cell>
          <cell r="M15616">
            <v>4</v>
          </cell>
          <cell r="Q15616">
            <v>4</v>
          </cell>
          <cell r="V15616">
            <v>4730</v>
          </cell>
        </row>
        <row r="15617">
          <cell r="A15617">
            <v>1</v>
          </cell>
          <cell r="E15617">
            <v>4</v>
          </cell>
          <cell r="I15617">
            <v>122936.32000000001</v>
          </cell>
          <cell r="M15617">
            <v>4</v>
          </cell>
          <cell r="Q15617">
            <v>4</v>
          </cell>
          <cell r="V15617">
            <v>4730</v>
          </cell>
        </row>
        <row r="15618">
          <cell r="A15618">
            <v>1</v>
          </cell>
          <cell r="E15618">
            <v>4</v>
          </cell>
          <cell r="I15618">
            <v>152527.28</v>
          </cell>
          <cell r="M15618">
            <v>4</v>
          </cell>
          <cell r="Q15618">
            <v>4</v>
          </cell>
          <cell r="V15618">
            <v>4730</v>
          </cell>
        </row>
        <row r="15619">
          <cell r="A15619">
            <v>1</v>
          </cell>
          <cell r="E15619">
            <v>4</v>
          </cell>
          <cell r="I15619">
            <v>433836.29</v>
          </cell>
          <cell r="M15619">
            <v>4</v>
          </cell>
          <cell r="Q15619">
            <v>4</v>
          </cell>
          <cell r="V15619">
            <v>4730</v>
          </cell>
        </row>
        <row r="15620">
          <cell r="A15620">
            <v>1</v>
          </cell>
          <cell r="E15620">
            <v>4</v>
          </cell>
          <cell r="I15620">
            <v>-12547.42</v>
          </cell>
          <cell r="M15620">
            <v>4</v>
          </cell>
          <cell r="Q15620">
            <v>8</v>
          </cell>
          <cell r="V15620">
            <v>4730</v>
          </cell>
        </row>
        <row r="15621">
          <cell r="A15621">
            <v>1</v>
          </cell>
          <cell r="E15621">
            <v>4</v>
          </cell>
          <cell r="I15621">
            <v>0</v>
          </cell>
          <cell r="M15621">
            <v>4</v>
          </cell>
          <cell r="Q15621">
            <v>12</v>
          </cell>
          <cell r="V15621">
            <v>4730</v>
          </cell>
        </row>
        <row r="15622">
          <cell r="A15622">
            <v>1</v>
          </cell>
          <cell r="E15622">
            <v>4</v>
          </cell>
          <cell r="I15622">
            <v>0</v>
          </cell>
          <cell r="M15622">
            <v>4</v>
          </cell>
          <cell r="Q15622">
            <v>21</v>
          </cell>
          <cell r="V15622">
            <v>4730</v>
          </cell>
        </row>
        <row r="15623">
          <cell r="A15623">
            <v>1</v>
          </cell>
          <cell r="E15623">
            <v>4</v>
          </cell>
          <cell r="I15623">
            <v>383427.35</v>
          </cell>
          <cell r="M15623">
            <v>4</v>
          </cell>
          <cell r="Q15623">
            <v>4</v>
          </cell>
          <cell r="V15623">
            <v>4730</v>
          </cell>
        </row>
        <row r="15624">
          <cell r="A15624">
            <v>1</v>
          </cell>
          <cell r="E15624">
            <v>4</v>
          </cell>
          <cell r="I15624">
            <v>69754.789999999994</v>
          </cell>
          <cell r="M15624">
            <v>4</v>
          </cell>
          <cell r="Q15624">
            <v>4</v>
          </cell>
          <cell r="V15624">
            <v>4730</v>
          </cell>
        </row>
        <row r="15625">
          <cell r="A15625">
            <v>1</v>
          </cell>
          <cell r="E15625">
            <v>4</v>
          </cell>
          <cell r="I15625">
            <v>561135.28</v>
          </cell>
          <cell r="M15625">
            <v>4</v>
          </cell>
          <cell r="Q15625">
            <v>4</v>
          </cell>
          <cell r="V15625">
            <v>4730</v>
          </cell>
        </row>
        <row r="15626">
          <cell r="A15626">
            <v>1</v>
          </cell>
          <cell r="E15626">
            <v>4</v>
          </cell>
          <cell r="I15626">
            <v>0</v>
          </cell>
          <cell r="M15626">
            <v>4</v>
          </cell>
          <cell r="Q15626">
            <v>4</v>
          </cell>
          <cell r="V15626">
            <v>4730</v>
          </cell>
        </row>
        <row r="15627">
          <cell r="A15627">
            <v>1</v>
          </cell>
          <cell r="E15627">
            <v>4</v>
          </cell>
          <cell r="I15627">
            <v>0</v>
          </cell>
          <cell r="M15627">
            <v>4</v>
          </cell>
          <cell r="Q15627">
            <v>6</v>
          </cell>
          <cell r="V15627">
            <v>4730</v>
          </cell>
        </row>
        <row r="15628">
          <cell r="A15628">
            <v>1</v>
          </cell>
          <cell r="E15628">
            <v>4</v>
          </cell>
          <cell r="I15628">
            <v>0</v>
          </cell>
          <cell r="M15628">
            <v>4</v>
          </cell>
          <cell r="Q15628">
            <v>13</v>
          </cell>
          <cell r="V15628">
            <v>4730</v>
          </cell>
        </row>
        <row r="15629">
          <cell r="A15629">
            <v>1</v>
          </cell>
          <cell r="E15629">
            <v>4</v>
          </cell>
          <cell r="I15629">
            <v>33573.21</v>
          </cell>
          <cell r="M15629">
            <v>4</v>
          </cell>
          <cell r="Q15629">
            <v>5</v>
          </cell>
          <cell r="V15629">
            <v>4730</v>
          </cell>
        </row>
        <row r="15630">
          <cell r="A15630">
            <v>1</v>
          </cell>
          <cell r="E15630">
            <v>4</v>
          </cell>
          <cell r="I15630">
            <v>55654.12</v>
          </cell>
          <cell r="M15630">
            <v>4</v>
          </cell>
          <cell r="Q15630">
            <v>2</v>
          </cell>
          <cell r="V15630">
            <v>4730</v>
          </cell>
        </row>
        <row r="15631">
          <cell r="A15631">
            <v>1</v>
          </cell>
          <cell r="E15631">
            <v>4</v>
          </cell>
          <cell r="I15631">
            <v>122948.09</v>
          </cell>
          <cell r="M15631">
            <v>4</v>
          </cell>
          <cell r="Q15631">
            <v>10</v>
          </cell>
          <cell r="V15631">
            <v>4730</v>
          </cell>
        </row>
        <row r="15632">
          <cell r="A15632">
            <v>1</v>
          </cell>
          <cell r="E15632">
            <v>4</v>
          </cell>
          <cell r="I15632">
            <v>0</v>
          </cell>
          <cell r="M15632">
            <v>4</v>
          </cell>
          <cell r="Q15632">
            <v>4</v>
          </cell>
          <cell r="V15632">
            <v>4740</v>
          </cell>
        </row>
        <row r="15633">
          <cell r="A15633">
            <v>1</v>
          </cell>
          <cell r="E15633">
            <v>4</v>
          </cell>
          <cell r="I15633">
            <v>0</v>
          </cell>
          <cell r="M15633">
            <v>4</v>
          </cell>
          <cell r="Q15633">
            <v>4</v>
          </cell>
          <cell r="V15633">
            <v>4740</v>
          </cell>
        </row>
        <row r="15634">
          <cell r="A15634">
            <v>1</v>
          </cell>
          <cell r="E15634">
            <v>4</v>
          </cell>
          <cell r="I15634">
            <v>0</v>
          </cell>
          <cell r="M15634">
            <v>4</v>
          </cell>
          <cell r="Q15634">
            <v>4</v>
          </cell>
          <cell r="V15634">
            <v>4740</v>
          </cell>
        </row>
        <row r="15635">
          <cell r="A15635">
            <v>1</v>
          </cell>
          <cell r="E15635">
            <v>4</v>
          </cell>
          <cell r="I15635">
            <v>0</v>
          </cell>
          <cell r="M15635">
            <v>4</v>
          </cell>
          <cell r="Q15635">
            <v>21</v>
          </cell>
          <cell r="V15635">
            <v>4740</v>
          </cell>
        </row>
        <row r="15636">
          <cell r="A15636">
            <v>1</v>
          </cell>
          <cell r="E15636">
            <v>4</v>
          </cell>
          <cell r="I15636">
            <v>0</v>
          </cell>
          <cell r="M15636">
            <v>4</v>
          </cell>
          <cell r="Q15636">
            <v>22</v>
          </cell>
          <cell r="V15636">
            <v>4740</v>
          </cell>
        </row>
        <row r="15637">
          <cell r="A15637">
            <v>1</v>
          </cell>
          <cell r="E15637">
            <v>4</v>
          </cell>
          <cell r="I15637">
            <v>0</v>
          </cell>
          <cell r="M15637">
            <v>4</v>
          </cell>
          <cell r="Q15637">
            <v>4</v>
          </cell>
          <cell r="V15637">
            <v>4740</v>
          </cell>
        </row>
        <row r="15638">
          <cell r="A15638">
            <v>1</v>
          </cell>
          <cell r="E15638">
            <v>4</v>
          </cell>
          <cell r="I15638">
            <v>0</v>
          </cell>
          <cell r="M15638">
            <v>4</v>
          </cell>
          <cell r="Q15638">
            <v>4</v>
          </cell>
          <cell r="V15638">
            <v>4740</v>
          </cell>
        </row>
        <row r="15639">
          <cell r="A15639">
            <v>1</v>
          </cell>
          <cell r="E15639">
            <v>4</v>
          </cell>
          <cell r="I15639">
            <v>0</v>
          </cell>
          <cell r="M15639">
            <v>4</v>
          </cell>
          <cell r="Q15639">
            <v>4</v>
          </cell>
          <cell r="V15639">
            <v>4745</v>
          </cell>
        </row>
        <row r="15640">
          <cell r="A15640">
            <v>1</v>
          </cell>
          <cell r="E15640">
            <v>4</v>
          </cell>
          <cell r="I15640">
            <v>44174.41</v>
          </cell>
          <cell r="M15640">
            <v>4</v>
          </cell>
          <cell r="Q15640">
            <v>9</v>
          </cell>
          <cell r="V15640">
            <v>4751</v>
          </cell>
        </row>
        <row r="15641">
          <cell r="A15641">
            <v>1</v>
          </cell>
          <cell r="E15641">
            <v>4</v>
          </cell>
          <cell r="I15641">
            <v>75178.539999999994</v>
          </cell>
          <cell r="M15641">
            <v>4</v>
          </cell>
          <cell r="Q15641">
            <v>14</v>
          </cell>
          <cell r="V15641">
            <v>4751</v>
          </cell>
        </row>
        <row r="15642">
          <cell r="A15642">
            <v>1</v>
          </cell>
          <cell r="E15642">
            <v>4</v>
          </cell>
          <cell r="I15642">
            <v>77736.490000000005</v>
          </cell>
          <cell r="M15642">
            <v>4</v>
          </cell>
          <cell r="Q15642">
            <v>7</v>
          </cell>
          <cell r="V15642">
            <v>4751</v>
          </cell>
        </row>
        <row r="15643">
          <cell r="A15643">
            <v>1</v>
          </cell>
          <cell r="E15643">
            <v>4</v>
          </cell>
          <cell r="I15643">
            <v>127449.12</v>
          </cell>
          <cell r="M15643">
            <v>4</v>
          </cell>
          <cell r="Q15643">
            <v>8</v>
          </cell>
          <cell r="V15643">
            <v>4751</v>
          </cell>
        </row>
        <row r="15644">
          <cell r="A15644">
            <v>1</v>
          </cell>
          <cell r="E15644">
            <v>4</v>
          </cell>
          <cell r="I15644">
            <v>238727.95</v>
          </cell>
          <cell r="M15644">
            <v>4</v>
          </cell>
          <cell r="Q15644">
            <v>21</v>
          </cell>
          <cell r="V15644">
            <v>4751</v>
          </cell>
        </row>
        <row r="15645">
          <cell r="A15645">
            <v>1</v>
          </cell>
          <cell r="E15645">
            <v>4</v>
          </cell>
          <cell r="I15645">
            <v>0</v>
          </cell>
          <cell r="M15645">
            <v>4</v>
          </cell>
          <cell r="Q15645">
            <v>4</v>
          </cell>
          <cell r="V15645">
            <v>4755</v>
          </cell>
        </row>
        <row r="15646">
          <cell r="A15646">
            <v>1</v>
          </cell>
          <cell r="E15646">
            <v>4</v>
          </cell>
          <cell r="I15646">
            <v>17546.88</v>
          </cell>
          <cell r="M15646">
            <v>4</v>
          </cell>
          <cell r="Q15646">
            <v>4</v>
          </cell>
          <cell r="V15646">
            <v>4760</v>
          </cell>
        </row>
        <row r="15647">
          <cell r="A15647">
            <v>1</v>
          </cell>
          <cell r="E15647">
            <v>4</v>
          </cell>
          <cell r="I15647">
            <v>862</v>
          </cell>
          <cell r="M15647">
            <v>4</v>
          </cell>
          <cell r="Q15647">
            <v>8</v>
          </cell>
          <cell r="V15647">
            <v>4760</v>
          </cell>
        </row>
        <row r="15648">
          <cell r="A15648">
            <v>1</v>
          </cell>
          <cell r="E15648">
            <v>4</v>
          </cell>
          <cell r="I15648">
            <v>0</v>
          </cell>
          <cell r="M15648">
            <v>4</v>
          </cell>
          <cell r="Q15648">
            <v>6</v>
          </cell>
          <cell r="V15648">
            <v>4760</v>
          </cell>
        </row>
        <row r="15649">
          <cell r="A15649">
            <v>1</v>
          </cell>
          <cell r="E15649">
            <v>4</v>
          </cell>
          <cell r="I15649">
            <v>-309.95999999999998</v>
          </cell>
          <cell r="M15649">
            <v>4</v>
          </cell>
          <cell r="Q15649">
            <v>4</v>
          </cell>
          <cell r="V15649">
            <v>4770</v>
          </cell>
        </row>
        <row r="15650">
          <cell r="A15650">
            <v>1</v>
          </cell>
          <cell r="E15650">
            <v>4</v>
          </cell>
          <cell r="I15650">
            <v>0</v>
          </cell>
          <cell r="M15650">
            <v>4</v>
          </cell>
          <cell r="Q15650">
            <v>4</v>
          </cell>
          <cell r="V15650">
            <v>4770</v>
          </cell>
        </row>
        <row r="15651">
          <cell r="A15651">
            <v>1</v>
          </cell>
          <cell r="E15651">
            <v>4</v>
          </cell>
          <cell r="I15651">
            <v>0</v>
          </cell>
          <cell r="M15651">
            <v>4</v>
          </cell>
          <cell r="Q15651">
            <v>14</v>
          </cell>
          <cell r="V15651">
            <v>4770</v>
          </cell>
        </row>
        <row r="15652">
          <cell r="A15652">
            <v>1</v>
          </cell>
          <cell r="E15652">
            <v>4</v>
          </cell>
          <cell r="I15652">
            <v>0</v>
          </cell>
          <cell r="M15652">
            <v>4</v>
          </cell>
          <cell r="Q15652">
            <v>8</v>
          </cell>
          <cell r="V15652">
            <v>4770</v>
          </cell>
        </row>
        <row r="15653">
          <cell r="A15653">
            <v>1</v>
          </cell>
          <cell r="E15653">
            <v>4</v>
          </cell>
          <cell r="I15653">
            <v>0</v>
          </cell>
          <cell r="M15653">
            <v>4</v>
          </cell>
          <cell r="Q15653">
            <v>6</v>
          </cell>
          <cell r="V15653">
            <v>4770</v>
          </cell>
        </row>
        <row r="15654">
          <cell r="A15654">
            <v>1</v>
          </cell>
          <cell r="E15654">
            <v>4</v>
          </cell>
          <cell r="I15654">
            <v>0</v>
          </cell>
          <cell r="M15654">
            <v>4</v>
          </cell>
          <cell r="Q15654">
            <v>13</v>
          </cell>
          <cell r="V15654">
            <v>4770</v>
          </cell>
        </row>
        <row r="15655">
          <cell r="A15655">
            <v>1</v>
          </cell>
          <cell r="E15655">
            <v>4</v>
          </cell>
          <cell r="I15655">
            <v>0</v>
          </cell>
          <cell r="M15655">
            <v>4</v>
          </cell>
          <cell r="Q15655">
            <v>2</v>
          </cell>
          <cell r="V15655">
            <v>4770</v>
          </cell>
        </row>
        <row r="15656">
          <cell r="A15656">
            <v>1</v>
          </cell>
          <cell r="E15656">
            <v>4</v>
          </cell>
          <cell r="I15656">
            <v>0</v>
          </cell>
          <cell r="M15656">
            <v>4</v>
          </cell>
          <cell r="Q15656">
            <v>10</v>
          </cell>
          <cell r="V15656">
            <v>4770</v>
          </cell>
        </row>
        <row r="15657">
          <cell r="A15657">
            <v>1</v>
          </cell>
          <cell r="E15657">
            <v>4</v>
          </cell>
          <cell r="I15657">
            <v>0</v>
          </cell>
          <cell r="M15657">
            <v>4</v>
          </cell>
          <cell r="Q15657">
            <v>4</v>
          </cell>
          <cell r="V15657">
            <v>4772</v>
          </cell>
        </row>
        <row r="15658">
          <cell r="A15658">
            <v>1</v>
          </cell>
          <cell r="E15658">
            <v>4</v>
          </cell>
          <cell r="I15658">
            <v>-12416.67</v>
          </cell>
          <cell r="M15658">
            <v>4</v>
          </cell>
          <cell r="Q15658">
            <v>4</v>
          </cell>
          <cell r="V15658">
            <v>4772</v>
          </cell>
        </row>
        <row r="15659">
          <cell r="A15659">
            <v>1</v>
          </cell>
          <cell r="E15659">
            <v>4</v>
          </cell>
          <cell r="I15659">
            <v>16637</v>
          </cell>
          <cell r="M15659">
            <v>4</v>
          </cell>
          <cell r="Q15659">
            <v>4</v>
          </cell>
          <cell r="V15659">
            <v>4772</v>
          </cell>
        </row>
        <row r="15660">
          <cell r="A15660">
            <v>1</v>
          </cell>
          <cell r="E15660">
            <v>4</v>
          </cell>
          <cell r="I15660">
            <v>0</v>
          </cell>
          <cell r="M15660">
            <v>4</v>
          </cell>
          <cell r="Q15660">
            <v>4</v>
          </cell>
          <cell r="V15660">
            <v>4772</v>
          </cell>
        </row>
        <row r="15661">
          <cell r="A15661">
            <v>1</v>
          </cell>
          <cell r="E15661">
            <v>4</v>
          </cell>
          <cell r="I15661">
            <v>28501.59</v>
          </cell>
          <cell r="M15661">
            <v>4</v>
          </cell>
          <cell r="Q15661">
            <v>4</v>
          </cell>
          <cell r="V15661">
            <v>4775</v>
          </cell>
        </row>
        <row r="15662">
          <cell r="A15662">
            <v>1</v>
          </cell>
          <cell r="E15662">
            <v>4</v>
          </cell>
          <cell r="I15662">
            <v>1004.8</v>
          </cell>
          <cell r="M15662">
            <v>4</v>
          </cell>
          <cell r="Q15662">
            <v>4</v>
          </cell>
          <cell r="V15662">
            <v>4775</v>
          </cell>
        </row>
        <row r="15663">
          <cell r="A15663">
            <v>1</v>
          </cell>
          <cell r="E15663">
            <v>4</v>
          </cell>
          <cell r="I15663">
            <v>12000</v>
          </cell>
          <cell r="M15663">
            <v>4</v>
          </cell>
          <cell r="Q15663">
            <v>14</v>
          </cell>
          <cell r="V15663">
            <v>4775</v>
          </cell>
        </row>
        <row r="15664">
          <cell r="A15664">
            <v>1</v>
          </cell>
          <cell r="E15664">
            <v>4</v>
          </cell>
          <cell r="I15664">
            <v>535.25</v>
          </cell>
          <cell r="M15664">
            <v>4</v>
          </cell>
          <cell r="Q15664">
            <v>4</v>
          </cell>
          <cell r="V15664">
            <v>4775</v>
          </cell>
        </row>
        <row r="15665">
          <cell r="A15665">
            <v>1</v>
          </cell>
          <cell r="E15665">
            <v>4</v>
          </cell>
          <cell r="I15665">
            <v>0</v>
          </cell>
          <cell r="M15665">
            <v>4</v>
          </cell>
          <cell r="Q15665">
            <v>8</v>
          </cell>
          <cell r="V15665">
            <v>4775</v>
          </cell>
        </row>
        <row r="15666">
          <cell r="A15666">
            <v>1</v>
          </cell>
          <cell r="E15666">
            <v>4</v>
          </cell>
          <cell r="I15666">
            <v>0</v>
          </cell>
          <cell r="M15666">
            <v>4</v>
          </cell>
          <cell r="Q15666">
            <v>22</v>
          </cell>
          <cell r="V15666">
            <v>4775</v>
          </cell>
        </row>
        <row r="15667">
          <cell r="A15667">
            <v>1</v>
          </cell>
          <cell r="E15667">
            <v>4</v>
          </cell>
          <cell r="I15667">
            <v>0</v>
          </cell>
          <cell r="M15667">
            <v>4</v>
          </cell>
          <cell r="Q15667">
            <v>4</v>
          </cell>
          <cell r="V15667">
            <v>4775</v>
          </cell>
        </row>
        <row r="15668">
          <cell r="A15668">
            <v>1</v>
          </cell>
          <cell r="E15668">
            <v>4</v>
          </cell>
          <cell r="I15668">
            <v>0</v>
          </cell>
          <cell r="M15668">
            <v>4</v>
          </cell>
          <cell r="Q15668">
            <v>6</v>
          </cell>
          <cell r="V15668">
            <v>4775</v>
          </cell>
        </row>
        <row r="15669">
          <cell r="A15669">
            <v>1</v>
          </cell>
          <cell r="E15669">
            <v>4</v>
          </cell>
          <cell r="I15669">
            <v>0</v>
          </cell>
          <cell r="M15669">
            <v>4</v>
          </cell>
          <cell r="Q15669">
            <v>13</v>
          </cell>
          <cell r="V15669">
            <v>4775</v>
          </cell>
        </row>
        <row r="15670">
          <cell r="A15670">
            <v>1</v>
          </cell>
          <cell r="E15670">
            <v>4</v>
          </cell>
          <cell r="I15670">
            <v>0</v>
          </cell>
          <cell r="M15670">
            <v>4</v>
          </cell>
          <cell r="Q15670">
            <v>2</v>
          </cell>
          <cell r="V15670">
            <v>4775</v>
          </cell>
        </row>
        <row r="15671">
          <cell r="A15671">
            <v>1</v>
          </cell>
          <cell r="E15671">
            <v>4</v>
          </cell>
          <cell r="I15671">
            <v>0</v>
          </cell>
          <cell r="M15671">
            <v>4</v>
          </cell>
          <cell r="Q15671">
            <v>10</v>
          </cell>
          <cell r="V15671">
            <v>4775</v>
          </cell>
        </row>
        <row r="15672">
          <cell r="A15672">
            <v>1</v>
          </cell>
          <cell r="E15672">
            <v>4</v>
          </cell>
          <cell r="I15672">
            <v>1953.66</v>
          </cell>
          <cell r="M15672">
            <v>4</v>
          </cell>
          <cell r="Q15672">
            <v>4</v>
          </cell>
          <cell r="V15672">
            <v>4780</v>
          </cell>
        </row>
        <row r="15673">
          <cell r="A15673">
            <v>1</v>
          </cell>
          <cell r="E15673">
            <v>4</v>
          </cell>
          <cell r="I15673">
            <v>0</v>
          </cell>
          <cell r="M15673">
            <v>4</v>
          </cell>
          <cell r="Q15673">
            <v>4</v>
          </cell>
          <cell r="V15673">
            <v>4780</v>
          </cell>
        </row>
        <row r="15674">
          <cell r="A15674">
            <v>1</v>
          </cell>
          <cell r="E15674">
            <v>4</v>
          </cell>
          <cell r="I15674">
            <v>0</v>
          </cell>
          <cell r="M15674">
            <v>4</v>
          </cell>
          <cell r="Q15674">
            <v>22</v>
          </cell>
          <cell r="V15674">
            <v>4780</v>
          </cell>
        </row>
        <row r="15675">
          <cell r="A15675">
            <v>1</v>
          </cell>
          <cell r="E15675">
            <v>4</v>
          </cell>
          <cell r="I15675">
            <v>0</v>
          </cell>
          <cell r="M15675">
            <v>4</v>
          </cell>
          <cell r="Q15675">
            <v>6</v>
          </cell>
          <cell r="V15675">
            <v>4780</v>
          </cell>
        </row>
        <row r="15676">
          <cell r="A15676">
            <v>1</v>
          </cell>
          <cell r="E15676">
            <v>4</v>
          </cell>
          <cell r="I15676">
            <v>0</v>
          </cell>
          <cell r="M15676">
            <v>4</v>
          </cell>
          <cell r="Q15676">
            <v>2</v>
          </cell>
          <cell r="V15676">
            <v>4780</v>
          </cell>
        </row>
        <row r="15677">
          <cell r="A15677">
            <v>1</v>
          </cell>
          <cell r="E15677">
            <v>4</v>
          </cell>
          <cell r="I15677">
            <v>0</v>
          </cell>
          <cell r="M15677">
            <v>4</v>
          </cell>
          <cell r="Q15677">
            <v>4</v>
          </cell>
          <cell r="V15677">
            <v>4785</v>
          </cell>
        </row>
        <row r="15678">
          <cell r="A15678">
            <v>1</v>
          </cell>
          <cell r="E15678">
            <v>4</v>
          </cell>
          <cell r="I15678">
            <v>8885</v>
          </cell>
          <cell r="M15678">
            <v>4</v>
          </cell>
          <cell r="Q15678">
            <v>4</v>
          </cell>
          <cell r="V15678">
            <v>4785</v>
          </cell>
        </row>
        <row r="15679">
          <cell r="A15679">
            <v>1</v>
          </cell>
          <cell r="E15679">
            <v>4</v>
          </cell>
          <cell r="I15679">
            <v>3495.33</v>
          </cell>
          <cell r="M15679">
            <v>4</v>
          </cell>
          <cell r="Q15679">
            <v>4</v>
          </cell>
          <cell r="V15679">
            <v>4785</v>
          </cell>
        </row>
        <row r="15680">
          <cell r="A15680">
            <v>1</v>
          </cell>
          <cell r="E15680">
            <v>4</v>
          </cell>
          <cell r="I15680">
            <v>0</v>
          </cell>
          <cell r="M15680">
            <v>4</v>
          </cell>
          <cell r="Q15680">
            <v>14</v>
          </cell>
          <cell r="V15680">
            <v>4785</v>
          </cell>
        </row>
        <row r="15681">
          <cell r="A15681">
            <v>1</v>
          </cell>
          <cell r="E15681">
            <v>4</v>
          </cell>
          <cell r="I15681">
            <v>3000</v>
          </cell>
          <cell r="M15681">
            <v>4</v>
          </cell>
          <cell r="Q15681">
            <v>7</v>
          </cell>
          <cell r="V15681">
            <v>4785</v>
          </cell>
        </row>
        <row r="15682">
          <cell r="A15682">
            <v>1</v>
          </cell>
          <cell r="E15682">
            <v>4</v>
          </cell>
          <cell r="I15682">
            <v>0</v>
          </cell>
          <cell r="M15682">
            <v>4</v>
          </cell>
          <cell r="Q15682">
            <v>4</v>
          </cell>
          <cell r="V15682">
            <v>4785</v>
          </cell>
        </row>
        <row r="15683">
          <cell r="A15683">
            <v>1</v>
          </cell>
          <cell r="E15683">
            <v>4</v>
          </cell>
          <cell r="I15683">
            <v>0</v>
          </cell>
          <cell r="M15683">
            <v>4</v>
          </cell>
          <cell r="Q15683">
            <v>8</v>
          </cell>
          <cell r="V15683">
            <v>4785</v>
          </cell>
        </row>
        <row r="15684">
          <cell r="A15684">
            <v>1</v>
          </cell>
          <cell r="E15684">
            <v>4</v>
          </cell>
          <cell r="I15684">
            <v>0</v>
          </cell>
          <cell r="M15684">
            <v>4</v>
          </cell>
          <cell r="Q15684">
            <v>22</v>
          </cell>
          <cell r="V15684">
            <v>4785</v>
          </cell>
        </row>
        <row r="15685">
          <cell r="A15685">
            <v>1</v>
          </cell>
          <cell r="E15685">
            <v>4</v>
          </cell>
          <cell r="I15685">
            <v>0</v>
          </cell>
          <cell r="M15685">
            <v>4</v>
          </cell>
          <cell r="Q15685">
            <v>23</v>
          </cell>
          <cell r="V15685">
            <v>4785</v>
          </cell>
        </row>
        <row r="15686">
          <cell r="A15686">
            <v>1</v>
          </cell>
          <cell r="E15686">
            <v>4</v>
          </cell>
          <cell r="I15686">
            <v>0</v>
          </cell>
          <cell r="M15686">
            <v>4</v>
          </cell>
          <cell r="Q15686">
            <v>4</v>
          </cell>
          <cell r="V15686">
            <v>4785</v>
          </cell>
        </row>
        <row r="15687">
          <cell r="A15687">
            <v>1</v>
          </cell>
          <cell r="E15687">
            <v>4</v>
          </cell>
          <cell r="I15687">
            <v>0</v>
          </cell>
          <cell r="M15687">
            <v>4</v>
          </cell>
          <cell r="Q15687">
            <v>4</v>
          </cell>
          <cell r="V15687">
            <v>4785</v>
          </cell>
        </row>
        <row r="15688">
          <cell r="A15688">
            <v>1</v>
          </cell>
          <cell r="E15688">
            <v>4</v>
          </cell>
          <cell r="I15688">
            <v>0</v>
          </cell>
          <cell r="M15688">
            <v>4</v>
          </cell>
          <cell r="Q15688">
            <v>6</v>
          </cell>
          <cell r="V15688">
            <v>4785</v>
          </cell>
        </row>
        <row r="15689">
          <cell r="A15689">
            <v>1</v>
          </cell>
          <cell r="E15689">
            <v>4</v>
          </cell>
          <cell r="I15689">
            <v>0</v>
          </cell>
          <cell r="M15689">
            <v>4</v>
          </cell>
          <cell r="Q15689">
            <v>5</v>
          </cell>
          <cell r="V15689">
            <v>4785</v>
          </cell>
        </row>
        <row r="15690">
          <cell r="A15690">
            <v>1</v>
          </cell>
          <cell r="E15690">
            <v>4</v>
          </cell>
          <cell r="I15690">
            <v>0</v>
          </cell>
          <cell r="M15690">
            <v>4</v>
          </cell>
          <cell r="Q15690">
            <v>2</v>
          </cell>
          <cell r="V15690">
            <v>4785</v>
          </cell>
        </row>
        <row r="15691">
          <cell r="A15691">
            <v>1</v>
          </cell>
          <cell r="E15691">
            <v>4</v>
          </cell>
          <cell r="I15691">
            <v>2339.17</v>
          </cell>
          <cell r="M15691">
            <v>4</v>
          </cell>
          <cell r="Q15691">
            <v>10</v>
          </cell>
          <cell r="V15691">
            <v>4785</v>
          </cell>
        </row>
        <row r="15692">
          <cell r="A15692">
            <v>1</v>
          </cell>
          <cell r="E15692">
            <v>4</v>
          </cell>
          <cell r="I15692">
            <v>0</v>
          </cell>
          <cell r="M15692">
            <v>4</v>
          </cell>
          <cell r="Q15692">
            <v>4</v>
          </cell>
          <cell r="V15692">
            <v>4800</v>
          </cell>
        </row>
        <row r="15693">
          <cell r="A15693">
            <v>1</v>
          </cell>
          <cell r="E15693">
            <v>4</v>
          </cell>
          <cell r="I15693">
            <v>158144.92000000001</v>
          </cell>
          <cell r="M15693">
            <v>4</v>
          </cell>
          <cell r="Q15693">
            <v>4</v>
          </cell>
          <cell r="V15693">
            <v>4800</v>
          </cell>
        </row>
        <row r="15694">
          <cell r="A15694">
            <v>1</v>
          </cell>
          <cell r="E15694">
            <v>4</v>
          </cell>
          <cell r="I15694">
            <v>5925.28</v>
          </cell>
          <cell r="M15694">
            <v>4</v>
          </cell>
          <cell r="Q15694">
            <v>4</v>
          </cell>
          <cell r="V15694">
            <v>4800</v>
          </cell>
        </row>
        <row r="15695">
          <cell r="A15695">
            <v>1</v>
          </cell>
          <cell r="E15695">
            <v>4</v>
          </cell>
          <cell r="I15695">
            <v>0</v>
          </cell>
          <cell r="M15695">
            <v>4</v>
          </cell>
          <cell r="Q15695">
            <v>4</v>
          </cell>
          <cell r="V15695">
            <v>4800</v>
          </cell>
        </row>
        <row r="15696">
          <cell r="A15696">
            <v>1</v>
          </cell>
          <cell r="E15696">
            <v>4</v>
          </cell>
          <cell r="I15696">
            <v>0</v>
          </cell>
          <cell r="M15696">
            <v>4</v>
          </cell>
          <cell r="Q15696">
            <v>4</v>
          </cell>
          <cell r="V15696">
            <v>4800</v>
          </cell>
        </row>
        <row r="15697">
          <cell r="A15697">
            <v>1</v>
          </cell>
          <cell r="E15697">
            <v>4</v>
          </cell>
          <cell r="I15697">
            <v>276.22000000000003</v>
          </cell>
          <cell r="M15697">
            <v>4</v>
          </cell>
          <cell r="Q15697">
            <v>4</v>
          </cell>
          <cell r="V15697">
            <v>4800</v>
          </cell>
        </row>
        <row r="15698">
          <cell r="A15698">
            <v>1</v>
          </cell>
          <cell r="E15698">
            <v>4</v>
          </cell>
          <cell r="I15698">
            <v>0</v>
          </cell>
          <cell r="M15698">
            <v>4</v>
          </cell>
          <cell r="Q15698">
            <v>6</v>
          </cell>
          <cell r="V15698">
            <v>4800</v>
          </cell>
        </row>
        <row r="15699">
          <cell r="A15699">
            <v>1</v>
          </cell>
          <cell r="E15699">
            <v>4</v>
          </cell>
          <cell r="I15699">
            <v>10202.9</v>
          </cell>
          <cell r="M15699">
            <v>4</v>
          </cell>
          <cell r="Q15699">
            <v>2</v>
          </cell>
          <cell r="V15699">
            <v>4800</v>
          </cell>
        </row>
        <row r="15700">
          <cell r="A15700">
            <v>1</v>
          </cell>
          <cell r="E15700">
            <v>4</v>
          </cell>
          <cell r="I15700">
            <v>4853.5600000000004</v>
          </cell>
          <cell r="M15700">
            <v>4</v>
          </cell>
          <cell r="Q15700">
            <v>4</v>
          </cell>
          <cell r="V15700">
            <v>4820</v>
          </cell>
        </row>
        <row r="15701">
          <cell r="A15701">
            <v>1</v>
          </cell>
          <cell r="E15701">
            <v>4</v>
          </cell>
          <cell r="I15701">
            <v>23257</v>
          </cell>
          <cell r="M15701">
            <v>4</v>
          </cell>
          <cell r="Q15701">
            <v>9</v>
          </cell>
          <cell r="V15701">
            <v>4830</v>
          </cell>
        </row>
        <row r="15702">
          <cell r="A15702">
            <v>1</v>
          </cell>
          <cell r="E15702">
            <v>4</v>
          </cell>
          <cell r="I15702">
            <v>0</v>
          </cell>
          <cell r="M15702">
            <v>4</v>
          </cell>
          <cell r="Q15702">
            <v>4</v>
          </cell>
          <cell r="V15702">
            <v>4830</v>
          </cell>
        </row>
        <row r="15703">
          <cell r="A15703">
            <v>1</v>
          </cell>
          <cell r="E15703">
            <v>4</v>
          </cell>
          <cell r="I15703">
            <v>47729.02</v>
          </cell>
          <cell r="M15703">
            <v>4</v>
          </cell>
          <cell r="Q15703">
            <v>4</v>
          </cell>
          <cell r="V15703">
            <v>4830</v>
          </cell>
        </row>
        <row r="15704">
          <cell r="A15704">
            <v>1</v>
          </cell>
          <cell r="E15704">
            <v>4</v>
          </cell>
          <cell r="I15704">
            <v>1787</v>
          </cell>
          <cell r="M15704">
            <v>4</v>
          </cell>
          <cell r="Q15704">
            <v>4</v>
          </cell>
          <cell r="V15704">
            <v>4830</v>
          </cell>
        </row>
        <row r="15705">
          <cell r="A15705">
            <v>1</v>
          </cell>
          <cell r="E15705">
            <v>4</v>
          </cell>
          <cell r="I15705">
            <v>59722.41</v>
          </cell>
          <cell r="M15705">
            <v>4</v>
          </cell>
          <cell r="Q15705">
            <v>14</v>
          </cell>
          <cell r="V15705">
            <v>4830</v>
          </cell>
        </row>
        <row r="15706">
          <cell r="A15706">
            <v>1</v>
          </cell>
          <cell r="E15706">
            <v>4</v>
          </cell>
          <cell r="I15706">
            <v>24240</v>
          </cell>
          <cell r="M15706">
            <v>4</v>
          </cell>
          <cell r="Q15706">
            <v>7</v>
          </cell>
          <cell r="V15706">
            <v>4830</v>
          </cell>
        </row>
        <row r="15707">
          <cell r="A15707">
            <v>1</v>
          </cell>
          <cell r="E15707">
            <v>4</v>
          </cell>
          <cell r="I15707">
            <v>23409.11</v>
          </cell>
          <cell r="M15707">
            <v>4</v>
          </cell>
          <cell r="Q15707">
            <v>4</v>
          </cell>
          <cell r="V15707">
            <v>4830</v>
          </cell>
        </row>
        <row r="15708">
          <cell r="A15708">
            <v>1</v>
          </cell>
          <cell r="E15708">
            <v>4</v>
          </cell>
          <cell r="I15708">
            <v>37474.230000000003</v>
          </cell>
          <cell r="M15708">
            <v>4</v>
          </cell>
          <cell r="Q15708">
            <v>8</v>
          </cell>
          <cell r="V15708">
            <v>4830</v>
          </cell>
        </row>
        <row r="15709">
          <cell r="A15709">
            <v>1</v>
          </cell>
          <cell r="E15709">
            <v>4</v>
          </cell>
          <cell r="I15709">
            <v>3254.04</v>
          </cell>
          <cell r="M15709">
            <v>4</v>
          </cell>
          <cell r="Q15709">
            <v>11</v>
          </cell>
          <cell r="V15709">
            <v>4830</v>
          </cell>
        </row>
        <row r="15710">
          <cell r="A15710">
            <v>1</v>
          </cell>
          <cell r="E15710">
            <v>4</v>
          </cell>
          <cell r="I15710">
            <v>6503.55</v>
          </cell>
          <cell r="M15710">
            <v>4</v>
          </cell>
          <cell r="Q15710">
            <v>21</v>
          </cell>
          <cell r="V15710">
            <v>4830</v>
          </cell>
        </row>
        <row r="15711">
          <cell r="A15711">
            <v>1</v>
          </cell>
          <cell r="E15711">
            <v>4</v>
          </cell>
          <cell r="I15711">
            <v>12432.02</v>
          </cell>
          <cell r="M15711">
            <v>4</v>
          </cell>
          <cell r="Q15711">
            <v>22</v>
          </cell>
          <cell r="V15711">
            <v>4830</v>
          </cell>
        </row>
        <row r="15712">
          <cell r="A15712">
            <v>1</v>
          </cell>
          <cell r="E15712">
            <v>4</v>
          </cell>
          <cell r="I15712">
            <v>81589.27</v>
          </cell>
          <cell r="M15712">
            <v>4</v>
          </cell>
          <cell r="Q15712">
            <v>4</v>
          </cell>
          <cell r="V15712">
            <v>4830</v>
          </cell>
        </row>
        <row r="15713">
          <cell r="A15713">
            <v>1</v>
          </cell>
          <cell r="E15713">
            <v>4</v>
          </cell>
          <cell r="I15713">
            <v>0</v>
          </cell>
          <cell r="M15713">
            <v>4</v>
          </cell>
          <cell r="Q15713">
            <v>4</v>
          </cell>
          <cell r="V15713">
            <v>4830</v>
          </cell>
        </row>
        <row r="15714">
          <cell r="A15714">
            <v>1</v>
          </cell>
          <cell r="E15714">
            <v>4</v>
          </cell>
          <cell r="I15714">
            <v>0</v>
          </cell>
          <cell r="M15714">
            <v>4</v>
          </cell>
          <cell r="Q15714">
            <v>5</v>
          </cell>
          <cell r="V15714">
            <v>4830</v>
          </cell>
        </row>
        <row r="15715">
          <cell r="A15715">
            <v>1</v>
          </cell>
          <cell r="E15715">
            <v>4</v>
          </cell>
          <cell r="I15715">
            <v>1814.07</v>
          </cell>
          <cell r="M15715">
            <v>4</v>
          </cell>
          <cell r="Q15715">
            <v>2</v>
          </cell>
          <cell r="V15715">
            <v>4830</v>
          </cell>
        </row>
        <row r="15716">
          <cell r="A15716">
            <v>1</v>
          </cell>
          <cell r="E15716">
            <v>4</v>
          </cell>
          <cell r="I15716">
            <v>21355.53</v>
          </cell>
          <cell r="M15716">
            <v>4</v>
          </cell>
          <cell r="Q15716">
            <v>10</v>
          </cell>
          <cell r="V15716">
            <v>4830</v>
          </cell>
        </row>
        <row r="15717">
          <cell r="A15717">
            <v>1</v>
          </cell>
          <cell r="E15717">
            <v>4</v>
          </cell>
          <cell r="I15717">
            <v>18020</v>
          </cell>
          <cell r="M15717">
            <v>4</v>
          </cell>
          <cell r="Q15717">
            <v>4</v>
          </cell>
          <cell r="V15717">
            <v>4840</v>
          </cell>
        </row>
        <row r="15718">
          <cell r="A15718">
            <v>1</v>
          </cell>
          <cell r="E15718">
            <v>4</v>
          </cell>
          <cell r="I15718">
            <v>0</v>
          </cell>
          <cell r="M15718">
            <v>4</v>
          </cell>
          <cell r="Q15718">
            <v>4</v>
          </cell>
          <cell r="V15718">
            <v>4840</v>
          </cell>
        </row>
        <row r="15719">
          <cell r="A15719">
            <v>1</v>
          </cell>
          <cell r="E15719">
            <v>4</v>
          </cell>
          <cell r="I15719">
            <v>0</v>
          </cell>
          <cell r="M15719">
            <v>4</v>
          </cell>
          <cell r="Q15719">
            <v>14</v>
          </cell>
          <cell r="V15719">
            <v>4840</v>
          </cell>
        </row>
        <row r="15720">
          <cell r="A15720">
            <v>1</v>
          </cell>
          <cell r="E15720">
            <v>4</v>
          </cell>
          <cell r="I15720">
            <v>3180</v>
          </cell>
          <cell r="M15720">
            <v>4</v>
          </cell>
          <cell r="Q15720">
            <v>4</v>
          </cell>
          <cell r="V15720">
            <v>4840</v>
          </cell>
        </row>
        <row r="15721">
          <cell r="A15721">
            <v>1</v>
          </cell>
          <cell r="E15721">
            <v>4</v>
          </cell>
          <cell r="I15721">
            <v>650</v>
          </cell>
          <cell r="M15721">
            <v>4</v>
          </cell>
          <cell r="Q15721">
            <v>4</v>
          </cell>
          <cell r="V15721">
            <v>4840</v>
          </cell>
        </row>
        <row r="15722">
          <cell r="A15722">
            <v>1</v>
          </cell>
          <cell r="E15722">
            <v>4</v>
          </cell>
          <cell r="I15722">
            <v>0</v>
          </cell>
          <cell r="M15722">
            <v>4</v>
          </cell>
          <cell r="Q15722">
            <v>4</v>
          </cell>
          <cell r="V15722">
            <v>4860</v>
          </cell>
        </row>
        <row r="15723">
          <cell r="A15723">
            <v>1</v>
          </cell>
          <cell r="E15723">
            <v>4</v>
          </cell>
          <cell r="I15723">
            <v>-12131.26</v>
          </cell>
          <cell r="M15723">
            <v>4</v>
          </cell>
          <cell r="Q15723">
            <v>4</v>
          </cell>
          <cell r="V15723">
            <v>4860</v>
          </cell>
        </row>
        <row r="15724">
          <cell r="A15724">
            <v>1</v>
          </cell>
          <cell r="E15724">
            <v>4</v>
          </cell>
          <cell r="I15724">
            <v>0</v>
          </cell>
          <cell r="M15724">
            <v>4</v>
          </cell>
          <cell r="Q15724">
            <v>4</v>
          </cell>
          <cell r="V15724">
            <v>4880</v>
          </cell>
        </row>
        <row r="15725">
          <cell r="A15725">
            <v>1</v>
          </cell>
          <cell r="E15725">
            <v>4</v>
          </cell>
          <cell r="I15725">
            <v>-279990.27</v>
          </cell>
          <cell r="M15725">
            <v>4</v>
          </cell>
          <cell r="Q15725">
            <v>4</v>
          </cell>
          <cell r="V15725">
            <v>4880</v>
          </cell>
        </row>
        <row r="15726">
          <cell r="A15726">
            <v>1</v>
          </cell>
          <cell r="E15726">
            <v>4</v>
          </cell>
          <cell r="I15726">
            <v>16166.66</v>
          </cell>
          <cell r="M15726">
            <v>4</v>
          </cell>
          <cell r="Q15726">
            <v>4</v>
          </cell>
          <cell r="V15726">
            <v>4910</v>
          </cell>
        </row>
        <row r="15727">
          <cell r="A15727">
            <v>1</v>
          </cell>
          <cell r="E15727">
            <v>4</v>
          </cell>
          <cell r="I15727">
            <v>-38053.1</v>
          </cell>
          <cell r="M15727">
            <v>4</v>
          </cell>
          <cell r="Q15727">
            <v>4</v>
          </cell>
          <cell r="V15727">
            <v>5100</v>
          </cell>
        </row>
        <row r="15728">
          <cell r="A15728">
            <v>1</v>
          </cell>
          <cell r="E15728">
            <v>4</v>
          </cell>
          <cell r="I15728">
            <v>-5865307.6200000001</v>
          </cell>
          <cell r="M15728">
            <v>4</v>
          </cell>
          <cell r="Q15728">
            <v>4</v>
          </cell>
          <cell r="V15728">
            <v>5110</v>
          </cell>
        </row>
        <row r="15729">
          <cell r="A15729">
            <v>1</v>
          </cell>
          <cell r="E15729">
            <v>4</v>
          </cell>
          <cell r="I15729">
            <v>7418590.54</v>
          </cell>
          <cell r="M15729">
            <v>4</v>
          </cell>
          <cell r="Q15729">
            <v>4</v>
          </cell>
          <cell r="V15729">
            <v>5200</v>
          </cell>
        </row>
        <row r="15730">
          <cell r="A15730">
            <v>1</v>
          </cell>
          <cell r="E15730">
            <v>4</v>
          </cell>
          <cell r="I15730">
            <v>-1412311.57</v>
          </cell>
          <cell r="M15730">
            <v>4</v>
          </cell>
          <cell r="Q15730">
            <v>4</v>
          </cell>
          <cell r="V15730">
            <v>5400</v>
          </cell>
        </row>
        <row r="15731">
          <cell r="A15731">
            <v>1</v>
          </cell>
          <cell r="E15731">
            <v>4</v>
          </cell>
          <cell r="I15731">
            <v>-1606814.87</v>
          </cell>
          <cell r="M15731">
            <v>4</v>
          </cell>
          <cell r="Q15731">
            <v>4</v>
          </cell>
          <cell r="V15731">
            <v>5400</v>
          </cell>
        </row>
        <row r="15732">
          <cell r="A15732">
            <v>1</v>
          </cell>
          <cell r="E15732">
            <v>4</v>
          </cell>
          <cell r="I15732">
            <v>579427.82999999996</v>
          </cell>
          <cell r="M15732">
            <v>4</v>
          </cell>
          <cell r="Q15732">
            <v>4</v>
          </cell>
          <cell r="V15732">
            <v>5400</v>
          </cell>
        </row>
        <row r="15733">
          <cell r="A15733">
            <v>1</v>
          </cell>
          <cell r="E15733">
            <v>4</v>
          </cell>
          <cell r="I15733">
            <v>652844.93999999994</v>
          </cell>
          <cell r="M15733">
            <v>4</v>
          </cell>
          <cell r="Q15733">
            <v>4</v>
          </cell>
          <cell r="V15733">
            <v>5400</v>
          </cell>
        </row>
        <row r="15734">
          <cell r="A15734">
            <v>1</v>
          </cell>
          <cell r="E15734">
            <v>4</v>
          </cell>
          <cell r="I15734">
            <v>346650.02</v>
          </cell>
          <cell r="M15734">
            <v>4</v>
          </cell>
          <cell r="Q15734">
            <v>4</v>
          </cell>
          <cell r="V15734">
            <v>5400</v>
          </cell>
        </row>
        <row r="15735">
          <cell r="A15735">
            <v>1</v>
          </cell>
          <cell r="E15735">
            <v>4</v>
          </cell>
          <cell r="I15735">
            <v>8727.74</v>
          </cell>
          <cell r="M15735">
            <v>4</v>
          </cell>
          <cell r="Q15735">
            <v>4</v>
          </cell>
          <cell r="V15735">
            <v>5400</v>
          </cell>
        </row>
        <row r="15736">
          <cell r="A15736">
            <v>1</v>
          </cell>
          <cell r="E15736">
            <v>4</v>
          </cell>
          <cell r="I15736">
            <v>-1987451.35</v>
          </cell>
          <cell r="M15736">
            <v>4</v>
          </cell>
          <cell r="Q15736">
            <v>4</v>
          </cell>
          <cell r="V15736">
            <v>5400</v>
          </cell>
        </row>
        <row r="15737">
          <cell r="A15737">
            <v>1</v>
          </cell>
          <cell r="E15737">
            <v>4</v>
          </cell>
          <cell r="I15737">
            <v>7176</v>
          </cell>
          <cell r="M15737">
            <v>4</v>
          </cell>
          <cell r="Q15737">
            <v>4</v>
          </cell>
          <cell r="V15737">
            <v>5400</v>
          </cell>
        </row>
        <row r="15738">
          <cell r="A15738">
            <v>1</v>
          </cell>
          <cell r="E15738">
            <v>4</v>
          </cell>
          <cell r="I15738">
            <v>-37296735.590000004</v>
          </cell>
          <cell r="M15738">
            <v>4</v>
          </cell>
          <cell r="Q15738">
            <v>4</v>
          </cell>
          <cell r="V15738">
            <v>5400</v>
          </cell>
        </row>
        <row r="15739">
          <cell r="A15739">
            <v>1</v>
          </cell>
          <cell r="E15739">
            <v>4</v>
          </cell>
          <cell r="I15739">
            <v>3564318.57</v>
          </cell>
          <cell r="M15739">
            <v>4</v>
          </cell>
          <cell r="Q15739">
            <v>4</v>
          </cell>
          <cell r="V15739">
            <v>5400</v>
          </cell>
        </row>
        <row r="15740">
          <cell r="A15740">
            <v>1</v>
          </cell>
          <cell r="E15740">
            <v>4</v>
          </cell>
          <cell r="I15740">
            <v>3021801.54</v>
          </cell>
          <cell r="M15740">
            <v>4</v>
          </cell>
          <cell r="Q15740">
            <v>4</v>
          </cell>
          <cell r="V15740">
            <v>5400</v>
          </cell>
        </row>
        <row r="15741">
          <cell r="A15741">
            <v>1</v>
          </cell>
          <cell r="E15741">
            <v>4</v>
          </cell>
          <cell r="I15741">
            <v>-1320497.24</v>
          </cell>
          <cell r="M15741">
            <v>4</v>
          </cell>
          <cell r="Q15741">
            <v>4</v>
          </cell>
          <cell r="V15741">
            <v>5400</v>
          </cell>
        </row>
        <row r="15742">
          <cell r="A15742">
            <v>1</v>
          </cell>
          <cell r="E15742">
            <v>4</v>
          </cell>
          <cell r="I15742">
            <v>-14254.37</v>
          </cell>
          <cell r="M15742">
            <v>4</v>
          </cell>
          <cell r="Q15742">
            <v>4</v>
          </cell>
          <cell r="V15742">
            <v>5400</v>
          </cell>
        </row>
        <row r="15743">
          <cell r="A15743">
            <v>1</v>
          </cell>
          <cell r="E15743">
            <v>4</v>
          </cell>
          <cell r="I15743">
            <v>897971.67</v>
          </cell>
          <cell r="M15743">
            <v>4</v>
          </cell>
          <cell r="Q15743">
            <v>4</v>
          </cell>
          <cell r="V15743">
            <v>5400</v>
          </cell>
        </row>
        <row r="15744">
          <cell r="A15744">
            <v>1</v>
          </cell>
          <cell r="E15744">
            <v>4</v>
          </cell>
          <cell r="I15744">
            <v>3471407.33</v>
          </cell>
          <cell r="M15744">
            <v>4</v>
          </cell>
          <cell r="Q15744">
            <v>4</v>
          </cell>
          <cell r="V15744">
            <v>5400</v>
          </cell>
        </row>
        <row r="15745">
          <cell r="A15745">
            <v>1</v>
          </cell>
          <cell r="E15745">
            <v>4</v>
          </cell>
          <cell r="I15745">
            <v>21828096.34</v>
          </cell>
          <cell r="M15745">
            <v>4</v>
          </cell>
          <cell r="Q15745">
            <v>4</v>
          </cell>
          <cell r="V15745">
            <v>5400</v>
          </cell>
        </row>
        <row r="15746">
          <cell r="A15746">
            <v>1</v>
          </cell>
          <cell r="E15746">
            <v>4</v>
          </cell>
          <cell r="I15746">
            <v>-37908.089999999997</v>
          </cell>
          <cell r="M15746">
            <v>4</v>
          </cell>
          <cell r="Q15746">
            <v>4</v>
          </cell>
          <cell r="V15746">
            <v>5450</v>
          </cell>
        </row>
        <row r="15747">
          <cell r="A15747">
            <v>1</v>
          </cell>
          <cell r="E15747">
            <v>4</v>
          </cell>
          <cell r="I15747">
            <v>0</v>
          </cell>
          <cell r="M15747">
            <v>4</v>
          </cell>
          <cell r="Q15747">
            <v>4</v>
          </cell>
          <cell r="V15747">
            <v>5450</v>
          </cell>
        </row>
        <row r="15748">
          <cell r="A15748">
            <v>1</v>
          </cell>
          <cell r="E15748">
            <v>4</v>
          </cell>
          <cell r="I15748">
            <v>-43106.58</v>
          </cell>
          <cell r="M15748">
            <v>4</v>
          </cell>
          <cell r="Q15748">
            <v>4</v>
          </cell>
          <cell r="V15748">
            <v>5450</v>
          </cell>
        </row>
        <row r="15749">
          <cell r="A15749">
            <v>1</v>
          </cell>
          <cell r="E15749">
            <v>4</v>
          </cell>
          <cell r="I15749">
            <v>-43106.58</v>
          </cell>
          <cell r="M15749">
            <v>4</v>
          </cell>
          <cell r="Q15749">
            <v>4</v>
          </cell>
          <cell r="V15749">
            <v>5450</v>
          </cell>
        </row>
        <row r="15750">
          <cell r="A15750">
            <v>1</v>
          </cell>
          <cell r="E15750">
            <v>4</v>
          </cell>
          <cell r="I15750">
            <v>-43106.58</v>
          </cell>
          <cell r="M15750">
            <v>4</v>
          </cell>
          <cell r="Q15750">
            <v>4</v>
          </cell>
          <cell r="V15750">
            <v>5450</v>
          </cell>
        </row>
        <row r="15751">
          <cell r="A15751">
            <v>1</v>
          </cell>
          <cell r="E15751">
            <v>4</v>
          </cell>
          <cell r="I15751">
            <v>-41204.550000000003</v>
          </cell>
          <cell r="M15751">
            <v>4</v>
          </cell>
          <cell r="Q15751">
            <v>4</v>
          </cell>
          <cell r="V15751">
            <v>5450</v>
          </cell>
        </row>
        <row r="15752">
          <cell r="A15752">
            <v>1</v>
          </cell>
          <cell r="E15752">
            <v>4</v>
          </cell>
          <cell r="I15752">
            <v>-41204.550000000003</v>
          </cell>
          <cell r="M15752">
            <v>4</v>
          </cell>
          <cell r="Q15752">
            <v>4</v>
          </cell>
          <cell r="V15752">
            <v>5450</v>
          </cell>
        </row>
        <row r="15753">
          <cell r="A15753">
            <v>1</v>
          </cell>
          <cell r="E15753">
            <v>4</v>
          </cell>
          <cell r="I15753">
            <v>-41204.550000000003</v>
          </cell>
          <cell r="M15753">
            <v>4</v>
          </cell>
          <cell r="Q15753">
            <v>4</v>
          </cell>
          <cell r="V15753">
            <v>5450</v>
          </cell>
        </row>
        <row r="15754">
          <cell r="A15754">
            <v>1</v>
          </cell>
          <cell r="E15754">
            <v>4</v>
          </cell>
          <cell r="I15754">
            <v>-2315098</v>
          </cell>
          <cell r="M15754">
            <v>4</v>
          </cell>
          <cell r="Q15754">
            <v>4</v>
          </cell>
          <cell r="V15754">
            <v>5500</v>
          </cell>
        </row>
        <row r="15755">
          <cell r="A15755">
            <v>1</v>
          </cell>
          <cell r="E15755">
            <v>4</v>
          </cell>
          <cell r="I15755">
            <v>-691838.72</v>
          </cell>
          <cell r="M15755">
            <v>4</v>
          </cell>
          <cell r="Q15755">
            <v>4</v>
          </cell>
          <cell r="V15755">
            <v>5500</v>
          </cell>
        </row>
        <row r="15756">
          <cell r="A15756">
            <v>1</v>
          </cell>
          <cell r="E15756">
            <v>4</v>
          </cell>
          <cell r="I15756">
            <v>-370924.2</v>
          </cell>
          <cell r="M15756">
            <v>4</v>
          </cell>
          <cell r="Q15756">
            <v>4</v>
          </cell>
          <cell r="V15756">
            <v>5500</v>
          </cell>
        </row>
        <row r="15757">
          <cell r="A15757">
            <v>1</v>
          </cell>
          <cell r="E15757">
            <v>4</v>
          </cell>
          <cell r="I15757">
            <v>-1615867.26</v>
          </cell>
          <cell r="M15757">
            <v>4</v>
          </cell>
          <cell r="Q15757">
            <v>4</v>
          </cell>
          <cell r="V15757">
            <v>5520</v>
          </cell>
        </row>
        <row r="15758">
          <cell r="A15758">
            <v>1</v>
          </cell>
          <cell r="E15758">
            <v>4</v>
          </cell>
          <cell r="I15758">
            <v>-656667.94999999995</v>
          </cell>
          <cell r="M15758">
            <v>4</v>
          </cell>
          <cell r="Q15758">
            <v>4</v>
          </cell>
          <cell r="V15758">
            <v>5520</v>
          </cell>
        </row>
        <row r="15759">
          <cell r="A15759">
            <v>1</v>
          </cell>
          <cell r="E15759">
            <v>4</v>
          </cell>
          <cell r="I15759">
            <v>-3104253.93</v>
          </cell>
          <cell r="M15759">
            <v>4</v>
          </cell>
          <cell r="Q15759">
            <v>4</v>
          </cell>
          <cell r="V15759">
            <v>5520</v>
          </cell>
        </row>
        <row r="15760">
          <cell r="A15760">
            <v>1</v>
          </cell>
          <cell r="E15760">
            <v>4</v>
          </cell>
          <cell r="I15760">
            <v>-2389216</v>
          </cell>
          <cell r="M15760">
            <v>4</v>
          </cell>
          <cell r="Q15760">
            <v>4</v>
          </cell>
          <cell r="V15760">
            <v>5520</v>
          </cell>
        </row>
        <row r="15761">
          <cell r="A15761">
            <v>1</v>
          </cell>
          <cell r="E15761">
            <v>4</v>
          </cell>
          <cell r="I15761">
            <v>207905.59</v>
          </cell>
          <cell r="M15761">
            <v>4</v>
          </cell>
          <cell r="Q15761">
            <v>4</v>
          </cell>
          <cell r="V15761">
            <v>6010</v>
          </cell>
        </row>
        <row r="15762">
          <cell r="A15762">
            <v>1</v>
          </cell>
          <cell r="E15762">
            <v>4</v>
          </cell>
          <cell r="I15762">
            <v>2558318.08</v>
          </cell>
          <cell r="M15762">
            <v>4</v>
          </cell>
          <cell r="Q15762">
            <v>4</v>
          </cell>
          <cell r="V15762">
            <v>6110</v>
          </cell>
        </row>
        <row r="15763">
          <cell r="A15763">
            <v>1</v>
          </cell>
          <cell r="E15763">
            <v>4</v>
          </cell>
          <cell r="I15763">
            <v>-1818539.24</v>
          </cell>
          <cell r="M15763">
            <v>4</v>
          </cell>
          <cell r="Q15763">
            <v>4</v>
          </cell>
          <cell r="V15763">
            <v>6120</v>
          </cell>
        </row>
        <row r="15764">
          <cell r="A15764">
            <v>1</v>
          </cell>
          <cell r="E15764">
            <v>4</v>
          </cell>
          <cell r="I15764">
            <v>379367.67</v>
          </cell>
          <cell r="M15764">
            <v>4</v>
          </cell>
          <cell r="Q15764">
            <v>4</v>
          </cell>
          <cell r="V15764">
            <v>6210</v>
          </cell>
        </row>
        <row r="15765">
          <cell r="A15765">
            <v>1</v>
          </cell>
          <cell r="E15765">
            <v>4</v>
          </cell>
          <cell r="I15765">
            <v>-150114.15</v>
          </cell>
          <cell r="M15765">
            <v>4</v>
          </cell>
          <cell r="Q15765">
            <v>4</v>
          </cell>
          <cell r="V15765">
            <v>6220</v>
          </cell>
        </row>
        <row r="15766">
          <cell r="A15766">
            <v>1</v>
          </cell>
          <cell r="E15766">
            <v>4</v>
          </cell>
          <cell r="I15766">
            <v>2082202.3</v>
          </cell>
          <cell r="M15766">
            <v>4</v>
          </cell>
          <cell r="Q15766">
            <v>4</v>
          </cell>
          <cell r="V15766">
            <v>6310</v>
          </cell>
        </row>
        <row r="15767">
          <cell r="A15767">
            <v>1</v>
          </cell>
          <cell r="E15767">
            <v>4</v>
          </cell>
          <cell r="I15767">
            <v>-1166001.4099999999</v>
          </cell>
          <cell r="M15767">
            <v>4</v>
          </cell>
          <cell r="Q15767">
            <v>4</v>
          </cell>
          <cell r="V15767">
            <v>6320</v>
          </cell>
        </row>
        <row r="15768">
          <cell r="A15768">
            <v>1</v>
          </cell>
          <cell r="E15768">
            <v>4</v>
          </cell>
          <cell r="I15768">
            <v>186971.72</v>
          </cell>
          <cell r="M15768">
            <v>4</v>
          </cell>
          <cell r="Q15768">
            <v>4</v>
          </cell>
          <cell r="V15768">
            <v>6410</v>
          </cell>
        </row>
        <row r="15769">
          <cell r="A15769">
            <v>1</v>
          </cell>
          <cell r="E15769">
            <v>4</v>
          </cell>
          <cell r="I15769">
            <v>-64857.66</v>
          </cell>
          <cell r="M15769">
            <v>4</v>
          </cell>
          <cell r="Q15769">
            <v>4</v>
          </cell>
          <cell r="V15769">
            <v>6420</v>
          </cell>
        </row>
        <row r="15770">
          <cell r="A15770">
            <v>1</v>
          </cell>
          <cell r="E15770">
            <v>4</v>
          </cell>
          <cell r="I15770">
            <v>1565475.75</v>
          </cell>
          <cell r="M15770">
            <v>4</v>
          </cell>
          <cell r="Q15770">
            <v>4</v>
          </cell>
          <cell r="V15770">
            <v>6510</v>
          </cell>
        </row>
        <row r="15771">
          <cell r="A15771">
            <v>1</v>
          </cell>
          <cell r="E15771">
            <v>4</v>
          </cell>
          <cell r="I15771">
            <v>-436738.1</v>
          </cell>
          <cell r="M15771">
            <v>4</v>
          </cell>
          <cell r="Q15771">
            <v>4</v>
          </cell>
          <cell r="V15771">
            <v>6520</v>
          </cell>
        </row>
        <row r="15772">
          <cell r="A15772">
            <v>1</v>
          </cell>
          <cell r="E15772">
            <v>4</v>
          </cell>
          <cell r="I15772">
            <v>107100</v>
          </cell>
          <cell r="M15772">
            <v>4</v>
          </cell>
          <cell r="Q15772">
            <v>4</v>
          </cell>
          <cell r="V15772">
            <v>6610</v>
          </cell>
        </row>
        <row r="15773">
          <cell r="A15773">
            <v>1</v>
          </cell>
          <cell r="E15773">
            <v>4</v>
          </cell>
          <cell r="I15773">
            <v>-10412.52</v>
          </cell>
          <cell r="M15773">
            <v>4</v>
          </cell>
          <cell r="Q15773">
            <v>4</v>
          </cell>
          <cell r="V15773">
            <v>6620</v>
          </cell>
        </row>
        <row r="15774">
          <cell r="A15774">
            <v>1</v>
          </cell>
          <cell r="E15774">
            <v>4</v>
          </cell>
          <cell r="I15774">
            <v>303912.11</v>
          </cell>
          <cell r="M15774">
            <v>4</v>
          </cell>
          <cell r="Q15774">
            <v>4</v>
          </cell>
          <cell r="V15774">
            <v>6710</v>
          </cell>
        </row>
        <row r="15775">
          <cell r="A15775">
            <v>1</v>
          </cell>
          <cell r="E15775">
            <v>4</v>
          </cell>
          <cell r="I15775">
            <v>-100841.62</v>
          </cell>
          <cell r="M15775">
            <v>4</v>
          </cell>
          <cell r="Q15775">
            <v>4</v>
          </cell>
          <cell r="V15775">
            <v>6720</v>
          </cell>
        </row>
        <row r="15776">
          <cell r="A15776">
            <v>1</v>
          </cell>
          <cell r="E15776">
            <v>4</v>
          </cell>
          <cell r="I15776">
            <v>457399.5</v>
          </cell>
          <cell r="M15776">
            <v>4</v>
          </cell>
          <cell r="Q15776">
            <v>4</v>
          </cell>
          <cell r="V15776">
            <v>6810</v>
          </cell>
        </row>
        <row r="15777">
          <cell r="A15777">
            <v>1</v>
          </cell>
          <cell r="E15777">
            <v>4</v>
          </cell>
          <cell r="I15777">
            <v>-128085.77</v>
          </cell>
          <cell r="M15777">
            <v>4</v>
          </cell>
          <cell r="Q15777">
            <v>4</v>
          </cell>
          <cell r="V15777">
            <v>6820</v>
          </cell>
        </row>
        <row r="15778">
          <cell r="A15778">
            <v>1</v>
          </cell>
          <cell r="E15778">
            <v>4</v>
          </cell>
          <cell r="I15778">
            <v>178846.36</v>
          </cell>
          <cell r="M15778">
            <v>4</v>
          </cell>
          <cell r="Q15778">
            <v>4</v>
          </cell>
          <cell r="V15778">
            <v>7000</v>
          </cell>
        </row>
        <row r="15779">
          <cell r="A15779">
            <v>1</v>
          </cell>
          <cell r="E15779">
            <v>4</v>
          </cell>
          <cell r="I15779">
            <v>14413560.130000001</v>
          </cell>
          <cell r="M15779">
            <v>4</v>
          </cell>
          <cell r="Q15779">
            <v>4</v>
          </cell>
          <cell r="V15779">
            <v>7100</v>
          </cell>
        </row>
        <row r="15780">
          <cell r="A15780">
            <v>1</v>
          </cell>
          <cell r="E15780">
            <v>4</v>
          </cell>
          <cell r="I15780">
            <v>-1819762.06</v>
          </cell>
          <cell r="M15780">
            <v>4</v>
          </cell>
          <cell r="Q15780">
            <v>4</v>
          </cell>
          <cell r="V15780">
            <v>7110</v>
          </cell>
        </row>
        <row r="15781">
          <cell r="A15781">
            <v>1</v>
          </cell>
          <cell r="E15781">
            <v>4</v>
          </cell>
          <cell r="I15781">
            <v>540520.27</v>
          </cell>
          <cell r="M15781">
            <v>4</v>
          </cell>
          <cell r="Q15781">
            <v>4</v>
          </cell>
          <cell r="V15781">
            <v>7130</v>
          </cell>
        </row>
        <row r="15782">
          <cell r="A15782">
            <v>1</v>
          </cell>
          <cell r="E15782">
            <v>4</v>
          </cell>
          <cell r="I15782">
            <v>0</v>
          </cell>
          <cell r="M15782">
            <v>4</v>
          </cell>
          <cell r="Q15782">
            <v>4</v>
          </cell>
          <cell r="V15782">
            <v>7130</v>
          </cell>
        </row>
        <row r="15783">
          <cell r="A15783">
            <v>1</v>
          </cell>
          <cell r="E15783">
            <v>4</v>
          </cell>
          <cell r="I15783">
            <v>0</v>
          </cell>
          <cell r="M15783">
            <v>4</v>
          </cell>
          <cell r="Q15783">
            <v>4</v>
          </cell>
          <cell r="V15783">
            <v>7130</v>
          </cell>
        </row>
        <row r="15784">
          <cell r="A15784">
            <v>1</v>
          </cell>
          <cell r="E15784">
            <v>4</v>
          </cell>
          <cell r="I15784">
            <v>0</v>
          </cell>
          <cell r="M15784">
            <v>4</v>
          </cell>
          <cell r="Q15784">
            <v>4</v>
          </cell>
          <cell r="V15784">
            <v>7131</v>
          </cell>
        </row>
        <row r="15785">
          <cell r="A15785">
            <v>1</v>
          </cell>
          <cell r="E15785">
            <v>4</v>
          </cell>
          <cell r="I15785">
            <v>0</v>
          </cell>
          <cell r="M15785">
            <v>4</v>
          </cell>
          <cell r="Q15785">
            <v>4</v>
          </cell>
          <cell r="V15785">
            <v>7131</v>
          </cell>
        </row>
        <row r="15786">
          <cell r="A15786">
            <v>1</v>
          </cell>
          <cell r="E15786">
            <v>4</v>
          </cell>
          <cell r="I15786">
            <v>0</v>
          </cell>
          <cell r="M15786">
            <v>4</v>
          </cell>
          <cell r="Q15786">
            <v>4</v>
          </cell>
          <cell r="V15786">
            <v>7131</v>
          </cell>
        </row>
        <row r="15787">
          <cell r="A15787">
            <v>1</v>
          </cell>
          <cell r="E15787">
            <v>4</v>
          </cell>
          <cell r="I15787">
            <v>0</v>
          </cell>
          <cell r="M15787">
            <v>4</v>
          </cell>
          <cell r="Q15787">
            <v>4</v>
          </cell>
          <cell r="V15787">
            <v>7200</v>
          </cell>
        </row>
        <row r="15788">
          <cell r="A15788">
            <v>1</v>
          </cell>
          <cell r="E15788">
            <v>4</v>
          </cell>
          <cell r="I15788">
            <v>0</v>
          </cell>
          <cell r="M15788">
            <v>4</v>
          </cell>
          <cell r="Q15788">
            <v>4</v>
          </cell>
          <cell r="V15788">
            <v>7200</v>
          </cell>
        </row>
        <row r="15789">
          <cell r="A15789">
            <v>1</v>
          </cell>
          <cell r="E15789">
            <v>4</v>
          </cell>
          <cell r="I15789">
            <v>0</v>
          </cell>
          <cell r="M15789">
            <v>4</v>
          </cell>
          <cell r="Q15789">
            <v>4</v>
          </cell>
          <cell r="V15789">
            <v>7200</v>
          </cell>
        </row>
        <row r="15790">
          <cell r="A15790">
            <v>1</v>
          </cell>
          <cell r="E15790">
            <v>4</v>
          </cell>
          <cell r="I15790">
            <v>0</v>
          </cell>
          <cell r="M15790">
            <v>4</v>
          </cell>
          <cell r="Q15790">
            <v>4</v>
          </cell>
          <cell r="V15790">
            <v>7200</v>
          </cell>
        </row>
        <row r="15791">
          <cell r="A15791">
            <v>1</v>
          </cell>
          <cell r="E15791">
            <v>4</v>
          </cell>
          <cell r="I15791">
            <v>100</v>
          </cell>
          <cell r="M15791">
            <v>4</v>
          </cell>
          <cell r="Q15791">
            <v>4</v>
          </cell>
          <cell r="V15791">
            <v>7200</v>
          </cell>
        </row>
        <row r="15792">
          <cell r="A15792">
            <v>1</v>
          </cell>
          <cell r="E15792">
            <v>4</v>
          </cell>
          <cell r="I15792">
            <v>0</v>
          </cell>
          <cell r="M15792">
            <v>4</v>
          </cell>
          <cell r="Q15792">
            <v>4</v>
          </cell>
          <cell r="V15792">
            <v>7200</v>
          </cell>
        </row>
        <row r="15793">
          <cell r="A15793">
            <v>1</v>
          </cell>
          <cell r="E15793">
            <v>4</v>
          </cell>
          <cell r="I15793">
            <v>0</v>
          </cell>
          <cell r="M15793">
            <v>4</v>
          </cell>
          <cell r="Q15793">
            <v>4</v>
          </cell>
          <cell r="V15793">
            <v>7200</v>
          </cell>
        </row>
        <row r="15794">
          <cell r="A15794">
            <v>1</v>
          </cell>
          <cell r="E15794">
            <v>4</v>
          </cell>
          <cell r="I15794">
            <v>10000</v>
          </cell>
          <cell r="M15794">
            <v>4</v>
          </cell>
          <cell r="Q15794">
            <v>4</v>
          </cell>
          <cell r="V15794">
            <v>7200</v>
          </cell>
        </row>
        <row r="15795">
          <cell r="A15795">
            <v>1</v>
          </cell>
          <cell r="E15795">
            <v>4</v>
          </cell>
          <cell r="I15795">
            <v>0</v>
          </cell>
          <cell r="M15795">
            <v>4</v>
          </cell>
          <cell r="Q15795">
            <v>4</v>
          </cell>
          <cell r="V15795">
            <v>7200</v>
          </cell>
        </row>
        <row r="15796">
          <cell r="A15796">
            <v>1</v>
          </cell>
          <cell r="E15796">
            <v>4</v>
          </cell>
          <cell r="I15796">
            <v>2100</v>
          </cell>
          <cell r="M15796">
            <v>4</v>
          </cell>
          <cell r="Q15796">
            <v>4</v>
          </cell>
          <cell r="V15796">
            <v>7300</v>
          </cell>
        </row>
        <row r="15797">
          <cell r="A15797">
            <v>1</v>
          </cell>
          <cell r="E15797">
            <v>4</v>
          </cell>
          <cell r="I15797">
            <v>11697.47</v>
          </cell>
          <cell r="M15797">
            <v>4</v>
          </cell>
          <cell r="Q15797">
            <v>4</v>
          </cell>
          <cell r="V15797">
            <v>7300</v>
          </cell>
        </row>
        <row r="15798">
          <cell r="A15798">
            <v>1</v>
          </cell>
          <cell r="E15798">
            <v>4</v>
          </cell>
          <cell r="I15798">
            <v>0</v>
          </cell>
          <cell r="M15798">
            <v>4</v>
          </cell>
          <cell r="Q15798">
            <v>4</v>
          </cell>
          <cell r="V15798">
            <v>7300</v>
          </cell>
        </row>
        <row r="15799">
          <cell r="A15799">
            <v>1</v>
          </cell>
          <cell r="E15799">
            <v>4</v>
          </cell>
          <cell r="I15799">
            <v>3703.85</v>
          </cell>
          <cell r="M15799">
            <v>4</v>
          </cell>
          <cell r="Q15799">
            <v>4</v>
          </cell>
          <cell r="V15799">
            <v>7300</v>
          </cell>
        </row>
        <row r="15800">
          <cell r="A15800">
            <v>1</v>
          </cell>
          <cell r="E15800">
            <v>4</v>
          </cell>
          <cell r="I15800">
            <v>0</v>
          </cell>
          <cell r="M15800">
            <v>4</v>
          </cell>
          <cell r="Q15800">
            <v>4</v>
          </cell>
          <cell r="V15800">
            <v>7300</v>
          </cell>
        </row>
        <row r="15801">
          <cell r="A15801">
            <v>1</v>
          </cell>
          <cell r="E15801">
            <v>4</v>
          </cell>
          <cell r="I15801">
            <v>0</v>
          </cell>
          <cell r="M15801">
            <v>4</v>
          </cell>
          <cell r="Q15801">
            <v>4</v>
          </cell>
          <cell r="V15801">
            <v>7300</v>
          </cell>
        </row>
        <row r="15802">
          <cell r="A15802">
            <v>1</v>
          </cell>
          <cell r="E15802">
            <v>4</v>
          </cell>
          <cell r="I15802">
            <v>0</v>
          </cell>
          <cell r="M15802">
            <v>4</v>
          </cell>
          <cell r="Q15802">
            <v>4</v>
          </cell>
          <cell r="V15802">
            <v>7300</v>
          </cell>
        </row>
        <row r="15803">
          <cell r="A15803">
            <v>1</v>
          </cell>
          <cell r="E15803">
            <v>4</v>
          </cell>
          <cell r="I15803">
            <v>0</v>
          </cell>
          <cell r="M15803">
            <v>4</v>
          </cell>
          <cell r="Q15803">
            <v>4</v>
          </cell>
          <cell r="V15803">
            <v>7300</v>
          </cell>
        </row>
        <row r="15804">
          <cell r="A15804">
            <v>1</v>
          </cell>
          <cell r="E15804">
            <v>4</v>
          </cell>
          <cell r="I15804">
            <v>0</v>
          </cell>
          <cell r="M15804">
            <v>4</v>
          </cell>
          <cell r="Q15804">
            <v>4</v>
          </cell>
          <cell r="V15804">
            <v>7300</v>
          </cell>
        </row>
        <row r="15805">
          <cell r="A15805">
            <v>1</v>
          </cell>
          <cell r="E15805">
            <v>4</v>
          </cell>
          <cell r="I15805">
            <v>0</v>
          </cell>
          <cell r="M15805">
            <v>4</v>
          </cell>
          <cell r="Q15805">
            <v>4</v>
          </cell>
          <cell r="V15805">
            <v>7300</v>
          </cell>
        </row>
        <row r="15806">
          <cell r="A15806">
            <v>1</v>
          </cell>
          <cell r="E15806">
            <v>4</v>
          </cell>
          <cell r="I15806">
            <v>-79560.7</v>
          </cell>
          <cell r="M15806">
            <v>4</v>
          </cell>
          <cell r="Q15806">
            <v>4</v>
          </cell>
          <cell r="V15806">
            <v>7300</v>
          </cell>
        </row>
        <row r="15807">
          <cell r="A15807">
            <v>1</v>
          </cell>
          <cell r="E15807">
            <v>4</v>
          </cell>
          <cell r="I15807">
            <v>8018.04</v>
          </cell>
          <cell r="M15807">
            <v>4</v>
          </cell>
          <cell r="Q15807">
            <v>4</v>
          </cell>
          <cell r="V15807">
            <v>7300</v>
          </cell>
        </row>
        <row r="15808">
          <cell r="A15808">
            <v>1</v>
          </cell>
          <cell r="E15808">
            <v>4</v>
          </cell>
          <cell r="I15808">
            <v>374713.48</v>
          </cell>
          <cell r="M15808">
            <v>4</v>
          </cell>
          <cell r="Q15808">
            <v>4</v>
          </cell>
          <cell r="V15808">
            <v>7300</v>
          </cell>
        </row>
        <row r="15809">
          <cell r="A15809">
            <v>1</v>
          </cell>
          <cell r="E15809">
            <v>4</v>
          </cell>
          <cell r="I15809">
            <v>0</v>
          </cell>
          <cell r="M15809">
            <v>4</v>
          </cell>
          <cell r="Q15809">
            <v>4</v>
          </cell>
          <cell r="V15809">
            <v>7300</v>
          </cell>
        </row>
        <row r="15810">
          <cell r="A15810">
            <v>1</v>
          </cell>
          <cell r="E15810">
            <v>4</v>
          </cell>
          <cell r="I15810">
            <v>0</v>
          </cell>
          <cell r="M15810">
            <v>4</v>
          </cell>
          <cell r="Q15810">
            <v>4</v>
          </cell>
          <cell r="V15810">
            <v>7300</v>
          </cell>
        </row>
        <row r="15811">
          <cell r="A15811">
            <v>1</v>
          </cell>
          <cell r="E15811">
            <v>4</v>
          </cell>
          <cell r="I15811">
            <v>0</v>
          </cell>
          <cell r="M15811">
            <v>4</v>
          </cell>
          <cell r="Q15811">
            <v>4</v>
          </cell>
          <cell r="V15811">
            <v>7300</v>
          </cell>
        </row>
        <row r="15812">
          <cell r="A15812">
            <v>1</v>
          </cell>
          <cell r="E15812">
            <v>4</v>
          </cell>
          <cell r="I15812">
            <v>0</v>
          </cell>
          <cell r="M15812">
            <v>4</v>
          </cell>
          <cell r="Q15812">
            <v>4</v>
          </cell>
          <cell r="V15812">
            <v>7300</v>
          </cell>
        </row>
        <row r="15813">
          <cell r="A15813">
            <v>1</v>
          </cell>
          <cell r="E15813">
            <v>4</v>
          </cell>
          <cell r="I15813">
            <v>0</v>
          </cell>
          <cell r="M15813">
            <v>4</v>
          </cell>
          <cell r="Q15813">
            <v>4</v>
          </cell>
          <cell r="V15813">
            <v>7300</v>
          </cell>
        </row>
        <row r="15814">
          <cell r="A15814">
            <v>1</v>
          </cell>
          <cell r="E15814">
            <v>4</v>
          </cell>
          <cell r="I15814">
            <v>0</v>
          </cell>
          <cell r="M15814">
            <v>4</v>
          </cell>
          <cell r="Q15814">
            <v>4</v>
          </cell>
          <cell r="V15814">
            <v>7300</v>
          </cell>
        </row>
        <row r="15815">
          <cell r="A15815">
            <v>1</v>
          </cell>
          <cell r="E15815">
            <v>4</v>
          </cell>
          <cell r="I15815">
            <v>0</v>
          </cell>
          <cell r="M15815">
            <v>4</v>
          </cell>
          <cell r="Q15815">
            <v>4</v>
          </cell>
          <cell r="V15815">
            <v>7300</v>
          </cell>
        </row>
        <row r="15816">
          <cell r="A15816">
            <v>1</v>
          </cell>
          <cell r="E15816">
            <v>4</v>
          </cell>
          <cell r="I15816">
            <v>9099.85</v>
          </cell>
          <cell r="M15816">
            <v>4</v>
          </cell>
          <cell r="Q15816">
            <v>4</v>
          </cell>
          <cell r="V15816">
            <v>7300</v>
          </cell>
        </row>
        <row r="15817">
          <cell r="A15817">
            <v>1</v>
          </cell>
          <cell r="E15817">
            <v>4</v>
          </cell>
          <cell r="I15817">
            <v>375237.29</v>
          </cell>
          <cell r="M15817">
            <v>4</v>
          </cell>
          <cell r="Q15817">
            <v>4</v>
          </cell>
          <cell r="V15817">
            <v>7300</v>
          </cell>
        </row>
        <row r="15818">
          <cell r="A15818">
            <v>1</v>
          </cell>
          <cell r="E15818">
            <v>4</v>
          </cell>
          <cell r="I15818">
            <v>1463.57</v>
          </cell>
          <cell r="M15818">
            <v>4</v>
          </cell>
          <cell r="Q15818">
            <v>4</v>
          </cell>
          <cell r="V15818">
            <v>7300</v>
          </cell>
        </row>
        <row r="15819">
          <cell r="A15819">
            <v>1</v>
          </cell>
          <cell r="E15819">
            <v>4</v>
          </cell>
          <cell r="I15819">
            <v>400</v>
          </cell>
          <cell r="M15819">
            <v>4</v>
          </cell>
          <cell r="Q15819">
            <v>4</v>
          </cell>
          <cell r="V15819">
            <v>7300</v>
          </cell>
        </row>
        <row r="15820">
          <cell r="A15820">
            <v>1</v>
          </cell>
          <cell r="E15820">
            <v>4</v>
          </cell>
          <cell r="I15820">
            <v>-187.03</v>
          </cell>
          <cell r="M15820">
            <v>4</v>
          </cell>
          <cell r="Q15820">
            <v>4</v>
          </cell>
          <cell r="V15820">
            <v>7300</v>
          </cell>
        </row>
        <row r="15821">
          <cell r="A15821">
            <v>1</v>
          </cell>
          <cell r="E15821">
            <v>4</v>
          </cell>
          <cell r="I15821">
            <v>9057.9500000000007</v>
          </cell>
          <cell r="M15821">
            <v>4</v>
          </cell>
          <cell r="Q15821">
            <v>4</v>
          </cell>
          <cell r="V15821">
            <v>7300</v>
          </cell>
        </row>
        <row r="15822">
          <cell r="A15822">
            <v>1</v>
          </cell>
          <cell r="E15822">
            <v>4</v>
          </cell>
          <cell r="I15822">
            <v>-1680.59</v>
          </cell>
          <cell r="M15822">
            <v>4</v>
          </cell>
          <cell r="Q15822">
            <v>4</v>
          </cell>
          <cell r="V15822">
            <v>7300</v>
          </cell>
        </row>
        <row r="15823">
          <cell r="A15823">
            <v>1</v>
          </cell>
          <cell r="E15823">
            <v>4</v>
          </cell>
          <cell r="I15823">
            <v>-29380</v>
          </cell>
          <cell r="M15823">
            <v>4</v>
          </cell>
          <cell r="Q15823">
            <v>4</v>
          </cell>
          <cell r="V15823">
            <v>7300</v>
          </cell>
        </row>
        <row r="15824">
          <cell r="A15824">
            <v>1</v>
          </cell>
          <cell r="E15824">
            <v>4</v>
          </cell>
          <cell r="I15824">
            <v>40</v>
          </cell>
          <cell r="M15824">
            <v>4</v>
          </cell>
          <cell r="Q15824">
            <v>4</v>
          </cell>
          <cell r="V15824">
            <v>7300</v>
          </cell>
        </row>
        <row r="15825">
          <cell r="A15825">
            <v>1</v>
          </cell>
          <cell r="E15825">
            <v>4</v>
          </cell>
          <cell r="I15825">
            <v>455.25</v>
          </cell>
          <cell r="M15825">
            <v>4</v>
          </cell>
          <cell r="Q15825">
            <v>4</v>
          </cell>
          <cell r="V15825">
            <v>7300</v>
          </cell>
        </row>
        <row r="15826">
          <cell r="A15826">
            <v>1</v>
          </cell>
          <cell r="E15826">
            <v>4</v>
          </cell>
          <cell r="I15826">
            <v>7970</v>
          </cell>
          <cell r="M15826">
            <v>4</v>
          </cell>
          <cell r="Q15826">
            <v>4</v>
          </cell>
          <cell r="V15826">
            <v>7300</v>
          </cell>
        </row>
        <row r="15827">
          <cell r="A15827">
            <v>1</v>
          </cell>
          <cell r="E15827">
            <v>4</v>
          </cell>
          <cell r="I15827">
            <v>6266.56</v>
          </cell>
          <cell r="M15827">
            <v>4</v>
          </cell>
          <cell r="Q15827">
            <v>4</v>
          </cell>
          <cell r="V15827">
            <v>7300</v>
          </cell>
        </row>
        <row r="15828">
          <cell r="A15828">
            <v>1</v>
          </cell>
          <cell r="E15828">
            <v>4</v>
          </cell>
          <cell r="I15828">
            <v>24861.9</v>
          </cell>
          <cell r="M15828">
            <v>4</v>
          </cell>
          <cell r="Q15828">
            <v>4</v>
          </cell>
          <cell r="V15828">
            <v>7300</v>
          </cell>
        </row>
        <row r="15829">
          <cell r="A15829">
            <v>1</v>
          </cell>
          <cell r="E15829">
            <v>4</v>
          </cell>
          <cell r="I15829">
            <v>2429.2199999999998</v>
          </cell>
          <cell r="M15829">
            <v>4</v>
          </cell>
          <cell r="Q15829">
            <v>4</v>
          </cell>
          <cell r="V15829">
            <v>7300</v>
          </cell>
        </row>
        <row r="15830">
          <cell r="A15830">
            <v>1</v>
          </cell>
          <cell r="E15830">
            <v>4</v>
          </cell>
          <cell r="I15830">
            <v>14313.48</v>
          </cell>
          <cell r="M15830">
            <v>4</v>
          </cell>
          <cell r="Q15830">
            <v>4</v>
          </cell>
          <cell r="V15830">
            <v>7300</v>
          </cell>
        </row>
        <row r="15831">
          <cell r="A15831">
            <v>1</v>
          </cell>
          <cell r="E15831">
            <v>4</v>
          </cell>
          <cell r="I15831">
            <v>6214.88</v>
          </cell>
          <cell r="M15831">
            <v>4</v>
          </cell>
          <cell r="Q15831">
            <v>4</v>
          </cell>
          <cell r="V15831">
            <v>7300</v>
          </cell>
        </row>
        <row r="15832">
          <cell r="A15832">
            <v>1</v>
          </cell>
          <cell r="E15832">
            <v>4</v>
          </cell>
          <cell r="I15832">
            <v>4000</v>
          </cell>
          <cell r="M15832">
            <v>4</v>
          </cell>
          <cell r="Q15832">
            <v>4</v>
          </cell>
          <cell r="V15832">
            <v>7300</v>
          </cell>
        </row>
        <row r="15833">
          <cell r="A15833">
            <v>1</v>
          </cell>
          <cell r="E15833">
            <v>4</v>
          </cell>
          <cell r="I15833">
            <v>739.38</v>
          </cell>
          <cell r="M15833">
            <v>4</v>
          </cell>
          <cell r="Q15833">
            <v>4</v>
          </cell>
          <cell r="V15833">
            <v>7300</v>
          </cell>
        </row>
        <row r="15834">
          <cell r="A15834">
            <v>1</v>
          </cell>
          <cell r="E15834">
            <v>4</v>
          </cell>
          <cell r="I15834">
            <v>6545752.1100000003</v>
          </cell>
          <cell r="M15834">
            <v>4</v>
          </cell>
          <cell r="Q15834">
            <v>4</v>
          </cell>
          <cell r="V15834">
            <v>7400</v>
          </cell>
        </row>
        <row r="15835">
          <cell r="A15835">
            <v>1</v>
          </cell>
          <cell r="E15835">
            <v>4</v>
          </cell>
          <cell r="I15835">
            <v>10339.200000000001</v>
          </cell>
          <cell r="M15835">
            <v>4</v>
          </cell>
          <cell r="Q15835">
            <v>4</v>
          </cell>
          <cell r="V15835">
            <v>7700</v>
          </cell>
        </row>
        <row r="15836">
          <cell r="A15836">
            <v>1</v>
          </cell>
          <cell r="E15836">
            <v>4</v>
          </cell>
          <cell r="I15836">
            <v>0</v>
          </cell>
          <cell r="M15836">
            <v>4</v>
          </cell>
          <cell r="Q15836">
            <v>4</v>
          </cell>
          <cell r="V15836">
            <v>7700</v>
          </cell>
        </row>
        <row r="15837">
          <cell r="A15837">
            <v>1</v>
          </cell>
          <cell r="E15837">
            <v>4</v>
          </cell>
          <cell r="I15837">
            <v>4303254.3</v>
          </cell>
          <cell r="M15837">
            <v>4</v>
          </cell>
          <cell r="Q15837">
            <v>4</v>
          </cell>
          <cell r="V15837">
            <v>7700</v>
          </cell>
        </row>
        <row r="15838">
          <cell r="A15838">
            <v>1</v>
          </cell>
          <cell r="E15838">
            <v>4</v>
          </cell>
          <cell r="I15838">
            <v>0</v>
          </cell>
          <cell r="M15838">
            <v>4</v>
          </cell>
          <cell r="Q15838">
            <v>4</v>
          </cell>
          <cell r="V15838">
            <v>7700</v>
          </cell>
        </row>
        <row r="15839">
          <cell r="A15839">
            <v>1</v>
          </cell>
          <cell r="E15839">
            <v>4</v>
          </cell>
          <cell r="I15839">
            <v>1630592.13</v>
          </cell>
          <cell r="M15839">
            <v>4</v>
          </cell>
          <cell r="Q15839">
            <v>4</v>
          </cell>
          <cell r="V15839">
            <v>7700</v>
          </cell>
        </row>
        <row r="15840">
          <cell r="A15840">
            <v>1</v>
          </cell>
          <cell r="E15840">
            <v>4</v>
          </cell>
          <cell r="I15840">
            <v>0</v>
          </cell>
          <cell r="M15840">
            <v>4</v>
          </cell>
          <cell r="Q15840">
            <v>4</v>
          </cell>
          <cell r="V15840">
            <v>7700</v>
          </cell>
        </row>
        <row r="15841">
          <cell r="A15841">
            <v>1</v>
          </cell>
          <cell r="E15841">
            <v>4</v>
          </cell>
          <cell r="I15841">
            <v>0</v>
          </cell>
          <cell r="M15841">
            <v>4</v>
          </cell>
          <cell r="Q15841">
            <v>4</v>
          </cell>
          <cell r="V15841">
            <v>7700</v>
          </cell>
        </row>
        <row r="15842">
          <cell r="A15842">
            <v>1</v>
          </cell>
          <cell r="E15842">
            <v>4</v>
          </cell>
          <cell r="I15842">
            <v>0</v>
          </cell>
          <cell r="M15842">
            <v>4</v>
          </cell>
          <cell r="Q15842">
            <v>4</v>
          </cell>
          <cell r="V15842">
            <v>7700</v>
          </cell>
        </row>
        <row r="15843">
          <cell r="A15843">
            <v>1</v>
          </cell>
          <cell r="E15843">
            <v>4</v>
          </cell>
          <cell r="I15843">
            <v>0</v>
          </cell>
          <cell r="M15843">
            <v>4</v>
          </cell>
          <cell r="Q15843">
            <v>4</v>
          </cell>
          <cell r="V15843">
            <v>7700</v>
          </cell>
        </row>
        <row r="15844">
          <cell r="A15844">
            <v>1</v>
          </cell>
          <cell r="E15844">
            <v>4</v>
          </cell>
          <cell r="I15844">
            <v>0</v>
          </cell>
          <cell r="M15844">
            <v>4</v>
          </cell>
          <cell r="Q15844">
            <v>4</v>
          </cell>
          <cell r="V15844">
            <v>7700</v>
          </cell>
        </row>
        <row r="15845">
          <cell r="A15845">
            <v>1</v>
          </cell>
          <cell r="E15845">
            <v>4</v>
          </cell>
          <cell r="I15845">
            <v>0</v>
          </cell>
          <cell r="M15845">
            <v>4</v>
          </cell>
          <cell r="Q15845">
            <v>4</v>
          </cell>
          <cell r="V15845">
            <v>7700</v>
          </cell>
        </row>
        <row r="15846">
          <cell r="A15846">
            <v>1</v>
          </cell>
          <cell r="E15846">
            <v>4</v>
          </cell>
          <cell r="I15846">
            <v>0</v>
          </cell>
          <cell r="M15846">
            <v>4</v>
          </cell>
          <cell r="Q15846">
            <v>4</v>
          </cell>
          <cell r="V15846">
            <v>7700</v>
          </cell>
        </row>
        <row r="15847">
          <cell r="A15847">
            <v>1</v>
          </cell>
          <cell r="E15847">
            <v>4</v>
          </cell>
          <cell r="I15847">
            <v>0</v>
          </cell>
          <cell r="M15847">
            <v>4</v>
          </cell>
          <cell r="Q15847">
            <v>4</v>
          </cell>
          <cell r="V15847">
            <v>7700</v>
          </cell>
        </row>
        <row r="15848">
          <cell r="A15848">
            <v>1</v>
          </cell>
          <cell r="E15848">
            <v>4</v>
          </cell>
          <cell r="I15848">
            <v>0</v>
          </cell>
          <cell r="M15848">
            <v>4</v>
          </cell>
          <cell r="Q15848">
            <v>4</v>
          </cell>
          <cell r="V15848">
            <v>7700</v>
          </cell>
        </row>
        <row r="15849">
          <cell r="A15849">
            <v>1</v>
          </cell>
          <cell r="E15849">
            <v>4</v>
          </cell>
          <cell r="I15849">
            <v>0</v>
          </cell>
          <cell r="M15849">
            <v>4</v>
          </cell>
          <cell r="Q15849">
            <v>4</v>
          </cell>
          <cell r="V15849">
            <v>7710</v>
          </cell>
        </row>
        <row r="15850">
          <cell r="A15850">
            <v>1</v>
          </cell>
          <cell r="E15850">
            <v>4</v>
          </cell>
          <cell r="I15850">
            <v>0</v>
          </cell>
          <cell r="M15850">
            <v>4</v>
          </cell>
          <cell r="Q15850">
            <v>4</v>
          </cell>
          <cell r="V15850">
            <v>7710</v>
          </cell>
        </row>
        <row r="15851">
          <cell r="A15851">
            <v>1</v>
          </cell>
          <cell r="E15851">
            <v>4</v>
          </cell>
          <cell r="I15851">
            <v>0</v>
          </cell>
          <cell r="M15851">
            <v>4</v>
          </cell>
          <cell r="Q15851">
            <v>4</v>
          </cell>
          <cell r="V15851">
            <v>7710</v>
          </cell>
        </row>
        <row r="15852">
          <cell r="A15852">
            <v>1</v>
          </cell>
          <cell r="E15852">
            <v>4</v>
          </cell>
          <cell r="I15852">
            <v>0</v>
          </cell>
          <cell r="M15852">
            <v>4</v>
          </cell>
          <cell r="Q15852">
            <v>4</v>
          </cell>
          <cell r="V15852">
            <v>7710</v>
          </cell>
        </row>
        <row r="15853">
          <cell r="A15853">
            <v>1</v>
          </cell>
          <cell r="E15853">
            <v>4</v>
          </cell>
          <cell r="I15853">
            <v>0</v>
          </cell>
          <cell r="M15853">
            <v>4</v>
          </cell>
          <cell r="Q15853">
            <v>4</v>
          </cell>
          <cell r="V15853">
            <v>7710</v>
          </cell>
        </row>
        <row r="15854">
          <cell r="A15854">
            <v>1</v>
          </cell>
          <cell r="E15854">
            <v>4</v>
          </cell>
          <cell r="I15854">
            <v>0</v>
          </cell>
          <cell r="M15854">
            <v>4</v>
          </cell>
          <cell r="Q15854">
            <v>4</v>
          </cell>
          <cell r="V15854">
            <v>7710</v>
          </cell>
        </row>
        <row r="15855">
          <cell r="A15855">
            <v>1</v>
          </cell>
          <cell r="E15855">
            <v>4</v>
          </cell>
          <cell r="I15855">
            <v>0</v>
          </cell>
          <cell r="M15855">
            <v>4</v>
          </cell>
          <cell r="Q15855">
            <v>4</v>
          </cell>
          <cell r="V15855">
            <v>7710</v>
          </cell>
        </row>
        <row r="15856">
          <cell r="A15856">
            <v>1</v>
          </cell>
          <cell r="E15856">
            <v>4</v>
          </cell>
          <cell r="I15856">
            <v>0</v>
          </cell>
          <cell r="M15856">
            <v>4</v>
          </cell>
          <cell r="Q15856">
            <v>4</v>
          </cell>
          <cell r="V15856">
            <v>7710</v>
          </cell>
        </row>
        <row r="15857">
          <cell r="A15857">
            <v>1</v>
          </cell>
          <cell r="E15857">
            <v>4</v>
          </cell>
          <cell r="I15857">
            <v>0</v>
          </cell>
          <cell r="M15857">
            <v>4</v>
          </cell>
          <cell r="Q15857">
            <v>4</v>
          </cell>
          <cell r="V15857">
            <v>7710</v>
          </cell>
        </row>
        <row r="15858">
          <cell r="A15858">
            <v>1</v>
          </cell>
          <cell r="E15858">
            <v>4</v>
          </cell>
          <cell r="I15858">
            <v>0</v>
          </cell>
          <cell r="M15858">
            <v>4</v>
          </cell>
          <cell r="Q15858">
            <v>4</v>
          </cell>
          <cell r="V15858">
            <v>7710</v>
          </cell>
        </row>
        <row r="15859">
          <cell r="A15859">
            <v>1</v>
          </cell>
          <cell r="E15859">
            <v>4</v>
          </cell>
          <cell r="I15859">
            <v>0</v>
          </cell>
          <cell r="M15859">
            <v>4</v>
          </cell>
          <cell r="Q15859">
            <v>4</v>
          </cell>
          <cell r="V15859">
            <v>7710</v>
          </cell>
        </row>
        <row r="15860">
          <cell r="A15860">
            <v>1</v>
          </cell>
          <cell r="E15860">
            <v>4</v>
          </cell>
          <cell r="I15860">
            <v>0</v>
          </cell>
          <cell r="M15860">
            <v>4</v>
          </cell>
          <cell r="Q15860">
            <v>4</v>
          </cell>
          <cell r="V15860">
            <v>7710</v>
          </cell>
        </row>
        <row r="15861">
          <cell r="A15861">
            <v>1</v>
          </cell>
          <cell r="E15861">
            <v>4</v>
          </cell>
          <cell r="I15861">
            <v>441565.35</v>
          </cell>
          <cell r="M15861">
            <v>4</v>
          </cell>
          <cell r="Q15861">
            <v>4</v>
          </cell>
          <cell r="V15861">
            <v>7800</v>
          </cell>
        </row>
        <row r="15862">
          <cell r="A15862">
            <v>1</v>
          </cell>
          <cell r="E15862">
            <v>4</v>
          </cell>
          <cell r="I15862">
            <v>860.55</v>
          </cell>
          <cell r="M15862">
            <v>4</v>
          </cell>
          <cell r="Q15862">
            <v>4</v>
          </cell>
          <cell r="V15862">
            <v>7901</v>
          </cell>
        </row>
        <row r="15863">
          <cell r="A15863">
            <v>1</v>
          </cell>
          <cell r="E15863">
            <v>4</v>
          </cell>
          <cell r="I15863">
            <v>7740.21</v>
          </cell>
          <cell r="M15863">
            <v>4</v>
          </cell>
          <cell r="Q15863">
            <v>4</v>
          </cell>
          <cell r="V15863">
            <v>7902</v>
          </cell>
        </row>
        <row r="15864">
          <cell r="A15864">
            <v>1</v>
          </cell>
          <cell r="E15864">
            <v>4</v>
          </cell>
          <cell r="I15864">
            <v>0</v>
          </cell>
          <cell r="M15864">
            <v>4</v>
          </cell>
          <cell r="Q15864">
            <v>4</v>
          </cell>
          <cell r="V15864">
            <v>7903</v>
          </cell>
        </row>
        <row r="15865">
          <cell r="A15865">
            <v>1</v>
          </cell>
          <cell r="E15865">
            <v>4</v>
          </cell>
          <cell r="I15865">
            <v>269852.11</v>
          </cell>
          <cell r="M15865">
            <v>4</v>
          </cell>
          <cell r="Q15865">
            <v>4</v>
          </cell>
          <cell r="V15865">
            <v>8011</v>
          </cell>
        </row>
        <row r="15866">
          <cell r="A15866">
            <v>1</v>
          </cell>
          <cell r="E15866">
            <v>4</v>
          </cell>
          <cell r="I15866">
            <v>16356.93</v>
          </cell>
          <cell r="M15866">
            <v>4</v>
          </cell>
          <cell r="Q15866">
            <v>4</v>
          </cell>
          <cell r="V15866">
            <v>8012</v>
          </cell>
        </row>
        <row r="15867">
          <cell r="A15867">
            <v>1</v>
          </cell>
          <cell r="E15867">
            <v>4</v>
          </cell>
          <cell r="I15867">
            <v>-3188.88</v>
          </cell>
          <cell r="M15867">
            <v>4</v>
          </cell>
          <cell r="Q15867">
            <v>4</v>
          </cell>
          <cell r="V15867">
            <v>8013</v>
          </cell>
        </row>
        <row r="15868">
          <cell r="A15868">
            <v>1</v>
          </cell>
          <cell r="E15868">
            <v>4</v>
          </cell>
          <cell r="I15868">
            <v>157963.29999999999</v>
          </cell>
          <cell r="M15868">
            <v>4</v>
          </cell>
          <cell r="Q15868">
            <v>4</v>
          </cell>
          <cell r="V15868">
            <v>8014</v>
          </cell>
        </row>
        <row r="15869">
          <cell r="A15869">
            <v>1</v>
          </cell>
          <cell r="E15869">
            <v>4</v>
          </cell>
          <cell r="I15869">
            <v>253.72</v>
          </cell>
          <cell r="M15869">
            <v>4</v>
          </cell>
          <cell r="Q15869">
            <v>4</v>
          </cell>
          <cell r="V15869">
            <v>8016</v>
          </cell>
        </row>
        <row r="15870">
          <cell r="A15870">
            <v>1</v>
          </cell>
          <cell r="E15870">
            <v>4</v>
          </cell>
          <cell r="I15870">
            <v>9481.4699999999993</v>
          </cell>
          <cell r="M15870">
            <v>4</v>
          </cell>
          <cell r="Q15870">
            <v>4</v>
          </cell>
          <cell r="V15870">
            <v>8021</v>
          </cell>
        </row>
        <row r="15871">
          <cell r="A15871">
            <v>1</v>
          </cell>
          <cell r="E15871">
            <v>4</v>
          </cell>
          <cell r="I15871">
            <v>0</v>
          </cell>
          <cell r="M15871">
            <v>4</v>
          </cell>
          <cell r="Q15871">
            <v>4</v>
          </cell>
          <cell r="V15871">
            <v>8041</v>
          </cell>
        </row>
        <row r="15872">
          <cell r="A15872">
            <v>1</v>
          </cell>
          <cell r="E15872">
            <v>4</v>
          </cell>
          <cell r="I15872">
            <v>0</v>
          </cell>
          <cell r="M15872">
            <v>4</v>
          </cell>
          <cell r="Q15872">
            <v>4</v>
          </cell>
          <cell r="V15872">
            <v>8042</v>
          </cell>
        </row>
        <row r="15873">
          <cell r="A15873">
            <v>1</v>
          </cell>
          <cell r="E15873">
            <v>4</v>
          </cell>
          <cell r="I15873">
            <v>0</v>
          </cell>
          <cell r="M15873">
            <v>4</v>
          </cell>
          <cell r="Q15873">
            <v>4</v>
          </cell>
          <cell r="V15873">
            <v>8043</v>
          </cell>
        </row>
        <row r="15874">
          <cell r="A15874">
            <v>1</v>
          </cell>
          <cell r="E15874">
            <v>4</v>
          </cell>
          <cell r="I15874">
            <v>286448</v>
          </cell>
          <cell r="M15874">
            <v>4</v>
          </cell>
          <cell r="Q15874">
            <v>4</v>
          </cell>
          <cell r="V15874">
            <v>8112</v>
          </cell>
        </row>
        <row r="15875">
          <cell r="A15875">
            <v>1</v>
          </cell>
          <cell r="E15875">
            <v>4</v>
          </cell>
          <cell r="I15875">
            <v>-3264061.09</v>
          </cell>
          <cell r="M15875">
            <v>4</v>
          </cell>
          <cell r="Q15875">
            <v>4</v>
          </cell>
          <cell r="V15875">
            <v>8700</v>
          </cell>
        </row>
        <row r="15876">
          <cell r="A15876">
            <v>1</v>
          </cell>
          <cell r="E15876">
            <v>4</v>
          </cell>
          <cell r="I15876">
            <v>-69808</v>
          </cell>
          <cell r="M15876">
            <v>4</v>
          </cell>
          <cell r="Q15876">
            <v>4</v>
          </cell>
          <cell r="V15876">
            <v>8800</v>
          </cell>
        </row>
        <row r="15877">
          <cell r="A15877">
            <v>1</v>
          </cell>
          <cell r="E15877">
            <v>4</v>
          </cell>
          <cell r="I15877">
            <v>-413513.75</v>
          </cell>
          <cell r="M15877">
            <v>4</v>
          </cell>
          <cell r="Q15877">
            <v>4</v>
          </cell>
          <cell r="V15877">
            <v>8900</v>
          </cell>
        </row>
        <row r="15878">
          <cell r="A15878">
            <v>1</v>
          </cell>
          <cell r="E15878">
            <v>4</v>
          </cell>
          <cell r="I15878">
            <v>-10627794.960000001</v>
          </cell>
          <cell r="M15878">
            <v>4</v>
          </cell>
          <cell r="Q15878">
            <v>4</v>
          </cell>
          <cell r="V15878">
            <v>9100</v>
          </cell>
        </row>
        <row r="15879">
          <cell r="A15879">
            <v>1</v>
          </cell>
          <cell r="E15879">
            <v>4</v>
          </cell>
          <cell r="I15879">
            <v>162020.76999999999</v>
          </cell>
          <cell r="M15879">
            <v>4</v>
          </cell>
          <cell r="Q15879">
            <v>4</v>
          </cell>
          <cell r="V15879">
            <v>9110</v>
          </cell>
        </row>
        <row r="15880">
          <cell r="A15880">
            <v>1</v>
          </cell>
          <cell r="E15880">
            <v>4</v>
          </cell>
          <cell r="I15880">
            <v>0</v>
          </cell>
          <cell r="M15880">
            <v>4</v>
          </cell>
          <cell r="Q15880">
            <v>4</v>
          </cell>
          <cell r="V15880">
            <v>9150</v>
          </cell>
        </row>
        <row r="15881">
          <cell r="A15881">
            <v>1</v>
          </cell>
          <cell r="E15881">
            <v>4</v>
          </cell>
          <cell r="I15881">
            <v>0</v>
          </cell>
          <cell r="M15881">
            <v>4</v>
          </cell>
          <cell r="Q15881">
            <v>4</v>
          </cell>
          <cell r="V15881">
            <v>9200</v>
          </cell>
        </row>
        <row r="15882">
          <cell r="A15882">
            <v>1</v>
          </cell>
          <cell r="E15882">
            <v>4</v>
          </cell>
          <cell r="I15882">
            <v>0</v>
          </cell>
          <cell r="M15882">
            <v>4</v>
          </cell>
          <cell r="Q15882">
            <v>4</v>
          </cell>
          <cell r="V15882">
            <v>9201</v>
          </cell>
        </row>
        <row r="15883">
          <cell r="A15883">
            <v>1</v>
          </cell>
          <cell r="E15883">
            <v>4</v>
          </cell>
          <cell r="I15883">
            <v>0</v>
          </cell>
          <cell r="M15883">
            <v>4</v>
          </cell>
          <cell r="Q15883">
            <v>4</v>
          </cell>
          <cell r="V15883">
            <v>9203</v>
          </cell>
        </row>
        <row r="15884">
          <cell r="A15884">
            <v>1</v>
          </cell>
          <cell r="E15884">
            <v>4</v>
          </cell>
          <cell r="I15884">
            <v>0</v>
          </cell>
          <cell r="M15884">
            <v>4</v>
          </cell>
          <cell r="Q15884">
            <v>4</v>
          </cell>
          <cell r="V15884">
            <v>9204</v>
          </cell>
        </row>
        <row r="15885">
          <cell r="A15885">
            <v>1</v>
          </cell>
          <cell r="E15885">
            <v>4</v>
          </cell>
          <cell r="I15885">
            <v>-6213070.7999999998</v>
          </cell>
          <cell r="M15885">
            <v>4</v>
          </cell>
          <cell r="Q15885">
            <v>4</v>
          </cell>
          <cell r="V15885">
            <v>9205</v>
          </cell>
        </row>
        <row r="15886">
          <cell r="A15886">
            <v>1</v>
          </cell>
          <cell r="E15886">
            <v>4</v>
          </cell>
          <cell r="I15886">
            <v>0</v>
          </cell>
          <cell r="M15886">
            <v>4</v>
          </cell>
          <cell r="Q15886">
            <v>4</v>
          </cell>
          <cell r="V15886">
            <v>9206</v>
          </cell>
        </row>
        <row r="15887">
          <cell r="A15887">
            <v>1</v>
          </cell>
          <cell r="E15887">
            <v>4</v>
          </cell>
          <cell r="I15887">
            <v>-736017.64</v>
          </cell>
          <cell r="M15887">
            <v>4</v>
          </cell>
          <cell r="Q15887">
            <v>4</v>
          </cell>
          <cell r="V15887">
            <v>9208</v>
          </cell>
        </row>
        <row r="15888">
          <cell r="A15888">
            <v>1</v>
          </cell>
          <cell r="E15888">
            <v>4</v>
          </cell>
          <cell r="I15888">
            <v>0</v>
          </cell>
          <cell r="M15888">
            <v>4</v>
          </cell>
          <cell r="Q15888">
            <v>4</v>
          </cell>
          <cell r="V15888">
            <v>9209</v>
          </cell>
        </row>
        <row r="15889">
          <cell r="A15889">
            <v>1</v>
          </cell>
          <cell r="E15889">
            <v>4</v>
          </cell>
          <cell r="I15889">
            <v>0</v>
          </cell>
          <cell r="M15889">
            <v>4</v>
          </cell>
          <cell r="Q15889">
            <v>4</v>
          </cell>
          <cell r="V15889">
            <v>9210</v>
          </cell>
        </row>
        <row r="15890">
          <cell r="A15890">
            <v>1</v>
          </cell>
          <cell r="E15890">
            <v>4</v>
          </cell>
          <cell r="I15890">
            <v>0</v>
          </cell>
          <cell r="M15890">
            <v>4</v>
          </cell>
          <cell r="Q15890">
            <v>4</v>
          </cell>
          <cell r="V15890">
            <v>9211</v>
          </cell>
        </row>
        <row r="15891">
          <cell r="A15891">
            <v>1</v>
          </cell>
          <cell r="E15891">
            <v>4</v>
          </cell>
          <cell r="I15891">
            <v>0</v>
          </cell>
          <cell r="M15891">
            <v>4</v>
          </cell>
          <cell r="Q15891">
            <v>4</v>
          </cell>
          <cell r="V15891">
            <v>9212</v>
          </cell>
        </row>
        <row r="15892">
          <cell r="A15892">
            <v>1</v>
          </cell>
          <cell r="E15892">
            <v>4</v>
          </cell>
          <cell r="I15892">
            <v>0</v>
          </cell>
          <cell r="M15892">
            <v>4</v>
          </cell>
          <cell r="Q15892">
            <v>4</v>
          </cell>
          <cell r="V15892">
            <v>9213</v>
          </cell>
        </row>
        <row r="15893">
          <cell r="A15893">
            <v>1</v>
          </cell>
          <cell r="E15893">
            <v>4</v>
          </cell>
          <cell r="I15893">
            <v>0</v>
          </cell>
          <cell r="M15893">
            <v>4</v>
          </cell>
          <cell r="Q15893">
            <v>4</v>
          </cell>
          <cell r="V15893">
            <v>9214</v>
          </cell>
        </row>
        <row r="15894">
          <cell r="A15894">
            <v>1</v>
          </cell>
          <cell r="E15894">
            <v>4</v>
          </cell>
          <cell r="I15894">
            <v>0</v>
          </cell>
          <cell r="M15894">
            <v>4</v>
          </cell>
          <cell r="Q15894">
            <v>4</v>
          </cell>
          <cell r="V15894">
            <v>9221</v>
          </cell>
        </row>
        <row r="15895">
          <cell r="A15895">
            <v>1</v>
          </cell>
          <cell r="E15895">
            <v>4</v>
          </cell>
          <cell r="I15895">
            <v>0</v>
          </cell>
          <cell r="M15895">
            <v>4</v>
          </cell>
          <cell r="Q15895">
            <v>4</v>
          </cell>
          <cell r="V15895">
            <v>9221</v>
          </cell>
        </row>
        <row r="15896">
          <cell r="A15896">
            <v>1</v>
          </cell>
          <cell r="E15896">
            <v>4</v>
          </cell>
          <cell r="I15896">
            <v>0</v>
          </cell>
          <cell r="M15896">
            <v>4</v>
          </cell>
          <cell r="Q15896">
            <v>4</v>
          </cell>
          <cell r="V15896">
            <v>9221</v>
          </cell>
        </row>
        <row r="15897">
          <cell r="A15897">
            <v>1</v>
          </cell>
          <cell r="E15897">
            <v>4</v>
          </cell>
          <cell r="I15897">
            <v>0</v>
          </cell>
          <cell r="M15897">
            <v>4</v>
          </cell>
          <cell r="Q15897">
            <v>4</v>
          </cell>
          <cell r="V15897">
            <v>9221</v>
          </cell>
        </row>
        <row r="15898">
          <cell r="A15898">
            <v>1</v>
          </cell>
          <cell r="E15898">
            <v>4</v>
          </cell>
          <cell r="I15898">
            <v>0</v>
          </cell>
          <cell r="M15898">
            <v>4</v>
          </cell>
          <cell r="Q15898">
            <v>4</v>
          </cell>
          <cell r="V15898">
            <v>9221</v>
          </cell>
        </row>
        <row r="15899">
          <cell r="A15899">
            <v>1</v>
          </cell>
          <cell r="E15899">
            <v>4</v>
          </cell>
          <cell r="I15899">
            <v>0</v>
          </cell>
          <cell r="M15899">
            <v>4</v>
          </cell>
          <cell r="Q15899">
            <v>4</v>
          </cell>
          <cell r="V15899">
            <v>9221</v>
          </cell>
        </row>
        <row r="15900">
          <cell r="A15900">
            <v>1</v>
          </cell>
          <cell r="E15900">
            <v>4</v>
          </cell>
          <cell r="I15900">
            <v>0</v>
          </cell>
          <cell r="M15900">
            <v>4</v>
          </cell>
          <cell r="Q15900">
            <v>4</v>
          </cell>
          <cell r="V15900">
            <v>9221</v>
          </cell>
        </row>
        <row r="15901">
          <cell r="A15901">
            <v>1</v>
          </cell>
          <cell r="E15901">
            <v>4</v>
          </cell>
          <cell r="I15901">
            <v>0</v>
          </cell>
          <cell r="M15901">
            <v>4</v>
          </cell>
          <cell r="Q15901">
            <v>4</v>
          </cell>
          <cell r="V15901">
            <v>9221</v>
          </cell>
        </row>
        <row r="15902">
          <cell r="A15902">
            <v>1</v>
          </cell>
          <cell r="E15902">
            <v>4</v>
          </cell>
          <cell r="I15902">
            <v>0</v>
          </cell>
          <cell r="M15902">
            <v>4</v>
          </cell>
          <cell r="Q15902">
            <v>4</v>
          </cell>
          <cell r="V15902">
            <v>9221</v>
          </cell>
        </row>
        <row r="15903">
          <cell r="A15903">
            <v>1</v>
          </cell>
          <cell r="E15903">
            <v>4</v>
          </cell>
          <cell r="I15903">
            <v>0</v>
          </cell>
          <cell r="M15903">
            <v>4</v>
          </cell>
          <cell r="Q15903">
            <v>4</v>
          </cell>
          <cell r="V15903">
            <v>9221</v>
          </cell>
        </row>
        <row r="15904">
          <cell r="A15904">
            <v>1</v>
          </cell>
          <cell r="E15904">
            <v>4</v>
          </cell>
          <cell r="I15904">
            <v>-1035112.31</v>
          </cell>
          <cell r="M15904">
            <v>4</v>
          </cell>
          <cell r="Q15904">
            <v>4</v>
          </cell>
          <cell r="V15904">
            <v>9251</v>
          </cell>
        </row>
        <row r="15905">
          <cell r="A15905">
            <v>1</v>
          </cell>
          <cell r="E15905">
            <v>4</v>
          </cell>
          <cell r="I15905">
            <v>-3251116.67</v>
          </cell>
          <cell r="M15905">
            <v>4</v>
          </cell>
          <cell r="Q15905">
            <v>4</v>
          </cell>
          <cell r="V15905">
            <v>9252</v>
          </cell>
        </row>
        <row r="15906">
          <cell r="A15906">
            <v>1</v>
          </cell>
          <cell r="E15906">
            <v>4</v>
          </cell>
          <cell r="I15906">
            <v>36480.959999999999</v>
          </cell>
          <cell r="M15906">
            <v>4</v>
          </cell>
          <cell r="Q15906">
            <v>4</v>
          </cell>
          <cell r="V15906">
            <v>9253</v>
          </cell>
        </row>
        <row r="15907">
          <cell r="A15907">
            <v>1</v>
          </cell>
          <cell r="E15907">
            <v>4</v>
          </cell>
          <cell r="I15907">
            <v>-30069</v>
          </cell>
          <cell r="M15907">
            <v>4</v>
          </cell>
          <cell r="Q15907">
            <v>4</v>
          </cell>
          <cell r="V15907">
            <v>9255</v>
          </cell>
        </row>
        <row r="15908">
          <cell r="A15908">
            <v>1</v>
          </cell>
          <cell r="E15908">
            <v>4</v>
          </cell>
          <cell r="I15908">
            <v>-248169.8</v>
          </cell>
          <cell r="M15908">
            <v>4</v>
          </cell>
          <cell r="Q15908">
            <v>4</v>
          </cell>
          <cell r="V15908">
            <v>9256</v>
          </cell>
        </row>
        <row r="15909">
          <cell r="A15909">
            <v>1</v>
          </cell>
          <cell r="E15909">
            <v>4</v>
          </cell>
          <cell r="I15909">
            <v>-537979.55000000005</v>
          </cell>
          <cell r="M15909">
            <v>4</v>
          </cell>
          <cell r="Q15909">
            <v>4</v>
          </cell>
          <cell r="V15909">
            <v>9258</v>
          </cell>
        </row>
        <row r="15910">
          <cell r="A15910">
            <v>1</v>
          </cell>
          <cell r="E15910">
            <v>4</v>
          </cell>
          <cell r="I15910">
            <v>-2774320.64</v>
          </cell>
          <cell r="M15910">
            <v>4</v>
          </cell>
          <cell r="Q15910">
            <v>4</v>
          </cell>
          <cell r="V15910">
            <v>9301</v>
          </cell>
        </row>
        <row r="15911">
          <cell r="A15911">
            <v>1</v>
          </cell>
          <cell r="E15911">
            <v>4</v>
          </cell>
          <cell r="I15911">
            <v>-973712.04</v>
          </cell>
          <cell r="M15911">
            <v>4</v>
          </cell>
          <cell r="Q15911">
            <v>4</v>
          </cell>
          <cell r="V15911">
            <v>9302</v>
          </cell>
        </row>
        <row r="15912">
          <cell r="A15912">
            <v>1</v>
          </cell>
          <cell r="E15912">
            <v>4</v>
          </cell>
          <cell r="I15912">
            <v>-4875440.78</v>
          </cell>
          <cell r="M15912">
            <v>4</v>
          </cell>
          <cell r="Q15912">
            <v>4</v>
          </cell>
          <cell r="V15912">
            <v>9303</v>
          </cell>
        </row>
        <row r="15913">
          <cell r="A15913">
            <v>1</v>
          </cell>
          <cell r="E15913">
            <v>4</v>
          </cell>
          <cell r="I15913">
            <v>-283792.94</v>
          </cell>
          <cell r="M15913">
            <v>4</v>
          </cell>
          <cell r="Q15913">
            <v>4</v>
          </cell>
          <cell r="V15913">
            <v>9305</v>
          </cell>
        </row>
        <row r="15914">
          <cell r="A15914">
            <v>1</v>
          </cell>
          <cell r="E15914">
            <v>4</v>
          </cell>
          <cell r="I15914">
            <v>-60000</v>
          </cell>
          <cell r="M15914">
            <v>4</v>
          </cell>
          <cell r="Q15914">
            <v>4</v>
          </cell>
          <cell r="V15914">
            <v>9306</v>
          </cell>
        </row>
        <row r="15915">
          <cell r="A15915">
            <v>1</v>
          </cell>
          <cell r="E15915">
            <v>4</v>
          </cell>
          <cell r="I15915">
            <v>0</v>
          </cell>
          <cell r="M15915">
            <v>4</v>
          </cell>
          <cell r="Q15915">
            <v>4</v>
          </cell>
          <cell r="V15915">
            <v>9400</v>
          </cell>
        </row>
        <row r="15916">
          <cell r="A15916">
            <v>1</v>
          </cell>
          <cell r="E15916">
            <v>4</v>
          </cell>
          <cell r="I15916">
            <v>0</v>
          </cell>
          <cell r="M15916">
            <v>4</v>
          </cell>
          <cell r="Q15916">
            <v>4</v>
          </cell>
          <cell r="V15916">
            <v>9500</v>
          </cell>
        </row>
        <row r="15917">
          <cell r="A15917">
            <v>1</v>
          </cell>
          <cell r="E15917">
            <v>4</v>
          </cell>
          <cell r="I15917">
            <v>-2855935.17</v>
          </cell>
          <cell r="M15917">
            <v>4</v>
          </cell>
          <cell r="Q15917">
            <v>4</v>
          </cell>
          <cell r="V15917">
            <v>9530</v>
          </cell>
        </row>
        <row r="15918">
          <cell r="A15918">
            <v>1</v>
          </cell>
          <cell r="E15918">
            <v>4</v>
          </cell>
          <cell r="I15918">
            <v>1309589.6399999999</v>
          </cell>
          <cell r="M15918">
            <v>4</v>
          </cell>
          <cell r="Q15918">
            <v>4</v>
          </cell>
          <cell r="V15918">
            <v>9600</v>
          </cell>
        </row>
        <row r="15919">
          <cell r="A15919">
            <v>1</v>
          </cell>
          <cell r="E15919">
            <v>4</v>
          </cell>
          <cell r="I15919">
            <v>-9389346.3599999994</v>
          </cell>
          <cell r="M15919">
            <v>4</v>
          </cell>
          <cell r="Q15919">
            <v>4</v>
          </cell>
          <cell r="V15919">
            <v>9610</v>
          </cell>
        </row>
        <row r="15920">
          <cell r="A15920">
            <v>1</v>
          </cell>
          <cell r="E15920">
            <v>4</v>
          </cell>
          <cell r="I15920">
            <v>13144.77</v>
          </cell>
          <cell r="M15920">
            <v>4</v>
          </cell>
          <cell r="Q15920">
            <v>4</v>
          </cell>
          <cell r="V15920">
            <v>9611</v>
          </cell>
        </row>
        <row r="15921">
          <cell r="A15921">
            <v>1</v>
          </cell>
          <cell r="E15921">
            <v>4</v>
          </cell>
          <cell r="I15921">
            <v>10393044.76</v>
          </cell>
          <cell r="M15921">
            <v>4</v>
          </cell>
          <cell r="Q15921">
            <v>4</v>
          </cell>
          <cell r="V15921">
            <v>9620</v>
          </cell>
        </row>
        <row r="15922">
          <cell r="A15922">
            <v>1</v>
          </cell>
          <cell r="E15922">
            <v>4</v>
          </cell>
          <cell r="I15922">
            <v>47848.99</v>
          </cell>
          <cell r="M15922">
            <v>4</v>
          </cell>
          <cell r="Q15922">
            <v>4</v>
          </cell>
          <cell r="V15922">
            <v>9670</v>
          </cell>
        </row>
        <row r="15923">
          <cell r="A15923">
            <v>1</v>
          </cell>
          <cell r="E15923">
            <v>4</v>
          </cell>
          <cell r="I15923">
            <v>0</v>
          </cell>
          <cell r="M15923">
            <v>4</v>
          </cell>
          <cell r="Q15923">
            <v>4</v>
          </cell>
          <cell r="V15923">
            <v>9990</v>
          </cell>
        </row>
        <row r="15924">
          <cell r="A15924">
            <v>1</v>
          </cell>
          <cell r="E15924">
            <v>4</v>
          </cell>
          <cell r="I15924">
            <v>18039225.93</v>
          </cell>
          <cell r="M15924">
            <v>4</v>
          </cell>
          <cell r="Q15924">
            <v>4</v>
          </cell>
          <cell r="V15924">
            <v>5301</v>
          </cell>
        </row>
        <row r="15925">
          <cell r="A15925">
            <v>1</v>
          </cell>
          <cell r="E15925">
            <v>10</v>
          </cell>
          <cell r="I15925">
            <v>-3205438148.3499999</v>
          </cell>
          <cell r="M15925">
            <v>10</v>
          </cell>
          <cell r="Q15925">
            <v>10</v>
          </cell>
          <cell r="V15925">
            <v>1010</v>
          </cell>
        </row>
        <row r="15926">
          <cell r="A15926">
            <v>1</v>
          </cell>
          <cell r="E15926">
            <v>10</v>
          </cell>
          <cell r="I15926">
            <v>-277288208.5</v>
          </cell>
          <cell r="M15926">
            <v>10</v>
          </cell>
          <cell r="Q15926">
            <v>10</v>
          </cell>
          <cell r="V15926">
            <v>1020</v>
          </cell>
        </row>
        <row r="15927">
          <cell r="A15927">
            <v>1</v>
          </cell>
          <cell r="E15927">
            <v>10</v>
          </cell>
          <cell r="I15927">
            <v>0</v>
          </cell>
          <cell r="M15927">
            <v>10</v>
          </cell>
          <cell r="Q15927">
            <v>10</v>
          </cell>
          <cell r="V15927">
            <v>1030</v>
          </cell>
        </row>
        <row r="15928">
          <cell r="A15928">
            <v>1</v>
          </cell>
          <cell r="E15928">
            <v>10</v>
          </cell>
          <cell r="I15928">
            <v>0</v>
          </cell>
          <cell r="M15928">
            <v>10</v>
          </cell>
          <cell r="Q15928">
            <v>10</v>
          </cell>
          <cell r="V15928">
            <v>1060</v>
          </cell>
        </row>
        <row r="15929">
          <cell r="A15929">
            <v>1</v>
          </cell>
          <cell r="E15929">
            <v>10</v>
          </cell>
          <cell r="I15929">
            <v>-401178332.95999998</v>
          </cell>
          <cell r="M15929">
            <v>10</v>
          </cell>
          <cell r="Q15929">
            <v>10</v>
          </cell>
          <cell r="V15929">
            <v>1090</v>
          </cell>
        </row>
        <row r="15930">
          <cell r="A15930">
            <v>1</v>
          </cell>
          <cell r="E15930">
            <v>10</v>
          </cell>
          <cell r="I15930">
            <v>-1184280503.9400001</v>
          </cell>
          <cell r="M15930">
            <v>10</v>
          </cell>
          <cell r="Q15930">
            <v>10</v>
          </cell>
          <cell r="V15930">
            <v>1095</v>
          </cell>
        </row>
        <row r="15931">
          <cell r="A15931">
            <v>1</v>
          </cell>
          <cell r="E15931">
            <v>10</v>
          </cell>
          <cell r="I15931">
            <v>-328241534.94</v>
          </cell>
          <cell r="M15931">
            <v>10</v>
          </cell>
          <cell r="Q15931">
            <v>10</v>
          </cell>
          <cell r="V15931">
            <v>1096</v>
          </cell>
        </row>
        <row r="15932">
          <cell r="A15932">
            <v>1</v>
          </cell>
          <cell r="E15932">
            <v>10</v>
          </cell>
          <cell r="I15932">
            <v>0</v>
          </cell>
          <cell r="M15932">
            <v>10</v>
          </cell>
          <cell r="Q15932">
            <v>10</v>
          </cell>
          <cell r="V15932">
            <v>2010</v>
          </cell>
        </row>
        <row r="15933">
          <cell r="A15933">
            <v>1</v>
          </cell>
          <cell r="E15933">
            <v>10</v>
          </cell>
          <cell r="I15933">
            <v>0</v>
          </cell>
          <cell r="M15933">
            <v>10</v>
          </cell>
          <cell r="Q15933">
            <v>10</v>
          </cell>
          <cell r="V15933">
            <v>2011</v>
          </cell>
        </row>
        <row r="15934">
          <cell r="A15934">
            <v>1</v>
          </cell>
          <cell r="E15934">
            <v>10</v>
          </cell>
          <cell r="I15934">
            <v>276681935.47000003</v>
          </cell>
          <cell r="M15934">
            <v>10</v>
          </cell>
          <cell r="Q15934">
            <v>10</v>
          </cell>
          <cell r="V15934">
            <v>2030</v>
          </cell>
        </row>
        <row r="15935">
          <cell r="A15935">
            <v>1</v>
          </cell>
          <cell r="E15935">
            <v>10</v>
          </cell>
          <cell r="I15935">
            <v>313829878.94</v>
          </cell>
          <cell r="M15935">
            <v>10</v>
          </cell>
          <cell r="Q15935">
            <v>10</v>
          </cell>
          <cell r="V15935">
            <v>2040</v>
          </cell>
        </row>
        <row r="15936">
          <cell r="A15936">
            <v>1</v>
          </cell>
          <cell r="E15936">
            <v>10</v>
          </cell>
          <cell r="I15936">
            <v>299531636.38999999</v>
          </cell>
          <cell r="M15936">
            <v>10</v>
          </cell>
          <cell r="Q15936">
            <v>10</v>
          </cell>
          <cell r="V15936">
            <v>2051</v>
          </cell>
        </row>
        <row r="15937">
          <cell r="A15937">
            <v>1</v>
          </cell>
          <cell r="E15937">
            <v>10</v>
          </cell>
          <cell r="I15937">
            <v>2746379.31</v>
          </cell>
          <cell r="M15937">
            <v>10</v>
          </cell>
          <cell r="Q15937">
            <v>10</v>
          </cell>
          <cell r="V15937">
            <v>2052</v>
          </cell>
        </row>
        <row r="15938">
          <cell r="A15938">
            <v>1</v>
          </cell>
          <cell r="E15938">
            <v>10</v>
          </cell>
          <cell r="I15938">
            <v>11219721.24</v>
          </cell>
          <cell r="M15938">
            <v>10</v>
          </cell>
          <cell r="Q15938">
            <v>10</v>
          </cell>
          <cell r="V15938">
            <v>2053</v>
          </cell>
        </row>
        <row r="15939">
          <cell r="A15939">
            <v>1</v>
          </cell>
          <cell r="E15939">
            <v>10</v>
          </cell>
          <cell r="I15939">
            <v>0</v>
          </cell>
          <cell r="M15939">
            <v>10</v>
          </cell>
          <cell r="Q15939">
            <v>10</v>
          </cell>
          <cell r="V15939">
            <v>2054</v>
          </cell>
        </row>
        <row r="15940">
          <cell r="A15940">
            <v>1</v>
          </cell>
          <cell r="E15940">
            <v>10</v>
          </cell>
          <cell r="I15940">
            <v>0</v>
          </cell>
          <cell r="M15940">
            <v>10</v>
          </cell>
          <cell r="Q15940">
            <v>10</v>
          </cell>
          <cell r="V15940">
            <v>2055</v>
          </cell>
        </row>
        <row r="15941">
          <cell r="A15941">
            <v>1</v>
          </cell>
          <cell r="E15941">
            <v>10</v>
          </cell>
          <cell r="I15941">
            <v>0</v>
          </cell>
          <cell r="M15941">
            <v>10</v>
          </cell>
          <cell r="Q15941">
            <v>10</v>
          </cell>
          <cell r="V15941">
            <v>2090</v>
          </cell>
        </row>
        <row r="15942">
          <cell r="A15942">
            <v>1</v>
          </cell>
          <cell r="E15942">
            <v>10</v>
          </cell>
          <cell r="I15942">
            <v>2533889288.9200001</v>
          </cell>
          <cell r="M15942">
            <v>10</v>
          </cell>
          <cell r="Q15942">
            <v>10</v>
          </cell>
          <cell r="V15942">
            <v>2095</v>
          </cell>
        </row>
        <row r="15943">
          <cell r="A15943">
            <v>1</v>
          </cell>
          <cell r="E15943">
            <v>10</v>
          </cell>
          <cell r="I15943">
            <v>-983432.55</v>
          </cell>
          <cell r="M15943">
            <v>10</v>
          </cell>
          <cell r="Q15943">
            <v>10</v>
          </cell>
          <cell r="V15943">
            <v>3100</v>
          </cell>
        </row>
        <row r="15944">
          <cell r="A15944">
            <v>1</v>
          </cell>
          <cell r="E15944">
            <v>10</v>
          </cell>
          <cell r="I15944">
            <v>-14286525.5</v>
          </cell>
          <cell r="M15944">
            <v>10</v>
          </cell>
          <cell r="Q15944">
            <v>10</v>
          </cell>
          <cell r="V15944">
            <v>3300</v>
          </cell>
        </row>
        <row r="15945">
          <cell r="A15945">
            <v>1</v>
          </cell>
          <cell r="E15945">
            <v>10</v>
          </cell>
          <cell r="I15945">
            <v>-1490752246.8599999</v>
          </cell>
          <cell r="M15945">
            <v>10</v>
          </cell>
          <cell r="Q15945">
            <v>10</v>
          </cell>
          <cell r="V15945">
            <v>3400</v>
          </cell>
        </row>
        <row r="15946">
          <cell r="A15946">
            <v>1</v>
          </cell>
          <cell r="E15946">
            <v>10</v>
          </cell>
          <cell r="I15946">
            <v>0</v>
          </cell>
          <cell r="M15946">
            <v>10</v>
          </cell>
          <cell r="Q15946">
            <v>10</v>
          </cell>
          <cell r="V15946">
            <v>3500</v>
          </cell>
        </row>
        <row r="15947">
          <cell r="A15947">
            <v>1</v>
          </cell>
          <cell r="E15947">
            <v>10</v>
          </cell>
          <cell r="I15947">
            <v>-1550390.4</v>
          </cell>
          <cell r="M15947">
            <v>10</v>
          </cell>
          <cell r="Q15947">
            <v>10</v>
          </cell>
          <cell r="V15947">
            <v>4000</v>
          </cell>
        </row>
        <row r="15948">
          <cell r="A15948">
            <v>1</v>
          </cell>
          <cell r="E15948">
            <v>10</v>
          </cell>
          <cell r="I15948">
            <v>0</v>
          </cell>
          <cell r="M15948">
            <v>10</v>
          </cell>
          <cell r="Q15948">
            <v>10</v>
          </cell>
          <cell r="V15948">
            <v>4050</v>
          </cell>
        </row>
        <row r="15949">
          <cell r="A15949">
            <v>1</v>
          </cell>
          <cell r="E15949">
            <v>10</v>
          </cell>
          <cell r="I15949">
            <v>30485000</v>
          </cell>
          <cell r="M15949">
            <v>10</v>
          </cell>
          <cell r="Q15949">
            <v>10</v>
          </cell>
          <cell r="V15949">
            <v>4060</v>
          </cell>
        </row>
        <row r="15950">
          <cell r="A15950">
            <v>1</v>
          </cell>
          <cell r="E15950">
            <v>10</v>
          </cell>
          <cell r="I15950">
            <v>20191442.489999998</v>
          </cell>
          <cell r="M15950">
            <v>10</v>
          </cell>
          <cell r="Q15950">
            <v>10</v>
          </cell>
          <cell r="V15950">
            <v>4150</v>
          </cell>
        </row>
        <row r="15951">
          <cell r="A15951">
            <v>1</v>
          </cell>
          <cell r="E15951">
            <v>10</v>
          </cell>
          <cell r="I15951">
            <v>812828.04</v>
          </cell>
          <cell r="M15951">
            <v>10</v>
          </cell>
          <cell r="Q15951">
            <v>10</v>
          </cell>
          <cell r="V15951">
            <v>4200</v>
          </cell>
        </row>
        <row r="15952">
          <cell r="A15952">
            <v>1</v>
          </cell>
          <cell r="E15952">
            <v>10</v>
          </cell>
          <cell r="I15952">
            <v>1100655.17</v>
          </cell>
          <cell r="M15952">
            <v>10</v>
          </cell>
          <cell r="Q15952">
            <v>10</v>
          </cell>
          <cell r="V15952">
            <v>4250</v>
          </cell>
        </row>
        <row r="15953">
          <cell r="A15953">
            <v>1</v>
          </cell>
          <cell r="E15953">
            <v>10</v>
          </cell>
          <cell r="I15953">
            <v>0</v>
          </cell>
          <cell r="M15953">
            <v>10</v>
          </cell>
          <cell r="Q15953">
            <v>10</v>
          </cell>
          <cell r="V15953">
            <v>4260</v>
          </cell>
        </row>
        <row r="15954">
          <cell r="A15954">
            <v>1</v>
          </cell>
          <cell r="E15954">
            <v>10</v>
          </cell>
          <cell r="I15954">
            <v>1293103.44</v>
          </cell>
          <cell r="M15954">
            <v>10</v>
          </cell>
          <cell r="Q15954">
            <v>10</v>
          </cell>
          <cell r="V15954">
            <v>4280</v>
          </cell>
        </row>
        <row r="15955">
          <cell r="A15955">
            <v>1</v>
          </cell>
          <cell r="E15955">
            <v>10</v>
          </cell>
          <cell r="I15955">
            <v>7930390.4199999999</v>
          </cell>
          <cell r="M15955">
            <v>10</v>
          </cell>
          <cell r="Q15955">
            <v>10</v>
          </cell>
          <cell r="V15955">
            <v>4301</v>
          </cell>
        </row>
        <row r="15956">
          <cell r="A15956">
            <v>1</v>
          </cell>
          <cell r="E15956">
            <v>10</v>
          </cell>
          <cell r="I15956">
            <v>8023580.96</v>
          </cell>
          <cell r="M15956">
            <v>10</v>
          </cell>
          <cell r="Q15956">
            <v>10</v>
          </cell>
          <cell r="V15956">
            <v>4302</v>
          </cell>
        </row>
        <row r="15957">
          <cell r="A15957">
            <v>1</v>
          </cell>
          <cell r="E15957">
            <v>10</v>
          </cell>
          <cell r="I15957">
            <v>97072739.859999999</v>
          </cell>
          <cell r="M15957">
            <v>10</v>
          </cell>
          <cell r="Q15957">
            <v>10</v>
          </cell>
          <cell r="V15957">
            <v>4303</v>
          </cell>
        </row>
        <row r="15958">
          <cell r="A15958">
            <v>1</v>
          </cell>
          <cell r="E15958">
            <v>10</v>
          </cell>
          <cell r="I15958">
            <v>5573817.4100000001</v>
          </cell>
          <cell r="M15958">
            <v>10</v>
          </cell>
          <cell r="Q15958">
            <v>10</v>
          </cell>
          <cell r="V15958">
            <v>4304</v>
          </cell>
        </row>
        <row r="15959">
          <cell r="A15959">
            <v>1</v>
          </cell>
          <cell r="E15959">
            <v>10</v>
          </cell>
          <cell r="I15959">
            <v>8228119.8799999999</v>
          </cell>
          <cell r="M15959">
            <v>10</v>
          </cell>
          <cell r="Q15959">
            <v>10</v>
          </cell>
          <cell r="V15959">
            <v>4305</v>
          </cell>
        </row>
        <row r="15960">
          <cell r="A15960">
            <v>1</v>
          </cell>
          <cell r="E15960">
            <v>10</v>
          </cell>
          <cell r="I15960">
            <v>9580403.4600000009</v>
          </cell>
          <cell r="M15960">
            <v>10</v>
          </cell>
          <cell r="Q15960">
            <v>10</v>
          </cell>
          <cell r="V15960">
            <v>4306</v>
          </cell>
        </row>
        <row r="15961">
          <cell r="A15961">
            <v>1</v>
          </cell>
          <cell r="E15961">
            <v>10</v>
          </cell>
          <cell r="I15961">
            <v>0</v>
          </cell>
          <cell r="M15961">
            <v>10</v>
          </cell>
          <cell r="Q15961">
            <v>10</v>
          </cell>
          <cell r="V15961">
            <v>4308</v>
          </cell>
        </row>
        <row r="15962">
          <cell r="A15962">
            <v>1</v>
          </cell>
          <cell r="E15962">
            <v>10</v>
          </cell>
          <cell r="I15962">
            <v>0</v>
          </cell>
          <cell r="M15962">
            <v>10</v>
          </cell>
          <cell r="Q15962">
            <v>10</v>
          </cell>
          <cell r="V15962">
            <v>4310</v>
          </cell>
        </row>
        <row r="15963">
          <cell r="A15963">
            <v>1</v>
          </cell>
          <cell r="E15963">
            <v>10</v>
          </cell>
          <cell r="I15963">
            <v>0</v>
          </cell>
          <cell r="M15963">
            <v>10</v>
          </cell>
          <cell r="Q15963">
            <v>10</v>
          </cell>
          <cell r="V15963">
            <v>4340</v>
          </cell>
        </row>
        <row r="15964">
          <cell r="A15964">
            <v>1</v>
          </cell>
          <cell r="E15964">
            <v>10</v>
          </cell>
          <cell r="I15964">
            <v>1839841.38</v>
          </cell>
          <cell r="M15964">
            <v>10</v>
          </cell>
          <cell r="Q15964">
            <v>10</v>
          </cell>
          <cell r="V15964">
            <v>4360</v>
          </cell>
        </row>
        <row r="15965">
          <cell r="A15965">
            <v>1</v>
          </cell>
          <cell r="E15965">
            <v>10</v>
          </cell>
          <cell r="I15965">
            <v>14333945.689999999</v>
          </cell>
          <cell r="M15965">
            <v>10</v>
          </cell>
          <cell r="Q15965">
            <v>10</v>
          </cell>
          <cell r="V15965">
            <v>4380</v>
          </cell>
        </row>
        <row r="15966">
          <cell r="A15966">
            <v>1</v>
          </cell>
          <cell r="E15966">
            <v>10</v>
          </cell>
          <cell r="I15966">
            <v>-1077586.21</v>
          </cell>
          <cell r="M15966">
            <v>10</v>
          </cell>
          <cell r="Q15966">
            <v>10</v>
          </cell>
          <cell r="V15966">
            <v>4400</v>
          </cell>
        </row>
        <row r="15967">
          <cell r="A15967">
            <v>1</v>
          </cell>
          <cell r="E15967">
            <v>10</v>
          </cell>
          <cell r="I15967">
            <v>53469752.969999999</v>
          </cell>
          <cell r="M15967">
            <v>10</v>
          </cell>
          <cell r="Q15967">
            <v>10</v>
          </cell>
          <cell r="V15967">
            <v>4440</v>
          </cell>
        </row>
        <row r="15968">
          <cell r="A15968">
            <v>1</v>
          </cell>
          <cell r="E15968">
            <v>10</v>
          </cell>
          <cell r="I15968">
            <v>800000</v>
          </cell>
          <cell r="M15968">
            <v>10</v>
          </cell>
          <cell r="Q15968">
            <v>10</v>
          </cell>
          <cell r="V15968">
            <v>4460</v>
          </cell>
        </row>
        <row r="15969">
          <cell r="A15969">
            <v>1</v>
          </cell>
          <cell r="E15969">
            <v>10</v>
          </cell>
          <cell r="I15969">
            <v>0</v>
          </cell>
          <cell r="M15969">
            <v>10</v>
          </cell>
          <cell r="Q15969">
            <v>10</v>
          </cell>
          <cell r="V15969">
            <v>4480</v>
          </cell>
        </row>
        <row r="15970">
          <cell r="A15970">
            <v>1</v>
          </cell>
          <cell r="E15970">
            <v>10</v>
          </cell>
          <cell r="I15970">
            <v>0</v>
          </cell>
          <cell r="M15970">
            <v>10</v>
          </cell>
          <cell r="Q15970">
            <v>10</v>
          </cell>
          <cell r="V15970">
            <v>4490</v>
          </cell>
        </row>
        <row r="15971">
          <cell r="A15971">
            <v>1</v>
          </cell>
          <cell r="E15971">
            <v>10</v>
          </cell>
          <cell r="I15971">
            <v>10057248.5</v>
          </cell>
          <cell r="M15971">
            <v>10</v>
          </cell>
          <cell r="Q15971">
            <v>10</v>
          </cell>
          <cell r="V15971">
            <v>4500</v>
          </cell>
        </row>
        <row r="15972">
          <cell r="A15972">
            <v>1</v>
          </cell>
          <cell r="E15972">
            <v>10</v>
          </cell>
          <cell r="I15972">
            <v>139952205.09</v>
          </cell>
          <cell r="M15972">
            <v>10</v>
          </cell>
          <cell r="Q15972">
            <v>10</v>
          </cell>
          <cell r="V15972">
            <v>4520</v>
          </cell>
        </row>
        <row r="15973">
          <cell r="A15973">
            <v>1</v>
          </cell>
          <cell r="E15973">
            <v>10</v>
          </cell>
          <cell r="I15973">
            <v>2535000</v>
          </cell>
          <cell r="M15973">
            <v>10</v>
          </cell>
          <cell r="Q15973">
            <v>10</v>
          </cell>
          <cell r="V15973">
            <v>4560</v>
          </cell>
        </row>
        <row r="15974">
          <cell r="A15974">
            <v>1</v>
          </cell>
          <cell r="E15974">
            <v>10</v>
          </cell>
          <cell r="I15974">
            <v>0</v>
          </cell>
          <cell r="M15974">
            <v>10</v>
          </cell>
          <cell r="Q15974">
            <v>10</v>
          </cell>
          <cell r="V15974">
            <v>4595</v>
          </cell>
        </row>
        <row r="15975">
          <cell r="A15975">
            <v>1</v>
          </cell>
          <cell r="E15975">
            <v>10</v>
          </cell>
          <cell r="I15975">
            <v>28835935.109999999</v>
          </cell>
          <cell r="M15975">
            <v>10</v>
          </cell>
          <cell r="Q15975">
            <v>10</v>
          </cell>
          <cell r="V15975">
            <v>4601</v>
          </cell>
        </row>
        <row r="15976">
          <cell r="A15976">
            <v>1</v>
          </cell>
          <cell r="E15976">
            <v>10</v>
          </cell>
          <cell r="I15976">
            <v>9100000</v>
          </cell>
          <cell r="M15976">
            <v>10</v>
          </cell>
          <cell r="Q15976">
            <v>10</v>
          </cell>
          <cell r="V15976">
            <v>4602</v>
          </cell>
        </row>
        <row r="15977">
          <cell r="A15977">
            <v>1</v>
          </cell>
          <cell r="E15977">
            <v>10</v>
          </cell>
          <cell r="I15977">
            <v>9200000</v>
          </cell>
          <cell r="M15977">
            <v>10</v>
          </cell>
          <cell r="Q15977">
            <v>10</v>
          </cell>
          <cell r="V15977">
            <v>4603</v>
          </cell>
        </row>
        <row r="15978">
          <cell r="A15978">
            <v>1</v>
          </cell>
          <cell r="E15978">
            <v>10</v>
          </cell>
          <cell r="I15978">
            <v>10079120</v>
          </cell>
          <cell r="M15978">
            <v>10</v>
          </cell>
          <cell r="Q15978">
            <v>10</v>
          </cell>
          <cell r="V15978">
            <v>4610</v>
          </cell>
        </row>
        <row r="15979">
          <cell r="A15979">
            <v>1</v>
          </cell>
          <cell r="E15979">
            <v>10</v>
          </cell>
          <cell r="I15979">
            <v>0</v>
          </cell>
          <cell r="M15979">
            <v>10</v>
          </cell>
          <cell r="Q15979">
            <v>10</v>
          </cell>
          <cell r="V15979">
            <v>4640</v>
          </cell>
        </row>
        <row r="15980">
          <cell r="A15980">
            <v>1</v>
          </cell>
          <cell r="E15980">
            <v>10</v>
          </cell>
          <cell r="I15980">
            <v>2766827.59</v>
          </cell>
          <cell r="M15980">
            <v>10</v>
          </cell>
          <cell r="Q15980">
            <v>10</v>
          </cell>
          <cell r="V15980">
            <v>4660</v>
          </cell>
        </row>
        <row r="15981">
          <cell r="A15981">
            <v>1</v>
          </cell>
          <cell r="E15981">
            <v>10</v>
          </cell>
          <cell r="I15981">
            <v>10050000</v>
          </cell>
          <cell r="M15981">
            <v>10</v>
          </cell>
          <cell r="Q15981">
            <v>10</v>
          </cell>
          <cell r="V15981">
            <v>4680</v>
          </cell>
        </row>
        <row r="15982">
          <cell r="A15982">
            <v>1</v>
          </cell>
          <cell r="E15982">
            <v>10</v>
          </cell>
          <cell r="I15982">
            <v>0</v>
          </cell>
          <cell r="M15982">
            <v>10</v>
          </cell>
          <cell r="Q15982">
            <v>10</v>
          </cell>
          <cell r="V15982">
            <v>4690</v>
          </cell>
        </row>
        <row r="15983">
          <cell r="A15983">
            <v>1</v>
          </cell>
          <cell r="E15983">
            <v>10</v>
          </cell>
          <cell r="I15983">
            <v>221837968.61000001</v>
          </cell>
          <cell r="M15983">
            <v>10</v>
          </cell>
          <cell r="Q15983">
            <v>10</v>
          </cell>
          <cell r="V15983">
            <v>4700</v>
          </cell>
        </row>
        <row r="15984">
          <cell r="A15984">
            <v>1</v>
          </cell>
          <cell r="E15984">
            <v>10</v>
          </cell>
          <cell r="I15984">
            <v>36474879.630000003</v>
          </cell>
          <cell r="M15984">
            <v>10</v>
          </cell>
          <cell r="Q15984">
            <v>10</v>
          </cell>
          <cell r="V15984">
            <v>4720</v>
          </cell>
        </row>
        <row r="15985">
          <cell r="A15985">
            <v>1</v>
          </cell>
          <cell r="E15985">
            <v>10</v>
          </cell>
          <cell r="I15985">
            <v>378540912.44999999</v>
          </cell>
          <cell r="M15985">
            <v>10</v>
          </cell>
          <cell r="Q15985">
            <v>10</v>
          </cell>
          <cell r="V15985">
            <v>4730</v>
          </cell>
        </row>
        <row r="15986">
          <cell r="A15986">
            <v>1</v>
          </cell>
          <cell r="E15986">
            <v>10</v>
          </cell>
          <cell r="I15986">
            <v>9630159.1999999993</v>
          </cell>
          <cell r="M15986">
            <v>10</v>
          </cell>
          <cell r="Q15986">
            <v>10</v>
          </cell>
          <cell r="V15986">
            <v>4750</v>
          </cell>
        </row>
        <row r="15987">
          <cell r="A15987">
            <v>1</v>
          </cell>
          <cell r="E15987">
            <v>10</v>
          </cell>
          <cell r="I15987">
            <v>6795000</v>
          </cell>
          <cell r="M15987">
            <v>10</v>
          </cell>
          <cell r="Q15987">
            <v>10</v>
          </cell>
          <cell r="V15987">
            <v>4760</v>
          </cell>
        </row>
        <row r="15988">
          <cell r="A15988">
            <v>1</v>
          </cell>
          <cell r="E15988">
            <v>10</v>
          </cell>
          <cell r="I15988">
            <v>106896.55</v>
          </cell>
          <cell r="M15988">
            <v>10</v>
          </cell>
          <cell r="Q15988">
            <v>10</v>
          </cell>
          <cell r="V15988">
            <v>4770</v>
          </cell>
        </row>
        <row r="15989">
          <cell r="A15989">
            <v>1</v>
          </cell>
          <cell r="E15989">
            <v>10</v>
          </cell>
          <cell r="I15989">
            <v>6638517.2400000002</v>
          </cell>
          <cell r="M15989">
            <v>10</v>
          </cell>
          <cell r="Q15989">
            <v>10</v>
          </cell>
          <cell r="V15989">
            <v>4775</v>
          </cell>
        </row>
        <row r="15990">
          <cell r="A15990">
            <v>1</v>
          </cell>
          <cell r="E15990">
            <v>10</v>
          </cell>
          <cell r="I15990">
            <v>301724.14</v>
          </cell>
          <cell r="M15990">
            <v>10</v>
          </cell>
          <cell r="Q15990">
            <v>10</v>
          </cell>
          <cell r="V15990">
            <v>4780</v>
          </cell>
        </row>
        <row r="15991">
          <cell r="A15991">
            <v>1</v>
          </cell>
          <cell r="E15991">
            <v>10</v>
          </cell>
          <cell r="I15991">
            <v>0</v>
          </cell>
          <cell r="M15991">
            <v>10</v>
          </cell>
          <cell r="Q15991">
            <v>10</v>
          </cell>
          <cell r="V15991">
            <v>4785</v>
          </cell>
        </row>
        <row r="15992">
          <cell r="A15992">
            <v>1</v>
          </cell>
          <cell r="E15992">
            <v>10</v>
          </cell>
          <cell r="I15992">
            <v>78490961.609999999</v>
          </cell>
          <cell r="M15992">
            <v>10</v>
          </cell>
          <cell r="Q15992">
            <v>10</v>
          </cell>
          <cell r="V15992">
            <v>4800</v>
          </cell>
        </row>
        <row r="15993">
          <cell r="A15993">
            <v>1</v>
          </cell>
          <cell r="E15993">
            <v>10</v>
          </cell>
          <cell r="I15993">
            <v>0</v>
          </cell>
          <cell r="M15993">
            <v>10</v>
          </cell>
          <cell r="Q15993">
            <v>4</v>
          </cell>
          <cell r="V15993">
            <v>4830</v>
          </cell>
        </row>
        <row r="15994">
          <cell r="A15994">
            <v>1</v>
          </cell>
          <cell r="E15994">
            <v>10</v>
          </cell>
          <cell r="I15994">
            <v>580172.42000000004</v>
          </cell>
          <cell r="M15994">
            <v>10</v>
          </cell>
          <cell r="Q15994">
            <v>10</v>
          </cell>
          <cell r="V15994">
            <v>4830</v>
          </cell>
        </row>
        <row r="15995">
          <cell r="A15995">
            <v>1</v>
          </cell>
          <cell r="E15995">
            <v>10</v>
          </cell>
          <cell r="I15995">
            <v>0</v>
          </cell>
          <cell r="M15995">
            <v>10</v>
          </cell>
          <cell r="Q15995">
            <v>10</v>
          </cell>
          <cell r="V15995">
            <v>4840</v>
          </cell>
        </row>
        <row r="15996">
          <cell r="A15996">
            <v>1</v>
          </cell>
          <cell r="E15996">
            <v>10</v>
          </cell>
          <cell r="I15996">
            <v>0</v>
          </cell>
          <cell r="M15996">
            <v>10</v>
          </cell>
          <cell r="Q15996">
            <v>10</v>
          </cell>
          <cell r="V15996">
            <v>4850</v>
          </cell>
        </row>
        <row r="15997">
          <cell r="A15997">
            <v>1</v>
          </cell>
          <cell r="E15997">
            <v>10</v>
          </cell>
          <cell r="I15997">
            <v>-5000000</v>
          </cell>
          <cell r="M15997">
            <v>10</v>
          </cell>
          <cell r="Q15997">
            <v>10</v>
          </cell>
          <cell r="V15997">
            <v>5100</v>
          </cell>
        </row>
        <row r="15998">
          <cell r="A15998">
            <v>1</v>
          </cell>
          <cell r="E15998">
            <v>10</v>
          </cell>
          <cell r="I15998">
            <v>2782011959.52</v>
          </cell>
          <cell r="M15998">
            <v>10</v>
          </cell>
          <cell r="Q15998">
            <v>10</v>
          </cell>
          <cell r="V15998">
            <v>5200</v>
          </cell>
        </row>
        <row r="15999">
          <cell r="A15999">
            <v>1</v>
          </cell>
          <cell r="E15999">
            <v>10</v>
          </cell>
          <cell r="I15999">
            <v>-1107061787.1199999</v>
          </cell>
          <cell r="M15999">
            <v>10</v>
          </cell>
          <cell r="Q15999">
            <v>10</v>
          </cell>
          <cell r="V15999">
            <v>5304</v>
          </cell>
        </row>
        <row r="16000">
          <cell r="A16000">
            <v>1</v>
          </cell>
          <cell r="E16000">
            <v>10</v>
          </cell>
          <cell r="I16000">
            <v>766104739.10000002</v>
          </cell>
          <cell r="M16000">
            <v>10</v>
          </cell>
          <cell r="Q16000">
            <v>10</v>
          </cell>
          <cell r="V16000">
            <v>5305</v>
          </cell>
        </row>
        <row r="16001">
          <cell r="A16001">
            <v>1</v>
          </cell>
          <cell r="E16001">
            <v>10</v>
          </cell>
          <cell r="I16001">
            <v>-3883149279.1999998</v>
          </cell>
          <cell r="M16001">
            <v>10</v>
          </cell>
          <cell r="Q16001">
            <v>10</v>
          </cell>
          <cell r="V16001">
            <v>5306</v>
          </cell>
        </row>
        <row r="16002">
          <cell r="A16002">
            <v>1</v>
          </cell>
          <cell r="E16002">
            <v>10</v>
          </cell>
          <cell r="I16002">
            <v>218896185.97999999</v>
          </cell>
          <cell r="M16002">
            <v>10</v>
          </cell>
          <cell r="Q16002">
            <v>10</v>
          </cell>
          <cell r="V16002">
            <v>5307</v>
          </cell>
        </row>
        <row r="16003">
          <cell r="A16003">
            <v>1</v>
          </cell>
          <cell r="E16003">
            <v>10</v>
          </cell>
          <cell r="I16003">
            <v>612278244.63</v>
          </cell>
          <cell r="M16003">
            <v>10</v>
          </cell>
          <cell r="Q16003">
            <v>10</v>
          </cell>
          <cell r="V16003">
            <v>5400</v>
          </cell>
        </row>
        <row r="16004">
          <cell r="A16004">
            <v>1</v>
          </cell>
          <cell r="E16004">
            <v>10</v>
          </cell>
          <cell r="I16004">
            <v>-10213776844.07</v>
          </cell>
          <cell r="M16004">
            <v>10</v>
          </cell>
          <cell r="Q16004">
            <v>10</v>
          </cell>
          <cell r="V16004">
            <v>5400</v>
          </cell>
        </row>
        <row r="16005">
          <cell r="A16005">
            <v>1</v>
          </cell>
          <cell r="E16005">
            <v>10</v>
          </cell>
          <cell r="I16005">
            <v>-26745658.260000002</v>
          </cell>
          <cell r="M16005">
            <v>10</v>
          </cell>
          <cell r="Q16005">
            <v>10</v>
          </cell>
          <cell r="V16005">
            <v>5400</v>
          </cell>
        </row>
        <row r="16006">
          <cell r="A16006">
            <v>1</v>
          </cell>
          <cell r="E16006">
            <v>10</v>
          </cell>
          <cell r="I16006">
            <v>1109751820.73</v>
          </cell>
          <cell r="M16006">
            <v>10</v>
          </cell>
          <cell r="Q16006">
            <v>10</v>
          </cell>
          <cell r="V16006">
            <v>5400</v>
          </cell>
        </row>
        <row r="16007">
          <cell r="A16007">
            <v>1</v>
          </cell>
          <cell r="E16007">
            <v>10</v>
          </cell>
          <cell r="I16007">
            <v>-13227296421.610001</v>
          </cell>
          <cell r="M16007">
            <v>10</v>
          </cell>
          <cell r="Q16007">
            <v>10</v>
          </cell>
          <cell r="V16007">
            <v>5400</v>
          </cell>
        </row>
        <row r="16008">
          <cell r="A16008">
            <v>1</v>
          </cell>
          <cell r="E16008">
            <v>10</v>
          </cell>
          <cell r="I16008">
            <v>-5958282.1799999997</v>
          </cell>
          <cell r="M16008">
            <v>10</v>
          </cell>
          <cell r="Q16008">
            <v>10</v>
          </cell>
          <cell r="V16008">
            <v>5450</v>
          </cell>
        </row>
        <row r="16009">
          <cell r="A16009">
            <v>1</v>
          </cell>
          <cell r="E16009">
            <v>10</v>
          </cell>
          <cell r="I16009">
            <v>-5430095.0099999998</v>
          </cell>
          <cell r="M16009">
            <v>10</v>
          </cell>
          <cell r="Q16009">
            <v>10</v>
          </cell>
          <cell r="V16009">
            <v>5450</v>
          </cell>
        </row>
        <row r="16010">
          <cell r="A16010">
            <v>1</v>
          </cell>
          <cell r="E16010">
            <v>10</v>
          </cell>
          <cell r="I16010">
            <v>-4526824.83</v>
          </cell>
          <cell r="M16010">
            <v>10</v>
          </cell>
          <cell r="Q16010">
            <v>10</v>
          </cell>
          <cell r="V16010">
            <v>5450</v>
          </cell>
        </row>
        <row r="16011">
          <cell r="A16011">
            <v>1</v>
          </cell>
          <cell r="E16011">
            <v>10</v>
          </cell>
          <cell r="I16011">
            <v>-5459964.5999999996</v>
          </cell>
          <cell r="M16011">
            <v>10</v>
          </cell>
          <cell r="Q16011">
            <v>10</v>
          </cell>
          <cell r="V16011">
            <v>5450</v>
          </cell>
        </row>
        <row r="16012">
          <cell r="A16012">
            <v>1</v>
          </cell>
          <cell r="E16012">
            <v>10</v>
          </cell>
          <cell r="I16012">
            <v>-15669096.359999999</v>
          </cell>
          <cell r="M16012">
            <v>10</v>
          </cell>
          <cell r="Q16012">
            <v>10</v>
          </cell>
          <cell r="V16012">
            <v>5450</v>
          </cell>
        </row>
        <row r="16013">
          <cell r="A16013">
            <v>1</v>
          </cell>
          <cell r="E16013">
            <v>10</v>
          </cell>
          <cell r="I16013">
            <v>-15917141.789999999</v>
          </cell>
          <cell r="M16013">
            <v>10</v>
          </cell>
          <cell r="Q16013">
            <v>10</v>
          </cell>
          <cell r="V16013">
            <v>5450</v>
          </cell>
        </row>
        <row r="16014">
          <cell r="A16014">
            <v>1</v>
          </cell>
          <cell r="E16014">
            <v>10</v>
          </cell>
          <cell r="I16014">
            <v>0</v>
          </cell>
          <cell r="M16014">
            <v>10</v>
          </cell>
          <cell r="Q16014">
            <v>10</v>
          </cell>
          <cell r="V16014">
            <v>5450</v>
          </cell>
        </row>
        <row r="16015">
          <cell r="A16015">
            <v>1</v>
          </cell>
          <cell r="E16015">
            <v>10</v>
          </cell>
          <cell r="I16015">
            <v>-77981731.629999995</v>
          </cell>
          <cell r="M16015">
            <v>10</v>
          </cell>
          <cell r="Q16015">
            <v>10</v>
          </cell>
          <cell r="V16015">
            <v>5450</v>
          </cell>
        </row>
        <row r="16016">
          <cell r="A16016">
            <v>1</v>
          </cell>
          <cell r="E16016">
            <v>10</v>
          </cell>
          <cell r="I16016">
            <v>-52816068</v>
          </cell>
          <cell r="M16016">
            <v>10</v>
          </cell>
          <cell r="Q16016">
            <v>10</v>
          </cell>
          <cell r="V16016">
            <v>5450</v>
          </cell>
        </row>
        <row r="16017">
          <cell r="A16017">
            <v>1</v>
          </cell>
          <cell r="E16017">
            <v>10</v>
          </cell>
          <cell r="I16017">
            <v>-180648769.69</v>
          </cell>
          <cell r="M16017">
            <v>10</v>
          </cell>
          <cell r="Q16017">
            <v>10</v>
          </cell>
          <cell r="V16017">
            <v>5450</v>
          </cell>
        </row>
        <row r="16018">
          <cell r="A16018">
            <v>1</v>
          </cell>
          <cell r="E16018">
            <v>10</v>
          </cell>
          <cell r="I16018">
            <v>-175403707.91</v>
          </cell>
          <cell r="M16018">
            <v>10</v>
          </cell>
          <cell r="Q16018">
            <v>10</v>
          </cell>
          <cell r="V16018">
            <v>5450</v>
          </cell>
        </row>
        <row r="16019">
          <cell r="A16019">
            <v>1</v>
          </cell>
          <cell r="E16019">
            <v>10</v>
          </cell>
          <cell r="I16019">
            <v>-175403707.91</v>
          </cell>
          <cell r="M16019">
            <v>10</v>
          </cell>
          <cell r="Q16019">
            <v>10</v>
          </cell>
          <cell r="V16019">
            <v>5450</v>
          </cell>
        </row>
        <row r="16020">
          <cell r="A16020">
            <v>1</v>
          </cell>
          <cell r="E16020">
            <v>10</v>
          </cell>
          <cell r="I16020">
            <v>-161345346.84</v>
          </cell>
          <cell r="M16020">
            <v>10</v>
          </cell>
          <cell r="Q16020">
            <v>10</v>
          </cell>
          <cell r="V16020">
            <v>5450</v>
          </cell>
        </row>
        <row r="16021">
          <cell r="A16021">
            <v>1</v>
          </cell>
          <cell r="E16021">
            <v>10</v>
          </cell>
          <cell r="I16021">
            <v>-161345346.84</v>
          </cell>
          <cell r="M16021">
            <v>10</v>
          </cell>
          <cell r="Q16021">
            <v>10</v>
          </cell>
          <cell r="V16021">
            <v>5450</v>
          </cell>
        </row>
        <row r="16022">
          <cell r="A16022">
            <v>1</v>
          </cell>
          <cell r="E16022">
            <v>10</v>
          </cell>
          <cell r="I16022">
            <v>-156100285.06</v>
          </cell>
          <cell r="M16022">
            <v>10</v>
          </cell>
          <cell r="Q16022">
            <v>10</v>
          </cell>
          <cell r="V16022">
            <v>5450</v>
          </cell>
        </row>
        <row r="16023">
          <cell r="A16023">
            <v>1</v>
          </cell>
          <cell r="E16023">
            <v>10</v>
          </cell>
          <cell r="I16023">
            <v>-161345346.84</v>
          </cell>
          <cell r="M16023">
            <v>10</v>
          </cell>
          <cell r="Q16023">
            <v>10</v>
          </cell>
          <cell r="V16023">
            <v>5450</v>
          </cell>
        </row>
        <row r="16024">
          <cell r="A16024">
            <v>1</v>
          </cell>
          <cell r="E16024">
            <v>10</v>
          </cell>
          <cell r="I16024">
            <v>208908123</v>
          </cell>
          <cell r="M16024">
            <v>10</v>
          </cell>
          <cell r="Q16024">
            <v>10</v>
          </cell>
          <cell r="V16024">
            <v>6110</v>
          </cell>
        </row>
        <row r="16025">
          <cell r="A16025">
            <v>1</v>
          </cell>
          <cell r="E16025">
            <v>10</v>
          </cell>
          <cell r="I16025">
            <v>-30013471.649999999</v>
          </cell>
          <cell r="M16025">
            <v>10</v>
          </cell>
          <cell r="Q16025">
            <v>10</v>
          </cell>
          <cell r="V16025">
            <v>6120</v>
          </cell>
        </row>
        <row r="16026">
          <cell r="A16026">
            <v>1</v>
          </cell>
          <cell r="E16026">
            <v>10</v>
          </cell>
          <cell r="I16026">
            <v>310253707.63999999</v>
          </cell>
          <cell r="M16026">
            <v>10</v>
          </cell>
          <cell r="Q16026">
            <v>10</v>
          </cell>
          <cell r="V16026">
            <v>6210</v>
          </cell>
        </row>
        <row r="16027">
          <cell r="A16027">
            <v>1</v>
          </cell>
          <cell r="E16027">
            <v>10</v>
          </cell>
          <cell r="I16027">
            <v>-61232561.939999998</v>
          </cell>
          <cell r="M16027">
            <v>10</v>
          </cell>
          <cell r="Q16027">
            <v>10</v>
          </cell>
          <cell r="V16027">
            <v>6220</v>
          </cell>
        </row>
        <row r="16028">
          <cell r="A16028">
            <v>1</v>
          </cell>
          <cell r="E16028">
            <v>10</v>
          </cell>
          <cell r="I16028">
            <v>2818240834.6399999</v>
          </cell>
          <cell r="M16028">
            <v>10</v>
          </cell>
          <cell r="Q16028">
            <v>10</v>
          </cell>
          <cell r="V16028">
            <v>6310</v>
          </cell>
        </row>
        <row r="16029">
          <cell r="A16029">
            <v>1</v>
          </cell>
          <cell r="E16029">
            <v>10</v>
          </cell>
          <cell r="I16029">
            <v>-787157246.42999995</v>
          </cell>
          <cell r="M16029">
            <v>10</v>
          </cell>
          <cell r="Q16029">
            <v>10</v>
          </cell>
          <cell r="V16029">
            <v>6320</v>
          </cell>
        </row>
        <row r="16030">
          <cell r="A16030">
            <v>1</v>
          </cell>
          <cell r="E16030">
            <v>10</v>
          </cell>
          <cell r="I16030">
            <v>194184624.47</v>
          </cell>
          <cell r="M16030">
            <v>10</v>
          </cell>
          <cell r="Q16030">
            <v>10</v>
          </cell>
          <cell r="V16030">
            <v>6410</v>
          </cell>
        </row>
        <row r="16031">
          <cell r="A16031">
            <v>1</v>
          </cell>
          <cell r="E16031">
            <v>10</v>
          </cell>
          <cell r="I16031">
            <v>-82705578.549999997</v>
          </cell>
          <cell r="M16031">
            <v>10</v>
          </cell>
          <cell r="Q16031">
            <v>10</v>
          </cell>
          <cell r="V16031">
            <v>6420</v>
          </cell>
        </row>
        <row r="16032">
          <cell r="A16032">
            <v>1</v>
          </cell>
          <cell r="E16032">
            <v>10</v>
          </cell>
          <cell r="I16032">
            <v>184189713</v>
          </cell>
          <cell r="M16032">
            <v>10</v>
          </cell>
          <cell r="Q16032">
            <v>10</v>
          </cell>
          <cell r="V16032">
            <v>6510</v>
          </cell>
        </row>
        <row r="16033">
          <cell r="A16033">
            <v>1</v>
          </cell>
          <cell r="E16033">
            <v>10</v>
          </cell>
          <cell r="I16033">
            <v>-41221405.759999998</v>
          </cell>
          <cell r="M16033">
            <v>10</v>
          </cell>
          <cell r="Q16033">
            <v>10</v>
          </cell>
          <cell r="V16033">
            <v>6520</v>
          </cell>
        </row>
        <row r="16034">
          <cell r="A16034">
            <v>1</v>
          </cell>
          <cell r="E16034">
            <v>10</v>
          </cell>
          <cell r="I16034">
            <v>0</v>
          </cell>
          <cell r="M16034">
            <v>10</v>
          </cell>
          <cell r="Q16034">
            <v>10</v>
          </cell>
          <cell r="V16034">
            <v>6610</v>
          </cell>
        </row>
        <row r="16035">
          <cell r="A16035">
            <v>1</v>
          </cell>
          <cell r="E16035">
            <v>10</v>
          </cell>
          <cell r="I16035">
            <v>0</v>
          </cell>
          <cell r="M16035">
            <v>10</v>
          </cell>
          <cell r="Q16035">
            <v>10</v>
          </cell>
          <cell r="V16035">
            <v>6620</v>
          </cell>
        </row>
        <row r="16036">
          <cell r="A16036">
            <v>1</v>
          </cell>
          <cell r="E16036">
            <v>10</v>
          </cell>
          <cell r="I16036">
            <v>332268894.66000003</v>
          </cell>
          <cell r="M16036">
            <v>10</v>
          </cell>
          <cell r="Q16036">
            <v>10</v>
          </cell>
          <cell r="V16036">
            <v>6810</v>
          </cell>
        </row>
        <row r="16037">
          <cell r="A16037">
            <v>1</v>
          </cell>
          <cell r="E16037">
            <v>10</v>
          </cell>
          <cell r="I16037">
            <v>-17389289.09</v>
          </cell>
          <cell r="M16037">
            <v>10</v>
          </cell>
          <cell r="Q16037">
            <v>10</v>
          </cell>
          <cell r="V16037">
            <v>6820</v>
          </cell>
        </row>
        <row r="16038">
          <cell r="A16038">
            <v>1</v>
          </cell>
          <cell r="E16038">
            <v>10</v>
          </cell>
          <cell r="I16038">
            <v>197955748.25</v>
          </cell>
          <cell r="M16038">
            <v>10</v>
          </cell>
          <cell r="Q16038">
            <v>10</v>
          </cell>
          <cell r="V16038">
            <v>7000</v>
          </cell>
        </row>
        <row r="16039">
          <cell r="A16039">
            <v>1</v>
          </cell>
          <cell r="E16039">
            <v>10</v>
          </cell>
          <cell r="I16039">
            <v>12399818944.549999</v>
          </cell>
          <cell r="M16039">
            <v>10</v>
          </cell>
          <cell r="Q16039">
            <v>10</v>
          </cell>
          <cell r="V16039">
            <v>7100</v>
          </cell>
        </row>
        <row r="16040">
          <cell r="A16040">
            <v>1</v>
          </cell>
          <cell r="E16040">
            <v>10</v>
          </cell>
          <cell r="I16040">
            <v>-1322411427.3099999</v>
          </cell>
          <cell r="M16040">
            <v>10</v>
          </cell>
          <cell r="Q16040">
            <v>10</v>
          </cell>
          <cell r="V16040">
            <v>7110</v>
          </cell>
        </row>
        <row r="16041">
          <cell r="A16041">
            <v>1</v>
          </cell>
          <cell r="E16041">
            <v>10</v>
          </cell>
          <cell r="I16041">
            <v>3210597054</v>
          </cell>
          <cell r="M16041">
            <v>10</v>
          </cell>
          <cell r="Q16041">
            <v>10</v>
          </cell>
          <cell r="V16041">
            <v>7130</v>
          </cell>
        </row>
        <row r="16042">
          <cell r="A16042">
            <v>1</v>
          </cell>
          <cell r="E16042">
            <v>10</v>
          </cell>
          <cell r="I16042">
            <v>15412315.43</v>
          </cell>
          <cell r="M16042">
            <v>10</v>
          </cell>
          <cell r="Q16042">
            <v>10</v>
          </cell>
          <cell r="V16042">
            <v>7140</v>
          </cell>
        </row>
        <row r="16043">
          <cell r="A16043">
            <v>1</v>
          </cell>
          <cell r="E16043">
            <v>10</v>
          </cell>
          <cell r="I16043">
            <v>137170065</v>
          </cell>
          <cell r="M16043">
            <v>10</v>
          </cell>
          <cell r="Q16043">
            <v>10</v>
          </cell>
          <cell r="V16043">
            <v>7150</v>
          </cell>
        </row>
        <row r="16044">
          <cell r="A16044">
            <v>1</v>
          </cell>
          <cell r="E16044">
            <v>10</v>
          </cell>
          <cell r="I16044">
            <v>0</v>
          </cell>
          <cell r="M16044">
            <v>10</v>
          </cell>
          <cell r="Q16044">
            <v>10</v>
          </cell>
          <cell r="V16044">
            <v>7250</v>
          </cell>
        </row>
        <row r="16045">
          <cell r="A16045">
            <v>1</v>
          </cell>
          <cell r="E16045">
            <v>10</v>
          </cell>
          <cell r="I16045">
            <v>51349177.57</v>
          </cell>
          <cell r="M16045">
            <v>10</v>
          </cell>
          <cell r="Q16045">
            <v>10</v>
          </cell>
          <cell r="V16045">
            <v>7300</v>
          </cell>
        </row>
        <row r="16046">
          <cell r="A16046">
            <v>1</v>
          </cell>
          <cell r="E16046">
            <v>10</v>
          </cell>
          <cell r="I16046">
            <v>10618000</v>
          </cell>
          <cell r="M16046">
            <v>10</v>
          </cell>
          <cell r="Q16046">
            <v>10</v>
          </cell>
          <cell r="V16046">
            <v>7300</v>
          </cell>
        </row>
        <row r="16047">
          <cell r="A16047">
            <v>1</v>
          </cell>
          <cell r="E16047">
            <v>10</v>
          </cell>
          <cell r="I16047">
            <v>0</v>
          </cell>
          <cell r="M16047">
            <v>10</v>
          </cell>
          <cell r="Q16047">
            <v>10</v>
          </cell>
          <cell r="V16047">
            <v>7300</v>
          </cell>
        </row>
        <row r="16048">
          <cell r="A16048">
            <v>1</v>
          </cell>
          <cell r="E16048">
            <v>10</v>
          </cell>
          <cell r="I16048">
            <v>0</v>
          </cell>
          <cell r="M16048">
            <v>10</v>
          </cell>
          <cell r="Q16048">
            <v>10</v>
          </cell>
          <cell r="V16048">
            <v>7300</v>
          </cell>
        </row>
        <row r="16049">
          <cell r="A16049">
            <v>1</v>
          </cell>
          <cell r="E16049">
            <v>10</v>
          </cell>
          <cell r="I16049">
            <v>0</v>
          </cell>
          <cell r="M16049">
            <v>10</v>
          </cell>
          <cell r="Q16049">
            <v>10</v>
          </cell>
          <cell r="V16049">
            <v>7300</v>
          </cell>
        </row>
        <row r="16050">
          <cell r="A16050">
            <v>1</v>
          </cell>
          <cell r="E16050">
            <v>10</v>
          </cell>
          <cell r="I16050">
            <v>0</v>
          </cell>
          <cell r="M16050">
            <v>10</v>
          </cell>
          <cell r="Q16050">
            <v>10</v>
          </cell>
          <cell r="V16050">
            <v>7300</v>
          </cell>
        </row>
        <row r="16051">
          <cell r="A16051">
            <v>1</v>
          </cell>
          <cell r="E16051">
            <v>10</v>
          </cell>
          <cell r="I16051">
            <v>0</v>
          </cell>
          <cell r="M16051">
            <v>10</v>
          </cell>
          <cell r="Q16051">
            <v>10</v>
          </cell>
          <cell r="V16051">
            <v>7300</v>
          </cell>
        </row>
        <row r="16052">
          <cell r="A16052">
            <v>1</v>
          </cell>
          <cell r="E16052">
            <v>10</v>
          </cell>
          <cell r="I16052">
            <v>22742300.280000001</v>
          </cell>
          <cell r="M16052">
            <v>10</v>
          </cell>
          <cell r="Q16052">
            <v>10</v>
          </cell>
          <cell r="V16052">
            <v>7300</v>
          </cell>
        </row>
        <row r="16053">
          <cell r="A16053">
            <v>1</v>
          </cell>
          <cell r="E16053">
            <v>10</v>
          </cell>
          <cell r="I16053">
            <v>0</v>
          </cell>
          <cell r="M16053">
            <v>10</v>
          </cell>
          <cell r="Q16053">
            <v>10</v>
          </cell>
          <cell r="V16053">
            <v>7300</v>
          </cell>
        </row>
        <row r="16054">
          <cell r="A16054">
            <v>1</v>
          </cell>
          <cell r="E16054">
            <v>10</v>
          </cell>
          <cell r="I16054">
            <v>0</v>
          </cell>
          <cell r="M16054">
            <v>10</v>
          </cell>
          <cell r="Q16054">
            <v>10</v>
          </cell>
          <cell r="V16054">
            <v>7300</v>
          </cell>
        </row>
        <row r="16055">
          <cell r="A16055">
            <v>1</v>
          </cell>
          <cell r="E16055">
            <v>10</v>
          </cell>
          <cell r="I16055">
            <v>1660000</v>
          </cell>
          <cell r="M16055">
            <v>10</v>
          </cell>
          <cell r="Q16055">
            <v>10</v>
          </cell>
          <cell r="V16055">
            <v>7300</v>
          </cell>
        </row>
        <row r="16056">
          <cell r="A16056">
            <v>1</v>
          </cell>
          <cell r="E16056">
            <v>10</v>
          </cell>
          <cell r="I16056">
            <v>1086325</v>
          </cell>
          <cell r="M16056">
            <v>10</v>
          </cell>
          <cell r="Q16056">
            <v>10</v>
          </cell>
          <cell r="V16056">
            <v>7300</v>
          </cell>
        </row>
        <row r="16057">
          <cell r="A16057">
            <v>1</v>
          </cell>
          <cell r="E16057">
            <v>10</v>
          </cell>
          <cell r="I16057">
            <v>-9973494</v>
          </cell>
          <cell r="M16057">
            <v>10</v>
          </cell>
          <cell r="Q16057">
            <v>10</v>
          </cell>
          <cell r="V16057">
            <v>7300</v>
          </cell>
        </row>
        <row r="16058">
          <cell r="A16058">
            <v>1</v>
          </cell>
          <cell r="E16058">
            <v>10</v>
          </cell>
          <cell r="I16058">
            <v>332440</v>
          </cell>
          <cell r="M16058">
            <v>10</v>
          </cell>
          <cell r="Q16058">
            <v>10</v>
          </cell>
          <cell r="V16058">
            <v>7300</v>
          </cell>
        </row>
        <row r="16059">
          <cell r="A16059">
            <v>1</v>
          </cell>
          <cell r="E16059">
            <v>10</v>
          </cell>
          <cell r="I16059">
            <v>15500000</v>
          </cell>
          <cell r="M16059">
            <v>10</v>
          </cell>
          <cell r="Q16059">
            <v>10</v>
          </cell>
          <cell r="V16059">
            <v>7300</v>
          </cell>
        </row>
        <row r="16060">
          <cell r="A16060">
            <v>1</v>
          </cell>
          <cell r="E16060">
            <v>10</v>
          </cell>
          <cell r="I16060">
            <v>34750000</v>
          </cell>
          <cell r="M16060">
            <v>10</v>
          </cell>
          <cell r="Q16060">
            <v>10</v>
          </cell>
          <cell r="V16060">
            <v>7300</v>
          </cell>
        </row>
        <row r="16061">
          <cell r="A16061">
            <v>1</v>
          </cell>
          <cell r="E16061">
            <v>10</v>
          </cell>
          <cell r="I16061">
            <v>0</v>
          </cell>
          <cell r="M16061">
            <v>10</v>
          </cell>
          <cell r="Q16061">
            <v>10</v>
          </cell>
          <cell r="V16061">
            <v>7500</v>
          </cell>
        </row>
        <row r="16062">
          <cell r="A16062">
            <v>1</v>
          </cell>
          <cell r="E16062">
            <v>10</v>
          </cell>
          <cell r="I16062">
            <v>0</v>
          </cell>
          <cell r="M16062">
            <v>10</v>
          </cell>
          <cell r="Q16062">
            <v>10</v>
          </cell>
          <cell r="V16062">
            <v>7700</v>
          </cell>
        </row>
        <row r="16063">
          <cell r="A16063">
            <v>1</v>
          </cell>
          <cell r="E16063">
            <v>10</v>
          </cell>
          <cell r="I16063">
            <v>1089140</v>
          </cell>
          <cell r="M16063">
            <v>10</v>
          </cell>
          <cell r="Q16063">
            <v>10</v>
          </cell>
          <cell r="V16063">
            <v>7909</v>
          </cell>
        </row>
        <row r="16064">
          <cell r="A16064">
            <v>1</v>
          </cell>
          <cell r="E16064">
            <v>10</v>
          </cell>
          <cell r="I16064">
            <v>0</v>
          </cell>
          <cell r="M16064">
            <v>10</v>
          </cell>
          <cell r="Q16064">
            <v>10</v>
          </cell>
          <cell r="V16064">
            <v>7916</v>
          </cell>
        </row>
        <row r="16065">
          <cell r="A16065">
            <v>1</v>
          </cell>
          <cell r="E16065">
            <v>10</v>
          </cell>
          <cell r="I16065">
            <v>-8999861.5500000007</v>
          </cell>
          <cell r="M16065">
            <v>10</v>
          </cell>
          <cell r="Q16065">
            <v>10</v>
          </cell>
          <cell r="V16065">
            <v>8091</v>
          </cell>
        </row>
        <row r="16066">
          <cell r="A16066">
            <v>1</v>
          </cell>
          <cell r="E16066">
            <v>10</v>
          </cell>
          <cell r="I16066">
            <v>108606955.81</v>
          </cell>
          <cell r="M16066">
            <v>10</v>
          </cell>
          <cell r="Q16066">
            <v>10</v>
          </cell>
          <cell r="V16066">
            <v>8092</v>
          </cell>
        </row>
        <row r="16067">
          <cell r="A16067">
            <v>1</v>
          </cell>
          <cell r="E16067">
            <v>10</v>
          </cell>
          <cell r="I16067">
            <v>-1397753044.71</v>
          </cell>
          <cell r="M16067">
            <v>10</v>
          </cell>
          <cell r="Q16067">
            <v>10</v>
          </cell>
          <cell r="V16067">
            <v>9000</v>
          </cell>
        </row>
        <row r="16068">
          <cell r="A16068">
            <v>1</v>
          </cell>
          <cell r="E16068">
            <v>10</v>
          </cell>
          <cell r="I16068">
            <v>-3943368746.1399999</v>
          </cell>
          <cell r="M16068">
            <v>10</v>
          </cell>
          <cell r="Q16068">
            <v>10</v>
          </cell>
          <cell r="V16068">
            <v>9100</v>
          </cell>
        </row>
        <row r="16069">
          <cell r="A16069">
            <v>1</v>
          </cell>
          <cell r="E16069">
            <v>10</v>
          </cell>
          <cell r="I16069">
            <v>-12497197.279999999</v>
          </cell>
          <cell r="M16069">
            <v>10</v>
          </cell>
          <cell r="Q16069">
            <v>10</v>
          </cell>
          <cell r="V16069">
            <v>9110</v>
          </cell>
        </row>
        <row r="16070">
          <cell r="A16070">
            <v>1</v>
          </cell>
          <cell r="E16070">
            <v>10</v>
          </cell>
          <cell r="I16070">
            <v>0</v>
          </cell>
          <cell r="M16070">
            <v>10</v>
          </cell>
          <cell r="Q16070">
            <v>10</v>
          </cell>
          <cell r="V16070">
            <v>9150</v>
          </cell>
        </row>
        <row r="16071">
          <cell r="A16071">
            <v>1</v>
          </cell>
          <cell r="E16071">
            <v>10</v>
          </cell>
          <cell r="I16071">
            <v>0</v>
          </cell>
          <cell r="M16071">
            <v>10</v>
          </cell>
          <cell r="Q16071">
            <v>10</v>
          </cell>
          <cell r="V16071">
            <v>9201</v>
          </cell>
        </row>
        <row r="16072">
          <cell r="A16072">
            <v>1</v>
          </cell>
          <cell r="E16072">
            <v>10</v>
          </cell>
          <cell r="I16072">
            <v>-210687290.46000001</v>
          </cell>
          <cell r="M16072">
            <v>10</v>
          </cell>
          <cell r="Q16072">
            <v>10</v>
          </cell>
          <cell r="V16072">
            <v>9251</v>
          </cell>
        </row>
        <row r="16073">
          <cell r="A16073">
            <v>1</v>
          </cell>
          <cell r="E16073">
            <v>10</v>
          </cell>
          <cell r="I16073">
            <v>-335974581.72000003</v>
          </cell>
          <cell r="M16073">
            <v>10</v>
          </cell>
          <cell r="Q16073">
            <v>10</v>
          </cell>
          <cell r="V16073">
            <v>9252</v>
          </cell>
        </row>
        <row r="16074">
          <cell r="A16074">
            <v>1</v>
          </cell>
          <cell r="E16074">
            <v>10</v>
          </cell>
          <cell r="I16074">
            <v>-5700000</v>
          </cell>
          <cell r="M16074">
            <v>10</v>
          </cell>
          <cell r="Q16074">
            <v>10</v>
          </cell>
          <cell r="V16074">
            <v>9253</v>
          </cell>
        </row>
        <row r="16075">
          <cell r="A16075">
            <v>1</v>
          </cell>
          <cell r="E16075">
            <v>10</v>
          </cell>
          <cell r="I16075">
            <v>25549310</v>
          </cell>
          <cell r="M16075">
            <v>10</v>
          </cell>
          <cell r="Q16075">
            <v>10</v>
          </cell>
          <cell r="V16075">
            <v>9253</v>
          </cell>
        </row>
        <row r="16076">
          <cell r="A16076">
            <v>1</v>
          </cell>
          <cell r="E16076">
            <v>10</v>
          </cell>
          <cell r="I16076">
            <v>-36970796</v>
          </cell>
          <cell r="M16076">
            <v>10</v>
          </cell>
          <cell r="Q16076">
            <v>10</v>
          </cell>
          <cell r="V16076">
            <v>9256</v>
          </cell>
        </row>
        <row r="16077">
          <cell r="A16077">
            <v>1</v>
          </cell>
          <cell r="E16077">
            <v>10</v>
          </cell>
          <cell r="I16077">
            <v>-61967177.57</v>
          </cell>
          <cell r="M16077">
            <v>10</v>
          </cell>
          <cell r="Q16077">
            <v>10</v>
          </cell>
          <cell r="V16077">
            <v>9301</v>
          </cell>
        </row>
        <row r="16078">
          <cell r="A16078">
            <v>1</v>
          </cell>
          <cell r="E16078">
            <v>10</v>
          </cell>
          <cell r="I16078">
            <v>-163171594.47</v>
          </cell>
          <cell r="M16078">
            <v>10</v>
          </cell>
          <cell r="Q16078">
            <v>10</v>
          </cell>
          <cell r="V16078">
            <v>9302</v>
          </cell>
        </row>
        <row r="16079">
          <cell r="A16079">
            <v>1</v>
          </cell>
          <cell r="E16079">
            <v>10</v>
          </cell>
          <cell r="I16079">
            <v>-2439212253.5900002</v>
          </cell>
          <cell r="M16079">
            <v>10</v>
          </cell>
          <cell r="Q16079">
            <v>10</v>
          </cell>
          <cell r="V16079">
            <v>9303</v>
          </cell>
        </row>
        <row r="16080">
          <cell r="A16080">
            <v>1</v>
          </cell>
          <cell r="E16080">
            <v>10</v>
          </cell>
          <cell r="I16080">
            <v>-86512690</v>
          </cell>
          <cell r="M16080">
            <v>10</v>
          </cell>
          <cell r="Q16080">
            <v>10</v>
          </cell>
          <cell r="V16080">
            <v>9305</v>
          </cell>
        </row>
        <row r="16081">
          <cell r="A16081">
            <v>1</v>
          </cell>
          <cell r="E16081">
            <v>10</v>
          </cell>
          <cell r="I16081">
            <v>-15466189.09</v>
          </cell>
          <cell r="M16081">
            <v>10</v>
          </cell>
          <cell r="Q16081">
            <v>10</v>
          </cell>
          <cell r="V16081">
            <v>9306</v>
          </cell>
        </row>
        <row r="16082">
          <cell r="A16082">
            <v>1</v>
          </cell>
          <cell r="E16082">
            <v>10</v>
          </cell>
          <cell r="I16082">
            <v>0</v>
          </cell>
          <cell r="M16082">
            <v>10</v>
          </cell>
          <cell r="Q16082">
            <v>10</v>
          </cell>
          <cell r="V16082">
            <v>9400</v>
          </cell>
        </row>
        <row r="16083">
          <cell r="A16083">
            <v>1</v>
          </cell>
          <cell r="E16083">
            <v>10</v>
          </cell>
          <cell r="I16083">
            <v>-21244320</v>
          </cell>
          <cell r="M16083">
            <v>10</v>
          </cell>
          <cell r="Q16083">
            <v>10</v>
          </cell>
          <cell r="V16083">
            <v>9500</v>
          </cell>
        </row>
        <row r="16084">
          <cell r="A16084">
            <v>1</v>
          </cell>
          <cell r="E16084">
            <v>10</v>
          </cell>
          <cell r="I16084">
            <v>-364389655.19999999</v>
          </cell>
          <cell r="M16084">
            <v>10</v>
          </cell>
          <cell r="Q16084">
            <v>10</v>
          </cell>
          <cell r="V16084">
            <v>9530</v>
          </cell>
        </row>
        <row r="16085">
          <cell r="A16085">
            <v>1</v>
          </cell>
          <cell r="E16085">
            <v>10</v>
          </cell>
          <cell r="I16085">
            <v>-845523178.41999996</v>
          </cell>
          <cell r="M16085">
            <v>10</v>
          </cell>
          <cell r="Q16085">
            <v>10</v>
          </cell>
          <cell r="V16085">
            <v>9600</v>
          </cell>
        </row>
        <row r="16086">
          <cell r="A16086">
            <v>1</v>
          </cell>
          <cell r="E16086">
            <v>10</v>
          </cell>
          <cell r="I16086">
            <v>-16686646</v>
          </cell>
          <cell r="M16086">
            <v>10</v>
          </cell>
          <cell r="Q16086">
            <v>10</v>
          </cell>
          <cell r="V16086">
            <v>9610</v>
          </cell>
        </row>
        <row r="16087">
          <cell r="A16087">
            <v>1</v>
          </cell>
          <cell r="E16087">
            <v>10</v>
          </cell>
          <cell r="I16087">
            <v>1230820409</v>
          </cell>
          <cell r="M16087">
            <v>10</v>
          </cell>
          <cell r="Q16087">
            <v>10</v>
          </cell>
          <cell r="V16087">
            <v>9620</v>
          </cell>
        </row>
        <row r="16088">
          <cell r="A16088">
            <v>1</v>
          </cell>
          <cell r="E16088">
            <v>10</v>
          </cell>
          <cell r="I16088">
            <v>-128934883.08</v>
          </cell>
          <cell r="M16088">
            <v>10</v>
          </cell>
          <cell r="Q16088">
            <v>10</v>
          </cell>
          <cell r="V16088">
            <v>9670</v>
          </cell>
        </row>
        <row r="16089">
          <cell r="A16089">
            <v>1</v>
          </cell>
          <cell r="E16089">
            <v>10</v>
          </cell>
          <cell r="I16089">
            <v>0</v>
          </cell>
          <cell r="M16089">
            <v>10</v>
          </cell>
          <cell r="Q16089">
            <v>10</v>
          </cell>
          <cell r="V16089">
            <v>9990</v>
          </cell>
        </row>
        <row r="16090">
          <cell r="A16090">
            <v>1</v>
          </cell>
          <cell r="E16090">
            <v>10</v>
          </cell>
          <cell r="I16090">
            <v>17507868174.139999</v>
          </cell>
          <cell r="M16090">
            <v>10</v>
          </cell>
          <cell r="Q16090">
            <v>10</v>
          </cell>
          <cell r="V16090">
            <v>5301</v>
          </cell>
        </row>
        <row r="16091">
          <cell r="A16091">
            <v>1</v>
          </cell>
          <cell r="E16091">
            <v>4</v>
          </cell>
          <cell r="I16091">
            <v>0</v>
          </cell>
          <cell r="M16091">
            <v>4</v>
          </cell>
          <cell r="Q16091">
            <v>25</v>
          </cell>
          <cell r="V16091">
            <v>1010</v>
          </cell>
        </row>
        <row r="16092">
          <cell r="A16092">
            <v>1</v>
          </cell>
          <cell r="E16092">
            <v>4</v>
          </cell>
          <cell r="I16092">
            <v>0</v>
          </cell>
          <cell r="M16092">
            <v>4</v>
          </cell>
          <cell r="Q16092">
            <v>25</v>
          </cell>
          <cell r="V16092">
            <v>1095</v>
          </cell>
        </row>
        <row r="16093">
          <cell r="A16093">
            <v>1</v>
          </cell>
          <cell r="E16093">
            <v>4</v>
          </cell>
          <cell r="I16093">
            <v>0</v>
          </cell>
          <cell r="M16093">
            <v>4</v>
          </cell>
          <cell r="Q16093">
            <v>25</v>
          </cell>
          <cell r="V16093">
            <v>2051</v>
          </cell>
        </row>
        <row r="16094">
          <cell r="A16094">
            <v>1</v>
          </cell>
          <cell r="E16094">
            <v>4</v>
          </cell>
          <cell r="I16094">
            <v>0</v>
          </cell>
          <cell r="M16094">
            <v>4</v>
          </cell>
          <cell r="Q16094">
            <v>25</v>
          </cell>
          <cell r="V16094">
            <v>2052</v>
          </cell>
        </row>
        <row r="16095">
          <cell r="A16095">
            <v>1</v>
          </cell>
          <cell r="E16095">
            <v>4</v>
          </cell>
          <cell r="I16095">
            <v>0</v>
          </cell>
          <cell r="M16095">
            <v>4</v>
          </cell>
          <cell r="Q16095">
            <v>25</v>
          </cell>
          <cell r="V16095">
            <v>2095</v>
          </cell>
        </row>
        <row r="16096">
          <cell r="A16096">
            <v>1</v>
          </cell>
          <cell r="E16096">
            <v>4</v>
          </cell>
          <cell r="I16096">
            <v>0</v>
          </cell>
          <cell r="M16096">
            <v>4</v>
          </cell>
          <cell r="Q16096">
            <v>25</v>
          </cell>
          <cell r="V16096">
            <v>4720</v>
          </cell>
        </row>
        <row r="16097">
          <cell r="A16097">
            <v>1</v>
          </cell>
          <cell r="E16097">
            <v>4</v>
          </cell>
          <cell r="I16097">
            <v>0</v>
          </cell>
          <cell r="M16097">
            <v>4</v>
          </cell>
          <cell r="Q16097">
            <v>25</v>
          </cell>
          <cell r="V16097">
            <v>4830</v>
          </cell>
        </row>
        <row r="16098">
          <cell r="A16098">
            <v>1</v>
          </cell>
          <cell r="E16098">
            <v>4</v>
          </cell>
          <cell r="I16098">
            <v>0</v>
          </cell>
          <cell r="M16098">
            <v>4</v>
          </cell>
          <cell r="Q16098">
            <v>4</v>
          </cell>
          <cell r="V16098">
            <v>7700</v>
          </cell>
        </row>
        <row r="16099">
          <cell r="A16099">
            <v>1</v>
          </cell>
          <cell r="E16099">
            <v>4</v>
          </cell>
          <cell r="I16099">
            <v>0</v>
          </cell>
          <cell r="M16099">
            <v>4</v>
          </cell>
          <cell r="Q16099">
            <v>4</v>
          </cell>
          <cell r="V16099">
            <v>9216</v>
          </cell>
        </row>
        <row r="16100">
          <cell r="A16100">
            <v>1</v>
          </cell>
          <cell r="E16100">
            <v>11</v>
          </cell>
          <cell r="I16100">
            <v>-17254.18</v>
          </cell>
          <cell r="M16100">
            <v>11</v>
          </cell>
          <cell r="Q16100">
            <v>11</v>
          </cell>
          <cell r="V16100">
            <v>3100</v>
          </cell>
        </row>
        <row r="16101">
          <cell r="A16101">
            <v>1</v>
          </cell>
          <cell r="E16101">
            <v>11</v>
          </cell>
          <cell r="I16101">
            <v>1033322.59</v>
          </cell>
          <cell r="M16101">
            <v>11</v>
          </cell>
          <cell r="Q16101">
            <v>11</v>
          </cell>
          <cell r="V16101">
            <v>3400</v>
          </cell>
        </row>
        <row r="16102">
          <cell r="A16102">
            <v>1</v>
          </cell>
          <cell r="E16102">
            <v>11</v>
          </cell>
          <cell r="I16102">
            <v>486002.5</v>
          </cell>
          <cell r="M16102">
            <v>11</v>
          </cell>
          <cell r="Q16102">
            <v>11</v>
          </cell>
          <cell r="V16102">
            <v>4150</v>
          </cell>
        </row>
        <row r="16103">
          <cell r="A16103">
            <v>1</v>
          </cell>
          <cell r="E16103">
            <v>11</v>
          </cell>
          <cell r="I16103">
            <v>-500000</v>
          </cell>
          <cell r="M16103">
            <v>11</v>
          </cell>
          <cell r="Q16103">
            <v>11</v>
          </cell>
          <cell r="V16103">
            <v>4440</v>
          </cell>
        </row>
        <row r="16104">
          <cell r="A16104">
            <v>1</v>
          </cell>
          <cell r="E16104">
            <v>11</v>
          </cell>
          <cell r="I16104">
            <v>867837.11</v>
          </cell>
          <cell r="M16104">
            <v>11</v>
          </cell>
          <cell r="Q16104">
            <v>11</v>
          </cell>
          <cell r="V16104">
            <v>4730</v>
          </cell>
        </row>
        <row r="16105">
          <cell r="A16105">
            <v>1</v>
          </cell>
          <cell r="E16105">
            <v>11</v>
          </cell>
          <cell r="I16105">
            <v>327972</v>
          </cell>
          <cell r="M16105">
            <v>11</v>
          </cell>
          <cell r="Q16105">
            <v>11</v>
          </cell>
          <cell r="V16105">
            <v>4830</v>
          </cell>
        </row>
        <row r="16106">
          <cell r="A16106">
            <v>1</v>
          </cell>
          <cell r="E16106">
            <v>11</v>
          </cell>
          <cell r="I16106">
            <v>-23745878.600000001</v>
          </cell>
          <cell r="M16106">
            <v>11</v>
          </cell>
          <cell r="Q16106">
            <v>11</v>
          </cell>
          <cell r="V16106">
            <v>5400</v>
          </cell>
        </row>
        <row r="16107">
          <cell r="A16107">
            <v>1</v>
          </cell>
          <cell r="E16107">
            <v>11</v>
          </cell>
          <cell r="I16107">
            <v>1000000</v>
          </cell>
          <cell r="M16107">
            <v>11</v>
          </cell>
          <cell r="Q16107">
            <v>11</v>
          </cell>
          <cell r="V16107">
            <v>7300</v>
          </cell>
        </row>
        <row r="16108">
          <cell r="A16108">
            <v>1</v>
          </cell>
          <cell r="E16108">
            <v>11</v>
          </cell>
          <cell r="I16108">
            <v>1554302.74</v>
          </cell>
          <cell r="M16108">
            <v>11</v>
          </cell>
          <cell r="Q16108">
            <v>11</v>
          </cell>
          <cell r="V16108">
            <v>8112</v>
          </cell>
        </row>
        <row r="16109">
          <cell r="A16109">
            <v>1</v>
          </cell>
          <cell r="E16109">
            <v>11</v>
          </cell>
          <cell r="I16109">
            <v>32276.639999999999</v>
          </cell>
          <cell r="M16109">
            <v>11</v>
          </cell>
          <cell r="Q16109">
            <v>11</v>
          </cell>
          <cell r="V16109">
            <v>8113</v>
          </cell>
        </row>
        <row r="16110">
          <cell r="A16110">
            <v>1</v>
          </cell>
          <cell r="E16110">
            <v>11</v>
          </cell>
          <cell r="I16110">
            <v>-867837.11</v>
          </cell>
          <cell r="M16110">
            <v>11</v>
          </cell>
          <cell r="Q16110">
            <v>11</v>
          </cell>
          <cell r="V16110">
            <v>9251</v>
          </cell>
        </row>
        <row r="16111">
          <cell r="A16111">
            <v>1</v>
          </cell>
          <cell r="E16111">
            <v>11</v>
          </cell>
          <cell r="I16111">
            <v>19829256.309999999</v>
          </cell>
          <cell r="M16111">
            <v>11</v>
          </cell>
          <cell r="Q16111">
            <v>11</v>
          </cell>
          <cell r="V16111">
            <v>5301</v>
          </cell>
        </row>
        <row r="16112">
          <cell r="A16112">
            <v>1</v>
          </cell>
          <cell r="E16112">
            <v>2</v>
          </cell>
          <cell r="I16112">
            <v>0</v>
          </cell>
          <cell r="M16112">
            <v>2</v>
          </cell>
          <cell r="Q16112">
            <v>8</v>
          </cell>
          <cell r="V16112">
            <v>1010</v>
          </cell>
        </row>
        <row r="16113">
          <cell r="A16113">
            <v>1</v>
          </cell>
          <cell r="E16113">
            <v>2</v>
          </cell>
          <cell r="I16113">
            <v>-92532.38</v>
          </cell>
          <cell r="M16113">
            <v>2</v>
          </cell>
          <cell r="Q16113">
            <v>22</v>
          </cell>
          <cell r="V16113">
            <v>1010</v>
          </cell>
        </row>
        <row r="16114">
          <cell r="A16114">
            <v>1</v>
          </cell>
          <cell r="E16114">
            <v>2</v>
          </cell>
          <cell r="I16114">
            <v>-6137382.8799999999</v>
          </cell>
          <cell r="M16114">
            <v>2</v>
          </cell>
          <cell r="Q16114">
            <v>2</v>
          </cell>
          <cell r="V16114">
            <v>1010</v>
          </cell>
        </row>
        <row r="16115">
          <cell r="A16115">
            <v>1</v>
          </cell>
          <cell r="E16115">
            <v>2</v>
          </cell>
          <cell r="I16115">
            <v>-1641139.81</v>
          </cell>
          <cell r="M16115">
            <v>2</v>
          </cell>
          <cell r="Q16115">
            <v>2</v>
          </cell>
          <cell r="V16115">
            <v>1095</v>
          </cell>
        </row>
        <row r="16116">
          <cell r="A16116">
            <v>1</v>
          </cell>
          <cell r="E16116">
            <v>2</v>
          </cell>
          <cell r="I16116">
            <v>-1036904.02</v>
          </cell>
          <cell r="M16116">
            <v>2</v>
          </cell>
          <cell r="Q16116">
            <v>2</v>
          </cell>
          <cell r="V16116">
            <v>1096</v>
          </cell>
        </row>
        <row r="16117">
          <cell r="A16117">
            <v>1</v>
          </cell>
          <cell r="E16117">
            <v>2</v>
          </cell>
          <cell r="I16117">
            <v>199635.63</v>
          </cell>
          <cell r="M16117">
            <v>2</v>
          </cell>
          <cell r="Q16117">
            <v>2</v>
          </cell>
          <cell r="V16117">
            <v>2010</v>
          </cell>
        </row>
        <row r="16118">
          <cell r="A16118">
            <v>1</v>
          </cell>
          <cell r="E16118">
            <v>2</v>
          </cell>
          <cell r="I16118">
            <v>4200</v>
          </cell>
          <cell r="M16118">
            <v>2</v>
          </cell>
          <cell r="Q16118">
            <v>2</v>
          </cell>
          <cell r="V16118">
            <v>2030</v>
          </cell>
        </row>
        <row r="16119">
          <cell r="A16119">
            <v>1</v>
          </cell>
          <cell r="E16119">
            <v>2</v>
          </cell>
          <cell r="I16119">
            <v>122533.6</v>
          </cell>
          <cell r="M16119">
            <v>2</v>
          </cell>
          <cell r="Q16119">
            <v>2</v>
          </cell>
          <cell r="V16119">
            <v>2030</v>
          </cell>
        </row>
        <row r="16120">
          <cell r="A16120">
            <v>1</v>
          </cell>
          <cell r="E16120">
            <v>2</v>
          </cell>
          <cell r="I16120">
            <v>2519096.79</v>
          </cell>
          <cell r="M16120">
            <v>2</v>
          </cell>
          <cell r="Q16120">
            <v>2</v>
          </cell>
          <cell r="V16120">
            <v>2040</v>
          </cell>
        </row>
        <row r="16121">
          <cell r="A16121">
            <v>1</v>
          </cell>
          <cell r="E16121">
            <v>2</v>
          </cell>
          <cell r="I16121">
            <v>728987.89</v>
          </cell>
          <cell r="M16121">
            <v>2</v>
          </cell>
          <cell r="Q16121">
            <v>2</v>
          </cell>
          <cell r="V16121">
            <v>2051</v>
          </cell>
        </row>
        <row r="16122">
          <cell r="A16122">
            <v>1</v>
          </cell>
          <cell r="E16122">
            <v>2</v>
          </cell>
          <cell r="I16122">
            <v>25913.73</v>
          </cell>
          <cell r="M16122">
            <v>2</v>
          </cell>
          <cell r="Q16122">
            <v>2</v>
          </cell>
          <cell r="V16122">
            <v>2052</v>
          </cell>
        </row>
        <row r="16123">
          <cell r="A16123">
            <v>1</v>
          </cell>
          <cell r="E16123">
            <v>2</v>
          </cell>
          <cell r="I16123">
            <v>22368.98</v>
          </cell>
          <cell r="M16123">
            <v>2</v>
          </cell>
          <cell r="Q16123">
            <v>2</v>
          </cell>
          <cell r="V16123">
            <v>2053</v>
          </cell>
        </row>
        <row r="16124">
          <cell r="A16124">
            <v>1</v>
          </cell>
          <cell r="E16124">
            <v>2</v>
          </cell>
          <cell r="I16124">
            <v>129737.61</v>
          </cell>
          <cell r="M16124">
            <v>2</v>
          </cell>
          <cell r="Q16124">
            <v>2</v>
          </cell>
          <cell r="V16124">
            <v>2054</v>
          </cell>
        </row>
        <row r="16125">
          <cell r="A16125">
            <v>1</v>
          </cell>
          <cell r="E16125">
            <v>2</v>
          </cell>
          <cell r="I16125">
            <v>973.68</v>
          </cell>
          <cell r="M16125">
            <v>2</v>
          </cell>
          <cell r="Q16125">
            <v>9</v>
          </cell>
          <cell r="V16125">
            <v>2090</v>
          </cell>
        </row>
        <row r="16126">
          <cell r="A16126">
            <v>1</v>
          </cell>
          <cell r="E16126">
            <v>2</v>
          </cell>
          <cell r="I16126">
            <v>1001351.07</v>
          </cell>
          <cell r="M16126">
            <v>2</v>
          </cell>
          <cell r="Q16126">
            <v>2</v>
          </cell>
          <cell r="V16126">
            <v>2090</v>
          </cell>
        </row>
        <row r="16127">
          <cell r="A16127">
            <v>1</v>
          </cell>
          <cell r="E16127">
            <v>2</v>
          </cell>
          <cell r="I16127">
            <v>1259970.22</v>
          </cell>
          <cell r="M16127">
            <v>2</v>
          </cell>
          <cell r="Q16127">
            <v>2</v>
          </cell>
          <cell r="V16127">
            <v>2095</v>
          </cell>
        </row>
        <row r="16128">
          <cell r="A16128">
            <v>1</v>
          </cell>
          <cell r="E16128">
            <v>2</v>
          </cell>
          <cell r="I16128">
            <v>-107.39</v>
          </cell>
          <cell r="M16128">
            <v>2</v>
          </cell>
          <cell r="Q16128">
            <v>2</v>
          </cell>
          <cell r="V16128">
            <v>2200</v>
          </cell>
        </row>
        <row r="16129">
          <cell r="A16129">
            <v>1</v>
          </cell>
          <cell r="E16129">
            <v>2</v>
          </cell>
          <cell r="I16129">
            <v>-6205.9</v>
          </cell>
          <cell r="M16129">
            <v>2</v>
          </cell>
          <cell r="Q16129">
            <v>2</v>
          </cell>
          <cell r="V16129">
            <v>2300</v>
          </cell>
        </row>
        <row r="16130">
          <cell r="A16130">
            <v>1</v>
          </cell>
          <cell r="E16130">
            <v>2</v>
          </cell>
          <cell r="I16130">
            <v>-983.49</v>
          </cell>
          <cell r="M16130">
            <v>2</v>
          </cell>
          <cell r="Q16130">
            <v>2</v>
          </cell>
          <cell r="V16130">
            <v>3000</v>
          </cell>
        </row>
        <row r="16131">
          <cell r="A16131">
            <v>1</v>
          </cell>
          <cell r="E16131">
            <v>2</v>
          </cell>
          <cell r="I16131">
            <v>-1284</v>
          </cell>
          <cell r="M16131">
            <v>2</v>
          </cell>
          <cell r="Q16131">
            <v>2</v>
          </cell>
          <cell r="V16131">
            <v>3300</v>
          </cell>
        </row>
        <row r="16132">
          <cell r="A16132">
            <v>1</v>
          </cell>
          <cell r="E16132">
            <v>2</v>
          </cell>
          <cell r="I16132">
            <v>41369.54</v>
          </cell>
          <cell r="M16132">
            <v>2</v>
          </cell>
          <cell r="Q16132">
            <v>2</v>
          </cell>
          <cell r="V16132">
            <v>3400</v>
          </cell>
        </row>
        <row r="16133">
          <cell r="A16133">
            <v>1</v>
          </cell>
          <cell r="E16133">
            <v>2</v>
          </cell>
          <cell r="I16133">
            <v>40000</v>
          </cell>
          <cell r="M16133">
            <v>2</v>
          </cell>
          <cell r="Q16133">
            <v>2</v>
          </cell>
          <cell r="V16133">
            <v>4060</v>
          </cell>
        </row>
        <row r="16134">
          <cell r="A16134">
            <v>1</v>
          </cell>
          <cell r="E16134">
            <v>2</v>
          </cell>
          <cell r="I16134">
            <v>748.8</v>
          </cell>
          <cell r="M16134">
            <v>2</v>
          </cell>
          <cell r="Q16134">
            <v>2</v>
          </cell>
          <cell r="V16134">
            <v>4150</v>
          </cell>
        </row>
        <row r="16135">
          <cell r="A16135">
            <v>1</v>
          </cell>
          <cell r="E16135">
            <v>2</v>
          </cell>
          <cell r="I16135">
            <v>1423.85</v>
          </cell>
          <cell r="M16135">
            <v>2</v>
          </cell>
          <cell r="Q16135">
            <v>2</v>
          </cell>
          <cell r="V16135">
            <v>4260</v>
          </cell>
        </row>
        <row r="16136">
          <cell r="A16136">
            <v>1</v>
          </cell>
          <cell r="E16136">
            <v>2</v>
          </cell>
          <cell r="I16136">
            <v>59.85</v>
          </cell>
          <cell r="M16136">
            <v>2</v>
          </cell>
          <cell r="Q16136">
            <v>2</v>
          </cell>
          <cell r="V16136">
            <v>4280</v>
          </cell>
        </row>
        <row r="16137">
          <cell r="A16137">
            <v>1</v>
          </cell>
          <cell r="E16137">
            <v>2</v>
          </cell>
          <cell r="I16137">
            <v>1024.44</v>
          </cell>
          <cell r="M16137">
            <v>2</v>
          </cell>
          <cell r="Q16137">
            <v>2</v>
          </cell>
          <cell r="V16137">
            <v>4301</v>
          </cell>
        </row>
        <row r="16138">
          <cell r="A16138">
            <v>1</v>
          </cell>
          <cell r="E16138">
            <v>2</v>
          </cell>
          <cell r="I16138">
            <v>471.58</v>
          </cell>
          <cell r="M16138">
            <v>2</v>
          </cell>
          <cell r="Q16138">
            <v>2</v>
          </cell>
          <cell r="V16138">
            <v>4305</v>
          </cell>
        </row>
        <row r="16139">
          <cell r="A16139">
            <v>1</v>
          </cell>
          <cell r="E16139">
            <v>2</v>
          </cell>
          <cell r="I16139">
            <v>400</v>
          </cell>
          <cell r="M16139">
            <v>2</v>
          </cell>
          <cell r="Q16139">
            <v>2</v>
          </cell>
          <cell r="V16139">
            <v>4460</v>
          </cell>
        </row>
        <row r="16140">
          <cell r="A16140">
            <v>1</v>
          </cell>
          <cell r="E16140">
            <v>2</v>
          </cell>
          <cell r="I16140">
            <v>0</v>
          </cell>
          <cell r="M16140">
            <v>2</v>
          </cell>
          <cell r="Q16140">
            <v>4</v>
          </cell>
          <cell r="V16140">
            <v>4490</v>
          </cell>
        </row>
        <row r="16141">
          <cell r="A16141">
            <v>1</v>
          </cell>
          <cell r="E16141">
            <v>2</v>
          </cell>
          <cell r="I16141">
            <v>-170.66</v>
          </cell>
          <cell r="M16141">
            <v>2</v>
          </cell>
          <cell r="Q16141">
            <v>2</v>
          </cell>
          <cell r="V16141">
            <v>4490</v>
          </cell>
        </row>
        <row r="16142">
          <cell r="A16142">
            <v>1</v>
          </cell>
          <cell r="E16142">
            <v>2</v>
          </cell>
          <cell r="I16142">
            <v>1300</v>
          </cell>
          <cell r="M16142">
            <v>2</v>
          </cell>
          <cell r="Q16142">
            <v>2</v>
          </cell>
          <cell r="V16142">
            <v>4601</v>
          </cell>
        </row>
        <row r="16143">
          <cell r="A16143">
            <v>1</v>
          </cell>
          <cell r="E16143">
            <v>2</v>
          </cell>
          <cell r="I16143">
            <v>2369</v>
          </cell>
          <cell r="M16143">
            <v>2</v>
          </cell>
          <cell r="Q16143">
            <v>2</v>
          </cell>
          <cell r="V16143">
            <v>4660</v>
          </cell>
        </row>
        <row r="16144">
          <cell r="A16144">
            <v>1</v>
          </cell>
          <cell r="E16144">
            <v>2</v>
          </cell>
          <cell r="I16144">
            <v>8070.53</v>
          </cell>
          <cell r="M16144">
            <v>2</v>
          </cell>
          <cell r="Q16144">
            <v>2</v>
          </cell>
          <cell r="V16144">
            <v>4680</v>
          </cell>
        </row>
        <row r="16145">
          <cell r="A16145">
            <v>1</v>
          </cell>
          <cell r="E16145">
            <v>2</v>
          </cell>
          <cell r="I16145">
            <v>90.9</v>
          </cell>
          <cell r="M16145">
            <v>2</v>
          </cell>
          <cell r="Q16145">
            <v>2</v>
          </cell>
          <cell r="V16145">
            <v>4720</v>
          </cell>
        </row>
        <row r="16146">
          <cell r="A16146">
            <v>1</v>
          </cell>
          <cell r="E16146">
            <v>2</v>
          </cell>
          <cell r="I16146">
            <v>0</v>
          </cell>
          <cell r="M16146">
            <v>2</v>
          </cell>
          <cell r="Q16146">
            <v>4</v>
          </cell>
          <cell r="V16146">
            <v>4730</v>
          </cell>
        </row>
        <row r="16147">
          <cell r="A16147">
            <v>1</v>
          </cell>
          <cell r="E16147">
            <v>2</v>
          </cell>
          <cell r="I16147">
            <v>0</v>
          </cell>
          <cell r="M16147">
            <v>2</v>
          </cell>
          <cell r="Q16147">
            <v>4</v>
          </cell>
          <cell r="V16147">
            <v>4730</v>
          </cell>
        </row>
        <row r="16148">
          <cell r="A16148">
            <v>1</v>
          </cell>
          <cell r="E16148">
            <v>2</v>
          </cell>
          <cell r="I16148">
            <v>0</v>
          </cell>
          <cell r="M16148">
            <v>2</v>
          </cell>
          <cell r="Q16148">
            <v>4</v>
          </cell>
          <cell r="V16148">
            <v>4730</v>
          </cell>
        </row>
        <row r="16149">
          <cell r="A16149">
            <v>1</v>
          </cell>
          <cell r="E16149">
            <v>2</v>
          </cell>
          <cell r="I16149">
            <v>0</v>
          </cell>
          <cell r="M16149">
            <v>2</v>
          </cell>
          <cell r="Q16149">
            <v>22</v>
          </cell>
          <cell r="V16149">
            <v>4730</v>
          </cell>
        </row>
        <row r="16150">
          <cell r="A16150">
            <v>1</v>
          </cell>
          <cell r="E16150">
            <v>2</v>
          </cell>
          <cell r="I16150">
            <v>0</v>
          </cell>
          <cell r="M16150">
            <v>2</v>
          </cell>
          <cell r="Q16150">
            <v>4</v>
          </cell>
          <cell r="V16150">
            <v>4730</v>
          </cell>
        </row>
        <row r="16151">
          <cell r="A16151">
            <v>1</v>
          </cell>
          <cell r="E16151">
            <v>2</v>
          </cell>
          <cell r="I16151">
            <v>0</v>
          </cell>
          <cell r="M16151">
            <v>2</v>
          </cell>
          <cell r="Q16151">
            <v>4</v>
          </cell>
          <cell r="V16151">
            <v>4730</v>
          </cell>
        </row>
        <row r="16152">
          <cell r="A16152">
            <v>1</v>
          </cell>
          <cell r="E16152">
            <v>2</v>
          </cell>
          <cell r="I16152">
            <v>461425.79</v>
          </cell>
          <cell r="M16152">
            <v>2</v>
          </cell>
          <cell r="Q16152">
            <v>2</v>
          </cell>
          <cell r="V16152">
            <v>4730</v>
          </cell>
        </row>
        <row r="16153">
          <cell r="A16153">
            <v>1</v>
          </cell>
          <cell r="E16153">
            <v>2</v>
          </cell>
          <cell r="I16153">
            <v>80000</v>
          </cell>
          <cell r="M16153">
            <v>2</v>
          </cell>
          <cell r="Q16153">
            <v>2</v>
          </cell>
          <cell r="V16153">
            <v>4740</v>
          </cell>
        </row>
        <row r="16154">
          <cell r="A16154">
            <v>1</v>
          </cell>
          <cell r="E16154">
            <v>2</v>
          </cell>
          <cell r="I16154">
            <v>0</v>
          </cell>
          <cell r="M16154">
            <v>2</v>
          </cell>
          <cell r="Q16154">
            <v>4</v>
          </cell>
          <cell r="V16154">
            <v>4755</v>
          </cell>
        </row>
        <row r="16155">
          <cell r="A16155">
            <v>1</v>
          </cell>
          <cell r="E16155">
            <v>2</v>
          </cell>
          <cell r="I16155">
            <v>0</v>
          </cell>
          <cell r="M16155">
            <v>2</v>
          </cell>
          <cell r="Q16155">
            <v>2</v>
          </cell>
          <cell r="V16155">
            <v>4755</v>
          </cell>
        </row>
        <row r="16156">
          <cell r="A16156">
            <v>1</v>
          </cell>
          <cell r="E16156">
            <v>2</v>
          </cell>
          <cell r="I16156">
            <v>24269.79</v>
          </cell>
          <cell r="M16156">
            <v>2</v>
          </cell>
          <cell r="Q16156">
            <v>2</v>
          </cell>
          <cell r="V16156">
            <v>4800</v>
          </cell>
        </row>
        <row r="16157">
          <cell r="A16157">
            <v>1</v>
          </cell>
          <cell r="E16157">
            <v>2</v>
          </cell>
          <cell r="I16157">
            <v>1540</v>
          </cell>
          <cell r="M16157">
            <v>2</v>
          </cell>
          <cell r="Q16157">
            <v>2</v>
          </cell>
          <cell r="V16157">
            <v>4830</v>
          </cell>
        </row>
        <row r="16158">
          <cell r="A16158">
            <v>1</v>
          </cell>
          <cell r="E16158">
            <v>2</v>
          </cell>
          <cell r="I16158">
            <v>7645</v>
          </cell>
          <cell r="M16158">
            <v>2</v>
          </cell>
          <cell r="Q16158">
            <v>2</v>
          </cell>
          <cell r="V16158">
            <v>4840</v>
          </cell>
        </row>
        <row r="16159">
          <cell r="A16159">
            <v>1</v>
          </cell>
          <cell r="E16159">
            <v>2</v>
          </cell>
          <cell r="I16159">
            <v>279990.27</v>
          </cell>
          <cell r="M16159">
            <v>2</v>
          </cell>
          <cell r="Q16159">
            <v>2</v>
          </cell>
          <cell r="V16159">
            <v>4880</v>
          </cell>
        </row>
        <row r="16160">
          <cell r="A16160">
            <v>1</v>
          </cell>
          <cell r="E16160">
            <v>2</v>
          </cell>
          <cell r="I16160">
            <v>6376.4</v>
          </cell>
          <cell r="M16160">
            <v>2</v>
          </cell>
          <cell r="Q16160">
            <v>2</v>
          </cell>
          <cell r="V16160">
            <v>4910</v>
          </cell>
        </row>
        <row r="16161">
          <cell r="A16161">
            <v>1</v>
          </cell>
          <cell r="E16161">
            <v>2</v>
          </cell>
          <cell r="I16161">
            <v>-10000</v>
          </cell>
          <cell r="M16161">
            <v>2</v>
          </cell>
          <cell r="Q16161">
            <v>2</v>
          </cell>
          <cell r="V16161">
            <v>5100</v>
          </cell>
        </row>
        <row r="16162">
          <cell r="A16162">
            <v>1</v>
          </cell>
          <cell r="E16162">
            <v>2</v>
          </cell>
          <cell r="I16162">
            <v>-3396285.62</v>
          </cell>
          <cell r="M16162">
            <v>2</v>
          </cell>
          <cell r="Q16162">
            <v>2</v>
          </cell>
          <cell r="V16162">
            <v>5400</v>
          </cell>
        </row>
        <row r="16163">
          <cell r="A16163">
            <v>1</v>
          </cell>
          <cell r="E16163">
            <v>2</v>
          </cell>
          <cell r="I16163">
            <v>8488.4699999999993</v>
          </cell>
          <cell r="M16163">
            <v>2</v>
          </cell>
          <cell r="Q16163">
            <v>2</v>
          </cell>
          <cell r="V16163">
            <v>6110</v>
          </cell>
        </row>
        <row r="16164">
          <cell r="A16164">
            <v>1</v>
          </cell>
          <cell r="E16164">
            <v>2</v>
          </cell>
          <cell r="I16164">
            <v>-1414.74</v>
          </cell>
          <cell r="M16164">
            <v>2</v>
          </cell>
          <cell r="Q16164">
            <v>2</v>
          </cell>
          <cell r="V16164">
            <v>6120</v>
          </cell>
        </row>
        <row r="16165">
          <cell r="A16165">
            <v>1</v>
          </cell>
          <cell r="E16165">
            <v>2</v>
          </cell>
          <cell r="I16165">
            <v>73759.509999999995</v>
          </cell>
          <cell r="M16165">
            <v>2</v>
          </cell>
          <cell r="Q16165">
            <v>2</v>
          </cell>
          <cell r="V16165">
            <v>6710</v>
          </cell>
        </row>
        <row r="16166">
          <cell r="A16166">
            <v>1</v>
          </cell>
          <cell r="E16166">
            <v>2</v>
          </cell>
          <cell r="I16166">
            <v>-1024.44</v>
          </cell>
          <cell r="M16166">
            <v>2</v>
          </cell>
          <cell r="Q16166">
            <v>2</v>
          </cell>
          <cell r="V16166">
            <v>6720</v>
          </cell>
        </row>
        <row r="16167">
          <cell r="A16167">
            <v>1</v>
          </cell>
          <cell r="E16167">
            <v>2</v>
          </cell>
          <cell r="I16167">
            <v>5692651.8399999999</v>
          </cell>
          <cell r="M16167">
            <v>2</v>
          </cell>
          <cell r="Q16167">
            <v>2</v>
          </cell>
          <cell r="V16167">
            <v>7100</v>
          </cell>
        </row>
        <row r="16168">
          <cell r="A16168">
            <v>1</v>
          </cell>
          <cell r="E16168">
            <v>2</v>
          </cell>
          <cell r="I16168">
            <v>-58257.63</v>
          </cell>
          <cell r="M16168">
            <v>2</v>
          </cell>
          <cell r="Q16168">
            <v>2</v>
          </cell>
          <cell r="V16168">
            <v>7110</v>
          </cell>
        </row>
        <row r="16169">
          <cell r="A16169">
            <v>1</v>
          </cell>
          <cell r="E16169">
            <v>2</v>
          </cell>
          <cell r="I16169">
            <v>2036835.61</v>
          </cell>
          <cell r="M16169">
            <v>2</v>
          </cell>
          <cell r="Q16169">
            <v>2</v>
          </cell>
          <cell r="V16169">
            <v>7130</v>
          </cell>
        </row>
        <row r="16170">
          <cell r="A16170">
            <v>1</v>
          </cell>
          <cell r="E16170">
            <v>2</v>
          </cell>
          <cell r="I16170">
            <v>3101.95</v>
          </cell>
          <cell r="M16170">
            <v>2</v>
          </cell>
          <cell r="Q16170">
            <v>2</v>
          </cell>
          <cell r="V16170">
            <v>7300</v>
          </cell>
        </row>
        <row r="16171">
          <cell r="A16171">
            <v>1</v>
          </cell>
          <cell r="E16171">
            <v>2</v>
          </cell>
          <cell r="I16171">
            <v>3033.99</v>
          </cell>
          <cell r="M16171">
            <v>2</v>
          </cell>
          <cell r="Q16171">
            <v>2</v>
          </cell>
          <cell r="V16171">
            <v>7300</v>
          </cell>
        </row>
        <row r="16172">
          <cell r="A16172">
            <v>1</v>
          </cell>
          <cell r="E16172">
            <v>2</v>
          </cell>
          <cell r="I16172">
            <v>45653.41</v>
          </cell>
          <cell r="M16172">
            <v>2</v>
          </cell>
          <cell r="Q16172">
            <v>2</v>
          </cell>
          <cell r="V16172">
            <v>7300</v>
          </cell>
        </row>
        <row r="16173">
          <cell r="A16173">
            <v>1</v>
          </cell>
          <cell r="E16173">
            <v>2</v>
          </cell>
          <cell r="I16173">
            <v>11</v>
          </cell>
          <cell r="M16173">
            <v>2</v>
          </cell>
          <cell r="Q16173">
            <v>2</v>
          </cell>
          <cell r="V16173">
            <v>7300</v>
          </cell>
        </row>
        <row r="16174">
          <cell r="A16174">
            <v>1</v>
          </cell>
          <cell r="E16174">
            <v>2</v>
          </cell>
          <cell r="I16174">
            <v>52152.1</v>
          </cell>
          <cell r="M16174">
            <v>2</v>
          </cell>
          <cell r="Q16174">
            <v>2</v>
          </cell>
          <cell r="V16174">
            <v>7300</v>
          </cell>
        </row>
        <row r="16175">
          <cell r="A16175">
            <v>1</v>
          </cell>
          <cell r="E16175">
            <v>2</v>
          </cell>
          <cell r="I16175">
            <v>-8470.43</v>
          </cell>
          <cell r="M16175">
            <v>2</v>
          </cell>
          <cell r="Q16175">
            <v>2</v>
          </cell>
          <cell r="V16175">
            <v>7300</v>
          </cell>
        </row>
        <row r="16176">
          <cell r="A16176">
            <v>1</v>
          </cell>
          <cell r="E16176">
            <v>2</v>
          </cell>
          <cell r="I16176">
            <v>9880.16</v>
          </cell>
          <cell r="M16176">
            <v>2</v>
          </cell>
          <cell r="Q16176">
            <v>2</v>
          </cell>
          <cell r="V16176">
            <v>7300</v>
          </cell>
        </row>
        <row r="16177">
          <cell r="A16177">
            <v>1</v>
          </cell>
          <cell r="E16177">
            <v>2</v>
          </cell>
          <cell r="I16177">
            <v>200</v>
          </cell>
          <cell r="M16177">
            <v>2</v>
          </cell>
          <cell r="Q16177">
            <v>2</v>
          </cell>
          <cell r="V16177">
            <v>7300</v>
          </cell>
        </row>
        <row r="16178">
          <cell r="A16178">
            <v>1</v>
          </cell>
          <cell r="E16178">
            <v>2</v>
          </cell>
          <cell r="I16178">
            <v>1774.86</v>
          </cell>
          <cell r="M16178">
            <v>2</v>
          </cell>
          <cell r="Q16178">
            <v>2</v>
          </cell>
          <cell r="V16178">
            <v>7300</v>
          </cell>
        </row>
        <row r="16179">
          <cell r="A16179">
            <v>1</v>
          </cell>
          <cell r="E16179">
            <v>2</v>
          </cell>
          <cell r="I16179">
            <v>3585.31</v>
          </cell>
          <cell r="M16179">
            <v>2</v>
          </cell>
          <cell r="Q16179">
            <v>2</v>
          </cell>
          <cell r="V16179">
            <v>7300</v>
          </cell>
        </row>
        <row r="16180">
          <cell r="A16180">
            <v>1</v>
          </cell>
          <cell r="E16180">
            <v>2</v>
          </cell>
          <cell r="I16180">
            <v>400</v>
          </cell>
          <cell r="M16180">
            <v>2</v>
          </cell>
          <cell r="Q16180">
            <v>2</v>
          </cell>
          <cell r="V16180">
            <v>7300</v>
          </cell>
        </row>
        <row r="16181">
          <cell r="A16181">
            <v>1</v>
          </cell>
          <cell r="E16181">
            <v>2</v>
          </cell>
          <cell r="I16181">
            <v>1100</v>
          </cell>
          <cell r="M16181">
            <v>2</v>
          </cell>
          <cell r="Q16181">
            <v>2</v>
          </cell>
          <cell r="V16181">
            <v>7300</v>
          </cell>
        </row>
        <row r="16182">
          <cell r="A16182">
            <v>1</v>
          </cell>
          <cell r="E16182">
            <v>2</v>
          </cell>
          <cell r="I16182">
            <v>17.86</v>
          </cell>
          <cell r="M16182">
            <v>2</v>
          </cell>
          <cell r="Q16182">
            <v>2</v>
          </cell>
          <cell r="V16182">
            <v>7300</v>
          </cell>
        </row>
        <row r="16183">
          <cell r="A16183">
            <v>1</v>
          </cell>
          <cell r="E16183">
            <v>2</v>
          </cell>
          <cell r="I16183">
            <v>7250</v>
          </cell>
          <cell r="M16183">
            <v>2</v>
          </cell>
          <cell r="Q16183">
            <v>2</v>
          </cell>
          <cell r="V16183">
            <v>7300</v>
          </cell>
        </row>
        <row r="16184">
          <cell r="A16184">
            <v>1</v>
          </cell>
          <cell r="E16184">
            <v>2</v>
          </cell>
          <cell r="I16184">
            <v>1897.66</v>
          </cell>
          <cell r="M16184">
            <v>2</v>
          </cell>
          <cell r="Q16184">
            <v>2</v>
          </cell>
          <cell r="V16184">
            <v>7300</v>
          </cell>
        </row>
        <row r="16185">
          <cell r="A16185">
            <v>1</v>
          </cell>
          <cell r="E16185">
            <v>2</v>
          </cell>
          <cell r="I16185">
            <v>1500</v>
          </cell>
          <cell r="M16185">
            <v>2</v>
          </cell>
          <cell r="Q16185">
            <v>2</v>
          </cell>
          <cell r="V16185">
            <v>7300</v>
          </cell>
        </row>
        <row r="16186">
          <cell r="A16186">
            <v>1</v>
          </cell>
          <cell r="E16186">
            <v>2</v>
          </cell>
          <cell r="I16186">
            <v>1500</v>
          </cell>
          <cell r="M16186">
            <v>2</v>
          </cell>
          <cell r="Q16186">
            <v>2</v>
          </cell>
          <cell r="V16186">
            <v>7300</v>
          </cell>
        </row>
        <row r="16187">
          <cell r="A16187">
            <v>1</v>
          </cell>
          <cell r="E16187">
            <v>2</v>
          </cell>
          <cell r="I16187">
            <v>1500</v>
          </cell>
          <cell r="M16187">
            <v>2</v>
          </cell>
          <cell r="Q16187">
            <v>2</v>
          </cell>
          <cell r="V16187">
            <v>7300</v>
          </cell>
        </row>
        <row r="16188">
          <cell r="A16188">
            <v>1</v>
          </cell>
          <cell r="E16188">
            <v>2</v>
          </cell>
          <cell r="I16188">
            <v>1500</v>
          </cell>
          <cell r="M16188">
            <v>2</v>
          </cell>
          <cell r="Q16188">
            <v>2</v>
          </cell>
          <cell r="V16188">
            <v>7300</v>
          </cell>
        </row>
        <row r="16189">
          <cell r="A16189">
            <v>1</v>
          </cell>
          <cell r="E16189">
            <v>2</v>
          </cell>
          <cell r="I16189">
            <v>3181.13</v>
          </cell>
          <cell r="M16189">
            <v>2</v>
          </cell>
          <cell r="Q16189">
            <v>2</v>
          </cell>
          <cell r="V16189">
            <v>7300</v>
          </cell>
        </row>
        <row r="16190">
          <cell r="A16190">
            <v>1</v>
          </cell>
          <cell r="E16190">
            <v>2</v>
          </cell>
          <cell r="I16190">
            <v>8135.73</v>
          </cell>
          <cell r="M16190">
            <v>2</v>
          </cell>
          <cell r="Q16190">
            <v>2</v>
          </cell>
          <cell r="V16190">
            <v>7300</v>
          </cell>
        </row>
        <row r="16191">
          <cell r="A16191">
            <v>1</v>
          </cell>
          <cell r="E16191">
            <v>2</v>
          </cell>
          <cell r="I16191">
            <v>294492.08</v>
          </cell>
          <cell r="M16191">
            <v>2</v>
          </cell>
          <cell r="Q16191">
            <v>2</v>
          </cell>
          <cell r="V16191">
            <v>7400</v>
          </cell>
        </row>
        <row r="16192">
          <cell r="A16192">
            <v>1</v>
          </cell>
          <cell r="E16192">
            <v>2</v>
          </cell>
          <cell r="I16192">
            <v>2012889.82</v>
          </cell>
          <cell r="M16192">
            <v>2</v>
          </cell>
          <cell r="Q16192">
            <v>2</v>
          </cell>
          <cell r="V16192">
            <v>7700</v>
          </cell>
        </row>
        <row r="16193">
          <cell r="A16193">
            <v>1</v>
          </cell>
          <cell r="E16193">
            <v>2</v>
          </cell>
          <cell r="I16193">
            <v>1284.3</v>
          </cell>
          <cell r="M16193">
            <v>2</v>
          </cell>
          <cell r="Q16193">
            <v>2</v>
          </cell>
          <cell r="V16193">
            <v>7916</v>
          </cell>
        </row>
        <row r="16194">
          <cell r="A16194">
            <v>1</v>
          </cell>
          <cell r="E16194">
            <v>2</v>
          </cell>
          <cell r="I16194">
            <v>349369.74</v>
          </cell>
          <cell r="M16194">
            <v>2</v>
          </cell>
          <cell r="Q16194">
            <v>2</v>
          </cell>
          <cell r="V16194">
            <v>8081</v>
          </cell>
        </row>
        <row r="16195">
          <cell r="A16195">
            <v>1</v>
          </cell>
          <cell r="E16195">
            <v>2</v>
          </cell>
          <cell r="I16195">
            <v>-2095</v>
          </cell>
          <cell r="M16195">
            <v>2</v>
          </cell>
          <cell r="Q16195">
            <v>2</v>
          </cell>
          <cell r="V16195">
            <v>8700</v>
          </cell>
        </row>
        <row r="16196">
          <cell r="A16196">
            <v>1</v>
          </cell>
          <cell r="E16196">
            <v>2</v>
          </cell>
          <cell r="I16196">
            <v>-3550619.71</v>
          </cell>
          <cell r="M16196">
            <v>2</v>
          </cell>
          <cell r="Q16196">
            <v>2</v>
          </cell>
          <cell r="V16196">
            <v>9100</v>
          </cell>
        </row>
        <row r="16197">
          <cell r="A16197">
            <v>1</v>
          </cell>
          <cell r="E16197">
            <v>2</v>
          </cell>
          <cell r="I16197">
            <v>-20595.63</v>
          </cell>
          <cell r="M16197">
            <v>2</v>
          </cell>
          <cell r="Q16197">
            <v>2</v>
          </cell>
          <cell r="V16197">
            <v>9150</v>
          </cell>
        </row>
        <row r="16198">
          <cell r="A16198">
            <v>1</v>
          </cell>
          <cell r="E16198">
            <v>2</v>
          </cell>
          <cell r="I16198">
            <v>-1211612.3400000001</v>
          </cell>
          <cell r="M16198">
            <v>2</v>
          </cell>
          <cell r="Q16198">
            <v>2</v>
          </cell>
          <cell r="V16198">
            <v>9206</v>
          </cell>
        </row>
        <row r="16199">
          <cell r="A16199">
            <v>1</v>
          </cell>
          <cell r="E16199">
            <v>2</v>
          </cell>
          <cell r="I16199">
            <v>-1267411.96</v>
          </cell>
          <cell r="M16199">
            <v>2</v>
          </cell>
          <cell r="Q16199">
            <v>2</v>
          </cell>
          <cell r="V16199">
            <v>9252</v>
          </cell>
        </row>
        <row r="16200">
          <cell r="A16200">
            <v>1</v>
          </cell>
          <cell r="E16200">
            <v>2</v>
          </cell>
          <cell r="I16200">
            <v>-5184.92</v>
          </cell>
          <cell r="M16200">
            <v>2</v>
          </cell>
          <cell r="Q16200">
            <v>2</v>
          </cell>
          <cell r="V16200">
            <v>9253</v>
          </cell>
        </row>
        <row r="16201">
          <cell r="A16201">
            <v>1</v>
          </cell>
          <cell r="E16201">
            <v>2</v>
          </cell>
          <cell r="I16201">
            <v>-265724.18</v>
          </cell>
          <cell r="M16201">
            <v>2</v>
          </cell>
          <cell r="Q16201">
            <v>2</v>
          </cell>
          <cell r="V16201">
            <v>9302</v>
          </cell>
        </row>
        <row r="16202">
          <cell r="A16202">
            <v>1</v>
          </cell>
          <cell r="E16202">
            <v>2</v>
          </cell>
          <cell r="I16202">
            <v>-1175895.94</v>
          </cell>
          <cell r="M16202">
            <v>2</v>
          </cell>
          <cell r="Q16202">
            <v>2</v>
          </cell>
          <cell r="V16202">
            <v>9303</v>
          </cell>
        </row>
        <row r="16203">
          <cell r="A16203">
            <v>1</v>
          </cell>
          <cell r="E16203">
            <v>2</v>
          </cell>
          <cell r="I16203">
            <v>-160000</v>
          </cell>
          <cell r="M16203">
            <v>2</v>
          </cell>
          <cell r="Q16203">
            <v>2</v>
          </cell>
          <cell r="V16203">
            <v>9305</v>
          </cell>
        </row>
        <row r="16204">
          <cell r="A16204">
            <v>1</v>
          </cell>
          <cell r="E16204">
            <v>2</v>
          </cell>
          <cell r="I16204">
            <v>-80000</v>
          </cell>
          <cell r="M16204">
            <v>2</v>
          </cell>
          <cell r="Q16204">
            <v>2</v>
          </cell>
          <cell r="V16204">
            <v>9306</v>
          </cell>
        </row>
        <row r="16205">
          <cell r="A16205">
            <v>1</v>
          </cell>
          <cell r="E16205">
            <v>2</v>
          </cell>
          <cell r="I16205">
            <v>0</v>
          </cell>
          <cell r="M16205">
            <v>2</v>
          </cell>
          <cell r="Q16205">
            <v>2</v>
          </cell>
          <cell r="V16205">
            <v>9500</v>
          </cell>
        </row>
        <row r="16206">
          <cell r="A16206">
            <v>1</v>
          </cell>
          <cell r="E16206">
            <v>2</v>
          </cell>
          <cell r="I16206">
            <v>-776349.88</v>
          </cell>
          <cell r="M16206">
            <v>2</v>
          </cell>
          <cell r="Q16206">
            <v>2</v>
          </cell>
          <cell r="V16206">
            <v>9530</v>
          </cell>
        </row>
        <row r="16207">
          <cell r="A16207">
            <v>1</v>
          </cell>
          <cell r="E16207">
            <v>2</v>
          </cell>
          <cell r="I16207">
            <v>4463.7700000000004</v>
          </cell>
          <cell r="M16207">
            <v>2</v>
          </cell>
          <cell r="Q16207">
            <v>2</v>
          </cell>
          <cell r="V16207">
            <v>9600</v>
          </cell>
        </row>
        <row r="16208">
          <cell r="A16208">
            <v>1</v>
          </cell>
          <cell r="E16208">
            <v>2</v>
          </cell>
          <cell r="I16208">
            <v>-28907</v>
          </cell>
          <cell r="M16208">
            <v>2</v>
          </cell>
          <cell r="Q16208">
            <v>2</v>
          </cell>
          <cell r="V16208">
            <v>9610</v>
          </cell>
        </row>
        <row r="16209">
          <cell r="A16209">
            <v>1</v>
          </cell>
          <cell r="E16209">
            <v>2</v>
          </cell>
          <cell r="I16209">
            <v>157141.29</v>
          </cell>
          <cell r="M16209">
            <v>2</v>
          </cell>
          <cell r="Q16209">
            <v>2</v>
          </cell>
          <cell r="V16209">
            <v>9611</v>
          </cell>
        </row>
        <row r="16210">
          <cell r="A16210">
            <v>1</v>
          </cell>
          <cell r="E16210">
            <v>2</v>
          </cell>
          <cell r="I16210">
            <v>3184463.41</v>
          </cell>
          <cell r="M16210">
            <v>2</v>
          </cell>
          <cell r="Q16210">
            <v>2</v>
          </cell>
          <cell r="V16210">
            <v>5301</v>
          </cell>
        </row>
        <row r="16211">
          <cell r="A16211">
            <v>1</v>
          </cell>
          <cell r="E16211">
            <v>9</v>
          </cell>
          <cell r="I16211">
            <v>0</v>
          </cell>
          <cell r="M16211">
            <v>9</v>
          </cell>
          <cell r="Q16211">
            <v>9</v>
          </cell>
          <cell r="V16211">
            <v>1010</v>
          </cell>
        </row>
        <row r="16212">
          <cell r="A16212">
            <v>1</v>
          </cell>
          <cell r="E16212">
            <v>9</v>
          </cell>
          <cell r="I16212">
            <v>0</v>
          </cell>
          <cell r="M16212">
            <v>9</v>
          </cell>
          <cell r="Q16212">
            <v>9</v>
          </cell>
          <cell r="V16212">
            <v>1030</v>
          </cell>
        </row>
        <row r="16213">
          <cell r="A16213">
            <v>1</v>
          </cell>
          <cell r="E16213">
            <v>9</v>
          </cell>
          <cell r="I16213">
            <v>0</v>
          </cell>
          <cell r="M16213">
            <v>9</v>
          </cell>
          <cell r="Q16213">
            <v>9</v>
          </cell>
          <cell r="V16213">
            <v>1030</v>
          </cell>
        </row>
        <row r="16214">
          <cell r="A16214">
            <v>1</v>
          </cell>
          <cell r="E16214">
            <v>9</v>
          </cell>
          <cell r="I16214">
            <v>0</v>
          </cell>
          <cell r="M16214">
            <v>9</v>
          </cell>
          <cell r="Q16214">
            <v>9</v>
          </cell>
          <cell r="V16214">
            <v>1095</v>
          </cell>
        </row>
        <row r="16215">
          <cell r="A16215">
            <v>1</v>
          </cell>
          <cell r="E16215">
            <v>9</v>
          </cell>
          <cell r="I16215">
            <v>0</v>
          </cell>
          <cell r="M16215">
            <v>9</v>
          </cell>
          <cell r="Q16215">
            <v>9</v>
          </cell>
          <cell r="V16215">
            <v>1095</v>
          </cell>
        </row>
        <row r="16216">
          <cell r="A16216">
            <v>1</v>
          </cell>
          <cell r="E16216">
            <v>9</v>
          </cell>
          <cell r="I16216">
            <v>0</v>
          </cell>
          <cell r="M16216">
            <v>9</v>
          </cell>
          <cell r="Q16216">
            <v>9</v>
          </cell>
          <cell r="V16216">
            <v>1096</v>
          </cell>
        </row>
        <row r="16217">
          <cell r="A16217">
            <v>1</v>
          </cell>
          <cell r="E16217">
            <v>9</v>
          </cell>
          <cell r="I16217">
            <v>283311.24</v>
          </cell>
          <cell r="M16217">
            <v>9</v>
          </cell>
          <cell r="Q16217">
            <v>9</v>
          </cell>
          <cell r="V16217">
            <v>2010</v>
          </cell>
        </row>
        <row r="16218">
          <cell r="A16218">
            <v>1</v>
          </cell>
          <cell r="E16218">
            <v>9</v>
          </cell>
          <cell r="I16218">
            <v>8669409.1300000008</v>
          </cell>
          <cell r="M16218">
            <v>9</v>
          </cell>
          <cell r="Q16218">
            <v>9</v>
          </cell>
          <cell r="V16218">
            <v>2030</v>
          </cell>
        </row>
        <row r="16219">
          <cell r="A16219">
            <v>1</v>
          </cell>
          <cell r="E16219">
            <v>9</v>
          </cell>
          <cell r="I16219">
            <v>11699850.640000001</v>
          </cell>
          <cell r="M16219">
            <v>9</v>
          </cell>
          <cell r="Q16219">
            <v>9</v>
          </cell>
          <cell r="V16219">
            <v>2040</v>
          </cell>
        </row>
        <row r="16220">
          <cell r="A16220">
            <v>1</v>
          </cell>
          <cell r="E16220">
            <v>9</v>
          </cell>
          <cell r="I16220">
            <v>524424.6</v>
          </cell>
          <cell r="M16220">
            <v>9</v>
          </cell>
          <cell r="Q16220">
            <v>9</v>
          </cell>
          <cell r="V16220">
            <v>2051</v>
          </cell>
        </row>
        <row r="16221">
          <cell r="A16221">
            <v>1</v>
          </cell>
          <cell r="E16221">
            <v>9</v>
          </cell>
          <cell r="I16221">
            <v>0</v>
          </cell>
          <cell r="M16221">
            <v>9</v>
          </cell>
          <cell r="Q16221">
            <v>9</v>
          </cell>
          <cell r="V16221">
            <v>2051</v>
          </cell>
        </row>
        <row r="16222">
          <cell r="A16222">
            <v>1</v>
          </cell>
          <cell r="E16222">
            <v>9</v>
          </cell>
          <cell r="I16222">
            <v>5787890.9400000004</v>
          </cell>
          <cell r="M16222">
            <v>9</v>
          </cell>
          <cell r="Q16222">
            <v>9</v>
          </cell>
          <cell r="V16222">
            <v>2052</v>
          </cell>
        </row>
        <row r="16223">
          <cell r="A16223">
            <v>1</v>
          </cell>
          <cell r="E16223">
            <v>9</v>
          </cell>
          <cell r="I16223">
            <v>64267.87</v>
          </cell>
          <cell r="M16223">
            <v>9</v>
          </cell>
          <cell r="Q16223">
            <v>9</v>
          </cell>
          <cell r="V16223">
            <v>2053</v>
          </cell>
        </row>
        <row r="16224">
          <cell r="A16224">
            <v>1</v>
          </cell>
          <cell r="E16224">
            <v>9</v>
          </cell>
          <cell r="I16224">
            <v>0</v>
          </cell>
          <cell r="M16224">
            <v>9</v>
          </cell>
          <cell r="Q16224">
            <v>9</v>
          </cell>
          <cell r="V16224">
            <v>2054</v>
          </cell>
        </row>
        <row r="16225">
          <cell r="A16225">
            <v>1</v>
          </cell>
          <cell r="E16225">
            <v>9</v>
          </cell>
          <cell r="I16225">
            <v>0</v>
          </cell>
          <cell r="M16225">
            <v>9</v>
          </cell>
          <cell r="Q16225">
            <v>9</v>
          </cell>
          <cell r="V16225">
            <v>2055</v>
          </cell>
        </row>
        <row r="16226">
          <cell r="A16226">
            <v>1</v>
          </cell>
          <cell r="E16226">
            <v>9</v>
          </cell>
          <cell r="I16226">
            <v>2665450.9500000002</v>
          </cell>
          <cell r="M16226">
            <v>9</v>
          </cell>
          <cell r="Q16226">
            <v>9</v>
          </cell>
          <cell r="V16226">
            <v>2090</v>
          </cell>
        </row>
        <row r="16227">
          <cell r="A16227">
            <v>1</v>
          </cell>
          <cell r="E16227">
            <v>9</v>
          </cell>
          <cell r="I16227">
            <v>-29694605.370000001</v>
          </cell>
          <cell r="M16227">
            <v>9</v>
          </cell>
          <cell r="Q16227">
            <v>9</v>
          </cell>
          <cell r="V16227">
            <v>2095</v>
          </cell>
        </row>
        <row r="16228">
          <cell r="A16228">
            <v>1</v>
          </cell>
          <cell r="E16228">
            <v>9</v>
          </cell>
          <cell r="I16228">
            <v>0</v>
          </cell>
          <cell r="M16228">
            <v>9</v>
          </cell>
          <cell r="Q16228">
            <v>9</v>
          </cell>
          <cell r="V16228">
            <v>3100</v>
          </cell>
        </row>
        <row r="16229">
          <cell r="A16229">
            <v>1</v>
          </cell>
          <cell r="E16229">
            <v>9</v>
          </cell>
          <cell r="I16229">
            <v>7797369.46</v>
          </cell>
          <cell r="M16229">
            <v>9</v>
          </cell>
          <cell r="Q16229">
            <v>9</v>
          </cell>
          <cell r="V16229">
            <v>3400</v>
          </cell>
        </row>
        <row r="16230">
          <cell r="A16230">
            <v>1</v>
          </cell>
          <cell r="E16230">
            <v>9</v>
          </cell>
          <cell r="I16230">
            <v>0</v>
          </cell>
          <cell r="M16230">
            <v>9</v>
          </cell>
          <cell r="Q16230">
            <v>9</v>
          </cell>
          <cell r="V16230">
            <v>3500</v>
          </cell>
        </row>
        <row r="16231">
          <cell r="A16231">
            <v>1</v>
          </cell>
          <cell r="E16231">
            <v>9</v>
          </cell>
          <cell r="I16231">
            <v>1352789.35</v>
          </cell>
          <cell r="M16231">
            <v>9</v>
          </cell>
          <cell r="Q16231">
            <v>9</v>
          </cell>
          <cell r="V16231">
            <v>4000</v>
          </cell>
        </row>
        <row r="16232">
          <cell r="A16232">
            <v>1</v>
          </cell>
          <cell r="E16232">
            <v>9</v>
          </cell>
          <cell r="I16232">
            <v>0</v>
          </cell>
          <cell r="M16232">
            <v>9</v>
          </cell>
          <cell r="Q16232">
            <v>9</v>
          </cell>
          <cell r="V16232">
            <v>4050</v>
          </cell>
        </row>
        <row r="16233">
          <cell r="A16233">
            <v>1</v>
          </cell>
          <cell r="E16233">
            <v>9</v>
          </cell>
          <cell r="I16233">
            <v>800000</v>
          </cell>
          <cell r="M16233">
            <v>9</v>
          </cell>
          <cell r="Q16233">
            <v>9</v>
          </cell>
          <cell r="V16233">
            <v>4060</v>
          </cell>
        </row>
        <row r="16234">
          <cell r="A16234">
            <v>1</v>
          </cell>
          <cell r="E16234">
            <v>9</v>
          </cell>
          <cell r="I16234">
            <v>0</v>
          </cell>
          <cell r="M16234">
            <v>9</v>
          </cell>
          <cell r="Q16234">
            <v>9</v>
          </cell>
          <cell r="V16234">
            <v>4100</v>
          </cell>
        </row>
        <row r="16235">
          <cell r="A16235">
            <v>1</v>
          </cell>
          <cell r="E16235">
            <v>9</v>
          </cell>
          <cell r="I16235">
            <v>232722.18</v>
          </cell>
          <cell r="M16235">
            <v>9</v>
          </cell>
          <cell r="Q16235">
            <v>9</v>
          </cell>
          <cell r="V16235">
            <v>4150</v>
          </cell>
        </row>
        <row r="16236">
          <cell r="A16236">
            <v>1</v>
          </cell>
          <cell r="E16236">
            <v>9</v>
          </cell>
          <cell r="I16236">
            <v>0</v>
          </cell>
          <cell r="M16236">
            <v>9</v>
          </cell>
          <cell r="Q16236">
            <v>4</v>
          </cell>
          <cell r="V16236">
            <v>4150</v>
          </cell>
        </row>
        <row r="16237">
          <cell r="A16237">
            <v>1</v>
          </cell>
          <cell r="E16237">
            <v>9</v>
          </cell>
          <cell r="I16237">
            <v>154481.67000000001</v>
          </cell>
          <cell r="M16237">
            <v>9</v>
          </cell>
          <cell r="Q16237">
            <v>9</v>
          </cell>
          <cell r="V16237">
            <v>4200</v>
          </cell>
        </row>
        <row r="16238">
          <cell r="A16238">
            <v>1</v>
          </cell>
          <cell r="E16238">
            <v>9</v>
          </cell>
          <cell r="I16238">
            <v>158269.04</v>
          </cell>
          <cell r="M16238">
            <v>9</v>
          </cell>
          <cell r="Q16238">
            <v>9</v>
          </cell>
          <cell r="V16238">
            <v>4250</v>
          </cell>
        </row>
        <row r="16239">
          <cell r="A16239">
            <v>1</v>
          </cell>
          <cell r="E16239">
            <v>9</v>
          </cell>
          <cell r="I16239">
            <v>0</v>
          </cell>
          <cell r="M16239">
            <v>9</v>
          </cell>
          <cell r="Q16239">
            <v>9</v>
          </cell>
          <cell r="V16239">
            <v>4260</v>
          </cell>
        </row>
        <row r="16240">
          <cell r="A16240">
            <v>1</v>
          </cell>
          <cell r="E16240">
            <v>9</v>
          </cell>
          <cell r="I16240">
            <v>0</v>
          </cell>
          <cell r="M16240">
            <v>9</v>
          </cell>
          <cell r="Q16240">
            <v>9</v>
          </cell>
          <cell r="V16240">
            <v>4301</v>
          </cell>
        </row>
        <row r="16241">
          <cell r="A16241">
            <v>1</v>
          </cell>
          <cell r="E16241">
            <v>9</v>
          </cell>
          <cell r="I16241">
            <v>36338.43</v>
          </cell>
          <cell r="M16241">
            <v>9</v>
          </cell>
          <cell r="Q16241">
            <v>9</v>
          </cell>
          <cell r="V16241">
            <v>4302</v>
          </cell>
        </row>
        <row r="16242">
          <cell r="A16242">
            <v>1</v>
          </cell>
          <cell r="E16242">
            <v>9</v>
          </cell>
          <cell r="I16242">
            <v>0</v>
          </cell>
          <cell r="M16242">
            <v>9</v>
          </cell>
          <cell r="Q16242">
            <v>9</v>
          </cell>
          <cell r="V16242">
            <v>4303</v>
          </cell>
        </row>
        <row r="16243">
          <cell r="A16243">
            <v>1</v>
          </cell>
          <cell r="E16243">
            <v>9</v>
          </cell>
          <cell r="I16243">
            <v>0</v>
          </cell>
          <cell r="M16243">
            <v>9</v>
          </cell>
          <cell r="Q16243">
            <v>9</v>
          </cell>
          <cell r="V16243">
            <v>4304</v>
          </cell>
        </row>
        <row r="16244">
          <cell r="A16244">
            <v>1</v>
          </cell>
          <cell r="E16244">
            <v>9</v>
          </cell>
          <cell r="I16244">
            <v>56880.84</v>
          </cell>
          <cell r="M16244">
            <v>9</v>
          </cell>
          <cell r="Q16244">
            <v>9</v>
          </cell>
          <cell r="V16244">
            <v>4305</v>
          </cell>
        </row>
        <row r="16245">
          <cell r="A16245">
            <v>1</v>
          </cell>
          <cell r="E16245">
            <v>9</v>
          </cell>
          <cell r="I16245">
            <v>0</v>
          </cell>
          <cell r="M16245">
            <v>9</v>
          </cell>
          <cell r="Q16245">
            <v>9</v>
          </cell>
          <cell r="V16245">
            <v>4360</v>
          </cell>
        </row>
        <row r="16246">
          <cell r="A16246">
            <v>1</v>
          </cell>
          <cell r="E16246">
            <v>9</v>
          </cell>
          <cell r="I16246">
            <v>0</v>
          </cell>
          <cell r="M16246">
            <v>9</v>
          </cell>
          <cell r="Q16246">
            <v>9</v>
          </cell>
          <cell r="V16246">
            <v>4380</v>
          </cell>
        </row>
        <row r="16247">
          <cell r="A16247">
            <v>1</v>
          </cell>
          <cell r="E16247">
            <v>9</v>
          </cell>
          <cell r="I16247">
            <v>0</v>
          </cell>
          <cell r="M16247">
            <v>9</v>
          </cell>
          <cell r="Q16247">
            <v>9</v>
          </cell>
          <cell r="V16247">
            <v>4460</v>
          </cell>
        </row>
        <row r="16248">
          <cell r="A16248">
            <v>1</v>
          </cell>
          <cell r="E16248">
            <v>9</v>
          </cell>
          <cell r="I16248">
            <v>0</v>
          </cell>
          <cell r="M16248">
            <v>9</v>
          </cell>
          <cell r="Q16248">
            <v>9</v>
          </cell>
          <cell r="V16248">
            <v>4500</v>
          </cell>
        </row>
        <row r="16249">
          <cell r="A16249">
            <v>1</v>
          </cell>
          <cell r="E16249">
            <v>9</v>
          </cell>
          <cell r="I16249">
            <v>609796.05000000005</v>
          </cell>
          <cell r="M16249">
            <v>9</v>
          </cell>
          <cell r="Q16249">
            <v>9</v>
          </cell>
          <cell r="V16249">
            <v>4560</v>
          </cell>
        </row>
        <row r="16250">
          <cell r="A16250">
            <v>1</v>
          </cell>
          <cell r="E16250">
            <v>9</v>
          </cell>
          <cell r="I16250">
            <v>0</v>
          </cell>
          <cell r="M16250">
            <v>9</v>
          </cell>
          <cell r="Q16250">
            <v>9</v>
          </cell>
          <cell r="V16250">
            <v>4595</v>
          </cell>
        </row>
        <row r="16251">
          <cell r="A16251">
            <v>1</v>
          </cell>
          <cell r="E16251">
            <v>9</v>
          </cell>
          <cell r="I16251">
            <v>930964.75</v>
          </cell>
          <cell r="M16251">
            <v>9</v>
          </cell>
          <cell r="Q16251">
            <v>9</v>
          </cell>
          <cell r="V16251">
            <v>4601</v>
          </cell>
        </row>
        <row r="16252">
          <cell r="A16252">
            <v>1</v>
          </cell>
          <cell r="E16252">
            <v>9</v>
          </cell>
          <cell r="I16252">
            <v>0</v>
          </cell>
          <cell r="M16252">
            <v>9</v>
          </cell>
          <cell r="Q16252">
            <v>9</v>
          </cell>
          <cell r="V16252">
            <v>4602</v>
          </cell>
        </row>
        <row r="16253">
          <cell r="A16253">
            <v>1</v>
          </cell>
          <cell r="E16253">
            <v>9</v>
          </cell>
          <cell r="I16253">
            <v>0</v>
          </cell>
          <cell r="M16253">
            <v>9</v>
          </cell>
          <cell r="Q16253">
            <v>9</v>
          </cell>
          <cell r="V16253">
            <v>4603</v>
          </cell>
        </row>
        <row r="16254">
          <cell r="A16254">
            <v>1</v>
          </cell>
          <cell r="E16254">
            <v>9</v>
          </cell>
          <cell r="I16254">
            <v>0</v>
          </cell>
          <cell r="M16254">
            <v>9</v>
          </cell>
          <cell r="Q16254">
            <v>9</v>
          </cell>
          <cell r="V16254">
            <v>4610</v>
          </cell>
        </row>
        <row r="16255">
          <cell r="A16255">
            <v>1</v>
          </cell>
          <cell r="E16255">
            <v>9</v>
          </cell>
          <cell r="I16255">
            <v>0</v>
          </cell>
          <cell r="M16255">
            <v>9</v>
          </cell>
          <cell r="Q16255">
            <v>9</v>
          </cell>
          <cell r="V16255">
            <v>4640</v>
          </cell>
        </row>
        <row r="16256">
          <cell r="A16256">
            <v>1</v>
          </cell>
          <cell r="E16256">
            <v>9</v>
          </cell>
          <cell r="I16256">
            <v>40230.720000000001</v>
          </cell>
          <cell r="M16256">
            <v>9</v>
          </cell>
          <cell r="Q16256">
            <v>9</v>
          </cell>
          <cell r="V16256">
            <v>4660</v>
          </cell>
        </row>
        <row r="16257">
          <cell r="A16257">
            <v>1</v>
          </cell>
          <cell r="E16257">
            <v>9</v>
          </cell>
          <cell r="I16257">
            <v>0</v>
          </cell>
          <cell r="M16257">
            <v>9</v>
          </cell>
          <cell r="Q16257">
            <v>9</v>
          </cell>
          <cell r="V16257">
            <v>4680</v>
          </cell>
        </row>
        <row r="16258">
          <cell r="A16258">
            <v>1</v>
          </cell>
          <cell r="E16258">
            <v>9</v>
          </cell>
          <cell r="I16258">
            <v>243918.42</v>
          </cell>
          <cell r="M16258">
            <v>9</v>
          </cell>
          <cell r="Q16258">
            <v>9</v>
          </cell>
          <cell r="V16258">
            <v>4700</v>
          </cell>
        </row>
        <row r="16259">
          <cell r="A16259">
            <v>1</v>
          </cell>
          <cell r="E16259">
            <v>9</v>
          </cell>
          <cell r="I16259">
            <v>119431.84</v>
          </cell>
          <cell r="M16259">
            <v>9</v>
          </cell>
          <cell r="Q16259">
            <v>9</v>
          </cell>
          <cell r="V16259">
            <v>4720</v>
          </cell>
        </row>
        <row r="16260">
          <cell r="A16260">
            <v>1</v>
          </cell>
          <cell r="E16260">
            <v>9</v>
          </cell>
          <cell r="I16260">
            <v>4419448.68</v>
          </cell>
          <cell r="M16260">
            <v>9</v>
          </cell>
          <cell r="Q16260">
            <v>9</v>
          </cell>
          <cell r="V16260">
            <v>4730</v>
          </cell>
        </row>
        <row r="16261">
          <cell r="A16261">
            <v>1</v>
          </cell>
          <cell r="E16261">
            <v>9</v>
          </cell>
          <cell r="I16261">
            <v>0</v>
          </cell>
          <cell r="M16261">
            <v>9</v>
          </cell>
          <cell r="Q16261">
            <v>9</v>
          </cell>
          <cell r="V16261">
            <v>4740</v>
          </cell>
        </row>
        <row r="16262">
          <cell r="A16262">
            <v>1</v>
          </cell>
          <cell r="E16262">
            <v>9</v>
          </cell>
          <cell r="I16262">
            <v>0</v>
          </cell>
          <cell r="M16262">
            <v>9</v>
          </cell>
          <cell r="Q16262">
            <v>9</v>
          </cell>
          <cell r="V16262">
            <v>4760</v>
          </cell>
        </row>
        <row r="16263">
          <cell r="A16263">
            <v>1</v>
          </cell>
          <cell r="E16263">
            <v>9</v>
          </cell>
          <cell r="I16263">
            <v>362659.51</v>
          </cell>
          <cell r="M16263">
            <v>9</v>
          </cell>
          <cell r="Q16263">
            <v>9</v>
          </cell>
          <cell r="V16263">
            <v>4775</v>
          </cell>
        </row>
        <row r="16264">
          <cell r="A16264">
            <v>1</v>
          </cell>
          <cell r="E16264">
            <v>9</v>
          </cell>
          <cell r="I16264">
            <v>20450.66</v>
          </cell>
          <cell r="M16264">
            <v>9</v>
          </cell>
          <cell r="Q16264">
            <v>4</v>
          </cell>
          <cell r="V16264">
            <v>4775</v>
          </cell>
        </row>
        <row r="16265">
          <cell r="A16265">
            <v>1</v>
          </cell>
          <cell r="E16265">
            <v>9</v>
          </cell>
          <cell r="I16265">
            <v>0</v>
          </cell>
          <cell r="M16265">
            <v>9</v>
          </cell>
          <cell r="Q16265">
            <v>9</v>
          </cell>
          <cell r="V16265">
            <v>4775</v>
          </cell>
        </row>
        <row r="16266">
          <cell r="A16266">
            <v>1</v>
          </cell>
          <cell r="E16266">
            <v>9</v>
          </cell>
          <cell r="I16266">
            <v>196389.52</v>
          </cell>
          <cell r="M16266">
            <v>9</v>
          </cell>
          <cell r="Q16266">
            <v>9</v>
          </cell>
          <cell r="V16266">
            <v>4780</v>
          </cell>
        </row>
        <row r="16267">
          <cell r="A16267">
            <v>1</v>
          </cell>
          <cell r="E16267">
            <v>9</v>
          </cell>
          <cell r="I16267">
            <v>975673.68</v>
          </cell>
          <cell r="M16267">
            <v>9</v>
          </cell>
          <cell r="Q16267">
            <v>9</v>
          </cell>
          <cell r="V16267">
            <v>4785</v>
          </cell>
        </row>
        <row r="16268">
          <cell r="A16268">
            <v>1</v>
          </cell>
          <cell r="E16268">
            <v>9</v>
          </cell>
          <cell r="I16268">
            <v>16258.12</v>
          </cell>
          <cell r="M16268">
            <v>9</v>
          </cell>
          <cell r="Q16268">
            <v>9</v>
          </cell>
          <cell r="V16268">
            <v>4800</v>
          </cell>
        </row>
        <row r="16269">
          <cell r="A16269">
            <v>1</v>
          </cell>
          <cell r="E16269">
            <v>9</v>
          </cell>
          <cell r="I16269">
            <v>0</v>
          </cell>
          <cell r="M16269">
            <v>9</v>
          </cell>
          <cell r="Q16269">
            <v>9</v>
          </cell>
          <cell r="V16269">
            <v>4800</v>
          </cell>
        </row>
        <row r="16270">
          <cell r="A16270">
            <v>1</v>
          </cell>
          <cell r="E16270">
            <v>9</v>
          </cell>
          <cell r="I16270">
            <v>712843.46</v>
          </cell>
          <cell r="M16270">
            <v>9</v>
          </cell>
          <cell r="Q16270">
            <v>9</v>
          </cell>
          <cell r="V16270">
            <v>4830</v>
          </cell>
        </row>
        <row r="16271">
          <cell r="A16271">
            <v>1</v>
          </cell>
          <cell r="E16271">
            <v>9</v>
          </cell>
          <cell r="I16271">
            <v>0</v>
          </cell>
          <cell r="M16271">
            <v>9</v>
          </cell>
          <cell r="Q16271">
            <v>9</v>
          </cell>
          <cell r="V16271">
            <v>4901</v>
          </cell>
        </row>
        <row r="16272">
          <cell r="A16272">
            <v>1</v>
          </cell>
          <cell r="E16272">
            <v>9</v>
          </cell>
          <cell r="I16272">
            <v>-4700000</v>
          </cell>
          <cell r="M16272">
            <v>9</v>
          </cell>
          <cell r="Q16272">
            <v>9</v>
          </cell>
          <cell r="V16272">
            <v>5100</v>
          </cell>
        </row>
        <row r="16273">
          <cell r="A16273">
            <v>1</v>
          </cell>
          <cell r="E16273">
            <v>9</v>
          </cell>
          <cell r="I16273">
            <v>-4530597.3</v>
          </cell>
          <cell r="M16273">
            <v>9</v>
          </cell>
          <cell r="Q16273">
            <v>9</v>
          </cell>
          <cell r="V16273">
            <v>5150</v>
          </cell>
        </row>
        <row r="16274">
          <cell r="A16274">
            <v>1</v>
          </cell>
          <cell r="E16274">
            <v>9</v>
          </cell>
          <cell r="I16274">
            <v>-54918102.609999999</v>
          </cell>
          <cell r="M16274">
            <v>9</v>
          </cell>
          <cell r="Q16274">
            <v>9</v>
          </cell>
          <cell r="V16274">
            <v>5200</v>
          </cell>
        </row>
        <row r="16275">
          <cell r="A16275">
            <v>1</v>
          </cell>
          <cell r="E16275">
            <v>9</v>
          </cell>
          <cell r="I16275">
            <v>-246004800</v>
          </cell>
          <cell r="M16275">
            <v>9</v>
          </cell>
          <cell r="Q16275">
            <v>9</v>
          </cell>
          <cell r="V16275">
            <v>5400</v>
          </cell>
        </row>
        <row r="16276">
          <cell r="A16276">
            <v>1</v>
          </cell>
          <cell r="E16276">
            <v>9</v>
          </cell>
          <cell r="I16276">
            <v>-24788000</v>
          </cell>
          <cell r="M16276">
            <v>9</v>
          </cell>
          <cell r="Q16276">
            <v>9</v>
          </cell>
          <cell r="V16276">
            <v>5400</v>
          </cell>
        </row>
        <row r="16277">
          <cell r="A16277">
            <v>1</v>
          </cell>
          <cell r="E16277">
            <v>9</v>
          </cell>
          <cell r="I16277">
            <v>-40000000</v>
          </cell>
          <cell r="M16277">
            <v>9</v>
          </cell>
          <cell r="Q16277">
            <v>9</v>
          </cell>
          <cell r="V16277">
            <v>5400</v>
          </cell>
        </row>
        <row r="16278">
          <cell r="A16278">
            <v>1</v>
          </cell>
          <cell r="E16278">
            <v>9</v>
          </cell>
          <cell r="I16278">
            <v>6807459.96</v>
          </cell>
          <cell r="M16278">
            <v>9</v>
          </cell>
          <cell r="Q16278">
            <v>9</v>
          </cell>
          <cell r="V16278">
            <v>5400</v>
          </cell>
        </row>
        <row r="16279">
          <cell r="A16279">
            <v>1</v>
          </cell>
          <cell r="E16279">
            <v>9</v>
          </cell>
          <cell r="I16279">
            <v>166851655.25999999</v>
          </cell>
          <cell r="M16279">
            <v>9</v>
          </cell>
          <cell r="Q16279">
            <v>9</v>
          </cell>
          <cell r="V16279">
            <v>5400</v>
          </cell>
        </row>
        <row r="16280">
          <cell r="A16280">
            <v>1</v>
          </cell>
          <cell r="E16280">
            <v>9</v>
          </cell>
          <cell r="I16280">
            <v>-104919999.98999999</v>
          </cell>
          <cell r="M16280">
            <v>9</v>
          </cell>
          <cell r="Q16280">
            <v>9</v>
          </cell>
          <cell r="V16280">
            <v>5400</v>
          </cell>
        </row>
        <row r="16281">
          <cell r="A16281">
            <v>1</v>
          </cell>
          <cell r="E16281">
            <v>9</v>
          </cell>
          <cell r="I16281">
            <v>3412850</v>
          </cell>
          <cell r="M16281">
            <v>9</v>
          </cell>
          <cell r="Q16281">
            <v>9</v>
          </cell>
          <cell r="V16281">
            <v>6110</v>
          </cell>
        </row>
        <row r="16282">
          <cell r="A16282">
            <v>1</v>
          </cell>
          <cell r="E16282">
            <v>9</v>
          </cell>
          <cell r="I16282">
            <v>-507592.92</v>
          </cell>
          <cell r="M16282">
            <v>9</v>
          </cell>
          <cell r="Q16282">
            <v>9</v>
          </cell>
          <cell r="V16282">
            <v>6120</v>
          </cell>
        </row>
        <row r="16283">
          <cell r="A16283">
            <v>1</v>
          </cell>
          <cell r="E16283">
            <v>9</v>
          </cell>
          <cell r="I16283">
            <v>2354136.1800000002</v>
          </cell>
          <cell r="M16283">
            <v>9</v>
          </cell>
          <cell r="Q16283">
            <v>9</v>
          </cell>
          <cell r="V16283">
            <v>6210</v>
          </cell>
        </row>
        <row r="16284">
          <cell r="A16284">
            <v>1</v>
          </cell>
          <cell r="E16284">
            <v>9</v>
          </cell>
          <cell r="I16284">
            <v>-290838.84999999998</v>
          </cell>
          <cell r="M16284">
            <v>9</v>
          </cell>
          <cell r="Q16284">
            <v>9</v>
          </cell>
          <cell r="V16284">
            <v>6220</v>
          </cell>
        </row>
        <row r="16285">
          <cell r="A16285">
            <v>1</v>
          </cell>
          <cell r="E16285">
            <v>9</v>
          </cell>
          <cell r="I16285">
            <v>0</v>
          </cell>
          <cell r="M16285">
            <v>9</v>
          </cell>
          <cell r="Q16285">
            <v>9</v>
          </cell>
          <cell r="V16285">
            <v>6310</v>
          </cell>
        </row>
        <row r="16286">
          <cell r="A16286">
            <v>1</v>
          </cell>
          <cell r="E16286">
            <v>9</v>
          </cell>
          <cell r="I16286">
            <v>0</v>
          </cell>
          <cell r="M16286">
            <v>9</v>
          </cell>
          <cell r="Q16286">
            <v>9</v>
          </cell>
          <cell r="V16286">
            <v>6320</v>
          </cell>
        </row>
        <row r="16287">
          <cell r="A16287">
            <v>1</v>
          </cell>
          <cell r="E16287">
            <v>9</v>
          </cell>
          <cell r="I16287">
            <v>0</v>
          </cell>
          <cell r="M16287">
            <v>9</v>
          </cell>
          <cell r="Q16287">
            <v>9</v>
          </cell>
          <cell r="V16287">
            <v>6410</v>
          </cell>
        </row>
        <row r="16288">
          <cell r="A16288">
            <v>1</v>
          </cell>
          <cell r="E16288">
            <v>9</v>
          </cell>
          <cell r="I16288">
            <v>0</v>
          </cell>
          <cell r="M16288">
            <v>9</v>
          </cell>
          <cell r="Q16288">
            <v>9</v>
          </cell>
          <cell r="V16288">
            <v>6420</v>
          </cell>
        </row>
        <row r="16289">
          <cell r="A16289">
            <v>1</v>
          </cell>
          <cell r="E16289">
            <v>9</v>
          </cell>
          <cell r="I16289">
            <v>0</v>
          </cell>
          <cell r="M16289">
            <v>9</v>
          </cell>
          <cell r="Q16289">
            <v>9</v>
          </cell>
          <cell r="V16289">
            <v>6510</v>
          </cell>
        </row>
        <row r="16290">
          <cell r="A16290">
            <v>1</v>
          </cell>
          <cell r="E16290">
            <v>9</v>
          </cell>
          <cell r="I16290">
            <v>0</v>
          </cell>
          <cell r="M16290">
            <v>9</v>
          </cell>
          <cell r="Q16290">
            <v>9</v>
          </cell>
          <cell r="V16290">
            <v>6520</v>
          </cell>
        </row>
        <row r="16291">
          <cell r="A16291">
            <v>1</v>
          </cell>
          <cell r="E16291">
            <v>9</v>
          </cell>
          <cell r="I16291">
            <v>0</v>
          </cell>
          <cell r="M16291">
            <v>9</v>
          </cell>
          <cell r="Q16291">
            <v>9</v>
          </cell>
          <cell r="V16291">
            <v>6910</v>
          </cell>
        </row>
        <row r="16292">
          <cell r="A16292">
            <v>1</v>
          </cell>
          <cell r="E16292">
            <v>9</v>
          </cell>
          <cell r="I16292">
            <v>463445</v>
          </cell>
          <cell r="M16292">
            <v>9</v>
          </cell>
          <cell r="Q16292">
            <v>9</v>
          </cell>
          <cell r="V16292">
            <v>7000</v>
          </cell>
        </row>
        <row r="16293">
          <cell r="A16293">
            <v>1</v>
          </cell>
          <cell r="E16293">
            <v>9</v>
          </cell>
          <cell r="I16293">
            <v>126227784</v>
          </cell>
          <cell r="M16293">
            <v>9</v>
          </cell>
          <cell r="Q16293">
            <v>9</v>
          </cell>
          <cell r="V16293">
            <v>7100</v>
          </cell>
        </row>
        <row r="16294">
          <cell r="A16294">
            <v>1</v>
          </cell>
          <cell r="E16294">
            <v>9</v>
          </cell>
          <cell r="I16294">
            <v>22222225.379999999</v>
          </cell>
          <cell r="M16294">
            <v>9</v>
          </cell>
          <cell r="Q16294">
            <v>9</v>
          </cell>
          <cell r="V16294">
            <v>7130</v>
          </cell>
        </row>
        <row r="16295">
          <cell r="A16295">
            <v>1</v>
          </cell>
          <cell r="E16295">
            <v>9</v>
          </cell>
          <cell r="I16295">
            <v>12737319.619999999</v>
          </cell>
          <cell r="M16295">
            <v>9</v>
          </cell>
          <cell r="Q16295">
            <v>9</v>
          </cell>
          <cell r="V16295">
            <v>7140</v>
          </cell>
        </row>
        <row r="16296">
          <cell r="A16296">
            <v>1</v>
          </cell>
          <cell r="E16296">
            <v>9</v>
          </cell>
          <cell r="I16296">
            <v>463445</v>
          </cell>
          <cell r="M16296">
            <v>9</v>
          </cell>
          <cell r="Q16296">
            <v>9</v>
          </cell>
          <cell r="V16296">
            <v>7150</v>
          </cell>
        </row>
        <row r="16297">
          <cell r="A16297">
            <v>1</v>
          </cell>
          <cell r="E16297">
            <v>9</v>
          </cell>
          <cell r="I16297">
            <v>0</v>
          </cell>
          <cell r="M16297">
            <v>9</v>
          </cell>
          <cell r="Q16297">
            <v>9</v>
          </cell>
          <cell r="V16297">
            <v>7300</v>
          </cell>
        </row>
        <row r="16298">
          <cell r="A16298">
            <v>1</v>
          </cell>
          <cell r="E16298">
            <v>9</v>
          </cell>
          <cell r="I16298">
            <v>0</v>
          </cell>
          <cell r="M16298">
            <v>9</v>
          </cell>
          <cell r="Q16298">
            <v>9</v>
          </cell>
          <cell r="V16298">
            <v>7300</v>
          </cell>
        </row>
        <row r="16299">
          <cell r="A16299">
            <v>1</v>
          </cell>
          <cell r="E16299">
            <v>9</v>
          </cell>
          <cell r="I16299">
            <v>0</v>
          </cell>
          <cell r="M16299">
            <v>9</v>
          </cell>
          <cell r="Q16299">
            <v>9</v>
          </cell>
          <cell r="V16299">
            <v>7300</v>
          </cell>
        </row>
        <row r="16300">
          <cell r="A16300">
            <v>1</v>
          </cell>
          <cell r="E16300">
            <v>9</v>
          </cell>
          <cell r="I16300">
            <v>0</v>
          </cell>
          <cell r="M16300">
            <v>9</v>
          </cell>
          <cell r="Q16300">
            <v>9</v>
          </cell>
          <cell r="V16300">
            <v>7300</v>
          </cell>
        </row>
        <row r="16301">
          <cell r="A16301">
            <v>1</v>
          </cell>
          <cell r="E16301">
            <v>9</v>
          </cell>
          <cell r="I16301">
            <v>0</v>
          </cell>
          <cell r="M16301">
            <v>9</v>
          </cell>
          <cell r="Q16301">
            <v>9</v>
          </cell>
          <cell r="V16301">
            <v>7300</v>
          </cell>
        </row>
        <row r="16302">
          <cell r="A16302">
            <v>1</v>
          </cell>
          <cell r="E16302">
            <v>9</v>
          </cell>
          <cell r="I16302">
            <v>0</v>
          </cell>
          <cell r="M16302">
            <v>9</v>
          </cell>
          <cell r="Q16302">
            <v>9</v>
          </cell>
          <cell r="V16302">
            <v>7300</v>
          </cell>
        </row>
        <row r="16303">
          <cell r="A16303">
            <v>1</v>
          </cell>
          <cell r="E16303">
            <v>9</v>
          </cell>
          <cell r="I16303">
            <v>0</v>
          </cell>
          <cell r="M16303">
            <v>9</v>
          </cell>
          <cell r="Q16303">
            <v>9</v>
          </cell>
          <cell r="V16303">
            <v>7300</v>
          </cell>
        </row>
        <row r="16304">
          <cell r="A16304">
            <v>1</v>
          </cell>
          <cell r="E16304">
            <v>9</v>
          </cell>
          <cell r="I16304">
            <v>0</v>
          </cell>
          <cell r="M16304">
            <v>9</v>
          </cell>
          <cell r="Q16304">
            <v>9</v>
          </cell>
          <cell r="V16304">
            <v>7430</v>
          </cell>
        </row>
        <row r="16305">
          <cell r="A16305">
            <v>1</v>
          </cell>
          <cell r="E16305">
            <v>9</v>
          </cell>
          <cell r="I16305">
            <v>52467710.609999999</v>
          </cell>
          <cell r="M16305">
            <v>9</v>
          </cell>
          <cell r="Q16305">
            <v>9</v>
          </cell>
          <cell r="V16305">
            <v>7700</v>
          </cell>
        </row>
        <row r="16306">
          <cell r="A16306">
            <v>1</v>
          </cell>
          <cell r="E16306">
            <v>9</v>
          </cell>
          <cell r="I16306">
            <v>0</v>
          </cell>
          <cell r="M16306">
            <v>9</v>
          </cell>
          <cell r="Q16306">
            <v>9</v>
          </cell>
          <cell r="V16306">
            <v>7800</v>
          </cell>
        </row>
        <row r="16307">
          <cell r="A16307">
            <v>1</v>
          </cell>
          <cell r="E16307">
            <v>9</v>
          </cell>
          <cell r="I16307">
            <v>1287741.71</v>
          </cell>
          <cell r="M16307">
            <v>9</v>
          </cell>
          <cell r="Q16307">
            <v>9</v>
          </cell>
          <cell r="V16307">
            <v>7903</v>
          </cell>
        </row>
        <row r="16308">
          <cell r="A16308">
            <v>1</v>
          </cell>
          <cell r="E16308">
            <v>9</v>
          </cell>
          <cell r="I16308">
            <v>499940.24</v>
          </cell>
          <cell r="M16308">
            <v>9</v>
          </cell>
          <cell r="Q16308">
            <v>9</v>
          </cell>
          <cell r="V16308">
            <v>8031</v>
          </cell>
        </row>
        <row r="16309">
          <cell r="A16309">
            <v>1</v>
          </cell>
          <cell r="E16309">
            <v>9</v>
          </cell>
          <cell r="I16309">
            <v>-272950.96000000002</v>
          </cell>
          <cell r="M16309">
            <v>9</v>
          </cell>
          <cell r="Q16309">
            <v>9</v>
          </cell>
          <cell r="V16309">
            <v>8032</v>
          </cell>
        </row>
        <row r="16310">
          <cell r="A16310">
            <v>1</v>
          </cell>
          <cell r="E16310">
            <v>9</v>
          </cell>
          <cell r="I16310">
            <v>-363763.67</v>
          </cell>
          <cell r="M16310">
            <v>9</v>
          </cell>
          <cell r="Q16310">
            <v>9</v>
          </cell>
          <cell r="V16310">
            <v>8033</v>
          </cell>
        </row>
        <row r="16311">
          <cell r="A16311">
            <v>1</v>
          </cell>
          <cell r="E16311">
            <v>9</v>
          </cell>
          <cell r="I16311">
            <v>0</v>
          </cell>
          <cell r="M16311">
            <v>9</v>
          </cell>
          <cell r="Q16311">
            <v>9</v>
          </cell>
          <cell r="V16311">
            <v>8034</v>
          </cell>
        </row>
        <row r="16312">
          <cell r="A16312">
            <v>1</v>
          </cell>
          <cell r="E16312">
            <v>9</v>
          </cell>
          <cell r="I16312">
            <v>-13470484.17</v>
          </cell>
          <cell r="M16312">
            <v>9</v>
          </cell>
          <cell r="Q16312">
            <v>9</v>
          </cell>
          <cell r="V16312">
            <v>9000</v>
          </cell>
        </row>
        <row r="16313">
          <cell r="A16313">
            <v>1</v>
          </cell>
          <cell r="E16313">
            <v>9</v>
          </cell>
          <cell r="I16313">
            <v>-8914831.9000000004</v>
          </cell>
          <cell r="M16313">
            <v>9</v>
          </cell>
          <cell r="Q16313">
            <v>9</v>
          </cell>
          <cell r="V16313">
            <v>9100</v>
          </cell>
        </row>
        <row r="16314">
          <cell r="A16314">
            <v>1</v>
          </cell>
          <cell r="E16314">
            <v>9</v>
          </cell>
          <cell r="I16314">
            <v>-1879576.09</v>
          </cell>
          <cell r="M16314">
            <v>9</v>
          </cell>
          <cell r="Q16314">
            <v>9</v>
          </cell>
          <cell r="V16314">
            <v>9110</v>
          </cell>
        </row>
        <row r="16315">
          <cell r="A16315">
            <v>1</v>
          </cell>
          <cell r="E16315">
            <v>9</v>
          </cell>
          <cell r="I16315">
            <v>-11543197.68</v>
          </cell>
          <cell r="M16315">
            <v>9</v>
          </cell>
          <cell r="Q16315">
            <v>9</v>
          </cell>
          <cell r="V16315">
            <v>9203</v>
          </cell>
        </row>
        <row r="16316">
          <cell r="A16316">
            <v>1</v>
          </cell>
          <cell r="E16316">
            <v>9</v>
          </cell>
          <cell r="I16316">
            <v>0</v>
          </cell>
          <cell r="M16316">
            <v>9</v>
          </cell>
          <cell r="Q16316">
            <v>9</v>
          </cell>
          <cell r="V16316">
            <v>9215</v>
          </cell>
        </row>
        <row r="16317">
          <cell r="A16317">
            <v>1</v>
          </cell>
          <cell r="E16317">
            <v>9</v>
          </cell>
          <cell r="I16317">
            <v>0</v>
          </cell>
          <cell r="M16317">
            <v>9</v>
          </cell>
          <cell r="Q16317">
            <v>9</v>
          </cell>
          <cell r="V16317">
            <v>9251</v>
          </cell>
        </row>
        <row r="16318">
          <cell r="A16318">
            <v>1</v>
          </cell>
          <cell r="E16318">
            <v>9</v>
          </cell>
          <cell r="I16318">
            <v>-25801790.93</v>
          </cell>
          <cell r="M16318">
            <v>9</v>
          </cell>
          <cell r="Q16318">
            <v>9</v>
          </cell>
          <cell r="V16318">
            <v>9252</v>
          </cell>
        </row>
        <row r="16319">
          <cell r="A16319">
            <v>1</v>
          </cell>
          <cell r="E16319">
            <v>9</v>
          </cell>
          <cell r="I16319">
            <v>0</v>
          </cell>
          <cell r="M16319">
            <v>9</v>
          </cell>
          <cell r="Q16319">
            <v>9</v>
          </cell>
          <cell r="V16319">
            <v>9253</v>
          </cell>
        </row>
        <row r="16320">
          <cell r="A16320">
            <v>1</v>
          </cell>
          <cell r="E16320">
            <v>9</v>
          </cell>
          <cell r="I16320">
            <v>0</v>
          </cell>
          <cell r="M16320">
            <v>9</v>
          </cell>
          <cell r="Q16320">
            <v>9</v>
          </cell>
          <cell r="V16320">
            <v>9256</v>
          </cell>
        </row>
        <row r="16321">
          <cell r="A16321">
            <v>1</v>
          </cell>
          <cell r="E16321">
            <v>9</v>
          </cell>
          <cell r="I16321">
            <v>-8279431.5599999996</v>
          </cell>
          <cell r="M16321">
            <v>9</v>
          </cell>
          <cell r="Q16321">
            <v>9</v>
          </cell>
          <cell r="V16321">
            <v>9305</v>
          </cell>
        </row>
        <row r="16322">
          <cell r="A16322">
            <v>1</v>
          </cell>
          <cell r="E16322">
            <v>9</v>
          </cell>
          <cell r="I16322">
            <v>0</v>
          </cell>
          <cell r="M16322">
            <v>9</v>
          </cell>
          <cell r="Q16322">
            <v>9</v>
          </cell>
          <cell r="V16322">
            <v>9306</v>
          </cell>
        </row>
        <row r="16323">
          <cell r="A16323">
            <v>1</v>
          </cell>
          <cell r="E16323">
            <v>9</v>
          </cell>
          <cell r="I16323">
            <v>0</v>
          </cell>
          <cell r="M16323">
            <v>9</v>
          </cell>
          <cell r="Q16323">
            <v>9</v>
          </cell>
          <cell r="V16323">
            <v>9400</v>
          </cell>
        </row>
        <row r="16324">
          <cell r="A16324">
            <v>1</v>
          </cell>
          <cell r="E16324">
            <v>9</v>
          </cell>
          <cell r="I16324">
            <v>-56974597.299999997</v>
          </cell>
          <cell r="M16324">
            <v>9</v>
          </cell>
          <cell r="Q16324">
            <v>9</v>
          </cell>
          <cell r="V16324">
            <v>9530</v>
          </cell>
        </row>
        <row r="16325">
          <cell r="A16325">
            <v>1</v>
          </cell>
          <cell r="E16325">
            <v>9</v>
          </cell>
          <cell r="I16325">
            <v>-148418371.13999999</v>
          </cell>
          <cell r="M16325">
            <v>9</v>
          </cell>
          <cell r="Q16325">
            <v>9</v>
          </cell>
          <cell r="V16325">
            <v>9600</v>
          </cell>
        </row>
        <row r="16326">
          <cell r="A16326">
            <v>1</v>
          </cell>
          <cell r="E16326">
            <v>9</v>
          </cell>
          <cell r="I16326">
            <v>-23565201.859999999</v>
          </cell>
          <cell r="M16326">
            <v>9</v>
          </cell>
          <cell r="Q16326">
            <v>9</v>
          </cell>
          <cell r="V16326">
            <v>9610</v>
          </cell>
        </row>
        <row r="16327">
          <cell r="A16327">
            <v>1</v>
          </cell>
          <cell r="E16327">
            <v>9</v>
          </cell>
          <cell r="I16327">
            <v>-87254</v>
          </cell>
          <cell r="M16327">
            <v>9</v>
          </cell>
          <cell r="Q16327">
            <v>9</v>
          </cell>
          <cell r="V16327">
            <v>9990</v>
          </cell>
        </row>
        <row r="16328">
          <cell r="A16328">
            <v>1</v>
          </cell>
          <cell r="E16328">
            <v>9</v>
          </cell>
          <cell r="I16328">
            <v>365198753.58999997</v>
          </cell>
          <cell r="M16328">
            <v>9</v>
          </cell>
          <cell r="Q16328">
            <v>9</v>
          </cell>
          <cell r="V16328">
            <v>5301</v>
          </cell>
        </row>
        <row r="16329">
          <cell r="A16329">
            <v>1</v>
          </cell>
          <cell r="E16329">
            <v>6</v>
          </cell>
          <cell r="I16329">
            <v>744384.9</v>
          </cell>
          <cell r="M16329">
            <v>6</v>
          </cell>
          <cell r="Q16329">
            <v>6</v>
          </cell>
          <cell r="V16329">
            <v>2010</v>
          </cell>
        </row>
        <row r="16330">
          <cell r="A16330">
            <v>1</v>
          </cell>
          <cell r="E16330">
            <v>6</v>
          </cell>
          <cell r="I16330">
            <v>853549.83</v>
          </cell>
          <cell r="M16330">
            <v>6</v>
          </cell>
          <cell r="Q16330">
            <v>6</v>
          </cell>
          <cell r="V16330">
            <v>2030</v>
          </cell>
        </row>
        <row r="16331">
          <cell r="A16331">
            <v>1</v>
          </cell>
          <cell r="E16331">
            <v>6</v>
          </cell>
          <cell r="I16331">
            <v>964004.86</v>
          </cell>
          <cell r="M16331">
            <v>6</v>
          </cell>
          <cell r="Q16331">
            <v>6</v>
          </cell>
          <cell r="V16331">
            <v>2040</v>
          </cell>
        </row>
        <row r="16332">
          <cell r="A16332">
            <v>1</v>
          </cell>
          <cell r="E16332">
            <v>6</v>
          </cell>
          <cell r="I16332">
            <v>5088337.1900000004</v>
          </cell>
          <cell r="M16332">
            <v>6</v>
          </cell>
          <cell r="Q16332">
            <v>6</v>
          </cell>
          <cell r="V16332">
            <v>2051</v>
          </cell>
        </row>
        <row r="16333">
          <cell r="A16333">
            <v>1</v>
          </cell>
          <cell r="E16333">
            <v>6</v>
          </cell>
          <cell r="I16333">
            <v>1397666.66</v>
          </cell>
          <cell r="M16333">
            <v>6</v>
          </cell>
          <cell r="Q16333">
            <v>6</v>
          </cell>
          <cell r="V16333">
            <v>2052</v>
          </cell>
        </row>
        <row r="16334">
          <cell r="A16334">
            <v>1</v>
          </cell>
          <cell r="E16334">
            <v>6</v>
          </cell>
          <cell r="I16334">
            <v>83333.34</v>
          </cell>
          <cell r="M16334">
            <v>6</v>
          </cell>
          <cell r="Q16334">
            <v>6</v>
          </cell>
          <cell r="V16334">
            <v>2053</v>
          </cell>
        </row>
        <row r="16335">
          <cell r="A16335">
            <v>1</v>
          </cell>
          <cell r="E16335">
            <v>6</v>
          </cell>
          <cell r="I16335">
            <v>-4229464.22</v>
          </cell>
          <cell r="M16335">
            <v>6</v>
          </cell>
          <cell r="Q16335">
            <v>6</v>
          </cell>
          <cell r="V16335">
            <v>3400</v>
          </cell>
        </row>
        <row r="16336">
          <cell r="A16336">
            <v>1</v>
          </cell>
          <cell r="E16336">
            <v>6</v>
          </cell>
          <cell r="I16336">
            <v>777995.68</v>
          </cell>
          <cell r="M16336">
            <v>6</v>
          </cell>
          <cell r="Q16336">
            <v>6</v>
          </cell>
          <cell r="V16336">
            <v>4150</v>
          </cell>
        </row>
        <row r="16337">
          <cell r="A16337">
            <v>1</v>
          </cell>
          <cell r="E16337">
            <v>6</v>
          </cell>
          <cell r="I16337">
            <v>600034.16</v>
          </cell>
          <cell r="M16337">
            <v>6</v>
          </cell>
          <cell r="Q16337">
            <v>6</v>
          </cell>
          <cell r="V16337">
            <v>4360</v>
          </cell>
        </row>
        <row r="16338">
          <cell r="A16338">
            <v>1</v>
          </cell>
          <cell r="E16338">
            <v>6</v>
          </cell>
          <cell r="I16338">
            <v>30000</v>
          </cell>
          <cell r="M16338">
            <v>6</v>
          </cell>
          <cell r="Q16338">
            <v>6</v>
          </cell>
          <cell r="V16338">
            <v>4595</v>
          </cell>
        </row>
        <row r="16339">
          <cell r="A16339">
            <v>1</v>
          </cell>
          <cell r="E16339">
            <v>6</v>
          </cell>
          <cell r="I16339">
            <v>127606.82</v>
          </cell>
          <cell r="M16339">
            <v>6</v>
          </cell>
          <cell r="Q16339">
            <v>6</v>
          </cell>
          <cell r="V16339">
            <v>4601</v>
          </cell>
        </row>
        <row r="16340">
          <cell r="A16340">
            <v>1</v>
          </cell>
          <cell r="E16340">
            <v>6</v>
          </cell>
          <cell r="I16340">
            <v>913435</v>
          </cell>
          <cell r="M16340">
            <v>6</v>
          </cell>
          <cell r="Q16340">
            <v>6</v>
          </cell>
          <cell r="V16340">
            <v>4602</v>
          </cell>
        </row>
        <row r="16341">
          <cell r="A16341">
            <v>1</v>
          </cell>
          <cell r="E16341">
            <v>6</v>
          </cell>
          <cell r="I16341">
            <v>135895.67000000001</v>
          </cell>
          <cell r="M16341">
            <v>6</v>
          </cell>
          <cell r="Q16341">
            <v>6</v>
          </cell>
          <cell r="V16341">
            <v>4660</v>
          </cell>
        </row>
        <row r="16342">
          <cell r="A16342">
            <v>1</v>
          </cell>
          <cell r="E16342">
            <v>6</v>
          </cell>
          <cell r="I16342">
            <v>2264270.37</v>
          </cell>
          <cell r="M16342">
            <v>6</v>
          </cell>
          <cell r="Q16342">
            <v>6</v>
          </cell>
          <cell r="V16342">
            <v>4700</v>
          </cell>
        </row>
        <row r="16343">
          <cell r="A16343">
            <v>1</v>
          </cell>
          <cell r="E16343">
            <v>6</v>
          </cell>
          <cell r="I16343">
            <v>1401111.29</v>
          </cell>
          <cell r="M16343">
            <v>6</v>
          </cell>
          <cell r="Q16343">
            <v>6</v>
          </cell>
          <cell r="V16343">
            <v>4720</v>
          </cell>
        </row>
        <row r="16344">
          <cell r="A16344">
            <v>1</v>
          </cell>
          <cell r="E16344">
            <v>6</v>
          </cell>
          <cell r="I16344">
            <v>-461547.64</v>
          </cell>
          <cell r="M16344">
            <v>6</v>
          </cell>
          <cell r="Q16344">
            <v>6</v>
          </cell>
          <cell r="V16344">
            <v>4730</v>
          </cell>
        </row>
        <row r="16345">
          <cell r="A16345">
            <v>1</v>
          </cell>
          <cell r="E16345">
            <v>6</v>
          </cell>
          <cell r="I16345">
            <v>380419.59</v>
          </cell>
          <cell r="M16345">
            <v>6</v>
          </cell>
          <cell r="Q16345">
            <v>6</v>
          </cell>
          <cell r="V16345">
            <v>4760</v>
          </cell>
        </row>
        <row r="16346">
          <cell r="A16346">
            <v>1</v>
          </cell>
          <cell r="E16346">
            <v>6</v>
          </cell>
          <cell r="I16346">
            <v>180036.71</v>
          </cell>
          <cell r="M16346">
            <v>6</v>
          </cell>
          <cell r="Q16346">
            <v>6</v>
          </cell>
          <cell r="V16346">
            <v>4775</v>
          </cell>
        </row>
        <row r="16347">
          <cell r="A16347">
            <v>1</v>
          </cell>
          <cell r="E16347">
            <v>6</v>
          </cell>
          <cell r="I16347">
            <v>1261427.92</v>
          </cell>
          <cell r="M16347">
            <v>6</v>
          </cell>
          <cell r="Q16347">
            <v>6</v>
          </cell>
          <cell r="V16347">
            <v>4780</v>
          </cell>
        </row>
        <row r="16348">
          <cell r="A16348">
            <v>1</v>
          </cell>
          <cell r="E16348">
            <v>6</v>
          </cell>
          <cell r="I16348">
            <v>414867.20000000001</v>
          </cell>
          <cell r="M16348">
            <v>6</v>
          </cell>
          <cell r="Q16348">
            <v>6</v>
          </cell>
          <cell r="V16348">
            <v>4785</v>
          </cell>
        </row>
        <row r="16349">
          <cell r="A16349">
            <v>1</v>
          </cell>
          <cell r="E16349">
            <v>6</v>
          </cell>
          <cell r="I16349">
            <v>405201.37</v>
          </cell>
          <cell r="M16349">
            <v>6</v>
          </cell>
          <cell r="Q16349">
            <v>6</v>
          </cell>
          <cell r="V16349">
            <v>4800</v>
          </cell>
        </row>
        <row r="16350">
          <cell r="A16350">
            <v>1</v>
          </cell>
          <cell r="E16350">
            <v>6</v>
          </cell>
          <cell r="I16350">
            <v>1771899.99</v>
          </cell>
          <cell r="M16350">
            <v>6</v>
          </cell>
          <cell r="Q16350">
            <v>6</v>
          </cell>
          <cell r="V16350">
            <v>4830</v>
          </cell>
        </row>
        <row r="16351">
          <cell r="A16351">
            <v>1</v>
          </cell>
          <cell r="E16351">
            <v>6</v>
          </cell>
          <cell r="I16351">
            <v>-139074863.88999999</v>
          </cell>
          <cell r="M16351">
            <v>6</v>
          </cell>
          <cell r="Q16351">
            <v>6</v>
          </cell>
          <cell r="V16351">
            <v>5200</v>
          </cell>
        </row>
        <row r="16352">
          <cell r="A16352">
            <v>1</v>
          </cell>
          <cell r="E16352">
            <v>6</v>
          </cell>
          <cell r="I16352">
            <v>13875951.630000001</v>
          </cell>
          <cell r="M16352">
            <v>6</v>
          </cell>
          <cell r="Q16352">
            <v>6</v>
          </cell>
          <cell r="V16352">
            <v>5400</v>
          </cell>
        </row>
        <row r="16353">
          <cell r="A16353">
            <v>1</v>
          </cell>
          <cell r="E16353">
            <v>6</v>
          </cell>
          <cell r="I16353">
            <v>33973581.979999997</v>
          </cell>
          <cell r="M16353">
            <v>6</v>
          </cell>
          <cell r="Q16353">
            <v>6</v>
          </cell>
          <cell r="V16353">
            <v>5400</v>
          </cell>
        </row>
        <row r="16354">
          <cell r="A16354">
            <v>1</v>
          </cell>
          <cell r="E16354">
            <v>6</v>
          </cell>
          <cell r="I16354">
            <v>-190603794.52000001</v>
          </cell>
          <cell r="M16354">
            <v>6</v>
          </cell>
          <cell r="Q16354">
            <v>6</v>
          </cell>
          <cell r="V16354">
            <v>5400</v>
          </cell>
        </row>
        <row r="16355">
          <cell r="A16355">
            <v>1</v>
          </cell>
          <cell r="E16355">
            <v>6</v>
          </cell>
          <cell r="I16355">
            <v>2565566.5</v>
          </cell>
          <cell r="M16355">
            <v>6</v>
          </cell>
          <cell r="Q16355">
            <v>6</v>
          </cell>
          <cell r="V16355">
            <v>5400</v>
          </cell>
        </row>
        <row r="16356">
          <cell r="A16356">
            <v>1</v>
          </cell>
          <cell r="E16356">
            <v>6</v>
          </cell>
          <cell r="I16356">
            <v>193373622.50999999</v>
          </cell>
          <cell r="M16356">
            <v>6</v>
          </cell>
          <cell r="Q16356">
            <v>6</v>
          </cell>
          <cell r="V16356">
            <v>7100</v>
          </cell>
        </row>
        <row r="16357">
          <cell r="A16357">
            <v>1</v>
          </cell>
          <cell r="E16357">
            <v>6</v>
          </cell>
          <cell r="I16357">
            <v>-11355104.82</v>
          </cell>
          <cell r="M16357">
            <v>6</v>
          </cell>
          <cell r="Q16357">
            <v>6</v>
          </cell>
          <cell r="V16357">
            <v>7110</v>
          </cell>
        </row>
        <row r="16358">
          <cell r="A16358">
            <v>1</v>
          </cell>
          <cell r="E16358">
            <v>6</v>
          </cell>
          <cell r="I16358">
            <v>64242765.789999999</v>
          </cell>
          <cell r="M16358">
            <v>6</v>
          </cell>
          <cell r="Q16358">
            <v>6</v>
          </cell>
          <cell r="V16358">
            <v>7130</v>
          </cell>
        </row>
        <row r="16359">
          <cell r="A16359">
            <v>1</v>
          </cell>
          <cell r="E16359">
            <v>6</v>
          </cell>
          <cell r="I16359">
            <v>200814.17</v>
          </cell>
          <cell r="M16359">
            <v>6</v>
          </cell>
          <cell r="Q16359">
            <v>6</v>
          </cell>
          <cell r="V16359">
            <v>7300</v>
          </cell>
        </row>
        <row r="16360">
          <cell r="A16360">
            <v>1</v>
          </cell>
          <cell r="E16360">
            <v>6</v>
          </cell>
          <cell r="I16360">
            <v>491466.26</v>
          </cell>
          <cell r="M16360">
            <v>6</v>
          </cell>
          <cell r="Q16360">
            <v>6</v>
          </cell>
          <cell r="V16360">
            <v>7300</v>
          </cell>
        </row>
        <row r="16361">
          <cell r="A16361">
            <v>1</v>
          </cell>
          <cell r="E16361">
            <v>6</v>
          </cell>
          <cell r="I16361">
            <v>-57920</v>
          </cell>
          <cell r="M16361">
            <v>6</v>
          </cell>
          <cell r="Q16361">
            <v>6</v>
          </cell>
          <cell r="V16361">
            <v>7300</v>
          </cell>
        </row>
        <row r="16362">
          <cell r="A16362">
            <v>1</v>
          </cell>
          <cell r="E16362">
            <v>6</v>
          </cell>
          <cell r="I16362">
            <v>1043364.7</v>
          </cell>
          <cell r="M16362">
            <v>6</v>
          </cell>
          <cell r="Q16362">
            <v>6</v>
          </cell>
          <cell r="V16362">
            <v>7904</v>
          </cell>
        </row>
        <row r="16363">
          <cell r="A16363">
            <v>1</v>
          </cell>
          <cell r="E16363">
            <v>6</v>
          </cell>
          <cell r="I16363">
            <v>-8592</v>
          </cell>
          <cell r="M16363">
            <v>6</v>
          </cell>
          <cell r="Q16363">
            <v>6</v>
          </cell>
          <cell r="V16363">
            <v>8042</v>
          </cell>
        </row>
        <row r="16364">
          <cell r="A16364">
            <v>1</v>
          </cell>
          <cell r="E16364">
            <v>6</v>
          </cell>
          <cell r="I16364">
            <v>660571</v>
          </cell>
          <cell r="M16364">
            <v>6</v>
          </cell>
          <cell r="Q16364">
            <v>6</v>
          </cell>
          <cell r="V16364">
            <v>8043</v>
          </cell>
        </row>
        <row r="16365">
          <cell r="A16365">
            <v>1</v>
          </cell>
          <cell r="E16365">
            <v>6</v>
          </cell>
          <cell r="I16365">
            <v>15568104</v>
          </cell>
          <cell r="M16365">
            <v>6</v>
          </cell>
          <cell r="Q16365">
            <v>6</v>
          </cell>
          <cell r="V16365">
            <v>8112</v>
          </cell>
        </row>
        <row r="16366">
          <cell r="A16366">
            <v>1</v>
          </cell>
          <cell r="E16366">
            <v>11</v>
          </cell>
          <cell r="I16366">
            <v>0</v>
          </cell>
          <cell r="M16366">
            <v>11</v>
          </cell>
          <cell r="Q16366">
            <v>11</v>
          </cell>
          <cell r="V16366">
            <v>4785</v>
          </cell>
        </row>
        <row r="16367">
          <cell r="A16367">
            <v>1</v>
          </cell>
          <cell r="E16367">
            <v>7</v>
          </cell>
          <cell r="I16367">
            <v>0</v>
          </cell>
          <cell r="M16367">
            <v>7</v>
          </cell>
          <cell r="Q16367">
            <v>7</v>
          </cell>
          <cell r="V16367">
            <v>1010</v>
          </cell>
        </row>
        <row r="16368">
          <cell r="A16368">
            <v>1</v>
          </cell>
          <cell r="E16368">
            <v>7</v>
          </cell>
          <cell r="I16368">
            <v>0</v>
          </cell>
          <cell r="M16368">
            <v>7</v>
          </cell>
          <cell r="Q16368">
            <v>7</v>
          </cell>
          <cell r="V16368">
            <v>1030</v>
          </cell>
        </row>
        <row r="16369">
          <cell r="A16369">
            <v>1</v>
          </cell>
          <cell r="E16369">
            <v>7</v>
          </cell>
          <cell r="I16369">
            <v>0</v>
          </cell>
          <cell r="M16369">
            <v>7</v>
          </cell>
          <cell r="Q16369">
            <v>7</v>
          </cell>
          <cell r="V16369">
            <v>1095</v>
          </cell>
        </row>
        <row r="16370">
          <cell r="A16370">
            <v>1</v>
          </cell>
          <cell r="E16370">
            <v>7</v>
          </cell>
          <cell r="I16370">
            <v>0</v>
          </cell>
          <cell r="M16370">
            <v>7</v>
          </cell>
          <cell r="Q16370">
            <v>7</v>
          </cell>
          <cell r="V16370">
            <v>2010</v>
          </cell>
        </row>
        <row r="16371">
          <cell r="A16371">
            <v>1</v>
          </cell>
          <cell r="E16371">
            <v>7</v>
          </cell>
          <cell r="I16371">
            <v>713000</v>
          </cell>
          <cell r="M16371">
            <v>7</v>
          </cell>
          <cell r="Q16371">
            <v>7</v>
          </cell>
          <cell r="V16371">
            <v>2030</v>
          </cell>
        </row>
        <row r="16372">
          <cell r="A16372">
            <v>1</v>
          </cell>
          <cell r="E16372">
            <v>7</v>
          </cell>
          <cell r="I16372">
            <v>635383.62</v>
          </cell>
          <cell r="M16372">
            <v>7</v>
          </cell>
          <cell r="Q16372">
            <v>7</v>
          </cell>
          <cell r="V16372">
            <v>2040</v>
          </cell>
        </row>
        <row r="16373">
          <cell r="A16373">
            <v>1</v>
          </cell>
          <cell r="E16373">
            <v>7</v>
          </cell>
          <cell r="I16373">
            <v>0</v>
          </cell>
          <cell r="M16373">
            <v>7</v>
          </cell>
          <cell r="Q16373">
            <v>7</v>
          </cell>
          <cell r="V16373">
            <v>2051</v>
          </cell>
        </row>
        <row r="16374">
          <cell r="A16374">
            <v>1</v>
          </cell>
          <cell r="E16374">
            <v>7</v>
          </cell>
          <cell r="I16374">
            <v>0</v>
          </cell>
          <cell r="M16374">
            <v>7</v>
          </cell>
          <cell r="Q16374">
            <v>7</v>
          </cell>
          <cell r="V16374">
            <v>2052</v>
          </cell>
        </row>
        <row r="16375">
          <cell r="A16375">
            <v>1</v>
          </cell>
          <cell r="E16375">
            <v>7</v>
          </cell>
          <cell r="I16375">
            <v>0</v>
          </cell>
          <cell r="M16375">
            <v>7</v>
          </cell>
          <cell r="Q16375">
            <v>7</v>
          </cell>
          <cell r="V16375">
            <v>2053</v>
          </cell>
        </row>
        <row r="16376">
          <cell r="A16376">
            <v>1</v>
          </cell>
          <cell r="E16376">
            <v>7</v>
          </cell>
          <cell r="I16376">
            <v>0</v>
          </cell>
          <cell r="M16376">
            <v>7</v>
          </cell>
          <cell r="Q16376">
            <v>7</v>
          </cell>
          <cell r="V16376">
            <v>2054</v>
          </cell>
        </row>
        <row r="16377">
          <cell r="A16377">
            <v>1</v>
          </cell>
          <cell r="E16377">
            <v>7</v>
          </cell>
          <cell r="I16377">
            <v>0</v>
          </cell>
          <cell r="M16377">
            <v>7</v>
          </cell>
          <cell r="Q16377">
            <v>7</v>
          </cell>
          <cell r="V16377">
            <v>2055</v>
          </cell>
        </row>
        <row r="16378">
          <cell r="A16378">
            <v>1</v>
          </cell>
          <cell r="E16378">
            <v>7</v>
          </cell>
          <cell r="I16378">
            <v>0</v>
          </cell>
          <cell r="M16378">
            <v>7</v>
          </cell>
          <cell r="Q16378">
            <v>7</v>
          </cell>
          <cell r="V16378">
            <v>2090</v>
          </cell>
        </row>
        <row r="16379">
          <cell r="A16379">
            <v>1</v>
          </cell>
          <cell r="E16379">
            <v>7</v>
          </cell>
          <cell r="I16379">
            <v>0</v>
          </cell>
          <cell r="M16379">
            <v>7</v>
          </cell>
          <cell r="Q16379">
            <v>7</v>
          </cell>
          <cell r="V16379">
            <v>2095</v>
          </cell>
        </row>
        <row r="16380">
          <cell r="A16380">
            <v>1</v>
          </cell>
          <cell r="E16380">
            <v>7</v>
          </cell>
          <cell r="I16380">
            <v>0</v>
          </cell>
          <cell r="M16380">
            <v>7</v>
          </cell>
          <cell r="Q16380">
            <v>7</v>
          </cell>
          <cell r="V16380">
            <v>2095</v>
          </cell>
        </row>
        <row r="16381">
          <cell r="A16381">
            <v>1</v>
          </cell>
          <cell r="E16381">
            <v>7</v>
          </cell>
          <cell r="I16381">
            <v>0</v>
          </cell>
          <cell r="M16381">
            <v>7</v>
          </cell>
          <cell r="Q16381">
            <v>7</v>
          </cell>
          <cell r="V16381">
            <v>3100</v>
          </cell>
        </row>
        <row r="16382">
          <cell r="A16382">
            <v>1</v>
          </cell>
          <cell r="E16382">
            <v>7</v>
          </cell>
          <cell r="I16382">
            <v>-486.56</v>
          </cell>
          <cell r="M16382">
            <v>7</v>
          </cell>
          <cell r="Q16382">
            <v>7</v>
          </cell>
          <cell r="V16382">
            <v>3100</v>
          </cell>
        </row>
        <row r="16383">
          <cell r="A16383">
            <v>1</v>
          </cell>
          <cell r="E16383">
            <v>7</v>
          </cell>
          <cell r="I16383">
            <v>-2730.97</v>
          </cell>
          <cell r="M16383">
            <v>7</v>
          </cell>
          <cell r="Q16383">
            <v>7</v>
          </cell>
          <cell r="V16383">
            <v>3300</v>
          </cell>
        </row>
        <row r="16384">
          <cell r="A16384">
            <v>1</v>
          </cell>
          <cell r="E16384">
            <v>7</v>
          </cell>
          <cell r="I16384">
            <v>-1489724.08</v>
          </cell>
          <cell r="M16384">
            <v>7</v>
          </cell>
          <cell r="Q16384">
            <v>7</v>
          </cell>
          <cell r="V16384">
            <v>3400</v>
          </cell>
        </row>
        <row r="16385">
          <cell r="A16385">
            <v>1</v>
          </cell>
          <cell r="E16385">
            <v>7</v>
          </cell>
          <cell r="I16385">
            <v>-36855</v>
          </cell>
          <cell r="M16385">
            <v>7</v>
          </cell>
          <cell r="Q16385">
            <v>7</v>
          </cell>
          <cell r="V16385">
            <v>4000</v>
          </cell>
        </row>
        <row r="16386">
          <cell r="A16386">
            <v>1</v>
          </cell>
          <cell r="E16386">
            <v>7</v>
          </cell>
          <cell r="I16386">
            <v>0</v>
          </cell>
          <cell r="M16386">
            <v>7</v>
          </cell>
          <cell r="Q16386">
            <v>7</v>
          </cell>
          <cell r="V16386">
            <v>4050</v>
          </cell>
        </row>
        <row r="16387">
          <cell r="A16387">
            <v>1</v>
          </cell>
          <cell r="E16387">
            <v>7</v>
          </cell>
          <cell r="I16387">
            <v>103039.03</v>
          </cell>
          <cell r="M16387">
            <v>7</v>
          </cell>
          <cell r="Q16387">
            <v>7</v>
          </cell>
          <cell r="V16387">
            <v>4060</v>
          </cell>
        </row>
        <row r="16388">
          <cell r="A16388">
            <v>1</v>
          </cell>
          <cell r="E16388">
            <v>7</v>
          </cell>
          <cell r="I16388">
            <v>0</v>
          </cell>
          <cell r="M16388">
            <v>7</v>
          </cell>
          <cell r="Q16388">
            <v>7</v>
          </cell>
          <cell r="V16388">
            <v>4150</v>
          </cell>
        </row>
        <row r="16389">
          <cell r="A16389">
            <v>1</v>
          </cell>
          <cell r="E16389">
            <v>7</v>
          </cell>
          <cell r="I16389">
            <v>68887.009999999995</v>
          </cell>
          <cell r="M16389">
            <v>7</v>
          </cell>
          <cell r="Q16389">
            <v>7</v>
          </cell>
          <cell r="V16389">
            <v>4150</v>
          </cell>
        </row>
        <row r="16390">
          <cell r="A16390">
            <v>1</v>
          </cell>
          <cell r="E16390">
            <v>7</v>
          </cell>
          <cell r="I16390">
            <v>1175</v>
          </cell>
          <cell r="M16390">
            <v>7</v>
          </cell>
          <cell r="Q16390">
            <v>7</v>
          </cell>
          <cell r="V16390">
            <v>4250</v>
          </cell>
        </row>
        <row r="16391">
          <cell r="A16391">
            <v>1</v>
          </cell>
          <cell r="E16391">
            <v>7</v>
          </cell>
          <cell r="I16391">
            <v>3650</v>
          </cell>
          <cell r="M16391">
            <v>7</v>
          </cell>
          <cell r="Q16391">
            <v>7</v>
          </cell>
          <cell r="V16391">
            <v>4260</v>
          </cell>
        </row>
        <row r="16392">
          <cell r="A16392">
            <v>1</v>
          </cell>
          <cell r="E16392">
            <v>7</v>
          </cell>
          <cell r="I16392">
            <v>6500</v>
          </cell>
          <cell r="M16392">
            <v>7</v>
          </cell>
          <cell r="Q16392">
            <v>7</v>
          </cell>
          <cell r="V16392">
            <v>4280</v>
          </cell>
        </row>
        <row r="16393">
          <cell r="A16393">
            <v>1</v>
          </cell>
          <cell r="E16393">
            <v>7</v>
          </cell>
          <cell r="I16393">
            <v>9217.5400000000009</v>
          </cell>
          <cell r="M16393">
            <v>7</v>
          </cell>
          <cell r="Q16393">
            <v>7</v>
          </cell>
          <cell r="V16393">
            <v>4301</v>
          </cell>
        </row>
        <row r="16394">
          <cell r="A16394">
            <v>1</v>
          </cell>
          <cell r="E16394">
            <v>7</v>
          </cell>
          <cell r="I16394">
            <v>11316.54</v>
          </cell>
          <cell r="M16394">
            <v>7</v>
          </cell>
          <cell r="Q16394">
            <v>7</v>
          </cell>
          <cell r="V16394">
            <v>4302</v>
          </cell>
        </row>
        <row r="16395">
          <cell r="A16395">
            <v>1</v>
          </cell>
          <cell r="E16395">
            <v>7</v>
          </cell>
          <cell r="I16395">
            <v>0</v>
          </cell>
          <cell r="M16395">
            <v>7</v>
          </cell>
          <cell r="Q16395">
            <v>7</v>
          </cell>
          <cell r="V16395">
            <v>4303</v>
          </cell>
        </row>
        <row r="16396">
          <cell r="A16396">
            <v>1</v>
          </cell>
          <cell r="E16396">
            <v>7</v>
          </cell>
          <cell r="I16396">
            <v>26287.84</v>
          </cell>
          <cell r="M16396">
            <v>7</v>
          </cell>
          <cell r="Q16396">
            <v>7</v>
          </cell>
          <cell r="V16396">
            <v>4304</v>
          </cell>
        </row>
        <row r="16397">
          <cell r="A16397">
            <v>1</v>
          </cell>
          <cell r="E16397">
            <v>7</v>
          </cell>
          <cell r="I16397">
            <v>0</v>
          </cell>
          <cell r="M16397">
            <v>7</v>
          </cell>
          <cell r="Q16397">
            <v>7</v>
          </cell>
          <cell r="V16397">
            <v>4305</v>
          </cell>
        </row>
        <row r="16398">
          <cell r="A16398">
            <v>1</v>
          </cell>
          <cell r="E16398">
            <v>7</v>
          </cell>
          <cell r="I16398">
            <v>48987.44</v>
          </cell>
          <cell r="M16398">
            <v>7</v>
          </cell>
          <cell r="Q16398">
            <v>7</v>
          </cell>
          <cell r="V16398">
            <v>4306</v>
          </cell>
        </row>
        <row r="16399">
          <cell r="A16399">
            <v>1</v>
          </cell>
          <cell r="E16399">
            <v>7</v>
          </cell>
          <cell r="I16399">
            <v>24310</v>
          </cell>
          <cell r="M16399">
            <v>7</v>
          </cell>
          <cell r="Q16399">
            <v>7</v>
          </cell>
          <cell r="V16399">
            <v>4360</v>
          </cell>
        </row>
        <row r="16400">
          <cell r="A16400">
            <v>1</v>
          </cell>
          <cell r="E16400">
            <v>7</v>
          </cell>
          <cell r="I16400">
            <v>0</v>
          </cell>
          <cell r="M16400">
            <v>7</v>
          </cell>
          <cell r="Q16400">
            <v>7</v>
          </cell>
          <cell r="V16400">
            <v>4360</v>
          </cell>
        </row>
        <row r="16401">
          <cell r="A16401">
            <v>1</v>
          </cell>
          <cell r="E16401">
            <v>7</v>
          </cell>
          <cell r="I16401">
            <v>16233</v>
          </cell>
          <cell r="M16401">
            <v>7</v>
          </cell>
          <cell r="Q16401">
            <v>7</v>
          </cell>
          <cell r="V16401">
            <v>4380</v>
          </cell>
        </row>
        <row r="16402">
          <cell r="A16402">
            <v>1</v>
          </cell>
          <cell r="E16402">
            <v>7</v>
          </cell>
          <cell r="I16402">
            <v>0</v>
          </cell>
          <cell r="M16402">
            <v>7</v>
          </cell>
          <cell r="Q16402">
            <v>7</v>
          </cell>
          <cell r="V16402">
            <v>4380</v>
          </cell>
        </row>
        <row r="16403">
          <cell r="A16403">
            <v>1</v>
          </cell>
          <cell r="E16403">
            <v>7</v>
          </cell>
          <cell r="I16403">
            <v>0</v>
          </cell>
          <cell r="M16403">
            <v>7</v>
          </cell>
          <cell r="Q16403">
            <v>7</v>
          </cell>
          <cell r="V16403">
            <v>4490</v>
          </cell>
        </row>
        <row r="16404">
          <cell r="A16404">
            <v>1</v>
          </cell>
          <cell r="E16404">
            <v>7</v>
          </cell>
          <cell r="I16404">
            <v>0</v>
          </cell>
          <cell r="M16404">
            <v>7</v>
          </cell>
          <cell r="Q16404">
            <v>7</v>
          </cell>
          <cell r="V16404">
            <v>4500</v>
          </cell>
        </row>
        <row r="16405">
          <cell r="A16405">
            <v>1</v>
          </cell>
          <cell r="E16405">
            <v>7</v>
          </cell>
          <cell r="I16405">
            <v>0</v>
          </cell>
          <cell r="M16405">
            <v>7</v>
          </cell>
          <cell r="Q16405">
            <v>7</v>
          </cell>
          <cell r="V16405">
            <v>4520</v>
          </cell>
        </row>
        <row r="16406">
          <cell r="A16406">
            <v>1</v>
          </cell>
          <cell r="E16406">
            <v>7</v>
          </cell>
          <cell r="I16406">
            <v>137566</v>
          </cell>
          <cell r="M16406">
            <v>7</v>
          </cell>
          <cell r="Q16406">
            <v>7</v>
          </cell>
          <cell r="V16406">
            <v>4560</v>
          </cell>
        </row>
        <row r="16407">
          <cell r="A16407">
            <v>1</v>
          </cell>
          <cell r="E16407">
            <v>7</v>
          </cell>
          <cell r="I16407">
            <v>0</v>
          </cell>
          <cell r="M16407">
            <v>7</v>
          </cell>
          <cell r="Q16407">
            <v>7</v>
          </cell>
          <cell r="V16407">
            <v>4560</v>
          </cell>
        </row>
        <row r="16408">
          <cell r="A16408">
            <v>1</v>
          </cell>
          <cell r="E16408">
            <v>7</v>
          </cell>
          <cell r="I16408">
            <v>146650</v>
          </cell>
          <cell r="M16408">
            <v>7</v>
          </cell>
          <cell r="Q16408">
            <v>7</v>
          </cell>
          <cell r="V16408">
            <v>4601</v>
          </cell>
        </row>
        <row r="16409">
          <cell r="A16409">
            <v>1</v>
          </cell>
          <cell r="E16409">
            <v>7</v>
          </cell>
          <cell r="I16409">
            <v>0</v>
          </cell>
          <cell r="M16409">
            <v>7</v>
          </cell>
          <cell r="Q16409">
            <v>7</v>
          </cell>
          <cell r="V16409">
            <v>4603</v>
          </cell>
        </row>
        <row r="16410">
          <cell r="A16410">
            <v>1</v>
          </cell>
          <cell r="E16410">
            <v>7</v>
          </cell>
          <cell r="I16410">
            <v>19040</v>
          </cell>
          <cell r="M16410">
            <v>7</v>
          </cell>
          <cell r="Q16410">
            <v>7</v>
          </cell>
          <cell r="V16410">
            <v>4604</v>
          </cell>
        </row>
        <row r="16411">
          <cell r="A16411">
            <v>1</v>
          </cell>
          <cell r="E16411">
            <v>7</v>
          </cell>
          <cell r="I16411">
            <v>500</v>
          </cell>
          <cell r="M16411">
            <v>7</v>
          </cell>
          <cell r="Q16411">
            <v>7</v>
          </cell>
          <cell r="V16411">
            <v>4610</v>
          </cell>
        </row>
        <row r="16412">
          <cell r="A16412">
            <v>1</v>
          </cell>
          <cell r="E16412">
            <v>7</v>
          </cell>
          <cell r="I16412">
            <v>59175</v>
          </cell>
          <cell r="M16412">
            <v>7</v>
          </cell>
          <cell r="Q16412">
            <v>7</v>
          </cell>
          <cell r="V16412">
            <v>4640</v>
          </cell>
        </row>
        <row r="16413">
          <cell r="A16413">
            <v>1</v>
          </cell>
          <cell r="E16413">
            <v>7</v>
          </cell>
          <cell r="I16413">
            <v>0</v>
          </cell>
          <cell r="M16413">
            <v>7</v>
          </cell>
          <cell r="Q16413">
            <v>7</v>
          </cell>
          <cell r="V16413">
            <v>4660</v>
          </cell>
        </row>
        <row r="16414">
          <cell r="A16414">
            <v>1</v>
          </cell>
          <cell r="E16414">
            <v>7</v>
          </cell>
          <cell r="I16414">
            <v>196140</v>
          </cell>
          <cell r="M16414">
            <v>7</v>
          </cell>
          <cell r="Q16414">
            <v>7</v>
          </cell>
          <cell r="V16414">
            <v>4660</v>
          </cell>
        </row>
        <row r="16415">
          <cell r="A16415">
            <v>1</v>
          </cell>
          <cell r="E16415">
            <v>7</v>
          </cell>
          <cell r="I16415">
            <v>0</v>
          </cell>
          <cell r="M16415">
            <v>7</v>
          </cell>
          <cell r="Q16415">
            <v>7</v>
          </cell>
          <cell r="V16415">
            <v>4680</v>
          </cell>
        </row>
        <row r="16416">
          <cell r="A16416">
            <v>1</v>
          </cell>
          <cell r="E16416">
            <v>7</v>
          </cell>
          <cell r="I16416">
            <v>1027700</v>
          </cell>
          <cell r="M16416">
            <v>7</v>
          </cell>
          <cell r="Q16416">
            <v>7</v>
          </cell>
          <cell r="V16416">
            <v>4700</v>
          </cell>
        </row>
        <row r="16417">
          <cell r="A16417">
            <v>1</v>
          </cell>
          <cell r="E16417">
            <v>7</v>
          </cell>
          <cell r="I16417">
            <v>0</v>
          </cell>
          <cell r="M16417">
            <v>7</v>
          </cell>
          <cell r="Q16417">
            <v>7</v>
          </cell>
          <cell r="V16417">
            <v>4700</v>
          </cell>
        </row>
        <row r="16418">
          <cell r="A16418">
            <v>1</v>
          </cell>
          <cell r="E16418">
            <v>7</v>
          </cell>
          <cell r="I16418">
            <v>11178</v>
          </cell>
          <cell r="M16418">
            <v>7</v>
          </cell>
          <cell r="Q16418">
            <v>7</v>
          </cell>
          <cell r="V16418">
            <v>4720</v>
          </cell>
        </row>
        <row r="16419">
          <cell r="A16419">
            <v>1</v>
          </cell>
          <cell r="E16419">
            <v>7</v>
          </cell>
          <cell r="I16419">
            <v>2166497.5</v>
          </cell>
          <cell r="M16419">
            <v>7</v>
          </cell>
          <cell r="Q16419">
            <v>7</v>
          </cell>
          <cell r="V16419">
            <v>4730</v>
          </cell>
        </row>
        <row r="16420">
          <cell r="A16420">
            <v>1</v>
          </cell>
          <cell r="E16420">
            <v>7</v>
          </cell>
          <cell r="I16420">
            <v>0</v>
          </cell>
          <cell r="M16420">
            <v>7</v>
          </cell>
          <cell r="Q16420">
            <v>7</v>
          </cell>
          <cell r="V16420">
            <v>4730</v>
          </cell>
        </row>
        <row r="16421">
          <cell r="A16421">
            <v>1</v>
          </cell>
          <cell r="E16421">
            <v>7</v>
          </cell>
          <cell r="I16421">
            <v>0</v>
          </cell>
          <cell r="M16421">
            <v>7</v>
          </cell>
          <cell r="Q16421">
            <v>7</v>
          </cell>
          <cell r="V16421">
            <v>4740</v>
          </cell>
        </row>
        <row r="16422">
          <cell r="A16422">
            <v>1</v>
          </cell>
          <cell r="E16422">
            <v>7</v>
          </cell>
          <cell r="I16422">
            <v>38135.339999999997</v>
          </cell>
          <cell r="M16422">
            <v>7</v>
          </cell>
          <cell r="Q16422">
            <v>7</v>
          </cell>
          <cell r="V16422">
            <v>4761</v>
          </cell>
        </row>
        <row r="16423">
          <cell r="A16423">
            <v>1</v>
          </cell>
          <cell r="E16423">
            <v>7</v>
          </cell>
          <cell r="I16423">
            <v>0</v>
          </cell>
          <cell r="M16423">
            <v>7</v>
          </cell>
          <cell r="Q16423">
            <v>7</v>
          </cell>
          <cell r="V16423">
            <v>4770</v>
          </cell>
        </row>
        <row r="16424">
          <cell r="A16424">
            <v>1</v>
          </cell>
          <cell r="E16424">
            <v>7</v>
          </cell>
          <cell r="I16424">
            <v>0</v>
          </cell>
          <cell r="M16424">
            <v>7</v>
          </cell>
          <cell r="Q16424">
            <v>7</v>
          </cell>
          <cell r="V16424">
            <v>4772</v>
          </cell>
        </row>
        <row r="16425">
          <cell r="A16425">
            <v>1</v>
          </cell>
          <cell r="E16425">
            <v>7</v>
          </cell>
          <cell r="I16425">
            <v>29956</v>
          </cell>
          <cell r="M16425">
            <v>7</v>
          </cell>
          <cell r="Q16425">
            <v>7</v>
          </cell>
          <cell r="V16425">
            <v>4775</v>
          </cell>
        </row>
        <row r="16426">
          <cell r="A16426">
            <v>1</v>
          </cell>
          <cell r="E16426">
            <v>7</v>
          </cell>
          <cell r="I16426">
            <v>0</v>
          </cell>
          <cell r="M16426">
            <v>7</v>
          </cell>
          <cell r="Q16426">
            <v>7</v>
          </cell>
          <cell r="V16426">
            <v>4775</v>
          </cell>
        </row>
        <row r="16427">
          <cell r="A16427">
            <v>1</v>
          </cell>
          <cell r="E16427">
            <v>7</v>
          </cell>
          <cell r="I16427">
            <v>0</v>
          </cell>
          <cell r="M16427">
            <v>7</v>
          </cell>
          <cell r="Q16427">
            <v>7</v>
          </cell>
          <cell r="V16427">
            <v>4775</v>
          </cell>
        </row>
        <row r="16428">
          <cell r="A16428">
            <v>1</v>
          </cell>
          <cell r="E16428">
            <v>7</v>
          </cell>
          <cell r="I16428">
            <v>0</v>
          </cell>
          <cell r="M16428">
            <v>7</v>
          </cell>
          <cell r="Q16428">
            <v>7</v>
          </cell>
          <cell r="V16428">
            <v>4780</v>
          </cell>
        </row>
        <row r="16429">
          <cell r="A16429">
            <v>1</v>
          </cell>
          <cell r="E16429">
            <v>7</v>
          </cell>
          <cell r="I16429">
            <v>0</v>
          </cell>
          <cell r="M16429">
            <v>7</v>
          </cell>
          <cell r="Q16429">
            <v>7</v>
          </cell>
          <cell r="V16429">
            <v>4780</v>
          </cell>
        </row>
        <row r="16430">
          <cell r="A16430">
            <v>1</v>
          </cell>
          <cell r="E16430">
            <v>7</v>
          </cell>
          <cell r="I16430">
            <v>359782</v>
          </cell>
          <cell r="M16430">
            <v>7</v>
          </cell>
          <cell r="Q16430">
            <v>7</v>
          </cell>
          <cell r="V16430">
            <v>4780</v>
          </cell>
        </row>
        <row r="16431">
          <cell r="A16431">
            <v>1</v>
          </cell>
          <cell r="E16431">
            <v>7</v>
          </cell>
          <cell r="I16431">
            <v>391607.15</v>
          </cell>
          <cell r="M16431">
            <v>7</v>
          </cell>
          <cell r="Q16431">
            <v>7</v>
          </cell>
          <cell r="V16431">
            <v>4785</v>
          </cell>
        </row>
        <row r="16432">
          <cell r="A16432">
            <v>1</v>
          </cell>
          <cell r="E16432">
            <v>7</v>
          </cell>
          <cell r="I16432">
            <v>0</v>
          </cell>
          <cell r="M16432">
            <v>7</v>
          </cell>
          <cell r="Q16432">
            <v>7</v>
          </cell>
          <cell r="V16432">
            <v>4785</v>
          </cell>
        </row>
        <row r="16433">
          <cell r="A16433">
            <v>1</v>
          </cell>
          <cell r="E16433">
            <v>7</v>
          </cell>
          <cell r="I16433">
            <v>132896.47</v>
          </cell>
          <cell r="M16433">
            <v>7</v>
          </cell>
          <cell r="Q16433">
            <v>7</v>
          </cell>
          <cell r="V16433">
            <v>4800</v>
          </cell>
        </row>
        <row r="16434">
          <cell r="A16434">
            <v>1</v>
          </cell>
          <cell r="E16434">
            <v>7</v>
          </cell>
          <cell r="I16434">
            <v>-41999</v>
          </cell>
          <cell r="M16434">
            <v>7</v>
          </cell>
          <cell r="Q16434">
            <v>7</v>
          </cell>
          <cell r="V16434">
            <v>4830</v>
          </cell>
        </row>
        <row r="16435">
          <cell r="A16435">
            <v>1</v>
          </cell>
          <cell r="E16435">
            <v>7</v>
          </cell>
          <cell r="I16435">
            <v>83320</v>
          </cell>
          <cell r="M16435">
            <v>7</v>
          </cell>
          <cell r="Q16435">
            <v>7</v>
          </cell>
          <cell r="V16435">
            <v>4830</v>
          </cell>
        </row>
        <row r="16436">
          <cell r="A16436">
            <v>1</v>
          </cell>
          <cell r="E16436">
            <v>7</v>
          </cell>
          <cell r="I16436">
            <v>441771</v>
          </cell>
          <cell r="M16436">
            <v>7</v>
          </cell>
          <cell r="Q16436">
            <v>7</v>
          </cell>
          <cell r="V16436">
            <v>4830</v>
          </cell>
        </row>
        <row r="16437">
          <cell r="A16437">
            <v>1</v>
          </cell>
          <cell r="E16437">
            <v>7</v>
          </cell>
          <cell r="I16437">
            <v>11410</v>
          </cell>
          <cell r="M16437">
            <v>7</v>
          </cell>
          <cell r="Q16437">
            <v>7</v>
          </cell>
          <cell r="V16437">
            <v>4830</v>
          </cell>
        </row>
        <row r="16438">
          <cell r="A16438">
            <v>1</v>
          </cell>
          <cell r="E16438">
            <v>7</v>
          </cell>
          <cell r="I16438">
            <v>14800</v>
          </cell>
          <cell r="M16438">
            <v>7</v>
          </cell>
          <cell r="Q16438">
            <v>7</v>
          </cell>
          <cell r="V16438">
            <v>4840</v>
          </cell>
        </row>
        <row r="16439">
          <cell r="A16439">
            <v>1</v>
          </cell>
          <cell r="E16439">
            <v>7</v>
          </cell>
          <cell r="I16439">
            <v>20100</v>
          </cell>
          <cell r="M16439">
            <v>7</v>
          </cell>
          <cell r="Q16439">
            <v>7</v>
          </cell>
          <cell r="V16439">
            <v>4850</v>
          </cell>
        </row>
        <row r="16440">
          <cell r="A16440">
            <v>1</v>
          </cell>
          <cell r="E16440">
            <v>7</v>
          </cell>
          <cell r="I16440">
            <v>139500</v>
          </cell>
          <cell r="M16440">
            <v>7</v>
          </cell>
          <cell r="Q16440">
            <v>7</v>
          </cell>
          <cell r="V16440">
            <v>4900</v>
          </cell>
        </row>
        <row r="16441">
          <cell r="A16441">
            <v>1</v>
          </cell>
          <cell r="E16441">
            <v>7</v>
          </cell>
          <cell r="I16441">
            <v>-100000</v>
          </cell>
          <cell r="M16441">
            <v>7</v>
          </cell>
          <cell r="Q16441">
            <v>7</v>
          </cell>
          <cell r="V16441">
            <v>5100</v>
          </cell>
        </row>
        <row r="16442">
          <cell r="A16442">
            <v>1</v>
          </cell>
          <cell r="E16442">
            <v>7</v>
          </cell>
          <cell r="I16442">
            <v>454776.11</v>
          </cell>
          <cell r="M16442">
            <v>7</v>
          </cell>
          <cell r="Q16442">
            <v>7</v>
          </cell>
          <cell r="V16442">
            <v>5400</v>
          </cell>
        </row>
        <row r="16443">
          <cell r="A16443">
            <v>1</v>
          </cell>
          <cell r="E16443">
            <v>7</v>
          </cell>
          <cell r="I16443">
            <v>6844574.6299999999</v>
          </cell>
          <cell r="M16443">
            <v>7</v>
          </cell>
          <cell r="Q16443">
            <v>7</v>
          </cell>
          <cell r="V16443">
            <v>5400</v>
          </cell>
        </row>
        <row r="16444">
          <cell r="A16444">
            <v>1</v>
          </cell>
          <cell r="E16444">
            <v>7</v>
          </cell>
          <cell r="I16444">
            <v>7762526.8700000001</v>
          </cell>
          <cell r="M16444">
            <v>7</v>
          </cell>
          <cell r="Q16444">
            <v>7</v>
          </cell>
          <cell r="V16444">
            <v>5400</v>
          </cell>
        </row>
        <row r="16445">
          <cell r="A16445">
            <v>1</v>
          </cell>
          <cell r="E16445">
            <v>7</v>
          </cell>
          <cell r="I16445">
            <v>-6296817.1600000001</v>
          </cell>
          <cell r="M16445">
            <v>7</v>
          </cell>
          <cell r="Q16445">
            <v>7</v>
          </cell>
          <cell r="V16445">
            <v>5400</v>
          </cell>
        </row>
        <row r="16446">
          <cell r="A16446">
            <v>1</v>
          </cell>
          <cell r="E16446">
            <v>7</v>
          </cell>
          <cell r="I16446">
            <v>1448512.82</v>
          </cell>
          <cell r="M16446">
            <v>7</v>
          </cell>
          <cell r="Q16446">
            <v>7</v>
          </cell>
          <cell r="V16446">
            <v>6110</v>
          </cell>
        </row>
        <row r="16447">
          <cell r="A16447">
            <v>1</v>
          </cell>
          <cell r="E16447">
            <v>7</v>
          </cell>
          <cell r="I16447">
            <v>-515016.11</v>
          </cell>
          <cell r="M16447">
            <v>7</v>
          </cell>
          <cell r="Q16447">
            <v>7</v>
          </cell>
          <cell r="V16447">
            <v>6120</v>
          </cell>
        </row>
        <row r="16448">
          <cell r="A16448">
            <v>1</v>
          </cell>
          <cell r="E16448">
            <v>7</v>
          </cell>
          <cell r="I16448">
            <v>407395.75</v>
          </cell>
          <cell r="M16448">
            <v>7</v>
          </cell>
          <cell r="Q16448">
            <v>7</v>
          </cell>
          <cell r="V16448">
            <v>6210</v>
          </cell>
        </row>
        <row r="16449">
          <cell r="A16449">
            <v>1</v>
          </cell>
          <cell r="E16449">
            <v>7</v>
          </cell>
          <cell r="I16449">
            <v>-101159.5</v>
          </cell>
          <cell r="M16449">
            <v>7</v>
          </cell>
          <cell r="Q16449">
            <v>7</v>
          </cell>
          <cell r="V16449">
            <v>6220</v>
          </cell>
        </row>
        <row r="16450">
          <cell r="A16450">
            <v>1</v>
          </cell>
          <cell r="E16450">
            <v>7</v>
          </cell>
          <cell r="I16450">
            <v>576350.31999999995</v>
          </cell>
          <cell r="M16450">
            <v>7</v>
          </cell>
          <cell r="Q16450">
            <v>7</v>
          </cell>
          <cell r="V16450">
            <v>6310</v>
          </cell>
        </row>
        <row r="16451">
          <cell r="A16451">
            <v>1</v>
          </cell>
          <cell r="E16451">
            <v>7</v>
          </cell>
          <cell r="I16451">
            <v>-259357.65</v>
          </cell>
          <cell r="M16451">
            <v>7</v>
          </cell>
          <cell r="Q16451">
            <v>7</v>
          </cell>
          <cell r="V16451">
            <v>6320</v>
          </cell>
        </row>
        <row r="16452">
          <cell r="A16452">
            <v>1</v>
          </cell>
          <cell r="E16452">
            <v>7</v>
          </cell>
          <cell r="I16452">
            <v>565506.48</v>
          </cell>
          <cell r="M16452">
            <v>7</v>
          </cell>
          <cell r="Q16452">
            <v>7</v>
          </cell>
          <cell r="V16452">
            <v>6410</v>
          </cell>
        </row>
        <row r="16453">
          <cell r="A16453">
            <v>1</v>
          </cell>
          <cell r="E16453">
            <v>7</v>
          </cell>
          <cell r="I16453">
            <v>-34848.65</v>
          </cell>
          <cell r="M16453">
            <v>7</v>
          </cell>
          <cell r="Q16453">
            <v>7</v>
          </cell>
          <cell r="V16453">
            <v>6420</v>
          </cell>
        </row>
        <row r="16454">
          <cell r="A16454">
            <v>1</v>
          </cell>
          <cell r="E16454">
            <v>7</v>
          </cell>
          <cell r="I16454">
            <v>-4203.54</v>
          </cell>
          <cell r="M16454">
            <v>7</v>
          </cell>
          <cell r="Q16454">
            <v>7</v>
          </cell>
          <cell r="V16454">
            <v>6520</v>
          </cell>
        </row>
        <row r="16455">
          <cell r="A16455">
            <v>1</v>
          </cell>
          <cell r="E16455">
            <v>7</v>
          </cell>
          <cell r="I16455">
            <v>209605.58</v>
          </cell>
          <cell r="M16455">
            <v>7</v>
          </cell>
          <cell r="Q16455">
            <v>7</v>
          </cell>
          <cell r="V16455">
            <v>6710</v>
          </cell>
        </row>
        <row r="16456">
          <cell r="A16456">
            <v>1</v>
          </cell>
          <cell r="E16456">
            <v>7</v>
          </cell>
          <cell r="I16456">
            <v>-67129.63</v>
          </cell>
          <cell r="M16456">
            <v>7</v>
          </cell>
          <cell r="Q16456">
            <v>7</v>
          </cell>
          <cell r="V16456">
            <v>6720</v>
          </cell>
        </row>
        <row r="16457">
          <cell r="A16457">
            <v>1</v>
          </cell>
          <cell r="E16457">
            <v>7</v>
          </cell>
          <cell r="I16457">
            <v>883500</v>
          </cell>
          <cell r="M16457">
            <v>7</v>
          </cell>
          <cell r="Q16457">
            <v>7</v>
          </cell>
          <cell r="V16457">
            <v>6810</v>
          </cell>
        </row>
        <row r="16458">
          <cell r="A16458">
            <v>1</v>
          </cell>
          <cell r="E16458">
            <v>7</v>
          </cell>
          <cell r="I16458">
            <v>-106765.22</v>
          </cell>
          <cell r="M16458">
            <v>7</v>
          </cell>
          <cell r="Q16458">
            <v>7</v>
          </cell>
          <cell r="V16458">
            <v>6820</v>
          </cell>
        </row>
        <row r="16459">
          <cell r="A16459">
            <v>1</v>
          </cell>
          <cell r="E16459">
            <v>7</v>
          </cell>
          <cell r="I16459">
            <v>482500</v>
          </cell>
          <cell r="M16459">
            <v>7</v>
          </cell>
          <cell r="Q16459">
            <v>7</v>
          </cell>
          <cell r="V16459">
            <v>7000</v>
          </cell>
        </row>
        <row r="16460">
          <cell r="A16460">
            <v>1</v>
          </cell>
          <cell r="E16460">
            <v>7</v>
          </cell>
          <cell r="I16460">
            <v>25674756.359999999</v>
          </cell>
          <cell r="M16460">
            <v>7</v>
          </cell>
          <cell r="Q16460">
            <v>7</v>
          </cell>
          <cell r="V16460">
            <v>7100</v>
          </cell>
        </row>
        <row r="16461">
          <cell r="A16461">
            <v>1</v>
          </cell>
          <cell r="E16461">
            <v>7</v>
          </cell>
          <cell r="I16461">
            <v>-1022021.91</v>
          </cell>
          <cell r="M16461">
            <v>7</v>
          </cell>
          <cell r="Q16461">
            <v>7</v>
          </cell>
          <cell r="V16461">
            <v>7110</v>
          </cell>
        </row>
        <row r="16462">
          <cell r="A16462">
            <v>1</v>
          </cell>
          <cell r="E16462">
            <v>7</v>
          </cell>
          <cell r="I16462">
            <v>12908734.859999999</v>
          </cell>
          <cell r="M16462">
            <v>7</v>
          </cell>
          <cell r="Q16462">
            <v>7</v>
          </cell>
          <cell r="V16462">
            <v>7130</v>
          </cell>
        </row>
        <row r="16463">
          <cell r="A16463">
            <v>1</v>
          </cell>
          <cell r="E16463">
            <v>7</v>
          </cell>
          <cell r="I16463">
            <v>0</v>
          </cell>
          <cell r="M16463">
            <v>7</v>
          </cell>
          <cell r="Q16463">
            <v>7</v>
          </cell>
          <cell r="V16463">
            <v>7150</v>
          </cell>
        </row>
        <row r="16464">
          <cell r="A16464">
            <v>1</v>
          </cell>
          <cell r="E16464">
            <v>7</v>
          </cell>
          <cell r="I16464">
            <v>200000</v>
          </cell>
          <cell r="M16464">
            <v>7</v>
          </cell>
          <cell r="Q16464">
            <v>7</v>
          </cell>
          <cell r="V16464">
            <v>7300</v>
          </cell>
        </row>
        <row r="16465">
          <cell r="A16465">
            <v>1</v>
          </cell>
          <cell r="E16465">
            <v>7</v>
          </cell>
          <cell r="I16465">
            <v>179165.53</v>
          </cell>
          <cell r="M16465">
            <v>7</v>
          </cell>
          <cell r="Q16465">
            <v>7</v>
          </cell>
          <cell r="V16465">
            <v>7300</v>
          </cell>
        </row>
        <row r="16466">
          <cell r="A16466">
            <v>1</v>
          </cell>
          <cell r="E16466">
            <v>7</v>
          </cell>
          <cell r="I16466">
            <v>1992219.96</v>
          </cell>
          <cell r="M16466">
            <v>7</v>
          </cell>
          <cell r="Q16466">
            <v>7</v>
          </cell>
          <cell r="V16466">
            <v>7400</v>
          </cell>
        </row>
        <row r="16467">
          <cell r="A16467">
            <v>1</v>
          </cell>
          <cell r="E16467">
            <v>7</v>
          </cell>
          <cell r="I16467">
            <v>0</v>
          </cell>
          <cell r="M16467">
            <v>7</v>
          </cell>
          <cell r="Q16467">
            <v>7</v>
          </cell>
          <cell r="V16467">
            <v>7700</v>
          </cell>
        </row>
        <row r="16468">
          <cell r="A16468">
            <v>1</v>
          </cell>
          <cell r="E16468">
            <v>7</v>
          </cell>
          <cell r="I16468">
            <v>1009335.45</v>
          </cell>
          <cell r="M16468">
            <v>7</v>
          </cell>
          <cell r="Q16468">
            <v>7</v>
          </cell>
          <cell r="V16468">
            <v>7700</v>
          </cell>
        </row>
        <row r="16469">
          <cell r="A16469">
            <v>1</v>
          </cell>
          <cell r="E16469">
            <v>7</v>
          </cell>
          <cell r="I16469">
            <v>660000</v>
          </cell>
          <cell r="M16469">
            <v>7</v>
          </cell>
          <cell r="Q16469">
            <v>7</v>
          </cell>
          <cell r="V16469">
            <v>7800</v>
          </cell>
        </row>
        <row r="16470">
          <cell r="A16470">
            <v>1</v>
          </cell>
          <cell r="E16470">
            <v>7</v>
          </cell>
          <cell r="I16470">
            <v>153943.44</v>
          </cell>
          <cell r="M16470">
            <v>7</v>
          </cell>
          <cell r="Q16470">
            <v>7</v>
          </cell>
          <cell r="V16470">
            <v>7912</v>
          </cell>
        </row>
        <row r="16471">
          <cell r="A16471">
            <v>1</v>
          </cell>
          <cell r="E16471">
            <v>7</v>
          </cell>
          <cell r="I16471">
            <v>0</v>
          </cell>
          <cell r="M16471">
            <v>7</v>
          </cell>
          <cell r="Q16471">
            <v>7</v>
          </cell>
          <cell r="V16471">
            <v>7913</v>
          </cell>
        </row>
        <row r="16472">
          <cell r="A16472">
            <v>1</v>
          </cell>
          <cell r="E16472">
            <v>7</v>
          </cell>
          <cell r="I16472">
            <v>0</v>
          </cell>
          <cell r="M16472">
            <v>7</v>
          </cell>
          <cell r="Q16472">
            <v>7</v>
          </cell>
          <cell r="V16472">
            <v>7916</v>
          </cell>
        </row>
        <row r="16473">
          <cell r="A16473">
            <v>1</v>
          </cell>
          <cell r="E16473">
            <v>7</v>
          </cell>
          <cell r="I16473">
            <v>347200</v>
          </cell>
          <cell r="M16473">
            <v>7</v>
          </cell>
          <cell r="Q16473">
            <v>7</v>
          </cell>
          <cell r="V16473">
            <v>7917</v>
          </cell>
        </row>
        <row r="16474">
          <cell r="A16474">
            <v>1</v>
          </cell>
          <cell r="E16474">
            <v>7</v>
          </cell>
          <cell r="I16474">
            <v>518808.42</v>
          </cell>
          <cell r="M16474">
            <v>7</v>
          </cell>
          <cell r="Q16474">
            <v>7</v>
          </cell>
          <cell r="V16474">
            <v>8101</v>
          </cell>
        </row>
        <row r="16475">
          <cell r="A16475">
            <v>1</v>
          </cell>
          <cell r="E16475">
            <v>7</v>
          </cell>
          <cell r="I16475">
            <v>-4921755.96</v>
          </cell>
          <cell r="M16475">
            <v>7</v>
          </cell>
          <cell r="Q16475">
            <v>7</v>
          </cell>
          <cell r="V16475">
            <v>8102</v>
          </cell>
        </row>
        <row r="16476">
          <cell r="A16476">
            <v>1</v>
          </cell>
          <cell r="E16476">
            <v>7</v>
          </cell>
          <cell r="I16476">
            <v>2232.9299999999998</v>
          </cell>
          <cell r="M16476">
            <v>7</v>
          </cell>
          <cell r="Q16476">
            <v>7</v>
          </cell>
          <cell r="V16476">
            <v>8103</v>
          </cell>
        </row>
        <row r="16477">
          <cell r="A16477">
            <v>1</v>
          </cell>
          <cell r="E16477">
            <v>7</v>
          </cell>
          <cell r="I16477">
            <v>308073</v>
          </cell>
          <cell r="M16477">
            <v>7</v>
          </cell>
          <cell r="Q16477">
            <v>7</v>
          </cell>
          <cell r="V16477">
            <v>8600</v>
          </cell>
        </row>
        <row r="16478">
          <cell r="A16478">
            <v>1</v>
          </cell>
          <cell r="E16478">
            <v>7</v>
          </cell>
          <cell r="I16478">
            <v>720264</v>
          </cell>
          <cell r="M16478">
            <v>7</v>
          </cell>
          <cell r="Q16478">
            <v>7</v>
          </cell>
          <cell r="V16478">
            <v>8700</v>
          </cell>
        </row>
        <row r="16479">
          <cell r="A16479">
            <v>1</v>
          </cell>
          <cell r="E16479">
            <v>7</v>
          </cell>
          <cell r="I16479">
            <v>-32184024.760000002</v>
          </cell>
          <cell r="M16479">
            <v>7</v>
          </cell>
          <cell r="Q16479">
            <v>7</v>
          </cell>
          <cell r="V16479">
            <v>9100</v>
          </cell>
        </row>
        <row r="16480">
          <cell r="A16480">
            <v>1</v>
          </cell>
          <cell r="E16480">
            <v>7</v>
          </cell>
          <cell r="I16480">
            <v>1235216.22</v>
          </cell>
          <cell r="M16480">
            <v>7</v>
          </cell>
          <cell r="Q16480">
            <v>7</v>
          </cell>
          <cell r="V16480">
            <v>9110</v>
          </cell>
        </row>
        <row r="16481">
          <cell r="A16481">
            <v>1</v>
          </cell>
          <cell r="E16481">
            <v>7</v>
          </cell>
          <cell r="I16481">
            <v>-385048.09</v>
          </cell>
          <cell r="M16481">
            <v>7</v>
          </cell>
          <cell r="Q16481">
            <v>7</v>
          </cell>
          <cell r="V16481">
            <v>9150</v>
          </cell>
        </row>
        <row r="16482">
          <cell r="A16482">
            <v>1</v>
          </cell>
          <cell r="E16482">
            <v>7</v>
          </cell>
          <cell r="I16482">
            <v>0</v>
          </cell>
          <cell r="M16482">
            <v>7</v>
          </cell>
          <cell r="Q16482">
            <v>7</v>
          </cell>
          <cell r="V16482">
            <v>9205</v>
          </cell>
        </row>
        <row r="16483">
          <cell r="A16483">
            <v>1</v>
          </cell>
          <cell r="E16483">
            <v>7</v>
          </cell>
          <cell r="I16483">
            <v>-2376381.5299999998</v>
          </cell>
          <cell r="M16483">
            <v>7</v>
          </cell>
          <cell r="Q16483">
            <v>7</v>
          </cell>
          <cell r="V16483">
            <v>9251</v>
          </cell>
        </row>
        <row r="16484">
          <cell r="A16484">
            <v>1</v>
          </cell>
          <cell r="E16484">
            <v>7</v>
          </cell>
          <cell r="I16484">
            <v>-5960516.2400000002</v>
          </cell>
          <cell r="M16484">
            <v>7</v>
          </cell>
          <cell r="Q16484">
            <v>7</v>
          </cell>
          <cell r="V16484">
            <v>9252</v>
          </cell>
        </row>
        <row r="16485">
          <cell r="A16485">
            <v>1</v>
          </cell>
          <cell r="E16485">
            <v>7</v>
          </cell>
          <cell r="I16485">
            <v>193374.85</v>
          </cell>
          <cell r="M16485">
            <v>7</v>
          </cell>
          <cell r="Q16485">
            <v>7</v>
          </cell>
          <cell r="V16485">
            <v>9253</v>
          </cell>
        </row>
        <row r="16486">
          <cell r="A16486">
            <v>1</v>
          </cell>
          <cell r="E16486">
            <v>7</v>
          </cell>
          <cell r="I16486">
            <v>-12130</v>
          </cell>
          <cell r="M16486">
            <v>7</v>
          </cell>
          <cell r="Q16486">
            <v>7</v>
          </cell>
          <cell r="V16486">
            <v>9255</v>
          </cell>
        </row>
        <row r="16487">
          <cell r="A16487">
            <v>1</v>
          </cell>
          <cell r="E16487">
            <v>7</v>
          </cell>
          <cell r="I16487">
            <v>-21240</v>
          </cell>
          <cell r="M16487">
            <v>7</v>
          </cell>
          <cell r="Q16487">
            <v>7</v>
          </cell>
          <cell r="V16487">
            <v>9256</v>
          </cell>
        </row>
        <row r="16488">
          <cell r="A16488">
            <v>1</v>
          </cell>
          <cell r="E16488">
            <v>7</v>
          </cell>
          <cell r="I16488">
            <v>-675322.84</v>
          </cell>
          <cell r="M16488">
            <v>7</v>
          </cell>
          <cell r="Q16488">
            <v>7</v>
          </cell>
          <cell r="V16488">
            <v>9302</v>
          </cell>
        </row>
        <row r="16489">
          <cell r="A16489">
            <v>1</v>
          </cell>
          <cell r="E16489">
            <v>7</v>
          </cell>
          <cell r="I16489">
            <v>-103039.03</v>
          </cell>
          <cell r="M16489">
            <v>7</v>
          </cell>
          <cell r="Q16489">
            <v>7</v>
          </cell>
          <cell r="V16489">
            <v>9303</v>
          </cell>
        </row>
        <row r="16490">
          <cell r="A16490">
            <v>1</v>
          </cell>
          <cell r="E16490">
            <v>7</v>
          </cell>
          <cell r="I16490">
            <v>-1236468.3</v>
          </cell>
          <cell r="M16490">
            <v>7</v>
          </cell>
          <cell r="Q16490">
            <v>7</v>
          </cell>
          <cell r="V16490">
            <v>9305</v>
          </cell>
        </row>
        <row r="16491">
          <cell r="A16491">
            <v>1</v>
          </cell>
          <cell r="E16491">
            <v>7</v>
          </cell>
          <cell r="I16491">
            <v>-510250.25</v>
          </cell>
          <cell r="M16491">
            <v>7</v>
          </cell>
          <cell r="Q16491">
            <v>7</v>
          </cell>
          <cell r="V16491">
            <v>9306</v>
          </cell>
        </row>
        <row r="16492">
          <cell r="A16492">
            <v>1</v>
          </cell>
          <cell r="E16492">
            <v>7</v>
          </cell>
          <cell r="I16492">
            <v>0</v>
          </cell>
          <cell r="M16492">
            <v>7</v>
          </cell>
          <cell r="Q16492">
            <v>7</v>
          </cell>
          <cell r="V16492">
            <v>9400</v>
          </cell>
        </row>
        <row r="16493">
          <cell r="A16493">
            <v>1</v>
          </cell>
          <cell r="E16493">
            <v>7</v>
          </cell>
          <cell r="I16493">
            <v>-1500</v>
          </cell>
          <cell r="M16493">
            <v>7</v>
          </cell>
          <cell r="Q16493">
            <v>7</v>
          </cell>
          <cell r="V16493">
            <v>9500</v>
          </cell>
        </row>
        <row r="16494">
          <cell r="A16494">
            <v>1</v>
          </cell>
          <cell r="E16494">
            <v>7</v>
          </cell>
          <cell r="I16494">
            <v>-2510750.1</v>
          </cell>
          <cell r="M16494">
            <v>7</v>
          </cell>
          <cell r="Q16494">
            <v>7</v>
          </cell>
          <cell r="V16494">
            <v>9530</v>
          </cell>
        </row>
        <row r="16495">
          <cell r="A16495">
            <v>1</v>
          </cell>
          <cell r="E16495">
            <v>7</v>
          </cell>
          <cell r="I16495">
            <v>-1807638.86</v>
          </cell>
          <cell r="M16495">
            <v>7</v>
          </cell>
          <cell r="Q16495">
            <v>7</v>
          </cell>
          <cell r="V16495">
            <v>9600</v>
          </cell>
        </row>
        <row r="16496">
          <cell r="A16496">
            <v>1</v>
          </cell>
          <cell r="E16496">
            <v>7</v>
          </cell>
          <cell r="I16496">
            <v>1586679</v>
          </cell>
          <cell r="M16496">
            <v>7</v>
          </cell>
          <cell r="Q16496">
            <v>7</v>
          </cell>
          <cell r="V16496">
            <v>9610</v>
          </cell>
        </row>
        <row r="16497">
          <cell r="A16497">
            <v>1</v>
          </cell>
          <cell r="E16497">
            <v>7</v>
          </cell>
          <cell r="I16497">
            <v>1189620.3700000001</v>
          </cell>
          <cell r="M16497">
            <v>7</v>
          </cell>
          <cell r="Q16497">
            <v>7</v>
          </cell>
          <cell r="V16497">
            <v>9611</v>
          </cell>
        </row>
        <row r="16498">
          <cell r="A16498">
            <v>1</v>
          </cell>
          <cell r="E16498">
            <v>7</v>
          </cell>
          <cell r="I16498">
            <v>0</v>
          </cell>
          <cell r="M16498">
            <v>7</v>
          </cell>
          <cell r="Q16498">
            <v>7</v>
          </cell>
          <cell r="V16498">
            <v>9620</v>
          </cell>
        </row>
        <row r="16499">
          <cell r="A16499">
            <v>1</v>
          </cell>
          <cell r="E16499">
            <v>7</v>
          </cell>
          <cell r="I16499">
            <v>1164859.27</v>
          </cell>
          <cell r="M16499">
            <v>7</v>
          </cell>
          <cell r="Q16499">
            <v>7</v>
          </cell>
          <cell r="V16499">
            <v>9670</v>
          </cell>
        </row>
        <row r="16500">
          <cell r="A16500">
            <v>1</v>
          </cell>
          <cell r="E16500">
            <v>7</v>
          </cell>
          <cell r="I16500">
            <v>0</v>
          </cell>
          <cell r="M16500">
            <v>7</v>
          </cell>
          <cell r="Q16500">
            <v>7</v>
          </cell>
          <cell r="V16500">
            <v>9990</v>
          </cell>
        </row>
        <row r="16501">
          <cell r="A16501">
            <v>1</v>
          </cell>
          <cell r="E16501">
            <v>7</v>
          </cell>
          <cell r="I16501">
            <v>-13990262.76</v>
          </cell>
          <cell r="M16501">
            <v>7</v>
          </cell>
          <cell r="Q16501">
            <v>7</v>
          </cell>
          <cell r="V16501">
            <v>5301</v>
          </cell>
        </row>
        <row r="16502">
          <cell r="A16502">
            <v>1</v>
          </cell>
          <cell r="E16502">
            <v>5</v>
          </cell>
          <cell r="I16502">
            <v>-378032599</v>
          </cell>
          <cell r="M16502">
            <v>5</v>
          </cell>
          <cell r="Q16502">
            <v>5</v>
          </cell>
          <cell r="V16502">
            <v>1010</v>
          </cell>
        </row>
        <row r="16503">
          <cell r="A16503">
            <v>1</v>
          </cell>
          <cell r="E16503">
            <v>5</v>
          </cell>
          <cell r="I16503">
            <v>0</v>
          </cell>
          <cell r="M16503">
            <v>5</v>
          </cell>
          <cell r="Q16503">
            <v>5</v>
          </cell>
          <cell r="V16503">
            <v>1030</v>
          </cell>
        </row>
        <row r="16504">
          <cell r="A16504">
            <v>1</v>
          </cell>
          <cell r="E16504">
            <v>5</v>
          </cell>
          <cell r="I16504">
            <v>0</v>
          </cell>
          <cell r="M16504">
            <v>5</v>
          </cell>
          <cell r="Q16504">
            <v>5</v>
          </cell>
          <cell r="V16504">
            <v>1060</v>
          </cell>
        </row>
        <row r="16505">
          <cell r="A16505">
            <v>1</v>
          </cell>
          <cell r="E16505">
            <v>5</v>
          </cell>
          <cell r="I16505">
            <v>0</v>
          </cell>
          <cell r="M16505">
            <v>5</v>
          </cell>
          <cell r="Q16505">
            <v>5</v>
          </cell>
          <cell r="V16505">
            <v>1095</v>
          </cell>
        </row>
        <row r="16506">
          <cell r="A16506">
            <v>1</v>
          </cell>
          <cell r="E16506">
            <v>5</v>
          </cell>
          <cell r="I16506">
            <v>-101397567.18000001</v>
          </cell>
          <cell r="M16506">
            <v>5</v>
          </cell>
          <cell r="Q16506">
            <v>5</v>
          </cell>
          <cell r="V16506">
            <v>1095</v>
          </cell>
        </row>
        <row r="16507">
          <cell r="A16507">
            <v>1</v>
          </cell>
          <cell r="E16507">
            <v>5</v>
          </cell>
          <cell r="I16507">
            <v>-48719626.950000003</v>
          </cell>
          <cell r="M16507">
            <v>5</v>
          </cell>
          <cell r="Q16507">
            <v>5</v>
          </cell>
          <cell r="V16507">
            <v>1096</v>
          </cell>
        </row>
        <row r="16508">
          <cell r="A16508">
            <v>1</v>
          </cell>
          <cell r="E16508">
            <v>5</v>
          </cell>
          <cell r="I16508">
            <v>0</v>
          </cell>
          <cell r="M16508">
            <v>5</v>
          </cell>
          <cell r="Q16508">
            <v>5</v>
          </cell>
          <cell r="V16508">
            <v>2010</v>
          </cell>
        </row>
        <row r="16509">
          <cell r="A16509">
            <v>1</v>
          </cell>
          <cell r="E16509">
            <v>5</v>
          </cell>
          <cell r="I16509">
            <v>944000</v>
          </cell>
          <cell r="M16509">
            <v>5</v>
          </cell>
          <cell r="Q16509">
            <v>5</v>
          </cell>
          <cell r="V16509">
            <v>2030</v>
          </cell>
        </row>
        <row r="16510">
          <cell r="A16510">
            <v>1</v>
          </cell>
          <cell r="E16510">
            <v>5</v>
          </cell>
          <cell r="I16510">
            <v>31412750</v>
          </cell>
          <cell r="M16510">
            <v>5</v>
          </cell>
          <cell r="Q16510">
            <v>5</v>
          </cell>
          <cell r="V16510">
            <v>2040</v>
          </cell>
        </row>
        <row r="16511">
          <cell r="A16511">
            <v>1</v>
          </cell>
          <cell r="E16511">
            <v>5</v>
          </cell>
          <cell r="I16511">
            <v>33474808</v>
          </cell>
          <cell r="M16511">
            <v>5</v>
          </cell>
          <cell r="Q16511">
            <v>5</v>
          </cell>
          <cell r="V16511">
            <v>2051</v>
          </cell>
        </row>
        <row r="16512">
          <cell r="A16512">
            <v>1</v>
          </cell>
          <cell r="E16512">
            <v>5</v>
          </cell>
          <cell r="I16512">
            <v>0</v>
          </cell>
          <cell r="M16512">
            <v>5</v>
          </cell>
          <cell r="Q16512">
            <v>5</v>
          </cell>
          <cell r="V16512">
            <v>2052</v>
          </cell>
        </row>
        <row r="16513">
          <cell r="A16513">
            <v>1</v>
          </cell>
          <cell r="E16513">
            <v>5</v>
          </cell>
          <cell r="I16513">
            <v>0</v>
          </cell>
          <cell r="M16513">
            <v>5</v>
          </cell>
          <cell r="Q16513">
            <v>5</v>
          </cell>
          <cell r="V16513">
            <v>2053</v>
          </cell>
        </row>
        <row r="16514">
          <cell r="A16514">
            <v>1</v>
          </cell>
          <cell r="E16514">
            <v>5</v>
          </cell>
          <cell r="I16514">
            <v>0</v>
          </cell>
          <cell r="M16514">
            <v>5</v>
          </cell>
          <cell r="Q16514">
            <v>5</v>
          </cell>
          <cell r="V16514">
            <v>2054</v>
          </cell>
        </row>
        <row r="16515">
          <cell r="A16515">
            <v>1</v>
          </cell>
          <cell r="E16515">
            <v>5</v>
          </cell>
          <cell r="I16515">
            <v>0</v>
          </cell>
          <cell r="M16515">
            <v>5</v>
          </cell>
          <cell r="Q16515">
            <v>5</v>
          </cell>
          <cell r="V16515">
            <v>2055</v>
          </cell>
        </row>
        <row r="16516">
          <cell r="A16516">
            <v>1</v>
          </cell>
          <cell r="E16516">
            <v>5</v>
          </cell>
          <cell r="I16516">
            <v>0</v>
          </cell>
          <cell r="M16516">
            <v>5</v>
          </cell>
          <cell r="Q16516">
            <v>5</v>
          </cell>
          <cell r="V16516">
            <v>2090</v>
          </cell>
        </row>
        <row r="16517">
          <cell r="A16517">
            <v>1</v>
          </cell>
          <cell r="E16517">
            <v>5</v>
          </cell>
          <cell r="I16517">
            <v>0</v>
          </cell>
          <cell r="M16517">
            <v>5</v>
          </cell>
          <cell r="Q16517">
            <v>5</v>
          </cell>
          <cell r="V16517">
            <v>2095</v>
          </cell>
        </row>
        <row r="16518">
          <cell r="A16518">
            <v>1</v>
          </cell>
          <cell r="E16518">
            <v>5</v>
          </cell>
          <cell r="I16518">
            <v>337272793.56</v>
          </cell>
          <cell r="M16518">
            <v>5</v>
          </cell>
          <cell r="Q16518">
            <v>5</v>
          </cell>
          <cell r="V16518">
            <v>2095</v>
          </cell>
        </row>
        <row r="16519">
          <cell r="A16519">
            <v>1</v>
          </cell>
          <cell r="E16519">
            <v>5</v>
          </cell>
          <cell r="I16519">
            <v>-67639.899999999994</v>
          </cell>
          <cell r="M16519">
            <v>5</v>
          </cell>
          <cell r="Q16519">
            <v>5</v>
          </cell>
          <cell r="V16519">
            <v>3100</v>
          </cell>
        </row>
        <row r="16520">
          <cell r="A16520">
            <v>1</v>
          </cell>
          <cell r="E16520">
            <v>5</v>
          </cell>
          <cell r="I16520">
            <v>-87468607.900000006</v>
          </cell>
          <cell r="M16520">
            <v>5</v>
          </cell>
          <cell r="Q16520">
            <v>5</v>
          </cell>
          <cell r="V16520">
            <v>3400</v>
          </cell>
        </row>
        <row r="16521">
          <cell r="A16521">
            <v>1</v>
          </cell>
          <cell r="E16521">
            <v>5</v>
          </cell>
          <cell r="I16521">
            <v>0</v>
          </cell>
          <cell r="M16521">
            <v>5</v>
          </cell>
          <cell r="Q16521">
            <v>5</v>
          </cell>
          <cell r="V16521">
            <v>4000</v>
          </cell>
        </row>
        <row r="16522">
          <cell r="A16522">
            <v>1</v>
          </cell>
          <cell r="E16522">
            <v>5</v>
          </cell>
          <cell r="I16522">
            <v>25933337.699999999</v>
          </cell>
          <cell r="M16522">
            <v>5</v>
          </cell>
          <cell r="Q16522">
            <v>5</v>
          </cell>
          <cell r="V16522">
            <v>4060</v>
          </cell>
        </row>
        <row r="16523">
          <cell r="A16523">
            <v>1</v>
          </cell>
          <cell r="E16523">
            <v>5</v>
          </cell>
          <cell r="I16523">
            <v>0</v>
          </cell>
          <cell r="M16523">
            <v>5</v>
          </cell>
          <cell r="Q16523">
            <v>5</v>
          </cell>
          <cell r="V16523">
            <v>4100</v>
          </cell>
        </row>
        <row r="16524">
          <cell r="A16524">
            <v>1</v>
          </cell>
          <cell r="E16524">
            <v>5</v>
          </cell>
          <cell r="I16524">
            <v>0</v>
          </cell>
          <cell r="M16524">
            <v>5</v>
          </cell>
          <cell r="Q16524">
            <v>5</v>
          </cell>
          <cell r="V16524">
            <v>4150</v>
          </cell>
        </row>
        <row r="16525">
          <cell r="A16525">
            <v>1</v>
          </cell>
          <cell r="E16525">
            <v>5</v>
          </cell>
          <cell r="I16525">
            <v>2294218</v>
          </cell>
          <cell r="M16525">
            <v>5</v>
          </cell>
          <cell r="Q16525">
            <v>5</v>
          </cell>
          <cell r="V16525">
            <v>4150</v>
          </cell>
        </row>
        <row r="16526">
          <cell r="A16526">
            <v>1</v>
          </cell>
          <cell r="E16526">
            <v>5</v>
          </cell>
          <cell r="I16526">
            <v>558802</v>
          </cell>
          <cell r="M16526">
            <v>5</v>
          </cell>
          <cell r="Q16526">
            <v>5</v>
          </cell>
          <cell r="V16526">
            <v>4250</v>
          </cell>
        </row>
        <row r="16527">
          <cell r="A16527">
            <v>1</v>
          </cell>
          <cell r="E16527">
            <v>5</v>
          </cell>
          <cell r="I16527">
            <v>1020000</v>
          </cell>
          <cell r="M16527">
            <v>5</v>
          </cell>
          <cell r="Q16527">
            <v>5</v>
          </cell>
          <cell r="V16527">
            <v>4260</v>
          </cell>
        </row>
        <row r="16528">
          <cell r="A16528">
            <v>1</v>
          </cell>
          <cell r="E16528">
            <v>5</v>
          </cell>
          <cell r="I16528">
            <v>0</v>
          </cell>
          <cell r="M16528">
            <v>5</v>
          </cell>
          <cell r="Q16528">
            <v>5</v>
          </cell>
          <cell r="V16528">
            <v>4280</v>
          </cell>
        </row>
        <row r="16529">
          <cell r="A16529">
            <v>1</v>
          </cell>
          <cell r="E16529">
            <v>5</v>
          </cell>
          <cell r="I16529">
            <v>0</v>
          </cell>
          <cell r="M16529">
            <v>5</v>
          </cell>
          <cell r="Q16529">
            <v>5</v>
          </cell>
          <cell r="V16529">
            <v>4301</v>
          </cell>
        </row>
        <row r="16530">
          <cell r="A16530">
            <v>1</v>
          </cell>
          <cell r="E16530">
            <v>5</v>
          </cell>
          <cell r="I16530">
            <v>0</v>
          </cell>
          <cell r="M16530">
            <v>5</v>
          </cell>
          <cell r="Q16530">
            <v>5</v>
          </cell>
          <cell r="V16530">
            <v>4302</v>
          </cell>
        </row>
        <row r="16531">
          <cell r="A16531">
            <v>1</v>
          </cell>
          <cell r="E16531">
            <v>5</v>
          </cell>
          <cell r="I16531">
            <v>0</v>
          </cell>
          <cell r="M16531">
            <v>5</v>
          </cell>
          <cell r="Q16531">
            <v>5</v>
          </cell>
          <cell r="V16531">
            <v>4303</v>
          </cell>
        </row>
        <row r="16532">
          <cell r="A16532">
            <v>1</v>
          </cell>
          <cell r="E16532">
            <v>5</v>
          </cell>
          <cell r="I16532">
            <v>0</v>
          </cell>
          <cell r="M16532">
            <v>5</v>
          </cell>
          <cell r="Q16532">
            <v>5</v>
          </cell>
          <cell r="V16532">
            <v>4304</v>
          </cell>
        </row>
        <row r="16533">
          <cell r="A16533">
            <v>1</v>
          </cell>
          <cell r="E16533">
            <v>5</v>
          </cell>
          <cell r="I16533">
            <v>0</v>
          </cell>
          <cell r="M16533">
            <v>5</v>
          </cell>
          <cell r="Q16533">
            <v>5</v>
          </cell>
          <cell r="V16533">
            <v>4305</v>
          </cell>
        </row>
        <row r="16534">
          <cell r="A16534">
            <v>1</v>
          </cell>
          <cell r="E16534">
            <v>5</v>
          </cell>
          <cell r="I16534">
            <v>792618.42</v>
          </cell>
          <cell r="M16534">
            <v>5</v>
          </cell>
          <cell r="Q16534">
            <v>5</v>
          </cell>
          <cell r="V16534">
            <v>4360</v>
          </cell>
        </row>
        <row r="16535">
          <cell r="A16535">
            <v>1</v>
          </cell>
          <cell r="E16535">
            <v>5</v>
          </cell>
          <cell r="I16535">
            <v>34600</v>
          </cell>
          <cell r="M16535">
            <v>5</v>
          </cell>
          <cell r="Q16535">
            <v>5</v>
          </cell>
          <cell r="V16535">
            <v>4380</v>
          </cell>
        </row>
        <row r="16536">
          <cell r="A16536">
            <v>1</v>
          </cell>
          <cell r="E16536">
            <v>5</v>
          </cell>
          <cell r="I16536">
            <v>0</v>
          </cell>
          <cell r="M16536">
            <v>5</v>
          </cell>
          <cell r="Q16536">
            <v>5</v>
          </cell>
          <cell r="V16536">
            <v>4500</v>
          </cell>
        </row>
        <row r="16537">
          <cell r="A16537">
            <v>1</v>
          </cell>
          <cell r="E16537">
            <v>5</v>
          </cell>
          <cell r="I16537">
            <v>0</v>
          </cell>
          <cell r="M16537">
            <v>5</v>
          </cell>
          <cell r="Q16537">
            <v>5</v>
          </cell>
          <cell r="V16537">
            <v>4500</v>
          </cell>
        </row>
        <row r="16538">
          <cell r="A16538">
            <v>1</v>
          </cell>
          <cell r="E16538">
            <v>5</v>
          </cell>
          <cell r="I16538">
            <v>0</v>
          </cell>
          <cell r="M16538">
            <v>5</v>
          </cell>
          <cell r="Q16538">
            <v>5</v>
          </cell>
          <cell r="V16538">
            <v>4520</v>
          </cell>
        </row>
        <row r="16539">
          <cell r="A16539">
            <v>1</v>
          </cell>
          <cell r="E16539">
            <v>5</v>
          </cell>
          <cell r="I16539">
            <v>85856</v>
          </cell>
          <cell r="M16539">
            <v>5</v>
          </cell>
          <cell r="Q16539">
            <v>5</v>
          </cell>
          <cell r="V16539">
            <v>4595</v>
          </cell>
        </row>
        <row r="16540">
          <cell r="A16540">
            <v>1</v>
          </cell>
          <cell r="E16540">
            <v>5</v>
          </cell>
          <cell r="I16540">
            <v>9728199</v>
          </cell>
          <cell r="M16540">
            <v>5</v>
          </cell>
          <cell r="Q16540">
            <v>5</v>
          </cell>
          <cell r="V16540">
            <v>4601</v>
          </cell>
        </row>
        <row r="16541">
          <cell r="A16541">
            <v>1</v>
          </cell>
          <cell r="E16541">
            <v>5</v>
          </cell>
          <cell r="I16541">
            <v>0</v>
          </cell>
          <cell r="M16541">
            <v>5</v>
          </cell>
          <cell r="Q16541">
            <v>5</v>
          </cell>
          <cell r="V16541">
            <v>4602</v>
          </cell>
        </row>
        <row r="16542">
          <cell r="A16542">
            <v>1</v>
          </cell>
          <cell r="E16542">
            <v>5</v>
          </cell>
          <cell r="I16542">
            <v>295000</v>
          </cell>
          <cell r="M16542">
            <v>5</v>
          </cell>
          <cell r="Q16542">
            <v>5</v>
          </cell>
          <cell r="V16542">
            <v>4603</v>
          </cell>
        </row>
        <row r="16543">
          <cell r="A16543">
            <v>1</v>
          </cell>
          <cell r="E16543">
            <v>5</v>
          </cell>
          <cell r="I16543">
            <v>0</v>
          </cell>
          <cell r="M16543">
            <v>5</v>
          </cell>
          <cell r="Q16543">
            <v>5</v>
          </cell>
          <cell r="V16543">
            <v>4610</v>
          </cell>
        </row>
        <row r="16544">
          <cell r="A16544">
            <v>1</v>
          </cell>
          <cell r="E16544">
            <v>5</v>
          </cell>
          <cell r="I16544">
            <v>0</v>
          </cell>
          <cell r="M16544">
            <v>5</v>
          </cell>
          <cell r="Q16544">
            <v>5</v>
          </cell>
          <cell r="V16544">
            <v>4640</v>
          </cell>
        </row>
        <row r="16545">
          <cell r="A16545">
            <v>1</v>
          </cell>
          <cell r="E16545">
            <v>5</v>
          </cell>
          <cell r="I16545">
            <v>1038570</v>
          </cell>
          <cell r="M16545">
            <v>5</v>
          </cell>
          <cell r="Q16545">
            <v>5</v>
          </cell>
          <cell r="V16545">
            <v>4660</v>
          </cell>
        </row>
        <row r="16546">
          <cell r="A16546">
            <v>1</v>
          </cell>
          <cell r="E16546">
            <v>5</v>
          </cell>
          <cell r="I16546">
            <v>9077300</v>
          </cell>
          <cell r="M16546">
            <v>5</v>
          </cell>
          <cell r="Q16546">
            <v>5</v>
          </cell>
          <cell r="V16546">
            <v>4700</v>
          </cell>
        </row>
        <row r="16547">
          <cell r="A16547">
            <v>1</v>
          </cell>
          <cell r="E16547">
            <v>5</v>
          </cell>
          <cell r="I16547">
            <v>830000</v>
          </cell>
          <cell r="M16547">
            <v>5</v>
          </cell>
          <cell r="Q16547">
            <v>5</v>
          </cell>
          <cell r="V16547">
            <v>4720</v>
          </cell>
        </row>
        <row r="16548">
          <cell r="A16548">
            <v>1</v>
          </cell>
          <cell r="E16548">
            <v>5</v>
          </cell>
          <cell r="I16548">
            <v>12276533</v>
          </cell>
          <cell r="M16548">
            <v>5</v>
          </cell>
          <cell r="Q16548">
            <v>5</v>
          </cell>
          <cell r="V16548">
            <v>4730</v>
          </cell>
        </row>
        <row r="16549">
          <cell r="A16549">
            <v>1</v>
          </cell>
          <cell r="E16549">
            <v>5</v>
          </cell>
          <cell r="I16549">
            <v>0</v>
          </cell>
          <cell r="M16549">
            <v>5</v>
          </cell>
          <cell r="Q16549">
            <v>5</v>
          </cell>
          <cell r="V16549">
            <v>4740</v>
          </cell>
        </row>
        <row r="16550">
          <cell r="A16550">
            <v>1</v>
          </cell>
          <cell r="E16550">
            <v>5</v>
          </cell>
          <cell r="I16550">
            <v>1116000</v>
          </cell>
          <cell r="M16550">
            <v>5</v>
          </cell>
          <cell r="Q16550">
            <v>5</v>
          </cell>
          <cell r="V16550">
            <v>4760</v>
          </cell>
        </row>
        <row r="16551">
          <cell r="A16551">
            <v>1</v>
          </cell>
          <cell r="E16551">
            <v>5</v>
          </cell>
          <cell r="I16551">
            <v>0</v>
          </cell>
          <cell r="M16551">
            <v>5</v>
          </cell>
          <cell r="Q16551">
            <v>5</v>
          </cell>
          <cell r="V16551">
            <v>4770</v>
          </cell>
        </row>
        <row r="16552">
          <cell r="A16552">
            <v>1</v>
          </cell>
          <cell r="E16552">
            <v>5</v>
          </cell>
          <cell r="I16552">
            <v>816400</v>
          </cell>
          <cell r="M16552">
            <v>5</v>
          </cell>
          <cell r="Q16552">
            <v>5</v>
          </cell>
          <cell r="V16552">
            <v>4775</v>
          </cell>
        </row>
        <row r="16553">
          <cell r="A16553">
            <v>1</v>
          </cell>
          <cell r="E16553">
            <v>5</v>
          </cell>
          <cell r="I16553">
            <v>141848</v>
          </cell>
          <cell r="M16553">
            <v>5</v>
          </cell>
          <cell r="Q16553">
            <v>5</v>
          </cell>
          <cell r="V16553">
            <v>4780</v>
          </cell>
        </row>
        <row r="16554">
          <cell r="A16554">
            <v>1</v>
          </cell>
          <cell r="E16554">
            <v>5</v>
          </cell>
          <cell r="I16554">
            <v>261000</v>
          </cell>
          <cell r="M16554">
            <v>5</v>
          </cell>
          <cell r="Q16554">
            <v>5</v>
          </cell>
          <cell r="V16554">
            <v>4785</v>
          </cell>
        </row>
        <row r="16555">
          <cell r="A16555">
            <v>1</v>
          </cell>
          <cell r="E16555">
            <v>5</v>
          </cell>
          <cell r="I16555">
            <v>13114508.58</v>
          </cell>
          <cell r="M16555">
            <v>5</v>
          </cell>
          <cell r="Q16555">
            <v>5</v>
          </cell>
          <cell r="V16555">
            <v>4785</v>
          </cell>
        </row>
        <row r="16556">
          <cell r="A16556">
            <v>1</v>
          </cell>
          <cell r="E16556">
            <v>5</v>
          </cell>
          <cell r="I16556">
            <v>6581432.5199999996</v>
          </cell>
          <cell r="M16556">
            <v>5</v>
          </cell>
          <cell r="Q16556">
            <v>5</v>
          </cell>
          <cell r="V16556">
            <v>4800</v>
          </cell>
        </row>
        <row r="16557">
          <cell r="A16557">
            <v>1</v>
          </cell>
          <cell r="E16557">
            <v>5</v>
          </cell>
          <cell r="I16557">
            <v>14158643.619999999</v>
          </cell>
          <cell r="M16557">
            <v>5</v>
          </cell>
          <cell r="Q16557">
            <v>5</v>
          </cell>
          <cell r="V16557">
            <v>4830</v>
          </cell>
        </row>
        <row r="16558">
          <cell r="A16558">
            <v>1</v>
          </cell>
          <cell r="E16558">
            <v>5</v>
          </cell>
          <cell r="I16558">
            <v>5570000</v>
          </cell>
          <cell r="M16558">
            <v>5</v>
          </cell>
          <cell r="Q16558">
            <v>5</v>
          </cell>
          <cell r="V16558">
            <v>4840</v>
          </cell>
        </row>
        <row r="16559">
          <cell r="A16559">
            <v>1</v>
          </cell>
          <cell r="E16559">
            <v>5</v>
          </cell>
          <cell r="I16559">
            <v>0</v>
          </cell>
          <cell r="M16559">
            <v>5</v>
          </cell>
          <cell r="Q16559">
            <v>5</v>
          </cell>
          <cell r="V16559">
            <v>4910</v>
          </cell>
        </row>
        <row r="16560">
          <cell r="A16560">
            <v>1</v>
          </cell>
          <cell r="E16560">
            <v>5</v>
          </cell>
          <cell r="I16560">
            <v>-1000000</v>
          </cell>
          <cell r="M16560">
            <v>5</v>
          </cell>
          <cell r="Q16560">
            <v>5</v>
          </cell>
          <cell r="V16560">
            <v>5100</v>
          </cell>
        </row>
        <row r="16561">
          <cell r="A16561">
            <v>1</v>
          </cell>
          <cell r="E16561">
            <v>5</v>
          </cell>
          <cell r="I16561">
            <v>563068813.15999997</v>
          </cell>
          <cell r="M16561">
            <v>5</v>
          </cell>
          <cell r="Q16561">
            <v>5</v>
          </cell>
          <cell r="V16561">
            <v>5200</v>
          </cell>
        </row>
        <row r="16562">
          <cell r="A16562">
            <v>1</v>
          </cell>
          <cell r="E16562">
            <v>5</v>
          </cell>
          <cell r="I16562">
            <v>-17274309.670000002</v>
          </cell>
          <cell r="M16562">
            <v>5</v>
          </cell>
          <cell r="Q16562">
            <v>5</v>
          </cell>
          <cell r="V16562">
            <v>5400</v>
          </cell>
        </row>
        <row r="16563">
          <cell r="A16563">
            <v>1</v>
          </cell>
          <cell r="E16563">
            <v>5</v>
          </cell>
          <cell r="I16563">
            <v>-211160901.34</v>
          </cell>
          <cell r="M16563">
            <v>5</v>
          </cell>
          <cell r="Q16563">
            <v>5</v>
          </cell>
          <cell r="V16563">
            <v>5400</v>
          </cell>
        </row>
        <row r="16564">
          <cell r="A16564">
            <v>1</v>
          </cell>
          <cell r="E16564">
            <v>5</v>
          </cell>
          <cell r="I16564">
            <v>-1557330491.28</v>
          </cell>
          <cell r="M16564">
            <v>5</v>
          </cell>
          <cell r="Q16564">
            <v>5</v>
          </cell>
          <cell r="V16564">
            <v>5400</v>
          </cell>
        </row>
        <row r="16565">
          <cell r="A16565">
            <v>1</v>
          </cell>
          <cell r="E16565">
            <v>5</v>
          </cell>
          <cell r="I16565">
            <v>-122522087.12</v>
          </cell>
          <cell r="M16565">
            <v>5</v>
          </cell>
          <cell r="Q16565">
            <v>5</v>
          </cell>
          <cell r="V16565">
            <v>5400</v>
          </cell>
        </row>
        <row r="16566">
          <cell r="A16566">
            <v>1</v>
          </cell>
          <cell r="E16566">
            <v>5</v>
          </cell>
          <cell r="I16566">
            <v>347950754.25999999</v>
          </cell>
          <cell r="M16566">
            <v>5</v>
          </cell>
          <cell r="Q16566">
            <v>5</v>
          </cell>
          <cell r="V16566">
            <v>5400</v>
          </cell>
        </row>
        <row r="16567">
          <cell r="A16567">
            <v>1</v>
          </cell>
          <cell r="E16567">
            <v>5</v>
          </cell>
          <cell r="I16567">
            <v>23558822.52</v>
          </cell>
          <cell r="M16567">
            <v>5</v>
          </cell>
          <cell r="Q16567">
            <v>5</v>
          </cell>
          <cell r="V16567">
            <v>6110</v>
          </cell>
        </row>
        <row r="16568">
          <cell r="A16568">
            <v>1</v>
          </cell>
          <cell r="E16568">
            <v>5</v>
          </cell>
          <cell r="I16568">
            <v>-22700817.059999999</v>
          </cell>
          <cell r="M16568">
            <v>5</v>
          </cell>
          <cell r="Q16568">
            <v>5</v>
          </cell>
          <cell r="V16568">
            <v>6120</v>
          </cell>
        </row>
        <row r="16569">
          <cell r="A16569">
            <v>1</v>
          </cell>
          <cell r="E16569">
            <v>5</v>
          </cell>
          <cell r="I16569">
            <v>15609800.82</v>
          </cell>
          <cell r="M16569">
            <v>5</v>
          </cell>
          <cell r="Q16569">
            <v>5</v>
          </cell>
          <cell r="V16569">
            <v>6210</v>
          </cell>
        </row>
        <row r="16570">
          <cell r="A16570">
            <v>1</v>
          </cell>
          <cell r="E16570">
            <v>5</v>
          </cell>
          <cell r="I16570">
            <v>-9801456.2599999998</v>
          </cell>
          <cell r="M16570">
            <v>5</v>
          </cell>
          <cell r="Q16570">
            <v>5</v>
          </cell>
          <cell r="V16570">
            <v>6220</v>
          </cell>
        </row>
        <row r="16571">
          <cell r="A16571">
            <v>1</v>
          </cell>
          <cell r="E16571">
            <v>5</v>
          </cell>
          <cell r="I16571">
            <v>45000000</v>
          </cell>
          <cell r="M16571">
            <v>5</v>
          </cell>
          <cell r="Q16571">
            <v>5</v>
          </cell>
          <cell r="V16571">
            <v>6310</v>
          </cell>
        </row>
        <row r="16572">
          <cell r="A16572">
            <v>1</v>
          </cell>
          <cell r="E16572">
            <v>5</v>
          </cell>
          <cell r="I16572">
            <v>-18066725.640000001</v>
          </cell>
          <cell r="M16572">
            <v>5</v>
          </cell>
          <cell r="Q16572">
            <v>5</v>
          </cell>
          <cell r="V16572">
            <v>6320</v>
          </cell>
        </row>
        <row r="16573">
          <cell r="A16573">
            <v>1</v>
          </cell>
          <cell r="E16573">
            <v>5</v>
          </cell>
          <cell r="I16573">
            <v>2778800</v>
          </cell>
          <cell r="M16573">
            <v>5</v>
          </cell>
          <cell r="Q16573">
            <v>5</v>
          </cell>
          <cell r="V16573">
            <v>6410</v>
          </cell>
        </row>
        <row r="16574">
          <cell r="A16574">
            <v>1</v>
          </cell>
          <cell r="E16574">
            <v>5</v>
          </cell>
          <cell r="I16574">
            <v>-1533079.65</v>
          </cell>
          <cell r="M16574">
            <v>5</v>
          </cell>
          <cell r="Q16574">
            <v>5</v>
          </cell>
          <cell r="V16574">
            <v>6420</v>
          </cell>
        </row>
        <row r="16575">
          <cell r="A16575">
            <v>1</v>
          </cell>
          <cell r="E16575">
            <v>5</v>
          </cell>
          <cell r="I16575">
            <v>2506500</v>
          </cell>
          <cell r="M16575">
            <v>5</v>
          </cell>
          <cell r="Q16575">
            <v>5</v>
          </cell>
          <cell r="V16575">
            <v>6510</v>
          </cell>
        </row>
        <row r="16576">
          <cell r="A16576">
            <v>1</v>
          </cell>
          <cell r="E16576">
            <v>5</v>
          </cell>
          <cell r="I16576">
            <v>-626569.5</v>
          </cell>
          <cell r="M16576">
            <v>5</v>
          </cell>
          <cell r="Q16576">
            <v>5</v>
          </cell>
          <cell r="V16576">
            <v>6520</v>
          </cell>
        </row>
        <row r="16577">
          <cell r="A16577">
            <v>1</v>
          </cell>
          <cell r="E16577">
            <v>5</v>
          </cell>
          <cell r="I16577">
            <v>7466173.1799999997</v>
          </cell>
          <cell r="M16577">
            <v>5</v>
          </cell>
          <cell r="Q16577">
            <v>5</v>
          </cell>
          <cell r="V16577">
            <v>7000</v>
          </cell>
        </row>
        <row r="16578">
          <cell r="A16578">
            <v>1</v>
          </cell>
          <cell r="E16578">
            <v>5</v>
          </cell>
          <cell r="I16578">
            <v>523076885.14999998</v>
          </cell>
          <cell r="M16578">
            <v>5</v>
          </cell>
          <cell r="Q16578">
            <v>5</v>
          </cell>
          <cell r="V16578">
            <v>7100</v>
          </cell>
        </row>
        <row r="16579">
          <cell r="A16579">
            <v>1</v>
          </cell>
          <cell r="E16579">
            <v>5</v>
          </cell>
          <cell r="I16579">
            <v>15128945.289999999</v>
          </cell>
          <cell r="M16579">
            <v>5</v>
          </cell>
          <cell r="Q16579">
            <v>5</v>
          </cell>
          <cell r="V16579">
            <v>7110</v>
          </cell>
        </row>
        <row r="16580">
          <cell r="A16580">
            <v>1</v>
          </cell>
          <cell r="E16580">
            <v>5</v>
          </cell>
          <cell r="I16580">
            <v>176928956.78</v>
          </cell>
          <cell r="M16580">
            <v>5</v>
          </cell>
          <cell r="Q16580">
            <v>5</v>
          </cell>
          <cell r="V16580">
            <v>7130</v>
          </cell>
        </row>
        <row r="16581">
          <cell r="A16581">
            <v>1</v>
          </cell>
          <cell r="E16581">
            <v>5</v>
          </cell>
          <cell r="I16581">
            <v>16935383.77</v>
          </cell>
          <cell r="M16581">
            <v>5</v>
          </cell>
          <cell r="Q16581">
            <v>5</v>
          </cell>
          <cell r="V16581">
            <v>7140</v>
          </cell>
        </row>
        <row r="16582">
          <cell r="A16582">
            <v>1</v>
          </cell>
          <cell r="E16582">
            <v>5</v>
          </cell>
          <cell r="I16582">
            <v>0</v>
          </cell>
          <cell r="M16582">
            <v>5</v>
          </cell>
          <cell r="Q16582">
            <v>5</v>
          </cell>
          <cell r="V16582">
            <v>7700</v>
          </cell>
        </row>
        <row r="16583">
          <cell r="A16583">
            <v>1</v>
          </cell>
          <cell r="E16583">
            <v>5</v>
          </cell>
          <cell r="I16583">
            <v>213063797.93000001</v>
          </cell>
          <cell r="M16583">
            <v>5</v>
          </cell>
          <cell r="Q16583">
            <v>5</v>
          </cell>
          <cell r="V16583">
            <v>7700</v>
          </cell>
        </row>
        <row r="16584">
          <cell r="A16584">
            <v>1</v>
          </cell>
          <cell r="E16584">
            <v>5</v>
          </cell>
          <cell r="I16584">
            <v>-17499585</v>
          </cell>
          <cell r="M16584">
            <v>5</v>
          </cell>
          <cell r="Q16584">
            <v>5</v>
          </cell>
          <cell r="V16584">
            <v>7908</v>
          </cell>
        </row>
        <row r="16585">
          <cell r="A16585">
            <v>1</v>
          </cell>
          <cell r="E16585">
            <v>5</v>
          </cell>
          <cell r="I16585">
            <v>2407733.33</v>
          </cell>
          <cell r="M16585">
            <v>5</v>
          </cell>
          <cell r="Q16585">
            <v>5</v>
          </cell>
          <cell r="V16585">
            <v>7918</v>
          </cell>
        </row>
        <row r="16586">
          <cell r="A16586">
            <v>1</v>
          </cell>
          <cell r="E16586">
            <v>5</v>
          </cell>
          <cell r="I16586">
            <v>2500</v>
          </cell>
          <cell r="M16586">
            <v>5</v>
          </cell>
          <cell r="Q16586">
            <v>5</v>
          </cell>
          <cell r="V16586">
            <v>7919</v>
          </cell>
        </row>
        <row r="16587">
          <cell r="A16587">
            <v>1</v>
          </cell>
          <cell r="E16587">
            <v>5</v>
          </cell>
          <cell r="I16587">
            <v>11920976.050000001</v>
          </cell>
          <cell r="M16587">
            <v>5</v>
          </cell>
          <cell r="Q16587">
            <v>5</v>
          </cell>
          <cell r="V16587">
            <v>8015</v>
          </cell>
        </row>
        <row r="16588">
          <cell r="A16588">
            <v>1</v>
          </cell>
          <cell r="E16588">
            <v>5</v>
          </cell>
          <cell r="I16588">
            <v>14993.2</v>
          </cell>
          <cell r="M16588">
            <v>5</v>
          </cell>
          <cell r="Q16588">
            <v>5</v>
          </cell>
          <cell r="V16588">
            <v>8061</v>
          </cell>
        </row>
        <row r="16589">
          <cell r="A16589">
            <v>1</v>
          </cell>
          <cell r="E16589">
            <v>5</v>
          </cell>
          <cell r="I16589">
            <v>0</v>
          </cell>
          <cell r="M16589">
            <v>5</v>
          </cell>
          <cell r="Q16589">
            <v>5</v>
          </cell>
          <cell r="V16589">
            <v>8062</v>
          </cell>
        </row>
        <row r="16590">
          <cell r="A16590">
            <v>1</v>
          </cell>
          <cell r="E16590">
            <v>5</v>
          </cell>
          <cell r="I16590">
            <v>9479364.25</v>
          </cell>
          <cell r="M16590">
            <v>5</v>
          </cell>
          <cell r="Q16590">
            <v>5</v>
          </cell>
          <cell r="V16590">
            <v>8063</v>
          </cell>
        </row>
        <row r="16591">
          <cell r="A16591">
            <v>1</v>
          </cell>
          <cell r="E16591">
            <v>5</v>
          </cell>
          <cell r="I16591">
            <v>0</v>
          </cell>
          <cell r="M16591">
            <v>5</v>
          </cell>
          <cell r="Q16591">
            <v>5</v>
          </cell>
          <cell r="V16591">
            <v>8064</v>
          </cell>
        </row>
        <row r="16592">
          <cell r="A16592">
            <v>1</v>
          </cell>
          <cell r="E16592">
            <v>5</v>
          </cell>
          <cell r="I16592">
            <v>1012777.11</v>
          </cell>
          <cell r="M16592">
            <v>5</v>
          </cell>
          <cell r="Q16592">
            <v>5</v>
          </cell>
          <cell r="V16592">
            <v>8065</v>
          </cell>
        </row>
        <row r="16593">
          <cell r="A16593">
            <v>1</v>
          </cell>
          <cell r="E16593">
            <v>5</v>
          </cell>
          <cell r="I16593">
            <v>194133</v>
          </cell>
          <cell r="M16593">
            <v>5</v>
          </cell>
          <cell r="Q16593">
            <v>5</v>
          </cell>
          <cell r="V16593">
            <v>8066</v>
          </cell>
        </row>
        <row r="16594">
          <cell r="A16594">
            <v>1</v>
          </cell>
          <cell r="E16594">
            <v>5</v>
          </cell>
          <cell r="I16594">
            <v>0</v>
          </cell>
          <cell r="M16594">
            <v>5</v>
          </cell>
          <cell r="Q16594">
            <v>5</v>
          </cell>
          <cell r="V16594">
            <v>8581</v>
          </cell>
        </row>
        <row r="16595">
          <cell r="A16595">
            <v>1</v>
          </cell>
          <cell r="E16595">
            <v>5</v>
          </cell>
          <cell r="I16595">
            <v>500000</v>
          </cell>
          <cell r="M16595">
            <v>5</v>
          </cell>
          <cell r="Q16595">
            <v>5</v>
          </cell>
          <cell r="V16595">
            <v>8582</v>
          </cell>
        </row>
        <row r="16596">
          <cell r="A16596">
            <v>1</v>
          </cell>
          <cell r="E16596">
            <v>5</v>
          </cell>
          <cell r="I16596">
            <v>817500</v>
          </cell>
          <cell r="M16596">
            <v>5</v>
          </cell>
          <cell r="Q16596">
            <v>5</v>
          </cell>
          <cell r="V16596">
            <v>8583</v>
          </cell>
        </row>
        <row r="16597">
          <cell r="A16597">
            <v>1</v>
          </cell>
          <cell r="E16597">
            <v>5</v>
          </cell>
          <cell r="I16597">
            <v>1046000</v>
          </cell>
          <cell r="M16597">
            <v>5</v>
          </cell>
          <cell r="Q16597">
            <v>5</v>
          </cell>
          <cell r="V16597">
            <v>9000</v>
          </cell>
        </row>
        <row r="16598">
          <cell r="A16598">
            <v>1</v>
          </cell>
          <cell r="E16598">
            <v>5</v>
          </cell>
          <cell r="I16598">
            <v>-1101939636.6400001</v>
          </cell>
          <cell r="M16598">
            <v>5</v>
          </cell>
          <cell r="Q16598">
            <v>5</v>
          </cell>
          <cell r="V16598">
            <v>9100</v>
          </cell>
        </row>
        <row r="16599">
          <cell r="A16599">
            <v>1</v>
          </cell>
          <cell r="E16599">
            <v>5</v>
          </cell>
          <cell r="I16599">
            <v>15137072.58</v>
          </cell>
          <cell r="M16599">
            <v>5</v>
          </cell>
          <cell r="Q16599">
            <v>5</v>
          </cell>
          <cell r="V16599">
            <v>9110</v>
          </cell>
        </row>
        <row r="16600">
          <cell r="A16600">
            <v>1</v>
          </cell>
          <cell r="E16600">
            <v>5</v>
          </cell>
          <cell r="I16600">
            <v>-117910232.72</v>
          </cell>
          <cell r="M16600">
            <v>5</v>
          </cell>
          <cell r="Q16600">
            <v>5</v>
          </cell>
          <cell r="V16600">
            <v>9204</v>
          </cell>
        </row>
        <row r="16601">
          <cell r="A16601">
            <v>1</v>
          </cell>
          <cell r="E16601">
            <v>5</v>
          </cell>
          <cell r="I16601">
            <v>0</v>
          </cell>
          <cell r="M16601">
            <v>5</v>
          </cell>
          <cell r="Q16601">
            <v>5</v>
          </cell>
          <cell r="V16601">
            <v>9215</v>
          </cell>
        </row>
        <row r="16602">
          <cell r="A16602">
            <v>1</v>
          </cell>
          <cell r="E16602">
            <v>5</v>
          </cell>
          <cell r="I16602">
            <v>-32473169.98</v>
          </cell>
          <cell r="M16602">
            <v>5</v>
          </cell>
          <cell r="Q16602">
            <v>5</v>
          </cell>
          <cell r="V16602">
            <v>9251</v>
          </cell>
        </row>
        <row r="16603">
          <cell r="A16603">
            <v>1</v>
          </cell>
          <cell r="E16603">
            <v>5</v>
          </cell>
          <cell r="I16603">
            <v>-124905995.45</v>
          </cell>
          <cell r="M16603">
            <v>5</v>
          </cell>
          <cell r="Q16603">
            <v>5</v>
          </cell>
          <cell r="V16603">
            <v>9252</v>
          </cell>
        </row>
        <row r="16604">
          <cell r="A16604">
            <v>1</v>
          </cell>
          <cell r="E16604">
            <v>5</v>
          </cell>
          <cell r="I16604">
            <v>-537606</v>
          </cell>
          <cell r="M16604">
            <v>5</v>
          </cell>
          <cell r="Q16604">
            <v>5</v>
          </cell>
          <cell r="V16604">
            <v>9253</v>
          </cell>
        </row>
        <row r="16605">
          <cell r="A16605">
            <v>1</v>
          </cell>
          <cell r="E16605">
            <v>5</v>
          </cell>
          <cell r="I16605">
            <v>-5048267</v>
          </cell>
          <cell r="M16605">
            <v>5</v>
          </cell>
          <cell r="Q16605">
            <v>5</v>
          </cell>
          <cell r="V16605">
            <v>9255</v>
          </cell>
        </row>
        <row r="16606">
          <cell r="A16606">
            <v>1</v>
          </cell>
          <cell r="E16606">
            <v>5</v>
          </cell>
          <cell r="I16606">
            <v>-106120430.03</v>
          </cell>
          <cell r="M16606">
            <v>5</v>
          </cell>
          <cell r="Q16606">
            <v>5</v>
          </cell>
          <cell r="V16606">
            <v>9256</v>
          </cell>
        </row>
        <row r="16607">
          <cell r="A16607">
            <v>1</v>
          </cell>
          <cell r="E16607">
            <v>5</v>
          </cell>
          <cell r="I16607">
            <v>-1784280</v>
          </cell>
          <cell r="M16607">
            <v>5</v>
          </cell>
          <cell r="Q16607">
            <v>5</v>
          </cell>
          <cell r="V16607">
            <v>9257</v>
          </cell>
        </row>
        <row r="16608">
          <cell r="A16608">
            <v>1</v>
          </cell>
          <cell r="E16608">
            <v>5</v>
          </cell>
          <cell r="I16608">
            <v>-432371378.07999998</v>
          </cell>
          <cell r="M16608">
            <v>5</v>
          </cell>
          <cell r="Q16608">
            <v>5</v>
          </cell>
          <cell r="V16608">
            <v>9303</v>
          </cell>
        </row>
        <row r="16609">
          <cell r="A16609">
            <v>1</v>
          </cell>
          <cell r="E16609">
            <v>5</v>
          </cell>
          <cell r="I16609">
            <v>-9000000</v>
          </cell>
          <cell r="M16609">
            <v>5</v>
          </cell>
          <cell r="Q16609">
            <v>5</v>
          </cell>
          <cell r="V16609">
            <v>9305</v>
          </cell>
        </row>
        <row r="16610">
          <cell r="A16610">
            <v>1</v>
          </cell>
          <cell r="E16610">
            <v>5</v>
          </cell>
          <cell r="I16610">
            <v>0.22</v>
          </cell>
          <cell r="M16610">
            <v>5</v>
          </cell>
          <cell r="Q16610">
            <v>5</v>
          </cell>
          <cell r="V16610">
            <v>9306</v>
          </cell>
        </row>
        <row r="16611">
          <cell r="A16611">
            <v>1</v>
          </cell>
          <cell r="E16611">
            <v>5</v>
          </cell>
          <cell r="I16611">
            <v>0</v>
          </cell>
          <cell r="M16611">
            <v>5</v>
          </cell>
          <cell r="Q16611">
            <v>5</v>
          </cell>
          <cell r="V16611">
            <v>9500</v>
          </cell>
        </row>
        <row r="16612">
          <cell r="A16612">
            <v>1</v>
          </cell>
          <cell r="E16612">
            <v>5</v>
          </cell>
          <cell r="I16612">
            <v>-177483320.46000001</v>
          </cell>
          <cell r="M16612">
            <v>5</v>
          </cell>
          <cell r="Q16612">
            <v>5</v>
          </cell>
          <cell r="V16612">
            <v>9530</v>
          </cell>
        </row>
        <row r="16613">
          <cell r="A16613">
            <v>1</v>
          </cell>
          <cell r="E16613">
            <v>5</v>
          </cell>
          <cell r="I16613">
            <v>-369096621.33999997</v>
          </cell>
          <cell r="M16613">
            <v>5</v>
          </cell>
          <cell r="Q16613">
            <v>5</v>
          </cell>
          <cell r="V16613">
            <v>9600</v>
          </cell>
        </row>
        <row r="16614">
          <cell r="A16614">
            <v>1</v>
          </cell>
          <cell r="E16614">
            <v>5</v>
          </cell>
          <cell r="I16614">
            <v>1064425.48</v>
          </cell>
          <cell r="M16614">
            <v>5</v>
          </cell>
          <cell r="Q16614">
            <v>5</v>
          </cell>
          <cell r="V16614">
            <v>9601</v>
          </cell>
        </row>
        <row r="16615">
          <cell r="A16615">
            <v>1</v>
          </cell>
          <cell r="E16615">
            <v>5</v>
          </cell>
          <cell r="I16615">
            <v>3795614.3</v>
          </cell>
          <cell r="M16615">
            <v>5</v>
          </cell>
          <cell r="Q16615">
            <v>5</v>
          </cell>
          <cell r="V16615">
            <v>9611</v>
          </cell>
        </row>
        <row r="16616">
          <cell r="A16616">
            <v>1</v>
          </cell>
          <cell r="E16616">
            <v>5</v>
          </cell>
          <cell r="I16616">
            <v>295787796.62</v>
          </cell>
          <cell r="M16616">
            <v>5</v>
          </cell>
          <cell r="Q16616">
            <v>5</v>
          </cell>
          <cell r="V16616">
            <v>9670</v>
          </cell>
        </row>
        <row r="16617">
          <cell r="A16617">
            <v>1</v>
          </cell>
          <cell r="E16617">
            <v>5</v>
          </cell>
          <cell r="I16617">
            <v>0</v>
          </cell>
          <cell r="M16617">
            <v>5</v>
          </cell>
          <cell r="Q16617">
            <v>5</v>
          </cell>
          <cell r="V16617">
            <v>9990</v>
          </cell>
        </row>
        <row r="16618">
          <cell r="A16618">
            <v>1</v>
          </cell>
          <cell r="E16618">
            <v>5</v>
          </cell>
          <cell r="I16618">
            <v>2268789263.75</v>
          </cell>
          <cell r="M16618">
            <v>5</v>
          </cell>
          <cell r="Q16618">
            <v>5</v>
          </cell>
          <cell r="V16618">
            <v>5301</v>
          </cell>
        </row>
        <row r="16619">
          <cell r="A16619">
            <v>1</v>
          </cell>
          <cell r="E16619">
            <v>13</v>
          </cell>
          <cell r="I16619">
            <v>0</v>
          </cell>
          <cell r="M16619">
            <v>13</v>
          </cell>
          <cell r="Q16619">
            <v>13</v>
          </cell>
          <cell r="V16619">
            <v>1010</v>
          </cell>
        </row>
        <row r="16620">
          <cell r="A16620">
            <v>1</v>
          </cell>
          <cell r="E16620">
            <v>13</v>
          </cell>
          <cell r="I16620">
            <v>0</v>
          </cell>
          <cell r="M16620">
            <v>13</v>
          </cell>
          <cell r="Q16620">
            <v>13</v>
          </cell>
          <cell r="V16620">
            <v>1030</v>
          </cell>
        </row>
        <row r="16621">
          <cell r="A16621">
            <v>1</v>
          </cell>
          <cell r="E16621">
            <v>13</v>
          </cell>
          <cell r="I16621">
            <v>0</v>
          </cell>
          <cell r="M16621">
            <v>13</v>
          </cell>
          <cell r="Q16621">
            <v>13</v>
          </cell>
          <cell r="V16621">
            <v>1095</v>
          </cell>
        </row>
        <row r="16622">
          <cell r="A16622">
            <v>1</v>
          </cell>
          <cell r="E16622">
            <v>13</v>
          </cell>
          <cell r="I16622">
            <v>0</v>
          </cell>
          <cell r="M16622">
            <v>13</v>
          </cell>
          <cell r="Q16622">
            <v>13</v>
          </cell>
          <cell r="V16622">
            <v>1095</v>
          </cell>
        </row>
        <row r="16623">
          <cell r="A16623">
            <v>1</v>
          </cell>
          <cell r="E16623">
            <v>13</v>
          </cell>
          <cell r="I16623">
            <v>0</v>
          </cell>
          <cell r="M16623">
            <v>13</v>
          </cell>
          <cell r="Q16623">
            <v>13</v>
          </cell>
          <cell r="V16623">
            <v>1096</v>
          </cell>
        </row>
        <row r="16624">
          <cell r="A16624">
            <v>1</v>
          </cell>
          <cell r="E16624">
            <v>13</v>
          </cell>
          <cell r="I16624">
            <v>0</v>
          </cell>
          <cell r="M16624">
            <v>13</v>
          </cell>
          <cell r="Q16624">
            <v>13</v>
          </cell>
          <cell r="V16624">
            <v>2010</v>
          </cell>
        </row>
        <row r="16625">
          <cell r="A16625">
            <v>1</v>
          </cell>
          <cell r="E16625">
            <v>13</v>
          </cell>
          <cell r="I16625">
            <v>0</v>
          </cell>
          <cell r="M16625">
            <v>13</v>
          </cell>
          <cell r="Q16625">
            <v>13</v>
          </cell>
          <cell r="V16625">
            <v>2030</v>
          </cell>
        </row>
        <row r="16626">
          <cell r="A16626">
            <v>1</v>
          </cell>
          <cell r="E16626">
            <v>13</v>
          </cell>
          <cell r="I16626">
            <v>0</v>
          </cell>
          <cell r="M16626">
            <v>13</v>
          </cell>
          <cell r="Q16626">
            <v>13</v>
          </cell>
          <cell r="V16626">
            <v>2040</v>
          </cell>
        </row>
        <row r="16627">
          <cell r="A16627">
            <v>1</v>
          </cell>
          <cell r="E16627">
            <v>13</v>
          </cell>
          <cell r="I16627">
            <v>15307880</v>
          </cell>
          <cell r="M16627">
            <v>13</v>
          </cell>
          <cell r="Q16627">
            <v>13</v>
          </cell>
          <cell r="V16627">
            <v>2051</v>
          </cell>
        </row>
        <row r="16628">
          <cell r="A16628">
            <v>1</v>
          </cell>
          <cell r="E16628">
            <v>13</v>
          </cell>
          <cell r="I16628">
            <v>0</v>
          </cell>
          <cell r="M16628">
            <v>13</v>
          </cell>
          <cell r="Q16628">
            <v>13</v>
          </cell>
          <cell r="V16628">
            <v>2052</v>
          </cell>
        </row>
        <row r="16629">
          <cell r="A16629">
            <v>1</v>
          </cell>
          <cell r="E16629">
            <v>13</v>
          </cell>
          <cell r="I16629">
            <v>0</v>
          </cell>
          <cell r="M16629">
            <v>13</v>
          </cell>
          <cell r="Q16629">
            <v>13</v>
          </cell>
          <cell r="V16629">
            <v>2053</v>
          </cell>
        </row>
        <row r="16630">
          <cell r="A16630">
            <v>1</v>
          </cell>
          <cell r="E16630">
            <v>13</v>
          </cell>
          <cell r="I16630">
            <v>0</v>
          </cell>
          <cell r="M16630">
            <v>13</v>
          </cell>
          <cell r="Q16630">
            <v>13</v>
          </cell>
          <cell r="V16630">
            <v>2054</v>
          </cell>
        </row>
        <row r="16631">
          <cell r="A16631">
            <v>1</v>
          </cell>
          <cell r="E16631">
            <v>13</v>
          </cell>
          <cell r="I16631">
            <v>0</v>
          </cell>
          <cell r="M16631">
            <v>13</v>
          </cell>
          <cell r="Q16631">
            <v>13</v>
          </cell>
          <cell r="V16631">
            <v>2055</v>
          </cell>
        </row>
        <row r="16632">
          <cell r="A16632">
            <v>1</v>
          </cell>
          <cell r="E16632">
            <v>13</v>
          </cell>
          <cell r="I16632">
            <v>0</v>
          </cell>
          <cell r="M16632">
            <v>13</v>
          </cell>
          <cell r="Q16632">
            <v>13</v>
          </cell>
          <cell r="V16632">
            <v>2055</v>
          </cell>
        </row>
        <row r="16633">
          <cell r="A16633">
            <v>1</v>
          </cell>
          <cell r="E16633">
            <v>13</v>
          </cell>
          <cell r="I16633">
            <v>0</v>
          </cell>
          <cell r="M16633">
            <v>13</v>
          </cell>
          <cell r="Q16633">
            <v>13</v>
          </cell>
          <cell r="V16633">
            <v>2090</v>
          </cell>
        </row>
        <row r="16634">
          <cell r="A16634">
            <v>1</v>
          </cell>
          <cell r="E16634">
            <v>13</v>
          </cell>
          <cell r="I16634">
            <v>0</v>
          </cell>
          <cell r="M16634">
            <v>13</v>
          </cell>
          <cell r="Q16634">
            <v>13</v>
          </cell>
          <cell r="V16634">
            <v>2095</v>
          </cell>
        </row>
        <row r="16635">
          <cell r="A16635">
            <v>1</v>
          </cell>
          <cell r="E16635">
            <v>13</v>
          </cell>
          <cell r="I16635">
            <v>-10234525.619999999</v>
          </cell>
          <cell r="M16635">
            <v>13</v>
          </cell>
          <cell r="Q16635">
            <v>13</v>
          </cell>
          <cell r="V16635">
            <v>3400</v>
          </cell>
        </row>
        <row r="16636">
          <cell r="A16636">
            <v>1</v>
          </cell>
          <cell r="E16636">
            <v>13</v>
          </cell>
          <cell r="I16636">
            <v>0</v>
          </cell>
          <cell r="M16636">
            <v>13</v>
          </cell>
          <cell r="Q16636">
            <v>13</v>
          </cell>
          <cell r="V16636">
            <v>4000</v>
          </cell>
        </row>
        <row r="16637">
          <cell r="A16637">
            <v>1</v>
          </cell>
          <cell r="E16637">
            <v>13</v>
          </cell>
          <cell r="I16637">
            <v>2700000</v>
          </cell>
          <cell r="M16637">
            <v>13</v>
          </cell>
          <cell r="Q16637">
            <v>13</v>
          </cell>
          <cell r="V16637">
            <v>4000</v>
          </cell>
        </row>
        <row r="16638">
          <cell r="A16638">
            <v>1</v>
          </cell>
          <cell r="E16638">
            <v>13</v>
          </cell>
          <cell r="I16638">
            <v>0</v>
          </cell>
          <cell r="M16638">
            <v>13</v>
          </cell>
          <cell r="Q16638">
            <v>13</v>
          </cell>
          <cell r="V16638">
            <v>4050</v>
          </cell>
        </row>
        <row r="16639">
          <cell r="A16639">
            <v>1</v>
          </cell>
          <cell r="E16639">
            <v>13</v>
          </cell>
          <cell r="I16639">
            <v>0</v>
          </cell>
          <cell r="M16639">
            <v>13</v>
          </cell>
          <cell r="Q16639">
            <v>13</v>
          </cell>
          <cell r="V16639">
            <v>4150</v>
          </cell>
        </row>
        <row r="16640">
          <cell r="A16640">
            <v>1</v>
          </cell>
          <cell r="E16640">
            <v>13</v>
          </cell>
          <cell r="I16640">
            <v>0</v>
          </cell>
          <cell r="M16640">
            <v>13</v>
          </cell>
          <cell r="Q16640">
            <v>13</v>
          </cell>
          <cell r="V16640">
            <v>4250</v>
          </cell>
        </row>
        <row r="16641">
          <cell r="A16641">
            <v>1</v>
          </cell>
          <cell r="E16641">
            <v>13</v>
          </cell>
          <cell r="I16641">
            <v>0</v>
          </cell>
          <cell r="M16641">
            <v>13</v>
          </cell>
          <cell r="Q16641">
            <v>13</v>
          </cell>
          <cell r="V16641">
            <v>4302</v>
          </cell>
        </row>
        <row r="16642">
          <cell r="A16642">
            <v>1</v>
          </cell>
          <cell r="E16642">
            <v>13</v>
          </cell>
          <cell r="I16642">
            <v>0</v>
          </cell>
          <cell r="M16642">
            <v>13</v>
          </cell>
          <cell r="Q16642">
            <v>13</v>
          </cell>
          <cell r="V16642">
            <v>4303</v>
          </cell>
        </row>
        <row r="16643">
          <cell r="A16643">
            <v>1</v>
          </cell>
          <cell r="E16643">
            <v>13</v>
          </cell>
          <cell r="I16643">
            <v>0</v>
          </cell>
          <cell r="M16643">
            <v>13</v>
          </cell>
          <cell r="Q16643">
            <v>13</v>
          </cell>
          <cell r="V16643">
            <v>4304</v>
          </cell>
        </row>
        <row r="16644">
          <cell r="A16644">
            <v>1</v>
          </cell>
          <cell r="E16644">
            <v>13</v>
          </cell>
          <cell r="I16644">
            <v>0</v>
          </cell>
          <cell r="M16644">
            <v>13</v>
          </cell>
          <cell r="Q16644">
            <v>13</v>
          </cell>
          <cell r="V16644">
            <v>4360</v>
          </cell>
        </row>
        <row r="16645">
          <cell r="A16645">
            <v>1</v>
          </cell>
          <cell r="E16645">
            <v>13</v>
          </cell>
          <cell r="I16645">
            <v>0</v>
          </cell>
          <cell r="M16645">
            <v>13</v>
          </cell>
          <cell r="Q16645">
            <v>13</v>
          </cell>
          <cell r="V16645">
            <v>4380</v>
          </cell>
        </row>
        <row r="16646">
          <cell r="A16646">
            <v>1</v>
          </cell>
          <cell r="E16646">
            <v>13</v>
          </cell>
          <cell r="I16646">
            <v>0</v>
          </cell>
          <cell r="M16646">
            <v>13</v>
          </cell>
          <cell r="Q16646">
            <v>13</v>
          </cell>
          <cell r="V16646">
            <v>4520</v>
          </cell>
        </row>
        <row r="16647">
          <cell r="A16647">
            <v>1</v>
          </cell>
          <cell r="E16647">
            <v>13</v>
          </cell>
          <cell r="I16647">
            <v>0</v>
          </cell>
          <cell r="M16647">
            <v>13</v>
          </cell>
          <cell r="Q16647">
            <v>13</v>
          </cell>
          <cell r="V16647">
            <v>4601</v>
          </cell>
        </row>
        <row r="16648">
          <cell r="A16648">
            <v>1</v>
          </cell>
          <cell r="E16648">
            <v>13</v>
          </cell>
          <cell r="I16648">
            <v>0</v>
          </cell>
          <cell r="M16648">
            <v>13</v>
          </cell>
          <cell r="Q16648">
            <v>13</v>
          </cell>
          <cell r="V16648">
            <v>4602</v>
          </cell>
        </row>
        <row r="16649">
          <cell r="A16649">
            <v>1</v>
          </cell>
          <cell r="E16649">
            <v>13</v>
          </cell>
          <cell r="I16649">
            <v>0</v>
          </cell>
          <cell r="M16649">
            <v>13</v>
          </cell>
          <cell r="Q16649">
            <v>13</v>
          </cell>
          <cell r="V16649">
            <v>4640</v>
          </cell>
        </row>
        <row r="16650">
          <cell r="A16650">
            <v>1</v>
          </cell>
          <cell r="E16650">
            <v>13</v>
          </cell>
          <cell r="I16650">
            <v>0</v>
          </cell>
          <cell r="M16650">
            <v>13</v>
          </cell>
          <cell r="Q16650">
            <v>13</v>
          </cell>
          <cell r="V16650">
            <v>4660</v>
          </cell>
        </row>
        <row r="16651">
          <cell r="A16651">
            <v>1</v>
          </cell>
          <cell r="E16651">
            <v>13</v>
          </cell>
          <cell r="I16651">
            <v>4455000</v>
          </cell>
          <cell r="M16651">
            <v>13</v>
          </cell>
          <cell r="Q16651">
            <v>13</v>
          </cell>
          <cell r="V16651">
            <v>4700</v>
          </cell>
        </row>
        <row r="16652">
          <cell r="A16652">
            <v>1</v>
          </cell>
          <cell r="E16652">
            <v>13</v>
          </cell>
          <cell r="I16652">
            <v>0</v>
          </cell>
          <cell r="M16652">
            <v>13</v>
          </cell>
          <cell r="Q16652">
            <v>13</v>
          </cell>
          <cell r="V16652">
            <v>4720</v>
          </cell>
        </row>
        <row r="16653">
          <cell r="A16653">
            <v>1</v>
          </cell>
          <cell r="E16653">
            <v>13</v>
          </cell>
          <cell r="I16653">
            <v>13878310</v>
          </cell>
          <cell r="M16653">
            <v>13</v>
          </cell>
          <cell r="Q16653">
            <v>13</v>
          </cell>
          <cell r="V16653">
            <v>4730</v>
          </cell>
        </row>
        <row r="16654">
          <cell r="A16654">
            <v>1</v>
          </cell>
          <cell r="E16654">
            <v>13</v>
          </cell>
          <cell r="I16654">
            <v>0</v>
          </cell>
          <cell r="M16654">
            <v>13</v>
          </cell>
          <cell r="Q16654">
            <v>13</v>
          </cell>
          <cell r="V16654">
            <v>4740</v>
          </cell>
        </row>
        <row r="16655">
          <cell r="A16655">
            <v>1</v>
          </cell>
          <cell r="E16655">
            <v>13</v>
          </cell>
          <cell r="I16655">
            <v>0</v>
          </cell>
          <cell r="M16655">
            <v>13</v>
          </cell>
          <cell r="Q16655">
            <v>13</v>
          </cell>
          <cell r="V16655">
            <v>4760</v>
          </cell>
        </row>
        <row r="16656">
          <cell r="A16656">
            <v>1</v>
          </cell>
          <cell r="E16656">
            <v>13</v>
          </cell>
          <cell r="I16656">
            <v>0</v>
          </cell>
          <cell r="M16656">
            <v>13</v>
          </cell>
          <cell r="Q16656">
            <v>13</v>
          </cell>
          <cell r="V16656">
            <v>4770</v>
          </cell>
        </row>
        <row r="16657">
          <cell r="A16657">
            <v>1</v>
          </cell>
          <cell r="E16657">
            <v>13</v>
          </cell>
          <cell r="I16657">
            <v>0</v>
          </cell>
          <cell r="M16657">
            <v>13</v>
          </cell>
          <cell r="Q16657">
            <v>13</v>
          </cell>
          <cell r="V16657">
            <v>4775</v>
          </cell>
        </row>
        <row r="16658">
          <cell r="A16658">
            <v>1</v>
          </cell>
          <cell r="E16658">
            <v>13</v>
          </cell>
          <cell r="I16658">
            <v>0</v>
          </cell>
          <cell r="M16658">
            <v>13</v>
          </cell>
          <cell r="Q16658">
            <v>13</v>
          </cell>
          <cell r="V16658">
            <v>4780</v>
          </cell>
        </row>
        <row r="16659">
          <cell r="A16659">
            <v>1</v>
          </cell>
          <cell r="E16659">
            <v>13</v>
          </cell>
          <cell r="I16659">
            <v>0</v>
          </cell>
          <cell r="M16659">
            <v>13</v>
          </cell>
          <cell r="Q16659">
            <v>13</v>
          </cell>
          <cell r="V16659">
            <v>4800</v>
          </cell>
        </row>
        <row r="16660">
          <cell r="A16660">
            <v>1</v>
          </cell>
          <cell r="E16660">
            <v>13</v>
          </cell>
          <cell r="I16660">
            <v>0</v>
          </cell>
          <cell r="M16660">
            <v>13</v>
          </cell>
          <cell r="Q16660">
            <v>13</v>
          </cell>
          <cell r="V16660">
            <v>4820</v>
          </cell>
        </row>
        <row r="16661">
          <cell r="A16661">
            <v>1</v>
          </cell>
          <cell r="E16661">
            <v>13</v>
          </cell>
          <cell r="I16661">
            <v>0</v>
          </cell>
          <cell r="M16661">
            <v>13</v>
          </cell>
          <cell r="Q16661">
            <v>13</v>
          </cell>
          <cell r="V16661">
            <v>4830</v>
          </cell>
        </row>
        <row r="16662">
          <cell r="A16662">
            <v>1</v>
          </cell>
          <cell r="E16662">
            <v>13</v>
          </cell>
          <cell r="I16662">
            <v>-3000000</v>
          </cell>
          <cell r="M16662">
            <v>13</v>
          </cell>
          <cell r="Q16662">
            <v>13</v>
          </cell>
          <cell r="V16662">
            <v>5100</v>
          </cell>
        </row>
        <row r="16663">
          <cell r="A16663">
            <v>1</v>
          </cell>
          <cell r="E16663">
            <v>13</v>
          </cell>
          <cell r="I16663">
            <v>-595343779.01999998</v>
          </cell>
          <cell r="M16663">
            <v>13</v>
          </cell>
          <cell r="Q16663">
            <v>13</v>
          </cell>
          <cell r="V16663">
            <v>5200</v>
          </cell>
        </row>
        <row r="16664">
          <cell r="A16664">
            <v>1</v>
          </cell>
          <cell r="E16664">
            <v>13</v>
          </cell>
          <cell r="I16664">
            <v>-1164693226.8399999</v>
          </cell>
          <cell r="M16664">
            <v>13</v>
          </cell>
          <cell r="Q16664">
            <v>13</v>
          </cell>
          <cell r="V16664">
            <v>5302</v>
          </cell>
        </row>
        <row r="16665">
          <cell r="A16665">
            <v>1</v>
          </cell>
          <cell r="E16665">
            <v>13</v>
          </cell>
          <cell r="I16665">
            <v>64741680.689999998</v>
          </cell>
          <cell r="M16665">
            <v>13</v>
          </cell>
          <cell r="Q16665">
            <v>13</v>
          </cell>
          <cell r="V16665">
            <v>5400</v>
          </cell>
        </row>
        <row r="16666">
          <cell r="A16666">
            <v>1</v>
          </cell>
          <cell r="E16666">
            <v>13</v>
          </cell>
          <cell r="I16666">
            <v>-118758643.01000001</v>
          </cell>
          <cell r="M16666">
            <v>13</v>
          </cell>
          <cell r="Q16666">
            <v>13</v>
          </cell>
          <cell r="V16666">
            <v>5400</v>
          </cell>
        </row>
        <row r="16667">
          <cell r="A16667">
            <v>1</v>
          </cell>
          <cell r="E16667">
            <v>13</v>
          </cell>
          <cell r="I16667">
            <v>0</v>
          </cell>
          <cell r="M16667">
            <v>13</v>
          </cell>
          <cell r="Q16667">
            <v>13</v>
          </cell>
          <cell r="V16667">
            <v>5400</v>
          </cell>
        </row>
        <row r="16668">
          <cell r="A16668">
            <v>1</v>
          </cell>
          <cell r="E16668">
            <v>13</v>
          </cell>
          <cell r="I16668">
            <v>1507478958.95</v>
          </cell>
          <cell r="M16668">
            <v>13</v>
          </cell>
          <cell r="Q16668">
            <v>13</v>
          </cell>
          <cell r="V16668">
            <v>5400</v>
          </cell>
        </row>
        <row r="16669">
          <cell r="A16669">
            <v>1</v>
          </cell>
          <cell r="E16669">
            <v>13</v>
          </cell>
          <cell r="I16669">
            <v>78148880.120000005</v>
          </cell>
          <cell r="M16669">
            <v>13</v>
          </cell>
          <cell r="Q16669">
            <v>13</v>
          </cell>
          <cell r="V16669">
            <v>5400</v>
          </cell>
        </row>
        <row r="16670">
          <cell r="A16670">
            <v>1</v>
          </cell>
          <cell r="E16670">
            <v>13</v>
          </cell>
          <cell r="I16670">
            <v>-507872380.69</v>
          </cell>
          <cell r="M16670">
            <v>13</v>
          </cell>
          <cell r="Q16670">
            <v>13</v>
          </cell>
          <cell r="V16670">
            <v>5400</v>
          </cell>
        </row>
        <row r="16671">
          <cell r="A16671">
            <v>1</v>
          </cell>
          <cell r="E16671">
            <v>13</v>
          </cell>
          <cell r="I16671">
            <v>-307793396.35000002</v>
          </cell>
          <cell r="M16671">
            <v>13</v>
          </cell>
          <cell r="Q16671">
            <v>13</v>
          </cell>
          <cell r="V16671">
            <v>5400</v>
          </cell>
        </row>
        <row r="16672">
          <cell r="A16672">
            <v>1</v>
          </cell>
          <cell r="E16672">
            <v>13</v>
          </cell>
          <cell r="I16672">
            <v>44730977.530000001</v>
          </cell>
          <cell r="M16672">
            <v>13</v>
          </cell>
          <cell r="Q16672">
            <v>13</v>
          </cell>
          <cell r="V16672">
            <v>6110</v>
          </cell>
        </row>
        <row r="16673">
          <cell r="A16673">
            <v>1</v>
          </cell>
          <cell r="E16673">
            <v>13</v>
          </cell>
          <cell r="I16673">
            <v>-40994567.789999999</v>
          </cell>
          <cell r="M16673">
            <v>13</v>
          </cell>
          <cell r="Q16673">
            <v>13</v>
          </cell>
          <cell r="V16673">
            <v>6120</v>
          </cell>
        </row>
        <row r="16674">
          <cell r="A16674">
            <v>1</v>
          </cell>
          <cell r="E16674">
            <v>13</v>
          </cell>
          <cell r="I16674">
            <v>14186502.789999999</v>
          </cell>
          <cell r="M16674">
            <v>13</v>
          </cell>
          <cell r="Q16674">
            <v>13</v>
          </cell>
          <cell r="V16674">
            <v>6210</v>
          </cell>
        </row>
        <row r="16675">
          <cell r="A16675">
            <v>1</v>
          </cell>
          <cell r="E16675">
            <v>13</v>
          </cell>
          <cell r="I16675">
            <v>-3998634.36</v>
          </cell>
          <cell r="M16675">
            <v>13</v>
          </cell>
          <cell r="Q16675">
            <v>13</v>
          </cell>
          <cell r="V16675">
            <v>6220</v>
          </cell>
        </row>
        <row r="16676">
          <cell r="A16676">
            <v>1</v>
          </cell>
          <cell r="E16676">
            <v>13</v>
          </cell>
          <cell r="I16676">
            <v>58532693.450000003</v>
          </cell>
          <cell r="M16676">
            <v>13</v>
          </cell>
          <cell r="Q16676">
            <v>13</v>
          </cell>
          <cell r="V16676">
            <v>6310</v>
          </cell>
        </row>
        <row r="16677">
          <cell r="A16677">
            <v>1</v>
          </cell>
          <cell r="E16677">
            <v>13</v>
          </cell>
          <cell r="I16677">
            <v>-49621470.340000004</v>
          </cell>
          <cell r="M16677">
            <v>13</v>
          </cell>
          <cell r="Q16677">
            <v>13</v>
          </cell>
          <cell r="V16677">
            <v>6320</v>
          </cell>
        </row>
        <row r="16678">
          <cell r="A16678">
            <v>1</v>
          </cell>
          <cell r="E16678">
            <v>13</v>
          </cell>
          <cell r="I16678">
            <v>3190995.12</v>
          </cell>
          <cell r="M16678">
            <v>13</v>
          </cell>
          <cell r="Q16678">
            <v>13</v>
          </cell>
          <cell r="V16678">
            <v>6410</v>
          </cell>
        </row>
        <row r="16679">
          <cell r="A16679">
            <v>1</v>
          </cell>
          <cell r="E16679">
            <v>13</v>
          </cell>
          <cell r="I16679">
            <v>-1319513.5</v>
          </cell>
          <cell r="M16679">
            <v>13</v>
          </cell>
          <cell r="Q16679">
            <v>13</v>
          </cell>
          <cell r="V16679">
            <v>6420</v>
          </cell>
        </row>
        <row r="16680">
          <cell r="A16680">
            <v>1</v>
          </cell>
          <cell r="E16680">
            <v>13</v>
          </cell>
          <cell r="I16680">
            <v>3078284.57</v>
          </cell>
          <cell r="M16680">
            <v>13</v>
          </cell>
          <cell r="Q16680">
            <v>13</v>
          </cell>
          <cell r="V16680">
            <v>6710</v>
          </cell>
        </row>
        <row r="16681">
          <cell r="A16681">
            <v>1</v>
          </cell>
          <cell r="E16681">
            <v>13</v>
          </cell>
          <cell r="I16681">
            <v>-283551.21999999997</v>
          </cell>
          <cell r="M16681">
            <v>13</v>
          </cell>
          <cell r="Q16681">
            <v>13</v>
          </cell>
          <cell r="V16681">
            <v>6720</v>
          </cell>
        </row>
        <row r="16682">
          <cell r="A16682">
            <v>1</v>
          </cell>
          <cell r="E16682">
            <v>13</v>
          </cell>
          <cell r="I16682">
            <v>7421062.2000000002</v>
          </cell>
          <cell r="M16682">
            <v>13</v>
          </cell>
          <cell r="Q16682">
            <v>13</v>
          </cell>
          <cell r="V16682">
            <v>7000</v>
          </cell>
        </row>
        <row r="16683">
          <cell r="A16683">
            <v>1</v>
          </cell>
          <cell r="E16683">
            <v>13</v>
          </cell>
          <cell r="I16683">
            <v>355043991.83999997</v>
          </cell>
          <cell r="M16683">
            <v>13</v>
          </cell>
          <cell r="Q16683">
            <v>13</v>
          </cell>
          <cell r="V16683">
            <v>7100</v>
          </cell>
        </row>
        <row r="16684">
          <cell r="A16684">
            <v>1</v>
          </cell>
          <cell r="E16684">
            <v>13</v>
          </cell>
          <cell r="I16684">
            <v>-10526557.08</v>
          </cell>
          <cell r="M16684">
            <v>13</v>
          </cell>
          <cell r="Q16684">
            <v>13</v>
          </cell>
          <cell r="V16684">
            <v>7110</v>
          </cell>
        </row>
        <row r="16685">
          <cell r="A16685">
            <v>1</v>
          </cell>
          <cell r="E16685">
            <v>13</v>
          </cell>
          <cell r="I16685">
            <v>50517938.82</v>
          </cell>
          <cell r="M16685">
            <v>13</v>
          </cell>
          <cell r="Q16685">
            <v>13</v>
          </cell>
          <cell r="V16685">
            <v>7130</v>
          </cell>
        </row>
        <row r="16686">
          <cell r="A16686">
            <v>1</v>
          </cell>
          <cell r="E16686">
            <v>13</v>
          </cell>
          <cell r="I16686">
            <v>0</v>
          </cell>
          <cell r="M16686">
            <v>13</v>
          </cell>
          <cell r="Q16686">
            <v>13</v>
          </cell>
          <cell r="V16686">
            <v>7300</v>
          </cell>
        </row>
        <row r="16687">
          <cell r="A16687">
            <v>1</v>
          </cell>
          <cell r="E16687">
            <v>13</v>
          </cell>
          <cell r="I16687">
            <v>40566300</v>
          </cell>
          <cell r="M16687">
            <v>13</v>
          </cell>
          <cell r="Q16687">
            <v>13</v>
          </cell>
          <cell r="V16687">
            <v>7300</v>
          </cell>
        </row>
        <row r="16688">
          <cell r="A16688">
            <v>1</v>
          </cell>
          <cell r="E16688">
            <v>13</v>
          </cell>
          <cell r="I16688">
            <v>0</v>
          </cell>
          <cell r="M16688">
            <v>13</v>
          </cell>
          <cell r="Q16688">
            <v>13</v>
          </cell>
          <cell r="V16688">
            <v>7500</v>
          </cell>
        </row>
        <row r="16689">
          <cell r="A16689">
            <v>1</v>
          </cell>
          <cell r="E16689">
            <v>13</v>
          </cell>
          <cell r="I16689">
            <v>221809615.81</v>
          </cell>
          <cell r="M16689">
            <v>13</v>
          </cell>
          <cell r="Q16689">
            <v>13</v>
          </cell>
          <cell r="V16689">
            <v>7700</v>
          </cell>
        </row>
        <row r="16690">
          <cell r="A16690">
            <v>1</v>
          </cell>
          <cell r="E16690">
            <v>13</v>
          </cell>
          <cell r="I16690">
            <v>89135946.659999996</v>
          </cell>
          <cell r="M16690">
            <v>13</v>
          </cell>
          <cell r="Q16690">
            <v>13</v>
          </cell>
          <cell r="V16690">
            <v>7905</v>
          </cell>
        </row>
        <row r="16691">
          <cell r="A16691">
            <v>1</v>
          </cell>
          <cell r="E16691">
            <v>13</v>
          </cell>
          <cell r="I16691">
            <v>0</v>
          </cell>
          <cell r="M16691">
            <v>13</v>
          </cell>
          <cell r="Q16691">
            <v>13</v>
          </cell>
          <cell r="V16691">
            <v>7906</v>
          </cell>
        </row>
        <row r="16692">
          <cell r="A16692">
            <v>1</v>
          </cell>
          <cell r="E16692">
            <v>13</v>
          </cell>
          <cell r="I16692">
            <v>-242308.31</v>
          </cell>
          <cell r="M16692">
            <v>13</v>
          </cell>
          <cell r="Q16692">
            <v>13</v>
          </cell>
          <cell r="V16692">
            <v>8051</v>
          </cell>
        </row>
        <row r="16693">
          <cell r="A16693">
            <v>1</v>
          </cell>
          <cell r="E16693">
            <v>13</v>
          </cell>
          <cell r="I16693">
            <v>122420.3</v>
          </cell>
          <cell r="M16693">
            <v>13</v>
          </cell>
          <cell r="Q16693">
            <v>13</v>
          </cell>
          <cell r="V16693">
            <v>8052</v>
          </cell>
        </row>
        <row r="16694">
          <cell r="A16694">
            <v>1</v>
          </cell>
          <cell r="E16694">
            <v>13</v>
          </cell>
          <cell r="I16694">
            <v>-3217587.54</v>
          </cell>
          <cell r="M16694">
            <v>13</v>
          </cell>
          <cell r="Q16694">
            <v>13</v>
          </cell>
          <cell r="V16694">
            <v>8053</v>
          </cell>
        </row>
        <row r="16695">
          <cell r="A16695">
            <v>1</v>
          </cell>
          <cell r="E16695">
            <v>13</v>
          </cell>
          <cell r="I16695">
            <v>5075644.32</v>
          </cell>
          <cell r="M16695">
            <v>13</v>
          </cell>
          <cell r="Q16695">
            <v>13</v>
          </cell>
          <cell r="V16695">
            <v>8054</v>
          </cell>
        </row>
        <row r="16696">
          <cell r="A16696">
            <v>1</v>
          </cell>
          <cell r="E16696">
            <v>13</v>
          </cell>
          <cell r="I16696">
            <v>-301774455.47000003</v>
          </cell>
          <cell r="M16696">
            <v>13</v>
          </cell>
          <cell r="Q16696">
            <v>13</v>
          </cell>
          <cell r="V16696">
            <v>9100</v>
          </cell>
        </row>
        <row r="16697">
          <cell r="A16697">
            <v>1</v>
          </cell>
          <cell r="E16697">
            <v>13</v>
          </cell>
          <cell r="I16697">
            <v>5170851.9800000004</v>
          </cell>
          <cell r="M16697">
            <v>13</v>
          </cell>
          <cell r="Q16697">
            <v>13</v>
          </cell>
          <cell r="V16697">
            <v>9110</v>
          </cell>
        </row>
        <row r="16698">
          <cell r="A16698">
            <v>1</v>
          </cell>
          <cell r="E16698">
            <v>13</v>
          </cell>
          <cell r="I16698">
            <v>-172565719</v>
          </cell>
          <cell r="M16698">
            <v>13</v>
          </cell>
          <cell r="Q16698">
            <v>13</v>
          </cell>
          <cell r="V16698">
            <v>9202</v>
          </cell>
        </row>
        <row r="16699">
          <cell r="A16699">
            <v>1</v>
          </cell>
          <cell r="E16699">
            <v>13</v>
          </cell>
          <cell r="I16699">
            <v>0</v>
          </cell>
          <cell r="M16699">
            <v>13</v>
          </cell>
          <cell r="Q16699">
            <v>13</v>
          </cell>
          <cell r="V16699">
            <v>9215</v>
          </cell>
        </row>
        <row r="16700">
          <cell r="A16700">
            <v>1</v>
          </cell>
          <cell r="E16700">
            <v>13</v>
          </cell>
          <cell r="I16700">
            <v>-49320318.299999997</v>
          </cell>
          <cell r="M16700">
            <v>13</v>
          </cell>
          <cell r="Q16700">
            <v>13</v>
          </cell>
          <cell r="V16700">
            <v>9251</v>
          </cell>
        </row>
        <row r="16701">
          <cell r="A16701">
            <v>1</v>
          </cell>
          <cell r="E16701">
            <v>13</v>
          </cell>
          <cell r="I16701">
            <v>-42213319.200000003</v>
          </cell>
          <cell r="M16701">
            <v>13</v>
          </cell>
          <cell r="Q16701">
            <v>13</v>
          </cell>
          <cell r="V16701">
            <v>9252</v>
          </cell>
        </row>
        <row r="16702">
          <cell r="A16702">
            <v>1</v>
          </cell>
          <cell r="E16702">
            <v>13</v>
          </cell>
          <cell r="I16702">
            <v>-184942.8</v>
          </cell>
          <cell r="M16702">
            <v>13</v>
          </cell>
          <cell r="Q16702">
            <v>13</v>
          </cell>
          <cell r="V16702">
            <v>9253</v>
          </cell>
        </row>
        <row r="16703">
          <cell r="A16703">
            <v>1</v>
          </cell>
          <cell r="E16703">
            <v>13</v>
          </cell>
          <cell r="I16703">
            <v>-27828410.079999998</v>
          </cell>
          <cell r="M16703">
            <v>13</v>
          </cell>
          <cell r="Q16703">
            <v>13</v>
          </cell>
          <cell r="V16703">
            <v>9256</v>
          </cell>
        </row>
        <row r="16704">
          <cell r="A16704">
            <v>1</v>
          </cell>
          <cell r="E16704">
            <v>13</v>
          </cell>
          <cell r="I16704">
            <v>0</v>
          </cell>
          <cell r="M16704">
            <v>13</v>
          </cell>
          <cell r="Q16704">
            <v>13</v>
          </cell>
          <cell r="V16704">
            <v>9301</v>
          </cell>
        </row>
        <row r="16705">
          <cell r="A16705">
            <v>1</v>
          </cell>
          <cell r="E16705">
            <v>13</v>
          </cell>
          <cell r="I16705">
            <v>-213784697.77000001</v>
          </cell>
          <cell r="M16705">
            <v>13</v>
          </cell>
          <cell r="Q16705">
            <v>13</v>
          </cell>
          <cell r="V16705">
            <v>9303</v>
          </cell>
        </row>
        <row r="16706">
          <cell r="A16706">
            <v>1</v>
          </cell>
          <cell r="E16706">
            <v>13</v>
          </cell>
          <cell r="I16706">
            <v>-23252207.469999999</v>
          </cell>
          <cell r="M16706">
            <v>13</v>
          </cell>
          <cell r="Q16706">
            <v>13</v>
          </cell>
          <cell r="V16706">
            <v>9305</v>
          </cell>
        </row>
        <row r="16707">
          <cell r="A16707">
            <v>1</v>
          </cell>
          <cell r="E16707">
            <v>13</v>
          </cell>
          <cell r="I16707">
            <v>0</v>
          </cell>
          <cell r="M16707">
            <v>13</v>
          </cell>
          <cell r="Q16707">
            <v>13</v>
          </cell>
          <cell r="V16707">
            <v>9306</v>
          </cell>
        </row>
        <row r="16708">
          <cell r="A16708">
            <v>1</v>
          </cell>
          <cell r="E16708">
            <v>13</v>
          </cell>
          <cell r="I16708">
            <v>240771473.66999999</v>
          </cell>
          <cell r="M16708">
            <v>13</v>
          </cell>
          <cell r="Q16708">
            <v>13</v>
          </cell>
          <cell r="V16708">
            <v>9500</v>
          </cell>
        </row>
        <row r="16709">
          <cell r="A16709">
            <v>1</v>
          </cell>
          <cell r="E16709">
            <v>13</v>
          </cell>
          <cell r="I16709">
            <v>-166597150.81</v>
          </cell>
          <cell r="M16709">
            <v>13</v>
          </cell>
          <cell r="Q16709">
            <v>13</v>
          </cell>
          <cell r="V16709">
            <v>9530</v>
          </cell>
        </row>
        <row r="16710">
          <cell r="A16710">
            <v>1</v>
          </cell>
          <cell r="E16710">
            <v>13</v>
          </cell>
          <cell r="I16710">
            <v>179604746.28</v>
          </cell>
          <cell r="M16710">
            <v>13</v>
          </cell>
          <cell r="Q16710">
            <v>13</v>
          </cell>
          <cell r="V16710">
            <v>9600</v>
          </cell>
        </row>
        <row r="16711">
          <cell r="A16711">
            <v>1</v>
          </cell>
          <cell r="E16711">
            <v>13</v>
          </cell>
          <cell r="I16711">
            <v>-106779475.06</v>
          </cell>
          <cell r="M16711">
            <v>13</v>
          </cell>
          <cell r="Q16711">
            <v>13</v>
          </cell>
          <cell r="V16711">
            <v>9610</v>
          </cell>
        </row>
        <row r="16712">
          <cell r="A16712">
            <v>1</v>
          </cell>
          <cell r="E16712">
            <v>13</v>
          </cell>
          <cell r="I16712">
            <v>-87026814.959999993</v>
          </cell>
          <cell r="M16712">
            <v>13</v>
          </cell>
          <cell r="Q16712">
            <v>13</v>
          </cell>
          <cell r="V16712">
            <v>9620</v>
          </cell>
        </row>
        <row r="16713">
          <cell r="A16713">
            <v>1</v>
          </cell>
          <cell r="E16713">
            <v>13</v>
          </cell>
          <cell r="I16713">
            <v>0</v>
          </cell>
          <cell r="M16713">
            <v>13</v>
          </cell>
          <cell r="Q16713">
            <v>13</v>
          </cell>
          <cell r="V16713">
            <v>9990</v>
          </cell>
        </row>
        <row r="16714">
          <cell r="A16714">
            <v>1</v>
          </cell>
          <cell r="E16714">
            <v>13</v>
          </cell>
          <cell r="I16714">
            <v>1003557497.49</v>
          </cell>
          <cell r="M16714">
            <v>13</v>
          </cell>
          <cell r="Q16714">
            <v>13</v>
          </cell>
          <cell r="V16714">
            <v>5301</v>
          </cell>
        </row>
        <row r="16715">
          <cell r="A16715">
            <v>1</v>
          </cell>
          <cell r="E16715">
            <v>12</v>
          </cell>
          <cell r="I16715">
            <v>-85176.12</v>
          </cell>
          <cell r="M16715">
            <v>12</v>
          </cell>
          <cell r="Q16715">
            <v>12</v>
          </cell>
          <cell r="V16715">
            <v>3400</v>
          </cell>
        </row>
        <row r="16716">
          <cell r="A16716">
            <v>1</v>
          </cell>
          <cell r="E16716">
            <v>12</v>
          </cell>
          <cell r="I16716">
            <v>0</v>
          </cell>
          <cell r="M16716">
            <v>12</v>
          </cell>
          <cell r="Q16716">
            <v>12</v>
          </cell>
          <cell r="V16716">
            <v>4100</v>
          </cell>
        </row>
        <row r="16717">
          <cell r="A16717">
            <v>1</v>
          </cell>
          <cell r="E16717">
            <v>12</v>
          </cell>
          <cell r="I16717">
            <v>-20000</v>
          </cell>
          <cell r="M16717">
            <v>12</v>
          </cell>
          <cell r="Q16717">
            <v>12</v>
          </cell>
          <cell r="V16717">
            <v>5100</v>
          </cell>
        </row>
        <row r="16718">
          <cell r="A16718">
            <v>1</v>
          </cell>
          <cell r="E16718">
            <v>12</v>
          </cell>
          <cell r="I16718">
            <v>6428864.2800000003</v>
          </cell>
          <cell r="M16718">
            <v>12</v>
          </cell>
          <cell r="Q16718">
            <v>12</v>
          </cell>
          <cell r="V16718">
            <v>5200</v>
          </cell>
        </row>
        <row r="16719">
          <cell r="A16719">
            <v>1</v>
          </cell>
          <cell r="E16719">
            <v>12</v>
          </cell>
          <cell r="I16719">
            <v>-8206141.7300000004</v>
          </cell>
          <cell r="M16719">
            <v>12</v>
          </cell>
          <cell r="Q16719">
            <v>12</v>
          </cell>
          <cell r="V16719">
            <v>5400</v>
          </cell>
        </row>
        <row r="16720">
          <cell r="A16720">
            <v>1</v>
          </cell>
          <cell r="E16720">
            <v>12</v>
          </cell>
          <cell r="I16720">
            <v>-29733.86</v>
          </cell>
          <cell r="M16720">
            <v>12</v>
          </cell>
          <cell r="Q16720">
            <v>12</v>
          </cell>
          <cell r="V16720">
            <v>5400</v>
          </cell>
        </row>
        <row r="16721">
          <cell r="A16721">
            <v>1</v>
          </cell>
          <cell r="E16721">
            <v>12</v>
          </cell>
          <cell r="I16721">
            <v>46592.12</v>
          </cell>
          <cell r="M16721">
            <v>12</v>
          </cell>
          <cell r="Q16721">
            <v>12</v>
          </cell>
          <cell r="V16721">
            <v>6110</v>
          </cell>
        </row>
        <row r="16722">
          <cell r="A16722">
            <v>1</v>
          </cell>
          <cell r="E16722">
            <v>12</v>
          </cell>
          <cell r="I16722">
            <v>-25961.919999999998</v>
          </cell>
          <cell r="M16722">
            <v>12</v>
          </cell>
          <cell r="Q16722">
            <v>12</v>
          </cell>
          <cell r="V16722">
            <v>6120</v>
          </cell>
        </row>
        <row r="16723">
          <cell r="A16723">
            <v>1</v>
          </cell>
          <cell r="E16723">
            <v>12</v>
          </cell>
          <cell r="I16723">
            <v>24150.12</v>
          </cell>
          <cell r="M16723">
            <v>12</v>
          </cell>
          <cell r="Q16723">
            <v>12</v>
          </cell>
          <cell r="V16723">
            <v>6210</v>
          </cell>
        </row>
        <row r="16724">
          <cell r="A16724">
            <v>1</v>
          </cell>
          <cell r="E16724">
            <v>12</v>
          </cell>
          <cell r="I16724">
            <v>-18918.41</v>
          </cell>
          <cell r="M16724">
            <v>12</v>
          </cell>
          <cell r="Q16724">
            <v>12</v>
          </cell>
          <cell r="V16724">
            <v>6220</v>
          </cell>
        </row>
        <row r="16725">
          <cell r="A16725">
            <v>1</v>
          </cell>
          <cell r="E16725">
            <v>12</v>
          </cell>
          <cell r="I16725">
            <v>4620</v>
          </cell>
          <cell r="M16725">
            <v>12</v>
          </cell>
          <cell r="Q16725">
            <v>12</v>
          </cell>
          <cell r="V16725">
            <v>7000</v>
          </cell>
        </row>
        <row r="16726">
          <cell r="A16726">
            <v>1</v>
          </cell>
          <cell r="E16726">
            <v>12</v>
          </cell>
          <cell r="I16726">
            <v>2500</v>
          </cell>
          <cell r="M16726">
            <v>12</v>
          </cell>
          <cell r="Q16726">
            <v>12</v>
          </cell>
          <cell r="V16726">
            <v>7300</v>
          </cell>
        </row>
        <row r="16727">
          <cell r="A16727">
            <v>1</v>
          </cell>
          <cell r="E16727">
            <v>12</v>
          </cell>
          <cell r="I16727">
            <v>73694.740000000005</v>
          </cell>
          <cell r="M16727">
            <v>12</v>
          </cell>
          <cell r="Q16727">
            <v>12</v>
          </cell>
          <cell r="V16727">
            <v>7500</v>
          </cell>
        </row>
        <row r="16728">
          <cell r="A16728">
            <v>1</v>
          </cell>
          <cell r="E16728">
            <v>12</v>
          </cell>
          <cell r="I16728">
            <v>4078.06</v>
          </cell>
          <cell r="M16728">
            <v>12</v>
          </cell>
          <cell r="Q16728">
            <v>12</v>
          </cell>
          <cell r="V16728">
            <v>7914</v>
          </cell>
        </row>
        <row r="16729">
          <cell r="A16729">
            <v>1</v>
          </cell>
          <cell r="E16729">
            <v>12</v>
          </cell>
          <cell r="I16729">
            <v>281649.93</v>
          </cell>
          <cell r="M16729">
            <v>12</v>
          </cell>
          <cell r="Q16729">
            <v>12</v>
          </cell>
          <cell r="V16729">
            <v>7915</v>
          </cell>
        </row>
        <row r="16730">
          <cell r="A16730">
            <v>1</v>
          </cell>
          <cell r="E16730">
            <v>12</v>
          </cell>
          <cell r="I16730">
            <v>28688.16</v>
          </cell>
          <cell r="M16730">
            <v>12</v>
          </cell>
          <cell r="Q16730">
            <v>12</v>
          </cell>
          <cell r="V16730">
            <v>8111</v>
          </cell>
        </row>
        <row r="16731">
          <cell r="A16731">
            <v>1</v>
          </cell>
          <cell r="E16731">
            <v>12</v>
          </cell>
          <cell r="I16731">
            <v>-74350.990000000005</v>
          </cell>
          <cell r="M16731">
            <v>12</v>
          </cell>
          <cell r="Q16731">
            <v>12</v>
          </cell>
          <cell r="V16731">
            <v>9251</v>
          </cell>
        </row>
        <row r="16732">
          <cell r="A16732">
            <v>1</v>
          </cell>
          <cell r="E16732">
            <v>12</v>
          </cell>
          <cell r="I16732">
            <v>-71429.14</v>
          </cell>
          <cell r="M16732">
            <v>12</v>
          </cell>
          <cell r="Q16732">
            <v>12</v>
          </cell>
          <cell r="V16732">
            <v>9252</v>
          </cell>
        </row>
        <row r="16733">
          <cell r="A16733">
            <v>1</v>
          </cell>
          <cell r="E16733">
            <v>12</v>
          </cell>
          <cell r="I16733">
            <v>-34507.96</v>
          </cell>
          <cell r="M16733">
            <v>12</v>
          </cell>
          <cell r="Q16733">
            <v>12</v>
          </cell>
          <cell r="V16733">
            <v>9256</v>
          </cell>
        </row>
        <row r="16734">
          <cell r="A16734">
            <v>1</v>
          </cell>
          <cell r="E16734">
            <v>12</v>
          </cell>
          <cell r="I16734">
            <v>-195205.63</v>
          </cell>
          <cell r="M16734">
            <v>12</v>
          </cell>
          <cell r="Q16734">
            <v>12</v>
          </cell>
          <cell r="V16734">
            <v>9305</v>
          </cell>
        </row>
        <row r="16735">
          <cell r="A16735">
            <v>1</v>
          </cell>
          <cell r="E16735">
            <v>12</v>
          </cell>
          <cell r="I16735">
            <v>-14905.61</v>
          </cell>
          <cell r="M16735">
            <v>12</v>
          </cell>
          <cell r="Q16735">
            <v>12</v>
          </cell>
          <cell r="V16735">
            <v>9600</v>
          </cell>
        </row>
        <row r="16736">
          <cell r="A16736">
            <v>1</v>
          </cell>
          <cell r="E16736">
            <v>12</v>
          </cell>
          <cell r="I16736">
            <v>65522.77</v>
          </cell>
          <cell r="M16736">
            <v>12</v>
          </cell>
          <cell r="Q16736">
            <v>12</v>
          </cell>
          <cell r="V16736">
            <v>9610</v>
          </cell>
        </row>
        <row r="16737">
          <cell r="A16737">
            <v>1</v>
          </cell>
          <cell r="E16737">
            <v>12</v>
          </cell>
          <cell r="I16737">
            <v>-90182.21</v>
          </cell>
          <cell r="M16737">
            <v>12</v>
          </cell>
          <cell r="Q16737">
            <v>12</v>
          </cell>
          <cell r="V16737">
            <v>9670</v>
          </cell>
        </row>
        <row r="16738">
          <cell r="A16738">
            <v>1</v>
          </cell>
          <cell r="E16738">
            <v>12</v>
          </cell>
          <cell r="I16738">
            <v>1906153.4</v>
          </cell>
          <cell r="M16738">
            <v>12</v>
          </cell>
          <cell r="Q16738">
            <v>12</v>
          </cell>
          <cell r="V16738">
            <v>5301</v>
          </cell>
        </row>
        <row r="16739">
          <cell r="A16739">
            <v>1</v>
          </cell>
          <cell r="E16739">
            <v>8</v>
          </cell>
          <cell r="I16739">
            <v>-440107722.56</v>
          </cell>
          <cell r="M16739">
            <v>8</v>
          </cell>
          <cell r="Q16739">
            <v>8</v>
          </cell>
          <cell r="V16739">
            <v>1010</v>
          </cell>
        </row>
        <row r="16740">
          <cell r="A16740">
            <v>1</v>
          </cell>
          <cell r="E16740">
            <v>8</v>
          </cell>
          <cell r="I16740">
            <v>0</v>
          </cell>
          <cell r="M16740">
            <v>8</v>
          </cell>
          <cell r="Q16740">
            <v>8</v>
          </cell>
          <cell r="V16740">
            <v>1030</v>
          </cell>
        </row>
        <row r="16741">
          <cell r="A16741">
            <v>1</v>
          </cell>
          <cell r="E16741">
            <v>8</v>
          </cell>
          <cell r="I16741">
            <v>88325098.599999994</v>
          </cell>
          <cell r="M16741">
            <v>8</v>
          </cell>
          <cell r="Q16741">
            <v>8</v>
          </cell>
          <cell r="V16741">
            <v>1095</v>
          </cell>
        </row>
        <row r="16742">
          <cell r="A16742">
            <v>1</v>
          </cell>
          <cell r="E16742">
            <v>8</v>
          </cell>
          <cell r="I16742">
            <v>-196521747.59</v>
          </cell>
          <cell r="M16742">
            <v>8</v>
          </cell>
          <cell r="Q16742">
            <v>8</v>
          </cell>
          <cell r="V16742">
            <v>1096</v>
          </cell>
        </row>
        <row r="16743">
          <cell r="A16743">
            <v>1</v>
          </cell>
          <cell r="E16743">
            <v>8</v>
          </cell>
          <cell r="I16743">
            <v>0</v>
          </cell>
          <cell r="M16743">
            <v>8</v>
          </cell>
          <cell r="Q16743">
            <v>8</v>
          </cell>
          <cell r="V16743">
            <v>2010</v>
          </cell>
        </row>
        <row r="16744">
          <cell r="A16744">
            <v>1</v>
          </cell>
          <cell r="E16744">
            <v>8</v>
          </cell>
          <cell r="I16744">
            <v>0</v>
          </cell>
          <cell r="M16744">
            <v>8</v>
          </cell>
          <cell r="Q16744">
            <v>8</v>
          </cell>
          <cell r="V16744">
            <v>2011</v>
          </cell>
        </row>
        <row r="16745">
          <cell r="A16745">
            <v>1</v>
          </cell>
          <cell r="E16745">
            <v>8</v>
          </cell>
          <cell r="I16745">
            <v>0</v>
          </cell>
          <cell r="M16745">
            <v>8</v>
          </cell>
          <cell r="Q16745">
            <v>8</v>
          </cell>
          <cell r="V16745">
            <v>2020</v>
          </cell>
        </row>
        <row r="16746">
          <cell r="A16746">
            <v>1</v>
          </cell>
          <cell r="E16746">
            <v>8</v>
          </cell>
          <cell r="I16746">
            <v>808000</v>
          </cell>
          <cell r="M16746">
            <v>8</v>
          </cell>
          <cell r="Q16746">
            <v>8</v>
          </cell>
          <cell r="V16746">
            <v>2030</v>
          </cell>
        </row>
        <row r="16747">
          <cell r="A16747">
            <v>1</v>
          </cell>
          <cell r="E16747">
            <v>8</v>
          </cell>
          <cell r="I16747">
            <v>190647808.33000001</v>
          </cell>
          <cell r="M16747">
            <v>8</v>
          </cell>
          <cell r="Q16747">
            <v>8</v>
          </cell>
          <cell r="V16747">
            <v>2040</v>
          </cell>
        </row>
        <row r="16748">
          <cell r="A16748">
            <v>1</v>
          </cell>
          <cell r="E16748">
            <v>8</v>
          </cell>
          <cell r="I16748">
            <v>64436985.579999998</v>
          </cell>
          <cell r="M16748">
            <v>8</v>
          </cell>
          <cell r="Q16748">
            <v>8</v>
          </cell>
          <cell r="V16748">
            <v>2051</v>
          </cell>
        </row>
        <row r="16749">
          <cell r="A16749">
            <v>1</v>
          </cell>
          <cell r="E16749">
            <v>8</v>
          </cell>
          <cell r="I16749">
            <v>0</v>
          </cell>
          <cell r="M16749">
            <v>8</v>
          </cell>
          <cell r="Q16749">
            <v>8</v>
          </cell>
          <cell r="V16749">
            <v>2052</v>
          </cell>
        </row>
        <row r="16750">
          <cell r="A16750">
            <v>1</v>
          </cell>
          <cell r="E16750">
            <v>8</v>
          </cell>
          <cell r="I16750">
            <v>22826625.420000002</v>
          </cell>
          <cell r="M16750">
            <v>8</v>
          </cell>
          <cell r="Q16750">
            <v>8</v>
          </cell>
          <cell r="V16750">
            <v>2052</v>
          </cell>
        </row>
        <row r="16751">
          <cell r="A16751">
            <v>1</v>
          </cell>
          <cell r="E16751">
            <v>8</v>
          </cell>
          <cell r="I16751">
            <v>0</v>
          </cell>
          <cell r="M16751">
            <v>8</v>
          </cell>
          <cell r="Q16751">
            <v>8</v>
          </cell>
          <cell r="V16751">
            <v>2053</v>
          </cell>
        </row>
        <row r="16752">
          <cell r="A16752">
            <v>1</v>
          </cell>
          <cell r="E16752">
            <v>8</v>
          </cell>
          <cell r="I16752">
            <v>3854000</v>
          </cell>
          <cell r="M16752">
            <v>8</v>
          </cell>
          <cell r="Q16752">
            <v>8</v>
          </cell>
          <cell r="V16752">
            <v>2054</v>
          </cell>
        </row>
        <row r="16753">
          <cell r="A16753">
            <v>1</v>
          </cell>
          <cell r="E16753">
            <v>8</v>
          </cell>
          <cell r="I16753">
            <v>28511617.699999999</v>
          </cell>
          <cell r="M16753">
            <v>8</v>
          </cell>
          <cell r="Q16753">
            <v>8</v>
          </cell>
          <cell r="V16753">
            <v>2055</v>
          </cell>
        </row>
        <row r="16754">
          <cell r="A16754">
            <v>1</v>
          </cell>
          <cell r="E16754">
            <v>8</v>
          </cell>
          <cell r="I16754">
            <v>42764607.469999999</v>
          </cell>
          <cell r="M16754">
            <v>8</v>
          </cell>
          <cell r="Q16754">
            <v>8</v>
          </cell>
          <cell r="V16754">
            <v>2090</v>
          </cell>
        </row>
        <row r="16755">
          <cell r="A16755">
            <v>1</v>
          </cell>
          <cell r="E16755">
            <v>8</v>
          </cell>
          <cell r="I16755">
            <v>28786064.890000001</v>
          </cell>
          <cell r="M16755">
            <v>8</v>
          </cell>
          <cell r="Q16755">
            <v>8</v>
          </cell>
          <cell r="V16755">
            <v>2095</v>
          </cell>
        </row>
        <row r="16756">
          <cell r="A16756">
            <v>1</v>
          </cell>
          <cell r="E16756">
            <v>8</v>
          </cell>
          <cell r="I16756">
            <v>-156702.26</v>
          </cell>
          <cell r="M16756">
            <v>8</v>
          </cell>
          <cell r="Q16756">
            <v>8</v>
          </cell>
          <cell r="V16756">
            <v>3100</v>
          </cell>
        </row>
        <row r="16757">
          <cell r="A16757">
            <v>1</v>
          </cell>
          <cell r="E16757">
            <v>8</v>
          </cell>
          <cell r="I16757">
            <v>-3437215.5</v>
          </cell>
          <cell r="M16757">
            <v>8</v>
          </cell>
          <cell r="Q16757">
            <v>8</v>
          </cell>
          <cell r="V16757">
            <v>3300</v>
          </cell>
        </row>
        <row r="16758">
          <cell r="A16758">
            <v>1</v>
          </cell>
          <cell r="E16758">
            <v>8</v>
          </cell>
          <cell r="I16758">
            <v>-8614734.3900000006</v>
          </cell>
          <cell r="M16758">
            <v>8</v>
          </cell>
          <cell r="Q16758">
            <v>8</v>
          </cell>
          <cell r="V16758">
            <v>3400</v>
          </cell>
        </row>
        <row r="16759">
          <cell r="A16759">
            <v>1</v>
          </cell>
          <cell r="E16759">
            <v>8</v>
          </cell>
          <cell r="I16759">
            <v>7210000</v>
          </cell>
          <cell r="M16759">
            <v>8</v>
          </cell>
          <cell r="Q16759">
            <v>8</v>
          </cell>
          <cell r="V16759">
            <v>4000</v>
          </cell>
        </row>
        <row r="16760">
          <cell r="A16760">
            <v>1</v>
          </cell>
          <cell r="E16760">
            <v>8</v>
          </cell>
          <cell r="I16760">
            <v>32979</v>
          </cell>
          <cell r="M16760">
            <v>8</v>
          </cell>
          <cell r="Q16760">
            <v>8</v>
          </cell>
          <cell r="V16760">
            <v>4050</v>
          </cell>
        </row>
        <row r="16761">
          <cell r="A16761">
            <v>1</v>
          </cell>
          <cell r="E16761">
            <v>8</v>
          </cell>
          <cell r="I16761">
            <v>2000000</v>
          </cell>
          <cell r="M16761">
            <v>8</v>
          </cell>
          <cell r="Q16761">
            <v>8</v>
          </cell>
          <cell r="V16761">
            <v>4060</v>
          </cell>
        </row>
        <row r="16762">
          <cell r="A16762">
            <v>1</v>
          </cell>
          <cell r="E16762">
            <v>8</v>
          </cell>
          <cell r="I16762">
            <v>-57859.67</v>
          </cell>
          <cell r="M16762">
            <v>8</v>
          </cell>
          <cell r="Q16762">
            <v>8</v>
          </cell>
          <cell r="V16762">
            <v>4150</v>
          </cell>
        </row>
        <row r="16763">
          <cell r="A16763">
            <v>1</v>
          </cell>
          <cell r="E16763">
            <v>8</v>
          </cell>
          <cell r="I16763">
            <v>0</v>
          </cell>
          <cell r="M16763">
            <v>8</v>
          </cell>
          <cell r="Q16763">
            <v>8</v>
          </cell>
          <cell r="V16763">
            <v>4250</v>
          </cell>
        </row>
        <row r="16764">
          <cell r="A16764">
            <v>1</v>
          </cell>
          <cell r="E16764">
            <v>8</v>
          </cell>
          <cell r="I16764">
            <v>1359000</v>
          </cell>
          <cell r="M16764">
            <v>8</v>
          </cell>
          <cell r="Q16764">
            <v>8</v>
          </cell>
          <cell r="V16764">
            <v>4260</v>
          </cell>
        </row>
        <row r="16765">
          <cell r="A16765">
            <v>1</v>
          </cell>
          <cell r="E16765">
            <v>8</v>
          </cell>
          <cell r="I16765">
            <v>0</v>
          </cell>
          <cell r="M16765">
            <v>8</v>
          </cell>
          <cell r="Q16765">
            <v>8</v>
          </cell>
          <cell r="V16765">
            <v>4280</v>
          </cell>
        </row>
        <row r="16766">
          <cell r="A16766">
            <v>1</v>
          </cell>
          <cell r="E16766">
            <v>8</v>
          </cell>
          <cell r="I16766">
            <v>10067276.039999999</v>
          </cell>
          <cell r="M16766">
            <v>8</v>
          </cell>
          <cell r="Q16766">
            <v>8</v>
          </cell>
          <cell r="V16766">
            <v>4301</v>
          </cell>
        </row>
        <row r="16767">
          <cell r="A16767">
            <v>1</v>
          </cell>
          <cell r="E16767">
            <v>8</v>
          </cell>
          <cell r="I16767">
            <v>753345.6</v>
          </cell>
          <cell r="M16767">
            <v>8</v>
          </cell>
          <cell r="Q16767">
            <v>8</v>
          </cell>
          <cell r="V16767">
            <v>4302</v>
          </cell>
        </row>
        <row r="16768">
          <cell r="A16768">
            <v>1</v>
          </cell>
          <cell r="E16768">
            <v>8</v>
          </cell>
          <cell r="I16768">
            <v>18173979.02</v>
          </cell>
          <cell r="M16768">
            <v>8</v>
          </cell>
          <cell r="Q16768">
            <v>8</v>
          </cell>
          <cell r="V16768">
            <v>4303</v>
          </cell>
        </row>
        <row r="16769">
          <cell r="A16769">
            <v>1</v>
          </cell>
          <cell r="E16769">
            <v>8</v>
          </cell>
          <cell r="I16769">
            <v>807004.66</v>
          </cell>
          <cell r="M16769">
            <v>8</v>
          </cell>
          <cell r="Q16769">
            <v>8</v>
          </cell>
          <cell r="V16769">
            <v>4305</v>
          </cell>
        </row>
        <row r="16770">
          <cell r="A16770">
            <v>1</v>
          </cell>
          <cell r="E16770">
            <v>8</v>
          </cell>
          <cell r="I16770">
            <v>520330.05</v>
          </cell>
          <cell r="M16770">
            <v>8</v>
          </cell>
          <cell r="Q16770">
            <v>8</v>
          </cell>
          <cell r="V16770">
            <v>4309</v>
          </cell>
        </row>
        <row r="16771">
          <cell r="A16771">
            <v>1</v>
          </cell>
          <cell r="E16771">
            <v>8</v>
          </cell>
          <cell r="I16771">
            <v>2480127</v>
          </cell>
          <cell r="M16771">
            <v>8</v>
          </cell>
          <cell r="Q16771">
            <v>8</v>
          </cell>
          <cell r="V16771">
            <v>4360</v>
          </cell>
        </row>
        <row r="16772">
          <cell r="A16772">
            <v>1</v>
          </cell>
          <cell r="E16772">
            <v>8</v>
          </cell>
          <cell r="I16772">
            <v>985430</v>
          </cell>
          <cell r="M16772">
            <v>8</v>
          </cell>
          <cell r="Q16772">
            <v>8</v>
          </cell>
          <cell r="V16772">
            <v>4380</v>
          </cell>
        </row>
        <row r="16773">
          <cell r="A16773">
            <v>1</v>
          </cell>
          <cell r="E16773">
            <v>8</v>
          </cell>
          <cell r="I16773">
            <v>0</v>
          </cell>
          <cell r="M16773">
            <v>8</v>
          </cell>
          <cell r="Q16773">
            <v>8</v>
          </cell>
          <cell r="V16773">
            <v>4460</v>
          </cell>
        </row>
        <row r="16774">
          <cell r="A16774">
            <v>1</v>
          </cell>
          <cell r="E16774">
            <v>8</v>
          </cell>
          <cell r="I16774">
            <v>0</v>
          </cell>
          <cell r="M16774">
            <v>8</v>
          </cell>
          <cell r="Q16774">
            <v>8</v>
          </cell>
          <cell r="V16774">
            <v>4480</v>
          </cell>
        </row>
        <row r="16775">
          <cell r="A16775">
            <v>1</v>
          </cell>
          <cell r="E16775">
            <v>8</v>
          </cell>
          <cell r="I16775">
            <v>569980.23</v>
          </cell>
          <cell r="M16775">
            <v>8</v>
          </cell>
          <cell r="Q16775">
            <v>8</v>
          </cell>
          <cell r="V16775">
            <v>4500</v>
          </cell>
        </row>
        <row r="16776">
          <cell r="A16776">
            <v>1</v>
          </cell>
          <cell r="E16776">
            <v>8</v>
          </cell>
          <cell r="I16776">
            <v>3585537.91</v>
          </cell>
          <cell r="M16776">
            <v>8</v>
          </cell>
          <cell r="Q16776">
            <v>8</v>
          </cell>
          <cell r="V16776">
            <v>4520</v>
          </cell>
        </row>
        <row r="16777">
          <cell r="A16777">
            <v>1</v>
          </cell>
          <cell r="E16777">
            <v>8</v>
          </cell>
          <cell r="I16777">
            <v>130300</v>
          </cell>
          <cell r="M16777">
            <v>8</v>
          </cell>
          <cell r="Q16777">
            <v>8</v>
          </cell>
          <cell r="V16777">
            <v>4560</v>
          </cell>
        </row>
        <row r="16778">
          <cell r="A16778">
            <v>1</v>
          </cell>
          <cell r="E16778">
            <v>8</v>
          </cell>
          <cell r="I16778">
            <v>2230010.84</v>
          </cell>
          <cell r="M16778">
            <v>8</v>
          </cell>
          <cell r="Q16778">
            <v>8</v>
          </cell>
          <cell r="V16778">
            <v>4595</v>
          </cell>
        </row>
        <row r="16779">
          <cell r="A16779">
            <v>1</v>
          </cell>
          <cell r="E16779">
            <v>8</v>
          </cell>
          <cell r="I16779">
            <v>3618498.3</v>
          </cell>
          <cell r="M16779">
            <v>8</v>
          </cell>
          <cell r="Q16779">
            <v>8</v>
          </cell>
          <cell r="V16779">
            <v>4601</v>
          </cell>
        </row>
        <row r="16780">
          <cell r="A16780">
            <v>1</v>
          </cell>
          <cell r="E16780">
            <v>8</v>
          </cell>
          <cell r="I16780">
            <v>1315000</v>
          </cell>
          <cell r="M16780">
            <v>8</v>
          </cell>
          <cell r="Q16780">
            <v>8</v>
          </cell>
          <cell r="V16780">
            <v>4602</v>
          </cell>
        </row>
        <row r="16781">
          <cell r="A16781">
            <v>1</v>
          </cell>
          <cell r="E16781">
            <v>8</v>
          </cell>
          <cell r="I16781">
            <v>448410</v>
          </cell>
          <cell r="M16781">
            <v>8</v>
          </cell>
          <cell r="Q16781">
            <v>8</v>
          </cell>
          <cell r="V16781">
            <v>4603</v>
          </cell>
        </row>
        <row r="16782">
          <cell r="A16782">
            <v>1</v>
          </cell>
          <cell r="E16782">
            <v>8</v>
          </cell>
          <cell r="I16782">
            <v>6403000</v>
          </cell>
          <cell r="M16782">
            <v>8</v>
          </cell>
          <cell r="Q16782">
            <v>8</v>
          </cell>
          <cell r="V16782">
            <v>4610</v>
          </cell>
        </row>
        <row r="16783">
          <cell r="A16783">
            <v>1</v>
          </cell>
          <cell r="E16783">
            <v>8</v>
          </cell>
          <cell r="I16783">
            <v>208595</v>
          </cell>
          <cell r="M16783">
            <v>8</v>
          </cell>
          <cell r="Q16783">
            <v>8</v>
          </cell>
          <cell r="V16783">
            <v>4640</v>
          </cell>
        </row>
        <row r="16784">
          <cell r="A16784">
            <v>1</v>
          </cell>
          <cell r="E16784">
            <v>8</v>
          </cell>
          <cell r="I16784">
            <v>3069099.84</v>
          </cell>
          <cell r="M16784">
            <v>8</v>
          </cell>
          <cell r="Q16784">
            <v>8</v>
          </cell>
          <cell r="V16784">
            <v>4660</v>
          </cell>
        </row>
        <row r="16785">
          <cell r="A16785">
            <v>1</v>
          </cell>
          <cell r="E16785">
            <v>8</v>
          </cell>
          <cell r="I16785">
            <v>0</v>
          </cell>
          <cell r="M16785">
            <v>8</v>
          </cell>
          <cell r="Q16785">
            <v>8</v>
          </cell>
          <cell r="V16785">
            <v>4680</v>
          </cell>
        </row>
        <row r="16786">
          <cell r="A16786">
            <v>1</v>
          </cell>
          <cell r="E16786">
            <v>8</v>
          </cell>
          <cell r="I16786">
            <v>10000000</v>
          </cell>
          <cell r="M16786">
            <v>8</v>
          </cell>
          <cell r="Q16786">
            <v>8</v>
          </cell>
          <cell r="V16786">
            <v>4700</v>
          </cell>
        </row>
        <row r="16787">
          <cell r="A16787">
            <v>1</v>
          </cell>
          <cell r="E16787">
            <v>8</v>
          </cell>
          <cell r="I16787">
            <v>0</v>
          </cell>
          <cell r="M16787">
            <v>8</v>
          </cell>
          <cell r="Q16787">
            <v>8</v>
          </cell>
          <cell r="V16787">
            <v>4720</v>
          </cell>
        </row>
        <row r="16788">
          <cell r="A16788">
            <v>1</v>
          </cell>
          <cell r="E16788">
            <v>8</v>
          </cell>
          <cell r="I16788">
            <v>-14000</v>
          </cell>
          <cell r="M16788">
            <v>8</v>
          </cell>
          <cell r="Q16788">
            <v>8</v>
          </cell>
          <cell r="V16788">
            <v>4720</v>
          </cell>
        </row>
        <row r="16789">
          <cell r="A16789">
            <v>1</v>
          </cell>
          <cell r="E16789">
            <v>8</v>
          </cell>
          <cell r="I16789">
            <v>15780167.15</v>
          </cell>
          <cell r="M16789">
            <v>8</v>
          </cell>
          <cell r="Q16789">
            <v>8</v>
          </cell>
          <cell r="V16789">
            <v>4730</v>
          </cell>
        </row>
        <row r="16790">
          <cell r="A16790">
            <v>1</v>
          </cell>
          <cell r="E16790">
            <v>8</v>
          </cell>
          <cell r="I16790">
            <v>0</v>
          </cell>
          <cell r="M16790">
            <v>8</v>
          </cell>
          <cell r="Q16790">
            <v>8</v>
          </cell>
          <cell r="V16790">
            <v>4740</v>
          </cell>
        </row>
        <row r="16791">
          <cell r="A16791">
            <v>1</v>
          </cell>
          <cell r="E16791">
            <v>8</v>
          </cell>
          <cell r="I16791">
            <v>2283121.59</v>
          </cell>
          <cell r="M16791">
            <v>8</v>
          </cell>
          <cell r="Q16791">
            <v>8</v>
          </cell>
          <cell r="V16791">
            <v>4750</v>
          </cell>
        </row>
        <row r="16792">
          <cell r="A16792">
            <v>1</v>
          </cell>
          <cell r="E16792">
            <v>8</v>
          </cell>
          <cell r="I16792">
            <v>0</v>
          </cell>
          <cell r="M16792">
            <v>8</v>
          </cell>
          <cell r="Q16792">
            <v>8</v>
          </cell>
          <cell r="V16792">
            <v>4760</v>
          </cell>
        </row>
        <row r="16793">
          <cell r="A16793">
            <v>1</v>
          </cell>
          <cell r="E16793">
            <v>8</v>
          </cell>
          <cell r="I16793">
            <v>877917</v>
          </cell>
          <cell r="M16793">
            <v>8</v>
          </cell>
          <cell r="Q16793">
            <v>8</v>
          </cell>
          <cell r="V16793">
            <v>4770</v>
          </cell>
        </row>
        <row r="16794">
          <cell r="A16794">
            <v>1</v>
          </cell>
          <cell r="E16794">
            <v>8</v>
          </cell>
          <cell r="I16794">
            <v>92000</v>
          </cell>
          <cell r="M16794">
            <v>8</v>
          </cell>
          <cell r="Q16794">
            <v>8</v>
          </cell>
          <cell r="V16794">
            <v>4775</v>
          </cell>
        </row>
        <row r="16795">
          <cell r="A16795">
            <v>1</v>
          </cell>
          <cell r="E16795">
            <v>8</v>
          </cell>
          <cell r="I16795">
            <v>3500110</v>
          </cell>
          <cell r="M16795">
            <v>8</v>
          </cell>
          <cell r="Q16795">
            <v>8</v>
          </cell>
          <cell r="V16795">
            <v>4780</v>
          </cell>
        </row>
        <row r="16796">
          <cell r="A16796">
            <v>1</v>
          </cell>
          <cell r="E16796">
            <v>8</v>
          </cell>
          <cell r="I16796">
            <v>0</v>
          </cell>
          <cell r="M16796">
            <v>8</v>
          </cell>
          <cell r="Q16796">
            <v>8</v>
          </cell>
          <cell r="V16796">
            <v>4785</v>
          </cell>
        </row>
        <row r="16797">
          <cell r="A16797">
            <v>1</v>
          </cell>
          <cell r="E16797">
            <v>8</v>
          </cell>
          <cell r="I16797">
            <v>8156000</v>
          </cell>
          <cell r="M16797">
            <v>8</v>
          </cell>
          <cell r="Q16797">
            <v>8</v>
          </cell>
          <cell r="V16797">
            <v>4785</v>
          </cell>
        </row>
        <row r="16798">
          <cell r="A16798">
            <v>1</v>
          </cell>
          <cell r="E16798">
            <v>8</v>
          </cell>
          <cell r="I16798">
            <v>10366846.18</v>
          </cell>
          <cell r="M16798">
            <v>8</v>
          </cell>
          <cell r="Q16798">
            <v>8</v>
          </cell>
          <cell r="V16798">
            <v>4800</v>
          </cell>
        </row>
        <row r="16799">
          <cell r="A16799">
            <v>1</v>
          </cell>
          <cell r="E16799">
            <v>8</v>
          </cell>
          <cell r="I16799">
            <v>11105900</v>
          </cell>
          <cell r="M16799">
            <v>8</v>
          </cell>
          <cell r="Q16799">
            <v>8</v>
          </cell>
          <cell r="V16799">
            <v>4830</v>
          </cell>
        </row>
        <row r="16800">
          <cell r="A16800">
            <v>1</v>
          </cell>
          <cell r="E16800">
            <v>8</v>
          </cell>
          <cell r="I16800">
            <v>-10000000</v>
          </cell>
          <cell r="M16800">
            <v>8</v>
          </cell>
          <cell r="Q16800">
            <v>8</v>
          </cell>
          <cell r="V16800">
            <v>5100</v>
          </cell>
        </row>
        <row r="16801">
          <cell r="A16801">
            <v>1</v>
          </cell>
          <cell r="E16801">
            <v>8</v>
          </cell>
          <cell r="I16801">
            <v>0</v>
          </cell>
          <cell r="M16801">
            <v>8</v>
          </cell>
          <cell r="Q16801">
            <v>8</v>
          </cell>
          <cell r="V16801">
            <v>5303</v>
          </cell>
        </row>
        <row r="16802">
          <cell r="A16802">
            <v>1</v>
          </cell>
          <cell r="E16802">
            <v>8</v>
          </cell>
          <cell r="I16802">
            <v>0</v>
          </cell>
          <cell r="M16802">
            <v>8</v>
          </cell>
          <cell r="Q16802">
            <v>8</v>
          </cell>
          <cell r="V16802">
            <v>5400</v>
          </cell>
        </row>
        <row r="16803">
          <cell r="A16803">
            <v>1</v>
          </cell>
          <cell r="E16803">
            <v>8</v>
          </cell>
          <cell r="I16803">
            <v>141230356.11000001</v>
          </cell>
          <cell r="M16803">
            <v>8</v>
          </cell>
          <cell r="Q16803">
            <v>8</v>
          </cell>
          <cell r="V16803">
            <v>5400</v>
          </cell>
        </row>
        <row r="16804">
          <cell r="A16804">
            <v>1</v>
          </cell>
          <cell r="E16804">
            <v>8</v>
          </cell>
          <cell r="I16804">
            <v>0</v>
          </cell>
          <cell r="M16804">
            <v>8</v>
          </cell>
          <cell r="Q16804">
            <v>8</v>
          </cell>
          <cell r="V16804">
            <v>5400</v>
          </cell>
        </row>
        <row r="16805">
          <cell r="A16805">
            <v>1</v>
          </cell>
          <cell r="E16805">
            <v>8</v>
          </cell>
          <cell r="I16805">
            <v>-84960669.060000002</v>
          </cell>
          <cell r="M16805">
            <v>8</v>
          </cell>
          <cell r="Q16805">
            <v>8</v>
          </cell>
          <cell r="V16805">
            <v>5400</v>
          </cell>
        </row>
        <row r="16806">
          <cell r="A16806">
            <v>1</v>
          </cell>
          <cell r="E16806">
            <v>8</v>
          </cell>
          <cell r="I16806">
            <v>0</v>
          </cell>
          <cell r="M16806">
            <v>8</v>
          </cell>
          <cell r="Q16806">
            <v>8</v>
          </cell>
          <cell r="V16806">
            <v>5440</v>
          </cell>
        </row>
        <row r="16807">
          <cell r="A16807">
            <v>1</v>
          </cell>
          <cell r="E16807">
            <v>8</v>
          </cell>
          <cell r="I16807">
            <v>0</v>
          </cell>
          <cell r="M16807">
            <v>8</v>
          </cell>
          <cell r="Q16807">
            <v>8</v>
          </cell>
          <cell r="V16807">
            <v>5440</v>
          </cell>
        </row>
        <row r="16808">
          <cell r="A16808">
            <v>1</v>
          </cell>
          <cell r="E16808">
            <v>8</v>
          </cell>
          <cell r="I16808">
            <v>0</v>
          </cell>
          <cell r="M16808">
            <v>8</v>
          </cell>
          <cell r="Q16808">
            <v>8</v>
          </cell>
          <cell r="V16808">
            <v>5440</v>
          </cell>
        </row>
        <row r="16809">
          <cell r="A16809">
            <v>1</v>
          </cell>
          <cell r="E16809">
            <v>8</v>
          </cell>
          <cell r="I16809">
            <v>0</v>
          </cell>
          <cell r="M16809">
            <v>8</v>
          </cell>
          <cell r="Q16809">
            <v>8</v>
          </cell>
          <cell r="V16809">
            <v>5440</v>
          </cell>
        </row>
        <row r="16810">
          <cell r="A16810">
            <v>1</v>
          </cell>
          <cell r="E16810">
            <v>8</v>
          </cell>
          <cell r="I16810">
            <v>0</v>
          </cell>
          <cell r="M16810">
            <v>8</v>
          </cell>
          <cell r="Q16810">
            <v>8</v>
          </cell>
          <cell r="V16810">
            <v>5440</v>
          </cell>
        </row>
        <row r="16811">
          <cell r="A16811">
            <v>1</v>
          </cell>
          <cell r="E16811">
            <v>8</v>
          </cell>
          <cell r="I16811">
            <v>0</v>
          </cell>
          <cell r="M16811">
            <v>8</v>
          </cell>
          <cell r="Q16811">
            <v>8</v>
          </cell>
          <cell r="V16811">
            <v>5440</v>
          </cell>
        </row>
        <row r="16812">
          <cell r="A16812">
            <v>1</v>
          </cell>
          <cell r="E16812">
            <v>8</v>
          </cell>
          <cell r="I16812">
            <v>0</v>
          </cell>
          <cell r="M16812">
            <v>8</v>
          </cell>
          <cell r="Q16812">
            <v>8</v>
          </cell>
          <cell r="V16812">
            <v>5440</v>
          </cell>
        </row>
        <row r="16813">
          <cell r="A16813">
            <v>1</v>
          </cell>
          <cell r="E16813">
            <v>8</v>
          </cell>
          <cell r="I16813">
            <v>0</v>
          </cell>
          <cell r="M16813">
            <v>8</v>
          </cell>
          <cell r="Q16813">
            <v>8</v>
          </cell>
          <cell r="V16813">
            <v>5440</v>
          </cell>
        </row>
        <row r="16814">
          <cell r="A16814">
            <v>1</v>
          </cell>
          <cell r="E16814">
            <v>8</v>
          </cell>
          <cell r="I16814">
            <v>0</v>
          </cell>
          <cell r="M16814">
            <v>8</v>
          </cell>
          <cell r="Q16814">
            <v>8</v>
          </cell>
          <cell r="V16814">
            <v>5440</v>
          </cell>
        </row>
        <row r="16815">
          <cell r="A16815">
            <v>1</v>
          </cell>
          <cell r="E16815">
            <v>8</v>
          </cell>
          <cell r="I16815">
            <v>0</v>
          </cell>
          <cell r="M16815">
            <v>8</v>
          </cell>
          <cell r="Q16815">
            <v>8</v>
          </cell>
          <cell r="V16815">
            <v>5440</v>
          </cell>
        </row>
        <row r="16816">
          <cell r="A16816">
            <v>1</v>
          </cell>
          <cell r="E16816">
            <v>8</v>
          </cell>
          <cell r="I16816">
            <v>0</v>
          </cell>
          <cell r="M16816">
            <v>8</v>
          </cell>
          <cell r="Q16816">
            <v>8</v>
          </cell>
          <cell r="V16816">
            <v>5440</v>
          </cell>
        </row>
        <row r="16817">
          <cell r="A16817">
            <v>1</v>
          </cell>
          <cell r="E16817">
            <v>8</v>
          </cell>
          <cell r="I16817">
            <v>0</v>
          </cell>
          <cell r="M16817">
            <v>8</v>
          </cell>
          <cell r="Q16817">
            <v>8</v>
          </cell>
          <cell r="V16817">
            <v>5440</v>
          </cell>
        </row>
        <row r="16818">
          <cell r="A16818">
            <v>1</v>
          </cell>
          <cell r="E16818">
            <v>8</v>
          </cell>
          <cell r="I16818">
            <v>0</v>
          </cell>
          <cell r="M16818">
            <v>8</v>
          </cell>
          <cell r="Q16818">
            <v>8</v>
          </cell>
          <cell r="V16818">
            <v>5440</v>
          </cell>
        </row>
        <row r="16819">
          <cell r="A16819">
            <v>1</v>
          </cell>
          <cell r="E16819">
            <v>8</v>
          </cell>
          <cell r="I16819">
            <v>0</v>
          </cell>
          <cell r="M16819">
            <v>8</v>
          </cell>
          <cell r="Q16819">
            <v>8</v>
          </cell>
          <cell r="V16819">
            <v>5440</v>
          </cell>
        </row>
        <row r="16820">
          <cell r="A16820">
            <v>1</v>
          </cell>
          <cell r="E16820">
            <v>8</v>
          </cell>
          <cell r="I16820">
            <v>0</v>
          </cell>
          <cell r="M16820">
            <v>8</v>
          </cell>
          <cell r="Q16820">
            <v>8</v>
          </cell>
          <cell r="V16820">
            <v>5440</v>
          </cell>
        </row>
        <row r="16821">
          <cell r="A16821">
            <v>1</v>
          </cell>
          <cell r="E16821">
            <v>8</v>
          </cell>
          <cell r="I16821">
            <v>0</v>
          </cell>
          <cell r="M16821">
            <v>8</v>
          </cell>
          <cell r="Q16821">
            <v>8</v>
          </cell>
          <cell r="V16821">
            <v>5440</v>
          </cell>
        </row>
        <row r="16822">
          <cell r="A16822">
            <v>1</v>
          </cell>
          <cell r="E16822">
            <v>8</v>
          </cell>
          <cell r="I16822">
            <v>0</v>
          </cell>
          <cell r="M16822">
            <v>8</v>
          </cell>
          <cell r="Q16822">
            <v>8</v>
          </cell>
          <cell r="V16822">
            <v>5440</v>
          </cell>
        </row>
        <row r="16823">
          <cell r="A16823">
            <v>1</v>
          </cell>
          <cell r="E16823">
            <v>8</v>
          </cell>
          <cell r="I16823">
            <v>0</v>
          </cell>
          <cell r="M16823">
            <v>8</v>
          </cell>
          <cell r="Q16823">
            <v>8</v>
          </cell>
          <cell r="V16823">
            <v>5440</v>
          </cell>
        </row>
        <row r="16824">
          <cell r="A16824">
            <v>1</v>
          </cell>
          <cell r="E16824">
            <v>8</v>
          </cell>
          <cell r="I16824">
            <v>0</v>
          </cell>
          <cell r="M16824">
            <v>8</v>
          </cell>
          <cell r="Q16824">
            <v>8</v>
          </cell>
          <cell r="V16824">
            <v>5440</v>
          </cell>
        </row>
        <row r="16825">
          <cell r="A16825">
            <v>1</v>
          </cell>
          <cell r="E16825">
            <v>8</v>
          </cell>
          <cell r="I16825">
            <v>0</v>
          </cell>
          <cell r="M16825">
            <v>8</v>
          </cell>
          <cell r="Q16825">
            <v>8</v>
          </cell>
          <cell r="V16825">
            <v>5440</v>
          </cell>
        </row>
        <row r="16826">
          <cell r="A16826">
            <v>1</v>
          </cell>
          <cell r="E16826">
            <v>8</v>
          </cell>
          <cell r="I16826">
            <v>0</v>
          </cell>
          <cell r="M16826">
            <v>8</v>
          </cell>
          <cell r="Q16826">
            <v>8</v>
          </cell>
          <cell r="V16826">
            <v>5450</v>
          </cell>
        </row>
        <row r="16827">
          <cell r="A16827">
            <v>1</v>
          </cell>
          <cell r="E16827">
            <v>8</v>
          </cell>
          <cell r="I16827">
            <v>-121419727.40000001</v>
          </cell>
          <cell r="M16827">
            <v>8</v>
          </cell>
          <cell r="Q16827">
            <v>8</v>
          </cell>
          <cell r="V16827">
            <v>5450</v>
          </cell>
        </row>
        <row r="16828">
          <cell r="A16828">
            <v>1</v>
          </cell>
          <cell r="E16828">
            <v>8</v>
          </cell>
          <cell r="I16828">
            <v>14563584</v>
          </cell>
          <cell r="M16828">
            <v>8</v>
          </cell>
          <cell r="Q16828">
            <v>8</v>
          </cell>
          <cell r="V16828">
            <v>6110</v>
          </cell>
        </row>
        <row r="16829">
          <cell r="A16829">
            <v>1</v>
          </cell>
          <cell r="E16829">
            <v>8</v>
          </cell>
          <cell r="I16829">
            <v>-8223665.6100000003</v>
          </cell>
          <cell r="M16829">
            <v>8</v>
          </cell>
          <cell r="Q16829">
            <v>8</v>
          </cell>
          <cell r="V16829">
            <v>6120</v>
          </cell>
        </row>
        <row r="16830">
          <cell r="A16830">
            <v>1</v>
          </cell>
          <cell r="E16830">
            <v>8</v>
          </cell>
          <cell r="I16830">
            <v>27230441.739999998</v>
          </cell>
          <cell r="M16830">
            <v>8</v>
          </cell>
          <cell r="Q16830">
            <v>8</v>
          </cell>
          <cell r="V16830">
            <v>6210</v>
          </cell>
        </row>
        <row r="16831">
          <cell r="A16831">
            <v>1</v>
          </cell>
          <cell r="E16831">
            <v>8</v>
          </cell>
          <cell r="I16831">
            <v>-7080373.1699999999</v>
          </cell>
          <cell r="M16831">
            <v>8</v>
          </cell>
          <cell r="Q16831">
            <v>8</v>
          </cell>
          <cell r="V16831">
            <v>6220</v>
          </cell>
        </row>
        <row r="16832">
          <cell r="A16832">
            <v>1</v>
          </cell>
          <cell r="E16832">
            <v>8</v>
          </cell>
          <cell r="I16832">
            <v>545219370.55999994</v>
          </cell>
          <cell r="M16832">
            <v>8</v>
          </cell>
          <cell r="Q16832">
            <v>8</v>
          </cell>
          <cell r="V16832">
            <v>6310</v>
          </cell>
        </row>
        <row r="16833">
          <cell r="A16833">
            <v>1</v>
          </cell>
          <cell r="E16833">
            <v>8</v>
          </cell>
          <cell r="I16833">
            <v>-190312211.52000001</v>
          </cell>
          <cell r="M16833">
            <v>8</v>
          </cell>
          <cell r="Q16833">
            <v>8</v>
          </cell>
          <cell r="V16833">
            <v>6320</v>
          </cell>
        </row>
        <row r="16834">
          <cell r="A16834">
            <v>1</v>
          </cell>
          <cell r="E16834">
            <v>8</v>
          </cell>
          <cell r="I16834">
            <v>302018280.89999998</v>
          </cell>
          <cell r="M16834">
            <v>8</v>
          </cell>
          <cell r="Q16834">
            <v>8</v>
          </cell>
          <cell r="V16834">
            <v>6510</v>
          </cell>
        </row>
        <row r="16835">
          <cell r="A16835">
            <v>1</v>
          </cell>
          <cell r="E16835">
            <v>8</v>
          </cell>
          <cell r="I16835">
            <v>-104163671.7</v>
          </cell>
          <cell r="M16835">
            <v>8</v>
          </cell>
          <cell r="Q16835">
            <v>8</v>
          </cell>
          <cell r="V16835">
            <v>6520</v>
          </cell>
        </row>
        <row r="16836">
          <cell r="A16836">
            <v>1</v>
          </cell>
          <cell r="E16836">
            <v>8</v>
          </cell>
          <cell r="I16836">
            <v>17092194.199999999</v>
          </cell>
          <cell r="M16836">
            <v>8</v>
          </cell>
          <cell r="Q16836">
            <v>8</v>
          </cell>
          <cell r="V16836">
            <v>6610</v>
          </cell>
        </row>
        <row r="16837">
          <cell r="A16837">
            <v>1</v>
          </cell>
          <cell r="E16837">
            <v>8</v>
          </cell>
          <cell r="I16837">
            <v>-2307195.17</v>
          </cell>
          <cell r="M16837">
            <v>8</v>
          </cell>
          <cell r="Q16837">
            <v>8</v>
          </cell>
          <cell r="V16837">
            <v>6620</v>
          </cell>
        </row>
        <row r="16838">
          <cell r="A16838">
            <v>1</v>
          </cell>
          <cell r="E16838">
            <v>8</v>
          </cell>
          <cell r="I16838">
            <v>4872500</v>
          </cell>
          <cell r="M16838">
            <v>8</v>
          </cell>
          <cell r="Q16838">
            <v>8</v>
          </cell>
          <cell r="V16838">
            <v>6710</v>
          </cell>
        </row>
        <row r="16839">
          <cell r="A16839">
            <v>1</v>
          </cell>
          <cell r="E16839">
            <v>8</v>
          </cell>
          <cell r="I16839">
            <v>11539916.93</v>
          </cell>
          <cell r="M16839">
            <v>8</v>
          </cell>
          <cell r="Q16839">
            <v>8</v>
          </cell>
          <cell r="V16839">
            <v>7000</v>
          </cell>
        </row>
        <row r="16840">
          <cell r="A16840">
            <v>1</v>
          </cell>
          <cell r="E16840">
            <v>8</v>
          </cell>
          <cell r="I16840">
            <v>357119484.63999999</v>
          </cell>
          <cell r="M16840">
            <v>8</v>
          </cell>
          <cell r="Q16840">
            <v>8</v>
          </cell>
          <cell r="V16840">
            <v>7100</v>
          </cell>
        </row>
        <row r="16841">
          <cell r="A16841">
            <v>1</v>
          </cell>
          <cell r="E16841">
            <v>8</v>
          </cell>
          <cell r="I16841">
            <v>2843210.62</v>
          </cell>
          <cell r="M16841">
            <v>8</v>
          </cell>
          <cell r="Q16841">
            <v>8</v>
          </cell>
          <cell r="V16841">
            <v>7110</v>
          </cell>
        </row>
        <row r="16842">
          <cell r="A16842">
            <v>1</v>
          </cell>
          <cell r="E16842">
            <v>8</v>
          </cell>
          <cell r="I16842">
            <v>269296735</v>
          </cell>
          <cell r="M16842">
            <v>8</v>
          </cell>
          <cell r="Q16842">
            <v>8</v>
          </cell>
          <cell r="V16842">
            <v>7130</v>
          </cell>
        </row>
        <row r="16843">
          <cell r="A16843">
            <v>1</v>
          </cell>
          <cell r="E16843">
            <v>8</v>
          </cell>
          <cell r="I16843">
            <v>0</v>
          </cell>
          <cell r="M16843">
            <v>8</v>
          </cell>
          <cell r="Q16843">
            <v>8</v>
          </cell>
          <cell r="V16843">
            <v>7300</v>
          </cell>
        </row>
        <row r="16844">
          <cell r="A16844">
            <v>1</v>
          </cell>
          <cell r="E16844">
            <v>8</v>
          </cell>
          <cell r="I16844">
            <v>520425</v>
          </cell>
          <cell r="M16844">
            <v>8</v>
          </cell>
          <cell r="Q16844">
            <v>8</v>
          </cell>
          <cell r="V16844">
            <v>7300</v>
          </cell>
        </row>
        <row r="16845">
          <cell r="A16845">
            <v>1</v>
          </cell>
          <cell r="E16845">
            <v>8</v>
          </cell>
          <cell r="I16845">
            <v>0</v>
          </cell>
          <cell r="M16845">
            <v>8</v>
          </cell>
          <cell r="Q16845">
            <v>8</v>
          </cell>
          <cell r="V16845">
            <v>7300</v>
          </cell>
        </row>
        <row r="16846">
          <cell r="A16846">
            <v>1</v>
          </cell>
          <cell r="E16846">
            <v>8</v>
          </cell>
          <cell r="I16846">
            <v>0</v>
          </cell>
          <cell r="M16846">
            <v>8</v>
          </cell>
          <cell r="Q16846">
            <v>8</v>
          </cell>
          <cell r="V16846">
            <v>7300</v>
          </cell>
        </row>
        <row r="16847">
          <cell r="A16847">
            <v>1</v>
          </cell>
          <cell r="E16847">
            <v>8</v>
          </cell>
          <cell r="I16847">
            <v>0</v>
          </cell>
          <cell r="M16847">
            <v>8</v>
          </cell>
          <cell r="Q16847">
            <v>8</v>
          </cell>
          <cell r="V16847">
            <v>7300</v>
          </cell>
        </row>
        <row r="16848">
          <cell r="A16848">
            <v>1</v>
          </cell>
          <cell r="E16848">
            <v>8</v>
          </cell>
          <cell r="I16848">
            <v>0</v>
          </cell>
          <cell r="M16848">
            <v>8</v>
          </cell>
          <cell r="Q16848">
            <v>8</v>
          </cell>
          <cell r="V16848">
            <v>7300</v>
          </cell>
        </row>
        <row r="16849">
          <cell r="A16849">
            <v>1</v>
          </cell>
          <cell r="E16849">
            <v>8</v>
          </cell>
          <cell r="I16849">
            <v>0</v>
          </cell>
          <cell r="M16849">
            <v>8</v>
          </cell>
          <cell r="Q16849">
            <v>8</v>
          </cell>
          <cell r="V16849">
            <v>7300</v>
          </cell>
        </row>
        <row r="16850">
          <cell r="A16850">
            <v>1</v>
          </cell>
          <cell r="E16850">
            <v>8</v>
          </cell>
          <cell r="I16850">
            <v>0</v>
          </cell>
          <cell r="M16850">
            <v>8</v>
          </cell>
          <cell r="Q16850">
            <v>8</v>
          </cell>
          <cell r="V16850">
            <v>7300</v>
          </cell>
        </row>
        <row r="16851">
          <cell r="A16851">
            <v>1</v>
          </cell>
          <cell r="E16851">
            <v>8</v>
          </cell>
          <cell r="I16851">
            <v>21818845</v>
          </cell>
          <cell r="M16851">
            <v>8</v>
          </cell>
          <cell r="Q16851">
            <v>8</v>
          </cell>
          <cell r="V16851">
            <v>7300</v>
          </cell>
        </row>
        <row r="16852">
          <cell r="A16852">
            <v>1</v>
          </cell>
          <cell r="E16852">
            <v>8</v>
          </cell>
          <cell r="I16852">
            <v>2000000</v>
          </cell>
          <cell r="M16852">
            <v>8</v>
          </cell>
          <cell r="Q16852">
            <v>8</v>
          </cell>
          <cell r="V16852">
            <v>7300</v>
          </cell>
        </row>
        <row r="16853">
          <cell r="A16853">
            <v>1</v>
          </cell>
          <cell r="E16853">
            <v>8</v>
          </cell>
          <cell r="I16853">
            <v>0</v>
          </cell>
          <cell r="M16853">
            <v>8</v>
          </cell>
          <cell r="Q16853">
            <v>8</v>
          </cell>
          <cell r="V16853">
            <v>7300</v>
          </cell>
        </row>
        <row r="16854">
          <cell r="A16854">
            <v>1</v>
          </cell>
          <cell r="E16854">
            <v>8</v>
          </cell>
          <cell r="I16854">
            <v>2306088</v>
          </cell>
          <cell r="M16854">
            <v>8</v>
          </cell>
          <cell r="Q16854">
            <v>8</v>
          </cell>
          <cell r="V16854">
            <v>7300</v>
          </cell>
        </row>
        <row r="16855">
          <cell r="A16855">
            <v>1</v>
          </cell>
          <cell r="E16855">
            <v>8</v>
          </cell>
          <cell r="I16855">
            <v>12477064.300000001</v>
          </cell>
          <cell r="M16855">
            <v>8</v>
          </cell>
          <cell r="Q16855">
            <v>8</v>
          </cell>
          <cell r="V16855">
            <v>7300</v>
          </cell>
        </row>
        <row r="16856">
          <cell r="A16856">
            <v>1</v>
          </cell>
          <cell r="E16856">
            <v>8</v>
          </cell>
          <cell r="I16856">
            <v>1293000</v>
          </cell>
          <cell r="M16856">
            <v>8</v>
          </cell>
          <cell r="Q16856">
            <v>8</v>
          </cell>
          <cell r="V16856">
            <v>7300</v>
          </cell>
        </row>
        <row r="16857">
          <cell r="A16857">
            <v>1</v>
          </cell>
          <cell r="E16857">
            <v>8</v>
          </cell>
          <cell r="I16857">
            <v>5100000</v>
          </cell>
          <cell r="M16857">
            <v>8</v>
          </cell>
          <cell r="Q16857">
            <v>8</v>
          </cell>
          <cell r="V16857">
            <v>7300</v>
          </cell>
        </row>
        <row r="16858">
          <cell r="A16858">
            <v>1</v>
          </cell>
          <cell r="E16858">
            <v>8</v>
          </cell>
          <cell r="I16858">
            <v>8286859</v>
          </cell>
          <cell r="M16858">
            <v>8</v>
          </cell>
          <cell r="Q16858">
            <v>8</v>
          </cell>
          <cell r="V16858">
            <v>7300</v>
          </cell>
        </row>
        <row r="16859">
          <cell r="A16859">
            <v>1</v>
          </cell>
          <cell r="E16859">
            <v>8</v>
          </cell>
          <cell r="I16859">
            <v>8396800</v>
          </cell>
          <cell r="M16859">
            <v>8</v>
          </cell>
          <cell r="Q16859">
            <v>8</v>
          </cell>
          <cell r="V16859">
            <v>7300</v>
          </cell>
        </row>
        <row r="16860">
          <cell r="A16860">
            <v>1</v>
          </cell>
          <cell r="E16860">
            <v>8</v>
          </cell>
          <cell r="I16860">
            <v>100000</v>
          </cell>
          <cell r="M16860">
            <v>8</v>
          </cell>
          <cell r="Q16860">
            <v>8</v>
          </cell>
          <cell r="V16860">
            <v>7300</v>
          </cell>
        </row>
        <row r="16861">
          <cell r="A16861">
            <v>1</v>
          </cell>
          <cell r="E16861">
            <v>8</v>
          </cell>
          <cell r="I16861">
            <v>20000000</v>
          </cell>
          <cell r="M16861">
            <v>8</v>
          </cell>
          <cell r="Q16861">
            <v>8</v>
          </cell>
          <cell r="V16861">
            <v>7300</v>
          </cell>
        </row>
        <row r="16862">
          <cell r="A16862">
            <v>1</v>
          </cell>
          <cell r="E16862">
            <v>8</v>
          </cell>
          <cell r="I16862">
            <v>1000000</v>
          </cell>
          <cell r="M16862">
            <v>8</v>
          </cell>
          <cell r="Q16862">
            <v>8</v>
          </cell>
          <cell r="V16862">
            <v>7300</v>
          </cell>
        </row>
        <row r="16863">
          <cell r="A16863">
            <v>1</v>
          </cell>
          <cell r="E16863">
            <v>8</v>
          </cell>
          <cell r="I16863">
            <v>484000</v>
          </cell>
          <cell r="M16863">
            <v>8</v>
          </cell>
          <cell r="Q16863">
            <v>8</v>
          </cell>
          <cell r="V16863">
            <v>7300</v>
          </cell>
        </row>
        <row r="16864">
          <cell r="A16864">
            <v>1</v>
          </cell>
          <cell r="E16864">
            <v>8</v>
          </cell>
          <cell r="I16864">
            <v>4825712</v>
          </cell>
          <cell r="M16864">
            <v>8</v>
          </cell>
          <cell r="Q16864">
            <v>8</v>
          </cell>
          <cell r="V16864">
            <v>7300</v>
          </cell>
        </row>
        <row r="16865">
          <cell r="A16865">
            <v>1</v>
          </cell>
          <cell r="E16865">
            <v>8</v>
          </cell>
          <cell r="I16865">
            <v>-0.14000000000000001</v>
          </cell>
          <cell r="M16865">
            <v>8</v>
          </cell>
          <cell r="Q16865">
            <v>8</v>
          </cell>
          <cell r="V16865">
            <v>7300</v>
          </cell>
        </row>
        <row r="16866">
          <cell r="A16866">
            <v>1</v>
          </cell>
          <cell r="E16866">
            <v>8</v>
          </cell>
          <cell r="I16866">
            <v>65000</v>
          </cell>
          <cell r="M16866">
            <v>8</v>
          </cell>
          <cell r="Q16866">
            <v>8</v>
          </cell>
          <cell r="V16866">
            <v>7300</v>
          </cell>
        </row>
        <row r="16867">
          <cell r="A16867">
            <v>1</v>
          </cell>
          <cell r="E16867">
            <v>8</v>
          </cell>
          <cell r="I16867">
            <v>200000</v>
          </cell>
          <cell r="M16867">
            <v>8</v>
          </cell>
          <cell r="Q16867">
            <v>8</v>
          </cell>
          <cell r="V16867">
            <v>7300</v>
          </cell>
        </row>
        <row r="16868">
          <cell r="A16868">
            <v>1</v>
          </cell>
          <cell r="E16868">
            <v>8</v>
          </cell>
          <cell r="I16868">
            <v>80000</v>
          </cell>
          <cell r="M16868">
            <v>8</v>
          </cell>
          <cell r="Q16868">
            <v>8</v>
          </cell>
          <cell r="V16868">
            <v>7300</v>
          </cell>
        </row>
        <row r="16869">
          <cell r="A16869">
            <v>1</v>
          </cell>
          <cell r="E16869">
            <v>8</v>
          </cell>
          <cell r="I16869">
            <v>0</v>
          </cell>
          <cell r="M16869">
            <v>8</v>
          </cell>
          <cell r="Q16869">
            <v>8</v>
          </cell>
          <cell r="V16869">
            <v>7500</v>
          </cell>
        </row>
        <row r="16870">
          <cell r="A16870">
            <v>1</v>
          </cell>
          <cell r="E16870">
            <v>8</v>
          </cell>
          <cell r="I16870">
            <v>27860714.109999999</v>
          </cell>
          <cell r="M16870">
            <v>8</v>
          </cell>
          <cell r="Q16870">
            <v>8</v>
          </cell>
          <cell r="V16870">
            <v>7700</v>
          </cell>
        </row>
        <row r="16871">
          <cell r="A16871">
            <v>1</v>
          </cell>
          <cell r="E16871">
            <v>8</v>
          </cell>
          <cell r="I16871">
            <v>0</v>
          </cell>
          <cell r="M16871">
            <v>8</v>
          </cell>
          <cell r="Q16871">
            <v>8</v>
          </cell>
          <cell r="V16871">
            <v>7800</v>
          </cell>
        </row>
        <row r="16872">
          <cell r="A16872">
            <v>1</v>
          </cell>
          <cell r="E16872">
            <v>8</v>
          </cell>
          <cell r="I16872">
            <v>32083206.879999999</v>
          </cell>
          <cell r="M16872">
            <v>8</v>
          </cell>
          <cell r="Q16872">
            <v>8</v>
          </cell>
          <cell r="V16872">
            <v>7910</v>
          </cell>
        </row>
        <row r="16873">
          <cell r="A16873">
            <v>1</v>
          </cell>
          <cell r="E16873">
            <v>8</v>
          </cell>
          <cell r="I16873">
            <v>0</v>
          </cell>
          <cell r="M16873">
            <v>8</v>
          </cell>
          <cell r="Q16873">
            <v>8</v>
          </cell>
          <cell r="V16873">
            <v>7911</v>
          </cell>
        </row>
        <row r="16874">
          <cell r="A16874">
            <v>1</v>
          </cell>
          <cell r="E16874">
            <v>8</v>
          </cell>
          <cell r="I16874">
            <v>4263970.82</v>
          </cell>
          <cell r="M16874">
            <v>8</v>
          </cell>
          <cell r="Q16874">
            <v>8</v>
          </cell>
          <cell r="V16874">
            <v>8071</v>
          </cell>
        </row>
        <row r="16875">
          <cell r="A16875">
            <v>1</v>
          </cell>
          <cell r="E16875">
            <v>8</v>
          </cell>
          <cell r="I16875">
            <v>196606.98</v>
          </cell>
          <cell r="M16875">
            <v>8</v>
          </cell>
          <cell r="Q16875">
            <v>8</v>
          </cell>
          <cell r="V16875">
            <v>8072</v>
          </cell>
        </row>
        <row r="16876">
          <cell r="A16876">
            <v>1</v>
          </cell>
          <cell r="E16876">
            <v>8</v>
          </cell>
          <cell r="I16876">
            <v>22847.18</v>
          </cell>
          <cell r="M16876">
            <v>8</v>
          </cell>
          <cell r="Q16876">
            <v>8</v>
          </cell>
          <cell r="V16876">
            <v>9000</v>
          </cell>
        </row>
        <row r="16877">
          <cell r="A16877">
            <v>1</v>
          </cell>
          <cell r="E16877">
            <v>8</v>
          </cell>
          <cell r="I16877">
            <v>-347995476.5</v>
          </cell>
          <cell r="M16877">
            <v>8</v>
          </cell>
          <cell r="Q16877">
            <v>8</v>
          </cell>
          <cell r="V16877">
            <v>9100</v>
          </cell>
        </row>
        <row r="16878">
          <cell r="A16878">
            <v>1</v>
          </cell>
          <cell r="E16878">
            <v>8</v>
          </cell>
          <cell r="I16878">
            <v>-109267412.06</v>
          </cell>
          <cell r="M16878">
            <v>8</v>
          </cell>
          <cell r="Q16878">
            <v>8</v>
          </cell>
          <cell r="V16878">
            <v>9208</v>
          </cell>
        </row>
        <row r="16879">
          <cell r="A16879">
            <v>1</v>
          </cell>
          <cell r="E16879">
            <v>8</v>
          </cell>
          <cell r="I16879">
            <v>-15562588</v>
          </cell>
          <cell r="M16879">
            <v>8</v>
          </cell>
          <cell r="Q16879">
            <v>8</v>
          </cell>
          <cell r="V16879">
            <v>9251</v>
          </cell>
        </row>
        <row r="16880">
          <cell r="A16880">
            <v>1</v>
          </cell>
          <cell r="E16880">
            <v>8</v>
          </cell>
          <cell r="I16880">
            <v>0</v>
          </cell>
          <cell r="M16880">
            <v>8</v>
          </cell>
          <cell r="Q16880">
            <v>8</v>
          </cell>
          <cell r="V16880">
            <v>9252</v>
          </cell>
        </row>
        <row r="16881">
          <cell r="A16881">
            <v>1</v>
          </cell>
          <cell r="E16881">
            <v>8</v>
          </cell>
          <cell r="I16881">
            <v>0</v>
          </cell>
          <cell r="M16881">
            <v>8</v>
          </cell>
          <cell r="Q16881">
            <v>8</v>
          </cell>
          <cell r="V16881">
            <v>9253</v>
          </cell>
        </row>
        <row r="16882">
          <cell r="A16882">
            <v>1</v>
          </cell>
          <cell r="E16882">
            <v>8</v>
          </cell>
          <cell r="I16882">
            <v>0</v>
          </cell>
          <cell r="M16882">
            <v>8</v>
          </cell>
          <cell r="Q16882">
            <v>8</v>
          </cell>
          <cell r="V16882">
            <v>9302</v>
          </cell>
        </row>
        <row r="16883">
          <cell r="A16883">
            <v>1</v>
          </cell>
          <cell r="E16883">
            <v>8</v>
          </cell>
          <cell r="I16883">
            <v>-146365966.81</v>
          </cell>
          <cell r="M16883">
            <v>8</v>
          </cell>
          <cell r="Q16883">
            <v>8</v>
          </cell>
          <cell r="V16883">
            <v>9303</v>
          </cell>
        </row>
        <row r="16884">
          <cell r="A16884">
            <v>1</v>
          </cell>
          <cell r="E16884">
            <v>8</v>
          </cell>
          <cell r="I16884">
            <v>-9236075</v>
          </cell>
          <cell r="M16884">
            <v>8</v>
          </cell>
          <cell r="Q16884">
            <v>8</v>
          </cell>
          <cell r="V16884">
            <v>9305</v>
          </cell>
        </row>
        <row r="16885">
          <cell r="A16885">
            <v>1</v>
          </cell>
          <cell r="E16885">
            <v>8</v>
          </cell>
          <cell r="I16885">
            <v>0</v>
          </cell>
          <cell r="M16885">
            <v>8</v>
          </cell>
          <cell r="Q16885">
            <v>8</v>
          </cell>
          <cell r="V16885">
            <v>9306</v>
          </cell>
        </row>
        <row r="16886">
          <cell r="A16886">
            <v>1</v>
          </cell>
          <cell r="E16886">
            <v>8</v>
          </cell>
          <cell r="I16886">
            <v>104433054.59</v>
          </cell>
          <cell r="M16886">
            <v>8</v>
          </cell>
          <cell r="Q16886">
            <v>8</v>
          </cell>
          <cell r="V16886">
            <v>9400</v>
          </cell>
        </row>
        <row r="16887">
          <cell r="A16887">
            <v>1</v>
          </cell>
          <cell r="E16887">
            <v>8</v>
          </cell>
          <cell r="I16887">
            <v>9.9999904632568359E-3</v>
          </cell>
          <cell r="M16887">
            <v>8</v>
          </cell>
          <cell r="Q16887">
            <v>8</v>
          </cell>
          <cell r="V16887">
            <v>9500</v>
          </cell>
        </row>
        <row r="16888">
          <cell r="A16888">
            <v>1</v>
          </cell>
          <cell r="E16888">
            <v>8</v>
          </cell>
          <cell r="I16888">
            <v>-132394543.91</v>
          </cell>
          <cell r="M16888">
            <v>8</v>
          </cell>
          <cell r="Q16888">
            <v>8</v>
          </cell>
          <cell r="V16888">
            <v>9600</v>
          </cell>
        </row>
        <row r="16889">
          <cell r="A16889">
            <v>1</v>
          </cell>
          <cell r="E16889">
            <v>8</v>
          </cell>
          <cell r="I16889">
            <v>-395642412.04000002</v>
          </cell>
          <cell r="M16889">
            <v>8</v>
          </cell>
          <cell r="Q16889">
            <v>8</v>
          </cell>
          <cell r="V16889">
            <v>9610</v>
          </cell>
        </row>
        <row r="16890">
          <cell r="A16890">
            <v>1</v>
          </cell>
          <cell r="E16890">
            <v>8</v>
          </cell>
          <cell r="I16890">
            <v>1047520.04</v>
          </cell>
          <cell r="M16890">
            <v>8</v>
          </cell>
          <cell r="Q16890">
            <v>8</v>
          </cell>
          <cell r="V16890">
            <v>9620</v>
          </cell>
        </row>
        <row r="16891">
          <cell r="A16891">
            <v>1</v>
          </cell>
          <cell r="E16891">
            <v>8</v>
          </cell>
          <cell r="I16891">
            <v>0</v>
          </cell>
          <cell r="M16891">
            <v>8</v>
          </cell>
          <cell r="Q16891">
            <v>8</v>
          </cell>
          <cell r="V16891">
            <v>9670</v>
          </cell>
        </row>
        <row r="16892">
          <cell r="A16892">
            <v>1</v>
          </cell>
          <cell r="E16892">
            <v>8</v>
          </cell>
          <cell r="I16892">
            <v>0</v>
          </cell>
          <cell r="M16892">
            <v>8</v>
          </cell>
          <cell r="Q16892">
            <v>8</v>
          </cell>
          <cell r="V16892">
            <v>9990</v>
          </cell>
        </row>
        <row r="16893">
          <cell r="A16893">
            <v>1</v>
          </cell>
          <cell r="E16893">
            <v>8</v>
          </cell>
          <cell r="I16893">
            <v>-217136591.95000005</v>
          </cell>
          <cell r="M16893">
            <v>8</v>
          </cell>
          <cell r="Q16893">
            <v>8</v>
          </cell>
          <cell r="V16893">
            <v>5301</v>
          </cell>
        </row>
        <row r="16894">
          <cell r="A16894">
            <v>1</v>
          </cell>
          <cell r="E16894">
            <v>25</v>
          </cell>
          <cell r="I16894">
            <v>0</v>
          </cell>
          <cell r="M16894">
            <v>25</v>
          </cell>
          <cell r="Q16894">
            <v>25</v>
          </cell>
          <cell r="V16894">
            <v>7700</v>
          </cell>
        </row>
        <row r="16895">
          <cell r="A16895">
            <v>1</v>
          </cell>
          <cell r="E16895">
            <v>18</v>
          </cell>
          <cell r="I16895">
            <v>-37917.35</v>
          </cell>
          <cell r="M16895">
            <v>18</v>
          </cell>
          <cell r="Q16895">
            <v>18</v>
          </cell>
          <cell r="V16895">
            <v>3100</v>
          </cell>
        </row>
        <row r="16896">
          <cell r="A16896">
            <v>1</v>
          </cell>
          <cell r="E16896">
            <v>18</v>
          </cell>
          <cell r="I16896">
            <v>1083</v>
          </cell>
          <cell r="M16896">
            <v>18</v>
          </cell>
          <cell r="Q16896">
            <v>18</v>
          </cell>
          <cell r="V16896">
            <v>4060</v>
          </cell>
        </row>
        <row r="16897">
          <cell r="A16897">
            <v>1</v>
          </cell>
          <cell r="E16897">
            <v>18</v>
          </cell>
          <cell r="I16897">
            <v>1369.26</v>
          </cell>
          <cell r="M16897">
            <v>18</v>
          </cell>
          <cell r="Q16897">
            <v>18</v>
          </cell>
          <cell r="V16897">
            <v>4150</v>
          </cell>
        </row>
        <row r="16898">
          <cell r="A16898">
            <v>1</v>
          </cell>
          <cell r="E16898">
            <v>18</v>
          </cell>
          <cell r="I16898">
            <v>3000</v>
          </cell>
          <cell r="M16898">
            <v>18</v>
          </cell>
          <cell r="Q16898">
            <v>18</v>
          </cell>
          <cell r="V16898">
            <v>4380</v>
          </cell>
        </row>
        <row r="16899">
          <cell r="A16899">
            <v>1</v>
          </cell>
          <cell r="E16899">
            <v>18</v>
          </cell>
          <cell r="I16899">
            <v>2500</v>
          </cell>
          <cell r="M16899">
            <v>18</v>
          </cell>
          <cell r="Q16899">
            <v>18</v>
          </cell>
          <cell r="V16899">
            <v>4500</v>
          </cell>
        </row>
        <row r="16900">
          <cell r="A16900">
            <v>1</v>
          </cell>
          <cell r="E16900">
            <v>18</v>
          </cell>
          <cell r="I16900">
            <v>15817.01</v>
          </cell>
          <cell r="M16900">
            <v>18</v>
          </cell>
          <cell r="Q16900">
            <v>18</v>
          </cell>
          <cell r="V16900">
            <v>4520</v>
          </cell>
        </row>
        <row r="16901">
          <cell r="A16901">
            <v>1</v>
          </cell>
          <cell r="E16901">
            <v>18</v>
          </cell>
          <cell r="I16901">
            <v>500</v>
          </cell>
          <cell r="M16901">
            <v>18</v>
          </cell>
          <cell r="Q16901">
            <v>18</v>
          </cell>
          <cell r="V16901">
            <v>4560</v>
          </cell>
        </row>
        <row r="16902">
          <cell r="A16902">
            <v>1</v>
          </cell>
          <cell r="E16902">
            <v>18</v>
          </cell>
          <cell r="I16902">
            <v>200</v>
          </cell>
          <cell r="M16902">
            <v>18</v>
          </cell>
          <cell r="Q16902">
            <v>18</v>
          </cell>
          <cell r="V16902">
            <v>4660</v>
          </cell>
        </row>
        <row r="16903">
          <cell r="A16903">
            <v>1</v>
          </cell>
          <cell r="E16903">
            <v>18</v>
          </cell>
          <cell r="I16903">
            <v>8517</v>
          </cell>
          <cell r="M16903">
            <v>18</v>
          </cell>
          <cell r="Q16903">
            <v>18</v>
          </cell>
          <cell r="V16903">
            <v>4680</v>
          </cell>
        </row>
        <row r="16904">
          <cell r="A16904">
            <v>1</v>
          </cell>
          <cell r="E16904">
            <v>18</v>
          </cell>
          <cell r="I16904">
            <v>2570.6999999999998</v>
          </cell>
          <cell r="M16904">
            <v>18</v>
          </cell>
          <cell r="Q16904">
            <v>18</v>
          </cell>
          <cell r="V16904">
            <v>4730</v>
          </cell>
        </row>
        <row r="16905">
          <cell r="A16905">
            <v>1</v>
          </cell>
          <cell r="E16905">
            <v>18</v>
          </cell>
          <cell r="I16905">
            <v>100772.65000000001</v>
          </cell>
          <cell r="M16905">
            <v>18</v>
          </cell>
          <cell r="Q16905">
            <v>18</v>
          </cell>
          <cell r="V16905">
            <v>4731</v>
          </cell>
        </row>
        <row r="16906">
          <cell r="A16906">
            <v>1</v>
          </cell>
          <cell r="E16906">
            <v>18</v>
          </cell>
          <cell r="I16906">
            <v>39</v>
          </cell>
          <cell r="M16906">
            <v>18</v>
          </cell>
          <cell r="Q16906">
            <v>18</v>
          </cell>
          <cell r="V16906">
            <v>4780</v>
          </cell>
        </row>
        <row r="16907">
          <cell r="A16907">
            <v>1</v>
          </cell>
          <cell r="E16907">
            <v>18</v>
          </cell>
          <cell r="I16907">
            <v>1470</v>
          </cell>
          <cell r="M16907">
            <v>18</v>
          </cell>
          <cell r="Q16907">
            <v>18</v>
          </cell>
          <cell r="V16907">
            <v>4800</v>
          </cell>
        </row>
        <row r="16908">
          <cell r="A16908">
            <v>1</v>
          </cell>
          <cell r="E16908">
            <v>18</v>
          </cell>
          <cell r="I16908">
            <v>14036.97</v>
          </cell>
          <cell r="M16908">
            <v>18</v>
          </cell>
          <cell r="Q16908">
            <v>18</v>
          </cell>
          <cell r="V16908">
            <v>4830</v>
          </cell>
        </row>
        <row r="16909">
          <cell r="A16909">
            <v>1</v>
          </cell>
          <cell r="E16909">
            <v>18</v>
          </cell>
          <cell r="I16909">
            <v>-1</v>
          </cell>
          <cell r="M16909">
            <v>18</v>
          </cell>
          <cell r="Q16909">
            <v>18</v>
          </cell>
          <cell r="V16909">
            <v>5100</v>
          </cell>
        </row>
        <row r="16910">
          <cell r="A16910">
            <v>1</v>
          </cell>
          <cell r="E16910">
            <v>18</v>
          </cell>
          <cell r="I16910">
            <v>30000</v>
          </cell>
          <cell r="M16910">
            <v>18</v>
          </cell>
          <cell r="Q16910">
            <v>18</v>
          </cell>
          <cell r="V16910">
            <v>5400</v>
          </cell>
        </row>
        <row r="16911">
          <cell r="A16911">
            <v>1</v>
          </cell>
          <cell r="E16911">
            <v>18</v>
          </cell>
          <cell r="I16911">
            <v>307506</v>
          </cell>
          <cell r="M16911">
            <v>18</v>
          </cell>
          <cell r="Q16911">
            <v>18</v>
          </cell>
          <cell r="V16911">
            <v>5400</v>
          </cell>
        </row>
        <row r="16912">
          <cell r="A16912">
            <v>1</v>
          </cell>
          <cell r="E16912">
            <v>18</v>
          </cell>
          <cell r="I16912">
            <v>823015.89</v>
          </cell>
          <cell r="M16912">
            <v>18</v>
          </cell>
          <cell r="Q16912">
            <v>18</v>
          </cell>
          <cell r="V16912">
            <v>5400</v>
          </cell>
        </row>
        <row r="16913">
          <cell r="A16913">
            <v>1</v>
          </cell>
          <cell r="E16913">
            <v>18</v>
          </cell>
          <cell r="I16913">
            <v>-6094</v>
          </cell>
          <cell r="M16913">
            <v>18</v>
          </cell>
          <cell r="Q16913">
            <v>18</v>
          </cell>
          <cell r="V16913">
            <v>5400</v>
          </cell>
        </row>
        <row r="16914">
          <cell r="A16914">
            <v>1</v>
          </cell>
          <cell r="E16914">
            <v>18</v>
          </cell>
          <cell r="I16914">
            <v>-74795.600000000006</v>
          </cell>
          <cell r="M16914">
            <v>18</v>
          </cell>
          <cell r="Q16914">
            <v>18</v>
          </cell>
          <cell r="V16914">
            <v>5400</v>
          </cell>
        </row>
        <row r="16915">
          <cell r="A16915">
            <v>1</v>
          </cell>
          <cell r="E16915">
            <v>18</v>
          </cell>
          <cell r="I16915">
            <v>312654</v>
          </cell>
          <cell r="M16915">
            <v>18</v>
          </cell>
          <cell r="Q16915">
            <v>18</v>
          </cell>
          <cell r="V16915">
            <v>5400</v>
          </cell>
        </row>
        <row r="16916">
          <cell r="A16916">
            <v>1</v>
          </cell>
          <cell r="E16916">
            <v>18</v>
          </cell>
          <cell r="I16916">
            <v>156081.66</v>
          </cell>
          <cell r="M16916">
            <v>18</v>
          </cell>
          <cell r="Q16916">
            <v>18</v>
          </cell>
          <cell r="V16916">
            <v>5400</v>
          </cell>
        </row>
        <row r="16917">
          <cell r="A16917">
            <v>1</v>
          </cell>
          <cell r="E16917">
            <v>18</v>
          </cell>
          <cell r="I16917">
            <v>11706.57</v>
          </cell>
          <cell r="M16917">
            <v>18</v>
          </cell>
          <cell r="Q16917">
            <v>18</v>
          </cell>
          <cell r="V16917">
            <v>5400</v>
          </cell>
        </row>
        <row r="16918">
          <cell r="A16918">
            <v>1</v>
          </cell>
          <cell r="E16918">
            <v>18</v>
          </cell>
          <cell r="I16918">
            <v>1076025.99</v>
          </cell>
          <cell r="M16918">
            <v>18</v>
          </cell>
          <cell r="Q16918">
            <v>18</v>
          </cell>
          <cell r="V16918">
            <v>5400</v>
          </cell>
        </row>
        <row r="16919">
          <cell r="A16919">
            <v>1</v>
          </cell>
          <cell r="E16919">
            <v>18</v>
          </cell>
          <cell r="I16919">
            <v>85000</v>
          </cell>
          <cell r="M16919">
            <v>18</v>
          </cell>
          <cell r="Q16919">
            <v>18</v>
          </cell>
          <cell r="V16919">
            <v>5400</v>
          </cell>
        </row>
        <row r="16920">
          <cell r="A16920">
            <v>1</v>
          </cell>
          <cell r="E16920">
            <v>18</v>
          </cell>
          <cell r="I16920">
            <v>-9427935.8300000001</v>
          </cell>
          <cell r="M16920">
            <v>18</v>
          </cell>
          <cell r="Q16920">
            <v>18</v>
          </cell>
          <cell r="V16920">
            <v>5400</v>
          </cell>
        </row>
        <row r="16921">
          <cell r="A16921">
            <v>1</v>
          </cell>
          <cell r="E16921">
            <v>18</v>
          </cell>
          <cell r="I16921">
            <v>-1164226</v>
          </cell>
          <cell r="M16921">
            <v>18</v>
          </cell>
          <cell r="Q16921">
            <v>18</v>
          </cell>
          <cell r="V16921">
            <v>5400</v>
          </cell>
        </row>
        <row r="16922">
          <cell r="A16922">
            <v>1</v>
          </cell>
          <cell r="E16922">
            <v>18</v>
          </cell>
          <cell r="I16922">
            <v>767141</v>
          </cell>
          <cell r="M16922">
            <v>18</v>
          </cell>
          <cell r="Q16922">
            <v>18</v>
          </cell>
          <cell r="V16922">
            <v>5400</v>
          </cell>
        </row>
        <row r="16923">
          <cell r="A16923">
            <v>1</v>
          </cell>
          <cell r="E16923">
            <v>18</v>
          </cell>
          <cell r="I16923">
            <v>4841116.28</v>
          </cell>
          <cell r="M16923">
            <v>18</v>
          </cell>
          <cell r="Q16923">
            <v>18</v>
          </cell>
          <cell r="V16923">
            <v>5400</v>
          </cell>
        </row>
        <row r="16924">
          <cell r="A16924">
            <v>1</v>
          </cell>
          <cell r="E16924">
            <v>18</v>
          </cell>
          <cell r="I16924">
            <v>2187791</v>
          </cell>
          <cell r="M16924">
            <v>18</v>
          </cell>
          <cell r="Q16924">
            <v>18</v>
          </cell>
          <cell r="V16924">
            <v>5400</v>
          </cell>
        </row>
        <row r="16925">
          <cell r="A16925">
            <v>1</v>
          </cell>
          <cell r="E16925">
            <v>18</v>
          </cell>
          <cell r="I16925">
            <v>-1215817.01</v>
          </cell>
          <cell r="M16925">
            <v>18</v>
          </cell>
          <cell r="Q16925">
            <v>18</v>
          </cell>
          <cell r="V16925">
            <v>5450</v>
          </cell>
        </row>
        <row r="16926">
          <cell r="A16926">
            <v>1</v>
          </cell>
          <cell r="E16926">
            <v>18</v>
          </cell>
          <cell r="I16926">
            <v>50000</v>
          </cell>
          <cell r="M16926">
            <v>18</v>
          </cell>
          <cell r="Q16926">
            <v>18</v>
          </cell>
          <cell r="V16926">
            <v>7200</v>
          </cell>
        </row>
        <row r="16927">
          <cell r="A16927">
            <v>1</v>
          </cell>
          <cell r="E16927">
            <v>18</v>
          </cell>
          <cell r="I16927">
            <v>50000</v>
          </cell>
          <cell r="M16927">
            <v>18</v>
          </cell>
          <cell r="Q16927">
            <v>18</v>
          </cell>
          <cell r="V16927">
            <v>7200</v>
          </cell>
        </row>
        <row r="16928">
          <cell r="A16928">
            <v>1</v>
          </cell>
          <cell r="E16928">
            <v>18</v>
          </cell>
          <cell r="I16928">
            <v>50000</v>
          </cell>
          <cell r="M16928">
            <v>18</v>
          </cell>
          <cell r="Q16928">
            <v>18</v>
          </cell>
          <cell r="V16928">
            <v>7200</v>
          </cell>
        </row>
        <row r="16929">
          <cell r="A16929">
            <v>1</v>
          </cell>
          <cell r="E16929">
            <v>18</v>
          </cell>
          <cell r="I16929">
            <v>200000</v>
          </cell>
          <cell r="M16929">
            <v>18</v>
          </cell>
          <cell r="Q16929">
            <v>18</v>
          </cell>
          <cell r="V16929">
            <v>7200</v>
          </cell>
        </row>
        <row r="16930">
          <cell r="A16930">
            <v>1</v>
          </cell>
          <cell r="E16930">
            <v>18</v>
          </cell>
          <cell r="I16930">
            <v>50000</v>
          </cell>
          <cell r="M16930">
            <v>18</v>
          </cell>
          <cell r="Q16930">
            <v>18</v>
          </cell>
          <cell r="V16930">
            <v>7200</v>
          </cell>
        </row>
        <row r="16931">
          <cell r="A16931">
            <v>1</v>
          </cell>
          <cell r="E16931">
            <v>18</v>
          </cell>
          <cell r="I16931">
            <v>50000</v>
          </cell>
          <cell r="M16931">
            <v>18</v>
          </cell>
          <cell r="Q16931">
            <v>18</v>
          </cell>
          <cell r="V16931">
            <v>7200</v>
          </cell>
        </row>
        <row r="16932">
          <cell r="A16932">
            <v>1</v>
          </cell>
          <cell r="E16932">
            <v>18</v>
          </cell>
          <cell r="I16932">
            <v>50000</v>
          </cell>
          <cell r="M16932">
            <v>18</v>
          </cell>
          <cell r="Q16932">
            <v>18</v>
          </cell>
          <cell r="V16932">
            <v>7200</v>
          </cell>
        </row>
        <row r="16933">
          <cell r="A16933">
            <v>1</v>
          </cell>
          <cell r="E16933">
            <v>18</v>
          </cell>
          <cell r="I16933">
            <v>50000</v>
          </cell>
          <cell r="M16933">
            <v>18</v>
          </cell>
          <cell r="Q16933">
            <v>18</v>
          </cell>
          <cell r="V16933">
            <v>7200</v>
          </cell>
        </row>
        <row r="16934">
          <cell r="A16934">
            <v>1</v>
          </cell>
          <cell r="E16934">
            <v>18</v>
          </cell>
          <cell r="I16934">
            <v>11940.08</v>
          </cell>
          <cell r="M16934">
            <v>18</v>
          </cell>
          <cell r="Q16934">
            <v>18</v>
          </cell>
          <cell r="V16934">
            <v>8200</v>
          </cell>
        </row>
        <row r="16935">
          <cell r="A16935">
            <v>1</v>
          </cell>
          <cell r="E16935">
            <v>18</v>
          </cell>
          <cell r="I16935">
            <v>-107341.93</v>
          </cell>
          <cell r="M16935">
            <v>18</v>
          </cell>
          <cell r="Q16935">
            <v>18</v>
          </cell>
          <cell r="V16935">
            <v>9258</v>
          </cell>
        </row>
        <row r="16936">
          <cell r="A16936">
            <v>1</v>
          </cell>
          <cell r="E16936">
            <v>18</v>
          </cell>
          <cell r="I16936">
            <v>-50676.03</v>
          </cell>
          <cell r="M16936">
            <v>18</v>
          </cell>
          <cell r="Q16936">
            <v>18</v>
          </cell>
          <cell r="V16936">
            <v>9303</v>
          </cell>
        </row>
        <row r="16937">
          <cell r="A16937">
            <v>1</v>
          </cell>
          <cell r="E16937">
            <v>18</v>
          </cell>
          <cell r="I16937">
            <v>-1083</v>
          </cell>
          <cell r="M16937">
            <v>18</v>
          </cell>
          <cell r="Q16937">
            <v>18</v>
          </cell>
          <cell r="V16937">
            <v>9305</v>
          </cell>
        </row>
        <row r="16938">
          <cell r="A16938">
            <v>1</v>
          </cell>
          <cell r="E16938">
            <v>18</v>
          </cell>
          <cell r="I16938">
            <v>-2500</v>
          </cell>
          <cell r="M16938">
            <v>18</v>
          </cell>
          <cell r="Q16938">
            <v>18</v>
          </cell>
          <cell r="V16938">
            <v>9400</v>
          </cell>
        </row>
        <row r="16939">
          <cell r="A16939">
            <v>1</v>
          </cell>
          <cell r="E16939">
            <v>18</v>
          </cell>
          <cell r="I16939">
            <v>776533.69</v>
          </cell>
          <cell r="M16939">
            <v>18</v>
          </cell>
          <cell r="Q16939">
            <v>18</v>
          </cell>
          <cell r="V16939">
            <v>5301</v>
          </cell>
        </row>
        <row r="16940">
          <cell r="A16940">
            <v>1</v>
          </cell>
          <cell r="E16940">
            <v>20</v>
          </cell>
          <cell r="I16940">
            <v>-9.09</v>
          </cell>
          <cell r="M16940">
            <v>20</v>
          </cell>
          <cell r="Q16940">
            <v>20</v>
          </cell>
          <cell r="V16940">
            <v>3100</v>
          </cell>
        </row>
        <row r="16941">
          <cell r="A16941">
            <v>1</v>
          </cell>
          <cell r="E16941">
            <v>20</v>
          </cell>
          <cell r="I16941">
            <v>193.41</v>
          </cell>
          <cell r="M16941">
            <v>20</v>
          </cell>
          <cell r="Q16941">
            <v>20</v>
          </cell>
          <cell r="V16941">
            <v>4150</v>
          </cell>
        </row>
        <row r="16942">
          <cell r="A16942">
            <v>1</v>
          </cell>
          <cell r="E16942">
            <v>20</v>
          </cell>
          <cell r="I16942">
            <v>-12900</v>
          </cell>
          <cell r="M16942">
            <v>20</v>
          </cell>
          <cell r="Q16942">
            <v>20</v>
          </cell>
          <cell r="V16942">
            <v>5100</v>
          </cell>
        </row>
        <row r="16943">
          <cell r="A16943">
            <v>1</v>
          </cell>
          <cell r="E16943">
            <v>20</v>
          </cell>
          <cell r="I16943">
            <v>9427936.8300000001</v>
          </cell>
          <cell r="M16943">
            <v>20</v>
          </cell>
          <cell r="Q16943">
            <v>20</v>
          </cell>
          <cell r="V16943">
            <v>5400</v>
          </cell>
        </row>
        <row r="16944">
          <cell r="A16944">
            <v>1</v>
          </cell>
          <cell r="E16944">
            <v>20</v>
          </cell>
          <cell r="I16944">
            <v>-9500000</v>
          </cell>
          <cell r="M16944">
            <v>20</v>
          </cell>
          <cell r="Q16944">
            <v>20</v>
          </cell>
          <cell r="V16944">
            <v>5530</v>
          </cell>
        </row>
        <row r="16945">
          <cell r="A16945">
            <v>1</v>
          </cell>
          <cell r="E16945">
            <v>20</v>
          </cell>
          <cell r="I16945">
            <v>9605.51</v>
          </cell>
          <cell r="M16945">
            <v>20</v>
          </cell>
          <cell r="Q16945">
            <v>20</v>
          </cell>
          <cell r="V16945">
            <v>7240</v>
          </cell>
        </row>
        <row r="16946">
          <cell r="A16946">
            <v>1</v>
          </cell>
          <cell r="E16946">
            <v>20</v>
          </cell>
          <cell r="I16946">
            <v>11000</v>
          </cell>
          <cell r="M16946">
            <v>20</v>
          </cell>
          <cell r="Q16946">
            <v>20</v>
          </cell>
          <cell r="V16946">
            <v>7500</v>
          </cell>
        </row>
        <row r="16947">
          <cell r="A16947">
            <v>1</v>
          </cell>
          <cell r="E16947">
            <v>20</v>
          </cell>
          <cell r="I16947">
            <v>5000</v>
          </cell>
          <cell r="M16947">
            <v>20</v>
          </cell>
          <cell r="Q16947">
            <v>20</v>
          </cell>
          <cell r="V16947">
            <v>8201</v>
          </cell>
        </row>
        <row r="16948">
          <cell r="A16948">
            <v>1</v>
          </cell>
          <cell r="E16948">
            <v>20</v>
          </cell>
          <cell r="I16948">
            <v>-5100</v>
          </cell>
          <cell r="M16948">
            <v>20</v>
          </cell>
          <cell r="Q16948">
            <v>20</v>
          </cell>
          <cell r="V16948">
            <v>9400</v>
          </cell>
        </row>
        <row r="16949">
          <cell r="A16949">
            <v>1</v>
          </cell>
          <cell r="E16949">
            <v>20</v>
          </cell>
          <cell r="I16949">
            <v>64273.34</v>
          </cell>
          <cell r="M16949">
            <v>20</v>
          </cell>
          <cell r="Q16949">
            <v>20</v>
          </cell>
          <cell r="V16949">
            <v>5301</v>
          </cell>
        </row>
        <row r="16950">
          <cell r="A16950">
            <v>1</v>
          </cell>
          <cell r="E16950">
            <v>4</v>
          </cell>
          <cell r="I16950">
            <v>0</v>
          </cell>
          <cell r="M16950">
            <v>4</v>
          </cell>
          <cell r="Q16950">
            <v>9</v>
          </cell>
          <cell r="V16950">
            <v>1010</v>
          </cell>
        </row>
        <row r="16951">
          <cell r="A16951">
            <v>1</v>
          </cell>
          <cell r="E16951">
            <v>4</v>
          </cell>
          <cell r="I16951">
            <v>0</v>
          </cell>
          <cell r="M16951">
            <v>4</v>
          </cell>
          <cell r="Q16951">
            <v>14</v>
          </cell>
          <cell r="V16951">
            <v>1010</v>
          </cell>
        </row>
        <row r="16952">
          <cell r="A16952">
            <v>1</v>
          </cell>
          <cell r="E16952">
            <v>4</v>
          </cell>
          <cell r="I16952">
            <v>-848603.72</v>
          </cell>
          <cell r="M16952">
            <v>4</v>
          </cell>
          <cell r="Q16952">
            <v>8</v>
          </cell>
          <cell r="V16952">
            <v>1010</v>
          </cell>
        </row>
        <row r="16953">
          <cell r="A16953">
            <v>1</v>
          </cell>
          <cell r="E16953">
            <v>4</v>
          </cell>
          <cell r="I16953">
            <v>0</v>
          </cell>
          <cell r="M16953">
            <v>4</v>
          </cell>
          <cell r="Q16953">
            <v>6</v>
          </cell>
          <cell r="V16953">
            <v>1010</v>
          </cell>
        </row>
        <row r="16954">
          <cell r="A16954">
            <v>1</v>
          </cell>
          <cell r="E16954">
            <v>4</v>
          </cell>
          <cell r="I16954">
            <v>0</v>
          </cell>
          <cell r="M16954">
            <v>4</v>
          </cell>
          <cell r="Q16954">
            <v>10</v>
          </cell>
          <cell r="V16954">
            <v>1010</v>
          </cell>
        </row>
        <row r="16955">
          <cell r="A16955">
            <v>1</v>
          </cell>
          <cell r="E16955">
            <v>4</v>
          </cell>
          <cell r="I16955">
            <v>0</v>
          </cell>
          <cell r="M16955">
            <v>4</v>
          </cell>
          <cell r="Q16955">
            <v>9</v>
          </cell>
          <cell r="V16955">
            <v>1030</v>
          </cell>
        </row>
        <row r="16956">
          <cell r="A16956">
            <v>1</v>
          </cell>
          <cell r="E16956">
            <v>4</v>
          </cell>
          <cell r="I16956">
            <v>0</v>
          </cell>
          <cell r="M16956">
            <v>4</v>
          </cell>
          <cell r="Q16956">
            <v>4</v>
          </cell>
          <cell r="V16956">
            <v>1030</v>
          </cell>
        </row>
        <row r="16957">
          <cell r="A16957">
            <v>1</v>
          </cell>
          <cell r="E16957">
            <v>4</v>
          </cell>
          <cell r="I16957">
            <v>0</v>
          </cell>
          <cell r="M16957">
            <v>4</v>
          </cell>
          <cell r="Q16957">
            <v>14</v>
          </cell>
          <cell r="V16957">
            <v>1030</v>
          </cell>
        </row>
        <row r="16958">
          <cell r="A16958">
            <v>1</v>
          </cell>
          <cell r="E16958">
            <v>4</v>
          </cell>
          <cell r="I16958">
            <v>0</v>
          </cell>
          <cell r="M16958">
            <v>4</v>
          </cell>
          <cell r="Q16958">
            <v>7</v>
          </cell>
          <cell r="V16958">
            <v>1030</v>
          </cell>
        </row>
        <row r="16959">
          <cell r="A16959">
            <v>1</v>
          </cell>
          <cell r="E16959">
            <v>4</v>
          </cell>
          <cell r="I16959">
            <v>0</v>
          </cell>
          <cell r="M16959">
            <v>4</v>
          </cell>
          <cell r="Q16959">
            <v>8</v>
          </cell>
          <cell r="V16959">
            <v>1030</v>
          </cell>
        </row>
        <row r="16960">
          <cell r="A16960">
            <v>1</v>
          </cell>
          <cell r="E16960">
            <v>4</v>
          </cell>
          <cell r="I16960">
            <v>0</v>
          </cell>
          <cell r="M16960">
            <v>4</v>
          </cell>
          <cell r="Q16960">
            <v>24</v>
          </cell>
          <cell r="V16960">
            <v>1030</v>
          </cell>
        </row>
        <row r="16961">
          <cell r="A16961">
            <v>1</v>
          </cell>
          <cell r="E16961">
            <v>4</v>
          </cell>
          <cell r="I16961">
            <v>0</v>
          </cell>
          <cell r="M16961">
            <v>4</v>
          </cell>
          <cell r="Q16961">
            <v>21</v>
          </cell>
          <cell r="V16961">
            <v>1030</v>
          </cell>
        </row>
        <row r="16962">
          <cell r="A16962">
            <v>1</v>
          </cell>
          <cell r="E16962">
            <v>4</v>
          </cell>
          <cell r="I16962">
            <v>0</v>
          </cell>
          <cell r="M16962">
            <v>4</v>
          </cell>
          <cell r="Q16962">
            <v>22</v>
          </cell>
          <cell r="V16962">
            <v>1030</v>
          </cell>
        </row>
        <row r="16963">
          <cell r="A16963">
            <v>1</v>
          </cell>
          <cell r="E16963">
            <v>4</v>
          </cell>
          <cell r="I16963">
            <v>0</v>
          </cell>
          <cell r="M16963">
            <v>4</v>
          </cell>
          <cell r="Q16963">
            <v>23</v>
          </cell>
          <cell r="V16963">
            <v>1030</v>
          </cell>
        </row>
        <row r="16964">
          <cell r="A16964">
            <v>1</v>
          </cell>
          <cell r="E16964">
            <v>4</v>
          </cell>
          <cell r="I16964">
            <v>0</v>
          </cell>
          <cell r="M16964">
            <v>4</v>
          </cell>
          <cell r="Q16964">
            <v>13</v>
          </cell>
          <cell r="V16964">
            <v>1030</v>
          </cell>
        </row>
        <row r="16965">
          <cell r="A16965">
            <v>1</v>
          </cell>
          <cell r="E16965">
            <v>4</v>
          </cell>
          <cell r="I16965">
            <v>0</v>
          </cell>
          <cell r="M16965">
            <v>4</v>
          </cell>
          <cell r="Q16965">
            <v>5</v>
          </cell>
          <cell r="V16965">
            <v>1030</v>
          </cell>
        </row>
        <row r="16966">
          <cell r="A16966">
            <v>1</v>
          </cell>
          <cell r="E16966">
            <v>4</v>
          </cell>
          <cell r="I16966">
            <v>0</v>
          </cell>
          <cell r="M16966">
            <v>4</v>
          </cell>
          <cell r="Q16966">
            <v>2</v>
          </cell>
          <cell r="V16966">
            <v>1030</v>
          </cell>
        </row>
        <row r="16967">
          <cell r="A16967">
            <v>1</v>
          </cell>
          <cell r="E16967">
            <v>4</v>
          </cell>
          <cell r="I16967">
            <v>0</v>
          </cell>
          <cell r="M16967">
            <v>4</v>
          </cell>
          <cell r="Q16967">
            <v>10</v>
          </cell>
          <cell r="V16967">
            <v>1030</v>
          </cell>
        </row>
        <row r="16968">
          <cell r="A16968">
            <v>1</v>
          </cell>
          <cell r="E16968">
            <v>4</v>
          </cell>
          <cell r="I16968">
            <v>0</v>
          </cell>
          <cell r="M16968">
            <v>4</v>
          </cell>
          <cell r="Q16968">
            <v>8</v>
          </cell>
          <cell r="V16968">
            <v>1090</v>
          </cell>
        </row>
        <row r="16969">
          <cell r="A16969">
            <v>1</v>
          </cell>
          <cell r="E16969">
            <v>4</v>
          </cell>
          <cell r="I16969">
            <v>0</v>
          </cell>
          <cell r="M16969">
            <v>4</v>
          </cell>
          <cell r="Q16969">
            <v>22</v>
          </cell>
          <cell r="V16969">
            <v>1090</v>
          </cell>
        </row>
        <row r="16970">
          <cell r="A16970">
            <v>1</v>
          </cell>
          <cell r="E16970">
            <v>4</v>
          </cell>
          <cell r="I16970">
            <v>0</v>
          </cell>
          <cell r="M16970">
            <v>4</v>
          </cell>
          <cell r="Q16970">
            <v>10</v>
          </cell>
          <cell r="V16970">
            <v>1090</v>
          </cell>
        </row>
        <row r="16971">
          <cell r="A16971">
            <v>1</v>
          </cell>
          <cell r="E16971">
            <v>4</v>
          </cell>
          <cell r="I16971">
            <v>0</v>
          </cell>
          <cell r="M16971">
            <v>4</v>
          </cell>
          <cell r="Q16971">
            <v>9</v>
          </cell>
          <cell r="V16971">
            <v>1095</v>
          </cell>
        </row>
        <row r="16972">
          <cell r="A16972">
            <v>1</v>
          </cell>
          <cell r="E16972">
            <v>4</v>
          </cell>
          <cell r="I16972">
            <v>0</v>
          </cell>
          <cell r="M16972">
            <v>4</v>
          </cell>
          <cell r="Q16972">
            <v>14</v>
          </cell>
          <cell r="V16972">
            <v>1095</v>
          </cell>
        </row>
        <row r="16973">
          <cell r="A16973">
            <v>1</v>
          </cell>
          <cell r="E16973">
            <v>4</v>
          </cell>
          <cell r="I16973">
            <v>848603.72</v>
          </cell>
          <cell r="M16973">
            <v>4</v>
          </cell>
          <cell r="Q16973">
            <v>8</v>
          </cell>
          <cell r="V16973">
            <v>1095</v>
          </cell>
        </row>
        <row r="16974">
          <cell r="A16974">
            <v>1</v>
          </cell>
          <cell r="E16974">
            <v>4</v>
          </cell>
          <cell r="I16974">
            <v>0</v>
          </cell>
          <cell r="M16974">
            <v>4</v>
          </cell>
          <cell r="Q16974">
            <v>6</v>
          </cell>
          <cell r="V16974">
            <v>1095</v>
          </cell>
        </row>
        <row r="16975">
          <cell r="A16975">
            <v>1</v>
          </cell>
          <cell r="E16975">
            <v>4</v>
          </cell>
          <cell r="I16975">
            <v>-1176384.3999999999</v>
          </cell>
          <cell r="M16975">
            <v>4</v>
          </cell>
          <cell r="Q16975">
            <v>10</v>
          </cell>
          <cell r="V16975">
            <v>1095</v>
          </cell>
        </row>
        <row r="16976">
          <cell r="A16976">
            <v>1</v>
          </cell>
          <cell r="E16976">
            <v>4</v>
          </cell>
          <cell r="I16976">
            <v>0</v>
          </cell>
          <cell r="M16976">
            <v>4</v>
          </cell>
          <cell r="Q16976">
            <v>8</v>
          </cell>
          <cell r="V16976">
            <v>1096</v>
          </cell>
        </row>
        <row r="16977">
          <cell r="A16977">
            <v>1</v>
          </cell>
          <cell r="E16977">
            <v>4</v>
          </cell>
          <cell r="I16977">
            <v>0</v>
          </cell>
          <cell r="M16977">
            <v>4</v>
          </cell>
          <cell r="Q16977">
            <v>6</v>
          </cell>
          <cell r="V16977">
            <v>1096</v>
          </cell>
        </row>
        <row r="16978">
          <cell r="A16978">
            <v>1</v>
          </cell>
          <cell r="E16978">
            <v>4</v>
          </cell>
          <cell r="I16978">
            <v>0</v>
          </cell>
          <cell r="M16978">
            <v>4</v>
          </cell>
          <cell r="Q16978">
            <v>10</v>
          </cell>
          <cell r="V16978">
            <v>1096</v>
          </cell>
        </row>
        <row r="16979">
          <cell r="A16979">
            <v>1</v>
          </cell>
          <cell r="E16979">
            <v>4</v>
          </cell>
          <cell r="I16979">
            <v>0</v>
          </cell>
          <cell r="M16979">
            <v>4</v>
          </cell>
          <cell r="Q16979">
            <v>9</v>
          </cell>
          <cell r="V16979">
            <v>1097</v>
          </cell>
        </row>
        <row r="16980">
          <cell r="A16980">
            <v>1</v>
          </cell>
          <cell r="E16980">
            <v>4</v>
          </cell>
          <cell r="I16980">
            <v>0</v>
          </cell>
          <cell r="M16980">
            <v>4</v>
          </cell>
          <cell r="Q16980">
            <v>4</v>
          </cell>
          <cell r="V16980">
            <v>1097</v>
          </cell>
        </row>
        <row r="16981">
          <cell r="A16981">
            <v>1</v>
          </cell>
          <cell r="E16981">
            <v>4</v>
          </cell>
          <cell r="I16981">
            <v>0</v>
          </cell>
          <cell r="M16981">
            <v>4</v>
          </cell>
          <cell r="Q16981">
            <v>14</v>
          </cell>
          <cell r="V16981">
            <v>1097</v>
          </cell>
        </row>
        <row r="16982">
          <cell r="A16982">
            <v>1</v>
          </cell>
          <cell r="E16982">
            <v>4</v>
          </cell>
          <cell r="I16982">
            <v>0</v>
          </cell>
          <cell r="M16982">
            <v>4</v>
          </cell>
          <cell r="Q16982">
            <v>7</v>
          </cell>
          <cell r="V16982">
            <v>1097</v>
          </cell>
        </row>
        <row r="16983">
          <cell r="A16983">
            <v>1</v>
          </cell>
          <cell r="E16983">
            <v>4</v>
          </cell>
          <cell r="I16983">
            <v>0</v>
          </cell>
          <cell r="M16983">
            <v>4</v>
          </cell>
          <cell r="Q16983">
            <v>8</v>
          </cell>
          <cell r="V16983">
            <v>1097</v>
          </cell>
        </row>
        <row r="16984">
          <cell r="A16984">
            <v>1</v>
          </cell>
          <cell r="E16984">
            <v>4</v>
          </cell>
          <cell r="I16984">
            <v>0</v>
          </cell>
          <cell r="M16984">
            <v>4</v>
          </cell>
          <cell r="Q16984">
            <v>24</v>
          </cell>
          <cell r="V16984">
            <v>1097</v>
          </cell>
        </row>
        <row r="16985">
          <cell r="A16985">
            <v>1</v>
          </cell>
          <cell r="E16985">
            <v>4</v>
          </cell>
          <cell r="I16985">
            <v>0</v>
          </cell>
          <cell r="M16985">
            <v>4</v>
          </cell>
          <cell r="Q16985">
            <v>21</v>
          </cell>
          <cell r="V16985">
            <v>1097</v>
          </cell>
        </row>
        <row r="16986">
          <cell r="A16986">
            <v>1</v>
          </cell>
          <cell r="E16986">
            <v>4</v>
          </cell>
          <cell r="I16986">
            <v>0</v>
          </cell>
          <cell r="M16986">
            <v>4</v>
          </cell>
          <cell r="Q16986">
            <v>22</v>
          </cell>
          <cell r="V16986">
            <v>1097</v>
          </cell>
        </row>
        <row r="16987">
          <cell r="A16987">
            <v>1</v>
          </cell>
          <cell r="E16987">
            <v>4</v>
          </cell>
          <cell r="I16987">
            <v>0</v>
          </cell>
          <cell r="M16987">
            <v>4</v>
          </cell>
          <cell r="Q16987">
            <v>23</v>
          </cell>
          <cell r="V16987">
            <v>1097</v>
          </cell>
        </row>
        <row r="16988">
          <cell r="A16988">
            <v>1</v>
          </cell>
          <cell r="E16988">
            <v>4</v>
          </cell>
          <cell r="I16988">
            <v>0</v>
          </cell>
          <cell r="M16988">
            <v>4</v>
          </cell>
          <cell r="Q16988">
            <v>10</v>
          </cell>
          <cell r="V16988">
            <v>1097</v>
          </cell>
        </row>
        <row r="16989">
          <cell r="A16989">
            <v>1</v>
          </cell>
          <cell r="E16989">
            <v>4</v>
          </cell>
          <cell r="I16989">
            <v>0</v>
          </cell>
          <cell r="M16989">
            <v>4</v>
          </cell>
          <cell r="Q16989">
            <v>4</v>
          </cell>
          <cell r="V16989">
            <v>1098</v>
          </cell>
        </row>
        <row r="16990">
          <cell r="A16990">
            <v>1</v>
          </cell>
          <cell r="E16990">
            <v>4</v>
          </cell>
          <cell r="I16990">
            <v>0</v>
          </cell>
          <cell r="M16990">
            <v>4</v>
          </cell>
          <cell r="Q16990">
            <v>7</v>
          </cell>
          <cell r="V16990">
            <v>1098</v>
          </cell>
        </row>
        <row r="16991">
          <cell r="A16991">
            <v>1</v>
          </cell>
          <cell r="E16991">
            <v>4</v>
          </cell>
          <cell r="I16991">
            <v>0</v>
          </cell>
          <cell r="M16991">
            <v>4</v>
          </cell>
          <cell r="Q16991">
            <v>23</v>
          </cell>
          <cell r="V16991">
            <v>1098</v>
          </cell>
        </row>
        <row r="16992">
          <cell r="A16992">
            <v>1</v>
          </cell>
          <cell r="E16992">
            <v>4</v>
          </cell>
          <cell r="I16992">
            <v>0</v>
          </cell>
          <cell r="M16992">
            <v>4</v>
          </cell>
          <cell r="Q16992">
            <v>10</v>
          </cell>
          <cell r="V16992">
            <v>1098</v>
          </cell>
        </row>
        <row r="16993">
          <cell r="A16993">
            <v>1</v>
          </cell>
          <cell r="E16993">
            <v>4</v>
          </cell>
          <cell r="I16993">
            <v>0</v>
          </cell>
          <cell r="M16993">
            <v>4</v>
          </cell>
          <cell r="Q16993">
            <v>14</v>
          </cell>
          <cell r="V16993">
            <v>2010</v>
          </cell>
        </row>
        <row r="16994">
          <cell r="A16994">
            <v>1</v>
          </cell>
          <cell r="E16994">
            <v>4</v>
          </cell>
          <cell r="I16994">
            <v>-16504</v>
          </cell>
          <cell r="M16994">
            <v>4</v>
          </cell>
          <cell r="Q16994">
            <v>8</v>
          </cell>
          <cell r="V16994">
            <v>2010</v>
          </cell>
        </row>
        <row r="16995">
          <cell r="A16995">
            <v>1</v>
          </cell>
          <cell r="E16995">
            <v>4</v>
          </cell>
          <cell r="I16995">
            <v>0</v>
          </cell>
          <cell r="M16995">
            <v>4</v>
          </cell>
          <cell r="Q16995">
            <v>6</v>
          </cell>
          <cell r="V16995">
            <v>2010</v>
          </cell>
        </row>
        <row r="16996">
          <cell r="A16996">
            <v>1</v>
          </cell>
          <cell r="E16996">
            <v>4</v>
          </cell>
          <cell r="I16996">
            <v>0</v>
          </cell>
          <cell r="M16996">
            <v>4</v>
          </cell>
          <cell r="Q16996">
            <v>6</v>
          </cell>
          <cell r="V16996">
            <v>2011</v>
          </cell>
        </row>
        <row r="16997">
          <cell r="A16997">
            <v>1</v>
          </cell>
          <cell r="E16997">
            <v>4</v>
          </cell>
          <cell r="I16997">
            <v>0</v>
          </cell>
          <cell r="M16997">
            <v>4</v>
          </cell>
          <cell r="Q16997">
            <v>14</v>
          </cell>
          <cell r="V16997">
            <v>2020</v>
          </cell>
        </row>
        <row r="16998">
          <cell r="A16998">
            <v>1</v>
          </cell>
          <cell r="E16998">
            <v>4</v>
          </cell>
          <cell r="I16998">
            <v>0</v>
          </cell>
          <cell r="M16998">
            <v>4</v>
          </cell>
          <cell r="Q16998">
            <v>7</v>
          </cell>
          <cell r="V16998">
            <v>2020</v>
          </cell>
        </row>
        <row r="16999">
          <cell r="A16999">
            <v>1</v>
          </cell>
          <cell r="E16999">
            <v>4</v>
          </cell>
          <cell r="I16999">
            <v>1700</v>
          </cell>
          <cell r="M16999">
            <v>4</v>
          </cell>
          <cell r="Q16999">
            <v>8</v>
          </cell>
          <cell r="V16999">
            <v>2020</v>
          </cell>
        </row>
        <row r="17000">
          <cell r="A17000">
            <v>1</v>
          </cell>
          <cell r="E17000">
            <v>4</v>
          </cell>
          <cell r="I17000">
            <v>0</v>
          </cell>
          <cell r="M17000">
            <v>4</v>
          </cell>
          <cell r="Q17000">
            <v>6</v>
          </cell>
          <cell r="V17000">
            <v>2020</v>
          </cell>
        </row>
        <row r="17001">
          <cell r="A17001">
            <v>1</v>
          </cell>
          <cell r="E17001">
            <v>4</v>
          </cell>
          <cell r="I17001">
            <v>0</v>
          </cell>
          <cell r="M17001">
            <v>4</v>
          </cell>
          <cell r="Q17001">
            <v>10</v>
          </cell>
          <cell r="V17001">
            <v>2020</v>
          </cell>
        </row>
        <row r="17002">
          <cell r="A17002">
            <v>1</v>
          </cell>
          <cell r="E17002">
            <v>4</v>
          </cell>
          <cell r="I17002">
            <v>8350</v>
          </cell>
          <cell r="M17002">
            <v>4</v>
          </cell>
          <cell r="Q17002">
            <v>9</v>
          </cell>
          <cell r="V17002">
            <v>2030</v>
          </cell>
        </row>
        <row r="17003">
          <cell r="A17003">
            <v>1</v>
          </cell>
          <cell r="E17003">
            <v>4</v>
          </cell>
          <cell r="I17003">
            <v>-55590.559999999998</v>
          </cell>
          <cell r="M17003">
            <v>4</v>
          </cell>
          <cell r="Q17003">
            <v>4</v>
          </cell>
          <cell r="V17003">
            <v>2030</v>
          </cell>
        </row>
        <row r="17004">
          <cell r="A17004">
            <v>1</v>
          </cell>
          <cell r="E17004">
            <v>4</v>
          </cell>
          <cell r="I17004">
            <v>29732.15</v>
          </cell>
          <cell r="M17004">
            <v>4</v>
          </cell>
          <cell r="Q17004">
            <v>14</v>
          </cell>
          <cell r="V17004">
            <v>2030</v>
          </cell>
        </row>
        <row r="17005">
          <cell r="A17005">
            <v>1</v>
          </cell>
          <cell r="E17005">
            <v>4</v>
          </cell>
          <cell r="I17005">
            <v>19317.54</v>
          </cell>
          <cell r="M17005">
            <v>4</v>
          </cell>
          <cell r="Q17005">
            <v>8</v>
          </cell>
          <cell r="V17005">
            <v>2030</v>
          </cell>
        </row>
        <row r="17006">
          <cell r="A17006">
            <v>1</v>
          </cell>
          <cell r="E17006">
            <v>4</v>
          </cell>
          <cell r="I17006">
            <v>13652.68</v>
          </cell>
          <cell r="M17006">
            <v>4</v>
          </cell>
          <cell r="Q17006">
            <v>23</v>
          </cell>
          <cell r="V17006">
            <v>2030</v>
          </cell>
        </row>
        <row r="17007">
          <cell r="A17007">
            <v>1</v>
          </cell>
          <cell r="E17007">
            <v>4</v>
          </cell>
          <cell r="I17007">
            <v>0</v>
          </cell>
          <cell r="M17007">
            <v>4</v>
          </cell>
          <cell r="Q17007">
            <v>6</v>
          </cell>
          <cell r="V17007">
            <v>2030</v>
          </cell>
        </row>
        <row r="17008">
          <cell r="A17008">
            <v>1</v>
          </cell>
          <cell r="E17008">
            <v>4</v>
          </cell>
          <cell r="I17008">
            <v>3000</v>
          </cell>
          <cell r="M17008">
            <v>4</v>
          </cell>
          <cell r="Q17008">
            <v>2</v>
          </cell>
          <cell r="V17008">
            <v>2030</v>
          </cell>
        </row>
        <row r="17009">
          <cell r="A17009">
            <v>1</v>
          </cell>
          <cell r="E17009">
            <v>4</v>
          </cell>
          <cell r="I17009">
            <v>16480.7</v>
          </cell>
          <cell r="M17009">
            <v>4</v>
          </cell>
          <cell r="Q17009">
            <v>10</v>
          </cell>
          <cell r="V17009">
            <v>2030</v>
          </cell>
        </row>
        <row r="17010">
          <cell r="A17010">
            <v>1</v>
          </cell>
          <cell r="E17010">
            <v>4</v>
          </cell>
          <cell r="I17010">
            <v>243892.82</v>
          </cell>
          <cell r="M17010">
            <v>4</v>
          </cell>
          <cell r="Q17010">
            <v>22</v>
          </cell>
          <cell r="V17010">
            <v>2040</v>
          </cell>
        </row>
        <row r="17011">
          <cell r="A17011">
            <v>1</v>
          </cell>
          <cell r="E17011">
            <v>4</v>
          </cell>
          <cell r="I17011">
            <v>0</v>
          </cell>
          <cell r="M17011">
            <v>4</v>
          </cell>
          <cell r="Q17011">
            <v>6</v>
          </cell>
          <cell r="V17011">
            <v>2040</v>
          </cell>
        </row>
        <row r="17012">
          <cell r="A17012">
            <v>1</v>
          </cell>
          <cell r="E17012">
            <v>4</v>
          </cell>
          <cell r="I17012">
            <v>35405.64</v>
          </cell>
          <cell r="M17012">
            <v>4</v>
          </cell>
          <cell r="Q17012">
            <v>25</v>
          </cell>
          <cell r="V17012">
            <v>2051</v>
          </cell>
        </row>
        <row r="17013">
          <cell r="A17013">
            <v>1</v>
          </cell>
          <cell r="E17013">
            <v>4</v>
          </cell>
          <cell r="I17013">
            <v>405422.63</v>
          </cell>
          <cell r="M17013">
            <v>4</v>
          </cell>
          <cell r="Q17013">
            <v>14</v>
          </cell>
          <cell r="V17013">
            <v>2051</v>
          </cell>
        </row>
        <row r="17014">
          <cell r="A17014">
            <v>1</v>
          </cell>
          <cell r="E17014">
            <v>4</v>
          </cell>
          <cell r="I17014">
            <v>45465.62</v>
          </cell>
          <cell r="M17014">
            <v>4</v>
          </cell>
          <cell r="Q17014">
            <v>8</v>
          </cell>
          <cell r="V17014">
            <v>2051</v>
          </cell>
        </row>
        <row r="17015">
          <cell r="A17015">
            <v>1</v>
          </cell>
          <cell r="E17015">
            <v>4</v>
          </cell>
          <cell r="I17015">
            <v>50310.97</v>
          </cell>
          <cell r="M17015">
            <v>4</v>
          </cell>
          <cell r="Q17015">
            <v>21</v>
          </cell>
          <cell r="V17015">
            <v>2051</v>
          </cell>
        </row>
        <row r="17016">
          <cell r="A17016">
            <v>1</v>
          </cell>
          <cell r="E17016">
            <v>4</v>
          </cell>
          <cell r="I17016">
            <v>0</v>
          </cell>
          <cell r="M17016">
            <v>4</v>
          </cell>
          <cell r="Q17016">
            <v>6</v>
          </cell>
          <cell r="V17016">
            <v>2051</v>
          </cell>
        </row>
        <row r="17017">
          <cell r="A17017">
            <v>1</v>
          </cell>
          <cell r="E17017">
            <v>4</v>
          </cell>
          <cell r="I17017">
            <v>0</v>
          </cell>
          <cell r="M17017">
            <v>4</v>
          </cell>
          <cell r="Q17017">
            <v>5</v>
          </cell>
          <cell r="V17017">
            <v>2051</v>
          </cell>
        </row>
        <row r="17018">
          <cell r="A17018">
            <v>1</v>
          </cell>
          <cell r="E17018">
            <v>4</v>
          </cell>
          <cell r="I17018">
            <v>16284.78</v>
          </cell>
          <cell r="M17018">
            <v>4</v>
          </cell>
          <cell r="Q17018">
            <v>2</v>
          </cell>
          <cell r="V17018">
            <v>2051</v>
          </cell>
        </row>
        <row r="17019">
          <cell r="A17019">
            <v>1</v>
          </cell>
          <cell r="E17019">
            <v>4</v>
          </cell>
          <cell r="I17019">
            <v>262898.03000000003</v>
          </cell>
          <cell r="M17019">
            <v>4</v>
          </cell>
          <cell r="Q17019">
            <v>10</v>
          </cell>
          <cell r="V17019">
            <v>2051</v>
          </cell>
        </row>
        <row r="17020">
          <cell r="A17020">
            <v>1</v>
          </cell>
          <cell r="E17020">
            <v>4</v>
          </cell>
          <cell r="I17020">
            <v>37347.870000000003</v>
          </cell>
          <cell r="M17020">
            <v>4</v>
          </cell>
          <cell r="Q17020">
            <v>14</v>
          </cell>
          <cell r="V17020">
            <v>2052</v>
          </cell>
        </row>
        <row r="17021">
          <cell r="A17021">
            <v>1</v>
          </cell>
          <cell r="E17021">
            <v>4</v>
          </cell>
          <cell r="I17021">
            <v>34052.35</v>
          </cell>
          <cell r="M17021">
            <v>4</v>
          </cell>
          <cell r="Q17021">
            <v>22</v>
          </cell>
          <cell r="V17021">
            <v>2052</v>
          </cell>
        </row>
        <row r="17022">
          <cell r="A17022">
            <v>1</v>
          </cell>
          <cell r="E17022">
            <v>4</v>
          </cell>
          <cell r="I17022">
            <v>193.32</v>
          </cell>
          <cell r="M17022">
            <v>4</v>
          </cell>
          <cell r="Q17022">
            <v>23</v>
          </cell>
          <cell r="V17022">
            <v>2052</v>
          </cell>
        </row>
        <row r="17023">
          <cell r="A17023">
            <v>1</v>
          </cell>
          <cell r="E17023">
            <v>4</v>
          </cell>
          <cell r="I17023">
            <v>0</v>
          </cell>
          <cell r="M17023">
            <v>4</v>
          </cell>
          <cell r="Q17023">
            <v>6</v>
          </cell>
          <cell r="V17023">
            <v>2052</v>
          </cell>
        </row>
        <row r="17024">
          <cell r="A17024">
            <v>1</v>
          </cell>
          <cell r="E17024">
            <v>4</v>
          </cell>
          <cell r="I17024">
            <v>10765</v>
          </cell>
          <cell r="M17024">
            <v>4</v>
          </cell>
          <cell r="Q17024">
            <v>10</v>
          </cell>
          <cell r="V17024">
            <v>2052</v>
          </cell>
        </row>
        <row r="17025">
          <cell r="A17025">
            <v>1</v>
          </cell>
          <cell r="E17025">
            <v>4</v>
          </cell>
          <cell r="I17025">
            <v>0</v>
          </cell>
          <cell r="M17025">
            <v>4</v>
          </cell>
          <cell r="Q17025">
            <v>10</v>
          </cell>
          <cell r="V17025">
            <v>2053</v>
          </cell>
        </row>
        <row r="17026">
          <cell r="A17026">
            <v>1</v>
          </cell>
          <cell r="E17026">
            <v>4</v>
          </cell>
          <cell r="I17026">
            <v>0</v>
          </cell>
          <cell r="M17026">
            <v>4</v>
          </cell>
          <cell r="Q17026">
            <v>6</v>
          </cell>
          <cell r="V17026">
            <v>2055</v>
          </cell>
        </row>
        <row r="17027">
          <cell r="A17027">
            <v>1</v>
          </cell>
          <cell r="E17027">
            <v>4</v>
          </cell>
          <cell r="I17027">
            <v>0</v>
          </cell>
          <cell r="M17027">
            <v>4</v>
          </cell>
          <cell r="Q17027">
            <v>10</v>
          </cell>
          <cell r="V17027">
            <v>2055</v>
          </cell>
        </row>
        <row r="17028">
          <cell r="A17028">
            <v>1</v>
          </cell>
          <cell r="E17028">
            <v>4</v>
          </cell>
          <cell r="I17028">
            <v>187.17</v>
          </cell>
          <cell r="M17028">
            <v>4</v>
          </cell>
          <cell r="Q17028">
            <v>14</v>
          </cell>
          <cell r="V17028">
            <v>2090</v>
          </cell>
        </row>
        <row r="17029">
          <cell r="A17029">
            <v>1</v>
          </cell>
          <cell r="E17029">
            <v>4</v>
          </cell>
          <cell r="I17029">
            <v>-8324.84</v>
          </cell>
          <cell r="M17029">
            <v>4</v>
          </cell>
          <cell r="Q17029">
            <v>8</v>
          </cell>
          <cell r="V17029">
            <v>2090</v>
          </cell>
        </row>
        <row r="17030">
          <cell r="A17030">
            <v>1</v>
          </cell>
          <cell r="E17030">
            <v>4</v>
          </cell>
          <cell r="I17030">
            <v>0</v>
          </cell>
          <cell r="M17030">
            <v>4</v>
          </cell>
          <cell r="Q17030">
            <v>6</v>
          </cell>
          <cell r="V17030">
            <v>2090</v>
          </cell>
        </row>
        <row r="17031">
          <cell r="A17031">
            <v>1</v>
          </cell>
          <cell r="E17031">
            <v>4</v>
          </cell>
          <cell r="I17031">
            <v>0</v>
          </cell>
          <cell r="M17031">
            <v>4</v>
          </cell>
          <cell r="Q17031">
            <v>2</v>
          </cell>
          <cell r="V17031">
            <v>2090</v>
          </cell>
        </row>
        <row r="17032">
          <cell r="A17032">
            <v>1</v>
          </cell>
          <cell r="E17032">
            <v>4</v>
          </cell>
          <cell r="I17032">
            <v>-346628.87</v>
          </cell>
          <cell r="M17032">
            <v>4</v>
          </cell>
          <cell r="Q17032">
            <v>10</v>
          </cell>
          <cell r="V17032">
            <v>2090</v>
          </cell>
        </row>
        <row r="17033">
          <cell r="A17033">
            <v>1</v>
          </cell>
          <cell r="E17033">
            <v>4</v>
          </cell>
          <cell r="I17033">
            <v>0</v>
          </cell>
          <cell r="M17033">
            <v>4</v>
          </cell>
          <cell r="Q17033">
            <v>4</v>
          </cell>
          <cell r="V17033">
            <v>2091</v>
          </cell>
        </row>
        <row r="17034">
          <cell r="A17034">
            <v>1</v>
          </cell>
          <cell r="E17034">
            <v>4</v>
          </cell>
          <cell r="I17034">
            <v>-11700</v>
          </cell>
          <cell r="M17034">
            <v>4</v>
          </cell>
          <cell r="Q17034">
            <v>2</v>
          </cell>
          <cell r="V17034">
            <v>2091</v>
          </cell>
        </row>
        <row r="17035">
          <cell r="A17035">
            <v>1</v>
          </cell>
          <cell r="E17035">
            <v>4</v>
          </cell>
          <cell r="I17035">
            <v>0</v>
          </cell>
          <cell r="M17035">
            <v>4</v>
          </cell>
          <cell r="Q17035">
            <v>4</v>
          </cell>
          <cell r="V17035">
            <v>2095</v>
          </cell>
        </row>
        <row r="17036">
          <cell r="A17036">
            <v>1</v>
          </cell>
          <cell r="E17036">
            <v>4</v>
          </cell>
          <cell r="I17036">
            <v>-444739.86</v>
          </cell>
          <cell r="M17036">
            <v>4</v>
          </cell>
          <cell r="Q17036">
            <v>14</v>
          </cell>
          <cell r="V17036">
            <v>2095</v>
          </cell>
        </row>
        <row r="17037">
          <cell r="A17037">
            <v>1</v>
          </cell>
          <cell r="E17037">
            <v>4</v>
          </cell>
          <cell r="I17037">
            <v>0</v>
          </cell>
          <cell r="M17037">
            <v>4</v>
          </cell>
          <cell r="Q17037">
            <v>7</v>
          </cell>
          <cell r="V17037">
            <v>2095</v>
          </cell>
        </row>
        <row r="17038">
          <cell r="A17038">
            <v>1</v>
          </cell>
          <cell r="E17038">
            <v>4</v>
          </cell>
          <cell r="I17038">
            <v>-144033.32</v>
          </cell>
          <cell r="M17038">
            <v>4</v>
          </cell>
          <cell r="Q17038">
            <v>8</v>
          </cell>
          <cell r="V17038">
            <v>2095</v>
          </cell>
        </row>
        <row r="17039">
          <cell r="A17039">
            <v>1</v>
          </cell>
          <cell r="E17039">
            <v>4</v>
          </cell>
          <cell r="I17039">
            <v>-311463.08</v>
          </cell>
          <cell r="M17039">
            <v>4</v>
          </cell>
          <cell r="Q17039">
            <v>22</v>
          </cell>
          <cell r="V17039">
            <v>2095</v>
          </cell>
        </row>
        <row r="17040">
          <cell r="A17040">
            <v>1</v>
          </cell>
          <cell r="E17040">
            <v>4</v>
          </cell>
          <cell r="I17040">
            <v>0</v>
          </cell>
          <cell r="M17040">
            <v>4</v>
          </cell>
          <cell r="Q17040">
            <v>6</v>
          </cell>
          <cell r="V17040">
            <v>2095</v>
          </cell>
        </row>
        <row r="17041">
          <cell r="A17041">
            <v>1</v>
          </cell>
          <cell r="E17041">
            <v>4</v>
          </cell>
          <cell r="I17041">
            <v>0</v>
          </cell>
          <cell r="M17041">
            <v>4</v>
          </cell>
          <cell r="Q17041">
            <v>5</v>
          </cell>
          <cell r="V17041">
            <v>2095</v>
          </cell>
        </row>
        <row r="17042">
          <cell r="A17042">
            <v>1</v>
          </cell>
          <cell r="E17042">
            <v>4</v>
          </cell>
          <cell r="I17042">
            <v>0</v>
          </cell>
          <cell r="M17042">
            <v>4</v>
          </cell>
          <cell r="Q17042">
            <v>2</v>
          </cell>
          <cell r="V17042">
            <v>2095</v>
          </cell>
        </row>
        <row r="17043">
          <cell r="A17043">
            <v>1</v>
          </cell>
          <cell r="E17043">
            <v>4</v>
          </cell>
          <cell r="I17043">
            <v>658940.18999999994</v>
          </cell>
          <cell r="M17043">
            <v>4</v>
          </cell>
          <cell r="Q17043">
            <v>10</v>
          </cell>
          <cell r="V17043">
            <v>2095</v>
          </cell>
        </row>
        <row r="17044">
          <cell r="A17044">
            <v>1</v>
          </cell>
          <cell r="E17044">
            <v>4</v>
          </cell>
          <cell r="I17044">
            <v>0</v>
          </cell>
          <cell r="M17044">
            <v>4</v>
          </cell>
          <cell r="Q17044">
            <v>9</v>
          </cell>
          <cell r="V17044">
            <v>2096</v>
          </cell>
        </row>
        <row r="17045">
          <cell r="A17045">
            <v>1</v>
          </cell>
          <cell r="E17045">
            <v>4</v>
          </cell>
          <cell r="I17045">
            <v>0</v>
          </cell>
          <cell r="M17045">
            <v>4</v>
          </cell>
          <cell r="Q17045">
            <v>4</v>
          </cell>
          <cell r="V17045">
            <v>2096</v>
          </cell>
        </row>
        <row r="17046">
          <cell r="A17046">
            <v>1</v>
          </cell>
          <cell r="E17046">
            <v>4</v>
          </cell>
          <cell r="I17046">
            <v>0</v>
          </cell>
          <cell r="M17046">
            <v>4</v>
          </cell>
          <cell r="Q17046">
            <v>7</v>
          </cell>
          <cell r="V17046">
            <v>2096</v>
          </cell>
        </row>
        <row r="17047">
          <cell r="A17047">
            <v>1</v>
          </cell>
          <cell r="E17047">
            <v>4</v>
          </cell>
          <cell r="I17047">
            <v>0</v>
          </cell>
          <cell r="M17047">
            <v>4</v>
          </cell>
          <cell r="Q17047">
            <v>8</v>
          </cell>
          <cell r="V17047">
            <v>2096</v>
          </cell>
        </row>
        <row r="17048">
          <cell r="A17048">
            <v>1</v>
          </cell>
          <cell r="E17048">
            <v>4</v>
          </cell>
          <cell r="I17048">
            <v>0</v>
          </cell>
          <cell r="M17048">
            <v>4</v>
          </cell>
          <cell r="Q17048">
            <v>24</v>
          </cell>
          <cell r="V17048">
            <v>2096</v>
          </cell>
        </row>
        <row r="17049">
          <cell r="A17049">
            <v>1</v>
          </cell>
          <cell r="E17049">
            <v>4</v>
          </cell>
          <cell r="I17049">
            <v>0</v>
          </cell>
          <cell r="M17049">
            <v>4</v>
          </cell>
          <cell r="Q17049">
            <v>22</v>
          </cell>
          <cell r="V17049">
            <v>2096</v>
          </cell>
        </row>
        <row r="17050">
          <cell r="A17050">
            <v>1</v>
          </cell>
          <cell r="E17050">
            <v>4</v>
          </cell>
          <cell r="I17050">
            <v>0</v>
          </cell>
          <cell r="M17050">
            <v>4</v>
          </cell>
          <cell r="Q17050">
            <v>23</v>
          </cell>
          <cell r="V17050">
            <v>2096</v>
          </cell>
        </row>
        <row r="17051">
          <cell r="A17051">
            <v>1</v>
          </cell>
          <cell r="E17051">
            <v>4</v>
          </cell>
          <cell r="I17051">
            <v>0</v>
          </cell>
          <cell r="M17051">
            <v>4</v>
          </cell>
          <cell r="Q17051">
            <v>6</v>
          </cell>
          <cell r="V17051">
            <v>2096</v>
          </cell>
        </row>
        <row r="17052">
          <cell r="A17052">
            <v>1</v>
          </cell>
          <cell r="E17052">
            <v>4</v>
          </cell>
          <cell r="I17052">
            <v>0</v>
          </cell>
          <cell r="M17052">
            <v>4</v>
          </cell>
          <cell r="Q17052">
            <v>13</v>
          </cell>
          <cell r="V17052">
            <v>2096</v>
          </cell>
        </row>
        <row r="17053">
          <cell r="A17053">
            <v>1</v>
          </cell>
          <cell r="E17053">
            <v>4</v>
          </cell>
          <cell r="I17053">
            <v>0</v>
          </cell>
          <cell r="M17053">
            <v>4</v>
          </cell>
          <cell r="Q17053">
            <v>5</v>
          </cell>
          <cell r="V17053">
            <v>2096</v>
          </cell>
        </row>
        <row r="17054">
          <cell r="A17054">
            <v>1</v>
          </cell>
          <cell r="E17054">
            <v>4</v>
          </cell>
          <cell r="I17054">
            <v>0</v>
          </cell>
          <cell r="M17054">
            <v>4</v>
          </cell>
          <cell r="Q17054">
            <v>10</v>
          </cell>
          <cell r="V17054">
            <v>2096</v>
          </cell>
        </row>
        <row r="17055">
          <cell r="A17055">
            <v>1</v>
          </cell>
          <cell r="E17055">
            <v>4</v>
          </cell>
          <cell r="I17055">
            <v>587.88</v>
          </cell>
          <cell r="M17055">
            <v>4</v>
          </cell>
          <cell r="Q17055">
            <v>4</v>
          </cell>
          <cell r="V17055">
            <v>2300</v>
          </cell>
        </row>
        <row r="17056">
          <cell r="A17056">
            <v>1</v>
          </cell>
          <cell r="E17056">
            <v>4</v>
          </cell>
          <cell r="I17056">
            <v>-41.99</v>
          </cell>
          <cell r="M17056">
            <v>4</v>
          </cell>
          <cell r="Q17056">
            <v>4</v>
          </cell>
          <cell r="V17056">
            <v>3100</v>
          </cell>
        </row>
        <row r="17057">
          <cell r="A17057">
            <v>1</v>
          </cell>
          <cell r="E17057">
            <v>4</v>
          </cell>
          <cell r="I17057">
            <v>178877.69</v>
          </cell>
          <cell r="M17057">
            <v>4</v>
          </cell>
          <cell r="Q17057">
            <v>4</v>
          </cell>
          <cell r="V17057">
            <v>3400</v>
          </cell>
        </row>
        <row r="17058">
          <cell r="A17058">
            <v>1</v>
          </cell>
          <cell r="E17058">
            <v>4</v>
          </cell>
          <cell r="I17058">
            <v>-0.05</v>
          </cell>
          <cell r="M17058">
            <v>4</v>
          </cell>
          <cell r="Q17058">
            <v>8</v>
          </cell>
          <cell r="V17058">
            <v>3400</v>
          </cell>
        </row>
        <row r="17059">
          <cell r="A17059">
            <v>1</v>
          </cell>
          <cell r="E17059">
            <v>4</v>
          </cell>
          <cell r="I17059">
            <v>0</v>
          </cell>
          <cell r="M17059">
            <v>4</v>
          </cell>
          <cell r="Q17059">
            <v>4</v>
          </cell>
          <cell r="V17059">
            <v>4000</v>
          </cell>
        </row>
        <row r="17060">
          <cell r="A17060">
            <v>1</v>
          </cell>
          <cell r="E17060">
            <v>4</v>
          </cell>
          <cell r="I17060">
            <v>0</v>
          </cell>
          <cell r="M17060">
            <v>4</v>
          </cell>
          <cell r="Q17060">
            <v>4</v>
          </cell>
          <cell r="V17060">
            <v>4000</v>
          </cell>
        </row>
        <row r="17061">
          <cell r="A17061">
            <v>1</v>
          </cell>
          <cell r="E17061">
            <v>4</v>
          </cell>
          <cell r="I17061">
            <v>0</v>
          </cell>
          <cell r="M17061">
            <v>4</v>
          </cell>
          <cell r="Q17061">
            <v>4</v>
          </cell>
          <cell r="V17061">
            <v>4050</v>
          </cell>
        </row>
        <row r="17062">
          <cell r="A17062">
            <v>1</v>
          </cell>
          <cell r="E17062">
            <v>4</v>
          </cell>
          <cell r="I17062">
            <v>36000</v>
          </cell>
          <cell r="M17062">
            <v>4</v>
          </cell>
          <cell r="Q17062">
            <v>4</v>
          </cell>
          <cell r="V17062">
            <v>4050</v>
          </cell>
        </row>
        <row r="17063">
          <cell r="A17063">
            <v>1</v>
          </cell>
          <cell r="E17063">
            <v>4</v>
          </cell>
          <cell r="I17063">
            <v>0</v>
          </cell>
          <cell r="M17063">
            <v>4</v>
          </cell>
          <cell r="Q17063">
            <v>8</v>
          </cell>
          <cell r="V17063">
            <v>4050</v>
          </cell>
        </row>
        <row r="17064">
          <cell r="A17064">
            <v>1</v>
          </cell>
          <cell r="E17064">
            <v>4</v>
          </cell>
          <cell r="I17064">
            <v>0</v>
          </cell>
          <cell r="M17064">
            <v>4</v>
          </cell>
          <cell r="Q17064">
            <v>10</v>
          </cell>
          <cell r="V17064">
            <v>4050</v>
          </cell>
        </row>
        <row r="17065">
          <cell r="A17065">
            <v>1</v>
          </cell>
          <cell r="E17065">
            <v>4</v>
          </cell>
          <cell r="I17065">
            <v>60000</v>
          </cell>
          <cell r="M17065">
            <v>4</v>
          </cell>
          <cell r="Q17065">
            <v>4</v>
          </cell>
          <cell r="V17065">
            <v>4060</v>
          </cell>
        </row>
        <row r="17066">
          <cell r="A17066">
            <v>1</v>
          </cell>
          <cell r="E17066">
            <v>4</v>
          </cell>
          <cell r="I17066">
            <v>16378.42</v>
          </cell>
          <cell r="M17066">
            <v>4</v>
          </cell>
          <cell r="Q17066">
            <v>4</v>
          </cell>
          <cell r="V17066">
            <v>4150</v>
          </cell>
        </row>
        <row r="17067">
          <cell r="A17067">
            <v>1</v>
          </cell>
          <cell r="E17067">
            <v>4</v>
          </cell>
          <cell r="I17067">
            <v>166.84</v>
          </cell>
          <cell r="M17067">
            <v>4</v>
          </cell>
          <cell r="Q17067">
            <v>4</v>
          </cell>
          <cell r="V17067">
            <v>4150</v>
          </cell>
        </row>
        <row r="17068">
          <cell r="A17068">
            <v>1</v>
          </cell>
          <cell r="E17068">
            <v>4</v>
          </cell>
          <cell r="I17068">
            <v>60.89</v>
          </cell>
          <cell r="M17068">
            <v>4</v>
          </cell>
          <cell r="Q17068">
            <v>6</v>
          </cell>
          <cell r="V17068">
            <v>4150</v>
          </cell>
        </row>
        <row r="17069">
          <cell r="A17069">
            <v>1</v>
          </cell>
          <cell r="E17069">
            <v>4</v>
          </cell>
          <cell r="I17069">
            <v>506.26</v>
          </cell>
          <cell r="M17069">
            <v>4</v>
          </cell>
          <cell r="Q17069">
            <v>2</v>
          </cell>
          <cell r="V17069">
            <v>4150</v>
          </cell>
        </row>
        <row r="17070">
          <cell r="A17070">
            <v>1</v>
          </cell>
          <cell r="E17070">
            <v>4</v>
          </cell>
          <cell r="I17070">
            <v>4153.13</v>
          </cell>
          <cell r="M17070">
            <v>4</v>
          </cell>
          <cell r="Q17070">
            <v>4</v>
          </cell>
          <cell r="V17070">
            <v>4200</v>
          </cell>
        </row>
        <row r="17071">
          <cell r="A17071">
            <v>1</v>
          </cell>
          <cell r="E17071">
            <v>4</v>
          </cell>
          <cell r="I17071">
            <v>8204</v>
          </cell>
          <cell r="M17071">
            <v>4</v>
          </cell>
          <cell r="Q17071">
            <v>4</v>
          </cell>
          <cell r="V17071">
            <v>4250</v>
          </cell>
        </row>
        <row r="17072">
          <cell r="A17072">
            <v>1</v>
          </cell>
          <cell r="E17072">
            <v>4</v>
          </cell>
          <cell r="I17072">
            <v>0</v>
          </cell>
          <cell r="M17072">
            <v>4</v>
          </cell>
          <cell r="Q17072">
            <v>4</v>
          </cell>
          <cell r="V17072">
            <v>4250</v>
          </cell>
        </row>
        <row r="17073">
          <cell r="A17073">
            <v>1</v>
          </cell>
          <cell r="E17073">
            <v>4</v>
          </cell>
          <cell r="I17073">
            <v>0</v>
          </cell>
          <cell r="M17073">
            <v>4</v>
          </cell>
          <cell r="Q17073">
            <v>4</v>
          </cell>
          <cell r="V17073">
            <v>4260</v>
          </cell>
        </row>
        <row r="17074">
          <cell r="A17074">
            <v>1</v>
          </cell>
          <cell r="E17074">
            <v>4</v>
          </cell>
          <cell r="I17074">
            <v>1635.33</v>
          </cell>
          <cell r="M17074">
            <v>4</v>
          </cell>
          <cell r="Q17074">
            <v>4</v>
          </cell>
          <cell r="V17074">
            <v>4260</v>
          </cell>
        </row>
        <row r="17075">
          <cell r="A17075">
            <v>1</v>
          </cell>
          <cell r="E17075">
            <v>4</v>
          </cell>
          <cell r="I17075">
            <v>0</v>
          </cell>
          <cell r="M17075">
            <v>4</v>
          </cell>
          <cell r="Q17075">
            <v>4</v>
          </cell>
          <cell r="V17075">
            <v>4260</v>
          </cell>
        </row>
        <row r="17076">
          <cell r="A17076">
            <v>1</v>
          </cell>
          <cell r="E17076">
            <v>4</v>
          </cell>
          <cell r="I17076">
            <v>0</v>
          </cell>
          <cell r="M17076">
            <v>4</v>
          </cell>
          <cell r="Q17076">
            <v>14</v>
          </cell>
          <cell r="V17076">
            <v>4260</v>
          </cell>
        </row>
        <row r="17077">
          <cell r="A17077">
            <v>1</v>
          </cell>
          <cell r="E17077">
            <v>4</v>
          </cell>
          <cell r="I17077">
            <v>0</v>
          </cell>
          <cell r="M17077">
            <v>4</v>
          </cell>
          <cell r="Q17077">
            <v>4</v>
          </cell>
          <cell r="V17077">
            <v>4260</v>
          </cell>
        </row>
        <row r="17078">
          <cell r="A17078">
            <v>1</v>
          </cell>
          <cell r="E17078">
            <v>4</v>
          </cell>
          <cell r="I17078">
            <v>0</v>
          </cell>
          <cell r="M17078">
            <v>4</v>
          </cell>
          <cell r="Q17078">
            <v>6</v>
          </cell>
          <cell r="V17078">
            <v>4260</v>
          </cell>
        </row>
        <row r="17079">
          <cell r="A17079">
            <v>1</v>
          </cell>
          <cell r="E17079">
            <v>4</v>
          </cell>
          <cell r="I17079">
            <v>-7117.5</v>
          </cell>
          <cell r="M17079">
            <v>4</v>
          </cell>
          <cell r="Q17079">
            <v>4</v>
          </cell>
          <cell r="V17079">
            <v>4280</v>
          </cell>
        </row>
        <row r="17080">
          <cell r="A17080">
            <v>1</v>
          </cell>
          <cell r="E17080">
            <v>4</v>
          </cell>
          <cell r="I17080">
            <v>0</v>
          </cell>
          <cell r="M17080">
            <v>4</v>
          </cell>
          <cell r="Q17080">
            <v>4</v>
          </cell>
          <cell r="V17080">
            <v>4280</v>
          </cell>
        </row>
        <row r="17081">
          <cell r="A17081">
            <v>1</v>
          </cell>
          <cell r="E17081">
            <v>4</v>
          </cell>
          <cell r="I17081">
            <v>20739.38</v>
          </cell>
          <cell r="M17081">
            <v>4</v>
          </cell>
          <cell r="Q17081">
            <v>4</v>
          </cell>
          <cell r="V17081">
            <v>4301</v>
          </cell>
        </row>
        <row r="17082">
          <cell r="A17082">
            <v>1</v>
          </cell>
          <cell r="E17082">
            <v>4</v>
          </cell>
          <cell r="I17082">
            <v>4662.4799999999996</v>
          </cell>
          <cell r="M17082">
            <v>4</v>
          </cell>
          <cell r="Q17082">
            <v>4</v>
          </cell>
          <cell r="V17082">
            <v>4302</v>
          </cell>
        </row>
        <row r="17083">
          <cell r="A17083">
            <v>1</v>
          </cell>
          <cell r="E17083">
            <v>4</v>
          </cell>
          <cell r="I17083">
            <v>20773.21</v>
          </cell>
          <cell r="M17083">
            <v>4</v>
          </cell>
          <cell r="Q17083">
            <v>4</v>
          </cell>
          <cell r="V17083">
            <v>4303</v>
          </cell>
        </row>
        <row r="17084">
          <cell r="A17084">
            <v>1</v>
          </cell>
          <cell r="E17084">
            <v>4</v>
          </cell>
          <cell r="I17084">
            <v>1405.26</v>
          </cell>
          <cell r="M17084">
            <v>4</v>
          </cell>
          <cell r="Q17084">
            <v>4</v>
          </cell>
          <cell r="V17084">
            <v>4304</v>
          </cell>
        </row>
        <row r="17085">
          <cell r="A17085">
            <v>1</v>
          </cell>
          <cell r="E17085">
            <v>4</v>
          </cell>
          <cell r="I17085">
            <v>43941.46</v>
          </cell>
          <cell r="M17085">
            <v>4</v>
          </cell>
          <cell r="Q17085">
            <v>4</v>
          </cell>
          <cell r="V17085">
            <v>4305</v>
          </cell>
        </row>
        <row r="17086">
          <cell r="A17086">
            <v>1</v>
          </cell>
          <cell r="E17086">
            <v>4</v>
          </cell>
          <cell r="I17086">
            <v>22644.880000000001</v>
          </cell>
          <cell r="M17086">
            <v>4</v>
          </cell>
          <cell r="Q17086">
            <v>4</v>
          </cell>
          <cell r="V17086">
            <v>4306</v>
          </cell>
        </row>
        <row r="17087">
          <cell r="A17087">
            <v>1</v>
          </cell>
          <cell r="E17087">
            <v>4</v>
          </cell>
          <cell r="I17087">
            <v>0</v>
          </cell>
          <cell r="M17087">
            <v>4</v>
          </cell>
          <cell r="Q17087">
            <v>4</v>
          </cell>
          <cell r="V17087">
            <v>4320</v>
          </cell>
        </row>
        <row r="17088">
          <cell r="A17088">
            <v>1</v>
          </cell>
          <cell r="E17088">
            <v>4</v>
          </cell>
          <cell r="I17088">
            <v>0</v>
          </cell>
          <cell r="M17088">
            <v>4</v>
          </cell>
          <cell r="Q17088">
            <v>4</v>
          </cell>
          <cell r="V17088">
            <v>4340</v>
          </cell>
        </row>
        <row r="17089">
          <cell r="A17089">
            <v>1</v>
          </cell>
          <cell r="E17089">
            <v>4</v>
          </cell>
          <cell r="I17089">
            <v>200</v>
          </cell>
          <cell r="M17089">
            <v>4</v>
          </cell>
          <cell r="Q17089">
            <v>4</v>
          </cell>
          <cell r="V17089">
            <v>4360</v>
          </cell>
        </row>
        <row r="17090">
          <cell r="A17090">
            <v>1</v>
          </cell>
          <cell r="E17090">
            <v>4</v>
          </cell>
          <cell r="I17090">
            <v>0</v>
          </cell>
          <cell r="M17090">
            <v>4</v>
          </cell>
          <cell r="Q17090">
            <v>4</v>
          </cell>
          <cell r="V17090">
            <v>4380</v>
          </cell>
        </row>
        <row r="17091">
          <cell r="A17091">
            <v>1</v>
          </cell>
          <cell r="E17091">
            <v>4</v>
          </cell>
          <cell r="I17091">
            <v>7776</v>
          </cell>
          <cell r="M17091">
            <v>4</v>
          </cell>
          <cell r="Q17091">
            <v>4</v>
          </cell>
          <cell r="V17091">
            <v>4380</v>
          </cell>
        </row>
        <row r="17092">
          <cell r="A17092">
            <v>1</v>
          </cell>
          <cell r="E17092">
            <v>4</v>
          </cell>
          <cell r="I17092">
            <v>0</v>
          </cell>
          <cell r="M17092">
            <v>4</v>
          </cell>
          <cell r="Q17092">
            <v>4</v>
          </cell>
          <cell r="V17092">
            <v>4380</v>
          </cell>
        </row>
        <row r="17093">
          <cell r="A17093">
            <v>1</v>
          </cell>
          <cell r="E17093">
            <v>4</v>
          </cell>
          <cell r="I17093">
            <v>14366.86</v>
          </cell>
          <cell r="M17093">
            <v>4</v>
          </cell>
          <cell r="Q17093">
            <v>4</v>
          </cell>
          <cell r="V17093">
            <v>4380</v>
          </cell>
        </row>
        <row r="17094">
          <cell r="A17094">
            <v>1</v>
          </cell>
          <cell r="E17094">
            <v>4</v>
          </cell>
          <cell r="I17094">
            <v>0</v>
          </cell>
          <cell r="M17094">
            <v>4</v>
          </cell>
          <cell r="Q17094">
            <v>4</v>
          </cell>
          <cell r="V17094">
            <v>4380</v>
          </cell>
        </row>
        <row r="17095">
          <cell r="A17095">
            <v>1</v>
          </cell>
          <cell r="E17095">
            <v>4</v>
          </cell>
          <cell r="I17095">
            <v>0</v>
          </cell>
          <cell r="M17095">
            <v>4</v>
          </cell>
          <cell r="Q17095">
            <v>4</v>
          </cell>
          <cell r="V17095">
            <v>4380</v>
          </cell>
        </row>
        <row r="17096">
          <cell r="A17096">
            <v>1</v>
          </cell>
          <cell r="E17096">
            <v>4</v>
          </cell>
          <cell r="I17096">
            <v>0</v>
          </cell>
          <cell r="M17096">
            <v>4</v>
          </cell>
          <cell r="Q17096">
            <v>6</v>
          </cell>
          <cell r="V17096">
            <v>4380</v>
          </cell>
        </row>
        <row r="17097">
          <cell r="A17097">
            <v>1</v>
          </cell>
          <cell r="E17097">
            <v>4</v>
          </cell>
          <cell r="I17097">
            <v>0</v>
          </cell>
          <cell r="M17097">
            <v>4</v>
          </cell>
          <cell r="Q17097">
            <v>2</v>
          </cell>
          <cell r="V17097">
            <v>4380</v>
          </cell>
        </row>
        <row r="17098">
          <cell r="A17098">
            <v>1</v>
          </cell>
          <cell r="E17098">
            <v>4</v>
          </cell>
          <cell r="I17098">
            <v>1131.9000000000001</v>
          </cell>
          <cell r="M17098">
            <v>4</v>
          </cell>
          <cell r="Q17098">
            <v>4</v>
          </cell>
          <cell r="V17098">
            <v>4400</v>
          </cell>
        </row>
        <row r="17099">
          <cell r="A17099">
            <v>1</v>
          </cell>
          <cell r="E17099">
            <v>4</v>
          </cell>
          <cell r="I17099">
            <v>4500</v>
          </cell>
          <cell r="M17099">
            <v>4</v>
          </cell>
          <cell r="Q17099">
            <v>4</v>
          </cell>
          <cell r="V17099">
            <v>4400</v>
          </cell>
        </row>
        <row r="17100">
          <cell r="A17100">
            <v>1</v>
          </cell>
          <cell r="E17100">
            <v>4</v>
          </cell>
          <cell r="I17100">
            <v>0</v>
          </cell>
          <cell r="M17100">
            <v>4</v>
          </cell>
          <cell r="Q17100">
            <v>4</v>
          </cell>
          <cell r="V17100">
            <v>4480</v>
          </cell>
        </row>
        <row r="17101">
          <cell r="A17101">
            <v>1</v>
          </cell>
          <cell r="E17101">
            <v>4</v>
          </cell>
          <cell r="I17101">
            <v>0</v>
          </cell>
          <cell r="M17101">
            <v>4</v>
          </cell>
          <cell r="Q17101">
            <v>4</v>
          </cell>
          <cell r="V17101">
            <v>4480</v>
          </cell>
        </row>
        <row r="17102">
          <cell r="A17102">
            <v>1</v>
          </cell>
          <cell r="E17102">
            <v>4</v>
          </cell>
          <cell r="I17102">
            <v>0</v>
          </cell>
          <cell r="M17102">
            <v>4</v>
          </cell>
          <cell r="Q17102">
            <v>4</v>
          </cell>
          <cell r="V17102">
            <v>4480</v>
          </cell>
        </row>
        <row r="17103">
          <cell r="A17103">
            <v>1</v>
          </cell>
          <cell r="E17103">
            <v>4</v>
          </cell>
          <cell r="I17103">
            <v>1097.5</v>
          </cell>
          <cell r="M17103">
            <v>4</v>
          </cell>
          <cell r="Q17103">
            <v>4</v>
          </cell>
          <cell r="V17103">
            <v>4490</v>
          </cell>
        </row>
        <row r="17104">
          <cell r="A17104">
            <v>1</v>
          </cell>
          <cell r="E17104">
            <v>4</v>
          </cell>
          <cell r="I17104">
            <v>0</v>
          </cell>
          <cell r="M17104">
            <v>4</v>
          </cell>
          <cell r="Q17104">
            <v>2</v>
          </cell>
          <cell r="V17104">
            <v>4490</v>
          </cell>
        </row>
        <row r="17105">
          <cell r="A17105">
            <v>1</v>
          </cell>
          <cell r="E17105">
            <v>4</v>
          </cell>
          <cell r="I17105">
            <v>0</v>
          </cell>
          <cell r="M17105">
            <v>4</v>
          </cell>
          <cell r="Q17105">
            <v>4</v>
          </cell>
          <cell r="V17105">
            <v>4500</v>
          </cell>
        </row>
        <row r="17106">
          <cell r="A17106">
            <v>1</v>
          </cell>
          <cell r="E17106">
            <v>4</v>
          </cell>
          <cell r="I17106">
            <v>49224.98</v>
          </cell>
          <cell r="M17106">
            <v>4</v>
          </cell>
          <cell r="Q17106">
            <v>4</v>
          </cell>
          <cell r="V17106">
            <v>4500</v>
          </cell>
        </row>
        <row r="17107">
          <cell r="A17107">
            <v>1</v>
          </cell>
          <cell r="E17107">
            <v>4</v>
          </cell>
          <cell r="I17107">
            <v>0</v>
          </cell>
          <cell r="M17107">
            <v>4</v>
          </cell>
          <cell r="Q17107">
            <v>2</v>
          </cell>
          <cell r="V17107">
            <v>4500</v>
          </cell>
        </row>
        <row r="17108">
          <cell r="A17108">
            <v>1</v>
          </cell>
          <cell r="E17108">
            <v>4</v>
          </cell>
          <cell r="I17108">
            <v>0</v>
          </cell>
          <cell r="M17108">
            <v>4</v>
          </cell>
          <cell r="Q17108">
            <v>9</v>
          </cell>
          <cell r="V17108">
            <v>4520</v>
          </cell>
        </row>
        <row r="17109">
          <cell r="A17109">
            <v>1</v>
          </cell>
          <cell r="E17109">
            <v>4</v>
          </cell>
          <cell r="I17109">
            <v>0</v>
          </cell>
          <cell r="M17109">
            <v>4</v>
          </cell>
          <cell r="Q17109">
            <v>4</v>
          </cell>
          <cell r="V17109">
            <v>4520</v>
          </cell>
        </row>
        <row r="17110">
          <cell r="A17110">
            <v>1</v>
          </cell>
          <cell r="E17110">
            <v>4</v>
          </cell>
          <cell r="I17110">
            <v>171488.23</v>
          </cell>
          <cell r="M17110">
            <v>4</v>
          </cell>
          <cell r="Q17110">
            <v>4</v>
          </cell>
          <cell r="V17110">
            <v>4520</v>
          </cell>
        </row>
        <row r="17111">
          <cell r="A17111">
            <v>1</v>
          </cell>
          <cell r="E17111">
            <v>4</v>
          </cell>
          <cell r="I17111">
            <v>0</v>
          </cell>
          <cell r="M17111">
            <v>4</v>
          </cell>
          <cell r="Q17111">
            <v>4</v>
          </cell>
          <cell r="V17111">
            <v>4520</v>
          </cell>
        </row>
        <row r="17112">
          <cell r="A17112">
            <v>1</v>
          </cell>
          <cell r="E17112">
            <v>4</v>
          </cell>
          <cell r="I17112">
            <v>0</v>
          </cell>
          <cell r="M17112">
            <v>4</v>
          </cell>
          <cell r="Q17112">
            <v>4</v>
          </cell>
          <cell r="V17112">
            <v>4520</v>
          </cell>
        </row>
        <row r="17113">
          <cell r="A17113">
            <v>1</v>
          </cell>
          <cell r="E17113">
            <v>4</v>
          </cell>
          <cell r="I17113">
            <v>415.99</v>
          </cell>
          <cell r="M17113">
            <v>4</v>
          </cell>
          <cell r="Q17113">
            <v>4</v>
          </cell>
          <cell r="V17113">
            <v>4520</v>
          </cell>
        </row>
        <row r="17114">
          <cell r="A17114">
            <v>1</v>
          </cell>
          <cell r="E17114">
            <v>4</v>
          </cell>
          <cell r="I17114">
            <v>1568.61</v>
          </cell>
          <cell r="M17114">
            <v>4</v>
          </cell>
          <cell r="Q17114">
            <v>2</v>
          </cell>
          <cell r="V17114">
            <v>4520</v>
          </cell>
        </row>
        <row r="17115">
          <cell r="A17115">
            <v>1</v>
          </cell>
          <cell r="E17115">
            <v>4</v>
          </cell>
          <cell r="I17115">
            <v>1120.31</v>
          </cell>
          <cell r="M17115">
            <v>4</v>
          </cell>
          <cell r="Q17115">
            <v>10</v>
          </cell>
          <cell r="V17115">
            <v>4520</v>
          </cell>
        </row>
        <row r="17116">
          <cell r="A17116">
            <v>1</v>
          </cell>
          <cell r="E17116">
            <v>4</v>
          </cell>
          <cell r="I17116">
            <v>36244.99</v>
          </cell>
          <cell r="M17116">
            <v>4</v>
          </cell>
          <cell r="Q17116">
            <v>4</v>
          </cell>
          <cell r="V17116">
            <v>4560</v>
          </cell>
        </row>
        <row r="17117">
          <cell r="A17117">
            <v>1</v>
          </cell>
          <cell r="E17117">
            <v>4</v>
          </cell>
          <cell r="I17117">
            <v>0</v>
          </cell>
          <cell r="M17117">
            <v>4</v>
          </cell>
          <cell r="Q17117">
            <v>4</v>
          </cell>
          <cell r="V17117">
            <v>4560</v>
          </cell>
        </row>
        <row r="17118">
          <cell r="A17118">
            <v>1</v>
          </cell>
          <cell r="E17118">
            <v>4</v>
          </cell>
          <cell r="I17118">
            <v>0</v>
          </cell>
          <cell r="M17118">
            <v>4</v>
          </cell>
          <cell r="Q17118">
            <v>4</v>
          </cell>
          <cell r="V17118">
            <v>4570</v>
          </cell>
        </row>
        <row r="17119">
          <cell r="A17119">
            <v>1</v>
          </cell>
          <cell r="E17119">
            <v>4</v>
          </cell>
          <cell r="I17119">
            <v>0</v>
          </cell>
          <cell r="M17119">
            <v>4</v>
          </cell>
          <cell r="Q17119">
            <v>4</v>
          </cell>
          <cell r="V17119">
            <v>4595</v>
          </cell>
        </row>
        <row r="17120">
          <cell r="A17120">
            <v>1</v>
          </cell>
          <cell r="E17120">
            <v>4</v>
          </cell>
          <cell r="I17120">
            <v>1742</v>
          </cell>
          <cell r="M17120">
            <v>4</v>
          </cell>
          <cell r="Q17120">
            <v>4</v>
          </cell>
          <cell r="V17120">
            <v>4595</v>
          </cell>
        </row>
        <row r="17121">
          <cell r="A17121">
            <v>1</v>
          </cell>
          <cell r="E17121">
            <v>4</v>
          </cell>
          <cell r="I17121">
            <v>0</v>
          </cell>
          <cell r="M17121">
            <v>4</v>
          </cell>
          <cell r="Q17121">
            <v>6</v>
          </cell>
          <cell r="V17121">
            <v>4595</v>
          </cell>
        </row>
        <row r="17122">
          <cell r="A17122">
            <v>1</v>
          </cell>
          <cell r="E17122">
            <v>4</v>
          </cell>
          <cell r="I17122">
            <v>0</v>
          </cell>
          <cell r="M17122">
            <v>4</v>
          </cell>
          <cell r="Q17122">
            <v>2</v>
          </cell>
          <cell r="V17122">
            <v>4595</v>
          </cell>
        </row>
        <row r="17123">
          <cell r="A17123">
            <v>1</v>
          </cell>
          <cell r="E17123">
            <v>4</v>
          </cell>
          <cell r="I17123">
            <v>0</v>
          </cell>
          <cell r="M17123">
            <v>4</v>
          </cell>
          <cell r="Q17123">
            <v>4</v>
          </cell>
          <cell r="V17123">
            <v>4601</v>
          </cell>
        </row>
        <row r="17124">
          <cell r="A17124">
            <v>1</v>
          </cell>
          <cell r="E17124">
            <v>4</v>
          </cell>
          <cell r="I17124">
            <v>0</v>
          </cell>
          <cell r="M17124">
            <v>4</v>
          </cell>
          <cell r="Q17124">
            <v>4</v>
          </cell>
          <cell r="V17124">
            <v>4601</v>
          </cell>
        </row>
        <row r="17125">
          <cell r="A17125">
            <v>1</v>
          </cell>
          <cell r="E17125">
            <v>4</v>
          </cell>
          <cell r="I17125">
            <v>0</v>
          </cell>
          <cell r="M17125">
            <v>4</v>
          </cell>
          <cell r="Q17125">
            <v>4</v>
          </cell>
          <cell r="V17125">
            <v>4601</v>
          </cell>
        </row>
        <row r="17126">
          <cell r="A17126">
            <v>1</v>
          </cell>
          <cell r="E17126">
            <v>4</v>
          </cell>
          <cell r="I17126">
            <v>0</v>
          </cell>
          <cell r="M17126">
            <v>4</v>
          </cell>
          <cell r="Q17126">
            <v>4</v>
          </cell>
          <cell r="V17126">
            <v>4601</v>
          </cell>
        </row>
        <row r="17127">
          <cell r="A17127">
            <v>1</v>
          </cell>
          <cell r="E17127">
            <v>4</v>
          </cell>
          <cell r="I17127">
            <v>11001.47</v>
          </cell>
          <cell r="M17127">
            <v>4</v>
          </cell>
          <cell r="Q17127">
            <v>4</v>
          </cell>
          <cell r="V17127">
            <v>4601</v>
          </cell>
        </row>
        <row r="17128">
          <cell r="A17128">
            <v>1</v>
          </cell>
          <cell r="E17128">
            <v>4</v>
          </cell>
          <cell r="I17128">
            <v>0</v>
          </cell>
          <cell r="M17128">
            <v>4</v>
          </cell>
          <cell r="Q17128">
            <v>6</v>
          </cell>
          <cell r="V17128">
            <v>4601</v>
          </cell>
        </row>
        <row r="17129">
          <cell r="A17129">
            <v>1</v>
          </cell>
          <cell r="E17129">
            <v>4</v>
          </cell>
          <cell r="I17129">
            <v>46057.37</v>
          </cell>
          <cell r="M17129">
            <v>4</v>
          </cell>
          <cell r="Q17129">
            <v>2</v>
          </cell>
          <cell r="V17129">
            <v>4601</v>
          </cell>
        </row>
        <row r="17130">
          <cell r="A17130">
            <v>1</v>
          </cell>
          <cell r="E17130">
            <v>4</v>
          </cell>
          <cell r="I17130">
            <v>2963.44</v>
          </cell>
          <cell r="M17130">
            <v>4</v>
          </cell>
          <cell r="Q17130">
            <v>4</v>
          </cell>
          <cell r="V17130">
            <v>4602</v>
          </cell>
        </row>
        <row r="17131">
          <cell r="A17131">
            <v>1</v>
          </cell>
          <cell r="E17131">
            <v>4</v>
          </cell>
          <cell r="I17131">
            <v>0</v>
          </cell>
          <cell r="M17131">
            <v>4</v>
          </cell>
          <cell r="Q17131">
            <v>6</v>
          </cell>
          <cell r="V17131">
            <v>4602</v>
          </cell>
        </row>
        <row r="17132">
          <cell r="A17132">
            <v>1</v>
          </cell>
          <cell r="E17132">
            <v>4</v>
          </cell>
          <cell r="I17132">
            <v>2189.9499999999998</v>
          </cell>
          <cell r="M17132">
            <v>4</v>
          </cell>
          <cell r="Q17132">
            <v>4</v>
          </cell>
          <cell r="V17132">
            <v>4603</v>
          </cell>
        </row>
        <row r="17133">
          <cell r="A17133">
            <v>1</v>
          </cell>
          <cell r="E17133">
            <v>4</v>
          </cell>
          <cell r="I17133">
            <v>6098.26</v>
          </cell>
          <cell r="M17133">
            <v>4</v>
          </cell>
          <cell r="Q17133">
            <v>4</v>
          </cell>
          <cell r="V17133">
            <v>4603</v>
          </cell>
        </row>
        <row r="17134">
          <cell r="A17134">
            <v>1</v>
          </cell>
          <cell r="E17134">
            <v>4</v>
          </cell>
          <cell r="I17134">
            <v>0</v>
          </cell>
          <cell r="M17134">
            <v>4</v>
          </cell>
          <cell r="Q17134">
            <v>6</v>
          </cell>
          <cell r="V17134">
            <v>4603</v>
          </cell>
        </row>
        <row r="17135">
          <cell r="A17135">
            <v>1</v>
          </cell>
          <cell r="E17135">
            <v>4</v>
          </cell>
          <cell r="I17135">
            <v>5606.75</v>
          </cell>
          <cell r="M17135">
            <v>4</v>
          </cell>
          <cell r="Q17135">
            <v>2</v>
          </cell>
          <cell r="V17135">
            <v>4603</v>
          </cell>
        </row>
        <row r="17136">
          <cell r="A17136">
            <v>1</v>
          </cell>
          <cell r="E17136">
            <v>4</v>
          </cell>
          <cell r="I17136">
            <v>2634.4</v>
          </cell>
          <cell r="M17136">
            <v>4</v>
          </cell>
          <cell r="Q17136">
            <v>4</v>
          </cell>
          <cell r="V17136">
            <v>4604</v>
          </cell>
        </row>
        <row r="17137">
          <cell r="A17137">
            <v>1</v>
          </cell>
          <cell r="E17137">
            <v>4</v>
          </cell>
          <cell r="I17137">
            <v>34079.629999999997</v>
          </cell>
          <cell r="M17137">
            <v>4</v>
          </cell>
          <cell r="Q17137">
            <v>2</v>
          </cell>
          <cell r="V17137">
            <v>4604</v>
          </cell>
        </row>
        <row r="17138">
          <cell r="A17138">
            <v>1</v>
          </cell>
          <cell r="E17138">
            <v>4</v>
          </cell>
          <cell r="I17138">
            <v>0</v>
          </cell>
          <cell r="M17138">
            <v>4</v>
          </cell>
          <cell r="Q17138">
            <v>4</v>
          </cell>
          <cell r="V17138">
            <v>4610</v>
          </cell>
        </row>
        <row r="17139">
          <cell r="A17139">
            <v>1</v>
          </cell>
          <cell r="E17139">
            <v>4</v>
          </cell>
          <cell r="I17139">
            <v>0</v>
          </cell>
          <cell r="M17139">
            <v>4</v>
          </cell>
          <cell r="Q17139">
            <v>8</v>
          </cell>
          <cell r="V17139">
            <v>4610</v>
          </cell>
        </row>
        <row r="17140">
          <cell r="A17140">
            <v>1</v>
          </cell>
          <cell r="E17140">
            <v>4</v>
          </cell>
          <cell r="I17140">
            <v>0</v>
          </cell>
          <cell r="M17140">
            <v>4</v>
          </cell>
          <cell r="Q17140">
            <v>4</v>
          </cell>
          <cell r="V17140">
            <v>4610</v>
          </cell>
        </row>
        <row r="17141">
          <cell r="A17141">
            <v>1</v>
          </cell>
          <cell r="E17141">
            <v>4</v>
          </cell>
          <cell r="I17141">
            <v>0</v>
          </cell>
          <cell r="M17141">
            <v>4</v>
          </cell>
          <cell r="Q17141">
            <v>10</v>
          </cell>
          <cell r="V17141">
            <v>4610</v>
          </cell>
        </row>
        <row r="17142">
          <cell r="A17142">
            <v>1</v>
          </cell>
          <cell r="E17142">
            <v>4</v>
          </cell>
          <cell r="I17142">
            <v>4.96</v>
          </cell>
          <cell r="M17142">
            <v>4</v>
          </cell>
          <cell r="Q17142">
            <v>9</v>
          </cell>
          <cell r="V17142">
            <v>4640</v>
          </cell>
        </row>
        <row r="17143">
          <cell r="A17143">
            <v>1</v>
          </cell>
          <cell r="E17143">
            <v>4</v>
          </cell>
          <cell r="I17143">
            <v>-231.96</v>
          </cell>
          <cell r="M17143">
            <v>4</v>
          </cell>
          <cell r="Q17143">
            <v>4</v>
          </cell>
          <cell r="V17143">
            <v>4640</v>
          </cell>
        </row>
        <row r="17144">
          <cell r="A17144">
            <v>1</v>
          </cell>
          <cell r="E17144">
            <v>4</v>
          </cell>
          <cell r="I17144">
            <v>0</v>
          </cell>
          <cell r="M17144">
            <v>4</v>
          </cell>
          <cell r="Q17144">
            <v>8</v>
          </cell>
          <cell r="V17144">
            <v>4640</v>
          </cell>
        </row>
        <row r="17145">
          <cell r="A17145">
            <v>1</v>
          </cell>
          <cell r="E17145">
            <v>4</v>
          </cell>
          <cell r="I17145">
            <v>663</v>
          </cell>
          <cell r="M17145">
            <v>4</v>
          </cell>
          <cell r="Q17145">
            <v>11</v>
          </cell>
          <cell r="V17145">
            <v>4640</v>
          </cell>
        </row>
        <row r="17146">
          <cell r="A17146">
            <v>1</v>
          </cell>
          <cell r="E17146">
            <v>4</v>
          </cell>
          <cell r="I17146">
            <v>0</v>
          </cell>
          <cell r="M17146">
            <v>4</v>
          </cell>
          <cell r="Q17146">
            <v>13</v>
          </cell>
          <cell r="V17146">
            <v>4640</v>
          </cell>
        </row>
        <row r="17147">
          <cell r="A17147">
            <v>1</v>
          </cell>
          <cell r="E17147">
            <v>4</v>
          </cell>
          <cell r="I17147">
            <v>247.35</v>
          </cell>
          <cell r="M17147">
            <v>4</v>
          </cell>
          <cell r="Q17147">
            <v>10</v>
          </cell>
          <cell r="V17147">
            <v>4640</v>
          </cell>
        </row>
        <row r="17148">
          <cell r="A17148">
            <v>1</v>
          </cell>
          <cell r="E17148">
            <v>4</v>
          </cell>
          <cell r="I17148">
            <v>35047.589999999997</v>
          </cell>
          <cell r="M17148">
            <v>4</v>
          </cell>
          <cell r="Q17148">
            <v>4</v>
          </cell>
          <cell r="V17148">
            <v>4660</v>
          </cell>
        </row>
        <row r="17149">
          <cell r="A17149">
            <v>1</v>
          </cell>
          <cell r="E17149">
            <v>4</v>
          </cell>
          <cell r="I17149">
            <v>544</v>
          </cell>
          <cell r="M17149">
            <v>4</v>
          </cell>
          <cell r="Q17149">
            <v>14</v>
          </cell>
          <cell r="V17149">
            <v>4660</v>
          </cell>
        </row>
        <row r="17150">
          <cell r="A17150">
            <v>1</v>
          </cell>
          <cell r="E17150">
            <v>4</v>
          </cell>
          <cell r="I17150">
            <v>0</v>
          </cell>
          <cell r="M17150">
            <v>4</v>
          </cell>
          <cell r="Q17150">
            <v>4</v>
          </cell>
          <cell r="V17150">
            <v>4660</v>
          </cell>
        </row>
        <row r="17151">
          <cell r="A17151">
            <v>1</v>
          </cell>
          <cell r="E17151">
            <v>4</v>
          </cell>
          <cell r="I17151">
            <v>0</v>
          </cell>
          <cell r="M17151">
            <v>4</v>
          </cell>
          <cell r="Q17151">
            <v>6</v>
          </cell>
          <cell r="V17151">
            <v>4660</v>
          </cell>
        </row>
        <row r="17152">
          <cell r="A17152">
            <v>1</v>
          </cell>
          <cell r="E17152">
            <v>4</v>
          </cell>
          <cell r="I17152">
            <v>0</v>
          </cell>
          <cell r="M17152">
            <v>4</v>
          </cell>
          <cell r="Q17152">
            <v>2</v>
          </cell>
          <cell r="V17152">
            <v>4660</v>
          </cell>
        </row>
        <row r="17153">
          <cell r="A17153">
            <v>1</v>
          </cell>
          <cell r="E17153">
            <v>4</v>
          </cell>
          <cell r="I17153">
            <v>0</v>
          </cell>
          <cell r="M17153">
            <v>4</v>
          </cell>
          <cell r="Q17153">
            <v>10</v>
          </cell>
          <cell r="V17153">
            <v>4660</v>
          </cell>
        </row>
        <row r="17154">
          <cell r="A17154">
            <v>1</v>
          </cell>
          <cell r="E17154">
            <v>4</v>
          </cell>
          <cell r="I17154">
            <v>-1379603.55</v>
          </cell>
          <cell r="M17154">
            <v>4</v>
          </cell>
          <cell r="Q17154">
            <v>4</v>
          </cell>
          <cell r="V17154">
            <v>4680</v>
          </cell>
        </row>
        <row r="17155">
          <cell r="A17155">
            <v>1</v>
          </cell>
          <cell r="E17155">
            <v>4</v>
          </cell>
          <cell r="I17155">
            <v>24000</v>
          </cell>
          <cell r="M17155">
            <v>4</v>
          </cell>
          <cell r="Q17155">
            <v>4</v>
          </cell>
          <cell r="V17155">
            <v>4680</v>
          </cell>
        </row>
        <row r="17156">
          <cell r="A17156">
            <v>1</v>
          </cell>
          <cell r="E17156">
            <v>4</v>
          </cell>
          <cell r="I17156">
            <v>6000</v>
          </cell>
          <cell r="M17156">
            <v>4</v>
          </cell>
          <cell r="Q17156">
            <v>14</v>
          </cell>
          <cell r="V17156">
            <v>4680</v>
          </cell>
        </row>
        <row r="17157">
          <cell r="A17157">
            <v>1</v>
          </cell>
          <cell r="E17157">
            <v>4</v>
          </cell>
          <cell r="I17157">
            <v>-215.64</v>
          </cell>
          <cell r="M17157">
            <v>4</v>
          </cell>
          <cell r="Q17157">
            <v>7</v>
          </cell>
          <cell r="V17157">
            <v>4680</v>
          </cell>
        </row>
        <row r="17158">
          <cell r="A17158">
            <v>1</v>
          </cell>
          <cell r="E17158">
            <v>4</v>
          </cell>
          <cell r="I17158">
            <v>0</v>
          </cell>
          <cell r="M17158">
            <v>4</v>
          </cell>
          <cell r="Q17158">
            <v>11</v>
          </cell>
          <cell r="V17158">
            <v>4680</v>
          </cell>
        </row>
        <row r="17159">
          <cell r="A17159">
            <v>1</v>
          </cell>
          <cell r="E17159">
            <v>4</v>
          </cell>
          <cell r="I17159">
            <v>0</v>
          </cell>
          <cell r="M17159">
            <v>4</v>
          </cell>
          <cell r="Q17159">
            <v>2</v>
          </cell>
          <cell r="V17159">
            <v>4680</v>
          </cell>
        </row>
        <row r="17160">
          <cell r="A17160">
            <v>1</v>
          </cell>
          <cell r="E17160">
            <v>4</v>
          </cell>
          <cell r="I17160">
            <v>0</v>
          </cell>
          <cell r="M17160">
            <v>4</v>
          </cell>
          <cell r="Q17160">
            <v>4</v>
          </cell>
          <cell r="V17160">
            <v>4690</v>
          </cell>
        </row>
        <row r="17161">
          <cell r="A17161">
            <v>1</v>
          </cell>
          <cell r="E17161">
            <v>4</v>
          </cell>
          <cell r="I17161">
            <v>106496.9</v>
          </cell>
          <cell r="M17161">
            <v>4</v>
          </cell>
          <cell r="Q17161">
            <v>4</v>
          </cell>
          <cell r="V17161">
            <v>4700</v>
          </cell>
        </row>
        <row r="17162">
          <cell r="A17162">
            <v>1</v>
          </cell>
          <cell r="E17162">
            <v>4</v>
          </cell>
          <cell r="I17162">
            <v>0</v>
          </cell>
          <cell r="M17162">
            <v>4</v>
          </cell>
          <cell r="Q17162">
            <v>6</v>
          </cell>
          <cell r="V17162">
            <v>4700</v>
          </cell>
        </row>
        <row r="17163">
          <cell r="A17163">
            <v>1</v>
          </cell>
          <cell r="E17163">
            <v>4</v>
          </cell>
          <cell r="I17163">
            <v>0</v>
          </cell>
          <cell r="M17163">
            <v>4</v>
          </cell>
          <cell r="Q17163">
            <v>2</v>
          </cell>
          <cell r="V17163">
            <v>4700</v>
          </cell>
        </row>
        <row r="17164">
          <cell r="A17164">
            <v>1</v>
          </cell>
          <cell r="E17164">
            <v>4</v>
          </cell>
          <cell r="I17164">
            <v>0</v>
          </cell>
          <cell r="M17164">
            <v>4</v>
          </cell>
          <cell r="Q17164">
            <v>4</v>
          </cell>
          <cell r="V17164">
            <v>4720</v>
          </cell>
        </row>
        <row r="17165">
          <cell r="A17165">
            <v>1</v>
          </cell>
          <cell r="E17165">
            <v>4</v>
          </cell>
          <cell r="I17165">
            <v>5112.6000000000004</v>
          </cell>
          <cell r="M17165">
            <v>4</v>
          </cell>
          <cell r="Q17165">
            <v>4</v>
          </cell>
          <cell r="V17165">
            <v>4720</v>
          </cell>
        </row>
        <row r="17166">
          <cell r="A17166">
            <v>1</v>
          </cell>
          <cell r="E17166">
            <v>4</v>
          </cell>
          <cell r="I17166">
            <v>0</v>
          </cell>
          <cell r="M17166">
            <v>4</v>
          </cell>
          <cell r="Q17166">
            <v>4</v>
          </cell>
          <cell r="V17166">
            <v>4720</v>
          </cell>
        </row>
        <row r="17167">
          <cell r="A17167">
            <v>1</v>
          </cell>
          <cell r="E17167">
            <v>4</v>
          </cell>
          <cell r="I17167">
            <v>0</v>
          </cell>
          <cell r="M17167">
            <v>4</v>
          </cell>
          <cell r="Q17167">
            <v>8</v>
          </cell>
          <cell r="V17167">
            <v>4720</v>
          </cell>
        </row>
        <row r="17168">
          <cell r="A17168">
            <v>1</v>
          </cell>
          <cell r="E17168">
            <v>4</v>
          </cell>
          <cell r="I17168">
            <v>0</v>
          </cell>
          <cell r="M17168">
            <v>4</v>
          </cell>
          <cell r="Q17168">
            <v>4</v>
          </cell>
          <cell r="V17168">
            <v>4720</v>
          </cell>
        </row>
        <row r="17169">
          <cell r="A17169">
            <v>1</v>
          </cell>
          <cell r="E17169">
            <v>4</v>
          </cell>
          <cell r="I17169">
            <v>0</v>
          </cell>
          <cell r="M17169">
            <v>4</v>
          </cell>
          <cell r="Q17169">
            <v>6</v>
          </cell>
          <cell r="V17169">
            <v>4720</v>
          </cell>
        </row>
        <row r="17170">
          <cell r="A17170">
            <v>1</v>
          </cell>
          <cell r="E17170">
            <v>4</v>
          </cell>
          <cell r="I17170">
            <v>0</v>
          </cell>
          <cell r="M17170">
            <v>4</v>
          </cell>
          <cell r="Q17170">
            <v>2</v>
          </cell>
          <cell r="V17170">
            <v>4720</v>
          </cell>
        </row>
        <row r="17171">
          <cell r="A17171">
            <v>1</v>
          </cell>
          <cell r="E17171">
            <v>4</v>
          </cell>
          <cell r="I17171">
            <v>288779.07</v>
          </cell>
          <cell r="M17171">
            <v>4</v>
          </cell>
          <cell r="Q17171">
            <v>4</v>
          </cell>
          <cell r="V17171">
            <v>4730</v>
          </cell>
        </row>
        <row r="17172">
          <cell r="A17172">
            <v>1</v>
          </cell>
          <cell r="E17172">
            <v>4</v>
          </cell>
          <cell r="I17172">
            <v>0</v>
          </cell>
          <cell r="M17172">
            <v>4</v>
          </cell>
          <cell r="Q17172">
            <v>9</v>
          </cell>
          <cell r="V17172">
            <v>4730</v>
          </cell>
        </row>
        <row r="17173">
          <cell r="A17173">
            <v>1</v>
          </cell>
          <cell r="E17173">
            <v>4</v>
          </cell>
          <cell r="I17173">
            <v>0</v>
          </cell>
          <cell r="M17173">
            <v>4</v>
          </cell>
          <cell r="Q17173">
            <v>4</v>
          </cell>
          <cell r="V17173">
            <v>4730</v>
          </cell>
        </row>
        <row r="17174">
          <cell r="A17174">
            <v>1</v>
          </cell>
          <cell r="E17174">
            <v>4</v>
          </cell>
          <cell r="I17174">
            <v>-7160.84</v>
          </cell>
          <cell r="M17174">
            <v>4</v>
          </cell>
          <cell r="Q17174">
            <v>4</v>
          </cell>
          <cell r="V17174">
            <v>4730</v>
          </cell>
        </row>
        <row r="17175">
          <cell r="A17175">
            <v>1</v>
          </cell>
          <cell r="E17175">
            <v>4</v>
          </cell>
          <cell r="I17175">
            <v>303194.33</v>
          </cell>
          <cell r="M17175">
            <v>4</v>
          </cell>
          <cell r="Q17175">
            <v>4</v>
          </cell>
          <cell r="V17175">
            <v>4730</v>
          </cell>
        </row>
        <row r="17176">
          <cell r="A17176">
            <v>1</v>
          </cell>
          <cell r="E17176">
            <v>4</v>
          </cell>
          <cell r="I17176">
            <v>101306.19</v>
          </cell>
          <cell r="M17176">
            <v>4</v>
          </cell>
          <cell r="Q17176">
            <v>14</v>
          </cell>
          <cell r="V17176">
            <v>4730</v>
          </cell>
        </row>
        <row r="17177">
          <cell r="A17177">
            <v>1</v>
          </cell>
          <cell r="E17177">
            <v>4</v>
          </cell>
          <cell r="I17177">
            <v>83804.36</v>
          </cell>
          <cell r="M17177">
            <v>4</v>
          </cell>
          <cell r="Q17177">
            <v>4</v>
          </cell>
          <cell r="V17177">
            <v>4730</v>
          </cell>
        </row>
        <row r="17178">
          <cell r="A17178">
            <v>1</v>
          </cell>
          <cell r="E17178">
            <v>4</v>
          </cell>
          <cell r="I17178">
            <v>111892.15</v>
          </cell>
          <cell r="M17178">
            <v>4</v>
          </cell>
          <cell r="Q17178">
            <v>4</v>
          </cell>
          <cell r="V17178">
            <v>4730</v>
          </cell>
        </row>
        <row r="17179">
          <cell r="A17179">
            <v>1</v>
          </cell>
          <cell r="E17179">
            <v>4</v>
          </cell>
          <cell r="I17179">
            <v>55523.9</v>
          </cell>
          <cell r="M17179">
            <v>4</v>
          </cell>
          <cell r="Q17179">
            <v>4</v>
          </cell>
          <cell r="V17179">
            <v>4730</v>
          </cell>
        </row>
        <row r="17180">
          <cell r="A17180">
            <v>1</v>
          </cell>
          <cell r="E17180">
            <v>4</v>
          </cell>
          <cell r="I17180">
            <v>76263.64</v>
          </cell>
          <cell r="M17180">
            <v>4</v>
          </cell>
          <cell r="Q17180">
            <v>4</v>
          </cell>
          <cell r="V17180">
            <v>4730</v>
          </cell>
        </row>
        <row r="17181">
          <cell r="A17181">
            <v>1</v>
          </cell>
          <cell r="E17181">
            <v>4</v>
          </cell>
          <cell r="I17181">
            <v>216893.45</v>
          </cell>
          <cell r="M17181">
            <v>4</v>
          </cell>
          <cell r="Q17181">
            <v>4</v>
          </cell>
          <cell r="V17181">
            <v>4730</v>
          </cell>
        </row>
        <row r="17182">
          <cell r="A17182">
            <v>1</v>
          </cell>
          <cell r="E17182">
            <v>4</v>
          </cell>
          <cell r="I17182">
            <v>15212.39</v>
          </cell>
          <cell r="M17182">
            <v>4</v>
          </cell>
          <cell r="Q17182">
            <v>8</v>
          </cell>
          <cell r="V17182">
            <v>4730</v>
          </cell>
        </row>
        <row r="17183">
          <cell r="A17183">
            <v>1</v>
          </cell>
          <cell r="E17183">
            <v>4</v>
          </cell>
          <cell r="I17183">
            <v>0</v>
          </cell>
          <cell r="M17183">
            <v>4</v>
          </cell>
          <cell r="Q17183">
            <v>12</v>
          </cell>
          <cell r="V17183">
            <v>4730</v>
          </cell>
        </row>
        <row r="17184">
          <cell r="A17184">
            <v>1</v>
          </cell>
          <cell r="E17184">
            <v>4</v>
          </cell>
          <cell r="I17184">
            <v>0</v>
          </cell>
          <cell r="M17184">
            <v>4</v>
          </cell>
          <cell r="Q17184">
            <v>21</v>
          </cell>
          <cell r="V17184">
            <v>4730</v>
          </cell>
        </row>
        <row r="17185">
          <cell r="A17185">
            <v>1</v>
          </cell>
          <cell r="E17185">
            <v>4</v>
          </cell>
          <cell r="I17185">
            <v>0</v>
          </cell>
          <cell r="M17185">
            <v>4</v>
          </cell>
          <cell r="Q17185">
            <v>22</v>
          </cell>
          <cell r="V17185">
            <v>4730</v>
          </cell>
        </row>
        <row r="17186">
          <cell r="A17186">
            <v>1</v>
          </cell>
          <cell r="E17186">
            <v>4</v>
          </cell>
          <cell r="I17186">
            <v>189729.93</v>
          </cell>
          <cell r="M17186">
            <v>4</v>
          </cell>
          <cell r="Q17186">
            <v>4</v>
          </cell>
          <cell r="V17186">
            <v>4730</v>
          </cell>
        </row>
        <row r="17187">
          <cell r="A17187">
            <v>1</v>
          </cell>
          <cell r="E17187">
            <v>4</v>
          </cell>
          <cell r="I17187">
            <v>35367.919999999998</v>
          </cell>
          <cell r="M17187">
            <v>4</v>
          </cell>
          <cell r="Q17187">
            <v>4</v>
          </cell>
          <cell r="V17187">
            <v>4730</v>
          </cell>
        </row>
        <row r="17188">
          <cell r="A17188">
            <v>1</v>
          </cell>
          <cell r="E17188">
            <v>4</v>
          </cell>
          <cell r="I17188">
            <v>285046.39</v>
          </cell>
          <cell r="M17188">
            <v>4</v>
          </cell>
          <cell r="Q17188">
            <v>4</v>
          </cell>
          <cell r="V17188">
            <v>4730</v>
          </cell>
        </row>
        <row r="17189">
          <cell r="A17189">
            <v>1</v>
          </cell>
          <cell r="E17189">
            <v>4</v>
          </cell>
          <cell r="I17189">
            <v>0</v>
          </cell>
          <cell r="M17189">
            <v>4</v>
          </cell>
          <cell r="Q17189">
            <v>4</v>
          </cell>
          <cell r="V17189">
            <v>4730</v>
          </cell>
        </row>
        <row r="17190">
          <cell r="A17190">
            <v>1</v>
          </cell>
          <cell r="E17190">
            <v>4</v>
          </cell>
          <cell r="I17190">
            <v>0</v>
          </cell>
          <cell r="M17190">
            <v>4</v>
          </cell>
          <cell r="Q17190">
            <v>6</v>
          </cell>
          <cell r="V17190">
            <v>4730</v>
          </cell>
        </row>
        <row r="17191">
          <cell r="A17191">
            <v>1</v>
          </cell>
          <cell r="E17191">
            <v>4</v>
          </cell>
          <cell r="I17191">
            <v>0</v>
          </cell>
          <cell r="M17191">
            <v>4</v>
          </cell>
          <cell r="Q17191">
            <v>13</v>
          </cell>
          <cell r="V17191">
            <v>4730</v>
          </cell>
        </row>
        <row r="17192">
          <cell r="A17192">
            <v>1</v>
          </cell>
          <cell r="E17192">
            <v>4</v>
          </cell>
          <cell r="I17192">
            <v>33573.21</v>
          </cell>
          <cell r="M17192">
            <v>4</v>
          </cell>
          <cell r="Q17192">
            <v>5</v>
          </cell>
          <cell r="V17192">
            <v>4730</v>
          </cell>
        </row>
        <row r="17193">
          <cell r="A17193">
            <v>1</v>
          </cell>
          <cell r="E17193">
            <v>4</v>
          </cell>
          <cell r="I17193">
            <v>0</v>
          </cell>
          <cell r="M17193">
            <v>4</v>
          </cell>
          <cell r="Q17193">
            <v>2</v>
          </cell>
          <cell r="V17193">
            <v>4730</v>
          </cell>
        </row>
        <row r="17194">
          <cell r="A17194">
            <v>1</v>
          </cell>
          <cell r="E17194">
            <v>4</v>
          </cell>
          <cell r="I17194">
            <v>61382.11</v>
          </cell>
          <cell r="M17194">
            <v>4</v>
          </cell>
          <cell r="Q17194">
            <v>10</v>
          </cell>
          <cell r="V17194">
            <v>4730</v>
          </cell>
        </row>
        <row r="17195">
          <cell r="A17195">
            <v>1</v>
          </cell>
          <cell r="E17195">
            <v>4</v>
          </cell>
          <cell r="I17195">
            <v>1562.9</v>
          </cell>
          <cell r="M17195">
            <v>4</v>
          </cell>
          <cell r="Q17195">
            <v>4</v>
          </cell>
          <cell r="V17195">
            <v>4740</v>
          </cell>
        </row>
        <row r="17196">
          <cell r="A17196">
            <v>1</v>
          </cell>
          <cell r="E17196">
            <v>4</v>
          </cell>
          <cell r="I17196">
            <v>3658.71</v>
          </cell>
          <cell r="M17196">
            <v>4</v>
          </cell>
          <cell r="Q17196">
            <v>4</v>
          </cell>
          <cell r="V17196">
            <v>4740</v>
          </cell>
        </row>
        <row r="17197">
          <cell r="A17197">
            <v>1</v>
          </cell>
          <cell r="E17197">
            <v>4</v>
          </cell>
          <cell r="I17197">
            <v>10372.32</v>
          </cell>
          <cell r="M17197">
            <v>4</v>
          </cell>
          <cell r="Q17197">
            <v>4</v>
          </cell>
          <cell r="V17197">
            <v>4740</v>
          </cell>
        </row>
        <row r="17198">
          <cell r="A17198">
            <v>1</v>
          </cell>
          <cell r="E17198">
            <v>4</v>
          </cell>
          <cell r="I17198">
            <v>5590.76</v>
          </cell>
          <cell r="M17198">
            <v>4</v>
          </cell>
          <cell r="Q17198">
            <v>21</v>
          </cell>
          <cell r="V17198">
            <v>4740</v>
          </cell>
        </row>
        <row r="17199">
          <cell r="A17199">
            <v>1</v>
          </cell>
          <cell r="E17199">
            <v>4</v>
          </cell>
          <cell r="I17199">
            <v>31552.560000000001</v>
          </cell>
          <cell r="M17199">
            <v>4</v>
          </cell>
          <cell r="Q17199">
            <v>22</v>
          </cell>
          <cell r="V17199">
            <v>4740</v>
          </cell>
        </row>
        <row r="17200">
          <cell r="A17200">
            <v>1</v>
          </cell>
          <cell r="E17200">
            <v>4</v>
          </cell>
          <cell r="I17200">
            <v>10892.42</v>
          </cell>
          <cell r="M17200">
            <v>4</v>
          </cell>
          <cell r="Q17200">
            <v>4</v>
          </cell>
          <cell r="V17200">
            <v>4740</v>
          </cell>
        </row>
        <row r="17201">
          <cell r="A17201">
            <v>1</v>
          </cell>
          <cell r="E17201">
            <v>4</v>
          </cell>
          <cell r="I17201">
            <v>2779.08</v>
          </cell>
          <cell r="M17201">
            <v>4</v>
          </cell>
          <cell r="Q17201">
            <v>4</v>
          </cell>
          <cell r="V17201">
            <v>4740</v>
          </cell>
        </row>
        <row r="17202">
          <cell r="A17202">
            <v>1</v>
          </cell>
          <cell r="E17202">
            <v>4</v>
          </cell>
          <cell r="I17202">
            <v>-44086.85</v>
          </cell>
          <cell r="M17202">
            <v>4</v>
          </cell>
          <cell r="Q17202">
            <v>9</v>
          </cell>
          <cell r="V17202">
            <v>4751</v>
          </cell>
        </row>
        <row r="17203">
          <cell r="A17203">
            <v>1</v>
          </cell>
          <cell r="E17203">
            <v>4</v>
          </cell>
          <cell r="I17203">
            <v>38684.720000000001</v>
          </cell>
          <cell r="M17203">
            <v>4</v>
          </cell>
          <cell r="Q17203">
            <v>14</v>
          </cell>
          <cell r="V17203">
            <v>4751</v>
          </cell>
        </row>
        <row r="17204">
          <cell r="A17204">
            <v>1</v>
          </cell>
          <cell r="E17204">
            <v>4</v>
          </cell>
          <cell r="I17204">
            <v>39215.69</v>
          </cell>
          <cell r="M17204">
            <v>4</v>
          </cell>
          <cell r="Q17204">
            <v>7</v>
          </cell>
          <cell r="V17204">
            <v>4751</v>
          </cell>
        </row>
        <row r="17205">
          <cell r="A17205">
            <v>1</v>
          </cell>
          <cell r="E17205">
            <v>4</v>
          </cell>
          <cell r="I17205">
            <v>51294.12</v>
          </cell>
          <cell r="M17205">
            <v>4</v>
          </cell>
          <cell r="Q17205">
            <v>8</v>
          </cell>
          <cell r="V17205">
            <v>4751</v>
          </cell>
        </row>
        <row r="17206">
          <cell r="A17206">
            <v>1</v>
          </cell>
          <cell r="E17206">
            <v>4</v>
          </cell>
          <cell r="I17206">
            <v>128171.91</v>
          </cell>
          <cell r="M17206">
            <v>4</v>
          </cell>
          <cell r="Q17206">
            <v>21</v>
          </cell>
          <cell r="V17206">
            <v>4751</v>
          </cell>
        </row>
        <row r="17207">
          <cell r="A17207">
            <v>1</v>
          </cell>
          <cell r="E17207">
            <v>4</v>
          </cell>
          <cell r="I17207">
            <v>0</v>
          </cell>
          <cell r="M17207">
            <v>4</v>
          </cell>
          <cell r="Q17207">
            <v>4</v>
          </cell>
          <cell r="V17207">
            <v>4755</v>
          </cell>
        </row>
        <row r="17208">
          <cell r="A17208">
            <v>1</v>
          </cell>
          <cell r="E17208">
            <v>4</v>
          </cell>
          <cell r="I17208">
            <v>9023.6200000000008</v>
          </cell>
          <cell r="M17208">
            <v>4</v>
          </cell>
          <cell r="Q17208">
            <v>4</v>
          </cell>
          <cell r="V17208">
            <v>4760</v>
          </cell>
        </row>
        <row r="17209">
          <cell r="A17209">
            <v>1</v>
          </cell>
          <cell r="E17209">
            <v>4</v>
          </cell>
          <cell r="I17209">
            <v>0</v>
          </cell>
          <cell r="M17209">
            <v>4</v>
          </cell>
          <cell r="Q17209">
            <v>6</v>
          </cell>
          <cell r="V17209">
            <v>4760</v>
          </cell>
        </row>
        <row r="17210">
          <cell r="A17210">
            <v>1</v>
          </cell>
          <cell r="E17210">
            <v>4</v>
          </cell>
          <cell r="I17210">
            <v>-10.029999999999999</v>
          </cell>
          <cell r="M17210">
            <v>4</v>
          </cell>
          <cell r="Q17210">
            <v>4</v>
          </cell>
          <cell r="V17210">
            <v>4770</v>
          </cell>
        </row>
        <row r="17211">
          <cell r="A17211">
            <v>1</v>
          </cell>
          <cell r="E17211">
            <v>4</v>
          </cell>
          <cell r="I17211">
            <v>0</v>
          </cell>
          <cell r="M17211">
            <v>4</v>
          </cell>
          <cell r="Q17211">
            <v>4</v>
          </cell>
          <cell r="V17211">
            <v>4770</v>
          </cell>
        </row>
        <row r="17212">
          <cell r="A17212">
            <v>1</v>
          </cell>
          <cell r="E17212">
            <v>4</v>
          </cell>
          <cell r="I17212">
            <v>0</v>
          </cell>
          <cell r="M17212">
            <v>4</v>
          </cell>
          <cell r="Q17212">
            <v>14</v>
          </cell>
          <cell r="V17212">
            <v>4770</v>
          </cell>
        </row>
        <row r="17213">
          <cell r="A17213">
            <v>1</v>
          </cell>
          <cell r="E17213">
            <v>4</v>
          </cell>
          <cell r="I17213">
            <v>0</v>
          </cell>
          <cell r="M17213">
            <v>4</v>
          </cell>
          <cell r="Q17213">
            <v>8</v>
          </cell>
          <cell r="V17213">
            <v>4770</v>
          </cell>
        </row>
        <row r="17214">
          <cell r="A17214">
            <v>1</v>
          </cell>
          <cell r="E17214">
            <v>4</v>
          </cell>
          <cell r="I17214">
            <v>0</v>
          </cell>
          <cell r="M17214">
            <v>4</v>
          </cell>
          <cell r="Q17214">
            <v>6</v>
          </cell>
          <cell r="V17214">
            <v>4770</v>
          </cell>
        </row>
        <row r="17215">
          <cell r="A17215">
            <v>1</v>
          </cell>
          <cell r="E17215">
            <v>4</v>
          </cell>
          <cell r="I17215">
            <v>0</v>
          </cell>
          <cell r="M17215">
            <v>4</v>
          </cell>
          <cell r="Q17215">
            <v>2</v>
          </cell>
          <cell r="V17215">
            <v>4770</v>
          </cell>
        </row>
        <row r="17216">
          <cell r="A17216">
            <v>1</v>
          </cell>
          <cell r="E17216">
            <v>4</v>
          </cell>
          <cell r="I17216">
            <v>0</v>
          </cell>
          <cell r="M17216">
            <v>4</v>
          </cell>
          <cell r="Q17216">
            <v>10</v>
          </cell>
          <cell r="V17216">
            <v>4770</v>
          </cell>
        </row>
        <row r="17217">
          <cell r="A17217">
            <v>1</v>
          </cell>
          <cell r="E17217">
            <v>4</v>
          </cell>
          <cell r="I17217">
            <v>-20879.169999999998</v>
          </cell>
          <cell r="M17217">
            <v>4</v>
          </cell>
          <cell r="Q17217">
            <v>4</v>
          </cell>
          <cell r="V17217">
            <v>4772</v>
          </cell>
        </row>
        <row r="17218">
          <cell r="A17218">
            <v>1</v>
          </cell>
          <cell r="E17218">
            <v>4</v>
          </cell>
          <cell r="I17218">
            <v>45000</v>
          </cell>
          <cell r="M17218">
            <v>4</v>
          </cell>
          <cell r="Q17218">
            <v>4</v>
          </cell>
          <cell r="V17218">
            <v>4772</v>
          </cell>
        </row>
        <row r="17219">
          <cell r="A17219">
            <v>1</v>
          </cell>
          <cell r="E17219">
            <v>4</v>
          </cell>
          <cell r="I17219">
            <v>0</v>
          </cell>
          <cell r="M17219">
            <v>4</v>
          </cell>
          <cell r="Q17219">
            <v>4</v>
          </cell>
          <cell r="V17219">
            <v>4772</v>
          </cell>
        </row>
        <row r="17220">
          <cell r="A17220">
            <v>1</v>
          </cell>
          <cell r="E17220">
            <v>4</v>
          </cell>
          <cell r="I17220">
            <v>15976.18</v>
          </cell>
          <cell r="M17220">
            <v>4</v>
          </cell>
          <cell r="Q17220">
            <v>4</v>
          </cell>
          <cell r="V17220">
            <v>4775</v>
          </cell>
        </row>
        <row r="17221">
          <cell r="A17221">
            <v>1</v>
          </cell>
          <cell r="E17221">
            <v>4</v>
          </cell>
          <cell r="I17221">
            <v>139.9</v>
          </cell>
          <cell r="M17221">
            <v>4</v>
          </cell>
          <cell r="Q17221">
            <v>4</v>
          </cell>
          <cell r="V17221">
            <v>4775</v>
          </cell>
        </row>
        <row r="17222">
          <cell r="A17222">
            <v>1</v>
          </cell>
          <cell r="E17222">
            <v>4</v>
          </cell>
          <cell r="I17222">
            <v>472.25</v>
          </cell>
          <cell r="M17222">
            <v>4</v>
          </cell>
          <cell r="Q17222">
            <v>4</v>
          </cell>
          <cell r="V17222">
            <v>4775</v>
          </cell>
        </row>
        <row r="17223">
          <cell r="A17223">
            <v>1</v>
          </cell>
          <cell r="E17223">
            <v>4</v>
          </cell>
          <cell r="I17223">
            <v>0</v>
          </cell>
          <cell r="M17223">
            <v>4</v>
          </cell>
          <cell r="Q17223">
            <v>8</v>
          </cell>
          <cell r="V17223">
            <v>4775</v>
          </cell>
        </row>
        <row r="17224">
          <cell r="A17224">
            <v>1</v>
          </cell>
          <cell r="E17224">
            <v>4</v>
          </cell>
          <cell r="I17224">
            <v>0</v>
          </cell>
          <cell r="M17224">
            <v>4</v>
          </cell>
          <cell r="Q17224">
            <v>6</v>
          </cell>
          <cell r="V17224">
            <v>4775</v>
          </cell>
        </row>
        <row r="17225">
          <cell r="A17225">
            <v>1</v>
          </cell>
          <cell r="E17225">
            <v>4</v>
          </cell>
          <cell r="I17225">
            <v>0</v>
          </cell>
          <cell r="M17225">
            <v>4</v>
          </cell>
          <cell r="Q17225">
            <v>13</v>
          </cell>
          <cell r="V17225">
            <v>4775</v>
          </cell>
        </row>
        <row r="17226">
          <cell r="A17226">
            <v>1</v>
          </cell>
          <cell r="E17226">
            <v>4</v>
          </cell>
          <cell r="I17226">
            <v>0</v>
          </cell>
          <cell r="M17226">
            <v>4</v>
          </cell>
          <cell r="Q17226">
            <v>2</v>
          </cell>
          <cell r="V17226">
            <v>4775</v>
          </cell>
        </row>
        <row r="17227">
          <cell r="A17227">
            <v>1</v>
          </cell>
          <cell r="E17227">
            <v>4</v>
          </cell>
          <cell r="I17227">
            <v>495.82</v>
          </cell>
          <cell r="M17227">
            <v>4</v>
          </cell>
          <cell r="Q17227">
            <v>4</v>
          </cell>
          <cell r="V17227">
            <v>4780</v>
          </cell>
        </row>
        <row r="17228">
          <cell r="A17228">
            <v>1</v>
          </cell>
          <cell r="E17228">
            <v>4</v>
          </cell>
          <cell r="I17228">
            <v>0</v>
          </cell>
          <cell r="M17228">
            <v>4</v>
          </cell>
          <cell r="Q17228">
            <v>6</v>
          </cell>
          <cell r="V17228">
            <v>4780</v>
          </cell>
        </row>
        <row r="17229">
          <cell r="A17229">
            <v>1</v>
          </cell>
          <cell r="E17229">
            <v>4</v>
          </cell>
          <cell r="I17229">
            <v>0</v>
          </cell>
          <cell r="M17229">
            <v>4</v>
          </cell>
          <cell r="Q17229">
            <v>2</v>
          </cell>
          <cell r="V17229">
            <v>4780</v>
          </cell>
        </row>
        <row r="17230">
          <cell r="A17230">
            <v>1</v>
          </cell>
          <cell r="E17230">
            <v>4</v>
          </cell>
          <cell r="I17230">
            <v>0</v>
          </cell>
          <cell r="M17230">
            <v>4</v>
          </cell>
          <cell r="Q17230">
            <v>4</v>
          </cell>
          <cell r="V17230">
            <v>4785</v>
          </cell>
        </row>
        <row r="17231">
          <cell r="A17231">
            <v>1</v>
          </cell>
          <cell r="E17231">
            <v>4</v>
          </cell>
          <cell r="I17231">
            <v>11885</v>
          </cell>
          <cell r="M17231">
            <v>4</v>
          </cell>
          <cell r="Q17231">
            <v>4</v>
          </cell>
          <cell r="V17231">
            <v>4785</v>
          </cell>
        </row>
        <row r="17232">
          <cell r="A17232">
            <v>1</v>
          </cell>
          <cell r="E17232">
            <v>4</v>
          </cell>
          <cell r="I17232">
            <v>3495.33</v>
          </cell>
          <cell r="M17232">
            <v>4</v>
          </cell>
          <cell r="Q17232">
            <v>4</v>
          </cell>
          <cell r="V17232">
            <v>4785</v>
          </cell>
        </row>
        <row r="17233">
          <cell r="A17233">
            <v>1</v>
          </cell>
          <cell r="E17233">
            <v>4</v>
          </cell>
          <cell r="I17233">
            <v>0</v>
          </cell>
          <cell r="M17233">
            <v>4</v>
          </cell>
          <cell r="Q17233">
            <v>14</v>
          </cell>
          <cell r="V17233">
            <v>4785</v>
          </cell>
        </row>
        <row r="17234">
          <cell r="A17234">
            <v>1</v>
          </cell>
          <cell r="E17234">
            <v>4</v>
          </cell>
          <cell r="I17234">
            <v>3000</v>
          </cell>
          <cell r="M17234">
            <v>4</v>
          </cell>
          <cell r="Q17234">
            <v>7</v>
          </cell>
          <cell r="V17234">
            <v>4785</v>
          </cell>
        </row>
        <row r="17235">
          <cell r="A17235">
            <v>1</v>
          </cell>
          <cell r="E17235">
            <v>4</v>
          </cell>
          <cell r="I17235">
            <v>0</v>
          </cell>
          <cell r="M17235">
            <v>4</v>
          </cell>
          <cell r="Q17235">
            <v>4</v>
          </cell>
          <cell r="V17235">
            <v>4785</v>
          </cell>
        </row>
        <row r="17236">
          <cell r="A17236">
            <v>1</v>
          </cell>
          <cell r="E17236">
            <v>4</v>
          </cell>
          <cell r="I17236">
            <v>0</v>
          </cell>
          <cell r="M17236">
            <v>4</v>
          </cell>
          <cell r="Q17236">
            <v>8</v>
          </cell>
          <cell r="V17236">
            <v>4785</v>
          </cell>
        </row>
        <row r="17237">
          <cell r="A17237">
            <v>1</v>
          </cell>
          <cell r="E17237">
            <v>4</v>
          </cell>
          <cell r="I17237">
            <v>0</v>
          </cell>
          <cell r="M17237">
            <v>4</v>
          </cell>
          <cell r="Q17237">
            <v>22</v>
          </cell>
          <cell r="V17237">
            <v>4785</v>
          </cell>
        </row>
        <row r="17238">
          <cell r="A17238">
            <v>1</v>
          </cell>
          <cell r="E17238">
            <v>4</v>
          </cell>
          <cell r="I17238">
            <v>0</v>
          </cell>
          <cell r="M17238">
            <v>4</v>
          </cell>
          <cell r="Q17238">
            <v>23</v>
          </cell>
          <cell r="V17238">
            <v>4785</v>
          </cell>
        </row>
        <row r="17239">
          <cell r="A17239">
            <v>1</v>
          </cell>
          <cell r="E17239">
            <v>4</v>
          </cell>
          <cell r="I17239">
            <v>0</v>
          </cell>
          <cell r="M17239">
            <v>4</v>
          </cell>
          <cell r="Q17239">
            <v>4</v>
          </cell>
          <cell r="V17239">
            <v>4785</v>
          </cell>
        </row>
        <row r="17240">
          <cell r="A17240">
            <v>1</v>
          </cell>
          <cell r="E17240">
            <v>4</v>
          </cell>
          <cell r="I17240">
            <v>0</v>
          </cell>
          <cell r="M17240">
            <v>4</v>
          </cell>
          <cell r="Q17240">
            <v>6</v>
          </cell>
          <cell r="V17240">
            <v>4785</v>
          </cell>
        </row>
        <row r="17241">
          <cell r="A17241">
            <v>1</v>
          </cell>
          <cell r="E17241">
            <v>4</v>
          </cell>
          <cell r="I17241">
            <v>0</v>
          </cell>
          <cell r="M17241">
            <v>4</v>
          </cell>
          <cell r="Q17241">
            <v>5</v>
          </cell>
          <cell r="V17241">
            <v>4785</v>
          </cell>
        </row>
        <row r="17242">
          <cell r="A17242">
            <v>1</v>
          </cell>
          <cell r="E17242">
            <v>4</v>
          </cell>
          <cell r="I17242">
            <v>0</v>
          </cell>
          <cell r="M17242">
            <v>4</v>
          </cell>
          <cell r="Q17242">
            <v>2</v>
          </cell>
          <cell r="V17242">
            <v>4785</v>
          </cell>
        </row>
        <row r="17243">
          <cell r="A17243">
            <v>1</v>
          </cell>
          <cell r="E17243">
            <v>4</v>
          </cell>
          <cell r="I17243">
            <v>0</v>
          </cell>
          <cell r="M17243">
            <v>4</v>
          </cell>
          <cell r="Q17243">
            <v>10</v>
          </cell>
          <cell r="V17243">
            <v>4785</v>
          </cell>
        </row>
        <row r="17244">
          <cell r="A17244">
            <v>1</v>
          </cell>
          <cell r="E17244">
            <v>4</v>
          </cell>
          <cell r="I17244">
            <v>0</v>
          </cell>
          <cell r="M17244">
            <v>4</v>
          </cell>
          <cell r="Q17244">
            <v>4</v>
          </cell>
          <cell r="V17244">
            <v>4800</v>
          </cell>
        </row>
        <row r="17245">
          <cell r="A17245">
            <v>1</v>
          </cell>
          <cell r="E17245">
            <v>4</v>
          </cell>
          <cell r="I17245">
            <v>70927.16</v>
          </cell>
          <cell r="M17245">
            <v>4</v>
          </cell>
          <cell r="Q17245">
            <v>4</v>
          </cell>
          <cell r="V17245">
            <v>4800</v>
          </cell>
        </row>
        <row r="17246">
          <cell r="A17246">
            <v>1</v>
          </cell>
          <cell r="E17246">
            <v>4</v>
          </cell>
          <cell r="I17246">
            <v>2709.7</v>
          </cell>
          <cell r="M17246">
            <v>4</v>
          </cell>
          <cell r="Q17246">
            <v>4</v>
          </cell>
          <cell r="V17246">
            <v>4800</v>
          </cell>
        </row>
        <row r="17247">
          <cell r="A17247">
            <v>1</v>
          </cell>
          <cell r="E17247">
            <v>4</v>
          </cell>
          <cell r="I17247">
            <v>0</v>
          </cell>
          <cell r="M17247">
            <v>4</v>
          </cell>
          <cell r="Q17247">
            <v>4</v>
          </cell>
          <cell r="V17247">
            <v>4800</v>
          </cell>
        </row>
        <row r="17248">
          <cell r="A17248">
            <v>1</v>
          </cell>
          <cell r="E17248">
            <v>4</v>
          </cell>
          <cell r="I17248">
            <v>0</v>
          </cell>
          <cell r="M17248">
            <v>4</v>
          </cell>
          <cell r="Q17248">
            <v>4</v>
          </cell>
          <cell r="V17248">
            <v>4800</v>
          </cell>
        </row>
        <row r="17249">
          <cell r="A17249">
            <v>1</v>
          </cell>
          <cell r="E17249">
            <v>4</v>
          </cell>
          <cell r="I17249">
            <v>276.22000000000003</v>
          </cell>
          <cell r="M17249">
            <v>4</v>
          </cell>
          <cell r="Q17249">
            <v>4</v>
          </cell>
          <cell r="V17249">
            <v>4800</v>
          </cell>
        </row>
        <row r="17250">
          <cell r="A17250">
            <v>1</v>
          </cell>
          <cell r="E17250">
            <v>4</v>
          </cell>
          <cell r="I17250">
            <v>0</v>
          </cell>
          <cell r="M17250">
            <v>4</v>
          </cell>
          <cell r="Q17250">
            <v>6</v>
          </cell>
          <cell r="V17250">
            <v>4800</v>
          </cell>
        </row>
        <row r="17251">
          <cell r="A17251">
            <v>1</v>
          </cell>
          <cell r="E17251">
            <v>4</v>
          </cell>
          <cell r="I17251">
            <v>0</v>
          </cell>
          <cell r="M17251">
            <v>4</v>
          </cell>
          <cell r="Q17251">
            <v>2</v>
          </cell>
          <cell r="V17251">
            <v>4800</v>
          </cell>
        </row>
        <row r="17252">
          <cell r="A17252">
            <v>1</v>
          </cell>
          <cell r="E17252">
            <v>4</v>
          </cell>
          <cell r="I17252">
            <v>4853.5600000000004</v>
          </cell>
          <cell r="M17252">
            <v>4</v>
          </cell>
          <cell r="Q17252">
            <v>4</v>
          </cell>
          <cell r="V17252">
            <v>4820</v>
          </cell>
        </row>
        <row r="17253">
          <cell r="A17253">
            <v>1</v>
          </cell>
          <cell r="E17253">
            <v>4</v>
          </cell>
          <cell r="I17253">
            <v>6624.82</v>
          </cell>
          <cell r="M17253">
            <v>4</v>
          </cell>
          <cell r="Q17253">
            <v>25</v>
          </cell>
          <cell r="V17253">
            <v>4830</v>
          </cell>
        </row>
        <row r="17254">
          <cell r="A17254">
            <v>1</v>
          </cell>
          <cell r="E17254">
            <v>4</v>
          </cell>
          <cell r="I17254">
            <v>22617</v>
          </cell>
          <cell r="M17254">
            <v>4</v>
          </cell>
          <cell r="Q17254">
            <v>9</v>
          </cell>
          <cell r="V17254">
            <v>4830</v>
          </cell>
        </row>
        <row r="17255">
          <cell r="A17255">
            <v>1</v>
          </cell>
          <cell r="E17255">
            <v>4</v>
          </cell>
          <cell r="I17255">
            <v>0</v>
          </cell>
          <cell r="M17255">
            <v>4</v>
          </cell>
          <cell r="Q17255">
            <v>4</v>
          </cell>
          <cell r="V17255">
            <v>4830</v>
          </cell>
        </row>
        <row r="17256">
          <cell r="A17256">
            <v>1</v>
          </cell>
          <cell r="E17256">
            <v>4</v>
          </cell>
          <cell r="I17256">
            <v>2160.1799999999998</v>
          </cell>
          <cell r="M17256">
            <v>4</v>
          </cell>
          <cell r="Q17256">
            <v>4</v>
          </cell>
          <cell r="V17256">
            <v>4830</v>
          </cell>
        </row>
        <row r="17257">
          <cell r="A17257">
            <v>1</v>
          </cell>
          <cell r="E17257">
            <v>4</v>
          </cell>
          <cell r="I17257">
            <v>687</v>
          </cell>
          <cell r="M17257">
            <v>4</v>
          </cell>
          <cell r="Q17257">
            <v>4</v>
          </cell>
          <cell r="V17257">
            <v>4830</v>
          </cell>
        </row>
        <row r="17258">
          <cell r="A17258">
            <v>1</v>
          </cell>
          <cell r="E17258">
            <v>4</v>
          </cell>
          <cell r="I17258">
            <v>31880.41</v>
          </cell>
          <cell r="M17258">
            <v>4</v>
          </cell>
          <cell r="Q17258">
            <v>14</v>
          </cell>
          <cell r="V17258">
            <v>4830</v>
          </cell>
        </row>
        <row r="17259">
          <cell r="A17259">
            <v>1</v>
          </cell>
          <cell r="E17259">
            <v>4</v>
          </cell>
          <cell r="I17259">
            <v>24240</v>
          </cell>
          <cell r="M17259">
            <v>4</v>
          </cell>
          <cell r="Q17259">
            <v>7</v>
          </cell>
          <cell r="V17259">
            <v>4830</v>
          </cell>
        </row>
        <row r="17260">
          <cell r="A17260">
            <v>1</v>
          </cell>
          <cell r="E17260">
            <v>4</v>
          </cell>
          <cell r="I17260">
            <v>21271.39</v>
          </cell>
          <cell r="M17260">
            <v>4</v>
          </cell>
          <cell r="Q17260">
            <v>4</v>
          </cell>
          <cell r="V17260">
            <v>4830</v>
          </cell>
        </row>
        <row r="17261">
          <cell r="A17261">
            <v>1</v>
          </cell>
          <cell r="E17261">
            <v>4</v>
          </cell>
          <cell r="I17261">
            <v>36299.230000000003</v>
          </cell>
          <cell r="M17261">
            <v>4</v>
          </cell>
          <cell r="Q17261">
            <v>8</v>
          </cell>
          <cell r="V17261">
            <v>4830</v>
          </cell>
        </row>
        <row r="17262">
          <cell r="A17262">
            <v>1</v>
          </cell>
          <cell r="E17262">
            <v>4</v>
          </cell>
          <cell r="I17262">
            <v>1940</v>
          </cell>
          <cell r="M17262">
            <v>4</v>
          </cell>
          <cell r="Q17262">
            <v>11</v>
          </cell>
          <cell r="V17262">
            <v>4830</v>
          </cell>
        </row>
        <row r="17263">
          <cell r="A17263">
            <v>1</v>
          </cell>
          <cell r="E17263">
            <v>4</v>
          </cell>
          <cell r="I17263">
            <v>0</v>
          </cell>
          <cell r="M17263">
            <v>4</v>
          </cell>
          <cell r="Q17263">
            <v>21</v>
          </cell>
          <cell r="V17263">
            <v>4830</v>
          </cell>
        </row>
        <row r="17264">
          <cell r="A17264">
            <v>1</v>
          </cell>
          <cell r="E17264">
            <v>4</v>
          </cell>
          <cell r="I17264">
            <v>8053.67</v>
          </cell>
          <cell r="M17264">
            <v>4</v>
          </cell>
          <cell r="Q17264">
            <v>22</v>
          </cell>
          <cell r="V17264">
            <v>4830</v>
          </cell>
        </row>
        <row r="17265">
          <cell r="A17265">
            <v>1</v>
          </cell>
          <cell r="E17265">
            <v>4</v>
          </cell>
          <cell r="I17265">
            <v>58892.7</v>
          </cell>
          <cell r="M17265">
            <v>4</v>
          </cell>
          <cell r="Q17265">
            <v>4</v>
          </cell>
          <cell r="V17265">
            <v>4830</v>
          </cell>
        </row>
        <row r="17266">
          <cell r="A17266">
            <v>1</v>
          </cell>
          <cell r="E17266">
            <v>4</v>
          </cell>
          <cell r="I17266">
            <v>0</v>
          </cell>
          <cell r="M17266">
            <v>4</v>
          </cell>
          <cell r="Q17266">
            <v>4</v>
          </cell>
          <cell r="V17266">
            <v>4830</v>
          </cell>
        </row>
        <row r="17267">
          <cell r="A17267">
            <v>1</v>
          </cell>
          <cell r="E17267">
            <v>4</v>
          </cell>
          <cell r="I17267">
            <v>0</v>
          </cell>
          <cell r="M17267">
            <v>4</v>
          </cell>
          <cell r="Q17267">
            <v>5</v>
          </cell>
          <cell r="V17267">
            <v>4830</v>
          </cell>
        </row>
        <row r="17268">
          <cell r="A17268">
            <v>1</v>
          </cell>
          <cell r="E17268">
            <v>4</v>
          </cell>
          <cell r="I17268">
            <v>500</v>
          </cell>
          <cell r="M17268">
            <v>4</v>
          </cell>
          <cell r="Q17268">
            <v>2</v>
          </cell>
          <cell r="V17268">
            <v>4830</v>
          </cell>
        </row>
        <row r="17269">
          <cell r="A17269">
            <v>1</v>
          </cell>
          <cell r="E17269">
            <v>4</v>
          </cell>
          <cell r="I17269">
            <v>13400.53</v>
          </cell>
          <cell r="M17269">
            <v>4</v>
          </cell>
          <cell r="Q17269">
            <v>10</v>
          </cell>
          <cell r="V17269">
            <v>4830</v>
          </cell>
        </row>
        <row r="17270">
          <cell r="A17270">
            <v>1</v>
          </cell>
          <cell r="E17270">
            <v>4</v>
          </cell>
          <cell r="I17270">
            <v>730</v>
          </cell>
          <cell r="M17270">
            <v>4</v>
          </cell>
          <cell r="Q17270">
            <v>4</v>
          </cell>
          <cell r="V17270">
            <v>4840</v>
          </cell>
        </row>
        <row r="17271">
          <cell r="A17271">
            <v>1</v>
          </cell>
          <cell r="E17271">
            <v>4</v>
          </cell>
          <cell r="I17271">
            <v>0</v>
          </cell>
          <cell r="M17271">
            <v>4</v>
          </cell>
          <cell r="Q17271">
            <v>4</v>
          </cell>
          <cell r="V17271">
            <v>4840</v>
          </cell>
        </row>
        <row r="17272">
          <cell r="A17272">
            <v>1</v>
          </cell>
          <cell r="E17272">
            <v>4</v>
          </cell>
          <cell r="I17272">
            <v>0</v>
          </cell>
          <cell r="M17272">
            <v>4</v>
          </cell>
          <cell r="Q17272">
            <v>4</v>
          </cell>
          <cell r="V17272">
            <v>4840</v>
          </cell>
        </row>
        <row r="17273">
          <cell r="A17273">
            <v>1</v>
          </cell>
          <cell r="E17273">
            <v>4</v>
          </cell>
          <cell r="I17273">
            <v>650</v>
          </cell>
          <cell r="M17273">
            <v>4</v>
          </cell>
          <cell r="Q17273">
            <v>4</v>
          </cell>
          <cell r="V17273">
            <v>4840</v>
          </cell>
        </row>
        <row r="17274">
          <cell r="A17274">
            <v>1</v>
          </cell>
          <cell r="E17274">
            <v>4</v>
          </cell>
          <cell r="I17274">
            <v>0</v>
          </cell>
          <cell r="M17274">
            <v>4</v>
          </cell>
          <cell r="Q17274">
            <v>4</v>
          </cell>
          <cell r="V17274">
            <v>4860</v>
          </cell>
        </row>
        <row r="17275">
          <cell r="A17275">
            <v>1</v>
          </cell>
          <cell r="E17275">
            <v>4</v>
          </cell>
          <cell r="I17275">
            <v>21991.73</v>
          </cell>
          <cell r="M17275">
            <v>4</v>
          </cell>
          <cell r="Q17275">
            <v>4</v>
          </cell>
          <cell r="V17275">
            <v>4860</v>
          </cell>
        </row>
        <row r="17276">
          <cell r="A17276">
            <v>1</v>
          </cell>
          <cell r="E17276">
            <v>4</v>
          </cell>
          <cell r="I17276">
            <v>0</v>
          </cell>
          <cell r="M17276">
            <v>4</v>
          </cell>
          <cell r="Q17276">
            <v>4</v>
          </cell>
          <cell r="V17276">
            <v>4880</v>
          </cell>
        </row>
        <row r="17277">
          <cell r="A17277">
            <v>1</v>
          </cell>
          <cell r="E17277">
            <v>4</v>
          </cell>
          <cell r="I17277">
            <v>-141292.43</v>
          </cell>
          <cell r="M17277">
            <v>4</v>
          </cell>
          <cell r="Q17277">
            <v>4</v>
          </cell>
          <cell r="V17277">
            <v>4880</v>
          </cell>
        </row>
        <row r="17278">
          <cell r="A17278">
            <v>1</v>
          </cell>
          <cell r="E17278">
            <v>4</v>
          </cell>
          <cell r="I17278">
            <v>8083.33</v>
          </cell>
          <cell r="M17278">
            <v>4</v>
          </cell>
          <cell r="Q17278">
            <v>4</v>
          </cell>
          <cell r="V17278">
            <v>4910</v>
          </cell>
        </row>
        <row r="17279">
          <cell r="A17279">
            <v>1</v>
          </cell>
          <cell r="E17279">
            <v>4</v>
          </cell>
          <cell r="I17279">
            <v>-38053.1</v>
          </cell>
          <cell r="M17279">
            <v>4</v>
          </cell>
          <cell r="Q17279">
            <v>4</v>
          </cell>
          <cell r="V17279">
            <v>5100</v>
          </cell>
        </row>
        <row r="17280">
          <cell r="A17280">
            <v>1</v>
          </cell>
          <cell r="E17280">
            <v>4</v>
          </cell>
          <cell r="I17280">
            <v>-5865307.6200000001</v>
          </cell>
          <cell r="M17280">
            <v>4</v>
          </cell>
          <cell r="Q17280">
            <v>4</v>
          </cell>
          <cell r="V17280">
            <v>5110</v>
          </cell>
        </row>
        <row r="17281">
          <cell r="A17281">
            <v>1</v>
          </cell>
          <cell r="E17281">
            <v>4</v>
          </cell>
          <cell r="I17281">
            <v>7418590.54</v>
          </cell>
          <cell r="M17281">
            <v>4</v>
          </cell>
          <cell r="Q17281">
            <v>4</v>
          </cell>
          <cell r="V17281">
            <v>5200</v>
          </cell>
        </row>
        <row r="17282">
          <cell r="A17282">
            <v>1</v>
          </cell>
          <cell r="E17282">
            <v>4</v>
          </cell>
          <cell r="I17282">
            <v>194502.82</v>
          </cell>
          <cell r="M17282">
            <v>4</v>
          </cell>
          <cell r="Q17282">
            <v>4</v>
          </cell>
          <cell r="V17282">
            <v>5400</v>
          </cell>
        </row>
        <row r="17283">
          <cell r="A17283">
            <v>1</v>
          </cell>
          <cell r="E17283">
            <v>4</v>
          </cell>
          <cell r="I17283">
            <v>-1635800.55</v>
          </cell>
          <cell r="M17283">
            <v>4</v>
          </cell>
          <cell r="Q17283">
            <v>4</v>
          </cell>
          <cell r="V17283">
            <v>5400</v>
          </cell>
        </row>
        <row r="17284">
          <cell r="A17284">
            <v>1</v>
          </cell>
          <cell r="E17284">
            <v>4</v>
          </cell>
          <cell r="I17284">
            <v>1204768.8700000001</v>
          </cell>
          <cell r="M17284">
            <v>4</v>
          </cell>
          <cell r="Q17284">
            <v>4</v>
          </cell>
          <cell r="V17284">
            <v>5400</v>
          </cell>
        </row>
        <row r="17285">
          <cell r="A17285">
            <v>1</v>
          </cell>
          <cell r="E17285">
            <v>4</v>
          </cell>
          <cell r="I17285">
            <v>627619.01</v>
          </cell>
          <cell r="M17285">
            <v>4</v>
          </cell>
          <cell r="Q17285">
            <v>4</v>
          </cell>
          <cell r="V17285">
            <v>5400</v>
          </cell>
        </row>
        <row r="17286">
          <cell r="A17286">
            <v>1</v>
          </cell>
          <cell r="E17286">
            <v>4</v>
          </cell>
          <cell r="I17286">
            <v>352903.31</v>
          </cell>
          <cell r="M17286">
            <v>4</v>
          </cell>
          <cell r="Q17286">
            <v>4</v>
          </cell>
          <cell r="V17286">
            <v>5400</v>
          </cell>
        </row>
        <row r="17287">
          <cell r="A17287">
            <v>1</v>
          </cell>
          <cell r="E17287">
            <v>4</v>
          </cell>
          <cell r="I17287">
            <v>8885.18</v>
          </cell>
          <cell r="M17287">
            <v>4</v>
          </cell>
          <cell r="Q17287">
            <v>4</v>
          </cell>
          <cell r="V17287">
            <v>5400</v>
          </cell>
        </row>
        <row r="17288">
          <cell r="A17288">
            <v>1</v>
          </cell>
          <cell r="E17288">
            <v>4</v>
          </cell>
          <cell r="I17288">
            <v>-2003451.35</v>
          </cell>
          <cell r="M17288">
            <v>4</v>
          </cell>
          <cell r="Q17288">
            <v>4</v>
          </cell>
          <cell r="V17288">
            <v>5400</v>
          </cell>
        </row>
        <row r="17289">
          <cell r="A17289">
            <v>1</v>
          </cell>
          <cell r="E17289">
            <v>4</v>
          </cell>
          <cell r="I17289">
            <v>7176</v>
          </cell>
          <cell r="M17289">
            <v>4</v>
          </cell>
          <cell r="Q17289">
            <v>4</v>
          </cell>
          <cell r="V17289">
            <v>5400</v>
          </cell>
        </row>
        <row r="17290">
          <cell r="A17290">
            <v>1</v>
          </cell>
          <cell r="E17290">
            <v>4</v>
          </cell>
          <cell r="I17290">
            <v>-37886986.590000004</v>
          </cell>
          <cell r="M17290">
            <v>4</v>
          </cell>
          <cell r="Q17290">
            <v>4</v>
          </cell>
          <cell r="V17290">
            <v>5400</v>
          </cell>
        </row>
        <row r="17291">
          <cell r="A17291">
            <v>1</v>
          </cell>
          <cell r="E17291">
            <v>4</v>
          </cell>
          <cell r="I17291">
            <v>3441502.2</v>
          </cell>
          <cell r="M17291">
            <v>4</v>
          </cell>
          <cell r="Q17291">
            <v>4</v>
          </cell>
          <cell r="V17291">
            <v>5400</v>
          </cell>
        </row>
        <row r="17292">
          <cell r="A17292">
            <v>1</v>
          </cell>
          <cell r="E17292">
            <v>4</v>
          </cell>
          <cell r="I17292">
            <v>3081145.64</v>
          </cell>
          <cell r="M17292">
            <v>4</v>
          </cell>
          <cell r="Q17292">
            <v>4</v>
          </cell>
          <cell r="V17292">
            <v>5400</v>
          </cell>
        </row>
        <row r="17293">
          <cell r="A17293">
            <v>1</v>
          </cell>
          <cell r="E17293">
            <v>4</v>
          </cell>
          <cell r="I17293">
            <v>-1346430.02</v>
          </cell>
          <cell r="M17293">
            <v>4</v>
          </cell>
          <cell r="Q17293">
            <v>4</v>
          </cell>
          <cell r="V17293">
            <v>5400</v>
          </cell>
        </row>
        <row r="17294">
          <cell r="A17294">
            <v>1</v>
          </cell>
          <cell r="E17294">
            <v>4</v>
          </cell>
          <cell r="I17294">
            <v>897971.67</v>
          </cell>
          <cell r="M17294">
            <v>4</v>
          </cell>
          <cell r="Q17294">
            <v>4</v>
          </cell>
          <cell r="V17294">
            <v>5400</v>
          </cell>
        </row>
        <row r="17295">
          <cell r="A17295">
            <v>1</v>
          </cell>
          <cell r="E17295">
            <v>4</v>
          </cell>
          <cell r="I17295">
            <v>5068154.78</v>
          </cell>
          <cell r="M17295">
            <v>4</v>
          </cell>
          <cell r="Q17295">
            <v>4</v>
          </cell>
          <cell r="V17295">
            <v>5400</v>
          </cell>
        </row>
        <row r="17296">
          <cell r="A17296">
            <v>1</v>
          </cell>
          <cell r="E17296">
            <v>4</v>
          </cell>
          <cell r="I17296">
            <v>22506741.140000001</v>
          </cell>
          <cell r="M17296">
            <v>4</v>
          </cell>
          <cell r="Q17296">
            <v>4</v>
          </cell>
          <cell r="V17296">
            <v>5400</v>
          </cell>
        </row>
        <row r="17297">
          <cell r="A17297">
            <v>1</v>
          </cell>
          <cell r="E17297">
            <v>4</v>
          </cell>
          <cell r="I17297">
            <v>-40051.78</v>
          </cell>
          <cell r="M17297">
            <v>4</v>
          </cell>
          <cell r="Q17297">
            <v>4</v>
          </cell>
          <cell r="V17297">
            <v>5450</v>
          </cell>
        </row>
        <row r="17298">
          <cell r="A17298">
            <v>1</v>
          </cell>
          <cell r="E17298">
            <v>4</v>
          </cell>
          <cell r="I17298">
            <v>0</v>
          </cell>
          <cell r="M17298">
            <v>4</v>
          </cell>
          <cell r="Q17298">
            <v>4</v>
          </cell>
          <cell r="V17298">
            <v>5450</v>
          </cell>
        </row>
        <row r="17299">
          <cell r="A17299">
            <v>1</v>
          </cell>
          <cell r="E17299">
            <v>4</v>
          </cell>
          <cell r="I17299">
            <v>-46741.04</v>
          </cell>
          <cell r="M17299">
            <v>4</v>
          </cell>
          <cell r="Q17299">
            <v>4</v>
          </cell>
          <cell r="V17299">
            <v>5450</v>
          </cell>
        </row>
        <row r="17300">
          <cell r="A17300">
            <v>1</v>
          </cell>
          <cell r="E17300">
            <v>4</v>
          </cell>
          <cell r="I17300">
            <v>-46741.04</v>
          </cell>
          <cell r="M17300">
            <v>4</v>
          </cell>
          <cell r="Q17300">
            <v>4</v>
          </cell>
          <cell r="V17300">
            <v>5450</v>
          </cell>
        </row>
        <row r="17301">
          <cell r="A17301">
            <v>1</v>
          </cell>
          <cell r="E17301">
            <v>4</v>
          </cell>
          <cell r="I17301">
            <v>-46741.04</v>
          </cell>
          <cell r="M17301">
            <v>4</v>
          </cell>
          <cell r="Q17301">
            <v>4</v>
          </cell>
          <cell r="V17301">
            <v>5450</v>
          </cell>
        </row>
        <row r="17302">
          <cell r="A17302">
            <v>1</v>
          </cell>
          <cell r="E17302">
            <v>4</v>
          </cell>
          <cell r="I17302">
            <v>-44678.69</v>
          </cell>
          <cell r="M17302">
            <v>4</v>
          </cell>
          <cell r="Q17302">
            <v>4</v>
          </cell>
          <cell r="V17302">
            <v>5450</v>
          </cell>
        </row>
        <row r="17303">
          <cell r="A17303">
            <v>1</v>
          </cell>
          <cell r="E17303">
            <v>4</v>
          </cell>
          <cell r="I17303">
            <v>-44678.69</v>
          </cell>
          <cell r="M17303">
            <v>4</v>
          </cell>
          <cell r="Q17303">
            <v>4</v>
          </cell>
          <cell r="V17303">
            <v>5450</v>
          </cell>
        </row>
        <row r="17304">
          <cell r="A17304">
            <v>1</v>
          </cell>
          <cell r="E17304">
            <v>4</v>
          </cell>
          <cell r="I17304">
            <v>-44678.69</v>
          </cell>
          <cell r="M17304">
            <v>4</v>
          </cell>
          <cell r="Q17304">
            <v>4</v>
          </cell>
          <cell r="V17304">
            <v>5450</v>
          </cell>
        </row>
        <row r="17305">
          <cell r="A17305">
            <v>1</v>
          </cell>
          <cell r="E17305">
            <v>4</v>
          </cell>
          <cell r="I17305">
            <v>-2285692.54</v>
          </cell>
          <cell r="M17305">
            <v>4</v>
          </cell>
          <cell r="Q17305">
            <v>4</v>
          </cell>
          <cell r="V17305">
            <v>5500</v>
          </cell>
        </row>
        <row r="17306">
          <cell r="A17306">
            <v>1</v>
          </cell>
          <cell r="E17306">
            <v>4</v>
          </cell>
          <cell r="I17306">
            <v>-685579.23</v>
          </cell>
          <cell r="M17306">
            <v>4</v>
          </cell>
          <cell r="Q17306">
            <v>4</v>
          </cell>
          <cell r="V17306">
            <v>5500</v>
          </cell>
        </row>
        <row r="17307">
          <cell r="A17307">
            <v>1</v>
          </cell>
          <cell r="E17307">
            <v>4</v>
          </cell>
          <cell r="I17307">
            <v>-377068.85</v>
          </cell>
          <cell r="M17307">
            <v>4</v>
          </cell>
          <cell r="Q17307">
            <v>4</v>
          </cell>
          <cell r="V17307">
            <v>5500</v>
          </cell>
        </row>
        <row r="17308">
          <cell r="A17308">
            <v>1</v>
          </cell>
          <cell r="E17308">
            <v>4</v>
          </cell>
          <cell r="I17308">
            <v>-1601346.8</v>
          </cell>
          <cell r="M17308">
            <v>4</v>
          </cell>
          <cell r="Q17308">
            <v>4</v>
          </cell>
          <cell r="V17308">
            <v>5520</v>
          </cell>
        </row>
        <row r="17309">
          <cell r="A17309">
            <v>1</v>
          </cell>
          <cell r="E17309">
            <v>4</v>
          </cell>
          <cell r="I17309">
            <v>-656667.94999999995</v>
          </cell>
          <cell r="M17309">
            <v>4</v>
          </cell>
          <cell r="Q17309">
            <v>4</v>
          </cell>
          <cell r="V17309">
            <v>5520</v>
          </cell>
        </row>
        <row r="17310">
          <cell r="A17310">
            <v>1</v>
          </cell>
          <cell r="E17310">
            <v>4</v>
          </cell>
          <cell r="I17310">
            <v>2558318.08</v>
          </cell>
          <cell r="M17310">
            <v>4</v>
          </cell>
          <cell r="Q17310">
            <v>4</v>
          </cell>
          <cell r="V17310">
            <v>6110</v>
          </cell>
        </row>
        <row r="17311">
          <cell r="A17311">
            <v>1</v>
          </cell>
          <cell r="E17311">
            <v>4</v>
          </cell>
          <cell r="I17311">
            <v>-1775636.68</v>
          </cell>
          <cell r="M17311">
            <v>4</v>
          </cell>
          <cell r="Q17311">
            <v>4</v>
          </cell>
          <cell r="V17311">
            <v>6120</v>
          </cell>
        </row>
        <row r="17312">
          <cell r="A17312">
            <v>1</v>
          </cell>
          <cell r="E17312">
            <v>4</v>
          </cell>
          <cell r="I17312">
            <v>347822.67</v>
          </cell>
          <cell r="M17312">
            <v>4</v>
          </cell>
          <cell r="Q17312">
            <v>4</v>
          </cell>
          <cell r="V17312">
            <v>6210</v>
          </cell>
        </row>
        <row r="17313">
          <cell r="A17313">
            <v>1</v>
          </cell>
          <cell r="E17313">
            <v>4</v>
          </cell>
          <cell r="I17313">
            <v>-145013.51999999999</v>
          </cell>
          <cell r="M17313">
            <v>4</v>
          </cell>
          <cell r="Q17313">
            <v>4</v>
          </cell>
          <cell r="V17313">
            <v>6220</v>
          </cell>
        </row>
        <row r="17314">
          <cell r="A17314">
            <v>1</v>
          </cell>
          <cell r="E17314">
            <v>4</v>
          </cell>
          <cell r="I17314">
            <v>2082201.33</v>
          </cell>
          <cell r="M17314">
            <v>4</v>
          </cell>
          <cell r="Q17314">
            <v>4</v>
          </cell>
          <cell r="V17314">
            <v>6310</v>
          </cell>
        </row>
        <row r="17315">
          <cell r="A17315">
            <v>1</v>
          </cell>
          <cell r="E17315">
            <v>4</v>
          </cell>
          <cell r="I17315">
            <v>-1126784.3</v>
          </cell>
          <cell r="M17315">
            <v>4</v>
          </cell>
          <cell r="Q17315">
            <v>4</v>
          </cell>
          <cell r="V17315">
            <v>6320</v>
          </cell>
        </row>
        <row r="17316">
          <cell r="A17316">
            <v>1</v>
          </cell>
          <cell r="E17316">
            <v>4</v>
          </cell>
          <cell r="I17316">
            <v>134251.72</v>
          </cell>
          <cell r="M17316">
            <v>4</v>
          </cell>
          <cell r="Q17316">
            <v>4</v>
          </cell>
          <cell r="V17316">
            <v>6410</v>
          </cell>
        </row>
        <row r="17317">
          <cell r="A17317">
            <v>1</v>
          </cell>
          <cell r="E17317">
            <v>4</v>
          </cell>
          <cell r="I17317">
            <v>-62559.12</v>
          </cell>
          <cell r="M17317">
            <v>4</v>
          </cell>
          <cell r="Q17317">
            <v>4</v>
          </cell>
          <cell r="V17317">
            <v>6420</v>
          </cell>
        </row>
        <row r="17318">
          <cell r="A17318">
            <v>1</v>
          </cell>
          <cell r="E17318">
            <v>4</v>
          </cell>
          <cell r="I17318">
            <v>1565475.75</v>
          </cell>
          <cell r="M17318">
            <v>4</v>
          </cell>
          <cell r="Q17318">
            <v>4</v>
          </cell>
          <cell r="V17318">
            <v>6510</v>
          </cell>
        </row>
        <row r="17319">
          <cell r="A17319">
            <v>1</v>
          </cell>
          <cell r="E17319">
            <v>4</v>
          </cell>
          <cell r="I17319">
            <v>-416179.75</v>
          </cell>
          <cell r="M17319">
            <v>4</v>
          </cell>
          <cell r="Q17319">
            <v>4</v>
          </cell>
          <cell r="V17319">
            <v>6520</v>
          </cell>
        </row>
        <row r="17320">
          <cell r="A17320">
            <v>1</v>
          </cell>
          <cell r="E17320">
            <v>4</v>
          </cell>
          <cell r="I17320">
            <v>107100</v>
          </cell>
          <cell r="M17320">
            <v>4</v>
          </cell>
          <cell r="Q17320">
            <v>4</v>
          </cell>
          <cell r="V17320">
            <v>6610</v>
          </cell>
        </row>
        <row r="17321">
          <cell r="A17321">
            <v>1</v>
          </cell>
          <cell r="E17321">
            <v>4</v>
          </cell>
          <cell r="I17321">
            <v>-8925</v>
          </cell>
          <cell r="M17321">
            <v>4</v>
          </cell>
          <cell r="Q17321">
            <v>4</v>
          </cell>
          <cell r="V17321">
            <v>6620</v>
          </cell>
        </row>
        <row r="17322">
          <cell r="A17322">
            <v>1</v>
          </cell>
          <cell r="E17322">
            <v>4</v>
          </cell>
          <cell r="I17322">
            <v>303912.11</v>
          </cell>
          <cell r="M17322">
            <v>4</v>
          </cell>
          <cell r="Q17322">
            <v>4</v>
          </cell>
          <cell r="V17322">
            <v>6710</v>
          </cell>
        </row>
        <row r="17323">
          <cell r="A17323">
            <v>1</v>
          </cell>
          <cell r="E17323">
            <v>4</v>
          </cell>
          <cell r="I17323">
            <v>-96620.71</v>
          </cell>
          <cell r="M17323">
            <v>4</v>
          </cell>
          <cell r="Q17323">
            <v>4</v>
          </cell>
          <cell r="V17323">
            <v>6720</v>
          </cell>
        </row>
        <row r="17324">
          <cell r="A17324">
            <v>1</v>
          </cell>
          <cell r="E17324">
            <v>4</v>
          </cell>
          <cell r="I17324">
            <v>457399.5</v>
          </cell>
          <cell r="M17324">
            <v>4</v>
          </cell>
          <cell r="Q17324">
            <v>4</v>
          </cell>
          <cell r="V17324">
            <v>6810</v>
          </cell>
        </row>
        <row r="17325">
          <cell r="A17325">
            <v>1</v>
          </cell>
          <cell r="E17325">
            <v>4</v>
          </cell>
          <cell r="I17325">
            <v>-126090.69</v>
          </cell>
          <cell r="M17325">
            <v>4</v>
          </cell>
          <cell r="Q17325">
            <v>4</v>
          </cell>
          <cell r="V17325">
            <v>6820</v>
          </cell>
        </row>
        <row r="17326">
          <cell r="A17326">
            <v>1</v>
          </cell>
          <cell r="E17326">
            <v>4</v>
          </cell>
          <cell r="I17326">
            <v>31104.19</v>
          </cell>
          <cell r="M17326">
            <v>4</v>
          </cell>
          <cell r="Q17326">
            <v>4</v>
          </cell>
          <cell r="V17326">
            <v>7000</v>
          </cell>
        </row>
        <row r="17327">
          <cell r="A17327">
            <v>1</v>
          </cell>
          <cell r="E17327">
            <v>4</v>
          </cell>
          <cell r="I17327">
            <v>15453356.460000001</v>
          </cell>
          <cell r="M17327">
            <v>4</v>
          </cell>
          <cell r="Q17327">
            <v>4</v>
          </cell>
          <cell r="V17327">
            <v>7100</v>
          </cell>
        </row>
        <row r="17328">
          <cell r="A17328">
            <v>1</v>
          </cell>
          <cell r="E17328">
            <v>4</v>
          </cell>
          <cell r="I17328">
            <v>-1896362.69</v>
          </cell>
          <cell r="M17328">
            <v>4</v>
          </cell>
          <cell r="Q17328">
            <v>4</v>
          </cell>
          <cell r="V17328">
            <v>7110</v>
          </cell>
        </row>
        <row r="17329">
          <cell r="A17329">
            <v>1</v>
          </cell>
          <cell r="E17329">
            <v>4</v>
          </cell>
          <cell r="I17329">
            <v>0</v>
          </cell>
          <cell r="M17329">
            <v>4</v>
          </cell>
          <cell r="Q17329">
            <v>4</v>
          </cell>
          <cell r="V17329">
            <v>7130</v>
          </cell>
        </row>
        <row r="17330">
          <cell r="A17330">
            <v>1</v>
          </cell>
          <cell r="E17330">
            <v>4</v>
          </cell>
          <cell r="I17330">
            <v>0</v>
          </cell>
          <cell r="M17330">
            <v>4</v>
          </cell>
          <cell r="Q17330">
            <v>4</v>
          </cell>
          <cell r="V17330">
            <v>7130</v>
          </cell>
        </row>
        <row r="17331">
          <cell r="A17331">
            <v>1</v>
          </cell>
          <cell r="E17331">
            <v>4</v>
          </cell>
          <cell r="I17331">
            <v>0</v>
          </cell>
          <cell r="M17331">
            <v>4</v>
          </cell>
          <cell r="Q17331">
            <v>4</v>
          </cell>
          <cell r="V17331">
            <v>7130</v>
          </cell>
        </row>
        <row r="17332">
          <cell r="A17332">
            <v>1</v>
          </cell>
          <cell r="E17332">
            <v>4</v>
          </cell>
          <cell r="I17332">
            <v>0</v>
          </cell>
          <cell r="M17332">
            <v>4</v>
          </cell>
          <cell r="Q17332">
            <v>4</v>
          </cell>
          <cell r="V17332">
            <v>7131</v>
          </cell>
        </row>
        <row r="17333">
          <cell r="A17333">
            <v>1</v>
          </cell>
          <cell r="E17333">
            <v>4</v>
          </cell>
          <cell r="I17333">
            <v>0</v>
          </cell>
          <cell r="M17333">
            <v>4</v>
          </cell>
          <cell r="Q17333">
            <v>4</v>
          </cell>
          <cell r="V17333">
            <v>7131</v>
          </cell>
        </row>
        <row r="17334">
          <cell r="A17334">
            <v>1</v>
          </cell>
          <cell r="E17334">
            <v>4</v>
          </cell>
          <cell r="I17334">
            <v>0</v>
          </cell>
          <cell r="M17334">
            <v>4</v>
          </cell>
          <cell r="Q17334">
            <v>4</v>
          </cell>
          <cell r="V17334">
            <v>7131</v>
          </cell>
        </row>
        <row r="17335">
          <cell r="A17335">
            <v>1</v>
          </cell>
          <cell r="E17335">
            <v>4</v>
          </cell>
          <cell r="I17335">
            <v>0</v>
          </cell>
          <cell r="M17335">
            <v>4</v>
          </cell>
          <cell r="Q17335">
            <v>4</v>
          </cell>
          <cell r="V17335">
            <v>7131</v>
          </cell>
        </row>
        <row r="17336">
          <cell r="A17336">
            <v>1</v>
          </cell>
          <cell r="E17336">
            <v>4</v>
          </cell>
          <cell r="I17336">
            <v>0</v>
          </cell>
          <cell r="M17336">
            <v>4</v>
          </cell>
          <cell r="Q17336">
            <v>4</v>
          </cell>
          <cell r="V17336">
            <v>7200</v>
          </cell>
        </row>
        <row r="17337">
          <cell r="A17337">
            <v>1</v>
          </cell>
          <cell r="E17337">
            <v>4</v>
          </cell>
          <cell r="I17337">
            <v>0</v>
          </cell>
          <cell r="M17337">
            <v>4</v>
          </cell>
          <cell r="Q17337">
            <v>4</v>
          </cell>
          <cell r="V17337">
            <v>7200</v>
          </cell>
        </row>
        <row r="17338">
          <cell r="A17338">
            <v>1</v>
          </cell>
          <cell r="E17338">
            <v>4</v>
          </cell>
          <cell r="I17338">
            <v>0</v>
          </cell>
          <cell r="M17338">
            <v>4</v>
          </cell>
          <cell r="Q17338">
            <v>4</v>
          </cell>
          <cell r="V17338">
            <v>7200</v>
          </cell>
        </row>
        <row r="17339">
          <cell r="A17339">
            <v>1</v>
          </cell>
          <cell r="E17339">
            <v>4</v>
          </cell>
          <cell r="I17339">
            <v>0</v>
          </cell>
          <cell r="M17339">
            <v>4</v>
          </cell>
          <cell r="Q17339">
            <v>4</v>
          </cell>
          <cell r="V17339">
            <v>7200</v>
          </cell>
        </row>
        <row r="17340">
          <cell r="A17340">
            <v>1</v>
          </cell>
          <cell r="E17340">
            <v>4</v>
          </cell>
          <cell r="I17340">
            <v>100</v>
          </cell>
          <cell r="M17340">
            <v>4</v>
          </cell>
          <cell r="Q17340">
            <v>4</v>
          </cell>
          <cell r="V17340">
            <v>7200</v>
          </cell>
        </row>
        <row r="17341">
          <cell r="A17341">
            <v>1</v>
          </cell>
          <cell r="E17341">
            <v>4</v>
          </cell>
          <cell r="I17341">
            <v>0</v>
          </cell>
          <cell r="M17341">
            <v>4</v>
          </cell>
          <cell r="Q17341">
            <v>4</v>
          </cell>
          <cell r="V17341">
            <v>7200</v>
          </cell>
        </row>
        <row r="17342">
          <cell r="A17342">
            <v>1</v>
          </cell>
          <cell r="E17342">
            <v>4</v>
          </cell>
          <cell r="I17342">
            <v>0</v>
          </cell>
          <cell r="M17342">
            <v>4</v>
          </cell>
          <cell r="Q17342">
            <v>4</v>
          </cell>
          <cell r="V17342">
            <v>7200</v>
          </cell>
        </row>
        <row r="17343">
          <cell r="A17343">
            <v>1</v>
          </cell>
          <cell r="E17343">
            <v>4</v>
          </cell>
          <cell r="I17343">
            <v>10000</v>
          </cell>
          <cell r="M17343">
            <v>4</v>
          </cell>
          <cell r="Q17343">
            <v>4</v>
          </cell>
          <cell r="V17343">
            <v>7200</v>
          </cell>
        </row>
        <row r="17344">
          <cell r="A17344">
            <v>1</v>
          </cell>
          <cell r="E17344">
            <v>4</v>
          </cell>
          <cell r="I17344">
            <v>0</v>
          </cell>
          <cell r="M17344">
            <v>4</v>
          </cell>
          <cell r="Q17344">
            <v>4</v>
          </cell>
          <cell r="V17344">
            <v>7200</v>
          </cell>
        </row>
        <row r="17345">
          <cell r="A17345">
            <v>1</v>
          </cell>
          <cell r="E17345">
            <v>4</v>
          </cell>
          <cell r="I17345">
            <v>0</v>
          </cell>
          <cell r="M17345">
            <v>4</v>
          </cell>
          <cell r="Q17345">
            <v>4</v>
          </cell>
          <cell r="V17345">
            <v>7300</v>
          </cell>
        </row>
        <row r="17346">
          <cell r="A17346">
            <v>1</v>
          </cell>
          <cell r="E17346">
            <v>4</v>
          </cell>
          <cell r="I17346">
            <v>0</v>
          </cell>
          <cell r="M17346">
            <v>4</v>
          </cell>
          <cell r="Q17346">
            <v>4</v>
          </cell>
          <cell r="V17346">
            <v>7300</v>
          </cell>
        </row>
        <row r="17347">
          <cell r="A17347">
            <v>1</v>
          </cell>
          <cell r="E17347">
            <v>4</v>
          </cell>
          <cell r="I17347">
            <v>11697.47</v>
          </cell>
          <cell r="M17347">
            <v>4</v>
          </cell>
          <cell r="Q17347">
            <v>4</v>
          </cell>
          <cell r="V17347">
            <v>7300</v>
          </cell>
        </row>
        <row r="17348">
          <cell r="A17348">
            <v>1</v>
          </cell>
          <cell r="E17348">
            <v>4</v>
          </cell>
          <cell r="I17348">
            <v>0</v>
          </cell>
          <cell r="M17348">
            <v>4</v>
          </cell>
          <cell r="Q17348">
            <v>4</v>
          </cell>
          <cell r="V17348">
            <v>7300</v>
          </cell>
        </row>
        <row r="17349">
          <cell r="A17349">
            <v>1</v>
          </cell>
          <cell r="E17349">
            <v>4</v>
          </cell>
          <cell r="I17349">
            <v>3703.85</v>
          </cell>
          <cell r="M17349">
            <v>4</v>
          </cell>
          <cell r="Q17349">
            <v>4</v>
          </cell>
          <cell r="V17349">
            <v>7300</v>
          </cell>
        </row>
        <row r="17350">
          <cell r="A17350">
            <v>1</v>
          </cell>
          <cell r="E17350">
            <v>4</v>
          </cell>
          <cell r="I17350">
            <v>0</v>
          </cell>
          <cell r="M17350">
            <v>4</v>
          </cell>
          <cell r="Q17350">
            <v>4</v>
          </cell>
          <cell r="V17350">
            <v>7300</v>
          </cell>
        </row>
        <row r="17351">
          <cell r="A17351">
            <v>1</v>
          </cell>
          <cell r="E17351">
            <v>4</v>
          </cell>
          <cell r="I17351">
            <v>0</v>
          </cell>
          <cell r="M17351">
            <v>4</v>
          </cell>
          <cell r="Q17351">
            <v>4</v>
          </cell>
          <cell r="V17351">
            <v>7300</v>
          </cell>
        </row>
        <row r="17352">
          <cell r="A17352">
            <v>1</v>
          </cell>
          <cell r="E17352">
            <v>4</v>
          </cell>
          <cell r="I17352">
            <v>0</v>
          </cell>
          <cell r="M17352">
            <v>4</v>
          </cell>
          <cell r="Q17352">
            <v>4</v>
          </cell>
          <cell r="V17352">
            <v>7300</v>
          </cell>
        </row>
        <row r="17353">
          <cell r="A17353">
            <v>1</v>
          </cell>
          <cell r="E17353">
            <v>4</v>
          </cell>
          <cell r="I17353">
            <v>0</v>
          </cell>
          <cell r="M17353">
            <v>4</v>
          </cell>
          <cell r="Q17353">
            <v>4</v>
          </cell>
          <cell r="V17353">
            <v>7300</v>
          </cell>
        </row>
        <row r="17354">
          <cell r="A17354">
            <v>1</v>
          </cell>
          <cell r="E17354">
            <v>4</v>
          </cell>
          <cell r="I17354">
            <v>0</v>
          </cell>
          <cell r="M17354">
            <v>4</v>
          </cell>
          <cell r="Q17354">
            <v>4</v>
          </cell>
          <cell r="V17354">
            <v>7300</v>
          </cell>
        </row>
        <row r="17355">
          <cell r="A17355">
            <v>1</v>
          </cell>
          <cell r="E17355">
            <v>4</v>
          </cell>
          <cell r="I17355">
            <v>0</v>
          </cell>
          <cell r="M17355">
            <v>4</v>
          </cell>
          <cell r="Q17355">
            <v>4</v>
          </cell>
          <cell r="V17355">
            <v>7300</v>
          </cell>
        </row>
        <row r="17356">
          <cell r="A17356">
            <v>1</v>
          </cell>
          <cell r="E17356">
            <v>4</v>
          </cell>
          <cell r="I17356">
            <v>-79560.7</v>
          </cell>
          <cell r="M17356">
            <v>4</v>
          </cell>
          <cell r="Q17356">
            <v>4</v>
          </cell>
          <cell r="V17356">
            <v>7300</v>
          </cell>
        </row>
        <row r="17357">
          <cell r="A17357">
            <v>1</v>
          </cell>
          <cell r="E17357">
            <v>4</v>
          </cell>
          <cell r="I17357">
            <v>3934.5</v>
          </cell>
          <cell r="M17357">
            <v>4</v>
          </cell>
          <cell r="Q17357">
            <v>4</v>
          </cell>
          <cell r="V17357">
            <v>7300</v>
          </cell>
        </row>
        <row r="17358">
          <cell r="A17358">
            <v>1</v>
          </cell>
          <cell r="E17358">
            <v>4</v>
          </cell>
          <cell r="I17358">
            <v>374713.48</v>
          </cell>
          <cell r="M17358">
            <v>4</v>
          </cell>
          <cell r="Q17358">
            <v>4</v>
          </cell>
          <cell r="V17358">
            <v>7300</v>
          </cell>
        </row>
        <row r="17359">
          <cell r="A17359">
            <v>1</v>
          </cell>
          <cell r="E17359">
            <v>4</v>
          </cell>
          <cell r="I17359">
            <v>0</v>
          </cell>
          <cell r="M17359">
            <v>4</v>
          </cell>
          <cell r="Q17359">
            <v>4</v>
          </cell>
          <cell r="V17359">
            <v>7300</v>
          </cell>
        </row>
        <row r="17360">
          <cell r="A17360">
            <v>1</v>
          </cell>
          <cell r="E17360">
            <v>4</v>
          </cell>
          <cell r="I17360">
            <v>0</v>
          </cell>
          <cell r="M17360">
            <v>4</v>
          </cell>
          <cell r="Q17360">
            <v>4</v>
          </cell>
          <cell r="V17360">
            <v>7300</v>
          </cell>
        </row>
        <row r="17361">
          <cell r="A17361">
            <v>1</v>
          </cell>
          <cell r="E17361">
            <v>4</v>
          </cell>
          <cell r="I17361">
            <v>0</v>
          </cell>
          <cell r="M17361">
            <v>4</v>
          </cell>
          <cell r="Q17361">
            <v>4</v>
          </cell>
          <cell r="V17361">
            <v>7300</v>
          </cell>
        </row>
        <row r="17362">
          <cell r="A17362">
            <v>1</v>
          </cell>
          <cell r="E17362">
            <v>4</v>
          </cell>
          <cell r="I17362">
            <v>0</v>
          </cell>
          <cell r="M17362">
            <v>4</v>
          </cell>
          <cell r="Q17362">
            <v>4</v>
          </cell>
          <cell r="V17362">
            <v>7300</v>
          </cell>
        </row>
        <row r="17363">
          <cell r="A17363">
            <v>1</v>
          </cell>
          <cell r="E17363">
            <v>4</v>
          </cell>
          <cell r="I17363">
            <v>0</v>
          </cell>
          <cell r="M17363">
            <v>4</v>
          </cell>
          <cell r="Q17363">
            <v>4</v>
          </cell>
          <cell r="V17363">
            <v>7300</v>
          </cell>
        </row>
        <row r="17364">
          <cell r="A17364">
            <v>1</v>
          </cell>
          <cell r="E17364">
            <v>4</v>
          </cell>
          <cell r="I17364">
            <v>0</v>
          </cell>
          <cell r="M17364">
            <v>4</v>
          </cell>
          <cell r="Q17364">
            <v>4</v>
          </cell>
          <cell r="V17364">
            <v>7300</v>
          </cell>
        </row>
        <row r="17365">
          <cell r="A17365">
            <v>1</v>
          </cell>
          <cell r="E17365">
            <v>4</v>
          </cell>
          <cell r="I17365">
            <v>0</v>
          </cell>
          <cell r="M17365">
            <v>4</v>
          </cell>
          <cell r="Q17365">
            <v>4</v>
          </cell>
          <cell r="V17365">
            <v>7300</v>
          </cell>
        </row>
        <row r="17366">
          <cell r="A17366">
            <v>1</v>
          </cell>
          <cell r="E17366">
            <v>4</v>
          </cell>
          <cell r="I17366">
            <v>-16124.85</v>
          </cell>
          <cell r="M17366">
            <v>4</v>
          </cell>
          <cell r="Q17366">
            <v>4</v>
          </cell>
          <cell r="V17366">
            <v>7300</v>
          </cell>
        </row>
        <row r="17367">
          <cell r="A17367">
            <v>1</v>
          </cell>
          <cell r="E17367">
            <v>4</v>
          </cell>
          <cell r="I17367">
            <v>375237.29</v>
          </cell>
          <cell r="M17367">
            <v>4</v>
          </cell>
          <cell r="Q17367">
            <v>4</v>
          </cell>
          <cell r="V17367">
            <v>7300</v>
          </cell>
        </row>
        <row r="17368">
          <cell r="A17368">
            <v>1</v>
          </cell>
          <cell r="E17368">
            <v>4</v>
          </cell>
          <cell r="I17368">
            <v>1463.57</v>
          </cell>
          <cell r="M17368">
            <v>4</v>
          </cell>
          <cell r="Q17368">
            <v>4</v>
          </cell>
          <cell r="V17368">
            <v>7300</v>
          </cell>
        </row>
        <row r="17369">
          <cell r="A17369">
            <v>1</v>
          </cell>
          <cell r="E17369">
            <v>4</v>
          </cell>
          <cell r="I17369">
            <v>800</v>
          </cell>
          <cell r="M17369">
            <v>4</v>
          </cell>
          <cell r="Q17369">
            <v>4</v>
          </cell>
          <cell r="V17369">
            <v>7300</v>
          </cell>
        </row>
        <row r="17370">
          <cell r="A17370">
            <v>1</v>
          </cell>
          <cell r="E17370">
            <v>4</v>
          </cell>
          <cell r="I17370">
            <v>-187.03</v>
          </cell>
          <cell r="M17370">
            <v>4</v>
          </cell>
          <cell r="Q17370">
            <v>4</v>
          </cell>
          <cell r="V17370">
            <v>7300</v>
          </cell>
        </row>
        <row r="17371">
          <cell r="A17371">
            <v>1</v>
          </cell>
          <cell r="E17371">
            <v>4</v>
          </cell>
          <cell r="I17371">
            <v>9057.9500000000007</v>
          </cell>
          <cell r="M17371">
            <v>4</v>
          </cell>
          <cell r="Q17371">
            <v>4</v>
          </cell>
          <cell r="V17371">
            <v>7300</v>
          </cell>
        </row>
        <row r="17372">
          <cell r="A17372">
            <v>1</v>
          </cell>
          <cell r="E17372">
            <v>4</v>
          </cell>
          <cell r="I17372">
            <v>-1680.59</v>
          </cell>
          <cell r="M17372">
            <v>4</v>
          </cell>
          <cell r="Q17372">
            <v>4</v>
          </cell>
          <cell r="V17372">
            <v>7300</v>
          </cell>
        </row>
        <row r="17373">
          <cell r="A17373">
            <v>1</v>
          </cell>
          <cell r="E17373">
            <v>4</v>
          </cell>
          <cell r="I17373">
            <v>-29380</v>
          </cell>
          <cell r="M17373">
            <v>4</v>
          </cell>
          <cell r="Q17373">
            <v>4</v>
          </cell>
          <cell r="V17373">
            <v>7300</v>
          </cell>
        </row>
        <row r="17374">
          <cell r="A17374">
            <v>1</v>
          </cell>
          <cell r="E17374">
            <v>4</v>
          </cell>
          <cell r="I17374">
            <v>40</v>
          </cell>
          <cell r="M17374">
            <v>4</v>
          </cell>
          <cell r="Q17374">
            <v>4</v>
          </cell>
          <cell r="V17374">
            <v>7300</v>
          </cell>
        </row>
        <row r="17375">
          <cell r="A17375">
            <v>1</v>
          </cell>
          <cell r="E17375">
            <v>4</v>
          </cell>
          <cell r="I17375">
            <v>455.25</v>
          </cell>
          <cell r="M17375">
            <v>4</v>
          </cell>
          <cell r="Q17375">
            <v>4</v>
          </cell>
          <cell r="V17375">
            <v>7300</v>
          </cell>
        </row>
        <row r="17376">
          <cell r="A17376">
            <v>1</v>
          </cell>
          <cell r="E17376">
            <v>4</v>
          </cell>
          <cell r="I17376">
            <v>7970</v>
          </cell>
          <cell r="M17376">
            <v>4</v>
          </cell>
          <cell r="Q17376">
            <v>4</v>
          </cell>
          <cell r="V17376">
            <v>7300</v>
          </cell>
        </row>
        <row r="17377">
          <cell r="A17377">
            <v>1</v>
          </cell>
          <cell r="E17377">
            <v>4</v>
          </cell>
          <cell r="I17377">
            <v>3891.75</v>
          </cell>
          <cell r="M17377">
            <v>4</v>
          </cell>
          <cell r="Q17377">
            <v>4</v>
          </cell>
          <cell r="V17377">
            <v>7300</v>
          </cell>
        </row>
        <row r="17378">
          <cell r="A17378">
            <v>1</v>
          </cell>
          <cell r="E17378">
            <v>4</v>
          </cell>
          <cell r="I17378">
            <v>6266.56</v>
          </cell>
          <cell r="M17378">
            <v>4</v>
          </cell>
          <cell r="Q17378">
            <v>4</v>
          </cell>
          <cell r="V17378">
            <v>7300</v>
          </cell>
        </row>
        <row r="17379">
          <cell r="A17379">
            <v>1</v>
          </cell>
          <cell r="E17379">
            <v>4</v>
          </cell>
          <cell r="I17379">
            <v>3907.3</v>
          </cell>
          <cell r="M17379">
            <v>4</v>
          </cell>
          <cell r="Q17379">
            <v>4</v>
          </cell>
          <cell r="V17379">
            <v>7300</v>
          </cell>
        </row>
        <row r="17380">
          <cell r="A17380">
            <v>1</v>
          </cell>
          <cell r="E17380">
            <v>4</v>
          </cell>
          <cell r="I17380">
            <v>24861.9</v>
          </cell>
          <cell r="M17380">
            <v>4</v>
          </cell>
          <cell r="Q17380">
            <v>4</v>
          </cell>
          <cell r="V17380">
            <v>7300</v>
          </cell>
        </row>
        <row r="17381">
          <cell r="A17381">
            <v>1</v>
          </cell>
          <cell r="E17381">
            <v>4</v>
          </cell>
          <cell r="I17381">
            <v>2429.2199999999998</v>
          </cell>
          <cell r="M17381">
            <v>4</v>
          </cell>
          <cell r="Q17381">
            <v>4</v>
          </cell>
          <cell r="V17381">
            <v>7300</v>
          </cell>
        </row>
        <row r="17382">
          <cell r="A17382">
            <v>1</v>
          </cell>
          <cell r="E17382">
            <v>4</v>
          </cell>
          <cell r="I17382">
            <v>7711.6</v>
          </cell>
          <cell r="M17382">
            <v>4</v>
          </cell>
          <cell r="Q17382">
            <v>4</v>
          </cell>
          <cell r="V17382">
            <v>7300</v>
          </cell>
        </row>
        <row r="17383">
          <cell r="A17383">
            <v>1</v>
          </cell>
          <cell r="E17383">
            <v>4</v>
          </cell>
          <cell r="I17383">
            <v>5525285.8600000003</v>
          </cell>
          <cell r="M17383">
            <v>4</v>
          </cell>
          <cell r="Q17383">
            <v>4</v>
          </cell>
          <cell r="V17383">
            <v>7400</v>
          </cell>
        </row>
        <row r="17384">
          <cell r="A17384">
            <v>1</v>
          </cell>
          <cell r="E17384">
            <v>4</v>
          </cell>
          <cell r="I17384">
            <v>311463.08</v>
          </cell>
          <cell r="M17384">
            <v>4</v>
          </cell>
          <cell r="Q17384">
            <v>4</v>
          </cell>
          <cell r="V17384">
            <v>7700</v>
          </cell>
        </row>
        <row r="17385">
          <cell r="A17385">
            <v>1</v>
          </cell>
          <cell r="E17385">
            <v>4</v>
          </cell>
          <cell r="I17385">
            <v>0</v>
          </cell>
          <cell r="M17385">
            <v>4</v>
          </cell>
          <cell r="Q17385">
            <v>4</v>
          </cell>
          <cell r="V17385">
            <v>7700</v>
          </cell>
        </row>
        <row r="17386">
          <cell r="A17386">
            <v>1</v>
          </cell>
          <cell r="E17386">
            <v>4</v>
          </cell>
          <cell r="I17386">
            <v>0</v>
          </cell>
          <cell r="M17386">
            <v>4</v>
          </cell>
          <cell r="Q17386">
            <v>4</v>
          </cell>
          <cell r="V17386">
            <v>7700</v>
          </cell>
        </row>
        <row r="17387">
          <cell r="A17387">
            <v>1</v>
          </cell>
          <cell r="E17387">
            <v>4</v>
          </cell>
          <cell r="I17387">
            <v>3850036.49</v>
          </cell>
          <cell r="M17387">
            <v>4</v>
          </cell>
          <cell r="Q17387">
            <v>4</v>
          </cell>
          <cell r="V17387">
            <v>7700</v>
          </cell>
        </row>
        <row r="17388">
          <cell r="A17388">
            <v>1</v>
          </cell>
          <cell r="E17388">
            <v>4</v>
          </cell>
          <cell r="I17388">
            <v>0</v>
          </cell>
          <cell r="M17388">
            <v>4</v>
          </cell>
          <cell r="Q17388">
            <v>4</v>
          </cell>
          <cell r="V17388">
            <v>7700</v>
          </cell>
        </row>
        <row r="17389">
          <cell r="A17389">
            <v>1</v>
          </cell>
          <cell r="E17389">
            <v>4</v>
          </cell>
          <cell r="I17389">
            <v>45465.62</v>
          </cell>
          <cell r="M17389">
            <v>4</v>
          </cell>
          <cell r="Q17389">
            <v>4</v>
          </cell>
          <cell r="V17389">
            <v>7700</v>
          </cell>
        </row>
        <row r="17390">
          <cell r="A17390">
            <v>1</v>
          </cell>
          <cell r="E17390">
            <v>4</v>
          </cell>
          <cell r="I17390">
            <v>0</v>
          </cell>
          <cell r="M17390">
            <v>4</v>
          </cell>
          <cell r="Q17390">
            <v>4</v>
          </cell>
          <cell r="V17390">
            <v>7700</v>
          </cell>
        </row>
        <row r="17391">
          <cell r="A17391">
            <v>1</v>
          </cell>
          <cell r="E17391">
            <v>4</v>
          </cell>
          <cell r="I17391">
            <v>0</v>
          </cell>
          <cell r="M17391">
            <v>4</v>
          </cell>
          <cell r="Q17391">
            <v>4</v>
          </cell>
          <cell r="V17391">
            <v>7700</v>
          </cell>
        </row>
        <row r="17392">
          <cell r="A17392">
            <v>1</v>
          </cell>
          <cell r="E17392">
            <v>4</v>
          </cell>
          <cell r="I17392">
            <v>0</v>
          </cell>
          <cell r="M17392">
            <v>4</v>
          </cell>
          <cell r="Q17392">
            <v>4</v>
          </cell>
          <cell r="V17392">
            <v>7700</v>
          </cell>
        </row>
        <row r="17393">
          <cell r="A17393">
            <v>1</v>
          </cell>
          <cell r="E17393">
            <v>4</v>
          </cell>
          <cell r="I17393">
            <v>0</v>
          </cell>
          <cell r="M17393">
            <v>4</v>
          </cell>
          <cell r="Q17393">
            <v>4</v>
          </cell>
          <cell r="V17393">
            <v>7700</v>
          </cell>
        </row>
        <row r="17394">
          <cell r="A17394">
            <v>1</v>
          </cell>
          <cell r="E17394">
            <v>4</v>
          </cell>
          <cell r="I17394">
            <v>0</v>
          </cell>
          <cell r="M17394">
            <v>4</v>
          </cell>
          <cell r="Q17394">
            <v>4</v>
          </cell>
          <cell r="V17394">
            <v>7700</v>
          </cell>
        </row>
        <row r="17395">
          <cell r="A17395">
            <v>1</v>
          </cell>
          <cell r="E17395">
            <v>4</v>
          </cell>
          <cell r="I17395">
            <v>0</v>
          </cell>
          <cell r="M17395">
            <v>4</v>
          </cell>
          <cell r="Q17395">
            <v>4</v>
          </cell>
          <cell r="V17395">
            <v>7700</v>
          </cell>
        </row>
        <row r="17396">
          <cell r="A17396">
            <v>1</v>
          </cell>
          <cell r="E17396">
            <v>4</v>
          </cell>
          <cell r="I17396">
            <v>0</v>
          </cell>
          <cell r="M17396">
            <v>4</v>
          </cell>
          <cell r="Q17396">
            <v>4</v>
          </cell>
          <cell r="V17396">
            <v>7700</v>
          </cell>
        </row>
        <row r="17397">
          <cell r="A17397">
            <v>1</v>
          </cell>
          <cell r="E17397">
            <v>4</v>
          </cell>
          <cell r="I17397">
            <v>0</v>
          </cell>
          <cell r="M17397">
            <v>4</v>
          </cell>
          <cell r="Q17397">
            <v>4</v>
          </cell>
          <cell r="V17397">
            <v>7700</v>
          </cell>
        </row>
        <row r="17398">
          <cell r="A17398">
            <v>1</v>
          </cell>
          <cell r="E17398">
            <v>4</v>
          </cell>
          <cell r="I17398">
            <v>0</v>
          </cell>
          <cell r="M17398">
            <v>4</v>
          </cell>
          <cell r="Q17398">
            <v>4</v>
          </cell>
          <cell r="V17398">
            <v>7700</v>
          </cell>
        </row>
        <row r="17399">
          <cell r="A17399">
            <v>1</v>
          </cell>
          <cell r="E17399">
            <v>4</v>
          </cell>
          <cell r="I17399">
            <v>0</v>
          </cell>
          <cell r="M17399">
            <v>4</v>
          </cell>
          <cell r="Q17399">
            <v>4</v>
          </cell>
          <cell r="V17399">
            <v>7710</v>
          </cell>
        </row>
        <row r="17400">
          <cell r="A17400">
            <v>1</v>
          </cell>
          <cell r="E17400">
            <v>4</v>
          </cell>
          <cell r="I17400">
            <v>0</v>
          </cell>
          <cell r="M17400">
            <v>4</v>
          </cell>
          <cell r="Q17400">
            <v>4</v>
          </cell>
          <cell r="V17400">
            <v>7710</v>
          </cell>
        </row>
        <row r="17401">
          <cell r="A17401">
            <v>1</v>
          </cell>
          <cell r="E17401">
            <v>4</v>
          </cell>
          <cell r="I17401">
            <v>0</v>
          </cell>
          <cell r="M17401">
            <v>4</v>
          </cell>
          <cell r="Q17401">
            <v>4</v>
          </cell>
          <cell r="V17401">
            <v>7710</v>
          </cell>
        </row>
        <row r="17402">
          <cell r="A17402">
            <v>1</v>
          </cell>
          <cell r="E17402">
            <v>4</v>
          </cell>
          <cell r="I17402">
            <v>0</v>
          </cell>
          <cell r="M17402">
            <v>4</v>
          </cell>
          <cell r="Q17402">
            <v>4</v>
          </cell>
          <cell r="V17402">
            <v>7710</v>
          </cell>
        </row>
        <row r="17403">
          <cell r="A17403">
            <v>1</v>
          </cell>
          <cell r="E17403">
            <v>4</v>
          </cell>
          <cell r="I17403">
            <v>0</v>
          </cell>
          <cell r="M17403">
            <v>4</v>
          </cell>
          <cell r="Q17403">
            <v>4</v>
          </cell>
          <cell r="V17403">
            <v>7710</v>
          </cell>
        </row>
        <row r="17404">
          <cell r="A17404">
            <v>1</v>
          </cell>
          <cell r="E17404">
            <v>4</v>
          </cell>
          <cell r="I17404">
            <v>0</v>
          </cell>
          <cell r="M17404">
            <v>4</v>
          </cell>
          <cell r="Q17404">
            <v>4</v>
          </cell>
          <cell r="V17404">
            <v>7710</v>
          </cell>
        </row>
        <row r="17405">
          <cell r="A17405">
            <v>1</v>
          </cell>
          <cell r="E17405">
            <v>4</v>
          </cell>
          <cell r="I17405">
            <v>0</v>
          </cell>
          <cell r="M17405">
            <v>4</v>
          </cell>
          <cell r="Q17405">
            <v>4</v>
          </cell>
          <cell r="V17405">
            <v>7710</v>
          </cell>
        </row>
        <row r="17406">
          <cell r="A17406">
            <v>1</v>
          </cell>
          <cell r="E17406">
            <v>4</v>
          </cell>
          <cell r="I17406">
            <v>0</v>
          </cell>
          <cell r="M17406">
            <v>4</v>
          </cell>
          <cell r="Q17406">
            <v>4</v>
          </cell>
          <cell r="V17406">
            <v>7710</v>
          </cell>
        </row>
        <row r="17407">
          <cell r="A17407">
            <v>1</v>
          </cell>
          <cell r="E17407">
            <v>4</v>
          </cell>
          <cell r="I17407">
            <v>0</v>
          </cell>
          <cell r="M17407">
            <v>4</v>
          </cell>
          <cell r="Q17407">
            <v>4</v>
          </cell>
          <cell r="V17407">
            <v>7710</v>
          </cell>
        </row>
        <row r="17408">
          <cell r="A17408">
            <v>1</v>
          </cell>
          <cell r="E17408">
            <v>4</v>
          </cell>
          <cell r="I17408">
            <v>0</v>
          </cell>
          <cell r="M17408">
            <v>4</v>
          </cell>
          <cell r="Q17408">
            <v>4</v>
          </cell>
          <cell r="V17408">
            <v>7710</v>
          </cell>
        </row>
        <row r="17409">
          <cell r="A17409">
            <v>1</v>
          </cell>
          <cell r="E17409">
            <v>4</v>
          </cell>
          <cell r="I17409">
            <v>0</v>
          </cell>
          <cell r="M17409">
            <v>4</v>
          </cell>
          <cell r="Q17409">
            <v>4</v>
          </cell>
          <cell r="V17409">
            <v>7710</v>
          </cell>
        </row>
        <row r="17410">
          <cell r="A17410">
            <v>1</v>
          </cell>
          <cell r="E17410">
            <v>4</v>
          </cell>
          <cell r="I17410">
            <v>441565.35</v>
          </cell>
          <cell r="M17410">
            <v>4</v>
          </cell>
          <cell r="Q17410">
            <v>4</v>
          </cell>
          <cell r="V17410">
            <v>7800</v>
          </cell>
        </row>
        <row r="17411">
          <cell r="A17411">
            <v>1</v>
          </cell>
          <cell r="E17411">
            <v>4</v>
          </cell>
          <cell r="I17411">
            <v>6000.97</v>
          </cell>
          <cell r="M17411">
            <v>4</v>
          </cell>
          <cell r="Q17411">
            <v>4</v>
          </cell>
          <cell r="V17411">
            <v>7901</v>
          </cell>
        </row>
        <row r="17412">
          <cell r="A17412">
            <v>1</v>
          </cell>
          <cell r="E17412">
            <v>4</v>
          </cell>
          <cell r="I17412">
            <v>27977.72</v>
          </cell>
          <cell r="M17412">
            <v>4</v>
          </cell>
          <cell r="Q17412">
            <v>4</v>
          </cell>
          <cell r="V17412">
            <v>7902</v>
          </cell>
        </row>
        <row r="17413">
          <cell r="A17413">
            <v>1</v>
          </cell>
          <cell r="E17413">
            <v>4</v>
          </cell>
          <cell r="I17413">
            <v>0</v>
          </cell>
          <cell r="M17413">
            <v>4</v>
          </cell>
          <cell r="Q17413">
            <v>4</v>
          </cell>
          <cell r="V17413">
            <v>7903</v>
          </cell>
        </row>
        <row r="17414">
          <cell r="A17414">
            <v>1</v>
          </cell>
          <cell r="E17414">
            <v>4</v>
          </cell>
          <cell r="I17414">
            <v>-47027.01</v>
          </cell>
          <cell r="M17414">
            <v>4</v>
          </cell>
          <cell r="Q17414">
            <v>4</v>
          </cell>
          <cell r="V17414">
            <v>8011</v>
          </cell>
        </row>
        <row r="17415">
          <cell r="A17415">
            <v>1</v>
          </cell>
          <cell r="E17415">
            <v>4</v>
          </cell>
          <cell r="I17415">
            <v>16723.53</v>
          </cell>
          <cell r="M17415">
            <v>4</v>
          </cell>
          <cell r="Q17415">
            <v>4</v>
          </cell>
          <cell r="V17415">
            <v>8012</v>
          </cell>
        </row>
        <row r="17416">
          <cell r="A17416">
            <v>1</v>
          </cell>
          <cell r="E17416">
            <v>4</v>
          </cell>
          <cell r="I17416">
            <v>-3089.63</v>
          </cell>
          <cell r="M17416">
            <v>4</v>
          </cell>
          <cell r="Q17416">
            <v>4</v>
          </cell>
          <cell r="V17416">
            <v>8013</v>
          </cell>
        </row>
        <row r="17417">
          <cell r="A17417">
            <v>1</v>
          </cell>
          <cell r="E17417">
            <v>4</v>
          </cell>
          <cell r="I17417">
            <v>3656.55</v>
          </cell>
          <cell r="M17417">
            <v>4</v>
          </cell>
          <cell r="Q17417">
            <v>4</v>
          </cell>
          <cell r="V17417">
            <v>8014</v>
          </cell>
        </row>
        <row r="17418">
          <cell r="A17418">
            <v>1</v>
          </cell>
          <cell r="E17418">
            <v>4</v>
          </cell>
          <cell r="I17418">
            <v>318.72000000000003</v>
          </cell>
          <cell r="M17418">
            <v>4</v>
          </cell>
          <cell r="Q17418">
            <v>4</v>
          </cell>
          <cell r="V17418">
            <v>8016</v>
          </cell>
        </row>
        <row r="17419">
          <cell r="A17419">
            <v>1</v>
          </cell>
          <cell r="E17419">
            <v>4</v>
          </cell>
          <cell r="I17419">
            <v>9454.35</v>
          </cell>
          <cell r="M17419">
            <v>4</v>
          </cell>
          <cell r="Q17419">
            <v>4</v>
          </cell>
          <cell r="V17419">
            <v>8021</v>
          </cell>
        </row>
        <row r="17420">
          <cell r="A17420">
            <v>1</v>
          </cell>
          <cell r="E17420">
            <v>4</v>
          </cell>
          <cell r="I17420">
            <v>0</v>
          </cell>
          <cell r="M17420">
            <v>4</v>
          </cell>
          <cell r="Q17420">
            <v>4</v>
          </cell>
          <cell r="V17420">
            <v>8041</v>
          </cell>
        </row>
        <row r="17421">
          <cell r="A17421">
            <v>1</v>
          </cell>
          <cell r="E17421">
            <v>4</v>
          </cell>
          <cell r="I17421">
            <v>0</v>
          </cell>
          <cell r="M17421">
            <v>4</v>
          </cell>
          <cell r="Q17421">
            <v>4</v>
          </cell>
          <cell r="V17421">
            <v>8042</v>
          </cell>
        </row>
        <row r="17422">
          <cell r="A17422">
            <v>1</v>
          </cell>
          <cell r="E17422">
            <v>4</v>
          </cell>
          <cell r="I17422">
            <v>-60.89</v>
          </cell>
          <cell r="M17422">
            <v>4</v>
          </cell>
          <cell r="Q17422">
            <v>4</v>
          </cell>
          <cell r="V17422">
            <v>8043</v>
          </cell>
        </row>
        <row r="17423">
          <cell r="A17423">
            <v>1</v>
          </cell>
          <cell r="E17423">
            <v>4</v>
          </cell>
          <cell r="I17423">
            <v>1336724</v>
          </cell>
          <cell r="M17423">
            <v>4</v>
          </cell>
          <cell r="Q17423">
            <v>4</v>
          </cell>
          <cell r="V17423">
            <v>8112</v>
          </cell>
        </row>
        <row r="17424">
          <cell r="A17424">
            <v>1</v>
          </cell>
          <cell r="E17424">
            <v>4</v>
          </cell>
          <cell r="I17424">
            <v>-3102972.97</v>
          </cell>
          <cell r="M17424">
            <v>4</v>
          </cell>
          <cell r="Q17424">
            <v>4</v>
          </cell>
          <cell r="V17424">
            <v>8700</v>
          </cell>
        </row>
        <row r="17425">
          <cell r="A17425">
            <v>1</v>
          </cell>
          <cell r="E17425">
            <v>4</v>
          </cell>
          <cell r="I17425">
            <v>-69808</v>
          </cell>
          <cell r="M17425">
            <v>4</v>
          </cell>
          <cell r="Q17425">
            <v>4</v>
          </cell>
          <cell r="V17425">
            <v>8800</v>
          </cell>
        </row>
        <row r="17426">
          <cell r="A17426">
            <v>1</v>
          </cell>
          <cell r="E17426">
            <v>4</v>
          </cell>
          <cell r="I17426">
            <v>-438499</v>
          </cell>
          <cell r="M17426">
            <v>4</v>
          </cell>
          <cell r="Q17426">
            <v>4</v>
          </cell>
          <cell r="V17426">
            <v>8900</v>
          </cell>
        </row>
        <row r="17427">
          <cell r="A17427">
            <v>1</v>
          </cell>
          <cell r="E17427">
            <v>4</v>
          </cell>
          <cell r="I17427">
            <v>-14276265.560000001</v>
          </cell>
          <cell r="M17427">
            <v>4</v>
          </cell>
          <cell r="Q17427">
            <v>4</v>
          </cell>
          <cell r="V17427">
            <v>9100</v>
          </cell>
        </row>
        <row r="17428">
          <cell r="A17428">
            <v>1</v>
          </cell>
          <cell r="E17428">
            <v>4</v>
          </cell>
          <cell r="I17428">
            <v>94385</v>
          </cell>
          <cell r="M17428">
            <v>4</v>
          </cell>
          <cell r="Q17428">
            <v>4</v>
          </cell>
          <cell r="V17428">
            <v>9110</v>
          </cell>
        </row>
        <row r="17429">
          <cell r="A17429">
            <v>1</v>
          </cell>
          <cell r="E17429">
            <v>4</v>
          </cell>
          <cell r="I17429">
            <v>0</v>
          </cell>
          <cell r="M17429">
            <v>4</v>
          </cell>
          <cell r="Q17429">
            <v>4</v>
          </cell>
          <cell r="V17429">
            <v>9150</v>
          </cell>
        </row>
        <row r="17430">
          <cell r="A17430">
            <v>1</v>
          </cell>
          <cell r="E17430">
            <v>4</v>
          </cell>
          <cell r="I17430">
            <v>0</v>
          </cell>
          <cell r="M17430">
            <v>4</v>
          </cell>
          <cell r="Q17430">
            <v>4</v>
          </cell>
          <cell r="V17430">
            <v>9200</v>
          </cell>
        </row>
        <row r="17431">
          <cell r="A17431">
            <v>1</v>
          </cell>
          <cell r="E17431">
            <v>4</v>
          </cell>
          <cell r="I17431">
            <v>0</v>
          </cell>
          <cell r="M17431">
            <v>4</v>
          </cell>
          <cell r="Q17431">
            <v>4</v>
          </cell>
          <cell r="V17431">
            <v>9201</v>
          </cell>
        </row>
        <row r="17432">
          <cell r="A17432">
            <v>1</v>
          </cell>
          <cell r="E17432">
            <v>4</v>
          </cell>
          <cell r="I17432">
            <v>0</v>
          </cell>
          <cell r="M17432">
            <v>4</v>
          </cell>
          <cell r="Q17432">
            <v>4</v>
          </cell>
          <cell r="V17432">
            <v>9203</v>
          </cell>
        </row>
        <row r="17433">
          <cell r="A17433">
            <v>1</v>
          </cell>
          <cell r="E17433">
            <v>4</v>
          </cell>
          <cell r="I17433">
            <v>0</v>
          </cell>
          <cell r="M17433">
            <v>4</v>
          </cell>
          <cell r="Q17433">
            <v>4</v>
          </cell>
          <cell r="V17433">
            <v>9204</v>
          </cell>
        </row>
        <row r="17434">
          <cell r="A17434">
            <v>1</v>
          </cell>
          <cell r="E17434">
            <v>4</v>
          </cell>
          <cell r="I17434">
            <v>-6213070.7999999998</v>
          </cell>
          <cell r="M17434">
            <v>4</v>
          </cell>
          <cell r="Q17434">
            <v>4</v>
          </cell>
          <cell r="V17434">
            <v>9205</v>
          </cell>
        </row>
        <row r="17435">
          <cell r="A17435">
            <v>1</v>
          </cell>
          <cell r="E17435">
            <v>4</v>
          </cell>
          <cell r="I17435">
            <v>0</v>
          </cell>
          <cell r="M17435">
            <v>4</v>
          </cell>
          <cell r="Q17435">
            <v>4</v>
          </cell>
          <cell r="V17435">
            <v>9206</v>
          </cell>
        </row>
        <row r="17436">
          <cell r="A17436">
            <v>1</v>
          </cell>
          <cell r="E17436">
            <v>4</v>
          </cell>
          <cell r="I17436">
            <v>-848603.72</v>
          </cell>
          <cell r="M17436">
            <v>4</v>
          </cell>
          <cell r="Q17436">
            <v>4</v>
          </cell>
          <cell r="V17436">
            <v>9208</v>
          </cell>
        </row>
        <row r="17437">
          <cell r="A17437">
            <v>1</v>
          </cell>
          <cell r="E17437">
            <v>4</v>
          </cell>
          <cell r="I17437">
            <v>0</v>
          </cell>
          <cell r="M17437">
            <v>4</v>
          </cell>
          <cell r="Q17437">
            <v>4</v>
          </cell>
          <cell r="V17437">
            <v>9209</v>
          </cell>
        </row>
        <row r="17438">
          <cell r="A17438">
            <v>1</v>
          </cell>
          <cell r="E17438">
            <v>4</v>
          </cell>
          <cell r="I17438">
            <v>0</v>
          </cell>
          <cell r="M17438">
            <v>4</v>
          </cell>
          <cell r="Q17438">
            <v>4</v>
          </cell>
          <cell r="V17438">
            <v>9210</v>
          </cell>
        </row>
        <row r="17439">
          <cell r="A17439">
            <v>1</v>
          </cell>
          <cell r="E17439">
            <v>4</v>
          </cell>
          <cell r="I17439">
            <v>0</v>
          </cell>
          <cell r="M17439">
            <v>4</v>
          </cell>
          <cell r="Q17439">
            <v>4</v>
          </cell>
          <cell r="V17439">
            <v>9211</v>
          </cell>
        </row>
        <row r="17440">
          <cell r="A17440">
            <v>1</v>
          </cell>
          <cell r="E17440">
            <v>4</v>
          </cell>
          <cell r="I17440">
            <v>0</v>
          </cell>
          <cell r="M17440">
            <v>4</v>
          </cell>
          <cell r="Q17440">
            <v>4</v>
          </cell>
          <cell r="V17440">
            <v>9212</v>
          </cell>
        </row>
        <row r="17441">
          <cell r="A17441">
            <v>1</v>
          </cell>
          <cell r="E17441">
            <v>4</v>
          </cell>
          <cell r="I17441">
            <v>0</v>
          </cell>
          <cell r="M17441">
            <v>4</v>
          </cell>
          <cell r="Q17441">
            <v>4</v>
          </cell>
          <cell r="V17441">
            <v>9213</v>
          </cell>
        </row>
        <row r="17442">
          <cell r="A17442">
            <v>1</v>
          </cell>
          <cell r="E17442">
            <v>4</v>
          </cell>
          <cell r="I17442">
            <v>0</v>
          </cell>
          <cell r="M17442">
            <v>4</v>
          </cell>
          <cell r="Q17442">
            <v>4</v>
          </cell>
          <cell r="V17442">
            <v>9214</v>
          </cell>
        </row>
        <row r="17443">
          <cell r="A17443">
            <v>1</v>
          </cell>
          <cell r="E17443">
            <v>4</v>
          </cell>
          <cell r="I17443">
            <v>-1857828.53</v>
          </cell>
          <cell r="M17443">
            <v>4</v>
          </cell>
          <cell r="Q17443">
            <v>4</v>
          </cell>
          <cell r="V17443">
            <v>9216</v>
          </cell>
        </row>
        <row r="17444">
          <cell r="A17444">
            <v>1</v>
          </cell>
          <cell r="E17444">
            <v>4</v>
          </cell>
          <cell r="I17444">
            <v>0</v>
          </cell>
          <cell r="M17444">
            <v>4</v>
          </cell>
          <cell r="Q17444">
            <v>4</v>
          </cell>
          <cell r="V17444">
            <v>9221</v>
          </cell>
        </row>
        <row r="17445">
          <cell r="A17445">
            <v>1</v>
          </cell>
          <cell r="E17445">
            <v>4</v>
          </cell>
          <cell r="I17445">
            <v>0</v>
          </cell>
          <cell r="M17445">
            <v>4</v>
          </cell>
          <cell r="Q17445">
            <v>4</v>
          </cell>
          <cell r="V17445">
            <v>9221</v>
          </cell>
        </row>
        <row r="17446">
          <cell r="A17446">
            <v>1</v>
          </cell>
          <cell r="E17446">
            <v>4</v>
          </cell>
          <cell r="I17446">
            <v>0</v>
          </cell>
          <cell r="M17446">
            <v>4</v>
          </cell>
          <cell r="Q17446">
            <v>4</v>
          </cell>
          <cell r="V17446">
            <v>9221</v>
          </cell>
        </row>
        <row r="17447">
          <cell r="A17447">
            <v>1</v>
          </cell>
          <cell r="E17447">
            <v>4</v>
          </cell>
          <cell r="I17447">
            <v>0</v>
          </cell>
          <cell r="M17447">
            <v>4</v>
          </cell>
          <cell r="Q17447">
            <v>4</v>
          </cell>
          <cell r="V17447">
            <v>9221</v>
          </cell>
        </row>
        <row r="17448">
          <cell r="A17448">
            <v>1</v>
          </cell>
          <cell r="E17448">
            <v>4</v>
          </cell>
          <cell r="I17448">
            <v>0</v>
          </cell>
          <cell r="M17448">
            <v>4</v>
          </cell>
          <cell r="Q17448">
            <v>4</v>
          </cell>
          <cell r="V17448">
            <v>9221</v>
          </cell>
        </row>
        <row r="17449">
          <cell r="A17449">
            <v>1</v>
          </cell>
          <cell r="E17449">
            <v>4</v>
          </cell>
          <cell r="I17449">
            <v>0</v>
          </cell>
          <cell r="M17449">
            <v>4</v>
          </cell>
          <cell r="Q17449">
            <v>4</v>
          </cell>
          <cell r="V17449">
            <v>9221</v>
          </cell>
        </row>
        <row r="17450">
          <cell r="A17450">
            <v>1</v>
          </cell>
          <cell r="E17450">
            <v>4</v>
          </cell>
          <cell r="I17450">
            <v>0</v>
          </cell>
          <cell r="M17450">
            <v>4</v>
          </cell>
          <cell r="Q17450">
            <v>4</v>
          </cell>
          <cell r="V17450">
            <v>9221</v>
          </cell>
        </row>
        <row r="17451">
          <cell r="A17451">
            <v>1</v>
          </cell>
          <cell r="E17451">
            <v>4</v>
          </cell>
          <cell r="I17451">
            <v>0</v>
          </cell>
          <cell r="M17451">
            <v>4</v>
          </cell>
          <cell r="Q17451">
            <v>4</v>
          </cell>
          <cell r="V17451">
            <v>9221</v>
          </cell>
        </row>
        <row r="17452">
          <cell r="A17452">
            <v>1</v>
          </cell>
          <cell r="E17452">
            <v>4</v>
          </cell>
          <cell r="I17452">
            <v>0</v>
          </cell>
          <cell r="M17452">
            <v>4</v>
          </cell>
          <cell r="Q17452">
            <v>4</v>
          </cell>
          <cell r="V17452">
            <v>9221</v>
          </cell>
        </row>
        <row r="17453">
          <cell r="A17453">
            <v>1</v>
          </cell>
          <cell r="E17453">
            <v>4</v>
          </cell>
          <cell r="I17453">
            <v>0</v>
          </cell>
          <cell r="M17453">
            <v>4</v>
          </cell>
          <cell r="Q17453">
            <v>4</v>
          </cell>
          <cell r="V17453">
            <v>9221</v>
          </cell>
        </row>
        <row r="17454">
          <cell r="A17454">
            <v>1</v>
          </cell>
          <cell r="E17454">
            <v>4</v>
          </cell>
          <cell r="I17454">
            <v>-96181.66</v>
          </cell>
          <cell r="M17454">
            <v>4</v>
          </cell>
          <cell r="Q17454">
            <v>4</v>
          </cell>
          <cell r="V17454">
            <v>9251</v>
          </cell>
        </row>
        <row r="17455">
          <cell r="A17455">
            <v>1</v>
          </cell>
          <cell r="E17455">
            <v>4</v>
          </cell>
          <cell r="I17455">
            <v>-2156798.2400000002</v>
          </cell>
          <cell r="M17455">
            <v>4</v>
          </cell>
          <cell r="Q17455">
            <v>4</v>
          </cell>
          <cell r="V17455">
            <v>9252</v>
          </cell>
        </row>
        <row r="17456">
          <cell r="A17456">
            <v>1</v>
          </cell>
          <cell r="E17456">
            <v>4</v>
          </cell>
          <cell r="I17456">
            <v>45290.48</v>
          </cell>
          <cell r="M17456">
            <v>4</v>
          </cell>
          <cell r="Q17456">
            <v>4</v>
          </cell>
          <cell r="V17456">
            <v>9253</v>
          </cell>
        </row>
        <row r="17457">
          <cell r="A17457">
            <v>1</v>
          </cell>
          <cell r="E17457">
            <v>4</v>
          </cell>
          <cell r="I17457">
            <v>-30253</v>
          </cell>
          <cell r="M17457">
            <v>4</v>
          </cell>
          <cell r="Q17457">
            <v>4</v>
          </cell>
          <cell r="V17457">
            <v>9255</v>
          </cell>
        </row>
        <row r="17458">
          <cell r="A17458">
            <v>1</v>
          </cell>
          <cell r="E17458">
            <v>4</v>
          </cell>
          <cell r="I17458">
            <v>-200001.45</v>
          </cell>
          <cell r="M17458">
            <v>4</v>
          </cell>
          <cell r="Q17458">
            <v>4</v>
          </cell>
          <cell r="V17458">
            <v>9256</v>
          </cell>
        </row>
        <row r="17459">
          <cell r="A17459">
            <v>1</v>
          </cell>
          <cell r="E17459">
            <v>4</v>
          </cell>
          <cell r="I17459">
            <v>-394621.35</v>
          </cell>
          <cell r="M17459">
            <v>4</v>
          </cell>
          <cell r="Q17459">
            <v>4</v>
          </cell>
          <cell r="V17459">
            <v>9258</v>
          </cell>
        </row>
        <row r="17460">
          <cell r="A17460">
            <v>1</v>
          </cell>
          <cell r="E17460">
            <v>4</v>
          </cell>
          <cell r="I17460">
            <v>-2779628.27</v>
          </cell>
          <cell r="M17460">
            <v>4</v>
          </cell>
          <cell r="Q17460">
            <v>4</v>
          </cell>
          <cell r="V17460">
            <v>9301</v>
          </cell>
        </row>
        <row r="17461">
          <cell r="A17461">
            <v>1</v>
          </cell>
          <cell r="E17461">
            <v>4</v>
          </cell>
          <cell r="I17461">
            <v>-1103886.2</v>
          </cell>
          <cell r="M17461">
            <v>4</v>
          </cell>
          <cell r="Q17461">
            <v>4</v>
          </cell>
          <cell r="V17461">
            <v>9302</v>
          </cell>
        </row>
        <row r="17462">
          <cell r="A17462">
            <v>1</v>
          </cell>
          <cell r="E17462">
            <v>4</v>
          </cell>
          <cell r="I17462">
            <v>-1620621.21</v>
          </cell>
          <cell r="M17462">
            <v>4</v>
          </cell>
          <cell r="Q17462">
            <v>4</v>
          </cell>
          <cell r="V17462">
            <v>9303</v>
          </cell>
        </row>
        <row r="17463">
          <cell r="A17463">
            <v>1</v>
          </cell>
          <cell r="E17463">
            <v>4</v>
          </cell>
          <cell r="I17463">
            <v>-376042.94</v>
          </cell>
          <cell r="M17463">
            <v>4</v>
          </cell>
          <cell r="Q17463">
            <v>4</v>
          </cell>
          <cell r="V17463">
            <v>9305</v>
          </cell>
        </row>
        <row r="17464">
          <cell r="A17464">
            <v>1</v>
          </cell>
          <cell r="E17464">
            <v>4</v>
          </cell>
          <cell r="I17464">
            <v>-126408.75</v>
          </cell>
          <cell r="M17464">
            <v>4</v>
          </cell>
          <cell r="Q17464">
            <v>4</v>
          </cell>
          <cell r="V17464">
            <v>9306</v>
          </cell>
        </row>
        <row r="17465">
          <cell r="A17465">
            <v>1</v>
          </cell>
          <cell r="E17465">
            <v>4</v>
          </cell>
          <cell r="I17465">
            <v>0</v>
          </cell>
          <cell r="M17465">
            <v>4</v>
          </cell>
          <cell r="Q17465">
            <v>4</v>
          </cell>
          <cell r="V17465">
            <v>9400</v>
          </cell>
        </row>
        <row r="17466">
          <cell r="A17466">
            <v>1</v>
          </cell>
          <cell r="E17466">
            <v>4</v>
          </cell>
          <cell r="I17466">
            <v>0</v>
          </cell>
          <cell r="M17466">
            <v>4</v>
          </cell>
          <cell r="Q17466">
            <v>4</v>
          </cell>
          <cell r="V17466">
            <v>9500</v>
          </cell>
        </row>
        <row r="17467">
          <cell r="A17467">
            <v>1</v>
          </cell>
          <cell r="E17467">
            <v>4</v>
          </cell>
          <cell r="I17467">
            <v>-2855935.17</v>
          </cell>
          <cell r="M17467">
            <v>4</v>
          </cell>
          <cell r="Q17467">
            <v>4</v>
          </cell>
          <cell r="V17467">
            <v>9530</v>
          </cell>
        </row>
        <row r="17468">
          <cell r="A17468">
            <v>1</v>
          </cell>
          <cell r="E17468">
            <v>4</v>
          </cell>
          <cell r="I17468">
            <v>884012.16</v>
          </cell>
          <cell r="M17468">
            <v>4</v>
          </cell>
          <cell r="Q17468">
            <v>4</v>
          </cell>
          <cell r="V17468">
            <v>9600</v>
          </cell>
        </row>
        <row r="17469">
          <cell r="A17469">
            <v>1</v>
          </cell>
          <cell r="E17469">
            <v>4</v>
          </cell>
          <cell r="I17469">
            <v>-14528437.189999999</v>
          </cell>
          <cell r="M17469">
            <v>4</v>
          </cell>
          <cell r="Q17469">
            <v>4</v>
          </cell>
          <cell r="V17469">
            <v>9610</v>
          </cell>
        </row>
        <row r="17470">
          <cell r="A17470">
            <v>1</v>
          </cell>
          <cell r="E17470">
            <v>4</v>
          </cell>
          <cell r="I17470">
            <v>13144.77</v>
          </cell>
          <cell r="M17470">
            <v>4</v>
          </cell>
          <cell r="Q17470">
            <v>4</v>
          </cell>
          <cell r="V17470">
            <v>9611</v>
          </cell>
        </row>
        <row r="17471">
          <cell r="A17471">
            <v>1</v>
          </cell>
          <cell r="E17471">
            <v>4</v>
          </cell>
          <cell r="I17471">
            <v>10393044.76</v>
          </cell>
          <cell r="M17471">
            <v>4</v>
          </cell>
          <cell r="Q17471">
            <v>4</v>
          </cell>
          <cell r="V17471">
            <v>9620</v>
          </cell>
        </row>
        <row r="17472">
          <cell r="A17472">
            <v>1</v>
          </cell>
          <cell r="E17472">
            <v>4</v>
          </cell>
          <cell r="I17472">
            <v>19997.86</v>
          </cell>
          <cell r="M17472">
            <v>4</v>
          </cell>
          <cell r="Q17472">
            <v>4</v>
          </cell>
          <cell r="V17472">
            <v>9670</v>
          </cell>
        </row>
        <row r="17473">
          <cell r="A17473">
            <v>1</v>
          </cell>
          <cell r="E17473">
            <v>4</v>
          </cell>
          <cell r="I17473">
            <v>0</v>
          </cell>
          <cell r="M17473">
            <v>4</v>
          </cell>
          <cell r="Q17473">
            <v>4</v>
          </cell>
          <cell r="V17473">
            <v>9990</v>
          </cell>
        </row>
        <row r="17474">
          <cell r="A17474">
            <v>1</v>
          </cell>
          <cell r="E17474">
            <v>4</v>
          </cell>
          <cell r="I17474">
            <v>20492377.18</v>
          </cell>
          <cell r="M17474">
            <v>4</v>
          </cell>
          <cell r="Q17474">
            <v>4</v>
          </cell>
          <cell r="V17474">
            <v>5301</v>
          </cell>
        </row>
        <row r="17475">
          <cell r="A17475">
            <v>1</v>
          </cell>
          <cell r="E17475">
            <v>6</v>
          </cell>
          <cell r="I17475">
            <v>744384.9</v>
          </cell>
          <cell r="M17475">
            <v>6</v>
          </cell>
          <cell r="Q17475">
            <v>6</v>
          </cell>
          <cell r="V17475">
            <v>2010</v>
          </cell>
        </row>
        <row r="17476">
          <cell r="A17476">
            <v>1</v>
          </cell>
          <cell r="E17476">
            <v>6</v>
          </cell>
          <cell r="I17476">
            <v>662674.82999999996</v>
          </cell>
          <cell r="M17476">
            <v>6</v>
          </cell>
          <cell r="Q17476">
            <v>6</v>
          </cell>
          <cell r="V17476">
            <v>2030</v>
          </cell>
        </row>
        <row r="17477">
          <cell r="A17477">
            <v>1</v>
          </cell>
          <cell r="E17477">
            <v>6</v>
          </cell>
          <cell r="I17477">
            <v>964004.86</v>
          </cell>
          <cell r="M17477">
            <v>6</v>
          </cell>
          <cell r="Q17477">
            <v>6</v>
          </cell>
          <cell r="V17477">
            <v>2040</v>
          </cell>
        </row>
        <row r="17478">
          <cell r="A17478">
            <v>1</v>
          </cell>
          <cell r="E17478">
            <v>6</v>
          </cell>
          <cell r="I17478">
            <v>1379298.23</v>
          </cell>
          <cell r="M17478">
            <v>6</v>
          </cell>
          <cell r="Q17478">
            <v>6</v>
          </cell>
          <cell r="V17478">
            <v>2051</v>
          </cell>
        </row>
        <row r="17479">
          <cell r="A17479">
            <v>1</v>
          </cell>
          <cell r="E17479">
            <v>6</v>
          </cell>
          <cell r="I17479">
            <v>4115596.1</v>
          </cell>
          <cell r="M17479">
            <v>6</v>
          </cell>
          <cell r="Q17479">
            <v>6</v>
          </cell>
          <cell r="V17479">
            <v>3400</v>
          </cell>
        </row>
        <row r="17480">
          <cell r="A17480">
            <v>1</v>
          </cell>
          <cell r="E17480">
            <v>6</v>
          </cell>
          <cell r="I17480">
            <v>13413.68</v>
          </cell>
          <cell r="M17480">
            <v>6</v>
          </cell>
          <cell r="Q17480">
            <v>6</v>
          </cell>
          <cell r="V17480">
            <v>4150</v>
          </cell>
        </row>
        <row r="17481">
          <cell r="A17481">
            <v>1</v>
          </cell>
          <cell r="E17481">
            <v>6</v>
          </cell>
          <cell r="I17481">
            <v>600034.16</v>
          </cell>
          <cell r="M17481">
            <v>6</v>
          </cell>
          <cell r="Q17481">
            <v>6</v>
          </cell>
          <cell r="V17481">
            <v>4360</v>
          </cell>
        </row>
        <row r="17482">
          <cell r="A17482">
            <v>1</v>
          </cell>
          <cell r="E17482">
            <v>6</v>
          </cell>
          <cell r="I17482">
            <v>127606.82</v>
          </cell>
          <cell r="M17482">
            <v>6</v>
          </cell>
          <cell r="Q17482">
            <v>6</v>
          </cell>
          <cell r="V17482">
            <v>4601</v>
          </cell>
        </row>
        <row r="17483">
          <cell r="A17483">
            <v>1</v>
          </cell>
          <cell r="E17483">
            <v>6</v>
          </cell>
          <cell r="I17483">
            <v>913435</v>
          </cell>
          <cell r="M17483">
            <v>6</v>
          </cell>
          <cell r="Q17483">
            <v>6</v>
          </cell>
          <cell r="V17483">
            <v>4602</v>
          </cell>
        </row>
        <row r="17484">
          <cell r="A17484">
            <v>1</v>
          </cell>
          <cell r="E17484">
            <v>6</v>
          </cell>
          <cell r="I17484">
            <v>60895.67</v>
          </cell>
          <cell r="M17484">
            <v>6</v>
          </cell>
          <cell r="Q17484">
            <v>6</v>
          </cell>
          <cell r="V17484">
            <v>4660</v>
          </cell>
        </row>
        <row r="17485">
          <cell r="A17485">
            <v>1</v>
          </cell>
          <cell r="E17485">
            <v>6</v>
          </cell>
          <cell r="I17485">
            <v>2264270.37</v>
          </cell>
          <cell r="M17485">
            <v>6</v>
          </cell>
          <cell r="Q17485">
            <v>6</v>
          </cell>
          <cell r="V17485">
            <v>4700</v>
          </cell>
        </row>
        <row r="17486">
          <cell r="A17486">
            <v>1</v>
          </cell>
          <cell r="E17486">
            <v>6</v>
          </cell>
          <cell r="I17486">
            <v>1340611.29</v>
          </cell>
          <cell r="M17486">
            <v>6</v>
          </cell>
          <cell r="Q17486">
            <v>6</v>
          </cell>
          <cell r="V17486">
            <v>4720</v>
          </cell>
        </row>
        <row r="17487">
          <cell r="A17487">
            <v>1</v>
          </cell>
          <cell r="E17487">
            <v>6</v>
          </cell>
          <cell r="I17487">
            <v>-581547.64</v>
          </cell>
          <cell r="M17487">
            <v>6</v>
          </cell>
          <cell r="Q17487">
            <v>6</v>
          </cell>
          <cell r="V17487">
            <v>4730</v>
          </cell>
        </row>
        <row r="17488">
          <cell r="A17488">
            <v>1</v>
          </cell>
          <cell r="E17488">
            <v>6</v>
          </cell>
          <cell r="I17488">
            <v>380419.59</v>
          </cell>
          <cell r="M17488">
            <v>6</v>
          </cell>
          <cell r="Q17488">
            <v>6</v>
          </cell>
          <cell r="V17488">
            <v>4760</v>
          </cell>
        </row>
        <row r="17489">
          <cell r="A17489">
            <v>1</v>
          </cell>
          <cell r="E17489">
            <v>6</v>
          </cell>
          <cell r="I17489">
            <v>85036.71</v>
          </cell>
          <cell r="M17489">
            <v>6</v>
          </cell>
          <cell r="Q17489">
            <v>6</v>
          </cell>
          <cell r="V17489">
            <v>4775</v>
          </cell>
        </row>
        <row r="17490">
          <cell r="A17490">
            <v>1</v>
          </cell>
          <cell r="E17490">
            <v>6</v>
          </cell>
          <cell r="I17490">
            <v>700927.92</v>
          </cell>
          <cell r="M17490">
            <v>6</v>
          </cell>
          <cell r="Q17490">
            <v>6</v>
          </cell>
          <cell r="V17490">
            <v>4780</v>
          </cell>
        </row>
        <row r="17491">
          <cell r="A17491">
            <v>1</v>
          </cell>
          <cell r="E17491">
            <v>6</v>
          </cell>
          <cell r="I17491">
            <v>-60132.800000000003</v>
          </cell>
          <cell r="M17491">
            <v>6</v>
          </cell>
          <cell r="Q17491">
            <v>6</v>
          </cell>
          <cell r="V17491">
            <v>4785</v>
          </cell>
        </row>
        <row r="17492">
          <cell r="A17492">
            <v>1</v>
          </cell>
          <cell r="E17492">
            <v>6</v>
          </cell>
          <cell r="I17492">
            <v>155201.37</v>
          </cell>
          <cell r="M17492">
            <v>6</v>
          </cell>
          <cell r="Q17492">
            <v>6</v>
          </cell>
          <cell r="V17492">
            <v>4800</v>
          </cell>
        </row>
        <row r="17493">
          <cell r="A17493">
            <v>1</v>
          </cell>
          <cell r="E17493">
            <v>6</v>
          </cell>
          <cell r="I17493">
            <v>-139074863.88999999</v>
          </cell>
          <cell r="M17493">
            <v>6</v>
          </cell>
          <cell r="Q17493">
            <v>6</v>
          </cell>
          <cell r="V17493">
            <v>5200</v>
          </cell>
        </row>
        <row r="17494">
          <cell r="A17494">
            <v>1</v>
          </cell>
          <cell r="E17494">
            <v>6</v>
          </cell>
          <cell r="I17494">
            <v>33973582.619999997</v>
          </cell>
          <cell r="M17494">
            <v>6</v>
          </cell>
          <cell r="Q17494">
            <v>6</v>
          </cell>
          <cell r="V17494">
            <v>5400</v>
          </cell>
        </row>
        <row r="17495">
          <cell r="A17495">
            <v>1</v>
          </cell>
          <cell r="E17495">
            <v>6</v>
          </cell>
          <cell r="I17495">
            <v>-124609819.29000001</v>
          </cell>
          <cell r="M17495">
            <v>6</v>
          </cell>
          <cell r="Q17495">
            <v>6</v>
          </cell>
          <cell r="V17495">
            <v>5400</v>
          </cell>
        </row>
        <row r="17496">
          <cell r="A17496">
            <v>1</v>
          </cell>
          <cell r="E17496">
            <v>6</v>
          </cell>
          <cell r="I17496">
            <v>90644375.560000002</v>
          </cell>
          <cell r="M17496">
            <v>6</v>
          </cell>
          <cell r="Q17496">
            <v>6</v>
          </cell>
          <cell r="V17496">
            <v>7100</v>
          </cell>
        </row>
        <row r="17497">
          <cell r="A17497">
            <v>1</v>
          </cell>
          <cell r="E17497">
            <v>6</v>
          </cell>
          <cell r="I17497">
            <v>71106914.180000007</v>
          </cell>
          <cell r="M17497">
            <v>6</v>
          </cell>
          <cell r="Q17497">
            <v>6</v>
          </cell>
          <cell r="V17497">
            <v>7130</v>
          </cell>
        </row>
        <row r="17498">
          <cell r="A17498">
            <v>1</v>
          </cell>
          <cell r="E17498">
            <v>6</v>
          </cell>
          <cell r="I17498">
            <v>200814.17</v>
          </cell>
          <cell r="M17498">
            <v>6</v>
          </cell>
          <cell r="Q17498">
            <v>6</v>
          </cell>
          <cell r="V17498">
            <v>7300</v>
          </cell>
        </row>
        <row r="17499">
          <cell r="A17499">
            <v>1</v>
          </cell>
          <cell r="E17499">
            <v>6</v>
          </cell>
          <cell r="I17499">
            <v>491466.26</v>
          </cell>
          <cell r="M17499">
            <v>6</v>
          </cell>
          <cell r="Q17499">
            <v>6</v>
          </cell>
          <cell r="V17499">
            <v>7300</v>
          </cell>
        </row>
        <row r="17500">
          <cell r="A17500">
            <v>1</v>
          </cell>
          <cell r="E17500">
            <v>6</v>
          </cell>
          <cell r="I17500">
            <v>388248.82</v>
          </cell>
          <cell r="M17500">
            <v>6</v>
          </cell>
          <cell r="Q17500">
            <v>6</v>
          </cell>
          <cell r="V17500">
            <v>7904</v>
          </cell>
        </row>
        <row r="17501">
          <cell r="A17501">
            <v>1</v>
          </cell>
          <cell r="E17501">
            <v>6</v>
          </cell>
          <cell r="I17501">
            <v>52320105</v>
          </cell>
          <cell r="M17501">
            <v>6</v>
          </cell>
          <cell r="Q17501">
            <v>6</v>
          </cell>
          <cell r="V17501">
            <v>8042</v>
          </cell>
        </row>
        <row r="17502">
          <cell r="A17502">
            <v>1</v>
          </cell>
          <cell r="E17502">
            <v>6</v>
          </cell>
          <cell r="I17502">
            <v>693045.51</v>
          </cell>
          <cell r="M17502">
            <v>6</v>
          </cell>
          <cell r="Q17502">
            <v>6</v>
          </cell>
          <cell r="V17502">
            <v>8043</v>
          </cell>
        </row>
        <row r="17503">
          <cell r="A17503">
            <v>1</v>
          </cell>
          <cell r="E17503">
            <v>2</v>
          </cell>
          <cell r="I17503">
            <v>0</v>
          </cell>
          <cell r="M17503">
            <v>2</v>
          </cell>
          <cell r="Q17503">
            <v>2</v>
          </cell>
          <cell r="V17503">
            <v>4770</v>
          </cell>
        </row>
        <row r="17504">
          <cell r="A17504">
            <v>1</v>
          </cell>
          <cell r="E17504">
            <v>8</v>
          </cell>
          <cell r="I17504">
            <v>0</v>
          </cell>
          <cell r="M17504">
            <v>8</v>
          </cell>
          <cell r="Q17504">
            <v>8</v>
          </cell>
          <cell r="V17504">
            <v>4400</v>
          </cell>
        </row>
        <row r="17505">
          <cell r="A17505">
            <v>1</v>
          </cell>
          <cell r="E17505">
            <v>8</v>
          </cell>
          <cell r="I17505">
            <v>0</v>
          </cell>
          <cell r="M17505">
            <v>8</v>
          </cell>
          <cell r="Q17505">
            <v>8</v>
          </cell>
          <cell r="V17505">
            <v>7300</v>
          </cell>
        </row>
        <row r="17506">
          <cell r="A17506">
            <v>1</v>
          </cell>
          <cell r="E17506">
            <v>4</v>
          </cell>
          <cell r="I17506">
            <v>0</v>
          </cell>
          <cell r="M17506">
            <v>4</v>
          </cell>
          <cell r="Q17506">
            <v>4</v>
          </cell>
          <cell r="V17506">
            <v>7111</v>
          </cell>
        </row>
        <row r="17507">
          <cell r="A17507">
            <v>1</v>
          </cell>
          <cell r="E17507">
            <v>9</v>
          </cell>
          <cell r="I17507">
            <v>0</v>
          </cell>
          <cell r="M17507">
            <v>9</v>
          </cell>
          <cell r="Q17507">
            <v>9</v>
          </cell>
          <cell r="V17507">
            <v>7110</v>
          </cell>
        </row>
        <row r="17508">
          <cell r="A17508">
            <v>1</v>
          </cell>
          <cell r="E17508">
            <v>2</v>
          </cell>
          <cell r="I17508">
            <v>0</v>
          </cell>
          <cell r="M17508">
            <v>2</v>
          </cell>
          <cell r="Q17508">
            <v>2</v>
          </cell>
          <cell r="V17508">
            <v>5400</v>
          </cell>
        </row>
        <row r="17509">
          <cell r="A17509">
            <v>1</v>
          </cell>
          <cell r="E17509">
            <v>8</v>
          </cell>
          <cell r="I17509">
            <v>0</v>
          </cell>
          <cell r="M17509">
            <v>8</v>
          </cell>
          <cell r="Q17509">
            <v>8</v>
          </cell>
          <cell r="V17509">
            <v>1090</v>
          </cell>
        </row>
        <row r="17510">
          <cell r="A17510">
            <v>1</v>
          </cell>
          <cell r="E17510">
            <v>8</v>
          </cell>
          <cell r="I17510">
            <v>0</v>
          </cell>
          <cell r="M17510">
            <v>8</v>
          </cell>
          <cell r="Q17510">
            <v>8</v>
          </cell>
          <cell r="V17510">
            <v>7300</v>
          </cell>
        </row>
        <row r="17511">
          <cell r="A17511">
            <v>1</v>
          </cell>
          <cell r="E17511">
            <v>20</v>
          </cell>
          <cell r="I17511">
            <v>-8.7200000000000006</v>
          </cell>
          <cell r="M17511">
            <v>20</v>
          </cell>
          <cell r="Q17511">
            <v>20</v>
          </cell>
          <cell r="V17511">
            <v>3100</v>
          </cell>
        </row>
        <row r="17512">
          <cell r="A17512">
            <v>1</v>
          </cell>
          <cell r="E17512">
            <v>20</v>
          </cell>
          <cell r="I17512">
            <v>85.04</v>
          </cell>
          <cell r="M17512">
            <v>20</v>
          </cell>
          <cell r="Q17512">
            <v>20</v>
          </cell>
          <cell r="V17512">
            <v>4150</v>
          </cell>
        </row>
        <row r="17513">
          <cell r="A17513">
            <v>1</v>
          </cell>
          <cell r="E17513">
            <v>20</v>
          </cell>
          <cell r="I17513">
            <v>-12900</v>
          </cell>
          <cell r="M17513">
            <v>20</v>
          </cell>
          <cell r="Q17513">
            <v>20</v>
          </cell>
          <cell r="V17513">
            <v>5100</v>
          </cell>
        </row>
        <row r="17514">
          <cell r="A17514">
            <v>1</v>
          </cell>
          <cell r="E17514">
            <v>20</v>
          </cell>
          <cell r="I17514">
            <v>9327936.8300000001</v>
          </cell>
          <cell r="M17514">
            <v>20</v>
          </cell>
          <cell r="Q17514">
            <v>20</v>
          </cell>
          <cell r="V17514">
            <v>5400</v>
          </cell>
        </row>
        <row r="17515">
          <cell r="A17515">
            <v>1</v>
          </cell>
          <cell r="E17515">
            <v>20</v>
          </cell>
          <cell r="I17515">
            <v>-9500000</v>
          </cell>
          <cell r="M17515">
            <v>20</v>
          </cell>
          <cell r="Q17515">
            <v>20</v>
          </cell>
          <cell r="V17515">
            <v>5530</v>
          </cell>
        </row>
        <row r="17516">
          <cell r="A17516">
            <v>1</v>
          </cell>
          <cell r="E17516">
            <v>20</v>
          </cell>
          <cell r="I17516">
            <v>79950.679999999993</v>
          </cell>
          <cell r="M17516">
            <v>20</v>
          </cell>
          <cell r="Q17516">
            <v>20</v>
          </cell>
          <cell r="V17516">
            <v>7240</v>
          </cell>
        </row>
        <row r="17517">
          <cell r="A17517">
            <v>1</v>
          </cell>
          <cell r="E17517">
            <v>20</v>
          </cell>
          <cell r="I17517">
            <v>11000</v>
          </cell>
          <cell r="M17517">
            <v>20</v>
          </cell>
          <cell r="Q17517">
            <v>20</v>
          </cell>
          <cell r="V17517">
            <v>7500</v>
          </cell>
        </row>
        <row r="17518">
          <cell r="A17518">
            <v>1</v>
          </cell>
          <cell r="E17518">
            <v>20</v>
          </cell>
          <cell r="I17518">
            <v>4819.3900000000003</v>
          </cell>
          <cell r="M17518">
            <v>20</v>
          </cell>
          <cell r="Q17518">
            <v>20</v>
          </cell>
          <cell r="V17518">
            <v>8201</v>
          </cell>
        </row>
        <row r="17519">
          <cell r="A17519">
            <v>1</v>
          </cell>
          <cell r="E17519">
            <v>20</v>
          </cell>
          <cell r="I17519">
            <v>29943.439999999999</v>
          </cell>
          <cell r="M17519">
            <v>20</v>
          </cell>
          <cell r="Q17519">
            <v>20</v>
          </cell>
          <cell r="V17519">
            <v>8202</v>
          </cell>
        </row>
        <row r="17520">
          <cell r="A17520">
            <v>1</v>
          </cell>
          <cell r="E17520">
            <v>20</v>
          </cell>
          <cell r="I17520">
            <v>-5100</v>
          </cell>
          <cell r="M17520">
            <v>20</v>
          </cell>
          <cell r="Q17520">
            <v>20</v>
          </cell>
          <cell r="V17520">
            <v>9400</v>
          </cell>
        </row>
        <row r="17521">
          <cell r="A17521">
            <v>1</v>
          </cell>
          <cell r="E17521">
            <v>20</v>
          </cell>
          <cell r="I17521">
            <v>64273.34</v>
          </cell>
          <cell r="M17521">
            <v>20</v>
          </cell>
          <cell r="Q17521">
            <v>20</v>
          </cell>
          <cell r="V17521">
            <v>5301</v>
          </cell>
        </row>
        <row r="17522">
          <cell r="A17522">
            <v>1</v>
          </cell>
          <cell r="E17522">
            <v>18</v>
          </cell>
          <cell r="I17522">
            <v>-18913.349999999999</v>
          </cell>
          <cell r="M17522">
            <v>18</v>
          </cell>
          <cell r="Q17522">
            <v>18</v>
          </cell>
          <cell r="V17522">
            <v>3100</v>
          </cell>
        </row>
        <row r="17523">
          <cell r="A17523">
            <v>1</v>
          </cell>
          <cell r="E17523">
            <v>18</v>
          </cell>
          <cell r="I17523">
            <v>805</v>
          </cell>
          <cell r="M17523">
            <v>18</v>
          </cell>
          <cell r="Q17523">
            <v>18</v>
          </cell>
          <cell r="V17523">
            <v>4150</v>
          </cell>
        </row>
        <row r="17524">
          <cell r="A17524">
            <v>1</v>
          </cell>
          <cell r="E17524">
            <v>18</v>
          </cell>
          <cell r="I17524">
            <v>5000</v>
          </cell>
          <cell r="M17524">
            <v>18</v>
          </cell>
          <cell r="Q17524">
            <v>18</v>
          </cell>
          <cell r="V17524">
            <v>4680</v>
          </cell>
        </row>
        <row r="17525">
          <cell r="A17525">
            <v>1</v>
          </cell>
          <cell r="E17525">
            <v>18</v>
          </cell>
          <cell r="I17525">
            <v>43982.95</v>
          </cell>
          <cell r="M17525">
            <v>18</v>
          </cell>
          <cell r="Q17525">
            <v>18</v>
          </cell>
          <cell r="V17525">
            <v>4731</v>
          </cell>
        </row>
        <row r="17526">
          <cell r="A17526">
            <v>1</v>
          </cell>
          <cell r="E17526">
            <v>18</v>
          </cell>
          <cell r="I17526">
            <v>5459.76</v>
          </cell>
          <cell r="M17526">
            <v>18</v>
          </cell>
          <cell r="Q17526">
            <v>18</v>
          </cell>
          <cell r="V17526">
            <v>4830</v>
          </cell>
        </row>
        <row r="17527">
          <cell r="A17527">
            <v>1</v>
          </cell>
          <cell r="E17527">
            <v>18</v>
          </cell>
          <cell r="I17527">
            <v>-1</v>
          </cell>
          <cell r="M17527">
            <v>18</v>
          </cell>
          <cell r="Q17527">
            <v>18</v>
          </cell>
          <cell r="V17527">
            <v>5100</v>
          </cell>
        </row>
        <row r="17528">
          <cell r="A17528">
            <v>1</v>
          </cell>
          <cell r="E17528">
            <v>18</v>
          </cell>
          <cell r="I17528">
            <v>30000</v>
          </cell>
          <cell r="M17528">
            <v>18</v>
          </cell>
          <cell r="Q17528">
            <v>18</v>
          </cell>
          <cell r="V17528">
            <v>5400</v>
          </cell>
        </row>
        <row r="17529">
          <cell r="A17529">
            <v>1</v>
          </cell>
          <cell r="E17529">
            <v>18</v>
          </cell>
          <cell r="I17529">
            <v>307506</v>
          </cell>
          <cell r="M17529">
            <v>18</v>
          </cell>
          <cell r="Q17529">
            <v>18</v>
          </cell>
          <cell r="V17529">
            <v>5400</v>
          </cell>
        </row>
        <row r="17530">
          <cell r="A17530">
            <v>1</v>
          </cell>
          <cell r="E17530">
            <v>18</v>
          </cell>
          <cell r="I17530">
            <v>819474.22</v>
          </cell>
          <cell r="M17530">
            <v>18</v>
          </cell>
          <cell r="Q17530">
            <v>18</v>
          </cell>
          <cell r="V17530">
            <v>5400</v>
          </cell>
        </row>
        <row r="17531">
          <cell r="A17531">
            <v>1</v>
          </cell>
          <cell r="E17531">
            <v>18</v>
          </cell>
          <cell r="I17531">
            <v>-6094</v>
          </cell>
          <cell r="M17531">
            <v>18</v>
          </cell>
          <cell r="Q17531">
            <v>18</v>
          </cell>
          <cell r="V17531">
            <v>5400</v>
          </cell>
        </row>
        <row r="17532">
          <cell r="A17532">
            <v>1</v>
          </cell>
          <cell r="E17532">
            <v>18</v>
          </cell>
          <cell r="I17532">
            <v>-74795.600000000006</v>
          </cell>
          <cell r="M17532">
            <v>18</v>
          </cell>
          <cell r="Q17532">
            <v>18</v>
          </cell>
          <cell r="V17532">
            <v>5400</v>
          </cell>
        </row>
        <row r="17533">
          <cell r="A17533">
            <v>1</v>
          </cell>
          <cell r="E17533">
            <v>18</v>
          </cell>
          <cell r="I17533">
            <v>312654</v>
          </cell>
          <cell r="M17533">
            <v>18</v>
          </cell>
          <cell r="Q17533">
            <v>18</v>
          </cell>
          <cell r="V17533">
            <v>5400</v>
          </cell>
        </row>
        <row r="17534">
          <cell r="A17534">
            <v>1</v>
          </cell>
          <cell r="E17534">
            <v>18</v>
          </cell>
          <cell r="I17534">
            <v>156081.66</v>
          </cell>
          <cell r="M17534">
            <v>18</v>
          </cell>
          <cell r="Q17534">
            <v>18</v>
          </cell>
          <cell r="V17534">
            <v>5400</v>
          </cell>
        </row>
        <row r="17535">
          <cell r="A17535">
            <v>1</v>
          </cell>
          <cell r="E17535">
            <v>18</v>
          </cell>
          <cell r="I17535">
            <v>14064.94</v>
          </cell>
          <cell r="M17535">
            <v>18</v>
          </cell>
          <cell r="Q17535">
            <v>18</v>
          </cell>
          <cell r="V17535">
            <v>5400</v>
          </cell>
        </row>
        <row r="17536">
          <cell r="A17536">
            <v>1</v>
          </cell>
          <cell r="E17536">
            <v>18</v>
          </cell>
          <cell r="I17536">
            <v>1100000</v>
          </cell>
          <cell r="M17536">
            <v>18</v>
          </cell>
          <cell r="Q17536">
            <v>18</v>
          </cell>
          <cell r="V17536">
            <v>5400</v>
          </cell>
        </row>
        <row r="17537">
          <cell r="A17537">
            <v>1</v>
          </cell>
          <cell r="E17537">
            <v>18</v>
          </cell>
          <cell r="I17537">
            <v>85000</v>
          </cell>
          <cell r="M17537">
            <v>18</v>
          </cell>
          <cell r="Q17537">
            <v>18</v>
          </cell>
          <cell r="V17537">
            <v>5400</v>
          </cell>
        </row>
        <row r="17538">
          <cell r="A17538">
            <v>1</v>
          </cell>
          <cell r="E17538">
            <v>18</v>
          </cell>
          <cell r="I17538">
            <v>-9327935.8300000001</v>
          </cell>
          <cell r="M17538">
            <v>18</v>
          </cell>
          <cell r="Q17538">
            <v>18</v>
          </cell>
          <cell r="V17538">
            <v>5400</v>
          </cell>
        </row>
        <row r="17539">
          <cell r="A17539">
            <v>1</v>
          </cell>
          <cell r="E17539">
            <v>18</v>
          </cell>
          <cell r="I17539">
            <v>-1164226</v>
          </cell>
          <cell r="M17539">
            <v>18</v>
          </cell>
          <cell r="Q17539">
            <v>18</v>
          </cell>
          <cell r="V17539">
            <v>5400</v>
          </cell>
        </row>
        <row r="17540">
          <cell r="A17540">
            <v>1</v>
          </cell>
          <cell r="E17540">
            <v>18</v>
          </cell>
          <cell r="I17540">
            <v>767141</v>
          </cell>
          <cell r="M17540">
            <v>18</v>
          </cell>
          <cell r="Q17540">
            <v>18</v>
          </cell>
          <cell r="V17540">
            <v>5400</v>
          </cell>
        </row>
        <row r="17541">
          <cell r="A17541">
            <v>1</v>
          </cell>
          <cell r="E17541">
            <v>18</v>
          </cell>
          <cell r="I17541">
            <v>4830590.79</v>
          </cell>
          <cell r="M17541">
            <v>18</v>
          </cell>
          <cell r="Q17541">
            <v>18</v>
          </cell>
          <cell r="V17541">
            <v>5400</v>
          </cell>
        </row>
        <row r="17542">
          <cell r="A17542">
            <v>1</v>
          </cell>
          <cell r="E17542">
            <v>18</v>
          </cell>
          <cell r="I17542">
            <v>2187791</v>
          </cell>
          <cell r="M17542">
            <v>18</v>
          </cell>
          <cell r="Q17542">
            <v>18</v>
          </cell>
          <cell r="V17542">
            <v>5400</v>
          </cell>
        </row>
        <row r="17543">
          <cell r="A17543">
            <v>1</v>
          </cell>
          <cell r="E17543">
            <v>18</v>
          </cell>
          <cell r="I17543">
            <v>-1200000</v>
          </cell>
          <cell r="M17543">
            <v>18</v>
          </cell>
          <cell r="Q17543">
            <v>18</v>
          </cell>
          <cell r="V17543">
            <v>5450</v>
          </cell>
        </row>
        <row r="17544">
          <cell r="A17544">
            <v>1</v>
          </cell>
          <cell r="E17544">
            <v>18</v>
          </cell>
          <cell r="I17544">
            <v>50000</v>
          </cell>
          <cell r="M17544">
            <v>18</v>
          </cell>
          <cell r="Q17544">
            <v>18</v>
          </cell>
          <cell r="V17544">
            <v>7200</v>
          </cell>
        </row>
        <row r="17545">
          <cell r="A17545">
            <v>1</v>
          </cell>
          <cell r="E17545">
            <v>18</v>
          </cell>
          <cell r="I17545">
            <v>50000</v>
          </cell>
          <cell r="M17545">
            <v>18</v>
          </cell>
          <cell r="Q17545">
            <v>18</v>
          </cell>
          <cell r="V17545">
            <v>7200</v>
          </cell>
        </row>
        <row r="17546">
          <cell r="A17546">
            <v>1</v>
          </cell>
          <cell r="E17546">
            <v>18</v>
          </cell>
          <cell r="I17546">
            <v>50000</v>
          </cell>
          <cell r="M17546">
            <v>18</v>
          </cell>
          <cell r="Q17546">
            <v>18</v>
          </cell>
          <cell r="V17546">
            <v>7200</v>
          </cell>
        </row>
        <row r="17547">
          <cell r="A17547">
            <v>1</v>
          </cell>
          <cell r="E17547">
            <v>18</v>
          </cell>
          <cell r="I17547">
            <v>200000</v>
          </cell>
          <cell r="M17547">
            <v>18</v>
          </cell>
          <cell r="Q17547">
            <v>18</v>
          </cell>
          <cell r="V17547">
            <v>7200</v>
          </cell>
        </row>
        <row r="17548">
          <cell r="A17548">
            <v>1</v>
          </cell>
          <cell r="E17548">
            <v>18</v>
          </cell>
          <cell r="I17548">
            <v>50000</v>
          </cell>
          <cell r="M17548">
            <v>18</v>
          </cell>
          <cell r="Q17548">
            <v>18</v>
          </cell>
          <cell r="V17548">
            <v>7200</v>
          </cell>
        </row>
        <row r="17549">
          <cell r="A17549">
            <v>1</v>
          </cell>
          <cell r="E17549">
            <v>18</v>
          </cell>
          <cell r="I17549">
            <v>50000</v>
          </cell>
          <cell r="M17549">
            <v>18</v>
          </cell>
          <cell r="Q17549">
            <v>18</v>
          </cell>
          <cell r="V17549">
            <v>7200</v>
          </cell>
        </row>
        <row r="17550">
          <cell r="A17550">
            <v>1</v>
          </cell>
          <cell r="E17550">
            <v>18</v>
          </cell>
          <cell r="I17550">
            <v>50000</v>
          </cell>
          <cell r="M17550">
            <v>18</v>
          </cell>
          <cell r="Q17550">
            <v>18</v>
          </cell>
          <cell r="V17550">
            <v>7200</v>
          </cell>
        </row>
        <row r="17551">
          <cell r="A17551">
            <v>1</v>
          </cell>
          <cell r="E17551">
            <v>18</v>
          </cell>
          <cell r="I17551">
            <v>50000</v>
          </cell>
          <cell r="M17551">
            <v>18</v>
          </cell>
          <cell r="Q17551">
            <v>18</v>
          </cell>
          <cell r="V17551">
            <v>7200</v>
          </cell>
        </row>
        <row r="17552">
          <cell r="A17552">
            <v>1</v>
          </cell>
          <cell r="E17552">
            <v>18</v>
          </cell>
          <cell r="I17552">
            <v>119642.42</v>
          </cell>
          <cell r="M17552">
            <v>18</v>
          </cell>
          <cell r="Q17552">
            <v>18</v>
          </cell>
          <cell r="V17552">
            <v>8200</v>
          </cell>
        </row>
        <row r="17553">
          <cell r="A17553">
            <v>1</v>
          </cell>
          <cell r="E17553">
            <v>18</v>
          </cell>
          <cell r="I17553">
            <v>-226256.16</v>
          </cell>
          <cell r="M17553">
            <v>18</v>
          </cell>
          <cell r="Q17553">
            <v>18</v>
          </cell>
          <cell r="V17553">
            <v>9258</v>
          </cell>
        </row>
        <row r="17554">
          <cell r="A17554">
            <v>1</v>
          </cell>
          <cell r="E17554">
            <v>18</v>
          </cell>
          <cell r="I17554">
            <v>-39450.03</v>
          </cell>
          <cell r="M17554">
            <v>18</v>
          </cell>
          <cell r="Q17554">
            <v>18</v>
          </cell>
          <cell r="V17554">
            <v>9303</v>
          </cell>
        </row>
        <row r="17555">
          <cell r="A17555">
            <v>1</v>
          </cell>
          <cell r="E17555">
            <v>18</v>
          </cell>
          <cell r="I17555">
            <v>-2500</v>
          </cell>
          <cell r="M17555">
            <v>18</v>
          </cell>
          <cell r="Q17555">
            <v>18</v>
          </cell>
          <cell r="V17555">
            <v>9400</v>
          </cell>
        </row>
        <row r="17556">
          <cell r="A17556">
            <v>1</v>
          </cell>
          <cell r="E17556">
            <v>18</v>
          </cell>
          <cell r="I17556">
            <v>724978.23</v>
          </cell>
          <cell r="M17556">
            <v>18</v>
          </cell>
          <cell r="Q17556">
            <v>18</v>
          </cell>
          <cell r="V17556">
            <v>5301</v>
          </cell>
        </row>
        <row r="17557">
          <cell r="A17557">
            <v>1</v>
          </cell>
          <cell r="E17557">
            <v>9</v>
          </cell>
          <cell r="I17557">
            <v>0</v>
          </cell>
          <cell r="M17557">
            <v>9</v>
          </cell>
          <cell r="Q17557">
            <v>9</v>
          </cell>
          <cell r="V17557">
            <v>1010</v>
          </cell>
        </row>
        <row r="17558">
          <cell r="A17558">
            <v>1</v>
          </cell>
          <cell r="E17558">
            <v>9</v>
          </cell>
          <cell r="I17558">
            <v>0</v>
          </cell>
          <cell r="M17558">
            <v>9</v>
          </cell>
          <cell r="Q17558">
            <v>9</v>
          </cell>
          <cell r="V17558">
            <v>1030</v>
          </cell>
        </row>
        <row r="17559">
          <cell r="A17559">
            <v>1</v>
          </cell>
          <cell r="E17559">
            <v>9</v>
          </cell>
          <cell r="I17559">
            <v>0</v>
          </cell>
          <cell r="M17559">
            <v>9</v>
          </cell>
          <cell r="Q17559">
            <v>9</v>
          </cell>
          <cell r="V17559">
            <v>1030</v>
          </cell>
        </row>
        <row r="17560">
          <cell r="A17560">
            <v>1</v>
          </cell>
          <cell r="E17560">
            <v>9</v>
          </cell>
          <cell r="I17560">
            <v>0</v>
          </cell>
          <cell r="M17560">
            <v>9</v>
          </cell>
          <cell r="Q17560">
            <v>9</v>
          </cell>
          <cell r="V17560">
            <v>1095</v>
          </cell>
        </row>
        <row r="17561">
          <cell r="A17561">
            <v>1</v>
          </cell>
          <cell r="E17561">
            <v>9</v>
          </cell>
          <cell r="I17561">
            <v>0</v>
          </cell>
          <cell r="M17561">
            <v>9</v>
          </cell>
          <cell r="Q17561">
            <v>9</v>
          </cell>
          <cell r="V17561">
            <v>1095</v>
          </cell>
        </row>
        <row r="17562">
          <cell r="A17562">
            <v>1</v>
          </cell>
          <cell r="E17562">
            <v>9</v>
          </cell>
          <cell r="I17562">
            <v>0</v>
          </cell>
          <cell r="M17562">
            <v>9</v>
          </cell>
          <cell r="Q17562">
            <v>9</v>
          </cell>
          <cell r="V17562">
            <v>1096</v>
          </cell>
        </row>
        <row r="17563">
          <cell r="A17563">
            <v>1</v>
          </cell>
          <cell r="E17563">
            <v>9</v>
          </cell>
          <cell r="I17563">
            <v>0</v>
          </cell>
          <cell r="M17563">
            <v>9</v>
          </cell>
          <cell r="Q17563">
            <v>9</v>
          </cell>
          <cell r="V17563">
            <v>2010</v>
          </cell>
        </row>
        <row r="17564">
          <cell r="A17564">
            <v>1</v>
          </cell>
          <cell r="E17564">
            <v>9</v>
          </cell>
          <cell r="I17564">
            <v>0</v>
          </cell>
          <cell r="M17564">
            <v>9</v>
          </cell>
          <cell r="Q17564">
            <v>9</v>
          </cell>
          <cell r="V17564">
            <v>2030</v>
          </cell>
        </row>
        <row r="17565">
          <cell r="A17565">
            <v>1</v>
          </cell>
          <cell r="E17565">
            <v>9</v>
          </cell>
          <cell r="I17565">
            <v>11699850.640000001</v>
          </cell>
          <cell r="M17565">
            <v>9</v>
          </cell>
          <cell r="Q17565">
            <v>9</v>
          </cell>
          <cell r="V17565">
            <v>2040</v>
          </cell>
        </row>
        <row r="17566">
          <cell r="A17566">
            <v>1</v>
          </cell>
          <cell r="E17566">
            <v>9</v>
          </cell>
          <cell r="I17566">
            <v>0</v>
          </cell>
          <cell r="M17566">
            <v>9</v>
          </cell>
          <cell r="Q17566">
            <v>9</v>
          </cell>
          <cell r="V17566">
            <v>2051</v>
          </cell>
        </row>
        <row r="17567">
          <cell r="A17567">
            <v>1</v>
          </cell>
          <cell r="E17567">
            <v>9</v>
          </cell>
          <cell r="I17567">
            <v>0</v>
          </cell>
          <cell r="M17567">
            <v>9</v>
          </cell>
          <cell r="Q17567">
            <v>9</v>
          </cell>
          <cell r="V17567">
            <v>2052</v>
          </cell>
        </row>
        <row r="17568">
          <cell r="A17568">
            <v>1</v>
          </cell>
          <cell r="E17568">
            <v>9</v>
          </cell>
          <cell r="I17568">
            <v>0</v>
          </cell>
          <cell r="M17568">
            <v>9</v>
          </cell>
          <cell r="Q17568">
            <v>9</v>
          </cell>
          <cell r="V17568">
            <v>2053</v>
          </cell>
        </row>
        <row r="17569">
          <cell r="A17569">
            <v>1</v>
          </cell>
          <cell r="E17569">
            <v>9</v>
          </cell>
          <cell r="I17569">
            <v>0</v>
          </cell>
          <cell r="M17569">
            <v>9</v>
          </cell>
          <cell r="Q17569">
            <v>9</v>
          </cell>
          <cell r="V17569">
            <v>2055</v>
          </cell>
        </row>
        <row r="17570">
          <cell r="A17570">
            <v>1</v>
          </cell>
          <cell r="E17570">
            <v>9</v>
          </cell>
          <cell r="I17570">
            <v>0</v>
          </cell>
          <cell r="M17570">
            <v>9</v>
          </cell>
          <cell r="Q17570">
            <v>9</v>
          </cell>
          <cell r="V17570">
            <v>2090</v>
          </cell>
        </row>
        <row r="17571">
          <cell r="A17571">
            <v>1</v>
          </cell>
          <cell r="E17571">
            <v>9</v>
          </cell>
          <cell r="I17571">
            <v>-11699850.640000001</v>
          </cell>
          <cell r="M17571">
            <v>9</v>
          </cell>
          <cell r="Q17571">
            <v>9</v>
          </cell>
          <cell r="V17571">
            <v>2095</v>
          </cell>
        </row>
        <row r="17572">
          <cell r="A17572">
            <v>1</v>
          </cell>
          <cell r="E17572">
            <v>9</v>
          </cell>
          <cell r="I17572">
            <v>0</v>
          </cell>
          <cell r="M17572">
            <v>9</v>
          </cell>
          <cell r="Q17572">
            <v>9</v>
          </cell>
          <cell r="V17572">
            <v>3100</v>
          </cell>
        </row>
        <row r="17573">
          <cell r="A17573">
            <v>1</v>
          </cell>
          <cell r="E17573">
            <v>9</v>
          </cell>
          <cell r="I17573">
            <v>1254443.8999999999</v>
          </cell>
          <cell r="M17573">
            <v>9</v>
          </cell>
          <cell r="Q17573">
            <v>9</v>
          </cell>
          <cell r="V17573">
            <v>3400</v>
          </cell>
        </row>
        <row r="17574">
          <cell r="A17574">
            <v>1</v>
          </cell>
          <cell r="E17574">
            <v>9</v>
          </cell>
          <cell r="I17574">
            <v>0</v>
          </cell>
          <cell r="M17574">
            <v>9</v>
          </cell>
          <cell r="Q17574">
            <v>9</v>
          </cell>
          <cell r="V17574">
            <v>3500</v>
          </cell>
        </row>
        <row r="17575">
          <cell r="A17575">
            <v>1</v>
          </cell>
          <cell r="E17575">
            <v>9</v>
          </cell>
          <cell r="I17575">
            <v>499074.88</v>
          </cell>
          <cell r="M17575">
            <v>9</v>
          </cell>
          <cell r="Q17575">
            <v>9</v>
          </cell>
          <cell r="V17575">
            <v>4000</v>
          </cell>
        </row>
        <row r="17576">
          <cell r="A17576">
            <v>1</v>
          </cell>
          <cell r="E17576">
            <v>9</v>
          </cell>
          <cell r="I17576">
            <v>0</v>
          </cell>
          <cell r="M17576">
            <v>9</v>
          </cell>
          <cell r="Q17576">
            <v>9</v>
          </cell>
          <cell r="V17576">
            <v>4050</v>
          </cell>
        </row>
        <row r="17577">
          <cell r="A17577">
            <v>1</v>
          </cell>
          <cell r="E17577">
            <v>9</v>
          </cell>
          <cell r="I17577">
            <v>400000</v>
          </cell>
          <cell r="M17577">
            <v>9</v>
          </cell>
          <cell r="Q17577">
            <v>9</v>
          </cell>
          <cell r="V17577">
            <v>4060</v>
          </cell>
        </row>
        <row r="17578">
          <cell r="A17578">
            <v>1</v>
          </cell>
          <cell r="E17578">
            <v>9</v>
          </cell>
          <cell r="I17578">
            <v>0</v>
          </cell>
          <cell r="M17578">
            <v>9</v>
          </cell>
          <cell r="Q17578">
            <v>9</v>
          </cell>
          <cell r="V17578">
            <v>4150</v>
          </cell>
        </row>
        <row r="17579">
          <cell r="A17579">
            <v>1</v>
          </cell>
          <cell r="E17579">
            <v>9</v>
          </cell>
          <cell r="I17579">
            <v>0</v>
          </cell>
          <cell r="M17579">
            <v>9</v>
          </cell>
          <cell r="Q17579">
            <v>4</v>
          </cell>
          <cell r="V17579">
            <v>4150</v>
          </cell>
        </row>
        <row r="17580">
          <cell r="A17580">
            <v>1</v>
          </cell>
          <cell r="E17580">
            <v>9</v>
          </cell>
          <cell r="I17580">
            <v>158269.04</v>
          </cell>
          <cell r="M17580">
            <v>9</v>
          </cell>
          <cell r="Q17580">
            <v>9</v>
          </cell>
          <cell r="V17580">
            <v>4250</v>
          </cell>
        </row>
        <row r="17581">
          <cell r="A17581">
            <v>1</v>
          </cell>
          <cell r="E17581">
            <v>9</v>
          </cell>
          <cell r="I17581">
            <v>0</v>
          </cell>
          <cell r="M17581">
            <v>9</v>
          </cell>
          <cell r="Q17581">
            <v>9</v>
          </cell>
          <cell r="V17581">
            <v>4260</v>
          </cell>
        </row>
        <row r="17582">
          <cell r="A17582">
            <v>1</v>
          </cell>
          <cell r="E17582">
            <v>9</v>
          </cell>
          <cell r="I17582">
            <v>0</v>
          </cell>
          <cell r="M17582">
            <v>9</v>
          </cell>
          <cell r="Q17582">
            <v>9</v>
          </cell>
          <cell r="V17582">
            <v>4301</v>
          </cell>
        </row>
        <row r="17583">
          <cell r="A17583">
            <v>1</v>
          </cell>
          <cell r="E17583">
            <v>9</v>
          </cell>
          <cell r="I17583">
            <v>16720.63</v>
          </cell>
          <cell r="M17583">
            <v>9</v>
          </cell>
          <cell r="Q17583">
            <v>9</v>
          </cell>
          <cell r="V17583">
            <v>4302</v>
          </cell>
        </row>
        <row r="17584">
          <cell r="A17584">
            <v>1</v>
          </cell>
          <cell r="E17584">
            <v>9</v>
          </cell>
          <cell r="I17584">
            <v>0</v>
          </cell>
          <cell r="M17584">
            <v>9</v>
          </cell>
          <cell r="Q17584">
            <v>9</v>
          </cell>
          <cell r="V17584">
            <v>4303</v>
          </cell>
        </row>
        <row r="17585">
          <cell r="A17585">
            <v>1</v>
          </cell>
          <cell r="E17585">
            <v>9</v>
          </cell>
          <cell r="I17585">
            <v>0</v>
          </cell>
          <cell r="M17585">
            <v>9</v>
          </cell>
          <cell r="Q17585">
            <v>9</v>
          </cell>
          <cell r="V17585">
            <v>4304</v>
          </cell>
        </row>
        <row r="17586">
          <cell r="A17586">
            <v>1</v>
          </cell>
          <cell r="E17586">
            <v>9</v>
          </cell>
          <cell r="I17586">
            <v>28440.42</v>
          </cell>
          <cell r="M17586">
            <v>9</v>
          </cell>
          <cell r="Q17586">
            <v>9</v>
          </cell>
          <cell r="V17586">
            <v>4305</v>
          </cell>
        </row>
        <row r="17587">
          <cell r="A17587">
            <v>1</v>
          </cell>
          <cell r="E17587">
            <v>9</v>
          </cell>
          <cell r="I17587">
            <v>0</v>
          </cell>
          <cell r="M17587">
            <v>9</v>
          </cell>
          <cell r="Q17587">
            <v>9</v>
          </cell>
          <cell r="V17587">
            <v>4380</v>
          </cell>
        </row>
        <row r="17588">
          <cell r="A17588">
            <v>1</v>
          </cell>
          <cell r="E17588">
            <v>9</v>
          </cell>
          <cell r="I17588">
            <v>0</v>
          </cell>
          <cell r="M17588">
            <v>9</v>
          </cell>
          <cell r="Q17588">
            <v>9</v>
          </cell>
          <cell r="V17588">
            <v>4460</v>
          </cell>
        </row>
        <row r="17589">
          <cell r="A17589">
            <v>1</v>
          </cell>
          <cell r="E17589">
            <v>9</v>
          </cell>
          <cell r="I17589">
            <v>0</v>
          </cell>
          <cell r="M17589">
            <v>9</v>
          </cell>
          <cell r="Q17589">
            <v>9</v>
          </cell>
          <cell r="V17589">
            <v>4500</v>
          </cell>
        </row>
        <row r="17590">
          <cell r="A17590">
            <v>1</v>
          </cell>
          <cell r="E17590">
            <v>9</v>
          </cell>
          <cell r="I17590">
            <v>0</v>
          </cell>
          <cell r="M17590">
            <v>9</v>
          </cell>
          <cell r="Q17590">
            <v>9</v>
          </cell>
          <cell r="V17590">
            <v>4560</v>
          </cell>
        </row>
        <row r="17591">
          <cell r="A17591">
            <v>1</v>
          </cell>
          <cell r="E17591">
            <v>9</v>
          </cell>
          <cell r="I17591">
            <v>0</v>
          </cell>
          <cell r="M17591">
            <v>9</v>
          </cell>
          <cell r="Q17591">
            <v>9</v>
          </cell>
          <cell r="V17591">
            <v>4595</v>
          </cell>
        </row>
        <row r="17592">
          <cell r="A17592">
            <v>1</v>
          </cell>
          <cell r="E17592">
            <v>9</v>
          </cell>
          <cell r="I17592">
            <v>93365.16</v>
          </cell>
          <cell r="M17592">
            <v>9</v>
          </cell>
          <cell r="Q17592">
            <v>9</v>
          </cell>
          <cell r="V17592">
            <v>4601</v>
          </cell>
        </row>
        <row r="17593">
          <cell r="A17593">
            <v>1</v>
          </cell>
          <cell r="E17593">
            <v>9</v>
          </cell>
          <cell r="I17593">
            <v>0</v>
          </cell>
          <cell r="M17593">
            <v>9</v>
          </cell>
          <cell r="Q17593">
            <v>9</v>
          </cell>
          <cell r="V17593">
            <v>4602</v>
          </cell>
        </row>
        <row r="17594">
          <cell r="A17594">
            <v>1</v>
          </cell>
          <cell r="E17594">
            <v>9</v>
          </cell>
          <cell r="I17594">
            <v>0</v>
          </cell>
          <cell r="M17594">
            <v>9</v>
          </cell>
          <cell r="Q17594">
            <v>9</v>
          </cell>
          <cell r="V17594">
            <v>4603</v>
          </cell>
        </row>
        <row r="17595">
          <cell r="A17595">
            <v>1</v>
          </cell>
          <cell r="E17595">
            <v>9</v>
          </cell>
          <cell r="I17595">
            <v>0</v>
          </cell>
          <cell r="M17595">
            <v>9</v>
          </cell>
          <cell r="Q17595">
            <v>9</v>
          </cell>
          <cell r="V17595">
            <v>4610</v>
          </cell>
        </row>
        <row r="17596">
          <cell r="A17596">
            <v>1</v>
          </cell>
          <cell r="E17596">
            <v>9</v>
          </cell>
          <cell r="I17596">
            <v>0</v>
          </cell>
          <cell r="M17596">
            <v>9</v>
          </cell>
          <cell r="Q17596">
            <v>9</v>
          </cell>
          <cell r="V17596">
            <v>4640</v>
          </cell>
        </row>
        <row r="17597">
          <cell r="A17597">
            <v>1</v>
          </cell>
          <cell r="E17597">
            <v>9</v>
          </cell>
          <cell r="I17597">
            <v>0</v>
          </cell>
          <cell r="M17597">
            <v>9</v>
          </cell>
          <cell r="Q17597">
            <v>9</v>
          </cell>
          <cell r="V17597">
            <v>4660</v>
          </cell>
        </row>
        <row r="17598">
          <cell r="A17598">
            <v>1</v>
          </cell>
          <cell r="E17598">
            <v>9</v>
          </cell>
          <cell r="I17598">
            <v>0</v>
          </cell>
          <cell r="M17598">
            <v>9</v>
          </cell>
          <cell r="Q17598">
            <v>9</v>
          </cell>
          <cell r="V17598">
            <v>4680</v>
          </cell>
        </row>
        <row r="17599">
          <cell r="A17599">
            <v>1</v>
          </cell>
          <cell r="E17599">
            <v>9</v>
          </cell>
          <cell r="I17599">
            <v>0</v>
          </cell>
          <cell r="M17599">
            <v>9</v>
          </cell>
          <cell r="Q17599">
            <v>9</v>
          </cell>
          <cell r="V17599">
            <v>4700</v>
          </cell>
        </row>
        <row r="17600">
          <cell r="A17600">
            <v>1</v>
          </cell>
          <cell r="E17600">
            <v>9</v>
          </cell>
          <cell r="I17600">
            <v>0</v>
          </cell>
          <cell r="M17600">
            <v>9</v>
          </cell>
          <cell r="Q17600">
            <v>9</v>
          </cell>
          <cell r="V17600">
            <v>4720</v>
          </cell>
        </row>
        <row r="17601">
          <cell r="A17601">
            <v>1</v>
          </cell>
          <cell r="E17601">
            <v>9</v>
          </cell>
          <cell r="I17601">
            <v>4012917.98</v>
          </cell>
          <cell r="M17601">
            <v>9</v>
          </cell>
          <cell r="Q17601">
            <v>9</v>
          </cell>
          <cell r="V17601">
            <v>4730</v>
          </cell>
        </row>
        <row r="17602">
          <cell r="A17602">
            <v>1</v>
          </cell>
          <cell r="E17602">
            <v>9</v>
          </cell>
          <cell r="I17602">
            <v>0</v>
          </cell>
          <cell r="M17602">
            <v>9</v>
          </cell>
          <cell r="Q17602">
            <v>9</v>
          </cell>
          <cell r="V17602">
            <v>4740</v>
          </cell>
        </row>
        <row r="17603">
          <cell r="A17603">
            <v>1</v>
          </cell>
          <cell r="E17603">
            <v>9</v>
          </cell>
          <cell r="I17603">
            <v>0</v>
          </cell>
          <cell r="M17603">
            <v>9</v>
          </cell>
          <cell r="Q17603">
            <v>9</v>
          </cell>
          <cell r="V17603">
            <v>4760</v>
          </cell>
        </row>
        <row r="17604">
          <cell r="A17604">
            <v>1</v>
          </cell>
          <cell r="E17604">
            <v>9</v>
          </cell>
          <cell r="I17604">
            <v>0</v>
          </cell>
          <cell r="M17604">
            <v>9</v>
          </cell>
          <cell r="Q17604">
            <v>9</v>
          </cell>
          <cell r="V17604">
            <v>4770</v>
          </cell>
        </row>
        <row r="17605">
          <cell r="A17605">
            <v>1</v>
          </cell>
          <cell r="E17605">
            <v>9</v>
          </cell>
          <cell r="I17605">
            <v>315828.3</v>
          </cell>
          <cell r="M17605">
            <v>9</v>
          </cell>
          <cell r="Q17605">
            <v>9</v>
          </cell>
          <cell r="V17605">
            <v>4775</v>
          </cell>
        </row>
        <row r="17606">
          <cell r="A17606">
            <v>1</v>
          </cell>
          <cell r="E17606">
            <v>9</v>
          </cell>
          <cell r="I17606">
            <v>0</v>
          </cell>
          <cell r="M17606">
            <v>9</v>
          </cell>
          <cell r="Q17606">
            <v>9</v>
          </cell>
          <cell r="V17606">
            <v>4775</v>
          </cell>
        </row>
        <row r="17607">
          <cell r="A17607">
            <v>1</v>
          </cell>
          <cell r="E17607">
            <v>9</v>
          </cell>
          <cell r="I17607">
            <v>196389.52</v>
          </cell>
          <cell r="M17607">
            <v>9</v>
          </cell>
          <cell r="Q17607">
            <v>9</v>
          </cell>
          <cell r="V17607">
            <v>4780</v>
          </cell>
        </row>
        <row r="17608">
          <cell r="A17608">
            <v>1</v>
          </cell>
          <cell r="E17608">
            <v>9</v>
          </cell>
          <cell r="I17608">
            <v>0</v>
          </cell>
          <cell r="M17608">
            <v>9</v>
          </cell>
          <cell r="Q17608">
            <v>9</v>
          </cell>
          <cell r="V17608">
            <v>4785</v>
          </cell>
        </row>
        <row r="17609">
          <cell r="A17609">
            <v>1</v>
          </cell>
          <cell r="E17609">
            <v>9</v>
          </cell>
          <cell r="I17609">
            <v>0</v>
          </cell>
          <cell r="M17609">
            <v>9</v>
          </cell>
          <cell r="Q17609">
            <v>9</v>
          </cell>
          <cell r="V17609">
            <v>4800</v>
          </cell>
        </row>
        <row r="17610">
          <cell r="A17610">
            <v>1</v>
          </cell>
          <cell r="E17610">
            <v>9</v>
          </cell>
          <cell r="I17610">
            <v>0</v>
          </cell>
          <cell r="M17610">
            <v>9</v>
          </cell>
          <cell r="Q17610">
            <v>9</v>
          </cell>
          <cell r="V17610">
            <v>4800</v>
          </cell>
        </row>
        <row r="17611">
          <cell r="A17611">
            <v>1</v>
          </cell>
          <cell r="E17611">
            <v>9</v>
          </cell>
          <cell r="I17611">
            <v>712843.46</v>
          </cell>
          <cell r="M17611">
            <v>9</v>
          </cell>
          <cell r="Q17611">
            <v>9</v>
          </cell>
          <cell r="V17611">
            <v>4830</v>
          </cell>
        </row>
        <row r="17612">
          <cell r="A17612">
            <v>1</v>
          </cell>
          <cell r="E17612">
            <v>9</v>
          </cell>
          <cell r="I17612">
            <v>-4700000</v>
          </cell>
          <cell r="M17612">
            <v>9</v>
          </cell>
          <cell r="Q17612">
            <v>9</v>
          </cell>
          <cell r="V17612">
            <v>5100</v>
          </cell>
        </row>
        <row r="17613">
          <cell r="A17613">
            <v>1</v>
          </cell>
          <cell r="E17613">
            <v>9</v>
          </cell>
          <cell r="I17613">
            <v>-4530597.3</v>
          </cell>
          <cell r="M17613">
            <v>9</v>
          </cell>
          <cell r="Q17613">
            <v>9</v>
          </cell>
          <cell r="V17613">
            <v>5150</v>
          </cell>
        </row>
        <row r="17614">
          <cell r="A17614">
            <v>1</v>
          </cell>
          <cell r="E17614">
            <v>9</v>
          </cell>
          <cell r="I17614">
            <v>-54918102.609999999</v>
          </cell>
          <cell r="M17614">
            <v>9</v>
          </cell>
          <cell r="Q17614">
            <v>9</v>
          </cell>
          <cell r="V17614">
            <v>5200</v>
          </cell>
        </row>
        <row r="17615">
          <cell r="A17615">
            <v>1</v>
          </cell>
          <cell r="E17615">
            <v>9</v>
          </cell>
          <cell r="I17615">
            <v>-236179723.5</v>
          </cell>
          <cell r="M17615">
            <v>9</v>
          </cell>
          <cell r="Q17615">
            <v>9</v>
          </cell>
          <cell r="V17615">
            <v>5400</v>
          </cell>
        </row>
        <row r="17616">
          <cell r="A17616">
            <v>1</v>
          </cell>
          <cell r="E17616">
            <v>9</v>
          </cell>
          <cell r="I17616">
            <v>-38402457.75</v>
          </cell>
          <cell r="M17616">
            <v>9</v>
          </cell>
          <cell r="Q17616">
            <v>9</v>
          </cell>
          <cell r="V17616">
            <v>5400</v>
          </cell>
        </row>
        <row r="17617">
          <cell r="A17617">
            <v>1</v>
          </cell>
          <cell r="E17617">
            <v>9</v>
          </cell>
          <cell r="I17617">
            <v>6535579.8399999999</v>
          </cell>
          <cell r="M17617">
            <v>9</v>
          </cell>
          <cell r="Q17617">
            <v>9</v>
          </cell>
          <cell r="V17617">
            <v>5400</v>
          </cell>
        </row>
        <row r="17618">
          <cell r="A17618">
            <v>1</v>
          </cell>
          <cell r="E17618">
            <v>9</v>
          </cell>
          <cell r="I17618">
            <v>160187841.06999999</v>
          </cell>
          <cell r="M17618">
            <v>9</v>
          </cell>
          <cell r="Q17618">
            <v>9</v>
          </cell>
          <cell r="V17618">
            <v>5400</v>
          </cell>
        </row>
        <row r="17619">
          <cell r="A17619">
            <v>1</v>
          </cell>
          <cell r="E17619">
            <v>9</v>
          </cell>
          <cell r="I17619">
            <v>-100729646.69</v>
          </cell>
          <cell r="M17619">
            <v>9</v>
          </cell>
          <cell r="Q17619">
            <v>9</v>
          </cell>
          <cell r="V17619">
            <v>5400</v>
          </cell>
        </row>
        <row r="17620">
          <cell r="A17620">
            <v>1</v>
          </cell>
          <cell r="E17620">
            <v>9</v>
          </cell>
          <cell r="I17620">
            <v>3412850</v>
          </cell>
          <cell r="M17620">
            <v>9</v>
          </cell>
          <cell r="Q17620">
            <v>9</v>
          </cell>
          <cell r="V17620">
            <v>6110</v>
          </cell>
        </row>
        <row r="17621">
          <cell r="A17621">
            <v>1</v>
          </cell>
          <cell r="E17621">
            <v>9</v>
          </cell>
          <cell r="I17621">
            <v>-479152.5</v>
          </cell>
          <cell r="M17621">
            <v>9</v>
          </cell>
          <cell r="Q17621">
            <v>9</v>
          </cell>
          <cell r="V17621">
            <v>6120</v>
          </cell>
        </row>
        <row r="17622">
          <cell r="A17622">
            <v>1</v>
          </cell>
          <cell r="E17622">
            <v>9</v>
          </cell>
          <cell r="I17622">
            <v>2006475</v>
          </cell>
          <cell r="M17622">
            <v>9</v>
          </cell>
          <cell r="Q17622">
            <v>9</v>
          </cell>
          <cell r="V17622">
            <v>6210</v>
          </cell>
        </row>
        <row r="17623">
          <cell r="A17623">
            <v>1</v>
          </cell>
          <cell r="E17623">
            <v>9</v>
          </cell>
          <cell r="I17623">
            <v>-271221.05</v>
          </cell>
          <cell r="M17623">
            <v>9</v>
          </cell>
          <cell r="Q17623">
            <v>9</v>
          </cell>
          <cell r="V17623">
            <v>6220</v>
          </cell>
        </row>
        <row r="17624">
          <cell r="A17624">
            <v>1</v>
          </cell>
          <cell r="E17624">
            <v>9</v>
          </cell>
          <cell r="I17624">
            <v>0</v>
          </cell>
          <cell r="M17624">
            <v>9</v>
          </cell>
          <cell r="Q17624">
            <v>9</v>
          </cell>
          <cell r="V17624">
            <v>6310</v>
          </cell>
        </row>
        <row r="17625">
          <cell r="A17625">
            <v>1</v>
          </cell>
          <cell r="E17625">
            <v>9</v>
          </cell>
          <cell r="I17625">
            <v>0</v>
          </cell>
          <cell r="M17625">
            <v>9</v>
          </cell>
          <cell r="Q17625">
            <v>9</v>
          </cell>
          <cell r="V17625">
            <v>6320</v>
          </cell>
        </row>
        <row r="17626">
          <cell r="A17626">
            <v>1</v>
          </cell>
          <cell r="E17626">
            <v>9</v>
          </cell>
          <cell r="I17626">
            <v>0</v>
          </cell>
          <cell r="M17626">
            <v>9</v>
          </cell>
          <cell r="Q17626">
            <v>9</v>
          </cell>
          <cell r="V17626">
            <v>6410</v>
          </cell>
        </row>
        <row r="17627">
          <cell r="A17627">
            <v>1</v>
          </cell>
          <cell r="E17627">
            <v>9</v>
          </cell>
          <cell r="I17627">
            <v>0</v>
          </cell>
          <cell r="M17627">
            <v>9</v>
          </cell>
          <cell r="Q17627">
            <v>9</v>
          </cell>
          <cell r="V17627">
            <v>6420</v>
          </cell>
        </row>
        <row r="17628">
          <cell r="A17628">
            <v>1</v>
          </cell>
          <cell r="E17628">
            <v>9</v>
          </cell>
          <cell r="I17628">
            <v>0</v>
          </cell>
          <cell r="M17628">
            <v>9</v>
          </cell>
          <cell r="Q17628">
            <v>9</v>
          </cell>
          <cell r="V17628">
            <v>6510</v>
          </cell>
        </row>
        <row r="17629">
          <cell r="A17629">
            <v>1</v>
          </cell>
          <cell r="E17629">
            <v>9</v>
          </cell>
          <cell r="I17629">
            <v>0</v>
          </cell>
          <cell r="M17629">
            <v>9</v>
          </cell>
          <cell r="Q17629">
            <v>9</v>
          </cell>
          <cell r="V17629">
            <v>6910</v>
          </cell>
        </row>
        <row r="17630">
          <cell r="A17630">
            <v>1</v>
          </cell>
          <cell r="E17630">
            <v>9</v>
          </cell>
          <cell r="I17630">
            <v>0</v>
          </cell>
          <cell r="M17630">
            <v>9</v>
          </cell>
          <cell r="Q17630">
            <v>9</v>
          </cell>
          <cell r="V17630">
            <v>7000</v>
          </cell>
        </row>
        <row r="17631">
          <cell r="A17631">
            <v>1</v>
          </cell>
          <cell r="E17631">
            <v>9</v>
          </cell>
          <cell r="I17631">
            <v>127682269.2</v>
          </cell>
          <cell r="M17631">
            <v>9</v>
          </cell>
          <cell r="Q17631">
            <v>9</v>
          </cell>
          <cell r="V17631">
            <v>7100</v>
          </cell>
        </row>
        <row r="17632">
          <cell r="A17632">
            <v>1</v>
          </cell>
          <cell r="E17632">
            <v>9</v>
          </cell>
          <cell r="I17632">
            <v>-6495840.6299999999</v>
          </cell>
          <cell r="M17632">
            <v>9</v>
          </cell>
          <cell r="Q17632">
            <v>9</v>
          </cell>
          <cell r="V17632">
            <v>7110</v>
          </cell>
        </row>
        <row r="17633">
          <cell r="A17633">
            <v>1</v>
          </cell>
          <cell r="E17633">
            <v>9</v>
          </cell>
          <cell r="I17633">
            <v>34628915.100000001</v>
          </cell>
          <cell r="M17633">
            <v>9</v>
          </cell>
          <cell r="Q17633">
            <v>9</v>
          </cell>
          <cell r="V17633">
            <v>7130</v>
          </cell>
        </row>
        <row r="17634">
          <cell r="A17634">
            <v>1</v>
          </cell>
          <cell r="E17634">
            <v>9</v>
          </cell>
          <cell r="I17634">
            <v>0</v>
          </cell>
          <cell r="M17634">
            <v>9</v>
          </cell>
          <cell r="Q17634">
            <v>9</v>
          </cell>
          <cell r="V17634">
            <v>7150</v>
          </cell>
        </row>
        <row r="17635">
          <cell r="A17635">
            <v>1</v>
          </cell>
          <cell r="E17635">
            <v>9</v>
          </cell>
          <cell r="I17635">
            <v>0</v>
          </cell>
          <cell r="M17635">
            <v>9</v>
          </cell>
          <cell r="Q17635">
            <v>9</v>
          </cell>
          <cell r="V17635">
            <v>7300</v>
          </cell>
        </row>
        <row r="17636">
          <cell r="A17636">
            <v>1</v>
          </cell>
          <cell r="E17636">
            <v>9</v>
          </cell>
          <cell r="I17636">
            <v>0</v>
          </cell>
          <cell r="M17636">
            <v>9</v>
          </cell>
          <cell r="Q17636">
            <v>9</v>
          </cell>
          <cell r="V17636">
            <v>7300</v>
          </cell>
        </row>
        <row r="17637">
          <cell r="A17637">
            <v>1</v>
          </cell>
          <cell r="E17637">
            <v>9</v>
          </cell>
          <cell r="I17637">
            <v>0</v>
          </cell>
          <cell r="M17637">
            <v>9</v>
          </cell>
          <cell r="Q17637">
            <v>9</v>
          </cell>
          <cell r="V17637">
            <v>7300</v>
          </cell>
        </row>
        <row r="17638">
          <cell r="A17638">
            <v>1</v>
          </cell>
          <cell r="E17638">
            <v>9</v>
          </cell>
          <cell r="I17638">
            <v>0</v>
          </cell>
          <cell r="M17638">
            <v>9</v>
          </cell>
          <cell r="Q17638">
            <v>9</v>
          </cell>
          <cell r="V17638">
            <v>7300</v>
          </cell>
        </row>
        <row r="17639">
          <cell r="A17639">
            <v>1</v>
          </cell>
          <cell r="E17639">
            <v>9</v>
          </cell>
          <cell r="I17639">
            <v>0</v>
          </cell>
          <cell r="M17639">
            <v>9</v>
          </cell>
          <cell r="Q17639">
            <v>9</v>
          </cell>
          <cell r="V17639">
            <v>7300</v>
          </cell>
        </row>
        <row r="17640">
          <cell r="A17640">
            <v>1</v>
          </cell>
          <cell r="E17640">
            <v>9</v>
          </cell>
          <cell r="I17640">
            <v>0</v>
          </cell>
          <cell r="M17640">
            <v>9</v>
          </cell>
          <cell r="Q17640">
            <v>9</v>
          </cell>
          <cell r="V17640">
            <v>7300</v>
          </cell>
        </row>
        <row r="17641">
          <cell r="A17641">
            <v>1</v>
          </cell>
          <cell r="E17641">
            <v>9</v>
          </cell>
          <cell r="I17641">
            <v>0</v>
          </cell>
          <cell r="M17641">
            <v>9</v>
          </cell>
          <cell r="Q17641">
            <v>9</v>
          </cell>
          <cell r="V17641">
            <v>7300</v>
          </cell>
        </row>
        <row r="17642">
          <cell r="A17642">
            <v>1</v>
          </cell>
          <cell r="E17642">
            <v>9</v>
          </cell>
          <cell r="I17642">
            <v>0</v>
          </cell>
          <cell r="M17642">
            <v>9</v>
          </cell>
          <cell r="Q17642">
            <v>9</v>
          </cell>
          <cell r="V17642">
            <v>7430</v>
          </cell>
        </row>
        <row r="17643">
          <cell r="A17643">
            <v>1</v>
          </cell>
          <cell r="E17643">
            <v>9</v>
          </cell>
          <cell r="I17643">
            <v>34472955.880000003</v>
          </cell>
          <cell r="M17643">
            <v>9</v>
          </cell>
          <cell r="Q17643">
            <v>9</v>
          </cell>
          <cell r="V17643">
            <v>7700</v>
          </cell>
        </row>
        <row r="17644">
          <cell r="A17644">
            <v>1</v>
          </cell>
          <cell r="E17644">
            <v>9</v>
          </cell>
          <cell r="I17644">
            <v>0</v>
          </cell>
          <cell r="M17644">
            <v>9</v>
          </cell>
          <cell r="Q17644">
            <v>9</v>
          </cell>
          <cell r="V17644">
            <v>7800</v>
          </cell>
        </row>
        <row r="17645">
          <cell r="A17645">
            <v>1</v>
          </cell>
          <cell r="E17645">
            <v>9</v>
          </cell>
          <cell r="I17645">
            <v>0.7</v>
          </cell>
          <cell r="M17645">
            <v>9</v>
          </cell>
          <cell r="Q17645">
            <v>9</v>
          </cell>
          <cell r="V17645">
            <v>7903</v>
          </cell>
        </row>
        <row r="17646">
          <cell r="A17646">
            <v>1</v>
          </cell>
          <cell r="E17646">
            <v>9</v>
          </cell>
          <cell r="I17646">
            <v>488633.77</v>
          </cell>
          <cell r="M17646">
            <v>9</v>
          </cell>
          <cell r="Q17646">
            <v>9</v>
          </cell>
          <cell r="V17646">
            <v>8031</v>
          </cell>
        </row>
        <row r="17647">
          <cell r="A17647">
            <v>1</v>
          </cell>
          <cell r="E17647">
            <v>9</v>
          </cell>
          <cell r="I17647">
            <v>726048.75</v>
          </cell>
          <cell r="M17647">
            <v>9</v>
          </cell>
          <cell r="Q17647">
            <v>9</v>
          </cell>
          <cell r="V17647">
            <v>8032</v>
          </cell>
        </row>
        <row r="17648">
          <cell r="A17648">
            <v>1</v>
          </cell>
          <cell r="E17648">
            <v>9</v>
          </cell>
          <cell r="I17648">
            <v>-363763.67</v>
          </cell>
          <cell r="M17648">
            <v>9</v>
          </cell>
          <cell r="Q17648">
            <v>9</v>
          </cell>
          <cell r="V17648">
            <v>8033</v>
          </cell>
        </row>
        <row r="17649">
          <cell r="A17649">
            <v>1</v>
          </cell>
          <cell r="E17649">
            <v>9</v>
          </cell>
          <cell r="I17649">
            <v>0</v>
          </cell>
          <cell r="M17649">
            <v>9</v>
          </cell>
          <cell r="Q17649">
            <v>9</v>
          </cell>
          <cell r="V17649">
            <v>8034</v>
          </cell>
        </row>
        <row r="17650">
          <cell r="A17650">
            <v>1</v>
          </cell>
          <cell r="E17650">
            <v>9</v>
          </cell>
          <cell r="I17650">
            <v>-12860688.119999999</v>
          </cell>
          <cell r="M17650">
            <v>9</v>
          </cell>
          <cell r="Q17650">
            <v>9</v>
          </cell>
          <cell r="V17650">
            <v>9000</v>
          </cell>
        </row>
        <row r="17651">
          <cell r="A17651">
            <v>1</v>
          </cell>
          <cell r="E17651">
            <v>9</v>
          </cell>
          <cell r="I17651">
            <v>-8914831.9000000004</v>
          </cell>
          <cell r="M17651">
            <v>9</v>
          </cell>
          <cell r="Q17651">
            <v>9</v>
          </cell>
          <cell r="V17651">
            <v>9100</v>
          </cell>
        </row>
        <row r="17652">
          <cell r="A17652">
            <v>1</v>
          </cell>
          <cell r="E17652">
            <v>9</v>
          </cell>
          <cell r="I17652">
            <v>-11543197.68</v>
          </cell>
          <cell r="M17652">
            <v>9</v>
          </cell>
          <cell r="Q17652">
            <v>9</v>
          </cell>
          <cell r="V17652">
            <v>9203</v>
          </cell>
        </row>
        <row r="17653">
          <cell r="A17653">
            <v>1</v>
          </cell>
          <cell r="E17653">
            <v>9</v>
          </cell>
          <cell r="I17653">
            <v>0</v>
          </cell>
          <cell r="M17653">
            <v>9</v>
          </cell>
          <cell r="Q17653">
            <v>9</v>
          </cell>
          <cell r="V17653">
            <v>9215</v>
          </cell>
        </row>
        <row r="17654">
          <cell r="A17654">
            <v>1</v>
          </cell>
          <cell r="E17654">
            <v>9</v>
          </cell>
          <cell r="I17654">
            <v>0</v>
          </cell>
          <cell r="M17654">
            <v>9</v>
          </cell>
          <cell r="Q17654">
            <v>9</v>
          </cell>
          <cell r="V17654">
            <v>9251</v>
          </cell>
        </row>
        <row r="17655">
          <cell r="A17655">
            <v>1</v>
          </cell>
          <cell r="E17655">
            <v>9</v>
          </cell>
          <cell r="I17655">
            <v>-25801790.93</v>
          </cell>
          <cell r="M17655">
            <v>9</v>
          </cell>
          <cell r="Q17655">
            <v>9</v>
          </cell>
          <cell r="V17655">
            <v>9252</v>
          </cell>
        </row>
        <row r="17656">
          <cell r="A17656">
            <v>1</v>
          </cell>
          <cell r="E17656">
            <v>9</v>
          </cell>
          <cell r="I17656">
            <v>0</v>
          </cell>
          <cell r="M17656">
            <v>9</v>
          </cell>
          <cell r="Q17656">
            <v>9</v>
          </cell>
          <cell r="V17656">
            <v>9253</v>
          </cell>
        </row>
        <row r="17657">
          <cell r="A17657">
            <v>1</v>
          </cell>
          <cell r="E17657">
            <v>9</v>
          </cell>
          <cell r="I17657">
            <v>0</v>
          </cell>
          <cell r="M17657">
            <v>9</v>
          </cell>
          <cell r="Q17657">
            <v>9</v>
          </cell>
          <cell r="V17657">
            <v>9256</v>
          </cell>
        </row>
        <row r="17658">
          <cell r="A17658">
            <v>1</v>
          </cell>
          <cell r="E17658">
            <v>9</v>
          </cell>
          <cell r="I17658">
            <v>-7879431.5599999996</v>
          </cell>
          <cell r="M17658">
            <v>9</v>
          </cell>
          <cell r="Q17658">
            <v>9</v>
          </cell>
          <cell r="V17658">
            <v>9305</v>
          </cell>
        </row>
        <row r="17659">
          <cell r="A17659">
            <v>1</v>
          </cell>
          <cell r="E17659">
            <v>9</v>
          </cell>
          <cell r="I17659">
            <v>0</v>
          </cell>
          <cell r="M17659">
            <v>9</v>
          </cell>
          <cell r="Q17659">
            <v>9</v>
          </cell>
          <cell r="V17659">
            <v>9306</v>
          </cell>
        </row>
        <row r="17660">
          <cell r="A17660">
            <v>1</v>
          </cell>
          <cell r="E17660">
            <v>9</v>
          </cell>
          <cell r="I17660">
            <v>0</v>
          </cell>
          <cell r="M17660">
            <v>9</v>
          </cell>
          <cell r="Q17660">
            <v>9</v>
          </cell>
          <cell r="V17660">
            <v>9400</v>
          </cell>
        </row>
        <row r="17661">
          <cell r="A17661">
            <v>1</v>
          </cell>
          <cell r="E17661">
            <v>9</v>
          </cell>
          <cell r="I17661">
            <v>-56974597.299999997</v>
          </cell>
          <cell r="M17661">
            <v>9</v>
          </cell>
          <cell r="Q17661">
            <v>9</v>
          </cell>
          <cell r="V17661">
            <v>9530</v>
          </cell>
        </row>
        <row r="17662">
          <cell r="A17662">
            <v>1</v>
          </cell>
          <cell r="E17662">
            <v>9</v>
          </cell>
          <cell r="I17662">
            <v>-148418371.13999999</v>
          </cell>
          <cell r="M17662">
            <v>9</v>
          </cell>
          <cell r="Q17662">
            <v>9</v>
          </cell>
          <cell r="V17662">
            <v>9600</v>
          </cell>
        </row>
        <row r="17663">
          <cell r="A17663">
            <v>1</v>
          </cell>
          <cell r="E17663">
            <v>9</v>
          </cell>
          <cell r="I17663">
            <v>-23565201.859999999</v>
          </cell>
          <cell r="M17663">
            <v>9</v>
          </cell>
          <cell r="Q17663">
            <v>9</v>
          </cell>
          <cell r="V17663">
            <v>9610</v>
          </cell>
        </row>
        <row r="17664">
          <cell r="A17664">
            <v>1</v>
          </cell>
          <cell r="E17664">
            <v>9</v>
          </cell>
          <cell r="I17664">
            <v>0</v>
          </cell>
          <cell r="M17664">
            <v>9</v>
          </cell>
          <cell r="Q17664">
            <v>9</v>
          </cell>
          <cell r="V17664">
            <v>9990</v>
          </cell>
        </row>
        <row r="17665">
          <cell r="A17665">
            <v>1</v>
          </cell>
          <cell r="E17665">
            <v>9</v>
          </cell>
          <cell r="I17665">
            <v>365198753.58999997</v>
          </cell>
          <cell r="M17665">
            <v>9</v>
          </cell>
          <cell r="Q17665">
            <v>9</v>
          </cell>
          <cell r="V17665">
            <v>5301</v>
          </cell>
        </row>
        <row r="17666">
          <cell r="A17666">
            <v>1</v>
          </cell>
          <cell r="E17666">
            <v>5</v>
          </cell>
          <cell r="I17666">
            <v>-54896098.68</v>
          </cell>
          <cell r="M17666">
            <v>5</v>
          </cell>
          <cell r="Q17666">
            <v>5</v>
          </cell>
          <cell r="V17666">
            <v>1010</v>
          </cell>
        </row>
        <row r="17667">
          <cell r="A17667">
            <v>1</v>
          </cell>
          <cell r="E17667">
            <v>5</v>
          </cell>
          <cell r="I17667">
            <v>0</v>
          </cell>
          <cell r="M17667">
            <v>5</v>
          </cell>
          <cell r="Q17667">
            <v>5</v>
          </cell>
          <cell r="V17667">
            <v>1030</v>
          </cell>
        </row>
        <row r="17668">
          <cell r="A17668">
            <v>1</v>
          </cell>
          <cell r="E17668">
            <v>5</v>
          </cell>
          <cell r="I17668">
            <v>0</v>
          </cell>
          <cell r="M17668">
            <v>5</v>
          </cell>
          <cell r="Q17668">
            <v>5</v>
          </cell>
          <cell r="V17668">
            <v>1060</v>
          </cell>
        </row>
        <row r="17669">
          <cell r="A17669">
            <v>1</v>
          </cell>
          <cell r="E17669">
            <v>5</v>
          </cell>
          <cell r="I17669">
            <v>0</v>
          </cell>
          <cell r="M17669">
            <v>5</v>
          </cell>
          <cell r="Q17669">
            <v>5</v>
          </cell>
          <cell r="V17669">
            <v>1095</v>
          </cell>
        </row>
        <row r="17670">
          <cell r="A17670">
            <v>1</v>
          </cell>
          <cell r="E17670">
            <v>5</v>
          </cell>
          <cell r="I17670">
            <v>0</v>
          </cell>
          <cell r="M17670">
            <v>5</v>
          </cell>
          <cell r="Q17670">
            <v>5</v>
          </cell>
          <cell r="V17670">
            <v>1095</v>
          </cell>
        </row>
        <row r="17671">
          <cell r="A17671">
            <v>1</v>
          </cell>
          <cell r="E17671">
            <v>5</v>
          </cell>
          <cell r="I17671">
            <v>-6099564.8200000003</v>
          </cell>
          <cell r="M17671">
            <v>5</v>
          </cell>
          <cell r="Q17671">
            <v>5</v>
          </cell>
          <cell r="V17671">
            <v>1096</v>
          </cell>
        </row>
        <row r="17672">
          <cell r="A17672">
            <v>1</v>
          </cell>
          <cell r="E17672">
            <v>5</v>
          </cell>
          <cell r="I17672">
            <v>0</v>
          </cell>
          <cell r="M17672">
            <v>5</v>
          </cell>
          <cell r="Q17672">
            <v>5</v>
          </cell>
          <cell r="V17672">
            <v>2010</v>
          </cell>
        </row>
        <row r="17673">
          <cell r="A17673">
            <v>1</v>
          </cell>
          <cell r="E17673">
            <v>5</v>
          </cell>
          <cell r="I17673">
            <v>944000</v>
          </cell>
          <cell r="M17673">
            <v>5</v>
          </cell>
          <cell r="Q17673">
            <v>5</v>
          </cell>
          <cell r="V17673">
            <v>2030</v>
          </cell>
        </row>
        <row r="17674">
          <cell r="A17674">
            <v>1</v>
          </cell>
          <cell r="E17674">
            <v>5</v>
          </cell>
          <cell r="I17674">
            <v>12559000</v>
          </cell>
          <cell r="M17674">
            <v>5</v>
          </cell>
          <cell r="Q17674">
            <v>5</v>
          </cell>
          <cell r="V17674">
            <v>2040</v>
          </cell>
        </row>
        <row r="17675">
          <cell r="A17675">
            <v>1</v>
          </cell>
          <cell r="E17675">
            <v>5</v>
          </cell>
          <cell r="I17675">
            <v>0</v>
          </cell>
          <cell r="M17675">
            <v>5</v>
          </cell>
          <cell r="Q17675">
            <v>5</v>
          </cell>
          <cell r="V17675">
            <v>2051</v>
          </cell>
        </row>
        <row r="17676">
          <cell r="A17676">
            <v>1</v>
          </cell>
          <cell r="E17676">
            <v>5</v>
          </cell>
          <cell r="I17676">
            <v>0</v>
          </cell>
          <cell r="M17676">
            <v>5</v>
          </cell>
          <cell r="Q17676">
            <v>5</v>
          </cell>
          <cell r="V17676">
            <v>2052</v>
          </cell>
        </row>
        <row r="17677">
          <cell r="A17677">
            <v>1</v>
          </cell>
          <cell r="E17677">
            <v>5</v>
          </cell>
          <cell r="I17677">
            <v>0</v>
          </cell>
          <cell r="M17677">
            <v>5</v>
          </cell>
          <cell r="Q17677">
            <v>5</v>
          </cell>
          <cell r="V17677">
            <v>2053</v>
          </cell>
        </row>
        <row r="17678">
          <cell r="A17678">
            <v>1</v>
          </cell>
          <cell r="E17678">
            <v>5</v>
          </cell>
          <cell r="I17678">
            <v>0</v>
          </cell>
          <cell r="M17678">
            <v>5</v>
          </cell>
          <cell r="Q17678">
            <v>5</v>
          </cell>
          <cell r="V17678">
            <v>2054</v>
          </cell>
        </row>
        <row r="17679">
          <cell r="A17679">
            <v>1</v>
          </cell>
          <cell r="E17679">
            <v>5</v>
          </cell>
          <cell r="I17679">
            <v>0</v>
          </cell>
          <cell r="M17679">
            <v>5</v>
          </cell>
          <cell r="Q17679">
            <v>5</v>
          </cell>
          <cell r="V17679">
            <v>2055</v>
          </cell>
        </row>
        <row r="17680">
          <cell r="A17680">
            <v>1</v>
          </cell>
          <cell r="E17680">
            <v>5</v>
          </cell>
          <cell r="I17680">
            <v>0</v>
          </cell>
          <cell r="M17680">
            <v>5</v>
          </cell>
          <cell r="Q17680">
            <v>5</v>
          </cell>
          <cell r="V17680">
            <v>2095</v>
          </cell>
        </row>
        <row r="17681">
          <cell r="A17681">
            <v>1</v>
          </cell>
          <cell r="E17681">
            <v>5</v>
          </cell>
          <cell r="I17681">
            <v>28999999.989999998</v>
          </cell>
          <cell r="M17681">
            <v>5</v>
          </cell>
          <cell r="Q17681">
            <v>5</v>
          </cell>
          <cell r="V17681">
            <v>2095</v>
          </cell>
        </row>
        <row r="17682">
          <cell r="A17682">
            <v>1</v>
          </cell>
          <cell r="E17682">
            <v>5</v>
          </cell>
          <cell r="I17682">
            <v>0</v>
          </cell>
          <cell r="M17682">
            <v>5</v>
          </cell>
          <cell r="Q17682">
            <v>5</v>
          </cell>
          <cell r="V17682">
            <v>3100</v>
          </cell>
        </row>
        <row r="17683">
          <cell r="A17683">
            <v>1</v>
          </cell>
          <cell r="E17683">
            <v>5</v>
          </cell>
          <cell r="I17683">
            <v>-15750698.289999999</v>
          </cell>
          <cell r="M17683">
            <v>5</v>
          </cell>
          <cell r="Q17683">
            <v>5</v>
          </cell>
          <cell r="V17683">
            <v>3400</v>
          </cell>
        </row>
        <row r="17684">
          <cell r="A17684">
            <v>1</v>
          </cell>
          <cell r="E17684">
            <v>5</v>
          </cell>
          <cell r="I17684">
            <v>0</v>
          </cell>
          <cell r="M17684">
            <v>5</v>
          </cell>
          <cell r="Q17684">
            <v>5</v>
          </cell>
          <cell r="V17684">
            <v>4000</v>
          </cell>
        </row>
        <row r="17685">
          <cell r="A17685">
            <v>1</v>
          </cell>
          <cell r="E17685">
            <v>5</v>
          </cell>
          <cell r="I17685">
            <v>0</v>
          </cell>
          <cell r="M17685">
            <v>5</v>
          </cell>
          <cell r="Q17685">
            <v>5</v>
          </cell>
          <cell r="V17685">
            <v>4150</v>
          </cell>
        </row>
        <row r="17686">
          <cell r="A17686">
            <v>1</v>
          </cell>
          <cell r="E17686">
            <v>5</v>
          </cell>
          <cell r="I17686">
            <v>59384</v>
          </cell>
          <cell r="M17686">
            <v>5</v>
          </cell>
          <cell r="Q17686">
            <v>5</v>
          </cell>
          <cell r="V17686">
            <v>4150</v>
          </cell>
        </row>
        <row r="17687">
          <cell r="A17687">
            <v>1</v>
          </cell>
          <cell r="E17687">
            <v>5</v>
          </cell>
          <cell r="I17687">
            <v>111552</v>
          </cell>
          <cell r="M17687">
            <v>5</v>
          </cell>
          <cell r="Q17687">
            <v>5</v>
          </cell>
          <cell r="V17687">
            <v>4250</v>
          </cell>
        </row>
        <row r="17688">
          <cell r="A17688">
            <v>1</v>
          </cell>
          <cell r="E17688">
            <v>5</v>
          </cell>
          <cell r="I17688">
            <v>1020000</v>
          </cell>
          <cell r="M17688">
            <v>5</v>
          </cell>
          <cell r="Q17688">
            <v>5</v>
          </cell>
          <cell r="V17688">
            <v>4260</v>
          </cell>
        </row>
        <row r="17689">
          <cell r="A17689">
            <v>1</v>
          </cell>
          <cell r="E17689">
            <v>5</v>
          </cell>
          <cell r="I17689">
            <v>0</v>
          </cell>
          <cell r="M17689">
            <v>5</v>
          </cell>
          <cell r="Q17689">
            <v>5</v>
          </cell>
          <cell r="V17689">
            <v>4280</v>
          </cell>
        </row>
        <row r="17690">
          <cell r="A17690">
            <v>1</v>
          </cell>
          <cell r="E17690">
            <v>5</v>
          </cell>
          <cell r="I17690">
            <v>0</v>
          </cell>
          <cell r="M17690">
            <v>5</v>
          </cell>
          <cell r="Q17690">
            <v>5</v>
          </cell>
          <cell r="V17690">
            <v>4302</v>
          </cell>
        </row>
        <row r="17691">
          <cell r="A17691">
            <v>1</v>
          </cell>
          <cell r="E17691">
            <v>5</v>
          </cell>
          <cell r="I17691">
            <v>0</v>
          </cell>
          <cell r="M17691">
            <v>5</v>
          </cell>
          <cell r="Q17691">
            <v>5</v>
          </cell>
          <cell r="V17691">
            <v>4303</v>
          </cell>
        </row>
        <row r="17692">
          <cell r="A17692">
            <v>1</v>
          </cell>
          <cell r="E17692">
            <v>5</v>
          </cell>
          <cell r="I17692">
            <v>0</v>
          </cell>
          <cell r="M17692">
            <v>5</v>
          </cell>
          <cell r="Q17692">
            <v>5</v>
          </cell>
          <cell r="V17692">
            <v>4304</v>
          </cell>
        </row>
        <row r="17693">
          <cell r="A17693">
            <v>1</v>
          </cell>
          <cell r="E17693">
            <v>5</v>
          </cell>
          <cell r="I17693">
            <v>0</v>
          </cell>
          <cell r="M17693">
            <v>5</v>
          </cell>
          <cell r="Q17693">
            <v>5</v>
          </cell>
          <cell r="V17693">
            <v>4305</v>
          </cell>
        </row>
        <row r="17694">
          <cell r="A17694">
            <v>1</v>
          </cell>
          <cell r="E17694">
            <v>5</v>
          </cell>
          <cell r="I17694">
            <v>592618.42000000004</v>
          </cell>
          <cell r="M17694">
            <v>5</v>
          </cell>
          <cell r="Q17694">
            <v>5</v>
          </cell>
          <cell r="V17694">
            <v>4360</v>
          </cell>
        </row>
        <row r="17695">
          <cell r="A17695">
            <v>1</v>
          </cell>
          <cell r="E17695">
            <v>5</v>
          </cell>
          <cell r="I17695">
            <v>66000</v>
          </cell>
          <cell r="M17695">
            <v>5</v>
          </cell>
          <cell r="Q17695">
            <v>5</v>
          </cell>
          <cell r="V17695">
            <v>4380</v>
          </cell>
        </row>
        <row r="17696">
          <cell r="A17696">
            <v>1</v>
          </cell>
          <cell r="E17696">
            <v>5</v>
          </cell>
          <cell r="I17696">
            <v>100600</v>
          </cell>
          <cell r="M17696">
            <v>5</v>
          </cell>
          <cell r="Q17696">
            <v>5</v>
          </cell>
          <cell r="V17696">
            <v>4380</v>
          </cell>
        </row>
        <row r="17697">
          <cell r="A17697">
            <v>1</v>
          </cell>
          <cell r="E17697">
            <v>5</v>
          </cell>
          <cell r="I17697">
            <v>0</v>
          </cell>
          <cell r="M17697">
            <v>5</v>
          </cell>
          <cell r="Q17697">
            <v>5</v>
          </cell>
          <cell r="V17697">
            <v>4460</v>
          </cell>
        </row>
        <row r="17698">
          <cell r="A17698">
            <v>1</v>
          </cell>
          <cell r="E17698">
            <v>5</v>
          </cell>
          <cell r="I17698">
            <v>0</v>
          </cell>
          <cell r="M17698">
            <v>5</v>
          </cell>
          <cell r="Q17698">
            <v>5</v>
          </cell>
          <cell r="V17698">
            <v>4500</v>
          </cell>
        </row>
        <row r="17699">
          <cell r="A17699">
            <v>1</v>
          </cell>
          <cell r="E17699">
            <v>5</v>
          </cell>
          <cell r="I17699">
            <v>0</v>
          </cell>
          <cell r="M17699">
            <v>5</v>
          </cell>
          <cell r="Q17699">
            <v>5</v>
          </cell>
          <cell r="V17699">
            <v>4520</v>
          </cell>
        </row>
        <row r="17700">
          <cell r="A17700">
            <v>1</v>
          </cell>
          <cell r="E17700">
            <v>5</v>
          </cell>
          <cell r="I17700">
            <v>0</v>
          </cell>
          <cell r="M17700">
            <v>5</v>
          </cell>
          <cell r="Q17700">
            <v>5</v>
          </cell>
          <cell r="V17700">
            <v>4595</v>
          </cell>
        </row>
        <row r="17701">
          <cell r="A17701">
            <v>1</v>
          </cell>
          <cell r="E17701">
            <v>5</v>
          </cell>
          <cell r="I17701">
            <v>9728199</v>
          </cell>
          <cell r="M17701">
            <v>5</v>
          </cell>
          <cell r="Q17701">
            <v>5</v>
          </cell>
          <cell r="V17701">
            <v>4601</v>
          </cell>
        </row>
        <row r="17702">
          <cell r="A17702">
            <v>1</v>
          </cell>
          <cell r="E17702">
            <v>5</v>
          </cell>
          <cell r="I17702">
            <v>0</v>
          </cell>
          <cell r="M17702">
            <v>5</v>
          </cell>
          <cell r="Q17702">
            <v>5</v>
          </cell>
          <cell r="V17702">
            <v>4602</v>
          </cell>
        </row>
        <row r="17703">
          <cell r="A17703">
            <v>1</v>
          </cell>
          <cell r="E17703">
            <v>5</v>
          </cell>
          <cell r="I17703">
            <v>295000</v>
          </cell>
          <cell r="M17703">
            <v>5</v>
          </cell>
          <cell r="Q17703">
            <v>5</v>
          </cell>
          <cell r="V17703">
            <v>4603</v>
          </cell>
        </row>
        <row r="17704">
          <cell r="A17704">
            <v>1</v>
          </cell>
          <cell r="E17704">
            <v>5</v>
          </cell>
          <cell r="I17704">
            <v>0</v>
          </cell>
          <cell r="M17704">
            <v>5</v>
          </cell>
          <cell r="Q17704">
            <v>5</v>
          </cell>
          <cell r="V17704">
            <v>4603</v>
          </cell>
        </row>
        <row r="17705">
          <cell r="A17705">
            <v>1</v>
          </cell>
          <cell r="E17705">
            <v>5</v>
          </cell>
          <cell r="I17705">
            <v>0</v>
          </cell>
          <cell r="M17705">
            <v>5</v>
          </cell>
          <cell r="Q17705">
            <v>5</v>
          </cell>
          <cell r="V17705">
            <v>4610</v>
          </cell>
        </row>
        <row r="17706">
          <cell r="A17706">
            <v>1</v>
          </cell>
          <cell r="E17706">
            <v>5</v>
          </cell>
          <cell r="I17706">
            <v>0</v>
          </cell>
          <cell r="M17706">
            <v>5</v>
          </cell>
          <cell r="Q17706">
            <v>5</v>
          </cell>
          <cell r="V17706">
            <v>4640</v>
          </cell>
        </row>
        <row r="17707">
          <cell r="A17707">
            <v>1</v>
          </cell>
          <cell r="E17707">
            <v>5</v>
          </cell>
          <cell r="I17707">
            <v>543570</v>
          </cell>
          <cell r="M17707">
            <v>5</v>
          </cell>
          <cell r="Q17707">
            <v>5</v>
          </cell>
          <cell r="V17707">
            <v>4660</v>
          </cell>
        </row>
        <row r="17708">
          <cell r="A17708">
            <v>1</v>
          </cell>
          <cell r="E17708">
            <v>5</v>
          </cell>
          <cell r="I17708">
            <v>0</v>
          </cell>
          <cell r="M17708">
            <v>5</v>
          </cell>
          <cell r="Q17708">
            <v>5</v>
          </cell>
          <cell r="V17708">
            <v>4700</v>
          </cell>
        </row>
        <row r="17709">
          <cell r="A17709">
            <v>1</v>
          </cell>
          <cell r="E17709">
            <v>5</v>
          </cell>
          <cell r="I17709">
            <v>200000</v>
          </cell>
          <cell r="M17709">
            <v>5</v>
          </cell>
          <cell r="Q17709">
            <v>5</v>
          </cell>
          <cell r="V17709">
            <v>4720</v>
          </cell>
        </row>
        <row r="17710">
          <cell r="A17710">
            <v>1</v>
          </cell>
          <cell r="E17710">
            <v>5</v>
          </cell>
          <cell r="I17710">
            <v>10244200</v>
          </cell>
          <cell r="M17710">
            <v>5</v>
          </cell>
          <cell r="Q17710">
            <v>5</v>
          </cell>
          <cell r="V17710">
            <v>4730</v>
          </cell>
        </row>
        <row r="17711">
          <cell r="A17711">
            <v>1</v>
          </cell>
          <cell r="E17711">
            <v>5</v>
          </cell>
          <cell r="I17711">
            <v>0</v>
          </cell>
          <cell r="M17711">
            <v>5</v>
          </cell>
          <cell r="Q17711">
            <v>5</v>
          </cell>
          <cell r="V17711">
            <v>4740</v>
          </cell>
        </row>
        <row r="17712">
          <cell r="A17712">
            <v>1</v>
          </cell>
          <cell r="E17712">
            <v>5</v>
          </cell>
          <cell r="I17712">
            <v>1046000</v>
          </cell>
          <cell r="M17712">
            <v>5</v>
          </cell>
          <cell r="Q17712">
            <v>5</v>
          </cell>
          <cell r="V17712">
            <v>4760</v>
          </cell>
        </row>
        <row r="17713">
          <cell r="A17713">
            <v>1</v>
          </cell>
          <cell r="E17713">
            <v>5</v>
          </cell>
          <cell r="I17713">
            <v>0</v>
          </cell>
          <cell r="M17713">
            <v>5</v>
          </cell>
          <cell r="Q17713">
            <v>5</v>
          </cell>
          <cell r="V17713">
            <v>4770</v>
          </cell>
        </row>
        <row r="17714">
          <cell r="A17714">
            <v>1</v>
          </cell>
          <cell r="E17714">
            <v>5</v>
          </cell>
          <cell r="I17714">
            <v>258500</v>
          </cell>
          <cell r="M17714">
            <v>5</v>
          </cell>
          <cell r="Q17714">
            <v>5</v>
          </cell>
          <cell r="V17714">
            <v>4772</v>
          </cell>
        </row>
        <row r="17715">
          <cell r="A17715">
            <v>1</v>
          </cell>
          <cell r="E17715">
            <v>5</v>
          </cell>
          <cell r="I17715">
            <v>284400</v>
          </cell>
          <cell r="M17715">
            <v>5</v>
          </cell>
          <cell r="Q17715">
            <v>5</v>
          </cell>
          <cell r="V17715">
            <v>4775</v>
          </cell>
        </row>
        <row r="17716">
          <cell r="A17716">
            <v>1</v>
          </cell>
          <cell r="E17716">
            <v>5</v>
          </cell>
          <cell r="I17716">
            <v>141848</v>
          </cell>
          <cell r="M17716">
            <v>5</v>
          </cell>
          <cell r="Q17716">
            <v>5</v>
          </cell>
          <cell r="V17716">
            <v>4780</v>
          </cell>
        </row>
        <row r="17717">
          <cell r="A17717">
            <v>1</v>
          </cell>
          <cell r="E17717">
            <v>5</v>
          </cell>
          <cell r="I17717">
            <v>261000</v>
          </cell>
          <cell r="M17717">
            <v>5</v>
          </cell>
          <cell r="Q17717">
            <v>5</v>
          </cell>
          <cell r="V17717">
            <v>4785</v>
          </cell>
        </row>
        <row r="17718">
          <cell r="A17718">
            <v>1</v>
          </cell>
          <cell r="E17718">
            <v>5</v>
          </cell>
          <cell r="I17718">
            <v>2438822.0299999998</v>
          </cell>
          <cell r="M17718">
            <v>5</v>
          </cell>
          <cell r="Q17718">
            <v>5</v>
          </cell>
          <cell r="V17718">
            <v>4785</v>
          </cell>
        </row>
        <row r="17719">
          <cell r="A17719">
            <v>1</v>
          </cell>
          <cell r="E17719">
            <v>5</v>
          </cell>
          <cell r="I17719">
            <v>2781432.52</v>
          </cell>
          <cell r="M17719">
            <v>5</v>
          </cell>
          <cell r="Q17719">
            <v>5</v>
          </cell>
          <cell r="V17719">
            <v>4800</v>
          </cell>
        </row>
        <row r="17720">
          <cell r="A17720">
            <v>1</v>
          </cell>
          <cell r="E17720">
            <v>5</v>
          </cell>
          <cell r="I17720">
            <v>12885500</v>
          </cell>
          <cell r="M17720">
            <v>5</v>
          </cell>
          <cell r="Q17720">
            <v>5</v>
          </cell>
          <cell r="V17720">
            <v>4830</v>
          </cell>
        </row>
        <row r="17721">
          <cell r="A17721">
            <v>1</v>
          </cell>
          <cell r="E17721">
            <v>5</v>
          </cell>
          <cell r="I17721">
            <v>3400000</v>
          </cell>
          <cell r="M17721">
            <v>5</v>
          </cell>
          <cell r="Q17721">
            <v>5</v>
          </cell>
          <cell r="V17721">
            <v>4840</v>
          </cell>
        </row>
        <row r="17722">
          <cell r="A17722">
            <v>1</v>
          </cell>
          <cell r="E17722">
            <v>5</v>
          </cell>
          <cell r="I17722">
            <v>-1000000</v>
          </cell>
          <cell r="M17722">
            <v>5</v>
          </cell>
          <cell r="Q17722">
            <v>5</v>
          </cell>
          <cell r="V17722">
            <v>5100</v>
          </cell>
        </row>
        <row r="17723">
          <cell r="A17723">
            <v>1</v>
          </cell>
          <cell r="E17723">
            <v>5</v>
          </cell>
          <cell r="I17723">
            <v>563068813.15999997</v>
          </cell>
          <cell r="M17723">
            <v>5</v>
          </cell>
          <cell r="Q17723">
            <v>5</v>
          </cell>
          <cell r="V17723">
            <v>5200</v>
          </cell>
        </row>
        <row r="17724">
          <cell r="A17724">
            <v>1</v>
          </cell>
          <cell r="E17724">
            <v>5</v>
          </cell>
          <cell r="I17724">
            <v>-17614003.190000001</v>
          </cell>
          <cell r="M17724">
            <v>5</v>
          </cell>
          <cell r="Q17724">
            <v>5</v>
          </cell>
          <cell r="V17724">
            <v>5400</v>
          </cell>
        </row>
        <row r="17725">
          <cell r="A17725">
            <v>1</v>
          </cell>
          <cell r="E17725">
            <v>5</v>
          </cell>
          <cell r="I17725">
            <v>-10917734.289999999</v>
          </cell>
          <cell r="M17725">
            <v>5</v>
          </cell>
          <cell r="Q17725">
            <v>5</v>
          </cell>
          <cell r="V17725">
            <v>5400</v>
          </cell>
        </row>
        <row r="17726">
          <cell r="A17726">
            <v>1</v>
          </cell>
          <cell r="E17726">
            <v>5</v>
          </cell>
          <cell r="I17726">
            <v>-1587954874.76</v>
          </cell>
          <cell r="M17726">
            <v>5</v>
          </cell>
          <cell r="Q17726">
            <v>5</v>
          </cell>
          <cell r="V17726">
            <v>5400</v>
          </cell>
        </row>
        <row r="17727">
          <cell r="A17727">
            <v>1</v>
          </cell>
          <cell r="E17727">
            <v>5</v>
          </cell>
          <cell r="I17727">
            <v>-132236446.83</v>
          </cell>
          <cell r="M17727">
            <v>5</v>
          </cell>
          <cell r="Q17727">
            <v>5</v>
          </cell>
          <cell r="V17727">
            <v>5400</v>
          </cell>
        </row>
        <row r="17728">
          <cell r="A17728">
            <v>1</v>
          </cell>
          <cell r="E17728">
            <v>5</v>
          </cell>
          <cell r="I17728">
            <v>354793089.52999997</v>
          </cell>
          <cell r="M17728">
            <v>5</v>
          </cell>
          <cell r="Q17728">
            <v>5</v>
          </cell>
          <cell r="V17728">
            <v>5400</v>
          </cell>
        </row>
        <row r="17729">
          <cell r="A17729">
            <v>1</v>
          </cell>
          <cell r="E17729">
            <v>5</v>
          </cell>
          <cell r="I17729">
            <v>23558822.52</v>
          </cell>
          <cell r="M17729">
            <v>5</v>
          </cell>
          <cell r="Q17729">
            <v>5</v>
          </cell>
          <cell r="V17729">
            <v>6110</v>
          </cell>
        </row>
        <row r="17730">
          <cell r="A17730">
            <v>1</v>
          </cell>
          <cell r="E17730">
            <v>5</v>
          </cell>
          <cell r="I17730">
            <v>-17341562.059999999</v>
          </cell>
          <cell r="M17730">
            <v>5</v>
          </cell>
          <cell r="Q17730">
            <v>5</v>
          </cell>
          <cell r="V17730">
            <v>6120</v>
          </cell>
        </row>
        <row r="17731">
          <cell r="A17731">
            <v>1</v>
          </cell>
          <cell r="E17731">
            <v>5</v>
          </cell>
          <cell r="I17731">
            <v>15609800.82</v>
          </cell>
          <cell r="M17731">
            <v>5</v>
          </cell>
          <cell r="Q17731">
            <v>5</v>
          </cell>
          <cell r="V17731">
            <v>6210</v>
          </cell>
        </row>
        <row r="17732">
          <cell r="A17732">
            <v>1</v>
          </cell>
          <cell r="E17732">
            <v>5</v>
          </cell>
          <cell r="I17732">
            <v>-9279165.2599999998</v>
          </cell>
          <cell r="M17732">
            <v>5</v>
          </cell>
          <cell r="Q17732">
            <v>5</v>
          </cell>
          <cell r="V17732">
            <v>6220</v>
          </cell>
        </row>
        <row r="17733">
          <cell r="A17733">
            <v>1</v>
          </cell>
          <cell r="E17733">
            <v>5</v>
          </cell>
          <cell r="I17733">
            <v>45000000</v>
          </cell>
          <cell r="M17733">
            <v>5</v>
          </cell>
          <cell r="Q17733">
            <v>5</v>
          </cell>
          <cell r="V17733">
            <v>6310</v>
          </cell>
        </row>
        <row r="17734">
          <cell r="A17734">
            <v>1</v>
          </cell>
          <cell r="E17734">
            <v>5</v>
          </cell>
          <cell r="I17734">
            <v>-16759908.640000001</v>
          </cell>
          <cell r="M17734">
            <v>5</v>
          </cell>
          <cell r="Q17734">
            <v>5</v>
          </cell>
          <cell r="V17734">
            <v>6320</v>
          </cell>
        </row>
        <row r="17735">
          <cell r="A17735">
            <v>1</v>
          </cell>
          <cell r="E17735">
            <v>5</v>
          </cell>
          <cell r="I17735">
            <v>2778800</v>
          </cell>
          <cell r="M17735">
            <v>5</v>
          </cell>
          <cell r="Q17735">
            <v>5</v>
          </cell>
          <cell r="V17735">
            <v>6410</v>
          </cell>
        </row>
        <row r="17736">
          <cell r="A17736">
            <v>1</v>
          </cell>
          <cell r="E17736">
            <v>5</v>
          </cell>
          <cell r="I17736">
            <v>-932101.65</v>
          </cell>
          <cell r="M17736">
            <v>5</v>
          </cell>
          <cell r="Q17736">
            <v>5</v>
          </cell>
          <cell r="V17736">
            <v>6420</v>
          </cell>
        </row>
        <row r="17737">
          <cell r="A17737">
            <v>1</v>
          </cell>
          <cell r="E17737">
            <v>5</v>
          </cell>
          <cell r="I17737">
            <v>2506500</v>
          </cell>
          <cell r="M17737">
            <v>5</v>
          </cell>
          <cell r="Q17737">
            <v>5</v>
          </cell>
          <cell r="V17737">
            <v>6510</v>
          </cell>
        </row>
        <row r="17738">
          <cell r="A17738">
            <v>1</v>
          </cell>
          <cell r="E17738">
            <v>5</v>
          </cell>
          <cell r="I17738">
            <v>-313312.5</v>
          </cell>
          <cell r="M17738">
            <v>5</v>
          </cell>
          <cell r="Q17738">
            <v>5</v>
          </cell>
          <cell r="V17738">
            <v>6520</v>
          </cell>
        </row>
        <row r="17739">
          <cell r="A17739">
            <v>1</v>
          </cell>
          <cell r="E17739">
            <v>5</v>
          </cell>
          <cell r="I17739">
            <v>3006684.18</v>
          </cell>
          <cell r="M17739">
            <v>5</v>
          </cell>
          <cell r="Q17739">
            <v>5</v>
          </cell>
          <cell r="V17739">
            <v>7000</v>
          </cell>
        </row>
        <row r="17740">
          <cell r="A17740">
            <v>1</v>
          </cell>
          <cell r="E17740">
            <v>5</v>
          </cell>
          <cell r="I17740">
            <v>208354946.03</v>
          </cell>
          <cell r="M17740">
            <v>5</v>
          </cell>
          <cell r="Q17740">
            <v>5</v>
          </cell>
          <cell r="V17740">
            <v>7100</v>
          </cell>
        </row>
        <row r="17741">
          <cell r="A17741">
            <v>1</v>
          </cell>
          <cell r="E17741">
            <v>5</v>
          </cell>
          <cell r="I17741">
            <v>611305.64</v>
          </cell>
          <cell r="M17741">
            <v>5</v>
          </cell>
          <cell r="Q17741">
            <v>5</v>
          </cell>
          <cell r="V17741">
            <v>7110</v>
          </cell>
        </row>
        <row r="17742">
          <cell r="A17742">
            <v>1</v>
          </cell>
          <cell r="E17742">
            <v>5</v>
          </cell>
          <cell r="I17742">
            <v>147887134.74000001</v>
          </cell>
          <cell r="M17742">
            <v>5</v>
          </cell>
          <cell r="Q17742">
            <v>5</v>
          </cell>
          <cell r="V17742">
            <v>7130</v>
          </cell>
        </row>
        <row r="17743">
          <cell r="A17743">
            <v>1</v>
          </cell>
          <cell r="E17743">
            <v>5</v>
          </cell>
          <cell r="I17743">
            <v>-2309347</v>
          </cell>
          <cell r="M17743">
            <v>5</v>
          </cell>
          <cell r="Q17743">
            <v>5</v>
          </cell>
          <cell r="V17743">
            <v>7300</v>
          </cell>
        </row>
        <row r="17744">
          <cell r="A17744">
            <v>1</v>
          </cell>
          <cell r="E17744">
            <v>5</v>
          </cell>
          <cell r="I17744">
            <v>72928331</v>
          </cell>
          <cell r="M17744">
            <v>5</v>
          </cell>
          <cell r="Q17744">
            <v>5</v>
          </cell>
          <cell r="V17744">
            <v>7300</v>
          </cell>
        </row>
        <row r="17745">
          <cell r="A17745">
            <v>1</v>
          </cell>
          <cell r="E17745">
            <v>5</v>
          </cell>
          <cell r="I17745">
            <v>0</v>
          </cell>
          <cell r="M17745">
            <v>5</v>
          </cell>
          <cell r="Q17745">
            <v>5</v>
          </cell>
          <cell r="V17745">
            <v>7700</v>
          </cell>
        </row>
        <row r="17746">
          <cell r="A17746">
            <v>1</v>
          </cell>
          <cell r="E17746">
            <v>5</v>
          </cell>
          <cell r="I17746">
            <v>462328298.25999999</v>
          </cell>
          <cell r="M17746">
            <v>5</v>
          </cell>
          <cell r="Q17746">
            <v>5</v>
          </cell>
          <cell r="V17746">
            <v>7700</v>
          </cell>
        </row>
        <row r="17747">
          <cell r="A17747">
            <v>1</v>
          </cell>
          <cell r="E17747">
            <v>5</v>
          </cell>
          <cell r="I17747">
            <v>-8661960</v>
          </cell>
          <cell r="M17747">
            <v>5</v>
          </cell>
          <cell r="Q17747">
            <v>5</v>
          </cell>
          <cell r="V17747">
            <v>7908</v>
          </cell>
        </row>
        <row r="17748">
          <cell r="A17748">
            <v>1</v>
          </cell>
          <cell r="E17748">
            <v>5</v>
          </cell>
          <cell r="I17748">
            <v>2407733.33</v>
          </cell>
          <cell r="M17748">
            <v>5</v>
          </cell>
          <cell r="Q17748">
            <v>5</v>
          </cell>
          <cell r="V17748">
            <v>7918</v>
          </cell>
        </row>
        <row r="17749">
          <cell r="A17749">
            <v>1</v>
          </cell>
          <cell r="E17749">
            <v>5</v>
          </cell>
          <cell r="I17749">
            <v>2500</v>
          </cell>
          <cell r="M17749">
            <v>5</v>
          </cell>
          <cell r="Q17749">
            <v>5</v>
          </cell>
          <cell r="V17749">
            <v>7919</v>
          </cell>
        </row>
        <row r="17750">
          <cell r="A17750">
            <v>1</v>
          </cell>
          <cell r="E17750">
            <v>5</v>
          </cell>
          <cell r="I17750">
            <v>-65000</v>
          </cell>
          <cell r="M17750">
            <v>5</v>
          </cell>
          <cell r="Q17750">
            <v>5</v>
          </cell>
          <cell r="V17750">
            <v>8015</v>
          </cell>
        </row>
        <row r="17751">
          <cell r="A17751">
            <v>1</v>
          </cell>
          <cell r="E17751">
            <v>5</v>
          </cell>
          <cell r="I17751">
            <v>25548.2</v>
          </cell>
          <cell r="M17751">
            <v>5</v>
          </cell>
          <cell r="Q17751">
            <v>5</v>
          </cell>
          <cell r="V17751">
            <v>8061</v>
          </cell>
        </row>
        <row r="17752">
          <cell r="A17752">
            <v>1</v>
          </cell>
          <cell r="E17752">
            <v>5</v>
          </cell>
          <cell r="I17752">
            <v>0</v>
          </cell>
          <cell r="M17752">
            <v>5</v>
          </cell>
          <cell r="Q17752">
            <v>5</v>
          </cell>
          <cell r="V17752">
            <v>8062</v>
          </cell>
        </row>
        <row r="17753">
          <cell r="A17753">
            <v>1</v>
          </cell>
          <cell r="E17753">
            <v>5</v>
          </cell>
          <cell r="I17753">
            <v>7116764.2300000004</v>
          </cell>
          <cell r="M17753">
            <v>5</v>
          </cell>
          <cell r="Q17753">
            <v>5</v>
          </cell>
          <cell r="V17753">
            <v>8063</v>
          </cell>
        </row>
        <row r="17754">
          <cell r="A17754">
            <v>1</v>
          </cell>
          <cell r="E17754">
            <v>5</v>
          </cell>
          <cell r="I17754">
            <v>0</v>
          </cell>
          <cell r="M17754">
            <v>5</v>
          </cell>
          <cell r="Q17754">
            <v>5</v>
          </cell>
          <cell r="V17754">
            <v>8064</v>
          </cell>
        </row>
        <row r="17755">
          <cell r="A17755">
            <v>1</v>
          </cell>
          <cell r="E17755">
            <v>5</v>
          </cell>
          <cell r="I17755">
            <v>11451416.609999999</v>
          </cell>
          <cell r="M17755">
            <v>5</v>
          </cell>
          <cell r="Q17755">
            <v>5</v>
          </cell>
          <cell r="V17755">
            <v>8065</v>
          </cell>
        </row>
        <row r="17756">
          <cell r="A17756">
            <v>1</v>
          </cell>
          <cell r="E17756">
            <v>5</v>
          </cell>
          <cell r="I17756">
            <v>-16811460.690000001</v>
          </cell>
          <cell r="M17756">
            <v>5</v>
          </cell>
          <cell r="Q17756">
            <v>5</v>
          </cell>
          <cell r="V17756">
            <v>8066</v>
          </cell>
        </row>
        <row r="17757">
          <cell r="A17757">
            <v>1</v>
          </cell>
          <cell r="E17757">
            <v>5</v>
          </cell>
          <cell r="I17757">
            <v>-9454421.4800000004</v>
          </cell>
          <cell r="M17757">
            <v>5</v>
          </cell>
          <cell r="Q17757">
            <v>5</v>
          </cell>
          <cell r="V17757">
            <v>8581</v>
          </cell>
        </row>
        <row r="17758">
          <cell r="A17758">
            <v>1</v>
          </cell>
          <cell r="E17758">
            <v>5</v>
          </cell>
          <cell r="I17758">
            <v>500000</v>
          </cell>
          <cell r="M17758">
            <v>5</v>
          </cell>
          <cell r="Q17758">
            <v>5</v>
          </cell>
          <cell r="V17758">
            <v>8582</v>
          </cell>
        </row>
        <row r="17759">
          <cell r="A17759">
            <v>1</v>
          </cell>
          <cell r="E17759">
            <v>5</v>
          </cell>
          <cell r="I17759">
            <v>817500</v>
          </cell>
          <cell r="M17759">
            <v>5</v>
          </cell>
          <cell r="Q17759">
            <v>5</v>
          </cell>
          <cell r="V17759">
            <v>8583</v>
          </cell>
        </row>
        <row r="17760">
          <cell r="A17760">
            <v>1</v>
          </cell>
          <cell r="E17760">
            <v>5</v>
          </cell>
          <cell r="I17760">
            <v>-530252507.67000002</v>
          </cell>
          <cell r="M17760">
            <v>5</v>
          </cell>
          <cell r="Q17760">
            <v>5</v>
          </cell>
          <cell r="V17760">
            <v>9100</v>
          </cell>
        </row>
        <row r="17761">
          <cell r="A17761">
            <v>1</v>
          </cell>
          <cell r="E17761">
            <v>5</v>
          </cell>
          <cell r="I17761">
            <v>-219307799.90000001</v>
          </cell>
          <cell r="M17761">
            <v>5</v>
          </cell>
          <cell r="Q17761">
            <v>5</v>
          </cell>
          <cell r="V17761">
            <v>9204</v>
          </cell>
        </row>
        <row r="17762">
          <cell r="A17762">
            <v>1</v>
          </cell>
          <cell r="E17762">
            <v>5</v>
          </cell>
          <cell r="I17762">
            <v>0</v>
          </cell>
          <cell r="M17762">
            <v>5</v>
          </cell>
          <cell r="Q17762">
            <v>5</v>
          </cell>
          <cell r="V17762">
            <v>9215</v>
          </cell>
        </row>
        <row r="17763">
          <cell r="A17763">
            <v>1</v>
          </cell>
          <cell r="E17763">
            <v>5</v>
          </cell>
          <cell r="I17763">
            <v>-30553948.98</v>
          </cell>
          <cell r="M17763">
            <v>5</v>
          </cell>
          <cell r="Q17763">
            <v>5</v>
          </cell>
          <cell r="V17763">
            <v>9251</v>
          </cell>
        </row>
        <row r="17764">
          <cell r="A17764">
            <v>1</v>
          </cell>
          <cell r="E17764">
            <v>5</v>
          </cell>
          <cell r="I17764">
            <v>-57447948.909999996</v>
          </cell>
          <cell r="M17764">
            <v>5</v>
          </cell>
          <cell r="Q17764">
            <v>5</v>
          </cell>
          <cell r="V17764">
            <v>9252</v>
          </cell>
        </row>
        <row r="17765">
          <cell r="A17765">
            <v>1</v>
          </cell>
          <cell r="E17765">
            <v>5</v>
          </cell>
          <cell r="I17765">
            <v>7243920</v>
          </cell>
          <cell r="M17765">
            <v>5</v>
          </cell>
          <cell r="Q17765">
            <v>5</v>
          </cell>
          <cell r="V17765">
            <v>9253</v>
          </cell>
        </row>
        <row r="17766">
          <cell r="A17766">
            <v>1</v>
          </cell>
          <cell r="E17766">
            <v>5</v>
          </cell>
          <cell r="I17766">
            <v>-5048267</v>
          </cell>
          <cell r="M17766">
            <v>5</v>
          </cell>
          <cell r="Q17766">
            <v>5</v>
          </cell>
          <cell r="V17766">
            <v>9255</v>
          </cell>
        </row>
        <row r="17767">
          <cell r="A17767">
            <v>1</v>
          </cell>
          <cell r="E17767">
            <v>5</v>
          </cell>
          <cell r="I17767">
            <v>-25764155.850000001</v>
          </cell>
          <cell r="M17767">
            <v>5</v>
          </cell>
          <cell r="Q17767">
            <v>5</v>
          </cell>
          <cell r="V17767">
            <v>9256</v>
          </cell>
        </row>
        <row r="17768">
          <cell r="A17768">
            <v>1</v>
          </cell>
          <cell r="E17768">
            <v>5</v>
          </cell>
          <cell r="I17768">
            <v>-1784280</v>
          </cell>
          <cell r="M17768">
            <v>5</v>
          </cell>
          <cell r="Q17768">
            <v>5</v>
          </cell>
          <cell r="V17768">
            <v>9257</v>
          </cell>
        </row>
        <row r="17769">
          <cell r="A17769">
            <v>1</v>
          </cell>
          <cell r="E17769">
            <v>5</v>
          </cell>
          <cell r="I17769">
            <v>-792821417</v>
          </cell>
          <cell r="M17769">
            <v>5</v>
          </cell>
          <cell r="Q17769">
            <v>5</v>
          </cell>
          <cell r="V17769">
            <v>9303</v>
          </cell>
        </row>
        <row r="17770">
          <cell r="A17770">
            <v>1</v>
          </cell>
          <cell r="E17770">
            <v>5</v>
          </cell>
          <cell r="I17770">
            <v>-33066662.300000001</v>
          </cell>
          <cell r="M17770">
            <v>5</v>
          </cell>
          <cell r="Q17770">
            <v>5</v>
          </cell>
          <cell r="V17770">
            <v>9305</v>
          </cell>
        </row>
        <row r="17771">
          <cell r="A17771">
            <v>1</v>
          </cell>
          <cell r="E17771">
            <v>5</v>
          </cell>
          <cell r="I17771">
            <v>-15985084.779999999</v>
          </cell>
          <cell r="M17771">
            <v>5</v>
          </cell>
          <cell r="Q17771">
            <v>5</v>
          </cell>
          <cell r="V17771">
            <v>9306</v>
          </cell>
        </row>
        <row r="17772">
          <cell r="A17772">
            <v>1</v>
          </cell>
          <cell r="E17772">
            <v>5</v>
          </cell>
          <cell r="I17772">
            <v>232892501.63999999</v>
          </cell>
          <cell r="M17772">
            <v>5</v>
          </cell>
          <cell r="Q17772">
            <v>5</v>
          </cell>
          <cell r="V17772">
            <v>9500</v>
          </cell>
        </row>
        <row r="17773">
          <cell r="A17773">
            <v>1</v>
          </cell>
          <cell r="E17773">
            <v>5</v>
          </cell>
          <cell r="I17773">
            <v>-177483320.46000001</v>
          </cell>
          <cell r="M17773">
            <v>5</v>
          </cell>
          <cell r="Q17773">
            <v>5</v>
          </cell>
          <cell r="V17773">
            <v>9530</v>
          </cell>
        </row>
        <row r="17774">
          <cell r="A17774">
            <v>1</v>
          </cell>
          <cell r="E17774">
            <v>5</v>
          </cell>
          <cell r="I17774">
            <v>-322153749.64999998</v>
          </cell>
          <cell r="M17774">
            <v>5</v>
          </cell>
          <cell r="Q17774">
            <v>5</v>
          </cell>
          <cell r="V17774">
            <v>9600</v>
          </cell>
        </row>
        <row r="17775">
          <cell r="A17775">
            <v>1</v>
          </cell>
          <cell r="E17775">
            <v>5</v>
          </cell>
          <cell r="I17775">
            <v>1064425.48</v>
          </cell>
          <cell r="M17775">
            <v>5</v>
          </cell>
          <cell r="Q17775">
            <v>5</v>
          </cell>
          <cell r="V17775">
            <v>9601</v>
          </cell>
        </row>
        <row r="17776">
          <cell r="A17776">
            <v>1</v>
          </cell>
          <cell r="E17776">
            <v>5</v>
          </cell>
          <cell r="I17776">
            <v>3795614.3</v>
          </cell>
          <cell r="M17776">
            <v>5</v>
          </cell>
          <cell r="Q17776">
            <v>5</v>
          </cell>
          <cell r="V17776">
            <v>9611</v>
          </cell>
        </row>
        <row r="17777">
          <cell r="A17777">
            <v>1</v>
          </cell>
          <cell r="E17777">
            <v>5</v>
          </cell>
          <cell r="I17777">
            <v>84567023.620000005</v>
          </cell>
          <cell r="M17777">
            <v>5</v>
          </cell>
          <cell r="Q17777">
            <v>5</v>
          </cell>
          <cell r="V17777">
            <v>9670</v>
          </cell>
        </row>
        <row r="17778">
          <cell r="A17778">
            <v>1</v>
          </cell>
          <cell r="E17778">
            <v>5</v>
          </cell>
          <cell r="I17778">
            <v>0</v>
          </cell>
          <cell r="M17778">
            <v>5</v>
          </cell>
          <cell r="Q17778">
            <v>5</v>
          </cell>
          <cell r="V17778">
            <v>9990</v>
          </cell>
        </row>
        <row r="17779">
          <cell r="A17779">
            <v>1</v>
          </cell>
          <cell r="E17779">
            <v>5</v>
          </cell>
          <cell r="I17779">
            <v>1776787703.3900001</v>
          </cell>
          <cell r="M17779">
            <v>5</v>
          </cell>
          <cell r="Q17779">
            <v>5</v>
          </cell>
          <cell r="V17779">
            <v>5301</v>
          </cell>
        </row>
        <row r="17780">
          <cell r="A17780">
            <v>1</v>
          </cell>
          <cell r="E17780">
            <v>13</v>
          </cell>
          <cell r="I17780">
            <v>0</v>
          </cell>
          <cell r="M17780">
            <v>13</v>
          </cell>
          <cell r="Q17780">
            <v>13</v>
          </cell>
          <cell r="V17780">
            <v>1010</v>
          </cell>
        </row>
        <row r="17781">
          <cell r="A17781">
            <v>1</v>
          </cell>
          <cell r="E17781">
            <v>13</v>
          </cell>
          <cell r="I17781">
            <v>0</v>
          </cell>
          <cell r="M17781">
            <v>13</v>
          </cell>
          <cell r="Q17781">
            <v>13</v>
          </cell>
          <cell r="V17781">
            <v>1030</v>
          </cell>
        </row>
        <row r="17782">
          <cell r="A17782">
            <v>1</v>
          </cell>
          <cell r="E17782">
            <v>13</v>
          </cell>
          <cell r="I17782">
            <v>0</v>
          </cell>
          <cell r="M17782">
            <v>13</v>
          </cell>
          <cell r="Q17782">
            <v>13</v>
          </cell>
          <cell r="V17782">
            <v>1095</v>
          </cell>
        </row>
        <row r="17783">
          <cell r="A17783">
            <v>1</v>
          </cell>
          <cell r="E17783">
            <v>13</v>
          </cell>
          <cell r="I17783">
            <v>0</v>
          </cell>
          <cell r="M17783">
            <v>13</v>
          </cell>
          <cell r="Q17783">
            <v>13</v>
          </cell>
          <cell r="V17783">
            <v>1095</v>
          </cell>
        </row>
        <row r="17784">
          <cell r="A17784">
            <v>1</v>
          </cell>
          <cell r="E17784">
            <v>13</v>
          </cell>
          <cell r="I17784">
            <v>0</v>
          </cell>
          <cell r="M17784">
            <v>13</v>
          </cell>
          <cell r="Q17784">
            <v>13</v>
          </cell>
          <cell r="V17784">
            <v>1096</v>
          </cell>
        </row>
        <row r="17785">
          <cell r="A17785">
            <v>1</v>
          </cell>
          <cell r="E17785">
            <v>13</v>
          </cell>
          <cell r="I17785">
            <v>0</v>
          </cell>
          <cell r="M17785">
            <v>13</v>
          </cell>
          <cell r="Q17785">
            <v>13</v>
          </cell>
          <cell r="V17785">
            <v>2010</v>
          </cell>
        </row>
        <row r="17786">
          <cell r="A17786">
            <v>1</v>
          </cell>
          <cell r="E17786">
            <v>13</v>
          </cell>
          <cell r="I17786">
            <v>0</v>
          </cell>
          <cell r="M17786">
            <v>13</v>
          </cell>
          <cell r="Q17786">
            <v>13</v>
          </cell>
          <cell r="V17786">
            <v>2040</v>
          </cell>
        </row>
        <row r="17787">
          <cell r="A17787">
            <v>1</v>
          </cell>
          <cell r="E17787">
            <v>13</v>
          </cell>
          <cell r="I17787">
            <v>0</v>
          </cell>
          <cell r="M17787">
            <v>13</v>
          </cell>
          <cell r="Q17787">
            <v>13</v>
          </cell>
          <cell r="V17787">
            <v>2051</v>
          </cell>
        </row>
        <row r="17788">
          <cell r="A17788">
            <v>1</v>
          </cell>
          <cell r="E17788">
            <v>13</v>
          </cell>
          <cell r="I17788">
            <v>0</v>
          </cell>
          <cell r="M17788">
            <v>13</v>
          </cell>
          <cell r="Q17788">
            <v>13</v>
          </cell>
          <cell r="V17788">
            <v>2052</v>
          </cell>
        </row>
        <row r="17789">
          <cell r="A17789">
            <v>1</v>
          </cell>
          <cell r="E17789">
            <v>13</v>
          </cell>
          <cell r="I17789">
            <v>0</v>
          </cell>
          <cell r="M17789">
            <v>13</v>
          </cell>
          <cell r="Q17789">
            <v>13</v>
          </cell>
          <cell r="V17789">
            <v>2053</v>
          </cell>
        </row>
        <row r="17790">
          <cell r="A17790">
            <v>1</v>
          </cell>
          <cell r="E17790">
            <v>13</v>
          </cell>
          <cell r="I17790">
            <v>0</v>
          </cell>
          <cell r="M17790">
            <v>13</v>
          </cell>
          <cell r="Q17790">
            <v>13</v>
          </cell>
          <cell r="V17790">
            <v>2054</v>
          </cell>
        </row>
        <row r="17791">
          <cell r="A17791">
            <v>1</v>
          </cell>
          <cell r="E17791">
            <v>13</v>
          </cell>
          <cell r="I17791">
            <v>0</v>
          </cell>
          <cell r="M17791">
            <v>13</v>
          </cell>
          <cell r="Q17791">
            <v>13</v>
          </cell>
          <cell r="V17791">
            <v>2055</v>
          </cell>
        </row>
        <row r="17792">
          <cell r="A17792">
            <v>1</v>
          </cell>
          <cell r="E17792">
            <v>13</v>
          </cell>
          <cell r="I17792">
            <v>0</v>
          </cell>
          <cell r="M17792">
            <v>13</v>
          </cell>
          <cell r="Q17792">
            <v>13</v>
          </cell>
          <cell r="V17792">
            <v>2090</v>
          </cell>
        </row>
        <row r="17793">
          <cell r="A17793">
            <v>1</v>
          </cell>
          <cell r="E17793">
            <v>13</v>
          </cell>
          <cell r="I17793">
            <v>0</v>
          </cell>
          <cell r="M17793">
            <v>13</v>
          </cell>
          <cell r="Q17793">
            <v>13</v>
          </cell>
          <cell r="V17793">
            <v>2095</v>
          </cell>
        </row>
        <row r="17794">
          <cell r="A17794">
            <v>1</v>
          </cell>
          <cell r="E17794">
            <v>13</v>
          </cell>
          <cell r="I17794">
            <v>0</v>
          </cell>
          <cell r="M17794">
            <v>13</v>
          </cell>
          <cell r="Q17794">
            <v>13</v>
          </cell>
          <cell r="V17794">
            <v>3400</v>
          </cell>
        </row>
        <row r="17795">
          <cell r="A17795">
            <v>1</v>
          </cell>
          <cell r="E17795">
            <v>13</v>
          </cell>
          <cell r="I17795">
            <v>0</v>
          </cell>
          <cell r="M17795">
            <v>13</v>
          </cell>
          <cell r="Q17795">
            <v>13</v>
          </cell>
          <cell r="V17795">
            <v>4000</v>
          </cell>
        </row>
        <row r="17796">
          <cell r="A17796">
            <v>1</v>
          </cell>
          <cell r="E17796">
            <v>13</v>
          </cell>
          <cell r="I17796">
            <v>0</v>
          </cell>
          <cell r="M17796">
            <v>13</v>
          </cell>
          <cell r="Q17796">
            <v>13</v>
          </cell>
          <cell r="V17796">
            <v>4050</v>
          </cell>
        </row>
        <row r="17797">
          <cell r="A17797">
            <v>1</v>
          </cell>
          <cell r="E17797">
            <v>13</v>
          </cell>
          <cell r="I17797">
            <v>0</v>
          </cell>
          <cell r="M17797">
            <v>13</v>
          </cell>
          <cell r="Q17797">
            <v>13</v>
          </cell>
          <cell r="V17797">
            <v>4150</v>
          </cell>
        </row>
        <row r="17798">
          <cell r="A17798">
            <v>1</v>
          </cell>
          <cell r="E17798">
            <v>13</v>
          </cell>
          <cell r="I17798">
            <v>0</v>
          </cell>
          <cell r="M17798">
            <v>13</v>
          </cell>
          <cell r="Q17798">
            <v>13</v>
          </cell>
          <cell r="V17798">
            <v>4250</v>
          </cell>
        </row>
        <row r="17799">
          <cell r="A17799">
            <v>1</v>
          </cell>
          <cell r="E17799">
            <v>13</v>
          </cell>
          <cell r="I17799">
            <v>0</v>
          </cell>
          <cell r="M17799">
            <v>13</v>
          </cell>
          <cell r="Q17799">
            <v>13</v>
          </cell>
          <cell r="V17799">
            <v>4302</v>
          </cell>
        </row>
        <row r="17800">
          <cell r="A17800">
            <v>1</v>
          </cell>
          <cell r="E17800">
            <v>13</v>
          </cell>
          <cell r="I17800">
            <v>0</v>
          </cell>
          <cell r="M17800">
            <v>13</v>
          </cell>
          <cell r="Q17800">
            <v>13</v>
          </cell>
          <cell r="V17800">
            <v>4303</v>
          </cell>
        </row>
        <row r="17801">
          <cell r="A17801">
            <v>1</v>
          </cell>
          <cell r="E17801">
            <v>13</v>
          </cell>
          <cell r="I17801">
            <v>0</v>
          </cell>
          <cell r="M17801">
            <v>13</v>
          </cell>
          <cell r="Q17801">
            <v>13</v>
          </cell>
          <cell r="V17801">
            <v>4304</v>
          </cell>
        </row>
        <row r="17802">
          <cell r="A17802">
            <v>1</v>
          </cell>
          <cell r="E17802">
            <v>13</v>
          </cell>
          <cell r="I17802">
            <v>0</v>
          </cell>
          <cell r="M17802">
            <v>13</v>
          </cell>
          <cell r="Q17802">
            <v>13</v>
          </cell>
          <cell r="V17802">
            <v>4305</v>
          </cell>
        </row>
        <row r="17803">
          <cell r="A17803">
            <v>1</v>
          </cell>
          <cell r="E17803">
            <v>13</v>
          </cell>
          <cell r="I17803">
            <v>0</v>
          </cell>
          <cell r="M17803">
            <v>13</v>
          </cell>
          <cell r="Q17803">
            <v>13</v>
          </cell>
          <cell r="V17803">
            <v>4360</v>
          </cell>
        </row>
        <row r="17804">
          <cell r="A17804">
            <v>1</v>
          </cell>
          <cell r="E17804">
            <v>13</v>
          </cell>
          <cell r="I17804">
            <v>0</v>
          </cell>
          <cell r="M17804">
            <v>13</v>
          </cell>
          <cell r="Q17804">
            <v>13</v>
          </cell>
          <cell r="V17804">
            <v>4380</v>
          </cell>
        </row>
        <row r="17805">
          <cell r="A17805">
            <v>1</v>
          </cell>
          <cell r="E17805">
            <v>13</v>
          </cell>
          <cell r="I17805">
            <v>0</v>
          </cell>
          <cell r="M17805">
            <v>13</v>
          </cell>
          <cell r="Q17805">
            <v>13</v>
          </cell>
          <cell r="V17805">
            <v>4520</v>
          </cell>
        </row>
        <row r="17806">
          <cell r="A17806">
            <v>1</v>
          </cell>
          <cell r="E17806">
            <v>13</v>
          </cell>
          <cell r="I17806">
            <v>0</v>
          </cell>
          <cell r="M17806">
            <v>13</v>
          </cell>
          <cell r="Q17806">
            <v>13</v>
          </cell>
          <cell r="V17806">
            <v>4601</v>
          </cell>
        </row>
        <row r="17807">
          <cell r="A17807">
            <v>1</v>
          </cell>
          <cell r="E17807">
            <v>13</v>
          </cell>
          <cell r="I17807">
            <v>0</v>
          </cell>
          <cell r="M17807">
            <v>13</v>
          </cell>
          <cell r="Q17807">
            <v>13</v>
          </cell>
          <cell r="V17807">
            <v>4602</v>
          </cell>
        </row>
        <row r="17808">
          <cell r="A17808">
            <v>1</v>
          </cell>
          <cell r="E17808">
            <v>13</v>
          </cell>
          <cell r="I17808">
            <v>0</v>
          </cell>
          <cell r="M17808">
            <v>13</v>
          </cell>
          <cell r="Q17808">
            <v>13</v>
          </cell>
          <cell r="V17808">
            <v>4603</v>
          </cell>
        </row>
        <row r="17809">
          <cell r="A17809">
            <v>1</v>
          </cell>
          <cell r="E17809">
            <v>13</v>
          </cell>
          <cell r="I17809">
            <v>0</v>
          </cell>
          <cell r="M17809">
            <v>13</v>
          </cell>
          <cell r="Q17809">
            <v>13</v>
          </cell>
          <cell r="V17809">
            <v>4640</v>
          </cell>
        </row>
        <row r="17810">
          <cell r="A17810">
            <v>1</v>
          </cell>
          <cell r="E17810">
            <v>13</v>
          </cell>
          <cell r="I17810">
            <v>0</v>
          </cell>
          <cell r="M17810">
            <v>13</v>
          </cell>
          <cell r="Q17810">
            <v>13</v>
          </cell>
          <cell r="V17810">
            <v>4660</v>
          </cell>
        </row>
        <row r="17811">
          <cell r="A17811">
            <v>1</v>
          </cell>
          <cell r="E17811">
            <v>13</v>
          </cell>
          <cell r="I17811">
            <v>0</v>
          </cell>
          <cell r="M17811">
            <v>13</v>
          </cell>
          <cell r="Q17811">
            <v>13</v>
          </cell>
          <cell r="V17811">
            <v>4700</v>
          </cell>
        </row>
        <row r="17812">
          <cell r="A17812">
            <v>1</v>
          </cell>
          <cell r="E17812">
            <v>13</v>
          </cell>
          <cell r="I17812">
            <v>0</v>
          </cell>
          <cell r="M17812">
            <v>13</v>
          </cell>
          <cell r="Q17812">
            <v>13</v>
          </cell>
          <cell r="V17812">
            <v>4720</v>
          </cell>
        </row>
        <row r="17813">
          <cell r="A17813">
            <v>1</v>
          </cell>
          <cell r="E17813">
            <v>13</v>
          </cell>
          <cell r="I17813">
            <v>0</v>
          </cell>
          <cell r="M17813">
            <v>13</v>
          </cell>
          <cell r="Q17813">
            <v>13</v>
          </cell>
          <cell r="V17813">
            <v>4730</v>
          </cell>
        </row>
        <row r="17814">
          <cell r="A17814">
            <v>1</v>
          </cell>
          <cell r="E17814">
            <v>13</v>
          </cell>
          <cell r="I17814">
            <v>0</v>
          </cell>
          <cell r="M17814">
            <v>13</v>
          </cell>
          <cell r="Q17814">
            <v>13</v>
          </cell>
          <cell r="V17814">
            <v>4740</v>
          </cell>
        </row>
        <row r="17815">
          <cell r="A17815">
            <v>1</v>
          </cell>
          <cell r="E17815">
            <v>13</v>
          </cell>
          <cell r="I17815">
            <v>0</v>
          </cell>
          <cell r="M17815">
            <v>13</v>
          </cell>
          <cell r="Q17815">
            <v>13</v>
          </cell>
          <cell r="V17815">
            <v>4770</v>
          </cell>
        </row>
        <row r="17816">
          <cell r="A17816">
            <v>1</v>
          </cell>
          <cell r="E17816">
            <v>13</v>
          </cell>
          <cell r="I17816">
            <v>0</v>
          </cell>
          <cell r="M17816">
            <v>13</v>
          </cell>
          <cell r="Q17816">
            <v>13</v>
          </cell>
          <cell r="V17816">
            <v>4775</v>
          </cell>
        </row>
        <row r="17817">
          <cell r="A17817">
            <v>1</v>
          </cell>
          <cell r="E17817">
            <v>13</v>
          </cell>
          <cell r="I17817">
            <v>0</v>
          </cell>
          <cell r="M17817">
            <v>13</v>
          </cell>
          <cell r="Q17817">
            <v>13</v>
          </cell>
          <cell r="V17817">
            <v>4780</v>
          </cell>
        </row>
        <row r="17818">
          <cell r="A17818">
            <v>1</v>
          </cell>
          <cell r="E17818">
            <v>13</v>
          </cell>
          <cell r="I17818">
            <v>0</v>
          </cell>
          <cell r="M17818">
            <v>13</v>
          </cell>
          <cell r="Q17818">
            <v>13</v>
          </cell>
          <cell r="V17818">
            <v>4785</v>
          </cell>
        </row>
        <row r="17819">
          <cell r="A17819">
            <v>1</v>
          </cell>
          <cell r="E17819">
            <v>13</v>
          </cell>
          <cell r="I17819">
            <v>0</v>
          </cell>
          <cell r="M17819">
            <v>13</v>
          </cell>
          <cell r="Q17819">
            <v>13</v>
          </cell>
          <cell r="V17819">
            <v>4800</v>
          </cell>
        </row>
        <row r="17820">
          <cell r="A17820">
            <v>1</v>
          </cell>
          <cell r="E17820">
            <v>13</v>
          </cell>
          <cell r="I17820">
            <v>0</v>
          </cell>
          <cell r="M17820">
            <v>13</v>
          </cell>
          <cell r="Q17820">
            <v>13</v>
          </cell>
          <cell r="V17820">
            <v>4820</v>
          </cell>
        </row>
        <row r="17821">
          <cell r="A17821">
            <v>1</v>
          </cell>
          <cell r="E17821">
            <v>13</v>
          </cell>
          <cell r="I17821">
            <v>0</v>
          </cell>
          <cell r="M17821">
            <v>13</v>
          </cell>
          <cell r="Q17821">
            <v>13</v>
          </cell>
          <cell r="V17821">
            <v>4830</v>
          </cell>
        </row>
        <row r="17822">
          <cell r="A17822">
            <v>1</v>
          </cell>
          <cell r="E17822">
            <v>13</v>
          </cell>
          <cell r="I17822">
            <v>-3000000</v>
          </cell>
          <cell r="M17822">
            <v>13</v>
          </cell>
          <cell r="Q17822">
            <v>13</v>
          </cell>
          <cell r="V17822">
            <v>5100</v>
          </cell>
        </row>
        <row r="17823">
          <cell r="A17823">
            <v>1</v>
          </cell>
          <cell r="E17823">
            <v>13</v>
          </cell>
          <cell r="I17823">
            <v>-595343779.01999998</v>
          </cell>
          <cell r="M17823">
            <v>13</v>
          </cell>
          <cell r="Q17823">
            <v>13</v>
          </cell>
          <cell r="V17823">
            <v>5200</v>
          </cell>
        </row>
        <row r="17824">
          <cell r="A17824">
            <v>1</v>
          </cell>
          <cell r="E17824">
            <v>13</v>
          </cell>
          <cell r="I17824">
            <v>-1164693226.8399999</v>
          </cell>
          <cell r="M17824">
            <v>13</v>
          </cell>
          <cell r="Q17824">
            <v>13</v>
          </cell>
          <cell r="V17824">
            <v>5302</v>
          </cell>
        </row>
        <row r="17825">
          <cell r="A17825">
            <v>1</v>
          </cell>
          <cell r="E17825">
            <v>13</v>
          </cell>
          <cell r="I17825">
            <v>67984000</v>
          </cell>
          <cell r="M17825">
            <v>13</v>
          </cell>
          <cell r="Q17825">
            <v>13</v>
          </cell>
          <cell r="V17825">
            <v>5400</v>
          </cell>
        </row>
        <row r="17826">
          <cell r="A17826">
            <v>1</v>
          </cell>
          <cell r="E17826">
            <v>13</v>
          </cell>
          <cell r="I17826">
            <v>9517760</v>
          </cell>
          <cell r="M17826">
            <v>13</v>
          </cell>
          <cell r="Q17826">
            <v>13</v>
          </cell>
          <cell r="V17826">
            <v>5400</v>
          </cell>
        </row>
        <row r="17827">
          <cell r="A17827">
            <v>1</v>
          </cell>
          <cell r="E17827">
            <v>13</v>
          </cell>
          <cell r="I17827">
            <v>2313154</v>
          </cell>
          <cell r="M17827">
            <v>13</v>
          </cell>
          <cell r="Q17827">
            <v>13</v>
          </cell>
          <cell r="V17827">
            <v>5400</v>
          </cell>
        </row>
        <row r="17828">
          <cell r="A17828">
            <v>1</v>
          </cell>
          <cell r="E17828">
            <v>13</v>
          </cell>
          <cell r="I17828">
            <v>1584223966.6800001</v>
          </cell>
          <cell r="M17828">
            <v>13</v>
          </cell>
          <cell r="Q17828">
            <v>13</v>
          </cell>
          <cell r="V17828">
            <v>5400</v>
          </cell>
        </row>
        <row r="17829">
          <cell r="A17829">
            <v>1</v>
          </cell>
          <cell r="E17829">
            <v>13</v>
          </cell>
          <cell r="I17829">
            <v>82062643.560000002</v>
          </cell>
          <cell r="M17829">
            <v>13</v>
          </cell>
          <cell r="Q17829">
            <v>13</v>
          </cell>
          <cell r="V17829">
            <v>5400</v>
          </cell>
        </row>
        <row r="17830">
          <cell r="A17830">
            <v>1</v>
          </cell>
          <cell r="E17830">
            <v>13</v>
          </cell>
          <cell r="I17830">
            <v>-533307068.31999999</v>
          </cell>
          <cell r="M17830">
            <v>13</v>
          </cell>
          <cell r="Q17830">
            <v>13</v>
          </cell>
          <cell r="V17830">
            <v>5400</v>
          </cell>
        </row>
        <row r="17831">
          <cell r="A17831">
            <v>1</v>
          </cell>
          <cell r="E17831">
            <v>13</v>
          </cell>
          <cell r="I17831">
            <v>-323207955.56999999</v>
          </cell>
          <cell r="M17831">
            <v>13</v>
          </cell>
          <cell r="Q17831">
            <v>13</v>
          </cell>
          <cell r="V17831">
            <v>5400</v>
          </cell>
        </row>
        <row r="17832">
          <cell r="A17832">
            <v>1</v>
          </cell>
          <cell r="E17832">
            <v>13</v>
          </cell>
          <cell r="I17832">
            <v>44730977.530000001</v>
          </cell>
          <cell r="M17832">
            <v>13</v>
          </cell>
          <cell r="Q17832">
            <v>13</v>
          </cell>
          <cell r="V17832">
            <v>6110</v>
          </cell>
        </row>
        <row r="17833">
          <cell r="A17833">
            <v>1</v>
          </cell>
          <cell r="E17833">
            <v>13</v>
          </cell>
          <cell r="I17833">
            <v>-40994567.789999999</v>
          </cell>
          <cell r="M17833">
            <v>13</v>
          </cell>
          <cell r="Q17833">
            <v>13</v>
          </cell>
          <cell r="V17833">
            <v>6120</v>
          </cell>
        </row>
        <row r="17834">
          <cell r="A17834">
            <v>1</v>
          </cell>
          <cell r="E17834">
            <v>13</v>
          </cell>
          <cell r="I17834">
            <v>14186502.789999999</v>
          </cell>
          <cell r="M17834">
            <v>13</v>
          </cell>
          <cell r="Q17834">
            <v>13</v>
          </cell>
          <cell r="V17834">
            <v>6210</v>
          </cell>
        </row>
        <row r="17835">
          <cell r="A17835">
            <v>1</v>
          </cell>
          <cell r="E17835">
            <v>13</v>
          </cell>
          <cell r="I17835">
            <v>-3998634.36</v>
          </cell>
          <cell r="M17835">
            <v>13</v>
          </cell>
          <cell r="Q17835">
            <v>13</v>
          </cell>
          <cell r="V17835">
            <v>6220</v>
          </cell>
        </row>
        <row r="17836">
          <cell r="A17836">
            <v>1</v>
          </cell>
          <cell r="E17836">
            <v>13</v>
          </cell>
          <cell r="I17836">
            <v>58532693.450000003</v>
          </cell>
          <cell r="M17836">
            <v>13</v>
          </cell>
          <cell r="Q17836">
            <v>13</v>
          </cell>
          <cell r="V17836">
            <v>6310</v>
          </cell>
        </row>
        <row r="17837">
          <cell r="A17837">
            <v>1</v>
          </cell>
          <cell r="E17837">
            <v>13</v>
          </cell>
          <cell r="I17837">
            <v>-49621470.340000004</v>
          </cell>
          <cell r="M17837">
            <v>13</v>
          </cell>
          <cell r="Q17837">
            <v>13</v>
          </cell>
          <cell r="V17837">
            <v>6320</v>
          </cell>
        </row>
        <row r="17838">
          <cell r="A17838">
            <v>1</v>
          </cell>
          <cell r="E17838">
            <v>13</v>
          </cell>
          <cell r="I17838">
            <v>3190995.12</v>
          </cell>
          <cell r="M17838">
            <v>13</v>
          </cell>
          <cell r="Q17838">
            <v>13</v>
          </cell>
          <cell r="V17838">
            <v>6410</v>
          </cell>
        </row>
        <row r="17839">
          <cell r="A17839">
            <v>1</v>
          </cell>
          <cell r="E17839">
            <v>13</v>
          </cell>
          <cell r="I17839">
            <v>-1319513.5</v>
          </cell>
          <cell r="M17839">
            <v>13</v>
          </cell>
          <cell r="Q17839">
            <v>13</v>
          </cell>
          <cell r="V17839">
            <v>6420</v>
          </cell>
        </row>
        <row r="17840">
          <cell r="A17840">
            <v>1</v>
          </cell>
          <cell r="E17840">
            <v>13</v>
          </cell>
          <cell r="I17840">
            <v>3078284.57</v>
          </cell>
          <cell r="M17840">
            <v>13</v>
          </cell>
          <cell r="Q17840">
            <v>13</v>
          </cell>
          <cell r="V17840">
            <v>6710</v>
          </cell>
        </row>
        <row r="17841">
          <cell r="A17841">
            <v>1</v>
          </cell>
          <cell r="E17841">
            <v>13</v>
          </cell>
          <cell r="I17841">
            <v>-283551.21999999997</v>
          </cell>
          <cell r="M17841">
            <v>13</v>
          </cell>
          <cell r="Q17841">
            <v>13</v>
          </cell>
          <cell r="V17841">
            <v>6720</v>
          </cell>
        </row>
        <row r="17842">
          <cell r="A17842">
            <v>1</v>
          </cell>
          <cell r="E17842">
            <v>13</v>
          </cell>
          <cell r="I17842">
            <v>7421062.2000000002</v>
          </cell>
          <cell r="M17842">
            <v>13</v>
          </cell>
          <cell r="Q17842">
            <v>13</v>
          </cell>
          <cell r="V17842">
            <v>7000</v>
          </cell>
        </row>
        <row r="17843">
          <cell r="A17843">
            <v>1</v>
          </cell>
          <cell r="E17843">
            <v>13</v>
          </cell>
          <cell r="I17843">
            <v>345419866.31999999</v>
          </cell>
          <cell r="M17843">
            <v>13</v>
          </cell>
          <cell r="Q17843">
            <v>13</v>
          </cell>
          <cell r="V17843">
            <v>7100</v>
          </cell>
        </row>
        <row r="17844">
          <cell r="A17844">
            <v>1</v>
          </cell>
          <cell r="E17844">
            <v>13</v>
          </cell>
          <cell r="I17844">
            <v>39772.11</v>
          </cell>
          <cell r="M17844">
            <v>13</v>
          </cell>
          <cell r="Q17844">
            <v>13</v>
          </cell>
          <cell r="V17844">
            <v>7110</v>
          </cell>
        </row>
        <row r="17845">
          <cell r="A17845">
            <v>1</v>
          </cell>
          <cell r="E17845">
            <v>13</v>
          </cell>
          <cell r="I17845">
            <v>50517938.82</v>
          </cell>
          <cell r="M17845">
            <v>13</v>
          </cell>
          <cell r="Q17845">
            <v>13</v>
          </cell>
          <cell r="V17845">
            <v>7130</v>
          </cell>
        </row>
        <row r="17846">
          <cell r="A17846">
            <v>1</v>
          </cell>
          <cell r="E17846">
            <v>13</v>
          </cell>
          <cell r="I17846">
            <v>0</v>
          </cell>
          <cell r="M17846">
            <v>13</v>
          </cell>
          <cell r="Q17846">
            <v>13</v>
          </cell>
          <cell r="V17846">
            <v>7300</v>
          </cell>
        </row>
        <row r="17847">
          <cell r="A17847">
            <v>1</v>
          </cell>
          <cell r="E17847">
            <v>13</v>
          </cell>
          <cell r="I17847">
            <v>40566300</v>
          </cell>
          <cell r="M17847">
            <v>13</v>
          </cell>
          <cell r="Q17847">
            <v>13</v>
          </cell>
          <cell r="V17847">
            <v>7300</v>
          </cell>
        </row>
        <row r="17848">
          <cell r="A17848">
            <v>1</v>
          </cell>
          <cell r="E17848">
            <v>13</v>
          </cell>
          <cell r="I17848">
            <v>0</v>
          </cell>
          <cell r="M17848">
            <v>13</v>
          </cell>
          <cell r="Q17848">
            <v>13</v>
          </cell>
          <cell r="V17848">
            <v>7500</v>
          </cell>
        </row>
        <row r="17849">
          <cell r="A17849">
            <v>1</v>
          </cell>
          <cell r="E17849">
            <v>13</v>
          </cell>
          <cell r="I17849">
            <v>221809615.81</v>
          </cell>
          <cell r="M17849">
            <v>13</v>
          </cell>
          <cell r="Q17849">
            <v>13</v>
          </cell>
          <cell r="V17849">
            <v>7700</v>
          </cell>
        </row>
        <row r="17850">
          <cell r="A17850">
            <v>1</v>
          </cell>
          <cell r="E17850">
            <v>13</v>
          </cell>
          <cell r="I17850">
            <v>89135946.659999996</v>
          </cell>
          <cell r="M17850">
            <v>13</v>
          </cell>
          <cell r="Q17850">
            <v>13</v>
          </cell>
          <cell r="V17850">
            <v>7905</v>
          </cell>
        </row>
        <row r="17851">
          <cell r="A17851">
            <v>1</v>
          </cell>
          <cell r="E17851">
            <v>13</v>
          </cell>
          <cell r="I17851">
            <v>0</v>
          </cell>
          <cell r="M17851">
            <v>13</v>
          </cell>
          <cell r="Q17851">
            <v>13</v>
          </cell>
          <cell r="V17851">
            <v>7906</v>
          </cell>
        </row>
        <row r="17852">
          <cell r="A17852">
            <v>1</v>
          </cell>
          <cell r="E17852">
            <v>13</v>
          </cell>
          <cell r="I17852">
            <v>-242308.31</v>
          </cell>
          <cell r="M17852">
            <v>13</v>
          </cell>
          <cell r="Q17852">
            <v>13</v>
          </cell>
          <cell r="V17852">
            <v>8051</v>
          </cell>
        </row>
        <row r="17853">
          <cell r="A17853">
            <v>1</v>
          </cell>
          <cell r="E17853">
            <v>13</v>
          </cell>
          <cell r="I17853">
            <v>122420.3</v>
          </cell>
          <cell r="M17853">
            <v>13</v>
          </cell>
          <cell r="Q17853">
            <v>13</v>
          </cell>
          <cell r="V17853">
            <v>8052</v>
          </cell>
        </row>
        <row r="17854">
          <cell r="A17854">
            <v>1</v>
          </cell>
          <cell r="E17854">
            <v>13</v>
          </cell>
          <cell r="I17854">
            <v>-3217587.54</v>
          </cell>
          <cell r="M17854">
            <v>13</v>
          </cell>
          <cell r="Q17854">
            <v>13</v>
          </cell>
          <cell r="V17854">
            <v>8053</v>
          </cell>
        </row>
        <row r="17855">
          <cell r="A17855">
            <v>1</v>
          </cell>
          <cell r="E17855">
            <v>13</v>
          </cell>
          <cell r="I17855">
            <v>5075644.32</v>
          </cell>
          <cell r="M17855">
            <v>13</v>
          </cell>
          <cell r="Q17855">
            <v>13</v>
          </cell>
          <cell r="V17855">
            <v>8054</v>
          </cell>
        </row>
        <row r="17856">
          <cell r="A17856">
            <v>1</v>
          </cell>
          <cell r="E17856">
            <v>13</v>
          </cell>
          <cell r="I17856">
            <v>-301774455.47000003</v>
          </cell>
          <cell r="M17856">
            <v>13</v>
          </cell>
          <cell r="Q17856">
            <v>13</v>
          </cell>
          <cell r="V17856">
            <v>9100</v>
          </cell>
        </row>
        <row r="17857">
          <cell r="A17857">
            <v>1</v>
          </cell>
          <cell r="E17857">
            <v>13</v>
          </cell>
          <cell r="I17857">
            <v>-172565719</v>
          </cell>
          <cell r="M17857">
            <v>13</v>
          </cell>
          <cell r="Q17857">
            <v>13</v>
          </cell>
          <cell r="V17857">
            <v>9202</v>
          </cell>
        </row>
        <row r="17858">
          <cell r="A17858">
            <v>1</v>
          </cell>
          <cell r="E17858">
            <v>13</v>
          </cell>
          <cell r="I17858">
            <v>0</v>
          </cell>
          <cell r="M17858">
            <v>13</v>
          </cell>
          <cell r="Q17858">
            <v>13</v>
          </cell>
          <cell r="V17858">
            <v>9215</v>
          </cell>
        </row>
        <row r="17859">
          <cell r="A17859">
            <v>1</v>
          </cell>
          <cell r="E17859">
            <v>13</v>
          </cell>
          <cell r="I17859">
            <v>-49320318.299999997</v>
          </cell>
          <cell r="M17859">
            <v>13</v>
          </cell>
          <cell r="Q17859">
            <v>13</v>
          </cell>
          <cell r="V17859">
            <v>9251</v>
          </cell>
        </row>
        <row r="17860">
          <cell r="A17860">
            <v>1</v>
          </cell>
          <cell r="E17860">
            <v>13</v>
          </cell>
          <cell r="I17860">
            <v>-42213319.200000003</v>
          </cell>
          <cell r="M17860">
            <v>13</v>
          </cell>
          <cell r="Q17860">
            <v>13</v>
          </cell>
          <cell r="V17860">
            <v>9252</v>
          </cell>
        </row>
        <row r="17861">
          <cell r="A17861">
            <v>1</v>
          </cell>
          <cell r="E17861">
            <v>13</v>
          </cell>
          <cell r="I17861">
            <v>-184942.8</v>
          </cell>
          <cell r="M17861">
            <v>13</v>
          </cell>
          <cell r="Q17861">
            <v>13</v>
          </cell>
          <cell r="V17861">
            <v>9253</v>
          </cell>
        </row>
        <row r="17862">
          <cell r="A17862">
            <v>1</v>
          </cell>
          <cell r="E17862">
            <v>13</v>
          </cell>
          <cell r="I17862">
            <v>-27828410.079999998</v>
          </cell>
          <cell r="M17862">
            <v>13</v>
          </cell>
          <cell r="Q17862">
            <v>13</v>
          </cell>
          <cell r="V17862">
            <v>9256</v>
          </cell>
        </row>
        <row r="17863">
          <cell r="A17863">
            <v>1</v>
          </cell>
          <cell r="E17863">
            <v>13</v>
          </cell>
          <cell r="I17863">
            <v>0</v>
          </cell>
          <cell r="M17863">
            <v>13</v>
          </cell>
          <cell r="Q17863">
            <v>13</v>
          </cell>
          <cell r="V17863">
            <v>9301</v>
          </cell>
        </row>
        <row r="17864">
          <cell r="A17864">
            <v>1</v>
          </cell>
          <cell r="E17864">
            <v>13</v>
          </cell>
          <cell r="I17864">
            <v>-177443507.77000001</v>
          </cell>
          <cell r="M17864">
            <v>13</v>
          </cell>
          <cell r="Q17864">
            <v>13</v>
          </cell>
          <cell r="V17864">
            <v>9303</v>
          </cell>
        </row>
        <row r="17865">
          <cell r="A17865">
            <v>1</v>
          </cell>
          <cell r="E17865">
            <v>13</v>
          </cell>
          <cell r="I17865">
            <v>-23252207.469999999</v>
          </cell>
          <cell r="M17865">
            <v>13</v>
          </cell>
          <cell r="Q17865">
            <v>13</v>
          </cell>
          <cell r="V17865">
            <v>9305</v>
          </cell>
        </row>
        <row r="17866">
          <cell r="A17866">
            <v>1</v>
          </cell>
          <cell r="E17866">
            <v>13</v>
          </cell>
          <cell r="I17866">
            <v>0</v>
          </cell>
          <cell r="M17866">
            <v>13</v>
          </cell>
          <cell r="Q17866">
            <v>13</v>
          </cell>
          <cell r="V17866">
            <v>9306</v>
          </cell>
        </row>
        <row r="17867">
          <cell r="A17867">
            <v>1</v>
          </cell>
          <cell r="E17867">
            <v>13</v>
          </cell>
          <cell r="I17867">
            <v>240771473.66999999</v>
          </cell>
          <cell r="M17867">
            <v>13</v>
          </cell>
          <cell r="Q17867">
            <v>13</v>
          </cell>
          <cell r="V17867">
            <v>9500</v>
          </cell>
        </row>
        <row r="17868">
          <cell r="A17868">
            <v>1</v>
          </cell>
          <cell r="E17868">
            <v>13</v>
          </cell>
          <cell r="I17868">
            <v>-166597150.81</v>
          </cell>
          <cell r="M17868">
            <v>13</v>
          </cell>
          <cell r="Q17868">
            <v>13</v>
          </cell>
          <cell r="V17868">
            <v>9530</v>
          </cell>
        </row>
        <row r="17869">
          <cell r="A17869">
            <v>1</v>
          </cell>
          <cell r="E17869">
            <v>13</v>
          </cell>
          <cell r="I17869">
            <v>181208767.19999999</v>
          </cell>
          <cell r="M17869">
            <v>13</v>
          </cell>
          <cell r="Q17869">
            <v>13</v>
          </cell>
          <cell r="V17869">
            <v>9600</v>
          </cell>
        </row>
        <row r="17870">
          <cell r="A17870">
            <v>1</v>
          </cell>
          <cell r="E17870">
            <v>13</v>
          </cell>
          <cell r="I17870">
            <v>-106779475.06</v>
          </cell>
          <cell r="M17870">
            <v>13</v>
          </cell>
          <cell r="Q17870">
            <v>13</v>
          </cell>
          <cell r="V17870">
            <v>9610</v>
          </cell>
        </row>
        <row r="17871">
          <cell r="A17871">
            <v>1</v>
          </cell>
          <cell r="E17871">
            <v>13</v>
          </cell>
          <cell r="I17871">
            <v>-87026814.959999993</v>
          </cell>
          <cell r="M17871">
            <v>13</v>
          </cell>
          <cell r="Q17871">
            <v>13</v>
          </cell>
          <cell r="V17871">
            <v>9620</v>
          </cell>
        </row>
        <row r="17872">
          <cell r="A17872">
            <v>1</v>
          </cell>
          <cell r="E17872">
            <v>13</v>
          </cell>
          <cell r="I17872">
            <v>0</v>
          </cell>
          <cell r="M17872">
            <v>13</v>
          </cell>
          <cell r="Q17872">
            <v>13</v>
          </cell>
          <cell r="V17872">
            <v>9990</v>
          </cell>
        </row>
        <row r="17873">
          <cell r="A17873">
            <v>1</v>
          </cell>
          <cell r="E17873">
            <v>13</v>
          </cell>
          <cell r="I17873">
            <v>822306198.62</v>
          </cell>
          <cell r="M17873">
            <v>13</v>
          </cell>
          <cell r="Q17873">
            <v>13</v>
          </cell>
          <cell r="V17873">
            <v>5301</v>
          </cell>
        </row>
        <row r="17874">
          <cell r="A17874">
            <v>1</v>
          </cell>
          <cell r="E17874">
            <v>18</v>
          </cell>
          <cell r="I17874">
            <v>0</v>
          </cell>
          <cell r="M17874">
            <v>18</v>
          </cell>
          <cell r="Q17874">
            <v>18</v>
          </cell>
          <cell r="V17874">
            <v>5400</v>
          </cell>
        </row>
        <row r="17875">
          <cell r="A17875">
            <v>1</v>
          </cell>
          <cell r="E17875">
            <v>4</v>
          </cell>
          <cell r="I17875">
            <v>0</v>
          </cell>
          <cell r="M17875">
            <v>4</v>
          </cell>
          <cell r="Q17875">
            <v>6</v>
          </cell>
          <cell r="V17875">
            <v>3400</v>
          </cell>
        </row>
        <row r="17876">
          <cell r="A17876">
            <v>1</v>
          </cell>
          <cell r="E17876">
            <v>4</v>
          </cell>
          <cell r="I17876">
            <v>0</v>
          </cell>
          <cell r="M17876">
            <v>4</v>
          </cell>
          <cell r="Q17876">
            <v>6</v>
          </cell>
          <cell r="V17876">
            <v>4360</v>
          </cell>
        </row>
        <row r="17877">
          <cell r="A17877">
            <v>1</v>
          </cell>
          <cell r="E17877">
            <v>4</v>
          </cell>
          <cell r="I17877">
            <v>0</v>
          </cell>
          <cell r="M17877">
            <v>4</v>
          </cell>
          <cell r="Q17877">
            <v>13</v>
          </cell>
          <cell r="V17877">
            <v>4830</v>
          </cell>
        </row>
        <row r="17878">
          <cell r="A17878">
            <v>1</v>
          </cell>
          <cell r="E17878">
            <v>4</v>
          </cell>
          <cell r="I17878">
            <v>0</v>
          </cell>
          <cell r="M17878">
            <v>4</v>
          </cell>
          <cell r="Q17878">
            <v>4</v>
          </cell>
          <cell r="V17878">
            <v>7300</v>
          </cell>
        </row>
        <row r="17879">
          <cell r="A17879">
            <v>1</v>
          </cell>
          <cell r="E17879">
            <v>4</v>
          </cell>
          <cell r="I17879">
            <v>0</v>
          </cell>
          <cell r="M17879">
            <v>4</v>
          </cell>
          <cell r="Q17879">
            <v>4</v>
          </cell>
          <cell r="V17879">
            <v>7300</v>
          </cell>
        </row>
        <row r="17880">
          <cell r="A17880">
            <v>1</v>
          </cell>
          <cell r="E17880">
            <v>2</v>
          </cell>
          <cell r="I17880">
            <v>0</v>
          </cell>
          <cell r="M17880">
            <v>2</v>
          </cell>
          <cell r="Q17880">
            <v>8</v>
          </cell>
          <cell r="V17880">
            <v>1010</v>
          </cell>
        </row>
        <row r="17881">
          <cell r="A17881">
            <v>1</v>
          </cell>
          <cell r="E17881">
            <v>2</v>
          </cell>
          <cell r="I17881">
            <v>-92532.38</v>
          </cell>
          <cell r="M17881">
            <v>2</v>
          </cell>
          <cell r="Q17881">
            <v>22</v>
          </cell>
          <cell r="V17881">
            <v>1010</v>
          </cell>
        </row>
        <row r="17882">
          <cell r="A17882">
            <v>1</v>
          </cell>
          <cell r="E17882">
            <v>2</v>
          </cell>
          <cell r="I17882">
            <v>-3500615.93</v>
          </cell>
          <cell r="M17882">
            <v>2</v>
          </cell>
          <cell r="Q17882">
            <v>2</v>
          </cell>
          <cell r="V17882">
            <v>1010</v>
          </cell>
        </row>
        <row r="17883">
          <cell r="A17883">
            <v>1</v>
          </cell>
          <cell r="E17883">
            <v>2</v>
          </cell>
          <cell r="I17883">
            <v>-698929.59</v>
          </cell>
          <cell r="M17883">
            <v>2</v>
          </cell>
          <cell r="Q17883">
            <v>2</v>
          </cell>
          <cell r="V17883">
            <v>1095</v>
          </cell>
        </row>
        <row r="17884">
          <cell r="A17884">
            <v>1</v>
          </cell>
          <cell r="E17884">
            <v>2</v>
          </cell>
          <cell r="I17884">
            <v>-118420.35</v>
          </cell>
          <cell r="M17884">
            <v>2</v>
          </cell>
          <cell r="Q17884">
            <v>2</v>
          </cell>
          <cell r="V17884">
            <v>1096</v>
          </cell>
        </row>
        <row r="17885">
          <cell r="A17885">
            <v>1</v>
          </cell>
          <cell r="E17885">
            <v>2</v>
          </cell>
          <cell r="I17885">
            <v>89969.12</v>
          </cell>
          <cell r="M17885">
            <v>2</v>
          </cell>
          <cell r="Q17885">
            <v>2</v>
          </cell>
          <cell r="V17885">
            <v>2010</v>
          </cell>
        </row>
        <row r="17886">
          <cell r="A17886">
            <v>1</v>
          </cell>
          <cell r="E17886">
            <v>2</v>
          </cell>
          <cell r="I17886">
            <v>4200</v>
          </cell>
          <cell r="M17886">
            <v>2</v>
          </cell>
          <cell r="Q17886">
            <v>2</v>
          </cell>
          <cell r="V17886">
            <v>2030</v>
          </cell>
        </row>
        <row r="17887">
          <cell r="A17887">
            <v>1</v>
          </cell>
          <cell r="E17887">
            <v>2</v>
          </cell>
          <cell r="I17887">
            <v>43370.67</v>
          </cell>
          <cell r="M17887">
            <v>2</v>
          </cell>
          <cell r="Q17887">
            <v>2</v>
          </cell>
          <cell r="V17887">
            <v>2030</v>
          </cell>
        </row>
        <row r="17888">
          <cell r="A17888">
            <v>1</v>
          </cell>
          <cell r="E17888">
            <v>2</v>
          </cell>
          <cell r="I17888">
            <v>1162497.32</v>
          </cell>
          <cell r="M17888">
            <v>2</v>
          </cell>
          <cell r="Q17888">
            <v>2</v>
          </cell>
          <cell r="V17888">
            <v>2040</v>
          </cell>
        </row>
        <row r="17889">
          <cell r="A17889">
            <v>1</v>
          </cell>
          <cell r="E17889">
            <v>2</v>
          </cell>
          <cell r="I17889">
            <v>321066.96000000002</v>
          </cell>
          <cell r="M17889">
            <v>2</v>
          </cell>
          <cell r="Q17889">
            <v>2</v>
          </cell>
          <cell r="V17889">
            <v>2051</v>
          </cell>
        </row>
        <row r="17890">
          <cell r="A17890">
            <v>1</v>
          </cell>
          <cell r="E17890">
            <v>2</v>
          </cell>
          <cell r="I17890">
            <v>2991.14</v>
          </cell>
          <cell r="M17890">
            <v>2</v>
          </cell>
          <cell r="Q17890">
            <v>2</v>
          </cell>
          <cell r="V17890">
            <v>2052</v>
          </cell>
        </row>
        <row r="17891">
          <cell r="A17891">
            <v>1</v>
          </cell>
          <cell r="E17891">
            <v>2</v>
          </cell>
          <cell r="I17891">
            <v>560</v>
          </cell>
          <cell r="M17891">
            <v>2</v>
          </cell>
          <cell r="Q17891">
            <v>2</v>
          </cell>
          <cell r="V17891">
            <v>2053</v>
          </cell>
        </row>
        <row r="17892">
          <cell r="A17892">
            <v>1</v>
          </cell>
          <cell r="E17892">
            <v>2</v>
          </cell>
          <cell r="I17892">
            <v>52299.1</v>
          </cell>
          <cell r="M17892">
            <v>2</v>
          </cell>
          <cell r="Q17892">
            <v>2</v>
          </cell>
          <cell r="V17892">
            <v>2054</v>
          </cell>
        </row>
        <row r="17893">
          <cell r="A17893">
            <v>1</v>
          </cell>
          <cell r="E17893">
            <v>2</v>
          </cell>
          <cell r="I17893">
            <v>10765.02</v>
          </cell>
          <cell r="M17893">
            <v>2</v>
          </cell>
          <cell r="Q17893">
            <v>2</v>
          </cell>
          <cell r="V17893">
            <v>2090</v>
          </cell>
        </row>
        <row r="17894">
          <cell r="A17894">
            <v>1</v>
          </cell>
          <cell r="E17894">
            <v>2</v>
          </cell>
          <cell r="I17894">
            <v>758911.97</v>
          </cell>
          <cell r="M17894">
            <v>2</v>
          </cell>
          <cell r="Q17894">
            <v>2</v>
          </cell>
          <cell r="V17894">
            <v>2095</v>
          </cell>
        </row>
        <row r="17895">
          <cell r="A17895">
            <v>1</v>
          </cell>
          <cell r="E17895">
            <v>2</v>
          </cell>
          <cell r="I17895">
            <v>-107.39</v>
          </cell>
          <cell r="M17895">
            <v>2</v>
          </cell>
          <cell r="Q17895">
            <v>2</v>
          </cell>
          <cell r="V17895">
            <v>2200</v>
          </cell>
        </row>
        <row r="17896">
          <cell r="A17896">
            <v>1</v>
          </cell>
          <cell r="E17896">
            <v>2</v>
          </cell>
          <cell r="I17896">
            <v>-6205.9</v>
          </cell>
          <cell r="M17896">
            <v>2</v>
          </cell>
          <cell r="Q17896">
            <v>2</v>
          </cell>
          <cell r="V17896">
            <v>2300</v>
          </cell>
        </row>
        <row r="17897">
          <cell r="A17897">
            <v>1</v>
          </cell>
          <cell r="E17897">
            <v>2</v>
          </cell>
          <cell r="I17897">
            <v>-983.49</v>
          </cell>
          <cell r="M17897">
            <v>2</v>
          </cell>
          <cell r="Q17897">
            <v>2</v>
          </cell>
          <cell r="V17897">
            <v>3000</v>
          </cell>
        </row>
        <row r="17898">
          <cell r="A17898">
            <v>1</v>
          </cell>
          <cell r="E17898">
            <v>2</v>
          </cell>
          <cell r="I17898">
            <v>3883.18</v>
          </cell>
          <cell r="M17898">
            <v>2</v>
          </cell>
          <cell r="Q17898">
            <v>2</v>
          </cell>
          <cell r="V17898">
            <v>3400</v>
          </cell>
        </row>
        <row r="17899">
          <cell r="A17899">
            <v>1</v>
          </cell>
          <cell r="E17899">
            <v>2</v>
          </cell>
          <cell r="I17899">
            <v>20000</v>
          </cell>
          <cell r="M17899">
            <v>2</v>
          </cell>
          <cell r="Q17899">
            <v>2</v>
          </cell>
          <cell r="V17899">
            <v>4060</v>
          </cell>
        </row>
        <row r="17900">
          <cell r="A17900">
            <v>1</v>
          </cell>
          <cell r="E17900">
            <v>2</v>
          </cell>
          <cell r="I17900">
            <v>133.80000000000001</v>
          </cell>
          <cell r="M17900">
            <v>2</v>
          </cell>
          <cell r="Q17900">
            <v>2</v>
          </cell>
          <cell r="V17900">
            <v>4150</v>
          </cell>
        </row>
        <row r="17901">
          <cell r="A17901">
            <v>1</v>
          </cell>
          <cell r="E17901">
            <v>2</v>
          </cell>
          <cell r="I17901">
            <v>1423.85</v>
          </cell>
          <cell r="M17901">
            <v>2</v>
          </cell>
          <cell r="Q17901">
            <v>2</v>
          </cell>
          <cell r="V17901">
            <v>4260</v>
          </cell>
        </row>
        <row r="17902">
          <cell r="A17902">
            <v>1</v>
          </cell>
          <cell r="E17902">
            <v>2</v>
          </cell>
          <cell r="I17902">
            <v>59.85</v>
          </cell>
          <cell r="M17902">
            <v>2</v>
          </cell>
          <cell r="Q17902">
            <v>2</v>
          </cell>
          <cell r="V17902">
            <v>4280</v>
          </cell>
        </row>
        <row r="17903">
          <cell r="A17903">
            <v>1</v>
          </cell>
          <cell r="E17903">
            <v>2</v>
          </cell>
          <cell r="I17903">
            <v>235.79</v>
          </cell>
          <cell r="M17903">
            <v>2</v>
          </cell>
          <cell r="Q17903">
            <v>2</v>
          </cell>
          <cell r="V17903">
            <v>4305</v>
          </cell>
        </row>
        <row r="17904">
          <cell r="A17904">
            <v>1</v>
          </cell>
          <cell r="E17904">
            <v>2</v>
          </cell>
          <cell r="I17904">
            <v>0</v>
          </cell>
          <cell r="M17904">
            <v>2</v>
          </cell>
          <cell r="Q17904">
            <v>4</v>
          </cell>
          <cell r="V17904">
            <v>4490</v>
          </cell>
        </row>
        <row r="17905">
          <cell r="A17905">
            <v>1</v>
          </cell>
          <cell r="E17905">
            <v>2</v>
          </cell>
          <cell r="I17905">
            <v>-85.33</v>
          </cell>
          <cell r="M17905">
            <v>2</v>
          </cell>
          <cell r="Q17905">
            <v>2</v>
          </cell>
          <cell r="V17905">
            <v>4490</v>
          </cell>
        </row>
        <row r="17906">
          <cell r="A17906">
            <v>1</v>
          </cell>
          <cell r="E17906">
            <v>2</v>
          </cell>
          <cell r="I17906">
            <v>1300</v>
          </cell>
          <cell r="M17906">
            <v>2</v>
          </cell>
          <cell r="Q17906">
            <v>2</v>
          </cell>
          <cell r="V17906">
            <v>4601</v>
          </cell>
        </row>
        <row r="17907">
          <cell r="A17907">
            <v>1</v>
          </cell>
          <cell r="E17907">
            <v>2</v>
          </cell>
          <cell r="I17907">
            <v>2369</v>
          </cell>
          <cell r="M17907">
            <v>2</v>
          </cell>
          <cell r="Q17907">
            <v>2</v>
          </cell>
          <cell r="V17907">
            <v>4660</v>
          </cell>
        </row>
        <row r="17908">
          <cell r="A17908">
            <v>1</v>
          </cell>
          <cell r="E17908">
            <v>2</v>
          </cell>
          <cell r="I17908">
            <v>90.9</v>
          </cell>
          <cell r="M17908">
            <v>2</v>
          </cell>
          <cell r="Q17908">
            <v>2</v>
          </cell>
          <cell r="V17908">
            <v>4720</v>
          </cell>
        </row>
        <row r="17909">
          <cell r="A17909">
            <v>1</v>
          </cell>
          <cell r="E17909">
            <v>2</v>
          </cell>
          <cell r="I17909">
            <v>0</v>
          </cell>
          <cell r="M17909">
            <v>2</v>
          </cell>
          <cell r="Q17909">
            <v>4</v>
          </cell>
          <cell r="V17909">
            <v>4730</v>
          </cell>
        </row>
        <row r="17910">
          <cell r="A17910">
            <v>1</v>
          </cell>
          <cell r="E17910">
            <v>2</v>
          </cell>
          <cell r="I17910">
            <v>0</v>
          </cell>
          <cell r="M17910">
            <v>2</v>
          </cell>
          <cell r="Q17910">
            <v>4</v>
          </cell>
          <cell r="V17910">
            <v>4730</v>
          </cell>
        </row>
        <row r="17911">
          <cell r="A17911">
            <v>1</v>
          </cell>
          <cell r="E17911">
            <v>2</v>
          </cell>
          <cell r="I17911">
            <v>0</v>
          </cell>
          <cell r="M17911">
            <v>2</v>
          </cell>
          <cell r="Q17911">
            <v>4</v>
          </cell>
          <cell r="V17911">
            <v>4730</v>
          </cell>
        </row>
        <row r="17912">
          <cell r="A17912">
            <v>1</v>
          </cell>
          <cell r="E17912">
            <v>2</v>
          </cell>
          <cell r="I17912">
            <v>0</v>
          </cell>
          <cell r="M17912">
            <v>2</v>
          </cell>
          <cell r="Q17912">
            <v>22</v>
          </cell>
          <cell r="V17912">
            <v>4730</v>
          </cell>
        </row>
        <row r="17913">
          <cell r="A17913">
            <v>1</v>
          </cell>
          <cell r="E17913">
            <v>2</v>
          </cell>
          <cell r="I17913">
            <v>0</v>
          </cell>
          <cell r="M17913">
            <v>2</v>
          </cell>
          <cell r="Q17913">
            <v>4</v>
          </cell>
          <cell r="V17913">
            <v>4730</v>
          </cell>
        </row>
        <row r="17914">
          <cell r="A17914">
            <v>1</v>
          </cell>
          <cell r="E17914">
            <v>2</v>
          </cell>
          <cell r="I17914">
            <v>0</v>
          </cell>
          <cell r="M17914">
            <v>2</v>
          </cell>
          <cell r="Q17914">
            <v>4</v>
          </cell>
          <cell r="V17914">
            <v>4730</v>
          </cell>
        </row>
        <row r="17915">
          <cell r="A17915">
            <v>1</v>
          </cell>
          <cell r="E17915">
            <v>2</v>
          </cell>
          <cell r="I17915">
            <v>251901.46</v>
          </cell>
          <cell r="M17915">
            <v>2</v>
          </cell>
          <cell r="Q17915">
            <v>2</v>
          </cell>
          <cell r="V17915">
            <v>4730</v>
          </cell>
        </row>
        <row r="17916">
          <cell r="A17916">
            <v>1</v>
          </cell>
          <cell r="E17916">
            <v>2</v>
          </cell>
          <cell r="I17916">
            <v>40000</v>
          </cell>
          <cell r="M17916">
            <v>2</v>
          </cell>
          <cell r="Q17916">
            <v>2</v>
          </cell>
          <cell r="V17916">
            <v>4740</v>
          </cell>
        </row>
        <row r="17917">
          <cell r="A17917">
            <v>1</v>
          </cell>
          <cell r="E17917">
            <v>2</v>
          </cell>
          <cell r="I17917">
            <v>0</v>
          </cell>
          <cell r="M17917">
            <v>2</v>
          </cell>
          <cell r="Q17917">
            <v>4</v>
          </cell>
          <cell r="V17917">
            <v>4755</v>
          </cell>
        </row>
        <row r="17918">
          <cell r="A17918">
            <v>1</v>
          </cell>
          <cell r="E17918">
            <v>2</v>
          </cell>
          <cell r="I17918">
            <v>0</v>
          </cell>
          <cell r="M17918">
            <v>2</v>
          </cell>
          <cell r="Q17918">
            <v>2</v>
          </cell>
          <cell r="V17918">
            <v>4755</v>
          </cell>
        </row>
        <row r="17919">
          <cell r="A17919">
            <v>1</v>
          </cell>
          <cell r="E17919">
            <v>2</v>
          </cell>
          <cell r="I17919">
            <v>1984.04</v>
          </cell>
          <cell r="M17919">
            <v>2</v>
          </cell>
          <cell r="Q17919">
            <v>2</v>
          </cell>
          <cell r="V17919">
            <v>4800</v>
          </cell>
        </row>
        <row r="17920">
          <cell r="A17920">
            <v>1</v>
          </cell>
          <cell r="E17920">
            <v>2</v>
          </cell>
          <cell r="I17920">
            <v>0</v>
          </cell>
          <cell r="M17920">
            <v>2</v>
          </cell>
          <cell r="Q17920">
            <v>2</v>
          </cell>
          <cell r="V17920">
            <v>4830</v>
          </cell>
        </row>
        <row r="17921">
          <cell r="A17921">
            <v>1</v>
          </cell>
          <cell r="E17921">
            <v>2</v>
          </cell>
          <cell r="I17921">
            <v>141292.43</v>
          </cell>
          <cell r="M17921">
            <v>2</v>
          </cell>
          <cell r="Q17921">
            <v>2</v>
          </cell>
          <cell r="V17921">
            <v>4880</v>
          </cell>
        </row>
        <row r="17922">
          <cell r="A17922">
            <v>1</v>
          </cell>
          <cell r="E17922">
            <v>2</v>
          </cell>
          <cell r="I17922">
            <v>3188.2</v>
          </cell>
          <cell r="M17922">
            <v>2</v>
          </cell>
          <cell r="Q17922">
            <v>2</v>
          </cell>
          <cell r="V17922">
            <v>4901</v>
          </cell>
        </row>
        <row r="17923">
          <cell r="A17923">
            <v>1</v>
          </cell>
          <cell r="E17923">
            <v>2</v>
          </cell>
          <cell r="I17923">
            <v>-10000</v>
          </cell>
          <cell r="M17923">
            <v>2</v>
          </cell>
          <cell r="Q17923">
            <v>2</v>
          </cell>
          <cell r="V17923">
            <v>5100</v>
          </cell>
        </row>
        <row r="17924">
          <cell r="A17924">
            <v>1</v>
          </cell>
          <cell r="E17924">
            <v>2</v>
          </cell>
          <cell r="I17924">
            <v>-5068154.78</v>
          </cell>
          <cell r="M17924">
            <v>2</v>
          </cell>
          <cell r="Q17924">
            <v>2</v>
          </cell>
          <cell r="V17924">
            <v>5400</v>
          </cell>
        </row>
        <row r="17925">
          <cell r="A17925">
            <v>1</v>
          </cell>
          <cell r="E17925">
            <v>2</v>
          </cell>
          <cell r="I17925">
            <v>8488.4699999999993</v>
          </cell>
          <cell r="M17925">
            <v>2</v>
          </cell>
          <cell r="Q17925">
            <v>2</v>
          </cell>
          <cell r="V17925">
            <v>6110</v>
          </cell>
        </row>
        <row r="17926">
          <cell r="A17926">
            <v>1</v>
          </cell>
          <cell r="E17926">
            <v>2</v>
          </cell>
          <cell r="I17926">
            <v>-1178.95</v>
          </cell>
          <cell r="M17926">
            <v>2</v>
          </cell>
          <cell r="Q17926">
            <v>2</v>
          </cell>
          <cell r="V17926">
            <v>6120</v>
          </cell>
        </row>
        <row r="17927">
          <cell r="A17927">
            <v>1</v>
          </cell>
          <cell r="E17927">
            <v>2</v>
          </cell>
          <cell r="I17927">
            <v>5729340.0800000001</v>
          </cell>
          <cell r="M17927">
            <v>2</v>
          </cell>
          <cell r="Q17927">
            <v>2</v>
          </cell>
          <cell r="V17927">
            <v>7100</v>
          </cell>
        </row>
        <row r="17928">
          <cell r="A17928">
            <v>1</v>
          </cell>
          <cell r="E17928">
            <v>2</v>
          </cell>
          <cell r="I17928">
            <v>-20771.27</v>
          </cell>
          <cell r="M17928">
            <v>2</v>
          </cell>
          <cell r="Q17928">
            <v>2</v>
          </cell>
          <cell r="V17928">
            <v>7110</v>
          </cell>
        </row>
        <row r="17929">
          <cell r="A17929">
            <v>1</v>
          </cell>
          <cell r="E17929">
            <v>2</v>
          </cell>
          <cell r="I17929">
            <v>1118351.94</v>
          </cell>
          <cell r="M17929">
            <v>2</v>
          </cell>
          <cell r="Q17929">
            <v>2</v>
          </cell>
          <cell r="V17929">
            <v>7130</v>
          </cell>
        </row>
        <row r="17930">
          <cell r="A17930">
            <v>1</v>
          </cell>
          <cell r="E17930">
            <v>2</v>
          </cell>
          <cell r="I17930">
            <v>2415.29</v>
          </cell>
          <cell r="M17930">
            <v>2</v>
          </cell>
          <cell r="Q17930">
            <v>2</v>
          </cell>
          <cell r="V17930">
            <v>7300</v>
          </cell>
        </row>
        <row r="17931">
          <cell r="A17931">
            <v>1</v>
          </cell>
          <cell r="E17931">
            <v>2</v>
          </cell>
          <cell r="I17931">
            <v>3101.95</v>
          </cell>
          <cell r="M17931">
            <v>2</v>
          </cell>
          <cell r="Q17931">
            <v>2</v>
          </cell>
          <cell r="V17931">
            <v>7300</v>
          </cell>
        </row>
        <row r="17932">
          <cell r="A17932">
            <v>1</v>
          </cell>
          <cell r="E17932">
            <v>2</v>
          </cell>
          <cell r="I17932">
            <v>1595.85</v>
          </cell>
          <cell r="M17932">
            <v>2</v>
          </cell>
          <cell r="Q17932">
            <v>2</v>
          </cell>
          <cell r="V17932">
            <v>7300</v>
          </cell>
        </row>
        <row r="17933">
          <cell r="A17933">
            <v>1</v>
          </cell>
          <cell r="E17933">
            <v>2</v>
          </cell>
          <cell r="I17933">
            <v>163997.35999999999</v>
          </cell>
          <cell r="M17933">
            <v>2</v>
          </cell>
          <cell r="Q17933">
            <v>2</v>
          </cell>
          <cell r="V17933">
            <v>7300</v>
          </cell>
        </row>
        <row r="17934">
          <cell r="A17934">
            <v>1</v>
          </cell>
          <cell r="E17934">
            <v>2</v>
          </cell>
          <cell r="I17934">
            <v>11</v>
          </cell>
          <cell r="M17934">
            <v>2</v>
          </cell>
          <cell r="Q17934">
            <v>2</v>
          </cell>
          <cell r="V17934">
            <v>7300</v>
          </cell>
        </row>
        <row r="17935">
          <cell r="A17935">
            <v>1</v>
          </cell>
          <cell r="E17935">
            <v>2</v>
          </cell>
          <cell r="I17935">
            <v>2143.87</v>
          </cell>
          <cell r="M17935">
            <v>2</v>
          </cell>
          <cell r="Q17935">
            <v>2</v>
          </cell>
          <cell r="V17935">
            <v>7300</v>
          </cell>
        </row>
        <row r="17936">
          <cell r="A17936">
            <v>1</v>
          </cell>
          <cell r="E17936">
            <v>2</v>
          </cell>
          <cell r="I17936">
            <v>9880.16</v>
          </cell>
          <cell r="M17936">
            <v>2</v>
          </cell>
          <cell r="Q17936">
            <v>2</v>
          </cell>
          <cell r="V17936">
            <v>7300</v>
          </cell>
        </row>
        <row r="17937">
          <cell r="A17937">
            <v>1</v>
          </cell>
          <cell r="E17937">
            <v>2</v>
          </cell>
          <cell r="I17937">
            <v>228051.87</v>
          </cell>
          <cell r="M17937">
            <v>2</v>
          </cell>
          <cell r="Q17937">
            <v>2</v>
          </cell>
          <cell r="V17937">
            <v>7400</v>
          </cell>
        </row>
        <row r="17938">
          <cell r="A17938">
            <v>1</v>
          </cell>
          <cell r="E17938">
            <v>2</v>
          </cell>
          <cell r="I17938">
            <v>2497107.27</v>
          </cell>
          <cell r="M17938">
            <v>2</v>
          </cell>
          <cell r="Q17938">
            <v>2</v>
          </cell>
          <cell r="V17938">
            <v>7700</v>
          </cell>
        </row>
        <row r="17939">
          <cell r="A17939">
            <v>1</v>
          </cell>
          <cell r="E17939">
            <v>2</v>
          </cell>
          <cell r="I17939">
            <v>2088</v>
          </cell>
          <cell r="M17939">
            <v>2</v>
          </cell>
          <cell r="Q17939">
            <v>2</v>
          </cell>
          <cell r="V17939">
            <v>7916</v>
          </cell>
        </row>
        <row r="17940">
          <cell r="A17940">
            <v>1</v>
          </cell>
          <cell r="E17940">
            <v>2</v>
          </cell>
          <cell r="I17940">
            <v>1289179.0900000001</v>
          </cell>
          <cell r="M17940">
            <v>2</v>
          </cell>
          <cell r="Q17940">
            <v>2</v>
          </cell>
          <cell r="V17940">
            <v>8081</v>
          </cell>
        </row>
        <row r="17941">
          <cell r="A17941">
            <v>1</v>
          </cell>
          <cell r="E17941">
            <v>2</v>
          </cell>
          <cell r="I17941">
            <v>-7906</v>
          </cell>
          <cell r="M17941">
            <v>2</v>
          </cell>
          <cell r="Q17941">
            <v>2</v>
          </cell>
          <cell r="V17941">
            <v>8700</v>
          </cell>
        </row>
        <row r="17942">
          <cell r="A17942">
            <v>1</v>
          </cell>
          <cell r="E17942">
            <v>2</v>
          </cell>
          <cell r="I17942">
            <v>-3316037.2</v>
          </cell>
          <cell r="M17942">
            <v>2</v>
          </cell>
          <cell r="Q17942">
            <v>2</v>
          </cell>
          <cell r="V17942">
            <v>9100</v>
          </cell>
        </row>
        <row r="17943">
          <cell r="A17943">
            <v>1</v>
          </cell>
          <cell r="E17943">
            <v>2</v>
          </cell>
          <cell r="I17943">
            <v>-3214.93</v>
          </cell>
          <cell r="M17943">
            <v>2</v>
          </cell>
          <cell r="Q17943">
            <v>2</v>
          </cell>
          <cell r="V17943">
            <v>9150</v>
          </cell>
        </row>
        <row r="17944">
          <cell r="A17944">
            <v>1</v>
          </cell>
          <cell r="E17944">
            <v>2</v>
          </cell>
          <cell r="I17944">
            <v>-2153822.56</v>
          </cell>
          <cell r="M17944">
            <v>2</v>
          </cell>
          <cell r="Q17944">
            <v>2</v>
          </cell>
          <cell r="V17944">
            <v>9206</v>
          </cell>
        </row>
        <row r="17945">
          <cell r="A17945">
            <v>1</v>
          </cell>
          <cell r="E17945">
            <v>2</v>
          </cell>
          <cell r="I17945">
            <v>-1150190.77</v>
          </cell>
          <cell r="M17945">
            <v>2</v>
          </cell>
          <cell r="Q17945">
            <v>2</v>
          </cell>
          <cell r="V17945">
            <v>9252</v>
          </cell>
        </row>
        <row r="17946">
          <cell r="A17946">
            <v>1</v>
          </cell>
          <cell r="E17946">
            <v>2</v>
          </cell>
          <cell r="I17946">
            <v>-1617.46</v>
          </cell>
          <cell r="M17946">
            <v>2</v>
          </cell>
          <cell r="Q17946">
            <v>2</v>
          </cell>
          <cell r="V17946">
            <v>9253</v>
          </cell>
        </row>
        <row r="17947">
          <cell r="A17947">
            <v>1</v>
          </cell>
          <cell r="E17947">
            <v>2</v>
          </cell>
          <cell r="I17947">
            <v>0</v>
          </cell>
          <cell r="M17947">
            <v>2</v>
          </cell>
          <cell r="Q17947">
            <v>2</v>
          </cell>
          <cell r="V17947">
            <v>9255</v>
          </cell>
        </row>
        <row r="17948">
          <cell r="A17948">
            <v>1</v>
          </cell>
          <cell r="E17948">
            <v>2</v>
          </cell>
          <cell r="I17948">
            <v>0</v>
          </cell>
          <cell r="M17948">
            <v>2</v>
          </cell>
          <cell r="Q17948">
            <v>2</v>
          </cell>
          <cell r="V17948">
            <v>9256</v>
          </cell>
        </row>
        <row r="17949">
          <cell r="A17949">
            <v>1</v>
          </cell>
          <cell r="E17949">
            <v>2</v>
          </cell>
          <cell r="I17949">
            <v>-238742.36</v>
          </cell>
          <cell r="M17949">
            <v>2</v>
          </cell>
          <cell r="Q17949">
            <v>2</v>
          </cell>
          <cell r="V17949">
            <v>9302</v>
          </cell>
        </row>
        <row r="17950">
          <cell r="A17950">
            <v>1</v>
          </cell>
          <cell r="E17950">
            <v>2</v>
          </cell>
          <cell r="I17950">
            <v>-36988.199999999997</v>
          </cell>
          <cell r="M17950">
            <v>2</v>
          </cell>
          <cell r="Q17950">
            <v>2</v>
          </cell>
          <cell r="V17950">
            <v>9303</v>
          </cell>
        </row>
        <row r="17951">
          <cell r="A17951">
            <v>1</v>
          </cell>
          <cell r="E17951">
            <v>2</v>
          </cell>
          <cell r="I17951">
            <v>-140000</v>
          </cell>
          <cell r="M17951">
            <v>2</v>
          </cell>
          <cell r="Q17951">
            <v>2</v>
          </cell>
          <cell r="V17951">
            <v>9305</v>
          </cell>
        </row>
        <row r="17952">
          <cell r="A17952">
            <v>1</v>
          </cell>
          <cell r="E17952">
            <v>2</v>
          </cell>
          <cell r="I17952">
            <v>-40000</v>
          </cell>
          <cell r="M17952">
            <v>2</v>
          </cell>
          <cell r="Q17952">
            <v>2</v>
          </cell>
          <cell r="V17952">
            <v>9306</v>
          </cell>
        </row>
        <row r="17953">
          <cell r="A17953">
            <v>1</v>
          </cell>
          <cell r="E17953">
            <v>2</v>
          </cell>
          <cell r="I17953">
            <v>0</v>
          </cell>
          <cell r="M17953">
            <v>2</v>
          </cell>
          <cell r="Q17953">
            <v>2</v>
          </cell>
          <cell r="V17953">
            <v>9500</v>
          </cell>
        </row>
        <row r="17954">
          <cell r="A17954">
            <v>1</v>
          </cell>
          <cell r="E17954">
            <v>2</v>
          </cell>
          <cell r="I17954">
            <v>-776349.88</v>
          </cell>
          <cell r="M17954">
            <v>2</v>
          </cell>
          <cell r="Q17954">
            <v>2</v>
          </cell>
          <cell r="V17954">
            <v>9530</v>
          </cell>
        </row>
        <row r="17955">
          <cell r="A17955">
            <v>1</v>
          </cell>
          <cell r="E17955">
            <v>2</v>
          </cell>
          <cell r="I17955">
            <v>99911.01</v>
          </cell>
          <cell r="M17955">
            <v>2</v>
          </cell>
          <cell r="Q17955">
            <v>2</v>
          </cell>
          <cell r="V17955">
            <v>9600</v>
          </cell>
        </row>
        <row r="17956">
          <cell r="A17956">
            <v>1</v>
          </cell>
          <cell r="E17956">
            <v>2</v>
          </cell>
          <cell r="I17956">
            <v>-28907</v>
          </cell>
          <cell r="M17956">
            <v>2</v>
          </cell>
          <cell r="Q17956">
            <v>2</v>
          </cell>
          <cell r="V17956">
            <v>9610</v>
          </cell>
        </row>
        <row r="17957">
          <cell r="A17957">
            <v>1</v>
          </cell>
          <cell r="E17957">
            <v>2</v>
          </cell>
          <cell r="I17957">
            <v>157141.29</v>
          </cell>
          <cell r="M17957">
            <v>2</v>
          </cell>
          <cell r="Q17957">
            <v>2</v>
          </cell>
          <cell r="V17957">
            <v>9611</v>
          </cell>
        </row>
        <row r="17958">
          <cell r="A17958">
            <v>1</v>
          </cell>
          <cell r="E17958">
            <v>2</v>
          </cell>
          <cell r="I17958">
            <v>3184463.41</v>
          </cell>
          <cell r="M17958">
            <v>2</v>
          </cell>
          <cell r="Q17958">
            <v>2</v>
          </cell>
          <cell r="V17958">
            <v>5301</v>
          </cell>
        </row>
        <row r="17959">
          <cell r="A17959">
            <v>1</v>
          </cell>
          <cell r="E17959">
            <v>8</v>
          </cell>
          <cell r="I17959">
            <v>-147976806.75999999</v>
          </cell>
          <cell r="M17959">
            <v>8</v>
          </cell>
          <cell r="Q17959">
            <v>8</v>
          </cell>
          <cell r="V17959">
            <v>1010</v>
          </cell>
        </row>
        <row r="17960">
          <cell r="A17960">
            <v>1</v>
          </cell>
          <cell r="E17960">
            <v>8</v>
          </cell>
          <cell r="I17960">
            <v>97005134.599999994</v>
          </cell>
          <cell r="M17960">
            <v>8</v>
          </cell>
          <cell r="Q17960">
            <v>8</v>
          </cell>
          <cell r="V17960">
            <v>1095</v>
          </cell>
        </row>
        <row r="17961">
          <cell r="A17961">
            <v>1</v>
          </cell>
          <cell r="E17961">
            <v>8</v>
          </cell>
          <cell r="I17961">
            <v>50843580.409999996</v>
          </cell>
          <cell r="M17961">
            <v>8</v>
          </cell>
          <cell r="Q17961">
            <v>8</v>
          </cell>
          <cell r="V17961">
            <v>1096</v>
          </cell>
        </row>
        <row r="17962">
          <cell r="A17962">
            <v>1</v>
          </cell>
          <cell r="E17962">
            <v>8</v>
          </cell>
          <cell r="I17962">
            <v>0</v>
          </cell>
          <cell r="M17962">
            <v>8</v>
          </cell>
          <cell r="Q17962">
            <v>8</v>
          </cell>
          <cell r="V17962">
            <v>2010</v>
          </cell>
        </row>
        <row r="17963">
          <cell r="A17963">
            <v>1</v>
          </cell>
          <cell r="E17963">
            <v>8</v>
          </cell>
          <cell r="I17963">
            <v>0</v>
          </cell>
          <cell r="M17963">
            <v>8</v>
          </cell>
          <cell r="Q17963">
            <v>8</v>
          </cell>
          <cell r="V17963">
            <v>2011</v>
          </cell>
        </row>
        <row r="17964">
          <cell r="A17964">
            <v>1</v>
          </cell>
          <cell r="E17964">
            <v>8</v>
          </cell>
          <cell r="I17964">
            <v>384000</v>
          </cell>
          <cell r="M17964">
            <v>8</v>
          </cell>
          <cell r="Q17964">
            <v>8</v>
          </cell>
          <cell r="V17964">
            <v>2030</v>
          </cell>
        </row>
        <row r="17965">
          <cell r="A17965">
            <v>1</v>
          </cell>
          <cell r="E17965">
            <v>8</v>
          </cell>
          <cell r="I17965">
            <v>24302370</v>
          </cell>
          <cell r="M17965">
            <v>8</v>
          </cell>
          <cell r="Q17965">
            <v>8</v>
          </cell>
          <cell r="V17965">
            <v>2040</v>
          </cell>
        </row>
        <row r="17966">
          <cell r="A17966">
            <v>1</v>
          </cell>
          <cell r="E17966">
            <v>8</v>
          </cell>
          <cell r="I17966">
            <v>20822486.120000001</v>
          </cell>
          <cell r="M17966">
            <v>8</v>
          </cell>
          <cell r="Q17966">
            <v>8</v>
          </cell>
          <cell r="V17966">
            <v>2051</v>
          </cell>
        </row>
        <row r="17967">
          <cell r="A17967">
            <v>1</v>
          </cell>
          <cell r="E17967">
            <v>8</v>
          </cell>
          <cell r="I17967">
            <v>0</v>
          </cell>
          <cell r="M17967">
            <v>8</v>
          </cell>
          <cell r="Q17967">
            <v>8</v>
          </cell>
          <cell r="V17967">
            <v>2052</v>
          </cell>
        </row>
        <row r="17968">
          <cell r="A17968">
            <v>1</v>
          </cell>
          <cell r="E17968">
            <v>8</v>
          </cell>
          <cell r="I17968">
            <v>8614800</v>
          </cell>
          <cell r="M17968">
            <v>8</v>
          </cell>
          <cell r="Q17968">
            <v>8</v>
          </cell>
          <cell r="V17968">
            <v>2052</v>
          </cell>
        </row>
        <row r="17969">
          <cell r="A17969">
            <v>1</v>
          </cell>
          <cell r="E17969">
            <v>8</v>
          </cell>
          <cell r="I17969">
            <v>340000</v>
          </cell>
          <cell r="M17969">
            <v>8</v>
          </cell>
          <cell r="Q17969">
            <v>8</v>
          </cell>
          <cell r="V17969">
            <v>2054</v>
          </cell>
        </row>
        <row r="17970">
          <cell r="A17970">
            <v>1</v>
          </cell>
          <cell r="E17970">
            <v>8</v>
          </cell>
          <cell r="I17970">
            <v>3071285</v>
          </cell>
          <cell r="M17970">
            <v>8</v>
          </cell>
          <cell r="Q17970">
            <v>8</v>
          </cell>
          <cell r="V17970">
            <v>2055</v>
          </cell>
        </row>
        <row r="17971">
          <cell r="A17971">
            <v>1</v>
          </cell>
          <cell r="E17971">
            <v>8</v>
          </cell>
          <cell r="I17971">
            <v>28546980</v>
          </cell>
          <cell r="M17971">
            <v>8</v>
          </cell>
          <cell r="Q17971">
            <v>8</v>
          </cell>
          <cell r="V17971">
            <v>2090</v>
          </cell>
        </row>
        <row r="17972">
          <cell r="A17972">
            <v>1</v>
          </cell>
          <cell r="E17972">
            <v>8</v>
          </cell>
          <cell r="I17972">
            <v>-63390900</v>
          </cell>
          <cell r="M17972">
            <v>8</v>
          </cell>
          <cell r="Q17972">
            <v>8</v>
          </cell>
          <cell r="V17972">
            <v>2095</v>
          </cell>
        </row>
        <row r="17973">
          <cell r="A17973">
            <v>1</v>
          </cell>
          <cell r="E17973">
            <v>8</v>
          </cell>
          <cell r="I17973">
            <v>-132859.85999999999</v>
          </cell>
          <cell r="M17973">
            <v>8</v>
          </cell>
          <cell r="Q17973">
            <v>8</v>
          </cell>
          <cell r="V17973">
            <v>3100</v>
          </cell>
        </row>
        <row r="17974">
          <cell r="A17974">
            <v>1</v>
          </cell>
          <cell r="E17974">
            <v>8</v>
          </cell>
          <cell r="I17974">
            <v>-2687215.5</v>
          </cell>
          <cell r="M17974">
            <v>8</v>
          </cell>
          <cell r="Q17974">
            <v>8</v>
          </cell>
          <cell r="V17974">
            <v>3300</v>
          </cell>
        </row>
        <row r="17975">
          <cell r="A17975">
            <v>1</v>
          </cell>
          <cell r="E17975">
            <v>8</v>
          </cell>
          <cell r="I17975">
            <v>-3102021.66</v>
          </cell>
          <cell r="M17975">
            <v>8</v>
          </cell>
          <cell r="Q17975">
            <v>8</v>
          </cell>
          <cell r="V17975">
            <v>3400</v>
          </cell>
        </row>
        <row r="17976">
          <cell r="A17976">
            <v>1</v>
          </cell>
          <cell r="E17976">
            <v>8</v>
          </cell>
          <cell r="I17976">
            <v>3605000</v>
          </cell>
          <cell r="M17976">
            <v>8</v>
          </cell>
          <cell r="Q17976">
            <v>8</v>
          </cell>
          <cell r="V17976">
            <v>4000</v>
          </cell>
        </row>
        <row r="17977">
          <cell r="A17977">
            <v>1</v>
          </cell>
          <cell r="E17977">
            <v>8</v>
          </cell>
          <cell r="I17977">
            <v>32979</v>
          </cell>
          <cell r="M17977">
            <v>8</v>
          </cell>
          <cell r="Q17977">
            <v>8</v>
          </cell>
          <cell r="V17977">
            <v>4050</v>
          </cell>
        </row>
        <row r="17978">
          <cell r="A17978">
            <v>1</v>
          </cell>
          <cell r="E17978">
            <v>8</v>
          </cell>
          <cell r="I17978">
            <v>1000000</v>
          </cell>
          <cell r="M17978">
            <v>8</v>
          </cell>
          <cell r="Q17978">
            <v>8</v>
          </cell>
          <cell r="V17978">
            <v>4060</v>
          </cell>
        </row>
        <row r="17979">
          <cell r="A17979">
            <v>1</v>
          </cell>
          <cell r="E17979">
            <v>8</v>
          </cell>
          <cell r="I17979">
            <v>581691.27</v>
          </cell>
          <cell r="M17979">
            <v>8</v>
          </cell>
          <cell r="Q17979">
            <v>8</v>
          </cell>
          <cell r="V17979">
            <v>4150</v>
          </cell>
        </row>
        <row r="17980">
          <cell r="A17980">
            <v>1</v>
          </cell>
          <cell r="E17980">
            <v>8</v>
          </cell>
          <cell r="I17980">
            <v>0</v>
          </cell>
          <cell r="M17980">
            <v>8</v>
          </cell>
          <cell r="Q17980">
            <v>8</v>
          </cell>
          <cell r="V17980">
            <v>4250</v>
          </cell>
        </row>
        <row r="17981">
          <cell r="A17981">
            <v>1</v>
          </cell>
          <cell r="E17981">
            <v>8</v>
          </cell>
          <cell r="I17981">
            <v>709000</v>
          </cell>
          <cell r="M17981">
            <v>8</v>
          </cell>
          <cell r="Q17981">
            <v>8</v>
          </cell>
          <cell r="V17981">
            <v>4260</v>
          </cell>
        </row>
        <row r="17982">
          <cell r="A17982">
            <v>1</v>
          </cell>
          <cell r="E17982">
            <v>8</v>
          </cell>
          <cell r="I17982">
            <v>0</v>
          </cell>
          <cell r="M17982">
            <v>8</v>
          </cell>
          <cell r="Q17982">
            <v>8</v>
          </cell>
          <cell r="V17982">
            <v>4280</v>
          </cell>
        </row>
        <row r="17983">
          <cell r="A17983">
            <v>1</v>
          </cell>
          <cell r="E17983">
            <v>8</v>
          </cell>
          <cell r="I17983">
            <v>5033638.0199999996</v>
          </cell>
          <cell r="M17983">
            <v>8</v>
          </cell>
          <cell r="Q17983">
            <v>8</v>
          </cell>
          <cell r="V17983">
            <v>4301</v>
          </cell>
        </row>
        <row r="17984">
          <cell r="A17984">
            <v>1</v>
          </cell>
          <cell r="E17984">
            <v>8</v>
          </cell>
          <cell r="I17984">
            <v>361619.56</v>
          </cell>
          <cell r="M17984">
            <v>8</v>
          </cell>
          <cell r="Q17984">
            <v>8</v>
          </cell>
          <cell r="V17984">
            <v>4302</v>
          </cell>
        </row>
        <row r="17985">
          <cell r="A17985">
            <v>1</v>
          </cell>
          <cell r="E17985">
            <v>8</v>
          </cell>
          <cell r="I17985">
            <v>9086989.5099999998</v>
          </cell>
          <cell r="M17985">
            <v>8</v>
          </cell>
          <cell r="Q17985">
            <v>8</v>
          </cell>
          <cell r="V17985">
            <v>4303</v>
          </cell>
        </row>
        <row r="17986">
          <cell r="A17986">
            <v>1</v>
          </cell>
          <cell r="E17986">
            <v>8</v>
          </cell>
          <cell r="I17986">
            <v>400377.33</v>
          </cell>
          <cell r="M17986">
            <v>8</v>
          </cell>
          <cell r="Q17986">
            <v>8</v>
          </cell>
          <cell r="V17986">
            <v>4305</v>
          </cell>
        </row>
        <row r="17987">
          <cell r="A17987">
            <v>1</v>
          </cell>
          <cell r="E17987">
            <v>8</v>
          </cell>
          <cell r="I17987">
            <v>232183.25</v>
          </cell>
          <cell r="M17987">
            <v>8</v>
          </cell>
          <cell r="Q17987">
            <v>8</v>
          </cell>
          <cell r="V17987">
            <v>4309</v>
          </cell>
        </row>
        <row r="17988">
          <cell r="A17988">
            <v>1</v>
          </cell>
          <cell r="E17988">
            <v>8</v>
          </cell>
          <cell r="I17988">
            <v>710575</v>
          </cell>
          <cell r="M17988">
            <v>8</v>
          </cell>
          <cell r="Q17988">
            <v>8</v>
          </cell>
          <cell r="V17988">
            <v>4360</v>
          </cell>
        </row>
        <row r="17989">
          <cell r="A17989">
            <v>1</v>
          </cell>
          <cell r="E17989">
            <v>8</v>
          </cell>
          <cell r="I17989">
            <v>775350</v>
          </cell>
          <cell r="M17989">
            <v>8</v>
          </cell>
          <cell r="Q17989">
            <v>8</v>
          </cell>
          <cell r="V17989">
            <v>4380</v>
          </cell>
        </row>
        <row r="17990">
          <cell r="A17990">
            <v>1</v>
          </cell>
          <cell r="E17990">
            <v>8</v>
          </cell>
          <cell r="I17990">
            <v>0</v>
          </cell>
          <cell r="M17990">
            <v>8</v>
          </cell>
          <cell r="Q17990">
            <v>8</v>
          </cell>
          <cell r="V17990">
            <v>4460</v>
          </cell>
        </row>
        <row r="17991">
          <cell r="A17991">
            <v>1</v>
          </cell>
          <cell r="E17991">
            <v>8</v>
          </cell>
          <cell r="I17991">
            <v>0</v>
          </cell>
          <cell r="M17991">
            <v>8</v>
          </cell>
          <cell r="Q17991">
            <v>8</v>
          </cell>
          <cell r="V17991">
            <v>4480</v>
          </cell>
        </row>
        <row r="17992">
          <cell r="A17992">
            <v>1</v>
          </cell>
          <cell r="E17992">
            <v>8</v>
          </cell>
          <cell r="I17992">
            <v>520797.95</v>
          </cell>
          <cell r="M17992">
            <v>8</v>
          </cell>
          <cell r="Q17992">
            <v>8</v>
          </cell>
          <cell r="V17992">
            <v>4500</v>
          </cell>
        </row>
        <row r="17993">
          <cell r="A17993">
            <v>1</v>
          </cell>
          <cell r="E17993">
            <v>8</v>
          </cell>
          <cell r="I17993">
            <v>1710153.18</v>
          </cell>
          <cell r="M17993">
            <v>8</v>
          </cell>
          <cell r="Q17993">
            <v>8</v>
          </cell>
          <cell r="V17993">
            <v>4520</v>
          </cell>
        </row>
        <row r="17994">
          <cell r="A17994">
            <v>1</v>
          </cell>
          <cell r="E17994">
            <v>8</v>
          </cell>
          <cell r="I17994">
            <v>101000</v>
          </cell>
          <cell r="M17994">
            <v>8</v>
          </cell>
          <cell r="Q17994">
            <v>8</v>
          </cell>
          <cell r="V17994">
            <v>4560</v>
          </cell>
        </row>
        <row r="17995">
          <cell r="A17995">
            <v>1</v>
          </cell>
          <cell r="E17995">
            <v>8</v>
          </cell>
          <cell r="I17995">
            <v>837991.97</v>
          </cell>
          <cell r="M17995">
            <v>8</v>
          </cell>
          <cell r="Q17995">
            <v>8</v>
          </cell>
          <cell r="V17995">
            <v>4595</v>
          </cell>
        </row>
        <row r="17996">
          <cell r="A17996">
            <v>1</v>
          </cell>
          <cell r="E17996">
            <v>8</v>
          </cell>
          <cell r="I17996">
            <v>741000</v>
          </cell>
          <cell r="M17996">
            <v>8</v>
          </cell>
          <cell r="Q17996">
            <v>8</v>
          </cell>
          <cell r="V17996">
            <v>4601</v>
          </cell>
        </row>
        <row r="17997">
          <cell r="A17997">
            <v>1</v>
          </cell>
          <cell r="E17997">
            <v>8</v>
          </cell>
          <cell r="I17997">
            <v>1315000</v>
          </cell>
          <cell r="M17997">
            <v>8</v>
          </cell>
          <cell r="Q17997">
            <v>8</v>
          </cell>
          <cell r="V17997">
            <v>4602</v>
          </cell>
        </row>
        <row r="17998">
          <cell r="A17998">
            <v>1</v>
          </cell>
          <cell r="E17998">
            <v>8</v>
          </cell>
          <cell r="I17998">
            <v>853410</v>
          </cell>
          <cell r="M17998">
            <v>8</v>
          </cell>
          <cell r="Q17998">
            <v>8</v>
          </cell>
          <cell r="V17998">
            <v>4603</v>
          </cell>
        </row>
        <row r="17999">
          <cell r="A17999">
            <v>1</v>
          </cell>
          <cell r="E17999">
            <v>8</v>
          </cell>
          <cell r="I17999">
            <v>1133500</v>
          </cell>
          <cell r="M17999">
            <v>8</v>
          </cell>
          <cell r="Q17999">
            <v>8</v>
          </cell>
          <cell r="V17999">
            <v>4610</v>
          </cell>
        </row>
        <row r="18000">
          <cell r="A18000">
            <v>1</v>
          </cell>
          <cell r="E18000">
            <v>8</v>
          </cell>
          <cell r="I18000">
            <v>208595</v>
          </cell>
          <cell r="M18000">
            <v>8</v>
          </cell>
          <cell r="Q18000">
            <v>8</v>
          </cell>
          <cell r="V18000">
            <v>4640</v>
          </cell>
        </row>
        <row r="18001">
          <cell r="A18001">
            <v>1</v>
          </cell>
          <cell r="E18001">
            <v>8</v>
          </cell>
          <cell r="I18001">
            <v>2237539.9</v>
          </cell>
          <cell r="M18001">
            <v>8</v>
          </cell>
          <cell r="Q18001">
            <v>8</v>
          </cell>
          <cell r="V18001">
            <v>4660</v>
          </cell>
        </row>
        <row r="18002">
          <cell r="A18002">
            <v>1</v>
          </cell>
          <cell r="E18002">
            <v>8</v>
          </cell>
          <cell r="I18002">
            <v>0</v>
          </cell>
          <cell r="M18002">
            <v>8</v>
          </cell>
          <cell r="Q18002">
            <v>8</v>
          </cell>
          <cell r="V18002">
            <v>4680</v>
          </cell>
        </row>
        <row r="18003">
          <cell r="A18003">
            <v>1</v>
          </cell>
          <cell r="E18003">
            <v>8</v>
          </cell>
          <cell r="I18003">
            <v>5000000</v>
          </cell>
          <cell r="M18003">
            <v>8</v>
          </cell>
          <cell r="Q18003">
            <v>8</v>
          </cell>
          <cell r="V18003">
            <v>4700</v>
          </cell>
        </row>
        <row r="18004">
          <cell r="A18004">
            <v>1</v>
          </cell>
          <cell r="E18004">
            <v>8</v>
          </cell>
          <cell r="I18004">
            <v>0</v>
          </cell>
          <cell r="M18004">
            <v>8</v>
          </cell>
          <cell r="Q18004">
            <v>8</v>
          </cell>
          <cell r="V18004">
            <v>4720</v>
          </cell>
        </row>
        <row r="18005">
          <cell r="A18005">
            <v>1</v>
          </cell>
          <cell r="E18005">
            <v>8</v>
          </cell>
          <cell r="I18005">
            <v>0</v>
          </cell>
          <cell r="M18005">
            <v>8</v>
          </cell>
          <cell r="Q18005">
            <v>8</v>
          </cell>
          <cell r="V18005">
            <v>4720</v>
          </cell>
        </row>
        <row r="18006">
          <cell r="A18006">
            <v>1</v>
          </cell>
          <cell r="E18006">
            <v>8</v>
          </cell>
          <cell r="I18006">
            <v>10288499.439999999</v>
          </cell>
          <cell r="M18006">
            <v>8</v>
          </cell>
          <cell r="Q18006">
            <v>8</v>
          </cell>
          <cell r="V18006">
            <v>4730</v>
          </cell>
        </row>
        <row r="18007">
          <cell r="A18007">
            <v>1</v>
          </cell>
          <cell r="E18007">
            <v>8</v>
          </cell>
          <cell r="I18007">
            <v>0</v>
          </cell>
          <cell r="M18007">
            <v>8</v>
          </cell>
          <cell r="Q18007">
            <v>8</v>
          </cell>
          <cell r="V18007">
            <v>4740</v>
          </cell>
        </row>
        <row r="18008">
          <cell r="A18008">
            <v>1</v>
          </cell>
          <cell r="E18008">
            <v>8</v>
          </cell>
          <cell r="I18008">
            <v>1081193.6399999999</v>
          </cell>
          <cell r="M18008">
            <v>8</v>
          </cell>
          <cell r="Q18008">
            <v>8</v>
          </cell>
          <cell r="V18008">
            <v>4750</v>
          </cell>
        </row>
        <row r="18009">
          <cell r="A18009">
            <v>1</v>
          </cell>
          <cell r="E18009">
            <v>8</v>
          </cell>
          <cell r="I18009">
            <v>0</v>
          </cell>
          <cell r="M18009">
            <v>8</v>
          </cell>
          <cell r="Q18009">
            <v>8</v>
          </cell>
          <cell r="V18009">
            <v>4760</v>
          </cell>
        </row>
        <row r="18010">
          <cell r="A18010">
            <v>1</v>
          </cell>
          <cell r="E18010">
            <v>8</v>
          </cell>
          <cell r="I18010">
            <v>685917</v>
          </cell>
          <cell r="M18010">
            <v>8</v>
          </cell>
          <cell r="Q18010">
            <v>8</v>
          </cell>
          <cell r="V18010">
            <v>4770</v>
          </cell>
        </row>
        <row r="18011">
          <cell r="A18011">
            <v>1</v>
          </cell>
          <cell r="E18011">
            <v>8</v>
          </cell>
          <cell r="I18011">
            <v>92000</v>
          </cell>
          <cell r="M18011">
            <v>8</v>
          </cell>
          <cell r="Q18011">
            <v>8</v>
          </cell>
          <cell r="V18011">
            <v>4775</v>
          </cell>
        </row>
        <row r="18012">
          <cell r="A18012">
            <v>1</v>
          </cell>
          <cell r="E18012">
            <v>8</v>
          </cell>
          <cell r="I18012">
            <v>591110</v>
          </cell>
          <cell r="M18012">
            <v>8</v>
          </cell>
          <cell r="Q18012">
            <v>8</v>
          </cell>
          <cell r="V18012">
            <v>4780</v>
          </cell>
        </row>
        <row r="18013">
          <cell r="A18013">
            <v>1</v>
          </cell>
          <cell r="E18013">
            <v>8</v>
          </cell>
          <cell r="I18013">
            <v>0</v>
          </cell>
          <cell r="M18013">
            <v>8</v>
          </cell>
          <cell r="Q18013">
            <v>8</v>
          </cell>
          <cell r="V18013">
            <v>4785</v>
          </cell>
        </row>
        <row r="18014">
          <cell r="A18014">
            <v>1</v>
          </cell>
          <cell r="E18014">
            <v>8</v>
          </cell>
          <cell r="I18014">
            <v>3180000</v>
          </cell>
          <cell r="M18014">
            <v>8</v>
          </cell>
          <cell r="Q18014">
            <v>8</v>
          </cell>
          <cell r="V18014">
            <v>4785</v>
          </cell>
        </row>
        <row r="18015">
          <cell r="A18015">
            <v>1</v>
          </cell>
          <cell r="E18015">
            <v>8</v>
          </cell>
          <cell r="I18015">
            <v>8477878</v>
          </cell>
          <cell r="M18015">
            <v>8</v>
          </cell>
          <cell r="Q18015">
            <v>8</v>
          </cell>
          <cell r="V18015">
            <v>4800</v>
          </cell>
        </row>
        <row r="18016">
          <cell r="A18016">
            <v>1</v>
          </cell>
          <cell r="E18016">
            <v>8</v>
          </cell>
          <cell r="I18016">
            <v>6254700</v>
          </cell>
          <cell r="M18016">
            <v>8</v>
          </cell>
          <cell r="Q18016">
            <v>8</v>
          </cell>
          <cell r="V18016">
            <v>4830</v>
          </cell>
        </row>
        <row r="18017">
          <cell r="A18017">
            <v>1</v>
          </cell>
          <cell r="E18017">
            <v>8</v>
          </cell>
          <cell r="I18017">
            <v>-10000000</v>
          </cell>
          <cell r="M18017">
            <v>8</v>
          </cell>
          <cell r="Q18017">
            <v>8</v>
          </cell>
          <cell r="V18017">
            <v>5100</v>
          </cell>
        </row>
        <row r="18018">
          <cell r="A18018">
            <v>1</v>
          </cell>
          <cell r="E18018">
            <v>8</v>
          </cell>
          <cell r="I18018">
            <v>0</v>
          </cell>
          <cell r="M18018">
            <v>8</v>
          </cell>
          <cell r="Q18018">
            <v>8</v>
          </cell>
          <cell r="V18018">
            <v>5303</v>
          </cell>
        </row>
        <row r="18019">
          <cell r="A18019">
            <v>1</v>
          </cell>
          <cell r="E18019">
            <v>8</v>
          </cell>
          <cell r="I18019">
            <v>142278098.91</v>
          </cell>
          <cell r="M18019">
            <v>8</v>
          </cell>
          <cell r="Q18019">
            <v>8</v>
          </cell>
          <cell r="V18019">
            <v>5400</v>
          </cell>
        </row>
        <row r="18020">
          <cell r="A18020">
            <v>1</v>
          </cell>
          <cell r="E18020">
            <v>8</v>
          </cell>
          <cell r="I18020">
            <v>0</v>
          </cell>
          <cell r="M18020">
            <v>8</v>
          </cell>
          <cell r="Q18020">
            <v>8</v>
          </cell>
          <cell r="V18020">
            <v>5400</v>
          </cell>
        </row>
        <row r="18021">
          <cell r="A18021">
            <v>1</v>
          </cell>
          <cell r="E18021">
            <v>8</v>
          </cell>
          <cell r="I18021">
            <v>-85590965.060000002</v>
          </cell>
          <cell r="M18021">
            <v>8</v>
          </cell>
          <cell r="Q18021">
            <v>8</v>
          </cell>
          <cell r="V18021">
            <v>5400</v>
          </cell>
        </row>
        <row r="18022">
          <cell r="A18022">
            <v>1</v>
          </cell>
          <cell r="E18022">
            <v>8</v>
          </cell>
          <cell r="I18022">
            <v>0</v>
          </cell>
          <cell r="M18022">
            <v>8</v>
          </cell>
          <cell r="Q18022">
            <v>8</v>
          </cell>
          <cell r="V18022">
            <v>5440</v>
          </cell>
        </row>
        <row r="18023">
          <cell r="A18023">
            <v>1</v>
          </cell>
          <cell r="E18023">
            <v>8</v>
          </cell>
          <cell r="I18023">
            <v>0</v>
          </cell>
          <cell r="M18023">
            <v>8</v>
          </cell>
          <cell r="Q18023">
            <v>8</v>
          </cell>
          <cell r="V18023">
            <v>5440</v>
          </cell>
        </row>
        <row r="18024">
          <cell r="A18024">
            <v>1</v>
          </cell>
          <cell r="E18024">
            <v>8</v>
          </cell>
          <cell r="I18024">
            <v>0</v>
          </cell>
          <cell r="M18024">
            <v>8</v>
          </cell>
          <cell r="Q18024">
            <v>8</v>
          </cell>
          <cell r="V18024">
            <v>5440</v>
          </cell>
        </row>
        <row r="18025">
          <cell r="A18025">
            <v>1</v>
          </cell>
          <cell r="E18025">
            <v>8</v>
          </cell>
          <cell r="I18025">
            <v>0</v>
          </cell>
          <cell r="M18025">
            <v>8</v>
          </cell>
          <cell r="Q18025">
            <v>8</v>
          </cell>
          <cell r="V18025">
            <v>5440</v>
          </cell>
        </row>
        <row r="18026">
          <cell r="A18026">
            <v>1</v>
          </cell>
          <cell r="E18026">
            <v>8</v>
          </cell>
          <cell r="I18026">
            <v>0</v>
          </cell>
          <cell r="M18026">
            <v>8</v>
          </cell>
          <cell r="Q18026">
            <v>8</v>
          </cell>
          <cell r="V18026">
            <v>5440</v>
          </cell>
        </row>
        <row r="18027">
          <cell r="A18027">
            <v>1</v>
          </cell>
          <cell r="E18027">
            <v>8</v>
          </cell>
          <cell r="I18027">
            <v>0</v>
          </cell>
          <cell r="M18027">
            <v>8</v>
          </cell>
          <cell r="Q18027">
            <v>8</v>
          </cell>
          <cell r="V18027">
            <v>5440</v>
          </cell>
        </row>
        <row r="18028">
          <cell r="A18028">
            <v>1</v>
          </cell>
          <cell r="E18028">
            <v>8</v>
          </cell>
          <cell r="I18028">
            <v>0</v>
          </cell>
          <cell r="M18028">
            <v>8</v>
          </cell>
          <cell r="Q18028">
            <v>8</v>
          </cell>
          <cell r="V18028">
            <v>5440</v>
          </cell>
        </row>
        <row r="18029">
          <cell r="A18029">
            <v>1</v>
          </cell>
          <cell r="E18029">
            <v>8</v>
          </cell>
          <cell r="I18029">
            <v>0</v>
          </cell>
          <cell r="M18029">
            <v>8</v>
          </cell>
          <cell r="Q18029">
            <v>8</v>
          </cell>
          <cell r="V18029">
            <v>5440</v>
          </cell>
        </row>
        <row r="18030">
          <cell r="A18030">
            <v>1</v>
          </cell>
          <cell r="E18030">
            <v>8</v>
          </cell>
          <cell r="I18030">
            <v>0</v>
          </cell>
          <cell r="M18030">
            <v>8</v>
          </cell>
          <cell r="Q18030">
            <v>8</v>
          </cell>
          <cell r="V18030">
            <v>5440</v>
          </cell>
        </row>
        <row r="18031">
          <cell r="A18031">
            <v>1</v>
          </cell>
          <cell r="E18031">
            <v>8</v>
          </cell>
          <cell r="I18031">
            <v>0</v>
          </cell>
          <cell r="M18031">
            <v>8</v>
          </cell>
          <cell r="Q18031">
            <v>8</v>
          </cell>
          <cell r="V18031">
            <v>5440</v>
          </cell>
        </row>
        <row r="18032">
          <cell r="A18032">
            <v>1</v>
          </cell>
          <cell r="E18032">
            <v>8</v>
          </cell>
          <cell r="I18032">
            <v>0</v>
          </cell>
          <cell r="M18032">
            <v>8</v>
          </cell>
          <cell r="Q18032">
            <v>8</v>
          </cell>
          <cell r="V18032">
            <v>5440</v>
          </cell>
        </row>
        <row r="18033">
          <cell r="A18033">
            <v>1</v>
          </cell>
          <cell r="E18033">
            <v>8</v>
          </cell>
          <cell r="I18033">
            <v>0</v>
          </cell>
          <cell r="M18033">
            <v>8</v>
          </cell>
          <cell r="Q18033">
            <v>8</v>
          </cell>
          <cell r="V18033">
            <v>5440</v>
          </cell>
        </row>
        <row r="18034">
          <cell r="A18034">
            <v>1</v>
          </cell>
          <cell r="E18034">
            <v>8</v>
          </cell>
          <cell r="I18034">
            <v>0</v>
          </cell>
          <cell r="M18034">
            <v>8</v>
          </cell>
          <cell r="Q18034">
            <v>8</v>
          </cell>
          <cell r="V18034">
            <v>5440</v>
          </cell>
        </row>
        <row r="18035">
          <cell r="A18035">
            <v>1</v>
          </cell>
          <cell r="E18035">
            <v>8</v>
          </cell>
          <cell r="I18035">
            <v>0</v>
          </cell>
          <cell r="M18035">
            <v>8</v>
          </cell>
          <cell r="Q18035">
            <v>8</v>
          </cell>
          <cell r="V18035">
            <v>5440</v>
          </cell>
        </row>
        <row r="18036">
          <cell r="A18036">
            <v>1</v>
          </cell>
          <cell r="E18036">
            <v>8</v>
          </cell>
          <cell r="I18036">
            <v>0</v>
          </cell>
          <cell r="M18036">
            <v>8</v>
          </cell>
          <cell r="Q18036">
            <v>8</v>
          </cell>
          <cell r="V18036">
            <v>5440</v>
          </cell>
        </row>
        <row r="18037">
          <cell r="A18037">
            <v>1</v>
          </cell>
          <cell r="E18037">
            <v>8</v>
          </cell>
          <cell r="I18037">
            <v>0</v>
          </cell>
          <cell r="M18037">
            <v>8</v>
          </cell>
          <cell r="Q18037">
            <v>8</v>
          </cell>
          <cell r="V18037">
            <v>5440</v>
          </cell>
        </row>
        <row r="18038">
          <cell r="A18038">
            <v>1</v>
          </cell>
          <cell r="E18038">
            <v>8</v>
          </cell>
          <cell r="I18038">
            <v>0</v>
          </cell>
          <cell r="M18038">
            <v>8</v>
          </cell>
          <cell r="Q18038">
            <v>8</v>
          </cell>
          <cell r="V18038">
            <v>5440</v>
          </cell>
        </row>
        <row r="18039">
          <cell r="A18039">
            <v>1</v>
          </cell>
          <cell r="E18039">
            <v>8</v>
          </cell>
          <cell r="I18039">
            <v>0</v>
          </cell>
          <cell r="M18039">
            <v>8</v>
          </cell>
          <cell r="Q18039">
            <v>8</v>
          </cell>
          <cell r="V18039">
            <v>5440</v>
          </cell>
        </row>
        <row r="18040">
          <cell r="A18040">
            <v>1</v>
          </cell>
          <cell r="E18040">
            <v>8</v>
          </cell>
          <cell r="I18040">
            <v>0</v>
          </cell>
          <cell r="M18040">
            <v>8</v>
          </cell>
          <cell r="Q18040">
            <v>8</v>
          </cell>
          <cell r="V18040">
            <v>5440</v>
          </cell>
        </row>
        <row r="18041">
          <cell r="A18041">
            <v>1</v>
          </cell>
          <cell r="E18041">
            <v>8</v>
          </cell>
          <cell r="I18041">
            <v>0</v>
          </cell>
          <cell r="M18041">
            <v>8</v>
          </cell>
          <cell r="Q18041">
            <v>8</v>
          </cell>
          <cell r="V18041">
            <v>5440</v>
          </cell>
        </row>
        <row r="18042">
          <cell r="A18042">
            <v>1</v>
          </cell>
          <cell r="E18042">
            <v>8</v>
          </cell>
          <cell r="I18042">
            <v>0</v>
          </cell>
          <cell r="M18042">
            <v>8</v>
          </cell>
          <cell r="Q18042">
            <v>8</v>
          </cell>
          <cell r="V18042">
            <v>5450</v>
          </cell>
        </row>
        <row r="18043">
          <cell r="A18043">
            <v>1</v>
          </cell>
          <cell r="E18043">
            <v>8</v>
          </cell>
          <cell r="I18043">
            <v>-127898635.22</v>
          </cell>
          <cell r="M18043">
            <v>8</v>
          </cell>
          <cell r="Q18043">
            <v>8</v>
          </cell>
          <cell r="V18043">
            <v>5450</v>
          </cell>
        </row>
        <row r="18044">
          <cell r="A18044">
            <v>1</v>
          </cell>
          <cell r="E18044">
            <v>8</v>
          </cell>
          <cell r="I18044">
            <v>14563584</v>
          </cell>
          <cell r="M18044">
            <v>8</v>
          </cell>
          <cell r="Q18044">
            <v>8</v>
          </cell>
          <cell r="V18044">
            <v>6110</v>
          </cell>
        </row>
        <row r="18045">
          <cell r="A18045">
            <v>1</v>
          </cell>
          <cell r="E18045">
            <v>8</v>
          </cell>
          <cell r="I18045">
            <v>-7817038.2800000003</v>
          </cell>
          <cell r="M18045">
            <v>8</v>
          </cell>
          <cell r="Q18045">
            <v>8</v>
          </cell>
          <cell r="V18045">
            <v>6120</v>
          </cell>
        </row>
        <row r="18046">
          <cell r="A18046">
            <v>1</v>
          </cell>
          <cell r="E18046">
            <v>8</v>
          </cell>
          <cell r="I18046">
            <v>27010441.739999998</v>
          </cell>
          <cell r="M18046">
            <v>8</v>
          </cell>
          <cell r="Q18046">
            <v>8</v>
          </cell>
          <cell r="V18046">
            <v>6210</v>
          </cell>
        </row>
        <row r="18047">
          <cell r="A18047">
            <v>1</v>
          </cell>
          <cell r="E18047">
            <v>8</v>
          </cell>
          <cell r="I18047">
            <v>-6763770.4000000004</v>
          </cell>
          <cell r="M18047">
            <v>8</v>
          </cell>
          <cell r="Q18047">
            <v>8</v>
          </cell>
          <cell r="V18047">
            <v>6220</v>
          </cell>
        </row>
        <row r="18048">
          <cell r="A18048">
            <v>1</v>
          </cell>
          <cell r="E18048">
            <v>8</v>
          </cell>
          <cell r="I18048">
            <v>545219370.55999994</v>
          </cell>
          <cell r="M18048">
            <v>8</v>
          </cell>
          <cell r="Q18048">
            <v>8</v>
          </cell>
          <cell r="V18048">
            <v>6310</v>
          </cell>
        </row>
        <row r="18049">
          <cell r="A18049">
            <v>1</v>
          </cell>
          <cell r="E18049">
            <v>8</v>
          </cell>
          <cell r="I18049">
            <v>-181225222.00999999</v>
          </cell>
          <cell r="M18049">
            <v>8</v>
          </cell>
          <cell r="Q18049">
            <v>8</v>
          </cell>
          <cell r="V18049">
            <v>6320</v>
          </cell>
        </row>
        <row r="18050">
          <cell r="A18050">
            <v>1</v>
          </cell>
          <cell r="E18050">
            <v>8</v>
          </cell>
          <cell r="I18050">
            <v>302018280.89999998</v>
          </cell>
          <cell r="M18050">
            <v>8</v>
          </cell>
          <cell r="Q18050">
            <v>8</v>
          </cell>
          <cell r="V18050">
            <v>6510</v>
          </cell>
        </row>
        <row r="18051">
          <cell r="A18051">
            <v>1</v>
          </cell>
          <cell r="E18051">
            <v>8</v>
          </cell>
          <cell r="I18051">
            <v>-99130033.680000007</v>
          </cell>
          <cell r="M18051">
            <v>8</v>
          </cell>
          <cell r="Q18051">
            <v>8</v>
          </cell>
          <cell r="V18051">
            <v>6520</v>
          </cell>
        </row>
        <row r="18052">
          <cell r="A18052">
            <v>1</v>
          </cell>
          <cell r="E18052">
            <v>8</v>
          </cell>
          <cell r="I18052">
            <v>16717194.199999999</v>
          </cell>
          <cell r="M18052">
            <v>8</v>
          </cell>
          <cell r="Q18052">
            <v>8</v>
          </cell>
          <cell r="V18052">
            <v>6610</v>
          </cell>
        </row>
        <row r="18053">
          <cell r="A18053">
            <v>1</v>
          </cell>
          <cell r="E18053">
            <v>8</v>
          </cell>
          <cell r="I18053">
            <v>-2019048.37</v>
          </cell>
          <cell r="M18053">
            <v>8</v>
          </cell>
          <cell r="Q18053">
            <v>8</v>
          </cell>
          <cell r="V18053">
            <v>6620</v>
          </cell>
        </row>
        <row r="18054">
          <cell r="A18054">
            <v>1</v>
          </cell>
          <cell r="E18054">
            <v>8</v>
          </cell>
          <cell r="I18054">
            <v>4179917.93</v>
          </cell>
          <cell r="M18054">
            <v>8</v>
          </cell>
          <cell r="Q18054">
            <v>8</v>
          </cell>
          <cell r="V18054">
            <v>7000</v>
          </cell>
        </row>
        <row r="18055">
          <cell r="A18055">
            <v>1</v>
          </cell>
          <cell r="E18055">
            <v>8</v>
          </cell>
          <cell r="I18055">
            <v>203902961.56</v>
          </cell>
          <cell r="M18055">
            <v>8</v>
          </cell>
          <cell r="Q18055">
            <v>8</v>
          </cell>
          <cell r="V18055">
            <v>7100</v>
          </cell>
        </row>
        <row r="18056">
          <cell r="A18056">
            <v>1</v>
          </cell>
          <cell r="E18056">
            <v>8</v>
          </cell>
          <cell r="I18056">
            <v>-3218062.63</v>
          </cell>
          <cell r="M18056">
            <v>8</v>
          </cell>
          <cell r="Q18056">
            <v>8</v>
          </cell>
          <cell r="V18056">
            <v>7110</v>
          </cell>
        </row>
        <row r="18057">
          <cell r="A18057">
            <v>1</v>
          </cell>
          <cell r="E18057">
            <v>8</v>
          </cell>
          <cell r="I18057">
            <v>21931407</v>
          </cell>
          <cell r="M18057">
            <v>8</v>
          </cell>
          <cell r="Q18057">
            <v>8</v>
          </cell>
          <cell r="V18057">
            <v>7130</v>
          </cell>
        </row>
        <row r="18058">
          <cell r="A18058">
            <v>1</v>
          </cell>
          <cell r="E18058">
            <v>8</v>
          </cell>
          <cell r="I18058">
            <v>0</v>
          </cell>
          <cell r="M18058">
            <v>8</v>
          </cell>
          <cell r="Q18058">
            <v>8</v>
          </cell>
          <cell r="V18058">
            <v>7300</v>
          </cell>
        </row>
        <row r="18059">
          <cell r="A18059">
            <v>1</v>
          </cell>
          <cell r="E18059">
            <v>8</v>
          </cell>
          <cell r="I18059">
            <v>2520425</v>
          </cell>
          <cell r="M18059">
            <v>8</v>
          </cell>
          <cell r="Q18059">
            <v>8</v>
          </cell>
          <cell r="V18059">
            <v>7300</v>
          </cell>
        </row>
        <row r="18060">
          <cell r="A18060">
            <v>1</v>
          </cell>
          <cell r="E18060">
            <v>8</v>
          </cell>
          <cell r="I18060">
            <v>0</v>
          </cell>
          <cell r="M18060">
            <v>8</v>
          </cell>
          <cell r="Q18060">
            <v>8</v>
          </cell>
          <cell r="V18060">
            <v>7300</v>
          </cell>
        </row>
        <row r="18061">
          <cell r="A18061">
            <v>1</v>
          </cell>
          <cell r="E18061">
            <v>8</v>
          </cell>
          <cell r="I18061">
            <v>0</v>
          </cell>
          <cell r="M18061">
            <v>8</v>
          </cell>
          <cell r="Q18061">
            <v>8</v>
          </cell>
          <cell r="V18061">
            <v>7300</v>
          </cell>
        </row>
        <row r="18062">
          <cell r="A18062">
            <v>1</v>
          </cell>
          <cell r="E18062">
            <v>8</v>
          </cell>
          <cell r="I18062">
            <v>0</v>
          </cell>
          <cell r="M18062">
            <v>8</v>
          </cell>
          <cell r="Q18062">
            <v>8</v>
          </cell>
          <cell r="V18062">
            <v>7300</v>
          </cell>
        </row>
        <row r="18063">
          <cell r="A18063">
            <v>1</v>
          </cell>
          <cell r="E18063">
            <v>8</v>
          </cell>
          <cell r="I18063">
            <v>0</v>
          </cell>
          <cell r="M18063">
            <v>8</v>
          </cell>
          <cell r="Q18063">
            <v>8</v>
          </cell>
          <cell r="V18063">
            <v>7300</v>
          </cell>
        </row>
        <row r="18064">
          <cell r="A18064">
            <v>1</v>
          </cell>
          <cell r="E18064">
            <v>8</v>
          </cell>
          <cell r="I18064">
            <v>0</v>
          </cell>
          <cell r="M18064">
            <v>8</v>
          </cell>
          <cell r="Q18064">
            <v>8</v>
          </cell>
          <cell r="V18064">
            <v>7300</v>
          </cell>
        </row>
        <row r="18065">
          <cell r="A18065">
            <v>1</v>
          </cell>
          <cell r="E18065">
            <v>8</v>
          </cell>
          <cell r="I18065">
            <v>14937026</v>
          </cell>
          <cell r="M18065">
            <v>8</v>
          </cell>
          <cell r="Q18065">
            <v>8</v>
          </cell>
          <cell r="V18065">
            <v>7300</v>
          </cell>
        </row>
        <row r="18066">
          <cell r="A18066">
            <v>1</v>
          </cell>
          <cell r="E18066">
            <v>8</v>
          </cell>
          <cell r="I18066">
            <v>0</v>
          </cell>
          <cell r="M18066">
            <v>8</v>
          </cell>
          <cell r="Q18066">
            <v>8</v>
          </cell>
          <cell r="V18066">
            <v>7300</v>
          </cell>
        </row>
        <row r="18067">
          <cell r="A18067">
            <v>1</v>
          </cell>
          <cell r="E18067">
            <v>8</v>
          </cell>
          <cell r="I18067">
            <v>2000000</v>
          </cell>
          <cell r="M18067">
            <v>8</v>
          </cell>
          <cell r="Q18067">
            <v>8</v>
          </cell>
          <cell r="V18067">
            <v>7300</v>
          </cell>
        </row>
        <row r="18068">
          <cell r="A18068">
            <v>1</v>
          </cell>
          <cell r="E18068">
            <v>8</v>
          </cell>
          <cell r="I18068">
            <v>3140000</v>
          </cell>
          <cell r="M18068">
            <v>8</v>
          </cell>
          <cell r="Q18068">
            <v>8</v>
          </cell>
          <cell r="V18068">
            <v>7300</v>
          </cell>
        </row>
        <row r="18069">
          <cell r="A18069">
            <v>1</v>
          </cell>
          <cell r="E18069">
            <v>8</v>
          </cell>
          <cell r="I18069">
            <v>229300</v>
          </cell>
          <cell r="M18069">
            <v>8</v>
          </cell>
          <cell r="Q18069">
            <v>8</v>
          </cell>
          <cell r="V18069">
            <v>7300</v>
          </cell>
        </row>
        <row r="18070">
          <cell r="A18070">
            <v>1</v>
          </cell>
          <cell r="E18070">
            <v>8</v>
          </cell>
          <cell r="I18070">
            <v>4160000</v>
          </cell>
          <cell r="M18070">
            <v>8</v>
          </cell>
          <cell r="Q18070">
            <v>8</v>
          </cell>
          <cell r="V18070">
            <v>7300</v>
          </cell>
        </row>
        <row r="18071">
          <cell r="A18071">
            <v>1</v>
          </cell>
          <cell r="E18071">
            <v>8</v>
          </cell>
          <cell r="I18071">
            <v>5005000</v>
          </cell>
          <cell r="M18071">
            <v>8</v>
          </cell>
          <cell r="Q18071">
            <v>8</v>
          </cell>
          <cell r="V18071">
            <v>7300</v>
          </cell>
        </row>
        <row r="18072">
          <cell r="A18072">
            <v>1</v>
          </cell>
          <cell r="E18072">
            <v>8</v>
          </cell>
          <cell r="I18072">
            <v>7280000</v>
          </cell>
          <cell r="M18072">
            <v>8</v>
          </cell>
          <cell r="Q18072">
            <v>8</v>
          </cell>
          <cell r="V18072">
            <v>7300</v>
          </cell>
        </row>
        <row r="18073">
          <cell r="A18073">
            <v>1</v>
          </cell>
          <cell r="E18073">
            <v>8</v>
          </cell>
          <cell r="I18073">
            <v>100000</v>
          </cell>
          <cell r="M18073">
            <v>8</v>
          </cell>
          <cell r="Q18073">
            <v>8</v>
          </cell>
          <cell r="V18073">
            <v>7300</v>
          </cell>
        </row>
        <row r="18074">
          <cell r="A18074">
            <v>1</v>
          </cell>
          <cell r="E18074">
            <v>8</v>
          </cell>
          <cell r="I18074">
            <v>200000</v>
          </cell>
          <cell r="M18074">
            <v>8</v>
          </cell>
          <cell r="Q18074">
            <v>8</v>
          </cell>
          <cell r="V18074">
            <v>7300</v>
          </cell>
        </row>
        <row r="18075">
          <cell r="A18075">
            <v>1</v>
          </cell>
          <cell r="E18075">
            <v>8</v>
          </cell>
          <cell r="I18075">
            <v>20000000</v>
          </cell>
          <cell r="M18075">
            <v>8</v>
          </cell>
          <cell r="Q18075">
            <v>8</v>
          </cell>
          <cell r="V18075">
            <v>7300</v>
          </cell>
        </row>
        <row r="18076">
          <cell r="A18076">
            <v>1</v>
          </cell>
          <cell r="E18076">
            <v>8</v>
          </cell>
          <cell r="I18076">
            <v>1000000</v>
          </cell>
          <cell r="M18076">
            <v>8</v>
          </cell>
          <cell r="Q18076">
            <v>8</v>
          </cell>
          <cell r="V18076">
            <v>7300</v>
          </cell>
        </row>
        <row r="18077">
          <cell r="A18077">
            <v>1</v>
          </cell>
          <cell r="E18077">
            <v>8</v>
          </cell>
          <cell r="I18077">
            <v>422000</v>
          </cell>
          <cell r="M18077">
            <v>8</v>
          </cell>
          <cell r="Q18077">
            <v>8</v>
          </cell>
          <cell r="V18077">
            <v>7300</v>
          </cell>
        </row>
        <row r="18078">
          <cell r="A18078">
            <v>1</v>
          </cell>
          <cell r="E18078">
            <v>8</v>
          </cell>
          <cell r="I18078">
            <v>3131712</v>
          </cell>
          <cell r="M18078">
            <v>8</v>
          </cell>
          <cell r="Q18078">
            <v>8</v>
          </cell>
          <cell r="V18078">
            <v>7300</v>
          </cell>
        </row>
        <row r="18079">
          <cell r="A18079">
            <v>1</v>
          </cell>
          <cell r="E18079">
            <v>8</v>
          </cell>
          <cell r="I18079">
            <v>784999.99</v>
          </cell>
          <cell r="M18079">
            <v>8</v>
          </cell>
          <cell r="Q18079">
            <v>8</v>
          </cell>
          <cell r="V18079">
            <v>7300</v>
          </cell>
        </row>
        <row r="18080">
          <cell r="A18080">
            <v>1</v>
          </cell>
          <cell r="E18080">
            <v>8</v>
          </cell>
          <cell r="I18080">
            <v>0</v>
          </cell>
          <cell r="M18080">
            <v>8</v>
          </cell>
          <cell r="Q18080">
            <v>8</v>
          </cell>
          <cell r="V18080">
            <v>7500</v>
          </cell>
        </row>
        <row r="18081">
          <cell r="A18081">
            <v>1</v>
          </cell>
          <cell r="E18081">
            <v>8</v>
          </cell>
          <cell r="I18081">
            <v>120037679</v>
          </cell>
          <cell r="M18081">
            <v>8</v>
          </cell>
          <cell r="Q18081">
            <v>8</v>
          </cell>
          <cell r="V18081">
            <v>7700</v>
          </cell>
        </row>
        <row r="18082">
          <cell r="A18082">
            <v>1</v>
          </cell>
          <cell r="E18082">
            <v>8</v>
          </cell>
          <cell r="I18082">
            <v>5000368</v>
          </cell>
          <cell r="M18082">
            <v>8</v>
          </cell>
          <cell r="Q18082">
            <v>8</v>
          </cell>
          <cell r="V18082">
            <v>7800</v>
          </cell>
        </row>
        <row r="18083">
          <cell r="A18083">
            <v>1</v>
          </cell>
          <cell r="E18083">
            <v>8</v>
          </cell>
          <cell r="I18083">
            <v>5070315</v>
          </cell>
          <cell r="M18083">
            <v>8</v>
          </cell>
          <cell r="Q18083">
            <v>8</v>
          </cell>
          <cell r="V18083">
            <v>7910</v>
          </cell>
        </row>
        <row r="18084">
          <cell r="A18084">
            <v>1</v>
          </cell>
          <cell r="E18084">
            <v>8</v>
          </cell>
          <cell r="I18084">
            <v>0</v>
          </cell>
          <cell r="M18084">
            <v>8</v>
          </cell>
          <cell r="Q18084">
            <v>8</v>
          </cell>
          <cell r="V18084">
            <v>7911</v>
          </cell>
        </row>
        <row r="18085">
          <cell r="A18085">
            <v>1</v>
          </cell>
          <cell r="E18085">
            <v>8</v>
          </cell>
          <cell r="I18085">
            <v>33878379.789999999</v>
          </cell>
          <cell r="M18085">
            <v>8</v>
          </cell>
          <cell r="Q18085">
            <v>8</v>
          </cell>
          <cell r="V18085">
            <v>8071</v>
          </cell>
        </row>
        <row r="18086">
          <cell r="A18086">
            <v>1</v>
          </cell>
          <cell r="E18086">
            <v>8</v>
          </cell>
          <cell r="I18086">
            <v>107735.67</v>
          </cell>
          <cell r="M18086">
            <v>8</v>
          </cell>
          <cell r="Q18086">
            <v>8</v>
          </cell>
          <cell r="V18086">
            <v>8072</v>
          </cell>
        </row>
        <row r="18087">
          <cell r="A18087">
            <v>1</v>
          </cell>
          <cell r="E18087">
            <v>8</v>
          </cell>
          <cell r="I18087">
            <v>-93377354.5</v>
          </cell>
          <cell r="M18087">
            <v>8</v>
          </cell>
          <cell r="Q18087">
            <v>8</v>
          </cell>
          <cell r="V18087">
            <v>9100</v>
          </cell>
        </row>
        <row r="18088">
          <cell r="A18088">
            <v>1</v>
          </cell>
          <cell r="E18088">
            <v>8</v>
          </cell>
          <cell r="I18088">
            <v>-117947448.06</v>
          </cell>
          <cell r="M18088">
            <v>8</v>
          </cell>
          <cell r="Q18088">
            <v>8</v>
          </cell>
          <cell r="V18088">
            <v>9208</v>
          </cell>
        </row>
        <row r="18089">
          <cell r="A18089">
            <v>1</v>
          </cell>
          <cell r="E18089">
            <v>8</v>
          </cell>
          <cell r="I18089">
            <v>0</v>
          </cell>
          <cell r="M18089">
            <v>8</v>
          </cell>
          <cell r="Q18089">
            <v>8</v>
          </cell>
          <cell r="V18089">
            <v>9252</v>
          </cell>
        </row>
        <row r="18090">
          <cell r="A18090">
            <v>1</v>
          </cell>
          <cell r="E18090">
            <v>8</v>
          </cell>
          <cell r="I18090">
            <v>675000</v>
          </cell>
          <cell r="M18090">
            <v>8</v>
          </cell>
          <cell r="Q18090">
            <v>8</v>
          </cell>
          <cell r="V18090">
            <v>9253</v>
          </cell>
        </row>
        <row r="18091">
          <cell r="A18091">
            <v>1</v>
          </cell>
          <cell r="E18091">
            <v>8</v>
          </cell>
          <cell r="I18091">
            <v>0</v>
          </cell>
          <cell r="M18091">
            <v>8</v>
          </cell>
          <cell r="Q18091">
            <v>8</v>
          </cell>
          <cell r="V18091">
            <v>9302</v>
          </cell>
        </row>
        <row r="18092">
          <cell r="A18092">
            <v>1</v>
          </cell>
          <cell r="E18092">
            <v>8</v>
          </cell>
          <cell r="I18092">
            <v>-112966154.09</v>
          </cell>
          <cell r="M18092">
            <v>8</v>
          </cell>
          <cell r="Q18092">
            <v>8</v>
          </cell>
          <cell r="V18092">
            <v>9303</v>
          </cell>
        </row>
        <row r="18093">
          <cell r="A18093">
            <v>1</v>
          </cell>
          <cell r="E18093">
            <v>8</v>
          </cell>
          <cell r="I18093">
            <v>-59420380.509999998</v>
          </cell>
          <cell r="M18093">
            <v>8</v>
          </cell>
          <cell r="Q18093">
            <v>8</v>
          </cell>
          <cell r="V18093">
            <v>9305</v>
          </cell>
        </row>
        <row r="18094">
          <cell r="A18094">
            <v>1</v>
          </cell>
          <cell r="E18094">
            <v>8</v>
          </cell>
          <cell r="I18094">
            <v>0</v>
          </cell>
          <cell r="M18094">
            <v>8</v>
          </cell>
          <cell r="Q18094">
            <v>8</v>
          </cell>
          <cell r="V18094">
            <v>9306</v>
          </cell>
        </row>
        <row r="18095">
          <cell r="A18095">
            <v>1</v>
          </cell>
          <cell r="E18095">
            <v>8</v>
          </cell>
          <cell r="I18095">
            <v>104433054.59</v>
          </cell>
          <cell r="M18095">
            <v>8</v>
          </cell>
          <cell r="Q18095">
            <v>8</v>
          </cell>
          <cell r="V18095">
            <v>9400</v>
          </cell>
        </row>
        <row r="18096">
          <cell r="A18096">
            <v>1</v>
          </cell>
          <cell r="E18096">
            <v>8</v>
          </cell>
          <cell r="I18096">
            <v>-112447018.69</v>
          </cell>
          <cell r="M18096">
            <v>8</v>
          </cell>
          <cell r="Q18096">
            <v>8</v>
          </cell>
          <cell r="V18096">
            <v>9600</v>
          </cell>
        </row>
        <row r="18097">
          <cell r="A18097">
            <v>1</v>
          </cell>
          <cell r="E18097">
            <v>8</v>
          </cell>
          <cell r="I18097">
            <v>-1419430391.04</v>
          </cell>
          <cell r="M18097">
            <v>8</v>
          </cell>
          <cell r="Q18097">
            <v>8</v>
          </cell>
          <cell r="V18097">
            <v>9610</v>
          </cell>
        </row>
        <row r="18098">
          <cell r="A18098">
            <v>1</v>
          </cell>
          <cell r="E18098">
            <v>8</v>
          </cell>
          <cell r="I18098">
            <v>1032384.27</v>
          </cell>
          <cell r="M18098">
            <v>8</v>
          </cell>
          <cell r="Q18098">
            <v>8</v>
          </cell>
          <cell r="V18098">
            <v>9620</v>
          </cell>
        </row>
        <row r="18099">
          <cell r="A18099">
            <v>1</v>
          </cell>
          <cell r="E18099">
            <v>8</v>
          </cell>
          <cell r="I18099">
            <v>0</v>
          </cell>
          <cell r="M18099">
            <v>8</v>
          </cell>
          <cell r="Q18099">
            <v>8</v>
          </cell>
          <cell r="V18099">
            <v>9670</v>
          </cell>
        </row>
        <row r="18100">
          <cell r="A18100">
            <v>1</v>
          </cell>
          <cell r="E18100">
            <v>8</v>
          </cell>
          <cell r="I18100">
            <v>0</v>
          </cell>
          <cell r="M18100">
            <v>8</v>
          </cell>
          <cell r="Q18100">
            <v>8</v>
          </cell>
          <cell r="V18100">
            <v>9990</v>
          </cell>
        </row>
        <row r="18101">
          <cell r="A18101">
            <v>1</v>
          </cell>
          <cell r="E18101">
            <v>8</v>
          </cell>
          <cell r="I18101">
            <v>741804365.05999994</v>
          </cell>
          <cell r="M18101">
            <v>8</v>
          </cell>
          <cell r="Q18101">
            <v>8</v>
          </cell>
          <cell r="V18101">
            <v>5301</v>
          </cell>
        </row>
        <row r="18102">
          <cell r="A18102">
            <v>1</v>
          </cell>
          <cell r="E18102">
            <v>4</v>
          </cell>
          <cell r="I18102">
            <v>0</v>
          </cell>
          <cell r="M18102">
            <v>4</v>
          </cell>
          <cell r="Q18102">
            <v>7</v>
          </cell>
          <cell r="V18102">
            <v>2051</v>
          </cell>
        </row>
        <row r="18103">
          <cell r="A18103">
            <v>1</v>
          </cell>
          <cell r="E18103">
            <v>25</v>
          </cell>
          <cell r="I18103">
            <v>46715.49</v>
          </cell>
          <cell r="M18103">
            <v>25</v>
          </cell>
          <cell r="Q18103">
            <v>25</v>
          </cell>
          <cell r="V18103">
            <v>2030</v>
          </cell>
        </row>
        <row r="18104">
          <cell r="A18104">
            <v>1</v>
          </cell>
          <cell r="E18104">
            <v>25</v>
          </cell>
          <cell r="I18104">
            <v>156000</v>
          </cell>
          <cell r="M18104">
            <v>25</v>
          </cell>
          <cell r="Q18104">
            <v>25</v>
          </cell>
          <cell r="V18104">
            <v>2051</v>
          </cell>
        </row>
        <row r="18105">
          <cell r="A18105">
            <v>1</v>
          </cell>
          <cell r="E18105">
            <v>25</v>
          </cell>
          <cell r="I18105">
            <v>253275.36</v>
          </cell>
          <cell r="M18105">
            <v>25</v>
          </cell>
          <cell r="Q18105">
            <v>25</v>
          </cell>
          <cell r="V18105">
            <v>2052</v>
          </cell>
        </row>
        <row r="18106">
          <cell r="A18106">
            <v>1</v>
          </cell>
          <cell r="E18106">
            <v>25</v>
          </cell>
          <cell r="I18106">
            <v>35244.68</v>
          </cell>
          <cell r="M18106">
            <v>25</v>
          </cell>
          <cell r="Q18106">
            <v>25</v>
          </cell>
          <cell r="V18106">
            <v>2053</v>
          </cell>
        </row>
        <row r="18107">
          <cell r="A18107">
            <v>1</v>
          </cell>
          <cell r="E18107">
            <v>25</v>
          </cell>
          <cell r="I18107">
            <v>3217.5</v>
          </cell>
          <cell r="M18107">
            <v>25</v>
          </cell>
          <cell r="Q18107">
            <v>25</v>
          </cell>
          <cell r="V18107">
            <v>2090</v>
          </cell>
        </row>
        <row r="18108">
          <cell r="A18108">
            <v>1</v>
          </cell>
          <cell r="E18108">
            <v>25</v>
          </cell>
          <cell r="I18108">
            <v>-26869.55</v>
          </cell>
          <cell r="M18108">
            <v>25</v>
          </cell>
          <cell r="Q18108">
            <v>25</v>
          </cell>
          <cell r="V18108">
            <v>3400</v>
          </cell>
        </row>
        <row r="18109">
          <cell r="A18109">
            <v>1</v>
          </cell>
          <cell r="E18109">
            <v>25</v>
          </cell>
          <cell r="I18109">
            <v>16380</v>
          </cell>
          <cell r="M18109">
            <v>25</v>
          </cell>
          <cell r="Q18109">
            <v>25</v>
          </cell>
          <cell r="V18109">
            <v>4150</v>
          </cell>
        </row>
        <row r="18110">
          <cell r="A18110">
            <v>1</v>
          </cell>
          <cell r="E18110">
            <v>25</v>
          </cell>
          <cell r="I18110">
            <v>92597.7</v>
          </cell>
          <cell r="M18110">
            <v>25</v>
          </cell>
          <cell r="Q18110">
            <v>25</v>
          </cell>
          <cell r="V18110">
            <v>4380</v>
          </cell>
        </row>
        <row r="18111">
          <cell r="A18111">
            <v>1</v>
          </cell>
          <cell r="E18111">
            <v>25</v>
          </cell>
          <cell r="I18111">
            <v>14571.21</v>
          </cell>
          <cell r="M18111">
            <v>25</v>
          </cell>
          <cell r="Q18111">
            <v>25</v>
          </cell>
          <cell r="V18111">
            <v>4601</v>
          </cell>
        </row>
        <row r="18112">
          <cell r="A18112">
            <v>1</v>
          </cell>
          <cell r="E18112">
            <v>25</v>
          </cell>
          <cell r="I18112">
            <v>95940</v>
          </cell>
          <cell r="M18112">
            <v>25</v>
          </cell>
          <cell r="Q18112">
            <v>25</v>
          </cell>
          <cell r="V18112">
            <v>4602</v>
          </cell>
        </row>
        <row r="18113">
          <cell r="A18113">
            <v>1</v>
          </cell>
          <cell r="E18113">
            <v>25</v>
          </cell>
          <cell r="I18113">
            <v>36228.720000000001</v>
          </cell>
          <cell r="M18113">
            <v>25</v>
          </cell>
          <cell r="Q18113">
            <v>25</v>
          </cell>
          <cell r="V18113">
            <v>4660</v>
          </cell>
        </row>
        <row r="18114">
          <cell r="A18114">
            <v>1</v>
          </cell>
          <cell r="E18114">
            <v>25</v>
          </cell>
          <cell r="I18114">
            <v>1853.28</v>
          </cell>
          <cell r="M18114">
            <v>25</v>
          </cell>
          <cell r="Q18114">
            <v>25</v>
          </cell>
          <cell r="V18114">
            <v>4720</v>
          </cell>
        </row>
        <row r="18115">
          <cell r="A18115">
            <v>1</v>
          </cell>
          <cell r="E18115">
            <v>25</v>
          </cell>
          <cell r="I18115">
            <v>780</v>
          </cell>
          <cell r="M18115">
            <v>25</v>
          </cell>
          <cell r="Q18115">
            <v>25</v>
          </cell>
          <cell r="V18115">
            <v>4775</v>
          </cell>
        </row>
        <row r="18116">
          <cell r="A18116">
            <v>1</v>
          </cell>
          <cell r="E18116">
            <v>25</v>
          </cell>
          <cell r="I18116">
            <v>299075.40000000002</v>
          </cell>
          <cell r="M18116">
            <v>25</v>
          </cell>
          <cell r="Q18116">
            <v>25</v>
          </cell>
          <cell r="V18116">
            <v>4785</v>
          </cell>
        </row>
        <row r="18117">
          <cell r="A18117">
            <v>1</v>
          </cell>
          <cell r="E18117">
            <v>25</v>
          </cell>
          <cell r="I18117">
            <v>64903.66</v>
          </cell>
          <cell r="M18117">
            <v>25</v>
          </cell>
          <cell r="Q18117">
            <v>25</v>
          </cell>
          <cell r="V18117">
            <v>4800</v>
          </cell>
        </row>
        <row r="18118">
          <cell r="A18118">
            <v>1</v>
          </cell>
          <cell r="E18118">
            <v>25</v>
          </cell>
          <cell r="I18118">
            <v>30512.04</v>
          </cell>
          <cell r="M18118">
            <v>25</v>
          </cell>
          <cell r="Q18118">
            <v>25</v>
          </cell>
          <cell r="V18118">
            <v>4830</v>
          </cell>
        </row>
        <row r="18119">
          <cell r="A18119">
            <v>1</v>
          </cell>
          <cell r="E18119">
            <v>25</v>
          </cell>
          <cell r="I18119">
            <v>12409.96</v>
          </cell>
          <cell r="M18119">
            <v>25</v>
          </cell>
          <cell r="Q18119">
            <v>25</v>
          </cell>
          <cell r="V18119">
            <v>4850</v>
          </cell>
        </row>
        <row r="18120">
          <cell r="A18120">
            <v>1</v>
          </cell>
          <cell r="E18120">
            <v>25</v>
          </cell>
          <cell r="I18120">
            <v>-2329192.5499999998</v>
          </cell>
          <cell r="M18120">
            <v>25</v>
          </cell>
          <cell r="Q18120">
            <v>25</v>
          </cell>
          <cell r="V18120">
            <v>5400</v>
          </cell>
        </row>
        <row r="18121">
          <cell r="A18121">
            <v>1</v>
          </cell>
          <cell r="E18121">
            <v>25</v>
          </cell>
          <cell r="I18121">
            <v>-1925396.74</v>
          </cell>
          <cell r="M18121">
            <v>25</v>
          </cell>
          <cell r="Q18121">
            <v>25</v>
          </cell>
          <cell r="V18121">
            <v>5400</v>
          </cell>
        </row>
        <row r="18122">
          <cell r="A18122">
            <v>1</v>
          </cell>
          <cell r="E18122">
            <v>25</v>
          </cell>
          <cell r="I18122">
            <v>44563.040000000001</v>
          </cell>
          <cell r="M18122">
            <v>25</v>
          </cell>
          <cell r="Q18122">
            <v>25</v>
          </cell>
          <cell r="V18122">
            <v>6410</v>
          </cell>
        </row>
        <row r="18123">
          <cell r="A18123">
            <v>1</v>
          </cell>
          <cell r="E18123">
            <v>25</v>
          </cell>
          <cell r="I18123">
            <v>338264.84</v>
          </cell>
          <cell r="M18123">
            <v>25</v>
          </cell>
          <cell r="Q18123">
            <v>25</v>
          </cell>
          <cell r="V18123">
            <v>6710</v>
          </cell>
        </row>
        <row r="18124">
          <cell r="A18124">
            <v>1</v>
          </cell>
          <cell r="E18124">
            <v>25</v>
          </cell>
          <cell r="I18124">
            <v>72749.460000000006</v>
          </cell>
          <cell r="M18124">
            <v>25</v>
          </cell>
          <cell r="Q18124">
            <v>25</v>
          </cell>
          <cell r="V18124">
            <v>7300</v>
          </cell>
        </row>
        <row r="18125">
          <cell r="A18125">
            <v>1</v>
          </cell>
          <cell r="E18125">
            <v>25</v>
          </cell>
          <cell r="I18125">
            <v>84861.66</v>
          </cell>
          <cell r="M18125">
            <v>25</v>
          </cell>
          <cell r="Q18125">
            <v>25</v>
          </cell>
          <cell r="V18125">
            <v>7300</v>
          </cell>
        </row>
        <row r="18126">
          <cell r="A18126">
            <v>1</v>
          </cell>
          <cell r="E18126">
            <v>25</v>
          </cell>
          <cell r="I18126">
            <v>163314.84</v>
          </cell>
          <cell r="M18126">
            <v>25</v>
          </cell>
          <cell r="Q18126">
            <v>25</v>
          </cell>
          <cell r="V18126">
            <v>7300</v>
          </cell>
        </row>
        <row r="18127">
          <cell r="A18127">
            <v>1</v>
          </cell>
          <cell r="E18127">
            <v>25</v>
          </cell>
          <cell r="I18127">
            <v>2340000</v>
          </cell>
          <cell r="M18127">
            <v>25</v>
          </cell>
          <cell r="Q18127">
            <v>25</v>
          </cell>
          <cell r="V18127">
            <v>8401</v>
          </cell>
        </row>
        <row r="18128">
          <cell r="A18128">
            <v>1</v>
          </cell>
          <cell r="E18128">
            <v>25</v>
          </cell>
          <cell r="I18128">
            <v>78000</v>
          </cell>
          <cell r="M18128">
            <v>25</v>
          </cell>
          <cell r="Q18128">
            <v>25</v>
          </cell>
          <cell r="V18128">
            <v>9100</v>
          </cell>
        </row>
        <row r="18129">
          <cell r="A18129">
            <v>1</v>
          </cell>
          <cell r="E18129">
            <v>11</v>
          </cell>
          <cell r="I18129">
            <v>1519963.79</v>
          </cell>
          <cell r="M18129">
            <v>11</v>
          </cell>
          <cell r="Q18129">
            <v>11</v>
          </cell>
          <cell r="V18129">
            <v>3400</v>
          </cell>
        </row>
        <row r="18130">
          <cell r="A18130">
            <v>1</v>
          </cell>
          <cell r="E18130">
            <v>11</v>
          </cell>
          <cell r="I18130">
            <v>4000</v>
          </cell>
          <cell r="M18130">
            <v>11</v>
          </cell>
          <cell r="Q18130">
            <v>11</v>
          </cell>
          <cell r="V18130">
            <v>4150</v>
          </cell>
        </row>
        <row r="18131">
          <cell r="A18131">
            <v>1</v>
          </cell>
          <cell r="E18131">
            <v>11</v>
          </cell>
          <cell r="I18131">
            <v>434715.11</v>
          </cell>
          <cell r="M18131">
            <v>11</v>
          </cell>
          <cell r="Q18131">
            <v>11</v>
          </cell>
          <cell r="V18131">
            <v>4730</v>
          </cell>
        </row>
        <row r="18132">
          <cell r="A18132">
            <v>1</v>
          </cell>
          <cell r="E18132">
            <v>11</v>
          </cell>
          <cell r="I18132">
            <v>-24232519.800000001</v>
          </cell>
          <cell r="M18132">
            <v>11</v>
          </cell>
          <cell r="Q18132">
            <v>11</v>
          </cell>
          <cell r="V18132">
            <v>5400</v>
          </cell>
        </row>
        <row r="18133">
          <cell r="A18133">
            <v>1</v>
          </cell>
          <cell r="E18133">
            <v>11</v>
          </cell>
          <cell r="I18133">
            <v>5347023.0599999996</v>
          </cell>
          <cell r="M18133">
            <v>11</v>
          </cell>
          <cell r="Q18133">
            <v>11</v>
          </cell>
          <cell r="V18133">
            <v>8112</v>
          </cell>
        </row>
        <row r="18134">
          <cell r="A18134">
            <v>1</v>
          </cell>
          <cell r="E18134">
            <v>11</v>
          </cell>
          <cell r="I18134">
            <v>32276.639999999999</v>
          </cell>
          <cell r="M18134">
            <v>11</v>
          </cell>
          <cell r="Q18134">
            <v>11</v>
          </cell>
          <cell r="V18134">
            <v>8113</v>
          </cell>
        </row>
        <row r="18135">
          <cell r="A18135">
            <v>1</v>
          </cell>
          <cell r="E18135">
            <v>11</v>
          </cell>
          <cell r="I18135">
            <v>-434715.11</v>
          </cell>
          <cell r="M18135">
            <v>11</v>
          </cell>
          <cell r="Q18135">
            <v>11</v>
          </cell>
          <cell r="V18135">
            <v>9251</v>
          </cell>
        </row>
        <row r="18136">
          <cell r="A18136">
            <v>1</v>
          </cell>
          <cell r="E18136">
            <v>11</v>
          </cell>
          <cell r="I18136">
            <v>17329256.309999999</v>
          </cell>
          <cell r="M18136">
            <v>11</v>
          </cell>
          <cell r="Q18136">
            <v>11</v>
          </cell>
          <cell r="V18136">
            <v>5301</v>
          </cell>
        </row>
        <row r="18137">
          <cell r="A18137">
            <v>1</v>
          </cell>
          <cell r="E18137">
            <v>7</v>
          </cell>
          <cell r="I18137">
            <v>0</v>
          </cell>
          <cell r="M18137">
            <v>7</v>
          </cell>
          <cell r="Q18137">
            <v>7</v>
          </cell>
          <cell r="V18137">
            <v>1010</v>
          </cell>
        </row>
        <row r="18138">
          <cell r="A18138">
            <v>1</v>
          </cell>
          <cell r="E18138">
            <v>7</v>
          </cell>
          <cell r="I18138">
            <v>0</v>
          </cell>
          <cell r="M18138">
            <v>7</v>
          </cell>
          <cell r="Q18138">
            <v>7</v>
          </cell>
          <cell r="V18138">
            <v>1030</v>
          </cell>
        </row>
        <row r="18139">
          <cell r="A18139">
            <v>1</v>
          </cell>
          <cell r="E18139">
            <v>7</v>
          </cell>
          <cell r="I18139">
            <v>0</v>
          </cell>
          <cell r="M18139">
            <v>7</v>
          </cell>
          <cell r="Q18139">
            <v>7</v>
          </cell>
          <cell r="V18139">
            <v>1095</v>
          </cell>
        </row>
        <row r="18140">
          <cell r="A18140">
            <v>1</v>
          </cell>
          <cell r="E18140">
            <v>7</v>
          </cell>
          <cell r="I18140">
            <v>0</v>
          </cell>
          <cell r="M18140">
            <v>7</v>
          </cell>
          <cell r="Q18140">
            <v>7</v>
          </cell>
          <cell r="V18140">
            <v>2010</v>
          </cell>
        </row>
        <row r="18141">
          <cell r="A18141">
            <v>1</v>
          </cell>
          <cell r="E18141">
            <v>7</v>
          </cell>
          <cell r="I18141">
            <v>713000</v>
          </cell>
          <cell r="M18141">
            <v>7</v>
          </cell>
          <cell r="Q18141">
            <v>7</v>
          </cell>
          <cell r="V18141">
            <v>2030</v>
          </cell>
        </row>
        <row r="18142">
          <cell r="A18142">
            <v>1</v>
          </cell>
          <cell r="E18142">
            <v>7</v>
          </cell>
          <cell r="I18142">
            <v>473733.62</v>
          </cell>
          <cell r="M18142">
            <v>7</v>
          </cell>
          <cell r="Q18142">
            <v>7</v>
          </cell>
          <cell r="V18142">
            <v>2040</v>
          </cell>
        </row>
        <row r="18143">
          <cell r="A18143">
            <v>1</v>
          </cell>
          <cell r="E18143">
            <v>7</v>
          </cell>
          <cell r="I18143">
            <v>0</v>
          </cell>
          <cell r="M18143">
            <v>7</v>
          </cell>
          <cell r="Q18143">
            <v>7</v>
          </cell>
          <cell r="V18143">
            <v>2051</v>
          </cell>
        </row>
        <row r="18144">
          <cell r="A18144">
            <v>1</v>
          </cell>
          <cell r="E18144">
            <v>7</v>
          </cell>
          <cell r="I18144">
            <v>0</v>
          </cell>
          <cell r="M18144">
            <v>7</v>
          </cell>
          <cell r="Q18144">
            <v>7</v>
          </cell>
          <cell r="V18144">
            <v>2052</v>
          </cell>
        </row>
        <row r="18145">
          <cell r="A18145">
            <v>1</v>
          </cell>
          <cell r="E18145">
            <v>7</v>
          </cell>
          <cell r="I18145">
            <v>0</v>
          </cell>
          <cell r="M18145">
            <v>7</v>
          </cell>
          <cell r="Q18145">
            <v>7</v>
          </cell>
          <cell r="V18145">
            <v>2053</v>
          </cell>
        </row>
        <row r="18146">
          <cell r="A18146">
            <v>1</v>
          </cell>
          <cell r="E18146">
            <v>7</v>
          </cell>
          <cell r="I18146">
            <v>0</v>
          </cell>
          <cell r="M18146">
            <v>7</v>
          </cell>
          <cell r="Q18146">
            <v>7</v>
          </cell>
          <cell r="V18146">
            <v>2055</v>
          </cell>
        </row>
        <row r="18147">
          <cell r="A18147">
            <v>1</v>
          </cell>
          <cell r="E18147">
            <v>7</v>
          </cell>
          <cell r="I18147">
            <v>0</v>
          </cell>
          <cell r="M18147">
            <v>7</v>
          </cell>
          <cell r="Q18147">
            <v>7</v>
          </cell>
          <cell r="V18147">
            <v>2090</v>
          </cell>
        </row>
        <row r="18148">
          <cell r="A18148">
            <v>1</v>
          </cell>
          <cell r="E18148">
            <v>7</v>
          </cell>
          <cell r="I18148">
            <v>0</v>
          </cell>
          <cell r="M18148">
            <v>7</v>
          </cell>
          <cell r="Q18148">
            <v>7</v>
          </cell>
          <cell r="V18148">
            <v>2095</v>
          </cell>
        </row>
        <row r="18149">
          <cell r="A18149">
            <v>1</v>
          </cell>
          <cell r="E18149">
            <v>7</v>
          </cell>
          <cell r="I18149">
            <v>-2730.97</v>
          </cell>
          <cell r="M18149">
            <v>7</v>
          </cell>
          <cell r="Q18149">
            <v>7</v>
          </cell>
          <cell r="V18149">
            <v>3300</v>
          </cell>
        </row>
        <row r="18150">
          <cell r="A18150">
            <v>1</v>
          </cell>
          <cell r="E18150">
            <v>7</v>
          </cell>
          <cell r="I18150">
            <v>-168754.39</v>
          </cell>
          <cell r="M18150">
            <v>7</v>
          </cell>
          <cell r="Q18150">
            <v>7</v>
          </cell>
          <cell r="V18150">
            <v>3400</v>
          </cell>
        </row>
        <row r="18151">
          <cell r="A18151">
            <v>1</v>
          </cell>
          <cell r="E18151">
            <v>7</v>
          </cell>
          <cell r="I18151">
            <v>-36855</v>
          </cell>
          <cell r="M18151">
            <v>7</v>
          </cell>
          <cell r="Q18151">
            <v>7</v>
          </cell>
          <cell r="V18151">
            <v>4000</v>
          </cell>
        </row>
        <row r="18152">
          <cell r="A18152">
            <v>1</v>
          </cell>
          <cell r="E18152">
            <v>7</v>
          </cell>
          <cell r="I18152">
            <v>0</v>
          </cell>
          <cell r="M18152">
            <v>7</v>
          </cell>
          <cell r="Q18152">
            <v>7</v>
          </cell>
          <cell r="V18152">
            <v>4050</v>
          </cell>
        </row>
        <row r="18153">
          <cell r="A18153">
            <v>1</v>
          </cell>
          <cell r="E18153">
            <v>7</v>
          </cell>
          <cell r="I18153">
            <v>38760.9</v>
          </cell>
          <cell r="M18153">
            <v>7</v>
          </cell>
          <cell r="Q18153">
            <v>7</v>
          </cell>
          <cell r="V18153">
            <v>4150</v>
          </cell>
        </row>
        <row r="18154">
          <cell r="A18154">
            <v>1</v>
          </cell>
          <cell r="E18154">
            <v>7</v>
          </cell>
          <cell r="I18154">
            <v>675</v>
          </cell>
          <cell r="M18154">
            <v>7</v>
          </cell>
          <cell r="Q18154">
            <v>7</v>
          </cell>
          <cell r="V18154">
            <v>4250</v>
          </cell>
        </row>
        <row r="18155">
          <cell r="A18155">
            <v>1</v>
          </cell>
          <cell r="E18155">
            <v>7</v>
          </cell>
          <cell r="I18155">
            <v>2300</v>
          </cell>
          <cell r="M18155">
            <v>7</v>
          </cell>
          <cell r="Q18155">
            <v>7</v>
          </cell>
          <cell r="V18155">
            <v>4260</v>
          </cell>
        </row>
        <row r="18156">
          <cell r="A18156">
            <v>1</v>
          </cell>
          <cell r="E18156">
            <v>7</v>
          </cell>
          <cell r="I18156">
            <v>6500</v>
          </cell>
          <cell r="M18156">
            <v>7</v>
          </cell>
          <cell r="Q18156">
            <v>7</v>
          </cell>
          <cell r="V18156">
            <v>4280</v>
          </cell>
        </row>
        <row r="18157">
          <cell r="A18157">
            <v>1</v>
          </cell>
          <cell r="E18157">
            <v>7</v>
          </cell>
          <cell r="I18157">
            <v>0</v>
          </cell>
          <cell r="M18157">
            <v>7</v>
          </cell>
          <cell r="Q18157">
            <v>7</v>
          </cell>
          <cell r="V18157">
            <v>4302</v>
          </cell>
        </row>
        <row r="18158">
          <cell r="A18158">
            <v>1</v>
          </cell>
          <cell r="E18158">
            <v>7</v>
          </cell>
          <cell r="I18158">
            <v>0</v>
          </cell>
          <cell r="M18158">
            <v>7</v>
          </cell>
          <cell r="Q18158">
            <v>7</v>
          </cell>
          <cell r="V18158">
            <v>4303</v>
          </cell>
        </row>
        <row r="18159">
          <cell r="A18159">
            <v>1</v>
          </cell>
          <cell r="E18159">
            <v>7</v>
          </cell>
          <cell r="I18159">
            <v>0</v>
          </cell>
          <cell r="M18159">
            <v>7</v>
          </cell>
          <cell r="Q18159">
            <v>7</v>
          </cell>
          <cell r="V18159">
            <v>4305</v>
          </cell>
        </row>
        <row r="18160">
          <cell r="A18160">
            <v>1</v>
          </cell>
          <cell r="E18160">
            <v>7</v>
          </cell>
          <cell r="I18160">
            <v>4500</v>
          </cell>
          <cell r="M18160">
            <v>7</v>
          </cell>
          <cell r="Q18160">
            <v>7</v>
          </cell>
          <cell r="V18160">
            <v>4360</v>
          </cell>
        </row>
        <row r="18161">
          <cell r="A18161">
            <v>1</v>
          </cell>
          <cell r="E18161">
            <v>7</v>
          </cell>
          <cell r="I18161">
            <v>898</v>
          </cell>
          <cell r="M18161">
            <v>7</v>
          </cell>
          <cell r="Q18161">
            <v>7</v>
          </cell>
          <cell r="V18161">
            <v>4380</v>
          </cell>
        </row>
        <row r="18162">
          <cell r="A18162">
            <v>1</v>
          </cell>
          <cell r="E18162">
            <v>7</v>
          </cell>
          <cell r="I18162">
            <v>0</v>
          </cell>
          <cell r="M18162">
            <v>7</v>
          </cell>
          <cell r="Q18162">
            <v>7</v>
          </cell>
          <cell r="V18162">
            <v>4490</v>
          </cell>
        </row>
        <row r="18163">
          <cell r="A18163">
            <v>1</v>
          </cell>
          <cell r="E18163">
            <v>7</v>
          </cell>
          <cell r="I18163">
            <v>0</v>
          </cell>
          <cell r="M18163">
            <v>7</v>
          </cell>
          <cell r="Q18163">
            <v>7</v>
          </cell>
          <cell r="V18163">
            <v>4500</v>
          </cell>
        </row>
        <row r="18164">
          <cell r="A18164">
            <v>1</v>
          </cell>
          <cell r="E18164">
            <v>7</v>
          </cell>
          <cell r="I18164">
            <v>132066</v>
          </cell>
          <cell r="M18164">
            <v>7</v>
          </cell>
          <cell r="Q18164">
            <v>7</v>
          </cell>
          <cell r="V18164">
            <v>4560</v>
          </cell>
        </row>
        <row r="18165">
          <cell r="A18165">
            <v>1</v>
          </cell>
          <cell r="E18165">
            <v>7</v>
          </cell>
          <cell r="I18165">
            <v>96550</v>
          </cell>
          <cell r="M18165">
            <v>7</v>
          </cell>
          <cell r="Q18165">
            <v>7</v>
          </cell>
          <cell r="V18165">
            <v>4601</v>
          </cell>
        </row>
        <row r="18166">
          <cell r="A18166">
            <v>1</v>
          </cell>
          <cell r="E18166">
            <v>7</v>
          </cell>
          <cell r="I18166">
            <v>19040</v>
          </cell>
          <cell r="M18166">
            <v>7</v>
          </cell>
          <cell r="Q18166">
            <v>7</v>
          </cell>
          <cell r="V18166">
            <v>4604</v>
          </cell>
        </row>
        <row r="18167">
          <cell r="A18167">
            <v>1</v>
          </cell>
          <cell r="E18167">
            <v>7</v>
          </cell>
          <cell r="I18167">
            <v>500</v>
          </cell>
          <cell r="M18167">
            <v>7</v>
          </cell>
          <cell r="Q18167">
            <v>7</v>
          </cell>
          <cell r="V18167">
            <v>4610</v>
          </cell>
        </row>
        <row r="18168">
          <cell r="A18168">
            <v>1</v>
          </cell>
          <cell r="E18168">
            <v>7</v>
          </cell>
          <cell r="I18168">
            <v>30338</v>
          </cell>
          <cell r="M18168">
            <v>7</v>
          </cell>
          <cell r="Q18168">
            <v>7</v>
          </cell>
          <cell r="V18168">
            <v>4640</v>
          </cell>
        </row>
        <row r="18169">
          <cell r="A18169">
            <v>1</v>
          </cell>
          <cell r="E18169">
            <v>7</v>
          </cell>
          <cell r="I18169">
            <v>0</v>
          </cell>
          <cell r="M18169">
            <v>7</v>
          </cell>
          <cell r="Q18169">
            <v>7</v>
          </cell>
          <cell r="V18169">
            <v>4660</v>
          </cell>
        </row>
        <row r="18170">
          <cell r="A18170">
            <v>1</v>
          </cell>
          <cell r="E18170">
            <v>7</v>
          </cell>
          <cell r="I18170">
            <v>185280</v>
          </cell>
          <cell r="M18170">
            <v>7</v>
          </cell>
          <cell r="Q18170">
            <v>7</v>
          </cell>
          <cell r="V18170">
            <v>4660</v>
          </cell>
        </row>
        <row r="18171">
          <cell r="A18171">
            <v>1</v>
          </cell>
          <cell r="E18171">
            <v>7</v>
          </cell>
          <cell r="I18171">
            <v>0</v>
          </cell>
          <cell r="M18171">
            <v>7</v>
          </cell>
          <cell r="Q18171">
            <v>7</v>
          </cell>
          <cell r="V18171">
            <v>4680</v>
          </cell>
        </row>
        <row r="18172">
          <cell r="A18172">
            <v>1</v>
          </cell>
          <cell r="E18172">
            <v>7</v>
          </cell>
          <cell r="I18172">
            <v>325000</v>
          </cell>
          <cell r="M18172">
            <v>7</v>
          </cell>
          <cell r="Q18172">
            <v>7</v>
          </cell>
          <cell r="V18172">
            <v>4700</v>
          </cell>
        </row>
        <row r="18173">
          <cell r="A18173">
            <v>1</v>
          </cell>
          <cell r="E18173">
            <v>7</v>
          </cell>
          <cell r="I18173">
            <v>9178</v>
          </cell>
          <cell r="M18173">
            <v>7</v>
          </cell>
          <cell r="Q18173">
            <v>7</v>
          </cell>
          <cell r="V18173">
            <v>4720</v>
          </cell>
        </row>
        <row r="18174">
          <cell r="A18174">
            <v>1</v>
          </cell>
          <cell r="E18174">
            <v>7</v>
          </cell>
          <cell r="I18174">
            <v>1202965.97</v>
          </cell>
          <cell r="M18174">
            <v>7</v>
          </cell>
          <cell r="Q18174">
            <v>7</v>
          </cell>
          <cell r="V18174">
            <v>4730</v>
          </cell>
        </row>
        <row r="18175">
          <cell r="A18175">
            <v>1</v>
          </cell>
          <cell r="E18175">
            <v>7</v>
          </cell>
          <cell r="I18175">
            <v>0</v>
          </cell>
          <cell r="M18175">
            <v>7</v>
          </cell>
          <cell r="Q18175">
            <v>7</v>
          </cell>
          <cell r="V18175">
            <v>4740</v>
          </cell>
        </row>
        <row r="18176">
          <cell r="A18176">
            <v>1</v>
          </cell>
          <cell r="E18176">
            <v>7</v>
          </cell>
          <cell r="I18176">
            <v>0</v>
          </cell>
          <cell r="M18176">
            <v>7</v>
          </cell>
          <cell r="Q18176">
            <v>7</v>
          </cell>
          <cell r="V18176">
            <v>4770</v>
          </cell>
        </row>
        <row r="18177">
          <cell r="A18177">
            <v>1</v>
          </cell>
          <cell r="E18177">
            <v>7</v>
          </cell>
          <cell r="I18177">
            <v>29456</v>
          </cell>
          <cell r="M18177">
            <v>7</v>
          </cell>
          <cell r="Q18177">
            <v>7</v>
          </cell>
          <cell r="V18177">
            <v>4775</v>
          </cell>
        </row>
        <row r="18178">
          <cell r="A18178">
            <v>1</v>
          </cell>
          <cell r="E18178">
            <v>7</v>
          </cell>
          <cell r="I18178">
            <v>0</v>
          </cell>
          <cell r="M18178">
            <v>7</v>
          </cell>
          <cell r="Q18178">
            <v>7</v>
          </cell>
          <cell r="V18178">
            <v>4775</v>
          </cell>
        </row>
        <row r="18179">
          <cell r="A18179">
            <v>1</v>
          </cell>
          <cell r="E18179">
            <v>7</v>
          </cell>
          <cell r="I18179">
            <v>0</v>
          </cell>
          <cell r="M18179">
            <v>7</v>
          </cell>
          <cell r="Q18179">
            <v>7</v>
          </cell>
          <cell r="V18179">
            <v>4780</v>
          </cell>
        </row>
        <row r="18180">
          <cell r="A18180">
            <v>1</v>
          </cell>
          <cell r="E18180">
            <v>7</v>
          </cell>
          <cell r="I18180">
            <v>320710</v>
          </cell>
          <cell r="M18180">
            <v>7</v>
          </cell>
          <cell r="Q18180">
            <v>7</v>
          </cell>
          <cell r="V18180">
            <v>4785</v>
          </cell>
        </row>
        <row r="18181">
          <cell r="A18181">
            <v>1</v>
          </cell>
          <cell r="E18181">
            <v>7</v>
          </cell>
          <cell r="I18181">
            <v>30150</v>
          </cell>
          <cell r="M18181">
            <v>7</v>
          </cell>
          <cell r="Q18181">
            <v>7</v>
          </cell>
          <cell r="V18181">
            <v>4800</v>
          </cell>
        </row>
        <row r="18182">
          <cell r="A18182">
            <v>1</v>
          </cell>
          <cell r="E18182">
            <v>7</v>
          </cell>
          <cell r="I18182">
            <v>-41999</v>
          </cell>
          <cell r="M18182">
            <v>7</v>
          </cell>
          <cell r="Q18182">
            <v>7</v>
          </cell>
          <cell r="V18182">
            <v>4830</v>
          </cell>
        </row>
        <row r="18183">
          <cell r="A18183">
            <v>1</v>
          </cell>
          <cell r="E18183">
            <v>7</v>
          </cell>
          <cell r="I18183">
            <v>10760</v>
          </cell>
          <cell r="M18183">
            <v>7</v>
          </cell>
          <cell r="Q18183">
            <v>7</v>
          </cell>
          <cell r="V18183">
            <v>4830</v>
          </cell>
        </row>
        <row r="18184">
          <cell r="A18184">
            <v>1</v>
          </cell>
          <cell r="E18184">
            <v>7</v>
          </cell>
          <cell r="I18184">
            <v>20100</v>
          </cell>
          <cell r="M18184">
            <v>7</v>
          </cell>
          <cell r="Q18184">
            <v>7</v>
          </cell>
          <cell r="V18184">
            <v>4850</v>
          </cell>
        </row>
        <row r="18185">
          <cell r="A18185">
            <v>1</v>
          </cell>
          <cell r="E18185">
            <v>7</v>
          </cell>
          <cell r="I18185">
            <v>139500</v>
          </cell>
          <cell r="M18185">
            <v>7</v>
          </cell>
          <cell r="Q18185">
            <v>7</v>
          </cell>
          <cell r="V18185">
            <v>4900</v>
          </cell>
        </row>
        <row r="18186">
          <cell r="A18186">
            <v>1</v>
          </cell>
          <cell r="E18186">
            <v>4</v>
          </cell>
          <cell r="I18186">
            <v>0</v>
          </cell>
          <cell r="M18186">
            <v>4</v>
          </cell>
          <cell r="Q18186">
            <v>25</v>
          </cell>
          <cell r="V18186">
            <v>2040</v>
          </cell>
        </row>
        <row r="18187">
          <cell r="A18187">
            <v>1</v>
          </cell>
          <cell r="E18187">
            <v>4</v>
          </cell>
          <cell r="I18187">
            <v>0</v>
          </cell>
          <cell r="M18187">
            <v>4</v>
          </cell>
          <cell r="Q18187">
            <v>4</v>
          </cell>
          <cell r="V18187">
            <v>7300</v>
          </cell>
        </row>
        <row r="18188">
          <cell r="A18188">
            <v>1</v>
          </cell>
          <cell r="E18188">
            <v>12</v>
          </cell>
          <cell r="I18188">
            <v>-52623.25</v>
          </cell>
          <cell r="M18188">
            <v>12</v>
          </cell>
          <cell r="Q18188">
            <v>12</v>
          </cell>
          <cell r="V18188">
            <v>3400</v>
          </cell>
        </row>
        <row r="18189">
          <cell r="A18189">
            <v>1</v>
          </cell>
          <cell r="E18189">
            <v>12</v>
          </cell>
          <cell r="I18189">
            <v>-20000</v>
          </cell>
          <cell r="M18189">
            <v>12</v>
          </cell>
          <cell r="Q18189">
            <v>12</v>
          </cell>
          <cell r="V18189">
            <v>5100</v>
          </cell>
        </row>
        <row r="18190">
          <cell r="A18190">
            <v>1</v>
          </cell>
          <cell r="E18190">
            <v>12</v>
          </cell>
          <cell r="I18190">
            <v>6428864.2800000003</v>
          </cell>
          <cell r="M18190">
            <v>12</v>
          </cell>
          <cell r="Q18190">
            <v>12</v>
          </cell>
          <cell r="V18190">
            <v>5200</v>
          </cell>
        </row>
        <row r="18191">
          <cell r="A18191">
            <v>1</v>
          </cell>
          <cell r="E18191">
            <v>12</v>
          </cell>
          <cell r="I18191">
            <v>-8238577.0700000003</v>
          </cell>
          <cell r="M18191">
            <v>12</v>
          </cell>
          <cell r="Q18191">
            <v>12</v>
          </cell>
          <cell r="V18191">
            <v>5400</v>
          </cell>
        </row>
        <row r="18192">
          <cell r="A18192">
            <v>1</v>
          </cell>
          <cell r="E18192">
            <v>12</v>
          </cell>
          <cell r="I18192">
            <v>-29851.39</v>
          </cell>
          <cell r="M18192">
            <v>12</v>
          </cell>
          <cell r="Q18192">
            <v>12</v>
          </cell>
          <cell r="V18192">
            <v>5400</v>
          </cell>
        </row>
        <row r="18193">
          <cell r="A18193">
            <v>1</v>
          </cell>
          <cell r="E18193">
            <v>12</v>
          </cell>
          <cell r="I18193">
            <v>46592.12</v>
          </cell>
          <cell r="M18193">
            <v>12</v>
          </cell>
          <cell r="Q18193">
            <v>12</v>
          </cell>
          <cell r="V18193">
            <v>6110</v>
          </cell>
        </row>
        <row r="18194">
          <cell r="A18194">
            <v>1</v>
          </cell>
          <cell r="E18194">
            <v>12</v>
          </cell>
          <cell r="I18194">
            <v>-25961.919999999998</v>
          </cell>
          <cell r="M18194">
            <v>12</v>
          </cell>
          <cell r="Q18194">
            <v>12</v>
          </cell>
          <cell r="V18194">
            <v>6120</v>
          </cell>
        </row>
        <row r="18195">
          <cell r="A18195">
            <v>1</v>
          </cell>
          <cell r="E18195">
            <v>12</v>
          </cell>
          <cell r="I18195">
            <v>24150.12</v>
          </cell>
          <cell r="M18195">
            <v>12</v>
          </cell>
          <cell r="Q18195">
            <v>12</v>
          </cell>
          <cell r="V18195">
            <v>6210</v>
          </cell>
        </row>
        <row r="18196">
          <cell r="A18196">
            <v>1</v>
          </cell>
          <cell r="E18196">
            <v>12</v>
          </cell>
          <cell r="I18196">
            <v>-18918.41</v>
          </cell>
          <cell r="M18196">
            <v>12</v>
          </cell>
          <cell r="Q18196">
            <v>12</v>
          </cell>
          <cell r="V18196">
            <v>6220</v>
          </cell>
        </row>
        <row r="18197">
          <cell r="A18197">
            <v>1</v>
          </cell>
          <cell r="E18197">
            <v>12</v>
          </cell>
          <cell r="I18197">
            <v>4620</v>
          </cell>
          <cell r="M18197">
            <v>12</v>
          </cell>
          <cell r="Q18197">
            <v>12</v>
          </cell>
          <cell r="V18197">
            <v>7000</v>
          </cell>
        </row>
        <row r="18198">
          <cell r="A18198">
            <v>1</v>
          </cell>
          <cell r="E18198">
            <v>12</v>
          </cell>
          <cell r="I18198">
            <v>0</v>
          </cell>
          <cell r="M18198">
            <v>12</v>
          </cell>
          <cell r="Q18198">
            <v>12</v>
          </cell>
          <cell r="V18198">
            <v>7100</v>
          </cell>
        </row>
        <row r="18199">
          <cell r="A18199">
            <v>1</v>
          </cell>
          <cell r="E18199">
            <v>12</v>
          </cell>
          <cell r="I18199">
            <v>2500</v>
          </cell>
          <cell r="M18199">
            <v>12</v>
          </cell>
          <cell r="Q18199">
            <v>12</v>
          </cell>
          <cell r="V18199">
            <v>7300</v>
          </cell>
        </row>
        <row r="18200">
          <cell r="A18200">
            <v>1</v>
          </cell>
          <cell r="E18200">
            <v>12</v>
          </cell>
          <cell r="I18200">
            <v>73694.740000000005</v>
          </cell>
          <cell r="M18200">
            <v>12</v>
          </cell>
          <cell r="Q18200">
            <v>12</v>
          </cell>
          <cell r="V18200">
            <v>7500</v>
          </cell>
        </row>
        <row r="18201">
          <cell r="A18201">
            <v>1</v>
          </cell>
          <cell r="E18201">
            <v>12</v>
          </cell>
          <cell r="I18201">
            <v>4078.06</v>
          </cell>
          <cell r="M18201">
            <v>12</v>
          </cell>
          <cell r="Q18201">
            <v>12</v>
          </cell>
          <cell r="V18201">
            <v>7914</v>
          </cell>
        </row>
        <row r="18202">
          <cell r="A18202">
            <v>1</v>
          </cell>
          <cell r="E18202">
            <v>12</v>
          </cell>
          <cell r="I18202">
            <v>281649.93</v>
          </cell>
          <cell r="M18202">
            <v>12</v>
          </cell>
          <cell r="Q18202">
            <v>12</v>
          </cell>
          <cell r="V18202">
            <v>7915</v>
          </cell>
        </row>
        <row r="18203">
          <cell r="A18203">
            <v>1</v>
          </cell>
          <cell r="E18203">
            <v>12</v>
          </cell>
          <cell r="I18203">
            <v>28688.16</v>
          </cell>
          <cell r="M18203">
            <v>12</v>
          </cell>
          <cell r="Q18203">
            <v>12</v>
          </cell>
          <cell r="V18203">
            <v>8111</v>
          </cell>
        </row>
        <row r="18204">
          <cell r="A18204">
            <v>1</v>
          </cell>
          <cell r="E18204">
            <v>12</v>
          </cell>
          <cell r="I18204">
            <v>-74350.990000000005</v>
          </cell>
          <cell r="M18204">
            <v>12</v>
          </cell>
          <cell r="Q18204">
            <v>12</v>
          </cell>
          <cell r="V18204">
            <v>9251</v>
          </cell>
        </row>
        <row r="18205">
          <cell r="A18205">
            <v>1</v>
          </cell>
          <cell r="E18205">
            <v>12</v>
          </cell>
          <cell r="I18205">
            <v>-71429.14</v>
          </cell>
          <cell r="M18205">
            <v>12</v>
          </cell>
          <cell r="Q18205">
            <v>12</v>
          </cell>
          <cell r="V18205">
            <v>9252</v>
          </cell>
        </row>
        <row r="18206">
          <cell r="A18206">
            <v>1</v>
          </cell>
          <cell r="E18206">
            <v>12</v>
          </cell>
          <cell r="I18206">
            <v>-34507.96</v>
          </cell>
          <cell r="M18206">
            <v>12</v>
          </cell>
          <cell r="Q18206">
            <v>12</v>
          </cell>
          <cell r="V18206">
            <v>9256</v>
          </cell>
        </row>
        <row r="18207">
          <cell r="A18207">
            <v>1</v>
          </cell>
          <cell r="E18207">
            <v>12</v>
          </cell>
          <cell r="I18207">
            <v>-195205.63</v>
          </cell>
          <cell r="M18207">
            <v>12</v>
          </cell>
          <cell r="Q18207">
            <v>12</v>
          </cell>
          <cell r="V18207">
            <v>9305</v>
          </cell>
        </row>
        <row r="18208">
          <cell r="A18208">
            <v>1</v>
          </cell>
          <cell r="E18208">
            <v>12</v>
          </cell>
          <cell r="I18208">
            <v>-14905.61</v>
          </cell>
          <cell r="M18208">
            <v>12</v>
          </cell>
          <cell r="Q18208">
            <v>12</v>
          </cell>
          <cell r="V18208">
            <v>9600</v>
          </cell>
        </row>
        <row r="18209">
          <cell r="A18209">
            <v>1</v>
          </cell>
          <cell r="E18209">
            <v>12</v>
          </cell>
          <cell r="I18209">
            <v>65522.77</v>
          </cell>
          <cell r="M18209">
            <v>12</v>
          </cell>
          <cell r="Q18209">
            <v>12</v>
          </cell>
          <cell r="V18209">
            <v>9610</v>
          </cell>
        </row>
        <row r="18210">
          <cell r="A18210">
            <v>1</v>
          </cell>
          <cell r="E18210">
            <v>12</v>
          </cell>
          <cell r="I18210">
            <v>-90182.21</v>
          </cell>
          <cell r="M18210">
            <v>12</v>
          </cell>
          <cell r="Q18210">
            <v>12</v>
          </cell>
          <cell r="V18210">
            <v>9670</v>
          </cell>
        </row>
        <row r="18211">
          <cell r="A18211">
            <v>1</v>
          </cell>
          <cell r="E18211">
            <v>12</v>
          </cell>
          <cell r="I18211">
            <v>1906153.4</v>
          </cell>
          <cell r="M18211">
            <v>12</v>
          </cell>
          <cell r="Q18211">
            <v>12</v>
          </cell>
          <cell r="V18211">
            <v>5301</v>
          </cell>
        </row>
        <row r="18212">
          <cell r="A18212">
            <v>1</v>
          </cell>
          <cell r="E18212">
            <v>7</v>
          </cell>
          <cell r="I18212">
            <v>-100000</v>
          </cell>
          <cell r="M18212">
            <v>7</v>
          </cell>
          <cell r="Q18212">
            <v>7</v>
          </cell>
          <cell r="V18212">
            <v>5100</v>
          </cell>
        </row>
        <row r="18213">
          <cell r="A18213">
            <v>1</v>
          </cell>
          <cell r="E18213">
            <v>7</v>
          </cell>
          <cell r="I18213">
            <v>450739.64</v>
          </cell>
          <cell r="M18213">
            <v>7</v>
          </cell>
          <cell r="Q18213">
            <v>7</v>
          </cell>
          <cell r="V18213">
            <v>5400</v>
          </cell>
        </row>
        <row r="18214">
          <cell r="A18214">
            <v>1</v>
          </cell>
          <cell r="E18214">
            <v>7</v>
          </cell>
          <cell r="I18214">
            <v>-517751.48</v>
          </cell>
          <cell r="M18214">
            <v>7</v>
          </cell>
          <cell r="Q18214">
            <v>7</v>
          </cell>
          <cell r="V18214">
            <v>5400</v>
          </cell>
        </row>
        <row r="18215">
          <cell r="A18215">
            <v>1</v>
          </cell>
          <cell r="E18215">
            <v>7</v>
          </cell>
          <cell r="I18215">
            <v>392053.25</v>
          </cell>
          <cell r="M18215">
            <v>7</v>
          </cell>
          <cell r="Q18215">
            <v>7</v>
          </cell>
          <cell r="V18215">
            <v>5400</v>
          </cell>
        </row>
        <row r="18216">
          <cell r="A18216">
            <v>1</v>
          </cell>
          <cell r="E18216">
            <v>7</v>
          </cell>
          <cell r="I18216">
            <v>-6658006.6600000001</v>
          </cell>
          <cell r="M18216">
            <v>7</v>
          </cell>
          <cell r="Q18216">
            <v>7</v>
          </cell>
          <cell r="V18216">
            <v>5400</v>
          </cell>
        </row>
        <row r="18217">
          <cell r="A18217">
            <v>1</v>
          </cell>
          <cell r="E18217">
            <v>7</v>
          </cell>
          <cell r="I18217">
            <v>0</v>
          </cell>
          <cell r="M18217">
            <v>7</v>
          </cell>
          <cell r="Q18217">
            <v>7</v>
          </cell>
          <cell r="V18217">
            <v>5400</v>
          </cell>
        </row>
        <row r="18218">
          <cell r="A18218">
            <v>1</v>
          </cell>
          <cell r="E18218">
            <v>7</v>
          </cell>
          <cell r="I18218">
            <v>3581587.82</v>
          </cell>
          <cell r="M18218">
            <v>7</v>
          </cell>
          <cell r="Q18218">
            <v>7</v>
          </cell>
          <cell r="V18218">
            <v>6110</v>
          </cell>
        </row>
        <row r="18219">
          <cell r="A18219">
            <v>1</v>
          </cell>
          <cell r="E18219">
            <v>7</v>
          </cell>
          <cell r="I18219">
            <v>-749419.63</v>
          </cell>
          <cell r="M18219">
            <v>7</v>
          </cell>
          <cell r="Q18219">
            <v>7</v>
          </cell>
          <cell r="V18219">
            <v>6120</v>
          </cell>
        </row>
        <row r="18220">
          <cell r="A18220">
            <v>1</v>
          </cell>
          <cell r="E18220">
            <v>7</v>
          </cell>
          <cell r="I18220">
            <v>327853.39</v>
          </cell>
          <cell r="M18220">
            <v>7</v>
          </cell>
          <cell r="Q18220">
            <v>7</v>
          </cell>
          <cell r="V18220">
            <v>6210</v>
          </cell>
        </row>
        <row r="18221">
          <cell r="A18221">
            <v>1</v>
          </cell>
          <cell r="E18221">
            <v>7</v>
          </cell>
          <cell r="I18221">
            <v>-73778.509999999995</v>
          </cell>
          <cell r="M18221">
            <v>7</v>
          </cell>
          <cell r="Q18221">
            <v>7</v>
          </cell>
          <cell r="V18221">
            <v>6220</v>
          </cell>
        </row>
        <row r="18222">
          <cell r="A18222">
            <v>1</v>
          </cell>
          <cell r="E18222">
            <v>7</v>
          </cell>
          <cell r="I18222">
            <v>576350.31999999995</v>
          </cell>
          <cell r="M18222">
            <v>7</v>
          </cell>
          <cell r="Q18222">
            <v>7</v>
          </cell>
          <cell r="V18222">
            <v>6310</v>
          </cell>
        </row>
        <row r="18223">
          <cell r="A18223">
            <v>1</v>
          </cell>
          <cell r="E18223">
            <v>7</v>
          </cell>
          <cell r="I18223">
            <v>-259357.65</v>
          </cell>
          <cell r="M18223">
            <v>7</v>
          </cell>
          <cell r="Q18223">
            <v>7</v>
          </cell>
          <cell r="V18223">
            <v>6320</v>
          </cell>
        </row>
        <row r="18224">
          <cell r="A18224">
            <v>1</v>
          </cell>
          <cell r="E18224">
            <v>7</v>
          </cell>
          <cell r="I18224">
            <v>56034.48</v>
          </cell>
          <cell r="M18224">
            <v>7</v>
          </cell>
          <cell r="Q18224">
            <v>7</v>
          </cell>
          <cell r="V18224">
            <v>6410</v>
          </cell>
        </row>
        <row r="18225">
          <cell r="A18225">
            <v>1</v>
          </cell>
          <cell r="E18225">
            <v>7</v>
          </cell>
          <cell r="I18225">
            <v>-8560.81</v>
          </cell>
          <cell r="M18225">
            <v>7</v>
          </cell>
          <cell r="Q18225">
            <v>7</v>
          </cell>
          <cell r="V18225">
            <v>6420</v>
          </cell>
        </row>
        <row r="18226">
          <cell r="A18226">
            <v>1</v>
          </cell>
          <cell r="E18226">
            <v>7</v>
          </cell>
          <cell r="I18226">
            <v>-8583.5400000000009</v>
          </cell>
          <cell r="M18226">
            <v>7</v>
          </cell>
          <cell r="Q18226">
            <v>7</v>
          </cell>
          <cell r="V18226">
            <v>6520</v>
          </cell>
        </row>
        <row r="18227">
          <cell r="A18227">
            <v>1</v>
          </cell>
          <cell r="E18227">
            <v>7</v>
          </cell>
          <cell r="I18227">
            <v>851173.82</v>
          </cell>
          <cell r="M18227">
            <v>7</v>
          </cell>
          <cell r="Q18227">
            <v>7</v>
          </cell>
          <cell r="V18227">
            <v>6710</v>
          </cell>
        </row>
        <row r="18228">
          <cell r="A18228">
            <v>1</v>
          </cell>
          <cell r="E18228">
            <v>7</v>
          </cell>
          <cell r="I18228">
            <v>-25750.63</v>
          </cell>
          <cell r="M18228">
            <v>7</v>
          </cell>
          <cell r="Q18228">
            <v>7</v>
          </cell>
          <cell r="V18228">
            <v>6720</v>
          </cell>
        </row>
        <row r="18229">
          <cell r="A18229">
            <v>1</v>
          </cell>
          <cell r="E18229">
            <v>7</v>
          </cell>
          <cell r="I18229">
            <v>3500</v>
          </cell>
          <cell r="M18229">
            <v>7</v>
          </cell>
          <cell r="Q18229">
            <v>7</v>
          </cell>
          <cell r="V18229">
            <v>6810</v>
          </cell>
        </row>
        <row r="18230">
          <cell r="A18230">
            <v>1</v>
          </cell>
          <cell r="E18230">
            <v>7</v>
          </cell>
          <cell r="I18230">
            <v>340000</v>
          </cell>
          <cell r="M18230">
            <v>7</v>
          </cell>
          <cell r="Q18230">
            <v>7</v>
          </cell>
          <cell r="V18230">
            <v>7000</v>
          </cell>
        </row>
        <row r="18231">
          <cell r="A18231">
            <v>1</v>
          </cell>
          <cell r="E18231">
            <v>7</v>
          </cell>
          <cell r="I18231">
            <v>30823003.699999999</v>
          </cell>
          <cell r="M18231">
            <v>7</v>
          </cell>
          <cell r="Q18231">
            <v>7</v>
          </cell>
          <cell r="V18231">
            <v>7100</v>
          </cell>
        </row>
        <row r="18232">
          <cell r="A18232">
            <v>1</v>
          </cell>
          <cell r="E18232">
            <v>7</v>
          </cell>
          <cell r="I18232">
            <v>-1710395.28</v>
          </cell>
          <cell r="M18232">
            <v>7</v>
          </cell>
          <cell r="Q18232">
            <v>7</v>
          </cell>
          <cell r="V18232">
            <v>7110</v>
          </cell>
        </row>
        <row r="18233">
          <cell r="A18233">
            <v>1</v>
          </cell>
          <cell r="E18233">
            <v>7</v>
          </cell>
          <cell r="I18233">
            <v>13573857.710000001</v>
          </cell>
          <cell r="M18233">
            <v>7</v>
          </cell>
          <cell r="Q18233">
            <v>7</v>
          </cell>
          <cell r="V18233">
            <v>7130</v>
          </cell>
        </row>
        <row r="18234">
          <cell r="A18234">
            <v>1</v>
          </cell>
          <cell r="E18234">
            <v>7</v>
          </cell>
          <cell r="I18234">
            <v>0</v>
          </cell>
          <cell r="M18234">
            <v>7</v>
          </cell>
          <cell r="Q18234">
            <v>7</v>
          </cell>
          <cell r="V18234">
            <v>7150</v>
          </cell>
        </row>
        <row r="18235">
          <cell r="A18235">
            <v>1</v>
          </cell>
          <cell r="E18235">
            <v>7</v>
          </cell>
          <cell r="I18235">
            <v>200000</v>
          </cell>
          <cell r="M18235">
            <v>7</v>
          </cell>
          <cell r="Q18235">
            <v>7</v>
          </cell>
          <cell r="V18235">
            <v>7300</v>
          </cell>
        </row>
        <row r="18236">
          <cell r="A18236">
            <v>1</v>
          </cell>
          <cell r="E18236">
            <v>7</v>
          </cell>
          <cell r="I18236">
            <v>429489.21</v>
          </cell>
          <cell r="M18236">
            <v>7</v>
          </cell>
          <cell r="Q18236">
            <v>7</v>
          </cell>
          <cell r="V18236">
            <v>7300</v>
          </cell>
        </row>
        <row r="18237">
          <cell r="A18237">
            <v>1</v>
          </cell>
          <cell r="E18237">
            <v>7</v>
          </cell>
          <cell r="I18237">
            <v>-1992219.96</v>
          </cell>
          <cell r="M18237">
            <v>7</v>
          </cell>
          <cell r="Q18237">
            <v>7</v>
          </cell>
          <cell r="V18237">
            <v>7400</v>
          </cell>
        </row>
        <row r="18238">
          <cell r="A18238">
            <v>1</v>
          </cell>
          <cell r="E18238">
            <v>7</v>
          </cell>
          <cell r="I18238">
            <v>0</v>
          </cell>
          <cell r="M18238">
            <v>7</v>
          </cell>
          <cell r="Q18238">
            <v>7</v>
          </cell>
          <cell r="V18238">
            <v>7700</v>
          </cell>
        </row>
        <row r="18239">
          <cell r="A18239">
            <v>1</v>
          </cell>
          <cell r="E18239">
            <v>7</v>
          </cell>
          <cell r="I18239">
            <v>0</v>
          </cell>
          <cell r="M18239">
            <v>7</v>
          </cell>
          <cell r="Q18239">
            <v>7</v>
          </cell>
          <cell r="V18239">
            <v>7700</v>
          </cell>
        </row>
        <row r="18240">
          <cell r="A18240">
            <v>1</v>
          </cell>
          <cell r="E18240">
            <v>7</v>
          </cell>
          <cell r="I18240">
            <v>660000</v>
          </cell>
          <cell r="M18240">
            <v>7</v>
          </cell>
          <cell r="Q18240">
            <v>7</v>
          </cell>
          <cell r="V18240">
            <v>7800</v>
          </cell>
        </row>
        <row r="18241">
          <cell r="A18241">
            <v>1</v>
          </cell>
          <cell r="E18241">
            <v>7</v>
          </cell>
          <cell r="I18241">
            <v>151569.44</v>
          </cell>
          <cell r="M18241">
            <v>7</v>
          </cell>
          <cell r="Q18241">
            <v>7</v>
          </cell>
          <cell r="V18241">
            <v>7912</v>
          </cell>
        </row>
        <row r="18242">
          <cell r="A18242">
            <v>1</v>
          </cell>
          <cell r="E18242">
            <v>7</v>
          </cell>
          <cell r="I18242">
            <v>0</v>
          </cell>
          <cell r="M18242">
            <v>7</v>
          </cell>
          <cell r="Q18242">
            <v>7</v>
          </cell>
          <cell r="V18242">
            <v>7913</v>
          </cell>
        </row>
        <row r="18243">
          <cell r="A18243">
            <v>1</v>
          </cell>
          <cell r="E18243">
            <v>7</v>
          </cell>
          <cell r="I18243">
            <v>0</v>
          </cell>
          <cell r="M18243">
            <v>7</v>
          </cell>
          <cell r="Q18243">
            <v>7</v>
          </cell>
          <cell r="V18243">
            <v>7916</v>
          </cell>
        </row>
        <row r="18244">
          <cell r="A18244">
            <v>1</v>
          </cell>
          <cell r="E18244">
            <v>7</v>
          </cell>
          <cell r="I18244">
            <v>221200</v>
          </cell>
          <cell r="M18244">
            <v>7</v>
          </cell>
          <cell r="Q18244">
            <v>7</v>
          </cell>
          <cell r="V18244">
            <v>7917</v>
          </cell>
        </row>
        <row r="18245">
          <cell r="A18245">
            <v>1</v>
          </cell>
          <cell r="E18245">
            <v>7</v>
          </cell>
          <cell r="I18245">
            <v>1676557.86</v>
          </cell>
          <cell r="M18245">
            <v>7</v>
          </cell>
          <cell r="Q18245">
            <v>7</v>
          </cell>
          <cell r="V18245">
            <v>8101</v>
          </cell>
        </row>
        <row r="18246">
          <cell r="A18246">
            <v>1</v>
          </cell>
          <cell r="E18246">
            <v>7</v>
          </cell>
          <cell r="I18246">
            <v>1825146.16</v>
          </cell>
          <cell r="M18246">
            <v>7</v>
          </cell>
          <cell r="Q18246">
            <v>7</v>
          </cell>
          <cell r="V18246">
            <v>8102</v>
          </cell>
        </row>
        <row r="18247">
          <cell r="A18247">
            <v>1</v>
          </cell>
          <cell r="E18247">
            <v>7</v>
          </cell>
          <cell r="I18247">
            <v>2232.9299999999998</v>
          </cell>
          <cell r="M18247">
            <v>7</v>
          </cell>
          <cell r="Q18247">
            <v>7</v>
          </cell>
          <cell r="V18247">
            <v>8103</v>
          </cell>
        </row>
        <row r="18248">
          <cell r="A18248">
            <v>1</v>
          </cell>
          <cell r="E18248">
            <v>7</v>
          </cell>
          <cell r="I18248">
            <v>308073</v>
          </cell>
          <cell r="M18248">
            <v>7</v>
          </cell>
          <cell r="Q18248">
            <v>7</v>
          </cell>
          <cell r="V18248">
            <v>8600</v>
          </cell>
        </row>
        <row r="18249">
          <cell r="A18249">
            <v>1</v>
          </cell>
          <cell r="E18249">
            <v>7</v>
          </cell>
          <cell r="I18249">
            <v>896764</v>
          </cell>
          <cell r="M18249">
            <v>7</v>
          </cell>
          <cell r="Q18249">
            <v>7</v>
          </cell>
          <cell r="V18249">
            <v>8700</v>
          </cell>
        </row>
        <row r="18250">
          <cell r="A18250">
            <v>1</v>
          </cell>
          <cell r="E18250">
            <v>7</v>
          </cell>
          <cell r="I18250">
            <v>-46050506.859999999</v>
          </cell>
          <cell r="M18250">
            <v>7</v>
          </cell>
          <cell r="Q18250">
            <v>7</v>
          </cell>
          <cell r="V18250">
            <v>9100</v>
          </cell>
        </row>
        <row r="18251">
          <cell r="A18251">
            <v>1</v>
          </cell>
          <cell r="E18251">
            <v>7</v>
          </cell>
          <cell r="I18251">
            <v>0</v>
          </cell>
          <cell r="M18251">
            <v>7</v>
          </cell>
          <cell r="Q18251">
            <v>7</v>
          </cell>
          <cell r="V18251">
            <v>9215</v>
          </cell>
        </row>
        <row r="18252">
          <cell r="A18252">
            <v>1</v>
          </cell>
          <cell r="E18252">
            <v>7</v>
          </cell>
          <cell r="I18252">
            <v>-3502989.83</v>
          </cell>
          <cell r="M18252">
            <v>7</v>
          </cell>
          <cell r="Q18252">
            <v>7</v>
          </cell>
          <cell r="V18252">
            <v>9251</v>
          </cell>
        </row>
        <row r="18253">
          <cell r="A18253">
            <v>1</v>
          </cell>
          <cell r="E18253">
            <v>7</v>
          </cell>
          <cell r="I18253">
            <v>-5866810.7699999996</v>
          </cell>
          <cell r="M18253">
            <v>7</v>
          </cell>
          <cell r="Q18253">
            <v>7</v>
          </cell>
          <cell r="V18253">
            <v>9252</v>
          </cell>
        </row>
        <row r="18254">
          <cell r="A18254">
            <v>1</v>
          </cell>
          <cell r="E18254">
            <v>7</v>
          </cell>
          <cell r="I18254">
            <v>167374.85</v>
          </cell>
          <cell r="M18254">
            <v>7</v>
          </cell>
          <cell r="Q18254">
            <v>7</v>
          </cell>
          <cell r="V18254">
            <v>9253</v>
          </cell>
        </row>
        <row r="18255">
          <cell r="A18255">
            <v>1</v>
          </cell>
          <cell r="E18255">
            <v>7</v>
          </cell>
          <cell r="I18255">
            <v>-12770</v>
          </cell>
          <cell r="M18255">
            <v>7</v>
          </cell>
          <cell r="Q18255">
            <v>7</v>
          </cell>
          <cell r="V18255">
            <v>9255</v>
          </cell>
        </row>
        <row r="18256">
          <cell r="A18256">
            <v>1</v>
          </cell>
          <cell r="E18256">
            <v>7</v>
          </cell>
          <cell r="I18256">
            <v>-18040</v>
          </cell>
          <cell r="M18256">
            <v>7</v>
          </cell>
          <cell r="Q18256">
            <v>7</v>
          </cell>
          <cell r="V18256">
            <v>9256</v>
          </cell>
        </row>
        <row r="18257">
          <cell r="A18257">
            <v>1</v>
          </cell>
          <cell r="E18257">
            <v>7</v>
          </cell>
          <cell r="I18257">
            <v>-1236468.3</v>
          </cell>
          <cell r="M18257">
            <v>7</v>
          </cell>
          <cell r="Q18257">
            <v>7</v>
          </cell>
          <cell r="V18257">
            <v>9305</v>
          </cell>
        </row>
        <row r="18258">
          <cell r="A18258">
            <v>1</v>
          </cell>
          <cell r="E18258">
            <v>7</v>
          </cell>
          <cell r="I18258">
            <v>-510250.25</v>
          </cell>
          <cell r="M18258">
            <v>7</v>
          </cell>
          <cell r="Q18258">
            <v>7</v>
          </cell>
          <cell r="V18258">
            <v>9306</v>
          </cell>
        </row>
        <row r="18259">
          <cell r="A18259">
            <v>1</v>
          </cell>
          <cell r="E18259">
            <v>7</v>
          </cell>
          <cell r="I18259">
            <v>3377207.83</v>
          </cell>
          <cell r="M18259">
            <v>7</v>
          </cell>
          <cell r="Q18259">
            <v>7</v>
          </cell>
          <cell r="V18259">
            <v>9400</v>
          </cell>
        </row>
        <row r="18260">
          <cell r="A18260">
            <v>1</v>
          </cell>
          <cell r="E18260">
            <v>7</v>
          </cell>
          <cell r="I18260">
            <v>-1500</v>
          </cell>
          <cell r="M18260">
            <v>7</v>
          </cell>
          <cell r="Q18260">
            <v>7</v>
          </cell>
          <cell r="V18260">
            <v>9500</v>
          </cell>
        </row>
        <row r="18261">
          <cell r="A18261">
            <v>1</v>
          </cell>
          <cell r="E18261">
            <v>7</v>
          </cell>
          <cell r="I18261">
            <v>-2510750.1</v>
          </cell>
          <cell r="M18261">
            <v>7</v>
          </cell>
          <cell r="Q18261">
            <v>7</v>
          </cell>
          <cell r="V18261">
            <v>9530</v>
          </cell>
        </row>
        <row r="18262">
          <cell r="A18262">
            <v>1</v>
          </cell>
          <cell r="E18262">
            <v>7</v>
          </cell>
          <cell r="I18262">
            <v>-2982928.66</v>
          </cell>
          <cell r="M18262">
            <v>7</v>
          </cell>
          <cell r="Q18262">
            <v>7</v>
          </cell>
          <cell r="V18262">
            <v>9600</v>
          </cell>
        </row>
        <row r="18263">
          <cell r="A18263">
            <v>1</v>
          </cell>
          <cell r="E18263">
            <v>7</v>
          </cell>
          <cell r="I18263">
            <v>1586679</v>
          </cell>
          <cell r="M18263">
            <v>7</v>
          </cell>
          <cell r="Q18263">
            <v>7</v>
          </cell>
          <cell r="V18263">
            <v>9610</v>
          </cell>
        </row>
        <row r="18264">
          <cell r="A18264">
            <v>1</v>
          </cell>
          <cell r="E18264">
            <v>7</v>
          </cell>
          <cell r="I18264">
            <v>1189620.3700000001</v>
          </cell>
          <cell r="M18264">
            <v>7</v>
          </cell>
          <cell r="Q18264">
            <v>7</v>
          </cell>
          <cell r="V18264">
            <v>9611</v>
          </cell>
        </row>
        <row r="18265">
          <cell r="A18265">
            <v>1</v>
          </cell>
          <cell r="E18265">
            <v>7</v>
          </cell>
          <cell r="I18265">
            <v>0</v>
          </cell>
          <cell r="M18265">
            <v>7</v>
          </cell>
          <cell r="Q18265">
            <v>7</v>
          </cell>
          <cell r="V18265">
            <v>9620</v>
          </cell>
        </row>
        <row r="18266">
          <cell r="A18266">
            <v>1</v>
          </cell>
          <cell r="E18266">
            <v>7</v>
          </cell>
          <cell r="I18266">
            <v>1164859.27</v>
          </cell>
          <cell r="M18266">
            <v>7</v>
          </cell>
          <cell r="Q18266">
            <v>7</v>
          </cell>
          <cell r="V18266">
            <v>9670</v>
          </cell>
        </row>
        <row r="18267">
          <cell r="A18267">
            <v>1</v>
          </cell>
          <cell r="E18267">
            <v>7</v>
          </cell>
          <cell r="I18267">
            <v>-391148.09</v>
          </cell>
          <cell r="M18267">
            <v>7</v>
          </cell>
          <cell r="Q18267">
            <v>7</v>
          </cell>
          <cell r="V18267">
            <v>9990</v>
          </cell>
        </row>
        <row r="18268">
          <cell r="A18268">
            <v>1</v>
          </cell>
          <cell r="E18268">
            <v>7</v>
          </cell>
          <cell r="I18268">
            <v>6813436.8300000001</v>
          </cell>
          <cell r="M18268">
            <v>7</v>
          </cell>
          <cell r="Q18268">
            <v>7</v>
          </cell>
          <cell r="V18268">
            <v>5301</v>
          </cell>
        </row>
        <row r="18269">
          <cell r="A18269">
            <v>1</v>
          </cell>
          <cell r="E18269">
            <v>18</v>
          </cell>
          <cell r="I18269">
            <v>0</v>
          </cell>
          <cell r="M18269">
            <v>18</v>
          </cell>
          <cell r="Q18269">
            <v>18</v>
          </cell>
          <cell r="V18269">
            <v>5400</v>
          </cell>
        </row>
        <row r="18270">
          <cell r="A18270">
            <v>1</v>
          </cell>
          <cell r="E18270">
            <v>20</v>
          </cell>
          <cell r="I18270">
            <v>0</v>
          </cell>
          <cell r="M18270">
            <v>20</v>
          </cell>
          <cell r="Q18270">
            <v>20</v>
          </cell>
          <cell r="V18270">
            <v>5400</v>
          </cell>
        </row>
        <row r="18271">
          <cell r="A18271">
            <v>1</v>
          </cell>
          <cell r="E18271">
            <v>20</v>
          </cell>
          <cell r="I18271">
            <v>0</v>
          </cell>
          <cell r="M18271">
            <v>20</v>
          </cell>
          <cell r="Q18271">
            <v>20</v>
          </cell>
          <cell r="V18271">
            <v>5400</v>
          </cell>
        </row>
        <row r="18272">
          <cell r="A18272">
            <v>1</v>
          </cell>
          <cell r="E18272">
            <v>10</v>
          </cell>
          <cell r="I18272">
            <v>-3027573457.4899998</v>
          </cell>
          <cell r="M18272">
            <v>10</v>
          </cell>
          <cell r="Q18272">
            <v>10</v>
          </cell>
          <cell r="V18272">
            <v>1010</v>
          </cell>
        </row>
        <row r="18273">
          <cell r="A18273">
            <v>1</v>
          </cell>
          <cell r="E18273">
            <v>10</v>
          </cell>
          <cell r="I18273">
            <v>-625824649.00999999</v>
          </cell>
          <cell r="M18273">
            <v>10</v>
          </cell>
          <cell r="Q18273">
            <v>10</v>
          </cell>
          <cell r="V18273">
            <v>1020</v>
          </cell>
        </row>
        <row r="18274">
          <cell r="A18274">
            <v>1</v>
          </cell>
          <cell r="E18274">
            <v>10</v>
          </cell>
          <cell r="I18274">
            <v>0</v>
          </cell>
          <cell r="M18274">
            <v>10</v>
          </cell>
          <cell r="Q18274">
            <v>10</v>
          </cell>
          <cell r="V18274">
            <v>1030</v>
          </cell>
        </row>
        <row r="18275">
          <cell r="A18275">
            <v>1</v>
          </cell>
          <cell r="E18275">
            <v>10</v>
          </cell>
          <cell r="I18275">
            <v>0</v>
          </cell>
          <cell r="M18275">
            <v>10</v>
          </cell>
          <cell r="Q18275">
            <v>10</v>
          </cell>
          <cell r="V18275">
            <v>1060</v>
          </cell>
        </row>
        <row r="18276">
          <cell r="A18276">
            <v>1</v>
          </cell>
          <cell r="E18276">
            <v>10</v>
          </cell>
          <cell r="I18276">
            <v>0</v>
          </cell>
          <cell r="M18276">
            <v>10</v>
          </cell>
          <cell r="Q18276">
            <v>10</v>
          </cell>
          <cell r="V18276">
            <v>1090</v>
          </cell>
        </row>
        <row r="18277">
          <cell r="A18277">
            <v>1</v>
          </cell>
          <cell r="E18277">
            <v>10</v>
          </cell>
          <cell r="I18277">
            <v>-1019859403.4400001</v>
          </cell>
          <cell r="M18277">
            <v>10</v>
          </cell>
          <cell r="Q18277">
            <v>10</v>
          </cell>
          <cell r="V18277">
            <v>1095</v>
          </cell>
        </row>
        <row r="18278">
          <cell r="A18278">
            <v>1</v>
          </cell>
          <cell r="E18278">
            <v>10</v>
          </cell>
          <cell r="I18278">
            <v>-245645087.25</v>
          </cell>
          <cell r="M18278">
            <v>10</v>
          </cell>
          <cell r="Q18278">
            <v>10</v>
          </cell>
          <cell r="V18278">
            <v>1096</v>
          </cell>
        </row>
        <row r="18279">
          <cell r="A18279">
            <v>1</v>
          </cell>
          <cell r="E18279">
            <v>10</v>
          </cell>
          <cell r="I18279">
            <v>0</v>
          </cell>
          <cell r="M18279">
            <v>10</v>
          </cell>
          <cell r="Q18279">
            <v>10</v>
          </cell>
          <cell r="V18279">
            <v>2010</v>
          </cell>
        </row>
        <row r="18280">
          <cell r="A18280">
            <v>1</v>
          </cell>
          <cell r="E18280">
            <v>10</v>
          </cell>
          <cell r="I18280">
            <v>0</v>
          </cell>
          <cell r="M18280">
            <v>10</v>
          </cell>
          <cell r="Q18280">
            <v>10</v>
          </cell>
          <cell r="V18280">
            <v>2011</v>
          </cell>
        </row>
        <row r="18281">
          <cell r="A18281">
            <v>1</v>
          </cell>
          <cell r="E18281">
            <v>10</v>
          </cell>
          <cell r="I18281">
            <v>141675607.34999999</v>
          </cell>
          <cell r="M18281">
            <v>10</v>
          </cell>
          <cell r="Q18281">
            <v>10</v>
          </cell>
          <cell r="V18281">
            <v>2030</v>
          </cell>
        </row>
        <row r="18282">
          <cell r="A18282">
            <v>1</v>
          </cell>
          <cell r="E18282">
            <v>10</v>
          </cell>
          <cell r="I18282">
            <v>192471714.28</v>
          </cell>
          <cell r="M18282">
            <v>10</v>
          </cell>
          <cell r="Q18282">
            <v>10</v>
          </cell>
          <cell r="V18282">
            <v>2040</v>
          </cell>
        </row>
        <row r="18283">
          <cell r="A18283">
            <v>1</v>
          </cell>
          <cell r="E18283">
            <v>10</v>
          </cell>
          <cell r="I18283">
            <v>228982232.69</v>
          </cell>
          <cell r="M18283">
            <v>10</v>
          </cell>
          <cell r="Q18283">
            <v>10</v>
          </cell>
          <cell r="V18283">
            <v>2051</v>
          </cell>
        </row>
        <row r="18284">
          <cell r="A18284">
            <v>1</v>
          </cell>
          <cell r="E18284">
            <v>10</v>
          </cell>
          <cell r="I18284">
            <v>2746379.31</v>
          </cell>
          <cell r="M18284">
            <v>10</v>
          </cell>
          <cell r="Q18284">
            <v>10</v>
          </cell>
          <cell r="V18284">
            <v>2052</v>
          </cell>
        </row>
        <row r="18285">
          <cell r="A18285">
            <v>1</v>
          </cell>
          <cell r="E18285">
            <v>10</v>
          </cell>
          <cell r="I18285">
            <v>50000</v>
          </cell>
          <cell r="M18285">
            <v>10</v>
          </cell>
          <cell r="Q18285">
            <v>10</v>
          </cell>
          <cell r="V18285">
            <v>2053</v>
          </cell>
        </row>
        <row r="18286">
          <cell r="A18286">
            <v>1</v>
          </cell>
          <cell r="E18286">
            <v>10</v>
          </cell>
          <cell r="I18286">
            <v>0</v>
          </cell>
          <cell r="M18286">
            <v>10</v>
          </cell>
          <cell r="Q18286">
            <v>10</v>
          </cell>
          <cell r="V18286">
            <v>2054</v>
          </cell>
        </row>
        <row r="18287">
          <cell r="A18287">
            <v>1</v>
          </cell>
          <cell r="E18287">
            <v>10</v>
          </cell>
          <cell r="I18287">
            <v>0</v>
          </cell>
          <cell r="M18287">
            <v>10</v>
          </cell>
          <cell r="Q18287">
            <v>10</v>
          </cell>
          <cell r="V18287">
            <v>2055</v>
          </cell>
        </row>
        <row r="18288">
          <cell r="A18288">
            <v>1</v>
          </cell>
          <cell r="E18288">
            <v>10</v>
          </cell>
          <cell r="I18288">
            <v>0</v>
          </cell>
          <cell r="M18288">
            <v>10</v>
          </cell>
          <cell r="Q18288">
            <v>10</v>
          </cell>
          <cell r="V18288">
            <v>2090</v>
          </cell>
        </row>
        <row r="18289">
          <cell r="A18289">
            <v>1</v>
          </cell>
          <cell r="E18289">
            <v>10</v>
          </cell>
          <cell r="I18289">
            <v>2533889288.9200001</v>
          </cell>
          <cell r="M18289">
            <v>10</v>
          </cell>
          <cell r="Q18289">
            <v>10</v>
          </cell>
          <cell r="V18289">
            <v>2095</v>
          </cell>
        </row>
        <row r="18290">
          <cell r="A18290">
            <v>1</v>
          </cell>
          <cell r="E18290">
            <v>10</v>
          </cell>
          <cell r="I18290">
            <v>-820002.6</v>
          </cell>
          <cell r="M18290">
            <v>10</v>
          </cell>
          <cell r="Q18290">
            <v>10</v>
          </cell>
          <cell r="V18290">
            <v>3100</v>
          </cell>
        </row>
        <row r="18291">
          <cell r="A18291">
            <v>1</v>
          </cell>
          <cell r="E18291">
            <v>10</v>
          </cell>
          <cell r="I18291">
            <v>-3251664</v>
          </cell>
          <cell r="M18291">
            <v>10</v>
          </cell>
          <cell r="Q18291">
            <v>10</v>
          </cell>
          <cell r="V18291">
            <v>3300</v>
          </cell>
        </row>
        <row r="18292">
          <cell r="A18292">
            <v>1</v>
          </cell>
          <cell r="E18292">
            <v>10</v>
          </cell>
          <cell r="I18292">
            <v>-824883115.00999999</v>
          </cell>
          <cell r="M18292">
            <v>10</v>
          </cell>
          <cell r="Q18292">
            <v>10</v>
          </cell>
          <cell r="V18292">
            <v>3400</v>
          </cell>
        </row>
        <row r="18293">
          <cell r="A18293">
            <v>1</v>
          </cell>
          <cell r="E18293">
            <v>10</v>
          </cell>
          <cell r="I18293">
            <v>0</v>
          </cell>
          <cell r="M18293">
            <v>10</v>
          </cell>
          <cell r="Q18293">
            <v>10</v>
          </cell>
          <cell r="V18293">
            <v>3500</v>
          </cell>
        </row>
        <row r="18294">
          <cell r="A18294">
            <v>1</v>
          </cell>
          <cell r="E18294">
            <v>10</v>
          </cell>
          <cell r="I18294">
            <v>0</v>
          </cell>
          <cell r="M18294">
            <v>10</v>
          </cell>
          <cell r="Q18294">
            <v>10</v>
          </cell>
          <cell r="V18294">
            <v>4050</v>
          </cell>
        </row>
        <row r="18295">
          <cell r="A18295">
            <v>1</v>
          </cell>
          <cell r="E18295">
            <v>10</v>
          </cell>
          <cell r="I18295">
            <v>15485000</v>
          </cell>
          <cell r="M18295">
            <v>10</v>
          </cell>
          <cell r="Q18295">
            <v>10</v>
          </cell>
          <cell r="V18295">
            <v>4060</v>
          </cell>
        </row>
        <row r="18296">
          <cell r="A18296">
            <v>1</v>
          </cell>
          <cell r="E18296">
            <v>10</v>
          </cell>
          <cell r="I18296">
            <v>1727776.73</v>
          </cell>
          <cell r="M18296">
            <v>10</v>
          </cell>
          <cell r="Q18296">
            <v>10</v>
          </cell>
          <cell r="V18296">
            <v>4150</v>
          </cell>
        </row>
        <row r="18297">
          <cell r="A18297">
            <v>1</v>
          </cell>
          <cell r="E18297">
            <v>10</v>
          </cell>
          <cell r="I18297">
            <v>812828.04</v>
          </cell>
          <cell r="M18297">
            <v>10</v>
          </cell>
          <cell r="Q18297">
            <v>10</v>
          </cell>
          <cell r="V18297">
            <v>4200</v>
          </cell>
        </row>
        <row r="18298">
          <cell r="A18298">
            <v>1</v>
          </cell>
          <cell r="E18298">
            <v>10</v>
          </cell>
          <cell r="I18298">
            <v>642637.93000000005</v>
          </cell>
          <cell r="M18298">
            <v>10</v>
          </cell>
          <cell r="Q18298">
            <v>10</v>
          </cell>
          <cell r="V18298">
            <v>4250</v>
          </cell>
        </row>
        <row r="18299">
          <cell r="A18299">
            <v>1</v>
          </cell>
          <cell r="E18299">
            <v>10</v>
          </cell>
          <cell r="I18299">
            <v>0</v>
          </cell>
          <cell r="M18299">
            <v>10</v>
          </cell>
          <cell r="Q18299">
            <v>10</v>
          </cell>
          <cell r="V18299">
            <v>4260</v>
          </cell>
        </row>
        <row r="18300">
          <cell r="A18300">
            <v>1</v>
          </cell>
          <cell r="E18300">
            <v>10</v>
          </cell>
          <cell r="I18300">
            <v>0</v>
          </cell>
          <cell r="M18300">
            <v>10</v>
          </cell>
          <cell r="Q18300">
            <v>10</v>
          </cell>
          <cell r="V18300">
            <v>4280</v>
          </cell>
        </row>
        <row r="18301">
          <cell r="A18301">
            <v>1</v>
          </cell>
          <cell r="E18301">
            <v>10</v>
          </cell>
          <cell r="I18301">
            <v>3965195.21</v>
          </cell>
          <cell r="M18301">
            <v>10</v>
          </cell>
          <cell r="Q18301">
            <v>10</v>
          </cell>
          <cell r="V18301">
            <v>4301</v>
          </cell>
        </row>
        <row r="18302">
          <cell r="A18302">
            <v>1</v>
          </cell>
          <cell r="E18302">
            <v>10</v>
          </cell>
          <cell r="I18302">
            <v>4011790.48</v>
          </cell>
          <cell r="M18302">
            <v>10</v>
          </cell>
          <cell r="Q18302">
            <v>10</v>
          </cell>
          <cell r="V18302">
            <v>4302</v>
          </cell>
        </row>
        <row r="18303">
          <cell r="A18303">
            <v>1</v>
          </cell>
          <cell r="E18303">
            <v>10</v>
          </cell>
          <cell r="I18303">
            <v>48536369.93</v>
          </cell>
          <cell r="M18303">
            <v>10</v>
          </cell>
          <cell r="Q18303">
            <v>10</v>
          </cell>
          <cell r="V18303">
            <v>4303</v>
          </cell>
        </row>
        <row r="18304">
          <cell r="A18304">
            <v>1</v>
          </cell>
          <cell r="E18304">
            <v>10</v>
          </cell>
          <cell r="I18304">
            <v>2786908.44</v>
          </cell>
          <cell r="M18304">
            <v>10</v>
          </cell>
          <cell r="Q18304">
            <v>10</v>
          </cell>
          <cell r="V18304">
            <v>4304</v>
          </cell>
        </row>
        <row r="18305">
          <cell r="A18305">
            <v>1</v>
          </cell>
          <cell r="E18305">
            <v>10</v>
          </cell>
          <cell r="I18305">
            <v>2231683.88</v>
          </cell>
          <cell r="M18305">
            <v>10</v>
          </cell>
          <cell r="Q18305">
            <v>10</v>
          </cell>
          <cell r="V18305">
            <v>4305</v>
          </cell>
        </row>
        <row r="18306">
          <cell r="A18306">
            <v>1</v>
          </cell>
          <cell r="E18306">
            <v>10</v>
          </cell>
          <cell r="I18306">
            <v>43055.56</v>
          </cell>
          <cell r="M18306">
            <v>10</v>
          </cell>
          <cell r="Q18306">
            <v>10</v>
          </cell>
          <cell r="V18306">
            <v>4306</v>
          </cell>
        </row>
        <row r="18307">
          <cell r="A18307">
            <v>1</v>
          </cell>
          <cell r="E18307">
            <v>10</v>
          </cell>
          <cell r="I18307">
            <v>0</v>
          </cell>
          <cell r="M18307">
            <v>10</v>
          </cell>
          <cell r="Q18307">
            <v>10</v>
          </cell>
          <cell r="V18307">
            <v>4310</v>
          </cell>
        </row>
        <row r="18308">
          <cell r="A18308">
            <v>1</v>
          </cell>
          <cell r="E18308">
            <v>10</v>
          </cell>
          <cell r="I18308">
            <v>0</v>
          </cell>
          <cell r="M18308">
            <v>10</v>
          </cell>
          <cell r="Q18308">
            <v>10</v>
          </cell>
          <cell r="V18308">
            <v>4340</v>
          </cell>
        </row>
        <row r="18309">
          <cell r="A18309">
            <v>1</v>
          </cell>
          <cell r="E18309">
            <v>10</v>
          </cell>
          <cell r="I18309">
            <v>272600</v>
          </cell>
          <cell r="M18309">
            <v>10</v>
          </cell>
          <cell r="Q18309">
            <v>10</v>
          </cell>
          <cell r="V18309">
            <v>4360</v>
          </cell>
        </row>
        <row r="18310">
          <cell r="A18310">
            <v>1</v>
          </cell>
          <cell r="E18310">
            <v>10</v>
          </cell>
          <cell r="I18310">
            <v>13576320.689999999</v>
          </cell>
          <cell r="M18310">
            <v>10</v>
          </cell>
          <cell r="Q18310">
            <v>10</v>
          </cell>
          <cell r="V18310">
            <v>4380</v>
          </cell>
        </row>
        <row r="18311">
          <cell r="A18311">
            <v>1</v>
          </cell>
          <cell r="E18311">
            <v>10</v>
          </cell>
          <cell r="I18311">
            <v>-1077586.21</v>
          </cell>
          <cell r="M18311">
            <v>10</v>
          </cell>
          <cell r="Q18311">
            <v>10</v>
          </cell>
          <cell r="V18311">
            <v>4400</v>
          </cell>
        </row>
        <row r="18312">
          <cell r="A18312">
            <v>1</v>
          </cell>
          <cell r="E18312">
            <v>10</v>
          </cell>
          <cell r="I18312">
            <v>29475092.140000001</v>
          </cell>
          <cell r="M18312">
            <v>10</v>
          </cell>
          <cell r="Q18312">
            <v>10</v>
          </cell>
          <cell r="V18312">
            <v>4440</v>
          </cell>
        </row>
        <row r="18313">
          <cell r="A18313">
            <v>1</v>
          </cell>
          <cell r="E18313">
            <v>10</v>
          </cell>
          <cell r="I18313">
            <v>0</v>
          </cell>
          <cell r="M18313">
            <v>10</v>
          </cell>
          <cell r="Q18313">
            <v>10</v>
          </cell>
          <cell r="V18313">
            <v>4460</v>
          </cell>
        </row>
        <row r="18314">
          <cell r="A18314">
            <v>1</v>
          </cell>
          <cell r="E18314">
            <v>10</v>
          </cell>
          <cell r="I18314">
            <v>0</v>
          </cell>
          <cell r="M18314">
            <v>10</v>
          </cell>
          <cell r="Q18314">
            <v>10</v>
          </cell>
          <cell r="V18314">
            <v>4480</v>
          </cell>
        </row>
        <row r="18315">
          <cell r="A18315">
            <v>1</v>
          </cell>
          <cell r="E18315">
            <v>10</v>
          </cell>
          <cell r="I18315">
            <v>0</v>
          </cell>
          <cell r="M18315">
            <v>10</v>
          </cell>
          <cell r="Q18315">
            <v>10</v>
          </cell>
          <cell r="V18315">
            <v>4490</v>
          </cell>
        </row>
        <row r="18316">
          <cell r="A18316">
            <v>1</v>
          </cell>
          <cell r="E18316">
            <v>10</v>
          </cell>
          <cell r="I18316">
            <v>10057248.5</v>
          </cell>
          <cell r="M18316">
            <v>10</v>
          </cell>
          <cell r="Q18316">
            <v>10</v>
          </cell>
          <cell r="V18316">
            <v>4500</v>
          </cell>
        </row>
        <row r="18317">
          <cell r="A18317">
            <v>1</v>
          </cell>
          <cell r="E18317">
            <v>10</v>
          </cell>
          <cell r="I18317">
            <v>83043656.829999998</v>
          </cell>
          <cell r="M18317">
            <v>10</v>
          </cell>
          <cell r="Q18317">
            <v>10</v>
          </cell>
          <cell r="V18317">
            <v>4520</v>
          </cell>
        </row>
        <row r="18318">
          <cell r="A18318">
            <v>1</v>
          </cell>
          <cell r="E18318">
            <v>10</v>
          </cell>
          <cell r="I18318">
            <v>35000</v>
          </cell>
          <cell r="M18318">
            <v>10</v>
          </cell>
          <cell r="Q18318">
            <v>10</v>
          </cell>
          <cell r="V18318">
            <v>4560</v>
          </cell>
        </row>
        <row r="18319">
          <cell r="A18319">
            <v>1</v>
          </cell>
          <cell r="E18319">
            <v>10</v>
          </cell>
          <cell r="I18319">
            <v>0</v>
          </cell>
          <cell r="M18319">
            <v>10</v>
          </cell>
          <cell r="Q18319">
            <v>10</v>
          </cell>
          <cell r="V18319">
            <v>4595</v>
          </cell>
        </row>
        <row r="18320">
          <cell r="A18320">
            <v>1</v>
          </cell>
          <cell r="E18320">
            <v>10</v>
          </cell>
          <cell r="I18320">
            <v>725862.07</v>
          </cell>
          <cell r="M18320">
            <v>10</v>
          </cell>
          <cell r="Q18320">
            <v>10</v>
          </cell>
          <cell r="V18320">
            <v>4601</v>
          </cell>
        </row>
        <row r="18321">
          <cell r="A18321">
            <v>1</v>
          </cell>
          <cell r="E18321">
            <v>10</v>
          </cell>
          <cell r="I18321">
            <v>9100000</v>
          </cell>
          <cell r="M18321">
            <v>10</v>
          </cell>
          <cell r="Q18321">
            <v>10</v>
          </cell>
          <cell r="V18321">
            <v>4602</v>
          </cell>
        </row>
        <row r="18322">
          <cell r="A18322">
            <v>1</v>
          </cell>
          <cell r="E18322">
            <v>10</v>
          </cell>
          <cell r="I18322">
            <v>9200000</v>
          </cell>
          <cell r="M18322">
            <v>10</v>
          </cell>
          <cell r="Q18322">
            <v>10</v>
          </cell>
          <cell r="V18322">
            <v>4603</v>
          </cell>
        </row>
        <row r="18323">
          <cell r="A18323">
            <v>1</v>
          </cell>
          <cell r="E18323">
            <v>10</v>
          </cell>
          <cell r="I18323">
            <v>7966620</v>
          </cell>
          <cell r="M18323">
            <v>10</v>
          </cell>
          <cell r="Q18323">
            <v>10</v>
          </cell>
          <cell r="V18323">
            <v>4610</v>
          </cell>
        </row>
        <row r="18324">
          <cell r="A18324">
            <v>1</v>
          </cell>
          <cell r="E18324">
            <v>10</v>
          </cell>
          <cell r="I18324">
            <v>0</v>
          </cell>
          <cell r="M18324">
            <v>10</v>
          </cell>
          <cell r="Q18324">
            <v>10</v>
          </cell>
          <cell r="V18324">
            <v>4640</v>
          </cell>
        </row>
        <row r="18325">
          <cell r="A18325">
            <v>1</v>
          </cell>
          <cell r="E18325">
            <v>10</v>
          </cell>
          <cell r="I18325">
            <v>997068.97</v>
          </cell>
          <cell r="M18325">
            <v>10</v>
          </cell>
          <cell r="Q18325">
            <v>10</v>
          </cell>
          <cell r="V18325">
            <v>4660</v>
          </cell>
        </row>
        <row r="18326">
          <cell r="A18326">
            <v>1</v>
          </cell>
          <cell r="E18326">
            <v>10</v>
          </cell>
          <cell r="I18326">
            <v>10050000</v>
          </cell>
          <cell r="M18326">
            <v>10</v>
          </cell>
          <cell r="Q18326">
            <v>10</v>
          </cell>
          <cell r="V18326">
            <v>4680</v>
          </cell>
        </row>
        <row r="18327">
          <cell r="A18327">
            <v>1</v>
          </cell>
          <cell r="E18327">
            <v>10</v>
          </cell>
          <cell r="I18327">
            <v>0</v>
          </cell>
          <cell r="M18327">
            <v>10</v>
          </cell>
          <cell r="Q18327">
            <v>10</v>
          </cell>
          <cell r="V18327">
            <v>4690</v>
          </cell>
        </row>
        <row r="18328">
          <cell r="A18328">
            <v>1</v>
          </cell>
          <cell r="E18328">
            <v>10</v>
          </cell>
          <cell r="I18328">
            <v>105273532.52</v>
          </cell>
          <cell r="M18328">
            <v>10</v>
          </cell>
          <cell r="Q18328">
            <v>10</v>
          </cell>
          <cell r="V18328">
            <v>4700</v>
          </cell>
        </row>
        <row r="18329">
          <cell r="A18329">
            <v>1</v>
          </cell>
          <cell r="E18329">
            <v>10</v>
          </cell>
          <cell r="I18329">
            <v>8798212.0500000007</v>
          </cell>
          <cell r="M18329">
            <v>10</v>
          </cell>
          <cell r="Q18329">
            <v>10</v>
          </cell>
          <cell r="V18329">
            <v>4720</v>
          </cell>
        </row>
        <row r="18330">
          <cell r="A18330">
            <v>1</v>
          </cell>
          <cell r="E18330">
            <v>10</v>
          </cell>
          <cell r="I18330">
            <v>238729704.38999999</v>
          </cell>
          <cell r="M18330">
            <v>10</v>
          </cell>
          <cell r="Q18330">
            <v>10</v>
          </cell>
          <cell r="V18330">
            <v>4730</v>
          </cell>
        </row>
        <row r="18331">
          <cell r="A18331">
            <v>1</v>
          </cell>
          <cell r="E18331">
            <v>10</v>
          </cell>
          <cell r="I18331">
            <v>5808949.5999999996</v>
          </cell>
          <cell r="M18331">
            <v>10</v>
          </cell>
          <cell r="Q18331">
            <v>10</v>
          </cell>
          <cell r="V18331">
            <v>4750</v>
          </cell>
        </row>
        <row r="18332">
          <cell r="A18332">
            <v>1</v>
          </cell>
          <cell r="E18332">
            <v>10</v>
          </cell>
          <cell r="I18332">
            <v>2595000</v>
          </cell>
          <cell r="M18332">
            <v>10</v>
          </cell>
          <cell r="Q18332">
            <v>10</v>
          </cell>
          <cell r="V18332">
            <v>4760</v>
          </cell>
        </row>
        <row r="18333">
          <cell r="A18333">
            <v>1</v>
          </cell>
          <cell r="E18333">
            <v>10</v>
          </cell>
          <cell r="I18333">
            <v>106896.55</v>
          </cell>
          <cell r="M18333">
            <v>10</v>
          </cell>
          <cell r="Q18333">
            <v>10</v>
          </cell>
          <cell r="V18333">
            <v>4770</v>
          </cell>
        </row>
        <row r="18334">
          <cell r="A18334">
            <v>1</v>
          </cell>
          <cell r="E18334">
            <v>10</v>
          </cell>
          <cell r="I18334">
            <v>1276000</v>
          </cell>
          <cell r="M18334">
            <v>10</v>
          </cell>
          <cell r="Q18334">
            <v>10</v>
          </cell>
          <cell r="V18334">
            <v>4775</v>
          </cell>
        </row>
        <row r="18335">
          <cell r="A18335">
            <v>1</v>
          </cell>
          <cell r="E18335">
            <v>10</v>
          </cell>
          <cell r="I18335">
            <v>0</v>
          </cell>
          <cell r="M18335">
            <v>10</v>
          </cell>
          <cell r="Q18335">
            <v>10</v>
          </cell>
          <cell r="V18335">
            <v>4780</v>
          </cell>
        </row>
        <row r="18336">
          <cell r="A18336">
            <v>1</v>
          </cell>
          <cell r="E18336">
            <v>10</v>
          </cell>
          <cell r="I18336">
            <v>0</v>
          </cell>
          <cell r="M18336">
            <v>10</v>
          </cell>
          <cell r="Q18336">
            <v>10</v>
          </cell>
          <cell r="V18336">
            <v>4785</v>
          </cell>
        </row>
        <row r="18337">
          <cell r="A18337">
            <v>1</v>
          </cell>
          <cell r="E18337">
            <v>10</v>
          </cell>
          <cell r="I18337">
            <v>40384330.130000003</v>
          </cell>
          <cell r="M18337">
            <v>10</v>
          </cell>
          <cell r="Q18337">
            <v>10</v>
          </cell>
          <cell r="V18337">
            <v>4800</v>
          </cell>
        </row>
        <row r="18338">
          <cell r="A18338">
            <v>1</v>
          </cell>
          <cell r="E18338">
            <v>10</v>
          </cell>
          <cell r="I18338">
            <v>0</v>
          </cell>
          <cell r="M18338">
            <v>10</v>
          </cell>
          <cell r="Q18338">
            <v>4</v>
          </cell>
          <cell r="V18338">
            <v>4830</v>
          </cell>
        </row>
        <row r="18339">
          <cell r="A18339">
            <v>1</v>
          </cell>
          <cell r="E18339">
            <v>10</v>
          </cell>
          <cell r="I18339">
            <v>304482.76</v>
          </cell>
          <cell r="M18339">
            <v>10</v>
          </cell>
          <cell r="Q18339">
            <v>10</v>
          </cell>
          <cell r="V18339">
            <v>4830</v>
          </cell>
        </row>
        <row r="18340">
          <cell r="A18340">
            <v>1</v>
          </cell>
          <cell r="E18340">
            <v>10</v>
          </cell>
          <cell r="I18340">
            <v>0</v>
          </cell>
          <cell r="M18340">
            <v>10</v>
          </cell>
          <cell r="Q18340">
            <v>10</v>
          </cell>
          <cell r="V18340">
            <v>4840</v>
          </cell>
        </row>
        <row r="18341">
          <cell r="A18341">
            <v>1</v>
          </cell>
          <cell r="E18341">
            <v>10</v>
          </cell>
          <cell r="I18341">
            <v>0</v>
          </cell>
          <cell r="M18341">
            <v>10</v>
          </cell>
          <cell r="Q18341">
            <v>10</v>
          </cell>
          <cell r="V18341">
            <v>4850</v>
          </cell>
        </row>
        <row r="18342">
          <cell r="A18342">
            <v>1</v>
          </cell>
          <cell r="E18342">
            <v>10</v>
          </cell>
          <cell r="I18342">
            <v>-5000000</v>
          </cell>
          <cell r="M18342">
            <v>10</v>
          </cell>
          <cell r="Q18342">
            <v>10</v>
          </cell>
          <cell r="V18342">
            <v>5100</v>
          </cell>
        </row>
        <row r="18343">
          <cell r="A18343">
            <v>1</v>
          </cell>
          <cell r="E18343">
            <v>10</v>
          </cell>
          <cell r="I18343">
            <v>2782011959.52</v>
          </cell>
          <cell r="M18343">
            <v>10</v>
          </cell>
          <cell r="Q18343">
            <v>10</v>
          </cell>
          <cell r="V18343">
            <v>5200</v>
          </cell>
        </row>
        <row r="18344">
          <cell r="A18344">
            <v>1</v>
          </cell>
          <cell r="E18344">
            <v>10</v>
          </cell>
          <cell r="I18344">
            <v>-2126957535.95</v>
          </cell>
          <cell r="M18344">
            <v>10</v>
          </cell>
          <cell r="Q18344">
            <v>10</v>
          </cell>
          <cell r="V18344">
            <v>5304</v>
          </cell>
        </row>
        <row r="18345">
          <cell r="A18345">
            <v>1</v>
          </cell>
          <cell r="E18345">
            <v>10</v>
          </cell>
          <cell r="I18345">
            <v>-123403902.17</v>
          </cell>
          <cell r="M18345">
            <v>10</v>
          </cell>
          <cell r="Q18345">
            <v>10</v>
          </cell>
          <cell r="V18345">
            <v>5305</v>
          </cell>
        </row>
        <row r="18346">
          <cell r="A18346">
            <v>1</v>
          </cell>
          <cell r="E18346">
            <v>10</v>
          </cell>
          <cell r="I18346">
            <v>-3618219604.1100001</v>
          </cell>
          <cell r="M18346">
            <v>10</v>
          </cell>
          <cell r="Q18346">
            <v>10</v>
          </cell>
          <cell r="V18346">
            <v>5306</v>
          </cell>
        </row>
        <row r="18347">
          <cell r="A18347">
            <v>1</v>
          </cell>
          <cell r="E18347">
            <v>10</v>
          </cell>
          <cell r="I18347">
            <v>-46012506.359999999</v>
          </cell>
          <cell r="M18347">
            <v>10</v>
          </cell>
          <cell r="Q18347">
            <v>10</v>
          </cell>
          <cell r="V18347">
            <v>5307</v>
          </cell>
        </row>
        <row r="18348">
          <cell r="A18348">
            <v>1</v>
          </cell>
          <cell r="E18348">
            <v>10</v>
          </cell>
          <cell r="I18348">
            <v>657393483.71000004</v>
          </cell>
          <cell r="M18348">
            <v>10</v>
          </cell>
          <cell r="Q18348">
            <v>10</v>
          </cell>
          <cell r="V18348">
            <v>5400</v>
          </cell>
        </row>
        <row r="18349">
          <cell r="A18349">
            <v>1</v>
          </cell>
          <cell r="E18349">
            <v>10</v>
          </cell>
          <cell r="I18349">
            <v>-10966370927.32</v>
          </cell>
          <cell r="M18349">
            <v>10</v>
          </cell>
          <cell r="Q18349">
            <v>10</v>
          </cell>
          <cell r="V18349">
            <v>5400</v>
          </cell>
        </row>
        <row r="18350">
          <cell r="A18350">
            <v>1</v>
          </cell>
          <cell r="E18350">
            <v>10</v>
          </cell>
          <cell r="I18350">
            <v>1226090311.28</v>
          </cell>
          <cell r="M18350">
            <v>10</v>
          </cell>
          <cell r="Q18350">
            <v>10</v>
          </cell>
          <cell r="V18350">
            <v>5400</v>
          </cell>
        </row>
        <row r="18351">
          <cell r="A18351">
            <v>1</v>
          </cell>
          <cell r="E18351">
            <v>10</v>
          </cell>
          <cell r="I18351">
            <v>-14384007436.129999</v>
          </cell>
          <cell r="M18351">
            <v>10</v>
          </cell>
          <cell r="Q18351">
            <v>10</v>
          </cell>
          <cell r="V18351">
            <v>5400</v>
          </cell>
        </row>
        <row r="18352">
          <cell r="A18352">
            <v>1</v>
          </cell>
          <cell r="E18352">
            <v>10</v>
          </cell>
          <cell r="I18352">
            <v>-5958282.1799999997</v>
          </cell>
          <cell r="M18352">
            <v>10</v>
          </cell>
          <cell r="Q18352">
            <v>10</v>
          </cell>
          <cell r="V18352">
            <v>5450</v>
          </cell>
        </row>
        <row r="18353">
          <cell r="A18353">
            <v>1</v>
          </cell>
          <cell r="E18353">
            <v>10</v>
          </cell>
          <cell r="I18353">
            <v>-5430095.0099999998</v>
          </cell>
          <cell r="M18353">
            <v>10</v>
          </cell>
          <cell r="Q18353">
            <v>10</v>
          </cell>
          <cell r="V18353">
            <v>5450</v>
          </cell>
        </row>
        <row r="18354">
          <cell r="A18354">
            <v>1</v>
          </cell>
          <cell r="E18354">
            <v>10</v>
          </cell>
          <cell r="I18354">
            <v>-4526824.83</v>
          </cell>
          <cell r="M18354">
            <v>10</v>
          </cell>
          <cell r="Q18354">
            <v>10</v>
          </cell>
          <cell r="V18354">
            <v>5450</v>
          </cell>
        </row>
        <row r="18355">
          <cell r="A18355">
            <v>1</v>
          </cell>
          <cell r="E18355">
            <v>10</v>
          </cell>
          <cell r="I18355">
            <v>-5554507.0099999998</v>
          </cell>
          <cell r="M18355">
            <v>10</v>
          </cell>
          <cell r="Q18355">
            <v>10</v>
          </cell>
          <cell r="V18355">
            <v>5450</v>
          </cell>
        </row>
        <row r="18356">
          <cell r="A18356">
            <v>1</v>
          </cell>
          <cell r="E18356">
            <v>10</v>
          </cell>
          <cell r="I18356">
            <v>-15763638.77</v>
          </cell>
          <cell r="M18356">
            <v>10</v>
          </cell>
          <cell r="Q18356">
            <v>10</v>
          </cell>
          <cell r="V18356">
            <v>5450</v>
          </cell>
        </row>
        <row r="18357">
          <cell r="A18357">
            <v>1</v>
          </cell>
          <cell r="E18357">
            <v>10</v>
          </cell>
          <cell r="I18357">
            <v>-10785653.779999999</v>
          </cell>
          <cell r="M18357">
            <v>10</v>
          </cell>
          <cell r="Q18357">
            <v>10</v>
          </cell>
          <cell r="V18357">
            <v>5450</v>
          </cell>
        </row>
        <row r="18358">
          <cell r="A18358">
            <v>1</v>
          </cell>
          <cell r="E18358">
            <v>10</v>
          </cell>
          <cell r="I18358">
            <v>0</v>
          </cell>
          <cell r="M18358">
            <v>10</v>
          </cell>
          <cell r="Q18358">
            <v>10</v>
          </cell>
          <cell r="V18358">
            <v>5450</v>
          </cell>
        </row>
        <row r="18359">
          <cell r="A18359">
            <v>1</v>
          </cell>
          <cell r="E18359">
            <v>10</v>
          </cell>
          <cell r="I18359">
            <v>-77981731.629999995</v>
          </cell>
          <cell r="M18359">
            <v>10</v>
          </cell>
          <cell r="Q18359">
            <v>10</v>
          </cell>
          <cell r="V18359">
            <v>5450</v>
          </cell>
        </row>
        <row r="18360">
          <cell r="A18360">
            <v>1</v>
          </cell>
          <cell r="E18360">
            <v>10</v>
          </cell>
          <cell r="I18360">
            <v>-67248010.760000005</v>
          </cell>
          <cell r="M18360">
            <v>10</v>
          </cell>
          <cell r="Q18360">
            <v>10</v>
          </cell>
          <cell r="V18360">
            <v>5450</v>
          </cell>
        </row>
        <row r="18361">
          <cell r="A18361">
            <v>1</v>
          </cell>
          <cell r="E18361">
            <v>10</v>
          </cell>
          <cell r="I18361">
            <v>-185223300.41</v>
          </cell>
          <cell r="M18361">
            <v>10</v>
          </cell>
          <cell r="Q18361">
            <v>10</v>
          </cell>
          <cell r="V18361">
            <v>5450</v>
          </cell>
        </row>
        <row r="18362">
          <cell r="A18362">
            <v>1</v>
          </cell>
          <cell r="E18362">
            <v>10</v>
          </cell>
          <cell r="I18362">
            <v>-179978238.63</v>
          </cell>
          <cell r="M18362">
            <v>10</v>
          </cell>
          <cell r="Q18362">
            <v>10</v>
          </cell>
          <cell r="V18362">
            <v>5450</v>
          </cell>
        </row>
        <row r="18363">
          <cell r="A18363">
            <v>1</v>
          </cell>
          <cell r="E18363">
            <v>10</v>
          </cell>
          <cell r="I18363">
            <v>-179978238.63</v>
          </cell>
          <cell r="M18363">
            <v>10</v>
          </cell>
          <cell r="Q18363">
            <v>10</v>
          </cell>
          <cell r="V18363">
            <v>5450</v>
          </cell>
        </row>
        <row r="18364">
          <cell r="A18364">
            <v>1</v>
          </cell>
          <cell r="E18364">
            <v>10</v>
          </cell>
          <cell r="I18364">
            <v>-165553235.34</v>
          </cell>
          <cell r="M18364">
            <v>10</v>
          </cell>
          <cell r="Q18364">
            <v>10</v>
          </cell>
          <cell r="V18364">
            <v>5450</v>
          </cell>
        </row>
        <row r="18365">
          <cell r="A18365">
            <v>1</v>
          </cell>
          <cell r="E18365">
            <v>10</v>
          </cell>
          <cell r="I18365">
            <v>-165553235.34</v>
          </cell>
          <cell r="M18365">
            <v>10</v>
          </cell>
          <cell r="Q18365">
            <v>10</v>
          </cell>
          <cell r="V18365">
            <v>5450</v>
          </cell>
        </row>
        <row r="18366">
          <cell r="A18366">
            <v>1</v>
          </cell>
          <cell r="E18366">
            <v>10</v>
          </cell>
          <cell r="I18366">
            <v>-160308173.56</v>
          </cell>
          <cell r="M18366">
            <v>10</v>
          </cell>
          <cell r="Q18366">
            <v>10</v>
          </cell>
          <cell r="V18366">
            <v>5450</v>
          </cell>
        </row>
        <row r="18367">
          <cell r="A18367">
            <v>1</v>
          </cell>
          <cell r="E18367">
            <v>10</v>
          </cell>
          <cell r="I18367">
            <v>-165553235.34</v>
          </cell>
          <cell r="M18367">
            <v>10</v>
          </cell>
          <cell r="Q18367">
            <v>10</v>
          </cell>
          <cell r="V18367">
            <v>5450</v>
          </cell>
        </row>
        <row r="18368">
          <cell r="A18368">
            <v>1</v>
          </cell>
          <cell r="E18368">
            <v>10</v>
          </cell>
          <cell r="I18368">
            <v>208908123</v>
          </cell>
          <cell r="M18368">
            <v>10</v>
          </cell>
          <cell r="Q18368">
            <v>10</v>
          </cell>
          <cell r="V18368">
            <v>6110</v>
          </cell>
        </row>
        <row r="18369">
          <cell r="A18369">
            <v>1</v>
          </cell>
          <cell r="E18369">
            <v>10</v>
          </cell>
          <cell r="I18369">
            <v>-24017035.649999999</v>
          </cell>
          <cell r="M18369">
            <v>10</v>
          </cell>
          <cell r="Q18369">
            <v>10</v>
          </cell>
          <cell r="V18369">
            <v>6120</v>
          </cell>
        </row>
        <row r="18370">
          <cell r="A18370">
            <v>1</v>
          </cell>
          <cell r="E18370">
            <v>10</v>
          </cell>
          <cell r="I18370">
            <v>310253707.63999999</v>
          </cell>
          <cell r="M18370">
            <v>10</v>
          </cell>
          <cell r="Q18370">
            <v>10</v>
          </cell>
          <cell r="V18370">
            <v>6210</v>
          </cell>
        </row>
        <row r="18371">
          <cell r="A18371">
            <v>1</v>
          </cell>
          <cell r="E18371">
            <v>10</v>
          </cell>
          <cell r="I18371">
            <v>-57220771.460000001</v>
          </cell>
          <cell r="M18371">
            <v>10</v>
          </cell>
          <cell r="Q18371">
            <v>10</v>
          </cell>
          <cell r="V18371">
            <v>6220</v>
          </cell>
        </row>
        <row r="18372">
          <cell r="A18372">
            <v>1</v>
          </cell>
          <cell r="E18372">
            <v>10</v>
          </cell>
          <cell r="I18372">
            <v>2818240834.6399999</v>
          </cell>
          <cell r="M18372">
            <v>10</v>
          </cell>
          <cell r="Q18372">
            <v>10</v>
          </cell>
          <cell r="V18372">
            <v>6310</v>
          </cell>
        </row>
        <row r="18373">
          <cell r="A18373">
            <v>1</v>
          </cell>
          <cell r="E18373">
            <v>10</v>
          </cell>
          <cell r="I18373">
            <v>-738620876.5</v>
          </cell>
          <cell r="M18373">
            <v>10</v>
          </cell>
          <cell r="Q18373">
            <v>10</v>
          </cell>
          <cell r="V18373">
            <v>6320</v>
          </cell>
        </row>
        <row r="18374">
          <cell r="A18374">
            <v>1</v>
          </cell>
          <cell r="E18374">
            <v>10</v>
          </cell>
          <cell r="I18374">
            <v>194184624.47</v>
          </cell>
          <cell r="M18374">
            <v>10</v>
          </cell>
          <cell r="Q18374">
            <v>10</v>
          </cell>
          <cell r="V18374">
            <v>6410</v>
          </cell>
        </row>
        <row r="18375">
          <cell r="A18375">
            <v>1</v>
          </cell>
          <cell r="E18375">
            <v>10</v>
          </cell>
          <cell r="I18375">
            <v>-79918669.579999998</v>
          </cell>
          <cell r="M18375">
            <v>10</v>
          </cell>
          <cell r="Q18375">
            <v>10</v>
          </cell>
          <cell r="V18375">
            <v>6420</v>
          </cell>
        </row>
        <row r="18376">
          <cell r="A18376">
            <v>1</v>
          </cell>
          <cell r="E18376">
            <v>10</v>
          </cell>
          <cell r="I18376">
            <v>184189713</v>
          </cell>
          <cell r="M18376">
            <v>10</v>
          </cell>
          <cell r="Q18376">
            <v>10</v>
          </cell>
          <cell r="V18376">
            <v>6510</v>
          </cell>
        </row>
        <row r="18377">
          <cell r="A18377">
            <v>1</v>
          </cell>
          <cell r="E18377">
            <v>10</v>
          </cell>
          <cell r="I18377">
            <v>-37256210.549999997</v>
          </cell>
          <cell r="M18377">
            <v>10</v>
          </cell>
          <cell r="Q18377">
            <v>10</v>
          </cell>
          <cell r="V18377">
            <v>6520</v>
          </cell>
        </row>
        <row r="18378">
          <cell r="A18378">
            <v>1</v>
          </cell>
          <cell r="E18378">
            <v>10</v>
          </cell>
          <cell r="I18378">
            <v>332268894.66000003</v>
          </cell>
          <cell r="M18378">
            <v>10</v>
          </cell>
          <cell r="Q18378">
            <v>10</v>
          </cell>
          <cell r="V18378">
            <v>6810</v>
          </cell>
        </row>
        <row r="18379">
          <cell r="A18379">
            <v>1</v>
          </cell>
          <cell r="E18379">
            <v>10</v>
          </cell>
          <cell r="I18379">
            <v>-7851941.1900000004</v>
          </cell>
          <cell r="M18379">
            <v>10</v>
          </cell>
          <cell r="Q18379">
            <v>10</v>
          </cell>
          <cell r="V18379">
            <v>6820</v>
          </cell>
        </row>
        <row r="18380">
          <cell r="A18380">
            <v>1</v>
          </cell>
          <cell r="E18380">
            <v>10</v>
          </cell>
          <cell r="I18380">
            <v>51275523.600000001</v>
          </cell>
          <cell r="M18380">
            <v>10</v>
          </cell>
          <cell r="Q18380">
            <v>10</v>
          </cell>
          <cell r="V18380">
            <v>7000</v>
          </cell>
        </row>
        <row r="18381">
          <cell r="A18381">
            <v>1</v>
          </cell>
          <cell r="E18381">
            <v>10</v>
          </cell>
          <cell r="I18381">
            <v>15289285115.9</v>
          </cell>
          <cell r="M18381">
            <v>10</v>
          </cell>
          <cell r="Q18381">
            <v>10</v>
          </cell>
          <cell r="V18381">
            <v>7100</v>
          </cell>
        </row>
        <row r="18382">
          <cell r="A18382">
            <v>1</v>
          </cell>
          <cell r="E18382">
            <v>10</v>
          </cell>
          <cell r="I18382">
            <v>-595085230.83000004</v>
          </cell>
          <cell r="M18382">
            <v>10</v>
          </cell>
          <cell r="Q18382">
            <v>10</v>
          </cell>
          <cell r="V18382">
            <v>7110</v>
          </cell>
        </row>
        <row r="18383">
          <cell r="A18383">
            <v>1</v>
          </cell>
          <cell r="E18383">
            <v>10</v>
          </cell>
          <cell r="I18383">
            <v>3466029439.3099999</v>
          </cell>
          <cell r="M18383">
            <v>10</v>
          </cell>
          <cell r="Q18383">
            <v>10</v>
          </cell>
          <cell r="V18383">
            <v>7130</v>
          </cell>
        </row>
        <row r="18384">
          <cell r="A18384">
            <v>1</v>
          </cell>
          <cell r="E18384">
            <v>10</v>
          </cell>
          <cell r="I18384">
            <v>123490610</v>
          </cell>
          <cell r="M18384">
            <v>10</v>
          </cell>
          <cell r="Q18384">
            <v>10</v>
          </cell>
          <cell r="V18384">
            <v>7150</v>
          </cell>
        </row>
        <row r="18385">
          <cell r="A18385">
            <v>1</v>
          </cell>
          <cell r="E18385">
            <v>10</v>
          </cell>
          <cell r="I18385">
            <v>0</v>
          </cell>
          <cell r="M18385">
            <v>10</v>
          </cell>
          <cell r="Q18385">
            <v>10</v>
          </cell>
          <cell r="V18385">
            <v>7250</v>
          </cell>
        </row>
        <row r="18386">
          <cell r="A18386">
            <v>1</v>
          </cell>
          <cell r="E18386">
            <v>10</v>
          </cell>
          <cell r="I18386">
            <v>51349177.57</v>
          </cell>
          <cell r="M18386">
            <v>10</v>
          </cell>
          <cell r="Q18386">
            <v>10</v>
          </cell>
          <cell r="V18386">
            <v>7300</v>
          </cell>
        </row>
        <row r="18387">
          <cell r="A18387">
            <v>1</v>
          </cell>
          <cell r="E18387">
            <v>10</v>
          </cell>
          <cell r="I18387">
            <v>10618000</v>
          </cell>
          <cell r="M18387">
            <v>10</v>
          </cell>
          <cell r="Q18387">
            <v>10</v>
          </cell>
          <cell r="V18387">
            <v>7300</v>
          </cell>
        </row>
        <row r="18388">
          <cell r="A18388">
            <v>1</v>
          </cell>
          <cell r="E18388">
            <v>10</v>
          </cell>
          <cell r="I18388">
            <v>0</v>
          </cell>
          <cell r="M18388">
            <v>10</v>
          </cell>
          <cell r="Q18388">
            <v>10</v>
          </cell>
          <cell r="V18388">
            <v>7300</v>
          </cell>
        </row>
        <row r="18389">
          <cell r="A18389">
            <v>1</v>
          </cell>
          <cell r="E18389">
            <v>10</v>
          </cell>
          <cell r="I18389">
            <v>0</v>
          </cell>
          <cell r="M18389">
            <v>10</v>
          </cell>
          <cell r="Q18389">
            <v>10</v>
          </cell>
          <cell r="V18389">
            <v>7300</v>
          </cell>
        </row>
        <row r="18390">
          <cell r="A18390">
            <v>1</v>
          </cell>
          <cell r="E18390">
            <v>10</v>
          </cell>
          <cell r="I18390">
            <v>0</v>
          </cell>
          <cell r="M18390">
            <v>10</v>
          </cell>
          <cell r="Q18390">
            <v>10</v>
          </cell>
          <cell r="V18390">
            <v>7300</v>
          </cell>
        </row>
        <row r="18391">
          <cell r="A18391">
            <v>1</v>
          </cell>
          <cell r="E18391">
            <v>10</v>
          </cell>
          <cell r="I18391">
            <v>0</v>
          </cell>
          <cell r="M18391">
            <v>10</v>
          </cell>
          <cell r="Q18391">
            <v>10</v>
          </cell>
          <cell r="V18391">
            <v>7300</v>
          </cell>
        </row>
        <row r="18392">
          <cell r="A18392">
            <v>1</v>
          </cell>
          <cell r="E18392">
            <v>10</v>
          </cell>
          <cell r="I18392">
            <v>0</v>
          </cell>
          <cell r="M18392">
            <v>10</v>
          </cell>
          <cell r="Q18392">
            <v>10</v>
          </cell>
          <cell r="V18392">
            <v>7300</v>
          </cell>
        </row>
        <row r="18393">
          <cell r="A18393">
            <v>1</v>
          </cell>
          <cell r="E18393">
            <v>10</v>
          </cell>
          <cell r="I18393">
            <v>22742300.280000001</v>
          </cell>
          <cell r="M18393">
            <v>10</v>
          </cell>
          <cell r="Q18393">
            <v>10</v>
          </cell>
          <cell r="V18393">
            <v>7300</v>
          </cell>
        </row>
        <row r="18394">
          <cell r="A18394">
            <v>1</v>
          </cell>
          <cell r="E18394">
            <v>10</v>
          </cell>
          <cell r="I18394">
            <v>0</v>
          </cell>
          <cell r="M18394">
            <v>10</v>
          </cell>
          <cell r="Q18394">
            <v>10</v>
          </cell>
          <cell r="V18394">
            <v>7300</v>
          </cell>
        </row>
        <row r="18395">
          <cell r="A18395">
            <v>1</v>
          </cell>
          <cell r="E18395">
            <v>10</v>
          </cell>
          <cell r="I18395">
            <v>9740000</v>
          </cell>
          <cell r="M18395">
            <v>10</v>
          </cell>
          <cell r="Q18395">
            <v>10</v>
          </cell>
          <cell r="V18395">
            <v>7300</v>
          </cell>
        </row>
        <row r="18396">
          <cell r="A18396">
            <v>1</v>
          </cell>
          <cell r="E18396">
            <v>10</v>
          </cell>
          <cell r="I18396">
            <v>1086325</v>
          </cell>
          <cell r="M18396">
            <v>10</v>
          </cell>
          <cell r="Q18396">
            <v>10</v>
          </cell>
          <cell r="V18396">
            <v>7300</v>
          </cell>
        </row>
        <row r="18397">
          <cell r="A18397">
            <v>1</v>
          </cell>
          <cell r="E18397">
            <v>10</v>
          </cell>
          <cell r="I18397">
            <v>111504975</v>
          </cell>
          <cell r="M18397">
            <v>10</v>
          </cell>
          <cell r="Q18397">
            <v>10</v>
          </cell>
          <cell r="V18397">
            <v>7300</v>
          </cell>
        </row>
        <row r="18398">
          <cell r="A18398">
            <v>1</v>
          </cell>
          <cell r="E18398">
            <v>10</v>
          </cell>
          <cell r="I18398">
            <v>1852440</v>
          </cell>
          <cell r="M18398">
            <v>10</v>
          </cell>
          <cell r="Q18398">
            <v>10</v>
          </cell>
          <cell r="V18398">
            <v>7300</v>
          </cell>
        </row>
        <row r="18399">
          <cell r="A18399">
            <v>1</v>
          </cell>
          <cell r="E18399">
            <v>10</v>
          </cell>
          <cell r="I18399">
            <v>1600000</v>
          </cell>
          <cell r="M18399">
            <v>10</v>
          </cell>
          <cell r="Q18399">
            <v>10</v>
          </cell>
          <cell r="V18399">
            <v>7300</v>
          </cell>
        </row>
        <row r="18400">
          <cell r="A18400">
            <v>1</v>
          </cell>
          <cell r="E18400">
            <v>10</v>
          </cell>
          <cell r="I18400">
            <v>15000000</v>
          </cell>
          <cell r="M18400">
            <v>10</v>
          </cell>
          <cell r="Q18400">
            <v>10</v>
          </cell>
          <cell r="V18400">
            <v>7300</v>
          </cell>
        </row>
        <row r="18401">
          <cell r="A18401">
            <v>1</v>
          </cell>
          <cell r="E18401">
            <v>10</v>
          </cell>
          <cell r="I18401">
            <v>27750000</v>
          </cell>
          <cell r="M18401">
            <v>10</v>
          </cell>
          <cell r="Q18401">
            <v>10</v>
          </cell>
          <cell r="V18401">
            <v>7300</v>
          </cell>
        </row>
        <row r="18402">
          <cell r="A18402">
            <v>1</v>
          </cell>
          <cell r="E18402">
            <v>10</v>
          </cell>
          <cell r="I18402">
            <v>42117135</v>
          </cell>
          <cell r="M18402">
            <v>10</v>
          </cell>
          <cell r="Q18402">
            <v>10</v>
          </cell>
          <cell r="V18402">
            <v>7500</v>
          </cell>
        </row>
        <row r="18403">
          <cell r="A18403">
            <v>1</v>
          </cell>
          <cell r="E18403">
            <v>10</v>
          </cell>
          <cell r="I18403">
            <v>0</v>
          </cell>
          <cell r="M18403">
            <v>10</v>
          </cell>
          <cell r="Q18403">
            <v>10</v>
          </cell>
          <cell r="V18403">
            <v>7700</v>
          </cell>
        </row>
        <row r="18404">
          <cell r="A18404">
            <v>1</v>
          </cell>
          <cell r="E18404">
            <v>10</v>
          </cell>
          <cell r="I18404">
            <v>2500550</v>
          </cell>
          <cell r="M18404">
            <v>10</v>
          </cell>
          <cell r="Q18404">
            <v>10</v>
          </cell>
          <cell r="V18404">
            <v>7909</v>
          </cell>
        </row>
        <row r="18405">
          <cell r="A18405">
            <v>1</v>
          </cell>
          <cell r="E18405">
            <v>10</v>
          </cell>
          <cell r="I18405">
            <v>0</v>
          </cell>
          <cell r="M18405">
            <v>10</v>
          </cell>
          <cell r="Q18405">
            <v>10</v>
          </cell>
          <cell r="V18405">
            <v>7916</v>
          </cell>
        </row>
        <row r="18406">
          <cell r="A18406">
            <v>1</v>
          </cell>
          <cell r="E18406">
            <v>10</v>
          </cell>
          <cell r="I18406">
            <v>5070832.22</v>
          </cell>
          <cell r="M18406">
            <v>10</v>
          </cell>
          <cell r="Q18406">
            <v>10</v>
          </cell>
          <cell r="V18406">
            <v>8091</v>
          </cell>
        </row>
        <row r="18407">
          <cell r="A18407">
            <v>1</v>
          </cell>
          <cell r="E18407">
            <v>10</v>
          </cell>
          <cell r="I18407">
            <v>-34280371.289999999</v>
          </cell>
          <cell r="M18407">
            <v>10</v>
          </cell>
          <cell r="Q18407">
            <v>10</v>
          </cell>
          <cell r="V18407">
            <v>8092</v>
          </cell>
        </row>
        <row r="18408">
          <cell r="A18408">
            <v>1</v>
          </cell>
          <cell r="E18408">
            <v>10</v>
          </cell>
          <cell r="I18408">
            <v>-1397753044.71</v>
          </cell>
          <cell r="M18408">
            <v>10</v>
          </cell>
          <cell r="Q18408">
            <v>10</v>
          </cell>
          <cell r="V18408">
            <v>9000</v>
          </cell>
        </row>
        <row r="18409">
          <cell r="A18409">
            <v>1</v>
          </cell>
          <cell r="E18409">
            <v>10</v>
          </cell>
          <cell r="I18409">
            <v>-3541604576.7800002</v>
          </cell>
          <cell r="M18409">
            <v>10</v>
          </cell>
          <cell r="Q18409">
            <v>10</v>
          </cell>
          <cell r="V18409">
            <v>9100</v>
          </cell>
        </row>
        <row r="18410">
          <cell r="A18410">
            <v>1</v>
          </cell>
          <cell r="E18410">
            <v>10</v>
          </cell>
          <cell r="I18410">
            <v>0</v>
          </cell>
          <cell r="M18410">
            <v>10</v>
          </cell>
          <cell r="Q18410">
            <v>10</v>
          </cell>
          <cell r="V18410">
            <v>9150</v>
          </cell>
        </row>
        <row r="18411">
          <cell r="A18411">
            <v>1</v>
          </cell>
          <cell r="E18411">
            <v>10</v>
          </cell>
          <cell r="I18411">
            <v>-164421100.5</v>
          </cell>
          <cell r="M18411">
            <v>10</v>
          </cell>
          <cell r="Q18411">
            <v>10</v>
          </cell>
          <cell r="V18411">
            <v>9201</v>
          </cell>
        </row>
        <row r="18412">
          <cell r="A18412">
            <v>1</v>
          </cell>
          <cell r="E18412">
            <v>10</v>
          </cell>
          <cell r="I18412">
            <v>-308903674.5</v>
          </cell>
          <cell r="M18412">
            <v>10</v>
          </cell>
          <cell r="Q18412">
            <v>10</v>
          </cell>
          <cell r="V18412">
            <v>9251</v>
          </cell>
        </row>
        <row r="18413">
          <cell r="A18413">
            <v>1</v>
          </cell>
          <cell r="E18413">
            <v>10</v>
          </cell>
          <cell r="I18413">
            <v>-269721432.30000001</v>
          </cell>
          <cell r="M18413">
            <v>10</v>
          </cell>
          <cell r="Q18413">
            <v>10</v>
          </cell>
          <cell r="V18413">
            <v>9252</v>
          </cell>
        </row>
        <row r="18414">
          <cell r="A18414">
            <v>1</v>
          </cell>
          <cell r="E18414">
            <v>10</v>
          </cell>
          <cell r="I18414">
            <v>100000</v>
          </cell>
          <cell r="M18414">
            <v>10</v>
          </cell>
          <cell r="Q18414">
            <v>10</v>
          </cell>
          <cell r="V18414">
            <v>9253</v>
          </cell>
        </row>
        <row r="18415">
          <cell r="A18415">
            <v>1</v>
          </cell>
          <cell r="E18415">
            <v>10</v>
          </cell>
          <cell r="I18415">
            <v>25549310</v>
          </cell>
          <cell r="M18415">
            <v>10</v>
          </cell>
          <cell r="Q18415">
            <v>10</v>
          </cell>
          <cell r="V18415">
            <v>9253</v>
          </cell>
        </row>
        <row r="18416">
          <cell r="A18416">
            <v>1</v>
          </cell>
          <cell r="E18416">
            <v>10</v>
          </cell>
          <cell r="I18416">
            <v>-21471914.800000001</v>
          </cell>
          <cell r="M18416">
            <v>10</v>
          </cell>
          <cell r="Q18416">
            <v>10</v>
          </cell>
          <cell r="V18416">
            <v>9256</v>
          </cell>
        </row>
        <row r="18417">
          <cell r="A18417">
            <v>1</v>
          </cell>
          <cell r="E18417">
            <v>10</v>
          </cell>
          <cell r="I18417">
            <v>-197414198.09999999</v>
          </cell>
          <cell r="M18417">
            <v>10</v>
          </cell>
          <cell r="Q18417">
            <v>10</v>
          </cell>
          <cell r="V18417">
            <v>9302</v>
          </cell>
        </row>
        <row r="18418">
          <cell r="A18418">
            <v>1</v>
          </cell>
          <cell r="E18418">
            <v>10</v>
          </cell>
          <cell r="I18418">
            <v>-3000576747.9499998</v>
          </cell>
          <cell r="M18418">
            <v>10</v>
          </cell>
          <cell r="Q18418">
            <v>10</v>
          </cell>
          <cell r="V18418">
            <v>9303</v>
          </cell>
        </row>
        <row r="18419">
          <cell r="A18419">
            <v>1</v>
          </cell>
          <cell r="E18419">
            <v>10</v>
          </cell>
          <cell r="I18419">
            <v>-71512690</v>
          </cell>
          <cell r="M18419">
            <v>10</v>
          </cell>
          <cell r="Q18419">
            <v>10</v>
          </cell>
          <cell r="V18419">
            <v>9305</v>
          </cell>
        </row>
        <row r="18420">
          <cell r="A18420">
            <v>1</v>
          </cell>
          <cell r="E18420">
            <v>10</v>
          </cell>
          <cell r="I18420">
            <v>0</v>
          </cell>
          <cell r="M18420">
            <v>10</v>
          </cell>
          <cell r="Q18420">
            <v>10</v>
          </cell>
          <cell r="V18420">
            <v>9400</v>
          </cell>
        </row>
        <row r="18421">
          <cell r="A18421">
            <v>1</v>
          </cell>
          <cell r="E18421">
            <v>10</v>
          </cell>
          <cell r="I18421">
            <v>-21244320</v>
          </cell>
          <cell r="M18421">
            <v>10</v>
          </cell>
          <cell r="Q18421">
            <v>10</v>
          </cell>
          <cell r="V18421">
            <v>9500</v>
          </cell>
        </row>
        <row r="18422">
          <cell r="A18422">
            <v>1</v>
          </cell>
          <cell r="E18422">
            <v>10</v>
          </cell>
          <cell r="I18422">
            <v>-364389655.19999999</v>
          </cell>
          <cell r="M18422">
            <v>10</v>
          </cell>
          <cell r="Q18422">
            <v>10</v>
          </cell>
          <cell r="V18422">
            <v>9530</v>
          </cell>
        </row>
        <row r="18423">
          <cell r="A18423">
            <v>1</v>
          </cell>
          <cell r="E18423">
            <v>10</v>
          </cell>
          <cell r="I18423">
            <v>-945688256.88</v>
          </cell>
          <cell r="M18423">
            <v>10</v>
          </cell>
          <cell r="Q18423">
            <v>10</v>
          </cell>
          <cell r="V18423">
            <v>9600</v>
          </cell>
        </row>
        <row r="18424">
          <cell r="A18424">
            <v>1</v>
          </cell>
          <cell r="E18424">
            <v>10</v>
          </cell>
          <cell r="I18424">
            <v>-16686646</v>
          </cell>
          <cell r="M18424">
            <v>10</v>
          </cell>
          <cell r="Q18424">
            <v>10</v>
          </cell>
          <cell r="V18424">
            <v>9610</v>
          </cell>
        </row>
        <row r="18425">
          <cell r="A18425">
            <v>1</v>
          </cell>
          <cell r="E18425">
            <v>10</v>
          </cell>
          <cell r="I18425">
            <v>1230820409</v>
          </cell>
          <cell r="M18425">
            <v>10</v>
          </cell>
          <cell r="Q18425">
            <v>10</v>
          </cell>
          <cell r="V18425">
            <v>9620</v>
          </cell>
        </row>
        <row r="18426">
          <cell r="A18426">
            <v>1</v>
          </cell>
          <cell r="E18426">
            <v>10</v>
          </cell>
          <cell r="I18426">
            <v>-120007468.08</v>
          </cell>
          <cell r="M18426">
            <v>10</v>
          </cell>
          <cell r="Q18426">
            <v>10</v>
          </cell>
          <cell r="V18426">
            <v>9670</v>
          </cell>
        </row>
        <row r="18427">
          <cell r="A18427">
            <v>1</v>
          </cell>
          <cell r="E18427">
            <v>10</v>
          </cell>
          <cell r="I18427">
            <v>-5757.95</v>
          </cell>
          <cell r="M18427">
            <v>10</v>
          </cell>
          <cell r="Q18427">
            <v>10</v>
          </cell>
          <cell r="V18427">
            <v>9990</v>
          </cell>
        </row>
        <row r="18428">
          <cell r="A18428">
            <v>1</v>
          </cell>
          <cell r="E18428">
            <v>10</v>
          </cell>
          <cell r="I18428">
            <v>17469097028.330002</v>
          </cell>
          <cell r="M18428">
            <v>10</v>
          </cell>
          <cell r="Q18428">
            <v>10</v>
          </cell>
          <cell r="V18428">
            <v>5301</v>
          </cell>
        </row>
        <row r="18429">
          <cell r="A18429">
            <v>1</v>
          </cell>
          <cell r="E18429">
            <v>2</v>
          </cell>
          <cell r="I18429">
            <v>0</v>
          </cell>
          <cell r="M18429">
            <v>2</v>
          </cell>
          <cell r="Q18429">
            <v>2</v>
          </cell>
          <cell r="V18429">
            <v>1090</v>
          </cell>
        </row>
        <row r="18430">
          <cell r="A18430">
            <v>1</v>
          </cell>
          <cell r="E18430">
            <v>2</v>
          </cell>
          <cell r="I18430">
            <v>0</v>
          </cell>
          <cell r="M18430">
            <v>2</v>
          </cell>
          <cell r="Q18430">
            <v>2</v>
          </cell>
          <cell r="V18430">
            <v>4680</v>
          </cell>
        </row>
        <row r="18431">
          <cell r="A18431">
            <v>1</v>
          </cell>
          <cell r="E18431">
            <v>2</v>
          </cell>
          <cell r="I18431">
            <v>0</v>
          </cell>
          <cell r="M18431">
            <v>2</v>
          </cell>
          <cell r="Q18431">
            <v>2</v>
          </cell>
          <cell r="V18431">
            <v>7900</v>
          </cell>
        </row>
        <row r="18432">
          <cell r="A18432">
            <v>9</v>
          </cell>
          <cell r="E18432">
            <v>999</v>
          </cell>
          <cell r="I18432">
            <v>0</v>
          </cell>
          <cell r="M18432">
            <v>999</v>
          </cell>
          <cell r="Q18432">
            <v>999</v>
          </cell>
          <cell r="V18432">
            <v>3</v>
          </cell>
        </row>
        <row r="18433">
          <cell r="A18433">
            <v>1</v>
          </cell>
          <cell r="E18433">
            <v>2</v>
          </cell>
          <cell r="I18433">
            <v>0</v>
          </cell>
          <cell r="M18433">
            <v>2</v>
          </cell>
          <cell r="Q18433">
            <v>2</v>
          </cell>
          <cell r="V18433">
            <v>4730</v>
          </cell>
        </row>
        <row r="18434">
          <cell r="A18434">
            <v>1</v>
          </cell>
          <cell r="E18434">
            <v>2</v>
          </cell>
          <cell r="I18434">
            <v>461425.79</v>
          </cell>
          <cell r="M18434">
            <v>2</v>
          </cell>
          <cell r="Q18434">
            <v>2</v>
          </cell>
          <cell r="V18434">
            <v>4730</v>
          </cell>
        </row>
        <row r="18435">
          <cell r="A18435">
            <v>1</v>
          </cell>
          <cell r="E18435">
            <v>2</v>
          </cell>
          <cell r="I18435">
            <v>80000</v>
          </cell>
          <cell r="M18435">
            <v>2</v>
          </cell>
          <cell r="Q18435">
            <v>2</v>
          </cell>
          <cell r="V18435">
            <v>4740</v>
          </cell>
        </row>
        <row r="18436">
          <cell r="A18436">
            <v>1</v>
          </cell>
          <cell r="E18436">
            <v>2</v>
          </cell>
          <cell r="I18436">
            <v>0</v>
          </cell>
          <cell r="M18436">
            <v>2</v>
          </cell>
          <cell r="Q18436">
            <v>2</v>
          </cell>
          <cell r="V18436">
            <v>4755</v>
          </cell>
        </row>
        <row r="18437">
          <cell r="A18437">
            <v>1</v>
          </cell>
          <cell r="E18437">
            <v>2</v>
          </cell>
          <cell r="I18437">
            <v>0</v>
          </cell>
          <cell r="M18437">
            <v>2</v>
          </cell>
          <cell r="Q18437">
            <v>2</v>
          </cell>
          <cell r="V18437">
            <v>4755</v>
          </cell>
        </row>
        <row r="18438">
          <cell r="A18438">
            <v>1</v>
          </cell>
          <cell r="E18438">
            <v>2</v>
          </cell>
          <cell r="I18438">
            <v>24269.79</v>
          </cell>
          <cell r="M18438">
            <v>2</v>
          </cell>
          <cell r="Q18438">
            <v>2</v>
          </cell>
          <cell r="V18438">
            <v>4800</v>
          </cell>
        </row>
        <row r="18439">
          <cell r="A18439">
            <v>1</v>
          </cell>
          <cell r="E18439">
            <v>2</v>
          </cell>
          <cell r="I18439">
            <v>1540</v>
          </cell>
          <cell r="M18439">
            <v>2</v>
          </cell>
          <cell r="Q18439">
            <v>2</v>
          </cell>
          <cell r="V18439">
            <v>4830</v>
          </cell>
        </row>
        <row r="18440">
          <cell r="A18440">
            <v>1</v>
          </cell>
          <cell r="E18440">
            <v>2</v>
          </cell>
          <cell r="I18440">
            <v>7645</v>
          </cell>
          <cell r="M18440">
            <v>2</v>
          </cell>
          <cell r="Q18440">
            <v>2</v>
          </cell>
          <cell r="V18440">
            <v>4840</v>
          </cell>
        </row>
        <row r="18441">
          <cell r="A18441">
            <v>1</v>
          </cell>
          <cell r="E18441">
            <v>2</v>
          </cell>
          <cell r="I18441">
            <v>279990.27</v>
          </cell>
          <cell r="M18441">
            <v>2</v>
          </cell>
          <cell r="Q18441">
            <v>2</v>
          </cell>
          <cell r="V18441">
            <v>4880</v>
          </cell>
        </row>
        <row r="18442">
          <cell r="A18442">
            <v>1</v>
          </cell>
          <cell r="E18442">
            <v>2</v>
          </cell>
          <cell r="I18442">
            <v>6376.4</v>
          </cell>
          <cell r="M18442">
            <v>2</v>
          </cell>
          <cell r="Q18442">
            <v>2</v>
          </cell>
          <cell r="V18442">
            <v>4910</v>
          </cell>
        </row>
        <row r="18443">
          <cell r="A18443">
            <v>1</v>
          </cell>
          <cell r="E18443">
            <v>2</v>
          </cell>
          <cell r="I18443">
            <v>-10000</v>
          </cell>
          <cell r="M18443">
            <v>2</v>
          </cell>
          <cell r="Q18443">
            <v>2</v>
          </cell>
          <cell r="V18443">
            <v>5100</v>
          </cell>
        </row>
        <row r="18444">
          <cell r="A18444">
            <v>1</v>
          </cell>
          <cell r="E18444">
            <v>2</v>
          </cell>
          <cell r="I18444">
            <v>-3396285.62</v>
          </cell>
          <cell r="M18444">
            <v>2</v>
          </cell>
          <cell r="Q18444">
            <v>2</v>
          </cell>
          <cell r="V18444">
            <v>5400</v>
          </cell>
        </row>
        <row r="18445">
          <cell r="A18445">
            <v>1</v>
          </cell>
          <cell r="E18445">
            <v>2</v>
          </cell>
          <cell r="I18445">
            <v>8488.4699999999993</v>
          </cell>
          <cell r="M18445">
            <v>2</v>
          </cell>
          <cell r="Q18445">
            <v>2</v>
          </cell>
          <cell r="V18445">
            <v>6110</v>
          </cell>
        </row>
        <row r="18446">
          <cell r="A18446">
            <v>1</v>
          </cell>
          <cell r="E18446">
            <v>2</v>
          </cell>
          <cell r="I18446">
            <v>-1414.74</v>
          </cell>
          <cell r="M18446">
            <v>2</v>
          </cell>
          <cell r="Q18446">
            <v>2</v>
          </cell>
          <cell r="V18446">
            <v>6120</v>
          </cell>
        </row>
        <row r="18447">
          <cell r="A18447">
            <v>1</v>
          </cell>
          <cell r="E18447">
            <v>2</v>
          </cell>
          <cell r="I18447">
            <v>73759.509999999995</v>
          </cell>
          <cell r="M18447">
            <v>2</v>
          </cell>
          <cell r="Q18447">
            <v>2</v>
          </cell>
          <cell r="V18447">
            <v>6710</v>
          </cell>
        </row>
        <row r="18448">
          <cell r="A18448">
            <v>1</v>
          </cell>
          <cell r="E18448">
            <v>2</v>
          </cell>
          <cell r="I18448">
            <v>-1024.44</v>
          </cell>
          <cell r="M18448">
            <v>2</v>
          </cell>
          <cell r="Q18448">
            <v>2</v>
          </cell>
          <cell r="V18448">
            <v>6720</v>
          </cell>
        </row>
        <row r="18449">
          <cell r="A18449">
            <v>1</v>
          </cell>
          <cell r="E18449">
            <v>2</v>
          </cell>
          <cell r="I18449">
            <v>5692651.8399999999</v>
          </cell>
          <cell r="M18449">
            <v>2</v>
          </cell>
          <cell r="Q18449">
            <v>2</v>
          </cell>
          <cell r="V18449">
            <v>7100</v>
          </cell>
        </row>
        <row r="18450">
          <cell r="A18450">
            <v>1</v>
          </cell>
          <cell r="E18450">
            <v>2</v>
          </cell>
          <cell r="I18450">
            <v>-58257.63</v>
          </cell>
          <cell r="M18450">
            <v>2</v>
          </cell>
          <cell r="Q18450">
            <v>2</v>
          </cell>
          <cell r="V18450">
            <v>7110</v>
          </cell>
        </row>
        <row r="18451">
          <cell r="A18451">
            <v>1</v>
          </cell>
          <cell r="E18451">
            <v>2</v>
          </cell>
          <cell r="I18451">
            <v>2036835.61</v>
          </cell>
          <cell r="M18451">
            <v>2</v>
          </cell>
          <cell r="Q18451">
            <v>2</v>
          </cell>
          <cell r="V18451">
            <v>7130</v>
          </cell>
        </row>
        <row r="18452">
          <cell r="A18452">
            <v>1</v>
          </cell>
          <cell r="E18452">
            <v>2</v>
          </cell>
          <cell r="I18452">
            <v>3101.95</v>
          </cell>
          <cell r="M18452">
            <v>2</v>
          </cell>
          <cell r="Q18452">
            <v>2</v>
          </cell>
          <cell r="V18452">
            <v>7300</v>
          </cell>
        </row>
        <row r="18453">
          <cell r="A18453">
            <v>1</v>
          </cell>
          <cell r="E18453">
            <v>2</v>
          </cell>
          <cell r="I18453">
            <v>3033.99</v>
          </cell>
          <cell r="M18453">
            <v>2</v>
          </cell>
          <cell r="Q18453">
            <v>2</v>
          </cell>
          <cell r="V18453">
            <v>7300</v>
          </cell>
        </row>
        <row r="18454">
          <cell r="A18454">
            <v>1</v>
          </cell>
          <cell r="E18454">
            <v>2</v>
          </cell>
          <cell r="I18454">
            <v>45653.41</v>
          </cell>
          <cell r="M18454">
            <v>2</v>
          </cell>
          <cell r="Q18454">
            <v>2</v>
          </cell>
          <cell r="V18454">
            <v>7300</v>
          </cell>
        </row>
        <row r="18455">
          <cell r="A18455">
            <v>1</v>
          </cell>
          <cell r="E18455">
            <v>2</v>
          </cell>
          <cell r="I18455">
            <v>11</v>
          </cell>
          <cell r="M18455">
            <v>2</v>
          </cell>
          <cell r="Q18455">
            <v>2</v>
          </cell>
          <cell r="V18455">
            <v>7300</v>
          </cell>
        </row>
        <row r="18456">
          <cell r="A18456">
            <v>1</v>
          </cell>
          <cell r="E18456">
            <v>2</v>
          </cell>
          <cell r="I18456">
            <v>52152.1</v>
          </cell>
          <cell r="M18456">
            <v>2</v>
          </cell>
          <cell r="Q18456">
            <v>2</v>
          </cell>
          <cell r="V18456">
            <v>7300</v>
          </cell>
        </row>
        <row r="18457">
          <cell r="A18457">
            <v>1</v>
          </cell>
          <cell r="E18457">
            <v>2</v>
          </cell>
          <cell r="I18457">
            <v>-8470.43</v>
          </cell>
          <cell r="M18457">
            <v>2</v>
          </cell>
          <cell r="Q18457">
            <v>2</v>
          </cell>
          <cell r="V18457">
            <v>7300</v>
          </cell>
        </row>
        <row r="18458">
          <cell r="A18458">
            <v>1</v>
          </cell>
          <cell r="E18458">
            <v>2</v>
          </cell>
          <cell r="I18458">
            <v>9880.16</v>
          </cell>
          <cell r="M18458">
            <v>2</v>
          </cell>
          <cell r="Q18458">
            <v>2</v>
          </cell>
          <cell r="V18458">
            <v>7300</v>
          </cell>
        </row>
        <row r="18459">
          <cell r="A18459">
            <v>1</v>
          </cell>
          <cell r="E18459">
            <v>2</v>
          </cell>
          <cell r="I18459">
            <v>200</v>
          </cell>
          <cell r="M18459">
            <v>2</v>
          </cell>
          <cell r="Q18459">
            <v>2</v>
          </cell>
          <cell r="V18459">
            <v>7300</v>
          </cell>
        </row>
        <row r="18460">
          <cell r="A18460">
            <v>1</v>
          </cell>
          <cell r="E18460">
            <v>2</v>
          </cell>
          <cell r="I18460">
            <v>1774.86</v>
          </cell>
          <cell r="M18460">
            <v>2</v>
          </cell>
          <cell r="Q18460">
            <v>2</v>
          </cell>
          <cell r="V18460">
            <v>7300</v>
          </cell>
        </row>
        <row r="18461">
          <cell r="A18461">
            <v>1</v>
          </cell>
          <cell r="E18461">
            <v>2</v>
          </cell>
          <cell r="I18461">
            <v>3585.31</v>
          </cell>
          <cell r="M18461">
            <v>2</v>
          </cell>
          <cell r="Q18461">
            <v>2</v>
          </cell>
          <cell r="V18461">
            <v>7300</v>
          </cell>
        </row>
        <row r="18462">
          <cell r="A18462">
            <v>1</v>
          </cell>
          <cell r="E18462">
            <v>2</v>
          </cell>
          <cell r="I18462">
            <v>400</v>
          </cell>
          <cell r="M18462">
            <v>2</v>
          </cell>
          <cell r="Q18462">
            <v>2</v>
          </cell>
          <cell r="V18462">
            <v>7300</v>
          </cell>
        </row>
        <row r="18463">
          <cell r="A18463">
            <v>1</v>
          </cell>
          <cell r="E18463">
            <v>2</v>
          </cell>
          <cell r="I18463">
            <v>1100</v>
          </cell>
          <cell r="M18463">
            <v>2</v>
          </cell>
          <cell r="Q18463">
            <v>2</v>
          </cell>
          <cell r="V18463">
            <v>7300</v>
          </cell>
        </row>
        <row r="18464">
          <cell r="A18464">
            <v>1</v>
          </cell>
          <cell r="E18464">
            <v>2</v>
          </cell>
          <cell r="I18464">
            <v>17.86</v>
          </cell>
          <cell r="M18464">
            <v>2</v>
          </cell>
          <cell r="Q18464">
            <v>2</v>
          </cell>
          <cell r="V18464">
            <v>7300</v>
          </cell>
        </row>
        <row r="18465">
          <cell r="A18465">
            <v>1</v>
          </cell>
          <cell r="E18465">
            <v>2</v>
          </cell>
          <cell r="I18465">
            <v>7250</v>
          </cell>
          <cell r="M18465">
            <v>2</v>
          </cell>
          <cell r="Q18465">
            <v>2</v>
          </cell>
          <cell r="V18465">
            <v>7300</v>
          </cell>
        </row>
        <row r="18466">
          <cell r="A18466">
            <v>1</v>
          </cell>
          <cell r="E18466">
            <v>2</v>
          </cell>
          <cell r="I18466">
            <v>1897.66</v>
          </cell>
          <cell r="M18466">
            <v>2</v>
          </cell>
          <cell r="Q18466">
            <v>2</v>
          </cell>
          <cell r="V18466">
            <v>7300</v>
          </cell>
        </row>
        <row r="18467">
          <cell r="A18467">
            <v>1</v>
          </cell>
          <cell r="E18467">
            <v>2</v>
          </cell>
          <cell r="I18467">
            <v>1500</v>
          </cell>
          <cell r="M18467">
            <v>2</v>
          </cell>
          <cell r="Q18467">
            <v>2</v>
          </cell>
          <cell r="V18467">
            <v>7300</v>
          </cell>
        </row>
        <row r="18468">
          <cell r="A18468">
            <v>1</v>
          </cell>
          <cell r="E18468">
            <v>2</v>
          </cell>
          <cell r="I18468">
            <v>1500</v>
          </cell>
          <cell r="M18468">
            <v>2</v>
          </cell>
          <cell r="Q18468">
            <v>2</v>
          </cell>
          <cell r="V18468">
            <v>7300</v>
          </cell>
        </row>
        <row r="18469">
          <cell r="A18469">
            <v>1</v>
          </cell>
          <cell r="E18469">
            <v>2</v>
          </cell>
          <cell r="I18469">
            <v>1500</v>
          </cell>
          <cell r="M18469">
            <v>2</v>
          </cell>
          <cell r="Q18469">
            <v>2</v>
          </cell>
          <cell r="V18469">
            <v>7300</v>
          </cell>
        </row>
        <row r="18470">
          <cell r="A18470">
            <v>1</v>
          </cell>
          <cell r="E18470">
            <v>2</v>
          </cell>
          <cell r="I18470">
            <v>1500</v>
          </cell>
          <cell r="M18470">
            <v>2</v>
          </cell>
          <cell r="Q18470">
            <v>2</v>
          </cell>
          <cell r="V18470">
            <v>7300</v>
          </cell>
        </row>
        <row r="18471">
          <cell r="A18471">
            <v>1</v>
          </cell>
          <cell r="E18471">
            <v>2</v>
          </cell>
          <cell r="I18471">
            <v>3181.13</v>
          </cell>
          <cell r="M18471">
            <v>2</v>
          </cell>
          <cell r="Q18471">
            <v>2</v>
          </cell>
          <cell r="V18471">
            <v>7300</v>
          </cell>
        </row>
        <row r="18472">
          <cell r="A18472">
            <v>1</v>
          </cell>
          <cell r="E18472">
            <v>2</v>
          </cell>
          <cell r="I18472">
            <v>8135.73</v>
          </cell>
          <cell r="M18472">
            <v>2</v>
          </cell>
          <cell r="Q18472">
            <v>2</v>
          </cell>
          <cell r="V18472">
            <v>7300</v>
          </cell>
        </row>
        <row r="18473">
          <cell r="A18473">
            <v>1</v>
          </cell>
          <cell r="E18473">
            <v>2</v>
          </cell>
          <cell r="I18473">
            <v>294492.08</v>
          </cell>
          <cell r="M18473">
            <v>2</v>
          </cell>
          <cell r="Q18473">
            <v>2</v>
          </cell>
          <cell r="V18473">
            <v>7400</v>
          </cell>
        </row>
        <row r="18474">
          <cell r="A18474">
            <v>1</v>
          </cell>
          <cell r="E18474">
            <v>2</v>
          </cell>
          <cell r="I18474">
            <v>2012889.82</v>
          </cell>
          <cell r="M18474">
            <v>2</v>
          </cell>
          <cell r="Q18474">
            <v>2</v>
          </cell>
          <cell r="V18474">
            <v>7700</v>
          </cell>
        </row>
        <row r="18475">
          <cell r="A18475">
            <v>1</v>
          </cell>
          <cell r="E18475">
            <v>2</v>
          </cell>
          <cell r="I18475">
            <v>1284.3</v>
          </cell>
          <cell r="M18475">
            <v>2</v>
          </cell>
          <cell r="Q18475">
            <v>2</v>
          </cell>
          <cell r="V18475">
            <v>7916</v>
          </cell>
        </row>
        <row r="18476">
          <cell r="A18476">
            <v>1</v>
          </cell>
          <cell r="E18476">
            <v>2</v>
          </cell>
          <cell r="I18476">
            <v>349369.74</v>
          </cell>
          <cell r="M18476">
            <v>2</v>
          </cell>
          <cell r="Q18476">
            <v>2</v>
          </cell>
          <cell r="V18476">
            <v>8081</v>
          </cell>
        </row>
        <row r="18477">
          <cell r="A18477">
            <v>1</v>
          </cell>
          <cell r="E18477">
            <v>2</v>
          </cell>
          <cell r="I18477">
            <v>-2095</v>
          </cell>
          <cell r="M18477">
            <v>2</v>
          </cell>
          <cell r="Q18477">
            <v>2</v>
          </cell>
          <cell r="V18477">
            <v>8700</v>
          </cell>
        </row>
        <row r="18478">
          <cell r="A18478">
            <v>1</v>
          </cell>
          <cell r="E18478">
            <v>2</v>
          </cell>
          <cell r="I18478">
            <v>-3550619.71</v>
          </cell>
          <cell r="M18478">
            <v>2</v>
          </cell>
          <cell r="Q18478">
            <v>2</v>
          </cell>
          <cell r="V18478">
            <v>9100</v>
          </cell>
        </row>
        <row r="18479">
          <cell r="A18479">
            <v>1</v>
          </cell>
          <cell r="E18479">
            <v>2</v>
          </cell>
          <cell r="I18479">
            <v>-20595.63</v>
          </cell>
          <cell r="M18479">
            <v>2</v>
          </cell>
          <cell r="Q18479">
            <v>2</v>
          </cell>
          <cell r="V18479">
            <v>9150</v>
          </cell>
        </row>
        <row r="18480">
          <cell r="A18480">
            <v>1</v>
          </cell>
          <cell r="E18480">
            <v>2</v>
          </cell>
          <cell r="I18480">
            <v>-1211612.3400000001</v>
          </cell>
          <cell r="M18480">
            <v>2</v>
          </cell>
          <cell r="Q18480">
            <v>2</v>
          </cell>
          <cell r="V18480">
            <v>9206</v>
          </cell>
        </row>
        <row r="18481">
          <cell r="A18481">
            <v>1</v>
          </cell>
          <cell r="E18481">
            <v>2</v>
          </cell>
          <cell r="I18481">
            <v>-1267411.96</v>
          </cell>
          <cell r="M18481">
            <v>2</v>
          </cell>
          <cell r="Q18481">
            <v>2</v>
          </cell>
          <cell r="V18481">
            <v>9252</v>
          </cell>
        </row>
        <row r="18482">
          <cell r="A18482">
            <v>1</v>
          </cell>
          <cell r="E18482">
            <v>2</v>
          </cell>
          <cell r="I18482">
            <v>-5184.92</v>
          </cell>
          <cell r="M18482">
            <v>2</v>
          </cell>
          <cell r="Q18482">
            <v>2</v>
          </cell>
          <cell r="V18482">
            <v>9253</v>
          </cell>
        </row>
        <row r="18483">
          <cell r="A18483">
            <v>1</v>
          </cell>
          <cell r="E18483">
            <v>2</v>
          </cell>
          <cell r="I18483">
            <v>-265724.18</v>
          </cell>
          <cell r="M18483">
            <v>2</v>
          </cell>
          <cell r="Q18483">
            <v>2</v>
          </cell>
          <cell r="V18483">
            <v>9302</v>
          </cell>
        </row>
        <row r="18484">
          <cell r="A18484">
            <v>1</v>
          </cell>
          <cell r="E18484">
            <v>2</v>
          </cell>
          <cell r="I18484">
            <v>-1175895.94</v>
          </cell>
          <cell r="M18484">
            <v>2</v>
          </cell>
          <cell r="Q18484">
            <v>2</v>
          </cell>
          <cell r="V18484">
            <v>9303</v>
          </cell>
        </row>
        <row r="18485">
          <cell r="A18485">
            <v>1</v>
          </cell>
          <cell r="E18485">
            <v>2</v>
          </cell>
          <cell r="I18485">
            <v>-160000</v>
          </cell>
          <cell r="M18485">
            <v>2</v>
          </cell>
          <cell r="Q18485">
            <v>2</v>
          </cell>
          <cell r="V18485">
            <v>9305</v>
          </cell>
        </row>
        <row r="18486">
          <cell r="A18486">
            <v>1</v>
          </cell>
          <cell r="E18486">
            <v>2</v>
          </cell>
          <cell r="I18486">
            <v>-80000</v>
          </cell>
          <cell r="M18486">
            <v>2</v>
          </cell>
          <cell r="Q18486">
            <v>2</v>
          </cell>
          <cell r="V18486">
            <v>9306</v>
          </cell>
        </row>
        <row r="18487">
          <cell r="A18487">
            <v>1</v>
          </cell>
          <cell r="E18487">
            <v>2</v>
          </cell>
          <cell r="I18487">
            <v>0</v>
          </cell>
          <cell r="M18487">
            <v>2</v>
          </cell>
          <cell r="Q18487">
            <v>2</v>
          </cell>
          <cell r="V18487">
            <v>9500</v>
          </cell>
        </row>
        <row r="18488">
          <cell r="A18488">
            <v>1</v>
          </cell>
          <cell r="E18488">
            <v>2</v>
          </cell>
          <cell r="I18488">
            <v>-776349.88</v>
          </cell>
          <cell r="M18488">
            <v>2</v>
          </cell>
          <cell r="Q18488">
            <v>2</v>
          </cell>
          <cell r="V18488">
            <v>9530</v>
          </cell>
        </row>
        <row r="18489">
          <cell r="A18489">
            <v>1</v>
          </cell>
          <cell r="E18489">
            <v>2</v>
          </cell>
          <cell r="I18489">
            <v>4463.7700000000004</v>
          </cell>
          <cell r="M18489">
            <v>2</v>
          </cell>
          <cell r="Q18489">
            <v>2</v>
          </cell>
          <cell r="V18489">
            <v>9600</v>
          </cell>
        </row>
        <row r="18490">
          <cell r="A18490">
            <v>1</v>
          </cell>
          <cell r="E18490">
            <v>2</v>
          </cell>
          <cell r="I18490">
            <v>-28907</v>
          </cell>
          <cell r="M18490">
            <v>2</v>
          </cell>
          <cell r="Q18490">
            <v>2</v>
          </cell>
          <cell r="V18490">
            <v>9610</v>
          </cell>
        </row>
        <row r="18491">
          <cell r="A18491">
            <v>1</v>
          </cell>
          <cell r="E18491">
            <v>2</v>
          </cell>
          <cell r="I18491">
            <v>157141.29</v>
          </cell>
          <cell r="M18491">
            <v>2</v>
          </cell>
          <cell r="Q18491">
            <v>2</v>
          </cell>
          <cell r="V18491">
            <v>9611</v>
          </cell>
        </row>
        <row r="18492">
          <cell r="A18492">
            <v>1</v>
          </cell>
          <cell r="E18492">
            <v>2</v>
          </cell>
          <cell r="I18492">
            <v>3184463.41</v>
          </cell>
          <cell r="M18492">
            <v>2</v>
          </cell>
          <cell r="Q18492">
            <v>2</v>
          </cell>
          <cell r="V18492">
            <v>5301</v>
          </cell>
        </row>
        <row r="18493">
          <cell r="A18493">
            <v>1</v>
          </cell>
          <cell r="E18493">
            <v>9</v>
          </cell>
          <cell r="I18493">
            <v>0</v>
          </cell>
          <cell r="M18493">
            <v>9</v>
          </cell>
          <cell r="Q18493">
            <v>9</v>
          </cell>
          <cell r="V18493">
            <v>1010</v>
          </cell>
        </row>
        <row r="18494">
          <cell r="A18494">
            <v>1</v>
          </cell>
          <cell r="E18494">
            <v>9</v>
          </cell>
          <cell r="I18494">
            <v>0</v>
          </cell>
          <cell r="M18494">
            <v>9</v>
          </cell>
          <cell r="Q18494">
            <v>9</v>
          </cell>
          <cell r="V18494">
            <v>1030</v>
          </cell>
        </row>
        <row r="18495">
          <cell r="A18495">
            <v>1</v>
          </cell>
          <cell r="E18495">
            <v>9</v>
          </cell>
          <cell r="I18495">
            <v>0</v>
          </cell>
          <cell r="M18495">
            <v>9</v>
          </cell>
          <cell r="Q18495">
            <v>9</v>
          </cell>
          <cell r="V18495">
            <v>1030</v>
          </cell>
        </row>
        <row r="18496">
          <cell r="A18496">
            <v>1</v>
          </cell>
          <cell r="E18496">
            <v>9</v>
          </cell>
          <cell r="I18496">
            <v>0</v>
          </cell>
          <cell r="M18496">
            <v>9</v>
          </cell>
          <cell r="Q18496">
            <v>9</v>
          </cell>
          <cell r="V18496">
            <v>1095</v>
          </cell>
        </row>
        <row r="18497">
          <cell r="A18497">
            <v>1</v>
          </cell>
          <cell r="E18497">
            <v>9</v>
          </cell>
          <cell r="I18497">
            <v>0</v>
          </cell>
          <cell r="M18497">
            <v>9</v>
          </cell>
          <cell r="Q18497">
            <v>9</v>
          </cell>
          <cell r="V18497">
            <v>1095</v>
          </cell>
        </row>
        <row r="18498">
          <cell r="A18498">
            <v>1</v>
          </cell>
          <cell r="E18498">
            <v>9</v>
          </cell>
          <cell r="I18498">
            <v>0</v>
          </cell>
          <cell r="M18498">
            <v>9</v>
          </cell>
          <cell r="Q18498">
            <v>9</v>
          </cell>
          <cell r="V18498">
            <v>1096</v>
          </cell>
        </row>
        <row r="18499">
          <cell r="A18499">
            <v>1</v>
          </cell>
          <cell r="E18499">
            <v>9</v>
          </cell>
          <cell r="I18499">
            <v>283311.24</v>
          </cell>
          <cell r="M18499">
            <v>9</v>
          </cell>
          <cell r="Q18499">
            <v>9</v>
          </cell>
          <cell r="V18499">
            <v>2010</v>
          </cell>
        </row>
        <row r="18500">
          <cell r="A18500">
            <v>1</v>
          </cell>
          <cell r="E18500">
            <v>9</v>
          </cell>
          <cell r="I18500">
            <v>8669409.1300000008</v>
          </cell>
          <cell r="M18500">
            <v>9</v>
          </cell>
          <cell r="Q18500">
            <v>9</v>
          </cell>
          <cell r="V18500">
            <v>2030</v>
          </cell>
        </row>
        <row r="18501">
          <cell r="A18501">
            <v>1</v>
          </cell>
          <cell r="E18501">
            <v>9</v>
          </cell>
          <cell r="I18501">
            <v>11699850.640000001</v>
          </cell>
          <cell r="M18501">
            <v>9</v>
          </cell>
          <cell r="Q18501">
            <v>9</v>
          </cell>
          <cell r="V18501">
            <v>2040</v>
          </cell>
        </row>
        <row r="18502">
          <cell r="A18502">
            <v>1</v>
          </cell>
          <cell r="E18502">
            <v>9</v>
          </cell>
          <cell r="I18502">
            <v>524424.6</v>
          </cell>
          <cell r="M18502">
            <v>9</v>
          </cell>
          <cell r="Q18502">
            <v>9</v>
          </cell>
          <cell r="V18502">
            <v>2051</v>
          </cell>
        </row>
        <row r="18503">
          <cell r="A18503">
            <v>1</v>
          </cell>
          <cell r="E18503">
            <v>9</v>
          </cell>
          <cell r="I18503">
            <v>0</v>
          </cell>
          <cell r="M18503">
            <v>9</v>
          </cell>
          <cell r="Q18503">
            <v>9</v>
          </cell>
          <cell r="V18503">
            <v>2051</v>
          </cell>
        </row>
        <row r="18504">
          <cell r="A18504">
            <v>1</v>
          </cell>
          <cell r="E18504">
            <v>9</v>
          </cell>
          <cell r="I18504">
            <v>5787890.9400000004</v>
          </cell>
          <cell r="M18504">
            <v>9</v>
          </cell>
          <cell r="Q18504">
            <v>9</v>
          </cell>
          <cell r="V18504">
            <v>2052</v>
          </cell>
        </row>
        <row r="18505">
          <cell r="A18505">
            <v>1</v>
          </cell>
          <cell r="E18505">
            <v>9</v>
          </cell>
          <cell r="I18505">
            <v>64267.87</v>
          </cell>
          <cell r="M18505">
            <v>9</v>
          </cell>
          <cell r="Q18505">
            <v>9</v>
          </cell>
          <cell r="V18505">
            <v>2053</v>
          </cell>
        </row>
        <row r="18506">
          <cell r="A18506">
            <v>1</v>
          </cell>
          <cell r="E18506">
            <v>9</v>
          </cell>
          <cell r="I18506">
            <v>0</v>
          </cell>
          <cell r="M18506">
            <v>9</v>
          </cell>
          <cell r="Q18506">
            <v>9</v>
          </cell>
          <cell r="V18506">
            <v>2054</v>
          </cell>
        </row>
        <row r="18507">
          <cell r="A18507">
            <v>1</v>
          </cell>
          <cell r="E18507">
            <v>9</v>
          </cell>
          <cell r="I18507">
            <v>0</v>
          </cell>
          <cell r="M18507">
            <v>9</v>
          </cell>
          <cell r="Q18507">
            <v>9</v>
          </cell>
          <cell r="V18507">
            <v>2055</v>
          </cell>
        </row>
        <row r="18508">
          <cell r="A18508">
            <v>1</v>
          </cell>
          <cell r="E18508">
            <v>9</v>
          </cell>
          <cell r="I18508">
            <v>2665450.9500000002</v>
          </cell>
          <cell r="M18508">
            <v>9</v>
          </cell>
          <cell r="Q18508">
            <v>9</v>
          </cell>
          <cell r="V18508">
            <v>2090</v>
          </cell>
        </row>
        <row r="18509">
          <cell r="A18509">
            <v>1</v>
          </cell>
          <cell r="E18509">
            <v>9</v>
          </cell>
          <cell r="I18509">
            <v>-29694605.370000001</v>
          </cell>
          <cell r="M18509">
            <v>9</v>
          </cell>
          <cell r="Q18509">
            <v>9</v>
          </cell>
          <cell r="V18509">
            <v>2095</v>
          </cell>
        </row>
        <row r="18510">
          <cell r="A18510">
            <v>1</v>
          </cell>
          <cell r="E18510">
            <v>9</v>
          </cell>
          <cell r="I18510">
            <v>0</v>
          </cell>
          <cell r="M18510">
            <v>9</v>
          </cell>
          <cell r="Q18510">
            <v>9</v>
          </cell>
          <cell r="V18510">
            <v>3100</v>
          </cell>
        </row>
        <row r="18511">
          <cell r="A18511">
            <v>1</v>
          </cell>
          <cell r="E18511">
            <v>9</v>
          </cell>
          <cell r="I18511">
            <v>7797369.46</v>
          </cell>
          <cell r="M18511">
            <v>9</v>
          </cell>
          <cell r="Q18511">
            <v>9</v>
          </cell>
          <cell r="V18511">
            <v>3400</v>
          </cell>
        </row>
        <row r="18512">
          <cell r="A18512">
            <v>1</v>
          </cell>
          <cell r="E18512">
            <v>9</v>
          </cell>
          <cell r="I18512">
            <v>0</v>
          </cell>
          <cell r="M18512">
            <v>9</v>
          </cell>
          <cell r="Q18512">
            <v>9</v>
          </cell>
          <cell r="V18512">
            <v>3500</v>
          </cell>
        </row>
        <row r="18513">
          <cell r="A18513">
            <v>1</v>
          </cell>
          <cell r="E18513">
            <v>9</v>
          </cell>
          <cell r="I18513">
            <v>1352789.35</v>
          </cell>
          <cell r="M18513">
            <v>9</v>
          </cell>
          <cell r="Q18513">
            <v>9</v>
          </cell>
          <cell r="V18513">
            <v>4000</v>
          </cell>
        </row>
        <row r="18514">
          <cell r="A18514">
            <v>1</v>
          </cell>
          <cell r="E18514">
            <v>9</v>
          </cell>
          <cell r="I18514">
            <v>0</v>
          </cell>
          <cell r="M18514">
            <v>9</v>
          </cell>
          <cell r="Q18514">
            <v>9</v>
          </cell>
          <cell r="V18514">
            <v>4050</v>
          </cell>
        </row>
        <row r="18515">
          <cell r="A18515">
            <v>1</v>
          </cell>
          <cell r="E18515">
            <v>9</v>
          </cell>
          <cell r="I18515">
            <v>800000</v>
          </cell>
          <cell r="M18515">
            <v>9</v>
          </cell>
          <cell r="Q18515">
            <v>9</v>
          </cell>
          <cell r="V18515">
            <v>4060</v>
          </cell>
        </row>
        <row r="18516">
          <cell r="A18516">
            <v>1</v>
          </cell>
          <cell r="E18516">
            <v>9</v>
          </cell>
          <cell r="I18516">
            <v>0</v>
          </cell>
          <cell r="M18516">
            <v>9</v>
          </cell>
          <cell r="Q18516">
            <v>9</v>
          </cell>
          <cell r="V18516">
            <v>4100</v>
          </cell>
        </row>
        <row r="18517">
          <cell r="A18517">
            <v>1</v>
          </cell>
          <cell r="E18517">
            <v>9</v>
          </cell>
          <cell r="I18517">
            <v>232722.18</v>
          </cell>
          <cell r="M18517">
            <v>9</v>
          </cell>
          <cell r="Q18517">
            <v>9</v>
          </cell>
          <cell r="V18517">
            <v>4150</v>
          </cell>
        </row>
        <row r="18518">
          <cell r="A18518">
            <v>1</v>
          </cell>
          <cell r="E18518">
            <v>9</v>
          </cell>
          <cell r="I18518">
            <v>0</v>
          </cell>
          <cell r="M18518">
            <v>9</v>
          </cell>
          <cell r="Q18518">
            <v>9</v>
          </cell>
          <cell r="V18518">
            <v>4150</v>
          </cell>
        </row>
        <row r="18519">
          <cell r="A18519">
            <v>1</v>
          </cell>
          <cell r="E18519">
            <v>9</v>
          </cell>
          <cell r="I18519">
            <v>154481.67000000001</v>
          </cell>
          <cell r="M18519">
            <v>9</v>
          </cell>
          <cell r="Q18519">
            <v>9</v>
          </cell>
          <cell r="V18519">
            <v>4200</v>
          </cell>
        </row>
        <row r="18520">
          <cell r="A18520">
            <v>1</v>
          </cell>
          <cell r="E18520">
            <v>9</v>
          </cell>
          <cell r="I18520">
            <v>158269.04</v>
          </cell>
          <cell r="M18520">
            <v>9</v>
          </cell>
          <cell r="Q18520">
            <v>9</v>
          </cell>
          <cell r="V18520">
            <v>4250</v>
          </cell>
        </row>
        <row r="18521">
          <cell r="A18521">
            <v>1</v>
          </cell>
          <cell r="E18521">
            <v>9</v>
          </cell>
          <cell r="I18521">
            <v>0</v>
          </cell>
          <cell r="M18521">
            <v>9</v>
          </cell>
          <cell r="Q18521">
            <v>9</v>
          </cell>
          <cell r="V18521">
            <v>4260</v>
          </cell>
        </row>
        <row r="18522">
          <cell r="A18522">
            <v>1</v>
          </cell>
          <cell r="E18522">
            <v>9</v>
          </cell>
          <cell r="I18522">
            <v>0</v>
          </cell>
          <cell r="M18522">
            <v>9</v>
          </cell>
          <cell r="Q18522">
            <v>9</v>
          </cell>
          <cell r="V18522">
            <v>4301</v>
          </cell>
        </row>
        <row r="18523">
          <cell r="A18523">
            <v>1</v>
          </cell>
          <cell r="E18523">
            <v>9</v>
          </cell>
          <cell r="I18523">
            <v>36338.43</v>
          </cell>
          <cell r="M18523">
            <v>9</v>
          </cell>
          <cell r="Q18523">
            <v>9</v>
          </cell>
          <cell r="V18523">
            <v>4302</v>
          </cell>
        </row>
        <row r="18524">
          <cell r="A18524">
            <v>1</v>
          </cell>
          <cell r="E18524">
            <v>9</v>
          </cell>
          <cell r="I18524">
            <v>0</v>
          </cell>
          <cell r="M18524">
            <v>9</v>
          </cell>
          <cell r="Q18524">
            <v>9</v>
          </cell>
          <cell r="V18524">
            <v>4303</v>
          </cell>
        </row>
        <row r="18525">
          <cell r="A18525">
            <v>1</v>
          </cell>
          <cell r="E18525">
            <v>9</v>
          </cell>
          <cell r="I18525">
            <v>0</v>
          </cell>
          <cell r="M18525">
            <v>9</v>
          </cell>
          <cell r="Q18525">
            <v>9</v>
          </cell>
          <cell r="V18525">
            <v>4304</v>
          </cell>
        </row>
        <row r="18526">
          <cell r="A18526">
            <v>1</v>
          </cell>
          <cell r="E18526">
            <v>9</v>
          </cell>
          <cell r="I18526">
            <v>56880.84</v>
          </cell>
          <cell r="M18526">
            <v>9</v>
          </cell>
          <cell r="Q18526">
            <v>9</v>
          </cell>
          <cell r="V18526">
            <v>4305</v>
          </cell>
        </row>
        <row r="18527">
          <cell r="A18527">
            <v>1</v>
          </cell>
          <cell r="E18527">
            <v>9</v>
          </cell>
          <cell r="I18527">
            <v>0</v>
          </cell>
          <cell r="M18527">
            <v>9</v>
          </cell>
          <cell r="Q18527">
            <v>9</v>
          </cell>
          <cell r="V18527">
            <v>4360</v>
          </cell>
        </row>
        <row r="18528">
          <cell r="A18528">
            <v>1</v>
          </cell>
          <cell r="E18528">
            <v>9</v>
          </cell>
          <cell r="I18528">
            <v>0</v>
          </cell>
          <cell r="M18528">
            <v>9</v>
          </cell>
          <cell r="Q18528">
            <v>9</v>
          </cell>
          <cell r="V18528">
            <v>4380</v>
          </cell>
        </row>
        <row r="18529">
          <cell r="A18529">
            <v>1</v>
          </cell>
          <cell r="E18529">
            <v>9</v>
          </cell>
          <cell r="I18529">
            <v>0</v>
          </cell>
          <cell r="M18529">
            <v>9</v>
          </cell>
          <cell r="Q18529">
            <v>9</v>
          </cell>
          <cell r="V18529">
            <v>4460</v>
          </cell>
        </row>
        <row r="18530">
          <cell r="A18530">
            <v>1</v>
          </cell>
          <cell r="E18530">
            <v>9</v>
          </cell>
          <cell r="I18530">
            <v>0</v>
          </cell>
          <cell r="M18530">
            <v>9</v>
          </cell>
          <cell r="Q18530">
            <v>9</v>
          </cell>
          <cell r="V18530">
            <v>4500</v>
          </cell>
        </row>
        <row r="18531">
          <cell r="A18531">
            <v>1</v>
          </cell>
          <cell r="E18531">
            <v>9</v>
          </cell>
          <cell r="I18531">
            <v>609796.05000000005</v>
          </cell>
          <cell r="M18531">
            <v>9</v>
          </cell>
          <cell r="Q18531">
            <v>9</v>
          </cell>
          <cell r="V18531">
            <v>4560</v>
          </cell>
        </row>
        <row r="18532">
          <cell r="A18532">
            <v>1</v>
          </cell>
          <cell r="E18532">
            <v>9</v>
          </cell>
          <cell r="I18532">
            <v>0</v>
          </cell>
          <cell r="M18532">
            <v>9</v>
          </cell>
          <cell r="Q18532">
            <v>9</v>
          </cell>
          <cell r="V18532">
            <v>4595</v>
          </cell>
        </row>
        <row r="18533">
          <cell r="A18533">
            <v>1</v>
          </cell>
          <cell r="E18533">
            <v>9</v>
          </cell>
          <cell r="I18533">
            <v>930964.75</v>
          </cell>
          <cell r="M18533">
            <v>9</v>
          </cell>
          <cell r="Q18533">
            <v>9</v>
          </cell>
          <cell r="V18533">
            <v>4601</v>
          </cell>
        </row>
        <row r="18534">
          <cell r="A18534">
            <v>1</v>
          </cell>
          <cell r="E18534">
            <v>9</v>
          </cell>
          <cell r="I18534">
            <v>0</v>
          </cell>
          <cell r="M18534">
            <v>9</v>
          </cell>
          <cell r="Q18534">
            <v>9</v>
          </cell>
          <cell r="V18534">
            <v>4602</v>
          </cell>
        </row>
        <row r="18535">
          <cell r="A18535">
            <v>1</v>
          </cell>
          <cell r="E18535">
            <v>9</v>
          </cell>
          <cell r="I18535">
            <v>0</v>
          </cell>
          <cell r="M18535">
            <v>9</v>
          </cell>
          <cell r="Q18535">
            <v>9</v>
          </cell>
          <cell r="V18535">
            <v>4603</v>
          </cell>
        </row>
        <row r="18536">
          <cell r="A18536">
            <v>1</v>
          </cell>
          <cell r="E18536">
            <v>9</v>
          </cell>
          <cell r="I18536">
            <v>0</v>
          </cell>
          <cell r="M18536">
            <v>9</v>
          </cell>
          <cell r="Q18536">
            <v>9</v>
          </cell>
          <cell r="V18536">
            <v>4610</v>
          </cell>
        </row>
        <row r="18537">
          <cell r="A18537">
            <v>1</v>
          </cell>
          <cell r="E18537">
            <v>9</v>
          </cell>
          <cell r="I18537">
            <v>0</v>
          </cell>
          <cell r="M18537">
            <v>9</v>
          </cell>
          <cell r="Q18537">
            <v>9</v>
          </cell>
          <cell r="V18537">
            <v>4640</v>
          </cell>
        </row>
        <row r="18538">
          <cell r="A18538">
            <v>1</v>
          </cell>
          <cell r="E18538">
            <v>9</v>
          </cell>
          <cell r="I18538">
            <v>40230.720000000001</v>
          </cell>
          <cell r="M18538">
            <v>9</v>
          </cell>
          <cell r="Q18538">
            <v>9</v>
          </cell>
          <cell r="V18538">
            <v>4660</v>
          </cell>
        </row>
        <row r="18539">
          <cell r="A18539">
            <v>1</v>
          </cell>
          <cell r="E18539">
            <v>9</v>
          </cell>
          <cell r="I18539">
            <v>0</v>
          </cell>
          <cell r="M18539">
            <v>9</v>
          </cell>
          <cell r="Q18539">
            <v>9</v>
          </cell>
          <cell r="V18539">
            <v>4680</v>
          </cell>
        </row>
        <row r="18540">
          <cell r="A18540">
            <v>1</v>
          </cell>
          <cell r="E18540">
            <v>9</v>
          </cell>
          <cell r="I18540">
            <v>243918.42</v>
          </cell>
          <cell r="M18540">
            <v>9</v>
          </cell>
          <cell r="Q18540">
            <v>9</v>
          </cell>
          <cell r="V18540">
            <v>4700</v>
          </cell>
        </row>
        <row r="18541">
          <cell r="A18541">
            <v>1</v>
          </cell>
          <cell r="E18541">
            <v>9</v>
          </cell>
          <cell r="I18541">
            <v>119431.84</v>
          </cell>
          <cell r="M18541">
            <v>9</v>
          </cell>
          <cell r="Q18541">
            <v>9</v>
          </cell>
          <cell r="V18541">
            <v>4720</v>
          </cell>
        </row>
        <row r="18542">
          <cell r="A18542">
            <v>1</v>
          </cell>
          <cell r="E18542">
            <v>9</v>
          </cell>
          <cell r="I18542">
            <v>4419448.68</v>
          </cell>
          <cell r="M18542">
            <v>9</v>
          </cell>
          <cell r="Q18542">
            <v>9</v>
          </cell>
          <cell r="V18542">
            <v>4730</v>
          </cell>
        </row>
        <row r="18543">
          <cell r="A18543">
            <v>1</v>
          </cell>
          <cell r="E18543">
            <v>9</v>
          </cell>
          <cell r="I18543">
            <v>0</v>
          </cell>
          <cell r="M18543">
            <v>9</v>
          </cell>
          <cell r="Q18543">
            <v>9</v>
          </cell>
          <cell r="V18543">
            <v>4740</v>
          </cell>
        </row>
        <row r="18544">
          <cell r="A18544">
            <v>1</v>
          </cell>
          <cell r="E18544">
            <v>9</v>
          </cell>
          <cell r="I18544">
            <v>0</v>
          </cell>
          <cell r="M18544">
            <v>9</v>
          </cell>
          <cell r="Q18544">
            <v>9</v>
          </cell>
          <cell r="V18544">
            <v>4760</v>
          </cell>
        </row>
        <row r="18545">
          <cell r="A18545">
            <v>1</v>
          </cell>
          <cell r="E18545">
            <v>9</v>
          </cell>
          <cell r="I18545">
            <v>362659.51</v>
          </cell>
          <cell r="M18545">
            <v>9</v>
          </cell>
          <cell r="Q18545">
            <v>9</v>
          </cell>
          <cell r="V18545">
            <v>4775</v>
          </cell>
        </row>
        <row r="18546">
          <cell r="A18546">
            <v>1</v>
          </cell>
          <cell r="E18546">
            <v>9</v>
          </cell>
          <cell r="I18546">
            <v>20450.66</v>
          </cell>
          <cell r="M18546">
            <v>9</v>
          </cell>
          <cell r="Q18546">
            <v>9</v>
          </cell>
          <cell r="V18546">
            <v>4775</v>
          </cell>
        </row>
        <row r="18547">
          <cell r="A18547">
            <v>1</v>
          </cell>
          <cell r="E18547">
            <v>9</v>
          </cell>
          <cell r="I18547">
            <v>0</v>
          </cell>
          <cell r="M18547">
            <v>9</v>
          </cell>
          <cell r="Q18547">
            <v>9</v>
          </cell>
          <cell r="V18547">
            <v>4775</v>
          </cell>
        </row>
        <row r="18548">
          <cell r="A18548">
            <v>1</v>
          </cell>
          <cell r="E18548">
            <v>9</v>
          </cell>
          <cell r="I18548">
            <v>196389.52</v>
          </cell>
          <cell r="M18548">
            <v>9</v>
          </cell>
          <cell r="Q18548">
            <v>9</v>
          </cell>
          <cell r="V18548">
            <v>4780</v>
          </cell>
        </row>
        <row r="18549">
          <cell r="A18549">
            <v>1</v>
          </cell>
          <cell r="E18549">
            <v>9</v>
          </cell>
          <cell r="I18549">
            <v>975673.68</v>
          </cell>
          <cell r="M18549">
            <v>9</v>
          </cell>
          <cell r="Q18549">
            <v>9</v>
          </cell>
          <cell r="V18549">
            <v>4785</v>
          </cell>
        </row>
        <row r="18550">
          <cell r="A18550">
            <v>1</v>
          </cell>
          <cell r="E18550">
            <v>9</v>
          </cell>
          <cell r="I18550">
            <v>16258.12</v>
          </cell>
          <cell r="M18550">
            <v>9</v>
          </cell>
          <cell r="Q18550">
            <v>9</v>
          </cell>
          <cell r="V18550">
            <v>4800</v>
          </cell>
        </row>
        <row r="18551">
          <cell r="A18551">
            <v>1</v>
          </cell>
          <cell r="E18551">
            <v>9</v>
          </cell>
          <cell r="I18551">
            <v>0</v>
          </cell>
          <cell r="M18551">
            <v>9</v>
          </cell>
          <cell r="Q18551">
            <v>9</v>
          </cell>
          <cell r="V18551">
            <v>4800</v>
          </cell>
        </row>
        <row r="18552">
          <cell r="A18552">
            <v>1</v>
          </cell>
          <cell r="E18552">
            <v>9</v>
          </cell>
          <cell r="I18552">
            <v>712843.46</v>
          </cell>
          <cell r="M18552">
            <v>9</v>
          </cell>
          <cell r="Q18552">
            <v>9</v>
          </cell>
          <cell r="V18552">
            <v>4830</v>
          </cell>
        </row>
        <row r="18553">
          <cell r="A18553">
            <v>1</v>
          </cell>
          <cell r="E18553">
            <v>9</v>
          </cell>
          <cell r="I18553">
            <v>0</v>
          </cell>
          <cell r="M18553">
            <v>9</v>
          </cell>
          <cell r="Q18553">
            <v>9</v>
          </cell>
          <cell r="V18553">
            <v>4901</v>
          </cell>
        </row>
        <row r="18554">
          <cell r="A18554">
            <v>1</v>
          </cell>
          <cell r="E18554">
            <v>9</v>
          </cell>
          <cell r="I18554">
            <v>-4700000</v>
          </cell>
          <cell r="M18554">
            <v>9</v>
          </cell>
          <cell r="Q18554">
            <v>9</v>
          </cell>
          <cell r="V18554">
            <v>5100</v>
          </cell>
        </row>
        <row r="18555">
          <cell r="A18555">
            <v>1</v>
          </cell>
          <cell r="E18555">
            <v>9</v>
          </cell>
          <cell r="I18555">
            <v>-4530597.3</v>
          </cell>
          <cell r="M18555">
            <v>9</v>
          </cell>
          <cell r="Q18555">
            <v>9</v>
          </cell>
          <cell r="V18555">
            <v>5150</v>
          </cell>
        </row>
        <row r="18556">
          <cell r="A18556">
            <v>1</v>
          </cell>
          <cell r="E18556">
            <v>9</v>
          </cell>
          <cell r="I18556">
            <v>-54918102.609999999</v>
          </cell>
          <cell r="M18556">
            <v>9</v>
          </cell>
          <cell r="Q18556">
            <v>9</v>
          </cell>
          <cell r="V18556">
            <v>5200</v>
          </cell>
        </row>
        <row r="18557">
          <cell r="A18557">
            <v>1</v>
          </cell>
          <cell r="E18557">
            <v>9</v>
          </cell>
          <cell r="I18557">
            <v>-246004800</v>
          </cell>
          <cell r="M18557">
            <v>9</v>
          </cell>
          <cell r="Q18557">
            <v>9</v>
          </cell>
          <cell r="V18557">
            <v>5400</v>
          </cell>
        </row>
        <row r="18558">
          <cell r="A18558">
            <v>1</v>
          </cell>
          <cell r="E18558">
            <v>9</v>
          </cell>
          <cell r="I18558">
            <v>-24788000</v>
          </cell>
          <cell r="M18558">
            <v>9</v>
          </cell>
          <cell r="Q18558">
            <v>9</v>
          </cell>
          <cell r="V18558">
            <v>5400</v>
          </cell>
        </row>
        <row r="18559">
          <cell r="A18559">
            <v>1</v>
          </cell>
          <cell r="E18559">
            <v>9</v>
          </cell>
          <cell r="I18559">
            <v>-40000000</v>
          </cell>
          <cell r="M18559">
            <v>9</v>
          </cell>
          <cell r="Q18559">
            <v>9</v>
          </cell>
          <cell r="V18559">
            <v>5400</v>
          </cell>
        </row>
        <row r="18560">
          <cell r="A18560">
            <v>1</v>
          </cell>
          <cell r="E18560">
            <v>9</v>
          </cell>
          <cell r="I18560">
            <v>6807459.96</v>
          </cell>
          <cell r="M18560">
            <v>9</v>
          </cell>
          <cell r="Q18560">
            <v>9</v>
          </cell>
          <cell r="V18560">
            <v>5400</v>
          </cell>
        </row>
        <row r="18561">
          <cell r="A18561">
            <v>1</v>
          </cell>
          <cell r="E18561">
            <v>9</v>
          </cell>
          <cell r="I18561">
            <v>166851655.25999999</v>
          </cell>
          <cell r="M18561">
            <v>9</v>
          </cell>
          <cell r="Q18561">
            <v>9</v>
          </cell>
          <cell r="V18561">
            <v>5400</v>
          </cell>
        </row>
        <row r="18562">
          <cell r="A18562">
            <v>1</v>
          </cell>
          <cell r="E18562">
            <v>9</v>
          </cell>
          <cell r="I18562">
            <v>-104919999.98999999</v>
          </cell>
          <cell r="M18562">
            <v>9</v>
          </cell>
          <cell r="Q18562">
            <v>9</v>
          </cell>
          <cell r="V18562">
            <v>5400</v>
          </cell>
        </row>
        <row r="18563">
          <cell r="A18563">
            <v>1</v>
          </cell>
          <cell r="E18563">
            <v>9</v>
          </cell>
          <cell r="I18563">
            <v>3412850</v>
          </cell>
          <cell r="M18563">
            <v>9</v>
          </cell>
          <cell r="Q18563">
            <v>9</v>
          </cell>
          <cell r="V18563">
            <v>6110</v>
          </cell>
        </row>
        <row r="18564">
          <cell r="A18564">
            <v>1</v>
          </cell>
          <cell r="E18564">
            <v>9</v>
          </cell>
          <cell r="I18564">
            <v>-507592.92</v>
          </cell>
          <cell r="M18564">
            <v>9</v>
          </cell>
          <cell r="Q18564">
            <v>9</v>
          </cell>
          <cell r="V18564">
            <v>6120</v>
          </cell>
        </row>
        <row r="18565">
          <cell r="A18565">
            <v>1</v>
          </cell>
          <cell r="E18565">
            <v>9</v>
          </cell>
          <cell r="I18565">
            <v>2354136.1800000002</v>
          </cell>
          <cell r="M18565">
            <v>9</v>
          </cell>
          <cell r="Q18565">
            <v>9</v>
          </cell>
          <cell r="V18565">
            <v>6210</v>
          </cell>
        </row>
        <row r="18566">
          <cell r="A18566">
            <v>1</v>
          </cell>
          <cell r="E18566">
            <v>9</v>
          </cell>
          <cell r="I18566">
            <v>-290838.84999999998</v>
          </cell>
          <cell r="M18566">
            <v>9</v>
          </cell>
          <cell r="Q18566">
            <v>9</v>
          </cell>
          <cell r="V18566">
            <v>6220</v>
          </cell>
        </row>
        <row r="18567">
          <cell r="A18567">
            <v>1</v>
          </cell>
          <cell r="E18567">
            <v>9</v>
          </cell>
          <cell r="I18567">
            <v>0</v>
          </cell>
          <cell r="M18567">
            <v>9</v>
          </cell>
          <cell r="Q18567">
            <v>9</v>
          </cell>
          <cell r="V18567">
            <v>6310</v>
          </cell>
        </row>
        <row r="18568">
          <cell r="A18568">
            <v>1</v>
          </cell>
          <cell r="E18568">
            <v>9</v>
          </cell>
          <cell r="I18568">
            <v>0</v>
          </cell>
          <cell r="M18568">
            <v>9</v>
          </cell>
          <cell r="Q18568">
            <v>9</v>
          </cell>
          <cell r="V18568">
            <v>6320</v>
          </cell>
        </row>
        <row r="18569">
          <cell r="A18569">
            <v>1</v>
          </cell>
          <cell r="E18569">
            <v>9</v>
          </cell>
          <cell r="I18569">
            <v>0</v>
          </cell>
          <cell r="M18569">
            <v>9</v>
          </cell>
          <cell r="Q18569">
            <v>9</v>
          </cell>
          <cell r="V18569">
            <v>6410</v>
          </cell>
        </row>
        <row r="18570">
          <cell r="A18570">
            <v>1</v>
          </cell>
          <cell r="E18570">
            <v>9</v>
          </cell>
          <cell r="I18570">
            <v>0</v>
          </cell>
          <cell r="M18570">
            <v>9</v>
          </cell>
          <cell r="Q18570">
            <v>9</v>
          </cell>
          <cell r="V18570">
            <v>6420</v>
          </cell>
        </row>
        <row r="18571">
          <cell r="A18571">
            <v>1</v>
          </cell>
          <cell r="E18571">
            <v>9</v>
          </cell>
          <cell r="I18571">
            <v>0</v>
          </cell>
          <cell r="M18571">
            <v>9</v>
          </cell>
          <cell r="Q18571">
            <v>9</v>
          </cell>
          <cell r="V18571">
            <v>6510</v>
          </cell>
        </row>
        <row r="18572">
          <cell r="A18572">
            <v>1</v>
          </cell>
          <cell r="E18572">
            <v>9</v>
          </cell>
          <cell r="I18572">
            <v>0</v>
          </cell>
          <cell r="M18572">
            <v>9</v>
          </cell>
          <cell r="Q18572">
            <v>9</v>
          </cell>
          <cell r="V18572">
            <v>6520</v>
          </cell>
        </row>
        <row r="18573">
          <cell r="A18573">
            <v>1</v>
          </cell>
          <cell r="E18573">
            <v>9</v>
          </cell>
          <cell r="I18573">
            <v>0</v>
          </cell>
          <cell r="M18573">
            <v>9</v>
          </cell>
          <cell r="Q18573">
            <v>9</v>
          </cell>
          <cell r="V18573">
            <v>6910</v>
          </cell>
        </row>
        <row r="18574">
          <cell r="A18574">
            <v>1</v>
          </cell>
          <cell r="E18574">
            <v>9</v>
          </cell>
          <cell r="I18574">
            <v>463445</v>
          </cell>
          <cell r="M18574">
            <v>9</v>
          </cell>
          <cell r="Q18574">
            <v>9</v>
          </cell>
          <cell r="V18574">
            <v>7000</v>
          </cell>
        </row>
        <row r="18575">
          <cell r="A18575">
            <v>1</v>
          </cell>
          <cell r="E18575">
            <v>9</v>
          </cell>
          <cell r="I18575">
            <v>126227784</v>
          </cell>
          <cell r="M18575">
            <v>9</v>
          </cell>
          <cell r="Q18575">
            <v>9</v>
          </cell>
          <cell r="V18575">
            <v>7100</v>
          </cell>
        </row>
        <row r="18576">
          <cell r="A18576">
            <v>1</v>
          </cell>
          <cell r="E18576">
            <v>9</v>
          </cell>
          <cell r="I18576">
            <v>22222225.379999999</v>
          </cell>
          <cell r="M18576">
            <v>9</v>
          </cell>
          <cell r="Q18576">
            <v>9</v>
          </cell>
          <cell r="V18576">
            <v>7130</v>
          </cell>
        </row>
        <row r="18577">
          <cell r="A18577">
            <v>1</v>
          </cell>
          <cell r="E18577">
            <v>9</v>
          </cell>
          <cell r="I18577">
            <v>12737319.619999999</v>
          </cell>
          <cell r="M18577">
            <v>9</v>
          </cell>
          <cell r="Q18577">
            <v>9</v>
          </cell>
          <cell r="V18577">
            <v>7140</v>
          </cell>
        </row>
        <row r="18578">
          <cell r="A18578">
            <v>1</v>
          </cell>
          <cell r="E18578">
            <v>9</v>
          </cell>
          <cell r="I18578">
            <v>463445</v>
          </cell>
          <cell r="M18578">
            <v>9</v>
          </cell>
          <cell r="Q18578">
            <v>9</v>
          </cell>
          <cell r="V18578">
            <v>7150</v>
          </cell>
        </row>
        <row r="18579">
          <cell r="A18579">
            <v>1</v>
          </cell>
          <cell r="E18579">
            <v>9</v>
          </cell>
          <cell r="I18579">
            <v>0</v>
          </cell>
          <cell r="M18579">
            <v>9</v>
          </cell>
          <cell r="Q18579">
            <v>9</v>
          </cell>
          <cell r="V18579">
            <v>7300</v>
          </cell>
        </row>
        <row r="18580">
          <cell r="A18580">
            <v>1</v>
          </cell>
          <cell r="E18580">
            <v>9</v>
          </cell>
          <cell r="I18580">
            <v>0</v>
          </cell>
          <cell r="M18580">
            <v>9</v>
          </cell>
          <cell r="Q18580">
            <v>9</v>
          </cell>
          <cell r="V18580">
            <v>7300</v>
          </cell>
        </row>
        <row r="18581">
          <cell r="A18581">
            <v>1</v>
          </cell>
          <cell r="E18581">
            <v>9</v>
          </cell>
          <cell r="I18581">
            <v>0</v>
          </cell>
          <cell r="M18581">
            <v>9</v>
          </cell>
          <cell r="Q18581">
            <v>9</v>
          </cell>
          <cell r="V18581">
            <v>7300</v>
          </cell>
        </row>
        <row r="18582">
          <cell r="A18582">
            <v>1</v>
          </cell>
          <cell r="E18582">
            <v>9</v>
          </cell>
          <cell r="I18582">
            <v>0</v>
          </cell>
          <cell r="M18582">
            <v>9</v>
          </cell>
          <cell r="Q18582">
            <v>9</v>
          </cell>
          <cell r="V18582">
            <v>7300</v>
          </cell>
        </row>
        <row r="18583">
          <cell r="A18583">
            <v>1</v>
          </cell>
          <cell r="E18583">
            <v>9</v>
          </cell>
          <cell r="I18583">
            <v>0</v>
          </cell>
          <cell r="M18583">
            <v>9</v>
          </cell>
          <cell r="Q18583">
            <v>9</v>
          </cell>
          <cell r="V18583">
            <v>7300</v>
          </cell>
        </row>
        <row r="18584">
          <cell r="A18584">
            <v>1</v>
          </cell>
          <cell r="E18584">
            <v>9</v>
          </cell>
          <cell r="I18584">
            <v>0</v>
          </cell>
          <cell r="M18584">
            <v>9</v>
          </cell>
          <cell r="Q18584">
            <v>9</v>
          </cell>
          <cell r="V18584">
            <v>7300</v>
          </cell>
        </row>
        <row r="18585">
          <cell r="A18585">
            <v>1</v>
          </cell>
          <cell r="E18585">
            <v>9</v>
          </cell>
          <cell r="I18585">
            <v>0</v>
          </cell>
          <cell r="M18585">
            <v>9</v>
          </cell>
          <cell r="Q18585">
            <v>9</v>
          </cell>
          <cell r="V18585">
            <v>7300</v>
          </cell>
        </row>
        <row r="18586">
          <cell r="A18586">
            <v>1</v>
          </cell>
          <cell r="E18586">
            <v>9</v>
          </cell>
          <cell r="I18586">
            <v>0</v>
          </cell>
          <cell r="M18586">
            <v>9</v>
          </cell>
          <cell r="Q18586">
            <v>9</v>
          </cell>
          <cell r="V18586">
            <v>7430</v>
          </cell>
        </row>
        <row r="18587">
          <cell r="A18587">
            <v>1</v>
          </cell>
          <cell r="E18587">
            <v>9</v>
          </cell>
          <cell r="I18587">
            <v>52467710.609999999</v>
          </cell>
          <cell r="M18587">
            <v>9</v>
          </cell>
          <cell r="Q18587">
            <v>9</v>
          </cell>
          <cell r="V18587">
            <v>7700</v>
          </cell>
        </row>
        <row r="18588">
          <cell r="A18588">
            <v>1</v>
          </cell>
          <cell r="E18588">
            <v>9</v>
          </cell>
          <cell r="I18588">
            <v>0</v>
          </cell>
          <cell r="M18588">
            <v>9</v>
          </cell>
          <cell r="Q18588">
            <v>9</v>
          </cell>
          <cell r="V18588">
            <v>7800</v>
          </cell>
        </row>
        <row r="18589">
          <cell r="A18589">
            <v>1</v>
          </cell>
          <cell r="E18589">
            <v>9</v>
          </cell>
          <cell r="I18589">
            <v>1287741.71</v>
          </cell>
          <cell r="M18589">
            <v>9</v>
          </cell>
          <cell r="Q18589">
            <v>9</v>
          </cell>
          <cell r="V18589">
            <v>7903</v>
          </cell>
        </row>
        <row r="18590">
          <cell r="A18590">
            <v>1</v>
          </cell>
          <cell r="E18590">
            <v>9</v>
          </cell>
          <cell r="I18590">
            <v>499940.24</v>
          </cell>
          <cell r="M18590">
            <v>9</v>
          </cell>
          <cell r="Q18590">
            <v>9</v>
          </cell>
          <cell r="V18590">
            <v>8031</v>
          </cell>
        </row>
        <row r="18591">
          <cell r="A18591">
            <v>1</v>
          </cell>
          <cell r="E18591">
            <v>9</v>
          </cell>
          <cell r="I18591">
            <v>-272950.96000000002</v>
          </cell>
          <cell r="M18591">
            <v>9</v>
          </cell>
          <cell r="Q18591">
            <v>9</v>
          </cell>
          <cell r="V18591">
            <v>8032</v>
          </cell>
        </row>
        <row r="18592">
          <cell r="A18592">
            <v>1</v>
          </cell>
          <cell r="E18592">
            <v>9</v>
          </cell>
          <cell r="I18592">
            <v>-363763.67</v>
          </cell>
          <cell r="M18592">
            <v>9</v>
          </cell>
          <cell r="Q18592">
            <v>9</v>
          </cell>
          <cell r="V18592">
            <v>8033</v>
          </cell>
        </row>
        <row r="18593">
          <cell r="A18593">
            <v>1</v>
          </cell>
          <cell r="E18593">
            <v>9</v>
          </cell>
          <cell r="I18593">
            <v>0</v>
          </cell>
          <cell r="M18593">
            <v>9</v>
          </cell>
          <cell r="Q18593">
            <v>9</v>
          </cell>
          <cell r="V18593">
            <v>8034</v>
          </cell>
        </row>
        <row r="18594">
          <cell r="A18594">
            <v>1</v>
          </cell>
          <cell r="E18594">
            <v>9</v>
          </cell>
          <cell r="I18594">
            <v>-13470484.17</v>
          </cell>
          <cell r="M18594">
            <v>9</v>
          </cell>
          <cell r="Q18594">
            <v>9</v>
          </cell>
          <cell r="V18594">
            <v>9000</v>
          </cell>
        </row>
        <row r="18595">
          <cell r="A18595">
            <v>1</v>
          </cell>
          <cell r="E18595">
            <v>9</v>
          </cell>
          <cell r="I18595">
            <v>-8914831.9000000004</v>
          </cell>
          <cell r="M18595">
            <v>9</v>
          </cell>
          <cell r="Q18595">
            <v>9</v>
          </cell>
          <cell r="V18595">
            <v>9100</v>
          </cell>
        </row>
        <row r="18596">
          <cell r="A18596">
            <v>1</v>
          </cell>
          <cell r="E18596">
            <v>9</v>
          </cell>
          <cell r="I18596">
            <v>-1879576.09</v>
          </cell>
          <cell r="M18596">
            <v>9</v>
          </cell>
          <cell r="Q18596">
            <v>9</v>
          </cell>
          <cell r="V18596">
            <v>9110</v>
          </cell>
        </row>
        <row r="18597">
          <cell r="A18597">
            <v>1</v>
          </cell>
          <cell r="E18597">
            <v>9</v>
          </cell>
          <cell r="I18597">
            <v>-11543197.68</v>
          </cell>
          <cell r="M18597">
            <v>9</v>
          </cell>
          <cell r="Q18597">
            <v>9</v>
          </cell>
          <cell r="V18597">
            <v>9203</v>
          </cell>
        </row>
        <row r="18598">
          <cell r="A18598">
            <v>1</v>
          </cell>
          <cell r="E18598">
            <v>9</v>
          </cell>
          <cell r="I18598">
            <v>0</v>
          </cell>
          <cell r="M18598">
            <v>9</v>
          </cell>
          <cell r="Q18598">
            <v>9</v>
          </cell>
          <cell r="V18598">
            <v>9215</v>
          </cell>
        </row>
        <row r="18599">
          <cell r="A18599">
            <v>1</v>
          </cell>
          <cell r="E18599">
            <v>9</v>
          </cell>
          <cell r="I18599">
            <v>0</v>
          </cell>
          <cell r="M18599">
            <v>9</v>
          </cell>
          <cell r="Q18599">
            <v>9</v>
          </cell>
          <cell r="V18599">
            <v>9251</v>
          </cell>
        </row>
        <row r="18600">
          <cell r="A18600">
            <v>1</v>
          </cell>
          <cell r="E18600">
            <v>9</v>
          </cell>
          <cell r="I18600">
            <v>-25801790.93</v>
          </cell>
          <cell r="M18600">
            <v>9</v>
          </cell>
          <cell r="Q18600">
            <v>9</v>
          </cell>
          <cell r="V18600">
            <v>9252</v>
          </cell>
        </row>
        <row r="18601">
          <cell r="A18601">
            <v>1</v>
          </cell>
          <cell r="E18601">
            <v>9</v>
          </cell>
          <cell r="I18601">
            <v>0</v>
          </cell>
          <cell r="M18601">
            <v>9</v>
          </cell>
          <cell r="Q18601">
            <v>9</v>
          </cell>
          <cell r="V18601">
            <v>9253</v>
          </cell>
        </row>
        <row r="18602">
          <cell r="A18602">
            <v>1</v>
          </cell>
          <cell r="E18602">
            <v>9</v>
          </cell>
          <cell r="I18602">
            <v>0</v>
          </cell>
          <cell r="M18602">
            <v>9</v>
          </cell>
          <cell r="Q18602">
            <v>9</v>
          </cell>
          <cell r="V18602">
            <v>9256</v>
          </cell>
        </row>
        <row r="18603">
          <cell r="A18603">
            <v>1</v>
          </cell>
          <cell r="E18603">
            <v>9</v>
          </cell>
          <cell r="I18603">
            <v>-8279431.5599999996</v>
          </cell>
          <cell r="M18603">
            <v>9</v>
          </cell>
          <cell r="Q18603">
            <v>9</v>
          </cell>
          <cell r="V18603">
            <v>9305</v>
          </cell>
        </row>
        <row r="18604">
          <cell r="A18604">
            <v>1</v>
          </cell>
          <cell r="E18604">
            <v>9</v>
          </cell>
          <cell r="I18604">
            <v>0</v>
          </cell>
          <cell r="M18604">
            <v>9</v>
          </cell>
          <cell r="Q18604">
            <v>9</v>
          </cell>
          <cell r="V18604">
            <v>9306</v>
          </cell>
        </row>
        <row r="18605">
          <cell r="A18605">
            <v>1</v>
          </cell>
          <cell r="E18605">
            <v>9</v>
          </cell>
          <cell r="I18605">
            <v>0</v>
          </cell>
          <cell r="M18605">
            <v>9</v>
          </cell>
          <cell r="Q18605">
            <v>9</v>
          </cell>
          <cell r="V18605">
            <v>9400</v>
          </cell>
        </row>
        <row r="18606">
          <cell r="A18606">
            <v>1</v>
          </cell>
          <cell r="E18606">
            <v>9</v>
          </cell>
          <cell r="I18606">
            <v>-56974597.299999997</v>
          </cell>
          <cell r="M18606">
            <v>9</v>
          </cell>
          <cell r="Q18606">
            <v>9</v>
          </cell>
          <cell r="V18606">
            <v>9530</v>
          </cell>
        </row>
        <row r="18607">
          <cell r="A18607">
            <v>1</v>
          </cell>
          <cell r="E18607">
            <v>9</v>
          </cell>
          <cell r="I18607">
            <v>-148418371.13999999</v>
          </cell>
          <cell r="M18607">
            <v>9</v>
          </cell>
          <cell r="Q18607">
            <v>9</v>
          </cell>
          <cell r="V18607">
            <v>9600</v>
          </cell>
        </row>
        <row r="18608">
          <cell r="A18608">
            <v>1</v>
          </cell>
          <cell r="E18608">
            <v>9</v>
          </cell>
          <cell r="I18608">
            <v>-23565201.859999999</v>
          </cell>
          <cell r="M18608">
            <v>9</v>
          </cell>
          <cell r="Q18608">
            <v>9</v>
          </cell>
          <cell r="V18608">
            <v>9610</v>
          </cell>
        </row>
        <row r="18609">
          <cell r="A18609">
            <v>1</v>
          </cell>
          <cell r="E18609">
            <v>9</v>
          </cell>
          <cell r="I18609">
            <v>-87254</v>
          </cell>
          <cell r="M18609">
            <v>9</v>
          </cell>
          <cell r="Q18609">
            <v>9</v>
          </cell>
          <cell r="V18609">
            <v>9990</v>
          </cell>
        </row>
        <row r="18610">
          <cell r="A18610">
            <v>1</v>
          </cell>
          <cell r="E18610">
            <v>9</v>
          </cell>
          <cell r="I18610">
            <v>365198753.58999997</v>
          </cell>
          <cell r="M18610">
            <v>9</v>
          </cell>
          <cell r="Q18610">
            <v>9</v>
          </cell>
          <cell r="V18610">
            <v>5301</v>
          </cell>
        </row>
        <row r="18611">
          <cell r="A18611">
            <v>1</v>
          </cell>
          <cell r="E18611">
            <v>6</v>
          </cell>
          <cell r="I18611">
            <v>744384.9</v>
          </cell>
          <cell r="M18611">
            <v>6</v>
          </cell>
          <cell r="Q18611">
            <v>6</v>
          </cell>
          <cell r="V18611">
            <v>2010</v>
          </cell>
        </row>
        <row r="18612">
          <cell r="A18612">
            <v>1</v>
          </cell>
          <cell r="E18612">
            <v>6</v>
          </cell>
          <cell r="I18612">
            <v>853549.83</v>
          </cell>
          <cell r="M18612">
            <v>6</v>
          </cell>
          <cell r="Q18612">
            <v>6</v>
          </cell>
          <cell r="V18612">
            <v>2030</v>
          </cell>
        </row>
        <row r="18613">
          <cell r="A18613">
            <v>1</v>
          </cell>
          <cell r="E18613">
            <v>6</v>
          </cell>
          <cell r="I18613">
            <v>964004.86</v>
          </cell>
          <cell r="M18613">
            <v>6</v>
          </cell>
          <cell r="Q18613">
            <v>6</v>
          </cell>
          <cell r="V18613">
            <v>2040</v>
          </cell>
        </row>
        <row r="18614">
          <cell r="A18614">
            <v>1</v>
          </cell>
          <cell r="E18614">
            <v>6</v>
          </cell>
          <cell r="I18614">
            <v>5088337.1900000004</v>
          </cell>
          <cell r="M18614">
            <v>6</v>
          </cell>
          <cell r="Q18614">
            <v>6</v>
          </cell>
          <cell r="V18614">
            <v>2051</v>
          </cell>
        </row>
        <row r="18615">
          <cell r="A18615">
            <v>1</v>
          </cell>
          <cell r="E18615">
            <v>6</v>
          </cell>
          <cell r="I18615">
            <v>1397666.66</v>
          </cell>
          <cell r="M18615">
            <v>6</v>
          </cell>
          <cell r="Q18615">
            <v>6</v>
          </cell>
          <cell r="V18615">
            <v>2052</v>
          </cell>
        </row>
        <row r="18616">
          <cell r="A18616">
            <v>1</v>
          </cell>
          <cell r="E18616">
            <v>6</v>
          </cell>
          <cell r="I18616">
            <v>83333.34</v>
          </cell>
          <cell r="M18616">
            <v>6</v>
          </cell>
          <cell r="Q18616">
            <v>6</v>
          </cell>
          <cell r="V18616">
            <v>2053</v>
          </cell>
        </row>
        <row r="18617">
          <cell r="A18617">
            <v>1</v>
          </cell>
          <cell r="E18617">
            <v>6</v>
          </cell>
          <cell r="I18617">
            <v>-4229464.22</v>
          </cell>
          <cell r="M18617">
            <v>6</v>
          </cell>
          <cell r="Q18617">
            <v>6</v>
          </cell>
          <cell r="V18617">
            <v>3400</v>
          </cell>
        </row>
        <row r="18618">
          <cell r="A18618">
            <v>1</v>
          </cell>
          <cell r="E18618">
            <v>6</v>
          </cell>
          <cell r="I18618">
            <v>777995.68</v>
          </cell>
          <cell r="M18618">
            <v>6</v>
          </cell>
          <cell r="Q18618">
            <v>6</v>
          </cell>
          <cell r="V18618">
            <v>4150</v>
          </cell>
        </row>
        <row r="18619">
          <cell r="A18619">
            <v>1</v>
          </cell>
          <cell r="E18619">
            <v>6</v>
          </cell>
          <cell r="I18619">
            <v>600034.16</v>
          </cell>
          <cell r="M18619">
            <v>6</v>
          </cell>
          <cell r="Q18619">
            <v>6</v>
          </cell>
          <cell r="V18619">
            <v>4360</v>
          </cell>
        </row>
        <row r="18620">
          <cell r="A18620">
            <v>1</v>
          </cell>
          <cell r="E18620">
            <v>6</v>
          </cell>
          <cell r="I18620">
            <v>30000</v>
          </cell>
          <cell r="M18620">
            <v>6</v>
          </cell>
          <cell r="Q18620">
            <v>6</v>
          </cell>
          <cell r="V18620">
            <v>4595</v>
          </cell>
        </row>
        <row r="18621">
          <cell r="A18621">
            <v>1</v>
          </cell>
          <cell r="E18621">
            <v>6</v>
          </cell>
          <cell r="I18621">
            <v>127606.82</v>
          </cell>
          <cell r="M18621">
            <v>6</v>
          </cell>
          <cell r="Q18621">
            <v>6</v>
          </cell>
          <cell r="V18621">
            <v>4601</v>
          </cell>
        </row>
        <row r="18622">
          <cell r="A18622">
            <v>1</v>
          </cell>
          <cell r="E18622">
            <v>6</v>
          </cell>
          <cell r="I18622">
            <v>913435</v>
          </cell>
          <cell r="M18622">
            <v>6</v>
          </cell>
          <cell r="Q18622">
            <v>6</v>
          </cell>
          <cell r="V18622">
            <v>4602</v>
          </cell>
        </row>
        <row r="18623">
          <cell r="A18623">
            <v>1</v>
          </cell>
          <cell r="E18623">
            <v>6</v>
          </cell>
          <cell r="I18623">
            <v>135895.67000000001</v>
          </cell>
          <cell r="M18623">
            <v>6</v>
          </cell>
          <cell r="Q18623">
            <v>6</v>
          </cell>
          <cell r="V18623">
            <v>4660</v>
          </cell>
        </row>
        <row r="18624">
          <cell r="A18624">
            <v>1</v>
          </cell>
          <cell r="E18624">
            <v>6</v>
          </cell>
          <cell r="I18624">
            <v>2264270.37</v>
          </cell>
          <cell r="M18624">
            <v>6</v>
          </cell>
          <cell r="Q18624">
            <v>6</v>
          </cell>
          <cell r="V18624">
            <v>4700</v>
          </cell>
        </row>
        <row r="18625">
          <cell r="A18625">
            <v>1</v>
          </cell>
          <cell r="E18625">
            <v>6</v>
          </cell>
          <cell r="I18625">
            <v>1401111.29</v>
          </cell>
          <cell r="M18625">
            <v>6</v>
          </cell>
          <cell r="Q18625">
            <v>6</v>
          </cell>
          <cell r="V18625">
            <v>4720</v>
          </cell>
        </row>
        <row r="18626">
          <cell r="A18626">
            <v>1</v>
          </cell>
          <cell r="E18626">
            <v>6</v>
          </cell>
          <cell r="I18626">
            <v>-461547.64</v>
          </cell>
          <cell r="M18626">
            <v>6</v>
          </cell>
          <cell r="Q18626">
            <v>6</v>
          </cell>
          <cell r="V18626">
            <v>4730</v>
          </cell>
        </row>
        <row r="18627">
          <cell r="A18627">
            <v>1</v>
          </cell>
          <cell r="E18627">
            <v>6</v>
          </cell>
          <cell r="I18627">
            <v>380419.59</v>
          </cell>
          <cell r="M18627">
            <v>6</v>
          </cell>
          <cell r="Q18627">
            <v>6</v>
          </cell>
          <cell r="V18627">
            <v>4760</v>
          </cell>
        </row>
        <row r="18628">
          <cell r="A18628">
            <v>1</v>
          </cell>
          <cell r="E18628">
            <v>6</v>
          </cell>
          <cell r="I18628">
            <v>180036.71</v>
          </cell>
          <cell r="M18628">
            <v>6</v>
          </cell>
          <cell r="Q18628">
            <v>6</v>
          </cell>
          <cell r="V18628">
            <v>4775</v>
          </cell>
        </row>
        <row r="18629">
          <cell r="A18629">
            <v>1</v>
          </cell>
          <cell r="E18629">
            <v>6</v>
          </cell>
          <cell r="I18629">
            <v>1261427.92</v>
          </cell>
          <cell r="M18629">
            <v>6</v>
          </cell>
          <cell r="Q18629">
            <v>6</v>
          </cell>
          <cell r="V18629">
            <v>4780</v>
          </cell>
        </row>
        <row r="18630">
          <cell r="A18630">
            <v>1</v>
          </cell>
          <cell r="E18630">
            <v>6</v>
          </cell>
          <cell r="I18630">
            <v>414867.20000000001</v>
          </cell>
          <cell r="M18630">
            <v>6</v>
          </cell>
          <cell r="Q18630">
            <v>6</v>
          </cell>
          <cell r="V18630">
            <v>4785</v>
          </cell>
        </row>
        <row r="18631">
          <cell r="A18631">
            <v>1</v>
          </cell>
          <cell r="E18631">
            <v>6</v>
          </cell>
          <cell r="I18631">
            <v>405201.37</v>
          </cell>
          <cell r="M18631">
            <v>6</v>
          </cell>
          <cell r="Q18631">
            <v>6</v>
          </cell>
          <cell r="V18631">
            <v>4800</v>
          </cell>
        </row>
        <row r="18632">
          <cell r="A18632">
            <v>1</v>
          </cell>
          <cell r="E18632">
            <v>6</v>
          </cell>
          <cell r="I18632">
            <v>1771899.99</v>
          </cell>
          <cell r="M18632">
            <v>6</v>
          </cell>
          <cell r="Q18632">
            <v>6</v>
          </cell>
          <cell r="V18632">
            <v>4830</v>
          </cell>
        </row>
        <row r="18633">
          <cell r="A18633">
            <v>1</v>
          </cell>
          <cell r="E18633">
            <v>6</v>
          </cell>
          <cell r="I18633">
            <v>-139074863.88999999</v>
          </cell>
          <cell r="M18633">
            <v>6</v>
          </cell>
          <cell r="Q18633">
            <v>6</v>
          </cell>
          <cell r="V18633">
            <v>5200</v>
          </cell>
        </row>
        <row r="18634">
          <cell r="A18634">
            <v>1</v>
          </cell>
          <cell r="E18634">
            <v>6</v>
          </cell>
          <cell r="I18634">
            <v>13875951.630000001</v>
          </cell>
          <cell r="M18634">
            <v>6</v>
          </cell>
          <cell r="Q18634">
            <v>6</v>
          </cell>
          <cell r="V18634">
            <v>5400</v>
          </cell>
        </row>
        <row r="18635">
          <cell r="A18635">
            <v>1</v>
          </cell>
          <cell r="E18635">
            <v>6</v>
          </cell>
          <cell r="I18635">
            <v>33973581.979999997</v>
          </cell>
          <cell r="M18635">
            <v>6</v>
          </cell>
          <cell r="Q18635">
            <v>6</v>
          </cell>
          <cell r="V18635">
            <v>5400</v>
          </cell>
        </row>
        <row r="18636">
          <cell r="A18636">
            <v>1</v>
          </cell>
          <cell r="E18636">
            <v>6</v>
          </cell>
          <cell r="I18636">
            <v>-190603794.52000001</v>
          </cell>
          <cell r="M18636">
            <v>6</v>
          </cell>
          <cell r="Q18636">
            <v>6</v>
          </cell>
          <cell r="V18636">
            <v>5400</v>
          </cell>
        </row>
        <row r="18637">
          <cell r="A18637">
            <v>1</v>
          </cell>
          <cell r="E18637">
            <v>6</v>
          </cell>
          <cell r="I18637">
            <v>2565566.5</v>
          </cell>
          <cell r="M18637">
            <v>6</v>
          </cell>
          <cell r="Q18637">
            <v>6</v>
          </cell>
          <cell r="V18637">
            <v>5400</v>
          </cell>
        </row>
        <row r="18638">
          <cell r="A18638">
            <v>1</v>
          </cell>
          <cell r="E18638">
            <v>6</v>
          </cell>
          <cell r="I18638">
            <v>193373622.50999999</v>
          </cell>
          <cell r="M18638">
            <v>6</v>
          </cell>
          <cell r="Q18638">
            <v>6</v>
          </cell>
          <cell r="V18638">
            <v>7100</v>
          </cell>
        </row>
        <row r="18639">
          <cell r="A18639">
            <v>1</v>
          </cell>
          <cell r="E18639">
            <v>6</v>
          </cell>
          <cell r="I18639">
            <v>-11355104.82</v>
          </cell>
          <cell r="M18639">
            <v>6</v>
          </cell>
          <cell r="Q18639">
            <v>6</v>
          </cell>
          <cell r="V18639">
            <v>7110</v>
          </cell>
        </row>
        <row r="18640">
          <cell r="A18640">
            <v>1</v>
          </cell>
          <cell r="E18640">
            <v>6</v>
          </cell>
          <cell r="I18640">
            <v>64242765.789999999</v>
          </cell>
          <cell r="M18640">
            <v>6</v>
          </cell>
          <cell r="Q18640">
            <v>6</v>
          </cell>
          <cell r="V18640">
            <v>7130</v>
          </cell>
        </row>
        <row r="18641">
          <cell r="A18641">
            <v>1</v>
          </cell>
          <cell r="E18641">
            <v>6</v>
          </cell>
          <cell r="I18641">
            <v>200814.17</v>
          </cell>
          <cell r="M18641">
            <v>6</v>
          </cell>
          <cell r="Q18641">
            <v>6</v>
          </cell>
          <cell r="V18641">
            <v>7300</v>
          </cell>
        </row>
        <row r="18642">
          <cell r="A18642">
            <v>1</v>
          </cell>
          <cell r="E18642">
            <v>6</v>
          </cell>
          <cell r="I18642">
            <v>491466.26</v>
          </cell>
          <cell r="M18642">
            <v>6</v>
          </cell>
          <cell r="Q18642">
            <v>6</v>
          </cell>
          <cell r="V18642">
            <v>7300</v>
          </cell>
        </row>
        <row r="18643">
          <cell r="A18643">
            <v>1</v>
          </cell>
          <cell r="E18643">
            <v>6</v>
          </cell>
          <cell r="I18643">
            <v>-57920</v>
          </cell>
          <cell r="M18643">
            <v>6</v>
          </cell>
          <cell r="Q18643">
            <v>6</v>
          </cell>
          <cell r="V18643">
            <v>7300</v>
          </cell>
        </row>
        <row r="18644">
          <cell r="A18644">
            <v>1</v>
          </cell>
          <cell r="E18644">
            <v>6</v>
          </cell>
          <cell r="I18644">
            <v>1043364.7</v>
          </cell>
          <cell r="M18644">
            <v>6</v>
          </cell>
          <cell r="Q18644">
            <v>6</v>
          </cell>
          <cell r="V18644">
            <v>7904</v>
          </cell>
        </row>
        <row r="18645">
          <cell r="A18645">
            <v>1</v>
          </cell>
          <cell r="E18645">
            <v>6</v>
          </cell>
          <cell r="I18645">
            <v>-8592</v>
          </cell>
          <cell r="M18645">
            <v>6</v>
          </cell>
          <cell r="Q18645">
            <v>6</v>
          </cell>
          <cell r="V18645">
            <v>8042</v>
          </cell>
        </row>
        <row r="18646">
          <cell r="A18646">
            <v>1</v>
          </cell>
          <cell r="E18646">
            <v>6</v>
          </cell>
          <cell r="I18646">
            <v>660571</v>
          </cell>
          <cell r="M18646">
            <v>6</v>
          </cell>
          <cell r="Q18646">
            <v>6</v>
          </cell>
          <cell r="V18646">
            <v>8043</v>
          </cell>
        </row>
        <row r="18647">
          <cell r="A18647">
            <v>1</v>
          </cell>
          <cell r="E18647">
            <v>6</v>
          </cell>
          <cell r="I18647">
            <v>15568104</v>
          </cell>
          <cell r="M18647">
            <v>6</v>
          </cell>
          <cell r="Q18647">
            <v>6</v>
          </cell>
          <cell r="V18647">
            <v>8112</v>
          </cell>
        </row>
        <row r="18648">
          <cell r="A18648">
            <v>1</v>
          </cell>
          <cell r="E18648">
            <v>11</v>
          </cell>
          <cell r="I18648">
            <v>0</v>
          </cell>
          <cell r="M18648">
            <v>11</v>
          </cell>
          <cell r="Q18648">
            <v>11</v>
          </cell>
          <cell r="V18648">
            <v>4785</v>
          </cell>
        </row>
        <row r="18649">
          <cell r="A18649">
            <v>1</v>
          </cell>
          <cell r="E18649">
            <v>7</v>
          </cell>
          <cell r="I18649">
            <v>0</v>
          </cell>
          <cell r="M18649">
            <v>7</v>
          </cell>
          <cell r="Q18649">
            <v>7</v>
          </cell>
          <cell r="V18649">
            <v>1010</v>
          </cell>
        </row>
        <row r="18650">
          <cell r="A18650">
            <v>1</v>
          </cell>
          <cell r="E18650">
            <v>7</v>
          </cell>
          <cell r="I18650">
            <v>0</v>
          </cell>
          <cell r="M18650">
            <v>7</v>
          </cell>
          <cell r="Q18650">
            <v>7</v>
          </cell>
          <cell r="V18650">
            <v>1030</v>
          </cell>
        </row>
        <row r="18651">
          <cell r="A18651">
            <v>1</v>
          </cell>
          <cell r="E18651">
            <v>7</v>
          </cell>
          <cell r="I18651">
            <v>0</v>
          </cell>
          <cell r="M18651">
            <v>7</v>
          </cell>
          <cell r="Q18651">
            <v>7</v>
          </cell>
          <cell r="V18651">
            <v>1095</v>
          </cell>
        </row>
        <row r="18652">
          <cell r="A18652">
            <v>1</v>
          </cell>
          <cell r="E18652">
            <v>7</v>
          </cell>
          <cell r="I18652">
            <v>0</v>
          </cell>
          <cell r="M18652">
            <v>7</v>
          </cell>
          <cell r="Q18652">
            <v>7</v>
          </cell>
          <cell r="V18652">
            <v>2010</v>
          </cell>
        </row>
        <row r="18653">
          <cell r="A18653">
            <v>1</v>
          </cell>
          <cell r="E18653">
            <v>7</v>
          </cell>
          <cell r="I18653">
            <v>713000</v>
          </cell>
          <cell r="M18653">
            <v>7</v>
          </cell>
          <cell r="Q18653">
            <v>7</v>
          </cell>
          <cell r="V18653">
            <v>2030</v>
          </cell>
        </row>
        <row r="18654">
          <cell r="A18654">
            <v>1</v>
          </cell>
          <cell r="E18654">
            <v>7</v>
          </cell>
          <cell r="I18654">
            <v>635383.62</v>
          </cell>
          <cell r="M18654">
            <v>7</v>
          </cell>
          <cell r="Q18654">
            <v>7</v>
          </cell>
          <cell r="V18654">
            <v>2040</v>
          </cell>
        </row>
        <row r="18655">
          <cell r="A18655">
            <v>1</v>
          </cell>
          <cell r="E18655">
            <v>7</v>
          </cell>
          <cell r="I18655">
            <v>0</v>
          </cell>
          <cell r="M18655">
            <v>7</v>
          </cell>
          <cell r="Q18655">
            <v>7</v>
          </cell>
          <cell r="V18655">
            <v>2051</v>
          </cell>
        </row>
        <row r="18656">
          <cell r="A18656">
            <v>1</v>
          </cell>
          <cell r="E18656">
            <v>7</v>
          </cell>
          <cell r="I18656">
            <v>0</v>
          </cell>
          <cell r="M18656">
            <v>7</v>
          </cell>
          <cell r="Q18656">
            <v>7</v>
          </cell>
          <cell r="V18656">
            <v>2052</v>
          </cell>
        </row>
        <row r="18657">
          <cell r="A18657">
            <v>1</v>
          </cell>
          <cell r="E18657">
            <v>7</v>
          </cell>
          <cell r="I18657">
            <v>0</v>
          </cell>
          <cell r="M18657">
            <v>7</v>
          </cell>
          <cell r="Q18657">
            <v>7</v>
          </cell>
          <cell r="V18657">
            <v>2053</v>
          </cell>
        </row>
        <row r="18658">
          <cell r="A18658">
            <v>1</v>
          </cell>
          <cell r="E18658">
            <v>7</v>
          </cell>
          <cell r="I18658">
            <v>0</v>
          </cell>
          <cell r="M18658">
            <v>7</v>
          </cell>
          <cell r="Q18658">
            <v>7</v>
          </cell>
          <cell r="V18658">
            <v>2054</v>
          </cell>
        </row>
        <row r="18659">
          <cell r="A18659">
            <v>1</v>
          </cell>
          <cell r="E18659">
            <v>7</v>
          </cell>
          <cell r="I18659">
            <v>0</v>
          </cell>
          <cell r="M18659">
            <v>7</v>
          </cell>
          <cell r="Q18659">
            <v>7</v>
          </cell>
          <cell r="V18659">
            <v>2055</v>
          </cell>
        </row>
        <row r="18660">
          <cell r="A18660">
            <v>1</v>
          </cell>
          <cell r="E18660">
            <v>7</v>
          </cell>
          <cell r="I18660">
            <v>0</v>
          </cell>
          <cell r="M18660">
            <v>7</v>
          </cell>
          <cell r="Q18660">
            <v>7</v>
          </cell>
          <cell r="V18660">
            <v>2090</v>
          </cell>
        </row>
        <row r="18661">
          <cell r="A18661">
            <v>1</v>
          </cell>
          <cell r="E18661">
            <v>7</v>
          </cell>
          <cell r="I18661">
            <v>0</v>
          </cell>
          <cell r="M18661">
            <v>7</v>
          </cell>
          <cell r="Q18661">
            <v>7</v>
          </cell>
          <cell r="V18661">
            <v>2095</v>
          </cell>
        </row>
        <row r="18662">
          <cell r="A18662">
            <v>1</v>
          </cell>
          <cell r="E18662">
            <v>7</v>
          </cell>
          <cell r="I18662">
            <v>0</v>
          </cell>
          <cell r="M18662">
            <v>7</v>
          </cell>
          <cell r="Q18662">
            <v>7</v>
          </cell>
          <cell r="V18662">
            <v>2095</v>
          </cell>
        </row>
        <row r="18663">
          <cell r="A18663">
            <v>1</v>
          </cell>
          <cell r="E18663">
            <v>7</v>
          </cell>
          <cell r="I18663">
            <v>0</v>
          </cell>
          <cell r="M18663">
            <v>7</v>
          </cell>
          <cell r="Q18663">
            <v>7</v>
          </cell>
          <cell r="V18663">
            <v>3100</v>
          </cell>
        </row>
        <row r="18664">
          <cell r="A18664">
            <v>1</v>
          </cell>
          <cell r="E18664">
            <v>7</v>
          </cell>
          <cell r="I18664">
            <v>-486.56</v>
          </cell>
          <cell r="M18664">
            <v>7</v>
          </cell>
          <cell r="Q18664">
            <v>7</v>
          </cell>
          <cell r="V18664">
            <v>3100</v>
          </cell>
        </row>
        <row r="18665">
          <cell r="A18665">
            <v>1</v>
          </cell>
          <cell r="E18665">
            <v>7</v>
          </cell>
          <cell r="I18665">
            <v>-2730.97</v>
          </cell>
          <cell r="M18665">
            <v>7</v>
          </cell>
          <cell r="Q18665">
            <v>7</v>
          </cell>
          <cell r="V18665">
            <v>3300</v>
          </cell>
        </row>
        <row r="18666">
          <cell r="A18666">
            <v>1</v>
          </cell>
          <cell r="E18666">
            <v>7</v>
          </cell>
          <cell r="I18666">
            <v>-1489724.08</v>
          </cell>
          <cell r="M18666">
            <v>7</v>
          </cell>
          <cell r="Q18666">
            <v>7</v>
          </cell>
          <cell r="V18666">
            <v>3400</v>
          </cell>
        </row>
        <row r="18667">
          <cell r="A18667">
            <v>1</v>
          </cell>
          <cell r="E18667">
            <v>7</v>
          </cell>
          <cell r="I18667">
            <v>-36855</v>
          </cell>
          <cell r="M18667">
            <v>7</v>
          </cell>
          <cell r="Q18667">
            <v>7</v>
          </cell>
          <cell r="V18667">
            <v>4000</v>
          </cell>
        </row>
        <row r="18668">
          <cell r="A18668">
            <v>1</v>
          </cell>
          <cell r="E18668">
            <v>7</v>
          </cell>
          <cell r="I18668">
            <v>0</v>
          </cell>
          <cell r="M18668">
            <v>7</v>
          </cell>
          <cell r="Q18668">
            <v>7</v>
          </cell>
          <cell r="V18668">
            <v>4050</v>
          </cell>
        </row>
        <row r="18669">
          <cell r="A18669">
            <v>1</v>
          </cell>
          <cell r="E18669">
            <v>7</v>
          </cell>
          <cell r="I18669">
            <v>103039.03</v>
          </cell>
          <cell r="M18669">
            <v>7</v>
          </cell>
          <cell r="Q18669">
            <v>7</v>
          </cell>
          <cell r="V18669">
            <v>4060</v>
          </cell>
        </row>
        <row r="18670">
          <cell r="A18670">
            <v>1</v>
          </cell>
          <cell r="E18670">
            <v>7</v>
          </cell>
          <cell r="I18670">
            <v>0</v>
          </cell>
          <cell r="M18670">
            <v>7</v>
          </cell>
          <cell r="Q18670">
            <v>7</v>
          </cell>
          <cell r="V18670">
            <v>4150</v>
          </cell>
        </row>
        <row r="18671">
          <cell r="A18671">
            <v>1</v>
          </cell>
          <cell r="E18671">
            <v>7</v>
          </cell>
          <cell r="I18671">
            <v>68887.009999999995</v>
          </cell>
          <cell r="M18671">
            <v>7</v>
          </cell>
          <cell r="Q18671">
            <v>7</v>
          </cell>
          <cell r="V18671">
            <v>4150</v>
          </cell>
        </row>
        <row r="18672">
          <cell r="A18672">
            <v>1</v>
          </cell>
          <cell r="E18672">
            <v>7</v>
          </cell>
          <cell r="I18672">
            <v>1175</v>
          </cell>
          <cell r="M18672">
            <v>7</v>
          </cell>
          <cell r="Q18672">
            <v>7</v>
          </cell>
          <cell r="V18672">
            <v>4250</v>
          </cell>
        </row>
        <row r="18673">
          <cell r="A18673">
            <v>1</v>
          </cell>
          <cell r="E18673">
            <v>7</v>
          </cell>
          <cell r="I18673">
            <v>3650</v>
          </cell>
          <cell r="M18673">
            <v>7</v>
          </cell>
          <cell r="Q18673">
            <v>7</v>
          </cell>
          <cell r="V18673">
            <v>4260</v>
          </cell>
        </row>
        <row r="18674">
          <cell r="A18674">
            <v>1</v>
          </cell>
          <cell r="E18674">
            <v>7</v>
          </cell>
          <cell r="I18674">
            <v>6500</v>
          </cell>
          <cell r="M18674">
            <v>7</v>
          </cell>
          <cell r="Q18674">
            <v>7</v>
          </cell>
          <cell r="V18674">
            <v>4280</v>
          </cell>
        </row>
        <row r="18675">
          <cell r="A18675">
            <v>1</v>
          </cell>
          <cell r="E18675">
            <v>7</v>
          </cell>
          <cell r="I18675">
            <v>9217.5400000000009</v>
          </cell>
          <cell r="M18675">
            <v>7</v>
          </cell>
          <cell r="Q18675">
            <v>7</v>
          </cell>
          <cell r="V18675">
            <v>4301</v>
          </cell>
        </row>
        <row r="18676">
          <cell r="A18676">
            <v>1</v>
          </cell>
          <cell r="E18676">
            <v>7</v>
          </cell>
          <cell r="I18676">
            <v>11316.54</v>
          </cell>
          <cell r="M18676">
            <v>7</v>
          </cell>
          <cell r="Q18676">
            <v>7</v>
          </cell>
          <cell r="V18676">
            <v>4302</v>
          </cell>
        </row>
        <row r="18677">
          <cell r="A18677">
            <v>1</v>
          </cell>
          <cell r="E18677">
            <v>7</v>
          </cell>
          <cell r="I18677">
            <v>0</v>
          </cell>
          <cell r="M18677">
            <v>7</v>
          </cell>
          <cell r="Q18677">
            <v>7</v>
          </cell>
          <cell r="V18677">
            <v>4303</v>
          </cell>
        </row>
        <row r="18678">
          <cell r="A18678">
            <v>1</v>
          </cell>
          <cell r="E18678">
            <v>7</v>
          </cell>
          <cell r="I18678">
            <v>26287.84</v>
          </cell>
          <cell r="M18678">
            <v>7</v>
          </cell>
          <cell r="Q18678">
            <v>7</v>
          </cell>
          <cell r="V18678">
            <v>4304</v>
          </cell>
        </row>
        <row r="18679">
          <cell r="A18679">
            <v>1</v>
          </cell>
          <cell r="E18679">
            <v>7</v>
          </cell>
          <cell r="I18679">
            <v>0</v>
          </cell>
          <cell r="M18679">
            <v>7</v>
          </cell>
          <cell r="Q18679">
            <v>7</v>
          </cell>
          <cell r="V18679">
            <v>4305</v>
          </cell>
        </row>
        <row r="18680">
          <cell r="A18680">
            <v>1</v>
          </cell>
          <cell r="E18680">
            <v>7</v>
          </cell>
          <cell r="I18680">
            <v>48987.44</v>
          </cell>
          <cell r="M18680">
            <v>7</v>
          </cell>
          <cell r="Q18680">
            <v>7</v>
          </cell>
          <cell r="V18680">
            <v>4306</v>
          </cell>
        </row>
        <row r="18681">
          <cell r="A18681">
            <v>1</v>
          </cell>
          <cell r="E18681">
            <v>7</v>
          </cell>
          <cell r="I18681">
            <v>24310</v>
          </cell>
          <cell r="M18681">
            <v>7</v>
          </cell>
          <cell r="Q18681">
            <v>7</v>
          </cell>
          <cell r="V18681">
            <v>4360</v>
          </cell>
        </row>
        <row r="18682">
          <cell r="A18682">
            <v>1</v>
          </cell>
          <cell r="E18682">
            <v>7</v>
          </cell>
          <cell r="I18682">
            <v>0</v>
          </cell>
          <cell r="M18682">
            <v>7</v>
          </cell>
          <cell r="Q18682">
            <v>7</v>
          </cell>
          <cell r="V18682">
            <v>4360</v>
          </cell>
        </row>
        <row r="18683">
          <cell r="A18683">
            <v>1</v>
          </cell>
          <cell r="E18683">
            <v>7</v>
          </cell>
          <cell r="I18683">
            <v>16233</v>
          </cell>
          <cell r="M18683">
            <v>7</v>
          </cell>
          <cell r="Q18683">
            <v>7</v>
          </cell>
          <cell r="V18683">
            <v>4380</v>
          </cell>
        </row>
        <row r="18684">
          <cell r="A18684">
            <v>1</v>
          </cell>
          <cell r="E18684">
            <v>7</v>
          </cell>
          <cell r="I18684">
            <v>0</v>
          </cell>
          <cell r="M18684">
            <v>7</v>
          </cell>
          <cell r="Q18684">
            <v>7</v>
          </cell>
          <cell r="V18684">
            <v>4380</v>
          </cell>
        </row>
        <row r="18685">
          <cell r="A18685">
            <v>1</v>
          </cell>
          <cell r="E18685">
            <v>7</v>
          </cell>
          <cell r="I18685">
            <v>0</v>
          </cell>
          <cell r="M18685">
            <v>7</v>
          </cell>
          <cell r="Q18685">
            <v>7</v>
          </cell>
          <cell r="V18685">
            <v>4490</v>
          </cell>
        </row>
        <row r="18686">
          <cell r="A18686">
            <v>1</v>
          </cell>
          <cell r="E18686">
            <v>7</v>
          </cell>
          <cell r="I18686">
            <v>0</v>
          </cell>
          <cell r="M18686">
            <v>7</v>
          </cell>
          <cell r="Q18686">
            <v>7</v>
          </cell>
          <cell r="V18686">
            <v>4500</v>
          </cell>
        </row>
        <row r="18687">
          <cell r="A18687">
            <v>1</v>
          </cell>
          <cell r="E18687">
            <v>7</v>
          </cell>
          <cell r="I18687">
            <v>0</v>
          </cell>
          <cell r="M18687">
            <v>7</v>
          </cell>
          <cell r="Q18687">
            <v>7</v>
          </cell>
          <cell r="V18687">
            <v>4520</v>
          </cell>
        </row>
        <row r="18688">
          <cell r="A18688">
            <v>1</v>
          </cell>
          <cell r="E18688">
            <v>7</v>
          </cell>
          <cell r="I18688">
            <v>137566</v>
          </cell>
          <cell r="M18688">
            <v>7</v>
          </cell>
          <cell r="Q18688">
            <v>7</v>
          </cell>
          <cell r="V18688">
            <v>4560</v>
          </cell>
        </row>
        <row r="18689">
          <cell r="A18689">
            <v>1</v>
          </cell>
          <cell r="E18689">
            <v>7</v>
          </cell>
          <cell r="I18689">
            <v>0</v>
          </cell>
          <cell r="M18689">
            <v>7</v>
          </cell>
          <cell r="Q18689">
            <v>7</v>
          </cell>
          <cell r="V18689">
            <v>4560</v>
          </cell>
        </row>
        <row r="18690">
          <cell r="A18690">
            <v>1</v>
          </cell>
          <cell r="E18690">
            <v>7</v>
          </cell>
          <cell r="I18690">
            <v>146650</v>
          </cell>
          <cell r="M18690">
            <v>7</v>
          </cell>
          <cell r="Q18690">
            <v>7</v>
          </cell>
          <cell r="V18690">
            <v>4601</v>
          </cell>
        </row>
        <row r="18691">
          <cell r="A18691">
            <v>1</v>
          </cell>
          <cell r="E18691">
            <v>7</v>
          </cell>
          <cell r="I18691">
            <v>0</v>
          </cell>
          <cell r="M18691">
            <v>7</v>
          </cell>
          <cell r="Q18691">
            <v>7</v>
          </cell>
          <cell r="V18691">
            <v>4603</v>
          </cell>
        </row>
        <row r="18692">
          <cell r="A18692">
            <v>1</v>
          </cell>
          <cell r="E18692">
            <v>7</v>
          </cell>
          <cell r="I18692">
            <v>19040</v>
          </cell>
          <cell r="M18692">
            <v>7</v>
          </cell>
          <cell r="Q18692">
            <v>7</v>
          </cell>
          <cell r="V18692">
            <v>4604</v>
          </cell>
        </row>
        <row r="18693">
          <cell r="A18693">
            <v>1</v>
          </cell>
          <cell r="E18693">
            <v>7</v>
          </cell>
          <cell r="I18693">
            <v>500</v>
          </cell>
          <cell r="M18693">
            <v>7</v>
          </cell>
          <cell r="Q18693">
            <v>7</v>
          </cell>
          <cell r="V18693">
            <v>4610</v>
          </cell>
        </row>
        <row r="18694">
          <cell r="A18694">
            <v>1</v>
          </cell>
          <cell r="E18694">
            <v>7</v>
          </cell>
          <cell r="I18694">
            <v>59175</v>
          </cell>
          <cell r="M18694">
            <v>7</v>
          </cell>
          <cell r="Q18694">
            <v>7</v>
          </cell>
          <cell r="V18694">
            <v>4640</v>
          </cell>
        </row>
        <row r="18695">
          <cell r="A18695">
            <v>1</v>
          </cell>
          <cell r="E18695">
            <v>7</v>
          </cell>
          <cell r="I18695">
            <v>0</v>
          </cell>
          <cell r="M18695">
            <v>7</v>
          </cell>
          <cell r="Q18695">
            <v>7</v>
          </cell>
          <cell r="V18695">
            <v>4660</v>
          </cell>
        </row>
        <row r="18696">
          <cell r="A18696">
            <v>1</v>
          </cell>
          <cell r="E18696">
            <v>7</v>
          </cell>
          <cell r="I18696">
            <v>196140</v>
          </cell>
          <cell r="M18696">
            <v>7</v>
          </cell>
          <cell r="Q18696">
            <v>7</v>
          </cell>
          <cell r="V18696">
            <v>4660</v>
          </cell>
        </row>
        <row r="18697">
          <cell r="A18697">
            <v>1</v>
          </cell>
          <cell r="E18697">
            <v>7</v>
          </cell>
          <cell r="I18697">
            <v>0</v>
          </cell>
          <cell r="M18697">
            <v>7</v>
          </cell>
          <cell r="Q18697">
            <v>7</v>
          </cell>
          <cell r="V18697">
            <v>4680</v>
          </cell>
        </row>
        <row r="18698">
          <cell r="A18698">
            <v>1</v>
          </cell>
          <cell r="E18698">
            <v>7</v>
          </cell>
          <cell r="I18698">
            <v>1027700</v>
          </cell>
          <cell r="M18698">
            <v>7</v>
          </cell>
          <cell r="Q18698">
            <v>7</v>
          </cell>
          <cell r="V18698">
            <v>4700</v>
          </cell>
        </row>
        <row r="18699">
          <cell r="A18699">
            <v>1</v>
          </cell>
          <cell r="E18699">
            <v>7</v>
          </cell>
          <cell r="I18699">
            <v>0</v>
          </cell>
          <cell r="M18699">
            <v>7</v>
          </cell>
          <cell r="Q18699">
            <v>7</v>
          </cell>
          <cell r="V18699">
            <v>4700</v>
          </cell>
        </row>
        <row r="18700">
          <cell r="A18700">
            <v>1</v>
          </cell>
          <cell r="E18700">
            <v>7</v>
          </cell>
          <cell r="I18700">
            <v>11178</v>
          </cell>
          <cell r="M18700">
            <v>7</v>
          </cell>
          <cell r="Q18700">
            <v>7</v>
          </cell>
          <cell r="V18700">
            <v>4720</v>
          </cell>
        </row>
        <row r="18701">
          <cell r="A18701">
            <v>1</v>
          </cell>
          <cell r="E18701">
            <v>7</v>
          </cell>
          <cell r="I18701">
            <v>2166497.5</v>
          </cell>
          <cell r="M18701">
            <v>7</v>
          </cell>
          <cell r="Q18701">
            <v>7</v>
          </cell>
          <cell r="V18701">
            <v>4730</v>
          </cell>
        </row>
        <row r="18702">
          <cell r="A18702">
            <v>1</v>
          </cell>
          <cell r="E18702">
            <v>7</v>
          </cell>
          <cell r="I18702">
            <v>0</v>
          </cell>
          <cell r="M18702">
            <v>7</v>
          </cell>
          <cell r="Q18702">
            <v>7</v>
          </cell>
          <cell r="V18702">
            <v>4730</v>
          </cell>
        </row>
        <row r="18703">
          <cell r="A18703">
            <v>1</v>
          </cell>
          <cell r="E18703">
            <v>7</v>
          </cell>
          <cell r="I18703">
            <v>0</v>
          </cell>
          <cell r="M18703">
            <v>7</v>
          </cell>
          <cell r="Q18703">
            <v>7</v>
          </cell>
          <cell r="V18703">
            <v>4740</v>
          </cell>
        </row>
        <row r="18704">
          <cell r="A18704">
            <v>1</v>
          </cell>
          <cell r="E18704">
            <v>7</v>
          </cell>
          <cell r="I18704">
            <v>38135.339999999997</v>
          </cell>
          <cell r="M18704">
            <v>7</v>
          </cell>
          <cell r="Q18704">
            <v>7</v>
          </cell>
          <cell r="V18704">
            <v>4761</v>
          </cell>
        </row>
        <row r="18705">
          <cell r="A18705">
            <v>1</v>
          </cell>
          <cell r="E18705">
            <v>7</v>
          </cell>
          <cell r="I18705">
            <v>0</v>
          </cell>
          <cell r="M18705">
            <v>7</v>
          </cell>
          <cell r="Q18705">
            <v>7</v>
          </cell>
          <cell r="V18705">
            <v>4770</v>
          </cell>
        </row>
        <row r="18706">
          <cell r="A18706">
            <v>1</v>
          </cell>
          <cell r="E18706">
            <v>7</v>
          </cell>
          <cell r="I18706">
            <v>0</v>
          </cell>
          <cell r="M18706">
            <v>7</v>
          </cell>
          <cell r="Q18706">
            <v>7</v>
          </cell>
          <cell r="V18706">
            <v>4772</v>
          </cell>
        </row>
        <row r="18707">
          <cell r="A18707">
            <v>1</v>
          </cell>
          <cell r="E18707">
            <v>7</v>
          </cell>
          <cell r="I18707">
            <v>29956</v>
          </cell>
          <cell r="M18707">
            <v>7</v>
          </cell>
          <cell r="Q18707">
            <v>7</v>
          </cell>
          <cell r="V18707">
            <v>4775</v>
          </cell>
        </row>
        <row r="18708">
          <cell r="A18708">
            <v>1</v>
          </cell>
          <cell r="E18708">
            <v>7</v>
          </cell>
          <cell r="I18708">
            <v>0</v>
          </cell>
          <cell r="M18708">
            <v>7</v>
          </cell>
          <cell r="Q18708">
            <v>7</v>
          </cell>
          <cell r="V18708">
            <v>4775</v>
          </cell>
        </row>
        <row r="18709">
          <cell r="A18709">
            <v>1</v>
          </cell>
          <cell r="E18709">
            <v>7</v>
          </cell>
          <cell r="I18709">
            <v>0</v>
          </cell>
          <cell r="M18709">
            <v>7</v>
          </cell>
          <cell r="Q18709">
            <v>7</v>
          </cell>
          <cell r="V18709">
            <v>4775</v>
          </cell>
        </row>
        <row r="18710">
          <cell r="A18710">
            <v>1</v>
          </cell>
          <cell r="E18710">
            <v>7</v>
          </cell>
          <cell r="I18710">
            <v>0</v>
          </cell>
          <cell r="M18710">
            <v>7</v>
          </cell>
          <cell r="Q18710">
            <v>7</v>
          </cell>
          <cell r="V18710">
            <v>4780</v>
          </cell>
        </row>
        <row r="18711">
          <cell r="A18711">
            <v>1</v>
          </cell>
          <cell r="E18711">
            <v>7</v>
          </cell>
          <cell r="I18711">
            <v>0</v>
          </cell>
          <cell r="M18711">
            <v>7</v>
          </cell>
          <cell r="Q18711">
            <v>7</v>
          </cell>
          <cell r="V18711">
            <v>4780</v>
          </cell>
        </row>
        <row r="18712">
          <cell r="A18712">
            <v>1</v>
          </cell>
          <cell r="E18712">
            <v>7</v>
          </cell>
          <cell r="I18712">
            <v>359782</v>
          </cell>
          <cell r="M18712">
            <v>7</v>
          </cell>
          <cell r="Q18712">
            <v>7</v>
          </cell>
          <cell r="V18712">
            <v>4780</v>
          </cell>
        </row>
        <row r="18713">
          <cell r="A18713">
            <v>1</v>
          </cell>
          <cell r="E18713">
            <v>7</v>
          </cell>
          <cell r="I18713">
            <v>391607.15</v>
          </cell>
          <cell r="M18713">
            <v>7</v>
          </cell>
          <cell r="Q18713">
            <v>7</v>
          </cell>
          <cell r="V18713">
            <v>4785</v>
          </cell>
        </row>
        <row r="18714">
          <cell r="A18714">
            <v>1</v>
          </cell>
          <cell r="E18714">
            <v>7</v>
          </cell>
          <cell r="I18714">
            <v>0</v>
          </cell>
          <cell r="M18714">
            <v>7</v>
          </cell>
          <cell r="Q18714">
            <v>7</v>
          </cell>
          <cell r="V18714">
            <v>4785</v>
          </cell>
        </row>
        <row r="18715">
          <cell r="A18715">
            <v>1</v>
          </cell>
          <cell r="E18715">
            <v>7</v>
          </cell>
          <cell r="I18715">
            <v>132896.47</v>
          </cell>
          <cell r="M18715">
            <v>7</v>
          </cell>
          <cell r="Q18715">
            <v>7</v>
          </cell>
          <cell r="V18715">
            <v>4800</v>
          </cell>
        </row>
        <row r="18716">
          <cell r="A18716">
            <v>1</v>
          </cell>
          <cell r="E18716">
            <v>7</v>
          </cell>
          <cell r="I18716">
            <v>-41999</v>
          </cell>
          <cell r="M18716">
            <v>7</v>
          </cell>
          <cell r="Q18716">
            <v>7</v>
          </cell>
          <cell r="V18716">
            <v>4830</v>
          </cell>
        </row>
        <row r="18717">
          <cell r="A18717">
            <v>1</v>
          </cell>
          <cell r="E18717">
            <v>7</v>
          </cell>
          <cell r="I18717">
            <v>83320</v>
          </cell>
          <cell r="M18717">
            <v>7</v>
          </cell>
          <cell r="Q18717">
            <v>7</v>
          </cell>
          <cell r="V18717">
            <v>4830</v>
          </cell>
        </row>
        <row r="18718">
          <cell r="A18718">
            <v>1</v>
          </cell>
          <cell r="E18718">
            <v>7</v>
          </cell>
          <cell r="I18718">
            <v>441771</v>
          </cell>
          <cell r="M18718">
            <v>7</v>
          </cell>
          <cell r="Q18718">
            <v>7</v>
          </cell>
          <cell r="V18718">
            <v>4830</v>
          </cell>
        </row>
        <row r="18719">
          <cell r="A18719">
            <v>1</v>
          </cell>
          <cell r="E18719">
            <v>7</v>
          </cell>
          <cell r="I18719">
            <v>11410</v>
          </cell>
          <cell r="M18719">
            <v>7</v>
          </cell>
          <cell r="Q18719">
            <v>7</v>
          </cell>
          <cell r="V18719">
            <v>4830</v>
          </cell>
        </row>
        <row r="18720">
          <cell r="A18720">
            <v>1</v>
          </cell>
          <cell r="E18720">
            <v>7</v>
          </cell>
          <cell r="I18720">
            <v>14800</v>
          </cell>
          <cell r="M18720">
            <v>7</v>
          </cell>
          <cell r="Q18720">
            <v>7</v>
          </cell>
          <cell r="V18720">
            <v>4840</v>
          </cell>
        </row>
        <row r="18721">
          <cell r="A18721">
            <v>1</v>
          </cell>
          <cell r="E18721">
            <v>7</v>
          </cell>
          <cell r="I18721">
            <v>20100</v>
          </cell>
          <cell r="M18721">
            <v>7</v>
          </cell>
          <cell r="Q18721">
            <v>7</v>
          </cell>
          <cell r="V18721">
            <v>4850</v>
          </cell>
        </row>
        <row r="18722">
          <cell r="A18722">
            <v>1</v>
          </cell>
          <cell r="E18722">
            <v>7</v>
          </cell>
          <cell r="I18722">
            <v>139500</v>
          </cell>
          <cell r="M18722">
            <v>7</v>
          </cell>
          <cell r="Q18722">
            <v>7</v>
          </cell>
          <cell r="V18722">
            <v>4900</v>
          </cell>
        </row>
        <row r="18723">
          <cell r="A18723">
            <v>1</v>
          </cell>
          <cell r="E18723">
            <v>7</v>
          </cell>
          <cell r="I18723">
            <v>-100000</v>
          </cell>
          <cell r="M18723">
            <v>7</v>
          </cell>
          <cell r="Q18723">
            <v>7</v>
          </cell>
          <cell r="V18723">
            <v>5100</v>
          </cell>
        </row>
        <row r="18724">
          <cell r="A18724">
            <v>1</v>
          </cell>
          <cell r="E18724">
            <v>7</v>
          </cell>
          <cell r="I18724">
            <v>454776.11</v>
          </cell>
          <cell r="M18724">
            <v>7</v>
          </cell>
          <cell r="Q18724">
            <v>7</v>
          </cell>
          <cell r="V18724">
            <v>5400</v>
          </cell>
        </row>
        <row r="18725">
          <cell r="A18725">
            <v>1</v>
          </cell>
          <cell r="E18725">
            <v>7</v>
          </cell>
          <cell r="I18725">
            <v>6844574.6299999999</v>
          </cell>
          <cell r="M18725">
            <v>7</v>
          </cell>
          <cell r="Q18725">
            <v>7</v>
          </cell>
          <cell r="V18725">
            <v>5400</v>
          </cell>
        </row>
        <row r="18726">
          <cell r="A18726">
            <v>1</v>
          </cell>
          <cell r="E18726">
            <v>7</v>
          </cell>
          <cell r="I18726">
            <v>7762526.8700000001</v>
          </cell>
          <cell r="M18726">
            <v>7</v>
          </cell>
          <cell r="Q18726">
            <v>7</v>
          </cell>
          <cell r="V18726">
            <v>5400</v>
          </cell>
        </row>
        <row r="18727">
          <cell r="A18727">
            <v>1</v>
          </cell>
          <cell r="E18727">
            <v>7</v>
          </cell>
          <cell r="I18727">
            <v>-6296817.1600000001</v>
          </cell>
          <cell r="M18727">
            <v>7</v>
          </cell>
          <cell r="Q18727">
            <v>7</v>
          </cell>
          <cell r="V18727">
            <v>5400</v>
          </cell>
        </row>
        <row r="18728">
          <cell r="A18728">
            <v>1</v>
          </cell>
          <cell r="E18728">
            <v>7</v>
          </cell>
          <cell r="I18728">
            <v>1448512.82</v>
          </cell>
          <cell r="M18728">
            <v>7</v>
          </cell>
          <cell r="Q18728">
            <v>7</v>
          </cell>
          <cell r="V18728">
            <v>6110</v>
          </cell>
        </row>
        <row r="18729">
          <cell r="A18729">
            <v>1</v>
          </cell>
          <cell r="E18729">
            <v>7</v>
          </cell>
          <cell r="I18729">
            <v>-515016.11</v>
          </cell>
          <cell r="M18729">
            <v>7</v>
          </cell>
          <cell r="Q18729">
            <v>7</v>
          </cell>
          <cell r="V18729">
            <v>6120</v>
          </cell>
        </row>
        <row r="18730">
          <cell r="A18730">
            <v>1</v>
          </cell>
          <cell r="E18730">
            <v>7</v>
          </cell>
          <cell r="I18730">
            <v>407395.75</v>
          </cell>
          <cell r="M18730">
            <v>7</v>
          </cell>
          <cell r="Q18730">
            <v>7</v>
          </cell>
          <cell r="V18730">
            <v>6210</v>
          </cell>
        </row>
        <row r="18731">
          <cell r="A18731">
            <v>1</v>
          </cell>
          <cell r="E18731">
            <v>7</v>
          </cell>
          <cell r="I18731">
            <v>-101159.5</v>
          </cell>
          <cell r="M18731">
            <v>7</v>
          </cell>
          <cell r="Q18731">
            <v>7</v>
          </cell>
          <cell r="V18731">
            <v>6220</v>
          </cell>
        </row>
        <row r="18732">
          <cell r="A18732">
            <v>1</v>
          </cell>
          <cell r="E18732">
            <v>7</v>
          </cell>
          <cell r="I18732">
            <v>576350.31999999995</v>
          </cell>
          <cell r="M18732">
            <v>7</v>
          </cell>
          <cell r="Q18732">
            <v>7</v>
          </cell>
          <cell r="V18732">
            <v>6310</v>
          </cell>
        </row>
        <row r="18733">
          <cell r="A18733">
            <v>1</v>
          </cell>
          <cell r="E18733">
            <v>7</v>
          </cell>
          <cell r="I18733">
            <v>-259357.65</v>
          </cell>
          <cell r="M18733">
            <v>7</v>
          </cell>
          <cell r="Q18733">
            <v>7</v>
          </cell>
          <cell r="V18733">
            <v>6320</v>
          </cell>
        </row>
        <row r="18734">
          <cell r="A18734">
            <v>1</v>
          </cell>
          <cell r="E18734">
            <v>7</v>
          </cell>
          <cell r="I18734">
            <v>565506.48</v>
          </cell>
          <cell r="M18734">
            <v>7</v>
          </cell>
          <cell r="Q18734">
            <v>7</v>
          </cell>
          <cell r="V18734">
            <v>6410</v>
          </cell>
        </row>
        <row r="18735">
          <cell r="A18735">
            <v>1</v>
          </cell>
          <cell r="E18735">
            <v>7</v>
          </cell>
          <cell r="I18735">
            <v>-34848.65</v>
          </cell>
          <cell r="M18735">
            <v>7</v>
          </cell>
          <cell r="Q18735">
            <v>7</v>
          </cell>
          <cell r="V18735">
            <v>6420</v>
          </cell>
        </row>
        <row r="18736">
          <cell r="A18736">
            <v>1</v>
          </cell>
          <cell r="E18736">
            <v>7</v>
          </cell>
          <cell r="I18736">
            <v>-4203.54</v>
          </cell>
          <cell r="M18736">
            <v>7</v>
          </cell>
          <cell r="Q18736">
            <v>7</v>
          </cell>
          <cell r="V18736">
            <v>6520</v>
          </cell>
        </row>
        <row r="18737">
          <cell r="A18737">
            <v>1</v>
          </cell>
          <cell r="E18737">
            <v>7</v>
          </cell>
          <cell r="I18737">
            <v>209605.58</v>
          </cell>
          <cell r="M18737">
            <v>7</v>
          </cell>
          <cell r="Q18737">
            <v>7</v>
          </cell>
          <cell r="V18737">
            <v>6710</v>
          </cell>
        </row>
        <row r="18738">
          <cell r="A18738">
            <v>1</v>
          </cell>
          <cell r="E18738">
            <v>7</v>
          </cell>
          <cell r="I18738">
            <v>-67129.63</v>
          </cell>
          <cell r="M18738">
            <v>7</v>
          </cell>
          <cell r="Q18738">
            <v>7</v>
          </cell>
          <cell r="V18738">
            <v>6720</v>
          </cell>
        </row>
        <row r="18739">
          <cell r="A18739">
            <v>1</v>
          </cell>
          <cell r="E18739">
            <v>7</v>
          </cell>
          <cell r="I18739">
            <v>883500</v>
          </cell>
          <cell r="M18739">
            <v>7</v>
          </cell>
          <cell r="Q18739">
            <v>7</v>
          </cell>
          <cell r="V18739">
            <v>6810</v>
          </cell>
        </row>
        <row r="18740">
          <cell r="A18740">
            <v>1</v>
          </cell>
          <cell r="E18740">
            <v>7</v>
          </cell>
          <cell r="I18740">
            <v>-106765.22</v>
          </cell>
          <cell r="M18740">
            <v>7</v>
          </cell>
          <cell r="Q18740">
            <v>7</v>
          </cell>
          <cell r="V18740">
            <v>6820</v>
          </cell>
        </row>
        <row r="18741">
          <cell r="A18741">
            <v>1</v>
          </cell>
          <cell r="E18741">
            <v>7</v>
          </cell>
          <cell r="I18741">
            <v>482500</v>
          </cell>
          <cell r="M18741">
            <v>7</v>
          </cell>
          <cell r="Q18741">
            <v>7</v>
          </cell>
          <cell r="V18741">
            <v>7000</v>
          </cell>
        </row>
        <row r="18742">
          <cell r="A18742">
            <v>1</v>
          </cell>
          <cell r="E18742">
            <v>7</v>
          </cell>
          <cell r="I18742">
            <v>25674756.359999999</v>
          </cell>
          <cell r="M18742">
            <v>7</v>
          </cell>
          <cell r="Q18742">
            <v>7</v>
          </cell>
          <cell r="V18742">
            <v>7100</v>
          </cell>
        </row>
        <row r="18743">
          <cell r="A18743">
            <v>1</v>
          </cell>
          <cell r="E18743">
            <v>7</v>
          </cell>
          <cell r="I18743">
            <v>-1022021.91</v>
          </cell>
          <cell r="M18743">
            <v>7</v>
          </cell>
          <cell r="Q18743">
            <v>7</v>
          </cell>
          <cell r="V18743">
            <v>7110</v>
          </cell>
        </row>
        <row r="18744">
          <cell r="A18744">
            <v>1</v>
          </cell>
          <cell r="E18744">
            <v>7</v>
          </cell>
          <cell r="I18744">
            <v>12908734.859999999</v>
          </cell>
          <cell r="M18744">
            <v>7</v>
          </cell>
          <cell r="Q18744">
            <v>7</v>
          </cell>
          <cell r="V18744">
            <v>7130</v>
          </cell>
        </row>
        <row r="18745">
          <cell r="A18745">
            <v>1</v>
          </cell>
          <cell r="E18745">
            <v>7</v>
          </cell>
          <cell r="I18745">
            <v>0</v>
          </cell>
          <cell r="M18745">
            <v>7</v>
          </cell>
          <cell r="Q18745">
            <v>7</v>
          </cell>
          <cell r="V18745">
            <v>7150</v>
          </cell>
        </row>
        <row r="18746">
          <cell r="A18746">
            <v>1</v>
          </cell>
          <cell r="E18746">
            <v>7</v>
          </cell>
          <cell r="I18746">
            <v>200000</v>
          </cell>
          <cell r="M18746">
            <v>7</v>
          </cell>
          <cell r="Q18746">
            <v>7</v>
          </cell>
          <cell r="V18746">
            <v>7300</v>
          </cell>
        </row>
        <row r="18747">
          <cell r="A18747">
            <v>1</v>
          </cell>
          <cell r="E18747">
            <v>7</v>
          </cell>
          <cell r="I18747">
            <v>179165.53</v>
          </cell>
          <cell r="M18747">
            <v>7</v>
          </cell>
          <cell r="Q18747">
            <v>7</v>
          </cell>
          <cell r="V18747">
            <v>7300</v>
          </cell>
        </row>
        <row r="18748">
          <cell r="A18748">
            <v>1</v>
          </cell>
          <cell r="E18748">
            <v>7</v>
          </cell>
          <cell r="I18748">
            <v>1992219.96</v>
          </cell>
          <cell r="M18748">
            <v>7</v>
          </cell>
          <cell r="Q18748">
            <v>7</v>
          </cell>
          <cell r="V18748">
            <v>7400</v>
          </cell>
        </row>
        <row r="18749">
          <cell r="A18749">
            <v>1</v>
          </cell>
          <cell r="E18749">
            <v>7</v>
          </cell>
          <cell r="I18749">
            <v>0</v>
          </cell>
          <cell r="M18749">
            <v>7</v>
          </cell>
          <cell r="Q18749">
            <v>7</v>
          </cell>
          <cell r="V18749">
            <v>7700</v>
          </cell>
        </row>
        <row r="18750">
          <cell r="A18750">
            <v>1</v>
          </cell>
          <cell r="E18750">
            <v>7</v>
          </cell>
          <cell r="I18750">
            <v>1009335.45</v>
          </cell>
          <cell r="M18750">
            <v>7</v>
          </cell>
          <cell r="Q18750">
            <v>7</v>
          </cell>
          <cell r="V18750">
            <v>7700</v>
          </cell>
        </row>
        <row r="18751">
          <cell r="A18751">
            <v>1</v>
          </cell>
          <cell r="E18751">
            <v>7</v>
          </cell>
          <cell r="I18751">
            <v>660000</v>
          </cell>
          <cell r="M18751">
            <v>7</v>
          </cell>
          <cell r="Q18751">
            <v>7</v>
          </cell>
          <cell r="V18751">
            <v>7800</v>
          </cell>
        </row>
        <row r="18752">
          <cell r="A18752">
            <v>1</v>
          </cell>
          <cell r="E18752">
            <v>7</v>
          </cell>
          <cell r="I18752">
            <v>153943.44</v>
          </cell>
          <cell r="M18752">
            <v>7</v>
          </cell>
          <cell r="Q18752">
            <v>7</v>
          </cell>
          <cell r="V18752">
            <v>7912</v>
          </cell>
        </row>
        <row r="18753">
          <cell r="A18753">
            <v>1</v>
          </cell>
          <cell r="E18753">
            <v>7</v>
          </cell>
          <cell r="I18753">
            <v>0</v>
          </cell>
          <cell r="M18753">
            <v>7</v>
          </cell>
          <cell r="Q18753">
            <v>7</v>
          </cell>
          <cell r="V18753">
            <v>7913</v>
          </cell>
        </row>
        <row r="18754">
          <cell r="A18754">
            <v>1</v>
          </cell>
          <cell r="E18754">
            <v>7</v>
          </cell>
          <cell r="I18754">
            <v>0</v>
          </cell>
          <cell r="M18754">
            <v>7</v>
          </cell>
          <cell r="Q18754">
            <v>7</v>
          </cell>
          <cell r="V18754">
            <v>7916</v>
          </cell>
        </row>
        <row r="18755">
          <cell r="A18755">
            <v>1</v>
          </cell>
          <cell r="E18755">
            <v>7</v>
          </cell>
          <cell r="I18755">
            <v>347200</v>
          </cell>
          <cell r="M18755">
            <v>7</v>
          </cell>
          <cell r="Q18755">
            <v>7</v>
          </cell>
          <cell r="V18755">
            <v>7917</v>
          </cell>
        </row>
        <row r="18756">
          <cell r="A18756">
            <v>1</v>
          </cell>
          <cell r="E18756">
            <v>7</v>
          </cell>
          <cell r="I18756">
            <v>518808.42</v>
          </cell>
          <cell r="M18756">
            <v>7</v>
          </cell>
          <cell r="Q18756">
            <v>7</v>
          </cell>
          <cell r="V18756">
            <v>8101</v>
          </cell>
        </row>
        <row r="18757">
          <cell r="A18757">
            <v>1</v>
          </cell>
          <cell r="E18757">
            <v>7</v>
          </cell>
          <cell r="I18757">
            <v>-4921755.96</v>
          </cell>
          <cell r="M18757">
            <v>7</v>
          </cell>
          <cell r="Q18757">
            <v>7</v>
          </cell>
          <cell r="V18757">
            <v>8102</v>
          </cell>
        </row>
        <row r="18758">
          <cell r="A18758">
            <v>1</v>
          </cell>
          <cell r="E18758">
            <v>7</v>
          </cell>
          <cell r="I18758">
            <v>2232.9299999999998</v>
          </cell>
          <cell r="M18758">
            <v>7</v>
          </cell>
          <cell r="Q18758">
            <v>7</v>
          </cell>
          <cell r="V18758">
            <v>8103</v>
          </cell>
        </row>
        <row r="18759">
          <cell r="A18759">
            <v>1</v>
          </cell>
          <cell r="E18759">
            <v>7</v>
          </cell>
          <cell r="I18759">
            <v>308073</v>
          </cell>
          <cell r="M18759">
            <v>7</v>
          </cell>
          <cell r="Q18759">
            <v>7</v>
          </cell>
          <cell r="V18759">
            <v>8600</v>
          </cell>
        </row>
        <row r="18760">
          <cell r="A18760">
            <v>1</v>
          </cell>
          <cell r="E18760">
            <v>7</v>
          </cell>
          <cell r="I18760">
            <v>720264</v>
          </cell>
          <cell r="M18760">
            <v>7</v>
          </cell>
          <cell r="Q18760">
            <v>7</v>
          </cell>
          <cell r="V18760">
            <v>8700</v>
          </cell>
        </row>
        <row r="18761">
          <cell r="A18761">
            <v>1</v>
          </cell>
          <cell r="E18761">
            <v>7</v>
          </cell>
          <cell r="I18761">
            <v>-32184024.760000002</v>
          </cell>
          <cell r="M18761">
            <v>7</v>
          </cell>
          <cell r="Q18761">
            <v>7</v>
          </cell>
          <cell r="V18761">
            <v>9100</v>
          </cell>
        </row>
        <row r="18762">
          <cell r="A18762">
            <v>1</v>
          </cell>
          <cell r="E18762">
            <v>7</v>
          </cell>
          <cell r="I18762">
            <v>1235216.22</v>
          </cell>
          <cell r="M18762">
            <v>7</v>
          </cell>
          <cell r="Q18762">
            <v>7</v>
          </cell>
          <cell r="V18762">
            <v>9110</v>
          </cell>
        </row>
        <row r="18763">
          <cell r="A18763">
            <v>1</v>
          </cell>
          <cell r="E18763">
            <v>7</v>
          </cell>
          <cell r="I18763">
            <v>-385048.09</v>
          </cell>
          <cell r="M18763">
            <v>7</v>
          </cell>
          <cell r="Q18763">
            <v>7</v>
          </cell>
          <cell r="V18763">
            <v>9150</v>
          </cell>
        </row>
        <row r="18764">
          <cell r="A18764">
            <v>1</v>
          </cell>
          <cell r="E18764">
            <v>7</v>
          </cell>
          <cell r="I18764">
            <v>0</v>
          </cell>
          <cell r="M18764">
            <v>7</v>
          </cell>
          <cell r="Q18764">
            <v>7</v>
          </cell>
          <cell r="V18764">
            <v>9205</v>
          </cell>
        </row>
        <row r="18765">
          <cell r="A18765">
            <v>1</v>
          </cell>
          <cell r="E18765">
            <v>7</v>
          </cell>
          <cell r="I18765">
            <v>-2376381.5299999998</v>
          </cell>
          <cell r="M18765">
            <v>7</v>
          </cell>
          <cell r="Q18765">
            <v>7</v>
          </cell>
          <cell r="V18765">
            <v>9251</v>
          </cell>
        </row>
        <row r="18766">
          <cell r="A18766">
            <v>1</v>
          </cell>
          <cell r="E18766">
            <v>7</v>
          </cell>
          <cell r="I18766">
            <v>-5960516.2400000002</v>
          </cell>
          <cell r="M18766">
            <v>7</v>
          </cell>
          <cell r="Q18766">
            <v>7</v>
          </cell>
          <cell r="V18766">
            <v>9252</v>
          </cell>
        </row>
        <row r="18767">
          <cell r="A18767">
            <v>1</v>
          </cell>
          <cell r="E18767">
            <v>7</v>
          </cell>
          <cell r="I18767">
            <v>193374.85</v>
          </cell>
          <cell r="M18767">
            <v>7</v>
          </cell>
          <cell r="Q18767">
            <v>7</v>
          </cell>
          <cell r="V18767">
            <v>9253</v>
          </cell>
        </row>
        <row r="18768">
          <cell r="A18768">
            <v>1</v>
          </cell>
          <cell r="E18768">
            <v>7</v>
          </cell>
          <cell r="I18768">
            <v>-12130</v>
          </cell>
          <cell r="M18768">
            <v>7</v>
          </cell>
          <cell r="Q18768">
            <v>7</v>
          </cell>
          <cell r="V18768">
            <v>9255</v>
          </cell>
        </row>
        <row r="18769">
          <cell r="A18769">
            <v>1</v>
          </cell>
          <cell r="E18769">
            <v>7</v>
          </cell>
          <cell r="I18769">
            <v>-21240</v>
          </cell>
          <cell r="M18769">
            <v>7</v>
          </cell>
          <cell r="Q18769">
            <v>7</v>
          </cell>
          <cell r="V18769">
            <v>9256</v>
          </cell>
        </row>
        <row r="18770">
          <cell r="A18770">
            <v>1</v>
          </cell>
          <cell r="E18770">
            <v>7</v>
          </cell>
          <cell r="I18770">
            <v>-675322.84</v>
          </cell>
          <cell r="M18770">
            <v>7</v>
          </cell>
          <cell r="Q18770">
            <v>7</v>
          </cell>
          <cell r="V18770">
            <v>9302</v>
          </cell>
        </row>
        <row r="18771">
          <cell r="A18771">
            <v>1</v>
          </cell>
          <cell r="E18771">
            <v>7</v>
          </cell>
          <cell r="I18771">
            <v>-103039.03</v>
          </cell>
          <cell r="M18771">
            <v>7</v>
          </cell>
          <cell r="Q18771">
            <v>7</v>
          </cell>
          <cell r="V18771">
            <v>9303</v>
          </cell>
        </row>
        <row r="18772">
          <cell r="A18772">
            <v>1</v>
          </cell>
          <cell r="E18772">
            <v>7</v>
          </cell>
          <cell r="I18772">
            <v>-1236468.3</v>
          </cell>
          <cell r="M18772">
            <v>7</v>
          </cell>
          <cell r="Q18772">
            <v>7</v>
          </cell>
          <cell r="V18772">
            <v>9305</v>
          </cell>
        </row>
        <row r="18773">
          <cell r="A18773">
            <v>1</v>
          </cell>
          <cell r="E18773">
            <v>7</v>
          </cell>
          <cell r="I18773">
            <v>-510250.25</v>
          </cell>
          <cell r="M18773">
            <v>7</v>
          </cell>
          <cell r="Q18773">
            <v>7</v>
          </cell>
          <cell r="V18773">
            <v>9306</v>
          </cell>
        </row>
        <row r="18774">
          <cell r="A18774">
            <v>1</v>
          </cell>
          <cell r="E18774">
            <v>7</v>
          </cell>
          <cell r="I18774">
            <v>0</v>
          </cell>
          <cell r="M18774">
            <v>7</v>
          </cell>
          <cell r="Q18774">
            <v>7</v>
          </cell>
          <cell r="V18774">
            <v>9400</v>
          </cell>
        </row>
        <row r="18775">
          <cell r="A18775">
            <v>1</v>
          </cell>
          <cell r="E18775">
            <v>7</v>
          </cell>
          <cell r="I18775">
            <v>-1500</v>
          </cell>
          <cell r="M18775">
            <v>7</v>
          </cell>
          <cell r="Q18775">
            <v>7</v>
          </cell>
          <cell r="V18775">
            <v>9500</v>
          </cell>
        </row>
        <row r="18776">
          <cell r="A18776">
            <v>1</v>
          </cell>
          <cell r="E18776">
            <v>7</v>
          </cell>
          <cell r="I18776">
            <v>-2510750.1</v>
          </cell>
          <cell r="M18776">
            <v>7</v>
          </cell>
          <cell r="Q18776">
            <v>7</v>
          </cell>
          <cell r="V18776">
            <v>9530</v>
          </cell>
        </row>
        <row r="18777">
          <cell r="A18777">
            <v>1</v>
          </cell>
          <cell r="E18777">
            <v>7</v>
          </cell>
          <cell r="I18777">
            <v>-1807638.86</v>
          </cell>
          <cell r="M18777">
            <v>7</v>
          </cell>
          <cell r="Q18777">
            <v>7</v>
          </cell>
          <cell r="V18777">
            <v>9600</v>
          </cell>
        </row>
        <row r="18778">
          <cell r="A18778">
            <v>1</v>
          </cell>
          <cell r="E18778">
            <v>7</v>
          </cell>
          <cell r="I18778">
            <v>1586679</v>
          </cell>
          <cell r="M18778">
            <v>7</v>
          </cell>
          <cell r="Q18778">
            <v>7</v>
          </cell>
          <cell r="V18778">
            <v>9610</v>
          </cell>
        </row>
        <row r="18779">
          <cell r="A18779">
            <v>1</v>
          </cell>
          <cell r="E18779">
            <v>7</v>
          </cell>
          <cell r="I18779">
            <v>1189620.3700000001</v>
          </cell>
          <cell r="M18779">
            <v>7</v>
          </cell>
          <cell r="Q18779">
            <v>7</v>
          </cell>
          <cell r="V18779">
            <v>9611</v>
          </cell>
        </row>
        <row r="18780">
          <cell r="A18780">
            <v>1</v>
          </cell>
          <cell r="E18780">
            <v>7</v>
          </cell>
          <cell r="I18780">
            <v>0</v>
          </cell>
          <cell r="M18780">
            <v>7</v>
          </cell>
          <cell r="Q18780">
            <v>7</v>
          </cell>
          <cell r="V18780">
            <v>9620</v>
          </cell>
        </row>
        <row r="18781">
          <cell r="A18781">
            <v>1</v>
          </cell>
          <cell r="E18781">
            <v>7</v>
          </cell>
          <cell r="I18781">
            <v>1164859.27</v>
          </cell>
          <cell r="M18781">
            <v>7</v>
          </cell>
          <cell r="Q18781">
            <v>7</v>
          </cell>
          <cell r="V18781">
            <v>9670</v>
          </cell>
        </row>
        <row r="18782">
          <cell r="A18782">
            <v>1</v>
          </cell>
          <cell r="E18782">
            <v>7</v>
          </cell>
          <cell r="I18782">
            <v>0</v>
          </cell>
          <cell r="M18782">
            <v>7</v>
          </cell>
          <cell r="Q18782">
            <v>7</v>
          </cell>
          <cell r="V18782">
            <v>9990</v>
          </cell>
        </row>
        <row r="18783">
          <cell r="A18783">
            <v>1</v>
          </cell>
          <cell r="E18783">
            <v>7</v>
          </cell>
          <cell r="I18783">
            <v>-13990262.76</v>
          </cell>
          <cell r="M18783">
            <v>7</v>
          </cell>
          <cell r="Q18783">
            <v>7</v>
          </cell>
          <cell r="V18783">
            <v>5301</v>
          </cell>
        </row>
        <row r="18784">
          <cell r="A18784">
            <v>1</v>
          </cell>
          <cell r="E18784">
            <v>5</v>
          </cell>
          <cell r="I18784">
            <v>-378032599</v>
          </cell>
          <cell r="M18784">
            <v>5</v>
          </cell>
          <cell r="Q18784">
            <v>5</v>
          </cell>
          <cell r="V18784">
            <v>1010</v>
          </cell>
        </row>
        <row r="18785">
          <cell r="A18785">
            <v>1</v>
          </cell>
          <cell r="E18785">
            <v>5</v>
          </cell>
          <cell r="I18785">
            <v>0</v>
          </cell>
          <cell r="M18785">
            <v>5</v>
          </cell>
          <cell r="Q18785">
            <v>5</v>
          </cell>
          <cell r="V18785">
            <v>1030</v>
          </cell>
        </row>
        <row r="18786">
          <cell r="A18786">
            <v>1</v>
          </cell>
          <cell r="E18786">
            <v>5</v>
          </cell>
          <cell r="I18786">
            <v>0</v>
          </cell>
          <cell r="M18786">
            <v>5</v>
          </cell>
          <cell r="Q18786">
            <v>5</v>
          </cell>
          <cell r="V18786">
            <v>1060</v>
          </cell>
        </row>
        <row r="18787">
          <cell r="A18787">
            <v>1</v>
          </cell>
          <cell r="E18787">
            <v>5</v>
          </cell>
          <cell r="I18787">
            <v>0</v>
          </cell>
          <cell r="M18787">
            <v>5</v>
          </cell>
          <cell r="Q18787">
            <v>5</v>
          </cell>
          <cell r="V18787">
            <v>1095</v>
          </cell>
        </row>
        <row r="18788">
          <cell r="A18788">
            <v>1</v>
          </cell>
          <cell r="E18788">
            <v>5</v>
          </cell>
          <cell r="I18788">
            <v>-101397567.18000001</v>
          </cell>
          <cell r="M18788">
            <v>5</v>
          </cell>
          <cell r="Q18788">
            <v>5</v>
          </cell>
          <cell r="V18788">
            <v>1095</v>
          </cell>
        </row>
        <row r="18789">
          <cell r="A18789">
            <v>1</v>
          </cell>
          <cell r="E18789">
            <v>5</v>
          </cell>
          <cell r="I18789">
            <v>-48719626.950000003</v>
          </cell>
          <cell r="M18789">
            <v>5</v>
          </cell>
          <cell r="Q18789">
            <v>5</v>
          </cell>
          <cell r="V18789">
            <v>1096</v>
          </cell>
        </row>
        <row r="18790">
          <cell r="A18790">
            <v>1</v>
          </cell>
          <cell r="E18790">
            <v>5</v>
          </cell>
          <cell r="I18790">
            <v>0</v>
          </cell>
          <cell r="M18790">
            <v>5</v>
          </cell>
          <cell r="Q18790">
            <v>5</v>
          </cell>
          <cell r="V18790">
            <v>2010</v>
          </cell>
        </row>
        <row r="18791">
          <cell r="A18791">
            <v>1</v>
          </cell>
          <cell r="E18791">
            <v>5</v>
          </cell>
          <cell r="I18791">
            <v>944000</v>
          </cell>
          <cell r="M18791">
            <v>5</v>
          </cell>
          <cell r="Q18791">
            <v>5</v>
          </cell>
          <cell r="V18791">
            <v>2030</v>
          </cell>
        </row>
        <row r="18792">
          <cell r="A18792">
            <v>1</v>
          </cell>
          <cell r="E18792">
            <v>5</v>
          </cell>
          <cell r="I18792">
            <v>31412750</v>
          </cell>
          <cell r="M18792">
            <v>5</v>
          </cell>
          <cell r="Q18792">
            <v>5</v>
          </cell>
          <cell r="V18792">
            <v>2040</v>
          </cell>
        </row>
        <row r="18793">
          <cell r="A18793">
            <v>1</v>
          </cell>
          <cell r="E18793">
            <v>5</v>
          </cell>
          <cell r="I18793">
            <v>33474808</v>
          </cell>
          <cell r="M18793">
            <v>5</v>
          </cell>
          <cell r="Q18793">
            <v>5</v>
          </cell>
          <cell r="V18793">
            <v>2051</v>
          </cell>
        </row>
        <row r="18794">
          <cell r="A18794">
            <v>1</v>
          </cell>
          <cell r="E18794">
            <v>5</v>
          </cell>
          <cell r="I18794">
            <v>0</v>
          </cell>
          <cell r="M18794">
            <v>5</v>
          </cell>
          <cell r="Q18794">
            <v>5</v>
          </cell>
          <cell r="V18794">
            <v>2052</v>
          </cell>
        </row>
        <row r="18795">
          <cell r="A18795">
            <v>1</v>
          </cell>
          <cell r="E18795">
            <v>5</v>
          </cell>
          <cell r="I18795">
            <v>0</v>
          </cell>
          <cell r="M18795">
            <v>5</v>
          </cell>
          <cell r="Q18795">
            <v>5</v>
          </cell>
          <cell r="V18795">
            <v>2053</v>
          </cell>
        </row>
        <row r="18796">
          <cell r="A18796">
            <v>1</v>
          </cell>
          <cell r="E18796">
            <v>5</v>
          </cell>
          <cell r="I18796">
            <v>0</v>
          </cell>
          <cell r="M18796">
            <v>5</v>
          </cell>
          <cell r="Q18796">
            <v>5</v>
          </cell>
          <cell r="V18796">
            <v>2054</v>
          </cell>
        </row>
        <row r="18797">
          <cell r="A18797">
            <v>1</v>
          </cell>
          <cell r="E18797">
            <v>5</v>
          </cell>
          <cell r="I18797">
            <v>0</v>
          </cell>
          <cell r="M18797">
            <v>5</v>
          </cell>
          <cell r="Q18797">
            <v>5</v>
          </cell>
          <cell r="V18797">
            <v>2055</v>
          </cell>
        </row>
        <row r="18798">
          <cell r="A18798">
            <v>1</v>
          </cell>
          <cell r="E18798">
            <v>5</v>
          </cell>
          <cell r="I18798">
            <v>0</v>
          </cell>
          <cell r="M18798">
            <v>5</v>
          </cell>
          <cell r="Q18798">
            <v>5</v>
          </cell>
          <cell r="V18798">
            <v>2090</v>
          </cell>
        </row>
        <row r="18799">
          <cell r="A18799">
            <v>1</v>
          </cell>
          <cell r="E18799">
            <v>5</v>
          </cell>
          <cell r="I18799">
            <v>0</v>
          </cell>
          <cell r="M18799">
            <v>5</v>
          </cell>
          <cell r="Q18799">
            <v>5</v>
          </cell>
          <cell r="V18799">
            <v>2095</v>
          </cell>
        </row>
        <row r="18800">
          <cell r="A18800">
            <v>1</v>
          </cell>
          <cell r="E18800">
            <v>5</v>
          </cell>
          <cell r="I18800">
            <v>337272793.56</v>
          </cell>
          <cell r="M18800">
            <v>5</v>
          </cell>
          <cell r="Q18800">
            <v>5</v>
          </cell>
          <cell r="V18800">
            <v>2095</v>
          </cell>
        </row>
        <row r="18801">
          <cell r="A18801">
            <v>1</v>
          </cell>
          <cell r="E18801">
            <v>5</v>
          </cell>
          <cell r="I18801">
            <v>-67639.899999999994</v>
          </cell>
          <cell r="M18801">
            <v>5</v>
          </cell>
          <cell r="Q18801">
            <v>5</v>
          </cell>
          <cell r="V18801">
            <v>3100</v>
          </cell>
        </row>
        <row r="18802">
          <cell r="A18802">
            <v>1</v>
          </cell>
          <cell r="E18802">
            <v>5</v>
          </cell>
          <cell r="I18802">
            <v>-87468607.900000006</v>
          </cell>
          <cell r="M18802">
            <v>5</v>
          </cell>
          <cell r="Q18802">
            <v>5</v>
          </cell>
          <cell r="V18802">
            <v>3400</v>
          </cell>
        </row>
        <row r="18803">
          <cell r="A18803">
            <v>1</v>
          </cell>
          <cell r="E18803">
            <v>5</v>
          </cell>
          <cell r="I18803">
            <v>0</v>
          </cell>
          <cell r="M18803">
            <v>5</v>
          </cell>
          <cell r="Q18803">
            <v>5</v>
          </cell>
          <cell r="V18803">
            <v>4000</v>
          </cell>
        </row>
        <row r="18804">
          <cell r="A18804">
            <v>1</v>
          </cell>
          <cell r="E18804">
            <v>5</v>
          </cell>
          <cell r="I18804">
            <v>25933337.699999999</v>
          </cell>
          <cell r="M18804">
            <v>5</v>
          </cell>
          <cell r="Q18804">
            <v>5</v>
          </cell>
          <cell r="V18804">
            <v>4060</v>
          </cell>
        </row>
        <row r="18805">
          <cell r="A18805">
            <v>1</v>
          </cell>
          <cell r="E18805">
            <v>5</v>
          </cell>
          <cell r="I18805">
            <v>0</v>
          </cell>
          <cell r="M18805">
            <v>5</v>
          </cell>
          <cell r="Q18805">
            <v>5</v>
          </cell>
          <cell r="V18805">
            <v>4100</v>
          </cell>
        </row>
        <row r="18806">
          <cell r="A18806">
            <v>1</v>
          </cell>
          <cell r="E18806">
            <v>5</v>
          </cell>
          <cell r="I18806">
            <v>0</v>
          </cell>
          <cell r="M18806">
            <v>5</v>
          </cell>
          <cell r="Q18806">
            <v>5</v>
          </cell>
          <cell r="V18806">
            <v>4150</v>
          </cell>
        </row>
        <row r="18807">
          <cell r="A18807">
            <v>1</v>
          </cell>
          <cell r="E18807">
            <v>5</v>
          </cell>
          <cell r="I18807">
            <v>2294218</v>
          </cell>
          <cell r="M18807">
            <v>5</v>
          </cell>
          <cell r="Q18807">
            <v>5</v>
          </cell>
          <cell r="V18807">
            <v>4150</v>
          </cell>
        </row>
        <row r="18808">
          <cell r="A18808">
            <v>1</v>
          </cell>
          <cell r="E18808">
            <v>5</v>
          </cell>
          <cell r="I18808">
            <v>558802</v>
          </cell>
          <cell r="M18808">
            <v>5</v>
          </cell>
          <cell r="Q18808">
            <v>5</v>
          </cell>
          <cell r="V18808">
            <v>4250</v>
          </cell>
        </row>
        <row r="18809">
          <cell r="A18809">
            <v>1</v>
          </cell>
          <cell r="E18809">
            <v>5</v>
          </cell>
          <cell r="I18809">
            <v>1020000</v>
          </cell>
          <cell r="M18809">
            <v>5</v>
          </cell>
          <cell r="Q18809">
            <v>5</v>
          </cell>
          <cell r="V18809">
            <v>4260</v>
          </cell>
        </row>
        <row r="18810">
          <cell r="A18810">
            <v>1</v>
          </cell>
          <cell r="E18810">
            <v>5</v>
          </cell>
          <cell r="I18810">
            <v>0</v>
          </cell>
          <cell r="M18810">
            <v>5</v>
          </cell>
          <cell r="Q18810">
            <v>5</v>
          </cell>
          <cell r="V18810">
            <v>4280</v>
          </cell>
        </row>
        <row r="18811">
          <cell r="A18811">
            <v>1</v>
          </cell>
          <cell r="E18811">
            <v>5</v>
          </cell>
          <cell r="I18811">
            <v>0</v>
          </cell>
          <cell r="M18811">
            <v>5</v>
          </cell>
          <cell r="Q18811">
            <v>5</v>
          </cell>
          <cell r="V18811">
            <v>4301</v>
          </cell>
        </row>
        <row r="18812">
          <cell r="A18812">
            <v>1</v>
          </cell>
          <cell r="E18812">
            <v>5</v>
          </cell>
          <cell r="I18812">
            <v>0</v>
          </cell>
          <cell r="M18812">
            <v>5</v>
          </cell>
          <cell r="Q18812">
            <v>5</v>
          </cell>
          <cell r="V18812">
            <v>4302</v>
          </cell>
        </row>
        <row r="18813">
          <cell r="A18813">
            <v>1</v>
          </cell>
          <cell r="E18813">
            <v>5</v>
          </cell>
          <cell r="I18813">
            <v>0</v>
          </cell>
          <cell r="M18813">
            <v>5</v>
          </cell>
          <cell r="Q18813">
            <v>5</v>
          </cell>
          <cell r="V18813">
            <v>4303</v>
          </cell>
        </row>
        <row r="18814">
          <cell r="A18814">
            <v>1</v>
          </cell>
          <cell r="E18814">
            <v>5</v>
          </cell>
          <cell r="I18814">
            <v>0</v>
          </cell>
          <cell r="M18814">
            <v>5</v>
          </cell>
          <cell r="Q18814">
            <v>5</v>
          </cell>
          <cell r="V18814">
            <v>4304</v>
          </cell>
        </row>
        <row r="18815">
          <cell r="A18815">
            <v>1</v>
          </cell>
          <cell r="E18815">
            <v>5</v>
          </cell>
          <cell r="I18815">
            <v>0</v>
          </cell>
          <cell r="M18815">
            <v>5</v>
          </cell>
          <cell r="Q18815">
            <v>5</v>
          </cell>
          <cell r="V18815">
            <v>4305</v>
          </cell>
        </row>
        <row r="18816">
          <cell r="A18816">
            <v>1</v>
          </cell>
          <cell r="E18816">
            <v>5</v>
          </cell>
          <cell r="I18816">
            <v>792618.42</v>
          </cell>
          <cell r="M18816">
            <v>5</v>
          </cell>
          <cell r="Q18816">
            <v>5</v>
          </cell>
          <cell r="V18816">
            <v>4360</v>
          </cell>
        </row>
        <row r="18817">
          <cell r="A18817">
            <v>1</v>
          </cell>
          <cell r="E18817">
            <v>5</v>
          </cell>
          <cell r="I18817">
            <v>34600</v>
          </cell>
          <cell r="M18817">
            <v>5</v>
          </cell>
          <cell r="Q18817">
            <v>5</v>
          </cell>
          <cell r="V18817">
            <v>4380</v>
          </cell>
        </row>
        <row r="18818">
          <cell r="A18818">
            <v>1</v>
          </cell>
          <cell r="E18818">
            <v>5</v>
          </cell>
          <cell r="I18818">
            <v>0</v>
          </cell>
          <cell r="M18818">
            <v>5</v>
          </cell>
          <cell r="Q18818">
            <v>5</v>
          </cell>
          <cell r="V18818">
            <v>4500</v>
          </cell>
        </row>
        <row r="18819">
          <cell r="A18819">
            <v>1</v>
          </cell>
          <cell r="E18819">
            <v>5</v>
          </cell>
          <cell r="I18819">
            <v>0</v>
          </cell>
          <cell r="M18819">
            <v>5</v>
          </cell>
          <cell r="Q18819">
            <v>5</v>
          </cell>
          <cell r="V18819">
            <v>4500</v>
          </cell>
        </row>
        <row r="18820">
          <cell r="A18820">
            <v>1</v>
          </cell>
          <cell r="E18820">
            <v>5</v>
          </cell>
          <cell r="I18820">
            <v>0</v>
          </cell>
          <cell r="M18820">
            <v>5</v>
          </cell>
          <cell r="Q18820">
            <v>5</v>
          </cell>
          <cell r="V18820">
            <v>4520</v>
          </cell>
        </row>
        <row r="18821">
          <cell r="A18821">
            <v>1</v>
          </cell>
          <cell r="E18821">
            <v>5</v>
          </cell>
          <cell r="I18821">
            <v>85856</v>
          </cell>
          <cell r="M18821">
            <v>5</v>
          </cell>
          <cell r="Q18821">
            <v>5</v>
          </cell>
          <cell r="V18821">
            <v>4595</v>
          </cell>
        </row>
        <row r="18822">
          <cell r="A18822">
            <v>1</v>
          </cell>
          <cell r="E18822">
            <v>5</v>
          </cell>
          <cell r="I18822">
            <v>9728199</v>
          </cell>
          <cell r="M18822">
            <v>5</v>
          </cell>
          <cell r="Q18822">
            <v>5</v>
          </cell>
          <cell r="V18822">
            <v>4601</v>
          </cell>
        </row>
        <row r="18823">
          <cell r="A18823">
            <v>1</v>
          </cell>
          <cell r="E18823">
            <v>5</v>
          </cell>
          <cell r="I18823">
            <v>0</v>
          </cell>
          <cell r="M18823">
            <v>5</v>
          </cell>
          <cell r="Q18823">
            <v>5</v>
          </cell>
          <cell r="V18823">
            <v>4602</v>
          </cell>
        </row>
        <row r="18824">
          <cell r="A18824">
            <v>1</v>
          </cell>
          <cell r="E18824">
            <v>5</v>
          </cell>
          <cell r="I18824">
            <v>295000</v>
          </cell>
          <cell r="M18824">
            <v>5</v>
          </cell>
          <cell r="Q18824">
            <v>5</v>
          </cell>
          <cell r="V18824">
            <v>4603</v>
          </cell>
        </row>
        <row r="18825">
          <cell r="A18825">
            <v>1</v>
          </cell>
          <cell r="E18825">
            <v>5</v>
          </cell>
          <cell r="I18825">
            <v>0</v>
          </cell>
          <cell r="M18825">
            <v>5</v>
          </cell>
          <cell r="Q18825">
            <v>5</v>
          </cell>
          <cell r="V18825">
            <v>4610</v>
          </cell>
        </row>
        <row r="18826">
          <cell r="A18826">
            <v>1</v>
          </cell>
          <cell r="E18826">
            <v>5</v>
          </cell>
          <cell r="I18826">
            <v>0</v>
          </cell>
          <cell r="M18826">
            <v>5</v>
          </cell>
          <cell r="Q18826">
            <v>5</v>
          </cell>
          <cell r="V18826">
            <v>4640</v>
          </cell>
        </row>
        <row r="18827">
          <cell r="A18827">
            <v>1</v>
          </cell>
          <cell r="E18827">
            <v>5</v>
          </cell>
          <cell r="I18827">
            <v>1038570</v>
          </cell>
          <cell r="M18827">
            <v>5</v>
          </cell>
          <cell r="Q18827">
            <v>5</v>
          </cell>
          <cell r="V18827">
            <v>4660</v>
          </cell>
        </row>
        <row r="18828">
          <cell r="A18828">
            <v>1</v>
          </cell>
          <cell r="E18828">
            <v>5</v>
          </cell>
          <cell r="I18828">
            <v>9077300</v>
          </cell>
          <cell r="M18828">
            <v>5</v>
          </cell>
          <cell r="Q18828">
            <v>5</v>
          </cell>
          <cell r="V18828">
            <v>4700</v>
          </cell>
        </row>
        <row r="18829">
          <cell r="A18829">
            <v>1</v>
          </cell>
          <cell r="E18829">
            <v>5</v>
          </cell>
          <cell r="I18829">
            <v>830000</v>
          </cell>
          <cell r="M18829">
            <v>5</v>
          </cell>
          <cell r="Q18829">
            <v>5</v>
          </cell>
          <cell r="V18829">
            <v>4720</v>
          </cell>
        </row>
        <row r="18830">
          <cell r="A18830">
            <v>1</v>
          </cell>
          <cell r="E18830">
            <v>5</v>
          </cell>
          <cell r="I18830">
            <v>12276533</v>
          </cell>
          <cell r="M18830">
            <v>5</v>
          </cell>
          <cell r="Q18830">
            <v>5</v>
          </cell>
          <cell r="V18830">
            <v>4730</v>
          </cell>
        </row>
        <row r="18831">
          <cell r="A18831">
            <v>1</v>
          </cell>
          <cell r="E18831">
            <v>5</v>
          </cell>
          <cell r="I18831">
            <v>0</v>
          </cell>
          <cell r="M18831">
            <v>5</v>
          </cell>
          <cell r="Q18831">
            <v>5</v>
          </cell>
          <cell r="V18831">
            <v>4740</v>
          </cell>
        </row>
        <row r="18832">
          <cell r="A18832">
            <v>1</v>
          </cell>
          <cell r="E18832">
            <v>5</v>
          </cell>
          <cell r="I18832">
            <v>1116000</v>
          </cell>
          <cell r="M18832">
            <v>5</v>
          </cell>
          <cell r="Q18832">
            <v>5</v>
          </cell>
          <cell r="V18832">
            <v>4760</v>
          </cell>
        </row>
        <row r="18833">
          <cell r="A18833">
            <v>1</v>
          </cell>
          <cell r="E18833">
            <v>5</v>
          </cell>
          <cell r="I18833">
            <v>0</v>
          </cell>
          <cell r="M18833">
            <v>5</v>
          </cell>
          <cell r="Q18833">
            <v>5</v>
          </cell>
          <cell r="V18833">
            <v>4770</v>
          </cell>
        </row>
        <row r="18834">
          <cell r="A18834">
            <v>1</v>
          </cell>
          <cell r="E18834">
            <v>5</v>
          </cell>
          <cell r="I18834">
            <v>816400</v>
          </cell>
          <cell r="M18834">
            <v>5</v>
          </cell>
          <cell r="Q18834">
            <v>5</v>
          </cell>
          <cell r="V18834">
            <v>4775</v>
          </cell>
        </row>
        <row r="18835">
          <cell r="A18835">
            <v>1</v>
          </cell>
          <cell r="E18835">
            <v>5</v>
          </cell>
          <cell r="I18835">
            <v>141848</v>
          </cell>
          <cell r="M18835">
            <v>5</v>
          </cell>
          <cell r="Q18835">
            <v>5</v>
          </cell>
          <cell r="V18835">
            <v>4780</v>
          </cell>
        </row>
        <row r="18836">
          <cell r="A18836">
            <v>1</v>
          </cell>
          <cell r="E18836">
            <v>5</v>
          </cell>
          <cell r="I18836">
            <v>261000</v>
          </cell>
          <cell r="M18836">
            <v>5</v>
          </cell>
          <cell r="Q18836">
            <v>5</v>
          </cell>
          <cell r="V18836">
            <v>4785</v>
          </cell>
        </row>
        <row r="18837">
          <cell r="A18837">
            <v>1</v>
          </cell>
          <cell r="E18837">
            <v>5</v>
          </cell>
          <cell r="I18837">
            <v>13114508.58</v>
          </cell>
          <cell r="M18837">
            <v>5</v>
          </cell>
          <cell r="Q18837">
            <v>5</v>
          </cell>
          <cell r="V18837">
            <v>4785</v>
          </cell>
        </row>
        <row r="18838">
          <cell r="A18838">
            <v>1</v>
          </cell>
          <cell r="E18838">
            <v>5</v>
          </cell>
          <cell r="I18838">
            <v>6581432.5199999996</v>
          </cell>
          <cell r="M18838">
            <v>5</v>
          </cell>
          <cell r="Q18838">
            <v>5</v>
          </cell>
          <cell r="V18838">
            <v>4800</v>
          </cell>
        </row>
        <row r="18839">
          <cell r="A18839">
            <v>1</v>
          </cell>
          <cell r="E18839">
            <v>5</v>
          </cell>
          <cell r="I18839">
            <v>14158643.619999999</v>
          </cell>
          <cell r="M18839">
            <v>5</v>
          </cell>
          <cell r="Q18839">
            <v>5</v>
          </cell>
          <cell r="V18839">
            <v>4830</v>
          </cell>
        </row>
        <row r="18840">
          <cell r="A18840">
            <v>1</v>
          </cell>
          <cell r="E18840">
            <v>5</v>
          </cell>
          <cell r="I18840">
            <v>5570000</v>
          </cell>
          <cell r="M18840">
            <v>5</v>
          </cell>
          <cell r="Q18840">
            <v>5</v>
          </cell>
          <cell r="V18840">
            <v>4840</v>
          </cell>
        </row>
        <row r="18841">
          <cell r="A18841">
            <v>1</v>
          </cell>
          <cell r="E18841">
            <v>5</v>
          </cell>
          <cell r="I18841">
            <v>0</v>
          </cell>
          <cell r="M18841">
            <v>5</v>
          </cell>
          <cell r="Q18841">
            <v>5</v>
          </cell>
          <cell r="V18841">
            <v>4910</v>
          </cell>
        </row>
        <row r="18842">
          <cell r="A18842">
            <v>1</v>
          </cell>
          <cell r="E18842">
            <v>5</v>
          </cell>
          <cell r="I18842">
            <v>-1000000</v>
          </cell>
          <cell r="M18842">
            <v>5</v>
          </cell>
          <cell r="Q18842">
            <v>5</v>
          </cell>
          <cell r="V18842">
            <v>5100</v>
          </cell>
        </row>
        <row r="18843">
          <cell r="A18843">
            <v>1</v>
          </cell>
          <cell r="E18843">
            <v>5</v>
          </cell>
          <cell r="I18843">
            <v>563068813.15999997</v>
          </cell>
          <cell r="M18843">
            <v>5</v>
          </cell>
          <cell r="Q18843">
            <v>5</v>
          </cell>
          <cell r="V18843">
            <v>5200</v>
          </cell>
        </row>
        <row r="18844">
          <cell r="A18844">
            <v>1</v>
          </cell>
          <cell r="E18844">
            <v>5</v>
          </cell>
          <cell r="I18844">
            <v>-17274309.670000002</v>
          </cell>
          <cell r="M18844">
            <v>5</v>
          </cell>
          <cell r="Q18844">
            <v>5</v>
          </cell>
          <cell r="V18844">
            <v>5400</v>
          </cell>
        </row>
        <row r="18845">
          <cell r="A18845">
            <v>1</v>
          </cell>
          <cell r="E18845">
            <v>5</v>
          </cell>
          <cell r="I18845">
            <v>-211160901.34</v>
          </cell>
          <cell r="M18845">
            <v>5</v>
          </cell>
          <cell r="Q18845">
            <v>5</v>
          </cell>
          <cell r="V18845">
            <v>5400</v>
          </cell>
        </row>
        <row r="18846">
          <cell r="A18846">
            <v>1</v>
          </cell>
          <cell r="E18846">
            <v>5</v>
          </cell>
          <cell r="I18846">
            <v>-1557330491.28</v>
          </cell>
          <cell r="M18846">
            <v>5</v>
          </cell>
          <cell r="Q18846">
            <v>5</v>
          </cell>
          <cell r="V18846">
            <v>5400</v>
          </cell>
        </row>
        <row r="18847">
          <cell r="A18847">
            <v>1</v>
          </cell>
          <cell r="E18847">
            <v>5</v>
          </cell>
          <cell r="I18847">
            <v>-122522087.12</v>
          </cell>
          <cell r="M18847">
            <v>5</v>
          </cell>
          <cell r="Q18847">
            <v>5</v>
          </cell>
          <cell r="V18847">
            <v>5400</v>
          </cell>
        </row>
        <row r="18848">
          <cell r="A18848">
            <v>1</v>
          </cell>
          <cell r="E18848">
            <v>5</v>
          </cell>
          <cell r="I18848">
            <v>347950754.25999999</v>
          </cell>
          <cell r="M18848">
            <v>5</v>
          </cell>
          <cell r="Q18848">
            <v>5</v>
          </cell>
          <cell r="V18848">
            <v>5400</v>
          </cell>
        </row>
        <row r="18849">
          <cell r="A18849">
            <v>1</v>
          </cell>
          <cell r="E18849">
            <v>5</v>
          </cell>
          <cell r="I18849">
            <v>23558822.52</v>
          </cell>
          <cell r="M18849">
            <v>5</v>
          </cell>
          <cell r="Q18849">
            <v>5</v>
          </cell>
          <cell r="V18849">
            <v>6110</v>
          </cell>
        </row>
        <row r="18850">
          <cell r="A18850">
            <v>1</v>
          </cell>
          <cell r="E18850">
            <v>5</v>
          </cell>
          <cell r="I18850">
            <v>-22700817.059999999</v>
          </cell>
          <cell r="M18850">
            <v>5</v>
          </cell>
          <cell r="Q18850">
            <v>5</v>
          </cell>
          <cell r="V18850">
            <v>6120</v>
          </cell>
        </row>
        <row r="18851">
          <cell r="A18851">
            <v>1</v>
          </cell>
          <cell r="E18851">
            <v>5</v>
          </cell>
          <cell r="I18851">
            <v>15609800.82</v>
          </cell>
          <cell r="M18851">
            <v>5</v>
          </cell>
          <cell r="Q18851">
            <v>5</v>
          </cell>
          <cell r="V18851">
            <v>6210</v>
          </cell>
        </row>
        <row r="18852">
          <cell r="A18852">
            <v>1</v>
          </cell>
          <cell r="E18852">
            <v>5</v>
          </cell>
          <cell r="I18852">
            <v>-9801456.2599999998</v>
          </cell>
          <cell r="M18852">
            <v>5</v>
          </cell>
          <cell r="Q18852">
            <v>5</v>
          </cell>
          <cell r="V18852">
            <v>6220</v>
          </cell>
        </row>
        <row r="18853">
          <cell r="A18853">
            <v>1</v>
          </cell>
          <cell r="E18853">
            <v>5</v>
          </cell>
          <cell r="I18853">
            <v>45000000</v>
          </cell>
          <cell r="M18853">
            <v>5</v>
          </cell>
          <cell r="Q18853">
            <v>5</v>
          </cell>
          <cell r="V18853">
            <v>6310</v>
          </cell>
        </row>
        <row r="18854">
          <cell r="A18854">
            <v>1</v>
          </cell>
          <cell r="E18854">
            <v>5</v>
          </cell>
          <cell r="I18854">
            <v>-18066725.640000001</v>
          </cell>
          <cell r="M18854">
            <v>5</v>
          </cell>
          <cell r="Q18854">
            <v>5</v>
          </cell>
          <cell r="V18854">
            <v>6320</v>
          </cell>
        </row>
        <row r="18855">
          <cell r="A18855">
            <v>1</v>
          </cell>
          <cell r="E18855">
            <v>5</v>
          </cell>
          <cell r="I18855">
            <v>2778800</v>
          </cell>
          <cell r="M18855">
            <v>5</v>
          </cell>
          <cell r="Q18855">
            <v>5</v>
          </cell>
          <cell r="V18855">
            <v>6410</v>
          </cell>
        </row>
        <row r="18856">
          <cell r="A18856">
            <v>1</v>
          </cell>
          <cell r="E18856">
            <v>5</v>
          </cell>
          <cell r="I18856">
            <v>-1533079.65</v>
          </cell>
          <cell r="M18856">
            <v>5</v>
          </cell>
          <cell r="Q18856">
            <v>5</v>
          </cell>
          <cell r="V18856">
            <v>6420</v>
          </cell>
        </row>
        <row r="18857">
          <cell r="A18857">
            <v>1</v>
          </cell>
          <cell r="E18857">
            <v>5</v>
          </cell>
          <cell r="I18857">
            <v>2506500</v>
          </cell>
          <cell r="M18857">
            <v>5</v>
          </cell>
          <cell r="Q18857">
            <v>5</v>
          </cell>
          <cell r="V18857">
            <v>6510</v>
          </cell>
        </row>
        <row r="18858">
          <cell r="A18858">
            <v>1</v>
          </cell>
          <cell r="E18858">
            <v>5</v>
          </cell>
          <cell r="I18858">
            <v>-626569.5</v>
          </cell>
          <cell r="M18858">
            <v>5</v>
          </cell>
          <cell r="Q18858">
            <v>5</v>
          </cell>
          <cell r="V18858">
            <v>6520</v>
          </cell>
        </row>
        <row r="18859">
          <cell r="A18859">
            <v>1</v>
          </cell>
          <cell r="E18859">
            <v>5</v>
          </cell>
          <cell r="I18859">
            <v>7466173.1799999997</v>
          </cell>
          <cell r="M18859">
            <v>5</v>
          </cell>
          <cell r="Q18859">
            <v>5</v>
          </cell>
          <cell r="V18859">
            <v>7000</v>
          </cell>
        </row>
        <row r="18860">
          <cell r="A18860">
            <v>1</v>
          </cell>
          <cell r="E18860">
            <v>5</v>
          </cell>
          <cell r="I18860">
            <v>523076885.14999998</v>
          </cell>
          <cell r="M18860">
            <v>5</v>
          </cell>
          <cell r="Q18860">
            <v>5</v>
          </cell>
          <cell r="V18860">
            <v>7100</v>
          </cell>
        </row>
        <row r="18861">
          <cell r="A18861">
            <v>1</v>
          </cell>
          <cell r="E18861">
            <v>5</v>
          </cell>
          <cell r="I18861">
            <v>15128945.289999999</v>
          </cell>
          <cell r="M18861">
            <v>5</v>
          </cell>
          <cell r="Q18861">
            <v>5</v>
          </cell>
          <cell r="V18861">
            <v>7110</v>
          </cell>
        </row>
        <row r="18862">
          <cell r="A18862">
            <v>1</v>
          </cell>
          <cell r="E18862">
            <v>5</v>
          </cell>
          <cell r="I18862">
            <v>176928956.78</v>
          </cell>
          <cell r="M18862">
            <v>5</v>
          </cell>
          <cell r="Q18862">
            <v>5</v>
          </cell>
          <cell r="V18862">
            <v>7130</v>
          </cell>
        </row>
        <row r="18863">
          <cell r="A18863">
            <v>1</v>
          </cell>
          <cell r="E18863">
            <v>5</v>
          </cell>
          <cell r="I18863">
            <v>16935383.77</v>
          </cell>
          <cell r="M18863">
            <v>5</v>
          </cell>
          <cell r="Q18863">
            <v>5</v>
          </cell>
          <cell r="V18863">
            <v>7140</v>
          </cell>
        </row>
        <row r="18864">
          <cell r="A18864">
            <v>1</v>
          </cell>
          <cell r="E18864">
            <v>5</v>
          </cell>
          <cell r="I18864">
            <v>0</v>
          </cell>
          <cell r="M18864">
            <v>5</v>
          </cell>
          <cell r="Q18864">
            <v>5</v>
          </cell>
          <cell r="V18864">
            <v>7700</v>
          </cell>
        </row>
        <row r="18865">
          <cell r="A18865">
            <v>1</v>
          </cell>
          <cell r="E18865">
            <v>5</v>
          </cell>
          <cell r="I18865">
            <v>213063797.93000001</v>
          </cell>
          <cell r="M18865">
            <v>5</v>
          </cell>
          <cell r="Q18865">
            <v>5</v>
          </cell>
          <cell r="V18865">
            <v>7700</v>
          </cell>
        </row>
        <row r="18866">
          <cell r="A18866">
            <v>1</v>
          </cell>
          <cell r="E18866">
            <v>5</v>
          </cell>
          <cell r="I18866">
            <v>-17499585</v>
          </cell>
          <cell r="M18866">
            <v>5</v>
          </cell>
          <cell r="Q18866">
            <v>5</v>
          </cell>
          <cell r="V18866">
            <v>7908</v>
          </cell>
        </row>
        <row r="18867">
          <cell r="A18867">
            <v>1</v>
          </cell>
          <cell r="E18867">
            <v>5</v>
          </cell>
          <cell r="I18867">
            <v>2407733.33</v>
          </cell>
          <cell r="M18867">
            <v>5</v>
          </cell>
          <cell r="Q18867">
            <v>5</v>
          </cell>
          <cell r="V18867">
            <v>7918</v>
          </cell>
        </row>
        <row r="18868">
          <cell r="A18868">
            <v>1</v>
          </cell>
          <cell r="E18868">
            <v>5</v>
          </cell>
          <cell r="I18868">
            <v>2500</v>
          </cell>
          <cell r="M18868">
            <v>5</v>
          </cell>
          <cell r="Q18868">
            <v>5</v>
          </cell>
          <cell r="V18868">
            <v>7919</v>
          </cell>
        </row>
        <row r="18869">
          <cell r="A18869">
            <v>1</v>
          </cell>
          <cell r="E18869">
            <v>5</v>
          </cell>
          <cell r="I18869">
            <v>11920976.050000001</v>
          </cell>
          <cell r="M18869">
            <v>5</v>
          </cell>
          <cell r="Q18869">
            <v>5</v>
          </cell>
          <cell r="V18869">
            <v>8015</v>
          </cell>
        </row>
        <row r="18870">
          <cell r="A18870">
            <v>1</v>
          </cell>
          <cell r="E18870">
            <v>5</v>
          </cell>
          <cell r="I18870">
            <v>14993.2</v>
          </cell>
          <cell r="M18870">
            <v>5</v>
          </cell>
          <cell r="Q18870">
            <v>5</v>
          </cell>
          <cell r="V18870">
            <v>8061</v>
          </cell>
        </row>
        <row r="18871">
          <cell r="A18871">
            <v>1</v>
          </cell>
          <cell r="E18871">
            <v>5</v>
          </cell>
          <cell r="I18871">
            <v>0</v>
          </cell>
          <cell r="M18871">
            <v>5</v>
          </cell>
          <cell r="Q18871">
            <v>5</v>
          </cell>
          <cell r="V18871">
            <v>8062</v>
          </cell>
        </row>
        <row r="18872">
          <cell r="A18872">
            <v>1</v>
          </cell>
          <cell r="E18872">
            <v>5</v>
          </cell>
          <cell r="I18872">
            <v>9479364.25</v>
          </cell>
          <cell r="M18872">
            <v>5</v>
          </cell>
          <cell r="Q18872">
            <v>5</v>
          </cell>
          <cell r="V18872">
            <v>8063</v>
          </cell>
        </row>
        <row r="18873">
          <cell r="A18873">
            <v>1</v>
          </cell>
          <cell r="E18873">
            <v>5</v>
          </cell>
          <cell r="I18873">
            <v>0</v>
          </cell>
          <cell r="M18873">
            <v>5</v>
          </cell>
          <cell r="Q18873">
            <v>5</v>
          </cell>
          <cell r="V18873">
            <v>8064</v>
          </cell>
        </row>
        <row r="18874">
          <cell r="A18874">
            <v>1</v>
          </cell>
          <cell r="E18874">
            <v>5</v>
          </cell>
          <cell r="I18874">
            <v>1012777.11</v>
          </cell>
          <cell r="M18874">
            <v>5</v>
          </cell>
          <cell r="Q18874">
            <v>5</v>
          </cell>
          <cell r="V18874">
            <v>8065</v>
          </cell>
        </row>
        <row r="18875">
          <cell r="A18875">
            <v>1</v>
          </cell>
          <cell r="E18875">
            <v>5</v>
          </cell>
          <cell r="I18875">
            <v>194133</v>
          </cell>
          <cell r="M18875">
            <v>5</v>
          </cell>
          <cell r="Q18875">
            <v>5</v>
          </cell>
          <cell r="V18875">
            <v>8066</v>
          </cell>
        </row>
        <row r="18876">
          <cell r="A18876">
            <v>1</v>
          </cell>
          <cell r="E18876">
            <v>5</v>
          </cell>
          <cell r="I18876">
            <v>0</v>
          </cell>
          <cell r="M18876">
            <v>5</v>
          </cell>
          <cell r="Q18876">
            <v>5</v>
          </cell>
          <cell r="V18876">
            <v>8581</v>
          </cell>
        </row>
        <row r="18877">
          <cell r="A18877">
            <v>1</v>
          </cell>
          <cell r="E18877">
            <v>5</v>
          </cell>
          <cell r="I18877">
            <v>500000</v>
          </cell>
          <cell r="M18877">
            <v>5</v>
          </cell>
          <cell r="Q18877">
            <v>5</v>
          </cell>
          <cell r="V18877">
            <v>8582</v>
          </cell>
        </row>
        <row r="18878">
          <cell r="A18878">
            <v>1</v>
          </cell>
          <cell r="E18878">
            <v>5</v>
          </cell>
          <cell r="I18878">
            <v>817500</v>
          </cell>
          <cell r="M18878">
            <v>5</v>
          </cell>
          <cell r="Q18878">
            <v>5</v>
          </cell>
          <cell r="V18878">
            <v>8583</v>
          </cell>
        </row>
        <row r="18879">
          <cell r="A18879">
            <v>1</v>
          </cell>
          <cell r="E18879">
            <v>5</v>
          </cell>
          <cell r="I18879">
            <v>1046000</v>
          </cell>
          <cell r="M18879">
            <v>5</v>
          </cell>
          <cell r="Q18879">
            <v>5</v>
          </cell>
          <cell r="V18879">
            <v>9000</v>
          </cell>
        </row>
        <row r="18880">
          <cell r="A18880">
            <v>1</v>
          </cell>
          <cell r="E18880">
            <v>5</v>
          </cell>
          <cell r="I18880">
            <v>-1101939636.6400001</v>
          </cell>
          <cell r="M18880">
            <v>5</v>
          </cell>
          <cell r="Q18880">
            <v>5</v>
          </cell>
          <cell r="V18880">
            <v>9100</v>
          </cell>
        </row>
        <row r="18881">
          <cell r="A18881">
            <v>1</v>
          </cell>
          <cell r="E18881">
            <v>5</v>
          </cell>
          <cell r="I18881">
            <v>15137072.58</v>
          </cell>
          <cell r="M18881">
            <v>5</v>
          </cell>
          <cell r="Q18881">
            <v>5</v>
          </cell>
          <cell r="V18881">
            <v>9110</v>
          </cell>
        </row>
        <row r="18882">
          <cell r="A18882">
            <v>1</v>
          </cell>
          <cell r="E18882">
            <v>5</v>
          </cell>
          <cell r="I18882">
            <v>-117910232.72</v>
          </cell>
          <cell r="M18882">
            <v>5</v>
          </cell>
          <cell r="Q18882">
            <v>5</v>
          </cell>
          <cell r="V18882">
            <v>9204</v>
          </cell>
        </row>
        <row r="18883">
          <cell r="A18883">
            <v>1</v>
          </cell>
          <cell r="E18883">
            <v>5</v>
          </cell>
          <cell r="I18883">
            <v>0</v>
          </cell>
          <cell r="M18883">
            <v>5</v>
          </cell>
          <cell r="Q18883">
            <v>5</v>
          </cell>
          <cell r="V18883">
            <v>9215</v>
          </cell>
        </row>
        <row r="18884">
          <cell r="A18884">
            <v>1</v>
          </cell>
          <cell r="E18884">
            <v>5</v>
          </cell>
          <cell r="I18884">
            <v>-32473169.98</v>
          </cell>
          <cell r="M18884">
            <v>5</v>
          </cell>
          <cell r="Q18884">
            <v>5</v>
          </cell>
          <cell r="V18884">
            <v>9251</v>
          </cell>
        </row>
        <row r="18885">
          <cell r="A18885">
            <v>1</v>
          </cell>
          <cell r="E18885">
            <v>5</v>
          </cell>
          <cell r="I18885">
            <v>-124905995.45</v>
          </cell>
          <cell r="M18885">
            <v>5</v>
          </cell>
          <cell r="Q18885">
            <v>5</v>
          </cell>
          <cell r="V18885">
            <v>9252</v>
          </cell>
        </row>
        <row r="18886">
          <cell r="A18886">
            <v>1</v>
          </cell>
          <cell r="E18886">
            <v>5</v>
          </cell>
          <cell r="I18886">
            <v>-537606</v>
          </cell>
          <cell r="M18886">
            <v>5</v>
          </cell>
          <cell r="Q18886">
            <v>5</v>
          </cell>
          <cell r="V18886">
            <v>9253</v>
          </cell>
        </row>
        <row r="18887">
          <cell r="A18887">
            <v>1</v>
          </cell>
          <cell r="E18887">
            <v>5</v>
          </cell>
          <cell r="I18887">
            <v>-5048267</v>
          </cell>
          <cell r="M18887">
            <v>5</v>
          </cell>
          <cell r="Q18887">
            <v>5</v>
          </cell>
          <cell r="V18887">
            <v>9255</v>
          </cell>
        </row>
        <row r="18888">
          <cell r="A18888">
            <v>1</v>
          </cell>
          <cell r="E18888">
            <v>5</v>
          </cell>
          <cell r="I18888">
            <v>-106120430.03</v>
          </cell>
          <cell r="M18888">
            <v>5</v>
          </cell>
          <cell r="Q18888">
            <v>5</v>
          </cell>
          <cell r="V18888">
            <v>9256</v>
          </cell>
        </row>
        <row r="18889">
          <cell r="A18889">
            <v>1</v>
          </cell>
          <cell r="E18889">
            <v>5</v>
          </cell>
          <cell r="I18889">
            <v>-1784280</v>
          </cell>
          <cell r="M18889">
            <v>5</v>
          </cell>
          <cell r="Q18889">
            <v>5</v>
          </cell>
          <cell r="V18889">
            <v>9257</v>
          </cell>
        </row>
        <row r="18890">
          <cell r="A18890">
            <v>1</v>
          </cell>
          <cell r="E18890">
            <v>5</v>
          </cell>
          <cell r="I18890">
            <v>-432371378.07999998</v>
          </cell>
          <cell r="M18890">
            <v>5</v>
          </cell>
          <cell r="Q18890">
            <v>5</v>
          </cell>
          <cell r="V18890">
            <v>9303</v>
          </cell>
        </row>
        <row r="18891">
          <cell r="A18891">
            <v>1</v>
          </cell>
          <cell r="E18891">
            <v>5</v>
          </cell>
          <cell r="I18891">
            <v>-9000000</v>
          </cell>
          <cell r="M18891">
            <v>5</v>
          </cell>
          <cell r="Q18891">
            <v>5</v>
          </cell>
          <cell r="V18891">
            <v>9305</v>
          </cell>
        </row>
        <row r="18892">
          <cell r="A18892">
            <v>1</v>
          </cell>
          <cell r="E18892">
            <v>5</v>
          </cell>
          <cell r="I18892">
            <v>0.22</v>
          </cell>
          <cell r="M18892">
            <v>5</v>
          </cell>
          <cell r="Q18892">
            <v>5</v>
          </cell>
          <cell r="V18892">
            <v>9306</v>
          </cell>
        </row>
        <row r="18893">
          <cell r="A18893">
            <v>1</v>
          </cell>
          <cell r="E18893">
            <v>5</v>
          </cell>
          <cell r="I18893">
            <v>0</v>
          </cell>
          <cell r="M18893">
            <v>5</v>
          </cell>
          <cell r="Q18893">
            <v>5</v>
          </cell>
          <cell r="V18893">
            <v>9500</v>
          </cell>
        </row>
        <row r="18894">
          <cell r="A18894">
            <v>1</v>
          </cell>
          <cell r="E18894">
            <v>5</v>
          </cell>
          <cell r="I18894">
            <v>-177483320.46000001</v>
          </cell>
          <cell r="M18894">
            <v>5</v>
          </cell>
          <cell r="Q18894">
            <v>5</v>
          </cell>
          <cell r="V18894">
            <v>9530</v>
          </cell>
        </row>
        <row r="18895">
          <cell r="A18895">
            <v>1</v>
          </cell>
          <cell r="E18895">
            <v>5</v>
          </cell>
          <cell r="I18895">
            <v>-369096621.33999997</v>
          </cell>
          <cell r="M18895">
            <v>5</v>
          </cell>
          <cell r="Q18895">
            <v>5</v>
          </cell>
          <cell r="V18895">
            <v>9600</v>
          </cell>
        </row>
        <row r="18896">
          <cell r="A18896">
            <v>1</v>
          </cell>
          <cell r="E18896">
            <v>5</v>
          </cell>
          <cell r="I18896">
            <v>1064425.48</v>
          </cell>
          <cell r="M18896">
            <v>5</v>
          </cell>
          <cell r="Q18896">
            <v>5</v>
          </cell>
          <cell r="V18896">
            <v>9601</v>
          </cell>
        </row>
        <row r="18897">
          <cell r="A18897">
            <v>1</v>
          </cell>
          <cell r="E18897">
            <v>5</v>
          </cell>
          <cell r="I18897">
            <v>3795614.3</v>
          </cell>
          <cell r="M18897">
            <v>5</v>
          </cell>
          <cell r="Q18897">
            <v>5</v>
          </cell>
          <cell r="V18897">
            <v>9611</v>
          </cell>
        </row>
        <row r="18898">
          <cell r="A18898">
            <v>1</v>
          </cell>
          <cell r="E18898">
            <v>5</v>
          </cell>
          <cell r="I18898">
            <v>295787796.62</v>
          </cell>
          <cell r="M18898">
            <v>5</v>
          </cell>
          <cell r="Q18898">
            <v>5</v>
          </cell>
          <cell r="V18898">
            <v>9670</v>
          </cell>
        </row>
        <row r="18899">
          <cell r="A18899">
            <v>1</v>
          </cell>
          <cell r="E18899">
            <v>5</v>
          </cell>
          <cell r="I18899">
            <v>0</v>
          </cell>
          <cell r="M18899">
            <v>5</v>
          </cell>
          <cell r="Q18899">
            <v>5</v>
          </cell>
          <cell r="V18899">
            <v>9990</v>
          </cell>
        </row>
        <row r="18900">
          <cell r="A18900">
            <v>1</v>
          </cell>
          <cell r="E18900">
            <v>5</v>
          </cell>
          <cell r="I18900">
            <v>2268789263.75</v>
          </cell>
          <cell r="M18900">
            <v>5</v>
          </cell>
          <cell r="Q18900">
            <v>5</v>
          </cell>
          <cell r="V18900">
            <v>5301</v>
          </cell>
        </row>
        <row r="18901">
          <cell r="A18901">
            <v>1</v>
          </cell>
          <cell r="E18901">
            <v>13</v>
          </cell>
          <cell r="I18901">
            <v>0</v>
          </cell>
          <cell r="M18901">
            <v>13</v>
          </cell>
          <cell r="Q18901">
            <v>13</v>
          </cell>
          <cell r="V18901">
            <v>1010</v>
          </cell>
        </row>
        <row r="18902">
          <cell r="A18902">
            <v>1</v>
          </cell>
          <cell r="E18902">
            <v>13</v>
          </cell>
          <cell r="I18902">
            <v>0</v>
          </cell>
          <cell r="M18902">
            <v>13</v>
          </cell>
          <cell r="Q18902">
            <v>13</v>
          </cell>
          <cell r="V18902">
            <v>1030</v>
          </cell>
        </row>
        <row r="18903">
          <cell r="A18903">
            <v>1</v>
          </cell>
          <cell r="E18903">
            <v>13</v>
          </cell>
          <cell r="I18903">
            <v>0</v>
          </cell>
          <cell r="M18903">
            <v>13</v>
          </cell>
          <cell r="Q18903">
            <v>13</v>
          </cell>
          <cell r="V18903">
            <v>1095</v>
          </cell>
        </row>
        <row r="18904">
          <cell r="A18904">
            <v>1</v>
          </cell>
          <cell r="E18904">
            <v>13</v>
          </cell>
          <cell r="I18904">
            <v>0</v>
          </cell>
          <cell r="M18904">
            <v>13</v>
          </cell>
          <cell r="Q18904">
            <v>13</v>
          </cell>
          <cell r="V18904">
            <v>1095</v>
          </cell>
        </row>
        <row r="18905">
          <cell r="A18905">
            <v>1</v>
          </cell>
          <cell r="E18905">
            <v>13</v>
          </cell>
          <cell r="I18905">
            <v>0</v>
          </cell>
          <cell r="M18905">
            <v>13</v>
          </cell>
          <cell r="Q18905">
            <v>13</v>
          </cell>
          <cell r="V18905">
            <v>1096</v>
          </cell>
        </row>
        <row r="18906">
          <cell r="A18906">
            <v>1</v>
          </cell>
          <cell r="E18906">
            <v>13</v>
          </cell>
          <cell r="I18906">
            <v>0</v>
          </cell>
          <cell r="M18906">
            <v>13</v>
          </cell>
          <cell r="Q18906">
            <v>13</v>
          </cell>
          <cell r="V18906">
            <v>2010</v>
          </cell>
        </row>
        <row r="18907">
          <cell r="A18907">
            <v>1</v>
          </cell>
          <cell r="E18907">
            <v>13</v>
          </cell>
          <cell r="I18907">
            <v>0</v>
          </cell>
          <cell r="M18907">
            <v>13</v>
          </cell>
          <cell r="Q18907">
            <v>13</v>
          </cell>
          <cell r="V18907">
            <v>2030</v>
          </cell>
        </row>
        <row r="18908">
          <cell r="A18908">
            <v>1</v>
          </cell>
          <cell r="E18908">
            <v>13</v>
          </cell>
          <cell r="I18908">
            <v>0</v>
          </cell>
          <cell r="M18908">
            <v>13</v>
          </cell>
          <cell r="Q18908">
            <v>13</v>
          </cell>
          <cell r="V18908">
            <v>2040</v>
          </cell>
        </row>
        <row r="18909">
          <cell r="A18909">
            <v>1</v>
          </cell>
          <cell r="E18909">
            <v>13</v>
          </cell>
          <cell r="I18909">
            <v>15307880</v>
          </cell>
          <cell r="M18909">
            <v>13</v>
          </cell>
          <cell r="Q18909">
            <v>13</v>
          </cell>
          <cell r="V18909">
            <v>2051</v>
          </cell>
        </row>
        <row r="18910">
          <cell r="A18910">
            <v>1</v>
          </cell>
          <cell r="E18910">
            <v>13</v>
          </cell>
          <cell r="I18910">
            <v>0</v>
          </cell>
          <cell r="M18910">
            <v>13</v>
          </cell>
          <cell r="Q18910">
            <v>13</v>
          </cell>
          <cell r="V18910">
            <v>2052</v>
          </cell>
        </row>
        <row r="18911">
          <cell r="A18911">
            <v>1</v>
          </cell>
          <cell r="E18911">
            <v>13</v>
          </cell>
          <cell r="I18911">
            <v>0</v>
          </cell>
          <cell r="M18911">
            <v>13</v>
          </cell>
          <cell r="Q18911">
            <v>13</v>
          </cell>
          <cell r="V18911">
            <v>2053</v>
          </cell>
        </row>
        <row r="18912">
          <cell r="A18912">
            <v>1</v>
          </cell>
          <cell r="E18912">
            <v>13</v>
          </cell>
          <cell r="I18912">
            <v>0</v>
          </cell>
          <cell r="M18912">
            <v>13</v>
          </cell>
          <cell r="Q18912">
            <v>13</v>
          </cell>
          <cell r="V18912">
            <v>2054</v>
          </cell>
        </row>
        <row r="18913">
          <cell r="A18913">
            <v>1</v>
          </cell>
          <cell r="E18913">
            <v>13</v>
          </cell>
          <cell r="I18913">
            <v>0</v>
          </cell>
          <cell r="M18913">
            <v>13</v>
          </cell>
          <cell r="Q18913">
            <v>13</v>
          </cell>
          <cell r="V18913">
            <v>2055</v>
          </cell>
        </row>
        <row r="18914">
          <cell r="A18914">
            <v>1</v>
          </cell>
          <cell r="E18914">
            <v>13</v>
          </cell>
          <cell r="I18914">
            <v>0</v>
          </cell>
          <cell r="M18914">
            <v>13</v>
          </cell>
          <cell r="Q18914">
            <v>13</v>
          </cell>
          <cell r="V18914">
            <v>2055</v>
          </cell>
        </row>
        <row r="18915">
          <cell r="A18915">
            <v>1</v>
          </cell>
          <cell r="E18915">
            <v>13</v>
          </cell>
          <cell r="I18915">
            <v>0</v>
          </cell>
          <cell r="M18915">
            <v>13</v>
          </cell>
          <cell r="Q18915">
            <v>13</v>
          </cell>
          <cell r="V18915">
            <v>2090</v>
          </cell>
        </row>
        <row r="18916">
          <cell r="A18916">
            <v>1</v>
          </cell>
          <cell r="E18916">
            <v>13</v>
          </cell>
          <cell r="I18916">
            <v>0</v>
          </cell>
          <cell r="M18916">
            <v>13</v>
          </cell>
          <cell r="Q18916">
            <v>13</v>
          </cell>
          <cell r="V18916">
            <v>2095</v>
          </cell>
        </row>
        <row r="18917">
          <cell r="A18917">
            <v>1</v>
          </cell>
          <cell r="E18917">
            <v>13</v>
          </cell>
          <cell r="I18917">
            <v>-10234525.619999999</v>
          </cell>
          <cell r="M18917">
            <v>13</v>
          </cell>
          <cell r="Q18917">
            <v>13</v>
          </cell>
          <cell r="V18917">
            <v>3400</v>
          </cell>
        </row>
        <row r="18918">
          <cell r="A18918">
            <v>1</v>
          </cell>
          <cell r="E18918">
            <v>13</v>
          </cell>
          <cell r="I18918">
            <v>0</v>
          </cell>
          <cell r="M18918">
            <v>13</v>
          </cell>
          <cell r="Q18918">
            <v>13</v>
          </cell>
          <cell r="V18918">
            <v>4000</v>
          </cell>
        </row>
        <row r="18919">
          <cell r="A18919">
            <v>1</v>
          </cell>
          <cell r="E18919">
            <v>13</v>
          </cell>
          <cell r="I18919">
            <v>2700000</v>
          </cell>
          <cell r="M18919">
            <v>13</v>
          </cell>
          <cell r="Q18919">
            <v>13</v>
          </cell>
          <cell r="V18919">
            <v>4000</v>
          </cell>
        </row>
        <row r="18920">
          <cell r="A18920">
            <v>1</v>
          </cell>
          <cell r="E18920">
            <v>13</v>
          </cell>
          <cell r="I18920">
            <v>0</v>
          </cell>
          <cell r="M18920">
            <v>13</v>
          </cell>
          <cell r="Q18920">
            <v>13</v>
          </cell>
          <cell r="V18920">
            <v>4050</v>
          </cell>
        </row>
        <row r="18921">
          <cell r="A18921">
            <v>1</v>
          </cell>
          <cell r="E18921">
            <v>13</v>
          </cell>
          <cell r="I18921">
            <v>0</v>
          </cell>
          <cell r="M18921">
            <v>13</v>
          </cell>
          <cell r="Q18921">
            <v>13</v>
          </cell>
          <cell r="V18921">
            <v>4150</v>
          </cell>
        </row>
        <row r="18922">
          <cell r="A18922">
            <v>1</v>
          </cell>
          <cell r="E18922">
            <v>13</v>
          </cell>
          <cell r="I18922">
            <v>0</v>
          </cell>
          <cell r="M18922">
            <v>13</v>
          </cell>
          <cell r="Q18922">
            <v>13</v>
          </cell>
          <cell r="V18922">
            <v>4250</v>
          </cell>
        </row>
        <row r="18923">
          <cell r="A18923">
            <v>1</v>
          </cell>
          <cell r="E18923">
            <v>13</v>
          </cell>
          <cell r="I18923">
            <v>0</v>
          </cell>
          <cell r="M18923">
            <v>13</v>
          </cell>
          <cell r="Q18923">
            <v>13</v>
          </cell>
          <cell r="V18923">
            <v>4302</v>
          </cell>
        </row>
        <row r="18924">
          <cell r="A18924">
            <v>1</v>
          </cell>
          <cell r="E18924">
            <v>13</v>
          </cell>
          <cell r="I18924">
            <v>0</v>
          </cell>
          <cell r="M18924">
            <v>13</v>
          </cell>
          <cell r="Q18924">
            <v>13</v>
          </cell>
          <cell r="V18924">
            <v>4303</v>
          </cell>
        </row>
        <row r="18925">
          <cell r="A18925">
            <v>1</v>
          </cell>
          <cell r="E18925">
            <v>13</v>
          </cell>
          <cell r="I18925">
            <v>0</v>
          </cell>
          <cell r="M18925">
            <v>13</v>
          </cell>
          <cell r="Q18925">
            <v>13</v>
          </cell>
          <cell r="V18925">
            <v>4304</v>
          </cell>
        </row>
        <row r="18926">
          <cell r="A18926">
            <v>1</v>
          </cell>
          <cell r="E18926">
            <v>13</v>
          </cell>
          <cell r="I18926">
            <v>0</v>
          </cell>
          <cell r="M18926">
            <v>13</v>
          </cell>
          <cell r="Q18926">
            <v>13</v>
          </cell>
          <cell r="V18926">
            <v>4360</v>
          </cell>
        </row>
        <row r="18927">
          <cell r="A18927">
            <v>1</v>
          </cell>
          <cell r="E18927">
            <v>13</v>
          </cell>
          <cell r="I18927">
            <v>0</v>
          </cell>
          <cell r="M18927">
            <v>13</v>
          </cell>
          <cell r="Q18927">
            <v>13</v>
          </cell>
          <cell r="V18927">
            <v>4380</v>
          </cell>
        </row>
        <row r="18928">
          <cell r="A18928">
            <v>1</v>
          </cell>
          <cell r="E18928">
            <v>13</v>
          </cell>
          <cell r="I18928">
            <v>0</v>
          </cell>
          <cell r="M18928">
            <v>13</v>
          </cell>
          <cell r="Q18928">
            <v>13</v>
          </cell>
          <cell r="V18928">
            <v>4520</v>
          </cell>
        </row>
        <row r="18929">
          <cell r="A18929">
            <v>1</v>
          </cell>
          <cell r="E18929">
            <v>13</v>
          </cell>
          <cell r="I18929">
            <v>0</v>
          </cell>
          <cell r="M18929">
            <v>13</v>
          </cell>
          <cell r="Q18929">
            <v>13</v>
          </cell>
          <cell r="V18929">
            <v>4601</v>
          </cell>
        </row>
        <row r="18930">
          <cell r="A18930">
            <v>1</v>
          </cell>
          <cell r="E18930">
            <v>13</v>
          </cell>
          <cell r="I18930">
            <v>0</v>
          </cell>
          <cell r="M18930">
            <v>13</v>
          </cell>
          <cell r="Q18930">
            <v>13</v>
          </cell>
          <cell r="V18930">
            <v>4602</v>
          </cell>
        </row>
        <row r="18931">
          <cell r="A18931">
            <v>1</v>
          </cell>
          <cell r="E18931">
            <v>13</v>
          </cell>
          <cell r="I18931">
            <v>0</v>
          </cell>
          <cell r="M18931">
            <v>13</v>
          </cell>
          <cell r="Q18931">
            <v>13</v>
          </cell>
          <cell r="V18931">
            <v>4640</v>
          </cell>
        </row>
        <row r="18932">
          <cell r="A18932">
            <v>1</v>
          </cell>
          <cell r="E18932">
            <v>13</v>
          </cell>
          <cell r="I18932">
            <v>0</v>
          </cell>
          <cell r="M18932">
            <v>13</v>
          </cell>
          <cell r="Q18932">
            <v>13</v>
          </cell>
          <cell r="V18932">
            <v>4660</v>
          </cell>
        </row>
        <row r="18933">
          <cell r="A18933">
            <v>1</v>
          </cell>
          <cell r="E18933">
            <v>13</v>
          </cell>
          <cell r="I18933">
            <v>4455000</v>
          </cell>
          <cell r="M18933">
            <v>13</v>
          </cell>
          <cell r="Q18933">
            <v>13</v>
          </cell>
          <cell r="V18933">
            <v>4700</v>
          </cell>
        </row>
        <row r="18934">
          <cell r="A18934">
            <v>1</v>
          </cell>
          <cell r="E18934">
            <v>13</v>
          </cell>
          <cell r="I18934">
            <v>0</v>
          </cell>
          <cell r="M18934">
            <v>13</v>
          </cell>
          <cell r="Q18934">
            <v>13</v>
          </cell>
          <cell r="V18934">
            <v>4720</v>
          </cell>
        </row>
        <row r="18935">
          <cell r="A18935">
            <v>1</v>
          </cell>
          <cell r="E18935">
            <v>13</v>
          </cell>
          <cell r="I18935">
            <v>13878310</v>
          </cell>
          <cell r="M18935">
            <v>13</v>
          </cell>
          <cell r="Q18935">
            <v>13</v>
          </cell>
          <cell r="V18935">
            <v>4730</v>
          </cell>
        </row>
        <row r="18936">
          <cell r="A18936">
            <v>1</v>
          </cell>
          <cell r="E18936">
            <v>13</v>
          </cell>
          <cell r="I18936">
            <v>0</v>
          </cell>
          <cell r="M18936">
            <v>13</v>
          </cell>
          <cell r="Q18936">
            <v>13</v>
          </cell>
          <cell r="V18936">
            <v>4740</v>
          </cell>
        </row>
        <row r="18937">
          <cell r="A18937">
            <v>1</v>
          </cell>
          <cell r="E18937">
            <v>13</v>
          </cell>
          <cell r="I18937">
            <v>0</v>
          </cell>
          <cell r="M18937">
            <v>13</v>
          </cell>
          <cell r="Q18937">
            <v>13</v>
          </cell>
          <cell r="V18937">
            <v>4760</v>
          </cell>
        </row>
        <row r="18938">
          <cell r="A18938">
            <v>1</v>
          </cell>
          <cell r="E18938">
            <v>13</v>
          </cell>
          <cell r="I18938">
            <v>0</v>
          </cell>
          <cell r="M18938">
            <v>13</v>
          </cell>
          <cell r="Q18938">
            <v>13</v>
          </cell>
          <cell r="V18938">
            <v>4770</v>
          </cell>
        </row>
        <row r="18939">
          <cell r="A18939">
            <v>1</v>
          </cell>
          <cell r="E18939">
            <v>13</v>
          </cell>
          <cell r="I18939">
            <v>0</v>
          </cell>
          <cell r="M18939">
            <v>13</v>
          </cell>
          <cell r="Q18939">
            <v>13</v>
          </cell>
          <cell r="V18939">
            <v>4775</v>
          </cell>
        </row>
        <row r="18940">
          <cell r="A18940">
            <v>1</v>
          </cell>
          <cell r="E18940">
            <v>13</v>
          </cell>
          <cell r="I18940">
            <v>0</v>
          </cell>
          <cell r="M18940">
            <v>13</v>
          </cell>
          <cell r="Q18940">
            <v>13</v>
          </cell>
          <cell r="V18940">
            <v>4780</v>
          </cell>
        </row>
        <row r="18941">
          <cell r="A18941">
            <v>1</v>
          </cell>
          <cell r="E18941">
            <v>13</v>
          </cell>
          <cell r="I18941">
            <v>0</v>
          </cell>
          <cell r="M18941">
            <v>13</v>
          </cell>
          <cell r="Q18941">
            <v>13</v>
          </cell>
          <cell r="V18941">
            <v>4800</v>
          </cell>
        </row>
        <row r="18942">
          <cell r="A18942">
            <v>1</v>
          </cell>
          <cell r="E18942">
            <v>13</v>
          </cell>
          <cell r="I18942">
            <v>0</v>
          </cell>
          <cell r="M18942">
            <v>13</v>
          </cell>
          <cell r="Q18942">
            <v>13</v>
          </cell>
          <cell r="V18942">
            <v>4820</v>
          </cell>
        </row>
        <row r="18943">
          <cell r="A18943">
            <v>1</v>
          </cell>
          <cell r="E18943">
            <v>13</v>
          </cell>
          <cell r="I18943">
            <v>0</v>
          </cell>
          <cell r="M18943">
            <v>13</v>
          </cell>
          <cell r="Q18943">
            <v>13</v>
          </cell>
          <cell r="V18943">
            <v>4830</v>
          </cell>
        </row>
        <row r="18944">
          <cell r="A18944">
            <v>1</v>
          </cell>
          <cell r="E18944">
            <v>13</v>
          </cell>
          <cell r="I18944">
            <v>-3000000</v>
          </cell>
          <cell r="M18944">
            <v>13</v>
          </cell>
          <cell r="Q18944">
            <v>13</v>
          </cell>
          <cell r="V18944">
            <v>5100</v>
          </cell>
        </row>
        <row r="18945">
          <cell r="A18945">
            <v>1</v>
          </cell>
          <cell r="E18945">
            <v>13</v>
          </cell>
          <cell r="I18945">
            <v>-595343779.01999998</v>
          </cell>
          <cell r="M18945">
            <v>13</v>
          </cell>
          <cell r="Q18945">
            <v>13</v>
          </cell>
          <cell r="V18945">
            <v>5200</v>
          </cell>
        </row>
        <row r="18946">
          <cell r="A18946">
            <v>1</v>
          </cell>
          <cell r="E18946">
            <v>13</v>
          </cell>
          <cell r="I18946">
            <v>-1164693226.8399999</v>
          </cell>
          <cell r="M18946">
            <v>13</v>
          </cell>
          <cell r="Q18946">
            <v>13</v>
          </cell>
          <cell r="V18946">
            <v>5302</v>
          </cell>
        </row>
        <row r="18947">
          <cell r="A18947">
            <v>1</v>
          </cell>
          <cell r="E18947">
            <v>13</v>
          </cell>
          <cell r="I18947">
            <v>64741680.689999998</v>
          </cell>
          <cell r="M18947">
            <v>13</v>
          </cell>
          <cell r="Q18947">
            <v>13</v>
          </cell>
          <cell r="V18947">
            <v>5400</v>
          </cell>
        </row>
        <row r="18948">
          <cell r="A18948">
            <v>1</v>
          </cell>
          <cell r="E18948">
            <v>13</v>
          </cell>
          <cell r="I18948">
            <v>-118758643.01000001</v>
          </cell>
          <cell r="M18948">
            <v>13</v>
          </cell>
          <cell r="Q18948">
            <v>13</v>
          </cell>
          <cell r="V18948">
            <v>5400</v>
          </cell>
        </row>
        <row r="18949">
          <cell r="A18949">
            <v>1</v>
          </cell>
          <cell r="E18949">
            <v>13</v>
          </cell>
          <cell r="I18949">
            <v>0</v>
          </cell>
          <cell r="M18949">
            <v>13</v>
          </cell>
          <cell r="Q18949">
            <v>13</v>
          </cell>
          <cell r="V18949">
            <v>5400</v>
          </cell>
        </row>
        <row r="18950">
          <cell r="A18950">
            <v>1</v>
          </cell>
          <cell r="E18950">
            <v>13</v>
          </cell>
          <cell r="I18950">
            <v>1507478958.95</v>
          </cell>
          <cell r="M18950">
            <v>13</v>
          </cell>
          <cell r="Q18950">
            <v>13</v>
          </cell>
          <cell r="V18950">
            <v>5400</v>
          </cell>
        </row>
        <row r="18951">
          <cell r="A18951">
            <v>1</v>
          </cell>
          <cell r="E18951">
            <v>13</v>
          </cell>
          <cell r="I18951">
            <v>78148880.120000005</v>
          </cell>
          <cell r="M18951">
            <v>13</v>
          </cell>
          <cell r="Q18951">
            <v>13</v>
          </cell>
          <cell r="V18951">
            <v>5400</v>
          </cell>
        </row>
        <row r="18952">
          <cell r="A18952">
            <v>1</v>
          </cell>
          <cell r="E18952">
            <v>13</v>
          </cell>
          <cell r="I18952">
            <v>-507872380.69</v>
          </cell>
          <cell r="M18952">
            <v>13</v>
          </cell>
          <cell r="Q18952">
            <v>13</v>
          </cell>
          <cell r="V18952">
            <v>5400</v>
          </cell>
        </row>
        <row r="18953">
          <cell r="A18953">
            <v>1</v>
          </cell>
          <cell r="E18953">
            <v>13</v>
          </cell>
          <cell r="I18953">
            <v>-307793396.35000002</v>
          </cell>
          <cell r="M18953">
            <v>13</v>
          </cell>
          <cell r="Q18953">
            <v>13</v>
          </cell>
          <cell r="V18953">
            <v>5400</v>
          </cell>
        </row>
        <row r="18954">
          <cell r="A18954">
            <v>1</v>
          </cell>
          <cell r="E18954">
            <v>13</v>
          </cell>
          <cell r="I18954">
            <v>44730977.530000001</v>
          </cell>
          <cell r="M18954">
            <v>13</v>
          </cell>
          <cell r="Q18954">
            <v>13</v>
          </cell>
          <cell r="V18954">
            <v>6110</v>
          </cell>
        </row>
        <row r="18955">
          <cell r="A18955">
            <v>1</v>
          </cell>
          <cell r="E18955">
            <v>13</v>
          </cell>
          <cell r="I18955">
            <v>-40994567.789999999</v>
          </cell>
          <cell r="M18955">
            <v>13</v>
          </cell>
          <cell r="Q18955">
            <v>13</v>
          </cell>
          <cell r="V18955">
            <v>6120</v>
          </cell>
        </row>
        <row r="18956">
          <cell r="A18956">
            <v>1</v>
          </cell>
          <cell r="E18956">
            <v>13</v>
          </cell>
          <cell r="I18956">
            <v>14186502.789999999</v>
          </cell>
          <cell r="M18956">
            <v>13</v>
          </cell>
          <cell r="Q18956">
            <v>13</v>
          </cell>
          <cell r="V18956">
            <v>6210</v>
          </cell>
        </row>
        <row r="18957">
          <cell r="A18957">
            <v>1</v>
          </cell>
          <cell r="E18957">
            <v>13</v>
          </cell>
          <cell r="I18957">
            <v>-3998634.36</v>
          </cell>
          <cell r="M18957">
            <v>13</v>
          </cell>
          <cell r="Q18957">
            <v>13</v>
          </cell>
          <cell r="V18957">
            <v>6220</v>
          </cell>
        </row>
        <row r="18958">
          <cell r="A18958">
            <v>1</v>
          </cell>
          <cell r="E18958">
            <v>13</v>
          </cell>
          <cell r="I18958">
            <v>58532693.450000003</v>
          </cell>
          <cell r="M18958">
            <v>13</v>
          </cell>
          <cell r="Q18958">
            <v>13</v>
          </cell>
          <cell r="V18958">
            <v>6310</v>
          </cell>
        </row>
        <row r="18959">
          <cell r="A18959">
            <v>1</v>
          </cell>
          <cell r="E18959">
            <v>13</v>
          </cell>
          <cell r="I18959">
            <v>-49621470.340000004</v>
          </cell>
          <cell r="M18959">
            <v>13</v>
          </cell>
          <cell r="Q18959">
            <v>13</v>
          </cell>
          <cell r="V18959">
            <v>6320</v>
          </cell>
        </row>
        <row r="18960">
          <cell r="A18960">
            <v>1</v>
          </cell>
          <cell r="E18960">
            <v>13</v>
          </cell>
          <cell r="I18960">
            <v>3190995.12</v>
          </cell>
          <cell r="M18960">
            <v>13</v>
          </cell>
          <cell r="Q18960">
            <v>13</v>
          </cell>
          <cell r="V18960">
            <v>6410</v>
          </cell>
        </row>
        <row r="18961">
          <cell r="A18961">
            <v>1</v>
          </cell>
          <cell r="E18961">
            <v>13</v>
          </cell>
          <cell r="I18961">
            <v>-1319513.5</v>
          </cell>
          <cell r="M18961">
            <v>13</v>
          </cell>
          <cell r="Q18961">
            <v>13</v>
          </cell>
          <cell r="V18961">
            <v>6420</v>
          </cell>
        </row>
        <row r="18962">
          <cell r="A18962">
            <v>1</v>
          </cell>
          <cell r="E18962">
            <v>13</v>
          </cell>
          <cell r="I18962">
            <v>3078284.57</v>
          </cell>
          <cell r="M18962">
            <v>13</v>
          </cell>
          <cell r="Q18962">
            <v>13</v>
          </cell>
          <cell r="V18962">
            <v>6710</v>
          </cell>
        </row>
        <row r="18963">
          <cell r="A18963">
            <v>1</v>
          </cell>
          <cell r="E18963">
            <v>13</v>
          </cell>
          <cell r="I18963">
            <v>-283551.21999999997</v>
          </cell>
          <cell r="M18963">
            <v>13</v>
          </cell>
          <cell r="Q18963">
            <v>13</v>
          </cell>
          <cell r="V18963">
            <v>6720</v>
          </cell>
        </row>
        <row r="18964">
          <cell r="A18964">
            <v>1</v>
          </cell>
          <cell r="E18964">
            <v>13</v>
          </cell>
          <cell r="I18964">
            <v>7421062.2000000002</v>
          </cell>
          <cell r="M18964">
            <v>13</v>
          </cell>
          <cell r="Q18964">
            <v>13</v>
          </cell>
          <cell r="V18964">
            <v>7000</v>
          </cell>
        </row>
        <row r="18965">
          <cell r="A18965">
            <v>1</v>
          </cell>
          <cell r="E18965">
            <v>13</v>
          </cell>
          <cell r="I18965">
            <v>355043991.83999997</v>
          </cell>
          <cell r="M18965">
            <v>13</v>
          </cell>
          <cell r="Q18965">
            <v>13</v>
          </cell>
          <cell r="V18965">
            <v>7100</v>
          </cell>
        </row>
        <row r="18966">
          <cell r="A18966">
            <v>1</v>
          </cell>
          <cell r="E18966">
            <v>13</v>
          </cell>
          <cell r="I18966">
            <v>-10526557.08</v>
          </cell>
          <cell r="M18966">
            <v>13</v>
          </cell>
          <cell r="Q18966">
            <v>13</v>
          </cell>
          <cell r="V18966">
            <v>7110</v>
          </cell>
        </row>
        <row r="18967">
          <cell r="A18967">
            <v>1</v>
          </cell>
          <cell r="E18967">
            <v>13</v>
          </cell>
          <cell r="I18967">
            <v>50517938.82</v>
          </cell>
          <cell r="M18967">
            <v>13</v>
          </cell>
          <cell r="Q18967">
            <v>13</v>
          </cell>
          <cell r="V18967">
            <v>7130</v>
          </cell>
        </row>
        <row r="18968">
          <cell r="A18968">
            <v>1</v>
          </cell>
          <cell r="E18968">
            <v>13</v>
          </cell>
          <cell r="I18968">
            <v>0</v>
          </cell>
          <cell r="M18968">
            <v>13</v>
          </cell>
          <cell r="Q18968">
            <v>13</v>
          </cell>
          <cell r="V18968">
            <v>7300</v>
          </cell>
        </row>
        <row r="18969">
          <cell r="A18969">
            <v>1</v>
          </cell>
          <cell r="E18969">
            <v>13</v>
          </cell>
          <cell r="I18969">
            <v>40566300</v>
          </cell>
          <cell r="M18969">
            <v>13</v>
          </cell>
          <cell r="Q18969">
            <v>13</v>
          </cell>
          <cell r="V18969">
            <v>7300</v>
          </cell>
        </row>
        <row r="18970">
          <cell r="A18970">
            <v>1</v>
          </cell>
          <cell r="E18970">
            <v>13</v>
          </cell>
          <cell r="I18970">
            <v>0</v>
          </cell>
          <cell r="M18970">
            <v>13</v>
          </cell>
          <cell r="Q18970">
            <v>13</v>
          </cell>
          <cell r="V18970">
            <v>7500</v>
          </cell>
        </row>
        <row r="18971">
          <cell r="A18971">
            <v>1</v>
          </cell>
          <cell r="E18971">
            <v>13</v>
          </cell>
          <cell r="I18971">
            <v>221809615.81</v>
          </cell>
          <cell r="M18971">
            <v>13</v>
          </cell>
          <cell r="Q18971">
            <v>13</v>
          </cell>
          <cell r="V18971">
            <v>7700</v>
          </cell>
        </row>
        <row r="18972">
          <cell r="A18972">
            <v>1</v>
          </cell>
          <cell r="E18972">
            <v>13</v>
          </cell>
          <cell r="I18972">
            <v>89135946.659999996</v>
          </cell>
          <cell r="M18972">
            <v>13</v>
          </cell>
          <cell r="Q18972">
            <v>13</v>
          </cell>
          <cell r="V18972">
            <v>7905</v>
          </cell>
        </row>
        <row r="18973">
          <cell r="A18973">
            <v>1</v>
          </cell>
          <cell r="E18973">
            <v>13</v>
          </cell>
          <cell r="I18973">
            <v>0</v>
          </cell>
          <cell r="M18973">
            <v>13</v>
          </cell>
          <cell r="Q18973">
            <v>13</v>
          </cell>
          <cell r="V18973">
            <v>7906</v>
          </cell>
        </row>
        <row r="18974">
          <cell r="A18974">
            <v>1</v>
          </cell>
          <cell r="E18974">
            <v>13</v>
          </cell>
          <cell r="I18974">
            <v>-242308.31</v>
          </cell>
          <cell r="M18974">
            <v>13</v>
          </cell>
          <cell r="Q18974">
            <v>13</v>
          </cell>
          <cell r="V18974">
            <v>8051</v>
          </cell>
        </row>
        <row r="18975">
          <cell r="A18975">
            <v>1</v>
          </cell>
          <cell r="E18975">
            <v>13</v>
          </cell>
          <cell r="I18975">
            <v>122420.3</v>
          </cell>
          <cell r="M18975">
            <v>13</v>
          </cell>
          <cell r="Q18975">
            <v>13</v>
          </cell>
          <cell r="V18975">
            <v>8052</v>
          </cell>
        </row>
        <row r="18976">
          <cell r="A18976">
            <v>1</v>
          </cell>
          <cell r="E18976">
            <v>13</v>
          </cell>
          <cell r="I18976">
            <v>-3217587.54</v>
          </cell>
          <cell r="M18976">
            <v>13</v>
          </cell>
          <cell r="Q18976">
            <v>13</v>
          </cell>
          <cell r="V18976">
            <v>8053</v>
          </cell>
        </row>
        <row r="18977">
          <cell r="A18977">
            <v>1</v>
          </cell>
          <cell r="E18977">
            <v>13</v>
          </cell>
          <cell r="I18977">
            <v>5075644.32</v>
          </cell>
          <cell r="M18977">
            <v>13</v>
          </cell>
          <cell r="Q18977">
            <v>13</v>
          </cell>
          <cell r="V18977">
            <v>8054</v>
          </cell>
        </row>
        <row r="18978">
          <cell r="A18978">
            <v>1</v>
          </cell>
          <cell r="E18978">
            <v>13</v>
          </cell>
          <cell r="I18978">
            <v>-301774455.47000003</v>
          </cell>
          <cell r="M18978">
            <v>13</v>
          </cell>
          <cell r="Q18978">
            <v>13</v>
          </cell>
          <cell r="V18978">
            <v>9100</v>
          </cell>
        </row>
        <row r="18979">
          <cell r="A18979">
            <v>1</v>
          </cell>
          <cell r="E18979">
            <v>13</v>
          </cell>
          <cell r="I18979">
            <v>5170851.9800000004</v>
          </cell>
          <cell r="M18979">
            <v>13</v>
          </cell>
          <cell r="Q18979">
            <v>13</v>
          </cell>
          <cell r="V18979">
            <v>9110</v>
          </cell>
        </row>
        <row r="18980">
          <cell r="A18980">
            <v>1</v>
          </cell>
          <cell r="E18980">
            <v>13</v>
          </cell>
          <cell r="I18980">
            <v>-172565719</v>
          </cell>
          <cell r="M18980">
            <v>13</v>
          </cell>
          <cell r="Q18980">
            <v>13</v>
          </cell>
          <cell r="V18980">
            <v>9202</v>
          </cell>
        </row>
        <row r="18981">
          <cell r="A18981">
            <v>1</v>
          </cell>
          <cell r="E18981">
            <v>13</v>
          </cell>
          <cell r="I18981">
            <v>0</v>
          </cell>
          <cell r="M18981">
            <v>13</v>
          </cell>
          <cell r="Q18981">
            <v>13</v>
          </cell>
          <cell r="V18981">
            <v>9215</v>
          </cell>
        </row>
        <row r="18982">
          <cell r="A18982">
            <v>1</v>
          </cell>
          <cell r="E18982">
            <v>13</v>
          </cell>
          <cell r="I18982">
            <v>-49320318.299999997</v>
          </cell>
          <cell r="M18982">
            <v>13</v>
          </cell>
          <cell r="Q18982">
            <v>13</v>
          </cell>
          <cell r="V18982">
            <v>9251</v>
          </cell>
        </row>
        <row r="18983">
          <cell r="A18983">
            <v>1</v>
          </cell>
          <cell r="E18983">
            <v>13</v>
          </cell>
          <cell r="I18983">
            <v>-42213319.200000003</v>
          </cell>
          <cell r="M18983">
            <v>13</v>
          </cell>
          <cell r="Q18983">
            <v>13</v>
          </cell>
          <cell r="V18983">
            <v>9252</v>
          </cell>
        </row>
        <row r="18984">
          <cell r="A18984">
            <v>1</v>
          </cell>
          <cell r="E18984">
            <v>13</v>
          </cell>
          <cell r="I18984">
            <v>-184942.8</v>
          </cell>
          <cell r="M18984">
            <v>13</v>
          </cell>
          <cell r="Q18984">
            <v>13</v>
          </cell>
          <cell r="V18984">
            <v>9253</v>
          </cell>
        </row>
        <row r="18985">
          <cell r="A18985">
            <v>1</v>
          </cell>
          <cell r="E18985">
            <v>13</v>
          </cell>
          <cell r="I18985">
            <v>-27828410.079999998</v>
          </cell>
          <cell r="M18985">
            <v>13</v>
          </cell>
          <cell r="Q18985">
            <v>13</v>
          </cell>
          <cell r="V18985">
            <v>9256</v>
          </cell>
        </row>
        <row r="18986">
          <cell r="A18986">
            <v>1</v>
          </cell>
          <cell r="E18986">
            <v>13</v>
          </cell>
          <cell r="I18986">
            <v>0</v>
          </cell>
          <cell r="M18986">
            <v>13</v>
          </cell>
          <cell r="Q18986">
            <v>13</v>
          </cell>
          <cell r="V18986">
            <v>9301</v>
          </cell>
        </row>
        <row r="18987">
          <cell r="A18987">
            <v>1</v>
          </cell>
          <cell r="E18987">
            <v>13</v>
          </cell>
          <cell r="I18987">
            <v>-213784697.77000001</v>
          </cell>
          <cell r="M18987">
            <v>13</v>
          </cell>
          <cell r="Q18987">
            <v>13</v>
          </cell>
          <cell r="V18987">
            <v>9303</v>
          </cell>
        </row>
        <row r="18988">
          <cell r="A18988">
            <v>1</v>
          </cell>
          <cell r="E18988">
            <v>13</v>
          </cell>
          <cell r="I18988">
            <v>-23252207.469999999</v>
          </cell>
          <cell r="M18988">
            <v>13</v>
          </cell>
          <cell r="Q18988">
            <v>13</v>
          </cell>
          <cell r="V18988">
            <v>9305</v>
          </cell>
        </row>
        <row r="18989">
          <cell r="A18989">
            <v>1</v>
          </cell>
          <cell r="E18989">
            <v>13</v>
          </cell>
          <cell r="I18989">
            <v>0</v>
          </cell>
          <cell r="M18989">
            <v>13</v>
          </cell>
          <cell r="Q18989">
            <v>13</v>
          </cell>
          <cell r="V18989">
            <v>9306</v>
          </cell>
        </row>
        <row r="18990">
          <cell r="A18990">
            <v>1</v>
          </cell>
          <cell r="E18990">
            <v>13</v>
          </cell>
          <cell r="I18990">
            <v>240771473.66999999</v>
          </cell>
          <cell r="M18990">
            <v>13</v>
          </cell>
          <cell r="Q18990">
            <v>13</v>
          </cell>
          <cell r="V18990">
            <v>9500</v>
          </cell>
        </row>
        <row r="18991">
          <cell r="A18991">
            <v>1</v>
          </cell>
          <cell r="E18991">
            <v>13</v>
          </cell>
          <cell r="I18991">
            <v>-166597150.81</v>
          </cell>
          <cell r="M18991">
            <v>13</v>
          </cell>
          <cell r="Q18991">
            <v>13</v>
          </cell>
          <cell r="V18991">
            <v>9530</v>
          </cell>
        </row>
        <row r="18992">
          <cell r="A18992">
            <v>1</v>
          </cell>
          <cell r="E18992">
            <v>13</v>
          </cell>
          <cell r="I18992">
            <v>179604746.28</v>
          </cell>
          <cell r="M18992">
            <v>13</v>
          </cell>
          <cell r="Q18992">
            <v>13</v>
          </cell>
          <cell r="V18992">
            <v>9600</v>
          </cell>
        </row>
        <row r="18993">
          <cell r="A18993">
            <v>1</v>
          </cell>
          <cell r="E18993">
            <v>13</v>
          </cell>
          <cell r="I18993">
            <v>-106779475.06</v>
          </cell>
          <cell r="M18993">
            <v>13</v>
          </cell>
          <cell r="Q18993">
            <v>13</v>
          </cell>
          <cell r="V18993">
            <v>9610</v>
          </cell>
        </row>
        <row r="18994">
          <cell r="A18994">
            <v>1</v>
          </cell>
          <cell r="E18994">
            <v>13</v>
          </cell>
          <cell r="I18994">
            <v>-87026814.959999993</v>
          </cell>
          <cell r="M18994">
            <v>13</v>
          </cell>
          <cell r="Q18994">
            <v>13</v>
          </cell>
          <cell r="V18994">
            <v>9620</v>
          </cell>
        </row>
        <row r="18995">
          <cell r="A18995">
            <v>1</v>
          </cell>
          <cell r="E18995">
            <v>13</v>
          </cell>
          <cell r="I18995">
            <v>0</v>
          </cell>
          <cell r="M18995">
            <v>13</v>
          </cell>
          <cell r="Q18995">
            <v>13</v>
          </cell>
          <cell r="V18995">
            <v>9990</v>
          </cell>
        </row>
        <row r="18996">
          <cell r="A18996">
            <v>1</v>
          </cell>
          <cell r="E18996">
            <v>13</v>
          </cell>
          <cell r="I18996">
            <v>1003557497.49</v>
          </cell>
          <cell r="M18996">
            <v>13</v>
          </cell>
          <cell r="Q18996">
            <v>13</v>
          </cell>
          <cell r="V18996">
            <v>5301</v>
          </cell>
        </row>
        <row r="18997">
          <cell r="A18997">
            <v>1</v>
          </cell>
          <cell r="E18997">
            <v>12</v>
          </cell>
          <cell r="I18997">
            <v>-85176.12</v>
          </cell>
          <cell r="M18997">
            <v>12</v>
          </cell>
          <cell r="Q18997">
            <v>12</v>
          </cell>
          <cell r="V18997">
            <v>3400</v>
          </cell>
        </row>
        <row r="18998">
          <cell r="A18998">
            <v>1</v>
          </cell>
          <cell r="E18998">
            <v>12</v>
          </cell>
          <cell r="I18998">
            <v>0</v>
          </cell>
          <cell r="M18998">
            <v>12</v>
          </cell>
          <cell r="Q18998">
            <v>12</v>
          </cell>
          <cell r="V18998">
            <v>4100</v>
          </cell>
        </row>
        <row r="18999">
          <cell r="A18999">
            <v>1</v>
          </cell>
          <cell r="E18999">
            <v>12</v>
          </cell>
          <cell r="I18999">
            <v>-20000</v>
          </cell>
          <cell r="M18999">
            <v>12</v>
          </cell>
          <cell r="Q18999">
            <v>12</v>
          </cell>
          <cell r="V18999">
            <v>5100</v>
          </cell>
        </row>
        <row r="19000">
          <cell r="A19000">
            <v>1</v>
          </cell>
          <cell r="E19000">
            <v>12</v>
          </cell>
          <cell r="I19000">
            <v>6428864.2800000003</v>
          </cell>
          <cell r="M19000">
            <v>12</v>
          </cell>
          <cell r="Q19000">
            <v>12</v>
          </cell>
          <cell r="V19000">
            <v>5200</v>
          </cell>
        </row>
        <row r="19001">
          <cell r="A19001">
            <v>1</v>
          </cell>
          <cell r="E19001">
            <v>12</v>
          </cell>
          <cell r="I19001">
            <v>-8206141.7300000004</v>
          </cell>
          <cell r="M19001">
            <v>12</v>
          </cell>
          <cell r="Q19001">
            <v>12</v>
          </cell>
          <cell r="V19001">
            <v>5400</v>
          </cell>
        </row>
        <row r="19002">
          <cell r="A19002">
            <v>1</v>
          </cell>
          <cell r="E19002">
            <v>12</v>
          </cell>
          <cell r="I19002">
            <v>-29733.86</v>
          </cell>
          <cell r="M19002">
            <v>12</v>
          </cell>
          <cell r="Q19002">
            <v>12</v>
          </cell>
          <cell r="V19002">
            <v>5400</v>
          </cell>
        </row>
        <row r="19003">
          <cell r="A19003">
            <v>1</v>
          </cell>
          <cell r="E19003">
            <v>12</v>
          </cell>
          <cell r="I19003">
            <v>46592.12</v>
          </cell>
          <cell r="M19003">
            <v>12</v>
          </cell>
          <cell r="Q19003">
            <v>12</v>
          </cell>
          <cell r="V19003">
            <v>6110</v>
          </cell>
        </row>
        <row r="19004">
          <cell r="A19004">
            <v>1</v>
          </cell>
          <cell r="E19004">
            <v>12</v>
          </cell>
          <cell r="I19004">
            <v>-25961.919999999998</v>
          </cell>
          <cell r="M19004">
            <v>12</v>
          </cell>
          <cell r="Q19004">
            <v>12</v>
          </cell>
          <cell r="V19004">
            <v>6120</v>
          </cell>
        </row>
        <row r="19005">
          <cell r="A19005">
            <v>1</v>
          </cell>
          <cell r="E19005">
            <v>12</v>
          </cell>
          <cell r="I19005">
            <v>24150.12</v>
          </cell>
          <cell r="M19005">
            <v>12</v>
          </cell>
          <cell r="Q19005">
            <v>12</v>
          </cell>
          <cell r="V19005">
            <v>6210</v>
          </cell>
        </row>
        <row r="19006">
          <cell r="A19006">
            <v>1</v>
          </cell>
          <cell r="E19006">
            <v>12</v>
          </cell>
          <cell r="I19006">
            <v>-18918.41</v>
          </cell>
          <cell r="M19006">
            <v>12</v>
          </cell>
          <cell r="Q19006">
            <v>12</v>
          </cell>
          <cell r="V19006">
            <v>6220</v>
          </cell>
        </row>
        <row r="19007">
          <cell r="A19007">
            <v>1</v>
          </cell>
          <cell r="E19007">
            <v>12</v>
          </cell>
          <cell r="I19007">
            <v>4620</v>
          </cell>
          <cell r="M19007">
            <v>12</v>
          </cell>
          <cell r="Q19007">
            <v>12</v>
          </cell>
          <cell r="V19007">
            <v>7000</v>
          </cell>
        </row>
        <row r="19008">
          <cell r="A19008">
            <v>1</v>
          </cell>
          <cell r="E19008">
            <v>12</v>
          </cell>
          <cell r="I19008">
            <v>2500</v>
          </cell>
          <cell r="M19008">
            <v>12</v>
          </cell>
          <cell r="Q19008">
            <v>12</v>
          </cell>
          <cell r="V19008">
            <v>7300</v>
          </cell>
        </row>
        <row r="19009">
          <cell r="A19009">
            <v>1</v>
          </cell>
          <cell r="E19009">
            <v>12</v>
          </cell>
          <cell r="I19009">
            <v>73694.740000000005</v>
          </cell>
          <cell r="M19009">
            <v>12</v>
          </cell>
          <cell r="Q19009">
            <v>12</v>
          </cell>
          <cell r="V19009">
            <v>7500</v>
          </cell>
        </row>
        <row r="19010">
          <cell r="A19010">
            <v>1</v>
          </cell>
          <cell r="E19010">
            <v>12</v>
          </cell>
          <cell r="I19010">
            <v>4078.06</v>
          </cell>
          <cell r="M19010">
            <v>12</v>
          </cell>
          <cell r="Q19010">
            <v>12</v>
          </cell>
          <cell r="V19010">
            <v>7914</v>
          </cell>
        </row>
        <row r="19011">
          <cell r="A19011">
            <v>1</v>
          </cell>
          <cell r="E19011">
            <v>12</v>
          </cell>
          <cell r="I19011">
            <v>281649.93</v>
          </cell>
          <cell r="M19011">
            <v>12</v>
          </cell>
          <cell r="Q19011">
            <v>12</v>
          </cell>
          <cell r="V19011">
            <v>7915</v>
          </cell>
        </row>
        <row r="19012">
          <cell r="A19012">
            <v>1</v>
          </cell>
          <cell r="E19012">
            <v>12</v>
          </cell>
          <cell r="I19012">
            <v>28688.16</v>
          </cell>
          <cell r="M19012">
            <v>12</v>
          </cell>
          <cell r="Q19012">
            <v>12</v>
          </cell>
          <cell r="V19012">
            <v>8111</v>
          </cell>
        </row>
        <row r="19013">
          <cell r="A19013">
            <v>1</v>
          </cell>
          <cell r="E19013">
            <v>12</v>
          </cell>
          <cell r="I19013">
            <v>-74350.990000000005</v>
          </cell>
          <cell r="M19013">
            <v>12</v>
          </cell>
          <cell r="Q19013">
            <v>12</v>
          </cell>
          <cell r="V19013">
            <v>9251</v>
          </cell>
        </row>
        <row r="19014">
          <cell r="A19014">
            <v>1</v>
          </cell>
          <cell r="E19014">
            <v>12</v>
          </cell>
          <cell r="I19014">
            <v>-71429.14</v>
          </cell>
          <cell r="M19014">
            <v>12</v>
          </cell>
          <cell r="Q19014">
            <v>12</v>
          </cell>
          <cell r="V19014">
            <v>9252</v>
          </cell>
        </row>
        <row r="19015">
          <cell r="A19015">
            <v>1</v>
          </cell>
          <cell r="E19015">
            <v>12</v>
          </cell>
          <cell r="I19015">
            <v>-34507.96</v>
          </cell>
          <cell r="M19015">
            <v>12</v>
          </cell>
          <cell r="Q19015">
            <v>12</v>
          </cell>
          <cell r="V19015">
            <v>9256</v>
          </cell>
        </row>
        <row r="19016">
          <cell r="A19016">
            <v>1</v>
          </cell>
          <cell r="E19016">
            <v>12</v>
          </cell>
          <cell r="I19016">
            <v>-195205.63</v>
          </cell>
          <cell r="M19016">
            <v>12</v>
          </cell>
          <cell r="Q19016">
            <v>12</v>
          </cell>
          <cell r="V19016">
            <v>9305</v>
          </cell>
        </row>
        <row r="19017">
          <cell r="A19017">
            <v>1</v>
          </cell>
          <cell r="E19017">
            <v>12</v>
          </cell>
          <cell r="I19017">
            <v>-14905.61</v>
          </cell>
          <cell r="M19017">
            <v>12</v>
          </cell>
          <cell r="Q19017">
            <v>12</v>
          </cell>
          <cell r="V19017">
            <v>9600</v>
          </cell>
        </row>
        <row r="19018">
          <cell r="A19018">
            <v>1</v>
          </cell>
          <cell r="E19018">
            <v>12</v>
          </cell>
          <cell r="I19018">
            <v>65522.77</v>
          </cell>
          <cell r="M19018">
            <v>12</v>
          </cell>
          <cell r="Q19018">
            <v>12</v>
          </cell>
          <cell r="V19018">
            <v>9610</v>
          </cell>
        </row>
        <row r="19019">
          <cell r="A19019">
            <v>1</v>
          </cell>
          <cell r="E19019">
            <v>12</v>
          </cell>
          <cell r="I19019">
            <v>-90182.21</v>
          </cell>
          <cell r="M19019">
            <v>12</v>
          </cell>
          <cell r="Q19019">
            <v>12</v>
          </cell>
          <cell r="V19019">
            <v>9670</v>
          </cell>
        </row>
        <row r="19020">
          <cell r="A19020">
            <v>1</v>
          </cell>
          <cell r="E19020">
            <v>12</v>
          </cell>
          <cell r="I19020">
            <v>1906153.4</v>
          </cell>
          <cell r="M19020">
            <v>12</v>
          </cell>
          <cell r="Q19020">
            <v>12</v>
          </cell>
          <cell r="V19020">
            <v>5301</v>
          </cell>
        </row>
        <row r="19021">
          <cell r="A19021">
            <v>1</v>
          </cell>
          <cell r="E19021">
            <v>8</v>
          </cell>
          <cell r="I19021">
            <v>-440107722.56</v>
          </cell>
          <cell r="M19021">
            <v>8</v>
          </cell>
          <cell r="Q19021">
            <v>8</v>
          </cell>
          <cell r="V19021">
            <v>1010</v>
          </cell>
        </row>
        <row r="19022">
          <cell r="A19022">
            <v>1</v>
          </cell>
          <cell r="E19022">
            <v>8</v>
          </cell>
          <cell r="I19022">
            <v>0</v>
          </cell>
          <cell r="M19022">
            <v>8</v>
          </cell>
          <cell r="Q19022">
            <v>8</v>
          </cell>
          <cell r="V19022">
            <v>1030</v>
          </cell>
        </row>
        <row r="19023">
          <cell r="A19023">
            <v>1</v>
          </cell>
          <cell r="E19023">
            <v>8</v>
          </cell>
          <cell r="I19023">
            <v>88325098.599999994</v>
          </cell>
          <cell r="M19023">
            <v>8</v>
          </cell>
          <cell r="Q19023">
            <v>8</v>
          </cell>
          <cell r="V19023">
            <v>1095</v>
          </cell>
        </row>
        <row r="19024">
          <cell r="A19024">
            <v>1</v>
          </cell>
          <cell r="E19024">
            <v>8</v>
          </cell>
          <cell r="I19024">
            <v>-196521747.59</v>
          </cell>
          <cell r="M19024">
            <v>8</v>
          </cell>
          <cell r="Q19024">
            <v>8</v>
          </cell>
          <cell r="V19024">
            <v>1096</v>
          </cell>
        </row>
        <row r="19025">
          <cell r="A19025">
            <v>1</v>
          </cell>
          <cell r="E19025">
            <v>8</v>
          </cell>
          <cell r="I19025">
            <v>0</v>
          </cell>
          <cell r="M19025">
            <v>8</v>
          </cell>
          <cell r="Q19025">
            <v>8</v>
          </cell>
          <cell r="V19025">
            <v>2010</v>
          </cell>
        </row>
        <row r="19026">
          <cell r="A19026">
            <v>1</v>
          </cell>
          <cell r="E19026">
            <v>8</v>
          </cell>
          <cell r="I19026">
            <v>0</v>
          </cell>
          <cell r="M19026">
            <v>8</v>
          </cell>
          <cell r="Q19026">
            <v>8</v>
          </cell>
          <cell r="V19026">
            <v>2011</v>
          </cell>
        </row>
        <row r="19027">
          <cell r="A19027">
            <v>1</v>
          </cell>
          <cell r="E19027">
            <v>8</v>
          </cell>
          <cell r="I19027">
            <v>0</v>
          </cell>
          <cell r="M19027">
            <v>8</v>
          </cell>
          <cell r="Q19027">
            <v>8</v>
          </cell>
          <cell r="V19027">
            <v>2020</v>
          </cell>
        </row>
        <row r="19028">
          <cell r="A19028">
            <v>1</v>
          </cell>
          <cell r="E19028">
            <v>8</v>
          </cell>
          <cell r="I19028">
            <v>808000</v>
          </cell>
          <cell r="M19028">
            <v>8</v>
          </cell>
          <cell r="Q19028">
            <v>8</v>
          </cell>
          <cell r="V19028">
            <v>2030</v>
          </cell>
        </row>
        <row r="19029">
          <cell r="A19029">
            <v>1</v>
          </cell>
          <cell r="E19029">
            <v>8</v>
          </cell>
          <cell r="I19029">
            <v>190647808.33000001</v>
          </cell>
          <cell r="M19029">
            <v>8</v>
          </cell>
          <cell r="Q19029">
            <v>8</v>
          </cell>
          <cell r="V19029">
            <v>2040</v>
          </cell>
        </row>
        <row r="19030">
          <cell r="A19030">
            <v>1</v>
          </cell>
          <cell r="E19030">
            <v>8</v>
          </cell>
          <cell r="I19030">
            <v>64436985.579999998</v>
          </cell>
          <cell r="M19030">
            <v>8</v>
          </cell>
          <cell r="Q19030">
            <v>8</v>
          </cell>
          <cell r="V19030">
            <v>2051</v>
          </cell>
        </row>
        <row r="19031">
          <cell r="A19031">
            <v>1</v>
          </cell>
          <cell r="E19031">
            <v>8</v>
          </cell>
          <cell r="I19031">
            <v>0</v>
          </cell>
          <cell r="M19031">
            <v>8</v>
          </cell>
          <cell r="Q19031">
            <v>8</v>
          </cell>
          <cell r="V19031">
            <v>2052</v>
          </cell>
        </row>
        <row r="19032">
          <cell r="A19032">
            <v>1</v>
          </cell>
          <cell r="E19032">
            <v>8</v>
          </cell>
          <cell r="I19032">
            <v>22826625.420000002</v>
          </cell>
          <cell r="M19032">
            <v>8</v>
          </cell>
          <cell r="Q19032">
            <v>8</v>
          </cell>
          <cell r="V19032">
            <v>2052</v>
          </cell>
        </row>
        <row r="19033">
          <cell r="A19033">
            <v>1</v>
          </cell>
          <cell r="E19033">
            <v>8</v>
          </cell>
          <cell r="I19033">
            <v>0</v>
          </cell>
          <cell r="M19033">
            <v>8</v>
          </cell>
          <cell r="Q19033">
            <v>8</v>
          </cell>
          <cell r="V19033">
            <v>2053</v>
          </cell>
        </row>
        <row r="19034">
          <cell r="A19034">
            <v>1</v>
          </cell>
          <cell r="E19034">
            <v>8</v>
          </cell>
          <cell r="I19034">
            <v>3854000</v>
          </cell>
          <cell r="M19034">
            <v>8</v>
          </cell>
          <cell r="Q19034">
            <v>8</v>
          </cell>
          <cell r="V19034">
            <v>2054</v>
          </cell>
        </row>
        <row r="19035">
          <cell r="A19035">
            <v>1</v>
          </cell>
          <cell r="E19035">
            <v>8</v>
          </cell>
          <cell r="I19035">
            <v>28511617.699999999</v>
          </cell>
          <cell r="M19035">
            <v>8</v>
          </cell>
          <cell r="Q19035">
            <v>8</v>
          </cell>
          <cell r="V19035">
            <v>2055</v>
          </cell>
        </row>
        <row r="19036">
          <cell r="A19036">
            <v>1</v>
          </cell>
          <cell r="E19036">
            <v>8</v>
          </cell>
          <cell r="I19036">
            <v>42764607.469999999</v>
          </cell>
          <cell r="M19036">
            <v>8</v>
          </cell>
          <cell r="Q19036">
            <v>8</v>
          </cell>
          <cell r="V19036">
            <v>2090</v>
          </cell>
        </row>
        <row r="19037">
          <cell r="A19037">
            <v>1</v>
          </cell>
          <cell r="E19037">
            <v>8</v>
          </cell>
          <cell r="I19037">
            <v>28786064.890000001</v>
          </cell>
          <cell r="M19037">
            <v>8</v>
          </cell>
          <cell r="Q19037">
            <v>8</v>
          </cell>
          <cell r="V19037">
            <v>2095</v>
          </cell>
        </row>
        <row r="19038">
          <cell r="A19038">
            <v>1</v>
          </cell>
          <cell r="E19038">
            <v>8</v>
          </cell>
          <cell r="I19038">
            <v>-156702.26</v>
          </cell>
          <cell r="M19038">
            <v>8</v>
          </cell>
          <cell r="Q19038">
            <v>8</v>
          </cell>
          <cell r="V19038">
            <v>3100</v>
          </cell>
        </row>
        <row r="19039">
          <cell r="A19039">
            <v>1</v>
          </cell>
          <cell r="E19039">
            <v>8</v>
          </cell>
          <cell r="I19039">
            <v>-3437215.5</v>
          </cell>
          <cell r="M19039">
            <v>8</v>
          </cell>
          <cell r="Q19039">
            <v>8</v>
          </cell>
          <cell r="V19039">
            <v>3300</v>
          </cell>
        </row>
        <row r="19040">
          <cell r="A19040">
            <v>1</v>
          </cell>
          <cell r="E19040">
            <v>8</v>
          </cell>
          <cell r="I19040">
            <v>-8614734.3900000006</v>
          </cell>
          <cell r="M19040">
            <v>8</v>
          </cell>
          <cell r="Q19040">
            <v>8</v>
          </cell>
          <cell r="V19040">
            <v>3400</v>
          </cell>
        </row>
        <row r="19041">
          <cell r="A19041">
            <v>1</v>
          </cell>
          <cell r="E19041">
            <v>8</v>
          </cell>
          <cell r="I19041">
            <v>7210000</v>
          </cell>
          <cell r="M19041">
            <v>8</v>
          </cell>
          <cell r="Q19041">
            <v>8</v>
          </cell>
          <cell r="V19041">
            <v>4000</v>
          </cell>
        </row>
        <row r="19042">
          <cell r="A19042">
            <v>1</v>
          </cell>
          <cell r="E19042">
            <v>8</v>
          </cell>
          <cell r="I19042">
            <v>32979</v>
          </cell>
          <cell r="M19042">
            <v>8</v>
          </cell>
          <cell r="Q19042">
            <v>8</v>
          </cell>
          <cell r="V19042">
            <v>4050</v>
          </cell>
        </row>
        <row r="19043">
          <cell r="A19043">
            <v>1</v>
          </cell>
          <cell r="E19043">
            <v>8</v>
          </cell>
          <cell r="I19043">
            <v>2000000</v>
          </cell>
          <cell r="M19043">
            <v>8</v>
          </cell>
          <cell r="Q19043">
            <v>8</v>
          </cell>
          <cell r="V19043">
            <v>4060</v>
          </cell>
        </row>
        <row r="19044">
          <cell r="A19044">
            <v>1</v>
          </cell>
          <cell r="E19044">
            <v>8</v>
          </cell>
          <cell r="I19044">
            <v>-57859.67</v>
          </cell>
          <cell r="M19044">
            <v>8</v>
          </cell>
          <cell r="Q19044">
            <v>8</v>
          </cell>
          <cell r="V19044">
            <v>4150</v>
          </cell>
        </row>
        <row r="19045">
          <cell r="A19045">
            <v>1</v>
          </cell>
          <cell r="E19045">
            <v>8</v>
          </cell>
          <cell r="I19045">
            <v>0</v>
          </cell>
          <cell r="M19045">
            <v>8</v>
          </cell>
          <cell r="Q19045">
            <v>8</v>
          </cell>
          <cell r="V19045">
            <v>4250</v>
          </cell>
        </row>
        <row r="19046">
          <cell r="A19046">
            <v>1</v>
          </cell>
          <cell r="E19046">
            <v>8</v>
          </cell>
          <cell r="I19046">
            <v>1359000</v>
          </cell>
          <cell r="M19046">
            <v>8</v>
          </cell>
          <cell r="Q19046">
            <v>8</v>
          </cell>
          <cell r="V19046">
            <v>4260</v>
          </cell>
        </row>
        <row r="19047">
          <cell r="A19047">
            <v>1</v>
          </cell>
          <cell r="E19047">
            <v>8</v>
          </cell>
          <cell r="I19047">
            <v>0</v>
          </cell>
          <cell r="M19047">
            <v>8</v>
          </cell>
          <cell r="Q19047">
            <v>8</v>
          </cell>
          <cell r="V19047">
            <v>4280</v>
          </cell>
        </row>
        <row r="19048">
          <cell r="A19048">
            <v>1</v>
          </cell>
          <cell r="E19048">
            <v>8</v>
          </cell>
          <cell r="I19048">
            <v>10067276.039999999</v>
          </cell>
          <cell r="M19048">
            <v>8</v>
          </cell>
          <cell r="Q19048">
            <v>8</v>
          </cell>
          <cell r="V19048">
            <v>4301</v>
          </cell>
        </row>
        <row r="19049">
          <cell r="A19049">
            <v>1</v>
          </cell>
          <cell r="E19049">
            <v>8</v>
          </cell>
          <cell r="I19049">
            <v>753345.6</v>
          </cell>
          <cell r="M19049">
            <v>8</v>
          </cell>
          <cell r="Q19049">
            <v>8</v>
          </cell>
          <cell r="V19049">
            <v>4302</v>
          </cell>
        </row>
        <row r="19050">
          <cell r="A19050">
            <v>1</v>
          </cell>
          <cell r="E19050">
            <v>8</v>
          </cell>
          <cell r="I19050">
            <v>18173979.02</v>
          </cell>
          <cell r="M19050">
            <v>8</v>
          </cell>
          <cell r="Q19050">
            <v>8</v>
          </cell>
          <cell r="V19050">
            <v>4303</v>
          </cell>
        </row>
        <row r="19051">
          <cell r="A19051">
            <v>1</v>
          </cell>
          <cell r="E19051">
            <v>8</v>
          </cell>
          <cell r="I19051">
            <v>807004.66</v>
          </cell>
          <cell r="M19051">
            <v>8</v>
          </cell>
          <cell r="Q19051">
            <v>8</v>
          </cell>
          <cell r="V19051">
            <v>4305</v>
          </cell>
        </row>
        <row r="19052">
          <cell r="A19052">
            <v>1</v>
          </cell>
          <cell r="E19052">
            <v>8</v>
          </cell>
          <cell r="I19052">
            <v>520330.05</v>
          </cell>
          <cell r="M19052">
            <v>8</v>
          </cell>
          <cell r="Q19052">
            <v>8</v>
          </cell>
          <cell r="V19052">
            <v>4309</v>
          </cell>
        </row>
        <row r="19053">
          <cell r="A19053">
            <v>1</v>
          </cell>
          <cell r="E19053">
            <v>8</v>
          </cell>
          <cell r="I19053">
            <v>2480127</v>
          </cell>
          <cell r="M19053">
            <v>8</v>
          </cell>
          <cell r="Q19053">
            <v>8</v>
          </cell>
          <cell r="V19053">
            <v>4360</v>
          </cell>
        </row>
        <row r="19054">
          <cell r="A19054">
            <v>1</v>
          </cell>
          <cell r="E19054">
            <v>8</v>
          </cell>
          <cell r="I19054">
            <v>985430</v>
          </cell>
          <cell r="M19054">
            <v>8</v>
          </cell>
          <cell r="Q19054">
            <v>8</v>
          </cell>
          <cell r="V19054">
            <v>4380</v>
          </cell>
        </row>
        <row r="19055">
          <cell r="A19055">
            <v>1</v>
          </cell>
          <cell r="E19055">
            <v>8</v>
          </cell>
          <cell r="I19055">
            <v>0</v>
          </cell>
          <cell r="M19055">
            <v>8</v>
          </cell>
          <cell r="Q19055">
            <v>8</v>
          </cell>
          <cell r="V19055">
            <v>4460</v>
          </cell>
        </row>
        <row r="19056">
          <cell r="A19056">
            <v>1</v>
          </cell>
          <cell r="E19056">
            <v>8</v>
          </cell>
          <cell r="I19056">
            <v>0</v>
          </cell>
          <cell r="M19056">
            <v>8</v>
          </cell>
          <cell r="Q19056">
            <v>8</v>
          </cell>
          <cell r="V19056">
            <v>4480</v>
          </cell>
        </row>
        <row r="19057">
          <cell r="A19057">
            <v>1</v>
          </cell>
          <cell r="E19057">
            <v>8</v>
          </cell>
          <cell r="I19057">
            <v>569980.23</v>
          </cell>
          <cell r="M19057">
            <v>8</v>
          </cell>
          <cell r="Q19057">
            <v>8</v>
          </cell>
          <cell r="V19057">
            <v>4500</v>
          </cell>
        </row>
        <row r="19058">
          <cell r="A19058">
            <v>1</v>
          </cell>
          <cell r="E19058">
            <v>8</v>
          </cell>
          <cell r="I19058">
            <v>3585537.91</v>
          </cell>
          <cell r="M19058">
            <v>8</v>
          </cell>
          <cell r="Q19058">
            <v>8</v>
          </cell>
          <cell r="V19058">
            <v>4520</v>
          </cell>
        </row>
        <row r="19059">
          <cell r="A19059">
            <v>1</v>
          </cell>
          <cell r="E19059">
            <v>8</v>
          </cell>
          <cell r="I19059">
            <v>130300</v>
          </cell>
          <cell r="M19059">
            <v>8</v>
          </cell>
          <cell r="Q19059">
            <v>8</v>
          </cell>
          <cell r="V19059">
            <v>4560</v>
          </cell>
        </row>
        <row r="19060">
          <cell r="A19060">
            <v>1</v>
          </cell>
          <cell r="E19060">
            <v>8</v>
          </cell>
          <cell r="I19060">
            <v>2230010.84</v>
          </cell>
          <cell r="M19060">
            <v>8</v>
          </cell>
          <cell r="Q19060">
            <v>8</v>
          </cell>
          <cell r="V19060">
            <v>4595</v>
          </cell>
        </row>
        <row r="19061">
          <cell r="A19061">
            <v>1</v>
          </cell>
          <cell r="E19061">
            <v>8</v>
          </cell>
          <cell r="I19061">
            <v>3618498.3</v>
          </cell>
          <cell r="M19061">
            <v>8</v>
          </cell>
          <cell r="Q19061">
            <v>8</v>
          </cell>
          <cell r="V19061">
            <v>4601</v>
          </cell>
        </row>
        <row r="19062">
          <cell r="A19062">
            <v>1</v>
          </cell>
          <cell r="E19062">
            <v>8</v>
          </cell>
          <cell r="I19062">
            <v>1315000</v>
          </cell>
          <cell r="M19062">
            <v>8</v>
          </cell>
          <cell r="Q19062">
            <v>8</v>
          </cell>
          <cell r="V19062">
            <v>4602</v>
          </cell>
        </row>
        <row r="19063">
          <cell r="A19063">
            <v>1</v>
          </cell>
          <cell r="E19063">
            <v>8</v>
          </cell>
          <cell r="I19063">
            <v>448410</v>
          </cell>
          <cell r="M19063">
            <v>8</v>
          </cell>
          <cell r="Q19063">
            <v>8</v>
          </cell>
          <cell r="V19063">
            <v>4603</v>
          </cell>
        </row>
        <row r="19064">
          <cell r="A19064">
            <v>1</v>
          </cell>
          <cell r="E19064">
            <v>8</v>
          </cell>
          <cell r="I19064">
            <v>6403000</v>
          </cell>
          <cell r="M19064">
            <v>8</v>
          </cell>
          <cell r="Q19064">
            <v>8</v>
          </cell>
          <cell r="V19064">
            <v>4610</v>
          </cell>
        </row>
        <row r="19065">
          <cell r="A19065">
            <v>1</v>
          </cell>
          <cell r="E19065">
            <v>8</v>
          </cell>
          <cell r="I19065">
            <v>208595</v>
          </cell>
          <cell r="M19065">
            <v>8</v>
          </cell>
          <cell r="Q19065">
            <v>8</v>
          </cell>
          <cell r="V19065">
            <v>4640</v>
          </cell>
        </row>
        <row r="19066">
          <cell r="A19066">
            <v>1</v>
          </cell>
          <cell r="E19066">
            <v>8</v>
          </cell>
          <cell r="I19066">
            <v>3069099.84</v>
          </cell>
          <cell r="M19066">
            <v>8</v>
          </cell>
          <cell r="Q19066">
            <v>8</v>
          </cell>
          <cell r="V19066">
            <v>4660</v>
          </cell>
        </row>
        <row r="19067">
          <cell r="A19067">
            <v>1</v>
          </cell>
          <cell r="E19067">
            <v>8</v>
          </cell>
          <cell r="I19067">
            <v>0</v>
          </cell>
          <cell r="M19067">
            <v>8</v>
          </cell>
          <cell r="Q19067">
            <v>8</v>
          </cell>
          <cell r="V19067">
            <v>4680</v>
          </cell>
        </row>
        <row r="19068">
          <cell r="A19068">
            <v>1</v>
          </cell>
          <cell r="E19068">
            <v>8</v>
          </cell>
          <cell r="I19068">
            <v>10000000</v>
          </cell>
          <cell r="M19068">
            <v>8</v>
          </cell>
          <cell r="Q19068">
            <v>8</v>
          </cell>
          <cell r="V19068">
            <v>4700</v>
          </cell>
        </row>
        <row r="19069">
          <cell r="A19069">
            <v>1</v>
          </cell>
          <cell r="E19069">
            <v>8</v>
          </cell>
          <cell r="I19069">
            <v>0</v>
          </cell>
          <cell r="M19069">
            <v>8</v>
          </cell>
          <cell r="Q19069">
            <v>8</v>
          </cell>
          <cell r="V19069">
            <v>4720</v>
          </cell>
        </row>
        <row r="19070">
          <cell r="A19070">
            <v>1</v>
          </cell>
          <cell r="E19070">
            <v>8</v>
          </cell>
          <cell r="I19070">
            <v>-14000</v>
          </cell>
          <cell r="M19070">
            <v>8</v>
          </cell>
          <cell r="Q19070">
            <v>8</v>
          </cell>
          <cell r="V19070">
            <v>4720</v>
          </cell>
        </row>
        <row r="19071">
          <cell r="A19071">
            <v>1</v>
          </cell>
          <cell r="E19071">
            <v>8</v>
          </cell>
          <cell r="I19071">
            <v>15780167.15</v>
          </cell>
          <cell r="M19071">
            <v>8</v>
          </cell>
          <cell r="Q19071">
            <v>8</v>
          </cell>
          <cell r="V19071">
            <v>4730</v>
          </cell>
        </row>
        <row r="19072">
          <cell r="A19072">
            <v>1</v>
          </cell>
          <cell r="E19072">
            <v>8</v>
          </cell>
          <cell r="I19072">
            <v>0</v>
          </cell>
          <cell r="M19072">
            <v>8</v>
          </cell>
          <cell r="Q19072">
            <v>8</v>
          </cell>
          <cell r="V19072">
            <v>4740</v>
          </cell>
        </row>
        <row r="19073">
          <cell r="A19073">
            <v>1</v>
          </cell>
          <cell r="E19073">
            <v>8</v>
          </cell>
          <cell r="I19073">
            <v>2283121.59</v>
          </cell>
          <cell r="M19073">
            <v>8</v>
          </cell>
          <cell r="Q19073">
            <v>8</v>
          </cell>
          <cell r="V19073">
            <v>4750</v>
          </cell>
        </row>
        <row r="19074">
          <cell r="A19074">
            <v>1</v>
          </cell>
          <cell r="E19074">
            <v>8</v>
          </cell>
          <cell r="I19074">
            <v>0</v>
          </cell>
          <cell r="M19074">
            <v>8</v>
          </cell>
          <cell r="Q19074">
            <v>8</v>
          </cell>
          <cell r="V19074">
            <v>4760</v>
          </cell>
        </row>
        <row r="19075">
          <cell r="A19075">
            <v>1</v>
          </cell>
          <cell r="E19075">
            <v>8</v>
          </cell>
          <cell r="I19075">
            <v>877917</v>
          </cell>
          <cell r="M19075">
            <v>8</v>
          </cell>
          <cell r="Q19075">
            <v>8</v>
          </cell>
          <cell r="V19075">
            <v>4770</v>
          </cell>
        </row>
        <row r="19076">
          <cell r="A19076">
            <v>1</v>
          </cell>
          <cell r="E19076">
            <v>8</v>
          </cell>
          <cell r="I19076">
            <v>92000</v>
          </cell>
          <cell r="M19076">
            <v>8</v>
          </cell>
          <cell r="Q19076">
            <v>8</v>
          </cell>
          <cell r="V19076">
            <v>4775</v>
          </cell>
        </row>
        <row r="19077">
          <cell r="A19077">
            <v>1</v>
          </cell>
          <cell r="E19077">
            <v>8</v>
          </cell>
          <cell r="I19077">
            <v>3500110</v>
          </cell>
          <cell r="M19077">
            <v>8</v>
          </cell>
          <cell r="Q19077">
            <v>8</v>
          </cell>
          <cell r="V19077">
            <v>4780</v>
          </cell>
        </row>
        <row r="19078">
          <cell r="A19078">
            <v>1</v>
          </cell>
          <cell r="E19078">
            <v>8</v>
          </cell>
          <cell r="I19078">
            <v>0</v>
          </cell>
          <cell r="M19078">
            <v>8</v>
          </cell>
          <cell r="Q19078">
            <v>8</v>
          </cell>
          <cell r="V19078">
            <v>4785</v>
          </cell>
        </row>
        <row r="19079">
          <cell r="A19079">
            <v>1</v>
          </cell>
          <cell r="E19079">
            <v>8</v>
          </cell>
          <cell r="I19079">
            <v>8156000</v>
          </cell>
          <cell r="M19079">
            <v>8</v>
          </cell>
          <cell r="Q19079">
            <v>8</v>
          </cell>
          <cell r="V19079">
            <v>4785</v>
          </cell>
        </row>
        <row r="19080">
          <cell r="A19080">
            <v>1</v>
          </cell>
          <cell r="E19080">
            <v>8</v>
          </cell>
          <cell r="I19080">
            <v>10366846.18</v>
          </cell>
          <cell r="M19080">
            <v>8</v>
          </cell>
          <cell r="Q19080">
            <v>8</v>
          </cell>
          <cell r="V19080">
            <v>4800</v>
          </cell>
        </row>
        <row r="19081">
          <cell r="A19081">
            <v>1</v>
          </cell>
          <cell r="E19081">
            <v>8</v>
          </cell>
          <cell r="I19081">
            <v>11105900</v>
          </cell>
          <cell r="M19081">
            <v>8</v>
          </cell>
          <cell r="Q19081">
            <v>8</v>
          </cell>
          <cell r="V19081">
            <v>4830</v>
          </cell>
        </row>
        <row r="19082">
          <cell r="A19082">
            <v>1</v>
          </cell>
          <cell r="E19082">
            <v>8</v>
          </cell>
          <cell r="I19082">
            <v>-10000000</v>
          </cell>
          <cell r="M19082">
            <v>8</v>
          </cell>
          <cell r="Q19082">
            <v>8</v>
          </cell>
          <cell r="V19082">
            <v>5100</v>
          </cell>
        </row>
        <row r="19083">
          <cell r="A19083">
            <v>1</v>
          </cell>
          <cell r="E19083">
            <v>8</v>
          </cell>
          <cell r="I19083">
            <v>0</v>
          </cell>
          <cell r="M19083">
            <v>8</v>
          </cell>
          <cell r="Q19083">
            <v>8</v>
          </cell>
          <cell r="V19083">
            <v>5303</v>
          </cell>
        </row>
        <row r="19084">
          <cell r="A19084">
            <v>1</v>
          </cell>
          <cell r="E19084">
            <v>8</v>
          </cell>
          <cell r="I19084">
            <v>0</v>
          </cell>
          <cell r="M19084">
            <v>8</v>
          </cell>
          <cell r="Q19084">
            <v>8</v>
          </cell>
          <cell r="V19084">
            <v>5400</v>
          </cell>
        </row>
        <row r="19085">
          <cell r="A19085">
            <v>1</v>
          </cell>
          <cell r="E19085">
            <v>8</v>
          </cell>
          <cell r="I19085">
            <v>141230356.11000001</v>
          </cell>
          <cell r="M19085">
            <v>8</v>
          </cell>
          <cell r="Q19085">
            <v>8</v>
          </cell>
          <cell r="V19085">
            <v>5400</v>
          </cell>
        </row>
        <row r="19086">
          <cell r="A19086">
            <v>1</v>
          </cell>
          <cell r="E19086">
            <v>8</v>
          </cell>
          <cell r="I19086">
            <v>0</v>
          </cell>
          <cell r="M19086">
            <v>8</v>
          </cell>
          <cell r="Q19086">
            <v>8</v>
          </cell>
          <cell r="V19086">
            <v>5400</v>
          </cell>
        </row>
        <row r="19087">
          <cell r="A19087">
            <v>1</v>
          </cell>
          <cell r="E19087">
            <v>8</v>
          </cell>
          <cell r="I19087">
            <v>-84960669.060000002</v>
          </cell>
          <cell r="M19087">
            <v>8</v>
          </cell>
          <cell r="Q19087">
            <v>8</v>
          </cell>
          <cell r="V19087">
            <v>5400</v>
          </cell>
        </row>
        <row r="19088">
          <cell r="A19088">
            <v>1</v>
          </cell>
          <cell r="E19088">
            <v>8</v>
          </cell>
          <cell r="I19088">
            <v>0</v>
          </cell>
          <cell r="M19088">
            <v>8</v>
          </cell>
          <cell r="Q19088">
            <v>8</v>
          </cell>
          <cell r="V19088">
            <v>5440</v>
          </cell>
        </row>
        <row r="19089">
          <cell r="A19089">
            <v>1</v>
          </cell>
          <cell r="E19089">
            <v>8</v>
          </cell>
          <cell r="I19089">
            <v>0</v>
          </cell>
          <cell r="M19089">
            <v>8</v>
          </cell>
          <cell r="Q19089">
            <v>8</v>
          </cell>
          <cell r="V19089">
            <v>5440</v>
          </cell>
        </row>
        <row r="19090">
          <cell r="A19090">
            <v>1</v>
          </cell>
          <cell r="E19090">
            <v>8</v>
          </cell>
          <cell r="I19090">
            <v>0</v>
          </cell>
          <cell r="M19090">
            <v>8</v>
          </cell>
          <cell r="Q19090">
            <v>8</v>
          </cell>
          <cell r="V19090">
            <v>5440</v>
          </cell>
        </row>
        <row r="19091">
          <cell r="A19091">
            <v>1</v>
          </cell>
          <cell r="E19091">
            <v>8</v>
          </cell>
          <cell r="I19091">
            <v>0</v>
          </cell>
          <cell r="M19091">
            <v>8</v>
          </cell>
          <cell r="Q19091">
            <v>8</v>
          </cell>
          <cell r="V19091">
            <v>5440</v>
          </cell>
        </row>
        <row r="19092">
          <cell r="A19092">
            <v>1</v>
          </cell>
          <cell r="E19092">
            <v>8</v>
          </cell>
          <cell r="I19092">
            <v>0</v>
          </cell>
          <cell r="M19092">
            <v>8</v>
          </cell>
          <cell r="Q19092">
            <v>8</v>
          </cell>
          <cell r="V19092">
            <v>5440</v>
          </cell>
        </row>
        <row r="19093">
          <cell r="A19093">
            <v>1</v>
          </cell>
          <cell r="E19093">
            <v>8</v>
          </cell>
          <cell r="I19093">
            <v>0</v>
          </cell>
          <cell r="M19093">
            <v>8</v>
          </cell>
          <cell r="Q19093">
            <v>8</v>
          </cell>
          <cell r="V19093">
            <v>5440</v>
          </cell>
        </row>
        <row r="19094">
          <cell r="A19094">
            <v>1</v>
          </cell>
          <cell r="E19094">
            <v>8</v>
          </cell>
          <cell r="I19094">
            <v>0</v>
          </cell>
          <cell r="M19094">
            <v>8</v>
          </cell>
          <cell r="Q19094">
            <v>8</v>
          </cell>
          <cell r="V19094">
            <v>5440</v>
          </cell>
        </row>
        <row r="19095">
          <cell r="A19095">
            <v>1</v>
          </cell>
          <cell r="E19095">
            <v>8</v>
          </cell>
          <cell r="I19095">
            <v>0</v>
          </cell>
          <cell r="M19095">
            <v>8</v>
          </cell>
          <cell r="Q19095">
            <v>8</v>
          </cell>
          <cell r="V19095">
            <v>5440</v>
          </cell>
        </row>
        <row r="19096">
          <cell r="A19096">
            <v>1</v>
          </cell>
          <cell r="E19096">
            <v>8</v>
          </cell>
          <cell r="I19096">
            <v>0</v>
          </cell>
          <cell r="M19096">
            <v>8</v>
          </cell>
          <cell r="Q19096">
            <v>8</v>
          </cell>
          <cell r="V19096">
            <v>5440</v>
          </cell>
        </row>
        <row r="19097">
          <cell r="A19097">
            <v>1</v>
          </cell>
          <cell r="E19097">
            <v>8</v>
          </cell>
          <cell r="I19097">
            <v>0</v>
          </cell>
          <cell r="M19097">
            <v>8</v>
          </cell>
          <cell r="Q19097">
            <v>8</v>
          </cell>
          <cell r="V19097">
            <v>5440</v>
          </cell>
        </row>
        <row r="19098">
          <cell r="A19098">
            <v>1</v>
          </cell>
          <cell r="E19098">
            <v>8</v>
          </cell>
          <cell r="I19098">
            <v>0</v>
          </cell>
          <cell r="M19098">
            <v>8</v>
          </cell>
          <cell r="Q19098">
            <v>8</v>
          </cell>
          <cell r="V19098">
            <v>5440</v>
          </cell>
        </row>
        <row r="19099">
          <cell r="A19099">
            <v>1</v>
          </cell>
          <cell r="E19099">
            <v>8</v>
          </cell>
          <cell r="I19099">
            <v>0</v>
          </cell>
          <cell r="M19099">
            <v>8</v>
          </cell>
          <cell r="Q19099">
            <v>8</v>
          </cell>
          <cell r="V19099">
            <v>5440</v>
          </cell>
        </row>
        <row r="19100">
          <cell r="A19100">
            <v>1</v>
          </cell>
          <cell r="E19100">
            <v>8</v>
          </cell>
          <cell r="I19100">
            <v>0</v>
          </cell>
          <cell r="M19100">
            <v>8</v>
          </cell>
          <cell r="Q19100">
            <v>8</v>
          </cell>
          <cell r="V19100">
            <v>5440</v>
          </cell>
        </row>
        <row r="19101">
          <cell r="A19101">
            <v>1</v>
          </cell>
          <cell r="E19101">
            <v>8</v>
          </cell>
          <cell r="I19101">
            <v>0</v>
          </cell>
          <cell r="M19101">
            <v>8</v>
          </cell>
          <cell r="Q19101">
            <v>8</v>
          </cell>
          <cell r="V19101">
            <v>5440</v>
          </cell>
        </row>
        <row r="19102">
          <cell r="A19102">
            <v>1</v>
          </cell>
          <cell r="E19102">
            <v>8</v>
          </cell>
          <cell r="I19102">
            <v>0</v>
          </cell>
          <cell r="M19102">
            <v>8</v>
          </cell>
          <cell r="Q19102">
            <v>8</v>
          </cell>
          <cell r="V19102">
            <v>5440</v>
          </cell>
        </row>
        <row r="19103">
          <cell r="A19103">
            <v>1</v>
          </cell>
          <cell r="E19103">
            <v>8</v>
          </cell>
          <cell r="I19103">
            <v>0</v>
          </cell>
          <cell r="M19103">
            <v>8</v>
          </cell>
          <cell r="Q19103">
            <v>8</v>
          </cell>
          <cell r="V19103">
            <v>5440</v>
          </cell>
        </row>
        <row r="19104">
          <cell r="A19104">
            <v>1</v>
          </cell>
          <cell r="E19104">
            <v>8</v>
          </cell>
          <cell r="I19104">
            <v>0</v>
          </cell>
          <cell r="M19104">
            <v>8</v>
          </cell>
          <cell r="Q19104">
            <v>8</v>
          </cell>
          <cell r="V19104">
            <v>5440</v>
          </cell>
        </row>
        <row r="19105">
          <cell r="A19105">
            <v>1</v>
          </cell>
          <cell r="E19105">
            <v>8</v>
          </cell>
          <cell r="I19105">
            <v>0</v>
          </cell>
          <cell r="M19105">
            <v>8</v>
          </cell>
          <cell r="Q19105">
            <v>8</v>
          </cell>
          <cell r="V19105">
            <v>5440</v>
          </cell>
        </row>
        <row r="19106">
          <cell r="A19106">
            <v>1</v>
          </cell>
          <cell r="E19106">
            <v>8</v>
          </cell>
          <cell r="I19106">
            <v>0</v>
          </cell>
          <cell r="M19106">
            <v>8</v>
          </cell>
          <cell r="Q19106">
            <v>8</v>
          </cell>
          <cell r="V19106">
            <v>5440</v>
          </cell>
        </row>
        <row r="19107">
          <cell r="A19107">
            <v>1</v>
          </cell>
          <cell r="E19107">
            <v>8</v>
          </cell>
          <cell r="I19107">
            <v>0</v>
          </cell>
          <cell r="M19107">
            <v>8</v>
          </cell>
          <cell r="Q19107">
            <v>8</v>
          </cell>
          <cell r="V19107">
            <v>5440</v>
          </cell>
        </row>
        <row r="19108">
          <cell r="A19108">
            <v>1</v>
          </cell>
          <cell r="E19108">
            <v>8</v>
          </cell>
          <cell r="I19108">
            <v>0</v>
          </cell>
          <cell r="M19108">
            <v>8</v>
          </cell>
          <cell r="Q19108">
            <v>8</v>
          </cell>
          <cell r="V19108">
            <v>5450</v>
          </cell>
        </row>
        <row r="19109">
          <cell r="A19109">
            <v>1</v>
          </cell>
          <cell r="E19109">
            <v>8</v>
          </cell>
          <cell r="I19109">
            <v>-121419727.40000001</v>
          </cell>
          <cell r="M19109">
            <v>8</v>
          </cell>
          <cell r="Q19109">
            <v>8</v>
          </cell>
          <cell r="V19109">
            <v>5450</v>
          </cell>
        </row>
        <row r="19110">
          <cell r="A19110">
            <v>1</v>
          </cell>
          <cell r="E19110">
            <v>8</v>
          </cell>
          <cell r="I19110">
            <v>14563584</v>
          </cell>
          <cell r="M19110">
            <v>8</v>
          </cell>
          <cell r="Q19110">
            <v>8</v>
          </cell>
          <cell r="V19110">
            <v>6110</v>
          </cell>
        </row>
        <row r="19111">
          <cell r="A19111">
            <v>1</v>
          </cell>
          <cell r="E19111">
            <v>8</v>
          </cell>
          <cell r="I19111">
            <v>-8223665.6100000003</v>
          </cell>
          <cell r="M19111">
            <v>8</v>
          </cell>
          <cell r="Q19111">
            <v>8</v>
          </cell>
          <cell r="V19111">
            <v>6120</v>
          </cell>
        </row>
        <row r="19112">
          <cell r="A19112">
            <v>1</v>
          </cell>
          <cell r="E19112">
            <v>8</v>
          </cell>
          <cell r="I19112">
            <v>27230441.739999998</v>
          </cell>
          <cell r="M19112">
            <v>8</v>
          </cell>
          <cell r="Q19112">
            <v>8</v>
          </cell>
          <cell r="V19112">
            <v>6210</v>
          </cell>
        </row>
        <row r="19113">
          <cell r="A19113">
            <v>1</v>
          </cell>
          <cell r="E19113">
            <v>8</v>
          </cell>
          <cell r="I19113">
            <v>-7080373.1699999999</v>
          </cell>
          <cell r="M19113">
            <v>8</v>
          </cell>
          <cell r="Q19113">
            <v>8</v>
          </cell>
          <cell r="V19113">
            <v>6220</v>
          </cell>
        </row>
        <row r="19114">
          <cell r="A19114">
            <v>1</v>
          </cell>
          <cell r="E19114">
            <v>8</v>
          </cell>
          <cell r="I19114">
            <v>545219370.55999994</v>
          </cell>
          <cell r="M19114">
            <v>8</v>
          </cell>
          <cell r="Q19114">
            <v>8</v>
          </cell>
          <cell r="V19114">
            <v>6310</v>
          </cell>
        </row>
        <row r="19115">
          <cell r="A19115">
            <v>1</v>
          </cell>
          <cell r="E19115">
            <v>8</v>
          </cell>
          <cell r="I19115">
            <v>-190312211.52000001</v>
          </cell>
          <cell r="M19115">
            <v>8</v>
          </cell>
          <cell r="Q19115">
            <v>8</v>
          </cell>
          <cell r="V19115">
            <v>6320</v>
          </cell>
        </row>
        <row r="19116">
          <cell r="A19116">
            <v>1</v>
          </cell>
          <cell r="E19116">
            <v>8</v>
          </cell>
          <cell r="I19116">
            <v>302018280.89999998</v>
          </cell>
          <cell r="M19116">
            <v>8</v>
          </cell>
          <cell r="Q19116">
            <v>8</v>
          </cell>
          <cell r="V19116">
            <v>6510</v>
          </cell>
        </row>
        <row r="19117">
          <cell r="A19117">
            <v>1</v>
          </cell>
          <cell r="E19117">
            <v>8</v>
          </cell>
          <cell r="I19117">
            <v>-104163671.7</v>
          </cell>
          <cell r="M19117">
            <v>8</v>
          </cell>
          <cell r="Q19117">
            <v>8</v>
          </cell>
          <cell r="V19117">
            <v>6520</v>
          </cell>
        </row>
        <row r="19118">
          <cell r="A19118">
            <v>1</v>
          </cell>
          <cell r="E19118">
            <v>8</v>
          </cell>
          <cell r="I19118">
            <v>17092194.199999999</v>
          </cell>
          <cell r="M19118">
            <v>8</v>
          </cell>
          <cell r="Q19118">
            <v>8</v>
          </cell>
          <cell r="V19118">
            <v>6610</v>
          </cell>
        </row>
        <row r="19119">
          <cell r="A19119">
            <v>1</v>
          </cell>
          <cell r="E19119">
            <v>8</v>
          </cell>
          <cell r="I19119">
            <v>-2307195.17</v>
          </cell>
          <cell r="M19119">
            <v>8</v>
          </cell>
          <cell r="Q19119">
            <v>8</v>
          </cell>
          <cell r="V19119">
            <v>6620</v>
          </cell>
        </row>
        <row r="19120">
          <cell r="A19120">
            <v>1</v>
          </cell>
          <cell r="E19120">
            <v>8</v>
          </cell>
          <cell r="I19120">
            <v>4872500</v>
          </cell>
          <cell r="M19120">
            <v>8</v>
          </cell>
          <cell r="Q19120">
            <v>8</v>
          </cell>
          <cell r="V19120">
            <v>6710</v>
          </cell>
        </row>
        <row r="19121">
          <cell r="A19121">
            <v>1</v>
          </cell>
          <cell r="E19121">
            <v>8</v>
          </cell>
          <cell r="I19121">
            <v>11539916.93</v>
          </cell>
          <cell r="M19121">
            <v>8</v>
          </cell>
          <cell r="Q19121">
            <v>8</v>
          </cell>
          <cell r="V19121">
            <v>7000</v>
          </cell>
        </row>
        <row r="19122">
          <cell r="A19122">
            <v>1</v>
          </cell>
          <cell r="E19122">
            <v>8</v>
          </cell>
          <cell r="I19122">
            <v>357119484.63999999</v>
          </cell>
          <cell r="M19122">
            <v>8</v>
          </cell>
          <cell r="Q19122">
            <v>8</v>
          </cell>
          <cell r="V19122">
            <v>7100</v>
          </cell>
        </row>
        <row r="19123">
          <cell r="A19123">
            <v>1</v>
          </cell>
          <cell r="E19123">
            <v>8</v>
          </cell>
          <cell r="I19123">
            <v>2843210.62</v>
          </cell>
          <cell r="M19123">
            <v>8</v>
          </cell>
          <cell r="Q19123">
            <v>8</v>
          </cell>
          <cell r="V19123">
            <v>7110</v>
          </cell>
        </row>
        <row r="19124">
          <cell r="A19124">
            <v>1</v>
          </cell>
          <cell r="E19124">
            <v>8</v>
          </cell>
          <cell r="I19124">
            <v>269296735</v>
          </cell>
          <cell r="M19124">
            <v>8</v>
          </cell>
          <cell r="Q19124">
            <v>8</v>
          </cell>
          <cell r="V19124">
            <v>7130</v>
          </cell>
        </row>
        <row r="19125">
          <cell r="A19125">
            <v>1</v>
          </cell>
          <cell r="E19125">
            <v>8</v>
          </cell>
          <cell r="I19125">
            <v>0</v>
          </cell>
          <cell r="M19125">
            <v>8</v>
          </cell>
          <cell r="Q19125">
            <v>8</v>
          </cell>
          <cell r="V19125">
            <v>7300</v>
          </cell>
        </row>
        <row r="19126">
          <cell r="A19126">
            <v>1</v>
          </cell>
          <cell r="E19126">
            <v>8</v>
          </cell>
          <cell r="I19126">
            <v>520425</v>
          </cell>
          <cell r="M19126">
            <v>8</v>
          </cell>
          <cell r="Q19126">
            <v>8</v>
          </cell>
          <cell r="V19126">
            <v>7300</v>
          </cell>
        </row>
        <row r="19127">
          <cell r="A19127">
            <v>1</v>
          </cell>
          <cell r="E19127">
            <v>8</v>
          </cell>
          <cell r="I19127">
            <v>0</v>
          </cell>
          <cell r="M19127">
            <v>8</v>
          </cell>
          <cell r="Q19127">
            <v>8</v>
          </cell>
          <cell r="V19127">
            <v>7300</v>
          </cell>
        </row>
        <row r="19128">
          <cell r="A19128">
            <v>1</v>
          </cell>
          <cell r="E19128">
            <v>8</v>
          </cell>
          <cell r="I19128">
            <v>0</v>
          </cell>
          <cell r="M19128">
            <v>8</v>
          </cell>
          <cell r="Q19128">
            <v>8</v>
          </cell>
          <cell r="V19128">
            <v>7300</v>
          </cell>
        </row>
        <row r="19129">
          <cell r="A19129">
            <v>1</v>
          </cell>
          <cell r="E19129">
            <v>8</v>
          </cell>
          <cell r="I19129">
            <v>0</v>
          </cell>
          <cell r="M19129">
            <v>8</v>
          </cell>
          <cell r="Q19129">
            <v>8</v>
          </cell>
          <cell r="V19129">
            <v>7300</v>
          </cell>
        </row>
        <row r="19130">
          <cell r="A19130">
            <v>1</v>
          </cell>
          <cell r="E19130">
            <v>8</v>
          </cell>
          <cell r="I19130">
            <v>0</v>
          </cell>
          <cell r="M19130">
            <v>8</v>
          </cell>
          <cell r="Q19130">
            <v>8</v>
          </cell>
          <cell r="V19130">
            <v>7300</v>
          </cell>
        </row>
        <row r="19131">
          <cell r="A19131">
            <v>1</v>
          </cell>
          <cell r="E19131">
            <v>8</v>
          </cell>
          <cell r="I19131">
            <v>0</v>
          </cell>
          <cell r="M19131">
            <v>8</v>
          </cell>
          <cell r="Q19131">
            <v>8</v>
          </cell>
          <cell r="V19131">
            <v>7300</v>
          </cell>
        </row>
        <row r="19132">
          <cell r="A19132">
            <v>1</v>
          </cell>
          <cell r="E19132">
            <v>8</v>
          </cell>
          <cell r="I19132">
            <v>0</v>
          </cell>
          <cell r="M19132">
            <v>8</v>
          </cell>
          <cell r="Q19132">
            <v>8</v>
          </cell>
          <cell r="V19132">
            <v>7300</v>
          </cell>
        </row>
        <row r="19133">
          <cell r="A19133">
            <v>1</v>
          </cell>
          <cell r="E19133">
            <v>8</v>
          </cell>
          <cell r="I19133">
            <v>21818845</v>
          </cell>
          <cell r="M19133">
            <v>8</v>
          </cell>
          <cell r="Q19133">
            <v>8</v>
          </cell>
          <cell r="V19133">
            <v>7300</v>
          </cell>
        </row>
        <row r="19134">
          <cell r="A19134">
            <v>1</v>
          </cell>
          <cell r="E19134">
            <v>8</v>
          </cell>
          <cell r="I19134">
            <v>2000000</v>
          </cell>
          <cell r="M19134">
            <v>8</v>
          </cell>
          <cell r="Q19134">
            <v>8</v>
          </cell>
          <cell r="V19134">
            <v>7300</v>
          </cell>
        </row>
        <row r="19135">
          <cell r="A19135">
            <v>1</v>
          </cell>
          <cell r="E19135">
            <v>8</v>
          </cell>
          <cell r="I19135">
            <v>0</v>
          </cell>
          <cell r="M19135">
            <v>8</v>
          </cell>
          <cell r="Q19135">
            <v>8</v>
          </cell>
          <cell r="V19135">
            <v>7300</v>
          </cell>
        </row>
        <row r="19136">
          <cell r="A19136">
            <v>1</v>
          </cell>
          <cell r="E19136">
            <v>8</v>
          </cell>
          <cell r="I19136">
            <v>2306088</v>
          </cell>
          <cell r="M19136">
            <v>8</v>
          </cell>
          <cell r="Q19136">
            <v>8</v>
          </cell>
          <cell r="V19136">
            <v>7300</v>
          </cell>
        </row>
        <row r="19137">
          <cell r="A19137">
            <v>1</v>
          </cell>
          <cell r="E19137">
            <v>8</v>
          </cell>
          <cell r="I19137">
            <v>12477064.300000001</v>
          </cell>
          <cell r="M19137">
            <v>8</v>
          </cell>
          <cell r="Q19137">
            <v>8</v>
          </cell>
          <cell r="V19137">
            <v>7300</v>
          </cell>
        </row>
        <row r="19138">
          <cell r="A19138">
            <v>1</v>
          </cell>
          <cell r="E19138">
            <v>8</v>
          </cell>
          <cell r="I19138">
            <v>1293000</v>
          </cell>
          <cell r="M19138">
            <v>8</v>
          </cell>
          <cell r="Q19138">
            <v>8</v>
          </cell>
          <cell r="V19138">
            <v>7300</v>
          </cell>
        </row>
        <row r="19139">
          <cell r="A19139">
            <v>1</v>
          </cell>
          <cell r="E19139">
            <v>8</v>
          </cell>
          <cell r="I19139">
            <v>5100000</v>
          </cell>
          <cell r="M19139">
            <v>8</v>
          </cell>
          <cell r="Q19139">
            <v>8</v>
          </cell>
          <cell r="V19139">
            <v>7300</v>
          </cell>
        </row>
        <row r="19140">
          <cell r="A19140">
            <v>1</v>
          </cell>
          <cell r="E19140">
            <v>8</v>
          </cell>
          <cell r="I19140">
            <v>8286859</v>
          </cell>
          <cell r="M19140">
            <v>8</v>
          </cell>
          <cell r="Q19140">
            <v>8</v>
          </cell>
          <cell r="V19140">
            <v>7300</v>
          </cell>
        </row>
        <row r="19141">
          <cell r="A19141">
            <v>1</v>
          </cell>
          <cell r="E19141">
            <v>8</v>
          </cell>
          <cell r="I19141">
            <v>8396800</v>
          </cell>
          <cell r="M19141">
            <v>8</v>
          </cell>
          <cell r="Q19141">
            <v>8</v>
          </cell>
          <cell r="V19141">
            <v>7300</v>
          </cell>
        </row>
        <row r="19142">
          <cell r="A19142">
            <v>1</v>
          </cell>
          <cell r="E19142">
            <v>8</v>
          </cell>
          <cell r="I19142">
            <v>100000</v>
          </cell>
          <cell r="M19142">
            <v>8</v>
          </cell>
          <cell r="Q19142">
            <v>8</v>
          </cell>
          <cell r="V19142">
            <v>7300</v>
          </cell>
        </row>
        <row r="19143">
          <cell r="A19143">
            <v>1</v>
          </cell>
          <cell r="E19143">
            <v>8</v>
          </cell>
          <cell r="I19143">
            <v>20000000</v>
          </cell>
          <cell r="M19143">
            <v>8</v>
          </cell>
          <cell r="Q19143">
            <v>8</v>
          </cell>
          <cell r="V19143">
            <v>7300</v>
          </cell>
        </row>
        <row r="19144">
          <cell r="A19144">
            <v>1</v>
          </cell>
          <cell r="E19144">
            <v>8</v>
          </cell>
          <cell r="I19144">
            <v>1000000</v>
          </cell>
          <cell r="M19144">
            <v>8</v>
          </cell>
          <cell r="Q19144">
            <v>8</v>
          </cell>
          <cell r="V19144">
            <v>7300</v>
          </cell>
        </row>
        <row r="19145">
          <cell r="A19145">
            <v>1</v>
          </cell>
          <cell r="E19145">
            <v>8</v>
          </cell>
          <cell r="I19145">
            <v>484000</v>
          </cell>
          <cell r="M19145">
            <v>8</v>
          </cell>
          <cell r="Q19145">
            <v>8</v>
          </cell>
          <cell r="V19145">
            <v>7300</v>
          </cell>
        </row>
        <row r="19146">
          <cell r="A19146">
            <v>1</v>
          </cell>
          <cell r="E19146">
            <v>8</v>
          </cell>
          <cell r="I19146">
            <v>4825712</v>
          </cell>
          <cell r="M19146">
            <v>8</v>
          </cell>
          <cell r="Q19146">
            <v>8</v>
          </cell>
          <cell r="V19146">
            <v>7300</v>
          </cell>
        </row>
        <row r="19147">
          <cell r="A19147">
            <v>1</v>
          </cell>
          <cell r="E19147">
            <v>8</v>
          </cell>
          <cell r="I19147">
            <v>-0.14000000000000001</v>
          </cell>
          <cell r="M19147">
            <v>8</v>
          </cell>
          <cell r="Q19147">
            <v>8</v>
          </cell>
          <cell r="V19147">
            <v>7300</v>
          </cell>
        </row>
        <row r="19148">
          <cell r="A19148">
            <v>1</v>
          </cell>
          <cell r="E19148">
            <v>8</v>
          </cell>
          <cell r="I19148">
            <v>65000</v>
          </cell>
          <cell r="M19148">
            <v>8</v>
          </cell>
          <cell r="Q19148">
            <v>8</v>
          </cell>
          <cell r="V19148">
            <v>7300</v>
          </cell>
        </row>
        <row r="19149">
          <cell r="A19149">
            <v>1</v>
          </cell>
          <cell r="E19149">
            <v>8</v>
          </cell>
          <cell r="I19149">
            <v>200000</v>
          </cell>
          <cell r="M19149">
            <v>8</v>
          </cell>
          <cell r="Q19149">
            <v>8</v>
          </cell>
          <cell r="V19149">
            <v>7300</v>
          </cell>
        </row>
        <row r="19150">
          <cell r="A19150">
            <v>1</v>
          </cell>
          <cell r="E19150">
            <v>8</v>
          </cell>
          <cell r="I19150">
            <v>80000</v>
          </cell>
          <cell r="M19150">
            <v>8</v>
          </cell>
          <cell r="Q19150">
            <v>8</v>
          </cell>
          <cell r="V19150">
            <v>7300</v>
          </cell>
        </row>
        <row r="19151">
          <cell r="A19151">
            <v>1</v>
          </cell>
          <cell r="E19151">
            <v>8</v>
          </cell>
          <cell r="I19151">
            <v>0</v>
          </cell>
          <cell r="M19151">
            <v>8</v>
          </cell>
          <cell r="Q19151">
            <v>8</v>
          </cell>
          <cell r="V19151">
            <v>7500</v>
          </cell>
        </row>
        <row r="19152">
          <cell r="A19152">
            <v>1</v>
          </cell>
          <cell r="E19152">
            <v>8</v>
          </cell>
          <cell r="I19152">
            <v>27860714.109999999</v>
          </cell>
          <cell r="M19152">
            <v>8</v>
          </cell>
          <cell r="Q19152">
            <v>8</v>
          </cell>
          <cell r="V19152">
            <v>7700</v>
          </cell>
        </row>
        <row r="19153">
          <cell r="A19153">
            <v>1</v>
          </cell>
          <cell r="E19153">
            <v>8</v>
          </cell>
          <cell r="I19153">
            <v>0</v>
          </cell>
          <cell r="M19153">
            <v>8</v>
          </cell>
          <cell r="Q19153">
            <v>8</v>
          </cell>
          <cell r="V19153">
            <v>7800</v>
          </cell>
        </row>
        <row r="19154">
          <cell r="A19154">
            <v>1</v>
          </cell>
          <cell r="E19154">
            <v>8</v>
          </cell>
          <cell r="I19154">
            <v>32083206.879999999</v>
          </cell>
          <cell r="M19154">
            <v>8</v>
          </cell>
          <cell r="Q19154">
            <v>8</v>
          </cell>
          <cell r="V19154">
            <v>7910</v>
          </cell>
        </row>
        <row r="19155">
          <cell r="A19155">
            <v>1</v>
          </cell>
          <cell r="E19155">
            <v>8</v>
          </cell>
          <cell r="I19155">
            <v>0</v>
          </cell>
          <cell r="M19155">
            <v>8</v>
          </cell>
          <cell r="Q19155">
            <v>8</v>
          </cell>
          <cell r="V19155">
            <v>7911</v>
          </cell>
        </row>
        <row r="19156">
          <cell r="A19156">
            <v>1</v>
          </cell>
          <cell r="E19156">
            <v>8</v>
          </cell>
          <cell r="I19156">
            <v>4263970.82</v>
          </cell>
          <cell r="M19156">
            <v>8</v>
          </cell>
          <cell r="Q19156">
            <v>8</v>
          </cell>
          <cell r="V19156">
            <v>8071</v>
          </cell>
        </row>
        <row r="19157">
          <cell r="A19157">
            <v>1</v>
          </cell>
          <cell r="E19157">
            <v>8</v>
          </cell>
          <cell r="I19157">
            <v>196606.98</v>
          </cell>
          <cell r="M19157">
            <v>8</v>
          </cell>
          <cell r="Q19157">
            <v>8</v>
          </cell>
          <cell r="V19157">
            <v>8072</v>
          </cell>
        </row>
        <row r="19158">
          <cell r="A19158">
            <v>1</v>
          </cell>
          <cell r="E19158">
            <v>8</v>
          </cell>
          <cell r="I19158">
            <v>22847.18</v>
          </cell>
          <cell r="M19158">
            <v>8</v>
          </cell>
          <cell r="Q19158">
            <v>8</v>
          </cell>
          <cell r="V19158">
            <v>9000</v>
          </cell>
        </row>
        <row r="19159">
          <cell r="A19159">
            <v>1</v>
          </cell>
          <cell r="E19159">
            <v>8</v>
          </cell>
          <cell r="I19159">
            <v>-347995476.5</v>
          </cell>
          <cell r="M19159">
            <v>8</v>
          </cell>
          <cell r="Q19159">
            <v>8</v>
          </cell>
          <cell r="V19159">
            <v>9100</v>
          </cell>
        </row>
        <row r="19160">
          <cell r="A19160">
            <v>1</v>
          </cell>
          <cell r="E19160">
            <v>8</v>
          </cell>
          <cell r="I19160">
            <v>-109267412.06</v>
          </cell>
          <cell r="M19160">
            <v>8</v>
          </cell>
          <cell r="Q19160">
            <v>8</v>
          </cell>
          <cell r="V19160">
            <v>9208</v>
          </cell>
        </row>
        <row r="19161">
          <cell r="A19161">
            <v>1</v>
          </cell>
          <cell r="E19161">
            <v>8</v>
          </cell>
          <cell r="I19161">
            <v>-15562588</v>
          </cell>
          <cell r="M19161">
            <v>8</v>
          </cell>
          <cell r="Q19161">
            <v>8</v>
          </cell>
          <cell r="V19161">
            <v>9251</v>
          </cell>
        </row>
        <row r="19162">
          <cell r="A19162">
            <v>1</v>
          </cell>
          <cell r="E19162">
            <v>8</v>
          </cell>
          <cell r="I19162">
            <v>0</v>
          </cell>
          <cell r="M19162">
            <v>8</v>
          </cell>
          <cell r="Q19162">
            <v>8</v>
          </cell>
          <cell r="V19162">
            <v>9252</v>
          </cell>
        </row>
        <row r="19163">
          <cell r="A19163">
            <v>1</v>
          </cell>
          <cell r="E19163">
            <v>8</v>
          </cell>
          <cell r="I19163">
            <v>0</v>
          </cell>
          <cell r="M19163">
            <v>8</v>
          </cell>
          <cell r="Q19163">
            <v>8</v>
          </cell>
          <cell r="V19163">
            <v>9253</v>
          </cell>
        </row>
        <row r="19164">
          <cell r="A19164">
            <v>1</v>
          </cell>
          <cell r="E19164">
            <v>8</v>
          </cell>
          <cell r="I19164">
            <v>0</v>
          </cell>
          <cell r="M19164">
            <v>8</v>
          </cell>
          <cell r="Q19164">
            <v>8</v>
          </cell>
          <cell r="V19164">
            <v>9302</v>
          </cell>
        </row>
        <row r="19165">
          <cell r="A19165">
            <v>1</v>
          </cell>
          <cell r="E19165">
            <v>8</v>
          </cell>
          <cell r="I19165">
            <v>-146365966.81</v>
          </cell>
          <cell r="M19165">
            <v>8</v>
          </cell>
          <cell r="Q19165">
            <v>8</v>
          </cell>
          <cell r="V19165">
            <v>9303</v>
          </cell>
        </row>
        <row r="19166">
          <cell r="A19166">
            <v>1</v>
          </cell>
          <cell r="E19166">
            <v>8</v>
          </cell>
          <cell r="I19166">
            <v>-9236075</v>
          </cell>
          <cell r="M19166">
            <v>8</v>
          </cell>
          <cell r="Q19166">
            <v>8</v>
          </cell>
          <cell r="V19166">
            <v>9305</v>
          </cell>
        </row>
        <row r="19167">
          <cell r="A19167">
            <v>1</v>
          </cell>
          <cell r="E19167">
            <v>8</v>
          </cell>
          <cell r="I19167">
            <v>0</v>
          </cell>
          <cell r="M19167">
            <v>8</v>
          </cell>
          <cell r="Q19167">
            <v>8</v>
          </cell>
          <cell r="V19167">
            <v>9306</v>
          </cell>
        </row>
        <row r="19168">
          <cell r="A19168">
            <v>1</v>
          </cell>
          <cell r="E19168">
            <v>8</v>
          </cell>
          <cell r="I19168">
            <v>104433054.59</v>
          </cell>
          <cell r="M19168">
            <v>8</v>
          </cell>
          <cell r="Q19168">
            <v>8</v>
          </cell>
          <cell r="V19168">
            <v>9400</v>
          </cell>
        </row>
        <row r="19169">
          <cell r="A19169">
            <v>1</v>
          </cell>
          <cell r="E19169">
            <v>8</v>
          </cell>
          <cell r="I19169">
            <v>9.9999904632568359E-3</v>
          </cell>
          <cell r="M19169">
            <v>8</v>
          </cell>
          <cell r="Q19169">
            <v>8</v>
          </cell>
          <cell r="V19169">
            <v>9500</v>
          </cell>
        </row>
        <row r="19170">
          <cell r="A19170">
            <v>1</v>
          </cell>
          <cell r="E19170">
            <v>8</v>
          </cell>
          <cell r="I19170">
            <v>-132394543.91</v>
          </cell>
          <cell r="M19170">
            <v>8</v>
          </cell>
          <cell r="Q19170">
            <v>8</v>
          </cell>
          <cell r="V19170">
            <v>9600</v>
          </cell>
        </row>
        <row r="19171">
          <cell r="A19171">
            <v>1</v>
          </cell>
          <cell r="E19171">
            <v>8</v>
          </cell>
          <cell r="I19171">
            <v>-395642412.04000002</v>
          </cell>
          <cell r="M19171">
            <v>8</v>
          </cell>
          <cell r="Q19171">
            <v>8</v>
          </cell>
          <cell r="V19171">
            <v>9610</v>
          </cell>
        </row>
        <row r="19172">
          <cell r="A19172">
            <v>1</v>
          </cell>
          <cell r="E19172">
            <v>8</v>
          </cell>
          <cell r="I19172">
            <v>1047520.04</v>
          </cell>
          <cell r="M19172">
            <v>8</v>
          </cell>
          <cell r="Q19172">
            <v>8</v>
          </cell>
          <cell r="V19172">
            <v>9620</v>
          </cell>
        </row>
        <row r="19173">
          <cell r="A19173">
            <v>1</v>
          </cell>
          <cell r="E19173">
            <v>8</v>
          </cell>
          <cell r="I19173">
            <v>0</v>
          </cell>
          <cell r="M19173">
            <v>8</v>
          </cell>
          <cell r="Q19173">
            <v>8</v>
          </cell>
          <cell r="V19173">
            <v>9670</v>
          </cell>
        </row>
        <row r="19174">
          <cell r="A19174">
            <v>1</v>
          </cell>
          <cell r="E19174">
            <v>8</v>
          </cell>
          <cell r="I19174">
            <v>0</v>
          </cell>
          <cell r="M19174">
            <v>8</v>
          </cell>
          <cell r="Q19174">
            <v>8</v>
          </cell>
          <cell r="V19174">
            <v>9990</v>
          </cell>
        </row>
        <row r="19175">
          <cell r="A19175">
            <v>1</v>
          </cell>
          <cell r="E19175">
            <v>8</v>
          </cell>
          <cell r="I19175">
            <v>-217136591.95000005</v>
          </cell>
          <cell r="M19175">
            <v>8</v>
          </cell>
          <cell r="Q19175">
            <v>8</v>
          </cell>
          <cell r="V19175">
            <v>5301</v>
          </cell>
        </row>
        <row r="19176">
          <cell r="A19176">
            <v>1</v>
          </cell>
          <cell r="E19176">
            <v>25</v>
          </cell>
          <cell r="I19176">
            <v>0</v>
          </cell>
          <cell r="M19176">
            <v>25</v>
          </cell>
          <cell r="Q19176">
            <v>25</v>
          </cell>
          <cell r="V19176">
            <v>7700</v>
          </cell>
        </row>
        <row r="19177">
          <cell r="A19177">
            <v>1</v>
          </cell>
          <cell r="E19177">
            <v>18</v>
          </cell>
          <cell r="I19177">
            <v>-37917.35</v>
          </cell>
          <cell r="M19177">
            <v>18</v>
          </cell>
          <cell r="Q19177">
            <v>18</v>
          </cell>
          <cell r="V19177">
            <v>3100</v>
          </cell>
        </row>
        <row r="19178">
          <cell r="A19178">
            <v>1</v>
          </cell>
          <cell r="E19178">
            <v>18</v>
          </cell>
          <cell r="I19178">
            <v>1083</v>
          </cell>
          <cell r="M19178">
            <v>18</v>
          </cell>
          <cell r="Q19178">
            <v>18</v>
          </cell>
          <cell r="V19178">
            <v>4060</v>
          </cell>
        </row>
        <row r="19179">
          <cell r="A19179">
            <v>1</v>
          </cell>
          <cell r="E19179">
            <v>18</v>
          </cell>
          <cell r="I19179">
            <v>1369.26</v>
          </cell>
          <cell r="M19179">
            <v>18</v>
          </cell>
          <cell r="Q19179">
            <v>18</v>
          </cell>
          <cell r="V19179">
            <v>4150</v>
          </cell>
        </row>
        <row r="19180">
          <cell r="A19180">
            <v>1</v>
          </cell>
          <cell r="E19180">
            <v>18</v>
          </cell>
          <cell r="I19180">
            <v>3000</v>
          </cell>
          <cell r="M19180">
            <v>18</v>
          </cell>
          <cell r="Q19180">
            <v>18</v>
          </cell>
          <cell r="V19180">
            <v>4380</v>
          </cell>
        </row>
        <row r="19181">
          <cell r="A19181">
            <v>1</v>
          </cell>
          <cell r="E19181">
            <v>18</v>
          </cell>
          <cell r="I19181">
            <v>2500</v>
          </cell>
          <cell r="M19181">
            <v>18</v>
          </cell>
          <cell r="Q19181">
            <v>18</v>
          </cell>
          <cell r="V19181">
            <v>4500</v>
          </cell>
        </row>
        <row r="19182">
          <cell r="A19182">
            <v>1</v>
          </cell>
          <cell r="E19182">
            <v>18</v>
          </cell>
          <cell r="I19182">
            <v>15817.01</v>
          </cell>
          <cell r="M19182">
            <v>18</v>
          </cell>
          <cell r="Q19182">
            <v>18</v>
          </cell>
          <cell r="V19182">
            <v>4520</v>
          </cell>
        </row>
        <row r="19183">
          <cell r="A19183">
            <v>1</v>
          </cell>
          <cell r="E19183">
            <v>18</v>
          </cell>
          <cell r="I19183">
            <v>500</v>
          </cell>
          <cell r="M19183">
            <v>18</v>
          </cell>
          <cell r="Q19183">
            <v>18</v>
          </cell>
          <cell r="V19183">
            <v>4560</v>
          </cell>
        </row>
        <row r="19184">
          <cell r="A19184">
            <v>1</v>
          </cell>
          <cell r="E19184">
            <v>18</v>
          </cell>
          <cell r="I19184">
            <v>200</v>
          </cell>
          <cell r="M19184">
            <v>18</v>
          </cell>
          <cell r="Q19184">
            <v>18</v>
          </cell>
          <cell r="V19184">
            <v>4660</v>
          </cell>
        </row>
        <row r="19185">
          <cell r="A19185">
            <v>1</v>
          </cell>
          <cell r="E19185">
            <v>18</v>
          </cell>
          <cell r="I19185">
            <v>8517</v>
          </cell>
          <cell r="M19185">
            <v>18</v>
          </cell>
          <cell r="Q19185">
            <v>18</v>
          </cell>
          <cell r="V19185">
            <v>4680</v>
          </cell>
        </row>
        <row r="19186">
          <cell r="A19186">
            <v>1</v>
          </cell>
          <cell r="E19186">
            <v>18</v>
          </cell>
          <cell r="I19186">
            <v>2570.6999999999998</v>
          </cell>
          <cell r="M19186">
            <v>18</v>
          </cell>
          <cell r="Q19186">
            <v>18</v>
          </cell>
          <cell r="V19186">
            <v>4730</v>
          </cell>
        </row>
        <row r="19187">
          <cell r="A19187">
            <v>1</v>
          </cell>
          <cell r="E19187">
            <v>18</v>
          </cell>
          <cell r="I19187">
            <v>100772.65000000001</v>
          </cell>
          <cell r="M19187">
            <v>18</v>
          </cell>
          <cell r="Q19187">
            <v>18</v>
          </cell>
          <cell r="V19187">
            <v>4731</v>
          </cell>
        </row>
        <row r="19188">
          <cell r="A19188">
            <v>1</v>
          </cell>
          <cell r="E19188">
            <v>18</v>
          </cell>
          <cell r="I19188">
            <v>39</v>
          </cell>
          <cell r="M19188">
            <v>18</v>
          </cell>
          <cell r="Q19188">
            <v>18</v>
          </cell>
          <cell r="V19188">
            <v>4780</v>
          </cell>
        </row>
        <row r="19189">
          <cell r="A19189">
            <v>1</v>
          </cell>
          <cell r="E19189">
            <v>18</v>
          </cell>
          <cell r="I19189">
            <v>1470</v>
          </cell>
          <cell r="M19189">
            <v>18</v>
          </cell>
          <cell r="Q19189">
            <v>18</v>
          </cell>
          <cell r="V19189">
            <v>4800</v>
          </cell>
        </row>
        <row r="19190">
          <cell r="A19190">
            <v>1</v>
          </cell>
          <cell r="E19190">
            <v>18</v>
          </cell>
          <cell r="I19190">
            <v>14036.97</v>
          </cell>
          <cell r="M19190">
            <v>18</v>
          </cell>
          <cell r="Q19190">
            <v>18</v>
          </cell>
          <cell r="V19190">
            <v>4830</v>
          </cell>
        </row>
        <row r="19191">
          <cell r="A19191">
            <v>1</v>
          </cell>
          <cell r="E19191">
            <v>18</v>
          </cell>
          <cell r="I19191">
            <v>-1</v>
          </cell>
          <cell r="M19191">
            <v>18</v>
          </cell>
          <cell r="Q19191">
            <v>18</v>
          </cell>
          <cell r="V19191">
            <v>5100</v>
          </cell>
        </row>
        <row r="19192">
          <cell r="A19192">
            <v>1</v>
          </cell>
          <cell r="E19192">
            <v>18</v>
          </cell>
          <cell r="I19192">
            <v>30000</v>
          </cell>
          <cell r="M19192">
            <v>18</v>
          </cell>
          <cell r="Q19192">
            <v>18</v>
          </cell>
          <cell r="V19192">
            <v>5400</v>
          </cell>
        </row>
        <row r="19193">
          <cell r="A19193">
            <v>1</v>
          </cell>
          <cell r="E19193">
            <v>18</v>
          </cell>
          <cell r="I19193">
            <v>307506</v>
          </cell>
          <cell r="M19193">
            <v>18</v>
          </cell>
          <cell r="Q19193">
            <v>18</v>
          </cell>
          <cell r="V19193">
            <v>5400</v>
          </cell>
        </row>
        <row r="19194">
          <cell r="A19194">
            <v>1</v>
          </cell>
          <cell r="E19194">
            <v>18</v>
          </cell>
          <cell r="I19194">
            <v>823015.89</v>
          </cell>
          <cell r="M19194">
            <v>18</v>
          </cell>
          <cell r="Q19194">
            <v>18</v>
          </cell>
          <cell r="V19194">
            <v>5400</v>
          </cell>
        </row>
        <row r="19195">
          <cell r="A19195">
            <v>1</v>
          </cell>
          <cell r="E19195">
            <v>18</v>
          </cell>
          <cell r="I19195">
            <v>-6094</v>
          </cell>
          <cell r="M19195">
            <v>18</v>
          </cell>
          <cell r="Q19195">
            <v>18</v>
          </cell>
          <cell r="V19195">
            <v>5400</v>
          </cell>
        </row>
        <row r="19196">
          <cell r="A19196">
            <v>1</v>
          </cell>
          <cell r="E19196">
            <v>18</v>
          </cell>
          <cell r="I19196">
            <v>-74795.600000000006</v>
          </cell>
          <cell r="M19196">
            <v>18</v>
          </cell>
          <cell r="Q19196">
            <v>18</v>
          </cell>
          <cell r="V19196">
            <v>5400</v>
          </cell>
        </row>
        <row r="19197">
          <cell r="A19197">
            <v>1</v>
          </cell>
          <cell r="E19197">
            <v>18</v>
          </cell>
          <cell r="I19197">
            <v>312654</v>
          </cell>
          <cell r="M19197">
            <v>18</v>
          </cell>
          <cell r="Q19197">
            <v>18</v>
          </cell>
          <cell r="V19197">
            <v>5400</v>
          </cell>
        </row>
        <row r="19198">
          <cell r="A19198">
            <v>1</v>
          </cell>
          <cell r="E19198">
            <v>18</v>
          </cell>
          <cell r="I19198">
            <v>156081.66</v>
          </cell>
          <cell r="M19198">
            <v>18</v>
          </cell>
          <cell r="Q19198">
            <v>18</v>
          </cell>
          <cell r="V19198">
            <v>5400</v>
          </cell>
        </row>
        <row r="19199">
          <cell r="A19199">
            <v>1</v>
          </cell>
          <cell r="E19199">
            <v>18</v>
          </cell>
          <cell r="I19199">
            <v>11706.57</v>
          </cell>
          <cell r="M19199">
            <v>18</v>
          </cell>
          <cell r="Q19199">
            <v>18</v>
          </cell>
          <cell r="V19199">
            <v>5400</v>
          </cell>
        </row>
        <row r="19200">
          <cell r="A19200">
            <v>1</v>
          </cell>
          <cell r="E19200">
            <v>18</v>
          </cell>
          <cell r="I19200">
            <v>1076025.99</v>
          </cell>
          <cell r="M19200">
            <v>18</v>
          </cell>
          <cell r="Q19200">
            <v>18</v>
          </cell>
          <cell r="V19200">
            <v>5400</v>
          </cell>
        </row>
        <row r="19201">
          <cell r="A19201">
            <v>1</v>
          </cell>
          <cell r="E19201">
            <v>18</v>
          </cell>
          <cell r="I19201">
            <v>85000</v>
          </cell>
          <cell r="M19201">
            <v>18</v>
          </cell>
          <cell r="Q19201">
            <v>18</v>
          </cell>
          <cell r="V19201">
            <v>5400</v>
          </cell>
        </row>
        <row r="19202">
          <cell r="A19202">
            <v>1</v>
          </cell>
          <cell r="E19202">
            <v>18</v>
          </cell>
          <cell r="I19202">
            <v>-9427935.8300000001</v>
          </cell>
          <cell r="M19202">
            <v>18</v>
          </cell>
          <cell r="Q19202">
            <v>18</v>
          </cell>
          <cell r="V19202">
            <v>5400</v>
          </cell>
        </row>
        <row r="19203">
          <cell r="A19203">
            <v>1</v>
          </cell>
          <cell r="E19203">
            <v>18</v>
          </cell>
          <cell r="I19203">
            <v>-1164226</v>
          </cell>
          <cell r="M19203">
            <v>18</v>
          </cell>
          <cell r="Q19203">
            <v>18</v>
          </cell>
          <cell r="V19203">
            <v>5400</v>
          </cell>
        </row>
        <row r="19204">
          <cell r="A19204">
            <v>1</v>
          </cell>
          <cell r="E19204">
            <v>18</v>
          </cell>
          <cell r="I19204">
            <v>767141</v>
          </cell>
          <cell r="M19204">
            <v>18</v>
          </cell>
          <cell r="Q19204">
            <v>18</v>
          </cell>
          <cell r="V19204">
            <v>5400</v>
          </cell>
        </row>
        <row r="19205">
          <cell r="A19205">
            <v>1</v>
          </cell>
          <cell r="E19205">
            <v>18</v>
          </cell>
          <cell r="I19205">
            <v>4841116.28</v>
          </cell>
          <cell r="M19205">
            <v>18</v>
          </cell>
          <cell r="Q19205">
            <v>18</v>
          </cell>
          <cell r="V19205">
            <v>5400</v>
          </cell>
        </row>
        <row r="19206">
          <cell r="A19206">
            <v>1</v>
          </cell>
          <cell r="E19206">
            <v>18</v>
          </cell>
          <cell r="I19206">
            <v>2187791</v>
          </cell>
          <cell r="M19206">
            <v>18</v>
          </cell>
          <cell r="Q19206">
            <v>18</v>
          </cell>
          <cell r="V19206">
            <v>5400</v>
          </cell>
        </row>
        <row r="19207">
          <cell r="A19207">
            <v>1</v>
          </cell>
          <cell r="E19207">
            <v>18</v>
          </cell>
          <cell r="I19207">
            <v>-1215817.01</v>
          </cell>
          <cell r="M19207">
            <v>18</v>
          </cell>
          <cell r="Q19207">
            <v>18</v>
          </cell>
          <cell r="V19207">
            <v>5450</v>
          </cell>
        </row>
        <row r="19208">
          <cell r="A19208">
            <v>1</v>
          </cell>
          <cell r="E19208">
            <v>18</v>
          </cell>
          <cell r="I19208">
            <v>50000</v>
          </cell>
          <cell r="M19208">
            <v>18</v>
          </cell>
          <cell r="Q19208">
            <v>18</v>
          </cell>
          <cell r="V19208">
            <v>7200</v>
          </cell>
        </row>
        <row r="19209">
          <cell r="A19209">
            <v>1</v>
          </cell>
          <cell r="E19209">
            <v>18</v>
          </cell>
          <cell r="I19209">
            <v>50000</v>
          </cell>
          <cell r="M19209">
            <v>18</v>
          </cell>
          <cell r="Q19209">
            <v>18</v>
          </cell>
          <cell r="V19209">
            <v>7200</v>
          </cell>
        </row>
        <row r="19210">
          <cell r="A19210">
            <v>1</v>
          </cell>
          <cell r="E19210">
            <v>18</v>
          </cell>
          <cell r="I19210">
            <v>50000</v>
          </cell>
          <cell r="M19210">
            <v>18</v>
          </cell>
          <cell r="Q19210">
            <v>18</v>
          </cell>
          <cell r="V19210">
            <v>7200</v>
          </cell>
        </row>
        <row r="19211">
          <cell r="A19211">
            <v>1</v>
          </cell>
          <cell r="E19211">
            <v>18</v>
          </cell>
          <cell r="I19211">
            <v>200000</v>
          </cell>
          <cell r="M19211">
            <v>18</v>
          </cell>
          <cell r="Q19211">
            <v>18</v>
          </cell>
          <cell r="V19211">
            <v>7200</v>
          </cell>
        </row>
        <row r="19212">
          <cell r="A19212">
            <v>1</v>
          </cell>
          <cell r="E19212">
            <v>18</v>
          </cell>
          <cell r="I19212">
            <v>50000</v>
          </cell>
          <cell r="M19212">
            <v>18</v>
          </cell>
          <cell r="Q19212">
            <v>18</v>
          </cell>
          <cell r="V19212">
            <v>7200</v>
          </cell>
        </row>
        <row r="19213">
          <cell r="A19213">
            <v>1</v>
          </cell>
          <cell r="E19213">
            <v>18</v>
          </cell>
          <cell r="I19213">
            <v>50000</v>
          </cell>
          <cell r="M19213">
            <v>18</v>
          </cell>
          <cell r="Q19213">
            <v>18</v>
          </cell>
          <cell r="V19213">
            <v>7200</v>
          </cell>
        </row>
        <row r="19214">
          <cell r="A19214">
            <v>1</v>
          </cell>
          <cell r="E19214">
            <v>18</v>
          </cell>
          <cell r="I19214">
            <v>50000</v>
          </cell>
          <cell r="M19214">
            <v>18</v>
          </cell>
          <cell r="Q19214">
            <v>18</v>
          </cell>
          <cell r="V19214">
            <v>7200</v>
          </cell>
        </row>
        <row r="19215">
          <cell r="A19215">
            <v>1</v>
          </cell>
          <cell r="E19215">
            <v>18</v>
          </cell>
          <cell r="I19215">
            <v>50000</v>
          </cell>
          <cell r="M19215">
            <v>18</v>
          </cell>
          <cell r="Q19215">
            <v>18</v>
          </cell>
          <cell r="V19215">
            <v>7200</v>
          </cell>
        </row>
        <row r="19216">
          <cell r="A19216">
            <v>1</v>
          </cell>
          <cell r="E19216">
            <v>18</v>
          </cell>
          <cell r="I19216">
            <v>11940.08</v>
          </cell>
          <cell r="M19216">
            <v>18</v>
          </cell>
          <cell r="Q19216">
            <v>18</v>
          </cell>
          <cell r="V19216">
            <v>8200</v>
          </cell>
        </row>
        <row r="19217">
          <cell r="A19217">
            <v>1</v>
          </cell>
          <cell r="E19217">
            <v>18</v>
          </cell>
          <cell r="I19217">
            <v>-107341.93</v>
          </cell>
          <cell r="M19217">
            <v>18</v>
          </cell>
          <cell r="Q19217">
            <v>18</v>
          </cell>
          <cell r="V19217">
            <v>9258</v>
          </cell>
        </row>
        <row r="19218">
          <cell r="A19218">
            <v>1</v>
          </cell>
          <cell r="E19218">
            <v>18</v>
          </cell>
          <cell r="I19218">
            <v>-50676.03</v>
          </cell>
          <cell r="M19218">
            <v>18</v>
          </cell>
          <cell r="Q19218">
            <v>18</v>
          </cell>
          <cell r="V19218">
            <v>9303</v>
          </cell>
        </row>
        <row r="19219">
          <cell r="A19219">
            <v>1</v>
          </cell>
          <cell r="E19219">
            <v>18</v>
          </cell>
          <cell r="I19219">
            <v>-1083</v>
          </cell>
          <cell r="M19219">
            <v>18</v>
          </cell>
          <cell r="Q19219">
            <v>18</v>
          </cell>
          <cell r="V19219">
            <v>9305</v>
          </cell>
        </row>
        <row r="19220">
          <cell r="A19220">
            <v>1</v>
          </cell>
          <cell r="E19220">
            <v>18</v>
          </cell>
          <cell r="I19220">
            <v>-2500</v>
          </cell>
          <cell r="M19220">
            <v>18</v>
          </cell>
          <cell r="Q19220">
            <v>18</v>
          </cell>
          <cell r="V19220">
            <v>9400</v>
          </cell>
        </row>
        <row r="19221">
          <cell r="A19221">
            <v>1</v>
          </cell>
          <cell r="E19221">
            <v>18</v>
          </cell>
          <cell r="I19221">
            <v>776533.69</v>
          </cell>
          <cell r="M19221">
            <v>18</v>
          </cell>
          <cell r="Q19221">
            <v>18</v>
          </cell>
          <cell r="V19221">
            <v>5301</v>
          </cell>
        </row>
        <row r="19222">
          <cell r="A19222">
            <v>1</v>
          </cell>
          <cell r="E19222">
            <v>20</v>
          </cell>
          <cell r="I19222">
            <v>-9.09</v>
          </cell>
          <cell r="M19222">
            <v>20</v>
          </cell>
          <cell r="Q19222">
            <v>20</v>
          </cell>
          <cell r="V19222">
            <v>3100</v>
          </cell>
        </row>
        <row r="19223">
          <cell r="A19223">
            <v>1</v>
          </cell>
          <cell r="E19223">
            <v>20</v>
          </cell>
          <cell r="I19223">
            <v>193.41</v>
          </cell>
          <cell r="M19223">
            <v>20</v>
          </cell>
          <cell r="Q19223">
            <v>20</v>
          </cell>
          <cell r="V19223">
            <v>4150</v>
          </cell>
        </row>
        <row r="19224">
          <cell r="A19224">
            <v>1</v>
          </cell>
          <cell r="E19224">
            <v>20</v>
          </cell>
          <cell r="I19224">
            <v>-12900</v>
          </cell>
          <cell r="M19224">
            <v>20</v>
          </cell>
          <cell r="Q19224">
            <v>20</v>
          </cell>
          <cell r="V19224">
            <v>5100</v>
          </cell>
        </row>
        <row r="19225">
          <cell r="A19225">
            <v>1</v>
          </cell>
          <cell r="E19225">
            <v>20</v>
          </cell>
          <cell r="I19225">
            <v>9427936.8300000001</v>
          </cell>
          <cell r="M19225">
            <v>20</v>
          </cell>
          <cell r="Q19225">
            <v>20</v>
          </cell>
          <cell r="V19225">
            <v>5400</v>
          </cell>
        </row>
        <row r="19226">
          <cell r="A19226">
            <v>1</v>
          </cell>
          <cell r="E19226">
            <v>20</v>
          </cell>
          <cell r="I19226">
            <v>-9500000</v>
          </cell>
          <cell r="M19226">
            <v>20</v>
          </cell>
          <cell r="Q19226">
            <v>20</v>
          </cell>
          <cell r="V19226">
            <v>5530</v>
          </cell>
        </row>
        <row r="19227">
          <cell r="A19227">
            <v>1</v>
          </cell>
          <cell r="E19227">
            <v>20</v>
          </cell>
          <cell r="I19227">
            <v>9605.51</v>
          </cell>
          <cell r="M19227">
            <v>20</v>
          </cell>
          <cell r="Q19227">
            <v>20</v>
          </cell>
          <cell r="V19227">
            <v>7240</v>
          </cell>
        </row>
        <row r="19228">
          <cell r="A19228">
            <v>1</v>
          </cell>
          <cell r="E19228">
            <v>20</v>
          </cell>
          <cell r="I19228">
            <v>11000</v>
          </cell>
          <cell r="M19228">
            <v>20</v>
          </cell>
          <cell r="Q19228">
            <v>20</v>
          </cell>
          <cell r="V19228">
            <v>7500</v>
          </cell>
        </row>
        <row r="19229">
          <cell r="A19229">
            <v>1</v>
          </cell>
          <cell r="E19229">
            <v>20</v>
          </cell>
          <cell r="I19229">
            <v>5000</v>
          </cell>
          <cell r="M19229">
            <v>20</v>
          </cell>
          <cell r="Q19229">
            <v>20</v>
          </cell>
          <cell r="V19229">
            <v>8201</v>
          </cell>
        </row>
        <row r="19230">
          <cell r="A19230">
            <v>1</v>
          </cell>
          <cell r="E19230">
            <v>20</v>
          </cell>
          <cell r="I19230">
            <v>-5100</v>
          </cell>
          <cell r="M19230">
            <v>20</v>
          </cell>
          <cell r="Q19230">
            <v>20</v>
          </cell>
          <cell r="V19230">
            <v>9400</v>
          </cell>
        </row>
        <row r="19231">
          <cell r="A19231">
            <v>1</v>
          </cell>
          <cell r="E19231">
            <v>20</v>
          </cell>
          <cell r="I19231">
            <v>64273.34</v>
          </cell>
          <cell r="M19231">
            <v>20</v>
          </cell>
          <cell r="Q19231">
            <v>20</v>
          </cell>
          <cell r="V19231">
            <v>5301</v>
          </cell>
        </row>
        <row r="19232">
          <cell r="A19232">
            <v>1</v>
          </cell>
          <cell r="E19232">
            <v>4</v>
          </cell>
          <cell r="I19232">
            <v>0</v>
          </cell>
          <cell r="M19232">
            <v>4</v>
          </cell>
          <cell r="Q19232">
            <v>4</v>
          </cell>
          <cell r="V19232">
            <v>1010</v>
          </cell>
        </row>
        <row r="19233">
          <cell r="A19233">
            <v>1</v>
          </cell>
          <cell r="E19233">
            <v>4</v>
          </cell>
          <cell r="I19233">
            <v>0</v>
          </cell>
          <cell r="M19233">
            <v>4</v>
          </cell>
          <cell r="Q19233">
            <v>4</v>
          </cell>
          <cell r="V19233">
            <v>1010</v>
          </cell>
        </row>
        <row r="19234">
          <cell r="A19234">
            <v>1</v>
          </cell>
          <cell r="E19234">
            <v>4</v>
          </cell>
          <cell r="I19234">
            <v>-848603.72</v>
          </cell>
          <cell r="M19234">
            <v>4</v>
          </cell>
          <cell r="Q19234">
            <v>4</v>
          </cell>
          <cell r="V19234">
            <v>1010</v>
          </cell>
        </row>
        <row r="19235">
          <cell r="A19235">
            <v>1</v>
          </cell>
          <cell r="E19235">
            <v>4</v>
          </cell>
          <cell r="I19235">
            <v>0</v>
          </cell>
          <cell r="M19235">
            <v>4</v>
          </cell>
          <cell r="Q19235">
            <v>4</v>
          </cell>
          <cell r="V19235">
            <v>1010</v>
          </cell>
        </row>
        <row r="19236">
          <cell r="A19236">
            <v>1</v>
          </cell>
          <cell r="E19236">
            <v>4</v>
          </cell>
          <cell r="I19236">
            <v>0</v>
          </cell>
          <cell r="M19236">
            <v>4</v>
          </cell>
          <cell r="Q19236">
            <v>4</v>
          </cell>
          <cell r="V19236">
            <v>1010</v>
          </cell>
        </row>
        <row r="19237">
          <cell r="A19237">
            <v>1</v>
          </cell>
          <cell r="E19237">
            <v>4</v>
          </cell>
          <cell r="I19237">
            <v>0</v>
          </cell>
          <cell r="M19237">
            <v>4</v>
          </cell>
          <cell r="Q19237">
            <v>4</v>
          </cell>
          <cell r="V19237">
            <v>1030</v>
          </cell>
        </row>
        <row r="19238">
          <cell r="A19238">
            <v>1</v>
          </cell>
          <cell r="E19238">
            <v>4</v>
          </cell>
          <cell r="I19238">
            <v>0</v>
          </cell>
          <cell r="M19238">
            <v>4</v>
          </cell>
          <cell r="Q19238">
            <v>4</v>
          </cell>
          <cell r="V19238">
            <v>1030</v>
          </cell>
        </row>
        <row r="19239">
          <cell r="A19239">
            <v>1</v>
          </cell>
          <cell r="E19239">
            <v>4</v>
          </cell>
          <cell r="I19239">
            <v>0</v>
          </cell>
          <cell r="M19239">
            <v>4</v>
          </cell>
          <cell r="Q19239">
            <v>4</v>
          </cell>
          <cell r="V19239">
            <v>1030</v>
          </cell>
        </row>
        <row r="19240">
          <cell r="A19240">
            <v>1</v>
          </cell>
          <cell r="E19240">
            <v>4</v>
          </cell>
          <cell r="I19240">
            <v>0</v>
          </cell>
          <cell r="M19240">
            <v>4</v>
          </cell>
          <cell r="Q19240">
            <v>4</v>
          </cell>
          <cell r="V19240">
            <v>1030</v>
          </cell>
        </row>
        <row r="19241">
          <cell r="A19241">
            <v>1</v>
          </cell>
          <cell r="E19241">
            <v>4</v>
          </cell>
          <cell r="I19241">
            <v>0</v>
          </cell>
          <cell r="M19241">
            <v>4</v>
          </cell>
          <cell r="Q19241">
            <v>4</v>
          </cell>
          <cell r="V19241">
            <v>1030</v>
          </cell>
        </row>
        <row r="19242">
          <cell r="A19242">
            <v>1</v>
          </cell>
          <cell r="E19242">
            <v>4</v>
          </cell>
          <cell r="I19242">
            <v>0</v>
          </cell>
          <cell r="M19242">
            <v>4</v>
          </cell>
          <cell r="Q19242">
            <v>4</v>
          </cell>
          <cell r="V19242">
            <v>1030</v>
          </cell>
        </row>
        <row r="19243">
          <cell r="A19243">
            <v>1</v>
          </cell>
          <cell r="E19243">
            <v>4</v>
          </cell>
          <cell r="I19243">
            <v>0</v>
          </cell>
          <cell r="M19243">
            <v>4</v>
          </cell>
          <cell r="Q19243">
            <v>4</v>
          </cell>
          <cell r="V19243">
            <v>1030</v>
          </cell>
        </row>
        <row r="19244">
          <cell r="A19244">
            <v>1</v>
          </cell>
          <cell r="E19244">
            <v>4</v>
          </cell>
          <cell r="I19244">
            <v>0</v>
          </cell>
          <cell r="M19244">
            <v>4</v>
          </cell>
          <cell r="Q19244">
            <v>4</v>
          </cell>
          <cell r="V19244">
            <v>1030</v>
          </cell>
        </row>
        <row r="19245">
          <cell r="A19245">
            <v>1</v>
          </cell>
          <cell r="E19245">
            <v>4</v>
          </cell>
          <cell r="I19245">
            <v>0</v>
          </cell>
          <cell r="M19245">
            <v>4</v>
          </cell>
          <cell r="Q19245">
            <v>4</v>
          </cell>
          <cell r="V19245">
            <v>1030</v>
          </cell>
        </row>
        <row r="19246">
          <cell r="A19246">
            <v>1</v>
          </cell>
          <cell r="E19246">
            <v>4</v>
          </cell>
          <cell r="I19246">
            <v>0</v>
          </cell>
          <cell r="M19246">
            <v>4</v>
          </cell>
          <cell r="Q19246">
            <v>4</v>
          </cell>
          <cell r="V19246">
            <v>1030</v>
          </cell>
        </row>
        <row r="19247">
          <cell r="A19247">
            <v>1</v>
          </cell>
          <cell r="E19247">
            <v>4</v>
          </cell>
          <cell r="I19247">
            <v>0</v>
          </cell>
          <cell r="M19247">
            <v>4</v>
          </cell>
          <cell r="Q19247">
            <v>4</v>
          </cell>
          <cell r="V19247">
            <v>1030</v>
          </cell>
        </row>
        <row r="19248">
          <cell r="A19248">
            <v>1</v>
          </cell>
          <cell r="E19248">
            <v>4</v>
          </cell>
          <cell r="I19248">
            <v>0</v>
          </cell>
          <cell r="M19248">
            <v>4</v>
          </cell>
          <cell r="Q19248">
            <v>4</v>
          </cell>
          <cell r="V19248">
            <v>1030</v>
          </cell>
        </row>
        <row r="19249">
          <cell r="A19249">
            <v>1</v>
          </cell>
          <cell r="E19249">
            <v>4</v>
          </cell>
          <cell r="I19249">
            <v>0</v>
          </cell>
          <cell r="M19249">
            <v>4</v>
          </cell>
          <cell r="Q19249">
            <v>4</v>
          </cell>
          <cell r="V19249">
            <v>1030</v>
          </cell>
        </row>
        <row r="19250">
          <cell r="A19250">
            <v>1</v>
          </cell>
          <cell r="E19250">
            <v>4</v>
          </cell>
          <cell r="I19250">
            <v>0</v>
          </cell>
          <cell r="M19250">
            <v>4</v>
          </cell>
          <cell r="Q19250">
            <v>4</v>
          </cell>
          <cell r="V19250">
            <v>1090</v>
          </cell>
        </row>
        <row r="19251">
          <cell r="A19251">
            <v>1</v>
          </cell>
          <cell r="E19251">
            <v>4</v>
          </cell>
          <cell r="I19251">
            <v>0</v>
          </cell>
          <cell r="M19251">
            <v>4</v>
          </cell>
          <cell r="Q19251">
            <v>4</v>
          </cell>
          <cell r="V19251">
            <v>1090</v>
          </cell>
        </row>
        <row r="19252">
          <cell r="A19252">
            <v>1</v>
          </cell>
          <cell r="E19252">
            <v>4</v>
          </cell>
          <cell r="I19252">
            <v>0</v>
          </cell>
          <cell r="M19252">
            <v>4</v>
          </cell>
          <cell r="Q19252">
            <v>4</v>
          </cell>
          <cell r="V19252">
            <v>1090</v>
          </cell>
        </row>
        <row r="19253">
          <cell r="A19253">
            <v>1</v>
          </cell>
          <cell r="E19253">
            <v>4</v>
          </cell>
          <cell r="I19253">
            <v>0</v>
          </cell>
          <cell r="M19253">
            <v>4</v>
          </cell>
          <cell r="Q19253">
            <v>4</v>
          </cell>
          <cell r="V19253">
            <v>1095</v>
          </cell>
        </row>
        <row r="19254">
          <cell r="A19254">
            <v>1</v>
          </cell>
          <cell r="E19254">
            <v>4</v>
          </cell>
          <cell r="I19254">
            <v>0</v>
          </cell>
          <cell r="M19254">
            <v>4</v>
          </cell>
          <cell r="Q19254">
            <v>4</v>
          </cell>
          <cell r="V19254">
            <v>1095</v>
          </cell>
        </row>
        <row r="19255">
          <cell r="A19255">
            <v>1</v>
          </cell>
          <cell r="E19255">
            <v>4</v>
          </cell>
          <cell r="I19255">
            <v>848603.72</v>
          </cell>
          <cell r="M19255">
            <v>4</v>
          </cell>
          <cell r="Q19255">
            <v>4</v>
          </cell>
          <cell r="V19255">
            <v>1095</v>
          </cell>
        </row>
        <row r="19256">
          <cell r="A19256">
            <v>1</v>
          </cell>
          <cell r="E19256">
            <v>4</v>
          </cell>
          <cell r="I19256">
            <v>0</v>
          </cell>
          <cell r="M19256">
            <v>4</v>
          </cell>
          <cell r="Q19256">
            <v>4</v>
          </cell>
          <cell r="V19256">
            <v>1095</v>
          </cell>
        </row>
        <row r="19257">
          <cell r="A19257">
            <v>1</v>
          </cell>
          <cell r="E19257">
            <v>4</v>
          </cell>
          <cell r="I19257">
            <v>-1176384.3999999999</v>
          </cell>
          <cell r="M19257">
            <v>4</v>
          </cell>
          <cell r="Q19257">
            <v>4</v>
          </cell>
          <cell r="V19257">
            <v>1095</v>
          </cell>
        </row>
        <row r="19258">
          <cell r="A19258">
            <v>1</v>
          </cell>
          <cell r="E19258">
            <v>4</v>
          </cell>
          <cell r="I19258">
            <v>0</v>
          </cell>
          <cell r="M19258">
            <v>4</v>
          </cell>
          <cell r="Q19258">
            <v>4</v>
          </cell>
          <cell r="V19258">
            <v>1096</v>
          </cell>
        </row>
        <row r="19259">
          <cell r="A19259">
            <v>1</v>
          </cell>
          <cell r="E19259">
            <v>4</v>
          </cell>
          <cell r="I19259">
            <v>0</v>
          </cell>
          <cell r="M19259">
            <v>4</v>
          </cell>
          <cell r="Q19259">
            <v>4</v>
          </cell>
          <cell r="V19259">
            <v>1096</v>
          </cell>
        </row>
        <row r="19260">
          <cell r="A19260">
            <v>1</v>
          </cell>
          <cell r="E19260">
            <v>4</v>
          </cell>
          <cell r="I19260">
            <v>0</v>
          </cell>
          <cell r="M19260">
            <v>4</v>
          </cell>
          <cell r="Q19260">
            <v>4</v>
          </cell>
          <cell r="V19260">
            <v>1096</v>
          </cell>
        </row>
        <row r="19261">
          <cell r="A19261">
            <v>1</v>
          </cell>
          <cell r="E19261">
            <v>4</v>
          </cell>
          <cell r="I19261">
            <v>0</v>
          </cell>
          <cell r="M19261">
            <v>4</v>
          </cell>
          <cell r="Q19261">
            <v>4</v>
          </cell>
          <cell r="V19261">
            <v>1097</v>
          </cell>
        </row>
        <row r="19262">
          <cell r="A19262">
            <v>1</v>
          </cell>
          <cell r="E19262">
            <v>4</v>
          </cell>
          <cell r="I19262">
            <v>0</v>
          </cell>
          <cell r="M19262">
            <v>4</v>
          </cell>
          <cell r="Q19262">
            <v>4</v>
          </cell>
          <cell r="V19262">
            <v>1097</v>
          </cell>
        </row>
        <row r="19263">
          <cell r="A19263">
            <v>1</v>
          </cell>
          <cell r="E19263">
            <v>4</v>
          </cell>
          <cell r="I19263">
            <v>0</v>
          </cell>
          <cell r="M19263">
            <v>4</v>
          </cell>
          <cell r="Q19263">
            <v>4</v>
          </cell>
          <cell r="V19263">
            <v>1097</v>
          </cell>
        </row>
        <row r="19264">
          <cell r="A19264">
            <v>1</v>
          </cell>
          <cell r="E19264">
            <v>4</v>
          </cell>
          <cell r="I19264">
            <v>0</v>
          </cell>
          <cell r="M19264">
            <v>4</v>
          </cell>
          <cell r="Q19264">
            <v>4</v>
          </cell>
          <cell r="V19264">
            <v>1097</v>
          </cell>
        </row>
        <row r="19265">
          <cell r="A19265">
            <v>1</v>
          </cell>
          <cell r="E19265">
            <v>4</v>
          </cell>
          <cell r="I19265">
            <v>0</v>
          </cell>
          <cell r="M19265">
            <v>4</v>
          </cell>
          <cell r="Q19265">
            <v>4</v>
          </cell>
          <cell r="V19265">
            <v>1097</v>
          </cell>
        </row>
        <row r="19266">
          <cell r="A19266">
            <v>1</v>
          </cell>
          <cell r="E19266">
            <v>4</v>
          </cell>
          <cell r="I19266">
            <v>0</v>
          </cell>
          <cell r="M19266">
            <v>4</v>
          </cell>
          <cell r="Q19266">
            <v>4</v>
          </cell>
          <cell r="V19266">
            <v>1097</v>
          </cell>
        </row>
        <row r="19267">
          <cell r="A19267">
            <v>1</v>
          </cell>
          <cell r="E19267">
            <v>4</v>
          </cell>
          <cell r="I19267">
            <v>0</v>
          </cell>
          <cell r="M19267">
            <v>4</v>
          </cell>
          <cell r="Q19267">
            <v>4</v>
          </cell>
          <cell r="V19267">
            <v>1097</v>
          </cell>
        </row>
        <row r="19268">
          <cell r="A19268">
            <v>1</v>
          </cell>
          <cell r="E19268">
            <v>4</v>
          </cell>
          <cell r="I19268">
            <v>0</v>
          </cell>
          <cell r="M19268">
            <v>4</v>
          </cell>
          <cell r="Q19268">
            <v>4</v>
          </cell>
          <cell r="V19268">
            <v>1097</v>
          </cell>
        </row>
        <row r="19269">
          <cell r="A19269">
            <v>1</v>
          </cell>
          <cell r="E19269">
            <v>4</v>
          </cell>
          <cell r="I19269">
            <v>0</v>
          </cell>
          <cell r="M19269">
            <v>4</v>
          </cell>
          <cell r="Q19269">
            <v>4</v>
          </cell>
          <cell r="V19269">
            <v>1097</v>
          </cell>
        </row>
        <row r="19270">
          <cell r="A19270">
            <v>1</v>
          </cell>
          <cell r="E19270">
            <v>4</v>
          </cell>
          <cell r="I19270">
            <v>0</v>
          </cell>
          <cell r="M19270">
            <v>4</v>
          </cell>
          <cell r="Q19270">
            <v>4</v>
          </cell>
          <cell r="V19270">
            <v>1097</v>
          </cell>
        </row>
        <row r="19271">
          <cell r="A19271">
            <v>1</v>
          </cell>
          <cell r="E19271">
            <v>4</v>
          </cell>
          <cell r="I19271">
            <v>0</v>
          </cell>
          <cell r="M19271">
            <v>4</v>
          </cell>
          <cell r="Q19271">
            <v>4</v>
          </cell>
          <cell r="V19271">
            <v>1098</v>
          </cell>
        </row>
        <row r="19272">
          <cell r="A19272">
            <v>1</v>
          </cell>
          <cell r="E19272">
            <v>4</v>
          </cell>
          <cell r="I19272">
            <v>0</v>
          </cell>
          <cell r="M19272">
            <v>4</v>
          </cell>
          <cell r="Q19272">
            <v>4</v>
          </cell>
          <cell r="V19272">
            <v>1098</v>
          </cell>
        </row>
        <row r="19273">
          <cell r="A19273">
            <v>1</v>
          </cell>
          <cell r="E19273">
            <v>4</v>
          </cell>
          <cell r="I19273">
            <v>0</v>
          </cell>
          <cell r="M19273">
            <v>4</v>
          </cell>
          <cell r="Q19273">
            <v>4</v>
          </cell>
          <cell r="V19273">
            <v>1098</v>
          </cell>
        </row>
        <row r="19274">
          <cell r="A19274">
            <v>1</v>
          </cell>
          <cell r="E19274">
            <v>4</v>
          </cell>
          <cell r="I19274">
            <v>0</v>
          </cell>
          <cell r="M19274">
            <v>4</v>
          </cell>
          <cell r="Q19274">
            <v>4</v>
          </cell>
          <cell r="V19274">
            <v>1098</v>
          </cell>
        </row>
        <row r="19275">
          <cell r="A19275">
            <v>1</v>
          </cell>
          <cell r="E19275">
            <v>4</v>
          </cell>
          <cell r="I19275">
            <v>0</v>
          </cell>
          <cell r="M19275">
            <v>4</v>
          </cell>
          <cell r="Q19275">
            <v>4</v>
          </cell>
          <cell r="V19275">
            <v>2010</v>
          </cell>
        </row>
        <row r="19276">
          <cell r="A19276">
            <v>1</v>
          </cell>
          <cell r="E19276">
            <v>4</v>
          </cell>
          <cell r="I19276">
            <v>-16504</v>
          </cell>
          <cell r="M19276">
            <v>4</v>
          </cell>
          <cell r="Q19276">
            <v>4</v>
          </cell>
          <cell r="V19276">
            <v>2010</v>
          </cell>
        </row>
        <row r="19277">
          <cell r="A19277">
            <v>1</v>
          </cell>
          <cell r="E19277">
            <v>4</v>
          </cell>
          <cell r="I19277">
            <v>0</v>
          </cell>
          <cell r="M19277">
            <v>4</v>
          </cell>
          <cell r="Q19277">
            <v>4</v>
          </cell>
          <cell r="V19277">
            <v>2010</v>
          </cell>
        </row>
        <row r="19278">
          <cell r="A19278">
            <v>1</v>
          </cell>
          <cell r="E19278">
            <v>4</v>
          </cell>
          <cell r="I19278">
            <v>0</v>
          </cell>
          <cell r="M19278">
            <v>4</v>
          </cell>
          <cell r="Q19278">
            <v>4</v>
          </cell>
          <cell r="V19278">
            <v>2011</v>
          </cell>
        </row>
        <row r="19279">
          <cell r="A19279">
            <v>1</v>
          </cell>
          <cell r="E19279">
            <v>4</v>
          </cell>
          <cell r="I19279">
            <v>0</v>
          </cell>
          <cell r="M19279">
            <v>4</v>
          </cell>
          <cell r="Q19279">
            <v>4</v>
          </cell>
          <cell r="V19279">
            <v>2020</v>
          </cell>
        </row>
        <row r="19280">
          <cell r="A19280">
            <v>1</v>
          </cell>
          <cell r="E19280">
            <v>4</v>
          </cell>
          <cell r="I19280">
            <v>0</v>
          </cell>
          <cell r="M19280">
            <v>4</v>
          </cell>
          <cell r="Q19280">
            <v>4</v>
          </cell>
          <cell r="V19280">
            <v>2020</v>
          </cell>
        </row>
        <row r="19281">
          <cell r="A19281">
            <v>1</v>
          </cell>
          <cell r="E19281">
            <v>4</v>
          </cell>
          <cell r="I19281">
            <v>1700</v>
          </cell>
          <cell r="M19281">
            <v>4</v>
          </cell>
          <cell r="Q19281">
            <v>4</v>
          </cell>
          <cell r="V19281">
            <v>2020</v>
          </cell>
        </row>
        <row r="19282">
          <cell r="A19282">
            <v>1</v>
          </cell>
          <cell r="E19282">
            <v>4</v>
          </cell>
          <cell r="I19282">
            <v>0</v>
          </cell>
          <cell r="M19282">
            <v>4</v>
          </cell>
          <cell r="Q19282">
            <v>4</v>
          </cell>
          <cell r="V19282">
            <v>2020</v>
          </cell>
        </row>
        <row r="19283">
          <cell r="A19283">
            <v>1</v>
          </cell>
          <cell r="E19283">
            <v>4</v>
          </cell>
          <cell r="I19283">
            <v>0</v>
          </cell>
          <cell r="M19283">
            <v>4</v>
          </cell>
          <cell r="Q19283">
            <v>4</v>
          </cell>
          <cell r="V19283">
            <v>2020</v>
          </cell>
        </row>
        <row r="19284">
          <cell r="A19284">
            <v>1</v>
          </cell>
          <cell r="E19284">
            <v>4</v>
          </cell>
          <cell r="I19284">
            <v>8350</v>
          </cell>
          <cell r="M19284">
            <v>4</v>
          </cell>
          <cell r="Q19284">
            <v>4</v>
          </cell>
          <cell r="V19284">
            <v>2030</v>
          </cell>
        </row>
        <row r="19285">
          <cell r="A19285">
            <v>1</v>
          </cell>
          <cell r="E19285">
            <v>4</v>
          </cell>
          <cell r="I19285">
            <v>-55590.559999999998</v>
          </cell>
          <cell r="M19285">
            <v>4</v>
          </cell>
          <cell r="Q19285">
            <v>4</v>
          </cell>
          <cell r="V19285">
            <v>2030</v>
          </cell>
        </row>
        <row r="19286">
          <cell r="A19286">
            <v>1</v>
          </cell>
          <cell r="E19286">
            <v>4</v>
          </cell>
          <cell r="I19286">
            <v>29732.15</v>
          </cell>
          <cell r="M19286">
            <v>4</v>
          </cell>
          <cell r="Q19286">
            <v>4</v>
          </cell>
          <cell r="V19286">
            <v>2030</v>
          </cell>
        </row>
        <row r="19287">
          <cell r="A19287">
            <v>1</v>
          </cell>
          <cell r="E19287">
            <v>4</v>
          </cell>
          <cell r="I19287">
            <v>19317.54</v>
          </cell>
          <cell r="M19287">
            <v>4</v>
          </cell>
          <cell r="Q19287">
            <v>4</v>
          </cell>
          <cell r="V19287">
            <v>2030</v>
          </cell>
        </row>
        <row r="19288">
          <cell r="A19288">
            <v>1</v>
          </cell>
          <cell r="E19288">
            <v>4</v>
          </cell>
          <cell r="I19288">
            <v>13652.68</v>
          </cell>
          <cell r="M19288">
            <v>4</v>
          </cell>
          <cell r="Q19288">
            <v>4</v>
          </cell>
          <cell r="V19288">
            <v>2030</v>
          </cell>
        </row>
        <row r="19289">
          <cell r="A19289">
            <v>1</v>
          </cell>
          <cell r="E19289">
            <v>4</v>
          </cell>
          <cell r="I19289">
            <v>0</v>
          </cell>
          <cell r="M19289">
            <v>4</v>
          </cell>
          <cell r="Q19289">
            <v>4</v>
          </cell>
          <cell r="V19289">
            <v>2030</v>
          </cell>
        </row>
        <row r="19290">
          <cell r="A19290">
            <v>1</v>
          </cell>
          <cell r="E19290">
            <v>4</v>
          </cell>
          <cell r="I19290">
            <v>3000</v>
          </cell>
          <cell r="M19290">
            <v>4</v>
          </cell>
          <cell r="Q19290">
            <v>4</v>
          </cell>
          <cell r="V19290">
            <v>2030</v>
          </cell>
        </row>
        <row r="19291">
          <cell r="A19291">
            <v>1</v>
          </cell>
          <cell r="E19291">
            <v>4</v>
          </cell>
          <cell r="I19291">
            <v>16480.7</v>
          </cell>
          <cell r="M19291">
            <v>4</v>
          </cell>
          <cell r="Q19291">
            <v>4</v>
          </cell>
          <cell r="V19291">
            <v>2030</v>
          </cell>
        </row>
        <row r="19292">
          <cell r="A19292">
            <v>1</v>
          </cell>
          <cell r="E19292">
            <v>4</v>
          </cell>
          <cell r="I19292">
            <v>243892.82</v>
          </cell>
          <cell r="M19292">
            <v>4</v>
          </cell>
          <cell r="Q19292">
            <v>4</v>
          </cell>
          <cell r="V19292">
            <v>2040</v>
          </cell>
        </row>
        <row r="19293">
          <cell r="A19293">
            <v>1</v>
          </cell>
          <cell r="E19293">
            <v>4</v>
          </cell>
          <cell r="I19293">
            <v>0</v>
          </cell>
          <cell r="M19293">
            <v>4</v>
          </cell>
          <cell r="Q19293">
            <v>4</v>
          </cell>
          <cell r="V19293">
            <v>2040</v>
          </cell>
        </row>
        <row r="19294">
          <cell r="A19294">
            <v>1</v>
          </cell>
          <cell r="E19294">
            <v>4</v>
          </cell>
          <cell r="I19294">
            <v>35405.64</v>
          </cell>
          <cell r="M19294">
            <v>4</v>
          </cell>
          <cell r="Q19294">
            <v>4</v>
          </cell>
          <cell r="V19294">
            <v>2051</v>
          </cell>
        </row>
        <row r="19295">
          <cell r="A19295">
            <v>1</v>
          </cell>
          <cell r="E19295">
            <v>4</v>
          </cell>
          <cell r="I19295">
            <v>405422.63</v>
          </cell>
          <cell r="M19295">
            <v>4</v>
          </cell>
          <cell r="Q19295">
            <v>4</v>
          </cell>
          <cell r="V19295">
            <v>2051</v>
          </cell>
        </row>
        <row r="19296">
          <cell r="A19296">
            <v>1</v>
          </cell>
          <cell r="E19296">
            <v>4</v>
          </cell>
          <cell r="I19296">
            <v>45465.62</v>
          </cell>
          <cell r="M19296">
            <v>4</v>
          </cell>
          <cell r="Q19296">
            <v>4</v>
          </cell>
          <cell r="V19296">
            <v>2051</v>
          </cell>
        </row>
        <row r="19297">
          <cell r="A19297">
            <v>1</v>
          </cell>
          <cell r="E19297">
            <v>4</v>
          </cell>
          <cell r="I19297">
            <v>50310.97</v>
          </cell>
          <cell r="M19297">
            <v>4</v>
          </cell>
          <cell r="Q19297">
            <v>4</v>
          </cell>
          <cell r="V19297">
            <v>2051</v>
          </cell>
        </row>
        <row r="19298">
          <cell r="A19298">
            <v>1</v>
          </cell>
          <cell r="E19298">
            <v>4</v>
          </cell>
          <cell r="I19298">
            <v>0</v>
          </cell>
          <cell r="M19298">
            <v>4</v>
          </cell>
          <cell r="Q19298">
            <v>4</v>
          </cell>
          <cell r="V19298">
            <v>2051</v>
          </cell>
        </row>
        <row r="19299">
          <cell r="A19299">
            <v>1</v>
          </cell>
          <cell r="E19299">
            <v>4</v>
          </cell>
          <cell r="I19299">
            <v>0</v>
          </cell>
          <cell r="M19299">
            <v>4</v>
          </cell>
          <cell r="Q19299">
            <v>4</v>
          </cell>
          <cell r="V19299">
            <v>2051</v>
          </cell>
        </row>
        <row r="19300">
          <cell r="A19300">
            <v>1</v>
          </cell>
          <cell r="E19300">
            <v>4</v>
          </cell>
          <cell r="I19300">
            <v>16284.78</v>
          </cell>
          <cell r="M19300">
            <v>4</v>
          </cell>
          <cell r="Q19300">
            <v>4</v>
          </cell>
          <cell r="V19300">
            <v>2051</v>
          </cell>
        </row>
        <row r="19301">
          <cell r="A19301">
            <v>1</v>
          </cell>
          <cell r="E19301">
            <v>4</v>
          </cell>
          <cell r="I19301">
            <v>262898.03000000003</v>
          </cell>
          <cell r="M19301">
            <v>4</v>
          </cell>
          <cell r="Q19301">
            <v>4</v>
          </cell>
          <cell r="V19301">
            <v>2051</v>
          </cell>
        </row>
        <row r="19302">
          <cell r="A19302">
            <v>1</v>
          </cell>
          <cell r="E19302">
            <v>4</v>
          </cell>
          <cell r="I19302">
            <v>37347.870000000003</v>
          </cell>
          <cell r="M19302">
            <v>4</v>
          </cell>
          <cell r="Q19302">
            <v>4</v>
          </cell>
          <cell r="V19302">
            <v>2052</v>
          </cell>
        </row>
        <row r="19303">
          <cell r="A19303">
            <v>1</v>
          </cell>
          <cell r="E19303">
            <v>4</v>
          </cell>
          <cell r="I19303">
            <v>34052.35</v>
          </cell>
          <cell r="M19303">
            <v>4</v>
          </cell>
          <cell r="Q19303">
            <v>4</v>
          </cell>
          <cell r="V19303">
            <v>2052</v>
          </cell>
        </row>
        <row r="19304">
          <cell r="A19304">
            <v>1</v>
          </cell>
          <cell r="E19304">
            <v>4</v>
          </cell>
          <cell r="I19304">
            <v>193.32</v>
          </cell>
          <cell r="M19304">
            <v>4</v>
          </cell>
          <cell r="Q19304">
            <v>4</v>
          </cell>
          <cell r="V19304">
            <v>2052</v>
          </cell>
        </row>
        <row r="19305">
          <cell r="A19305">
            <v>1</v>
          </cell>
          <cell r="E19305">
            <v>4</v>
          </cell>
          <cell r="I19305">
            <v>0</v>
          </cell>
          <cell r="M19305">
            <v>4</v>
          </cell>
          <cell r="Q19305">
            <v>4</v>
          </cell>
          <cell r="V19305">
            <v>2052</v>
          </cell>
        </row>
        <row r="19306">
          <cell r="A19306">
            <v>1</v>
          </cell>
          <cell r="E19306">
            <v>4</v>
          </cell>
          <cell r="I19306">
            <v>10765</v>
          </cell>
          <cell r="M19306">
            <v>4</v>
          </cell>
          <cell r="Q19306">
            <v>4</v>
          </cell>
          <cell r="V19306">
            <v>2052</v>
          </cell>
        </row>
        <row r="19307">
          <cell r="A19307">
            <v>1</v>
          </cell>
          <cell r="E19307">
            <v>4</v>
          </cell>
          <cell r="I19307">
            <v>0</v>
          </cell>
          <cell r="M19307">
            <v>4</v>
          </cell>
          <cell r="Q19307">
            <v>4</v>
          </cell>
          <cell r="V19307">
            <v>2053</v>
          </cell>
        </row>
        <row r="19308">
          <cell r="A19308">
            <v>1</v>
          </cell>
          <cell r="E19308">
            <v>4</v>
          </cell>
          <cell r="I19308">
            <v>0</v>
          </cell>
          <cell r="M19308">
            <v>4</v>
          </cell>
          <cell r="Q19308">
            <v>4</v>
          </cell>
          <cell r="V19308">
            <v>2055</v>
          </cell>
        </row>
        <row r="19309">
          <cell r="A19309">
            <v>1</v>
          </cell>
          <cell r="E19309">
            <v>4</v>
          </cell>
          <cell r="I19309">
            <v>0</v>
          </cell>
          <cell r="M19309">
            <v>4</v>
          </cell>
          <cell r="Q19309">
            <v>4</v>
          </cell>
          <cell r="V19309">
            <v>2055</v>
          </cell>
        </row>
        <row r="19310">
          <cell r="A19310">
            <v>1</v>
          </cell>
          <cell r="E19310">
            <v>4</v>
          </cell>
          <cell r="I19310">
            <v>187.17</v>
          </cell>
          <cell r="M19310">
            <v>4</v>
          </cell>
          <cell r="Q19310">
            <v>4</v>
          </cell>
          <cell r="V19310">
            <v>2090</v>
          </cell>
        </row>
        <row r="19311">
          <cell r="A19311">
            <v>1</v>
          </cell>
          <cell r="E19311">
            <v>4</v>
          </cell>
          <cell r="I19311">
            <v>-8324.84</v>
          </cell>
          <cell r="M19311">
            <v>4</v>
          </cell>
          <cell r="Q19311">
            <v>4</v>
          </cell>
          <cell r="V19311">
            <v>2090</v>
          </cell>
        </row>
        <row r="19312">
          <cell r="A19312">
            <v>1</v>
          </cell>
          <cell r="E19312">
            <v>4</v>
          </cell>
          <cell r="I19312">
            <v>0</v>
          </cell>
          <cell r="M19312">
            <v>4</v>
          </cell>
          <cell r="Q19312">
            <v>4</v>
          </cell>
          <cell r="V19312">
            <v>2090</v>
          </cell>
        </row>
        <row r="19313">
          <cell r="A19313">
            <v>1</v>
          </cell>
          <cell r="E19313">
            <v>4</v>
          </cell>
          <cell r="I19313">
            <v>0</v>
          </cell>
          <cell r="M19313">
            <v>4</v>
          </cell>
          <cell r="Q19313">
            <v>4</v>
          </cell>
          <cell r="V19313">
            <v>2090</v>
          </cell>
        </row>
        <row r="19314">
          <cell r="A19314">
            <v>1</v>
          </cell>
          <cell r="E19314">
            <v>4</v>
          </cell>
          <cell r="I19314">
            <v>-346628.87</v>
          </cell>
          <cell r="M19314">
            <v>4</v>
          </cell>
          <cell r="Q19314">
            <v>4</v>
          </cell>
          <cell r="V19314">
            <v>2090</v>
          </cell>
        </row>
        <row r="19315">
          <cell r="A19315">
            <v>1</v>
          </cell>
          <cell r="E19315">
            <v>4</v>
          </cell>
          <cell r="I19315">
            <v>0</v>
          </cell>
          <cell r="M19315">
            <v>4</v>
          </cell>
          <cell r="Q19315">
            <v>4</v>
          </cell>
          <cell r="V19315">
            <v>2091</v>
          </cell>
        </row>
        <row r="19316">
          <cell r="A19316">
            <v>1</v>
          </cell>
          <cell r="E19316">
            <v>4</v>
          </cell>
          <cell r="I19316">
            <v>-11700</v>
          </cell>
          <cell r="M19316">
            <v>4</v>
          </cell>
          <cell r="Q19316">
            <v>4</v>
          </cell>
          <cell r="V19316">
            <v>2091</v>
          </cell>
        </row>
        <row r="19317">
          <cell r="A19317">
            <v>1</v>
          </cell>
          <cell r="E19317">
            <v>4</v>
          </cell>
          <cell r="I19317">
            <v>0</v>
          </cell>
          <cell r="M19317">
            <v>4</v>
          </cell>
          <cell r="Q19317">
            <v>4</v>
          </cell>
          <cell r="V19317">
            <v>2095</v>
          </cell>
        </row>
        <row r="19318">
          <cell r="A19318">
            <v>1</v>
          </cell>
          <cell r="E19318">
            <v>4</v>
          </cell>
          <cell r="I19318">
            <v>-444739.86</v>
          </cell>
          <cell r="M19318">
            <v>4</v>
          </cell>
          <cell r="Q19318">
            <v>4</v>
          </cell>
          <cell r="V19318">
            <v>2095</v>
          </cell>
        </row>
        <row r="19319">
          <cell r="A19319">
            <v>1</v>
          </cell>
          <cell r="E19319">
            <v>4</v>
          </cell>
          <cell r="I19319">
            <v>0</v>
          </cell>
          <cell r="M19319">
            <v>4</v>
          </cell>
          <cell r="Q19319">
            <v>4</v>
          </cell>
          <cell r="V19319">
            <v>2095</v>
          </cell>
        </row>
        <row r="19320">
          <cell r="A19320">
            <v>1</v>
          </cell>
          <cell r="E19320">
            <v>4</v>
          </cell>
          <cell r="I19320">
            <v>-144033.32</v>
          </cell>
          <cell r="M19320">
            <v>4</v>
          </cell>
          <cell r="Q19320">
            <v>4</v>
          </cell>
          <cell r="V19320">
            <v>2095</v>
          </cell>
        </row>
        <row r="19321">
          <cell r="A19321">
            <v>1</v>
          </cell>
          <cell r="E19321">
            <v>4</v>
          </cell>
          <cell r="I19321">
            <v>-311463.08</v>
          </cell>
          <cell r="M19321">
            <v>4</v>
          </cell>
          <cell r="Q19321">
            <v>4</v>
          </cell>
          <cell r="V19321">
            <v>2095</v>
          </cell>
        </row>
        <row r="19322">
          <cell r="A19322">
            <v>1</v>
          </cell>
          <cell r="E19322">
            <v>4</v>
          </cell>
          <cell r="I19322">
            <v>0</v>
          </cell>
          <cell r="M19322">
            <v>4</v>
          </cell>
          <cell r="Q19322">
            <v>4</v>
          </cell>
          <cell r="V19322">
            <v>2095</v>
          </cell>
        </row>
        <row r="19323">
          <cell r="A19323">
            <v>1</v>
          </cell>
          <cell r="E19323">
            <v>4</v>
          </cell>
          <cell r="I19323">
            <v>0</v>
          </cell>
          <cell r="M19323">
            <v>4</v>
          </cell>
          <cell r="Q19323">
            <v>4</v>
          </cell>
          <cell r="V19323">
            <v>2095</v>
          </cell>
        </row>
        <row r="19324">
          <cell r="A19324">
            <v>1</v>
          </cell>
          <cell r="E19324">
            <v>4</v>
          </cell>
          <cell r="I19324">
            <v>0</v>
          </cell>
          <cell r="M19324">
            <v>4</v>
          </cell>
          <cell r="Q19324">
            <v>4</v>
          </cell>
          <cell r="V19324">
            <v>2095</v>
          </cell>
        </row>
        <row r="19325">
          <cell r="A19325">
            <v>1</v>
          </cell>
          <cell r="E19325">
            <v>4</v>
          </cell>
          <cell r="I19325">
            <v>658940.18999999994</v>
          </cell>
          <cell r="M19325">
            <v>4</v>
          </cell>
          <cell r="Q19325">
            <v>4</v>
          </cell>
          <cell r="V19325">
            <v>2095</v>
          </cell>
        </row>
        <row r="19326">
          <cell r="A19326">
            <v>1</v>
          </cell>
          <cell r="E19326">
            <v>4</v>
          </cell>
          <cell r="I19326">
            <v>0</v>
          </cell>
          <cell r="M19326">
            <v>4</v>
          </cell>
          <cell r="Q19326">
            <v>4</v>
          </cell>
          <cell r="V19326">
            <v>2096</v>
          </cell>
        </row>
        <row r="19327">
          <cell r="A19327">
            <v>1</v>
          </cell>
          <cell r="E19327">
            <v>4</v>
          </cell>
          <cell r="I19327">
            <v>0</v>
          </cell>
          <cell r="M19327">
            <v>4</v>
          </cell>
          <cell r="Q19327">
            <v>4</v>
          </cell>
          <cell r="V19327">
            <v>2096</v>
          </cell>
        </row>
        <row r="19328">
          <cell r="A19328">
            <v>1</v>
          </cell>
          <cell r="E19328">
            <v>4</v>
          </cell>
          <cell r="I19328">
            <v>0</v>
          </cell>
          <cell r="M19328">
            <v>4</v>
          </cell>
          <cell r="Q19328">
            <v>4</v>
          </cell>
          <cell r="V19328">
            <v>2096</v>
          </cell>
        </row>
        <row r="19329">
          <cell r="A19329">
            <v>1</v>
          </cell>
          <cell r="E19329">
            <v>4</v>
          </cell>
          <cell r="I19329">
            <v>0</v>
          </cell>
          <cell r="M19329">
            <v>4</v>
          </cell>
          <cell r="Q19329">
            <v>4</v>
          </cell>
          <cell r="V19329">
            <v>2096</v>
          </cell>
        </row>
        <row r="19330">
          <cell r="A19330">
            <v>1</v>
          </cell>
          <cell r="E19330">
            <v>4</v>
          </cell>
          <cell r="I19330">
            <v>0</v>
          </cell>
          <cell r="M19330">
            <v>4</v>
          </cell>
          <cell r="Q19330">
            <v>4</v>
          </cell>
          <cell r="V19330">
            <v>2096</v>
          </cell>
        </row>
        <row r="19331">
          <cell r="A19331">
            <v>1</v>
          </cell>
          <cell r="E19331">
            <v>4</v>
          </cell>
          <cell r="I19331">
            <v>0</v>
          </cell>
          <cell r="M19331">
            <v>4</v>
          </cell>
          <cell r="Q19331">
            <v>4</v>
          </cell>
          <cell r="V19331">
            <v>2096</v>
          </cell>
        </row>
        <row r="19332">
          <cell r="A19332">
            <v>1</v>
          </cell>
          <cell r="E19332">
            <v>4</v>
          </cell>
          <cell r="I19332">
            <v>0</v>
          </cell>
          <cell r="M19332">
            <v>4</v>
          </cell>
          <cell r="Q19332">
            <v>4</v>
          </cell>
          <cell r="V19332">
            <v>2096</v>
          </cell>
        </row>
        <row r="19333">
          <cell r="A19333">
            <v>1</v>
          </cell>
          <cell r="E19333">
            <v>4</v>
          </cell>
          <cell r="I19333">
            <v>0</v>
          </cell>
          <cell r="M19333">
            <v>4</v>
          </cell>
          <cell r="Q19333">
            <v>4</v>
          </cell>
          <cell r="V19333">
            <v>2096</v>
          </cell>
        </row>
        <row r="19334">
          <cell r="A19334">
            <v>1</v>
          </cell>
          <cell r="E19334">
            <v>4</v>
          </cell>
          <cell r="I19334">
            <v>0</v>
          </cell>
          <cell r="M19334">
            <v>4</v>
          </cell>
          <cell r="Q19334">
            <v>4</v>
          </cell>
          <cell r="V19334">
            <v>2096</v>
          </cell>
        </row>
        <row r="19335">
          <cell r="A19335">
            <v>1</v>
          </cell>
          <cell r="E19335">
            <v>4</v>
          </cell>
          <cell r="I19335">
            <v>0</v>
          </cell>
          <cell r="M19335">
            <v>4</v>
          </cell>
          <cell r="Q19335">
            <v>4</v>
          </cell>
          <cell r="V19335">
            <v>2096</v>
          </cell>
        </row>
        <row r="19336">
          <cell r="A19336">
            <v>1</v>
          </cell>
          <cell r="E19336">
            <v>4</v>
          </cell>
          <cell r="I19336">
            <v>0</v>
          </cell>
          <cell r="M19336">
            <v>4</v>
          </cell>
          <cell r="Q19336">
            <v>4</v>
          </cell>
          <cell r="V19336">
            <v>2096</v>
          </cell>
        </row>
        <row r="19337">
          <cell r="A19337">
            <v>1</v>
          </cell>
          <cell r="E19337">
            <v>4</v>
          </cell>
          <cell r="I19337">
            <v>587.88</v>
          </cell>
          <cell r="M19337">
            <v>4</v>
          </cell>
          <cell r="Q19337">
            <v>4</v>
          </cell>
          <cell r="V19337">
            <v>2300</v>
          </cell>
        </row>
        <row r="19338">
          <cell r="A19338">
            <v>1</v>
          </cell>
          <cell r="E19338">
            <v>4</v>
          </cell>
          <cell r="I19338">
            <v>-41.99</v>
          </cell>
          <cell r="M19338">
            <v>4</v>
          </cell>
          <cell r="Q19338">
            <v>4</v>
          </cell>
          <cell r="V19338">
            <v>3100</v>
          </cell>
        </row>
        <row r="19339">
          <cell r="A19339">
            <v>1</v>
          </cell>
          <cell r="E19339">
            <v>4</v>
          </cell>
          <cell r="I19339">
            <v>178877.69</v>
          </cell>
          <cell r="M19339">
            <v>4</v>
          </cell>
          <cell r="Q19339">
            <v>4</v>
          </cell>
          <cell r="V19339">
            <v>3400</v>
          </cell>
        </row>
        <row r="19340">
          <cell r="A19340">
            <v>1</v>
          </cell>
          <cell r="E19340">
            <v>4</v>
          </cell>
          <cell r="I19340">
            <v>-0.05</v>
          </cell>
          <cell r="M19340">
            <v>4</v>
          </cell>
          <cell r="Q19340">
            <v>4</v>
          </cell>
          <cell r="V19340">
            <v>3400</v>
          </cell>
        </row>
        <row r="19341">
          <cell r="A19341">
            <v>1</v>
          </cell>
          <cell r="E19341">
            <v>4</v>
          </cell>
          <cell r="I19341">
            <v>0</v>
          </cell>
          <cell r="M19341">
            <v>4</v>
          </cell>
          <cell r="Q19341">
            <v>4</v>
          </cell>
          <cell r="V19341">
            <v>4000</v>
          </cell>
        </row>
        <row r="19342">
          <cell r="A19342">
            <v>1</v>
          </cell>
          <cell r="E19342">
            <v>4</v>
          </cell>
          <cell r="I19342">
            <v>0</v>
          </cell>
          <cell r="M19342">
            <v>4</v>
          </cell>
          <cell r="Q19342">
            <v>4</v>
          </cell>
          <cell r="V19342">
            <v>4000</v>
          </cell>
        </row>
        <row r="19343">
          <cell r="A19343">
            <v>1</v>
          </cell>
          <cell r="E19343">
            <v>4</v>
          </cell>
          <cell r="I19343">
            <v>0</v>
          </cell>
          <cell r="M19343">
            <v>4</v>
          </cell>
          <cell r="Q19343">
            <v>4</v>
          </cell>
          <cell r="V19343">
            <v>4050</v>
          </cell>
        </row>
        <row r="19344">
          <cell r="A19344">
            <v>1</v>
          </cell>
          <cell r="E19344">
            <v>4</v>
          </cell>
          <cell r="I19344">
            <v>36000</v>
          </cell>
          <cell r="M19344">
            <v>4</v>
          </cell>
          <cell r="Q19344">
            <v>4</v>
          </cell>
          <cell r="V19344">
            <v>4050</v>
          </cell>
        </row>
        <row r="19345">
          <cell r="A19345">
            <v>1</v>
          </cell>
          <cell r="E19345">
            <v>4</v>
          </cell>
          <cell r="I19345">
            <v>0</v>
          </cell>
          <cell r="M19345">
            <v>4</v>
          </cell>
          <cell r="Q19345">
            <v>4</v>
          </cell>
          <cell r="V19345">
            <v>4050</v>
          </cell>
        </row>
        <row r="19346">
          <cell r="A19346">
            <v>1</v>
          </cell>
          <cell r="E19346">
            <v>4</v>
          </cell>
          <cell r="I19346">
            <v>0</v>
          </cell>
          <cell r="M19346">
            <v>4</v>
          </cell>
          <cell r="Q19346">
            <v>4</v>
          </cell>
          <cell r="V19346">
            <v>4050</v>
          </cell>
        </row>
        <row r="19347">
          <cell r="A19347">
            <v>1</v>
          </cell>
          <cell r="E19347">
            <v>4</v>
          </cell>
          <cell r="I19347">
            <v>60000</v>
          </cell>
          <cell r="M19347">
            <v>4</v>
          </cell>
          <cell r="Q19347">
            <v>4</v>
          </cell>
          <cell r="V19347">
            <v>4060</v>
          </cell>
        </row>
        <row r="19348">
          <cell r="A19348">
            <v>1</v>
          </cell>
          <cell r="E19348">
            <v>4</v>
          </cell>
          <cell r="I19348">
            <v>16378.42</v>
          </cell>
          <cell r="M19348">
            <v>4</v>
          </cell>
          <cell r="Q19348">
            <v>4</v>
          </cell>
          <cell r="V19348">
            <v>4150</v>
          </cell>
        </row>
        <row r="19349">
          <cell r="A19349">
            <v>1</v>
          </cell>
          <cell r="E19349">
            <v>4</v>
          </cell>
          <cell r="I19349">
            <v>166.84</v>
          </cell>
          <cell r="M19349">
            <v>4</v>
          </cell>
          <cell r="Q19349">
            <v>4</v>
          </cell>
          <cell r="V19349">
            <v>4150</v>
          </cell>
        </row>
        <row r="19350">
          <cell r="A19350">
            <v>1</v>
          </cell>
          <cell r="E19350">
            <v>4</v>
          </cell>
          <cell r="I19350">
            <v>60.89</v>
          </cell>
          <cell r="M19350">
            <v>4</v>
          </cell>
          <cell r="Q19350">
            <v>4</v>
          </cell>
          <cell r="V19350">
            <v>4150</v>
          </cell>
        </row>
        <row r="19351">
          <cell r="A19351">
            <v>1</v>
          </cell>
          <cell r="E19351">
            <v>4</v>
          </cell>
          <cell r="I19351">
            <v>506.26</v>
          </cell>
          <cell r="M19351">
            <v>4</v>
          </cell>
          <cell r="Q19351">
            <v>4</v>
          </cell>
          <cell r="V19351">
            <v>4150</v>
          </cell>
        </row>
        <row r="19352">
          <cell r="A19352">
            <v>1</v>
          </cell>
          <cell r="E19352">
            <v>4</v>
          </cell>
          <cell r="I19352">
            <v>4153.13</v>
          </cell>
          <cell r="M19352">
            <v>4</v>
          </cell>
          <cell r="Q19352">
            <v>4</v>
          </cell>
          <cell r="V19352">
            <v>4200</v>
          </cell>
        </row>
        <row r="19353">
          <cell r="A19353">
            <v>1</v>
          </cell>
          <cell r="E19353">
            <v>4</v>
          </cell>
          <cell r="I19353">
            <v>8204</v>
          </cell>
          <cell r="M19353">
            <v>4</v>
          </cell>
          <cell r="Q19353">
            <v>4</v>
          </cell>
          <cell r="V19353">
            <v>4250</v>
          </cell>
        </row>
        <row r="19354">
          <cell r="A19354">
            <v>1</v>
          </cell>
          <cell r="E19354">
            <v>4</v>
          </cell>
          <cell r="I19354">
            <v>0</v>
          </cell>
          <cell r="M19354">
            <v>4</v>
          </cell>
          <cell r="Q19354">
            <v>4</v>
          </cell>
          <cell r="V19354">
            <v>4250</v>
          </cell>
        </row>
        <row r="19355">
          <cell r="A19355">
            <v>1</v>
          </cell>
          <cell r="E19355">
            <v>4</v>
          </cell>
          <cell r="I19355">
            <v>0</v>
          </cell>
          <cell r="M19355">
            <v>4</v>
          </cell>
          <cell r="Q19355">
            <v>4</v>
          </cell>
          <cell r="V19355">
            <v>4260</v>
          </cell>
        </row>
        <row r="19356">
          <cell r="A19356">
            <v>1</v>
          </cell>
          <cell r="E19356">
            <v>4</v>
          </cell>
          <cell r="I19356">
            <v>1635.33</v>
          </cell>
          <cell r="M19356">
            <v>4</v>
          </cell>
          <cell r="Q19356">
            <v>4</v>
          </cell>
          <cell r="V19356">
            <v>4260</v>
          </cell>
        </row>
        <row r="19357">
          <cell r="A19357">
            <v>1</v>
          </cell>
          <cell r="E19357">
            <v>4</v>
          </cell>
          <cell r="I19357">
            <v>0</v>
          </cell>
          <cell r="M19357">
            <v>4</v>
          </cell>
          <cell r="Q19357">
            <v>4</v>
          </cell>
          <cell r="V19357">
            <v>4260</v>
          </cell>
        </row>
        <row r="19358">
          <cell r="A19358">
            <v>1</v>
          </cell>
          <cell r="E19358">
            <v>4</v>
          </cell>
          <cell r="I19358">
            <v>0</v>
          </cell>
          <cell r="M19358">
            <v>4</v>
          </cell>
          <cell r="Q19358">
            <v>4</v>
          </cell>
          <cell r="V19358">
            <v>4260</v>
          </cell>
        </row>
        <row r="19359">
          <cell r="A19359">
            <v>1</v>
          </cell>
          <cell r="E19359">
            <v>4</v>
          </cell>
          <cell r="I19359">
            <v>0</v>
          </cell>
          <cell r="M19359">
            <v>4</v>
          </cell>
          <cell r="Q19359">
            <v>4</v>
          </cell>
          <cell r="V19359">
            <v>4260</v>
          </cell>
        </row>
        <row r="19360">
          <cell r="A19360">
            <v>1</v>
          </cell>
          <cell r="E19360">
            <v>4</v>
          </cell>
          <cell r="I19360">
            <v>0</v>
          </cell>
          <cell r="M19360">
            <v>4</v>
          </cell>
          <cell r="Q19360">
            <v>4</v>
          </cell>
          <cell r="V19360">
            <v>4260</v>
          </cell>
        </row>
        <row r="19361">
          <cell r="A19361">
            <v>1</v>
          </cell>
          <cell r="E19361">
            <v>4</v>
          </cell>
          <cell r="I19361">
            <v>-7117.5</v>
          </cell>
          <cell r="M19361">
            <v>4</v>
          </cell>
          <cell r="Q19361">
            <v>4</v>
          </cell>
          <cell r="V19361">
            <v>4280</v>
          </cell>
        </row>
        <row r="19362">
          <cell r="A19362">
            <v>1</v>
          </cell>
          <cell r="E19362">
            <v>4</v>
          </cell>
          <cell r="I19362">
            <v>0</v>
          </cell>
          <cell r="M19362">
            <v>4</v>
          </cell>
          <cell r="Q19362">
            <v>4</v>
          </cell>
          <cell r="V19362">
            <v>4280</v>
          </cell>
        </row>
        <row r="19363">
          <cell r="A19363">
            <v>1</v>
          </cell>
          <cell r="E19363">
            <v>4</v>
          </cell>
          <cell r="I19363">
            <v>20739.38</v>
          </cell>
          <cell r="M19363">
            <v>4</v>
          </cell>
          <cell r="Q19363">
            <v>4</v>
          </cell>
          <cell r="V19363">
            <v>4301</v>
          </cell>
        </row>
        <row r="19364">
          <cell r="A19364">
            <v>1</v>
          </cell>
          <cell r="E19364">
            <v>4</v>
          </cell>
          <cell r="I19364">
            <v>4662.4799999999996</v>
          </cell>
          <cell r="M19364">
            <v>4</v>
          </cell>
          <cell r="Q19364">
            <v>4</v>
          </cell>
          <cell r="V19364">
            <v>4302</v>
          </cell>
        </row>
        <row r="19365">
          <cell r="A19365">
            <v>1</v>
          </cell>
          <cell r="E19365">
            <v>4</v>
          </cell>
          <cell r="I19365">
            <v>20773.21</v>
          </cell>
          <cell r="M19365">
            <v>4</v>
          </cell>
          <cell r="Q19365">
            <v>4</v>
          </cell>
          <cell r="V19365">
            <v>4303</v>
          </cell>
        </row>
        <row r="19366">
          <cell r="A19366">
            <v>1</v>
          </cell>
          <cell r="E19366">
            <v>4</v>
          </cell>
          <cell r="I19366">
            <v>1405.26</v>
          </cell>
          <cell r="M19366">
            <v>4</v>
          </cell>
          <cell r="Q19366">
            <v>4</v>
          </cell>
          <cell r="V19366">
            <v>4304</v>
          </cell>
        </row>
        <row r="19367">
          <cell r="A19367">
            <v>1</v>
          </cell>
          <cell r="E19367">
            <v>4</v>
          </cell>
          <cell r="I19367">
            <v>43941.46</v>
          </cell>
          <cell r="M19367">
            <v>4</v>
          </cell>
          <cell r="Q19367">
            <v>4</v>
          </cell>
          <cell r="V19367">
            <v>4305</v>
          </cell>
        </row>
        <row r="19368">
          <cell r="A19368">
            <v>1</v>
          </cell>
          <cell r="E19368">
            <v>4</v>
          </cell>
          <cell r="I19368">
            <v>22644.880000000001</v>
          </cell>
          <cell r="M19368">
            <v>4</v>
          </cell>
          <cell r="Q19368">
            <v>4</v>
          </cell>
          <cell r="V19368">
            <v>4306</v>
          </cell>
        </row>
        <row r="19369">
          <cell r="A19369">
            <v>1</v>
          </cell>
          <cell r="E19369">
            <v>4</v>
          </cell>
          <cell r="I19369">
            <v>0</v>
          </cell>
          <cell r="M19369">
            <v>4</v>
          </cell>
          <cell r="Q19369">
            <v>4</v>
          </cell>
          <cell r="V19369">
            <v>4320</v>
          </cell>
        </row>
        <row r="19370">
          <cell r="A19370">
            <v>1</v>
          </cell>
          <cell r="E19370">
            <v>4</v>
          </cell>
          <cell r="I19370">
            <v>0</v>
          </cell>
          <cell r="M19370">
            <v>4</v>
          </cell>
          <cell r="Q19370">
            <v>4</v>
          </cell>
          <cell r="V19370">
            <v>4340</v>
          </cell>
        </row>
        <row r="19371">
          <cell r="A19371">
            <v>1</v>
          </cell>
          <cell r="E19371">
            <v>4</v>
          </cell>
          <cell r="I19371">
            <v>200</v>
          </cell>
          <cell r="M19371">
            <v>4</v>
          </cell>
          <cell r="Q19371">
            <v>4</v>
          </cell>
          <cell r="V19371">
            <v>4360</v>
          </cell>
        </row>
        <row r="19372">
          <cell r="A19372">
            <v>1</v>
          </cell>
          <cell r="E19372">
            <v>4</v>
          </cell>
          <cell r="I19372">
            <v>0</v>
          </cell>
          <cell r="M19372">
            <v>4</v>
          </cell>
          <cell r="Q19372">
            <v>4</v>
          </cell>
          <cell r="V19372">
            <v>4380</v>
          </cell>
        </row>
        <row r="19373">
          <cell r="A19373">
            <v>1</v>
          </cell>
          <cell r="E19373">
            <v>4</v>
          </cell>
          <cell r="I19373">
            <v>7776</v>
          </cell>
          <cell r="M19373">
            <v>4</v>
          </cell>
          <cell r="Q19373">
            <v>4</v>
          </cell>
          <cell r="V19373">
            <v>4380</v>
          </cell>
        </row>
        <row r="19374">
          <cell r="A19374">
            <v>1</v>
          </cell>
          <cell r="E19374">
            <v>4</v>
          </cell>
          <cell r="I19374">
            <v>0</v>
          </cell>
          <cell r="M19374">
            <v>4</v>
          </cell>
          <cell r="Q19374">
            <v>4</v>
          </cell>
          <cell r="V19374">
            <v>4380</v>
          </cell>
        </row>
        <row r="19375">
          <cell r="A19375">
            <v>1</v>
          </cell>
          <cell r="E19375">
            <v>4</v>
          </cell>
          <cell r="I19375">
            <v>14366.86</v>
          </cell>
          <cell r="M19375">
            <v>4</v>
          </cell>
          <cell r="Q19375">
            <v>4</v>
          </cell>
          <cell r="V19375">
            <v>4380</v>
          </cell>
        </row>
        <row r="19376">
          <cell r="A19376">
            <v>1</v>
          </cell>
          <cell r="E19376">
            <v>4</v>
          </cell>
          <cell r="I19376">
            <v>0</v>
          </cell>
          <cell r="M19376">
            <v>4</v>
          </cell>
          <cell r="Q19376">
            <v>4</v>
          </cell>
          <cell r="V19376">
            <v>4380</v>
          </cell>
        </row>
        <row r="19377">
          <cell r="A19377">
            <v>1</v>
          </cell>
          <cell r="E19377">
            <v>4</v>
          </cell>
          <cell r="I19377">
            <v>0</v>
          </cell>
          <cell r="M19377">
            <v>4</v>
          </cell>
          <cell r="Q19377">
            <v>4</v>
          </cell>
          <cell r="V19377">
            <v>4380</v>
          </cell>
        </row>
        <row r="19378">
          <cell r="A19378">
            <v>1</v>
          </cell>
          <cell r="E19378">
            <v>4</v>
          </cell>
          <cell r="I19378">
            <v>0</v>
          </cell>
          <cell r="M19378">
            <v>4</v>
          </cell>
          <cell r="Q19378">
            <v>4</v>
          </cell>
          <cell r="V19378">
            <v>4380</v>
          </cell>
        </row>
        <row r="19379">
          <cell r="A19379">
            <v>1</v>
          </cell>
          <cell r="E19379">
            <v>4</v>
          </cell>
          <cell r="I19379">
            <v>0</v>
          </cell>
          <cell r="M19379">
            <v>4</v>
          </cell>
          <cell r="Q19379">
            <v>4</v>
          </cell>
          <cell r="V19379">
            <v>4380</v>
          </cell>
        </row>
        <row r="19380">
          <cell r="A19380">
            <v>1</v>
          </cell>
          <cell r="E19380">
            <v>4</v>
          </cell>
          <cell r="I19380">
            <v>1131.9000000000001</v>
          </cell>
          <cell r="M19380">
            <v>4</v>
          </cell>
          <cell r="Q19380">
            <v>4</v>
          </cell>
          <cell r="V19380">
            <v>4400</v>
          </cell>
        </row>
        <row r="19381">
          <cell r="A19381">
            <v>1</v>
          </cell>
          <cell r="E19381">
            <v>4</v>
          </cell>
          <cell r="I19381">
            <v>4500</v>
          </cell>
          <cell r="M19381">
            <v>4</v>
          </cell>
          <cell r="Q19381">
            <v>4</v>
          </cell>
          <cell r="V19381">
            <v>4400</v>
          </cell>
        </row>
        <row r="19382">
          <cell r="A19382">
            <v>1</v>
          </cell>
          <cell r="E19382">
            <v>4</v>
          </cell>
          <cell r="I19382">
            <v>0</v>
          </cell>
          <cell r="M19382">
            <v>4</v>
          </cell>
          <cell r="Q19382">
            <v>4</v>
          </cell>
          <cell r="V19382">
            <v>4480</v>
          </cell>
        </row>
        <row r="19383">
          <cell r="A19383">
            <v>1</v>
          </cell>
          <cell r="E19383">
            <v>4</v>
          </cell>
          <cell r="I19383">
            <v>0</v>
          </cell>
          <cell r="M19383">
            <v>4</v>
          </cell>
          <cell r="Q19383">
            <v>4</v>
          </cell>
          <cell r="V19383">
            <v>4480</v>
          </cell>
        </row>
        <row r="19384">
          <cell r="A19384">
            <v>1</v>
          </cell>
          <cell r="E19384">
            <v>4</v>
          </cell>
          <cell r="I19384">
            <v>0</v>
          </cell>
          <cell r="M19384">
            <v>4</v>
          </cell>
          <cell r="Q19384">
            <v>4</v>
          </cell>
          <cell r="V19384">
            <v>4480</v>
          </cell>
        </row>
        <row r="19385">
          <cell r="A19385">
            <v>1</v>
          </cell>
          <cell r="E19385">
            <v>4</v>
          </cell>
          <cell r="I19385">
            <v>1097.5</v>
          </cell>
          <cell r="M19385">
            <v>4</v>
          </cell>
          <cell r="Q19385">
            <v>4</v>
          </cell>
          <cell r="V19385">
            <v>4490</v>
          </cell>
        </row>
        <row r="19386">
          <cell r="A19386">
            <v>1</v>
          </cell>
          <cell r="E19386">
            <v>4</v>
          </cell>
          <cell r="I19386">
            <v>0</v>
          </cell>
          <cell r="M19386">
            <v>4</v>
          </cell>
          <cell r="Q19386">
            <v>4</v>
          </cell>
          <cell r="V19386">
            <v>4490</v>
          </cell>
        </row>
        <row r="19387">
          <cell r="A19387">
            <v>1</v>
          </cell>
          <cell r="E19387">
            <v>4</v>
          </cell>
          <cell r="I19387">
            <v>0</v>
          </cell>
          <cell r="M19387">
            <v>4</v>
          </cell>
          <cell r="Q19387">
            <v>4</v>
          </cell>
          <cell r="V19387">
            <v>4500</v>
          </cell>
        </row>
        <row r="19388">
          <cell r="A19388">
            <v>1</v>
          </cell>
          <cell r="E19388">
            <v>4</v>
          </cell>
          <cell r="I19388">
            <v>49224.98</v>
          </cell>
          <cell r="M19388">
            <v>4</v>
          </cell>
          <cell r="Q19388">
            <v>4</v>
          </cell>
          <cell r="V19388">
            <v>4500</v>
          </cell>
        </row>
        <row r="19389">
          <cell r="A19389">
            <v>1</v>
          </cell>
          <cell r="E19389">
            <v>4</v>
          </cell>
          <cell r="I19389">
            <v>0</v>
          </cell>
          <cell r="M19389">
            <v>4</v>
          </cell>
          <cell r="Q19389">
            <v>4</v>
          </cell>
          <cell r="V19389">
            <v>4500</v>
          </cell>
        </row>
        <row r="19390">
          <cell r="A19390">
            <v>1</v>
          </cell>
          <cell r="E19390">
            <v>4</v>
          </cell>
          <cell r="I19390">
            <v>0</v>
          </cell>
          <cell r="M19390">
            <v>4</v>
          </cell>
          <cell r="Q19390">
            <v>4</v>
          </cell>
          <cell r="V19390">
            <v>4520</v>
          </cell>
        </row>
        <row r="19391">
          <cell r="A19391">
            <v>1</v>
          </cell>
          <cell r="E19391">
            <v>4</v>
          </cell>
          <cell r="I19391">
            <v>0</v>
          </cell>
          <cell r="M19391">
            <v>4</v>
          </cell>
          <cell r="Q19391">
            <v>4</v>
          </cell>
          <cell r="V19391">
            <v>4520</v>
          </cell>
        </row>
        <row r="19392">
          <cell r="A19392">
            <v>1</v>
          </cell>
          <cell r="E19392">
            <v>4</v>
          </cell>
          <cell r="I19392">
            <v>171488.23</v>
          </cell>
          <cell r="M19392">
            <v>4</v>
          </cell>
          <cell r="Q19392">
            <v>4</v>
          </cell>
          <cell r="V19392">
            <v>4520</v>
          </cell>
        </row>
        <row r="19393">
          <cell r="A19393">
            <v>1</v>
          </cell>
          <cell r="E19393">
            <v>4</v>
          </cell>
          <cell r="I19393">
            <v>0</v>
          </cell>
          <cell r="M19393">
            <v>4</v>
          </cell>
          <cell r="Q19393">
            <v>4</v>
          </cell>
          <cell r="V19393">
            <v>4520</v>
          </cell>
        </row>
        <row r="19394">
          <cell r="A19394">
            <v>1</v>
          </cell>
          <cell r="E19394">
            <v>4</v>
          </cell>
          <cell r="I19394">
            <v>0</v>
          </cell>
          <cell r="M19394">
            <v>4</v>
          </cell>
          <cell r="Q19394">
            <v>4</v>
          </cell>
          <cell r="V19394">
            <v>4520</v>
          </cell>
        </row>
        <row r="19395">
          <cell r="A19395">
            <v>1</v>
          </cell>
          <cell r="E19395">
            <v>4</v>
          </cell>
          <cell r="I19395">
            <v>415.99</v>
          </cell>
          <cell r="M19395">
            <v>4</v>
          </cell>
          <cell r="Q19395">
            <v>4</v>
          </cell>
          <cell r="V19395">
            <v>4520</v>
          </cell>
        </row>
        <row r="19396">
          <cell r="A19396">
            <v>1</v>
          </cell>
          <cell r="E19396">
            <v>4</v>
          </cell>
          <cell r="I19396">
            <v>1568.61</v>
          </cell>
          <cell r="M19396">
            <v>4</v>
          </cell>
          <cell r="Q19396">
            <v>4</v>
          </cell>
          <cell r="V19396">
            <v>4520</v>
          </cell>
        </row>
        <row r="19397">
          <cell r="A19397">
            <v>1</v>
          </cell>
          <cell r="E19397">
            <v>4</v>
          </cell>
          <cell r="I19397">
            <v>1120.31</v>
          </cell>
          <cell r="M19397">
            <v>4</v>
          </cell>
          <cell r="Q19397">
            <v>4</v>
          </cell>
          <cell r="V19397">
            <v>4520</v>
          </cell>
        </row>
        <row r="19398">
          <cell r="A19398">
            <v>1</v>
          </cell>
          <cell r="E19398">
            <v>4</v>
          </cell>
          <cell r="I19398">
            <v>36244.99</v>
          </cell>
          <cell r="M19398">
            <v>4</v>
          </cell>
          <cell r="Q19398">
            <v>4</v>
          </cell>
          <cell r="V19398">
            <v>4560</v>
          </cell>
        </row>
        <row r="19399">
          <cell r="A19399">
            <v>1</v>
          </cell>
          <cell r="E19399">
            <v>4</v>
          </cell>
          <cell r="I19399">
            <v>0</v>
          </cell>
          <cell r="M19399">
            <v>4</v>
          </cell>
          <cell r="Q19399">
            <v>4</v>
          </cell>
          <cell r="V19399">
            <v>4560</v>
          </cell>
        </row>
        <row r="19400">
          <cell r="A19400">
            <v>1</v>
          </cell>
          <cell r="E19400">
            <v>4</v>
          </cell>
          <cell r="I19400">
            <v>0</v>
          </cell>
          <cell r="M19400">
            <v>4</v>
          </cell>
          <cell r="Q19400">
            <v>4</v>
          </cell>
          <cell r="V19400">
            <v>4570</v>
          </cell>
        </row>
        <row r="19401">
          <cell r="A19401">
            <v>1</v>
          </cell>
          <cell r="E19401">
            <v>4</v>
          </cell>
          <cell r="I19401">
            <v>0</v>
          </cell>
          <cell r="M19401">
            <v>4</v>
          </cell>
          <cell r="Q19401">
            <v>4</v>
          </cell>
          <cell r="V19401">
            <v>4595</v>
          </cell>
        </row>
        <row r="19402">
          <cell r="A19402">
            <v>1</v>
          </cell>
          <cell r="E19402">
            <v>4</v>
          </cell>
          <cell r="I19402">
            <v>1742</v>
          </cell>
          <cell r="M19402">
            <v>4</v>
          </cell>
          <cell r="Q19402">
            <v>4</v>
          </cell>
          <cell r="V19402">
            <v>4595</v>
          </cell>
        </row>
        <row r="19403">
          <cell r="A19403">
            <v>1</v>
          </cell>
          <cell r="E19403">
            <v>4</v>
          </cell>
          <cell r="I19403">
            <v>0</v>
          </cell>
          <cell r="M19403">
            <v>4</v>
          </cell>
          <cell r="Q19403">
            <v>4</v>
          </cell>
          <cell r="V19403">
            <v>4595</v>
          </cell>
        </row>
        <row r="19404">
          <cell r="A19404">
            <v>1</v>
          </cell>
          <cell r="E19404">
            <v>4</v>
          </cell>
          <cell r="I19404">
            <v>0</v>
          </cell>
          <cell r="M19404">
            <v>4</v>
          </cell>
          <cell r="Q19404">
            <v>4</v>
          </cell>
          <cell r="V19404">
            <v>4595</v>
          </cell>
        </row>
        <row r="19405">
          <cell r="A19405">
            <v>1</v>
          </cell>
          <cell r="E19405">
            <v>4</v>
          </cell>
          <cell r="I19405">
            <v>0</v>
          </cell>
          <cell r="M19405">
            <v>4</v>
          </cell>
          <cell r="Q19405">
            <v>4</v>
          </cell>
          <cell r="V19405">
            <v>4601</v>
          </cell>
        </row>
        <row r="19406">
          <cell r="A19406">
            <v>1</v>
          </cell>
          <cell r="E19406">
            <v>4</v>
          </cell>
          <cell r="I19406">
            <v>0</v>
          </cell>
          <cell r="M19406">
            <v>4</v>
          </cell>
          <cell r="Q19406">
            <v>4</v>
          </cell>
          <cell r="V19406">
            <v>4601</v>
          </cell>
        </row>
        <row r="19407">
          <cell r="A19407">
            <v>1</v>
          </cell>
          <cell r="E19407">
            <v>4</v>
          </cell>
          <cell r="I19407">
            <v>0</v>
          </cell>
          <cell r="M19407">
            <v>4</v>
          </cell>
          <cell r="Q19407">
            <v>4</v>
          </cell>
          <cell r="V19407">
            <v>4601</v>
          </cell>
        </row>
        <row r="19408">
          <cell r="A19408">
            <v>1</v>
          </cell>
          <cell r="E19408">
            <v>4</v>
          </cell>
          <cell r="I19408">
            <v>0</v>
          </cell>
          <cell r="M19408">
            <v>4</v>
          </cell>
          <cell r="Q19408">
            <v>4</v>
          </cell>
          <cell r="V19408">
            <v>4601</v>
          </cell>
        </row>
        <row r="19409">
          <cell r="A19409">
            <v>1</v>
          </cell>
          <cell r="E19409">
            <v>4</v>
          </cell>
          <cell r="I19409">
            <v>11001.47</v>
          </cell>
          <cell r="M19409">
            <v>4</v>
          </cell>
          <cell r="Q19409">
            <v>4</v>
          </cell>
          <cell r="V19409">
            <v>4601</v>
          </cell>
        </row>
        <row r="19410">
          <cell r="A19410">
            <v>1</v>
          </cell>
          <cell r="E19410">
            <v>4</v>
          </cell>
          <cell r="I19410">
            <v>0</v>
          </cell>
          <cell r="M19410">
            <v>4</v>
          </cell>
          <cell r="Q19410">
            <v>4</v>
          </cell>
          <cell r="V19410">
            <v>4601</v>
          </cell>
        </row>
        <row r="19411">
          <cell r="A19411">
            <v>1</v>
          </cell>
          <cell r="E19411">
            <v>4</v>
          </cell>
          <cell r="I19411">
            <v>46057.37</v>
          </cell>
          <cell r="M19411">
            <v>4</v>
          </cell>
          <cell r="Q19411">
            <v>4</v>
          </cell>
          <cell r="V19411">
            <v>4601</v>
          </cell>
        </row>
        <row r="19412">
          <cell r="A19412">
            <v>1</v>
          </cell>
          <cell r="E19412">
            <v>4</v>
          </cell>
          <cell r="I19412">
            <v>2963.44</v>
          </cell>
          <cell r="M19412">
            <v>4</v>
          </cell>
          <cell r="Q19412">
            <v>4</v>
          </cell>
          <cell r="V19412">
            <v>4602</v>
          </cell>
        </row>
        <row r="19413">
          <cell r="A19413">
            <v>1</v>
          </cell>
          <cell r="E19413">
            <v>4</v>
          </cell>
          <cell r="I19413">
            <v>0</v>
          </cell>
          <cell r="M19413">
            <v>4</v>
          </cell>
          <cell r="Q19413">
            <v>4</v>
          </cell>
          <cell r="V19413">
            <v>4602</v>
          </cell>
        </row>
        <row r="19414">
          <cell r="A19414">
            <v>1</v>
          </cell>
          <cell r="E19414">
            <v>4</v>
          </cell>
          <cell r="I19414">
            <v>2189.9499999999998</v>
          </cell>
          <cell r="M19414">
            <v>4</v>
          </cell>
          <cell r="Q19414">
            <v>4</v>
          </cell>
          <cell r="V19414">
            <v>4603</v>
          </cell>
        </row>
        <row r="19415">
          <cell r="A19415">
            <v>1</v>
          </cell>
          <cell r="E19415">
            <v>4</v>
          </cell>
          <cell r="I19415">
            <v>6098.26</v>
          </cell>
          <cell r="M19415">
            <v>4</v>
          </cell>
          <cell r="Q19415">
            <v>4</v>
          </cell>
          <cell r="V19415">
            <v>4603</v>
          </cell>
        </row>
        <row r="19416">
          <cell r="A19416">
            <v>1</v>
          </cell>
          <cell r="E19416">
            <v>4</v>
          </cell>
          <cell r="I19416">
            <v>0</v>
          </cell>
          <cell r="M19416">
            <v>4</v>
          </cell>
          <cell r="Q19416">
            <v>4</v>
          </cell>
          <cell r="V19416">
            <v>4603</v>
          </cell>
        </row>
        <row r="19417">
          <cell r="A19417">
            <v>1</v>
          </cell>
          <cell r="E19417">
            <v>4</v>
          </cell>
          <cell r="I19417">
            <v>5606.75</v>
          </cell>
          <cell r="M19417">
            <v>4</v>
          </cell>
          <cell r="Q19417">
            <v>4</v>
          </cell>
          <cell r="V19417">
            <v>4603</v>
          </cell>
        </row>
        <row r="19418">
          <cell r="A19418">
            <v>1</v>
          </cell>
          <cell r="E19418">
            <v>4</v>
          </cell>
          <cell r="I19418">
            <v>2634.4</v>
          </cell>
          <cell r="M19418">
            <v>4</v>
          </cell>
          <cell r="Q19418">
            <v>4</v>
          </cell>
          <cell r="V19418">
            <v>4604</v>
          </cell>
        </row>
        <row r="19419">
          <cell r="A19419">
            <v>1</v>
          </cell>
          <cell r="E19419">
            <v>4</v>
          </cell>
          <cell r="I19419">
            <v>34079.629999999997</v>
          </cell>
          <cell r="M19419">
            <v>4</v>
          </cell>
          <cell r="Q19419">
            <v>4</v>
          </cell>
          <cell r="V19419">
            <v>4604</v>
          </cell>
        </row>
        <row r="19420">
          <cell r="A19420">
            <v>1</v>
          </cell>
          <cell r="E19420">
            <v>4</v>
          </cell>
          <cell r="I19420">
            <v>0</v>
          </cell>
          <cell r="M19420">
            <v>4</v>
          </cell>
          <cell r="Q19420">
            <v>4</v>
          </cell>
          <cell r="V19420">
            <v>4610</v>
          </cell>
        </row>
        <row r="19421">
          <cell r="A19421">
            <v>1</v>
          </cell>
          <cell r="E19421">
            <v>4</v>
          </cell>
          <cell r="I19421">
            <v>0</v>
          </cell>
          <cell r="M19421">
            <v>4</v>
          </cell>
          <cell r="Q19421">
            <v>4</v>
          </cell>
          <cell r="V19421">
            <v>4610</v>
          </cell>
        </row>
        <row r="19422">
          <cell r="A19422">
            <v>1</v>
          </cell>
          <cell r="E19422">
            <v>4</v>
          </cell>
          <cell r="I19422">
            <v>0</v>
          </cell>
          <cell r="M19422">
            <v>4</v>
          </cell>
          <cell r="Q19422">
            <v>4</v>
          </cell>
          <cell r="V19422">
            <v>4610</v>
          </cell>
        </row>
        <row r="19423">
          <cell r="A19423">
            <v>1</v>
          </cell>
          <cell r="E19423">
            <v>4</v>
          </cell>
          <cell r="I19423">
            <v>0</v>
          </cell>
          <cell r="M19423">
            <v>4</v>
          </cell>
          <cell r="Q19423">
            <v>4</v>
          </cell>
          <cell r="V19423">
            <v>4610</v>
          </cell>
        </row>
        <row r="19424">
          <cell r="A19424">
            <v>1</v>
          </cell>
          <cell r="E19424">
            <v>4</v>
          </cell>
          <cell r="I19424">
            <v>4.96</v>
          </cell>
          <cell r="M19424">
            <v>4</v>
          </cell>
          <cell r="Q19424">
            <v>4</v>
          </cell>
          <cell r="V19424">
            <v>4640</v>
          </cell>
        </row>
        <row r="19425">
          <cell r="A19425">
            <v>1</v>
          </cell>
          <cell r="E19425">
            <v>4</v>
          </cell>
          <cell r="I19425">
            <v>-231.96</v>
          </cell>
          <cell r="M19425">
            <v>4</v>
          </cell>
          <cell r="Q19425">
            <v>4</v>
          </cell>
          <cell r="V19425">
            <v>4640</v>
          </cell>
        </row>
        <row r="19426">
          <cell r="A19426">
            <v>1</v>
          </cell>
          <cell r="E19426">
            <v>4</v>
          </cell>
          <cell r="I19426">
            <v>0</v>
          </cell>
          <cell r="M19426">
            <v>4</v>
          </cell>
          <cell r="Q19426">
            <v>4</v>
          </cell>
          <cell r="V19426">
            <v>4640</v>
          </cell>
        </row>
        <row r="19427">
          <cell r="A19427">
            <v>1</v>
          </cell>
          <cell r="E19427">
            <v>4</v>
          </cell>
          <cell r="I19427">
            <v>663</v>
          </cell>
          <cell r="M19427">
            <v>4</v>
          </cell>
          <cell r="Q19427">
            <v>4</v>
          </cell>
          <cell r="V19427">
            <v>4640</v>
          </cell>
        </row>
        <row r="19428">
          <cell r="A19428">
            <v>1</v>
          </cell>
          <cell r="E19428">
            <v>4</v>
          </cell>
          <cell r="I19428">
            <v>0</v>
          </cell>
          <cell r="M19428">
            <v>4</v>
          </cell>
          <cell r="Q19428">
            <v>4</v>
          </cell>
          <cell r="V19428">
            <v>4640</v>
          </cell>
        </row>
        <row r="19429">
          <cell r="A19429">
            <v>1</v>
          </cell>
          <cell r="E19429">
            <v>4</v>
          </cell>
          <cell r="I19429">
            <v>247.35</v>
          </cell>
          <cell r="M19429">
            <v>4</v>
          </cell>
          <cell r="Q19429">
            <v>4</v>
          </cell>
          <cell r="V19429">
            <v>4640</v>
          </cell>
        </row>
        <row r="19430">
          <cell r="A19430">
            <v>1</v>
          </cell>
          <cell r="E19430">
            <v>4</v>
          </cell>
          <cell r="I19430">
            <v>35047.589999999997</v>
          </cell>
          <cell r="M19430">
            <v>4</v>
          </cell>
          <cell r="Q19430">
            <v>4</v>
          </cell>
          <cell r="V19430">
            <v>4660</v>
          </cell>
        </row>
        <row r="19431">
          <cell r="A19431">
            <v>1</v>
          </cell>
          <cell r="E19431">
            <v>4</v>
          </cell>
          <cell r="I19431">
            <v>544</v>
          </cell>
          <cell r="M19431">
            <v>4</v>
          </cell>
          <cell r="Q19431">
            <v>4</v>
          </cell>
          <cell r="V19431">
            <v>4660</v>
          </cell>
        </row>
        <row r="19432">
          <cell r="A19432">
            <v>1</v>
          </cell>
          <cell r="E19432">
            <v>4</v>
          </cell>
          <cell r="I19432">
            <v>0</v>
          </cell>
          <cell r="M19432">
            <v>4</v>
          </cell>
          <cell r="Q19432">
            <v>4</v>
          </cell>
          <cell r="V19432">
            <v>4660</v>
          </cell>
        </row>
        <row r="19433">
          <cell r="A19433">
            <v>1</v>
          </cell>
          <cell r="E19433">
            <v>4</v>
          </cell>
          <cell r="I19433">
            <v>0</v>
          </cell>
          <cell r="M19433">
            <v>4</v>
          </cell>
          <cell r="Q19433">
            <v>4</v>
          </cell>
          <cell r="V19433">
            <v>4660</v>
          </cell>
        </row>
        <row r="19434">
          <cell r="A19434">
            <v>1</v>
          </cell>
          <cell r="E19434">
            <v>4</v>
          </cell>
          <cell r="I19434">
            <v>0</v>
          </cell>
          <cell r="M19434">
            <v>4</v>
          </cell>
          <cell r="Q19434">
            <v>4</v>
          </cell>
          <cell r="V19434">
            <v>4660</v>
          </cell>
        </row>
        <row r="19435">
          <cell r="A19435">
            <v>1</v>
          </cell>
          <cell r="E19435">
            <v>4</v>
          </cell>
          <cell r="I19435">
            <v>0</v>
          </cell>
          <cell r="M19435">
            <v>4</v>
          </cell>
          <cell r="Q19435">
            <v>4</v>
          </cell>
          <cell r="V19435">
            <v>4660</v>
          </cell>
        </row>
        <row r="19436">
          <cell r="A19436">
            <v>1</v>
          </cell>
          <cell r="E19436">
            <v>4</v>
          </cell>
          <cell r="I19436">
            <v>-1379603.55</v>
          </cell>
          <cell r="M19436">
            <v>4</v>
          </cell>
          <cell r="Q19436">
            <v>4</v>
          </cell>
          <cell r="V19436">
            <v>4680</v>
          </cell>
        </row>
        <row r="19437">
          <cell r="A19437">
            <v>1</v>
          </cell>
          <cell r="E19437">
            <v>4</v>
          </cell>
          <cell r="I19437">
            <v>24000</v>
          </cell>
          <cell r="M19437">
            <v>4</v>
          </cell>
          <cell r="Q19437">
            <v>4</v>
          </cell>
          <cell r="V19437">
            <v>4680</v>
          </cell>
        </row>
        <row r="19438">
          <cell r="A19438">
            <v>1</v>
          </cell>
          <cell r="E19438">
            <v>4</v>
          </cell>
          <cell r="I19438">
            <v>6000</v>
          </cell>
          <cell r="M19438">
            <v>4</v>
          </cell>
          <cell r="Q19438">
            <v>4</v>
          </cell>
          <cell r="V19438">
            <v>4680</v>
          </cell>
        </row>
        <row r="19439">
          <cell r="A19439">
            <v>1</v>
          </cell>
          <cell r="E19439">
            <v>4</v>
          </cell>
          <cell r="I19439">
            <v>-215.64</v>
          </cell>
          <cell r="M19439">
            <v>4</v>
          </cell>
          <cell r="Q19439">
            <v>4</v>
          </cell>
          <cell r="V19439">
            <v>4680</v>
          </cell>
        </row>
        <row r="19440">
          <cell r="A19440">
            <v>1</v>
          </cell>
          <cell r="E19440">
            <v>4</v>
          </cell>
          <cell r="I19440">
            <v>0</v>
          </cell>
          <cell r="M19440">
            <v>4</v>
          </cell>
          <cell r="Q19440">
            <v>4</v>
          </cell>
          <cell r="V19440">
            <v>4680</v>
          </cell>
        </row>
        <row r="19441">
          <cell r="A19441">
            <v>1</v>
          </cell>
          <cell r="E19441">
            <v>4</v>
          </cell>
          <cell r="I19441">
            <v>0</v>
          </cell>
          <cell r="M19441">
            <v>4</v>
          </cell>
          <cell r="Q19441">
            <v>4</v>
          </cell>
          <cell r="V19441">
            <v>4680</v>
          </cell>
        </row>
        <row r="19442">
          <cell r="A19442">
            <v>1</v>
          </cell>
          <cell r="E19442">
            <v>4</v>
          </cell>
          <cell r="I19442">
            <v>0</v>
          </cell>
          <cell r="M19442">
            <v>4</v>
          </cell>
          <cell r="Q19442">
            <v>4</v>
          </cell>
          <cell r="V19442">
            <v>4690</v>
          </cell>
        </row>
        <row r="19443">
          <cell r="A19443">
            <v>1</v>
          </cell>
          <cell r="E19443">
            <v>4</v>
          </cell>
          <cell r="I19443">
            <v>106496.9</v>
          </cell>
          <cell r="M19443">
            <v>4</v>
          </cell>
          <cell r="Q19443">
            <v>4</v>
          </cell>
          <cell r="V19443">
            <v>4700</v>
          </cell>
        </row>
        <row r="19444">
          <cell r="A19444">
            <v>1</v>
          </cell>
          <cell r="E19444">
            <v>4</v>
          </cell>
          <cell r="I19444">
            <v>0</v>
          </cell>
          <cell r="M19444">
            <v>4</v>
          </cell>
          <cell r="Q19444">
            <v>4</v>
          </cell>
          <cell r="V19444">
            <v>4700</v>
          </cell>
        </row>
        <row r="19445">
          <cell r="A19445">
            <v>1</v>
          </cell>
          <cell r="E19445">
            <v>4</v>
          </cell>
          <cell r="I19445">
            <v>0</v>
          </cell>
          <cell r="M19445">
            <v>4</v>
          </cell>
          <cell r="Q19445">
            <v>4</v>
          </cell>
          <cell r="V19445">
            <v>4700</v>
          </cell>
        </row>
        <row r="19446">
          <cell r="A19446">
            <v>1</v>
          </cell>
          <cell r="E19446">
            <v>4</v>
          </cell>
          <cell r="I19446">
            <v>0</v>
          </cell>
          <cell r="M19446">
            <v>4</v>
          </cell>
          <cell r="Q19446">
            <v>4</v>
          </cell>
          <cell r="V19446">
            <v>4720</v>
          </cell>
        </row>
        <row r="19447">
          <cell r="A19447">
            <v>1</v>
          </cell>
          <cell r="E19447">
            <v>4</v>
          </cell>
          <cell r="I19447">
            <v>5112.6000000000004</v>
          </cell>
          <cell r="M19447">
            <v>4</v>
          </cell>
          <cell r="Q19447">
            <v>4</v>
          </cell>
          <cell r="V19447">
            <v>4720</v>
          </cell>
        </row>
        <row r="19448">
          <cell r="A19448">
            <v>1</v>
          </cell>
          <cell r="E19448">
            <v>4</v>
          </cell>
          <cell r="I19448">
            <v>0</v>
          </cell>
          <cell r="M19448">
            <v>4</v>
          </cell>
          <cell r="Q19448">
            <v>4</v>
          </cell>
          <cell r="V19448">
            <v>4720</v>
          </cell>
        </row>
        <row r="19449">
          <cell r="A19449">
            <v>1</v>
          </cell>
          <cell r="E19449">
            <v>4</v>
          </cell>
          <cell r="I19449">
            <v>0</v>
          </cell>
          <cell r="M19449">
            <v>4</v>
          </cell>
          <cell r="Q19449">
            <v>4</v>
          </cell>
          <cell r="V19449">
            <v>4720</v>
          </cell>
        </row>
        <row r="19450">
          <cell r="A19450">
            <v>1</v>
          </cell>
          <cell r="E19450">
            <v>4</v>
          </cell>
          <cell r="I19450">
            <v>0</v>
          </cell>
          <cell r="M19450">
            <v>4</v>
          </cell>
          <cell r="Q19450">
            <v>4</v>
          </cell>
          <cell r="V19450">
            <v>4720</v>
          </cell>
        </row>
        <row r="19451">
          <cell r="A19451">
            <v>1</v>
          </cell>
          <cell r="E19451">
            <v>4</v>
          </cell>
          <cell r="I19451">
            <v>0</v>
          </cell>
          <cell r="M19451">
            <v>4</v>
          </cell>
          <cell r="Q19451">
            <v>4</v>
          </cell>
          <cell r="V19451">
            <v>4720</v>
          </cell>
        </row>
        <row r="19452">
          <cell r="A19452">
            <v>1</v>
          </cell>
          <cell r="E19452">
            <v>4</v>
          </cell>
          <cell r="I19452">
            <v>0</v>
          </cell>
          <cell r="M19452">
            <v>4</v>
          </cell>
          <cell r="Q19452">
            <v>4</v>
          </cell>
          <cell r="V19452">
            <v>4720</v>
          </cell>
        </row>
        <row r="19453">
          <cell r="A19453">
            <v>1</v>
          </cell>
          <cell r="E19453">
            <v>4</v>
          </cell>
          <cell r="I19453">
            <v>288779.07</v>
          </cell>
          <cell r="M19453">
            <v>4</v>
          </cell>
          <cell r="Q19453">
            <v>4</v>
          </cell>
          <cell r="V19453">
            <v>4730</v>
          </cell>
        </row>
        <row r="19454">
          <cell r="A19454">
            <v>1</v>
          </cell>
          <cell r="E19454">
            <v>4</v>
          </cell>
          <cell r="I19454">
            <v>0</v>
          </cell>
          <cell r="M19454">
            <v>4</v>
          </cell>
          <cell r="Q19454">
            <v>4</v>
          </cell>
          <cell r="V19454">
            <v>4730</v>
          </cell>
        </row>
        <row r="19455">
          <cell r="A19455">
            <v>1</v>
          </cell>
          <cell r="E19455">
            <v>4</v>
          </cell>
          <cell r="I19455">
            <v>0</v>
          </cell>
          <cell r="M19455">
            <v>4</v>
          </cell>
          <cell r="Q19455">
            <v>4</v>
          </cell>
          <cell r="V19455">
            <v>4730</v>
          </cell>
        </row>
        <row r="19456">
          <cell r="A19456">
            <v>1</v>
          </cell>
          <cell r="E19456">
            <v>4</v>
          </cell>
          <cell r="I19456">
            <v>-7160.84</v>
          </cell>
          <cell r="M19456">
            <v>4</v>
          </cell>
          <cell r="Q19456">
            <v>4</v>
          </cell>
          <cell r="V19456">
            <v>4730</v>
          </cell>
        </row>
        <row r="19457">
          <cell r="A19457">
            <v>1</v>
          </cell>
          <cell r="E19457">
            <v>4</v>
          </cell>
          <cell r="I19457">
            <v>303194.33</v>
          </cell>
          <cell r="M19457">
            <v>4</v>
          </cell>
          <cell r="Q19457">
            <v>4</v>
          </cell>
          <cell r="V19457">
            <v>4730</v>
          </cell>
        </row>
        <row r="19458">
          <cell r="A19458">
            <v>1</v>
          </cell>
          <cell r="E19458">
            <v>4</v>
          </cell>
          <cell r="I19458">
            <v>101306.19</v>
          </cell>
          <cell r="M19458">
            <v>4</v>
          </cell>
          <cell r="Q19458">
            <v>4</v>
          </cell>
          <cell r="V19458">
            <v>4730</v>
          </cell>
        </row>
        <row r="19459">
          <cell r="A19459">
            <v>1</v>
          </cell>
          <cell r="E19459">
            <v>4</v>
          </cell>
          <cell r="I19459">
            <v>83804.36</v>
          </cell>
          <cell r="M19459">
            <v>4</v>
          </cell>
          <cell r="Q19459">
            <v>4</v>
          </cell>
          <cell r="V19459">
            <v>4730</v>
          </cell>
        </row>
        <row r="19460">
          <cell r="A19460">
            <v>1</v>
          </cell>
          <cell r="E19460">
            <v>4</v>
          </cell>
          <cell r="I19460">
            <v>111892.15</v>
          </cell>
          <cell r="M19460">
            <v>4</v>
          </cell>
          <cell r="Q19460">
            <v>4</v>
          </cell>
          <cell r="V19460">
            <v>4730</v>
          </cell>
        </row>
        <row r="19461">
          <cell r="A19461">
            <v>1</v>
          </cell>
          <cell r="E19461">
            <v>4</v>
          </cell>
          <cell r="I19461">
            <v>55523.9</v>
          </cell>
          <cell r="M19461">
            <v>4</v>
          </cell>
          <cell r="Q19461">
            <v>4</v>
          </cell>
          <cell r="V19461">
            <v>4730</v>
          </cell>
        </row>
        <row r="19462">
          <cell r="A19462">
            <v>1</v>
          </cell>
          <cell r="E19462">
            <v>4</v>
          </cell>
          <cell r="I19462">
            <v>76263.64</v>
          </cell>
          <cell r="M19462">
            <v>4</v>
          </cell>
          <cell r="Q19462">
            <v>4</v>
          </cell>
          <cell r="V19462">
            <v>4730</v>
          </cell>
        </row>
        <row r="19463">
          <cell r="A19463">
            <v>1</v>
          </cell>
          <cell r="E19463">
            <v>4</v>
          </cell>
          <cell r="I19463">
            <v>216893.45</v>
          </cell>
          <cell r="M19463">
            <v>4</v>
          </cell>
          <cell r="Q19463">
            <v>4</v>
          </cell>
          <cell r="V19463">
            <v>4730</v>
          </cell>
        </row>
        <row r="19464">
          <cell r="A19464">
            <v>1</v>
          </cell>
          <cell r="E19464">
            <v>4</v>
          </cell>
          <cell r="I19464">
            <v>15212.39</v>
          </cell>
          <cell r="M19464">
            <v>4</v>
          </cell>
          <cell r="Q19464">
            <v>4</v>
          </cell>
          <cell r="V19464">
            <v>4730</v>
          </cell>
        </row>
        <row r="19465">
          <cell r="A19465">
            <v>1</v>
          </cell>
          <cell r="E19465">
            <v>4</v>
          </cell>
          <cell r="I19465">
            <v>0</v>
          </cell>
          <cell r="M19465">
            <v>4</v>
          </cell>
          <cell r="Q19465">
            <v>4</v>
          </cell>
          <cell r="V19465">
            <v>4730</v>
          </cell>
        </row>
        <row r="19466">
          <cell r="A19466">
            <v>1</v>
          </cell>
          <cell r="E19466">
            <v>4</v>
          </cell>
          <cell r="I19466">
            <v>0</v>
          </cell>
          <cell r="M19466">
            <v>4</v>
          </cell>
          <cell r="Q19466">
            <v>4</v>
          </cell>
          <cell r="V19466">
            <v>4730</v>
          </cell>
        </row>
        <row r="19467">
          <cell r="A19467">
            <v>1</v>
          </cell>
          <cell r="E19467">
            <v>4</v>
          </cell>
          <cell r="I19467">
            <v>0</v>
          </cell>
          <cell r="M19467">
            <v>4</v>
          </cell>
          <cell r="Q19467">
            <v>4</v>
          </cell>
          <cell r="V19467">
            <v>4730</v>
          </cell>
        </row>
        <row r="19468">
          <cell r="A19468">
            <v>1</v>
          </cell>
          <cell r="E19468">
            <v>4</v>
          </cell>
          <cell r="I19468">
            <v>189729.93</v>
          </cell>
          <cell r="M19468">
            <v>4</v>
          </cell>
          <cell r="Q19468">
            <v>4</v>
          </cell>
          <cell r="V19468">
            <v>4730</v>
          </cell>
        </row>
        <row r="19469">
          <cell r="A19469">
            <v>1</v>
          </cell>
          <cell r="E19469">
            <v>4</v>
          </cell>
          <cell r="I19469">
            <v>35367.919999999998</v>
          </cell>
          <cell r="M19469">
            <v>4</v>
          </cell>
          <cell r="Q19469">
            <v>4</v>
          </cell>
          <cell r="V19469">
            <v>4730</v>
          </cell>
        </row>
        <row r="19470">
          <cell r="A19470">
            <v>1</v>
          </cell>
          <cell r="E19470">
            <v>4</v>
          </cell>
          <cell r="I19470">
            <v>285046.39</v>
          </cell>
          <cell r="M19470">
            <v>4</v>
          </cell>
          <cell r="Q19470">
            <v>4</v>
          </cell>
          <cell r="V19470">
            <v>4730</v>
          </cell>
        </row>
        <row r="19471">
          <cell r="A19471">
            <v>1</v>
          </cell>
          <cell r="E19471">
            <v>4</v>
          </cell>
          <cell r="I19471">
            <v>0</v>
          </cell>
          <cell r="M19471">
            <v>4</v>
          </cell>
          <cell r="Q19471">
            <v>4</v>
          </cell>
          <cell r="V19471">
            <v>4730</v>
          </cell>
        </row>
        <row r="19472">
          <cell r="A19472">
            <v>1</v>
          </cell>
          <cell r="E19472">
            <v>4</v>
          </cell>
          <cell r="I19472">
            <v>0</v>
          </cell>
          <cell r="M19472">
            <v>4</v>
          </cell>
          <cell r="Q19472">
            <v>4</v>
          </cell>
          <cell r="V19472">
            <v>4730</v>
          </cell>
        </row>
        <row r="19473">
          <cell r="A19473">
            <v>1</v>
          </cell>
          <cell r="E19473">
            <v>4</v>
          </cell>
          <cell r="I19473">
            <v>0</v>
          </cell>
          <cell r="M19473">
            <v>4</v>
          </cell>
          <cell r="Q19473">
            <v>4</v>
          </cell>
          <cell r="V19473">
            <v>4730</v>
          </cell>
        </row>
        <row r="19474">
          <cell r="A19474">
            <v>1</v>
          </cell>
          <cell r="E19474">
            <v>4</v>
          </cell>
          <cell r="I19474">
            <v>33573.21</v>
          </cell>
          <cell r="M19474">
            <v>4</v>
          </cell>
          <cell r="Q19474">
            <v>4</v>
          </cell>
          <cell r="V19474">
            <v>4730</v>
          </cell>
        </row>
        <row r="19475">
          <cell r="A19475">
            <v>1</v>
          </cell>
          <cell r="E19475">
            <v>4</v>
          </cell>
          <cell r="I19475">
            <v>0</v>
          </cell>
          <cell r="M19475">
            <v>4</v>
          </cell>
          <cell r="Q19475">
            <v>4</v>
          </cell>
          <cell r="V19475">
            <v>4730</v>
          </cell>
        </row>
        <row r="19476">
          <cell r="A19476">
            <v>1</v>
          </cell>
          <cell r="E19476">
            <v>4</v>
          </cell>
          <cell r="I19476">
            <v>61382.11</v>
          </cell>
          <cell r="M19476">
            <v>4</v>
          </cell>
          <cell r="Q19476">
            <v>4</v>
          </cell>
          <cell r="V19476">
            <v>4730</v>
          </cell>
        </row>
        <row r="19477">
          <cell r="A19477">
            <v>1</v>
          </cell>
          <cell r="E19477">
            <v>4</v>
          </cell>
          <cell r="I19477">
            <v>1562.9</v>
          </cell>
          <cell r="M19477">
            <v>4</v>
          </cell>
          <cell r="Q19477">
            <v>4</v>
          </cell>
          <cell r="V19477">
            <v>4740</v>
          </cell>
        </row>
        <row r="19478">
          <cell r="A19478">
            <v>1</v>
          </cell>
          <cell r="E19478">
            <v>4</v>
          </cell>
          <cell r="I19478">
            <v>3658.71</v>
          </cell>
          <cell r="M19478">
            <v>4</v>
          </cell>
          <cell r="Q19478">
            <v>4</v>
          </cell>
          <cell r="V19478">
            <v>4740</v>
          </cell>
        </row>
        <row r="19479">
          <cell r="A19479">
            <v>1</v>
          </cell>
          <cell r="E19479">
            <v>4</v>
          </cell>
          <cell r="I19479">
            <v>10372.32</v>
          </cell>
          <cell r="M19479">
            <v>4</v>
          </cell>
          <cell r="Q19479">
            <v>4</v>
          </cell>
          <cell r="V19479">
            <v>4740</v>
          </cell>
        </row>
        <row r="19480">
          <cell r="A19480">
            <v>1</v>
          </cell>
          <cell r="E19480">
            <v>4</v>
          </cell>
          <cell r="I19480">
            <v>5590.76</v>
          </cell>
          <cell r="M19480">
            <v>4</v>
          </cell>
          <cell r="Q19480">
            <v>4</v>
          </cell>
          <cell r="V19480">
            <v>4740</v>
          </cell>
        </row>
        <row r="19481">
          <cell r="A19481">
            <v>1</v>
          </cell>
          <cell r="E19481">
            <v>4</v>
          </cell>
          <cell r="I19481">
            <v>31552.560000000001</v>
          </cell>
          <cell r="M19481">
            <v>4</v>
          </cell>
          <cell r="Q19481">
            <v>4</v>
          </cell>
          <cell r="V19481">
            <v>4740</v>
          </cell>
        </row>
        <row r="19482">
          <cell r="A19482">
            <v>1</v>
          </cell>
          <cell r="E19482">
            <v>4</v>
          </cell>
          <cell r="I19482">
            <v>10892.42</v>
          </cell>
          <cell r="M19482">
            <v>4</v>
          </cell>
          <cell r="Q19482">
            <v>4</v>
          </cell>
          <cell r="V19482">
            <v>4740</v>
          </cell>
        </row>
        <row r="19483">
          <cell r="A19483">
            <v>1</v>
          </cell>
          <cell r="E19483">
            <v>4</v>
          </cell>
          <cell r="I19483">
            <v>2779.08</v>
          </cell>
          <cell r="M19483">
            <v>4</v>
          </cell>
          <cell r="Q19483">
            <v>4</v>
          </cell>
          <cell r="V19483">
            <v>4740</v>
          </cell>
        </row>
        <row r="19484">
          <cell r="A19484">
            <v>1</v>
          </cell>
          <cell r="E19484">
            <v>4</v>
          </cell>
          <cell r="I19484">
            <v>-44086.85</v>
          </cell>
          <cell r="M19484">
            <v>4</v>
          </cell>
          <cell r="Q19484">
            <v>4</v>
          </cell>
          <cell r="V19484">
            <v>4751</v>
          </cell>
        </row>
        <row r="19485">
          <cell r="A19485">
            <v>1</v>
          </cell>
          <cell r="E19485">
            <v>4</v>
          </cell>
          <cell r="I19485">
            <v>38684.720000000001</v>
          </cell>
          <cell r="M19485">
            <v>4</v>
          </cell>
          <cell r="Q19485">
            <v>4</v>
          </cell>
          <cell r="V19485">
            <v>4751</v>
          </cell>
        </row>
        <row r="19486">
          <cell r="A19486">
            <v>1</v>
          </cell>
          <cell r="E19486">
            <v>4</v>
          </cell>
          <cell r="I19486">
            <v>39215.69</v>
          </cell>
          <cell r="M19486">
            <v>4</v>
          </cell>
          <cell r="Q19486">
            <v>4</v>
          </cell>
          <cell r="V19486">
            <v>4751</v>
          </cell>
        </row>
        <row r="19487">
          <cell r="A19487">
            <v>1</v>
          </cell>
          <cell r="E19487">
            <v>4</v>
          </cell>
          <cell r="I19487">
            <v>51294.12</v>
          </cell>
          <cell r="M19487">
            <v>4</v>
          </cell>
          <cell r="Q19487">
            <v>4</v>
          </cell>
          <cell r="V19487">
            <v>4751</v>
          </cell>
        </row>
        <row r="19488">
          <cell r="A19488">
            <v>1</v>
          </cell>
          <cell r="E19488">
            <v>4</v>
          </cell>
          <cell r="I19488">
            <v>128171.91</v>
          </cell>
          <cell r="M19488">
            <v>4</v>
          </cell>
          <cell r="Q19488">
            <v>4</v>
          </cell>
          <cell r="V19488">
            <v>4751</v>
          </cell>
        </row>
        <row r="19489">
          <cell r="A19489">
            <v>1</v>
          </cell>
          <cell r="E19489">
            <v>4</v>
          </cell>
          <cell r="I19489">
            <v>0</v>
          </cell>
          <cell r="M19489">
            <v>4</v>
          </cell>
          <cell r="Q19489">
            <v>4</v>
          </cell>
          <cell r="V19489">
            <v>4755</v>
          </cell>
        </row>
        <row r="19490">
          <cell r="A19490">
            <v>1</v>
          </cell>
          <cell r="E19490">
            <v>4</v>
          </cell>
          <cell r="I19490">
            <v>9023.6200000000008</v>
          </cell>
          <cell r="M19490">
            <v>4</v>
          </cell>
          <cell r="Q19490">
            <v>4</v>
          </cell>
          <cell r="V19490">
            <v>4760</v>
          </cell>
        </row>
        <row r="19491">
          <cell r="A19491">
            <v>1</v>
          </cell>
          <cell r="E19491">
            <v>4</v>
          </cell>
          <cell r="I19491">
            <v>0</v>
          </cell>
          <cell r="M19491">
            <v>4</v>
          </cell>
          <cell r="Q19491">
            <v>4</v>
          </cell>
          <cell r="V19491">
            <v>4760</v>
          </cell>
        </row>
        <row r="19492">
          <cell r="A19492">
            <v>1</v>
          </cell>
          <cell r="E19492">
            <v>4</v>
          </cell>
          <cell r="I19492">
            <v>-10.029999999999999</v>
          </cell>
          <cell r="M19492">
            <v>4</v>
          </cell>
          <cell r="Q19492">
            <v>4</v>
          </cell>
          <cell r="V19492">
            <v>4770</v>
          </cell>
        </row>
        <row r="19493">
          <cell r="A19493">
            <v>1</v>
          </cell>
          <cell r="E19493">
            <v>4</v>
          </cell>
          <cell r="I19493">
            <v>0</v>
          </cell>
          <cell r="M19493">
            <v>4</v>
          </cell>
          <cell r="Q19493">
            <v>4</v>
          </cell>
          <cell r="V19493">
            <v>4770</v>
          </cell>
        </row>
        <row r="19494">
          <cell r="A19494">
            <v>1</v>
          </cell>
          <cell r="E19494">
            <v>4</v>
          </cell>
          <cell r="I19494">
            <v>0</v>
          </cell>
          <cell r="M19494">
            <v>4</v>
          </cell>
          <cell r="Q19494">
            <v>4</v>
          </cell>
          <cell r="V19494">
            <v>4770</v>
          </cell>
        </row>
        <row r="19495">
          <cell r="A19495">
            <v>1</v>
          </cell>
          <cell r="E19495">
            <v>4</v>
          </cell>
          <cell r="I19495">
            <v>0</v>
          </cell>
          <cell r="M19495">
            <v>4</v>
          </cell>
          <cell r="Q19495">
            <v>4</v>
          </cell>
          <cell r="V19495">
            <v>4770</v>
          </cell>
        </row>
        <row r="19496">
          <cell r="A19496">
            <v>1</v>
          </cell>
          <cell r="E19496">
            <v>4</v>
          </cell>
          <cell r="I19496">
            <v>0</v>
          </cell>
          <cell r="M19496">
            <v>4</v>
          </cell>
          <cell r="Q19496">
            <v>4</v>
          </cell>
          <cell r="V19496">
            <v>4770</v>
          </cell>
        </row>
        <row r="19497">
          <cell r="A19497">
            <v>1</v>
          </cell>
          <cell r="E19497">
            <v>4</v>
          </cell>
          <cell r="I19497">
            <v>0</v>
          </cell>
          <cell r="M19497">
            <v>4</v>
          </cell>
          <cell r="Q19497">
            <v>4</v>
          </cell>
          <cell r="V19497">
            <v>4770</v>
          </cell>
        </row>
        <row r="19498">
          <cell r="A19498">
            <v>1</v>
          </cell>
          <cell r="E19498">
            <v>4</v>
          </cell>
          <cell r="I19498">
            <v>0</v>
          </cell>
          <cell r="M19498">
            <v>4</v>
          </cell>
          <cell r="Q19498">
            <v>4</v>
          </cell>
          <cell r="V19498">
            <v>4770</v>
          </cell>
        </row>
        <row r="19499">
          <cell r="A19499">
            <v>1</v>
          </cell>
          <cell r="E19499">
            <v>4</v>
          </cell>
          <cell r="I19499">
            <v>-20879.169999999998</v>
          </cell>
          <cell r="M19499">
            <v>4</v>
          </cell>
          <cell r="Q19499">
            <v>4</v>
          </cell>
          <cell r="V19499">
            <v>4772</v>
          </cell>
        </row>
        <row r="19500">
          <cell r="A19500">
            <v>1</v>
          </cell>
          <cell r="E19500">
            <v>4</v>
          </cell>
          <cell r="I19500">
            <v>45000</v>
          </cell>
          <cell r="M19500">
            <v>4</v>
          </cell>
          <cell r="Q19500">
            <v>4</v>
          </cell>
          <cell r="V19500">
            <v>4772</v>
          </cell>
        </row>
        <row r="19501">
          <cell r="A19501">
            <v>1</v>
          </cell>
          <cell r="E19501">
            <v>4</v>
          </cell>
          <cell r="I19501">
            <v>0</v>
          </cell>
          <cell r="M19501">
            <v>4</v>
          </cell>
          <cell r="Q19501">
            <v>4</v>
          </cell>
          <cell r="V19501">
            <v>4772</v>
          </cell>
        </row>
        <row r="19502">
          <cell r="A19502">
            <v>1</v>
          </cell>
          <cell r="E19502">
            <v>4</v>
          </cell>
          <cell r="I19502">
            <v>15976.18</v>
          </cell>
          <cell r="M19502">
            <v>4</v>
          </cell>
          <cell r="Q19502">
            <v>4</v>
          </cell>
          <cell r="V19502">
            <v>4775</v>
          </cell>
        </row>
        <row r="19503">
          <cell r="A19503">
            <v>1</v>
          </cell>
          <cell r="E19503">
            <v>4</v>
          </cell>
          <cell r="I19503">
            <v>139.9</v>
          </cell>
          <cell r="M19503">
            <v>4</v>
          </cell>
          <cell r="Q19503">
            <v>4</v>
          </cell>
          <cell r="V19503">
            <v>4775</v>
          </cell>
        </row>
        <row r="19504">
          <cell r="A19504">
            <v>1</v>
          </cell>
          <cell r="E19504">
            <v>4</v>
          </cell>
          <cell r="I19504">
            <v>472.25</v>
          </cell>
          <cell r="M19504">
            <v>4</v>
          </cell>
          <cell r="Q19504">
            <v>4</v>
          </cell>
          <cell r="V19504">
            <v>4775</v>
          </cell>
        </row>
        <row r="19505">
          <cell r="A19505">
            <v>1</v>
          </cell>
          <cell r="E19505">
            <v>4</v>
          </cell>
          <cell r="I19505">
            <v>0</v>
          </cell>
          <cell r="M19505">
            <v>4</v>
          </cell>
          <cell r="Q19505">
            <v>4</v>
          </cell>
          <cell r="V19505">
            <v>4775</v>
          </cell>
        </row>
        <row r="19506">
          <cell r="A19506">
            <v>1</v>
          </cell>
          <cell r="E19506">
            <v>4</v>
          </cell>
          <cell r="I19506">
            <v>0</v>
          </cell>
          <cell r="M19506">
            <v>4</v>
          </cell>
          <cell r="Q19506">
            <v>4</v>
          </cell>
          <cell r="V19506">
            <v>4775</v>
          </cell>
        </row>
        <row r="19507">
          <cell r="A19507">
            <v>1</v>
          </cell>
          <cell r="E19507">
            <v>4</v>
          </cell>
          <cell r="I19507">
            <v>0</v>
          </cell>
          <cell r="M19507">
            <v>4</v>
          </cell>
          <cell r="Q19507">
            <v>4</v>
          </cell>
          <cell r="V19507">
            <v>4775</v>
          </cell>
        </row>
        <row r="19508">
          <cell r="A19508">
            <v>1</v>
          </cell>
          <cell r="E19508">
            <v>4</v>
          </cell>
          <cell r="I19508">
            <v>0</v>
          </cell>
          <cell r="M19508">
            <v>4</v>
          </cell>
          <cell r="Q19508">
            <v>4</v>
          </cell>
          <cell r="V19508">
            <v>4775</v>
          </cell>
        </row>
        <row r="19509">
          <cell r="A19509">
            <v>1</v>
          </cell>
          <cell r="E19509">
            <v>4</v>
          </cell>
          <cell r="I19509">
            <v>495.82</v>
          </cell>
          <cell r="M19509">
            <v>4</v>
          </cell>
          <cell r="Q19509">
            <v>4</v>
          </cell>
          <cell r="V19509">
            <v>4780</v>
          </cell>
        </row>
        <row r="19510">
          <cell r="A19510">
            <v>1</v>
          </cell>
          <cell r="E19510">
            <v>4</v>
          </cell>
          <cell r="I19510">
            <v>0</v>
          </cell>
          <cell r="M19510">
            <v>4</v>
          </cell>
          <cell r="Q19510">
            <v>4</v>
          </cell>
          <cell r="V19510">
            <v>4780</v>
          </cell>
        </row>
        <row r="19511">
          <cell r="A19511">
            <v>1</v>
          </cell>
          <cell r="E19511">
            <v>4</v>
          </cell>
          <cell r="I19511">
            <v>0</v>
          </cell>
          <cell r="M19511">
            <v>4</v>
          </cell>
          <cell r="Q19511">
            <v>4</v>
          </cell>
          <cell r="V19511">
            <v>4780</v>
          </cell>
        </row>
        <row r="19512">
          <cell r="A19512">
            <v>1</v>
          </cell>
          <cell r="E19512">
            <v>4</v>
          </cell>
          <cell r="I19512">
            <v>0</v>
          </cell>
          <cell r="M19512">
            <v>4</v>
          </cell>
          <cell r="Q19512">
            <v>4</v>
          </cell>
          <cell r="V19512">
            <v>4785</v>
          </cell>
        </row>
        <row r="19513">
          <cell r="A19513">
            <v>1</v>
          </cell>
          <cell r="E19513">
            <v>4</v>
          </cell>
          <cell r="I19513">
            <v>11885</v>
          </cell>
          <cell r="M19513">
            <v>4</v>
          </cell>
          <cell r="Q19513">
            <v>4</v>
          </cell>
          <cell r="V19513">
            <v>4785</v>
          </cell>
        </row>
        <row r="19514">
          <cell r="A19514">
            <v>1</v>
          </cell>
          <cell r="E19514">
            <v>4</v>
          </cell>
          <cell r="I19514">
            <v>3495.33</v>
          </cell>
          <cell r="M19514">
            <v>4</v>
          </cell>
          <cell r="Q19514">
            <v>4</v>
          </cell>
          <cell r="V19514">
            <v>4785</v>
          </cell>
        </row>
        <row r="19515">
          <cell r="A19515">
            <v>1</v>
          </cell>
          <cell r="E19515">
            <v>4</v>
          </cell>
          <cell r="I19515">
            <v>0</v>
          </cell>
          <cell r="M19515">
            <v>4</v>
          </cell>
          <cell r="Q19515">
            <v>4</v>
          </cell>
          <cell r="V19515">
            <v>4785</v>
          </cell>
        </row>
        <row r="19516">
          <cell r="A19516">
            <v>1</v>
          </cell>
          <cell r="E19516">
            <v>4</v>
          </cell>
          <cell r="I19516">
            <v>3000</v>
          </cell>
          <cell r="M19516">
            <v>4</v>
          </cell>
          <cell r="Q19516">
            <v>4</v>
          </cell>
          <cell r="V19516">
            <v>4785</v>
          </cell>
        </row>
        <row r="19517">
          <cell r="A19517">
            <v>1</v>
          </cell>
          <cell r="E19517">
            <v>4</v>
          </cell>
          <cell r="I19517">
            <v>0</v>
          </cell>
          <cell r="M19517">
            <v>4</v>
          </cell>
          <cell r="Q19517">
            <v>4</v>
          </cell>
          <cell r="V19517">
            <v>4785</v>
          </cell>
        </row>
        <row r="19518">
          <cell r="A19518">
            <v>1</v>
          </cell>
          <cell r="E19518">
            <v>4</v>
          </cell>
          <cell r="I19518">
            <v>0</v>
          </cell>
          <cell r="M19518">
            <v>4</v>
          </cell>
          <cell r="Q19518">
            <v>4</v>
          </cell>
          <cell r="V19518">
            <v>4785</v>
          </cell>
        </row>
        <row r="19519">
          <cell r="A19519">
            <v>1</v>
          </cell>
          <cell r="E19519">
            <v>4</v>
          </cell>
          <cell r="I19519">
            <v>0</v>
          </cell>
          <cell r="M19519">
            <v>4</v>
          </cell>
          <cell r="Q19519">
            <v>4</v>
          </cell>
          <cell r="V19519">
            <v>4785</v>
          </cell>
        </row>
        <row r="19520">
          <cell r="A19520">
            <v>1</v>
          </cell>
          <cell r="E19520">
            <v>4</v>
          </cell>
          <cell r="I19520">
            <v>0</v>
          </cell>
          <cell r="M19520">
            <v>4</v>
          </cell>
          <cell r="Q19520">
            <v>4</v>
          </cell>
          <cell r="V19520">
            <v>4785</v>
          </cell>
        </row>
        <row r="19521">
          <cell r="A19521">
            <v>1</v>
          </cell>
          <cell r="E19521">
            <v>4</v>
          </cell>
          <cell r="I19521">
            <v>0</v>
          </cell>
          <cell r="M19521">
            <v>4</v>
          </cell>
          <cell r="Q19521">
            <v>4</v>
          </cell>
          <cell r="V19521">
            <v>4785</v>
          </cell>
        </row>
        <row r="19522">
          <cell r="A19522">
            <v>1</v>
          </cell>
          <cell r="E19522">
            <v>4</v>
          </cell>
          <cell r="I19522">
            <v>0</v>
          </cell>
          <cell r="M19522">
            <v>4</v>
          </cell>
          <cell r="Q19522">
            <v>4</v>
          </cell>
          <cell r="V19522">
            <v>4785</v>
          </cell>
        </row>
        <row r="19523">
          <cell r="A19523">
            <v>1</v>
          </cell>
          <cell r="E19523">
            <v>4</v>
          </cell>
          <cell r="I19523">
            <v>0</v>
          </cell>
          <cell r="M19523">
            <v>4</v>
          </cell>
          <cell r="Q19523">
            <v>4</v>
          </cell>
          <cell r="V19523">
            <v>4785</v>
          </cell>
        </row>
        <row r="19524">
          <cell r="A19524">
            <v>1</v>
          </cell>
          <cell r="E19524">
            <v>4</v>
          </cell>
          <cell r="I19524">
            <v>0</v>
          </cell>
          <cell r="M19524">
            <v>4</v>
          </cell>
          <cell r="Q19524">
            <v>4</v>
          </cell>
          <cell r="V19524">
            <v>4785</v>
          </cell>
        </row>
        <row r="19525">
          <cell r="A19525">
            <v>1</v>
          </cell>
          <cell r="E19525">
            <v>4</v>
          </cell>
          <cell r="I19525">
            <v>0</v>
          </cell>
          <cell r="M19525">
            <v>4</v>
          </cell>
          <cell r="Q19525">
            <v>4</v>
          </cell>
          <cell r="V19525">
            <v>4785</v>
          </cell>
        </row>
        <row r="19526">
          <cell r="A19526">
            <v>1</v>
          </cell>
          <cell r="E19526">
            <v>4</v>
          </cell>
          <cell r="I19526">
            <v>0</v>
          </cell>
          <cell r="M19526">
            <v>4</v>
          </cell>
          <cell r="Q19526">
            <v>4</v>
          </cell>
          <cell r="V19526">
            <v>4800</v>
          </cell>
        </row>
        <row r="19527">
          <cell r="A19527">
            <v>1</v>
          </cell>
          <cell r="E19527">
            <v>4</v>
          </cell>
          <cell r="I19527">
            <v>70927.16</v>
          </cell>
          <cell r="M19527">
            <v>4</v>
          </cell>
          <cell r="Q19527">
            <v>4</v>
          </cell>
          <cell r="V19527">
            <v>4800</v>
          </cell>
        </row>
        <row r="19528">
          <cell r="A19528">
            <v>1</v>
          </cell>
          <cell r="E19528">
            <v>4</v>
          </cell>
          <cell r="I19528">
            <v>2709.7</v>
          </cell>
          <cell r="M19528">
            <v>4</v>
          </cell>
          <cell r="Q19528">
            <v>4</v>
          </cell>
          <cell r="V19528">
            <v>4800</v>
          </cell>
        </row>
        <row r="19529">
          <cell r="A19529">
            <v>1</v>
          </cell>
          <cell r="E19529">
            <v>4</v>
          </cell>
          <cell r="I19529">
            <v>0</v>
          </cell>
          <cell r="M19529">
            <v>4</v>
          </cell>
          <cell r="Q19529">
            <v>4</v>
          </cell>
          <cell r="V19529">
            <v>4800</v>
          </cell>
        </row>
        <row r="19530">
          <cell r="A19530">
            <v>1</v>
          </cell>
          <cell r="E19530">
            <v>4</v>
          </cell>
          <cell r="I19530">
            <v>0</v>
          </cell>
          <cell r="M19530">
            <v>4</v>
          </cell>
          <cell r="Q19530">
            <v>4</v>
          </cell>
          <cell r="V19530">
            <v>4800</v>
          </cell>
        </row>
        <row r="19531">
          <cell r="A19531">
            <v>1</v>
          </cell>
          <cell r="E19531">
            <v>4</v>
          </cell>
          <cell r="I19531">
            <v>276.22000000000003</v>
          </cell>
          <cell r="M19531">
            <v>4</v>
          </cell>
          <cell r="Q19531">
            <v>4</v>
          </cell>
          <cell r="V19531">
            <v>4800</v>
          </cell>
        </row>
        <row r="19532">
          <cell r="A19532">
            <v>1</v>
          </cell>
          <cell r="E19532">
            <v>4</v>
          </cell>
          <cell r="I19532">
            <v>0</v>
          </cell>
          <cell r="M19532">
            <v>4</v>
          </cell>
          <cell r="Q19532">
            <v>4</v>
          </cell>
          <cell r="V19532">
            <v>4800</v>
          </cell>
        </row>
        <row r="19533">
          <cell r="A19533">
            <v>1</v>
          </cell>
          <cell r="E19533">
            <v>4</v>
          </cell>
          <cell r="I19533">
            <v>0</v>
          </cell>
          <cell r="M19533">
            <v>4</v>
          </cell>
          <cell r="Q19533">
            <v>4</v>
          </cell>
          <cell r="V19533">
            <v>4800</v>
          </cell>
        </row>
        <row r="19534">
          <cell r="A19534">
            <v>1</v>
          </cell>
          <cell r="E19534">
            <v>4</v>
          </cell>
          <cell r="I19534">
            <v>4853.5600000000004</v>
          </cell>
          <cell r="M19534">
            <v>4</v>
          </cell>
          <cell r="Q19534">
            <v>4</v>
          </cell>
          <cell r="V19534">
            <v>4820</v>
          </cell>
        </row>
        <row r="19535">
          <cell r="A19535">
            <v>1</v>
          </cell>
          <cell r="E19535">
            <v>4</v>
          </cell>
          <cell r="I19535">
            <v>6624.82</v>
          </cell>
          <cell r="M19535">
            <v>4</v>
          </cell>
          <cell r="Q19535">
            <v>4</v>
          </cell>
          <cell r="V19535">
            <v>4830</v>
          </cell>
        </row>
        <row r="19536">
          <cell r="A19536">
            <v>1</v>
          </cell>
          <cell r="E19536">
            <v>4</v>
          </cell>
          <cell r="I19536">
            <v>22617</v>
          </cell>
          <cell r="M19536">
            <v>4</v>
          </cell>
          <cell r="Q19536">
            <v>4</v>
          </cell>
          <cell r="V19536">
            <v>4830</v>
          </cell>
        </row>
        <row r="19537">
          <cell r="A19537">
            <v>1</v>
          </cell>
          <cell r="E19537">
            <v>4</v>
          </cell>
          <cell r="I19537">
            <v>0</v>
          </cell>
          <cell r="M19537">
            <v>4</v>
          </cell>
          <cell r="Q19537">
            <v>4</v>
          </cell>
          <cell r="V19537">
            <v>4830</v>
          </cell>
        </row>
        <row r="19538">
          <cell r="A19538">
            <v>1</v>
          </cell>
          <cell r="E19538">
            <v>4</v>
          </cell>
          <cell r="I19538">
            <v>2160.1799999999998</v>
          </cell>
          <cell r="M19538">
            <v>4</v>
          </cell>
          <cell r="Q19538">
            <v>4</v>
          </cell>
          <cell r="V19538">
            <v>4830</v>
          </cell>
        </row>
        <row r="19539">
          <cell r="A19539">
            <v>1</v>
          </cell>
          <cell r="E19539">
            <v>4</v>
          </cell>
          <cell r="I19539">
            <v>687</v>
          </cell>
          <cell r="M19539">
            <v>4</v>
          </cell>
          <cell r="Q19539">
            <v>4</v>
          </cell>
          <cell r="V19539">
            <v>4830</v>
          </cell>
        </row>
        <row r="19540">
          <cell r="A19540">
            <v>1</v>
          </cell>
          <cell r="E19540">
            <v>4</v>
          </cell>
          <cell r="I19540">
            <v>31880.41</v>
          </cell>
          <cell r="M19540">
            <v>4</v>
          </cell>
          <cell r="Q19540">
            <v>4</v>
          </cell>
          <cell r="V19540">
            <v>4830</v>
          </cell>
        </row>
        <row r="19541">
          <cell r="A19541">
            <v>1</v>
          </cell>
          <cell r="E19541">
            <v>4</v>
          </cell>
          <cell r="I19541">
            <v>24240</v>
          </cell>
          <cell r="M19541">
            <v>4</v>
          </cell>
          <cell r="Q19541">
            <v>4</v>
          </cell>
          <cell r="V19541">
            <v>4830</v>
          </cell>
        </row>
        <row r="19542">
          <cell r="A19542">
            <v>1</v>
          </cell>
          <cell r="E19542">
            <v>4</v>
          </cell>
          <cell r="I19542">
            <v>21271.39</v>
          </cell>
          <cell r="M19542">
            <v>4</v>
          </cell>
          <cell r="Q19542">
            <v>4</v>
          </cell>
          <cell r="V19542">
            <v>4830</v>
          </cell>
        </row>
        <row r="19543">
          <cell r="A19543">
            <v>1</v>
          </cell>
          <cell r="E19543">
            <v>4</v>
          </cell>
          <cell r="I19543">
            <v>36299.230000000003</v>
          </cell>
          <cell r="M19543">
            <v>4</v>
          </cell>
          <cell r="Q19543">
            <v>4</v>
          </cell>
          <cell r="V19543">
            <v>4830</v>
          </cell>
        </row>
        <row r="19544">
          <cell r="A19544">
            <v>1</v>
          </cell>
          <cell r="E19544">
            <v>4</v>
          </cell>
          <cell r="I19544">
            <v>1940</v>
          </cell>
          <cell r="M19544">
            <v>4</v>
          </cell>
          <cell r="Q19544">
            <v>4</v>
          </cell>
          <cell r="V19544">
            <v>4830</v>
          </cell>
        </row>
        <row r="19545">
          <cell r="A19545">
            <v>1</v>
          </cell>
          <cell r="E19545">
            <v>4</v>
          </cell>
          <cell r="I19545">
            <v>0</v>
          </cell>
          <cell r="M19545">
            <v>4</v>
          </cell>
          <cell r="Q19545">
            <v>4</v>
          </cell>
          <cell r="V19545">
            <v>4830</v>
          </cell>
        </row>
        <row r="19546">
          <cell r="A19546">
            <v>1</v>
          </cell>
          <cell r="E19546">
            <v>4</v>
          </cell>
          <cell r="I19546">
            <v>8053.67</v>
          </cell>
          <cell r="M19546">
            <v>4</v>
          </cell>
          <cell r="Q19546">
            <v>4</v>
          </cell>
          <cell r="V19546">
            <v>4830</v>
          </cell>
        </row>
        <row r="19547">
          <cell r="A19547">
            <v>1</v>
          </cell>
          <cell r="E19547">
            <v>4</v>
          </cell>
          <cell r="I19547">
            <v>58892.7</v>
          </cell>
          <cell r="M19547">
            <v>4</v>
          </cell>
          <cell r="Q19547">
            <v>4</v>
          </cell>
          <cell r="V19547">
            <v>4830</v>
          </cell>
        </row>
        <row r="19548">
          <cell r="A19548">
            <v>1</v>
          </cell>
          <cell r="E19548">
            <v>4</v>
          </cell>
          <cell r="I19548">
            <v>0</v>
          </cell>
          <cell r="M19548">
            <v>4</v>
          </cell>
          <cell r="Q19548">
            <v>4</v>
          </cell>
          <cell r="V19548">
            <v>4830</v>
          </cell>
        </row>
        <row r="19549">
          <cell r="A19549">
            <v>1</v>
          </cell>
          <cell r="E19549">
            <v>4</v>
          </cell>
          <cell r="I19549">
            <v>0</v>
          </cell>
          <cell r="M19549">
            <v>4</v>
          </cell>
          <cell r="Q19549">
            <v>4</v>
          </cell>
          <cell r="V19549">
            <v>4830</v>
          </cell>
        </row>
        <row r="19550">
          <cell r="A19550">
            <v>1</v>
          </cell>
          <cell r="E19550">
            <v>4</v>
          </cell>
          <cell r="I19550">
            <v>500</v>
          </cell>
          <cell r="M19550">
            <v>4</v>
          </cell>
          <cell r="Q19550">
            <v>4</v>
          </cell>
          <cell r="V19550">
            <v>4830</v>
          </cell>
        </row>
        <row r="19551">
          <cell r="A19551">
            <v>1</v>
          </cell>
          <cell r="E19551">
            <v>4</v>
          </cell>
          <cell r="I19551">
            <v>13400.53</v>
          </cell>
          <cell r="M19551">
            <v>4</v>
          </cell>
          <cell r="Q19551">
            <v>4</v>
          </cell>
          <cell r="V19551">
            <v>4830</v>
          </cell>
        </row>
        <row r="19552">
          <cell r="A19552">
            <v>1</v>
          </cell>
          <cell r="E19552">
            <v>4</v>
          </cell>
          <cell r="I19552">
            <v>730</v>
          </cell>
          <cell r="M19552">
            <v>4</v>
          </cell>
          <cell r="Q19552">
            <v>4</v>
          </cell>
          <cell r="V19552">
            <v>4840</v>
          </cell>
        </row>
        <row r="19553">
          <cell r="A19553">
            <v>1</v>
          </cell>
          <cell r="E19553">
            <v>4</v>
          </cell>
          <cell r="I19553">
            <v>0</v>
          </cell>
          <cell r="M19553">
            <v>4</v>
          </cell>
          <cell r="Q19553">
            <v>4</v>
          </cell>
          <cell r="V19553">
            <v>4840</v>
          </cell>
        </row>
        <row r="19554">
          <cell r="A19554">
            <v>1</v>
          </cell>
          <cell r="E19554">
            <v>4</v>
          </cell>
          <cell r="I19554">
            <v>0</v>
          </cell>
          <cell r="M19554">
            <v>4</v>
          </cell>
          <cell r="Q19554">
            <v>4</v>
          </cell>
          <cell r="V19554">
            <v>4840</v>
          </cell>
        </row>
        <row r="19555">
          <cell r="A19555">
            <v>1</v>
          </cell>
          <cell r="E19555">
            <v>4</v>
          </cell>
          <cell r="I19555">
            <v>650</v>
          </cell>
          <cell r="M19555">
            <v>4</v>
          </cell>
          <cell r="Q19555">
            <v>4</v>
          </cell>
          <cell r="V19555">
            <v>4840</v>
          </cell>
        </row>
        <row r="19556">
          <cell r="A19556">
            <v>1</v>
          </cell>
          <cell r="E19556">
            <v>4</v>
          </cell>
          <cell r="I19556">
            <v>0</v>
          </cell>
          <cell r="M19556">
            <v>4</v>
          </cell>
          <cell r="Q19556">
            <v>4</v>
          </cell>
          <cell r="V19556">
            <v>4860</v>
          </cell>
        </row>
        <row r="19557">
          <cell r="A19557">
            <v>1</v>
          </cell>
          <cell r="E19557">
            <v>4</v>
          </cell>
          <cell r="I19557">
            <v>21991.73</v>
          </cell>
          <cell r="M19557">
            <v>4</v>
          </cell>
          <cell r="Q19557">
            <v>4</v>
          </cell>
          <cell r="V19557">
            <v>4860</v>
          </cell>
        </row>
        <row r="19558">
          <cell r="A19558">
            <v>1</v>
          </cell>
          <cell r="E19558">
            <v>4</v>
          </cell>
          <cell r="I19558">
            <v>0</v>
          </cell>
          <cell r="M19558">
            <v>4</v>
          </cell>
          <cell r="Q19558">
            <v>4</v>
          </cell>
          <cell r="V19558">
            <v>4880</v>
          </cell>
        </row>
        <row r="19559">
          <cell r="A19559">
            <v>1</v>
          </cell>
          <cell r="E19559">
            <v>4</v>
          </cell>
          <cell r="I19559">
            <v>-141292.43</v>
          </cell>
          <cell r="M19559">
            <v>4</v>
          </cell>
          <cell r="Q19559">
            <v>4</v>
          </cell>
          <cell r="V19559">
            <v>4880</v>
          </cell>
        </row>
        <row r="19560">
          <cell r="A19560">
            <v>1</v>
          </cell>
          <cell r="E19560">
            <v>4</v>
          </cell>
          <cell r="I19560">
            <v>8083.33</v>
          </cell>
          <cell r="M19560">
            <v>4</v>
          </cell>
          <cell r="Q19560">
            <v>4</v>
          </cell>
          <cell r="V19560">
            <v>4910</v>
          </cell>
        </row>
        <row r="19561">
          <cell r="A19561">
            <v>1</v>
          </cell>
          <cell r="E19561">
            <v>4</v>
          </cell>
          <cell r="I19561">
            <v>-38053.1</v>
          </cell>
          <cell r="M19561">
            <v>4</v>
          </cell>
          <cell r="Q19561">
            <v>4</v>
          </cell>
          <cell r="V19561">
            <v>5100</v>
          </cell>
        </row>
        <row r="19562">
          <cell r="A19562">
            <v>1</v>
          </cell>
          <cell r="E19562">
            <v>4</v>
          </cell>
          <cell r="I19562">
            <v>-5865307.6200000001</v>
          </cell>
          <cell r="M19562">
            <v>4</v>
          </cell>
          <cell r="Q19562">
            <v>4</v>
          </cell>
          <cell r="V19562">
            <v>5110</v>
          </cell>
        </row>
        <row r="19563">
          <cell r="A19563">
            <v>1</v>
          </cell>
          <cell r="E19563">
            <v>4</v>
          </cell>
          <cell r="I19563">
            <v>7418590.54</v>
          </cell>
          <cell r="M19563">
            <v>4</v>
          </cell>
          <cell r="Q19563">
            <v>4</v>
          </cell>
          <cell r="V19563">
            <v>5200</v>
          </cell>
        </row>
        <row r="19564">
          <cell r="A19564">
            <v>1</v>
          </cell>
          <cell r="E19564">
            <v>4</v>
          </cell>
          <cell r="I19564">
            <v>194502.82</v>
          </cell>
          <cell r="M19564">
            <v>4</v>
          </cell>
          <cell r="Q19564">
            <v>4</v>
          </cell>
          <cell r="V19564">
            <v>5400</v>
          </cell>
        </row>
        <row r="19565">
          <cell r="A19565">
            <v>1</v>
          </cell>
          <cell r="E19565">
            <v>4</v>
          </cell>
          <cell r="I19565">
            <v>-1635800.55</v>
          </cell>
          <cell r="M19565">
            <v>4</v>
          </cell>
          <cell r="Q19565">
            <v>4</v>
          </cell>
          <cell r="V19565">
            <v>5400</v>
          </cell>
        </row>
        <row r="19566">
          <cell r="A19566">
            <v>1</v>
          </cell>
          <cell r="E19566">
            <v>4</v>
          </cell>
          <cell r="I19566">
            <v>1204768.8700000001</v>
          </cell>
          <cell r="M19566">
            <v>4</v>
          </cell>
          <cell r="Q19566">
            <v>4</v>
          </cell>
          <cell r="V19566">
            <v>5400</v>
          </cell>
        </row>
        <row r="19567">
          <cell r="A19567">
            <v>1</v>
          </cell>
          <cell r="E19567">
            <v>4</v>
          </cell>
          <cell r="I19567">
            <v>627619.01</v>
          </cell>
          <cell r="M19567">
            <v>4</v>
          </cell>
          <cell r="Q19567">
            <v>4</v>
          </cell>
          <cell r="V19567">
            <v>5400</v>
          </cell>
        </row>
        <row r="19568">
          <cell r="A19568">
            <v>1</v>
          </cell>
          <cell r="E19568">
            <v>4</v>
          </cell>
          <cell r="I19568">
            <v>352903.31</v>
          </cell>
          <cell r="M19568">
            <v>4</v>
          </cell>
          <cell r="Q19568">
            <v>4</v>
          </cell>
          <cell r="V19568">
            <v>5400</v>
          </cell>
        </row>
        <row r="19569">
          <cell r="A19569">
            <v>1</v>
          </cell>
          <cell r="E19569">
            <v>4</v>
          </cell>
          <cell r="I19569">
            <v>8885.18</v>
          </cell>
          <cell r="M19569">
            <v>4</v>
          </cell>
          <cell r="Q19569">
            <v>4</v>
          </cell>
          <cell r="V19569">
            <v>5400</v>
          </cell>
        </row>
        <row r="19570">
          <cell r="A19570">
            <v>1</v>
          </cell>
          <cell r="E19570">
            <v>4</v>
          </cell>
          <cell r="I19570">
            <v>-2003451.35</v>
          </cell>
          <cell r="M19570">
            <v>4</v>
          </cell>
          <cell r="Q19570">
            <v>4</v>
          </cell>
          <cell r="V19570">
            <v>5400</v>
          </cell>
        </row>
        <row r="19571">
          <cell r="A19571">
            <v>1</v>
          </cell>
          <cell r="E19571">
            <v>4</v>
          </cell>
          <cell r="I19571">
            <v>7176</v>
          </cell>
          <cell r="M19571">
            <v>4</v>
          </cell>
          <cell r="Q19571">
            <v>4</v>
          </cell>
          <cell r="V19571">
            <v>5400</v>
          </cell>
        </row>
        <row r="19572">
          <cell r="A19572">
            <v>1</v>
          </cell>
          <cell r="E19572">
            <v>4</v>
          </cell>
          <cell r="I19572">
            <v>-37886986.590000004</v>
          </cell>
          <cell r="M19572">
            <v>4</v>
          </cell>
          <cell r="Q19572">
            <v>4</v>
          </cell>
          <cell r="V19572">
            <v>5400</v>
          </cell>
        </row>
        <row r="19573">
          <cell r="A19573">
            <v>1</v>
          </cell>
          <cell r="E19573">
            <v>4</v>
          </cell>
          <cell r="I19573">
            <v>3441502.2</v>
          </cell>
          <cell r="M19573">
            <v>4</v>
          </cell>
          <cell r="Q19573">
            <v>4</v>
          </cell>
          <cell r="V19573">
            <v>5400</v>
          </cell>
        </row>
        <row r="19574">
          <cell r="A19574">
            <v>1</v>
          </cell>
          <cell r="E19574">
            <v>4</v>
          </cell>
          <cell r="I19574">
            <v>3081145.64</v>
          </cell>
          <cell r="M19574">
            <v>4</v>
          </cell>
          <cell r="Q19574">
            <v>4</v>
          </cell>
          <cell r="V19574">
            <v>5400</v>
          </cell>
        </row>
        <row r="19575">
          <cell r="A19575">
            <v>1</v>
          </cell>
          <cell r="E19575">
            <v>4</v>
          </cell>
          <cell r="I19575">
            <v>-1346430.02</v>
          </cell>
          <cell r="M19575">
            <v>4</v>
          </cell>
          <cell r="Q19575">
            <v>4</v>
          </cell>
          <cell r="V19575">
            <v>5400</v>
          </cell>
        </row>
        <row r="19576">
          <cell r="A19576">
            <v>1</v>
          </cell>
          <cell r="E19576">
            <v>4</v>
          </cell>
          <cell r="I19576">
            <v>897971.67</v>
          </cell>
          <cell r="M19576">
            <v>4</v>
          </cell>
          <cell r="Q19576">
            <v>4</v>
          </cell>
          <cell r="V19576">
            <v>5400</v>
          </cell>
        </row>
        <row r="19577">
          <cell r="A19577">
            <v>1</v>
          </cell>
          <cell r="E19577">
            <v>4</v>
          </cell>
          <cell r="I19577">
            <v>5068154.78</v>
          </cell>
          <cell r="M19577">
            <v>4</v>
          </cell>
          <cell r="Q19577">
            <v>4</v>
          </cell>
          <cell r="V19577">
            <v>5400</v>
          </cell>
        </row>
        <row r="19578">
          <cell r="A19578">
            <v>1</v>
          </cell>
          <cell r="E19578">
            <v>4</v>
          </cell>
          <cell r="I19578">
            <v>22506741.140000001</v>
          </cell>
          <cell r="M19578">
            <v>4</v>
          </cell>
          <cell r="Q19578">
            <v>4</v>
          </cell>
          <cell r="V19578">
            <v>5400</v>
          </cell>
        </row>
        <row r="19579">
          <cell r="A19579">
            <v>1</v>
          </cell>
          <cell r="E19579">
            <v>4</v>
          </cell>
          <cell r="I19579">
            <v>-40051.78</v>
          </cell>
          <cell r="M19579">
            <v>4</v>
          </cell>
          <cell r="Q19579">
            <v>4</v>
          </cell>
          <cell r="V19579">
            <v>5450</v>
          </cell>
        </row>
        <row r="19580">
          <cell r="A19580">
            <v>1</v>
          </cell>
          <cell r="E19580">
            <v>4</v>
          </cell>
          <cell r="I19580">
            <v>0</v>
          </cell>
          <cell r="M19580">
            <v>4</v>
          </cell>
          <cell r="Q19580">
            <v>4</v>
          </cell>
          <cell r="V19580">
            <v>5450</v>
          </cell>
        </row>
        <row r="19581">
          <cell r="A19581">
            <v>1</v>
          </cell>
          <cell r="E19581">
            <v>4</v>
          </cell>
          <cell r="I19581">
            <v>-46741.04</v>
          </cell>
          <cell r="M19581">
            <v>4</v>
          </cell>
          <cell r="Q19581">
            <v>4</v>
          </cell>
          <cell r="V19581">
            <v>5450</v>
          </cell>
        </row>
        <row r="19582">
          <cell r="A19582">
            <v>1</v>
          </cell>
          <cell r="E19582">
            <v>4</v>
          </cell>
          <cell r="I19582">
            <v>-46741.04</v>
          </cell>
          <cell r="M19582">
            <v>4</v>
          </cell>
          <cell r="Q19582">
            <v>4</v>
          </cell>
          <cell r="V19582">
            <v>5450</v>
          </cell>
        </row>
        <row r="19583">
          <cell r="A19583">
            <v>1</v>
          </cell>
          <cell r="E19583">
            <v>4</v>
          </cell>
          <cell r="I19583">
            <v>-46741.04</v>
          </cell>
          <cell r="M19583">
            <v>4</v>
          </cell>
          <cell r="Q19583">
            <v>4</v>
          </cell>
          <cell r="V19583">
            <v>5450</v>
          </cell>
        </row>
        <row r="19584">
          <cell r="A19584">
            <v>1</v>
          </cell>
          <cell r="E19584">
            <v>4</v>
          </cell>
          <cell r="I19584">
            <v>-44678.69</v>
          </cell>
          <cell r="M19584">
            <v>4</v>
          </cell>
          <cell r="Q19584">
            <v>4</v>
          </cell>
          <cell r="V19584">
            <v>5450</v>
          </cell>
        </row>
        <row r="19585">
          <cell r="A19585">
            <v>1</v>
          </cell>
          <cell r="E19585">
            <v>4</v>
          </cell>
          <cell r="I19585">
            <v>-44678.69</v>
          </cell>
          <cell r="M19585">
            <v>4</v>
          </cell>
          <cell r="Q19585">
            <v>4</v>
          </cell>
          <cell r="V19585">
            <v>5450</v>
          </cell>
        </row>
        <row r="19586">
          <cell r="A19586">
            <v>1</v>
          </cell>
          <cell r="E19586">
            <v>4</v>
          </cell>
          <cell r="I19586">
            <v>-44678.69</v>
          </cell>
          <cell r="M19586">
            <v>4</v>
          </cell>
          <cell r="Q19586">
            <v>4</v>
          </cell>
          <cell r="V19586">
            <v>5450</v>
          </cell>
        </row>
        <row r="19587">
          <cell r="A19587">
            <v>1</v>
          </cell>
          <cell r="E19587">
            <v>4</v>
          </cell>
          <cell r="I19587">
            <v>-2285692.54</v>
          </cell>
          <cell r="M19587">
            <v>4</v>
          </cell>
          <cell r="Q19587">
            <v>4</v>
          </cell>
          <cell r="V19587">
            <v>5500</v>
          </cell>
        </row>
        <row r="19588">
          <cell r="A19588">
            <v>1</v>
          </cell>
          <cell r="E19588">
            <v>4</v>
          </cell>
          <cell r="I19588">
            <v>-685579.23</v>
          </cell>
          <cell r="M19588">
            <v>4</v>
          </cell>
          <cell r="Q19588">
            <v>4</v>
          </cell>
          <cell r="V19588">
            <v>5500</v>
          </cell>
        </row>
        <row r="19589">
          <cell r="A19589">
            <v>1</v>
          </cell>
          <cell r="E19589">
            <v>4</v>
          </cell>
          <cell r="I19589">
            <v>-377068.85</v>
          </cell>
          <cell r="M19589">
            <v>4</v>
          </cell>
          <cell r="Q19589">
            <v>4</v>
          </cell>
          <cell r="V19589">
            <v>5500</v>
          </cell>
        </row>
        <row r="19590">
          <cell r="A19590">
            <v>1</v>
          </cell>
          <cell r="E19590">
            <v>4</v>
          </cell>
          <cell r="I19590">
            <v>-1601346.8</v>
          </cell>
          <cell r="M19590">
            <v>4</v>
          </cell>
          <cell r="Q19590">
            <v>4</v>
          </cell>
          <cell r="V19590">
            <v>5520</v>
          </cell>
        </row>
        <row r="19591">
          <cell r="A19591">
            <v>1</v>
          </cell>
          <cell r="E19591">
            <v>4</v>
          </cell>
          <cell r="I19591">
            <v>-656667.94999999995</v>
          </cell>
          <cell r="M19591">
            <v>4</v>
          </cell>
          <cell r="Q19591">
            <v>4</v>
          </cell>
          <cell r="V19591">
            <v>5520</v>
          </cell>
        </row>
        <row r="19592">
          <cell r="A19592">
            <v>1</v>
          </cell>
          <cell r="E19592">
            <v>4</v>
          </cell>
          <cell r="I19592">
            <v>2558318.08</v>
          </cell>
          <cell r="M19592">
            <v>4</v>
          </cell>
          <cell r="Q19592">
            <v>4</v>
          </cell>
          <cell r="V19592">
            <v>6110</v>
          </cell>
        </row>
        <row r="19593">
          <cell r="A19593">
            <v>1</v>
          </cell>
          <cell r="E19593">
            <v>4</v>
          </cell>
          <cell r="I19593">
            <v>-1775636.68</v>
          </cell>
          <cell r="M19593">
            <v>4</v>
          </cell>
          <cell r="Q19593">
            <v>4</v>
          </cell>
          <cell r="V19593">
            <v>6120</v>
          </cell>
        </row>
        <row r="19594">
          <cell r="A19594">
            <v>1</v>
          </cell>
          <cell r="E19594">
            <v>4</v>
          </cell>
          <cell r="I19594">
            <v>347822.67</v>
          </cell>
          <cell r="M19594">
            <v>4</v>
          </cell>
          <cell r="Q19594">
            <v>4</v>
          </cell>
          <cell r="V19594">
            <v>6210</v>
          </cell>
        </row>
        <row r="19595">
          <cell r="A19595">
            <v>1</v>
          </cell>
          <cell r="E19595">
            <v>4</v>
          </cell>
          <cell r="I19595">
            <v>-145013.51999999999</v>
          </cell>
          <cell r="M19595">
            <v>4</v>
          </cell>
          <cell r="Q19595">
            <v>4</v>
          </cell>
          <cell r="V19595">
            <v>6220</v>
          </cell>
        </row>
        <row r="19596">
          <cell r="A19596">
            <v>1</v>
          </cell>
          <cell r="E19596">
            <v>4</v>
          </cell>
          <cell r="I19596">
            <v>2082201.33</v>
          </cell>
          <cell r="M19596">
            <v>4</v>
          </cell>
          <cell r="Q19596">
            <v>4</v>
          </cell>
          <cell r="V19596">
            <v>6310</v>
          </cell>
        </row>
        <row r="19597">
          <cell r="A19597">
            <v>1</v>
          </cell>
          <cell r="E19597">
            <v>4</v>
          </cell>
          <cell r="I19597">
            <v>-1126784.3</v>
          </cell>
          <cell r="M19597">
            <v>4</v>
          </cell>
          <cell r="Q19597">
            <v>4</v>
          </cell>
          <cell r="V19597">
            <v>6320</v>
          </cell>
        </row>
        <row r="19598">
          <cell r="A19598">
            <v>1</v>
          </cell>
          <cell r="E19598">
            <v>4</v>
          </cell>
          <cell r="I19598">
            <v>134251.72</v>
          </cell>
          <cell r="M19598">
            <v>4</v>
          </cell>
          <cell r="Q19598">
            <v>4</v>
          </cell>
          <cell r="V19598">
            <v>6410</v>
          </cell>
        </row>
        <row r="19599">
          <cell r="A19599">
            <v>1</v>
          </cell>
          <cell r="E19599">
            <v>4</v>
          </cell>
          <cell r="I19599">
            <v>-62559.12</v>
          </cell>
          <cell r="M19599">
            <v>4</v>
          </cell>
          <cell r="Q19599">
            <v>4</v>
          </cell>
          <cell r="V19599">
            <v>6420</v>
          </cell>
        </row>
        <row r="19600">
          <cell r="A19600">
            <v>1</v>
          </cell>
          <cell r="E19600">
            <v>4</v>
          </cell>
          <cell r="I19600">
            <v>1565475.75</v>
          </cell>
          <cell r="M19600">
            <v>4</v>
          </cell>
          <cell r="Q19600">
            <v>4</v>
          </cell>
          <cell r="V19600">
            <v>6510</v>
          </cell>
        </row>
        <row r="19601">
          <cell r="A19601">
            <v>1</v>
          </cell>
          <cell r="E19601">
            <v>4</v>
          </cell>
          <cell r="I19601">
            <v>-416179.75</v>
          </cell>
          <cell r="M19601">
            <v>4</v>
          </cell>
          <cell r="Q19601">
            <v>4</v>
          </cell>
          <cell r="V19601">
            <v>6520</v>
          </cell>
        </row>
        <row r="19602">
          <cell r="A19602">
            <v>1</v>
          </cell>
          <cell r="E19602">
            <v>4</v>
          </cell>
          <cell r="I19602">
            <v>107100</v>
          </cell>
          <cell r="M19602">
            <v>4</v>
          </cell>
          <cell r="Q19602">
            <v>4</v>
          </cell>
          <cell r="V19602">
            <v>6610</v>
          </cell>
        </row>
        <row r="19603">
          <cell r="A19603">
            <v>1</v>
          </cell>
          <cell r="E19603">
            <v>4</v>
          </cell>
          <cell r="I19603">
            <v>-8925</v>
          </cell>
          <cell r="M19603">
            <v>4</v>
          </cell>
          <cell r="Q19603">
            <v>4</v>
          </cell>
          <cell r="V19603">
            <v>6620</v>
          </cell>
        </row>
        <row r="19604">
          <cell r="A19604">
            <v>1</v>
          </cell>
          <cell r="E19604">
            <v>4</v>
          </cell>
          <cell r="I19604">
            <v>303912.11</v>
          </cell>
          <cell r="M19604">
            <v>4</v>
          </cell>
          <cell r="Q19604">
            <v>4</v>
          </cell>
          <cell r="V19604">
            <v>6710</v>
          </cell>
        </row>
        <row r="19605">
          <cell r="A19605">
            <v>1</v>
          </cell>
          <cell r="E19605">
            <v>4</v>
          </cell>
          <cell r="I19605">
            <v>-96620.71</v>
          </cell>
          <cell r="M19605">
            <v>4</v>
          </cell>
          <cell r="Q19605">
            <v>4</v>
          </cell>
          <cell r="V19605">
            <v>6720</v>
          </cell>
        </row>
        <row r="19606">
          <cell r="A19606">
            <v>1</v>
          </cell>
          <cell r="E19606">
            <v>4</v>
          </cell>
          <cell r="I19606">
            <v>457399.5</v>
          </cell>
          <cell r="M19606">
            <v>4</v>
          </cell>
          <cell r="Q19606">
            <v>4</v>
          </cell>
          <cell r="V19606">
            <v>6810</v>
          </cell>
        </row>
        <row r="19607">
          <cell r="A19607">
            <v>1</v>
          </cell>
          <cell r="E19607">
            <v>4</v>
          </cell>
          <cell r="I19607">
            <v>-126090.69</v>
          </cell>
          <cell r="M19607">
            <v>4</v>
          </cell>
          <cell r="Q19607">
            <v>4</v>
          </cell>
          <cell r="V19607">
            <v>6820</v>
          </cell>
        </row>
        <row r="19608">
          <cell r="A19608">
            <v>1</v>
          </cell>
          <cell r="E19608">
            <v>4</v>
          </cell>
          <cell r="I19608">
            <v>31104.19</v>
          </cell>
          <cell r="M19608">
            <v>4</v>
          </cell>
          <cell r="Q19608">
            <v>4</v>
          </cell>
          <cell r="V19608">
            <v>7000</v>
          </cell>
        </row>
        <row r="19609">
          <cell r="A19609">
            <v>1</v>
          </cell>
          <cell r="E19609">
            <v>4</v>
          </cell>
          <cell r="I19609">
            <v>15453356.460000001</v>
          </cell>
          <cell r="M19609">
            <v>4</v>
          </cell>
          <cell r="Q19609">
            <v>4</v>
          </cell>
          <cell r="V19609">
            <v>7100</v>
          </cell>
        </row>
        <row r="19610">
          <cell r="A19610">
            <v>1</v>
          </cell>
          <cell r="E19610">
            <v>4</v>
          </cell>
          <cell r="I19610">
            <v>-1896362.69</v>
          </cell>
          <cell r="M19610">
            <v>4</v>
          </cell>
          <cell r="Q19610">
            <v>4</v>
          </cell>
          <cell r="V19610">
            <v>7110</v>
          </cell>
        </row>
        <row r="19611">
          <cell r="A19611">
            <v>1</v>
          </cell>
          <cell r="E19611">
            <v>4</v>
          </cell>
          <cell r="I19611">
            <v>0</v>
          </cell>
          <cell r="M19611">
            <v>4</v>
          </cell>
          <cell r="Q19611">
            <v>4</v>
          </cell>
          <cell r="V19611">
            <v>7130</v>
          </cell>
        </row>
        <row r="19612">
          <cell r="A19612">
            <v>1</v>
          </cell>
          <cell r="E19612">
            <v>4</v>
          </cell>
          <cell r="I19612">
            <v>0</v>
          </cell>
          <cell r="M19612">
            <v>4</v>
          </cell>
          <cell r="Q19612">
            <v>4</v>
          </cell>
          <cell r="V19612">
            <v>7130</v>
          </cell>
        </row>
        <row r="19613">
          <cell r="A19613">
            <v>1</v>
          </cell>
          <cell r="E19613">
            <v>4</v>
          </cell>
          <cell r="I19613">
            <v>0</v>
          </cell>
          <cell r="M19613">
            <v>4</v>
          </cell>
          <cell r="Q19613">
            <v>4</v>
          </cell>
          <cell r="V19613">
            <v>7130</v>
          </cell>
        </row>
        <row r="19614">
          <cell r="A19614">
            <v>1</v>
          </cell>
          <cell r="E19614">
            <v>4</v>
          </cell>
          <cell r="I19614">
            <v>0</v>
          </cell>
          <cell r="M19614">
            <v>4</v>
          </cell>
          <cell r="Q19614">
            <v>4</v>
          </cell>
          <cell r="V19614">
            <v>7131</v>
          </cell>
        </row>
        <row r="19615">
          <cell r="A19615">
            <v>1</v>
          </cell>
          <cell r="E19615">
            <v>4</v>
          </cell>
          <cell r="I19615">
            <v>0</v>
          </cell>
          <cell r="M19615">
            <v>4</v>
          </cell>
          <cell r="Q19615">
            <v>4</v>
          </cell>
          <cell r="V19615">
            <v>7131</v>
          </cell>
        </row>
        <row r="19616">
          <cell r="A19616">
            <v>1</v>
          </cell>
          <cell r="E19616">
            <v>4</v>
          </cell>
          <cell r="I19616">
            <v>0</v>
          </cell>
          <cell r="M19616">
            <v>4</v>
          </cell>
          <cell r="Q19616">
            <v>4</v>
          </cell>
          <cell r="V19616">
            <v>7131</v>
          </cell>
        </row>
        <row r="19617">
          <cell r="A19617">
            <v>1</v>
          </cell>
          <cell r="E19617">
            <v>4</v>
          </cell>
          <cell r="I19617">
            <v>0</v>
          </cell>
          <cell r="M19617">
            <v>4</v>
          </cell>
          <cell r="Q19617">
            <v>4</v>
          </cell>
          <cell r="V19617">
            <v>7131</v>
          </cell>
        </row>
        <row r="19618">
          <cell r="A19618">
            <v>1</v>
          </cell>
          <cell r="E19618">
            <v>4</v>
          </cell>
          <cell r="I19618">
            <v>0</v>
          </cell>
          <cell r="M19618">
            <v>4</v>
          </cell>
          <cell r="Q19618">
            <v>4</v>
          </cell>
          <cell r="V19618">
            <v>7200</v>
          </cell>
        </row>
        <row r="19619">
          <cell r="A19619">
            <v>1</v>
          </cell>
          <cell r="E19619">
            <v>4</v>
          </cell>
          <cell r="I19619">
            <v>0</v>
          </cell>
          <cell r="M19619">
            <v>4</v>
          </cell>
          <cell r="Q19619">
            <v>4</v>
          </cell>
          <cell r="V19619">
            <v>7200</v>
          </cell>
        </row>
        <row r="19620">
          <cell r="A19620">
            <v>1</v>
          </cell>
          <cell r="E19620">
            <v>4</v>
          </cell>
          <cell r="I19620">
            <v>0</v>
          </cell>
          <cell r="M19620">
            <v>4</v>
          </cell>
          <cell r="Q19620">
            <v>4</v>
          </cell>
          <cell r="V19620">
            <v>7200</v>
          </cell>
        </row>
        <row r="19621">
          <cell r="A19621">
            <v>1</v>
          </cell>
          <cell r="E19621">
            <v>4</v>
          </cell>
          <cell r="I19621">
            <v>0</v>
          </cell>
          <cell r="M19621">
            <v>4</v>
          </cell>
          <cell r="Q19621">
            <v>4</v>
          </cell>
          <cell r="V19621">
            <v>7200</v>
          </cell>
        </row>
        <row r="19622">
          <cell r="A19622">
            <v>1</v>
          </cell>
          <cell r="E19622">
            <v>4</v>
          </cell>
          <cell r="I19622">
            <v>100</v>
          </cell>
          <cell r="M19622">
            <v>4</v>
          </cell>
          <cell r="Q19622">
            <v>4</v>
          </cell>
          <cell r="V19622">
            <v>7200</v>
          </cell>
        </row>
        <row r="19623">
          <cell r="A19623">
            <v>1</v>
          </cell>
          <cell r="E19623">
            <v>4</v>
          </cell>
          <cell r="I19623">
            <v>0</v>
          </cell>
          <cell r="M19623">
            <v>4</v>
          </cell>
          <cell r="Q19623">
            <v>4</v>
          </cell>
          <cell r="V19623">
            <v>7200</v>
          </cell>
        </row>
        <row r="19624">
          <cell r="A19624">
            <v>1</v>
          </cell>
          <cell r="E19624">
            <v>4</v>
          </cell>
          <cell r="I19624">
            <v>0</v>
          </cell>
          <cell r="M19624">
            <v>4</v>
          </cell>
          <cell r="Q19624">
            <v>4</v>
          </cell>
          <cell r="V19624">
            <v>7200</v>
          </cell>
        </row>
        <row r="19625">
          <cell r="A19625">
            <v>1</v>
          </cell>
          <cell r="E19625">
            <v>4</v>
          </cell>
          <cell r="I19625">
            <v>10000</v>
          </cell>
          <cell r="M19625">
            <v>4</v>
          </cell>
          <cell r="Q19625">
            <v>4</v>
          </cell>
          <cell r="V19625">
            <v>7200</v>
          </cell>
        </row>
        <row r="19626">
          <cell r="A19626">
            <v>1</v>
          </cell>
          <cell r="E19626">
            <v>4</v>
          </cell>
          <cell r="I19626">
            <v>0</v>
          </cell>
          <cell r="M19626">
            <v>4</v>
          </cell>
          <cell r="Q19626">
            <v>4</v>
          </cell>
          <cell r="V19626">
            <v>7200</v>
          </cell>
        </row>
        <row r="19627">
          <cell r="A19627">
            <v>1</v>
          </cell>
          <cell r="E19627">
            <v>4</v>
          </cell>
          <cell r="I19627">
            <v>0</v>
          </cell>
          <cell r="M19627">
            <v>4</v>
          </cell>
          <cell r="Q19627">
            <v>4</v>
          </cell>
          <cell r="V19627">
            <v>7300</v>
          </cell>
        </row>
        <row r="19628">
          <cell r="A19628">
            <v>1</v>
          </cell>
          <cell r="E19628">
            <v>4</v>
          </cell>
          <cell r="I19628">
            <v>0</v>
          </cell>
          <cell r="M19628">
            <v>4</v>
          </cell>
          <cell r="Q19628">
            <v>4</v>
          </cell>
          <cell r="V19628">
            <v>7300</v>
          </cell>
        </row>
        <row r="19629">
          <cell r="A19629">
            <v>1</v>
          </cell>
          <cell r="E19629">
            <v>4</v>
          </cell>
          <cell r="I19629">
            <v>11697.47</v>
          </cell>
          <cell r="M19629">
            <v>4</v>
          </cell>
          <cell r="Q19629">
            <v>4</v>
          </cell>
          <cell r="V19629">
            <v>7300</v>
          </cell>
        </row>
        <row r="19630">
          <cell r="A19630">
            <v>1</v>
          </cell>
          <cell r="E19630">
            <v>4</v>
          </cell>
          <cell r="I19630">
            <v>0</v>
          </cell>
          <cell r="M19630">
            <v>4</v>
          </cell>
          <cell r="Q19630">
            <v>4</v>
          </cell>
          <cell r="V19630">
            <v>7300</v>
          </cell>
        </row>
        <row r="19631">
          <cell r="A19631">
            <v>1</v>
          </cell>
          <cell r="E19631">
            <v>4</v>
          </cell>
          <cell r="I19631">
            <v>3703.85</v>
          </cell>
          <cell r="M19631">
            <v>4</v>
          </cell>
          <cell r="Q19631">
            <v>4</v>
          </cell>
          <cell r="V19631">
            <v>7300</v>
          </cell>
        </row>
        <row r="19632">
          <cell r="A19632">
            <v>1</v>
          </cell>
          <cell r="E19632">
            <v>4</v>
          </cell>
          <cell r="I19632">
            <v>0</v>
          </cell>
          <cell r="M19632">
            <v>4</v>
          </cell>
          <cell r="Q19632">
            <v>4</v>
          </cell>
          <cell r="V19632">
            <v>7300</v>
          </cell>
        </row>
        <row r="19633">
          <cell r="A19633">
            <v>1</v>
          </cell>
          <cell r="E19633">
            <v>4</v>
          </cell>
          <cell r="I19633">
            <v>0</v>
          </cell>
          <cell r="M19633">
            <v>4</v>
          </cell>
          <cell r="Q19633">
            <v>4</v>
          </cell>
          <cell r="V19633">
            <v>7300</v>
          </cell>
        </row>
        <row r="19634">
          <cell r="A19634">
            <v>1</v>
          </cell>
          <cell r="E19634">
            <v>4</v>
          </cell>
          <cell r="I19634">
            <v>0</v>
          </cell>
          <cell r="M19634">
            <v>4</v>
          </cell>
          <cell r="Q19634">
            <v>4</v>
          </cell>
          <cell r="V19634">
            <v>7300</v>
          </cell>
        </row>
        <row r="19635">
          <cell r="A19635">
            <v>1</v>
          </cell>
          <cell r="E19635">
            <v>4</v>
          </cell>
          <cell r="I19635">
            <v>0</v>
          </cell>
          <cell r="M19635">
            <v>4</v>
          </cell>
          <cell r="Q19635">
            <v>4</v>
          </cell>
          <cell r="V19635">
            <v>7300</v>
          </cell>
        </row>
        <row r="19636">
          <cell r="A19636">
            <v>1</v>
          </cell>
          <cell r="E19636">
            <v>4</v>
          </cell>
          <cell r="I19636">
            <v>0</v>
          </cell>
          <cell r="M19636">
            <v>4</v>
          </cell>
          <cell r="Q19636">
            <v>4</v>
          </cell>
          <cell r="V19636">
            <v>7300</v>
          </cell>
        </row>
        <row r="19637">
          <cell r="A19637">
            <v>1</v>
          </cell>
          <cell r="E19637">
            <v>4</v>
          </cell>
          <cell r="I19637">
            <v>0</v>
          </cell>
          <cell r="M19637">
            <v>4</v>
          </cell>
          <cell r="Q19637">
            <v>4</v>
          </cell>
          <cell r="V19637">
            <v>7300</v>
          </cell>
        </row>
        <row r="19638">
          <cell r="A19638">
            <v>1</v>
          </cell>
          <cell r="E19638">
            <v>4</v>
          </cell>
          <cell r="I19638">
            <v>-79560.7</v>
          </cell>
          <cell r="M19638">
            <v>4</v>
          </cell>
          <cell r="Q19638">
            <v>4</v>
          </cell>
          <cell r="V19638">
            <v>7300</v>
          </cell>
        </row>
        <row r="19639">
          <cell r="A19639">
            <v>1</v>
          </cell>
          <cell r="E19639">
            <v>4</v>
          </cell>
          <cell r="I19639">
            <v>3934.5</v>
          </cell>
          <cell r="M19639">
            <v>4</v>
          </cell>
          <cell r="Q19639">
            <v>4</v>
          </cell>
          <cell r="V19639">
            <v>7300</v>
          </cell>
        </row>
        <row r="19640">
          <cell r="A19640">
            <v>1</v>
          </cell>
          <cell r="E19640">
            <v>4</v>
          </cell>
          <cell r="I19640">
            <v>374713.48</v>
          </cell>
          <cell r="M19640">
            <v>4</v>
          </cell>
          <cell r="Q19640">
            <v>4</v>
          </cell>
          <cell r="V19640">
            <v>7300</v>
          </cell>
        </row>
        <row r="19641">
          <cell r="A19641">
            <v>1</v>
          </cell>
          <cell r="E19641">
            <v>4</v>
          </cell>
          <cell r="I19641">
            <v>0</v>
          </cell>
          <cell r="M19641">
            <v>4</v>
          </cell>
          <cell r="Q19641">
            <v>4</v>
          </cell>
          <cell r="V19641">
            <v>7300</v>
          </cell>
        </row>
        <row r="19642">
          <cell r="A19642">
            <v>1</v>
          </cell>
          <cell r="E19642">
            <v>4</v>
          </cell>
          <cell r="I19642">
            <v>0</v>
          </cell>
          <cell r="M19642">
            <v>4</v>
          </cell>
          <cell r="Q19642">
            <v>4</v>
          </cell>
          <cell r="V19642">
            <v>7300</v>
          </cell>
        </row>
        <row r="19643">
          <cell r="A19643">
            <v>1</v>
          </cell>
          <cell r="E19643">
            <v>4</v>
          </cell>
          <cell r="I19643">
            <v>0</v>
          </cell>
          <cell r="M19643">
            <v>4</v>
          </cell>
          <cell r="Q19643">
            <v>4</v>
          </cell>
          <cell r="V19643">
            <v>7300</v>
          </cell>
        </row>
        <row r="19644">
          <cell r="A19644">
            <v>1</v>
          </cell>
          <cell r="E19644">
            <v>4</v>
          </cell>
          <cell r="I19644">
            <v>0</v>
          </cell>
          <cell r="M19644">
            <v>4</v>
          </cell>
          <cell r="Q19644">
            <v>4</v>
          </cell>
          <cell r="V19644">
            <v>7300</v>
          </cell>
        </row>
        <row r="19645">
          <cell r="A19645">
            <v>1</v>
          </cell>
          <cell r="E19645">
            <v>4</v>
          </cell>
          <cell r="I19645">
            <v>0</v>
          </cell>
          <cell r="M19645">
            <v>4</v>
          </cell>
          <cell r="Q19645">
            <v>4</v>
          </cell>
          <cell r="V19645">
            <v>7300</v>
          </cell>
        </row>
        <row r="19646">
          <cell r="A19646">
            <v>1</v>
          </cell>
          <cell r="E19646">
            <v>4</v>
          </cell>
          <cell r="I19646">
            <v>0</v>
          </cell>
          <cell r="M19646">
            <v>4</v>
          </cell>
          <cell r="Q19646">
            <v>4</v>
          </cell>
          <cell r="V19646">
            <v>7300</v>
          </cell>
        </row>
        <row r="19647">
          <cell r="A19647">
            <v>1</v>
          </cell>
          <cell r="E19647">
            <v>4</v>
          </cell>
          <cell r="I19647">
            <v>0</v>
          </cell>
          <cell r="M19647">
            <v>4</v>
          </cell>
          <cell r="Q19647">
            <v>4</v>
          </cell>
          <cell r="V19647">
            <v>7300</v>
          </cell>
        </row>
        <row r="19648">
          <cell r="A19648">
            <v>1</v>
          </cell>
          <cell r="E19648">
            <v>4</v>
          </cell>
          <cell r="I19648">
            <v>-16124.85</v>
          </cell>
          <cell r="M19648">
            <v>4</v>
          </cell>
          <cell r="Q19648">
            <v>4</v>
          </cell>
          <cell r="V19648">
            <v>7300</v>
          </cell>
        </row>
        <row r="19649">
          <cell r="A19649">
            <v>1</v>
          </cell>
          <cell r="E19649">
            <v>4</v>
          </cell>
          <cell r="I19649">
            <v>375237.29</v>
          </cell>
          <cell r="M19649">
            <v>4</v>
          </cell>
          <cell r="Q19649">
            <v>4</v>
          </cell>
          <cell r="V19649">
            <v>7300</v>
          </cell>
        </row>
        <row r="19650">
          <cell r="A19650">
            <v>1</v>
          </cell>
          <cell r="E19650">
            <v>4</v>
          </cell>
          <cell r="I19650">
            <v>1463.57</v>
          </cell>
          <cell r="M19650">
            <v>4</v>
          </cell>
          <cell r="Q19650">
            <v>4</v>
          </cell>
          <cell r="V19650">
            <v>7300</v>
          </cell>
        </row>
        <row r="19651">
          <cell r="A19651">
            <v>1</v>
          </cell>
          <cell r="E19651">
            <v>4</v>
          </cell>
          <cell r="I19651">
            <v>800</v>
          </cell>
          <cell r="M19651">
            <v>4</v>
          </cell>
          <cell r="Q19651">
            <v>4</v>
          </cell>
          <cell r="V19651">
            <v>7300</v>
          </cell>
        </row>
        <row r="19652">
          <cell r="A19652">
            <v>1</v>
          </cell>
          <cell r="E19652">
            <v>4</v>
          </cell>
          <cell r="I19652">
            <v>-187.03</v>
          </cell>
          <cell r="M19652">
            <v>4</v>
          </cell>
          <cell r="Q19652">
            <v>4</v>
          </cell>
          <cell r="V19652">
            <v>7300</v>
          </cell>
        </row>
        <row r="19653">
          <cell r="A19653">
            <v>1</v>
          </cell>
          <cell r="E19653">
            <v>4</v>
          </cell>
          <cell r="I19653">
            <v>9057.9500000000007</v>
          </cell>
          <cell r="M19653">
            <v>4</v>
          </cell>
          <cell r="Q19653">
            <v>4</v>
          </cell>
          <cell r="V19653">
            <v>7300</v>
          </cell>
        </row>
        <row r="19654">
          <cell r="A19654">
            <v>1</v>
          </cell>
          <cell r="E19654">
            <v>4</v>
          </cell>
          <cell r="I19654">
            <v>-1680.59</v>
          </cell>
          <cell r="M19654">
            <v>4</v>
          </cell>
          <cell r="Q19654">
            <v>4</v>
          </cell>
          <cell r="V19654">
            <v>7300</v>
          </cell>
        </row>
        <row r="19655">
          <cell r="A19655">
            <v>1</v>
          </cell>
          <cell r="E19655">
            <v>4</v>
          </cell>
          <cell r="I19655">
            <v>-29380</v>
          </cell>
          <cell r="M19655">
            <v>4</v>
          </cell>
          <cell r="Q19655">
            <v>4</v>
          </cell>
          <cell r="V19655">
            <v>7300</v>
          </cell>
        </row>
        <row r="19656">
          <cell r="A19656">
            <v>1</v>
          </cell>
          <cell r="E19656">
            <v>4</v>
          </cell>
          <cell r="I19656">
            <v>40</v>
          </cell>
          <cell r="M19656">
            <v>4</v>
          </cell>
          <cell r="Q19656">
            <v>4</v>
          </cell>
          <cell r="V19656">
            <v>7300</v>
          </cell>
        </row>
        <row r="19657">
          <cell r="A19657">
            <v>1</v>
          </cell>
          <cell r="E19657">
            <v>4</v>
          </cell>
          <cell r="I19657">
            <v>455.25</v>
          </cell>
          <cell r="M19657">
            <v>4</v>
          </cell>
          <cell r="Q19657">
            <v>4</v>
          </cell>
          <cell r="V19657">
            <v>7300</v>
          </cell>
        </row>
        <row r="19658">
          <cell r="A19658">
            <v>1</v>
          </cell>
          <cell r="E19658">
            <v>4</v>
          </cell>
          <cell r="I19658">
            <v>7970</v>
          </cell>
          <cell r="M19658">
            <v>4</v>
          </cell>
          <cell r="Q19658">
            <v>4</v>
          </cell>
          <cell r="V19658">
            <v>7300</v>
          </cell>
        </row>
        <row r="19659">
          <cell r="A19659">
            <v>1</v>
          </cell>
          <cell r="E19659">
            <v>4</v>
          </cell>
          <cell r="I19659">
            <v>3891.75</v>
          </cell>
          <cell r="M19659">
            <v>4</v>
          </cell>
          <cell r="Q19659">
            <v>4</v>
          </cell>
          <cell r="V19659">
            <v>7300</v>
          </cell>
        </row>
        <row r="19660">
          <cell r="A19660">
            <v>1</v>
          </cell>
          <cell r="E19660">
            <v>4</v>
          </cell>
          <cell r="I19660">
            <v>6266.56</v>
          </cell>
          <cell r="M19660">
            <v>4</v>
          </cell>
          <cell r="Q19660">
            <v>4</v>
          </cell>
          <cell r="V19660">
            <v>7300</v>
          </cell>
        </row>
        <row r="19661">
          <cell r="A19661">
            <v>1</v>
          </cell>
          <cell r="E19661">
            <v>4</v>
          </cell>
          <cell r="I19661">
            <v>3907.3</v>
          </cell>
          <cell r="M19661">
            <v>4</v>
          </cell>
          <cell r="Q19661">
            <v>4</v>
          </cell>
          <cell r="V19661">
            <v>7300</v>
          </cell>
        </row>
        <row r="19662">
          <cell r="A19662">
            <v>1</v>
          </cell>
          <cell r="E19662">
            <v>4</v>
          </cell>
          <cell r="I19662">
            <v>24861.9</v>
          </cell>
          <cell r="M19662">
            <v>4</v>
          </cell>
          <cell r="Q19662">
            <v>4</v>
          </cell>
          <cell r="V19662">
            <v>7300</v>
          </cell>
        </row>
        <row r="19663">
          <cell r="A19663">
            <v>1</v>
          </cell>
          <cell r="E19663">
            <v>4</v>
          </cell>
          <cell r="I19663">
            <v>2429.2199999999998</v>
          </cell>
          <cell r="M19663">
            <v>4</v>
          </cell>
          <cell r="Q19663">
            <v>4</v>
          </cell>
          <cell r="V19663">
            <v>7300</v>
          </cell>
        </row>
        <row r="19664">
          <cell r="A19664">
            <v>1</v>
          </cell>
          <cell r="E19664">
            <v>4</v>
          </cell>
          <cell r="I19664">
            <v>7711.6</v>
          </cell>
          <cell r="M19664">
            <v>4</v>
          </cell>
          <cell r="Q19664">
            <v>4</v>
          </cell>
          <cell r="V19664">
            <v>7300</v>
          </cell>
        </row>
        <row r="19665">
          <cell r="A19665">
            <v>1</v>
          </cell>
          <cell r="E19665">
            <v>4</v>
          </cell>
          <cell r="I19665">
            <v>5525285.8600000003</v>
          </cell>
          <cell r="M19665">
            <v>4</v>
          </cell>
          <cell r="Q19665">
            <v>4</v>
          </cell>
          <cell r="V19665">
            <v>7400</v>
          </cell>
        </row>
        <row r="19666">
          <cell r="A19666">
            <v>1</v>
          </cell>
          <cell r="E19666">
            <v>4</v>
          </cell>
          <cell r="I19666">
            <v>311463.08</v>
          </cell>
          <cell r="M19666">
            <v>4</v>
          </cell>
          <cell r="Q19666">
            <v>4</v>
          </cell>
          <cell r="V19666">
            <v>7700</v>
          </cell>
        </row>
        <row r="19667">
          <cell r="A19667">
            <v>1</v>
          </cell>
          <cell r="E19667">
            <v>4</v>
          </cell>
          <cell r="I19667">
            <v>0</v>
          </cell>
          <cell r="M19667">
            <v>4</v>
          </cell>
          <cell r="Q19667">
            <v>4</v>
          </cell>
          <cell r="V19667">
            <v>7700</v>
          </cell>
        </row>
        <row r="19668">
          <cell r="A19668">
            <v>1</v>
          </cell>
          <cell r="E19668">
            <v>4</v>
          </cell>
          <cell r="I19668">
            <v>0</v>
          </cell>
          <cell r="M19668">
            <v>4</v>
          </cell>
          <cell r="Q19668">
            <v>4</v>
          </cell>
          <cell r="V19668">
            <v>7700</v>
          </cell>
        </row>
        <row r="19669">
          <cell r="A19669">
            <v>1</v>
          </cell>
          <cell r="E19669">
            <v>4</v>
          </cell>
          <cell r="I19669">
            <v>3850036.49</v>
          </cell>
          <cell r="M19669">
            <v>4</v>
          </cell>
          <cell r="Q19669">
            <v>4</v>
          </cell>
          <cell r="V19669">
            <v>7700</v>
          </cell>
        </row>
        <row r="19670">
          <cell r="A19670">
            <v>1</v>
          </cell>
          <cell r="E19670">
            <v>4</v>
          </cell>
          <cell r="I19670">
            <v>0</v>
          </cell>
          <cell r="M19670">
            <v>4</v>
          </cell>
          <cell r="Q19670">
            <v>4</v>
          </cell>
          <cell r="V19670">
            <v>7700</v>
          </cell>
        </row>
        <row r="19671">
          <cell r="A19671">
            <v>1</v>
          </cell>
          <cell r="E19671">
            <v>4</v>
          </cell>
          <cell r="I19671">
            <v>45465.62</v>
          </cell>
          <cell r="M19671">
            <v>4</v>
          </cell>
          <cell r="Q19671">
            <v>4</v>
          </cell>
          <cell r="V19671">
            <v>7700</v>
          </cell>
        </row>
        <row r="19672">
          <cell r="A19672">
            <v>1</v>
          </cell>
          <cell r="E19672">
            <v>4</v>
          </cell>
          <cell r="I19672">
            <v>0</v>
          </cell>
          <cell r="M19672">
            <v>4</v>
          </cell>
          <cell r="Q19672">
            <v>4</v>
          </cell>
          <cell r="V19672">
            <v>7700</v>
          </cell>
        </row>
        <row r="19673">
          <cell r="A19673">
            <v>1</v>
          </cell>
          <cell r="E19673">
            <v>4</v>
          </cell>
          <cell r="I19673">
            <v>0</v>
          </cell>
          <cell r="M19673">
            <v>4</v>
          </cell>
          <cell r="Q19673">
            <v>4</v>
          </cell>
          <cell r="V19673">
            <v>7700</v>
          </cell>
        </row>
        <row r="19674">
          <cell r="A19674">
            <v>1</v>
          </cell>
          <cell r="E19674">
            <v>4</v>
          </cell>
          <cell r="I19674">
            <v>0</v>
          </cell>
          <cell r="M19674">
            <v>4</v>
          </cell>
          <cell r="Q19674">
            <v>4</v>
          </cell>
          <cell r="V19674">
            <v>7700</v>
          </cell>
        </row>
        <row r="19675">
          <cell r="A19675">
            <v>1</v>
          </cell>
          <cell r="E19675">
            <v>4</v>
          </cell>
          <cell r="I19675">
            <v>0</v>
          </cell>
          <cell r="M19675">
            <v>4</v>
          </cell>
          <cell r="Q19675">
            <v>4</v>
          </cell>
          <cell r="V19675">
            <v>7700</v>
          </cell>
        </row>
        <row r="19676">
          <cell r="A19676">
            <v>1</v>
          </cell>
          <cell r="E19676">
            <v>4</v>
          </cell>
          <cell r="I19676">
            <v>0</v>
          </cell>
          <cell r="M19676">
            <v>4</v>
          </cell>
          <cell r="Q19676">
            <v>4</v>
          </cell>
          <cell r="V19676">
            <v>7700</v>
          </cell>
        </row>
        <row r="19677">
          <cell r="A19677">
            <v>1</v>
          </cell>
          <cell r="E19677">
            <v>4</v>
          </cell>
          <cell r="I19677">
            <v>0</v>
          </cell>
          <cell r="M19677">
            <v>4</v>
          </cell>
          <cell r="Q19677">
            <v>4</v>
          </cell>
          <cell r="V19677">
            <v>7700</v>
          </cell>
        </row>
        <row r="19678">
          <cell r="A19678">
            <v>1</v>
          </cell>
          <cell r="E19678">
            <v>4</v>
          </cell>
          <cell r="I19678">
            <v>0</v>
          </cell>
          <cell r="M19678">
            <v>4</v>
          </cell>
          <cell r="Q19678">
            <v>4</v>
          </cell>
          <cell r="V19678">
            <v>7700</v>
          </cell>
        </row>
        <row r="19679">
          <cell r="A19679">
            <v>1</v>
          </cell>
          <cell r="E19679">
            <v>4</v>
          </cell>
          <cell r="I19679">
            <v>0</v>
          </cell>
          <cell r="M19679">
            <v>4</v>
          </cell>
          <cell r="Q19679">
            <v>4</v>
          </cell>
          <cell r="V19679">
            <v>7700</v>
          </cell>
        </row>
        <row r="19680">
          <cell r="A19680">
            <v>1</v>
          </cell>
          <cell r="E19680">
            <v>4</v>
          </cell>
          <cell r="I19680">
            <v>0</v>
          </cell>
          <cell r="M19680">
            <v>4</v>
          </cell>
          <cell r="Q19680">
            <v>4</v>
          </cell>
          <cell r="V19680">
            <v>7700</v>
          </cell>
        </row>
        <row r="19681">
          <cell r="A19681">
            <v>1</v>
          </cell>
          <cell r="E19681">
            <v>4</v>
          </cell>
          <cell r="I19681">
            <v>0</v>
          </cell>
          <cell r="M19681">
            <v>4</v>
          </cell>
          <cell r="Q19681">
            <v>4</v>
          </cell>
          <cell r="V19681">
            <v>7710</v>
          </cell>
        </row>
        <row r="19682">
          <cell r="A19682">
            <v>1</v>
          </cell>
          <cell r="E19682">
            <v>4</v>
          </cell>
          <cell r="I19682">
            <v>0</v>
          </cell>
          <cell r="M19682">
            <v>4</v>
          </cell>
          <cell r="Q19682">
            <v>4</v>
          </cell>
          <cell r="V19682">
            <v>7710</v>
          </cell>
        </row>
        <row r="19683">
          <cell r="A19683">
            <v>1</v>
          </cell>
          <cell r="E19683">
            <v>4</v>
          </cell>
          <cell r="I19683">
            <v>0</v>
          </cell>
          <cell r="M19683">
            <v>4</v>
          </cell>
          <cell r="Q19683">
            <v>4</v>
          </cell>
          <cell r="V19683">
            <v>7710</v>
          </cell>
        </row>
        <row r="19684">
          <cell r="A19684">
            <v>1</v>
          </cell>
          <cell r="E19684">
            <v>4</v>
          </cell>
          <cell r="I19684">
            <v>0</v>
          </cell>
          <cell r="M19684">
            <v>4</v>
          </cell>
          <cell r="Q19684">
            <v>4</v>
          </cell>
          <cell r="V19684">
            <v>7710</v>
          </cell>
        </row>
        <row r="19685">
          <cell r="A19685">
            <v>1</v>
          </cell>
          <cell r="E19685">
            <v>4</v>
          </cell>
          <cell r="I19685">
            <v>0</v>
          </cell>
          <cell r="M19685">
            <v>4</v>
          </cell>
          <cell r="Q19685">
            <v>4</v>
          </cell>
          <cell r="V19685">
            <v>7710</v>
          </cell>
        </row>
        <row r="19686">
          <cell r="A19686">
            <v>1</v>
          </cell>
          <cell r="E19686">
            <v>4</v>
          </cell>
          <cell r="I19686">
            <v>0</v>
          </cell>
          <cell r="M19686">
            <v>4</v>
          </cell>
          <cell r="Q19686">
            <v>4</v>
          </cell>
          <cell r="V19686">
            <v>7710</v>
          </cell>
        </row>
        <row r="19687">
          <cell r="A19687">
            <v>1</v>
          </cell>
          <cell r="E19687">
            <v>4</v>
          </cell>
          <cell r="I19687">
            <v>0</v>
          </cell>
          <cell r="M19687">
            <v>4</v>
          </cell>
          <cell r="Q19687">
            <v>4</v>
          </cell>
          <cell r="V19687">
            <v>7710</v>
          </cell>
        </row>
        <row r="19688">
          <cell r="A19688">
            <v>1</v>
          </cell>
          <cell r="E19688">
            <v>4</v>
          </cell>
          <cell r="I19688">
            <v>0</v>
          </cell>
          <cell r="M19688">
            <v>4</v>
          </cell>
          <cell r="Q19688">
            <v>4</v>
          </cell>
          <cell r="V19688">
            <v>7710</v>
          </cell>
        </row>
        <row r="19689">
          <cell r="A19689">
            <v>1</v>
          </cell>
          <cell r="E19689">
            <v>4</v>
          </cell>
          <cell r="I19689">
            <v>0</v>
          </cell>
          <cell r="M19689">
            <v>4</v>
          </cell>
          <cell r="Q19689">
            <v>4</v>
          </cell>
          <cell r="V19689">
            <v>7710</v>
          </cell>
        </row>
        <row r="19690">
          <cell r="A19690">
            <v>1</v>
          </cell>
          <cell r="E19690">
            <v>4</v>
          </cell>
          <cell r="I19690">
            <v>0</v>
          </cell>
          <cell r="M19690">
            <v>4</v>
          </cell>
          <cell r="Q19690">
            <v>4</v>
          </cell>
          <cell r="V19690">
            <v>7710</v>
          </cell>
        </row>
        <row r="19691">
          <cell r="A19691">
            <v>1</v>
          </cell>
          <cell r="E19691">
            <v>4</v>
          </cell>
          <cell r="I19691">
            <v>0</v>
          </cell>
          <cell r="M19691">
            <v>4</v>
          </cell>
          <cell r="Q19691">
            <v>4</v>
          </cell>
          <cell r="V19691">
            <v>7710</v>
          </cell>
        </row>
        <row r="19692">
          <cell r="A19692">
            <v>1</v>
          </cell>
          <cell r="E19692">
            <v>4</v>
          </cell>
          <cell r="I19692">
            <v>441565.35</v>
          </cell>
          <cell r="M19692">
            <v>4</v>
          </cell>
          <cell r="Q19692">
            <v>4</v>
          </cell>
          <cell r="V19692">
            <v>7800</v>
          </cell>
        </row>
        <row r="19693">
          <cell r="A19693">
            <v>1</v>
          </cell>
          <cell r="E19693">
            <v>4</v>
          </cell>
          <cell r="I19693">
            <v>6000.97</v>
          </cell>
          <cell r="M19693">
            <v>4</v>
          </cell>
          <cell r="Q19693">
            <v>4</v>
          </cell>
          <cell r="V19693">
            <v>7901</v>
          </cell>
        </row>
        <row r="19694">
          <cell r="A19694">
            <v>1</v>
          </cell>
          <cell r="E19694">
            <v>4</v>
          </cell>
          <cell r="I19694">
            <v>27977.72</v>
          </cell>
          <cell r="M19694">
            <v>4</v>
          </cell>
          <cell r="Q19694">
            <v>4</v>
          </cell>
          <cell r="V19694">
            <v>7902</v>
          </cell>
        </row>
        <row r="19695">
          <cell r="A19695">
            <v>1</v>
          </cell>
          <cell r="E19695">
            <v>4</v>
          </cell>
          <cell r="I19695">
            <v>0</v>
          </cell>
          <cell r="M19695">
            <v>4</v>
          </cell>
          <cell r="Q19695">
            <v>4</v>
          </cell>
          <cell r="V19695">
            <v>7903</v>
          </cell>
        </row>
        <row r="19696">
          <cell r="A19696">
            <v>1</v>
          </cell>
          <cell r="E19696">
            <v>4</v>
          </cell>
          <cell r="I19696">
            <v>-47027.01</v>
          </cell>
          <cell r="M19696">
            <v>4</v>
          </cell>
          <cell r="Q19696">
            <v>4</v>
          </cell>
          <cell r="V19696">
            <v>8011</v>
          </cell>
        </row>
        <row r="19697">
          <cell r="A19697">
            <v>1</v>
          </cell>
          <cell r="E19697">
            <v>4</v>
          </cell>
          <cell r="I19697">
            <v>16723.53</v>
          </cell>
          <cell r="M19697">
            <v>4</v>
          </cell>
          <cell r="Q19697">
            <v>4</v>
          </cell>
          <cell r="V19697">
            <v>8012</v>
          </cell>
        </row>
        <row r="19698">
          <cell r="A19698">
            <v>1</v>
          </cell>
          <cell r="E19698">
            <v>4</v>
          </cell>
          <cell r="I19698">
            <v>-3089.63</v>
          </cell>
          <cell r="M19698">
            <v>4</v>
          </cell>
          <cell r="Q19698">
            <v>4</v>
          </cell>
          <cell r="V19698">
            <v>8013</v>
          </cell>
        </row>
        <row r="19699">
          <cell r="A19699">
            <v>1</v>
          </cell>
          <cell r="E19699">
            <v>4</v>
          </cell>
          <cell r="I19699">
            <v>3656.55</v>
          </cell>
          <cell r="M19699">
            <v>4</v>
          </cell>
          <cell r="Q19699">
            <v>4</v>
          </cell>
          <cell r="V19699">
            <v>8014</v>
          </cell>
        </row>
        <row r="19700">
          <cell r="A19700">
            <v>1</v>
          </cell>
          <cell r="E19700">
            <v>4</v>
          </cell>
          <cell r="I19700">
            <v>318.72000000000003</v>
          </cell>
          <cell r="M19700">
            <v>4</v>
          </cell>
          <cell r="Q19700">
            <v>4</v>
          </cell>
          <cell r="V19700">
            <v>8016</v>
          </cell>
        </row>
        <row r="19701">
          <cell r="A19701">
            <v>1</v>
          </cell>
          <cell r="E19701">
            <v>4</v>
          </cell>
          <cell r="I19701">
            <v>9454.35</v>
          </cell>
          <cell r="M19701">
            <v>4</v>
          </cell>
          <cell r="Q19701">
            <v>4</v>
          </cell>
          <cell r="V19701">
            <v>8021</v>
          </cell>
        </row>
        <row r="19702">
          <cell r="A19702">
            <v>1</v>
          </cell>
          <cell r="E19702">
            <v>4</v>
          </cell>
          <cell r="I19702">
            <v>0</v>
          </cell>
          <cell r="M19702">
            <v>4</v>
          </cell>
          <cell r="Q19702">
            <v>4</v>
          </cell>
          <cell r="V19702">
            <v>8041</v>
          </cell>
        </row>
        <row r="19703">
          <cell r="A19703">
            <v>1</v>
          </cell>
          <cell r="E19703">
            <v>4</v>
          </cell>
          <cell r="I19703">
            <v>0</v>
          </cell>
          <cell r="M19703">
            <v>4</v>
          </cell>
          <cell r="Q19703">
            <v>4</v>
          </cell>
          <cell r="V19703">
            <v>8042</v>
          </cell>
        </row>
        <row r="19704">
          <cell r="A19704">
            <v>1</v>
          </cell>
          <cell r="E19704">
            <v>4</v>
          </cell>
          <cell r="I19704">
            <v>-60.89</v>
          </cell>
          <cell r="M19704">
            <v>4</v>
          </cell>
          <cell r="Q19704">
            <v>4</v>
          </cell>
          <cell r="V19704">
            <v>8043</v>
          </cell>
        </row>
        <row r="19705">
          <cell r="A19705">
            <v>1</v>
          </cell>
          <cell r="E19705">
            <v>4</v>
          </cell>
          <cell r="I19705">
            <v>1336724</v>
          </cell>
          <cell r="M19705">
            <v>4</v>
          </cell>
          <cell r="Q19705">
            <v>4</v>
          </cell>
          <cell r="V19705">
            <v>8112</v>
          </cell>
        </row>
        <row r="19706">
          <cell r="A19706">
            <v>1</v>
          </cell>
          <cell r="E19706">
            <v>4</v>
          </cell>
          <cell r="I19706">
            <v>-3102972.97</v>
          </cell>
          <cell r="M19706">
            <v>4</v>
          </cell>
          <cell r="Q19706">
            <v>4</v>
          </cell>
          <cell r="V19706">
            <v>8700</v>
          </cell>
        </row>
        <row r="19707">
          <cell r="A19707">
            <v>1</v>
          </cell>
          <cell r="E19707">
            <v>4</v>
          </cell>
          <cell r="I19707">
            <v>-69808</v>
          </cell>
          <cell r="M19707">
            <v>4</v>
          </cell>
          <cell r="Q19707">
            <v>4</v>
          </cell>
          <cell r="V19707">
            <v>8800</v>
          </cell>
        </row>
        <row r="19708">
          <cell r="A19708">
            <v>1</v>
          </cell>
          <cell r="E19708">
            <v>4</v>
          </cell>
          <cell r="I19708">
            <v>-438499</v>
          </cell>
          <cell r="M19708">
            <v>4</v>
          </cell>
          <cell r="Q19708">
            <v>4</v>
          </cell>
          <cell r="V19708">
            <v>8900</v>
          </cell>
        </row>
        <row r="19709">
          <cell r="A19709">
            <v>1</v>
          </cell>
          <cell r="E19709">
            <v>4</v>
          </cell>
          <cell r="I19709">
            <v>-14276265.560000001</v>
          </cell>
          <cell r="M19709">
            <v>4</v>
          </cell>
          <cell r="Q19709">
            <v>4</v>
          </cell>
          <cell r="V19709">
            <v>9100</v>
          </cell>
        </row>
        <row r="19710">
          <cell r="A19710">
            <v>1</v>
          </cell>
          <cell r="E19710">
            <v>4</v>
          </cell>
          <cell r="I19710">
            <v>94385</v>
          </cell>
          <cell r="M19710">
            <v>4</v>
          </cell>
          <cell r="Q19710">
            <v>4</v>
          </cell>
          <cell r="V19710">
            <v>9110</v>
          </cell>
        </row>
        <row r="19711">
          <cell r="A19711">
            <v>1</v>
          </cell>
          <cell r="E19711">
            <v>4</v>
          </cell>
          <cell r="I19711">
            <v>0</v>
          </cell>
          <cell r="M19711">
            <v>4</v>
          </cell>
          <cell r="Q19711">
            <v>4</v>
          </cell>
          <cell r="V19711">
            <v>9150</v>
          </cell>
        </row>
        <row r="19712">
          <cell r="A19712">
            <v>1</v>
          </cell>
          <cell r="E19712">
            <v>4</v>
          </cell>
          <cell r="I19712">
            <v>0</v>
          </cell>
          <cell r="M19712">
            <v>4</v>
          </cell>
          <cell r="Q19712">
            <v>4</v>
          </cell>
          <cell r="V19712">
            <v>9200</v>
          </cell>
        </row>
        <row r="19713">
          <cell r="A19713">
            <v>1</v>
          </cell>
          <cell r="E19713">
            <v>4</v>
          </cell>
          <cell r="I19713">
            <v>0</v>
          </cell>
          <cell r="M19713">
            <v>4</v>
          </cell>
          <cell r="Q19713">
            <v>4</v>
          </cell>
          <cell r="V19713">
            <v>9201</v>
          </cell>
        </row>
        <row r="19714">
          <cell r="A19714">
            <v>1</v>
          </cell>
          <cell r="E19714">
            <v>4</v>
          </cell>
          <cell r="I19714">
            <v>0</v>
          </cell>
          <cell r="M19714">
            <v>4</v>
          </cell>
          <cell r="Q19714">
            <v>4</v>
          </cell>
          <cell r="V19714">
            <v>9203</v>
          </cell>
        </row>
        <row r="19715">
          <cell r="A19715">
            <v>1</v>
          </cell>
          <cell r="E19715">
            <v>4</v>
          </cell>
          <cell r="I19715">
            <v>0</v>
          </cell>
          <cell r="M19715">
            <v>4</v>
          </cell>
          <cell r="Q19715">
            <v>4</v>
          </cell>
          <cell r="V19715">
            <v>9204</v>
          </cell>
        </row>
        <row r="19716">
          <cell r="A19716">
            <v>1</v>
          </cell>
          <cell r="E19716">
            <v>4</v>
          </cell>
          <cell r="I19716">
            <v>-6213070.7999999998</v>
          </cell>
          <cell r="M19716">
            <v>4</v>
          </cell>
          <cell r="Q19716">
            <v>4</v>
          </cell>
          <cell r="V19716">
            <v>9205</v>
          </cell>
        </row>
        <row r="19717">
          <cell r="A19717">
            <v>1</v>
          </cell>
          <cell r="E19717">
            <v>4</v>
          </cell>
          <cell r="I19717">
            <v>0</v>
          </cell>
          <cell r="M19717">
            <v>4</v>
          </cell>
          <cell r="Q19717">
            <v>4</v>
          </cell>
          <cell r="V19717">
            <v>9206</v>
          </cell>
        </row>
        <row r="19718">
          <cell r="A19718">
            <v>1</v>
          </cell>
          <cell r="E19718">
            <v>4</v>
          </cell>
          <cell r="I19718">
            <v>-848603.72</v>
          </cell>
          <cell r="M19718">
            <v>4</v>
          </cell>
          <cell r="Q19718">
            <v>4</v>
          </cell>
          <cell r="V19718">
            <v>9208</v>
          </cell>
        </row>
        <row r="19719">
          <cell r="A19719">
            <v>1</v>
          </cell>
          <cell r="E19719">
            <v>4</v>
          </cell>
          <cell r="I19719">
            <v>0</v>
          </cell>
          <cell r="M19719">
            <v>4</v>
          </cell>
          <cell r="Q19719">
            <v>4</v>
          </cell>
          <cell r="V19719">
            <v>9209</v>
          </cell>
        </row>
        <row r="19720">
          <cell r="A19720">
            <v>1</v>
          </cell>
          <cell r="E19720">
            <v>4</v>
          </cell>
          <cell r="I19720">
            <v>0</v>
          </cell>
          <cell r="M19720">
            <v>4</v>
          </cell>
          <cell r="Q19720">
            <v>4</v>
          </cell>
          <cell r="V19720">
            <v>9210</v>
          </cell>
        </row>
        <row r="19721">
          <cell r="A19721">
            <v>1</v>
          </cell>
          <cell r="E19721">
            <v>4</v>
          </cell>
          <cell r="I19721">
            <v>0</v>
          </cell>
          <cell r="M19721">
            <v>4</v>
          </cell>
          <cell r="Q19721">
            <v>4</v>
          </cell>
          <cell r="V19721">
            <v>9211</v>
          </cell>
        </row>
        <row r="19722">
          <cell r="A19722">
            <v>1</v>
          </cell>
          <cell r="E19722">
            <v>4</v>
          </cell>
          <cell r="I19722">
            <v>0</v>
          </cell>
          <cell r="M19722">
            <v>4</v>
          </cell>
          <cell r="Q19722">
            <v>4</v>
          </cell>
          <cell r="V19722">
            <v>9212</v>
          </cell>
        </row>
        <row r="19723">
          <cell r="A19723">
            <v>1</v>
          </cell>
          <cell r="E19723">
            <v>4</v>
          </cell>
          <cell r="I19723">
            <v>0</v>
          </cell>
          <cell r="M19723">
            <v>4</v>
          </cell>
          <cell r="Q19723">
            <v>4</v>
          </cell>
          <cell r="V19723">
            <v>9213</v>
          </cell>
        </row>
        <row r="19724">
          <cell r="A19724">
            <v>1</v>
          </cell>
          <cell r="E19724">
            <v>4</v>
          </cell>
          <cell r="I19724">
            <v>0</v>
          </cell>
          <cell r="M19724">
            <v>4</v>
          </cell>
          <cell r="Q19724">
            <v>4</v>
          </cell>
          <cell r="V19724">
            <v>9214</v>
          </cell>
        </row>
        <row r="19725">
          <cell r="A19725">
            <v>1</v>
          </cell>
          <cell r="E19725">
            <v>4</v>
          </cell>
          <cell r="I19725">
            <v>-1857828.53</v>
          </cell>
          <cell r="M19725">
            <v>4</v>
          </cell>
          <cell r="Q19725">
            <v>4</v>
          </cell>
          <cell r="V19725">
            <v>9216</v>
          </cell>
        </row>
        <row r="19726">
          <cell r="A19726">
            <v>1</v>
          </cell>
          <cell r="E19726">
            <v>4</v>
          </cell>
          <cell r="I19726">
            <v>0</v>
          </cell>
          <cell r="M19726">
            <v>4</v>
          </cell>
          <cell r="Q19726">
            <v>4</v>
          </cell>
          <cell r="V19726">
            <v>9221</v>
          </cell>
        </row>
        <row r="19727">
          <cell r="A19727">
            <v>1</v>
          </cell>
          <cell r="E19727">
            <v>4</v>
          </cell>
          <cell r="I19727">
            <v>0</v>
          </cell>
          <cell r="M19727">
            <v>4</v>
          </cell>
          <cell r="Q19727">
            <v>4</v>
          </cell>
          <cell r="V19727">
            <v>9221</v>
          </cell>
        </row>
        <row r="19728">
          <cell r="A19728">
            <v>1</v>
          </cell>
          <cell r="E19728">
            <v>4</v>
          </cell>
          <cell r="I19728">
            <v>0</v>
          </cell>
          <cell r="M19728">
            <v>4</v>
          </cell>
          <cell r="Q19728">
            <v>4</v>
          </cell>
          <cell r="V19728">
            <v>9221</v>
          </cell>
        </row>
        <row r="19729">
          <cell r="A19729">
            <v>1</v>
          </cell>
          <cell r="E19729">
            <v>4</v>
          </cell>
          <cell r="I19729">
            <v>0</v>
          </cell>
          <cell r="M19729">
            <v>4</v>
          </cell>
          <cell r="Q19729">
            <v>4</v>
          </cell>
          <cell r="V19729">
            <v>9221</v>
          </cell>
        </row>
        <row r="19730">
          <cell r="A19730">
            <v>1</v>
          </cell>
          <cell r="E19730">
            <v>4</v>
          </cell>
          <cell r="I19730">
            <v>0</v>
          </cell>
          <cell r="M19730">
            <v>4</v>
          </cell>
          <cell r="Q19730">
            <v>4</v>
          </cell>
          <cell r="V19730">
            <v>9221</v>
          </cell>
        </row>
        <row r="19731">
          <cell r="A19731">
            <v>1</v>
          </cell>
          <cell r="E19731">
            <v>4</v>
          </cell>
          <cell r="I19731">
            <v>0</v>
          </cell>
          <cell r="M19731">
            <v>4</v>
          </cell>
          <cell r="Q19731">
            <v>4</v>
          </cell>
          <cell r="V19731">
            <v>9221</v>
          </cell>
        </row>
        <row r="19732">
          <cell r="A19732">
            <v>1</v>
          </cell>
          <cell r="E19732">
            <v>4</v>
          </cell>
          <cell r="I19732">
            <v>0</v>
          </cell>
          <cell r="M19732">
            <v>4</v>
          </cell>
          <cell r="Q19732">
            <v>4</v>
          </cell>
          <cell r="V19732">
            <v>9221</v>
          </cell>
        </row>
        <row r="19733">
          <cell r="A19733">
            <v>1</v>
          </cell>
          <cell r="E19733">
            <v>4</v>
          </cell>
          <cell r="I19733">
            <v>0</v>
          </cell>
          <cell r="M19733">
            <v>4</v>
          </cell>
          <cell r="Q19733">
            <v>4</v>
          </cell>
          <cell r="V19733">
            <v>9221</v>
          </cell>
        </row>
        <row r="19734">
          <cell r="A19734">
            <v>1</v>
          </cell>
          <cell r="E19734">
            <v>4</v>
          </cell>
          <cell r="I19734">
            <v>0</v>
          </cell>
          <cell r="M19734">
            <v>4</v>
          </cell>
          <cell r="Q19734">
            <v>4</v>
          </cell>
          <cell r="V19734">
            <v>9221</v>
          </cell>
        </row>
        <row r="19735">
          <cell r="A19735">
            <v>1</v>
          </cell>
          <cell r="E19735">
            <v>4</v>
          </cell>
          <cell r="I19735">
            <v>0</v>
          </cell>
          <cell r="M19735">
            <v>4</v>
          </cell>
          <cell r="Q19735">
            <v>4</v>
          </cell>
          <cell r="V19735">
            <v>9221</v>
          </cell>
        </row>
        <row r="19736">
          <cell r="A19736">
            <v>1</v>
          </cell>
          <cell r="E19736">
            <v>4</v>
          </cell>
          <cell r="I19736">
            <v>-96181.66</v>
          </cell>
          <cell r="M19736">
            <v>4</v>
          </cell>
          <cell r="Q19736">
            <v>4</v>
          </cell>
          <cell r="V19736">
            <v>9251</v>
          </cell>
        </row>
        <row r="19737">
          <cell r="A19737">
            <v>1</v>
          </cell>
          <cell r="E19737">
            <v>4</v>
          </cell>
          <cell r="I19737">
            <v>-2156798.2400000002</v>
          </cell>
          <cell r="M19737">
            <v>4</v>
          </cell>
          <cell r="Q19737">
            <v>4</v>
          </cell>
          <cell r="V19737">
            <v>9252</v>
          </cell>
        </row>
        <row r="19738">
          <cell r="A19738">
            <v>1</v>
          </cell>
          <cell r="E19738">
            <v>4</v>
          </cell>
          <cell r="I19738">
            <v>45290.48</v>
          </cell>
          <cell r="M19738">
            <v>4</v>
          </cell>
          <cell r="Q19738">
            <v>4</v>
          </cell>
          <cell r="V19738">
            <v>9253</v>
          </cell>
        </row>
        <row r="19739">
          <cell r="A19739">
            <v>1</v>
          </cell>
          <cell r="E19739">
            <v>4</v>
          </cell>
          <cell r="I19739">
            <v>-30253</v>
          </cell>
          <cell r="M19739">
            <v>4</v>
          </cell>
          <cell r="Q19739">
            <v>4</v>
          </cell>
          <cell r="V19739">
            <v>9255</v>
          </cell>
        </row>
        <row r="19740">
          <cell r="A19740">
            <v>1</v>
          </cell>
          <cell r="E19740">
            <v>4</v>
          </cell>
          <cell r="I19740">
            <v>-200001.45</v>
          </cell>
          <cell r="M19740">
            <v>4</v>
          </cell>
          <cell r="Q19740">
            <v>4</v>
          </cell>
          <cell r="V19740">
            <v>9256</v>
          </cell>
        </row>
        <row r="19741">
          <cell r="A19741">
            <v>1</v>
          </cell>
          <cell r="E19741">
            <v>4</v>
          </cell>
          <cell r="I19741">
            <v>-394621.35</v>
          </cell>
          <cell r="M19741">
            <v>4</v>
          </cell>
          <cell r="Q19741">
            <v>4</v>
          </cell>
          <cell r="V19741">
            <v>9258</v>
          </cell>
        </row>
        <row r="19742">
          <cell r="A19742">
            <v>1</v>
          </cell>
          <cell r="E19742">
            <v>4</v>
          </cell>
          <cell r="I19742">
            <v>-2779628.27</v>
          </cell>
          <cell r="M19742">
            <v>4</v>
          </cell>
          <cell r="Q19742">
            <v>4</v>
          </cell>
          <cell r="V19742">
            <v>9301</v>
          </cell>
        </row>
        <row r="19743">
          <cell r="A19743">
            <v>1</v>
          </cell>
          <cell r="E19743">
            <v>4</v>
          </cell>
          <cell r="I19743">
            <v>-1103886.2</v>
          </cell>
          <cell r="M19743">
            <v>4</v>
          </cell>
          <cell r="Q19743">
            <v>4</v>
          </cell>
          <cell r="V19743">
            <v>9302</v>
          </cell>
        </row>
        <row r="19744">
          <cell r="A19744">
            <v>1</v>
          </cell>
          <cell r="E19744">
            <v>4</v>
          </cell>
          <cell r="I19744">
            <v>-1620621.21</v>
          </cell>
          <cell r="M19744">
            <v>4</v>
          </cell>
          <cell r="Q19744">
            <v>4</v>
          </cell>
          <cell r="V19744">
            <v>9303</v>
          </cell>
        </row>
        <row r="19745">
          <cell r="A19745">
            <v>1</v>
          </cell>
          <cell r="E19745">
            <v>4</v>
          </cell>
          <cell r="I19745">
            <v>-376042.94</v>
          </cell>
          <cell r="M19745">
            <v>4</v>
          </cell>
          <cell r="Q19745">
            <v>4</v>
          </cell>
          <cell r="V19745">
            <v>9305</v>
          </cell>
        </row>
        <row r="19746">
          <cell r="A19746">
            <v>1</v>
          </cell>
          <cell r="E19746">
            <v>4</v>
          </cell>
          <cell r="I19746">
            <v>-126408.75</v>
          </cell>
          <cell r="M19746">
            <v>4</v>
          </cell>
          <cell r="Q19746">
            <v>4</v>
          </cell>
          <cell r="V19746">
            <v>9306</v>
          </cell>
        </row>
        <row r="19747">
          <cell r="A19747">
            <v>1</v>
          </cell>
          <cell r="E19747">
            <v>4</v>
          </cell>
          <cell r="I19747">
            <v>0</v>
          </cell>
          <cell r="M19747">
            <v>4</v>
          </cell>
          <cell r="Q19747">
            <v>4</v>
          </cell>
          <cell r="V19747">
            <v>9400</v>
          </cell>
        </row>
        <row r="19748">
          <cell r="A19748">
            <v>1</v>
          </cell>
          <cell r="E19748">
            <v>4</v>
          </cell>
          <cell r="I19748">
            <v>0</v>
          </cell>
          <cell r="M19748">
            <v>4</v>
          </cell>
          <cell r="Q19748">
            <v>4</v>
          </cell>
          <cell r="V19748">
            <v>9500</v>
          </cell>
        </row>
        <row r="19749">
          <cell r="A19749">
            <v>1</v>
          </cell>
          <cell r="E19749">
            <v>4</v>
          </cell>
          <cell r="I19749">
            <v>-2855935.17</v>
          </cell>
          <cell r="M19749">
            <v>4</v>
          </cell>
          <cell r="Q19749">
            <v>4</v>
          </cell>
          <cell r="V19749">
            <v>9530</v>
          </cell>
        </row>
        <row r="19750">
          <cell r="A19750">
            <v>1</v>
          </cell>
          <cell r="E19750">
            <v>4</v>
          </cell>
          <cell r="I19750">
            <v>884012.16</v>
          </cell>
          <cell r="M19750">
            <v>4</v>
          </cell>
          <cell r="Q19750">
            <v>4</v>
          </cell>
          <cell r="V19750">
            <v>9600</v>
          </cell>
        </row>
        <row r="19751">
          <cell r="A19751">
            <v>1</v>
          </cell>
          <cell r="E19751">
            <v>4</v>
          </cell>
          <cell r="I19751">
            <v>-14528437.189999999</v>
          </cell>
          <cell r="M19751">
            <v>4</v>
          </cell>
          <cell r="Q19751">
            <v>4</v>
          </cell>
          <cell r="V19751">
            <v>9610</v>
          </cell>
        </row>
        <row r="19752">
          <cell r="A19752">
            <v>1</v>
          </cell>
          <cell r="E19752">
            <v>4</v>
          </cell>
          <cell r="I19752">
            <v>13144.77</v>
          </cell>
          <cell r="M19752">
            <v>4</v>
          </cell>
          <cell r="Q19752">
            <v>4</v>
          </cell>
          <cell r="V19752">
            <v>9611</v>
          </cell>
        </row>
        <row r="19753">
          <cell r="A19753">
            <v>1</v>
          </cell>
          <cell r="E19753">
            <v>4</v>
          </cell>
          <cell r="I19753">
            <v>10393044.76</v>
          </cell>
          <cell r="M19753">
            <v>4</v>
          </cell>
          <cell r="Q19753">
            <v>4</v>
          </cell>
          <cell r="V19753">
            <v>9620</v>
          </cell>
        </row>
        <row r="19754">
          <cell r="A19754">
            <v>1</v>
          </cell>
          <cell r="E19754">
            <v>4</v>
          </cell>
          <cell r="I19754">
            <v>19997.86</v>
          </cell>
          <cell r="M19754">
            <v>4</v>
          </cell>
          <cell r="Q19754">
            <v>4</v>
          </cell>
          <cell r="V19754">
            <v>9670</v>
          </cell>
        </row>
        <row r="19755">
          <cell r="A19755">
            <v>1</v>
          </cell>
          <cell r="E19755">
            <v>4</v>
          </cell>
          <cell r="I19755">
            <v>0</v>
          </cell>
          <cell r="M19755">
            <v>4</v>
          </cell>
          <cell r="Q19755">
            <v>4</v>
          </cell>
          <cell r="V19755">
            <v>9990</v>
          </cell>
        </row>
        <row r="19756">
          <cell r="A19756">
            <v>1</v>
          </cell>
          <cell r="E19756">
            <v>4</v>
          </cell>
          <cell r="I19756">
            <v>20492377.18</v>
          </cell>
          <cell r="M19756">
            <v>4</v>
          </cell>
          <cell r="Q19756">
            <v>4</v>
          </cell>
          <cell r="V19756">
            <v>5301</v>
          </cell>
        </row>
        <row r="19757">
          <cell r="A19757">
            <v>1</v>
          </cell>
          <cell r="E19757">
            <v>6</v>
          </cell>
          <cell r="I19757">
            <v>744384.9</v>
          </cell>
          <cell r="M19757">
            <v>6</v>
          </cell>
          <cell r="Q19757">
            <v>6</v>
          </cell>
          <cell r="V19757">
            <v>2010</v>
          </cell>
        </row>
        <row r="19758">
          <cell r="A19758">
            <v>1</v>
          </cell>
          <cell r="E19758">
            <v>6</v>
          </cell>
          <cell r="I19758">
            <v>662674.82999999996</v>
          </cell>
          <cell r="M19758">
            <v>6</v>
          </cell>
          <cell r="Q19758">
            <v>6</v>
          </cell>
          <cell r="V19758">
            <v>2030</v>
          </cell>
        </row>
        <row r="19759">
          <cell r="A19759">
            <v>1</v>
          </cell>
          <cell r="E19759">
            <v>6</v>
          </cell>
          <cell r="I19759">
            <v>964004.86</v>
          </cell>
          <cell r="M19759">
            <v>6</v>
          </cell>
          <cell r="Q19759">
            <v>6</v>
          </cell>
          <cell r="V19759">
            <v>2040</v>
          </cell>
        </row>
        <row r="19760">
          <cell r="A19760">
            <v>1</v>
          </cell>
          <cell r="E19760">
            <v>6</v>
          </cell>
          <cell r="I19760">
            <v>1379298.23</v>
          </cell>
          <cell r="M19760">
            <v>6</v>
          </cell>
          <cell r="Q19760">
            <v>6</v>
          </cell>
          <cell r="V19760">
            <v>2051</v>
          </cell>
        </row>
        <row r="19761">
          <cell r="A19761">
            <v>1</v>
          </cell>
          <cell r="E19761">
            <v>6</v>
          </cell>
          <cell r="I19761">
            <v>4115596.1</v>
          </cell>
          <cell r="M19761">
            <v>6</v>
          </cell>
          <cell r="Q19761">
            <v>6</v>
          </cell>
          <cell r="V19761">
            <v>3400</v>
          </cell>
        </row>
        <row r="19762">
          <cell r="A19762">
            <v>1</v>
          </cell>
          <cell r="E19762">
            <v>6</v>
          </cell>
          <cell r="I19762">
            <v>13413.68</v>
          </cell>
          <cell r="M19762">
            <v>6</v>
          </cell>
          <cell r="Q19762">
            <v>6</v>
          </cell>
          <cell r="V19762">
            <v>4150</v>
          </cell>
        </row>
        <row r="19763">
          <cell r="A19763">
            <v>1</v>
          </cell>
          <cell r="E19763">
            <v>6</v>
          </cell>
          <cell r="I19763">
            <v>600034.16</v>
          </cell>
          <cell r="M19763">
            <v>6</v>
          </cell>
          <cell r="Q19763">
            <v>6</v>
          </cell>
          <cell r="V19763">
            <v>4360</v>
          </cell>
        </row>
        <row r="19764">
          <cell r="A19764">
            <v>1</v>
          </cell>
          <cell r="E19764">
            <v>6</v>
          </cell>
          <cell r="I19764">
            <v>127606.82</v>
          </cell>
          <cell r="M19764">
            <v>6</v>
          </cell>
          <cell r="Q19764">
            <v>6</v>
          </cell>
          <cell r="V19764">
            <v>4601</v>
          </cell>
        </row>
        <row r="19765">
          <cell r="A19765">
            <v>1</v>
          </cell>
          <cell r="E19765">
            <v>6</v>
          </cell>
          <cell r="I19765">
            <v>913435</v>
          </cell>
          <cell r="M19765">
            <v>6</v>
          </cell>
          <cell r="Q19765">
            <v>6</v>
          </cell>
          <cell r="V19765">
            <v>4602</v>
          </cell>
        </row>
        <row r="19766">
          <cell r="A19766">
            <v>1</v>
          </cell>
          <cell r="E19766">
            <v>6</v>
          </cell>
          <cell r="I19766">
            <v>60895.67</v>
          </cell>
          <cell r="M19766">
            <v>6</v>
          </cell>
          <cell r="Q19766">
            <v>6</v>
          </cell>
          <cell r="V19766">
            <v>4660</v>
          </cell>
        </row>
        <row r="19767">
          <cell r="A19767">
            <v>1</v>
          </cell>
          <cell r="E19767">
            <v>6</v>
          </cell>
          <cell r="I19767">
            <v>2264270.37</v>
          </cell>
          <cell r="M19767">
            <v>6</v>
          </cell>
          <cell r="Q19767">
            <v>6</v>
          </cell>
          <cell r="V19767">
            <v>4700</v>
          </cell>
        </row>
        <row r="19768">
          <cell r="A19768">
            <v>1</v>
          </cell>
          <cell r="E19768">
            <v>6</v>
          </cell>
          <cell r="I19768">
            <v>1340611.29</v>
          </cell>
          <cell r="M19768">
            <v>6</v>
          </cell>
          <cell r="Q19768">
            <v>6</v>
          </cell>
          <cell r="V19768">
            <v>4720</v>
          </cell>
        </row>
        <row r="19769">
          <cell r="A19769">
            <v>1</v>
          </cell>
          <cell r="E19769">
            <v>6</v>
          </cell>
          <cell r="I19769">
            <v>-581547.64</v>
          </cell>
          <cell r="M19769">
            <v>6</v>
          </cell>
          <cell r="Q19769">
            <v>6</v>
          </cell>
          <cell r="V19769">
            <v>4730</v>
          </cell>
        </row>
        <row r="19770">
          <cell r="A19770">
            <v>1</v>
          </cell>
          <cell r="E19770">
            <v>6</v>
          </cell>
          <cell r="I19770">
            <v>380419.59</v>
          </cell>
          <cell r="M19770">
            <v>6</v>
          </cell>
          <cell r="Q19770">
            <v>6</v>
          </cell>
          <cell r="V19770">
            <v>4760</v>
          </cell>
        </row>
        <row r="19771">
          <cell r="A19771">
            <v>1</v>
          </cell>
          <cell r="E19771">
            <v>6</v>
          </cell>
          <cell r="I19771">
            <v>85036.71</v>
          </cell>
          <cell r="M19771">
            <v>6</v>
          </cell>
          <cell r="Q19771">
            <v>6</v>
          </cell>
          <cell r="V19771">
            <v>4775</v>
          </cell>
        </row>
        <row r="19772">
          <cell r="A19772">
            <v>1</v>
          </cell>
          <cell r="E19772">
            <v>6</v>
          </cell>
          <cell r="I19772">
            <v>700927.92</v>
          </cell>
          <cell r="M19772">
            <v>6</v>
          </cell>
          <cell r="Q19772">
            <v>6</v>
          </cell>
          <cell r="V19772">
            <v>4780</v>
          </cell>
        </row>
        <row r="19773">
          <cell r="A19773">
            <v>1</v>
          </cell>
          <cell r="E19773">
            <v>6</v>
          </cell>
          <cell r="I19773">
            <v>-60132.800000000003</v>
          </cell>
          <cell r="M19773">
            <v>6</v>
          </cell>
          <cell r="Q19773">
            <v>6</v>
          </cell>
          <cell r="V19773">
            <v>4785</v>
          </cell>
        </row>
        <row r="19774">
          <cell r="A19774">
            <v>1</v>
          </cell>
          <cell r="E19774">
            <v>6</v>
          </cell>
          <cell r="I19774">
            <v>155201.37</v>
          </cell>
          <cell r="M19774">
            <v>6</v>
          </cell>
          <cell r="Q19774">
            <v>6</v>
          </cell>
          <cell r="V19774">
            <v>4800</v>
          </cell>
        </row>
        <row r="19775">
          <cell r="A19775">
            <v>1</v>
          </cell>
          <cell r="E19775">
            <v>6</v>
          </cell>
          <cell r="I19775">
            <v>-139074863.88999999</v>
          </cell>
          <cell r="M19775">
            <v>6</v>
          </cell>
          <cell r="Q19775">
            <v>6</v>
          </cell>
          <cell r="V19775">
            <v>5200</v>
          </cell>
        </row>
        <row r="19776">
          <cell r="A19776">
            <v>1</v>
          </cell>
          <cell r="E19776">
            <v>6</v>
          </cell>
          <cell r="I19776">
            <v>33973582.619999997</v>
          </cell>
          <cell r="M19776">
            <v>6</v>
          </cell>
          <cell r="Q19776">
            <v>6</v>
          </cell>
          <cell r="V19776">
            <v>5400</v>
          </cell>
        </row>
        <row r="19777">
          <cell r="A19777">
            <v>1</v>
          </cell>
          <cell r="E19777">
            <v>6</v>
          </cell>
          <cell r="I19777">
            <v>-124609819.29000001</v>
          </cell>
          <cell r="M19777">
            <v>6</v>
          </cell>
          <cell r="Q19777">
            <v>6</v>
          </cell>
          <cell r="V19777">
            <v>5400</v>
          </cell>
        </row>
        <row r="19778">
          <cell r="A19778">
            <v>1</v>
          </cell>
          <cell r="E19778">
            <v>6</v>
          </cell>
          <cell r="I19778">
            <v>90644375.560000002</v>
          </cell>
          <cell r="M19778">
            <v>6</v>
          </cell>
          <cell r="Q19778">
            <v>6</v>
          </cell>
          <cell r="V19778">
            <v>7100</v>
          </cell>
        </row>
        <row r="19779">
          <cell r="A19779">
            <v>1</v>
          </cell>
          <cell r="E19779">
            <v>6</v>
          </cell>
          <cell r="I19779">
            <v>71106914.180000007</v>
          </cell>
          <cell r="M19779">
            <v>6</v>
          </cell>
          <cell r="Q19779">
            <v>6</v>
          </cell>
          <cell r="V19779">
            <v>7130</v>
          </cell>
        </row>
        <row r="19780">
          <cell r="A19780">
            <v>1</v>
          </cell>
          <cell r="E19780">
            <v>6</v>
          </cell>
          <cell r="I19780">
            <v>200814.17</v>
          </cell>
          <cell r="M19780">
            <v>6</v>
          </cell>
          <cell r="Q19780">
            <v>6</v>
          </cell>
          <cell r="V19780">
            <v>7300</v>
          </cell>
        </row>
        <row r="19781">
          <cell r="A19781">
            <v>1</v>
          </cell>
          <cell r="E19781">
            <v>6</v>
          </cell>
          <cell r="I19781">
            <v>491466.26</v>
          </cell>
          <cell r="M19781">
            <v>6</v>
          </cell>
          <cell r="Q19781">
            <v>6</v>
          </cell>
          <cell r="V19781">
            <v>7300</v>
          </cell>
        </row>
        <row r="19782">
          <cell r="A19782">
            <v>1</v>
          </cell>
          <cell r="E19782">
            <v>6</v>
          </cell>
          <cell r="I19782">
            <v>388248.82</v>
          </cell>
          <cell r="M19782">
            <v>6</v>
          </cell>
          <cell r="Q19782">
            <v>6</v>
          </cell>
          <cell r="V19782">
            <v>7904</v>
          </cell>
        </row>
        <row r="19783">
          <cell r="A19783">
            <v>1</v>
          </cell>
          <cell r="E19783">
            <v>6</v>
          </cell>
          <cell r="I19783">
            <v>52320105</v>
          </cell>
          <cell r="M19783">
            <v>6</v>
          </cell>
          <cell r="Q19783">
            <v>6</v>
          </cell>
          <cell r="V19783">
            <v>8042</v>
          </cell>
        </row>
        <row r="19784">
          <cell r="A19784">
            <v>1</v>
          </cell>
          <cell r="E19784">
            <v>6</v>
          </cell>
          <cell r="I19784">
            <v>693045.51</v>
          </cell>
          <cell r="M19784">
            <v>6</v>
          </cell>
          <cell r="Q19784">
            <v>6</v>
          </cell>
          <cell r="V19784">
            <v>8043</v>
          </cell>
        </row>
        <row r="19785">
          <cell r="A19785">
            <v>1</v>
          </cell>
          <cell r="E19785">
            <v>2</v>
          </cell>
          <cell r="I19785">
            <v>0</v>
          </cell>
          <cell r="M19785">
            <v>2</v>
          </cell>
          <cell r="Q19785">
            <v>2</v>
          </cell>
          <cell r="V19785">
            <v>4770</v>
          </cell>
        </row>
        <row r="19786">
          <cell r="A19786">
            <v>1</v>
          </cell>
          <cell r="E19786">
            <v>8</v>
          </cell>
          <cell r="I19786">
            <v>0</v>
          </cell>
          <cell r="M19786">
            <v>8</v>
          </cell>
          <cell r="Q19786">
            <v>8</v>
          </cell>
          <cell r="V19786">
            <v>4400</v>
          </cell>
        </row>
        <row r="19787">
          <cell r="A19787">
            <v>1</v>
          </cell>
          <cell r="E19787">
            <v>8</v>
          </cell>
          <cell r="I19787">
            <v>0</v>
          </cell>
          <cell r="M19787">
            <v>8</v>
          </cell>
          <cell r="Q19787">
            <v>8</v>
          </cell>
          <cell r="V19787">
            <v>7300</v>
          </cell>
        </row>
        <row r="19788">
          <cell r="A19788">
            <v>1</v>
          </cell>
          <cell r="E19788">
            <v>4</v>
          </cell>
          <cell r="I19788">
            <v>0</v>
          </cell>
          <cell r="M19788">
            <v>4</v>
          </cell>
          <cell r="Q19788">
            <v>4</v>
          </cell>
          <cell r="V19788">
            <v>7111</v>
          </cell>
        </row>
        <row r="19789">
          <cell r="A19789">
            <v>1</v>
          </cell>
          <cell r="E19789">
            <v>9</v>
          </cell>
          <cell r="I19789">
            <v>0</v>
          </cell>
          <cell r="M19789">
            <v>9</v>
          </cell>
          <cell r="Q19789">
            <v>9</v>
          </cell>
          <cell r="V19789">
            <v>7110</v>
          </cell>
        </row>
        <row r="19790">
          <cell r="A19790">
            <v>1</v>
          </cell>
          <cell r="E19790">
            <v>2</v>
          </cell>
          <cell r="I19790">
            <v>0</v>
          </cell>
          <cell r="M19790">
            <v>2</v>
          </cell>
          <cell r="Q19790">
            <v>2</v>
          </cell>
          <cell r="V19790">
            <v>5400</v>
          </cell>
        </row>
        <row r="19791">
          <cell r="A19791">
            <v>1</v>
          </cell>
          <cell r="E19791">
            <v>8</v>
          </cell>
          <cell r="I19791">
            <v>0</v>
          </cell>
          <cell r="M19791">
            <v>8</v>
          </cell>
          <cell r="Q19791">
            <v>8</v>
          </cell>
          <cell r="V19791">
            <v>1090</v>
          </cell>
        </row>
        <row r="19792">
          <cell r="A19792">
            <v>1</v>
          </cell>
          <cell r="E19792">
            <v>8</v>
          </cell>
          <cell r="I19792">
            <v>0</v>
          </cell>
          <cell r="M19792">
            <v>8</v>
          </cell>
          <cell r="Q19792">
            <v>8</v>
          </cell>
          <cell r="V19792">
            <v>7300</v>
          </cell>
        </row>
        <row r="19793">
          <cell r="A19793">
            <v>1</v>
          </cell>
          <cell r="E19793">
            <v>20</v>
          </cell>
          <cell r="I19793">
            <v>-8.7200000000000006</v>
          </cell>
          <cell r="M19793">
            <v>20</v>
          </cell>
          <cell r="Q19793">
            <v>20</v>
          </cell>
          <cell r="V19793">
            <v>3100</v>
          </cell>
        </row>
        <row r="19794">
          <cell r="A19794">
            <v>1</v>
          </cell>
          <cell r="E19794">
            <v>20</v>
          </cell>
          <cell r="I19794">
            <v>85.04</v>
          </cell>
          <cell r="M19794">
            <v>20</v>
          </cell>
          <cell r="Q19794">
            <v>20</v>
          </cell>
          <cell r="V19794">
            <v>4150</v>
          </cell>
        </row>
        <row r="19795">
          <cell r="A19795">
            <v>1</v>
          </cell>
          <cell r="E19795">
            <v>20</v>
          </cell>
          <cell r="I19795">
            <v>-12900</v>
          </cell>
          <cell r="M19795">
            <v>20</v>
          </cell>
          <cell r="Q19795">
            <v>20</v>
          </cell>
          <cell r="V19795">
            <v>5100</v>
          </cell>
        </row>
        <row r="19796">
          <cell r="A19796">
            <v>1</v>
          </cell>
          <cell r="E19796">
            <v>20</v>
          </cell>
          <cell r="I19796">
            <v>9327936.8300000001</v>
          </cell>
          <cell r="M19796">
            <v>20</v>
          </cell>
          <cell r="Q19796">
            <v>20</v>
          </cell>
          <cell r="V19796">
            <v>5400</v>
          </cell>
        </row>
        <row r="19797">
          <cell r="A19797">
            <v>1</v>
          </cell>
          <cell r="E19797">
            <v>20</v>
          </cell>
          <cell r="I19797">
            <v>-9500000</v>
          </cell>
          <cell r="M19797">
            <v>20</v>
          </cell>
          <cell r="Q19797">
            <v>20</v>
          </cell>
          <cell r="V19797">
            <v>5530</v>
          </cell>
        </row>
        <row r="19798">
          <cell r="A19798">
            <v>1</v>
          </cell>
          <cell r="E19798">
            <v>20</v>
          </cell>
          <cell r="I19798">
            <v>79950.679999999993</v>
          </cell>
          <cell r="M19798">
            <v>20</v>
          </cell>
          <cell r="Q19798">
            <v>20</v>
          </cell>
          <cell r="V19798">
            <v>7240</v>
          </cell>
        </row>
        <row r="19799">
          <cell r="A19799">
            <v>1</v>
          </cell>
          <cell r="E19799">
            <v>20</v>
          </cell>
          <cell r="I19799">
            <v>11000</v>
          </cell>
          <cell r="M19799">
            <v>20</v>
          </cell>
          <cell r="Q19799">
            <v>20</v>
          </cell>
          <cell r="V19799">
            <v>7500</v>
          </cell>
        </row>
        <row r="19800">
          <cell r="A19800">
            <v>1</v>
          </cell>
          <cell r="E19800">
            <v>20</v>
          </cell>
          <cell r="I19800">
            <v>4819.3900000000003</v>
          </cell>
          <cell r="M19800">
            <v>20</v>
          </cell>
          <cell r="Q19800">
            <v>20</v>
          </cell>
          <cell r="V19800">
            <v>8201</v>
          </cell>
        </row>
        <row r="19801">
          <cell r="A19801">
            <v>1</v>
          </cell>
          <cell r="E19801">
            <v>20</v>
          </cell>
          <cell r="I19801">
            <v>29943.439999999999</v>
          </cell>
          <cell r="M19801">
            <v>20</v>
          </cell>
          <cell r="Q19801">
            <v>20</v>
          </cell>
          <cell r="V19801">
            <v>8202</v>
          </cell>
        </row>
        <row r="19802">
          <cell r="A19802">
            <v>1</v>
          </cell>
          <cell r="E19802">
            <v>20</v>
          </cell>
          <cell r="I19802">
            <v>-5100</v>
          </cell>
          <cell r="M19802">
            <v>20</v>
          </cell>
          <cell r="Q19802">
            <v>20</v>
          </cell>
          <cell r="V19802">
            <v>9400</v>
          </cell>
        </row>
        <row r="19803">
          <cell r="A19803">
            <v>1</v>
          </cell>
          <cell r="E19803">
            <v>20</v>
          </cell>
          <cell r="I19803">
            <v>64273.34</v>
          </cell>
          <cell r="M19803">
            <v>20</v>
          </cell>
          <cell r="Q19803">
            <v>20</v>
          </cell>
          <cell r="V19803">
            <v>5301</v>
          </cell>
        </row>
        <row r="19804">
          <cell r="A19804">
            <v>1</v>
          </cell>
          <cell r="E19804">
            <v>18</v>
          </cell>
          <cell r="I19804">
            <v>-18913.349999999999</v>
          </cell>
          <cell r="M19804">
            <v>18</v>
          </cell>
          <cell r="Q19804">
            <v>18</v>
          </cell>
          <cell r="V19804">
            <v>3100</v>
          </cell>
        </row>
        <row r="19805">
          <cell r="A19805">
            <v>1</v>
          </cell>
          <cell r="E19805">
            <v>18</v>
          </cell>
          <cell r="I19805">
            <v>805</v>
          </cell>
          <cell r="M19805">
            <v>18</v>
          </cell>
          <cell r="Q19805">
            <v>18</v>
          </cell>
          <cell r="V19805">
            <v>4150</v>
          </cell>
        </row>
        <row r="19806">
          <cell r="A19806">
            <v>1</v>
          </cell>
          <cell r="E19806">
            <v>18</v>
          </cell>
          <cell r="I19806">
            <v>5000</v>
          </cell>
          <cell r="M19806">
            <v>18</v>
          </cell>
          <cell r="Q19806">
            <v>18</v>
          </cell>
          <cell r="V19806">
            <v>4680</v>
          </cell>
        </row>
        <row r="19807">
          <cell r="A19807">
            <v>1</v>
          </cell>
          <cell r="E19807">
            <v>18</v>
          </cell>
          <cell r="I19807">
            <v>43982.95</v>
          </cell>
          <cell r="M19807">
            <v>18</v>
          </cell>
          <cell r="Q19807">
            <v>18</v>
          </cell>
          <cell r="V19807">
            <v>4731</v>
          </cell>
        </row>
        <row r="19808">
          <cell r="A19808">
            <v>1</v>
          </cell>
          <cell r="E19808">
            <v>18</v>
          </cell>
          <cell r="I19808">
            <v>5459.76</v>
          </cell>
          <cell r="M19808">
            <v>18</v>
          </cell>
          <cell r="Q19808">
            <v>18</v>
          </cell>
          <cell r="V19808">
            <v>4830</v>
          </cell>
        </row>
        <row r="19809">
          <cell r="A19809">
            <v>1</v>
          </cell>
          <cell r="E19809">
            <v>18</v>
          </cell>
          <cell r="I19809">
            <v>-1</v>
          </cell>
          <cell r="M19809">
            <v>18</v>
          </cell>
          <cell r="Q19809">
            <v>18</v>
          </cell>
          <cell r="V19809">
            <v>5100</v>
          </cell>
        </row>
        <row r="19810">
          <cell r="A19810">
            <v>1</v>
          </cell>
          <cell r="E19810">
            <v>18</v>
          </cell>
          <cell r="I19810">
            <v>30000</v>
          </cell>
          <cell r="M19810">
            <v>18</v>
          </cell>
          <cell r="Q19810">
            <v>18</v>
          </cell>
          <cell r="V19810">
            <v>5400</v>
          </cell>
        </row>
        <row r="19811">
          <cell r="A19811">
            <v>1</v>
          </cell>
          <cell r="E19811">
            <v>18</v>
          </cell>
          <cell r="I19811">
            <v>307506</v>
          </cell>
          <cell r="M19811">
            <v>18</v>
          </cell>
          <cell r="Q19811">
            <v>18</v>
          </cell>
          <cell r="V19811">
            <v>5400</v>
          </cell>
        </row>
        <row r="19812">
          <cell r="A19812">
            <v>1</v>
          </cell>
          <cell r="E19812">
            <v>18</v>
          </cell>
          <cell r="I19812">
            <v>819474.22</v>
          </cell>
          <cell r="M19812">
            <v>18</v>
          </cell>
          <cell r="Q19812">
            <v>18</v>
          </cell>
          <cell r="V19812">
            <v>5400</v>
          </cell>
        </row>
        <row r="19813">
          <cell r="A19813">
            <v>1</v>
          </cell>
          <cell r="E19813">
            <v>18</v>
          </cell>
          <cell r="I19813">
            <v>-6094</v>
          </cell>
          <cell r="M19813">
            <v>18</v>
          </cell>
          <cell r="Q19813">
            <v>18</v>
          </cell>
          <cell r="V19813">
            <v>5400</v>
          </cell>
        </row>
        <row r="19814">
          <cell r="A19814">
            <v>1</v>
          </cell>
          <cell r="E19814">
            <v>18</v>
          </cell>
          <cell r="I19814">
            <v>-74795.600000000006</v>
          </cell>
          <cell r="M19814">
            <v>18</v>
          </cell>
          <cell r="Q19814">
            <v>18</v>
          </cell>
          <cell r="V19814">
            <v>5400</v>
          </cell>
        </row>
        <row r="19815">
          <cell r="A19815">
            <v>1</v>
          </cell>
          <cell r="E19815">
            <v>18</v>
          </cell>
          <cell r="I19815">
            <v>312654</v>
          </cell>
          <cell r="M19815">
            <v>18</v>
          </cell>
          <cell r="Q19815">
            <v>18</v>
          </cell>
          <cell r="V19815">
            <v>5400</v>
          </cell>
        </row>
        <row r="19816">
          <cell r="A19816">
            <v>1</v>
          </cell>
          <cell r="E19816">
            <v>18</v>
          </cell>
          <cell r="I19816">
            <v>156081.66</v>
          </cell>
          <cell r="M19816">
            <v>18</v>
          </cell>
          <cell r="Q19816">
            <v>18</v>
          </cell>
          <cell r="V19816">
            <v>5400</v>
          </cell>
        </row>
        <row r="19817">
          <cell r="A19817">
            <v>1</v>
          </cell>
          <cell r="E19817">
            <v>18</v>
          </cell>
          <cell r="I19817">
            <v>14064.94</v>
          </cell>
          <cell r="M19817">
            <v>18</v>
          </cell>
          <cell r="Q19817">
            <v>18</v>
          </cell>
          <cell r="V19817">
            <v>5400</v>
          </cell>
        </row>
        <row r="19818">
          <cell r="A19818">
            <v>1</v>
          </cell>
          <cell r="E19818">
            <v>18</v>
          </cell>
          <cell r="I19818">
            <v>1100000</v>
          </cell>
          <cell r="M19818">
            <v>18</v>
          </cell>
          <cell r="Q19818">
            <v>18</v>
          </cell>
          <cell r="V19818">
            <v>5400</v>
          </cell>
        </row>
        <row r="19819">
          <cell r="A19819">
            <v>1</v>
          </cell>
          <cell r="E19819">
            <v>18</v>
          </cell>
          <cell r="I19819">
            <v>85000</v>
          </cell>
          <cell r="M19819">
            <v>18</v>
          </cell>
          <cell r="Q19819">
            <v>18</v>
          </cell>
          <cell r="V19819">
            <v>5400</v>
          </cell>
        </row>
        <row r="19820">
          <cell r="A19820">
            <v>1</v>
          </cell>
          <cell r="E19820">
            <v>18</v>
          </cell>
          <cell r="I19820">
            <v>-9327935.8300000001</v>
          </cell>
          <cell r="M19820">
            <v>18</v>
          </cell>
          <cell r="Q19820">
            <v>18</v>
          </cell>
          <cell r="V19820">
            <v>5400</v>
          </cell>
        </row>
        <row r="19821">
          <cell r="A19821">
            <v>1</v>
          </cell>
          <cell r="E19821">
            <v>18</v>
          </cell>
          <cell r="I19821">
            <v>-1164226</v>
          </cell>
          <cell r="M19821">
            <v>18</v>
          </cell>
          <cell r="Q19821">
            <v>18</v>
          </cell>
          <cell r="V19821">
            <v>5400</v>
          </cell>
        </row>
        <row r="19822">
          <cell r="A19822">
            <v>1</v>
          </cell>
          <cell r="E19822">
            <v>18</v>
          </cell>
          <cell r="I19822">
            <v>767141</v>
          </cell>
          <cell r="M19822">
            <v>18</v>
          </cell>
          <cell r="Q19822">
            <v>18</v>
          </cell>
          <cell r="V19822">
            <v>5400</v>
          </cell>
        </row>
        <row r="19823">
          <cell r="A19823">
            <v>1</v>
          </cell>
          <cell r="E19823">
            <v>18</v>
          </cell>
          <cell r="I19823">
            <v>4830590.79</v>
          </cell>
          <cell r="M19823">
            <v>18</v>
          </cell>
          <cell r="Q19823">
            <v>18</v>
          </cell>
          <cell r="V19823">
            <v>5400</v>
          </cell>
        </row>
        <row r="19824">
          <cell r="A19824">
            <v>1</v>
          </cell>
          <cell r="E19824">
            <v>18</v>
          </cell>
          <cell r="I19824">
            <v>2187791</v>
          </cell>
          <cell r="M19824">
            <v>18</v>
          </cell>
          <cell r="Q19824">
            <v>18</v>
          </cell>
          <cell r="V19824">
            <v>5400</v>
          </cell>
        </row>
        <row r="19825">
          <cell r="A19825">
            <v>1</v>
          </cell>
          <cell r="E19825">
            <v>18</v>
          </cell>
          <cell r="I19825">
            <v>-1200000</v>
          </cell>
          <cell r="M19825">
            <v>18</v>
          </cell>
          <cell r="Q19825">
            <v>18</v>
          </cell>
          <cell r="V19825">
            <v>5450</v>
          </cell>
        </row>
        <row r="19826">
          <cell r="A19826">
            <v>1</v>
          </cell>
          <cell r="E19826">
            <v>18</v>
          </cell>
          <cell r="I19826">
            <v>50000</v>
          </cell>
          <cell r="M19826">
            <v>18</v>
          </cell>
          <cell r="Q19826">
            <v>18</v>
          </cell>
          <cell r="V19826">
            <v>7200</v>
          </cell>
        </row>
        <row r="19827">
          <cell r="A19827">
            <v>1</v>
          </cell>
          <cell r="E19827">
            <v>18</v>
          </cell>
          <cell r="I19827">
            <v>50000</v>
          </cell>
          <cell r="M19827">
            <v>18</v>
          </cell>
          <cell r="Q19827">
            <v>18</v>
          </cell>
          <cell r="V19827">
            <v>7200</v>
          </cell>
        </row>
        <row r="19828">
          <cell r="A19828">
            <v>1</v>
          </cell>
          <cell r="E19828">
            <v>18</v>
          </cell>
          <cell r="I19828">
            <v>50000</v>
          </cell>
          <cell r="M19828">
            <v>18</v>
          </cell>
          <cell r="Q19828">
            <v>18</v>
          </cell>
          <cell r="V19828">
            <v>7200</v>
          </cell>
        </row>
        <row r="19829">
          <cell r="A19829">
            <v>1</v>
          </cell>
          <cell r="E19829">
            <v>18</v>
          </cell>
          <cell r="I19829">
            <v>200000</v>
          </cell>
          <cell r="M19829">
            <v>18</v>
          </cell>
          <cell r="Q19829">
            <v>18</v>
          </cell>
          <cell r="V19829">
            <v>7200</v>
          </cell>
        </row>
        <row r="19830">
          <cell r="A19830">
            <v>1</v>
          </cell>
          <cell r="E19830">
            <v>18</v>
          </cell>
          <cell r="I19830">
            <v>50000</v>
          </cell>
          <cell r="M19830">
            <v>18</v>
          </cell>
          <cell r="Q19830">
            <v>18</v>
          </cell>
          <cell r="V19830">
            <v>7200</v>
          </cell>
        </row>
        <row r="19831">
          <cell r="A19831">
            <v>1</v>
          </cell>
          <cell r="E19831">
            <v>18</v>
          </cell>
          <cell r="I19831">
            <v>50000</v>
          </cell>
          <cell r="M19831">
            <v>18</v>
          </cell>
          <cell r="Q19831">
            <v>18</v>
          </cell>
          <cell r="V19831">
            <v>7200</v>
          </cell>
        </row>
        <row r="19832">
          <cell r="A19832">
            <v>1</v>
          </cell>
          <cell r="E19832">
            <v>18</v>
          </cell>
          <cell r="I19832">
            <v>50000</v>
          </cell>
          <cell r="M19832">
            <v>18</v>
          </cell>
          <cell r="Q19832">
            <v>18</v>
          </cell>
          <cell r="V19832">
            <v>7200</v>
          </cell>
        </row>
        <row r="19833">
          <cell r="A19833">
            <v>1</v>
          </cell>
          <cell r="E19833">
            <v>18</v>
          </cell>
          <cell r="I19833">
            <v>50000</v>
          </cell>
          <cell r="M19833">
            <v>18</v>
          </cell>
          <cell r="Q19833">
            <v>18</v>
          </cell>
          <cell r="V19833">
            <v>7200</v>
          </cell>
        </row>
        <row r="19834">
          <cell r="A19834">
            <v>1</v>
          </cell>
          <cell r="E19834">
            <v>18</v>
          </cell>
          <cell r="I19834">
            <v>119642.42</v>
          </cell>
          <cell r="M19834">
            <v>18</v>
          </cell>
          <cell r="Q19834">
            <v>18</v>
          </cell>
          <cell r="V19834">
            <v>8200</v>
          </cell>
        </row>
        <row r="19835">
          <cell r="A19835">
            <v>1</v>
          </cell>
          <cell r="E19835">
            <v>18</v>
          </cell>
          <cell r="I19835">
            <v>-226256.16</v>
          </cell>
          <cell r="M19835">
            <v>18</v>
          </cell>
          <cell r="Q19835">
            <v>18</v>
          </cell>
          <cell r="V19835">
            <v>9258</v>
          </cell>
        </row>
        <row r="19836">
          <cell r="A19836">
            <v>1</v>
          </cell>
          <cell r="E19836">
            <v>18</v>
          </cell>
          <cell r="I19836">
            <v>-39450.03</v>
          </cell>
          <cell r="M19836">
            <v>18</v>
          </cell>
          <cell r="Q19836">
            <v>18</v>
          </cell>
          <cell r="V19836">
            <v>9303</v>
          </cell>
        </row>
        <row r="19837">
          <cell r="A19837">
            <v>1</v>
          </cell>
          <cell r="E19837">
            <v>18</v>
          </cell>
          <cell r="I19837">
            <v>-2500</v>
          </cell>
          <cell r="M19837">
            <v>18</v>
          </cell>
          <cell r="Q19837">
            <v>18</v>
          </cell>
          <cell r="V19837">
            <v>9400</v>
          </cell>
        </row>
        <row r="19838">
          <cell r="A19838">
            <v>1</v>
          </cell>
          <cell r="E19838">
            <v>18</v>
          </cell>
          <cell r="I19838">
            <v>724978.23</v>
          </cell>
          <cell r="M19838">
            <v>18</v>
          </cell>
          <cell r="Q19838">
            <v>18</v>
          </cell>
          <cell r="V19838">
            <v>5301</v>
          </cell>
        </row>
        <row r="19839">
          <cell r="A19839">
            <v>1</v>
          </cell>
          <cell r="E19839">
            <v>9</v>
          </cell>
          <cell r="I19839">
            <v>0</v>
          </cell>
          <cell r="M19839">
            <v>9</v>
          </cell>
          <cell r="Q19839">
            <v>9</v>
          </cell>
          <cell r="V19839">
            <v>1010</v>
          </cell>
        </row>
        <row r="19840">
          <cell r="A19840">
            <v>1</v>
          </cell>
          <cell r="E19840">
            <v>9</v>
          </cell>
          <cell r="I19840">
            <v>0</v>
          </cell>
          <cell r="M19840">
            <v>9</v>
          </cell>
          <cell r="Q19840">
            <v>9</v>
          </cell>
          <cell r="V19840">
            <v>1030</v>
          </cell>
        </row>
        <row r="19841">
          <cell r="A19841">
            <v>1</v>
          </cell>
          <cell r="E19841">
            <v>9</v>
          </cell>
          <cell r="I19841">
            <v>0</v>
          </cell>
          <cell r="M19841">
            <v>9</v>
          </cell>
          <cell r="Q19841">
            <v>9</v>
          </cell>
          <cell r="V19841">
            <v>1030</v>
          </cell>
        </row>
        <row r="19842">
          <cell r="A19842">
            <v>1</v>
          </cell>
          <cell r="E19842">
            <v>9</v>
          </cell>
          <cell r="I19842">
            <v>0</v>
          </cell>
          <cell r="M19842">
            <v>9</v>
          </cell>
          <cell r="Q19842">
            <v>9</v>
          </cell>
          <cell r="V19842">
            <v>1095</v>
          </cell>
        </row>
        <row r="19843">
          <cell r="A19843">
            <v>1</v>
          </cell>
          <cell r="E19843">
            <v>9</v>
          </cell>
          <cell r="I19843">
            <v>0</v>
          </cell>
          <cell r="M19843">
            <v>9</v>
          </cell>
          <cell r="Q19843">
            <v>9</v>
          </cell>
          <cell r="V19843">
            <v>1095</v>
          </cell>
        </row>
        <row r="19844">
          <cell r="A19844">
            <v>1</v>
          </cell>
          <cell r="E19844">
            <v>9</v>
          </cell>
          <cell r="I19844">
            <v>0</v>
          </cell>
          <cell r="M19844">
            <v>9</v>
          </cell>
          <cell r="Q19844">
            <v>9</v>
          </cell>
          <cell r="V19844">
            <v>1096</v>
          </cell>
        </row>
        <row r="19845">
          <cell r="A19845">
            <v>1</v>
          </cell>
          <cell r="E19845">
            <v>9</v>
          </cell>
          <cell r="I19845">
            <v>0</v>
          </cell>
          <cell r="M19845">
            <v>9</v>
          </cell>
          <cell r="Q19845">
            <v>9</v>
          </cell>
          <cell r="V19845">
            <v>2010</v>
          </cell>
        </row>
        <row r="19846">
          <cell r="A19846">
            <v>1</v>
          </cell>
          <cell r="E19846">
            <v>9</v>
          </cell>
          <cell r="I19846">
            <v>0</v>
          </cell>
          <cell r="M19846">
            <v>9</v>
          </cell>
          <cell r="Q19846">
            <v>9</v>
          </cell>
          <cell r="V19846">
            <v>2030</v>
          </cell>
        </row>
        <row r="19847">
          <cell r="A19847">
            <v>1</v>
          </cell>
          <cell r="E19847">
            <v>9</v>
          </cell>
          <cell r="I19847">
            <v>11699850.640000001</v>
          </cell>
          <cell r="M19847">
            <v>9</v>
          </cell>
          <cell r="Q19847">
            <v>9</v>
          </cell>
          <cell r="V19847">
            <v>2040</v>
          </cell>
        </row>
        <row r="19848">
          <cell r="A19848">
            <v>1</v>
          </cell>
          <cell r="E19848">
            <v>9</v>
          </cell>
          <cell r="I19848">
            <v>0</v>
          </cell>
          <cell r="M19848">
            <v>9</v>
          </cell>
          <cell r="Q19848">
            <v>9</v>
          </cell>
          <cell r="V19848">
            <v>2051</v>
          </cell>
        </row>
        <row r="19849">
          <cell r="A19849">
            <v>1</v>
          </cell>
          <cell r="E19849">
            <v>9</v>
          </cell>
          <cell r="I19849">
            <v>0</v>
          </cell>
          <cell r="M19849">
            <v>9</v>
          </cell>
          <cell r="Q19849">
            <v>9</v>
          </cell>
          <cell r="V19849">
            <v>2052</v>
          </cell>
        </row>
        <row r="19850">
          <cell r="A19850">
            <v>1</v>
          </cell>
          <cell r="E19850">
            <v>9</v>
          </cell>
          <cell r="I19850">
            <v>0</v>
          </cell>
          <cell r="M19850">
            <v>9</v>
          </cell>
          <cell r="Q19850">
            <v>9</v>
          </cell>
          <cell r="V19850">
            <v>2053</v>
          </cell>
        </row>
        <row r="19851">
          <cell r="A19851">
            <v>1</v>
          </cell>
          <cell r="E19851">
            <v>9</v>
          </cell>
          <cell r="I19851">
            <v>0</v>
          </cell>
          <cell r="M19851">
            <v>9</v>
          </cell>
          <cell r="Q19851">
            <v>9</v>
          </cell>
          <cell r="V19851">
            <v>2055</v>
          </cell>
        </row>
        <row r="19852">
          <cell r="A19852">
            <v>1</v>
          </cell>
          <cell r="E19852">
            <v>9</v>
          </cell>
          <cell r="I19852">
            <v>0</v>
          </cell>
          <cell r="M19852">
            <v>9</v>
          </cell>
          <cell r="Q19852">
            <v>9</v>
          </cell>
          <cell r="V19852">
            <v>2090</v>
          </cell>
        </row>
        <row r="19853">
          <cell r="A19853">
            <v>1</v>
          </cell>
          <cell r="E19853">
            <v>9</v>
          </cell>
          <cell r="I19853">
            <v>-11699850.640000001</v>
          </cell>
          <cell r="M19853">
            <v>9</v>
          </cell>
          <cell r="Q19853">
            <v>9</v>
          </cell>
          <cell r="V19853">
            <v>2095</v>
          </cell>
        </row>
        <row r="19854">
          <cell r="A19854">
            <v>1</v>
          </cell>
          <cell r="E19854">
            <v>9</v>
          </cell>
          <cell r="I19854">
            <v>0</v>
          </cell>
          <cell r="M19854">
            <v>9</v>
          </cell>
          <cell r="Q19854">
            <v>9</v>
          </cell>
          <cell r="V19854">
            <v>3100</v>
          </cell>
        </row>
        <row r="19855">
          <cell r="A19855">
            <v>1</v>
          </cell>
          <cell r="E19855">
            <v>9</v>
          </cell>
          <cell r="I19855">
            <v>1254443.8999999999</v>
          </cell>
          <cell r="M19855">
            <v>9</v>
          </cell>
          <cell r="Q19855">
            <v>9</v>
          </cell>
          <cell r="V19855">
            <v>3400</v>
          </cell>
        </row>
        <row r="19856">
          <cell r="A19856">
            <v>1</v>
          </cell>
          <cell r="E19856">
            <v>9</v>
          </cell>
          <cell r="I19856">
            <v>0</v>
          </cell>
          <cell r="M19856">
            <v>9</v>
          </cell>
          <cell r="Q19856">
            <v>9</v>
          </cell>
          <cell r="V19856">
            <v>3500</v>
          </cell>
        </row>
        <row r="19857">
          <cell r="A19857">
            <v>1</v>
          </cell>
          <cell r="E19857">
            <v>9</v>
          </cell>
          <cell r="I19857">
            <v>499074.88</v>
          </cell>
          <cell r="M19857">
            <v>9</v>
          </cell>
          <cell r="Q19857">
            <v>9</v>
          </cell>
          <cell r="V19857">
            <v>4000</v>
          </cell>
        </row>
        <row r="19858">
          <cell r="A19858">
            <v>1</v>
          </cell>
          <cell r="E19858">
            <v>9</v>
          </cell>
          <cell r="I19858">
            <v>0</v>
          </cell>
          <cell r="M19858">
            <v>9</v>
          </cell>
          <cell r="Q19858">
            <v>9</v>
          </cell>
          <cell r="V19858">
            <v>4050</v>
          </cell>
        </row>
        <row r="19859">
          <cell r="A19859">
            <v>1</v>
          </cell>
          <cell r="E19859">
            <v>9</v>
          </cell>
          <cell r="I19859">
            <v>400000</v>
          </cell>
          <cell r="M19859">
            <v>9</v>
          </cell>
          <cell r="Q19859">
            <v>9</v>
          </cell>
          <cell r="V19859">
            <v>4060</v>
          </cell>
        </row>
        <row r="19860">
          <cell r="A19860">
            <v>1</v>
          </cell>
          <cell r="E19860">
            <v>9</v>
          </cell>
          <cell r="I19860">
            <v>0</v>
          </cell>
          <cell r="M19860">
            <v>9</v>
          </cell>
          <cell r="Q19860">
            <v>9</v>
          </cell>
          <cell r="V19860">
            <v>4150</v>
          </cell>
        </row>
        <row r="19861">
          <cell r="A19861">
            <v>1</v>
          </cell>
          <cell r="E19861">
            <v>9</v>
          </cell>
          <cell r="I19861">
            <v>0</v>
          </cell>
          <cell r="M19861">
            <v>9</v>
          </cell>
          <cell r="Q19861">
            <v>9</v>
          </cell>
          <cell r="V19861">
            <v>4150</v>
          </cell>
        </row>
        <row r="19862">
          <cell r="A19862">
            <v>1</v>
          </cell>
          <cell r="E19862">
            <v>9</v>
          </cell>
          <cell r="I19862">
            <v>158269.04</v>
          </cell>
          <cell r="M19862">
            <v>9</v>
          </cell>
          <cell r="Q19862">
            <v>9</v>
          </cell>
          <cell r="V19862">
            <v>4250</v>
          </cell>
        </row>
        <row r="19863">
          <cell r="A19863">
            <v>1</v>
          </cell>
          <cell r="E19863">
            <v>9</v>
          </cell>
          <cell r="I19863">
            <v>0</v>
          </cell>
          <cell r="M19863">
            <v>9</v>
          </cell>
          <cell r="Q19863">
            <v>9</v>
          </cell>
          <cell r="V19863">
            <v>4260</v>
          </cell>
        </row>
        <row r="19864">
          <cell r="A19864">
            <v>1</v>
          </cell>
          <cell r="E19864">
            <v>9</v>
          </cell>
          <cell r="I19864">
            <v>0</v>
          </cell>
          <cell r="M19864">
            <v>9</v>
          </cell>
          <cell r="Q19864">
            <v>9</v>
          </cell>
          <cell r="V19864">
            <v>4301</v>
          </cell>
        </row>
        <row r="19865">
          <cell r="A19865">
            <v>1</v>
          </cell>
          <cell r="E19865">
            <v>9</v>
          </cell>
          <cell r="I19865">
            <v>16720.63</v>
          </cell>
          <cell r="M19865">
            <v>9</v>
          </cell>
          <cell r="Q19865">
            <v>9</v>
          </cell>
          <cell r="V19865">
            <v>4302</v>
          </cell>
        </row>
        <row r="19866">
          <cell r="A19866">
            <v>1</v>
          </cell>
          <cell r="E19866">
            <v>9</v>
          </cell>
          <cell r="I19866">
            <v>0</v>
          </cell>
          <cell r="M19866">
            <v>9</v>
          </cell>
          <cell r="Q19866">
            <v>9</v>
          </cell>
          <cell r="V19866">
            <v>4303</v>
          </cell>
        </row>
        <row r="19867">
          <cell r="A19867">
            <v>1</v>
          </cell>
          <cell r="E19867">
            <v>9</v>
          </cell>
          <cell r="I19867">
            <v>0</v>
          </cell>
          <cell r="M19867">
            <v>9</v>
          </cell>
          <cell r="Q19867">
            <v>9</v>
          </cell>
          <cell r="V19867">
            <v>4304</v>
          </cell>
        </row>
        <row r="19868">
          <cell r="A19868">
            <v>1</v>
          </cell>
          <cell r="E19868">
            <v>9</v>
          </cell>
          <cell r="I19868">
            <v>28440.42</v>
          </cell>
          <cell r="M19868">
            <v>9</v>
          </cell>
          <cell r="Q19868">
            <v>9</v>
          </cell>
          <cell r="V19868">
            <v>4305</v>
          </cell>
        </row>
        <row r="19869">
          <cell r="A19869">
            <v>1</v>
          </cell>
          <cell r="E19869">
            <v>9</v>
          </cell>
          <cell r="I19869">
            <v>0</v>
          </cell>
          <cell r="M19869">
            <v>9</v>
          </cell>
          <cell r="Q19869">
            <v>9</v>
          </cell>
          <cell r="V19869">
            <v>4380</v>
          </cell>
        </row>
        <row r="19870">
          <cell r="A19870">
            <v>1</v>
          </cell>
          <cell r="E19870">
            <v>9</v>
          </cell>
          <cell r="I19870">
            <v>0</v>
          </cell>
          <cell r="M19870">
            <v>9</v>
          </cell>
          <cell r="Q19870">
            <v>9</v>
          </cell>
          <cell r="V19870">
            <v>4460</v>
          </cell>
        </row>
        <row r="19871">
          <cell r="A19871">
            <v>1</v>
          </cell>
          <cell r="E19871">
            <v>9</v>
          </cell>
          <cell r="I19871">
            <v>0</v>
          </cell>
          <cell r="M19871">
            <v>9</v>
          </cell>
          <cell r="Q19871">
            <v>9</v>
          </cell>
          <cell r="V19871">
            <v>4500</v>
          </cell>
        </row>
        <row r="19872">
          <cell r="A19872">
            <v>1</v>
          </cell>
          <cell r="E19872">
            <v>9</v>
          </cell>
          <cell r="I19872">
            <v>0</v>
          </cell>
          <cell r="M19872">
            <v>9</v>
          </cell>
          <cell r="Q19872">
            <v>9</v>
          </cell>
          <cell r="V19872">
            <v>4560</v>
          </cell>
        </row>
        <row r="19873">
          <cell r="A19873">
            <v>1</v>
          </cell>
          <cell r="E19873">
            <v>9</v>
          </cell>
          <cell r="I19873">
            <v>0</v>
          </cell>
          <cell r="M19873">
            <v>9</v>
          </cell>
          <cell r="Q19873">
            <v>9</v>
          </cell>
          <cell r="V19873">
            <v>4595</v>
          </cell>
        </row>
        <row r="19874">
          <cell r="A19874">
            <v>1</v>
          </cell>
          <cell r="E19874">
            <v>9</v>
          </cell>
          <cell r="I19874">
            <v>93365.16</v>
          </cell>
          <cell r="M19874">
            <v>9</v>
          </cell>
          <cell r="Q19874">
            <v>9</v>
          </cell>
          <cell r="V19874">
            <v>4601</v>
          </cell>
        </row>
        <row r="19875">
          <cell r="A19875">
            <v>1</v>
          </cell>
          <cell r="E19875">
            <v>9</v>
          </cell>
          <cell r="I19875">
            <v>0</v>
          </cell>
          <cell r="M19875">
            <v>9</v>
          </cell>
          <cell r="Q19875">
            <v>9</v>
          </cell>
          <cell r="V19875">
            <v>4602</v>
          </cell>
        </row>
        <row r="19876">
          <cell r="A19876">
            <v>1</v>
          </cell>
          <cell r="E19876">
            <v>9</v>
          </cell>
          <cell r="I19876">
            <v>0</v>
          </cell>
          <cell r="M19876">
            <v>9</v>
          </cell>
          <cell r="Q19876">
            <v>9</v>
          </cell>
          <cell r="V19876">
            <v>4603</v>
          </cell>
        </row>
        <row r="19877">
          <cell r="A19877">
            <v>1</v>
          </cell>
          <cell r="E19877">
            <v>9</v>
          </cell>
          <cell r="I19877">
            <v>0</v>
          </cell>
          <cell r="M19877">
            <v>9</v>
          </cell>
          <cell r="Q19877">
            <v>9</v>
          </cell>
          <cell r="V19877">
            <v>4610</v>
          </cell>
        </row>
        <row r="19878">
          <cell r="A19878">
            <v>1</v>
          </cell>
          <cell r="E19878">
            <v>9</v>
          </cell>
          <cell r="I19878">
            <v>0</v>
          </cell>
          <cell r="M19878">
            <v>9</v>
          </cell>
          <cell r="Q19878">
            <v>9</v>
          </cell>
          <cell r="V19878">
            <v>4640</v>
          </cell>
        </row>
        <row r="19879">
          <cell r="A19879">
            <v>1</v>
          </cell>
          <cell r="E19879">
            <v>9</v>
          </cell>
          <cell r="I19879">
            <v>0</v>
          </cell>
          <cell r="M19879">
            <v>9</v>
          </cell>
          <cell r="Q19879">
            <v>9</v>
          </cell>
          <cell r="V19879">
            <v>4660</v>
          </cell>
        </row>
        <row r="19880">
          <cell r="A19880">
            <v>1</v>
          </cell>
          <cell r="E19880">
            <v>9</v>
          </cell>
          <cell r="I19880">
            <v>0</v>
          </cell>
          <cell r="M19880">
            <v>9</v>
          </cell>
          <cell r="Q19880">
            <v>9</v>
          </cell>
          <cell r="V19880">
            <v>4680</v>
          </cell>
        </row>
        <row r="19881">
          <cell r="A19881">
            <v>1</v>
          </cell>
          <cell r="E19881">
            <v>9</v>
          </cell>
          <cell r="I19881">
            <v>0</v>
          </cell>
          <cell r="M19881">
            <v>9</v>
          </cell>
          <cell r="Q19881">
            <v>9</v>
          </cell>
          <cell r="V19881">
            <v>4700</v>
          </cell>
        </row>
        <row r="19882">
          <cell r="A19882">
            <v>1</v>
          </cell>
          <cell r="E19882">
            <v>9</v>
          </cell>
          <cell r="I19882">
            <v>0</v>
          </cell>
          <cell r="M19882">
            <v>9</v>
          </cell>
          <cell r="Q19882">
            <v>9</v>
          </cell>
          <cell r="V19882">
            <v>4720</v>
          </cell>
        </row>
        <row r="19883">
          <cell r="A19883">
            <v>1</v>
          </cell>
          <cell r="E19883">
            <v>9</v>
          </cell>
          <cell r="I19883">
            <v>4012917.98</v>
          </cell>
          <cell r="M19883">
            <v>9</v>
          </cell>
          <cell r="Q19883">
            <v>9</v>
          </cell>
          <cell r="V19883">
            <v>4730</v>
          </cell>
        </row>
        <row r="19884">
          <cell r="A19884">
            <v>1</v>
          </cell>
          <cell r="E19884">
            <v>9</v>
          </cell>
          <cell r="I19884">
            <v>0</v>
          </cell>
          <cell r="M19884">
            <v>9</v>
          </cell>
          <cell r="Q19884">
            <v>9</v>
          </cell>
          <cell r="V19884">
            <v>4740</v>
          </cell>
        </row>
        <row r="19885">
          <cell r="A19885">
            <v>1</v>
          </cell>
          <cell r="E19885">
            <v>9</v>
          </cell>
          <cell r="I19885">
            <v>0</v>
          </cell>
          <cell r="M19885">
            <v>9</v>
          </cell>
          <cell r="Q19885">
            <v>9</v>
          </cell>
          <cell r="V19885">
            <v>4760</v>
          </cell>
        </row>
        <row r="19886">
          <cell r="A19886">
            <v>1</v>
          </cell>
          <cell r="E19886">
            <v>9</v>
          </cell>
          <cell r="I19886">
            <v>0</v>
          </cell>
          <cell r="M19886">
            <v>9</v>
          </cell>
          <cell r="Q19886">
            <v>9</v>
          </cell>
          <cell r="V19886">
            <v>4770</v>
          </cell>
        </row>
        <row r="19887">
          <cell r="A19887">
            <v>1</v>
          </cell>
          <cell r="E19887">
            <v>9</v>
          </cell>
          <cell r="I19887">
            <v>315828.3</v>
          </cell>
          <cell r="M19887">
            <v>9</v>
          </cell>
          <cell r="Q19887">
            <v>9</v>
          </cell>
          <cell r="V19887">
            <v>4775</v>
          </cell>
        </row>
        <row r="19888">
          <cell r="A19888">
            <v>1</v>
          </cell>
          <cell r="E19888">
            <v>9</v>
          </cell>
          <cell r="I19888">
            <v>0</v>
          </cell>
          <cell r="M19888">
            <v>9</v>
          </cell>
          <cell r="Q19888">
            <v>9</v>
          </cell>
          <cell r="V19888">
            <v>4775</v>
          </cell>
        </row>
        <row r="19889">
          <cell r="A19889">
            <v>1</v>
          </cell>
          <cell r="E19889">
            <v>9</v>
          </cell>
          <cell r="I19889">
            <v>196389.52</v>
          </cell>
          <cell r="M19889">
            <v>9</v>
          </cell>
          <cell r="Q19889">
            <v>9</v>
          </cell>
          <cell r="V19889">
            <v>4780</v>
          </cell>
        </row>
        <row r="19890">
          <cell r="A19890">
            <v>1</v>
          </cell>
          <cell r="E19890">
            <v>9</v>
          </cell>
          <cell r="I19890">
            <v>0</v>
          </cell>
          <cell r="M19890">
            <v>9</v>
          </cell>
          <cell r="Q19890">
            <v>9</v>
          </cell>
          <cell r="V19890">
            <v>4785</v>
          </cell>
        </row>
        <row r="19891">
          <cell r="A19891">
            <v>1</v>
          </cell>
          <cell r="E19891">
            <v>9</v>
          </cell>
          <cell r="I19891">
            <v>0</v>
          </cell>
          <cell r="M19891">
            <v>9</v>
          </cell>
          <cell r="Q19891">
            <v>9</v>
          </cell>
          <cell r="V19891">
            <v>4800</v>
          </cell>
        </row>
        <row r="19892">
          <cell r="A19892">
            <v>1</v>
          </cell>
          <cell r="E19892">
            <v>9</v>
          </cell>
          <cell r="I19892">
            <v>0</v>
          </cell>
          <cell r="M19892">
            <v>9</v>
          </cell>
          <cell r="Q19892">
            <v>9</v>
          </cell>
          <cell r="V19892">
            <v>4800</v>
          </cell>
        </row>
        <row r="19893">
          <cell r="A19893">
            <v>1</v>
          </cell>
          <cell r="E19893">
            <v>9</v>
          </cell>
          <cell r="I19893">
            <v>712843.46</v>
          </cell>
          <cell r="M19893">
            <v>9</v>
          </cell>
          <cell r="Q19893">
            <v>9</v>
          </cell>
          <cell r="V19893">
            <v>4830</v>
          </cell>
        </row>
        <row r="19894">
          <cell r="A19894">
            <v>1</v>
          </cell>
          <cell r="E19894">
            <v>9</v>
          </cell>
          <cell r="I19894">
            <v>-4700000</v>
          </cell>
          <cell r="M19894">
            <v>9</v>
          </cell>
          <cell r="Q19894">
            <v>9</v>
          </cell>
          <cell r="V19894">
            <v>5100</v>
          </cell>
        </row>
        <row r="19895">
          <cell r="A19895">
            <v>1</v>
          </cell>
          <cell r="E19895">
            <v>9</v>
          </cell>
          <cell r="I19895">
            <v>-4530597.3</v>
          </cell>
          <cell r="M19895">
            <v>9</v>
          </cell>
          <cell r="Q19895">
            <v>9</v>
          </cell>
          <cell r="V19895">
            <v>5150</v>
          </cell>
        </row>
        <row r="19896">
          <cell r="A19896">
            <v>1</v>
          </cell>
          <cell r="E19896">
            <v>9</v>
          </cell>
          <cell r="I19896">
            <v>-54918102.609999999</v>
          </cell>
          <cell r="M19896">
            <v>9</v>
          </cell>
          <cell r="Q19896">
            <v>9</v>
          </cell>
          <cell r="V19896">
            <v>5200</v>
          </cell>
        </row>
        <row r="19897">
          <cell r="A19897">
            <v>1</v>
          </cell>
          <cell r="E19897">
            <v>9</v>
          </cell>
          <cell r="I19897">
            <v>-236179723.5</v>
          </cell>
          <cell r="M19897">
            <v>9</v>
          </cell>
          <cell r="Q19897">
            <v>9</v>
          </cell>
          <cell r="V19897">
            <v>5400</v>
          </cell>
        </row>
        <row r="19898">
          <cell r="A19898">
            <v>1</v>
          </cell>
          <cell r="E19898">
            <v>9</v>
          </cell>
          <cell r="I19898">
            <v>-38402457.75</v>
          </cell>
          <cell r="M19898">
            <v>9</v>
          </cell>
          <cell r="Q19898">
            <v>9</v>
          </cell>
          <cell r="V19898">
            <v>5400</v>
          </cell>
        </row>
        <row r="19899">
          <cell r="A19899">
            <v>1</v>
          </cell>
          <cell r="E19899">
            <v>9</v>
          </cell>
          <cell r="I19899">
            <v>6535579.8399999999</v>
          </cell>
          <cell r="M19899">
            <v>9</v>
          </cell>
          <cell r="Q19899">
            <v>9</v>
          </cell>
          <cell r="V19899">
            <v>5400</v>
          </cell>
        </row>
        <row r="19900">
          <cell r="A19900">
            <v>1</v>
          </cell>
          <cell r="E19900">
            <v>9</v>
          </cell>
          <cell r="I19900">
            <v>160187841.06999999</v>
          </cell>
          <cell r="M19900">
            <v>9</v>
          </cell>
          <cell r="Q19900">
            <v>9</v>
          </cell>
          <cell r="V19900">
            <v>5400</v>
          </cell>
        </row>
        <row r="19901">
          <cell r="A19901">
            <v>1</v>
          </cell>
          <cell r="E19901">
            <v>9</v>
          </cell>
          <cell r="I19901">
            <v>-100729646.69</v>
          </cell>
          <cell r="M19901">
            <v>9</v>
          </cell>
          <cell r="Q19901">
            <v>9</v>
          </cell>
          <cell r="V19901">
            <v>5400</v>
          </cell>
        </row>
        <row r="19902">
          <cell r="A19902">
            <v>1</v>
          </cell>
          <cell r="E19902">
            <v>9</v>
          </cell>
          <cell r="I19902">
            <v>3412850</v>
          </cell>
          <cell r="M19902">
            <v>9</v>
          </cell>
          <cell r="Q19902">
            <v>9</v>
          </cell>
          <cell r="V19902">
            <v>6110</v>
          </cell>
        </row>
        <row r="19903">
          <cell r="A19903">
            <v>1</v>
          </cell>
          <cell r="E19903">
            <v>9</v>
          </cell>
          <cell r="I19903">
            <v>-479152.5</v>
          </cell>
          <cell r="M19903">
            <v>9</v>
          </cell>
          <cell r="Q19903">
            <v>9</v>
          </cell>
          <cell r="V19903">
            <v>6120</v>
          </cell>
        </row>
        <row r="19904">
          <cell r="A19904">
            <v>1</v>
          </cell>
          <cell r="E19904">
            <v>9</v>
          </cell>
          <cell r="I19904">
            <v>2006475</v>
          </cell>
          <cell r="M19904">
            <v>9</v>
          </cell>
          <cell r="Q19904">
            <v>9</v>
          </cell>
          <cell r="V19904">
            <v>6210</v>
          </cell>
        </row>
        <row r="19905">
          <cell r="A19905">
            <v>1</v>
          </cell>
          <cell r="E19905">
            <v>9</v>
          </cell>
          <cell r="I19905">
            <v>-271221.05</v>
          </cell>
          <cell r="M19905">
            <v>9</v>
          </cell>
          <cell r="Q19905">
            <v>9</v>
          </cell>
          <cell r="V19905">
            <v>6220</v>
          </cell>
        </row>
        <row r="19906">
          <cell r="A19906">
            <v>1</v>
          </cell>
          <cell r="E19906">
            <v>9</v>
          </cell>
          <cell r="I19906">
            <v>0</v>
          </cell>
          <cell r="M19906">
            <v>9</v>
          </cell>
          <cell r="Q19906">
            <v>9</v>
          </cell>
          <cell r="V19906">
            <v>6310</v>
          </cell>
        </row>
        <row r="19907">
          <cell r="A19907">
            <v>1</v>
          </cell>
          <cell r="E19907">
            <v>9</v>
          </cell>
          <cell r="I19907">
            <v>0</v>
          </cell>
          <cell r="M19907">
            <v>9</v>
          </cell>
          <cell r="Q19907">
            <v>9</v>
          </cell>
          <cell r="V19907">
            <v>6320</v>
          </cell>
        </row>
        <row r="19908">
          <cell r="A19908">
            <v>1</v>
          </cell>
          <cell r="E19908">
            <v>9</v>
          </cell>
          <cell r="I19908">
            <v>0</v>
          </cell>
          <cell r="M19908">
            <v>9</v>
          </cell>
          <cell r="Q19908">
            <v>9</v>
          </cell>
          <cell r="V19908">
            <v>6410</v>
          </cell>
        </row>
        <row r="19909">
          <cell r="A19909">
            <v>1</v>
          </cell>
          <cell r="E19909">
            <v>9</v>
          </cell>
          <cell r="I19909">
            <v>0</v>
          </cell>
          <cell r="M19909">
            <v>9</v>
          </cell>
          <cell r="Q19909">
            <v>9</v>
          </cell>
          <cell r="V19909">
            <v>6420</v>
          </cell>
        </row>
        <row r="19910">
          <cell r="A19910">
            <v>1</v>
          </cell>
          <cell r="E19910">
            <v>9</v>
          </cell>
          <cell r="I19910">
            <v>0</v>
          </cell>
          <cell r="M19910">
            <v>9</v>
          </cell>
          <cell r="Q19910">
            <v>9</v>
          </cell>
          <cell r="V19910">
            <v>6510</v>
          </cell>
        </row>
        <row r="19911">
          <cell r="A19911">
            <v>1</v>
          </cell>
          <cell r="E19911">
            <v>9</v>
          </cell>
          <cell r="I19911">
            <v>0</v>
          </cell>
          <cell r="M19911">
            <v>9</v>
          </cell>
          <cell r="Q19911">
            <v>9</v>
          </cell>
          <cell r="V19911">
            <v>6910</v>
          </cell>
        </row>
        <row r="19912">
          <cell r="A19912">
            <v>1</v>
          </cell>
          <cell r="E19912">
            <v>9</v>
          </cell>
          <cell r="I19912">
            <v>0</v>
          </cell>
          <cell r="M19912">
            <v>9</v>
          </cell>
          <cell r="Q19912">
            <v>9</v>
          </cell>
          <cell r="V19912">
            <v>7000</v>
          </cell>
        </row>
        <row r="19913">
          <cell r="A19913">
            <v>1</v>
          </cell>
          <cell r="E19913">
            <v>9</v>
          </cell>
          <cell r="I19913">
            <v>127682269.2</v>
          </cell>
          <cell r="M19913">
            <v>9</v>
          </cell>
          <cell r="Q19913">
            <v>9</v>
          </cell>
          <cell r="V19913">
            <v>7100</v>
          </cell>
        </row>
        <row r="19914">
          <cell r="A19914">
            <v>1</v>
          </cell>
          <cell r="E19914">
            <v>9</v>
          </cell>
          <cell r="I19914">
            <v>-6495840.6299999999</v>
          </cell>
          <cell r="M19914">
            <v>9</v>
          </cell>
          <cell r="Q19914">
            <v>9</v>
          </cell>
          <cell r="V19914">
            <v>7110</v>
          </cell>
        </row>
        <row r="19915">
          <cell r="A19915">
            <v>1</v>
          </cell>
          <cell r="E19915">
            <v>9</v>
          </cell>
          <cell r="I19915">
            <v>34628915.100000001</v>
          </cell>
          <cell r="M19915">
            <v>9</v>
          </cell>
          <cell r="Q19915">
            <v>9</v>
          </cell>
          <cell r="V19915">
            <v>7130</v>
          </cell>
        </row>
        <row r="19916">
          <cell r="A19916">
            <v>1</v>
          </cell>
          <cell r="E19916">
            <v>9</v>
          </cell>
          <cell r="I19916">
            <v>0</v>
          </cell>
          <cell r="M19916">
            <v>9</v>
          </cell>
          <cell r="Q19916">
            <v>9</v>
          </cell>
          <cell r="V19916">
            <v>7150</v>
          </cell>
        </row>
        <row r="19917">
          <cell r="A19917">
            <v>1</v>
          </cell>
          <cell r="E19917">
            <v>9</v>
          </cell>
          <cell r="I19917">
            <v>0</v>
          </cell>
          <cell r="M19917">
            <v>9</v>
          </cell>
          <cell r="Q19917">
            <v>9</v>
          </cell>
          <cell r="V19917">
            <v>7300</v>
          </cell>
        </row>
        <row r="19918">
          <cell r="A19918">
            <v>1</v>
          </cell>
          <cell r="E19918">
            <v>9</v>
          </cell>
          <cell r="I19918">
            <v>0</v>
          </cell>
          <cell r="M19918">
            <v>9</v>
          </cell>
          <cell r="Q19918">
            <v>9</v>
          </cell>
          <cell r="V19918">
            <v>7300</v>
          </cell>
        </row>
        <row r="19919">
          <cell r="A19919">
            <v>1</v>
          </cell>
          <cell r="E19919">
            <v>9</v>
          </cell>
          <cell r="I19919">
            <v>0</v>
          </cell>
          <cell r="M19919">
            <v>9</v>
          </cell>
          <cell r="Q19919">
            <v>9</v>
          </cell>
          <cell r="V19919">
            <v>7300</v>
          </cell>
        </row>
        <row r="19920">
          <cell r="A19920">
            <v>1</v>
          </cell>
          <cell r="E19920">
            <v>9</v>
          </cell>
          <cell r="I19920">
            <v>0</v>
          </cell>
          <cell r="M19920">
            <v>9</v>
          </cell>
          <cell r="Q19920">
            <v>9</v>
          </cell>
          <cell r="V19920">
            <v>7300</v>
          </cell>
        </row>
        <row r="19921">
          <cell r="A19921">
            <v>1</v>
          </cell>
          <cell r="E19921">
            <v>9</v>
          </cell>
          <cell r="I19921">
            <v>0</v>
          </cell>
          <cell r="M19921">
            <v>9</v>
          </cell>
          <cell r="Q19921">
            <v>9</v>
          </cell>
          <cell r="V19921">
            <v>7300</v>
          </cell>
        </row>
        <row r="19922">
          <cell r="A19922">
            <v>1</v>
          </cell>
          <cell r="E19922">
            <v>9</v>
          </cell>
          <cell r="I19922">
            <v>0</v>
          </cell>
          <cell r="M19922">
            <v>9</v>
          </cell>
          <cell r="Q19922">
            <v>9</v>
          </cell>
          <cell r="V19922">
            <v>7300</v>
          </cell>
        </row>
        <row r="19923">
          <cell r="A19923">
            <v>1</v>
          </cell>
          <cell r="E19923">
            <v>9</v>
          </cell>
          <cell r="I19923">
            <v>0</v>
          </cell>
          <cell r="M19923">
            <v>9</v>
          </cell>
          <cell r="Q19923">
            <v>9</v>
          </cell>
          <cell r="V19923">
            <v>7300</v>
          </cell>
        </row>
        <row r="19924">
          <cell r="A19924">
            <v>1</v>
          </cell>
          <cell r="E19924">
            <v>9</v>
          </cell>
          <cell r="I19924">
            <v>0</v>
          </cell>
          <cell r="M19924">
            <v>9</v>
          </cell>
          <cell r="Q19924">
            <v>9</v>
          </cell>
          <cell r="V19924">
            <v>7430</v>
          </cell>
        </row>
        <row r="19925">
          <cell r="A19925">
            <v>1</v>
          </cell>
          <cell r="E19925">
            <v>9</v>
          </cell>
          <cell r="I19925">
            <v>34472955.880000003</v>
          </cell>
          <cell r="M19925">
            <v>9</v>
          </cell>
          <cell r="Q19925">
            <v>9</v>
          </cell>
          <cell r="V19925">
            <v>7700</v>
          </cell>
        </row>
        <row r="19926">
          <cell r="A19926">
            <v>1</v>
          </cell>
          <cell r="E19926">
            <v>9</v>
          </cell>
          <cell r="I19926">
            <v>0</v>
          </cell>
          <cell r="M19926">
            <v>9</v>
          </cell>
          <cell r="Q19926">
            <v>9</v>
          </cell>
          <cell r="V19926">
            <v>7800</v>
          </cell>
        </row>
        <row r="19927">
          <cell r="A19927">
            <v>1</v>
          </cell>
          <cell r="E19927">
            <v>9</v>
          </cell>
          <cell r="I19927">
            <v>0.7</v>
          </cell>
          <cell r="M19927">
            <v>9</v>
          </cell>
          <cell r="Q19927">
            <v>9</v>
          </cell>
          <cell r="V19927">
            <v>7903</v>
          </cell>
        </row>
        <row r="19928">
          <cell r="A19928">
            <v>1</v>
          </cell>
          <cell r="E19928">
            <v>9</v>
          </cell>
          <cell r="I19928">
            <v>488633.77</v>
          </cell>
          <cell r="M19928">
            <v>9</v>
          </cell>
          <cell r="Q19928">
            <v>9</v>
          </cell>
          <cell r="V19928">
            <v>8031</v>
          </cell>
        </row>
        <row r="19929">
          <cell r="A19929">
            <v>1</v>
          </cell>
          <cell r="E19929">
            <v>9</v>
          </cell>
          <cell r="I19929">
            <v>726048.75</v>
          </cell>
          <cell r="M19929">
            <v>9</v>
          </cell>
          <cell r="Q19929">
            <v>9</v>
          </cell>
          <cell r="V19929">
            <v>8032</v>
          </cell>
        </row>
        <row r="19930">
          <cell r="A19930">
            <v>1</v>
          </cell>
          <cell r="E19930">
            <v>9</v>
          </cell>
          <cell r="I19930">
            <v>-363763.67</v>
          </cell>
          <cell r="M19930">
            <v>9</v>
          </cell>
          <cell r="Q19930">
            <v>9</v>
          </cell>
          <cell r="V19930">
            <v>8033</v>
          </cell>
        </row>
        <row r="19931">
          <cell r="A19931">
            <v>1</v>
          </cell>
          <cell r="E19931">
            <v>9</v>
          </cell>
          <cell r="I19931">
            <v>0</v>
          </cell>
          <cell r="M19931">
            <v>9</v>
          </cell>
          <cell r="Q19931">
            <v>9</v>
          </cell>
          <cell r="V19931">
            <v>8034</v>
          </cell>
        </row>
        <row r="19932">
          <cell r="A19932">
            <v>1</v>
          </cell>
          <cell r="E19932">
            <v>9</v>
          </cell>
          <cell r="I19932">
            <v>-12860688.119999999</v>
          </cell>
          <cell r="M19932">
            <v>9</v>
          </cell>
          <cell r="Q19932">
            <v>9</v>
          </cell>
          <cell r="V19932">
            <v>9000</v>
          </cell>
        </row>
        <row r="19933">
          <cell r="A19933">
            <v>1</v>
          </cell>
          <cell r="E19933">
            <v>9</v>
          </cell>
          <cell r="I19933">
            <v>-8914831.9000000004</v>
          </cell>
          <cell r="M19933">
            <v>9</v>
          </cell>
          <cell r="Q19933">
            <v>9</v>
          </cell>
          <cell r="V19933">
            <v>9100</v>
          </cell>
        </row>
        <row r="19934">
          <cell r="A19934">
            <v>1</v>
          </cell>
          <cell r="E19934">
            <v>9</v>
          </cell>
          <cell r="I19934">
            <v>-11543197.68</v>
          </cell>
          <cell r="M19934">
            <v>9</v>
          </cell>
          <cell r="Q19934">
            <v>9</v>
          </cell>
          <cell r="V19934">
            <v>9203</v>
          </cell>
        </row>
        <row r="19935">
          <cell r="A19935">
            <v>1</v>
          </cell>
          <cell r="E19935">
            <v>9</v>
          </cell>
          <cell r="I19935">
            <v>0</v>
          </cell>
          <cell r="M19935">
            <v>9</v>
          </cell>
          <cell r="Q19935">
            <v>9</v>
          </cell>
          <cell r="V19935">
            <v>9215</v>
          </cell>
        </row>
        <row r="19936">
          <cell r="A19936">
            <v>1</v>
          </cell>
          <cell r="E19936">
            <v>9</v>
          </cell>
          <cell r="I19936">
            <v>0</v>
          </cell>
          <cell r="M19936">
            <v>9</v>
          </cell>
          <cell r="Q19936">
            <v>9</v>
          </cell>
          <cell r="V19936">
            <v>9251</v>
          </cell>
        </row>
        <row r="19937">
          <cell r="A19937">
            <v>1</v>
          </cell>
          <cell r="E19937">
            <v>9</v>
          </cell>
          <cell r="I19937">
            <v>-25801790.93</v>
          </cell>
          <cell r="M19937">
            <v>9</v>
          </cell>
          <cell r="Q19937">
            <v>9</v>
          </cell>
          <cell r="V19937">
            <v>9252</v>
          </cell>
        </row>
        <row r="19938">
          <cell r="A19938">
            <v>1</v>
          </cell>
          <cell r="E19938">
            <v>9</v>
          </cell>
          <cell r="I19938">
            <v>0</v>
          </cell>
          <cell r="M19938">
            <v>9</v>
          </cell>
          <cell r="Q19938">
            <v>9</v>
          </cell>
          <cell r="V19938">
            <v>9253</v>
          </cell>
        </row>
        <row r="19939">
          <cell r="A19939">
            <v>1</v>
          </cell>
          <cell r="E19939">
            <v>9</v>
          </cell>
          <cell r="I19939">
            <v>0</v>
          </cell>
          <cell r="M19939">
            <v>9</v>
          </cell>
          <cell r="Q19939">
            <v>9</v>
          </cell>
          <cell r="V19939">
            <v>9256</v>
          </cell>
        </row>
        <row r="19940">
          <cell r="A19940">
            <v>1</v>
          </cell>
          <cell r="E19940">
            <v>9</v>
          </cell>
          <cell r="I19940">
            <v>-7879431.5599999996</v>
          </cell>
          <cell r="M19940">
            <v>9</v>
          </cell>
          <cell r="Q19940">
            <v>9</v>
          </cell>
          <cell r="V19940">
            <v>9305</v>
          </cell>
        </row>
        <row r="19941">
          <cell r="A19941">
            <v>1</v>
          </cell>
          <cell r="E19941">
            <v>9</v>
          </cell>
          <cell r="I19941">
            <v>0</v>
          </cell>
          <cell r="M19941">
            <v>9</v>
          </cell>
          <cell r="Q19941">
            <v>9</v>
          </cell>
          <cell r="V19941">
            <v>9306</v>
          </cell>
        </row>
        <row r="19942">
          <cell r="A19942">
            <v>1</v>
          </cell>
          <cell r="E19942">
            <v>9</v>
          </cell>
          <cell r="I19942">
            <v>0</v>
          </cell>
          <cell r="M19942">
            <v>9</v>
          </cell>
          <cell r="Q19942">
            <v>9</v>
          </cell>
          <cell r="V19942">
            <v>9400</v>
          </cell>
        </row>
        <row r="19943">
          <cell r="A19943">
            <v>1</v>
          </cell>
          <cell r="E19943">
            <v>9</v>
          </cell>
          <cell r="I19943">
            <v>-56974597.299999997</v>
          </cell>
          <cell r="M19943">
            <v>9</v>
          </cell>
          <cell r="Q19943">
            <v>9</v>
          </cell>
          <cell r="V19943">
            <v>9530</v>
          </cell>
        </row>
        <row r="19944">
          <cell r="A19944">
            <v>1</v>
          </cell>
          <cell r="E19944">
            <v>9</v>
          </cell>
          <cell r="I19944">
            <v>-148418371.13999999</v>
          </cell>
          <cell r="M19944">
            <v>9</v>
          </cell>
          <cell r="Q19944">
            <v>9</v>
          </cell>
          <cell r="V19944">
            <v>9600</v>
          </cell>
        </row>
        <row r="19945">
          <cell r="A19945">
            <v>1</v>
          </cell>
          <cell r="E19945">
            <v>9</v>
          </cell>
          <cell r="I19945">
            <v>-23565201.859999999</v>
          </cell>
          <cell r="M19945">
            <v>9</v>
          </cell>
          <cell r="Q19945">
            <v>9</v>
          </cell>
          <cell r="V19945">
            <v>9610</v>
          </cell>
        </row>
        <row r="19946">
          <cell r="A19946">
            <v>1</v>
          </cell>
          <cell r="E19946">
            <v>9</v>
          </cell>
          <cell r="I19946">
            <v>0</v>
          </cell>
          <cell r="M19946">
            <v>9</v>
          </cell>
          <cell r="Q19946">
            <v>9</v>
          </cell>
          <cell r="V19946">
            <v>9990</v>
          </cell>
        </row>
        <row r="19947">
          <cell r="A19947">
            <v>1</v>
          </cell>
          <cell r="E19947">
            <v>9</v>
          </cell>
          <cell r="I19947">
            <v>365198753.58999997</v>
          </cell>
          <cell r="M19947">
            <v>9</v>
          </cell>
          <cell r="Q19947">
            <v>9</v>
          </cell>
          <cell r="V19947">
            <v>5301</v>
          </cell>
        </row>
        <row r="19948">
          <cell r="A19948">
            <v>1</v>
          </cell>
          <cell r="E19948">
            <v>5</v>
          </cell>
          <cell r="I19948">
            <v>-54896098.68</v>
          </cell>
          <cell r="M19948">
            <v>5</v>
          </cell>
          <cell r="Q19948">
            <v>5</v>
          </cell>
          <cell r="V19948">
            <v>1010</v>
          </cell>
        </row>
        <row r="19949">
          <cell r="A19949">
            <v>1</v>
          </cell>
          <cell r="E19949">
            <v>5</v>
          </cell>
          <cell r="I19949">
            <v>0</v>
          </cell>
          <cell r="M19949">
            <v>5</v>
          </cell>
          <cell r="Q19949">
            <v>5</v>
          </cell>
          <cell r="V19949">
            <v>1030</v>
          </cell>
        </row>
        <row r="19950">
          <cell r="A19950">
            <v>1</v>
          </cell>
          <cell r="E19950">
            <v>5</v>
          </cell>
          <cell r="I19950">
            <v>0</v>
          </cell>
          <cell r="M19950">
            <v>5</v>
          </cell>
          <cell r="Q19950">
            <v>5</v>
          </cell>
          <cell r="V19950">
            <v>1060</v>
          </cell>
        </row>
        <row r="19951">
          <cell r="A19951">
            <v>1</v>
          </cell>
          <cell r="E19951">
            <v>5</v>
          </cell>
          <cell r="I19951">
            <v>0</v>
          </cell>
          <cell r="M19951">
            <v>5</v>
          </cell>
          <cell r="Q19951">
            <v>5</v>
          </cell>
          <cell r="V19951">
            <v>1095</v>
          </cell>
        </row>
        <row r="19952">
          <cell r="A19952">
            <v>1</v>
          </cell>
          <cell r="E19952">
            <v>5</v>
          </cell>
          <cell r="I19952">
            <v>0</v>
          </cell>
          <cell r="M19952">
            <v>5</v>
          </cell>
          <cell r="Q19952">
            <v>5</v>
          </cell>
          <cell r="V19952">
            <v>1095</v>
          </cell>
        </row>
        <row r="19953">
          <cell r="A19953">
            <v>1</v>
          </cell>
          <cell r="E19953">
            <v>5</v>
          </cell>
          <cell r="I19953">
            <v>-6099564.8200000003</v>
          </cell>
          <cell r="M19953">
            <v>5</v>
          </cell>
          <cell r="Q19953">
            <v>5</v>
          </cell>
          <cell r="V19953">
            <v>1096</v>
          </cell>
        </row>
        <row r="19954">
          <cell r="A19954">
            <v>1</v>
          </cell>
          <cell r="E19954">
            <v>5</v>
          </cell>
          <cell r="I19954">
            <v>0</v>
          </cell>
          <cell r="M19954">
            <v>5</v>
          </cell>
          <cell r="Q19954">
            <v>5</v>
          </cell>
          <cell r="V19954">
            <v>2010</v>
          </cell>
        </row>
        <row r="19955">
          <cell r="A19955">
            <v>1</v>
          </cell>
          <cell r="E19955">
            <v>5</v>
          </cell>
          <cell r="I19955">
            <v>944000</v>
          </cell>
          <cell r="M19955">
            <v>5</v>
          </cell>
          <cell r="Q19955">
            <v>5</v>
          </cell>
          <cell r="V19955">
            <v>2030</v>
          </cell>
        </row>
        <row r="19956">
          <cell r="A19956">
            <v>1</v>
          </cell>
          <cell r="E19956">
            <v>5</v>
          </cell>
          <cell r="I19956">
            <v>12559000</v>
          </cell>
          <cell r="M19956">
            <v>5</v>
          </cell>
          <cell r="Q19956">
            <v>5</v>
          </cell>
          <cell r="V19956">
            <v>2040</v>
          </cell>
        </row>
        <row r="19957">
          <cell r="A19957">
            <v>1</v>
          </cell>
          <cell r="E19957">
            <v>5</v>
          </cell>
          <cell r="I19957">
            <v>0</v>
          </cell>
          <cell r="M19957">
            <v>5</v>
          </cell>
          <cell r="Q19957">
            <v>5</v>
          </cell>
          <cell r="V19957">
            <v>2051</v>
          </cell>
        </row>
        <row r="19958">
          <cell r="A19958">
            <v>1</v>
          </cell>
          <cell r="E19958">
            <v>5</v>
          </cell>
          <cell r="I19958">
            <v>0</v>
          </cell>
          <cell r="M19958">
            <v>5</v>
          </cell>
          <cell r="Q19958">
            <v>5</v>
          </cell>
          <cell r="V19958">
            <v>2052</v>
          </cell>
        </row>
        <row r="19959">
          <cell r="A19959">
            <v>1</v>
          </cell>
          <cell r="E19959">
            <v>5</v>
          </cell>
          <cell r="I19959">
            <v>0</v>
          </cell>
          <cell r="M19959">
            <v>5</v>
          </cell>
          <cell r="Q19959">
            <v>5</v>
          </cell>
          <cell r="V19959">
            <v>2053</v>
          </cell>
        </row>
        <row r="19960">
          <cell r="A19960">
            <v>1</v>
          </cell>
          <cell r="E19960">
            <v>5</v>
          </cell>
          <cell r="I19960">
            <v>0</v>
          </cell>
          <cell r="M19960">
            <v>5</v>
          </cell>
          <cell r="Q19960">
            <v>5</v>
          </cell>
          <cell r="V19960">
            <v>2054</v>
          </cell>
        </row>
        <row r="19961">
          <cell r="A19961">
            <v>1</v>
          </cell>
          <cell r="E19961">
            <v>5</v>
          </cell>
          <cell r="I19961">
            <v>0</v>
          </cell>
          <cell r="M19961">
            <v>5</v>
          </cell>
          <cell r="Q19961">
            <v>5</v>
          </cell>
          <cell r="V19961">
            <v>2055</v>
          </cell>
        </row>
        <row r="19962">
          <cell r="A19962">
            <v>1</v>
          </cell>
          <cell r="E19962">
            <v>5</v>
          </cell>
          <cell r="I19962">
            <v>0</v>
          </cell>
          <cell r="M19962">
            <v>5</v>
          </cell>
          <cell r="Q19962">
            <v>5</v>
          </cell>
          <cell r="V19962">
            <v>2095</v>
          </cell>
        </row>
        <row r="19963">
          <cell r="A19963">
            <v>1</v>
          </cell>
          <cell r="E19963">
            <v>5</v>
          </cell>
          <cell r="I19963">
            <v>28999999.989999998</v>
          </cell>
          <cell r="M19963">
            <v>5</v>
          </cell>
          <cell r="Q19963">
            <v>5</v>
          </cell>
          <cell r="V19963">
            <v>2095</v>
          </cell>
        </row>
        <row r="19964">
          <cell r="A19964">
            <v>1</v>
          </cell>
          <cell r="E19964">
            <v>5</v>
          </cell>
          <cell r="I19964">
            <v>0</v>
          </cell>
          <cell r="M19964">
            <v>5</v>
          </cell>
          <cell r="Q19964">
            <v>5</v>
          </cell>
          <cell r="V19964">
            <v>3100</v>
          </cell>
        </row>
        <row r="19965">
          <cell r="A19965">
            <v>1</v>
          </cell>
          <cell r="E19965">
            <v>5</v>
          </cell>
          <cell r="I19965">
            <v>-15750698.289999999</v>
          </cell>
          <cell r="M19965">
            <v>5</v>
          </cell>
          <cell r="Q19965">
            <v>5</v>
          </cell>
          <cell r="V19965">
            <v>3400</v>
          </cell>
        </row>
        <row r="19966">
          <cell r="A19966">
            <v>1</v>
          </cell>
          <cell r="E19966">
            <v>5</v>
          </cell>
          <cell r="I19966">
            <v>0</v>
          </cell>
          <cell r="M19966">
            <v>5</v>
          </cell>
          <cell r="Q19966">
            <v>5</v>
          </cell>
          <cell r="V19966">
            <v>4000</v>
          </cell>
        </row>
        <row r="19967">
          <cell r="A19967">
            <v>1</v>
          </cell>
          <cell r="E19967">
            <v>5</v>
          </cell>
          <cell r="I19967">
            <v>0</v>
          </cell>
          <cell r="M19967">
            <v>5</v>
          </cell>
          <cell r="Q19967">
            <v>5</v>
          </cell>
          <cell r="V19967">
            <v>4150</v>
          </cell>
        </row>
        <row r="19968">
          <cell r="A19968">
            <v>1</v>
          </cell>
          <cell r="E19968">
            <v>5</v>
          </cell>
          <cell r="I19968">
            <v>59384</v>
          </cell>
          <cell r="M19968">
            <v>5</v>
          </cell>
          <cell r="Q19968">
            <v>5</v>
          </cell>
          <cell r="V19968">
            <v>4150</v>
          </cell>
        </row>
        <row r="19969">
          <cell r="A19969">
            <v>1</v>
          </cell>
          <cell r="E19969">
            <v>5</v>
          </cell>
          <cell r="I19969">
            <v>111552</v>
          </cell>
          <cell r="M19969">
            <v>5</v>
          </cell>
          <cell r="Q19969">
            <v>5</v>
          </cell>
          <cell r="V19969">
            <v>4250</v>
          </cell>
        </row>
        <row r="19970">
          <cell r="A19970">
            <v>1</v>
          </cell>
          <cell r="E19970">
            <v>5</v>
          </cell>
          <cell r="I19970">
            <v>1020000</v>
          </cell>
          <cell r="M19970">
            <v>5</v>
          </cell>
          <cell r="Q19970">
            <v>5</v>
          </cell>
          <cell r="V19970">
            <v>4260</v>
          </cell>
        </row>
        <row r="19971">
          <cell r="A19971">
            <v>1</v>
          </cell>
          <cell r="E19971">
            <v>5</v>
          </cell>
          <cell r="I19971">
            <v>0</v>
          </cell>
          <cell r="M19971">
            <v>5</v>
          </cell>
          <cell r="Q19971">
            <v>5</v>
          </cell>
          <cell r="V19971">
            <v>4280</v>
          </cell>
        </row>
        <row r="19972">
          <cell r="A19972">
            <v>1</v>
          </cell>
          <cell r="E19972">
            <v>5</v>
          </cell>
          <cell r="I19972">
            <v>0</v>
          </cell>
          <cell r="M19972">
            <v>5</v>
          </cell>
          <cell r="Q19972">
            <v>5</v>
          </cell>
          <cell r="V19972">
            <v>4302</v>
          </cell>
        </row>
        <row r="19973">
          <cell r="A19973">
            <v>1</v>
          </cell>
          <cell r="E19973">
            <v>5</v>
          </cell>
          <cell r="I19973">
            <v>0</v>
          </cell>
          <cell r="M19973">
            <v>5</v>
          </cell>
          <cell r="Q19973">
            <v>5</v>
          </cell>
          <cell r="V19973">
            <v>4303</v>
          </cell>
        </row>
        <row r="19974">
          <cell r="A19974">
            <v>1</v>
          </cell>
          <cell r="E19974">
            <v>5</v>
          </cell>
          <cell r="I19974">
            <v>0</v>
          </cell>
          <cell r="M19974">
            <v>5</v>
          </cell>
          <cell r="Q19974">
            <v>5</v>
          </cell>
          <cell r="V19974">
            <v>4304</v>
          </cell>
        </row>
        <row r="19975">
          <cell r="A19975">
            <v>1</v>
          </cell>
          <cell r="E19975">
            <v>5</v>
          </cell>
          <cell r="I19975">
            <v>0</v>
          </cell>
          <cell r="M19975">
            <v>5</v>
          </cell>
          <cell r="Q19975">
            <v>5</v>
          </cell>
          <cell r="V19975">
            <v>4305</v>
          </cell>
        </row>
        <row r="19976">
          <cell r="A19976">
            <v>1</v>
          </cell>
          <cell r="E19976">
            <v>5</v>
          </cell>
          <cell r="I19976">
            <v>592618.42000000004</v>
          </cell>
          <cell r="M19976">
            <v>5</v>
          </cell>
          <cell r="Q19976">
            <v>5</v>
          </cell>
          <cell r="V19976">
            <v>4360</v>
          </cell>
        </row>
        <row r="19977">
          <cell r="A19977">
            <v>1</v>
          </cell>
          <cell r="E19977">
            <v>5</v>
          </cell>
          <cell r="I19977">
            <v>66000</v>
          </cell>
          <cell r="M19977">
            <v>5</v>
          </cell>
          <cell r="Q19977">
            <v>5</v>
          </cell>
          <cell r="V19977">
            <v>4380</v>
          </cell>
        </row>
        <row r="19978">
          <cell r="A19978">
            <v>1</v>
          </cell>
          <cell r="E19978">
            <v>5</v>
          </cell>
          <cell r="I19978">
            <v>100600</v>
          </cell>
          <cell r="M19978">
            <v>5</v>
          </cell>
          <cell r="Q19978">
            <v>5</v>
          </cell>
          <cell r="V19978">
            <v>4380</v>
          </cell>
        </row>
        <row r="19979">
          <cell r="A19979">
            <v>1</v>
          </cell>
          <cell r="E19979">
            <v>5</v>
          </cell>
          <cell r="I19979">
            <v>0</v>
          </cell>
          <cell r="M19979">
            <v>5</v>
          </cell>
          <cell r="Q19979">
            <v>5</v>
          </cell>
          <cell r="V19979">
            <v>4460</v>
          </cell>
        </row>
        <row r="19980">
          <cell r="A19980">
            <v>1</v>
          </cell>
          <cell r="E19980">
            <v>5</v>
          </cell>
          <cell r="I19980">
            <v>0</v>
          </cell>
          <cell r="M19980">
            <v>5</v>
          </cell>
          <cell r="Q19980">
            <v>5</v>
          </cell>
          <cell r="V19980">
            <v>4500</v>
          </cell>
        </row>
        <row r="19981">
          <cell r="A19981">
            <v>1</v>
          </cell>
          <cell r="E19981">
            <v>5</v>
          </cell>
          <cell r="I19981">
            <v>0</v>
          </cell>
          <cell r="M19981">
            <v>5</v>
          </cell>
          <cell r="Q19981">
            <v>5</v>
          </cell>
          <cell r="V19981">
            <v>4520</v>
          </cell>
        </row>
        <row r="19982">
          <cell r="A19982">
            <v>1</v>
          </cell>
          <cell r="E19982">
            <v>5</v>
          </cell>
          <cell r="I19982">
            <v>0</v>
          </cell>
          <cell r="M19982">
            <v>5</v>
          </cell>
          <cell r="Q19982">
            <v>5</v>
          </cell>
          <cell r="V19982">
            <v>4595</v>
          </cell>
        </row>
        <row r="19983">
          <cell r="A19983">
            <v>1</v>
          </cell>
          <cell r="E19983">
            <v>5</v>
          </cell>
          <cell r="I19983">
            <v>9728199</v>
          </cell>
          <cell r="M19983">
            <v>5</v>
          </cell>
          <cell r="Q19983">
            <v>5</v>
          </cell>
          <cell r="V19983">
            <v>4601</v>
          </cell>
        </row>
        <row r="19984">
          <cell r="A19984">
            <v>1</v>
          </cell>
          <cell r="E19984">
            <v>5</v>
          </cell>
          <cell r="I19984">
            <v>0</v>
          </cell>
          <cell r="M19984">
            <v>5</v>
          </cell>
          <cell r="Q19984">
            <v>5</v>
          </cell>
          <cell r="V19984">
            <v>4602</v>
          </cell>
        </row>
        <row r="19985">
          <cell r="A19985">
            <v>1</v>
          </cell>
          <cell r="E19985">
            <v>5</v>
          </cell>
          <cell r="I19985">
            <v>295000</v>
          </cell>
          <cell r="M19985">
            <v>5</v>
          </cell>
          <cell r="Q19985">
            <v>5</v>
          </cell>
          <cell r="V19985">
            <v>4603</v>
          </cell>
        </row>
        <row r="19986">
          <cell r="A19986">
            <v>1</v>
          </cell>
          <cell r="E19986">
            <v>5</v>
          </cell>
          <cell r="I19986">
            <v>0</v>
          </cell>
          <cell r="M19986">
            <v>5</v>
          </cell>
          <cell r="Q19986">
            <v>5</v>
          </cell>
          <cell r="V19986">
            <v>4603</v>
          </cell>
        </row>
        <row r="19987">
          <cell r="A19987">
            <v>1</v>
          </cell>
          <cell r="E19987">
            <v>5</v>
          </cell>
          <cell r="I19987">
            <v>0</v>
          </cell>
          <cell r="M19987">
            <v>5</v>
          </cell>
          <cell r="Q19987">
            <v>5</v>
          </cell>
          <cell r="V19987">
            <v>4610</v>
          </cell>
        </row>
        <row r="19988">
          <cell r="A19988">
            <v>1</v>
          </cell>
          <cell r="E19988">
            <v>5</v>
          </cell>
          <cell r="I19988">
            <v>0</v>
          </cell>
          <cell r="M19988">
            <v>5</v>
          </cell>
          <cell r="Q19988">
            <v>5</v>
          </cell>
          <cell r="V19988">
            <v>4640</v>
          </cell>
        </row>
        <row r="19989">
          <cell r="A19989">
            <v>1</v>
          </cell>
          <cell r="E19989">
            <v>5</v>
          </cell>
          <cell r="I19989">
            <v>543570</v>
          </cell>
          <cell r="M19989">
            <v>5</v>
          </cell>
          <cell r="Q19989">
            <v>5</v>
          </cell>
          <cell r="V19989">
            <v>4660</v>
          </cell>
        </row>
        <row r="19990">
          <cell r="A19990">
            <v>1</v>
          </cell>
          <cell r="E19990">
            <v>5</v>
          </cell>
          <cell r="I19990">
            <v>0</v>
          </cell>
          <cell r="M19990">
            <v>5</v>
          </cell>
          <cell r="Q19990">
            <v>5</v>
          </cell>
          <cell r="V19990">
            <v>4700</v>
          </cell>
        </row>
        <row r="19991">
          <cell r="A19991">
            <v>1</v>
          </cell>
          <cell r="E19991">
            <v>5</v>
          </cell>
          <cell r="I19991">
            <v>200000</v>
          </cell>
          <cell r="M19991">
            <v>5</v>
          </cell>
          <cell r="Q19991">
            <v>5</v>
          </cell>
          <cell r="V19991">
            <v>4720</v>
          </cell>
        </row>
        <row r="19992">
          <cell r="A19992">
            <v>1</v>
          </cell>
          <cell r="E19992">
            <v>5</v>
          </cell>
          <cell r="I19992">
            <v>10244200</v>
          </cell>
          <cell r="M19992">
            <v>5</v>
          </cell>
          <cell r="Q19992">
            <v>5</v>
          </cell>
          <cell r="V19992">
            <v>4730</v>
          </cell>
        </row>
        <row r="19993">
          <cell r="A19993">
            <v>1</v>
          </cell>
          <cell r="E19993">
            <v>5</v>
          </cell>
          <cell r="I19993">
            <v>0</v>
          </cell>
          <cell r="M19993">
            <v>5</v>
          </cell>
          <cell r="Q19993">
            <v>5</v>
          </cell>
          <cell r="V19993">
            <v>4740</v>
          </cell>
        </row>
        <row r="19994">
          <cell r="A19994">
            <v>1</v>
          </cell>
          <cell r="E19994">
            <v>5</v>
          </cell>
          <cell r="I19994">
            <v>1046000</v>
          </cell>
          <cell r="M19994">
            <v>5</v>
          </cell>
          <cell r="Q19994">
            <v>5</v>
          </cell>
          <cell r="V19994">
            <v>4760</v>
          </cell>
        </row>
        <row r="19995">
          <cell r="A19995">
            <v>1</v>
          </cell>
          <cell r="E19995">
            <v>5</v>
          </cell>
          <cell r="I19995">
            <v>0</v>
          </cell>
          <cell r="M19995">
            <v>5</v>
          </cell>
          <cell r="Q19995">
            <v>5</v>
          </cell>
          <cell r="V19995">
            <v>4770</v>
          </cell>
        </row>
        <row r="19996">
          <cell r="A19996">
            <v>1</v>
          </cell>
          <cell r="E19996">
            <v>5</v>
          </cell>
          <cell r="I19996">
            <v>258500</v>
          </cell>
          <cell r="M19996">
            <v>5</v>
          </cell>
          <cell r="Q19996">
            <v>5</v>
          </cell>
          <cell r="V19996">
            <v>4772</v>
          </cell>
        </row>
        <row r="19997">
          <cell r="A19997">
            <v>1</v>
          </cell>
          <cell r="E19997">
            <v>5</v>
          </cell>
          <cell r="I19997">
            <v>284400</v>
          </cell>
          <cell r="M19997">
            <v>5</v>
          </cell>
          <cell r="Q19997">
            <v>5</v>
          </cell>
          <cell r="V19997">
            <v>4775</v>
          </cell>
        </row>
        <row r="19998">
          <cell r="A19998">
            <v>1</v>
          </cell>
          <cell r="E19998">
            <v>5</v>
          </cell>
          <cell r="I19998">
            <v>141848</v>
          </cell>
          <cell r="M19998">
            <v>5</v>
          </cell>
          <cell r="Q19998">
            <v>5</v>
          </cell>
          <cell r="V19998">
            <v>4780</v>
          </cell>
        </row>
        <row r="19999">
          <cell r="A19999">
            <v>1</v>
          </cell>
          <cell r="E19999">
            <v>5</v>
          </cell>
          <cell r="I19999">
            <v>261000</v>
          </cell>
          <cell r="M19999">
            <v>5</v>
          </cell>
          <cell r="Q19999">
            <v>5</v>
          </cell>
          <cell r="V19999">
            <v>4785</v>
          </cell>
        </row>
        <row r="20000">
          <cell r="A20000">
            <v>1</v>
          </cell>
          <cell r="E20000">
            <v>5</v>
          </cell>
          <cell r="I20000">
            <v>2438822.0299999998</v>
          </cell>
          <cell r="M20000">
            <v>5</v>
          </cell>
          <cell r="Q20000">
            <v>5</v>
          </cell>
          <cell r="V20000">
            <v>4785</v>
          </cell>
        </row>
        <row r="20001">
          <cell r="A20001">
            <v>1</v>
          </cell>
          <cell r="E20001">
            <v>5</v>
          </cell>
          <cell r="I20001">
            <v>2781432.52</v>
          </cell>
          <cell r="M20001">
            <v>5</v>
          </cell>
          <cell r="Q20001">
            <v>5</v>
          </cell>
          <cell r="V20001">
            <v>4800</v>
          </cell>
        </row>
        <row r="20002">
          <cell r="A20002">
            <v>1</v>
          </cell>
          <cell r="E20002">
            <v>5</v>
          </cell>
          <cell r="I20002">
            <v>12885500</v>
          </cell>
          <cell r="M20002">
            <v>5</v>
          </cell>
          <cell r="Q20002">
            <v>5</v>
          </cell>
          <cell r="V20002">
            <v>4830</v>
          </cell>
        </row>
        <row r="20003">
          <cell r="A20003">
            <v>1</v>
          </cell>
          <cell r="E20003">
            <v>5</v>
          </cell>
          <cell r="I20003">
            <v>3400000</v>
          </cell>
          <cell r="M20003">
            <v>5</v>
          </cell>
          <cell r="Q20003">
            <v>5</v>
          </cell>
          <cell r="V20003">
            <v>4840</v>
          </cell>
        </row>
        <row r="20004">
          <cell r="A20004">
            <v>1</v>
          </cell>
          <cell r="E20004">
            <v>5</v>
          </cell>
          <cell r="I20004">
            <v>-1000000</v>
          </cell>
          <cell r="M20004">
            <v>5</v>
          </cell>
          <cell r="Q20004">
            <v>5</v>
          </cell>
          <cell r="V20004">
            <v>5100</v>
          </cell>
        </row>
        <row r="20005">
          <cell r="A20005">
            <v>1</v>
          </cell>
          <cell r="E20005">
            <v>5</v>
          </cell>
          <cell r="I20005">
            <v>563068813.15999997</v>
          </cell>
          <cell r="M20005">
            <v>5</v>
          </cell>
          <cell r="Q20005">
            <v>5</v>
          </cell>
          <cell r="V20005">
            <v>5200</v>
          </cell>
        </row>
        <row r="20006">
          <cell r="A20006">
            <v>1</v>
          </cell>
          <cell r="E20006">
            <v>5</v>
          </cell>
          <cell r="I20006">
            <v>-17614003.190000001</v>
          </cell>
          <cell r="M20006">
            <v>5</v>
          </cell>
          <cell r="Q20006">
            <v>5</v>
          </cell>
          <cell r="V20006">
            <v>5400</v>
          </cell>
        </row>
        <row r="20007">
          <cell r="A20007">
            <v>1</v>
          </cell>
          <cell r="E20007">
            <v>5</v>
          </cell>
          <cell r="I20007">
            <v>-10917734.289999999</v>
          </cell>
          <cell r="M20007">
            <v>5</v>
          </cell>
          <cell r="Q20007">
            <v>5</v>
          </cell>
          <cell r="V20007">
            <v>5400</v>
          </cell>
        </row>
        <row r="20008">
          <cell r="A20008">
            <v>1</v>
          </cell>
          <cell r="E20008">
            <v>5</v>
          </cell>
          <cell r="I20008">
            <v>-1587954874.76</v>
          </cell>
          <cell r="M20008">
            <v>5</v>
          </cell>
          <cell r="Q20008">
            <v>5</v>
          </cell>
          <cell r="V20008">
            <v>5400</v>
          </cell>
        </row>
        <row r="20009">
          <cell r="A20009">
            <v>1</v>
          </cell>
          <cell r="E20009">
            <v>5</v>
          </cell>
          <cell r="I20009">
            <v>-132236446.83</v>
          </cell>
          <cell r="M20009">
            <v>5</v>
          </cell>
          <cell r="Q20009">
            <v>5</v>
          </cell>
          <cell r="V20009">
            <v>5400</v>
          </cell>
        </row>
        <row r="20010">
          <cell r="A20010">
            <v>1</v>
          </cell>
          <cell r="E20010">
            <v>5</v>
          </cell>
          <cell r="I20010">
            <v>354793089.52999997</v>
          </cell>
          <cell r="M20010">
            <v>5</v>
          </cell>
          <cell r="Q20010">
            <v>5</v>
          </cell>
          <cell r="V20010">
            <v>5400</v>
          </cell>
        </row>
        <row r="20011">
          <cell r="A20011">
            <v>1</v>
          </cell>
          <cell r="E20011">
            <v>5</v>
          </cell>
          <cell r="I20011">
            <v>23558822.52</v>
          </cell>
          <cell r="M20011">
            <v>5</v>
          </cell>
          <cell r="Q20011">
            <v>5</v>
          </cell>
          <cell r="V20011">
            <v>6110</v>
          </cell>
        </row>
        <row r="20012">
          <cell r="A20012">
            <v>1</v>
          </cell>
          <cell r="E20012">
            <v>5</v>
          </cell>
          <cell r="I20012">
            <v>-17341562.059999999</v>
          </cell>
          <cell r="M20012">
            <v>5</v>
          </cell>
          <cell r="Q20012">
            <v>5</v>
          </cell>
          <cell r="V20012">
            <v>6120</v>
          </cell>
        </row>
        <row r="20013">
          <cell r="A20013">
            <v>1</v>
          </cell>
          <cell r="E20013">
            <v>5</v>
          </cell>
          <cell r="I20013">
            <v>15609800.82</v>
          </cell>
          <cell r="M20013">
            <v>5</v>
          </cell>
          <cell r="Q20013">
            <v>5</v>
          </cell>
          <cell r="V20013">
            <v>6210</v>
          </cell>
        </row>
        <row r="20014">
          <cell r="A20014">
            <v>1</v>
          </cell>
          <cell r="E20014">
            <v>5</v>
          </cell>
          <cell r="I20014">
            <v>-9279165.2599999998</v>
          </cell>
          <cell r="M20014">
            <v>5</v>
          </cell>
          <cell r="Q20014">
            <v>5</v>
          </cell>
          <cell r="V20014">
            <v>6220</v>
          </cell>
        </row>
        <row r="20015">
          <cell r="A20015">
            <v>1</v>
          </cell>
          <cell r="E20015">
            <v>5</v>
          </cell>
          <cell r="I20015">
            <v>45000000</v>
          </cell>
          <cell r="M20015">
            <v>5</v>
          </cell>
          <cell r="Q20015">
            <v>5</v>
          </cell>
          <cell r="V20015">
            <v>6310</v>
          </cell>
        </row>
        <row r="20016">
          <cell r="A20016">
            <v>1</v>
          </cell>
          <cell r="E20016">
            <v>5</v>
          </cell>
          <cell r="I20016">
            <v>-16759908.640000001</v>
          </cell>
          <cell r="M20016">
            <v>5</v>
          </cell>
          <cell r="Q20016">
            <v>5</v>
          </cell>
          <cell r="V20016">
            <v>6320</v>
          </cell>
        </row>
        <row r="20017">
          <cell r="A20017">
            <v>1</v>
          </cell>
          <cell r="E20017">
            <v>5</v>
          </cell>
          <cell r="I20017">
            <v>2778800</v>
          </cell>
          <cell r="M20017">
            <v>5</v>
          </cell>
          <cell r="Q20017">
            <v>5</v>
          </cell>
          <cell r="V20017">
            <v>6410</v>
          </cell>
        </row>
        <row r="20018">
          <cell r="A20018">
            <v>1</v>
          </cell>
          <cell r="E20018">
            <v>5</v>
          </cell>
          <cell r="I20018">
            <v>-932101.65</v>
          </cell>
          <cell r="M20018">
            <v>5</v>
          </cell>
          <cell r="Q20018">
            <v>5</v>
          </cell>
          <cell r="V20018">
            <v>6420</v>
          </cell>
        </row>
        <row r="20019">
          <cell r="A20019">
            <v>1</v>
          </cell>
          <cell r="E20019">
            <v>5</v>
          </cell>
          <cell r="I20019">
            <v>2506500</v>
          </cell>
          <cell r="M20019">
            <v>5</v>
          </cell>
          <cell r="Q20019">
            <v>5</v>
          </cell>
          <cell r="V20019">
            <v>6510</v>
          </cell>
        </row>
        <row r="20020">
          <cell r="A20020">
            <v>1</v>
          </cell>
          <cell r="E20020">
            <v>5</v>
          </cell>
          <cell r="I20020">
            <v>-313312.5</v>
          </cell>
          <cell r="M20020">
            <v>5</v>
          </cell>
          <cell r="Q20020">
            <v>5</v>
          </cell>
          <cell r="V20020">
            <v>6520</v>
          </cell>
        </row>
        <row r="20021">
          <cell r="A20021">
            <v>1</v>
          </cell>
          <cell r="E20021">
            <v>5</v>
          </cell>
          <cell r="I20021">
            <v>3006684.18</v>
          </cell>
          <cell r="M20021">
            <v>5</v>
          </cell>
          <cell r="Q20021">
            <v>5</v>
          </cell>
          <cell r="V20021">
            <v>7000</v>
          </cell>
        </row>
        <row r="20022">
          <cell r="A20022">
            <v>1</v>
          </cell>
          <cell r="E20022">
            <v>5</v>
          </cell>
          <cell r="I20022">
            <v>208354946.03</v>
          </cell>
          <cell r="M20022">
            <v>5</v>
          </cell>
          <cell r="Q20022">
            <v>5</v>
          </cell>
          <cell r="V20022">
            <v>7100</v>
          </cell>
        </row>
        <row r="20023">
          <cell r="A20023">
            <v>1</v>
          </cell>
          <cell r="E20023">
            <v>5</v>
          </cell>
          <cell r="I20023">
            <v>611305.64</v>
          </cell>
          <cell r="M20023">
            <v>5</v>
          </cell>
          <cell r="Q20023">
            <v>5</v>
          </cell>
          <cell r="V20023">
            <v>7110</v>
          </cell>
        </row>
        <row r="20024">
          <cell r="A20024">
            <v>1</v>
          </cell>
          <cell r="E20024">
            <v>5</v>
          </cell>
          <cell r="I20024">
            <v>147887134.74000001</v>
          </cell>
          <cell r="M20024">
            <v>5</v>
          </cell>
          <cell r="Q20024">
            <v>5</v>
          </cell>
          <cell r="V20024">
            <v>7130</v>
          </cell>
        </row>
        <row r="20025">
          <cell r="A20025">
            <v>1</v>
          </cell>
          <cell r="E20025">
            <v>5</v>
          </cell>
          <cell r="I20025">
            <v>-2309347</v>
          </cell>
          <cell r="M20025">
            <v>5</v>
          </cell>
          <cell r="Q20025">
            <v>5</v>
          </cell>
          <cell r="V20025">
            <v>7300</v>
          </cell>
        </row>
        <row r="20026">
          <cell r="A20026">
            <v>1</v>
          </cell>
          <cell r="E20026">
            <v>5</v>
          </cell>
          <cell r="I20026">
            <v>72928331</v>
          </cell>
          <cell r="M20026">
            <v>5</v>
          </cell>
          <cell r="Q20026">
            <v>5</v>
          </cell>
          <cell r="V20026">
            <v>7300</v>
          </cell>
        </row>
        <row r="20027">
          <cell r="A20027">
            <v>1</v>
          </cell>
          <cell r="E20027">
            <v>5</v>
          </cell>
          <cell r="I20027">
            <v>0</v>
          </cell>
          <cell r="M20027">
            <v>5</v>
          </cell>
          <cell r="Q20027">
            <v>5</v>
          </cell>
          <cell r="V20027">
            <v>7700</v>
          </cell>
        </row>
        <row r="20028">
          <cell r="A20028">
            <v>1</v>
          </cell>
          <cell r="E20028">
            <v>5</v>
          </cell>
          <cell r="I20028">
            <v>462328298.25999999</v>
          </cell>
          <cell r="M20028">
            <v>5</v>
          </cell>
          <cell r="Q20028">
            <v>5</v>
          </cell>
          <cell r="V20028">
            <v>7700</v>
          </cell>
        </row>
        <row r="20029">
          <cell r="A20029">
            <v>1</v>
          </cell>
          <cell r="E20029">
            <v>5</v>
          </cell>
          <cell r="I20029">
            <v>-8661960</v>
          </cell>
          <cell r="M20029">
            <v>5</v>
          </cell>
          <cell r="Q20029">
            <v>5</v>
          </cell>
          <cell r="V20029">
            <v>7908</v>
          </cell>
        </row>
        <row r="20030">
          <cell r="A20030">
            <v>1</v>
          </cell>
          <cell r="E20030">
            <v>5</v>
          </cell>
          <cell r="I20030">
            <v>2407733.33</v>
          </cell>
          <cell r="M20030">
            <v>5</v>
          </cell>
          <cell r="Q20030">
            <v>5</v>
          </cell>
          <cell r="V20030">
            <v>7918</v>
          </cell>
        </row>
        <row r="20031">
          <cell r="A20031">
            <v>1</v>
          </cell>
          <cell r="E20031">
            <v>5</v>
          </cell>
          <cell r="I20031">
            <v>2500</v>
          </cell>
          <cell r="M20031">
            <v>5</v>
          </cell>
          <cell r="Q20031">
            <v>5</v>
          </cell>
          <cell r="V20031">
            <v>7919</v>
          </cell>
        </row>
        <row r="20032">
          <cell r="A20032">
            <v>1</v>
          </cell>
          <cell r="E20032">
            <v>5</v>
          </cell>
          <cell r="I20032">
            <v>-65000</v>
          </cell>
          <cell r="M20032">
            <v>5</v>
          </cell>
          <cell r="Q20032">
            <v>5</v>
          </cell>
          <cell r="V20032">
            <v>8015</v>
          </cell>
        </row>
        <row r="20033">
          <cell r="A20033">
            <v>1</v>
          </cell>
          <cell r="E20033">
            <v>5</v>
          </cell>
          <cell r="I20033">
            <v>25548.2</v>
          </cell>
          <cell r="M20033">
            <v>5</v>
          </cell>
          <cell r="Q20033">
            <v>5</v>
          </cell>
          <cell r="V20033">
            <v>8061</v>
          </cell>
        </row>
        <row r="20034">
          <cell r="A20034">
            <v>1</v>
          </cell>
          <cell r="E20034">
            <v>5</v>
          </cell>
          <cell r="I20034">
            <v>0</v>
          </cell>
          <cell r="M20034">
            <v>5</v>
          </cell>
          <cell r="Q20034">
            <v>5</v>
          </cell>
          <cell r="V20034">
            <v>8062</v>
          </cell>
        </row>
        <row r="20035">
          <cell r="A20035">
            <v>1</v>
          </cell>
          <cell r="E20035">
            <v>5</v>
          </cell>
          <cell r="I20035">
            <v>7116764.2300000004</v>
          </cell>
          <cell r="M20035">
            <v>5</v>
          </cell>
          <cell r="Q20035">
            <v>5</v>
          </cell>
          <cell r="V20035">
            <v>8063</v>
          </cell>
        </row>
        <row r="20036">
          <cell r="A20036">
            <v>1</v>
          </cell>
          <cell r="E20036">
            <v>5</v>
          </cell>
          <cell r="I20036">
            <v>0</v>
          </cell>
          <cell r="M20036">
            <v>5</v>
          </cell>
          <cell r="Q20036">
            <v>5</v>
          </cell>
          <cell r="V20036">
            <v>8064</v>
          </cell>
        </row>
        <row r="20037">
          <cell r="A20037">
            <v>1</v>
          </cell>
          <cell r="E20037">
            <v>5</v>
          </cell>
          <cell r="I20037">
            <v>11451416.609999999</v>
          </cell>
          <cell r="M20037">
            <v>5</v>
          </cell>
          <cell r="Q20037">
            <v>5</v>
          </cell>
          <cell r="V20037">
            <v>8065</v>
          </cell>
        </row>
        <row r="20038">
          <cell r="A20038">
            <v>1</v>
          </cell>
          <cell r="E20038">
            <v>5</v>
          </cell>
          <cell r="I20038">
            <v>-16811460.690000001</v>
          </cell>
          <cell r="M20038">
            <v>5</v>
          </cell>
          <cell r="Q20038">
            <v>5</v>
          </cell>
          <cell r="V20038">
            <v>8066</v>
          </cell>
        </row>
        <row r="20039">
          <cell r="A20039">
            <v>1</v>
          </cell>
          <cell r="E20039">
            <v>5</v>
          </cell>
          <cell r="I20039">
            <v>-9454421.4800000004</v>
          </cell>
          <cell r="M20039">
            <v>5</v>
          </cell>
          <cell r="Q20039">
            <v>5</v>
          </cell>
          <cell r="V20039">
            <v>8581</v>
          </cell>
        </row>
        <row r="20040">
          <cell r="A20040">
            <v>1</v>
          </cell>
          <cell r="E20040">
            <v>5</v>
          </cell>
          <cell r="I20040">
            <v>500000</v>
          </cell>
          <cell r="M20040">
            <v>5</v>
          </cell>
          <cell r="Q20040">
            <v>5</v>
          </cell>
          <cell r="V20040">
            <v>8582</v>
          </cell>
        </row>
        <row r="20041">
          <cell r="A20041">
            <v>1</v>
          </cell>
          <cell r="E20041">
            <v>5</v>
          </cell>
          <cell r="I20041">
            <v>817500</v>
          </cell>
          <cell r="M20041">
            <v>5</v>
          </cell>
          <cell r="Q20041">
            <v>5</v>
          </cell>
          <cell r="V20041">
            <v>8583</v>
          </cell>
        </row>
        <row r="20042">
          <cell r="A20042">
            <v>1</v>
          </cell>
          <cell r="E20042">
            <v>5</v>
          </cell>
          <cell r="I20042">
            <v>-530252507.67000002</v>
          </cell>
          <cell r="M20042">
            <v>5</v>
          </cell>
          <cell r="Q20042">
            <v>5</v>
          </cell>
          <cell r="V20042">
            <v>9100</v>
          </cell>
        </row>
        <row r="20043">
          <cell r="A20043">
            <v>1</v>
          </cell>
          <cell r="E20043">
            <v>5</v>
          </cell>
          <cell r="I20043">
            <v>-219307799.90000001</v>
          </cell>
          <cell r="M20043">
            <v>5</v>
          </cell>
          <cell r="Q20043">
            <v>5</v>
          </cell>
          <cell r="V20043">
            <v>9204</v>
          </cell>
        </row>
        <row r="20044">
          <cell r="A20044">
            <v>1</v>
          </cell>
          <cell r="E20044">
            <v>5</v>
          </cell>
          <cell r="I20044">
            <v>0</v>
          </cell>
          <cell r="M20044">
            <v>5</v>
          </cell>
          <cell r="Q20044">
            <v>5</v>
          </cell>
          <cell r="V20044">
            <v>9215</v>
          </cell>
        </row>
        <row r="20045">
          <cell r="A20045">
            <v>1</v>
          </cell>
          <cell r="E20045">
            <v>5</v>
          </cell>
          <cell r="I20045">
            <v>-30553948.98</v>
          </cell>
          <cell r="M20045">
            <v>5</v>
          </cell>
          <cell r="Q20045">
            <v>5</v>
          </cell>
          <cell r="V20045">
            <v>9251</v>
          </cell>
        </row>
        <row r="20046">
          <cell r="A20046">
            <v>1</v>
          </cell>
          <cell r="E20046">
            <v>5</v>
          </cell>
          <cell r="I20046">
            <v>-57447948.909999996</v>
          </cell>
          <cell r="M20046">
            <v>5</v>
          </cell>
          <cell r="Q20046">
            <v>5</v>
          </cell>
          <cell r="V20046">
            <v>9252</v>
          </cell>
        </row>
        <row r="20047">
          <cell r="A20047">
            <v>1</v>
          </cell>
          <cell r="E20047">
            <v>5</v>
          </cell>
          <cell r="I20047">
            <v>7243920</v>
          </cell>
          <cell r="M20047">
            <v>5</v>
          </cell>
          <cell r="Q20047">
            <v>5</v>
          </cell>
          <cell r="V20047">
            <v>9253</v>
          </cell>
        </row>
        <row r="20048">
          <cell r="A20048">
            <v>1</v>
          </cell>
          <cell r="E20048">
            <v>5</v>
          </cell>
          <cell r="I20048">
            <v>-5048267</v>
          </cell>
          <cell r="M20048">
            <v>5</v>
          </cell>
          <cell r="Q20048">
            <v>5</v>
          </cell>
          <cell r="V20048">
            <v>9255</v>
          </cell>
        </row>
        <row r="20049">
          <cell r="A20049">
            <v>1</v>
          </cell>
          <cell r="E20049">
            <v>5</v>
          </cell>
          <cell r="I20049">
            <v>-25764155.850000001</v>
          </cell>
          <cell r="M20049">
            <v>5</v>
          </cell>
          <cell r="Q20049">
            <v>5</v>
          </cell>
          <cell r="V20049">
            <v>9256</v>
          </cell>
        </row>
        <row r="20050">
          <cell r="A20050">
            <v>1</v>
          </cell>
          <cell r="E20050">
            <v>5</v>
          </cell>
          <cell r="I20050">
            <v>-1784280</v>
          </cell>
          <cell r="M20050">
            <v>5</v>
          </cell>
          <cell r="Q20050">
            <v>5</v>
          </cell>
          <cell r="V20050">
            <v>9257</v>
          </cell>
        </row>
        <row r="20051">
          <cell r="A20051">
            <v>1</v>
          </cell>
          <cell r="E20051">
            <v>5</v>
          </cell>
          <cell r="I20051">
            <v>-792821417</v>
          </cell>
          <cell r="M20051">
            <v>5</v>
          </cell>
          <cell r="Q20051">
            <v>5</v>
          </cell>
          <cell r="V20051">
            <v>9303</v>
          </cell>
        </row>
        <row r="20052">
          <cell r="A20052">
            <v>1</v>
          </cell>
          <cell r="E20052">
            <v>5</v>
          </cell>
          <cell r="I20052">
            <v>-33066662.300000001</v>
          </cell>
          <cell r="M20052">
            <v>5</v>
          </cell>
          <cell r="Q20052">
            <v>5</v>
          </cell>
          <cell r="V20052">
            <v>9305</v>
          </cell>
        </row>
        <row r="20053">
          <cell r="A20053">
            <v>1</v>
          </cell>
          <cell r="E20053">
            <v>5</v>
          </cell>
          <cell r="I20053">
            <v>-15985084.779999999</v>
          </cell>
          <cell r="M20053">
            <v>5</v>
          </cell>
          <cell r="Q20053">
            <v>5</v>
          </cell>
          <cell r="V20053">
            <v>9306</v>
          </cell>
        </row>
        <row r="20054">
          <cell r="A20054">
            <v>1</v>
          </cell>
          <cell r="E20054">
            <v>5</v>
          </cell>
          <cell r="I20054">
            <v>232892501.63999999</v>
          </cell>
          <cell r="M20054">
            <v>5</v>
          </cell>
          <cell r="Q20054">
            <v>5</v>
          </cell>
          <cell r="V20054">
            <v>9500</v>
          </cell>
        </row>
        <row r="20055">
          <cell r="A20055">
            <v>1</v>
          </cell>
          <cell r="E20055">
            <v>5</v>
          </cell>
          <cell r="I20055">
            <v>-177483320.46000001</v>
          </cell>
          <cell r="M20055">
            <v>5</v>
          </cell>
          <cell r="Q20055">
            <v>5</v>
          </cell>
          <cell r="V20055">
            <v>9530</v>
          </cell>
        </row>
        <row r="20056">
          <cell r="A20056">
            <v>1</v>
          </cell>
          <cell r="E20056">
            <v>5</v>
          </cell>
          <cell r="I20056">
            <v>-322153749.64999998</v>
          </cell>
          <cell r="M20056">
            <v>5</v>
          </cell>
          <cell r="Q20056">
            <v>5</v>
          </cell>
          <cell r="V20056">
            <v>9600</v>
          </cell>
        </row>
        <row r="20057">
          <cell r="A20057">
            <v>1</v>
          </cell>
          <cell r="E20057">
            <v>5</v>
          </cell>
          <cell r="I20057">
            <v>1064425.48</v>
          </cell>
          <cell r="M20057">
            <v>5</v>
          </cell>
          <cell r="Q20057">
            <v>5</v>
          </cell>
          <cell r="V20057">
            <v>9601</v>
          </cell>
        </row>
        <row r="20058">
          <cell r="A20058">
            <v>1</v>
          </cell>
          <cell r="E20058">
            <v>5</v>
          </cell>
          <cell r="I20058">
            <v>3795614.3</v>
          </cell>
          <cell r="M20058">
            <v>5</v>
          </cell>
          <cell r="Q20058">
            <v>5</v>
          </cell>
          <cell r="V20058">
            <v>9611</v>
          </cell>
        </row>
        <row r="20059">
          <cell r="A20059">
            <v>1</v>
          </cell>
          <cell r="E20059">
            <v>5</v>
          </cell>
          <cell r="I20059">
            <v>84567023.620000005</v>
          </cell>
          <cell r="M20059">
            <v>5</v>
          </cell>
          <cell r="Q20059">
            <v>5</v>
          </cell>
          <cell r="V20059">
            <v>9670</v>
          </cell>
        </row>
        <row r="20060">
          <cell r="A20060">
            <v>1</v>
          </cell>
          <cell r="E20060">
            <v>5</v>
          </cell>
          <cell r="I20060">
            <v>0</v>
          </cell>
          <cell r="M20060">
            <v>5</v>
          </cell>
          <cell r="Q20060">
            <v>5</v>
          </cell>
          <cell r="V20060">
            <v>9990</v>
          </cell>
        </row>
        <row r="20061">
          <cell r="A20061">
            <v>1</v>
          </cell>
          <cell r="E20061">
            <v>5</v>
          </cell>
          <cell r="I20061">
            <v>1776787703.3900001</v>
          </cell>
          <cell r="M20061">
            <v>5</v>
          </cell>
          <cell r="Q20061">
            <v>5</v>
          </cell>
          <cell r="V20061">
            <v>5301</v>
          </cell>
        </row>
        <row r="20062">
          <cell r="A20062">
            <v>1</v>
          </cell>
          <cell r="E20062">
            <v>13</v>
          </cell>
          <cell r="I20062">
            <v>0</v>
          </cell>
          <cell r="M20062">
            <v>13</v>
          </cell>
          <cell r="Q20062">
            <v>13</v>
          </cell>
          <cell r="V20062">
            <v>1010</v>
          </cell>
        </row>
        <row r="20063">
          <cell r="A20063">
            <v>1</v>
          </cell>
          <cell r="E20063">
            <v>13</v>
          </cell>
          <cell r="I20063">
            <v>0</v>
          </cell>
          <cell r="M20063">
            <v>13</v>
          </cell>
          <cell r="Q20063">
            <v>13</v>
          </cell>
          <cell r="V20063">
            <v>1030</v>
          </cell>
        </row>
        <row r="20064">
          <cell r="A20064">
            <v>1</v>
          </cell>
          <cell r="E20064">
            <v>13</v>
          </cell>
          <cell r="I20064">
            <v>0</v>
          </cell>
          <cell r="M20064">
            <v>13</v>
          </cell>
          <cell r="Q20064">
            <v>13</v>
          </cell>
          <cell r="V20064">
            <v>1095</v>
          </cell>
        </row>
        <row r="20065">
          <cell r="A20065">
            <v>1</v>
          </cell>
          <cell r="E20065">
            <v>13</v>
          </cell>
          <cell r="I20065">
            <v>0</v>
          </cell>
          <cell r="M20065">
            <v>13</v>
          </cell>
          <cell r="Q20065">
            <v>13</v>
          </cell>
          <cell r="V20065">
            <v>1095</v>
          </cell>
        </row>
        <row r="20066">
          <cell r="A20066">
            <v>1</v>
          </cell>
          <cell r="E20066">
            <v>13</v>
          </cell>
          <cell r="I20066">
            <v>0</v>
          </cell>
          <cell r="M20066">
            <v>13</v>
          </cell>
          <cell r="Q20066">
            <v>13</v>
          </cell>
          <cell r="V20066">
            <v>1096</v>
          </cell>
        </row>
        <row r="20067">
          <cell r="A20067">
            <v>1</v>
          </cell>
          <cell r="E20067">
            <v>13</v>
          </cell>
          <cell r="I20067">
            <v>0</v>
          </cell>
          <cell r="M20067">
            <v>13</v>
          </cell>
          <cell r="Q20067">
            <v>13</v>
          </cell>
          <cell r="V20067">
            <v>2010</v>
          </cell>
        </row>
        <row r="20068">
          <cell r="A20068">
            <v>1</v>
          </cell>
          <cell r="E20068">
            <v>13</v>
          </cell>
          <cell r="I20068">
            <v>0</v>
          </cell>
          <cell r="M20068">
            <v>13</v>
          </cell>
          <cell r="Q20068">
            <v>13</v>
          </cell>
          <cell r="V20068">
            <v>2040</v>
          </cell>
        </row>
        <row r="20069">
          <cell r="A20069">
            <v>1</v>
          </cell>
          <cell r="E20069">
            <v>13</v>
          </cell>
          <cell r="I20069">
            <v>0</v>
          </cell>
          <cell r="M20069">
            <v>13</v>
          </cell>
          <cell r="Q20069">
            <v>13</v>
          </cell>
          <cell r="V20069">
            <v>2051</v>
          </cell>
        </row>
        <row r="20070">
          <cell r="A20070">
            <v>1</v>
          </cell>
          <cell r="E20070">
            <v>13</v>
          </cell>
          <cell r="I20070">
            <v>0</v>
          </cell>
          <cell r="M20070">
            <v>13</v>
          </cell>
          <cell r="Q20070">
            <v>13</v>
          </cell>
          <cell r="V20070">
            <v>2052</v>
          </cell>
        </row>
        <row r="20071">
          <cell r="A20071">
            <v>1</v>
          </cell>
          <cell r="E20071">
            <v>13</v>
          </cell>
          <cell r="I20071">
            <v>0</v>
          </cell>
          <cell r="M20071">
            <v>13</v>
          </cell>
          <cell r="Q20071">
            <v>13</v>
          </cell>
          <cell r="V20071">
            <v>2053</v>
          </cell>
        </row>
        <row r="20072">
          <cell r="A20072">
            <v>1</v>
          </cell>
          <cell r="E20072">
            <v>13</v>
          </cell>
          <cell r="I20072">
            <v>0</v>
          </cell>
          <cell r="M20072">
            <v>13</v>
          </cell>
          <cell r="Q20072">
            <v>13</v>
          </cell>
          <cell r="V20072">
            <v>2054</v>
          </cell>
        </row>
        <row r="20073">
          <cell r="A20073">
            <v>1</v>
          </cell>
          <cell r="E20073">
            <v>13</v>
          </cell>
          <cell r="I20073">
            <v>0</v>
          </cell>
          <cell r="M20073">
            <v>13</v>
          </cell>
          <cell r="Q20073">
            <v>13</v>
          </cell>
          <cell r="V20073">
            <v>2055</v>
          </cell>
        </row>
        <row r="20074">
          <cell r="A20074">
            <v>1</v>
          </cell>
          <cell r="E20074">
            <v>13</v>
          </cell>
          <cell r="I20074">
            <v>0</v>
          </cell>
          <cell r="M20074">
            <v>13</v>
          </cell>
          <cell r="Q20074">
            <v>13</v>
          </cell>
          <cell r="V20074">
            <v>2090</v>
          </cell>
        </row>
        <row r="20075">
          <cell r="A20075">
            <v>1</v>
          </cell>
          <cell r="E20075">
            <v>13</v>
          </cell>
          <cell r="I20075">
            <v>0</v>
          </cell>
          <cell r="M20075">
            <v>13</v>
          </cell>
          <cell r="Q20075">
            <v>13</v>
          </cell>
          <cell r="V20075">
            <v>2095</v>
          </cell>
        </row>
        <row r="20076">
          <cell r="A20076">
            <v>1</v>
          </cell>
          <cell r="E20076">
            <v>13</v>
          </cell>
          <cell r="I20076">
            <v>0</v>
          </cell>
          <cell r="M20076">
            <v>13</v>
          </cell>
          <cell r="Q20076">
            <v>13</v>
          </cell>
          <cell r="V20076">
            <v>3400</v>
          </cell>
        </row>
        <row r="20077">
          <cell r="A20077">
            <v>1</v>
          </cell>
          <cell r="E20077">
            <v>13</v>
          </cell>
          <cell r="I20077">
            <v>0</v>
          </cell>
          <cell r="M20077">
            <v>13</v>
          </cell>
          <cell r="Q20077">
            <v>13</v>
          </cell>
          <cell r="V20077">
            <v>4000</v>
          </cell>
        </row>
        <row r="20078">
          <cell r="A20078">
            <v>1</v>
          </cell>
          <cell r="E20078">
            <v>13</v>
          </cell>
          <cell r="I20078">
            <v>0</v>
          </cell>
          <cell r="M20078">
            <v>13</v>
          </cell>
          <cell r="Q20078">
            <v>13</v>
          </cell>
          <cell r="V20078">
            <v>4050</v>
          </cell>
        </row>
        <row r="20079">
          <cell r="A20079">
            <v>1</v>
          </cell>
          <cell r="E20079">
            <v>13</v>
          </cell>
          <cell r="I20079">
            <v>0</v>
          </cell>
          <cell r="M20079">
            <v>13</v>
          </cell>
          <cell r="Q20079">
            <v>13</v>
          </cell>
          <cell r="V20079">
            <v>4150</v>
          </cell>
        </row>
        <row r="20080">
          <cell r="A20080">
            <v>1</v>
          </cell>
          <cell r="E20080">
            <v>13</v>
          </cell>
          <cell r="I20080">
            <v>0</v>
          </cell>
          <cell r="M20080">
            <v>13</v>
          </cell>
          <cell r="Q20080">
            <v>13</v>
          </cell>
          <cell r="V20080">
            <v>4250</v>
          </cell>
        </row>
        <row r="20081">
          <cell r="A20081">
            <v>1</v>
          </cell>
          <cell r="E20081">
            <v>13</v>
          </cell>
          <cell r="I20081">
            <v>0</v>
          </cell>
          <cell r="M20081">
            <v>13</v>
          </cell>
          <cell r="Q20081">
            <v>13</v>
          </cell>
          <cell r="V20081">
            <v>4302</v>
          </cell>
        </row>
        <row r="20082">
          <cell r="A20082">
            <v>1</v>
          </cell>
          <cell r="E20082">
            <v>13</v>
          </cell>
          <cell r="I20082">
            <v>0</v>
          </cell>
          <cell r="M20082">
            <v>13</v>
          </cell>
          <cell r="Q20082">
            <v>13</v>
          </cell>
          <cell r="V20082">
            <v>4303</v>
          </cell>
        </row>
        <row r="20083">
          <cell r="A20083">
            <v>1</v>
          </cell>
          <cell r="E20083">
            <v>13</v>
          </cell>
          <cell r="I20083">
            <v>0</v>
          </cell>
          <cell r="M20083">
            <v>13</v>
          </cell>
          <cell r="Q20083">
            <v>13</v>
          </cell>
          <cell r="V20083">
            <v>4304</v>
          </cell>
        </row>
        <row r="20084">
          <cell r="A20084">
            <v>1</v>
          </cell>
          <cell r="E20084">
            <v>13</v>
          </cell>
          <cell r="I20084">
            <v>0</v>
          </cell>
          <cell r="M20084">
            <v>13</v>
          </cell>
          <cell r="Q20084">
            <v>13</v>
          </cell>
          <cell r="V20084">
            <v>4305</v>
          </cell>
        </row>
        <row r="20085">
          <cell r="A20085">
            <v>1</v>
          </cell>
          <cell r="E20085">
            <v>13</v>
          </cell>
          <cell r="I20085">
            <v>0</v>
          </cell>
          <cell r="M20085">
            <v>13</v>
          </cell>
          <cell r="Q20085">
            <v>13</v>
          </cell>
          <cell r="V20085">
            <v>4360</v>
          </cell>
        </row>
        <row r="20086">
          <cell r="A20086">
            <v>1</v>
          </cell>
          <cell r="E20086">
            <v>13</v>
          </cell>
          <cell r="I20086">
            <v>0</v>
          </cell>
          <cell r="M20086">
            <v>13</v>
          </cell>
          <cell r="Q20086">
            <v>13</v>
          </cell>
          <cell r="V20086">
            <v>4380</v>
          </cell>
        </row>
        <row r="20087">
          <cell r="A20087">
            <v>1</v>
          </cell>
          <cell r="E20087">
            <v>13</v>
          </cell>
          <cell r="I20087">
            <v>0</v>
          </cell>
          <cell r="M20087">
            <v>13</v>
          </cell>
          <cell r="Q20087">
            <v>13</v>
          </cell>
          <cell r="V20087">
            <v>4520</v>
          </cell>
        </row>
        <row r="20088">
          <cell r="A20088">
            <v>1</v>
          </cell>
          <cell r="E20088">
            <v>13</v>
          </cell>
          <cell r="I20088">
            <v>0</v>
          </cell>
          <cell r="M20088">
            <v>13</v>
          </cell>
          <cell r="Q20088">
            <v>13</v>
          </cell>
          <cell r="V20088">
            <v>4601</v>
          </cell>
        </row>
        <row r="20089">
          <cell r="A20089">
            <v>1</v>
          </cell>
          <cell r="E20089">
            <v>13</v>
          </cell>
          <cell r="I20089">
            <v>0</v>
          </cell>
          <cell r="M20089">
            <v>13</v>
          </cell>
          <cell r="Q20089">
            <v>13</v>
          </cell>
          <cell r="V20089">
            <v>4602</v>
          </cell>
        </row>
        <row r="20090">
          <cell r="A20090">
            <v>1</v>
          </cell>
          <cell r="E20090">
            <v>13</v>
          </cell>
          <cell r="I20090">
            <v>0</v>
          </cell>
          <cell r="M20090">
            <v>13</v>
          </cell>
          <cell r="Q20090">
            <v>13</v>
          </cell>
          <cell r="V20090">
            <v>4603</v>
          </cell>
        </row>
        <row r="20091">
          <cell r="A20091">
            <v>1</v>
          </cell>
          <cell r="E20091">
            <v>13</v>
          </cell>
          <cell r="I20091">
            <v>0</v>
          </cell>
          <cell r="M20091">
            <v>13</v>
          </cell>
          <cell r="Q20091">
            <v>13</v>
          </cell>
          <cell r="V20091">
            <v>4640</v>
          </cell>
        </row>
        <row r="20092">
          <cell r="A20092">
            <v>1</v>
          </cell>
          <cell r="E20092">
            <v>13</v>
          </cell>
          <cell r="I20092">
            <v>0</v>
          </cell>
          <cell r="M20092">
            <v>13</v>
          </cell>
          <cell r="Q20092">
            <v>13</v>
          </cell>
          <cell r="V20092">
            <v>4660</v>
          </cell>
        </row>
        <row r="20093">
          <cell r="A20093">
            <v>1</v>
          </cell>
          <cell r="E20093">
            <v>13</v>
          </cell>
          <cell r="I20093">
            <v>0</v>
          </cell>
          <cell r="M20093">
            <v>13</v>
          </cell>
          <cell r="Q20093">
            <v>13</v>
          </cell>
          <cell r="V20093">
            <v>4700</v>
          </cell>
        </row>
        <row r="20094">
          <cell r="A20094">
            <v>1</v>
          </cell>
          <cell r="E20094">
            <v>13</v>
          </cell>
          <cell r="I20094">
            <v>0</v>
          </cell>
          <cell r="M20094">
            <v>13</v>
          </cell>
          <cell r="Q20094">
            <v>13</v>
          </cell>
          <cell r="V20094">
            <v>4720</v>
          </cell>
        </row>
        <row r="20095">
          <cell r="A20095">
            <v>1</v>
          </cell>
          <cell r="E20095">
            <v>13</v>
          </cell>
          <cell r="I20095">
            <v>0</v>
          </cell>
          <cell r="M20095">
            <v>13</v>
          </cell>
          <cell r="Q20095">
            <v>13</v>
          </cell>
          <cell r="V20095">
            <v>4730</v>
          </cell>
        </row>
        <row r="20096">
          <cell r="A20096">
            <v>1</v>
          </cell>
          <cell r="E20096">
            <v>13</v>
          </cell>
          <cell r="I20096">
            <v>0</v>
          </cell>
          <cell r="M20096">
            <v>13</v>
          </cell>
          <cell r="Q20096">
            <v>13</v>
          </cell>
          <cell r="V20096">
            <v>4740</v>
          </cell>
        </row>
        <row r="20097">
          <cell r="A20097">
            <v>1</v>
          </cell>
          <cell r="E20097">
            <v>13</v>
          </cell>
          <cell r="I20097">
            <v>0</v>
          </cell>
          <cell r="M20097">
            <v>13</v>
          </cell>
          <cell r="Q20097">
            <v>13</v>
          </cell>
          <cell r="V20097">
            <v>4770</v>
          </cell>
        </row>
        <row r="20098">
          <cell r="A20098">
            <v>1</v>
          </cell>
          <cell r="E20098">
            <v>13</v>
          </cell>
          <cell r="I20098">
            <v>0</v>
          </cell>
          <cell r="M20098">
            <v>13</v>
          </cell>
          <cell r="Q20098">
            <v>13</v>
          </cell>
          <cell r="V20098">
            <v>4775</v>
          </cell>
        </row>
        <row r="20099">
          <cell r="A20099">
            <v>1</v>
          </cell>
          <cell r="E20099">
            <v>13</v>
          </cell>
          <cell r="I20099">
            <v>0</v>
          </cell>
          <cell r="M20099">
            <v>13</v>
          </cell>
          <cell r="Q20099">
            <v>13</v>
          </cell>
          <cell r="V20099">
            <v>4780</v>
          </cell>
        </row>
        <row r="20100">
          <cell r="A20100">
            <v>1</v>
          </cell>
          <cell r="E20100">
            <v>13</v>
          </cell>
          <cell r="I20100">
            <v>0</v>
          </cell>
          <cell r="M20100">
            <v>13</v>
          </cell>
          <cell r="Q20100">
            <v>13</v>
          </cell>
          <cell r="V20100">
            <v>4785</v>
          </cell>
        </row>
        <row r="20101">
          <cell r="A20101">
            <v>1</v>
          </cell>
          <cell r="E20101">
            <v>13</v>
          </cell>
          <cell r="I20101">
            <v>0</v>
          </cell>
          <cell r="M20101">
            <v>13</v>
          </cell>
          <cell r="Q20101">
            <v>13</v>
          </cell>
          <cell r="V20101">
            <v>4800</v>
          </cell>
        </row>
        <row r="20102">
          <cell r="A20102">
            <v>1</v>
          </cell>
          <cell r="E20102">
            <v>13</v>
          </cell>
          <cell r="I20102">
            <v>0</v>
          </cell>
          <cell r="M20102">
            <v>13</v>
          </cell>
          <cell r="Q20102">
            <v>13</v>
          </cell>
          <cell r="V20102">
            <v>4820</v>
          </cell>
        </row>
        <row r="20103">
          <cell r="A20103">
            <v>1</v>
          </cell>
          <cell r="E20103">
            <v>13</v>
          </cell>
          <cell r="I20103">
            <v>0</v>
          </cell>
          <cell r="M20103">
            <v>13</v>
          </cell>
          <cell r="Q20103">
            <v>13</v>
          </cell>
          <cell r="V20103">
            <v>4830</v>
          </cell>
        </row>
        <row r="20104">
          <cell r="A20104">
            <v>1</v>
          </cell>
          <cell r="E20104">
            <v>13</v>
          </cell>
          <cell r="I20104">
            <v>-3000000</v>
          </cell>
          <cell r="M20104">
            <v>13</v>
          </cell>
          <cell r="Q20104">
            <v>13</v>
          </cell>
          <cell r="V20104">
            <v>5100</v>
          </cell>
        </row>
        <row r="20105">
          <cell r="A20105">
            <v>1</v>
          </cell>
          <cell r="E20105">
            <v>13</v>
          </cell>
          <cell r="I20105">
            <v>-595343779.01999998</v>
          </cell>
          <cell r="M20105">
            <v>13</v>
          </cell>
          <cell r="Q20105">
            <v>13</v>
          </cell>
          <cell r="V20105">
            <v>5200</v>
          </cell>
        </row>
        <row r="20106">
          <cell r="A20106">
            <v>1</v>
          </cell>
          <cell r="E20106">
            <v>13</v>
          </cell>
          <cell r="I20106">
            <v>-1164693226.8399999</v>
          </cell>
          <cell r="M20106">
            <v>13</v>
          </cell>
          <cell r="Q20106">
            <v>13</v>
          </cell>
          <cell r="V20106">
            <v>5302</v>
          </cell>
        </row>
        <row r="20107">
          <cell r="A20107">
            <v>1</v>
          </cell>
          <cell r="E20107">
            <v>13</v>
          </cell>
          <cell r="I20107">
            <v>67984000</v>
          </cell>
          <cell r="M20107">
            <v>13</v>
          </cell>
          <cell r="Q20107">
            <v>13</v>
          </cell>
          <cell r="V20107">
            <v>5400</v>
          </cell>
        </row>
        <row r="20108">
          <cell r="A20108">
            <v>1</v>
          </cell>
          <cell r="E20108">
            <v>13</v>
          </cell>
          <cell r="I20108">
            <v>9517760</v>
          </cell>
          <cell r="M20108">
            <v>13</v>
          </cell>
          <cell r="Q20108">
            <v>13</v>
          </cell>
          <cell r="V20108">
            <v>5400</v>
          </cell>
        </row>
        <row r="20109">
          <cell r="A20109">
            <v>1</v>
          </cell>
          <cell r="E20109">
            <v>13</v>
          </cell>
          <cell r="I20109">
            <v>2313154</v>
          </cell>
          <cell r="M20109">
            <v>13</v>
          </cell>
          <cell r="Q20109">
            <v>13</v>
          </cell>
          <cell r="V20109">
            <v>5400</v>
          </cell>
        </row>
        <row r="20110">
          <cell r="A20110">
            <v>1</v>
          </cell>
          <cell r="E20110">
            <v>13</v>
          </cell>
          <cell r="I20110">
            <v>1584223966.6800001</v>
          </cell>
          <cell r="M20110">
            <v>13</v>
          </cell>
          <cell r="Q20110">
            <v>13</v>
          </cell>
          <cell r="V20110">
            <v>5400</v>
          </cell>
        </row>
        <row r="20111">
          <cell r="A20111">
            <v>1</v>
          </cell>
          <cell r="E20111">
            <v>13</v>
          </cell>
          <cell r="I20111">
            <v>82062643.560000002</v>
          </cell>
          <cell r="M20111">
            <v>13</v>
          </cell>
          <cell r="Q20111">
            <v>13</v>
          </cell>
          <cell r="V20111">
            <v>5400</v>
          </cell>
        </row>
        <row r="20112">
          <cell r="A20112">
            <v>1</v>
          </cell>
          <cell r="E20112">
            <v>13</v>
          </cell>
          <cell r="I20112">
            <v>-533307068.31999999</v>
          </cell>
          <cell r="M20112">
            <v>13</v>
          </cell>
          <cell r="Q20112">
            <v>13</v>
          </cell>
          <cell r="V20112">
            <v>5400</v>
          </cell>
        </row>
        <row r="20113">
          <cell r="A20113">
            <v>1</v>
          </cell>
          <cell r="E20113">
            <v>13</v>
          </cell>
          <cell r="I20113">
            <v>-323207955.56999999</v>
          </cell>
          <cell r="M20113">
            <v>13</v>
          </cell>
          <cell r="Q20113">
            <v>13</v>
          </cell>
          <cell r="V20113">
            <v>5400</v>
          </cell>
        </row>
        <row r="20114">
          <cell r="A20114">
            <v>1</v>
          </cell>
          <cell r="E20114">
            <v>13</v>
          </cell>
          <cell r="I20114">
            <v>44730977.530000001</v>
          </cell>
          <cell r="M20114">
            <v>13</v>
          </cell>
          <cell r="Q20114">
            <v>13</v>
          </cell>
          <cell r="V20114">
            <v>6110</v>
          </cell>
        </row>
        <row r="20115">
          <cell r="A20115">
            <v>1</v>
          </cell>
          <cell r="E20115">
            <v>13</v>
          </cell>
          <cell r="I20115">
            <v>-40994567.789999999</v>
          </cell>
          <cell r="M20115">
            <v>13</v>
          </cell>
          <cell r="Q20115">
            <v>13</v>
          </cell>
          <cell r="V20115">
            <v>6120</v>
          </cell>
        </row>
        <row r="20116">
          <cell r="A20116">
            <v>1</v>
          </cell>
          <cell r="E20116">
            <v>13</v>
          </cell>
          <cell r="I20116">
            <v>14186502.789999999</v>
          </cell>
          <cell r="M20116">
            <v>13</v>
          </cell>
          <cell r="Q20116">
            <v>13</v>
          </cell>
          <cell r="V20116">
            <v>6210</v>
          </cell>
        </row>
        <row r="20117">
          <cell r="A20117">
            <v>1</v>
          </cell>
          <cell r="E20117">
            <v>13</v>
          </cell>
          <cell r="I20117">
            <v>-3998634.36</v>
          </cell>
          <cell r="M20117">
            <v>13</v>
          </cell>
          <cell r="Q20117">
            <v>13</v>
          </cell>
          <cell r="V20117">
            <v>6220</v>
          </cell>
        </row>
        <row r="20118">
          <cell r="A20118">
            <v>1</v>
          </cell>
          <cell r="E20118">
            <v>13</v>
          </cell>
          <cell r="I20118">
            <v>58532693.450000003</v>
          </cell>
          <cell r="M20118">
            <v>13</v>
          </cell>
          <cell r="Q20118">
            <v>13</v>
          </cell>
          <cell r="V20118">
            <v>6310</v>
          </cell>
        </row>
        <row r="20119">
          <cell r="A20119">
            <v>1</v>
          </cell>
          <cell r="E20119">
            <v>13</v>
          </cell>
          <cell r="I20119">
            <v>-49621470.340000004</v>
          </cell>
          <cell r="M20119">
            <v>13</v>
          </cell>
          <cell r="Q20119">
            <v>13</v>
          </cell>
          <cell r="V20119">
            <v>6320</v>
          </cell>
        </row>
        <row r="20120">
          <cell r="A20120">
            <v>1</v>
          </cell>
          <cell r="E20120">
            <v>13</v>
          </cell>
          <cell r="I20120">
            <v>3190995.12</v>
          </cell>
          <cell r="M20120">
            <v>13</v>
          </cell>
          <cell r="Q20120">
            <v>13</v>
          </cell>
          <cell r="V20120">
            <v>6410</v>
          </cell>
        </row>
        <row r="20121">
          <cell r="A20121">
            <v>1</v>
          </cell>
          <cell r="E20121">
            <v>13</v>
          </cell>
          <cell r="I20121">
            <v>-1319513.5</v>
          </cell>
          <cell r="M20121">
            <v>13</v>
          </cell>
          <cell r="Q20121">
            <v>13</v>
          </cell>
          <cell r="V20121">
            <v>6420</v>
          </cell>
        </row>
        <row r="20122">
          <cell r="A20122">
            <v>1</v>
          </cell>
          <cell r="E20122">
            <v>13</v>
          </cell>
          <cell r="I20122">
            <v>3078284.57</v>
          </cell>
          <cell r="M20122">
            <v>13</v>
          </cell>
          <cell r="Q20122">
            <v>13</v>
          </cell>
          <cell r="V20122">
            <v>6710</v>
          </cell>
        </row>
        <row r="20123">
          <cell r="A20123">
            <v>1</v>
          </cell>
          <cell r="E20123">
            <v>13</v>
          </cell>
          <cell r="I20123">
            <v>-283551.21999999997</v>
          </cell>
          <cell r="M20123">
            <v>13</v>
          </cell>
          <cell r="Q20123">
            <v>13</v>
          </cell>
          <cell r="V20123">
            <v>6720</v>
          </cell>
        </row>
        <row r="20124">
          <cell r="A20124">
            <v>1</v>
          </cell>
          <cell r="E20124">
            <v>13</v>
          </cell>
          <cell r="I20124">
            <v>7421062.2000000002</v>
          </cell>
          <cell r="M20124">
            <v>13</v>
          </cell>
          <cell r="Q20124">
            <v>13</v>
          </cell>
          <cell r="V20124">
            <v>7000</v>
          </cell>
        </row>
        <row r="20125">
          <cell r="A20125">
            <v>1</v>
          </cell>
          <cell r="E20125">
            <v>13</v>
          </cell>
          <cell r="I20125">
            <v>345419866.31999999</v>
          </cell>
          <cell r="M20125">
            <v>13</v>
          </cell>
          <cell r="Q20125">
            <v>13</v>
          </cell>
          <cell r="V20125">
            <v>7100</v>
          </cell>
        </row>
        <row r="20126">
          <cell r="A20126">
            <v>1</v>
          </cell>
          <cell r="E20126">
            <v>13</v>
          </cell>
          <cell r="I20126">
            <v>39772.11</v>
          </cell>
          <cell r="M20126">
            <v>13</v>
          </cell>
          <cell r="Q20126">
            <v>13</v>
          </cell>
          <cell r="V20126">
            <v>7110</v>
          </cell>
        </row>
        <row r="20127">
          <cell r="A20127">
            <v>1</v>
          </cell>
          <cell r="E20127">
            <v>13</v>
          </cell>
          <cell r="I20127">
            <v>50517938.82</v>
          </cell>
          <cell r="M20127">
            <v>13</v>
          </cell>
          <cell r="Q20127">
            <v>13</v>
          </cell>
          <cell r="V20127">
            <v>7130</v>
          </cell>
        </row>
        <row r="20128">
          <cell r="A20128">
            <v>1</v>
          </cell>
          <cell r="E20128">
            <v>13</v>
          </cell>
          <cell r="I20128">
            <v>0</v>
          </cell>
          <cell r="M20128">
            <v>13</v>
          </cell>
          <cell r="Q20128">
            <v>13</v>
          </cell>
          <cell r="V20128">
            <v>7300</v>
          </cell>
        </row>
        <row r="20129">
          <cell r="A20129">
            <v>1</v>
          </cell>
          <cell r="E20129">
            <v>13</v>
          </cell>
          <cell r="I20129">
            <v>40566300</v>
          </cell>
          <cell r="M20129">
            <v>13</v>
          </cell>
          <cell r="Q20129">
            <v>13</v>
          </cell>
          <cell r="V20129">
            <v>7300</v>
          </cell>
        </row>
        <row r="20130">
          <cell r="A20130">
            <v>1</v>
          </cell>
          <cell r="E20130">
            <v>13</v>
          </cell>
          <cell r="I20130">
            <v>0</v>
          </cell>
          <cell r="M20130">
            <v>13</v>
          </cell>
          <cell r="Q20130">
            <v>13</v>
          </cell>
          <cell r="V20130">
            <v>7500</v>
          </cell>
        </row>
        <row r="20131">
          <cell r="A20131">
            <v>1</v>
          </cell>
          <cell r="E20131">
            <v>13</v>
          </cell>
          <cell r="I20131">
            <v>221809615.81</v>
          </cell>
          <cell r="M20131">
            <v>13</v>
          </cell>
          <cell r="Q20131">
            <v>13</v>
          </cell>
          <cell r="V20131">
            <v>7700</v>
          </cell>
        </row>
        <row r="20132">
          <cell r="A20132">
            <v>1</v>
          </cell>
          <cell r="E20132">
            <v>13</v>
          </cell>
          <cell r="I20132">
            <v>89135946.659999996</v>
          </cell>
          <cell r="M20132">
            <v>13</v>
          </cell>
          <cell r="Q20132">
            <v>13</v>
          </cell>
          <cell r="V20132">
            <v>7905</v>
          </cell>
        </row>
        <row r="20133">
          <cell r="A20133">
            <v>1</v>
          </cell>
          <cell r="E20133">
            <v>13</v>
          </cell>
          <cell r="I20133">
            <v>0</v>
          </cell>
          <cell r="M20133">
            <v>13</v>
          </cell>
          <cell r="Q20133">
            <v>13</v>
          </cell>
          <cell r="V20133">
            <v>7906</v>
          </cell>
        </row>
        <row r="20134">
          <cell r="A20134">
            <v>1</v>
          </cell>
          <cell r="E20134">
            <v>13</v>
          </cell>
          <cell r="I20134">
            <v>-242308.31</v>
          </cell>
          <cell r="M20134">
            <v>13</v>
          </cell>
          <cell r="Q20134">
            <v>13</v>
          </cell>
          <cell r="V20134">
            <v>8051</v>
          </cell>
        </row>
        <row r="20135">
          <cell r="A20135">
            <v>1</v>
          </cell>
          <cell r="E20135">
            <v>13</v>
          </cell>
          <cell r="I20135">
            <v>122420.3</v>
          </cell>
          <cell r="M20135">
            <v>13</v>
          </cell>
          <cell r="Q20135">
            <v>13</v>
          </cell>
          <cell r="V20135">
            <v>8052</v>
          </cell>
        </row>
        <row r="20136">
          <cell r="A20136">
            <v>1</v>
          </cell>
          <cell r="E20136">
            <v>13</v>
          </cell>
          <cell r="I20136">
            <v>-3217587.54</v>
          </cell>
          <cell r="M20136">
            <v>13</v>
          </cell>
          <cell r="Q20136">
            <v>13</v>
          </cell>
          <cell r="V20136">
            <v>8053</v>
          </cell>
        </row>
        <row r="20137">
          <cell r="A20137">
            <v>1</v>
          </cell>
          <cell r="E20137">
            <v>13</v>
          </cell>
          <cell r="I20137">
            <v>5075644.32</v>
          </cell>
          <cell r="M20137">
            <v>13</v>
          </cell>
          <cell r="Q20137">
            <v>13</v>
          </cell>
          <cell r="V20137">
            <v>8054</v>
          </cell>
        </row>
        <row r="20138">
          <cell r="A20138">
            <v>1</v>
          </cell>
          <cell r="E20138">
            <v>13</v>
          </cell>
          <cell r="I20138">
            <v>-301774455.47000003</v>
          </cell>
          <cell r="M20138">
            <v>13</v>
          </cell>
          <cell r="Q20138">
            <v>13</v>
          </cell>
          <cell r="V20138">
            <v>9100</v>
          </cell>
        </row>
        <row r="20139">
          <cell r="A20139">
            <v>1</v>
          </cell>
          <cell r="E20139">
            <v>13</v>
          </cell>
          <cell r="I20139">
            <v>-172565719</v>
          </cell>
          <cell r="M20139">
            <v>13</v>
          </cell>
          <cell r="Q20139">
            <v>13</v>
          </cell>
          <cell r="V20139">
            <v>9202</v>
          </cell>
        </row>
        <row r="20140">
          <cell r="A20140">
            <v>1</v>
          </cell>
          <cell r="E20140">
            <v>13</v>
          </cell>
          <cell r="I20140">
            <v>0</v>
          </cell>
          <cell r="M20140">
            <v>13</v>
          </cell>
          <cell r="Q20140">
            <v>13</v>
          </cell>
          <cell r="V20140">
            <v>9215</v>
          </cell>
        </row>
        <row r="20141">
          <cell r="A20141">
            <v>1</v>
          </cell>
          <cell r="E20141">
            <v>13</v>
          </cell>
          <cell r="I20141">
            <v>-49320318.299999997</v>
          </cell>
          <cell r="M20141">
            <v>13</v>
          </cell>
          <cell r="Q20141">
            <v>13</v>
          </cell>
          <cell r="V20141">
            <v>9251</v>
          </cell>
        </row>
        <row r="20142">
          <cell r="A20142">
            <v>1</v>
          </cell>
          <cell r="E20142">
            <v>13</v>
          </cell>
          <cell r="I20142">
            <v>-42213319.200000003</v>
          </cell>
          <cell r="M20142">
            <v>13</v>
          </cell>
          <cell r="Q20142">
            <v>13</v>
          </cell>
          <cell r="V20142">
            <v>9252</v>
          </cell>
        </row>
        <row r="20143">
          <cell r="A20143">
            <v>1</v>
          </cell>
          <cell r="E20143">
            <v>13</v>
          </cell>
          <cell r="I20143">
            <v>-184942.8</v>
          </cell>
          <cell r="M20143">
            <v>13</v>
          </cell>
          <cell r="Q20143">
            <v>13</v>
          </cell>
          <cell r="V20143">
            <v>9253</v>
          </cell>
        </row>
        <row r="20144">
          <cell r="A20144">
            <v>1</v>
          </cell>
          <cell r="E20144">
            <v>13</v>
          </cell>
          <cell r="I20144">
            <v>-27828410.079999998</v>
          </cell>
          <cell r="M20144">
            <v>13</v>
          </cell>
          <cell r="Q20144">
            <v>13</v>
          </cell>
          <cell r="V20144">
            <v>9256</v>
          </cell>
        </row>
        <row r="20145">
          <cell r="A20145">
            <v>1</v>
          </cell>
          <cell r="E20145">
            <v>13</v>
          </cell>
          <cell r="I20145">
            <v>0</v>
          </cell>
          <cell r="M20145">
            <v>13</v>
          </cell>
          <cell r="Q20145">
            <v>13</v>
          </cell>
          <cell r="V20145">
            <v>9301</v>
          </cell>
        </row>
        <row r="20146">
          <cell r="A20146">
            <v>1</v>
          </cell>
          <cell r="E20146">
            <v>13</v>
          </cell>
          <cell r="I20146">
            <v>-177443507.77000001</v>
          </cell>
          <cell r="M20146">
            <v>13</v>
          </cell>
          <cell r="Q20146">
            <v>13</v>
          </cell>
          <cell r="V20146">
            <v>9303</v>
          </cell>
        </row>
        <row r="20147">
          <cell r="A20147">
            <v>1</v>
          </cell>
          <cell r="E20147">
            <v>13</v>
          </cell>
          <cell r="I20147">
            <v>-23252207.469999999</v>
          </cell>
          <cell r="M20147">
            <v>13</v>
          </cell>
          <cell r="Q20147">
            <v>13</v>
          </cell>
          <cell r="V20147">
            <v>9305</v>
          </cell>
        </row>
        <row r="20148">
          <cell r="A20148">
            <v>1</v>
          </cell>
          <cell r="E20148">
            <v>13</v>
          </cell>
          <cell r="I20148">
            <v>0</v>
          </cell>
          <cell r="M20148">
            <v>13</v>
          </cell>
          <cell r="Q20148">
            <v>13</v>
          </cell>
          <cell r="V20148">
            <v>9306</v>
          </cell>
        </row>
        <row r="20149">
          <cell r="A20149">
            <v>1</v>
          </cell>
          <cell r="E20149">
            <v>13</v>
          </cell>
          <cell r="I20149">
            <v>240771473.66999999</v>
          </cell>
          <cell r="M20149">
            <v>13</v>
          </cell>
          <cell r="Q20149">
            <v>13</v>
          </cell>
          <cell r="V20149">
            <v>9500</v>
          </cell>
        </row>
        <row r="20150">
          <cell r="A20150">
            <v>1</v>
          </cell>
          <cell r="E20150">
            <v>13</v>
          </cell>
          <cell r="I20150">
            <v>-166597150.81</v>
          </cell>
          <cell r="M20150">
            <v>13</v>
          </cell>
          <cell r="Q20150">
            <v>13</v>
          </cell>
          <cell r="V20150">
            <v>9530</v>
          </cell>
        </row>
        <row r="20151">
          <cell r="A20151">
            <v>1</v>
          </cell>
          <cell r="E20151">
            <v>13</v>
          </cell>
          <cell r="I20151">
            <v>181208767.19999999</v>
          </cell>
          <cell r="M20151">
            <v>13</v>
          </cell>
          <cell r="Q20151">
            <v>13</v>
          </cell>
          <cell r="V20151">
            <v>9600</v>
          </cell>
        </row>
        <row r="20152">
          <cell r="A20152">
            <v>1</v>
          </cell>
          <cell r="E20152">
            <v>13</v>
          </cell>
          <cell r="I20152">
            <v>-106779475.06</v>
          </cell>
          <cell r="M20152">
            <v>13</v>
          </cell>
          <cell r="Q20152">
            <v>13</v>
          </cell>
          <cell r="V20152">
            <v>9610</v>
          </cell>
        </row>
        <row r="20153">
          <cell r="A20153">
            <v>1</v>
          </cell>
          <cell r="E20153">
            <v>13</v>
          </cell>
          <cell r="I20153">
            <v>-87026814.959999993</v>
          </cell>
          <cell r="M20153">
            <v>13</v>
          </cell>
          <cell r="Q20153">
            <v>13</v>
          </cell>
          <cell r="V20153">
            <v>9620</v>
          </cell>
        </row>
        <row r="20154">
          <cell r="A20154">
            <v>1</v>
          </cell>
          <cell r="E20154">
            <v>13</v>
          </cell>
          <cell r="I20154">
            <v>0</v>
          </cell>
          <cell r="M20154">
            <v>13</v>
          </cell>
          <cell r="Q20154">
            <v>13</v>
          </cell>
          <cell r="V20154">
            <v>9990</v>
          </cell>
        </row>
        <row r="20155">
          <cell r="A20155">
            <v>1</v>
          </cell>
          <cell r="E20155">
            <v>13</v>
          </cell>
          <cell r="I20155">
            <v>822306198.62</v>
          </cell>
          <cell r="M20155">
            <v>13</v>
          </cell>
          <cell r="Q20155">
            <v>13</v>
          </cell>
          <cell r="V20155">
            <v>5301</v>
          </cell>
        </row>
        <row r="20156">
          <cell r="A20156">
            <v>1</v>
          </cell>
          <cell r="E20156">
            <v>18</v>
          </cell>
          <cell r="I20156">
            <v>0</v>
          </cell>
          <cell r="M20156">
            <v>18</v>
          </cell>
          <cell r="Q20156">
            <v>18</v>
          </cell>
          <cell r="V20156">
            <v>5400</v>
          </cell>
        </row>
        <row r="20157">
          <cell r="A20157">
            <v>1</v>
          </cell>
          <cell r="E20157">
            <v>4</v>
          </cell>
          <cell r="I20157">
            <v>0</v>
          </cell>
          <cell r="M20157">
            <v>4</v>
          </cell>
          <cell r="Q20157">
            <v>4</v>
          </cell>
          <cell r="V20157">
            <v>3400</v>
          </cell>
        </row>
        <row r="20158">
          <cell r="A20158">
            <v>1</v>
          </cell>
          <cell r="E20158">
            <v>4</v>
          </cell>
          <cell r="I20158">
            <v>0</v>
          </cell>
          <cell r="M20158">
            <v>4</v>
          </cell>
          <cell r="Q20158">
            <v>4</v>
          </cell>
          <cell r="V20158">
            <v>4360</v>
          </cell>
        </row>
        <row r="20159">
          <cell r="A20159">
            <v>1</v>
          </cell>
          <cell r="E20159">
            <v>4</v>
          </cell>
          <cell r="I20159">
            <v>0</v>
          </cell>
          <cell r="M20159">
            <v>4</v>
          </cell>
          <cell r="Q20159">
            <v>4</v>
          </cell>
          <cell r="V20159">
            <v>4830</v>
          </cell>
        </row>
        <row r="20160">
          <cell r="A20160">
            <v>1</v>
          </cell>
          <cell r="E20160">
            <v>4</v>
          </cell>
          <cell r="I20160">
            <v>0</v>
          </cell>
          <cell r="M20160">
            <v>4</v>
          </cell>
          <cell r="Q20160">
            <v>4</v>
          </cell>
          <cell r="V20160">
            <v>7300</v>
          </cell>
        </row>
        <row r="20161">
          <cell r="A20161">
            <v>1</v>
          </cell>
          <cell r="E20161">
            <v>4</v>
          </cell>
          <cell r="I20161">
            <v>0</v>
          </cell>
          <cell r="M20161">
            <v>4</v>
          </cell>
          <cell r="Q20161">
            <v>4</v>
          </cell>
          <cell r="V20161">
            <v>7300</v>
          </cell>
        </row>
        <row r="20162">
          <cell r="A20162">
            <v>1</v>
          </cell>
          <cell r="E20162">
            <v>2</v>
          </cell>
          <cell r="I20162">
            <v>0</v>
          </cell>
          <cell r="M20162">
            <v>2</v>
          </cell>
          <cell r="Q20162">
            <v>2</v>
          </cell>
          <cell r="V20162">
            <v>1010</v>
          </cell>
        </row>
        <row r="20163">
          <cell r="A20163">
            <v>1</v>
          </cell>
          <cell r="E20163">
            <v>2</v>
          </cell>
          <cell r="I20163">
            <v>-92532.38</v>
          </cell>
          <cell r="M20163">
            <v>2</v>
          </cell>
          <cell r="Q20163">
            <v>2</v>
          </cell>
          <cell r="V20163">
            <v>1010</v>
          </cell>
        </row>
        <row r="20164">
          <cell r="A20164">
            <v>1</v>
          </cell>
          <cell r="E20164">
            <v>2</v>
          </cell>
          <cell r="I20164">
            <v>-3500615.93</v>
          </cell>
          <cell r="M20164">
            <v>2</v>
          </cell>
          <cell r="Q20164">
            <v>2</v>
          </cell>
          <cell r="V20164">
            <v>1010</v>
          </cell>
        </row>
        <row r="20165">
          <cell r="A20165">
            <v>1</v>
          </cell>
          <cell r="E20165">
            <v>2</v>
          </cell>
          <cell r="I20165">
            <v>-698929.59</v>
          </cell>
          <cell r="M20165">
            <v>2</v>
          </cell>
          <cell r="Q20165">
            <v>2</v>
          </cell>
          <cell r="V20165">
            <v>1095</v>
          </cell>
        </row>
        <row r="20166">
          <cell r="A20166">
            <v>1</v>
          </cell>
          <cell r="E20166">
            <v>2</v>
          </cell>
          <cell r="I20166">
            <v>-118420.35</v>
          </cell>
          <cell r="M20166">
            <v>2</v>
          </cell>
          <cell r="Q20166">
            <v>2</v>
          </cell>
          <cell r="V20166">
            <v>1096</v>
          </cell>
        </row>
        <row r="20167">
          <cell r="A20167">
            <v>1</v>
          </cell>
          <cell r="E20167">
            <v>2</v>
          </cell>
          <cell r="I20167">
            <v>89969.12</v>
          </cell>
          <cell r="M20167">
            <v>2</v>
          </cell>
          <cell r="Q20167">
            <v>2</v>
          </cell>
          <cell r="V20167">
            <v>2010</v>
          </cell>
        </row>
        <row r="20168">
          <cell r="A20168">
            <v>1</v>
          </cell>
          <cell r="E20168">
            <v>2</v>
          </cell>
          <cell r="I20168">
            <v>4200</v>
          </cell>
          <cell r="M20168">
            <v>2</v>
          </cell>
          <cell r="Q20168">
            <v>2</v>
          </cell>
          <cell r="V20168">
            <v>2030</v>
          </cell>
        </row>
        <row r="20169">
          <cell r="A20169">
            <v>1</v>
          </cell>
          <cell r="E20169">
            <v>2</v>
          </cell>
          <cell r="I20169">
            <v>43370.67</v>
          </cell>
          <cell r="M20169">
            <v>2</v>
          </cell>
          <cell r="Q20169">
            <v>2</v>
          </cell>
          <cell r="V20169">
            <v>2030</v>
          </cell>
        </row>
        <row r="20170">
          <cell r="A20170">
            <v>1</v>
          </cell>
          <cell r="E20170">
            <v>2</v>
          </cell>
          <cell r="I20170">
            <v>1162497.32</v>
          </cell>
          <cell r="M20170">
            <v>2</v>
          </cell>
          <cell r="Q20170">
            <v>2</v>
          </cell>
          <cell r="V20170">
            <v>2040</v>
          </cell>
        </row>
        <row r="20171">
          <cell r="A20171">
            <v>1</v>
          </cell>
          <cell r="E20171">
            <v>2</v>
          </cell>
          <cell r="I20171">
            <v>321066.96000000002</v>
          </cell>
          <cell r="M20171">
            <v>2</v>
          </cell>
          <cell r="Q20171">
            <v>2</v>
          </cell>
          <cell r="V20171">
            <v>2051</v>
          </cell>
        </row>
        <row r="20172">
          <cell r="A20172">
            <v>1</v>
          </cell>
          <cell r="E20172">
            <v>2</v>
          </cell>
          <cell r="I20172">
            <v>2991.14</v>
          </cell>
          <cell r="M20172">
            <v>2</v>
          </cell>
          <cell r="Q20172">
            <v>2</v>
          </cell>
          <cell r="V20172">
            <v>2052</v>
          </cell>
        </row>
        <row r="20173">
          <cell r="A20173">
            <v>1</v>
          </cell>
          <cell r="E20173">
            <v>2</v>
          </cell>
          <cell r="I20173">
            <v>560</v>
          </cell>
          <cell r="M20173">
            <v>2</v>
          </cell>
          <cell r="Q20173">
            <v>2</v>
          </cell>
          <cell r="V20173">
            <v>2053</v>
          </cell>
        </row>
        <row r="20174">
          <cell r="A20174">
            <v>1</v>
          </cell>
          <cell r="E20174">
            <v>2</v>
          </cell>
          <cell r="I20174">
            <v>52299.1</v>
          </cell>
          <cell r="M20174">
            <v>2</v>
          </cell>
          <cell r="Q20174">
            <v>2</v>
          </cell>
          <cell r="V20174">
            <v>2054</v>
          </cell>
        </row>
        <row r="20175">
          <cell r="A20175">
            <v>1</v>
          </cell>
          <cell r="E20175">
            <v>2</v>
          </cell>
          <cell r="I20175">
            <v>10765.02</v>
          </cell>
          <cell r="M20175">
            <v>2</v>
          </cell>
          <cell r="Q20175">
            <v>2</v>
          </cell>
          <cell r="V20175">
            <v>2090</v>
          </cell>
        </row>
        <row r="20176">
          <cell r="A20176">
            <v>1</v>
          </cell>
          <cell r="E20176">
            <v>2</v>
          </cell>
          <cell r="I20176">
            <v>758911.97</v>
          </cell>
          <cell r="M20176">
            <v>2</v>
          </cell>
          <cell r="Q20176">
            <v>2</v>
          </cell>
          <cell r="V20176">
            <v>2095</v>
          </cell>
        </row>
        <row r="20177">
          <cell r="A20177">
            <v>1</v>
          </cell>
          <cell r="E20177">
            <v>2</v>
          </cell>
          <cell r="I20177">
            <v>-107.39</v>
          </cell>
          <cell r="M20177">
            <v>2</v>
          </cell>
          <cell r="Q20177">
            <v>2</v>
          </cell>
          <cell r="V20177">
            <v>2200</v>
          </cell>
        </row>
        <row r="20178">
          <cell r="A20178">
            <v>1</v>
          </cell>
          <cell r="E20178">
            <v>2</v>
          </cell>
          <cell r="I20178">
            <v>-6205.9</v>
          </cell>
          <cell r="M20178">
            <v>2</v>
          </cell>
          <cell r="Q20178">
            <v>2</v>
          </cell>
          <cell r="V20178">
            <v>2300</v>
          </cell>
        </row>
        <row r="20179">
          <cell r="A20179">
            <v>1</v>
          </cell>
          <cell r="E20179">
            <v>2</v>
          </cell>
          <cell r="I20179">
            <v>-983.49</v>
          </cell>
          <cell r="M20179">
            <v>2</v>
          </cell>
          <cell r="Q20179">
            <v>2</v>
          </cell>
          <cell r="V20179">
            <v>3000</v>
          </cell>
        </row>
        <row r="20180">
          <cell r="A20180">
            <v>1</v>
          </cell>
          <cell r="E20180">
            <v>2</v>
          </cell>
          <cell r="I20180">
            <v>3883.18</v>
          </cell>
          <cell r="M20180">
            <v>2</v>
          </cell>
          <cell r="Q20180">
            <v>2</v>
          </cell>
          <cell r="V20180">
            <v>3400</v>
          </cell>
        </row>
        <row r="20181">
          <cell r="A20181">
            <v>1</v>
          </cell>
          <cell r="E20181">
            <v>2</v>
          </cell>
          <cell r="I20181">
            <v>20000</v>
          </cell>
          <cell r="M20181">
            <v>2</v>
          </cell>
          <cell r="Q20181">
            <v>2</v>
          </cell>
          <cell r="V20181">
            <v>4060</v>
          </cell>
        </row>
        <row r="20182">
          <cell r="A20182">
            <v>1</v>
          </cell>
          <cell r="E20182">
            <v>2</v>
          </cell>
          <cell r="I20182">
            <v>133.80000000000001</v>
          </cell>
          <cell r="M20182">
            <v>2</v>
          </cell>
          <cell r="Q20182">
            <v>2</v>
          </cell>
          <cell r="V20182">
            <v>4150</v>
          </cell>
        </row>
        <row r="20183">
          <cell r="A20183">
            <v>1</v>
          </cell>
          <cell r="E20183">
            <v>2</v>
          </cell>
          <cell r="I20183">
            <v>1423.85</v>
          </cell>
          <cell r="M20183">
            <v>2</v>
          </cell>
          <cell r="Q20183">
            <v>2</v>
          </cell>
          <cell r="V20183">
            <v>4260</v>
          </cell>
        </row>
        <row r="20184">
          <cell r="A20184">
            <v>1</v>
          </cell>
          <cell r="E20184">
            <v>2</v>
          </cell>
          <cell r="I20184">
            <v>59.85</v>
          </cell>
          <cell r="M20184">
            <v>2</v>
          </cell>
          <cell r="Q20184">
            <v>2</v>
          </cell>
          <cell r="V20184">
            <v>4280</v>
          </cell>
        </row>
        <row r="20185">
          <cell r="A20185">
            <v>1</v>
          </cell>
          <cell r="E20185">
            <v>2</v>
          </cell>
          <cell r="I20185">
            <v>235.79</v>
          </cell>
          <cell r="M20185">
            <v>2</v>
          </cell>
          <cell r="Q20185">
            <v>2</v>
          </cell>
          <cell r="V20185">
            <v>4305</v>
          </cell>
        </row>
        <row r="20186">
          <cell r="A20186">
            <v>1</v>
          </cell>
          <cell r="E20186">
            <v>2</v>
          </cell>
          <cell r="I20186">
            <v>0</v>
          </cell>
          <cell r="M20186">
            <v>2</v>
          </cell>
          <cell r="Q20186">
            <v>2</v>
          </cell>
          <cell r="V20186">
            <v>4490</v>
          </cell>
        </row>
        <row r="20187">
          <cell r="A20187">
            <v>1</v>
          </cell>
          <cell r="E20187">
            <v>2</v>
          </cell>
          <cell r="I20187">
            <v>-85.33</v>
          </cell>
          <cell r="M20187">
            <v>2</v>
          </cell>
          <cell r="Q20187">
            <v>2</v>
          </cell>
          <cell r="V20187">
            <v>4490</v>
          </cell>
        </row>
        <row r="20188">
          <cell r="A20188">
            <v>1</v>
          </cell>
          <cell r="E20188">
            <v>2</v>
          </cell>
          <cell r="I20188">
            <v>1300</v>
          </cell>
          <cell r="M20188">
            <v>2</v>
          </cell>
          <cell r="Q20188">
            <v>2</v>
          </cell>
          <cell r="V20188">
            <v>4601</v>
          </cell>
        </row>
        <row r="20189">
          <cell r="A20189">
            <v>1</v>
          </cell>
          <cell r="E20189">
            <v>2</v>
          </cell>
          <cell r="I20189">
            <v>2369</v>
          </cell>
          <cell r="M20189">
            <v>2</v>
          </cell>
          <cell r="Q20189">
            <v>2</v>
          </cell>
          <cell r="V20189">
            <v>4660</v>
          </cell>
        </row>
        <row r="20190">
          <cell r="A20190">
            <v>1</v>
          </cell>
          <cell r="E20190">
            <v>2</v>
          </cell>
          <cell r="I20190">
            <v>90.9</v>
          </cell>
          <cell r="M20190">
            <v>2</v>
          </cell>
          <cell r="Q20190">
            <v>2</v>
          </cell>
          <cell r="V20190">
            <v>4720</v>
          </cell>
        </row>
        <row r="20191">
          <cell r="A20191">
            <v>1</v>
          </cell>
          <cell r="E20191">
            <v>2</v>
          </cell>
          <cell r="I20191">
            <v>0</v>
          </cell>
          <cell r="M20191">
            <v>2</v>
          </cell>
          <cell r="Q20191">
            <v>2</v>
          </cell>
          <cell r="V20191">
            <v>4730</v>
          </cell>
        </row>
        <row r="20192">
          <cell r="A20192">
            <v>1</v>
          </cell>
          <cell r="E20192">
            <v>2</v>
          </cell>
          <cell r="I20192">
            <v>0</v>
          </cell>
          <cell r="M20192">
            <v>2</v>
          </cell>
          <cell r="Q20192">
            <v>2</v>
          </cell>
          <cell r="V20192">
            <v>4730</v>
          </cell>
        </row>
        <row r="20193">
          <cell r="A20193">
            <v>1</v>
          </cell>
          <cell r="E20193">
            <v>2</v>
          </cell>
          <cell r="I20193">
            <v>0</v>
          </cell>
          <cell r="M20193">
            <v>2</v>
          </cell>
          <cell r="Q20193">
            <v>2</v>
          </cell>
          <cell r="V20193">
            <v>4730</v>
          </cell>
        </row>
        <row r="20194">
          <cell r="A20194">
            <v>1</v>
          </cell>
          <cell r="E20194">
            <v>2</v>
          </cell>
          <cell r="I20194">
            <v>0</v>
          </cell>
          <cell r="M20194">
            <v>2</v>
          </cell>
          <cell r="Q20194">
            <v>2</v>
          </cell>
          <cell r="V20194">
            <v>4730</v>
          </cell>
        </row>
        <row r="20195">
          <cell r="A20195">
            <v>1</v>
          </cell>
          <cell r="E20195">
            <v>2</v>
          </cell>
          <cell r="I20195">
            <v>0</v>
          </cell>
          <cell r="M20195">
            <v>2</v>
          </cell>
          <cell r="Q20195">
            <v>2</v>
          </cell>
          <cell r="V20195">
            <v>4730</v>
          </cell>
        </row>
        <row r="20196">
          <cell r="A20196">
            <v>1</v>
          </cell>
          <cell r="E20196">
            <v>2</v>
          </cell>
          <cell r="I20196">
            <v>0</v>
          </cell>
          <cell r="M20196">
            <v>2</v>
          </cell>
          <cell r="Q20196">
            <v>2</v>
          </cell>
          <cell r="V20196">
            <v>4730</v>
          </cell>
        </row>
        <row r="20197">
          <cell r="A20197">
            <v>1</v>
          </cell>
          <cell r="E20197">
            <v>2</v>
          </cell>
          <cell r="I20197">
            <v>251901.46</v>
          </cell>
          <cell r="M20197">
            <v>2</v>
          </cell>
          <cell r="Q20197">
            <v>2</v>
          </cell>
          <cell r="V20197">
            <v>4730</v>
          </cell>
        </row>
        <row r="20198">
          <cell r="A20198">
            <v>1</v>
          </cell>
          <cell r="E20198">
            <v>2</v>
          </cell>
          <cell r="I20198">
            <v>40000</v>
          </cell>
          <cell r="M20198">
            <v>2</v>
          </cell>
          <cell r="Q20198">
            <v>2</v>
          </cell>
          <cell r="V20198">
            <v>4740</v>
          </cell>
        </row>
        <row r="20199">
          <cell r="A20199">
            <v>1</v>
          </cell>
          <cell r="E20199">
            <v>2</v>
          </cell>
          <cell r="I20199">
            <v>0</v>
          </cell>
          <cell r="M20199">
            <v>2</v>
          </cell>
          <cell r="Q20199">
            <v>2</v>
          </cell>
          <cell r="V20199">
            <v>4755</v>
          </cell>
        </row>
        <row r="20200">
          <cell r="A20200">
            <v>1</v>
          </cell>
          <cell r="E20200">
            <v>2</v>
          </cell>
          <cell r="I20200">
            <v>0</v>
          </cell>
          <cell r="M20200">
            <v>2</v>
          </cell>
          <cell r="Q20200">
            <v>2</v>
          </cell>
          <cell r="V20200">
            <v>4755</v>
          </cell>
        </row>
        <row r="20201">
          <cell r="A20201">
            <v>1</v>
          </cell>
          <cell r="E20201">
            <v>2</v>
          </cell>
          <cell r="I20201">
            <v>1984.04</v>
          </cell>
          <cell r="M20201">
            <v>2</v>
          </cell>
          <cell r="Q20201">
            <v>2</v>
          </cell>
          <cell r="V20201">
            <v>4800</v>
          </cell>
        </row>
        <row r="20202">
          <cell r="A20202">
            <v>1</v>
          </cell>
          <cell r="E20202">
            <v>2</v>
          </cell>
          <cell r="I20202">
            <v>0</v>
          </cell>
          <cell r="M20202">
            <v>2</v>
          </cell>
          <cell r="Q20202">
            <v>2</v>
          </cell>
          <cell r="V20202">
            <v>4830</v>
          </cell>
        </row>
        <row r="20203">
          <cell r="A20203">
            <v>1</v>
          </cell>
          <cell r="E20203">
            <v>2</v>
          </cell>
          <cell r="I20203">
            <v>141292.43</v>
          </cell>
          <cell r="M20203">
            <v>2</v>
          </cell>
          <cell r="Q20203">
            <v>2</v>
          </cell>
          <cell r="V20203">
            <v>4880</v>
          </cell>
        </row>
        <row r="20204">
          <cell r="A20204">
            <v>1</v>
          </cell>
          <cell r="E20204">
            <v>2</v>
          </cell>
          <cell r="I20204">
            <v>3188.2</v>
          </cell>
          <cell r="M20204">
            <v>2</v>
          </cell>
          <cell r="Q20204">
            <v>2</v>
          </cell>
          <cell r="V20204">
            <v>4901</v>
          </cell>
        </row>
        <row r="20205">
          <cell r="A20205">
            <v>1</v>
          </cell>
          <cell r="E20205">
            <v>2</v>
          </cell>
          <cell r="I20205">
            <v>-10000</v>
          </cell>
          <cell r="M20205">
            <v>2</v>
          </cell>
          <cell r="Q20205">
            <v>2</v>
          </cell>
          <cell r="V20205">
            <v>5100</v>
          </cell>
        </row>
        <row r="20206">
          <cell r="A20206">
            <v>1</v>
          </cell>
          <cell r="E20206">
            <v>2</v>
          </cell>
          <cell r="I20206">
            <v>-5068154.78</v>
          </cell>
          <cell r="M20206">
            <v>2</v>
          </cell>
          <cell r="Q20206">
            <v>2</v>
          </cell>
          <cell r="V20206">
            <v>5400</v>
          </cell>
        </row>
        <row r="20207">
          <cell r="A20207">
            <v>1</v>
          </cell>
          <cell r="E20207">
            <v>2</v>
          </cell>
          <cell r="I20207">
            <v>8488.4699999999993</v>
          </cell>
          <cell r="M20207">
            <v>2</v>
          </cell>
          <cell r="Q20207">
            <v>2</v>
          </cell>
          <cell r="V20207">
            <v>6110</v>
          </cell>
        </row>
        <row r="20208">
          <cell r="A20208">
            <v>1</v>
          </cell>
          <cell r="E20208">
            <v>2</v>
          </cell>
          <cell r="I20208">
            <v>-1178.95</v>
          </cell>
          <cell r="M20208">
            <v>2</v>
          </cell>
          <cell r="Q20208">
            <v>2</v>
          </cell>
          <cell r="V20208">
            <v>6120</v>
          </cell>
        </row>
        <row r="20209">
          <cell r="A20209">
            <v>1</v>
          </cell>
          <cell r="E20209">
            <v>2</v>
          </cell>
          <cell r="I20209">
            <v>5729340.0800000001</v>
          </cell>
          <cell r="M20209">
            <v>2</v>
          </cell>
          <cell r="Q20209">
            <v>2</v>
          </cell>
          <cell r="V20209">
            <v>7100</v>
          </cell>
        </row>
        <row r="20210">
          <cell r="A20210">
            <v>1</v>
          </cell>
          <cell r="E20210">
            <v>2</v>
          </cell>
          <cell r="I20210">
            <v>-20771.27</v>
          </cell>
          <cell r="M20210">
            <v>2</v>
          </cell>
          <cell r="Q20210">
            <v>2</v>
          </cell>
          <cell r="V20210">
            <v>7110</v>
          </cell>
        </row>
        <row r="20211">
          <cell r="A20211">
            <v>1</v>
          </cell>
          <cell r="E20211">
            <v>2</v>
          </cell>
          <cell r="I20211">
            <v>1118351.94</v>
          </cell>
          <cell r="M20211">
            <v>2</v>
          </cell>
          <cell r="Q20211">
            <v>2</v>
          </cell>
          <cell r="V20211">
            <v>7130</v>
          </cell>
        </row>
        <row r="20212">
          <cell r="A20212">
            <v>1</v>
          </cell>
          <cell r="E20212">
            <v>2</v>
          </cell>
          <cell r="I20212">
            <v>2415.29</v>
          </cell>
          <cell r="M20212">
            <v>2</v>
          </cell>
          <cell r="Q20212">
            <v>2</v>
          </cell>
          <cell r="V20212">
            <v>7300</v>
          </cell>
        </row>
        <row r="20213">
          <cell r="A20213">
            <v>1</v>
          </cell>
          <cell r="E20213">
            <v>2</v>
          </cell>
          <cell r="I20213">
            <v>3101.95</v>
          </cell>
          <cell r="M20213">
            <v>2</v>
          </cell>
          <cell r="Q20213">
            <v>2</v>
          </cell>
          <cell r="V20213">
            <v>7300</v>
          </cell>
        </row>
        <row r="20214">
          <cell r="A20214">
            <v>1</v>
          </cell>
          <cell r="E20214">
            <v>2</v>
          </cell>
          <cell r="I20214">
            <v>1595.85</v>
          </cell>
          <cell r="M20214">
            <v>2</v>
          </cell>
          <cell r="Q20214">
            <v>2</v>
          </cell>
          <cell r="V20214">
            <v>7300</v>
          </cell>
        </row>
        <row r="20215">
          <cell r="A20215">
            <v>1</v>
          </cell>
          <cell r="E20215">
            <v>2</v>
          </cell>
          <cell r="I20215">
            <v>163997.35999999999</v>
          </cell>
          <cell r="M20215">
            <v>2</v>
          </cell>
          <cell r="Q20215">
            <v>2</v>
          </cell>
          <cell r="V20215">
            <v>7300</v>
          </cell>
        </row>
        <row r="20216">
          <cell r="A20216">
            <v>1</v>
          </cell>
          <cell r="E20216">
            <v>2</v>
          </cell>
          <cell r="I20216">
            <v>11</v>
          </cell>
          <cell r="M20216">
            <v>2</v>
          </cell>
          <cell r="Q20216">
            <v>2</v>
          </cell>
          <cell r="V20216">
            <v>7300</v>
          </cell>
        </row>
        <row r="20217">
          <cell r="A20217">
            <v>1</v>
          </cell>
          <cell r="E20217">
            <v>2</v>
          </cell>
          <cell r="I20217">
            <v>2143.87</v>
          </cell>
          <cell r="M20217">
            <v>2</v>
          </cell>
          <cell r="Q20217">
            <v>2</v>
          </cell>
          <cell r="V20217">
            <v>7300</v>
          </cell>
        </row>
        <row r="20218">
          <cell r="A20218">
            <v>1</v>
          </cell>
          <cell r="E20218">
            <v>2</v>
          </cell>
          <cell r="I20218">
            <v>9880.16</v>
          </cell>
          <cell r="M20218">
            <v>2</v>
          </cell>
          <cell r="Q20218">
            <v>2</v>
          </cell>
          <cell r="V20218">
            <v>7300</v>
          </cell>
        </row>
        <row r="20219">
          <cell r="A20219">
            <v>1</v>
          </cell>
          <cell r="E20219">
            <v>2</v>
          </cell>
          <cell r="I20219">
            <v>228051.87</v>
          </cell>
          <cell r="M20219">
            <v>2</v>
          </cell>
          <cell r="Q20219">
            <v>2</v>
          </cell>
          <cell r="V20219">
            <v>7400</v>
          </cell>
        </row>
        <row r="20220">
          <cell r="A20220">
            <v>1</v>
          </cell>
          <cell r="E20220">
            <v>2</v>
          </cell>
          <cell r="I20220">
            <v>2497107.27</v>
          </cell>
          <cell r="M20220">
            <v>2</v>
          </cell>
          <cell r="Q20220">
            <v>2</v>
          </cell>
          <cell r="V20220">
            <v>7700</v>
          </cell>
        </row>
        <row r="20221">
          <cell r="A20221">
            <v>1</v>
          </cell>
          <cell r="E20221">
            <v>2</v>
          </cell>
          <cell r="I20221">
            <v>2088</v>
          </cell>
          <cell r="M20221">
            <v>2</v>
          </cell>
          <cell r="Q20221">
            <v>2</v>
          </cell>
          <cell r="V20221">
            <v>7916</v>
          </cell>
        </row>
        <row r="20222">
          <cell r="A20222">
            <v>1</v>
          </cell>
          <cell r="E20222">
            <v>2</v>
          </cell>
          <cell r="I20222">
            <v>1289179.0900000001</v>
          </cell>
          <cell r="M20222">
            <v>2</v>
          </cell>
          <cell r="Q20222">
            <v>2</v>
          </cell>
          <cell r="V20222">
            <v>8081</v>
          </cell>
        </row>
        <row r="20223">
          <cell r="A20223">
            <v>1</v>
          </cell>
          <cell r="E20223">
            <v>2</v>
          </cell>
          <cell r="I20223">
            <v>-7906</v>
          </cell>
          <cell r="M20223">
            <v>2</v>
          </cell>
          <cell r="Q20223">
            <v>2</v>
          </cell>
          <cell r="V20223">
            <v>8700</v>
          </cell>
        </row>
        <row r="20224">
          <cell r="A20224">
            <v>1</v>
          </cell>
          <cell r="E20224">
            <v>2</v>
          </cell>
          <cell r="I20224">
            <v>-3316037.2</v>
          </cell>
          <cell r="M20224">
            <v>2</v>
          </cell>
          <cell r="Q20224">
            <v>2</v>
          </cell>
          <cell r="V20224">
            <v>9100</v>
          </cell>
        </row>
        <row r="20225">
          <cell r="A20225">
            <v>1</v>
          </cell>
          <cell r="E20225">
            <v>2</v>
          </cell>
          <cell r="I20225">
            <v>-3214.93</v>
          </cell>
          <cell r="M20225">
            <v>2</v>
          </cell>
          <cell r="Q20225">
            <v>2</v>
          </cell>
          <cell r="V20225">
            <v>9150</v>
          </cell>
        </row>
        <row r="20226">
          <cell r="A20226">
            <v>1</v>
          </cell>
          <cell r="E20226">
            <v>2</v>
          </cell>
          <cell r="I20226">
            <v>-2153822.56</v>
          </cell>
          <cell r="M20226">
            <v>2</v>
          </cell>
          <cell r="Q20226">
            <v>2</v>
          </cell>
          <cell r="V20226">
            <v>9206</v>
          </cell>
        </row>
        <row r="20227">
          <cell r="A20227">
            <v>1</v>
          </cell>
          <cell r="E20227">
            <v>2</v>
          </cell>
          <cell r="I20227">
            <v>-1150190.77</v>
          </cell>
          <cell r="M20227">
            <v>2</v>
          </cell>
          <cell r="Q20227">
            <v>2</v>
          </cell>
          <cell r="V20227">
            <v>9252</v>
          </cell>
        </row>
        <row r="20228">
          <cell r="A20228">
            <v>1</v>
          </cell>
          <cell r="E20228">
            <v>2</v>
          </cell>
          <cell r="I20228">
            <v>-1617.46</v>
          </cell>
          <cell r="M20228">
            <v>2</v>
          </cell>
          <cell r="Q20228">
            <v>2</v>
          </cell>
          <cell r="V20228">
            <v>9253</v>
          </cell>
        </row>
        <row r="20229">
          <cell r="A20229">
            <v>1</v>
          </cell>
          <cell r="E20229">
            <v>2</v>
          </cell>
          <cell r="I20229">
            <v>0</v>
          </cell>
          <cell r="M20229">
            <v>2</v>
          </cell>
          <cell r="Q20229">
            <v>2</v>
          </cell>
          <cell r="V20229">
            <v>9255</v>
          </cell>
        </row>
        <row r="20230">
          <cell r="A20230">
            <v>1</v>
          </cell>
          <cell r="E20230">
            <v>2</v>
          </cell>
          <cell r="I20230">
            <v>0</v>
          </cell>
          <cell r="M20230">
            <v>2</v>
          </cell>
          <cell r="Q20230">
            <v>2</v>
          </cell>
          <cell r="V20230">
            <v>9256</v>
          </cell>
        </row>
        <row r="20231">
          <cell r="A20231">
            <v>1</v>
          </cell>
          <cell r="E20231">
            <v>2</v>
          </cell>
          <cell r="I20231">
            <v>-238742.36</v>
          </cell>
          <cell r="M20231">
            <v>2</v>
          </cell>
          <cell r="Q20231">
            <v>2</v>
          </cell>
          <cell r="V20231">
            <v>9302</v>
          </cell>
        </row>
        <row r="20232">
          <cell r="A20232">
            <v>1</v>
          </cell>
          <cell r="E20232">
            <v>2</v>
          </cell>
          <cell r="I20232">
            <v>-36988.199999999997</v>
          </cell>
          <cell r="M20232">
            <v>2</v>
          </cell>
          <cell r="Q20232">
            <v>2</v>
          </cell>
          <cell r="V20232">
            <v>9303</v>
          </cell>
        </row>
        <row r="20233">
          <cell r="A20233">
            <v>1</v>
          </cell>
          <cell r="E20233">
            <v>2</v>
          </cell>
          <cell r="I20233">
            <v>-140000</v>
          </cell>
          <cell r="M20233">
            <v>2</v>
          </cell>
          <cell r="Q20233">
            <v>2</v>
          </cell>
          <cell r="V20233">
            <v>9305</v>
          </cell>
        </row>
        <row r="20234">
          <cell r="A20234">
            <v>1</v>
          </cell>
          <cell r="E20234">
            <v>2</v>
          </cell>
          <cell r="I20234">
            <v>-40000</v>
          </cell>
          <cell r="M20234">
            <v>2</v>
          </cell>
          <cell r="Q20234">
            <v>2</v>
          </cell>
          <cell r="V20234">
            <v>9306</v>
          </cell>
        </row>
        <row r="20235">
          <cell r="A20235">
            <v>1</v>
          </cell>
          <cell r="E20235">
            <v>2</v>
          </cell>
          <cell r="I20235">
            <v>0</v>
          </cell>
          <cell r="M20235">
            <v>2</v>
          </cell>
          <cell r="Q20235">
            <v>2</v>
          </cell>
          <cell r="V20235">
            <v>9500</v>
          </cell>
        </row>
        <row r="20236">
          <cell r="A20236">
            <v>1</v>
          </cell>
          <cell r="E20236">
            <v>2</v>
          </cell>
          <cell r="I20236">
            <v>-776349.88</v>
          </cell>
          <cell r="M20236">
            <v>2</v>
          </cell>
          <cell r="Q20236">
            <v>2</v>
          </cell>
          <cell r="V20236">
            <v>9530</v>
          </cell>
        </row>
        <row r="20237">
          <cell r="A20237">
            <v>1</v>
          </cell>
          <cell r="E20237">
            <v>2</v>
          </cell>
          <cell r="I20237">
            <v>99911.01</v>
          </cell>
          <cell r="M20237">
            <v>2</v>
          </cell>
          <cell r="Q20237">
            <v>2</v>
          </cell>
          <cell r="V20237">
            <v>9600</v>
          </cell>
        </row>
        <row r="20238">
          <cell r="A20238">
            <v>1</v>
          </cell>
          <cell r="E20238">
            <v>2</v>
          </cell>
          <cell r="I20238">
            <v>-28907</v>
          </cell>
          <cell r="M20238">
            <v>2</v>
          </cell>
          <cell r="Q20238">
            <v>2</v>
          </cell>
          <cell r="V20238">
            <v>9610</v>
          </cell>
        </row>
        <row r="20239">
          <cell r="A20239">
            <v>1</v>
          </cell>
          <cell r="E20239">
            <v>2</v>
          </cell>
          <cell r="I20239">
            <v>157141.29</v>
          </cell>
          <cell r="M20239">
            <v>2</v>
          </cell>
          <cell r="Q20239">
            <v>2</v>
          </cell>
          <cell r="V20239">
            <v>9611</v>
          </cell>
        </row>
        <row r="20240">
          <cell r="A20240">
            <v>1</v>
          </cell>
          <cell r="E20240">
            <v>2</v>
          </cell>
          <cell r="I20240">
            <v>3184463.41</v>
          </cell>
          <cell r="M20240">
            <v>2</v>
          </cell>
          <cell r="Q20240">
            <v>2</v>
          </cell>
          <cell r="V20240">
            <v>5301</v>
          </cell>
        </row>
        <row r="20241">
          <cell r="A20241">
            <v>1</v>
          </cell>
          <cell r="E20241">
            <v>8</v>
          </cell>
          <cell r="I20241">
            <v>-147976806.75999999</v>
          </cell>
          <cell r="M20241">
            <v>8</v>
          </cell>
          <cell r="Q20241">
            <v>8</v>
          </cell>
          <cell r="V20241">
            <v>1010</v>
          </cell>
        </row>
        <row r="20242">
          <cell r="A20242">
            <v>1</v>
          </cell>
          <cell r="E20242">
            <v>8</v>
          </cell>
          <cell r="I20242">
            <v>97005134.599999994</v>
          </cell>
          <cell r="M20242">
            <v>8</v>
          </cell>
          <cell r="Q20242">
            <v>8</v>
          </cell>
          <cell r="V20242">
            <v>1095</v>
          </cell>
        </row>
        <row r="20243">
          <cell r="A20243">
            <v>1</v>
          </cell>
          <cell r="E20243">
            <v>8</v>
          </cell>
          <cell r="I20243">
            <v>50843580.409999996</v>
          </cell>
          <cell r="M20243">
            <v>8</v>
          </cell>
          <cell r="Q20243">
            <v>8</v>
          </cell>
          <cell r="V20243">
            <v>1096</v>
          </cell>
        </row>
        <row r="20244">
          <cell r="A20244">
            <v>1</v>
          </cell>
          <cell r="E20244">
            <v>8</v>
          </cell>
          <cell r="I20244">
            <v>0</v>
          </cell>
          <cell r="M20244">
            <v>8</v>
          </cell>
          <cell r="Q20244">
            <v>8</v>
          </cell>
          <cell r="V20244">
            <v>2010</v>
          </cell>
        </row>
        <row r="20245">
          <cell r="A20245">
            <v>1</v>
          </cell>
          <cell r="E20245">
            <v>8</v>
          </cell>
          <cell r="I20245">
            <v>0</v>
          </cell>
          <cell r="M20245">
            <v>8</v>
          </cell>
          <cell r="Q20245">
            <v>8</v>
          </cell>
          <cell r="V20245">
            <v>2011</v>
          </cell>
        </row>
        <row r="20246">
          <cell r="A20246">
            <v>1</v>
          </cell>
          <cell r="E20246">
            <v>8</v>
          </cell>
          <cell r="I20246">
            <v>384000</v>
          </cell>
          <cell r="M20246">
            <v>8</v>
          </cell>
          <cell r="Q20246">
            <v>8</v>
          </cell>
          <cell r="V20246">
            <v>2030</v>
          </cell>
        </row>
        <row r="20247">
          <cell r="A20247">
            <v>1</v>
          </cell>
          <cell r="E20247">
            <v>8</v>
          </cell>
          <cell r="I20247">
            <v>24302370</v>
          </cell>
          <cell r="M20247">
            <v>8</v>
          </cell>
          <cell r="Q20247">
            <v>8</v>
          </cell>
          <cell r="V20247">
            <v>2040</v>
          </cell>
        </row>
        <row r="20248">
          <cell r="A20248">
            <v>1</v>
          </cell>
          <cell r="E20248">
            <v>8</v>
          </cell>
          <cell r="I20248">
            <v>20822486.120000001</v>
          </cell>
          <cell r="M20248">
            <v>8</v>
          </cell>
          <cell r="Q20248">
            <v>8</v>
          </cell>
          <cell r="V20248">
            <v>2051</v>
          </cell>
        </row>
        <row r="20249">
          <cell r="A20249">
            <v>1</v>
          </cell>
          <cell r="E20249">
            <v>8</v>
          </cell>
          <cell r="I20249">
            <v>0</v>
          </cell>
          <cell r="M20249">
            <v>8</v>
          </cell>
          <cell r="Q20249">
            <v>8</v>
          </cell>
          <cell r="V20249">
            <v>2052</v>
          </cell>
        </row>
        <row r="20250">
          <cell r="A20250">
            <v>1</v>
          </cell>
          <cell r="E20250">
            <v>8</v>
          </cell>
          <cell r="I20250">
            <v>8614800</v>
          </cell>
          <cell r="M20250">
            <v>8</v>
          </cell>
          <cell r="Q20250">
            <v>8</v>
          </cell>
          <cell r="V20250">
            <v>2052</v>
          </cell>
        </row>
        <row r="20251">
          <cell r="A20251">
            <v>1</v>
          </cell>
          <cell r="E20251">
            <v>8</v>
          </cell>
          <cell r="I20251">
            <v>340000</v>
          </cell>
          <cell r="M20251">
            <v>8</v>
          </cell>
          <cell r="Q20251">
            <v>8</v>
          </cell>
          <cell r="V20251">
            <v>2054</v>
          </cell>
        </row>
        <row r="20252">
          <cell r="A20252">
            <v>1</v>
          </cell>
          <cell r="E20252">
            <v>8</v>
          </cell>
          <cell r="I20252">
            <v>3071285</v>
          </cell>
          <cell r="M20252">
            <v>8</v>
          </cell>
          <cell r="Q20252">
            <v>8</v>
          </cell>
          <cell r="V20252">
            <v>2055</v>
          </cell>
        </row>
        <row r="20253">
          <cell r="A20253">
            <v>1</v>
          </cell>
          <cell r="E20253">
            <v>8</v>
          </cell>
          <cell r="I20253">
            <v>28546980</v>
          </cell>
          <cell r="M20253">
            <v>8</v>
          </cell>
          <cell r="Q20253">
            <v>8</v>
          </cell>
          <cell r="V20253">
            <v>2090</v>
          </cell>
        </row>
        <row r="20254">
          <cell r="A20254">
            <v>1</v>
          </cell>
          <cell r="E20254">
            <v>8</v>
          </cell>
          <cell r="I20254">
            <v>-63390900</v>
          </cell>
          <cell r="M20254">
            <v>8</v>
          </cell>
          <cell r="Q20254">
            <v>8</v>
          </cell>
          <cell r="V20254">
            <v>2095</v>
          </cell>
        </row>
        <row r="20255">
          <cell r="A20255">
            <v>1</v>
          </cell>
          <cell r="E20255">
            <v>8</v>
          </cell>
          <cell r="I20255">
            <v>-132859.85999999999</v>
          </cell>
          <cell r="M20255">
            <v>8</v>
          </cell>
          <cell r="Q20255">
            <v>8</v>
          </cell>
          <cell r="V20255">
            <v>3100</v>
          </cell>
        </row>
        <row r="20256">
          <cell r="A20256">
            <v>1</v>
          </cell>
          <cell r="E20256">
            <v>8</v>
          </cell>
          <cell r="I20256">
            <v>-2687215.5</v>
          </cell>
          <cell r="M20256">
            <v>8</v>
          </cell>
          <cell r="Q20256">
            <v>8</v>
          </cell>
          <cell r="V20256">
            <v>3300</v>
          </cell>
        </row>
        <row r="20257">
          <cell r="A20257">
            <v>1</v>
          </cell>
          <cell r="E20257">
            <v>8</v>
          </cell>
          <cell r="I20257">
            <v>-3102021.66</v>
          </cell>
          <cell r="M20257">
            <v>8</v>
          </cell>
          <cell r="Q20257">
            <v>8</v>
          </cell>
          <cell r="V20257">
            <v>3400</v>
          </cell>
        </row>
        <row r="20258">
          <cell r="A20258">
            <v>1</v>
          </cell>
          <cell r="E20258">
            <v>8</v>
          </cell>
          <cell r="I20258">
            <v>3605000</v>
          </cell>
          <cell r="M20258">
            <v>8</v>
          </cell>
          <cell r="Q20258">
            <v>8</v>
          </cell>
          <cell r="V20258">
            <v>4000</v>
          </cell>
        </row>
        <row r="20259">
          <cell r="A20259">
            <v>1</v>
          </cell>
          <cell r="E20259">
            <v>8</v>
          </cell>
          <cell r="I20259">
            <v>32979</v>
          </cell>
          <cell r="M20259">
            <v>8</v>
          </cell>
          <cell r="Q20259">
            <v>8</v>
          </cell>
          <cell r="V20259">
            <v>4050</v>
          </cell>
        </row>
        <row r="20260">
          <cell r="A20260">
            <v>1</v>
          </cell>
          <cell r="E20260">
            <v>8</v>
          </cell>
          <cell r="I20260">
            <v>1000000</v>
          </cell>
          <cell r="M20260">
            <v>8</v>
          </cell>
          <cell r="Q20260">
            <v>8</v>
          </cell>
          <cell r="V20260">
            <v>4060</v>
          </cell>
        </row>
        <row r="20261">
          <cell r="A20261">
            <v>1</v>
          </cell>
          <cell r="E20261">
            <v>8</v>
          </cell>
          <cell r="I20261">
            <v>581691.27</v>
          </cell>
          <cell r="M20261">
            <v>8</v>
          </cell>
          <cell r="Q20261">
            <v>8</v>
          </cell>
          <cell r="V20261">
            <v>4150</v>
          </cell>
        </row>
        <row r="20262">
          <cell r="A20262">
            <v>1</v>
          </cell>
          <cell r="E20262">
            <v>8</v>
          </cell>
          <cell r="I20262">
            <v>0</v>
          </cell>
          <cell r="M20262">
            <v>8</v>
          </cell>
          <cell r="Q20262">
            <v>8</v>
          </cell>
          <cell r="V20262">
            <v>4250</v>
          </cell>
        </row>
        <row r="20263">
          <cell r="A20263">
            <v>1</v>
          </cell>
          <cell r="E20263">
            <v>8</v>
          </cell>
          <cell r="I20263">
            <v>709000</v>
          </cell>
          <cell r="M20263">
            <v>8</v>
          </cell>
          <cell r="Q20263">
            <v>8</v>
          </cell>
          <cell r="V20263">
            <v>4260</v>
          </cell>
        </row>
        <row r="20264">
          <cell r="A20264">
            <v>1</v>
          </cell>
          <cell r="E20264">
            <v>8</v>
          </cell>
          <cell r="I20264">
            <v>0</v>
          </cell>
          <cell r="M20264">
            <v>8</v>
          </cell>
          <cell r="Q20264">
            <v>8</v>
          </cell>
          <cell r="V20264">
            <v>4280</v>
          </cell>
        </row>
        <row r="20265">
          <cell r="A20265">
            <v>1</v>
          </cell>
          <cell r="E20265">
            <v>8</v>
          </cell>
          <cell r="I20265">
            <v>5033638.0199999996</v>
          </cell>
          <cell r="M20265">
            <v>8</v>
          </cell>
          <cell r="Q20265">
            <v>8</v>
          </cell>
          <cell r="V20265">
            <v>4301</v>
          </cell>
        </row>
        <row r="20266">
          <cell r="A20266">
            <v>1</v>
          </cell>
          <cell r="E20266">
            <v>8</v>
          </cell>
          <cell r="I20266">
            <v>361619.56</v>
          </cell>
          <cell r="M20266">
            <v>8</v>
          </cell>
          <cell r="Q20266">
            <v>8</v>
          </cell>
          <cell r="V20266">
            <v>4302</v>
          </cell>
        </row>
        <row r="20267">
          <cell r="A20267">
            <v>1</v>
          </cell>
          <cell r="E20267">
            <v>8</v>
          </cell>
          <cell r="I20267">
            <v>9086989.5099999998</v>
          </cell>
          <cell r="M20267">
            <v>8</v>
          </cell>
          <cell r="Q20267">
            <v>8</v>
          </cell>
          <cell r="V20267">
            <v>4303</v>
          </cell>
        </row>
        <row r="20268">
          <cell r="A20268">
            <v>1</v>
          </cell>
          <cell r="E20268">
            <v>8</v>
          </cell>
          <cell r="I20268">
            <v>400377.33</v>
          </cell>
          <cell r="M20268">
            <v>8</v>
          </cell>
          <cell r="Q20268">
            <v>8</v>
          </cell>
          <cell r="V20268">
            <v>4305</v>
          </cell>
        </row>
        <row r="20269">
          <cell r="A20269">
            <v>1</v>
          </cell>
          <cell r="E20269">
            <v>8</v>
          </cell>
          <cell r="I20269">
            <v>232183.25</v>
          </cell>
          <cell r="M20269">
            <v>8</v>
          </cell>
          <cell r="Q20269">
            <v>8</v>
          </cell>
          <cell r="V20269">
            <v>4309</v>
          </cell>
        </row>
        <row r="20270">
          <cell r="A20270">
            <v>1</v>
          </cell>
          <cell r="E20270">
            <v>8</v>
          </cell>
          <cell r="I20270">
            <v>710575</v>
          </cell>
          <cell r="M20270">
            <v>8</v>
          </cell>
          <cell r="Q20270">
            <v>8</v>
          </cell>
          <cell r="V20270">
            <v>4360</v>
          </cell>
        </row>
        <row r="20271">
          <cell r="A20271">
            <v>1</v>
          </cell>
          <cell r="E20271">
            <v>8</v>
          </cell>
          <cell r="I20271">
            <v>775350</v>
          </cell>
          <cell r="M20271">
            <v>8</v>
          </cell>
          <cell r="Q20271">
            <v>8</v>
          </cell>
          <cell r="V20271">
            <v>4380</v>
          </cell>
        </row>
        <row r="20272">
          <cell r="A20272">
            <v>1</v>
          </cell>
          <cell r="E20272">
            <v>8</v>
          </cell>
          <cell r="I20272">
            <v>0</v>
          </cell>
          <cell r="M20272">
            <v>8</v>
          </cell>
          <cell r="Q20272">
            <v>8</v>
          </cell>
          <cell r="V20272">
            <v>4460</v>
          </cell>
        </row>
        <row r="20273">
          <cell r="A20273">
            <v>1</v>
          </cell>
          <cell r="E20273">
            <v>8</v>
          </cell>
          <cell r="I20273">
            <v>0</v>
          </cell>
          <cell r="M20273">
            <v>8</v>
          </cell>
          <cell r="Q20273">
            <v>8</v>
          </cell>
          <cell r="V20273">
            <v>4480</v>
          </cell>
        </row>
        <row r="20274">
          <cell r="A20274">
            <v>1</v>
          </cell>
          <cell r="E20274">
            <v>8</v>
          </cell>
          <cell r="I20274">
            <v>520797.95</v>
          </cell>
          <cell r="M20274">
            <v>8</v>
          </cell>
          <cell r="Q20274">
            <v>8</v>
          </cell>
          <cell r="V20274">
            <v>4500</v>
          </cell>
        </row>
        <row r="20275">
          <cell r="A20275">
            <v>1</v>
          </cell>
          <cell r="E20275">
            <v>8</v>
          </cell>
          <cell r="I20275">
            <v>1710153.18</v>
          </cell>
          <cell r="M20275">
            <v>8</v>
          </cell>
          <cell r="Q20275">
            <v>8</v>
          </cell>
          <cell r="V20275">
            <v>4520</v>
          </cell>
        </row>
        <row r="20276">
          <cell r="A20276">
            <v>1</v>
          </cell>
          <cell r="E20276">
            <v>8</v>
          </cell>
          <cell r="I20276">
            <v>101000</v>
          </cell>
          <cell r="M20276">
            <v>8</v>
          </cell>
          <cell r="Q20276">
            <v>8</v>
          </cell>
          <cell r="V20276">
            <v>4560</v>
          </cell>
        </row>
        <row r="20277">
          <cell r="A20277">
            <v>1</v>
          </cell>
          <cell r="E20277">
            <v>8</v>
          </cell>
          <cell r="I20277">
            <v>837991.97</v>
          </cell>
          <cell r="M20277">
            <v>8</v>
          </cell>
          <cell r="Q20277">
            <v>8</v>
          </cell>
          <cell r="V20277">
            <v>4595</v>
          </cell>
        </row>
        <row r="20278">
          <cell r="A20278">
            <v>1</v>
          </cell>
          <cell r="E20278">
            <v>8</v>
          </cell>
          <cell r="I20278">
            <v>741000</v>
          </cell>
          <cell r="M20278">
            <v>8</v>
          </cell>
          <cell r="Q20278">
            <v>8</v>
          </cell>
          <cell r="V20278">
            <v>4601</v>
          </cell>
        </row>
        <row r="20279">
          <cell r="A20279">
            <v>1</v>
          </cell>
          <cell r="E20279">
            <v>8</v>
          </cell>
          <cell r="I20279">
            <v>1315000</v>
          </cell>
          <cell r="M20279">
            <v>8</v>
          </cell>
          <cell r="Q20279">
            <v>8</v>
          </cell>
          <cell r="V20279">
            <v>4602</v>
          </cell>
        </row>
        <row r="20280">
          <cell r="A20280">
            <v>1</v>
          </cell>
          <cell r="E20280">
            <v>8</v>
          </cell>
          <cell r="I20280">
            <v>853410</v>
          </cell>
          <cell r="M20280">
            <v>8</v>
          </cell>
          <cell r="Q20280">
            <v>8</v>
          </cell>
          <cell r="V20280">
            <v>4603</v>
          </cell>
        </row>
        <row r="20281">
          <cell r="A20281">
            <v>1</v>
          </cell>
          <cell r="E20281">
            <v>8</v>
          </cell>
          <cell r="I20281">
            <v>1133500</v>
          </cell>
          <cell r="M20281">
            <v>8</v>
          </cell>
          <cell r="Q20281">
            <v>8</v>
          </cell>
          <cell r="V20281">
            <v>4610</v>
          </cell>
        </row>
        <row r="20282">
          <cell r="A20282">
            <v>1</v>
          </cell>
          <cell r="E20282">
            <v>8</v>
          </cell>
          <cell r="I20282">
            <v>208595</v>
          </cell>
          <cell r="M20282">
            <v>8</v>
          </cell>
          <cell r="Q20282">
            <v>8</v>
          </cell>
          <cell r="V20282">
            <v>4640</v>
          </cell>
        </row>
        <row r="20283">
          <cell r="A20283">
            <v>1</v>
          </cell>
          <cell r="E20283">
            <v>8</v>
          </cell>
          <cell r="I20283">
            <v>2237539.9</v>
          </cell>
          <cell r="M20283">
            <v>8</v>
          </cell>
          <cell r="Q20283">
            <v>8</v>
          </cell>
          <cell r="V20283">
            <v>4660</v>
          </cell>
        </row>
        <row r="20284">
          <cell r="A20284">
            <v>1</v>
          </cell>
          <cell r="E20284">
            <v>8</v>
          </cell>
          <cell r="I20284">
            <v>0</v>
          </cell>
          <cell r="M20284">
            <v>8</v>
          </cell>
          <cell r="Q20284">
            <v>8</v>
          </cell>
          <cell r="V20284">
            <v>4680</v>
          </cell>
        </row>
        <row r="20285">
          <cell r="A20285">
            <v>1</v>
          </cell>
          <cell r="E20285">
            <v>8</v>
          </cell>
          <cell r="I20285">
            <v>5000000</v>
          </cell>
          <cell r="M20285">
            <v>8</v>
          </cell>
          <cell r="Q20285">
            <v>8</v>
          </cell>
          <cell r="V20285">
            <v>4700</v>
          </cell>
        </row>
        <row r="20286">
          <cell r="A20286">
            <v>1</v>
          </cell>
          <cell r="E20286">
            <v>8</v>
          </cell>
          <cell r="I20286">
            <v>0</v>
          </cell>
          <cell r="M20286">
            <v>8</v>
          </cell>
          <cell r="Q20286">
            <v>8</v>
          </cell>
          <cell r="V20286">
            <v>4720</v>
          </cell>
        </row>
        <row r="20287">
          <cell r="A20287">
            <v>1</v>
          </cell>
          <cell r="E20287">
            <v>8</v>
          </cell>
          <cell r="I20287">
            <v>0</v>
          </cell>
          <cell r="M20287">
            <v>8</v>
          </cell>
          <cell r="Q20287">
            <v>8</v>
          </cell>
          <cell r="V20287">
            <v>4720</v>
          </cell>
        </row>
        <row r="20288">
          <cell r="A20288">
            <v>1</v>
          </cell>
          <cell r="E20288">
            <v>8</v>
          </cell>
          <cell r="I20288">
            <v>10288499.439999999</v>
          </cell>
          <cell r="M20288">
            <v>8</v>
          </cell>
          <cell r="Q20288">
            <v>8</v>
          </cell>
          <cell r="V20288">
            <v>4730</v>
          </cell>
        </row>
        <row r="20289">
          <cell r="A20289">
            <v>1</v>
          </cell>
          <cell r="E20289">
            <v>8</v>
          </cell>
          <cell r="I20289">
            <v>0</v>
          </cell>
          <cell r="M20289">
            <v>8</v>
          </cell>
          <cell r="Q20289">
            <v>8</v>
          </cell>
          <cell r="V20289">
            <v>4740</v>
          </cell>
        </row>
        <row r="20290">
          <cell r="A20290">
            <v>1</v>
          </cell>
          <cell r="E20290">
            <v>8</v>
          </cell>
          <cell r="I20290">
            <v>1081193.6399999999</v>
          </cell>
          <cell r="M20290">
            <v>8</v>
          </cell>
          <cell r="Q20290">
            <v>8</v>
          </cell>
          <cell r="V20290">
            <v>4750</v>
          </cell>
        </row>
        <row r="20291">
          <cell r="A20291">
            <v>1</v>
          </cell>
          <cell r="E20291">
            <v>8</v>
          </cell>
          <cell r="I20291">
            <v>0</v>
          </cell>
          <cell r="M20291">
            <v>8</v>
          </cell>
          <cell r="Q20291">
            <v>8</v>
          </cell>
          <cell r="V20291">
            <v>4760</v>
          </cell>
        </row>
        <row r="20292">
          <cell r="A20292">
            <v>1</v>
          </cell>
          <cell r="E20292">
            <v>8</v>
          </cell>
          <cell r="I20292">
            <v>685917</v>
          </cell>
          <cell r="M20292">
            <v>8</v>
          </cell>
          <cell r="Q20292">
            <v>8</v>
          </cell>
          <cell r="V20292">
            <v>4770</v>
          </cell>
        </row>
        <row r="20293">
          <cell r="A20293">
            <v>1</v>
          </cell>
          <cell r="E20293">
            <v>8</v>
          </cell>
          <cell r="I20293">
            <v>92000</v>
          </cell>
          <cell r="M20293">
            <v>8</v>
          </cell>
          <cell r="Q20293">
            <v>8</v>
          </cell>
          <cell r="V20293">
            <v>4775</v>
          </cell>
        </row>
        <row r="20294">
          <cell r="A20294">
            <v>1</v>
          </cell>
          <cell r="E20294">
            <v>8</v>
          </cell>
          <cell r="I20294">
            <v>591110</v>
          </cell>
          <cell r="M20294">
            <v>8</v>
          </cell>
          <cell r="Q20294">
            <v>8</v>
          </cell>
          <cell r="V20294">
            <v>4780</v>
          </cell>
        </row>
        <row r="20295">
          <cell r="A20295">
            <v>1</v>
          </cell>
          <cell r="E20295">
            <v>8</v>
          </cell>
          <cell r="I20295">
            <v>0</v>
          </cell>
          <cell r="M20295">
            <v>8</v>
          </cell>
          <cell r="Q20295">
            <v>8</v>
          </cell>
          <cell r="V20295">
            <v>4785</v>
          </cell>
        </row>
        <row r="20296">
          <cell r="A20296">
            <v>1</v>
          </cell>
          <cell r="E20296">
            <v>8</v>
          </cell>
          <cell r="I20296">
            <v>3180000</v>
          </cell>
          <cell r="M20296">
            <v>8</v>
          </cell>
          <cell r="Q20296">
            <v>8</v>
          </cell>
          <cell r="V20296">
            <v>4785</v>
          </cell>
        </row>
        <row r="20297">
          <cell r="A20297">
            <v>1</v>
          </cell>
          <cell r="E20297">
            <v>8</v>
          </cell>
          <cell r="I20297">
            <v>8477878</v>
          </cell>
          <cell r="M20297">
            <v>8</v>
          </cell>
          <cell r="Q20297">
            <v>8</v>
          </cell>
          <cell r="V20297">
            <v>4800</v>
          </cell>
        </row>
        <row r="20298">
          <cell r="A20298">
            <v>1</v>
          </cell>
          <cell r="E20298">
            <v>8</v>
          </cell>
          <cell r="I20298">
            <v>6254700</v>
          </cell>
          <cell r="M20298">
            <v>8</v>
          </cell>
          <cell r="Q20298">
            <v>8</v>
          </cell>
          <cell r="V20298">
            <v>4830</v>
          </cell>
        </row>
        <row r="20299">
          <cell r="A20299">
            <v>1</v>
          </cell>
          <cell r="E20299">
            <v>8</v>
          </cell>
          <cell r="I20299">
            <v>-10000000</v>
          </cell>
          <cell r="M20299">
            <v>8</v>
          </cell>
          <cell r="Q20299">
            <v>8</v>
          </cell>
          <cell r="V20299">
            <v>5100</v>
          </cell>
        </row>
        <row r="20300">
          <cell r="A20300">
            <v>1</v>
          </cell>
          <cell r="E20300">
            <v>8</v>
          </cell>
          <cell r="I20300">
            <v>0</v>
          </cell>
          <cell r="M20300">
            <v>8</v>
          </cell>
          <cell r="Q20300">
            <v>8</v>
          </cell>
          <cell r="V20300">
            <v>5303</v>
          </cell>
        </row>
        <row r="20301">
          <cell r="A20301">
            <v>1</v>
          </cell>
          <cell r="E20301">
            <v>8</v>
          </cell>
          <cell r="I20301">
            <v>142278098.91</v>
          </cell>
          <cell r="M20301">
            <v>8</v>
          </cell>
          <cell r="Q20301">
            <v>8</v>
          </cell>
          <cell r="V20301">
            <v>5400</v>
          </cell>
        </row>
        <row r="20302">
          <cell r="A20302">
            <v>1</v>
          </cell>
          <cell r="E20302">
            <v>8</v>
          </cell>
          <cell r="I20302">
            <v>0</v>
          </cell>
          <cell r="M20302">
            <v>8</v>
          </cell>
          <cell r="Q20302">
            <v>8</v>
          </cell>
          <cell r="V20302">
            <v>5400</v>
          </cell>
        </row>
        <row r="20303">
          <cell r="A20303">
            <v>1</v>
          </cell>
          <cell r="E20303">
            <v>8</v>
          </cell>
          <cell r="I20303">
            <v>-85590965.060000002</v>
          </cell>
          <cell r="M20303">
            <v>8</v>
          </cell>
          <cell r="Q20303">
            <v>8</v>
          </cell>
          <cell r="V20303">
            <v>5400</v>
          </cell>
        </row>
        <row r="20304">
          <cell r="A20304">
            <v>1</v>
          </cell>
          <cell r="E20304">
            <v>8</v>
          </cell>
          <cell r="I20304">
            <v>0</v>
          </cell>
          <cell r="M20304">
            <v>8</v>
          </cell>
          <cell r="Q20304">
            <v>8</v>
          </cell>
          <cell r="V20304">
            <v>5440</v>
          </cell>
        </row>
        <row r="20305">
          <cell r="A20305">
            <v>1</v>
          </cell>
          <cell r="E20305">
            <v>8</v>
          </cell>
          <cell r="I20305">
            <v>0</v>
          </cell>
          <cell r="M20305">
            <v>8</v>
          </cell>
          <cell r="Q20305">
            <v>8</v>
          </cell>
          <cell r="V20305">
            <v>5440</v>
          </cell>
        </row>
        <row r="20306">
          <cell r="A20306">
            <v>1</v>
          </cell>
          <cell r="E20306">
            <v>8</v>
          </cell>
          <cell r="I20306">
            <v>0</v>
          </cell>
          <cell r="M20306">
            <v>8</v>
          </cell>
          <cell r="Q20306">
            <v>8</v>
          </cell>
          <cell r="V20306">
            <v>5440</v>
          </cell>
        </row>
        <row r="20307">
          <cell r="A20307">
            <v>1</v>
          </cell>
          <cell r="E20307">
            <v>8</v>
          </cell>
          <cell r="I20307">
            <v>0</v>
          </cell>
          <cell r="M20307">
            <v>8</v>
          </cell>
          <cell r="Q20307">
            <v>8</v>
          </cell>
          <cell r="V20307">
            <v>5440</v>
          </cell>
        </row>
        <row r="20308">
          <cell r="A20308">
            <v>1</v>
          </cell>
          <cell r="E20308">
            <v>8</v>
          </cell>
          <cell r="I20308">
            <v>0</v>
          </cell>
          <cell r="M20308">
            <v>8</v>
          </cell>
          <cell r="Q20308">
            <v>8</v>
          </cell>
          <cell r="V20308">
            <v>5440</v>
          </cell>
        </row>
        <row r="20309">
          <cell r="A20309">
            <v>1</v>
          </cell>
          <cell r="E20309">
            <v>8</v>
          </cell>
          <cell r="I20309">
            <v>0</v>
          </cell>
          <cell r="M20309">
            <v>8</v>
          </cell>
          <cell r="Q20309">
            <v>8</v>
          </cell>
          <cell r="V20309">
            <v>5440</v>
          </cell>
        </row>
        <row r="20310">
          <cell r="A20310">
            <v>1</v>
          </cell>
          <cell r="E20310">
            <v>8</v>
          </cell>
          <cell r="I20310">
            <v>0</v>
          </cell>
          <cell r="M20310">
            <v>8</v>
          </cell>
          <cell r="Q20310">
            <v>8</v>
          </cell>
          <cell r="V20310">
            <v>5440</v>
          </cell>
        </row>
        <row r="20311">
          <cell r="A20311">
            <v>1</v>
          </cell>
          <cell r="E20311">
            <v>8</v>
          </cell>
          <cell r="I20311">
            <v>0</v>
          </cell>
          <cell r="M20311">
            <v>8</v>
          </cell>
          <cell r="Q20311">
            <v>8</v>
          </cell>
          <cell r="V20311">
            <v>5440</v>
          </cell>
        </row>
        <row r="20312">
          <cell r="A20312">
            <v>1</v>
          </cell>
          <cell r="E20312">
            <v>8</v>
          </cell>
          <cell r="I20312">
            <v>0</v>
          </cell>
          <cell r="M20312">
            <v>8</v>
          </cell>
          <cell r="Q20312">
            <v>8</v>
          </cell>
          <cell r="V20312">
            <v>5440</v>
          </cell>
        </row>
        <row r="20313">
          <cell r="A20313">
            <v>1</v>
          </cell>
          <cell r="E20313">
            <v>8</v>
          </cell>
          <cell r="I20313">
            <v>0</v>
          </cell>
          <cell r="M20313">
            <v>8</v>
          </cell>
          <cell r="Q20313">
            <v>8</v>
          </cell>
          <cell r="V20313">
            <v>5440</v>
          </cell>
        </row>
        <row r="20314">
          <cell r="A20314">
            <v>1</v>
          </cell>
          <cell r="E20314">
            <v>8</v>
          </cell>
          <cell r="I20314">
            <v>0</v>
          </cell>
          <cell r="M20314">
            <v>8</v>
          </cell>
          <cell r="Q20314">
            <v>8</v>
          </cell>
          <cell r="V20314">
            <v>5440</v>
          </cell>
        </row>
        <row r="20315">
          <cell r="A20315">
            <v>1</v>
          </cell>
          <cell r="E20315">
            <v>8</v>
          </cell>
          <cell r="I20315">
            <v>0</v>
          </cell>
          <cell r="M20315">
            <v>8</v>
          </cell>
          <cell r="Q20315">
            <v>8</v>
          </cell>
          <cell r="V20315">
            <v>5440</v>
          </cell>
        </row>
        <row r="20316">
          <cell r="A20316">
            <v>1</v>
          </cell>
          <cell r="E20316">
            <v>8</v>
          </cell>
          <cell r="I20316">
            <v>0</v>
          </cell>
          <cell r="M20316">
            <v>8</v>
          </cell>
          <cell r="Q20316">
            <v>8</v>
          </cell>
          <cell r="V20316">
            <v>5440</v>
          </cell>
        </row>
        <row r="20317">
          <cell r="A20317">
            <v>1</v>
          </cell>
          <cell r="E20317">
            <v>8</v>
          </cell>
          <cell r="I20317">
            <v>0</v>
          </cell>
          <cell r="M20317">
            <v>8</v>
          </cell>
          <cell r="Q20317">
            <v>8</v>
          </cell>
          <cell r="V20317">
            <v>5440</v>
          </cell>
        </row>
        <row r="20318">
          <cell r="A20318">
            <v>1</v>
          </cell>
          <cell r="E20318">
            <v>8</v>
          </cell>
          <cell r="I20318">
            <v>0</v>
          </cell>
          <cell r="M20318">
            <v>8</v>
          </cell>
          <cell r="Q20318">
            <v>8</v>
          </cell>
          <cell r="V20318">
            <v>5440</v>
          </cell>
        </row>
        <row r="20319">
          <cell r="A20319">
            <v>1</v>
          </cell>
          <cell r="E20319">
            <v>8</v>
          </cell>
          <cell r="I20319">
            <v>0</v>
          </cell>
          <cell r="M20319">
            <v>8</v>
          </cell>
          <cell r="Q20319">
            <v>8</v>
          </cell>
          <cell r="V20319">
            <v>5440</v>
          </cell>
        </row>
        <row r="20320">
          <cell r="A20320">
            <v>1</v>
          </cell>
          <cell r="E20320">
            <v>8</v>
          </cell>
          <cell r="I20320">
            <v>0</v>
          </cell>
          <cell r="M20320">
            <v>8</v>
          </cell>
          <cell r="Q20320">
            <v>8</v>
          </cell>
          <cell r="V20320">
            <v>5440</v>
          </cell>
        </row>
        <row r="20321">
          <cell r="A20321">
            <v>1</v>
          </cell>
          <cell r="E20321">
            <v>8</v>
          </cell>
          <cell r="I20321">
            <v>0</v>
          </cell>
          <cell r="M20321">
            <v>8</v>
          </cell>
          <cell r="Q20321">
            <v>8</v>
          </cell>
          <cell r="V20321">
            <v>5440</v>
          </cell>
        </row>
        <row r="20322">
          <cell r="A20322">
            <v>1</v>
          </cell>
          <cell r="E20322">
            <v>8</v>
          </cell>
          <cell r="I20322">
            <v>0</v>
          </cell>
          <cell r="M20322">
            <v>8</v>
          </cell>
          <cell r="Q20322">
            <v>8</v>
          </cell>
          <cell r="V20322">
            <v>5440</v>
          </cell>
        </row>
        <row r="20323">
          <cell r="A20323">
            <v>1</v>
          </cell>
          <cell r="E20323">
            <v>8</v>
          </cell>
          <cell r="I20323">
            <v>0</v>
          </cell>
          <cell r="M20323">
            <v>8</v>
          </cell>
          <cell r="Q20323">
            <v>8</v>
          </cell>
          <cell r="V20323">
            <v>5440</v>
          </cell>
        </row>
        <row r="20324">
          <cell r="A20324">
            <v>1</v>
          </cell>
          <cell r="E20324">
            <v>8</v>
          </cell>
          <cell r="I20324">
            <v>0</v>
          </cell>
          <cell r="M20324">
            <v>8</v>
          </cell>
          <cell r="Q20324">
            <v>8</v>
          </cell>
          <cell r="V20324">
            <v>5450</v>
          </cell>
        </row>
        <row r="20325">
          <cell r="A20325">
            <v>1</v>
          </cell>
          <cell r="E20325">
            <v>8</v>
          </cell>
          <cell r="I20325">
            <v>-127898635.22</v>
          </cell>
          <cell r="M20325">
            <v>8</v>
          </cell>
          <cell r="Q20325">
            <v>8</v>
          </cell>
          <cell r="V20325">
            <v>5450</v>
          </cell>
        </row>
        <row r="20326">
          <cell r="A20326">
            <v>1</v>
          </cell>
          <cell r="E20326">
            <v>8</v>
          </cell>
          <cell r="I20326">
            <v>14563584</v>
          </cell>
          <cell r="M20326">
            <v>8</v>
          </cell>
          <cell r="Q20326">
            <v>8</v>
          </cell>
          <cell r="V20326">
            <v>6110</v>
          </cell>
        </row>
        <row r="20327">
          <cell r="A20327">
            <v>1</v>
          </cell>
          <cell r="E20327">
            <v>8</v>
          </cell>
          <cell r="I20327">
            <v>-7817038.2800000003</v>
          </cell>
          <cell r="M20327">
            <v>8</v>
          </cell>
          <cell r="Q20327">
            <v>8</v>
          </cell>
          <cell r="V20327">
            <v>6120</v>
          </cell>
        </row>
        <row r="20328">
          <cell r="A20328">
            <v>1</v>
          </cell>
          <cell r="E20328">
            <v>8</v>
          </cell>
          <cell r="I20328">
            <v>27010441.739999998</v>
          </cell>
          <cell r="M20328">
            <v>8</v>
          </cell>
          <cell r="Q20328">
            <v>8</v>
          </cell>
          <cell r="V20328">
            <v>6210</v>
          </cell>
        </row>
        <row r="20329">
          <cell r="A20329">
            <v>1</v>
          </cell>
          <cell r="E20329">
            <v>8</v>
          </cell>
          <cell r="I20329">
            <v>-6763770.4000000004</v>
          </cell>
          <cell r="M20329">
            <v>8</v>
          </cell>
          <cell r="Q20329">
            <v>8</v>
          </cell>
          <cell r="V20329">
            <v>6220</v>
          </cell>
        </row>
        <row r="20330">
          <cell r="A20330">
            <v>1</v>
          </cell>
          <cell r="E20330">
            <v>8</v>
          </cell>
          <cell r="I20330">
            <v>545219370.55999994</v>
          </cell>
          <cell r="M20330">
            <v>8</v>
          </cell>
          <cell r="Q20330">
            <v>8</v>
          </cell>
          <cell r="V20330">
            <v>6310</v>
          </cell>
        </row>
        <row r="20331">
          <cell r="A20331">
            <v>1</v>
          </cell>
          <cell r="E20331">
            <v>8</v>
          </cell>
          <cell r="I20331">
            <v>-181225222.00999999</v>
          </cell>
          <cell r="M20331">
            <v>8</v>
          </cell>
          <cell r="Q20331">
            <v>8</v>
          </cell>
          <cell r="V20331">
            <v>6320</v>
          </cell>
        </row>
        <row r="20332">
          <cell r="A20332">
            <v>1</v>
          </cell>
          <cell r="E20332">
            <v>8</v>
          </cell>
          <cell r="I20332">
            <v>302018280.89999998</v>
          </cell>
          <cell r="M20332">
            <v>8</v>
          </cell>
          <cell r="Q20332">
            <v>8</v>
          </cell>
          <cell r="V20332">
            <v>6510</v>
          </cell>
        </row>
        <row r="20333">
          <cell r="A20333">
            <v>1</v>
          </cell>
          <cell r="E20333">
            <v>8</v>
          </cell>
          <cell r="I20333">
            <v>-99130033.680000007</v>
          </cell>
          <cell r="M20333">
            <v>8</v>
          </cell>
          <cell r="Q20333">
            <v>8</v>
          </cell>
          <cell r="V20333">
            <v>6520</v>
          </cell>
        </row>
        <row r="20334">
          <cell r="A20334">
            <v>1</v>
          </cell>
          <cell r="E20334">
            <v>8</v>
          </cell>
          <cell r="I20334">
            <v>16717194.199999999</v>
          </cell>
          <cell r="M20334">
            <v>8</v>
          </cell>
          <cell r="Q20334">
            <v>8</v>
          </cell>
          <cell r="V20334">
            <v>6610</v>
          </cell>
        </row>
        <row r="20335">
          <cell r="A20335">
            <v>1</v>
          </cell>
          <cell r="E20335">
            <v>8</v>
          </cell>
          <cell r="I20335">
            <v>-2019048.37</v>
          </cell>
          <cell r="M20335">
            <v>8</v>
          </cell>
          <cell r="Q20335">
            <v>8</v>
          </cell>
          <cell r="V20335">
            <v>6620</v>
          </cell>
        </row>
        <row r="20336">
          <cell r="A20336">
            <v>1</v>
          </cell>
          <cell r="E20336">
            <v>8</v>
          </cell>
          <cell r="I20336">
            <v>4179917.93</v>
          </cell>
          <cell r="M20336">
            <v>8</v>
          </cell>
          <cell r="Q20336">
            <v>8</v>
          </cell>
          <cell r="V20336">
            <v>7000</v>
          </cell>
        </row>
        <row r="20337">
          <cell r="A20337">
            <v>1</v>
          </cell>
          <cell r="E20337">
            <v>8</v>
          </cell>
          <cell r="I20337">
            <v>203902961.56</v>
          </cell>
          <cell r="M20337">
            <v>8</v>
          </cell>
          <cell r="Q20337">
            <v>8</v>
          </cell>
          <cell r="V20337">
            <v>7100</v>
          </cell>
        </row>
        <row r="20338">
          <cell r="A20338">
            <v>1</v>
          </cell>
          <cell r="E20338">
            <v>8</v>
          </cell>
          <cell r="I20338">
            <v>-3218062.63</v>
          </cell>
          <cell r="M20338">
            <v>8</v>
          </cell>
          <cell r="Q20338">
            <v>8</v>
          </cell>
          <cell r="V20338">
            <v>7110</v>
          </cell>
        </row>
        <row r="20339">
          <cell r="A20339">
            <v>1</v>
          </cell>
          <cell r="E20339">
            <v>8</v>
          </cell>
          <cell r="I20339">
            <v>21931407</v>
          </cell>
          <cell r="M20339">
            <v>8</v>
          </cell>
          <cell r="Q20339">
            <v>8</v>
          </cell>
          <cell r="V20339">
            <v>7130</v>
          </cell>
        </row>
        <row r="20340">
          <cell r="A20340">
            <v>1</v>
          </cell>
          <cell r="E20340">
            <v>8</v>
          </cell>
          <cell r="I20340">
            <v>0</v>
          </cell>
          <cell r="M20340">
            <v>8</v>
          </cell>
          <cell r="Q20340">
            <v>8</v>
          </cell>
          <cell r="V20340">
            <v>7300</v>
          </cell>
        </row>
        <row r="20341">
          <cell r="A20341">
            <v>1</v>
          </cell>
          <cell r="E20341">
            <v>8</v>
          </cell>
          <cell r="I20341">
            <v>2520425</v>
          </cell>
          <cell r="M20341">
            <v>8</v>
          </cell>
          <cell r="Q20341">
            <v>8</v>
          </cell>
          <cell r="V20341">
            <v>7300</v>
          </cell>
        </row>
        <row r="20342">
          <cell r="A20342">
            <v>1</v>
          </cell>
          <cell r="E20342">
            <v>8</v>
          </cell>
          <cell r="I20342">
            <v>0</v>
          </cell>
          <cell r="M20342">
            <v>8</v>
          </cell>
          <cell r="Q20342">
            <v>8</v>
          </cell>
          <cell r="V20342">
            <v>7300</v>
          </cell>
        </row>
        <row r="20343">
          <cell r="A20343">
            <v>1</v>
          </cell>
          <cell r="E20343">
            <v>8</v>
          </cell>
          <cell r="I20343">
            <v>0</v>
          </cell>
          <cell r="M20343">
            <v>8</v>
          </cell>
          <cell r="Q20343">
            <v>8</v>
          </cell>
          <cell r="V20343">
            <v>7300</v>
          </cell>
        </row>
        <row r="20344">
          <cell r="A20344">
            <v>1</v>
          </cell>
          <cell r="E20344">
            <v>8</v>
          </cell>
          <cell r="I20344">
            <v>0</v>
          </cell>
          <cell r="M20344">
            <v>8</v>
          </cell>
          <cell r="Q20344">
            <v>8</v>
          </cell>
          <cell r="V20344">
            <v>7300</v>
          </cell>
        </row>
        <row r="20345">
          <cell r="A20345">
            <v>1</v>
          </cell>
          <cell r="E20345">
            <v>8</v>
          </cell>
          <cell r="I20345">
            <v>0</v>
          </cell>
          <cell r="M20345">
            <v>8</v>
          </cell>
          <cell r="Q20345">
            <v>8</v>
          </cell>
          <cell r="V20345">
            <v>7300</v>
          </cell>
        </row>
        <row r="20346">
          <cell r="A20346">
            <v>1</v>
          </cell>
          <cell r="E20346">
            <v>8</v>
          </cell>
          <cell r="I20346">
            <v>0</v>
          </cell>
          <cell r="M20346">
            <v>8</v>
          </cell>
          <cell r="Q20346">
            <v>8</v>
          </cell>
          <cell r="V20346">
            <v>7300</v>
          </cell>
        </row>
        <row r="20347">
          <cell r="A20347">
            <v>1</v>
          </cell>
          <cell r="E20347">
            <v>8</v>
          </cell>
          <cell r="I20347">
            <v>14937026</v>
          </cell>
          <cell r="M20347">
            <v>8</v>
          </cell>
          <cell r="Q20347">
            <v>8</v>
          </cell>
          <cell r="V20347">
            <v>7300</v>
          </cell>
        </row>
        <row r="20348">
          <cell r="A20348">
            <v>1</v>
          </cell>
          <cell r="E20348">
            <v>8</v>
          </cell>
          <cell r="I20348">
            <v>0</v>
          </cell>
          <cell r="M20348">
            <v>8</v>
          </cell>
          <cell r="Q20348">
            <v>8</v>
          </cell>
          <cell r="V20348">
            <v>7300</v>
          </cell>
        </row>
        <row r="20349">
          <cell r="A20349">
            <v>1</v>
          </cell>
          <cell r="E20349">
            <v>8</v>
          </cell>
          <cell r="I20349">
            <v>2000000</v>
          </cell>
          <cell r="M20349">
            <v>8</v>
          </cell>
          <cell r="Q20349">
            <v>8</v>
          </cell>
          <cell r="V20349">
            <v>7300</v>
          </cell>
        </row>
        <row r="20350">
          <cell r="A20350">
            <v>1</v>
          </cell>
          <cell r="E20350">
            <v>8</v>
          </cell>
          <cell r="I20350">
            <v>3140000</v>
          </cell>
          <cell r="M20350">
            <v>8</v>
          </cell>
          <cell r="Q20350">
            <v>8</v>
          </cell>
          <cell r="V20350">
            <v>7300</v>
          </cell>
        </row>
        <row r="20351">
          <cell r="A20351">
            <v>1</v>
          </cell>
          <cell r="E20351">
            <v>8</v>
          </cell>
          <cell r="I20351">
            <v>229300</v>
          </cell>
          <cell r="M20351">
            <v>8</v>
          </cell>
          <cell r="Q20351">
            <v>8</v>
          </cell>
          <cell r="V20351">
            <v>7300</v>
          </cell>
        </row>
        <row r="20352">
          <cell r="A20352">
            <v>1</v>
          </cell>
          <cell r="E20352">
            <v>8</v>
          </cell>
          <cell r="I20352">
            <v>4160000</v>
          </cell>
          <cell r="M20352">
            <v>8</v>
          </cell>
          <cell r="Q20352">
            <v>8</v>
          </cell>
          <cell r="V20352">
            <v>7300</v>
          </cell>
        </row>
        <row r="20353">
          <cell r="A20353">
            <v>1</v>
          </cell>
          <cell r="E20353">
            <v>8</v>
          </cell>
          <cell r="I20353">
            <v>5005000</v>
          </cell>
          <cell r="M20353">
            <v>8</v>
          </cell>
          <cell r="Q20353">
            <v>8</v>
          </cell>
          <cell r="V20353">
            <v>7300</v>
          </cell>
        </row>
        <row r="20354">
          <cell r="A20354">
            <v>1</v>
          </cell>
          <cell r="E20354">
            <v>8</v>
          </cell>
          <cell r="I20354">
            <v>7280000</v>
          </cell>
          <cell r="M20354">
            <v>8</v>
          </cell>
          <cell r="Q20354">
            <v>8</v>
          </cell>
          <cell r="V20354">
            <v>7300</v>
          </cell>
        </row>
        <row r="20355">
          <cell r="A20355">
            <v>1</v>
          </cell>
          <cell r="E20355">
            <v>8</v>
          </cell>
          <cell r="I20355">
            <v>100000</v>
          </cell>
          <cell r="M20355">
            <v>8</v>
          </cell>
          <cell r="Q20355">
            <v>8</v>
          </cell>
          <cell r="V20355">
            <v>7300</v>
          </cell>
        </row>
        <row r="20356">
          <cell r="A20356">
            <v>1</v>
          </cell>
          <cell r="E20356">
            <v>8</v>
          </cell>
          <cell r="I20356">
            <v>200000</v>
          </cell>
          <cell r="M20356">
            <v>8</v>
          </cell>
          <cell r="Q20356">
            <v>8</v>
          </cell>
          <cell r="V20356">
            <v>7300</v>
          </cell>
        </row>
        <row r="20357">
          <cell r="A20357">
            <v>1</v>
          </cell>
          <cell r="E20357">
            <v>8</v>
          </cell>
          <cell r="I20357">
            <v>20000000</v>
          </cell>
          <cell r="M20357">
            <v>8</v>
          </cell>
          <cell r="Q20357">
            <v>8</v>
          </cell>
          <cell r="V20357">
            <v>7300</v>
          </cell>
        </row>
        <row r="20358">
          <cell r="A20358">
            <v>1</v>
          </cell>
          <cell r="E20358">
            <v>8</v>
          </cell>
          <cell r="I20358">
            <v>1000000</v>
          </cell>
          <cell r="M20358">
            <v>8</v>
          </cell>
          <cell r="Q20358">
            <v>8</v>
          </cell>
          <cell r="V20358">
            <v>7300</v>
          </cell>
        </row>
        <row r="20359">
          <cell r="A20359">
            <v>1</v>
          </cell>
          <cell r="E20359">
            <v>8</v>
          </cell>
          <cell r="I20359">
            <v>422000</v>
          </cell>
          <cell r="M20359">
            <v>8</v>
          </cell>
          <cell r="Q20359">
            <v>8</v>
          </cell>
          <cell r="V20359">
            <v>7300</v>
          </cell>
        </row>
        <row r="20360">
          <cell r="A20360">
            <v>1</v>
          </cell>
          <cell r="E20360">
            <v>8</v>
          </cell>
          <cell r="I20360">
            <v>3131712</v>
          </cell>
          <cell r="M20360">
            <v>8</v>
          </cell>
          <cell r="Q20360">
            <v>8</v>
          </cell>
          <cell r="V20360">
            <v>7300</v>
          </cell>
        </row>
        <row r="20361">
          <cell r="A20361">
            <v>1</v>
          </cell>
          <cell r="E20361">
            <v>8</v>
          </cell>
          <cell r="I20361">
            <v>784999.99</v>
          </cell>
          <cell r="M20361">
            <v>8</v>
          </cell>
          <cell r="Q20361">
            <v>8</v>
          </cell>
          <cell r="V20361">
            <v>7300</v>
          </cell>
        </row>
        <row r="20362">
          <cell r="A20362">
            <v>1</v>
          </cell>
          <cell r="E20362">
            <v>8</v>
          </cell>
          <cell r="I20362">
            <v>0</v>
          </cell>
          <cell r="M20362">
            <v>8</v>
          </cell>
          <cell r="Q20362">
            <v>8</v>
          </cell>
          <cell r="V20362">
            <v>7500</v>
          </cell>
        </row>
        <row r="20363">
          <cell r="A20363">
            <v>1</v>
          </cell>
          <cell r="E20363">
            <v>8</v>
          </cell>
          <cell r="I20363">
            <v>120037679</v>
          </cell>
          <cell r="M20363">
            <v>8</v>
          </cell>
          <cell r="Q20363">
            <v>8</v>
          </cell>
          <cell r="V20363">
            <v>7700</v>
          </cell>
        </row>
        <row r="20364">
          <cell r="A20364">
            <v>1</v>
          </cell>
          <cell r="E20364">
            <v>8</v>
          </cell>
          <cell r="I20364">
            <v>5000368</v>
          </cell>
          <cell r="M20364">
            <v>8</v>
          </cell>
          <cell r="Q20364">
            <v>8</v>
          </cell>
          <cell r="V20364">
            <v>7800</v>
          </cell>
        </row>
        <row r="20365">
          <cell r="A20365">
            <v>1</v>
          </cell>
          <cell r="E20365">
            <v>8</v>
          </cell>
          <cell r="I20365">
            <v>5070315</v>
          </cell>
          <cell r="M20365">
            <v>8</v>
          </cell>
          <cell r="Q20365">
            <v>8</v>
          </cell>
          <cell r="V20365">
            <v>7910</v>
          </cell>
        </row>
        <row r="20366">
          <cell r="A20366">
            <v>1</v>
          </cell>
          <cell r="E20366">
            <v>8</v>
          </cell>
          <cell r="I20366">
            <v>0</v>
          </cell>
          <cell r="M20366">
            <v>8</v>
          </cell>
          <cell r="Q20366">
            <v>8</v>
          </cell>
          <cell r="V20366">
            <v>7911</v>
          </cell>
        </row>
        <row r="20367">
          <cell r="A20367">
            <v>1</v>
          </cell>
          <cell r="E20367">
            <v>8</v>
          </cell>
          <cell r="I20367">
            <v>33878379.789999999</v>
          </cell>
          <cell r="M20367">
            <v>8</v>
          </cell>
          <cell r="Q20367">
            <v>8</v>
          </cell>
          <cell r="V20367">
            <v>8071</v>
          </cell>
        </row>
        <row r="20368">
          <cell r="A20368">
            <v>1</v>
          </cell>
          <cell r="E20368">
            <v>8</v>
          </cell>
          <cell r="I20368">
            <v>107735.67</v>
          </cell>
          <cell r="M20368">
            <v>8</v>
          </cell>
          <cell r="Q20368">
            <v>8</v>
          </cell>
          <cell r="V20368">
            <v>8072</v>
          </cell>
        </row>
        <row r="20369">
          <cell r="A20369">
            <v>1</v>
          </cell>
          <cell r="E20369">
            <v>8</v>
          </cell>
          <cell r="I20369">
            <v>-93377354.5</v>
          </cell>
          <cell r="M20369">
            <v>8</v>
          </cell>
          <cell r="Q20369">
            <v>8</v>
          </cell>
          <cell r="V20369">
            <v>9100</v>
          </cell>
        </row>
        <row r="20370">
          <cell r="A20370">
            <v>1</v>
          </cell>
          <cell r="E20370">
            <v>8</v>
          </cell>
          <cell r="I20370">
            <v>-117947448.06</v>
          </cell>
          <cell r="M20370">
            <v>8</v>
          </cell>
          <cell r="Q20370">
            <v>8</v>
          </cell>
          <cell r="V20370">
            <v>9208</v>
          </cell>
        </row>
        <row r="20371">
          <cell r="A20371">
            <v>1</v>
          </cell>
          <cell r="E20371">
            <v>8</v>
          </cell>
          <cell r="I20371">
            <v>0</v>
          </cell>
          <cell r="M20371">
            <v>8</v>
          </cell>
          <cell r="Q20371">
            <v>8</v>
          </cell>
          <cell r="V20371">
            <v>9252</v>
          </cell>
        </row>
        <row r="20372">
          <cell r="A20372">
            <v>1</v>
          </cell>
          <cell r="E20372">
            <v>8</v>
          </cell>
          <cell r="I20372">
            <v>675000</v>
          </cell>
          <cell r="M20372">
            <v>8</v>
          </cell>
          <cell r="Q20372">
            <v>8</v>
          </cell>
          <cell r="V20372">
            <v>9253</v>
          </cell>
        </row>
        <row r="20373">
          <cell r="A20373">
            <v>1</v>
          </cell>
          <cell r="E20373">
            <v>8</v>
          </cell>
          <cell r="I20373">
            <v>0</v>
          </cell>
          <cell r="M20373">
            <v>8</v>
          </cell>
          <cell r="Q20373">
            <v>8</v>
          </cell>
          <cell r="V20373">
            <v>9302</v>
          </cell>
        </row>
        <row r="20374">
          <cell r="A20374">
            <v>1</v>
          </cell>
          <cell r="E20374">
            <v>8</v>
          </cell>
          <cell r="I20374">
            <v>-112966154.09</v>
          </cell>
          <cell r="M20374">
            <v>8</v>
          </cell>
          <cell r="Q20374">
            <v>8</v>
          </cell>
          <cell r="V20374">
            <v>9303</v>
          </cell>
        </row>
        <row r="20375">
          <cell r="A20375">
            <v>1</v>
          </cell>
          <cell r="E20375">
            <v>8</v>
          </cell>
          <cell r="I20375">
            <v>-59420380.509999998</v>
          </cell>
          <cell r="M20375">
            <v>8</v>
          </cell>
          <cell r="Q20375">
            <v>8</v>
          </cell>
          <cell r="V20375">
            <v>9305</v>
          </cell>
        </row>
        <row r="20376">
          <cell r="A20376">
            <v>1</v>
          </cell>
          <cell r="E20376">
            <v>8</v>
          </cell>
          <cell r="I20376">
            <v>0</v>
          </cell>
          <cell r="M20376">
            <v>8</v>
          </cell>
          <cell r="Q20376">
            <v>8</v>
          </cell>
          <cell r="V20376">
            <v>9306</v>
          </cell>
        </row>
        <row r="20377">
          <cell r="A20377">
            <v>1</v>
          </cell>
          <cell r="E20377">
            <v>8</v>
          </cell>
          <cell r="I20377">
            <v>104433054.59</v>
          </cell>
          <cell r="M20377">
            <v>8</v>
          </cell>
          <cell r="Q20377">
            <v>8</v>
          </cell>
          <cell r="V20377">
            <v>9400</v>
          </cell>
        </row>
        <row r="20378">
          <cell r="A20378">
            <v>1</v>
          </cell>
          <cell r="E20378">
            <v>8</v>
          </cell>
          <cell r="I20378">
            <v>-112447018.69</v>
          </cell>
          <cell r="M20378">
            <v>8</v>
          </cell>
          <cell r="Q20378">
            <v>8</v>
          </cell>
          <cell r="V20378">
            <v>9600</v>
          </cell>
        </row>
        <row r="20379">
          <cell r="A20379">
            <v>1</v>
          </cell>
          <cell r="E20379">
            <v>8</v>
          </cell>
          <cell r="I20379">
            <v>-1419430391.04</v>
          </cell>
          <cell r="M20379">
            <v>8</v>
          </cell>
          <cell r="Q20379">
            <v>8</v>
          </cell>
          <cell r="V20379">
            <v>9610</v>
          </cell>
        </row>
        <row r="20380">
          <cell r="A20380">
            <v>1</v>
          </cell>
          <cell r="E20380">
            <v>8</v>
          </cell>
          <cell r="I20380">
            <v>1032384.27</v>
          </cell>
          <cell r="M20380">
            <v>8</v>
          </cell>
          <cell r="Q20380">
            <v>8</v>
          </cell>
          <cell r="V20380">
            <v>9620</v>
          </cell>
        </row>
        <row r="20381">
          <cell r="A20381">
            <v>1</v>
          </cell>
          <cell r="E20381">
            <v>8</v>
          </cell>
          <cell r="I20381">
            <v>0</v>
          </cell>
          <cell r="M20381">
            <v>8</v>
          </cell>
          <cell r="Q20381">
            <v>8</v>
          </cell>
          <cell r="V20381">
            <v>9670</v>
          </cell>
        </row>
        <row r="20382">
          <cell r="A20382">
            <v>1</v>
          </cell>
          <cell r="E20382">
            <v>8</v>
          </cell>
          <cell r="I20382">
            <v>0</v>
          </cell>
          <cell r="M20382">
            <v>8</v>
          </cell>
          <cell r="Q20382">
            <v>8</v>
          </cell>
          <cell r="V20382">
            <v>9990</v>
          </cell>
        </row>
        <row r="20383">
          <cell r="A20383">
            <v>1</v>
          </cell>
          <cell r="E20383">
            <v>8</v>
          </cell>
          <cell r="I20383">
            <v>741804365.05999994</v>
          </cell>
          <cell r="M20383">
            <v>8</v>
          </cell>
          <cell r="Q20383">
            <v>8</v>
          </cell>
          <cell r="V20383">
            <v>5301</v>
          </cell>
        </row>
        <row r="20384">
          <cell r="A20384">
            <v>1</v>
          </cell>
          <cell r="E20384">
            <v>4</v>
          </cell>
          <cell r="I20384">
            <v>0</v>
          </cell>
          <cell r="M20384">
            <v>4</v>
          </cell>
          <cell r="Q20384">
            <v>4</v>
          </cell>
          <cell r="V20384">
            <v>2051</v>
          </cell>
        </row>
        <row r="20385">
          <cell r="A20385">
            <v>1</v>
          </cell>
          <cell r="E20385">
            <v>25</v>
          </cell>
          <cell r="I20385">
            <v>46715.49</v>
          </cell>
          <cell r="M20385">
            <v>25</v>
          </cell>
          <cell r="Q20385">
            <v>25</v>
          </cell>
          <cell r="V20385">
            <v>2030</v>
          </cell>
        </row>
        <row r="20386">
          <cell r="A20386">
            <v>1</v>
          </cell>
          <cell r="E20386">
            <v>25</v>
          </cell>
          <cell r="I20386">
            <v>156000</v>
          </cell>
          <cell r="M20386">
            <v>25</v>
          </cell>
          <cell r="Q20386">
            <v>25</v>
          </cell>
          <cell r="V20386">
            <v>2051</v>
          </cell>
        </row>
        <row r="20387">
          <cell r="A20387">
            <v>1</v>
          </cell>
          <cell r="E20387">
            <v>25</v>
          </cell>
          <cell r="I20387">
            <v>253275.36</v>
          </cell>
          <cell r="M20387">
            <v>25</v>
          </cell>
          <cell r="Q20387">
            <v>25</v>
          </cell>
          <cell r="V20387">
            <v>2052</v>
          </cell>
        </row>
        <row r="20388">
          <cell r="A20388">
            <v>1</v>
          </cell>
          <cell r="E20388">
            <v>25</v>
          </cell>
          <cell r="I20388">
            <v>35244.68</v>
          </cell>
          <cell r="M20388">
            <v>25</v>
          </cell>
          <cell r="Q20388">
            <v>25</v>
          </cell>
          <cell r="V20388">
            <v>2053</v>
          </cell>
        </row>
        <row r="20389">
          <cell r="A20389">
            <v>1</v>
          </cell>
          <cell r="E20389">
            <v>25</v>
          </cell>
          <cell r="I20389">
            <v>3217.5</v>
          </cell>
          <cell r="M20389">
            <v>25</v>
          </cell>
          <cell r="Q20389">
            <v>25</v>
          </cell>
          <cell r="V20389">
            <v>2090</v>
          </cell>
        </row>
        <row r="20390">
          <cell r="A20390">
            <v>1</v>
          </cell>
          <cell r="E20390">
            <v>25</v>
          </cell>
          <cell r="I20390">
            <v>-26869.55</v>
          </cell>
          <cell r="M20390">
            <v>25</v>
          </cell>
          <cell r="Q20390">
            <v>25</v>
          </cell>
          <cell r="V20390">
            <v>3400</v>
          </cell>
        </row>
        <row r="20391">
          <cell r="A20391">
            <v>1</v>
          </cell>
          <cell r="E20391">
            <v>25</v>
          </cell>
          <cell r="I20391">
            <v>16380</v>
          </cell>
          <cell r="M20391">
            <v>25</v>
          </cell>
          <cell r="Q20391">
            <v>25</v>
          </cell>
          <cell r="V20391">
            <v>4150</v>
          </cell>
        </row>
        <row r="20392">
          <cell r="A20392">
            <v>1</v>
          </cell>
          <cell r="E20392">
            <v>25</v>
          </cell>
          <cell r="I20392">
            <v>92597.7</v>
          </cell>
          <cell r="M20392">
            <v>25</v>
          </cell>
          <cell r="Q20392">
            <v>25</v>
          </cell>
          <cell r="V20392">
            <v>4380</v>
          </cell>
        </row>
        <row r="20393">
          <cell r="A20393">
            <v>1</v>
          </cell>
          <cell r="E20393">
            <v>25</v>
          </cell>
          <cell r="I20393">
            <v>14571.21</v>
          </cell>
          <cell r="M20393">
            <v>25</v>
          </cell>
          <cell r="Q20393">
            <v>25</v>
          </cell>
          <cell r="V20393">
            <v>4601</v>
          </cell>
        </row>
        <row r="20394">
          <cell r="A20394">
            <v>1</v>
          </cell>
          <cell r="E20394">
            <v>25</v>
          </cell>
          <cell r="I20394">
            <v>95940</v>
          </cell>
          <cell r="M20394">
            <v>25</v>
          </cell>
          <cell r="Q20394">
            <v>25</v>
          </cell>
          <cell r="V20394">
            <v>4602</v>
          </cell>
        </row>
        <row r="20395">
          <cell r="A20395">
            <v>1</v>
          </cell>
          <cell r="E20395">
            <v>25</v>
          </cell>
          <cell r="I20395">
            <v>36228.720000000001</v>
          </cell>
          <cell r="M20395">
            <v>25</v>
          </cell>
          <cell r="Q20395">
            <v>25</v>
          </cell>
          <cell r="V20395">
            <v>4660</v>
          </cell>
        </row>
        <row r="20396">
          <cell r="A20396">
            <v>1</v>
          </cell>
          <cell r="E20396">
            <v>25</v>
          </cell>
          <cell r="I20396">
            <v>1853.28</v>
          </cell>
          <cell r="M20396">
            <v>25</v>
          </cell>
          <cell r="Q20396">
            <v>25</v>
          </cell>
          <cell r="V20396">
            <v>4720</v>
          </cell>
        </row>
        <row r="20397">
          <cell r="A20397">
            <v>1</v>
          </cell>
          <cell r="E20397">
            <v>25</v>
          </cell>
          <cell r="I20397">
            <v>780</v>
          </cell>
          <cell r="M20397">
            <v>25</v>
          </cell>
          <cell r="Q20397">
            <v>25</v>
          </cell>
          <cell r="V20397">
            <v>4775</v>
          </cell>
        </row>
        <row r="20398">
          <cell r="A20398">
            <v>1</v>
          </cell>
          <cell r="E20398">
            <v>25</v>
          </cell>
          <cell r="I20398">
            <v>299075.40000000002</v>
          </cell>
          <cell r="M20398">
            <v>25</v>
          </cell>
          <cell r="Q20398">
            <v>25</v>
          </cell>
          <cell r="V20398">
            <v>4785</v>
          </cell>
        </row>
        <row r="20399">
          <cell r="A20399">
            <v>1</v>
          </cell>
          <cell r="E20399">
            <v>25</v>
          </cell>
          <cell r="I20399">
            <v>64903.66</v>
          </cell>
          <cell r="M20399">
            <v>25</v>
          </cell>
          <cell r="Q20399">
            <v>25</v>
          </cell>
          <cell r="V20399">
            <v>4800</v>
          </cell>
        </row>
        <row r="20400">
          <cell r="A20400">
            <v>1</v>
          </cell>
          <cell r="E20400">
            <v>25</v>
          </cell>
          <cell r="I20400">
            <v>30512.04</v>
          </cell>
          <cell r="M20400">
            <v>25</v>
          </cell>
          <cell r="Q20400">
            <v>25</v>
          </cell>
          <cell r="V20400">
            <v>4830</v>
          </cell>
        </row>
        <row r="20401">
          <cell r="A20401">
            <v>1</v>
          </cell>
          <cell r="E20401">
            <v>25</v>
          </cell>
          <cell r="I20401">
            <v>12409.96</v>
          </cell>
          <cell r="M20401">
            <v>25</v>
          </cell>
          <cell r="Q20401">
            <v>25</v>
          </cell>
          <cell r="V20401">
            <v>4850</v>
          </cell>
        </row>
        <row r="20402">
          <cell r="A20402">
            <v>1</v>
          </cell>
          <cell r="E20402">
            <v>25</v>
          </cell>
          <cell r="I20402">
            <v>-2329192.5499999998</v>
          </cell>
          <cell r="M20402">
            <v>25</v>
          </cell>
          <cell r="Q20402">
            <v>25</v>
          </cell>
          <cell r="V20402">
            <v>5400</v>
          </cell>
        </row>
        <row r="20403">
          <cell r="A20403">
            <v>1</v>
          </cell>
          <cell r="E20403">
            <v>25</v>
          </cell>
          <cell r="I20403">
            <v>-1925396.74</v>
          </cell>
          <cell r="M20403">
            <v>25</v>
          </cell>
          <cell r="Q20403">
            <v>25</v>
          </cell>
          <cell r="V20403">
            <v>5400</v>
          </cell>
        </row>
        <row r="20404">
          <cell r="A20404">
            <v>1</v>
          </cell>
          <cell r="E20404">
            <v>25</v>
          </cell>
          <cell r="I20404">
            <v>44563.040000000001</v>
          </cell>
          <cell r="M20404">
            <v>25</v>
          </cell>
          <cell r="Q20404">
            <v>25</v>
          </cell>
          <cell r="V20404">
            <v>6410</v>
          </cell>
        </row>
        <row r="20405">
          <cell r="A20405">
            <v>1</v>
          </cell>
          <cell r="E20405">
            <v>25</v>
          </cell>
          <cell r="I20405">
            <v>338264.84</v>
          </cell>
          <cell r="M20405">
            <v>25</v>
          </cell>
          <cell r="Q20405">
            <v>25</v>
          </cell>
          <cell r="V20405">
            <v>6710</v>
          </cell>
        </row>
        <row r="20406">
          <cell r="A20406">
            <v>1</v>
          </cell>
          <cell r="E20406">
            <v>25</v>
          </cell>
          <cell r="I20406">
            <v>72749.460000000006</v>
          </cell>
          <cell r="M20406">
            <v>25</v>
          </cell>
          <cell r="Q20406">
            <v>25</v>
          </cell>
          <cell r="V20406">
            <v>7300</v>
          </cell>
        </row>
        <row r="20407">
          <cell r="A20407">
            <v>1</v>
          </cell>
          <cell r="E20407">
            <v>25</v>
          </cell>
          <cell r="I20407">
            <v>84861.66</v>
          </cell>
          <cell r="M20407">
            <v>25</v>
          </cell>
          <cell r="Q20407">
            <v>25</v>
          </cell>
          <cell r="V20407">
            <v>7300</v>
          </cell>
        </row>
        <row r="20408">
          <cell r="A20408">
            <v>1</v>
          </cell>
          <cell r="E20408">
            <v>25</v>
          </cell>
          <cell r="I20408">
            <v>163314.84</v>
          </cell>
          <cell r="M20408">
            <v>25</v>
          </cell>
          <cell r="Q20408">
            <v>25</v>
          </cell>
          <cell r="V20408">
            <v>7300</v>
          </cell>
        </row>
        <row r="20409">
          <cell r="A20409">
            <v>1</v>
          </cell>
          <cell r="E20409">
            <v>25</v>
          </cell>
          <cell r="I20409">
            <v>2340000</v>
          </cell>
          <cell r="M20409">
            <v>25</v>
          </cell>
          <cell r="Q20409">
            <v>25</v>
          </cell>
          <cell r="V20409">
            <v>8401</v>
          </cell>
        </row>
        <row r="20410">
          <cell r="A20410">
            <v>1</v>
          </cell>
          <cell r="E20410">
            <v>25</v>
          </cell>
          <cell r="I20410">
            <v>78000</v>
          </cell>
          <cell r="M20410">
            <v>25</v>
          </cell>
          <cell r="Q20410">
            <v>25</v>
          </cell>
          <cell r="V20410">
            <v>9100</v>
          </cell>
        </row>
        <row r="20411">
          <cell r="A20411">
            <v>1</v>
          </cell>
          <cell r="E20411">
            <v>11</v>
          </cell>
          <cell r="I20411">
            <v>1519963.79</v>
          </cell>
          <cell r="M20411">
            <v>11</v>
          </cell>
          <cell r="Q20411">
            <v>11</v>
          </cell>
          <cell r="V20411">
            <v>3400</v>
          </cell>
        </row>
        <row r="20412">
          <cell r="A20412">
            <v>1</v>
          </cell>
          <cell r="E20412">
            <v>11</v>
          </cell>
          <cell r="I20412">
            <v>4000</v>
          </cell>
          <cell r="M20412">
            <v>11</v>
          </cell>
          <cell r="Q20412">
            <v>11</v>
          </cell>
          <cell r="V20412">
            <v>4150</v>
          </cell>
        </row>
        <row r="20413">
          <cell r="A20413">
            <v>1</v>
          </cell>
          <cell r="E20413">
            <v>11</v>
          </cell>
          <cell r="I20413">
            <v>434715.11</v>
          </cell>
          <cell r="M20413">
            <v>11</v>
          </cell>
          <cell r="Q20413">
            <v>11</v>
          </cell>
          <cell r="V20413">
            <v>4730</v>
          </cell>
        </row>
        <row r="20414">
          <cell r="A20414">
            <v>1</v>
          </cell>
          <cell r="E20414">
            <v>11</v>
          </cell>
          <cell r="I20414">
            <v>-24232519.800000001</v>
          </cell>
          <cell r="M20414">
            <v>11</v>
          </cell>
          <cell r="Q20414">
            <v>11</v>
          </cell>
          <cell r="V20414">
            <v>5400</v>
          </cell>
        </row>
        <row r="20415">
          <cell r="A20415">
            <v>1</v>
          </cell>
          <cell r="E20415">
            <v>11</v>
          </cell>
          <cell r="I20415">
            <v>5347023.0599999996</v>
          </cell>
          <cell r="M20415">
            <v>11</v>
          </cell>
          <cell r="Q20415">
            <v>11</v>
          </cell>
          <cell r="V20415">
            <v>8112</v>
          </cell>
        </row>
        <row r="20416">
          <cell r="A20416">
            <v>1</v>
          </cell>
          <cell r="E20416">
            <v>11</v>
          </cell>
          <cell r="I20416">
            <v>32276.639999999999</v>
          </cell>
          <cell r="M20416">
            <v>11</v>
          </cell>
          <cell r="Q20416">
            <v>11</v>
          </cell>
          <cell r="V20416">
            <v>8113</v>
          </cell>
        </row>
        <row r="20417">
          <cell r="A20417">
            <v>1</v>
          </cell>
          <cell r="E20417">
            <v>11</v>
          </cell>
          <cell r="I20417">
            <v>-434715.11</v>
          </cell>
          <cell r="M20417">
            <v>11</v>
          </cell>
          <cell r="Q20417">
            <v>11</v>
          </cell>
          <cell r="V20417">
            <v>9251</v>
          </cell>
        </row>
        <row r="20418">
          <cell r="A20418">
            <v>1</v>
          </cell>
          <cell r="E20418">
            <v>11</v>
          </cell>
          <cell r="I20418">
            <v>17329256.309999999</v>
          </cell>
          <cell r="M20418">
            <v>11</v>
          </cell>
          <cell r="Q20418">
            <v>11</v>
          </cell>
          <cell r="V20418">
            <v>5301</v>
          </cell>
        </row>
        <row r="20419">
          <cell r="A20419">
            <v>1</v>
          </cell>
          <cell r="E20419">
            <v>7</v>
          </cell>
          <cell r="I20419">
            <v>0</v>
          </cell>
          <cell r="M20419">
            <v>7</v>
          </cell>
          <cell r="Q20419">
            <v>7</v>
          </cell>
          <cell r="V20419">
            <v>1010</v>
          </cell>
        </row>
        <row r="20420">
          <cell r="A20420">
            <v>1</v>
          </cell>
          <cell r="E20420">
            <v>7</v>
          </cell>
          <cell r="I20420">
            <v>0</v>
          </cell>
          <cell r="M20420">
            <v>7</v>
          </cell>
          <cell r="Q20420">
            <v>7</v>
          </cell>
          <cell r="V20420">
            <v>1030</v>
          </cell>
        </row>
        <row r="20421">
          <cell r="A20421">
            <v>1</v>
          </cell>
          <cell r="E20421">
            <v>7</v>
          </cell>
          <cell r="I20421">
            <v>0</v>
          </cell>
          <cell r="M20421">
            <v>7</v>
          </cell>
          <cell r="Q20421">
            <v>7</v>
          </cell>
          <cell r="V20421">
            <v>1095</v>
          </cell>
        </row>
        <row r="20422">
          <cell r="A20422">
            <v>1</v>
          </cell>
          <cell r="E20422">
            <v>7</v>
          </cell>
          <cell r="I20422">
            <v>0</v>
          </cell>
          <cell r="M20422">
            <v>7</v>
          </cell>
          <cell r="Q20422">
            <v>7</v>
          </cell>
          <cell r="V20422">
            <v>2010</v>
          </cell>
        </row>
        <row r="20423">
          <cell r="A20423">
            <v>1</v>
          </cell>
          <cell r="E20423">
            <v>7</v>
          </cell>
          <cell r="I20423">
            <v>713000</v>
          </cell>
          <cell r="M20423">
            <v>7</v>
          </cell>
          <cell r="Q20423">
            <v>7</v>
          </cell>
          <cell r="V20423">
            <v>2030</v>
          </cell>
        </row>
        <row r="20424">
          <cell r="A20424">
            <v>1</v>
          </cell>
          <cell r="E20424">
            <v>7</v>
          </cell>
          <cell r="I20424">
            <v>473733.62</v>
          </cell>
          <cell r="M20424">
            <v>7</v>
          </cell>
          <cell r="Q20424">
            <v>7</v>
          </cell>
          <cell r="V20424">
            <v>2040</v>
          </cell>
        </row>
        <row r="20425">
          <cell r="A20425">
            <v>1</v>
          </cell>
          <cell r="E20425">
            <v>7</v>
          </cell>
          <cell r="I20425">
            <v>0</v>
          </cell>
          <cell r="M20425">
            <v>7</v>
          </cell>
          <cell r="Q20425">
            <v>7</v>
          </cell>
          <cell r="V20425">
            <v>2051</v>
          </cell>
        </row>
        <row r="20426">
          <cell r="A20426">
            <v>1</v>
          </cell>
          <cell r="E20426">
            <v>7</v>
          </cell>
          <cell r="I20426">
            <v>0</v>
          </cell>
          <cell r="M20426">
            <v>7</v>
          </cell>
          <cell r="Q20426">
            <v>7</v>
          </cell>
          <cell r="V20426">
            <v>2052</v>
          </cell>
        </row>
        <row r="20427">
          <cell r="A20427">
            <v>1</v>
          </cell>
          <cell r="E20427">
            <v>7</v>
          </cell>
          <cell r="I20427">
            <v>0</v>
          </cell>
          <cell r="M20427">
            <v>7</v>
          </cell>
          <cell r="Q20427">
            <v>7</v>
          </cell>
          <cell r="V20427">
            <v>2053</v>
          </cell>
        </row>
        <row r="20428">
          <cell r="A20428">
            <v>1</v>
          </cell>
          <cell r="E20428">
            <v>7</v>
          </cell>
          <cell r="I20428">
            <v>0</v>
          </cell>
          <cell r="M20428">
            <v>7</v>
          </cell>
          <cell r="Q20428">
            <v>7</v>
          </cell>
          <cell r="V20428">
            <v>2055</v>
          </cell>
        </row>
        <row r="20429">
          <cell r="A20429">
            <v>1</v>
          </cell>
          <cell r="E20429">
            <v>7</v>
          </cell>
          <cell r="I20429">
            <v>0</v>
          </cell>
          <cell r="M20429">
            <v>7</v>
          </cell>
          <cell r="Q20429">
            <v>7</v>
          </cell>
          <cell r="V20429">
            <v>2090</v>
          </cell>
        </row>
        <row r="20430">
          <cell r="A20430">
            <v>1</v>
          </cell>
          <cell r="E20430">
            <v>7</v>
          </cell>
          <cell r="I20430">
            <v>0</v>
          </cell>
          <cell r="M20430">
            <v>7</v>
          </cell>
          <cell r="Q20430">
            <v>7</v>
          </cell>
          <cell r="V20430">
            <v>2095</v>
          </cell>
        </row>
        <row r="20431">
          <cell r="A20431">
            <v>1</v>
          </cell>
          <cell r="E20431">
            <v>7</v>
          </cell>
          <cell r="I20431">
            <v>-2730.97</v>
          </cell>
          <cell r="M20431">
            <v>7</v>
          </cell>
          <cell r="Q20431">
            <v>7</v>
          </cell>
          <cell r="V20431">
            <v>3300</v>
          </cell>
        </row>
        <row r="20432">
          <cell r="A20432">
            <v>1</v>
          </cell>
          <cell r="E20432">
            <v>7</v>
          </cell>
          <cell r="I20432">
            <v>-168754.39</v>
          </cell>
          <cell r="M20432">
            <v>7</v>
          </cell>
          <cell r="Q20432">
            <v>7</v>
          </cell>
          <cell r="V20432">
            <v>3400</v>
          </cell>
        </row>
        <row r="20433">
          <cell r="A20433">
            <v>1</v>
          </cell>
          <cell r="E20433">
            <v>7</v>
          </cell>
          <cell r="I20433">
            <v>-36855</v>
          </cell>
          <cell r="M20433">
            <v>7</v>
          </cell>
          <cell r="Q20433">
            <v>7</v>
          </cell>
          <cell r="V20433">
            <v>4000</v>
          </cell>
        </row>
        <row r="20434">
          <cell r="A20434">
            <v>1</v>
          </cell>
          <cell r="E20434">
            <v>7</v>
          </cell>
          <cell r="I20434">
            <v>0</v>
          </cell>
          <cell r="M20434">
            <v>7</v>
          </cell>
          <cell r="Q20434">
            <v>7</v>
          </cell>
          <cell r="V20434">
            <v>4050</v>
          </cell>
        </row>
        <row r="20435">
          <cell r="A20435">
            <v>1</v>
          </cell>
          <cell r="E20435">
            <v>7</v>
          </cell>
          <cell r="I20435">
            <v>38760.9</v>
          </cell>
          <cell r="M20435">
            <v>7</v>
          </cell>
          <cell r="Q20435">
            <v>7</v>
          </cell>
          <cell r="V20435">
            <v>4150</v>
          </cell>
        </row>
        <row r="20436">
          <cell r="A20436">
            <v>1</v>
          </cell>
          <cell r="E20436">
            <v>7</v>
          </cell>
          <cell r="I20436">
            <v>675</v>
          </cell>
          <cell r="M20436">
            <v>7</v>
          </cell>
          <cell r="Q20436">
            <v>7</v>
          </cell>
          <cell r="V20436">
            <v>4250</v>
          </cell>
        </row>
        <row r="20437">
          <cell r="A20437">
            <v>1</v>
          </cell>
          <cell r="E20437">
            <v>7</v>
          </cell>
          <cell r="I20437">
            <v>2300</v>
          </cell>
          <cell r="M20437">
            <v>7</v>
          </cell>
          <cell r="Q20437">
            <v>7</v>
          </cell>
          <cell r="V20437">
            <v>4260</v>
          </cell>
        </row>
        <row r="20438">
          <cell r="A20438">
            <v>1</v>
          </cell>
          <cell r="E20438">
            <v>7</v>
          </cell>
          <cell r="I20438">
            <v>6500</v>
          </cell>
          <cell r="M20438">
            <v>7</v>
          </cell>
          <cell r="Q20438">
            <v>7</v>
          </cell>
          <cell r="V20438">
            <v>4280</v>
          </cell>
        </row>
        <row r="20439">
          <cell r="A20439">
            <v>1</v>
          </cell>
          <cell r="E20439">
            <v>7</v>
          </cell>
          <cell r="I20439">
            <v>0</v>
          </cell>
          <cell r="M20439">
            <v>7</v>
          </cell>
          <cell r="Q20439">
            <v>7</v>
          </cell>
          <cell r="V20439">
            <v>4302</v>
          </cell>
        </row>
        <row r="20440">
          <cell r="A20440">
            <v>1</v>
          </cell>
          <cell r="E20440">
            <v>7</v>
          </cell>
          <cell r="I20440">
            <v>0</v>
          </cell>
          <cell r="M20440">
            <v>7</v>
          </cell>
          <cell r="Q20440">
            <v>7</v>
          </cell>
          <cell r="V20440">
            <v>4303</v>
          </cell>
        </row>
        <row r="20441">
          <cell r="A20441">
            <v>1</v>
          </cell>
          <cell r="E20441">
            <v>7</v>
          </cell>
          <cell r="I20441">
            <v>0</v>
          </cell>
          <cell r="M20441">
            <v>7</v>
          </cell>
          <cell r="Q20441">
            <v>7</v>
          </cell>
          <cell r="V20441">
            <v>4305</v>
          </cell>
        </row>
        <row r="20442">
          <cell r="A20442">
            <v>1</v>
          </cell>
          <cell r="E20442">
            <v>7</v>
          </cell>
          <cell r="I20442">
            <v>4500</v>
          </cell>
          <cell r="M20442">
            <v>7</v>
          </cell>
          <cell r="Q20442">
            <v>7</v>
          </cell>
          <cell r="V20442">
            <v>4360</v>
          </cell>
        </row>
        <row r="20443">
          <cell r="A20443">
            <v>1</v>
          </cell>
          <cell r="E20443">
            <v>7</v>
          </cell>
          <cell r="I20443">
            <v>898</v>
          </cell>
          <cell r="M20443">
            <v>7</v>
          </cell>
          <cell r="Q20443">
            <v>7</v>
          </cell>
          <cell r="V20443">
            <v>4380</v>
          </cell>
        </row>
        <row r="20444">
          <cell r="A20444">
            <v>1</v>
          </cell>
          <cell r="E20444">
            <v>7</v>
          </cell>
          <cell r="I20444">
            <v>0</v>
          </cell>
          <cell r="M20444">
            <v>7</v>
          </cell>
          <cell r="Q20444">
            <v>7</v>
          </cell>
          <cell r="V20444">
            <v>4490</v>
          </cell>
        </row>
        <row r="20445">
          <cell r="A20445">
            <v>1</v>
          </cell>
          <cell r="E20445">
            <v>7</v>
          </cell>
          <cell r="I20445">
            <v>0</v>
          </cell>
          <cell r="M20445">
            <v>7</v>
          </cell>
          <cell r="Q20445">
            <v>7</v>
          </cell>
          <cell r="V20445">
            <v>4500</v>
          </cell>
        </row>
        <row r="20446">
          <cell r="A20446">
            <v>1</v>
          </cell>
          <cell r="E20446">
            <v>7</v>
          </cell>
          <cell r="I20446">
            <v>132066</v>
          </cell>
          <cell r="M20446">
            <v>7</v>
          </cell>
          <cell r="Q20446">
            <v>7</v>
          </cell>
          <cell r="V20446">
            <v>4560</v>
          </cell>
        </row>
        <row r="20447">
          <cell r="A20447">
            <v>1</v>
          </cell>
          <cell r="E20447">
            <v>7</v>
          </cell>
          <cell r="I20447">
            <v>96550</v>
          </cell>
          <cell r="M20447">
            <v>7</v>
          </cell>
          <cell r="Q20447">
            <v>7</v>
          </cell>
          <cell r="V20447">
            <v>4601</v>
          </cell>
        </row>
        <row r="20448">
          <cell r="A20448">
            <v>1</v>
          </cell>
          <cell r="E20448">
            <v>7</v>
          </cell>
          <cell r="I20448">
            <v>19040</v>
          </cell>
          <cell r="M20448">
            <v>7</v>
          </cell>
          <cell r="Q20448">
            <v>7</v>
          </cell>
          <cell r="V20448">
            <v>4604</v>
          </cell>
        </row>
        <row r="20449">
          <cell r="A20449">
            <v>1</v>
          </cell>
          <cell r="E20449">
            <v>7</v>
          </cell>
          <cell r="I20449">
            <v>500</v>
          </cell>
          <cell r="M20449">
            <v>7</v>
          </cell>
          <cell r="Q20449">
            <v>7</v>
          </cell>
          <cell r="V20449">
            <v>4610</v>
          </cell>
        </row>
        <row r="20450">
          <cell r="A20450">
            <v>1</v>
          </cell>
          <cell r="E20450">
            <v>7</v>
          </cell>
          <cell r="I20450">
            <v>30338</v>
          </cell>
          <cell r="M20450">
            <v>7</v>
          </cell>
          <cell r="Q20450">
            <v>7</v>
          </cell>
          <cell r="V20450">
            <v>4640</v>
          </cell>
        </row>
        <row r="20451">
          <cell r="A20451">
            <v>1</v>
          </cell>
          <cell r="E20451">
            <v>7</v>
          </cell>
          <cell r="I20451">
            <v>0</v>
          </cell>
          <cell r="M20451">
            <v>7</v>
          </cell>
          <cell r="Q20451">
            <v>7</v>
          </cell>
          <cell r="V20451">
            <v>4660</v>
          </cell>
        </row>
        <row r="20452">
          <cell r="A20452">
            <v>1</v>
          </cell>
          <cell r="E20452">
            <v>7</v>
          </cell>
          <cell r="I20452">
            <v>185280</v>
          </cell>
          <cell r="M20452">
            <v>7</v>
          </cell>
          <cell r="Q20452">
            <v>7</v>
          </cell>
          <cell r="V20452">
            <v>4660</v>
          </cell>
        </row>
        <row r="20453">
          <cell r="A20453">
            <v>1</v>
          </cell>
          <cell r="E20453">
            <v>7</v>
          </cell>
          <cell r="I20453">
            <v>0</v>
          </cell>
          <cell r="M20453">
            <v>7</v>
          </cell>
          <cell r="Q20453">
            <v>7</v>
          </cell>
          <cell r="V20453">
            <v>4680</v>
          </cell>
        </row>
        <row r="20454">
          <cell r="A20454">
            <v>1</v>
          </cell>
          <cell r="E20454">
            <v>7</v>
          </cell>
          <cell r="I20454">
            <v>325000</v>
          </cell>
          <cell r="M20454">
            <v>7</v>
          </cell>
          <cell r="Q20454">
            <v>7</v>
          </cell>
          <cell r="V20454">
            <v>4700</v>
          </cell>
        </row>
        <row r="20455">
          <cell r="A20455">
            <v>1</v>
          </cell>
          <cell r="E20455">
            <v>7</v>
          </cell>
          <cell r="I20455">
            <v>9178</v>
          </cell>
          <cell r="M20455">
            <v>7</v>
          </cell>
          <cell r="Q20455">
            <v>7</v>
          </cell>
          <cell r="V20455">
            <v>4720</v>
          </cell>
        </row>
        <row r="20456">
          <cell r="A20456">
            <v>1</v>
          </cell>
          <cell r="E20456">
            <v>7</v>
          </cell>
          <cell r="I20456">
            <v>1202965.97</v>
          </cell>
          <cell r="M20456">
            <v>7</v>
          </cell>
          <cell r="Q20456">
            <v>7</v>
          </cell>
          <cell r="V20456">
            <v>4730</v>
          </cell>
        </row>
        <row r="20457">
          <cell r="A20457">
            <v>1</v>
          </cell>
          <cell r="E20457">
            <v>7</v>
          </cell>
          <cell r="I20457">
            <v>0</v>
          </cell>
          <cell r="M20457">
            <v>7</v>
          </cell>
          <cell r="Q20457">
            <v>7</v>
          </cell>
          <cell r="V20457">
            <v>4740</v>
          </cell>
        </row>
        <row r="20458">
          <cell r="A20458">
            <v>1</v>
          </cell>
          <cell r="E20458">
            <v>7</v>
          </cell>
          <cell r="I20458">
            <v>0</v>
          </cell>
          <cell r="M20458">
            <v>7</v>
          </cell>
          <cell r="Q20458">
            <v>7</v>
          </cell>
          <cell r="V20458">
            <v>4770</v>
          </cell>
        </row>
        <row r="20459">
          <cell r="A20459">
            <v>1</v>
          </cell>
          <cell r="E20459">
            <v>7</v>
          </cell>
          <cell r="I20459">
            <v>29456</v>
          </cell>
          <cell r="M20459">
            <v>7</v>
          </cell>
          <cell r="Q20459">
            <v>7</v>
          </cell>
          <cell r="V20459">
            <v>4775</v>
          </cell>
        </row>
        <row r="20460">
          <cell r="A20460">
            <v>1</v>
          </cell>
          <cell r="E20460">
            <v>7</v>
          </cell>
          <cell r="I20460">
            <v>0</v>
          </cell>
          <cell r="M20460">
            <v>7</v>
          </cell>
          <cell r="Q20460">
            <v>7</v>
          </cell>
          <cell r="V20460">
            <v>4775</v>
          </cell>
        </row>
        <row r="20461">
          <cell r="A20461">
            <v>1</v>
          </cell>
          <cell r="E20461">
            <v>7</v>
          </cell>
          <cell r="I20461">
            <v>0</v>
          </cell>
          <cell r="M20461">
            <v>7</v>
          </cell>
          <cell r="Q20461">
            <v>7</v>
          </cell>
          <cell r="V20461">
            <v>4780</v>
          </cell>
        </row>
        <row r="20462">
          <cell r="A20462">
            <v>1</v>
          </cell>
          <cell r="E20462">
            <v>7</v>
          </cell>
          <cell r="I20462">
            <v>320710</v>
          </cell>
          <cell r="M20462">
            <v>7</v>
          </cell>
          <cell r="Q20462">
            <v>7</v>
          </cell>
          <cell r="V20462">
            <v>4785</v>
          </cell>
        </row>
        <row r="20463">
          <cell r="A20463">
            <v>1</v>
          </cell>
          <cell r="E20463">
            <v>7</v>
          </cell>
          <cell r="I20463">
            <v>30150</v>
          </cell>
          <cell r="M20463">
            <v>7</v>
          </cell>
          <cell r="Q20463">
            <v>7</v>
          </cell>
          <cell r="V20463">
            <v>4800</v>
          </cell>
        </row>
        <row r="20464">
          <cell r="A20464">
            <v>1</v>
          </cell>
          <cell r="E20464">
            <v>7</v>
          </cell>
          <cell r="I20464">
            <v>-41999</v>
          </cell>
          <cell r="M20464">
            <v>7</v>
          </cell>
          <cell r="Q20464">
            <v>7</v>
          </cell>
          <cell r="V20464">
            <v>4830</v>
          </cell>
        </row>
        <row r="20465">
          <cell r="A20465">
            <v>1</v>
          </cell>
          <cell r="E20465">
            <v>7</v>
          </cell>
          <cell r="I20465">
            <v>10760</v>
          </cell>
          <cell r="M20465">
            <v>7</v>
          </cell>
          <cell r="Q20465">
            <v>7</v>
          </cell>
          <cell r="V20465">
            <v>4830</v>
          </cell>
        </row>
        <row r="20466">
          <cell r="A20466">
            <v>1</v>
          </cell>
          <cell r="E20466">
            <v>7</v>
          </cell>
          <cell r="I20466">
            <v>20100</v>
          </cell>
          <cell r="M20466">
            <v>7</v>
          </cell>
          <cell r="Q20466">
            <v>7</v>
          </cell>
          <cell r="V20466">
            <v>4850</v>
          </cell>
        </row>
        <row r="20467">
          <cell r="A20467">
            <v>1</v>
          </cell>
          <cell r="E20467">
            <v>7</v>
          </cell>
          <cell r="I20467">
            <v>139500</v>
          </cell>
          <cell r="M20467">
            <v>7</v>
          </cell>
          <cell r="Q20467">
            <v>7</v>
          </cell>
          <cell r="V20467">
            <v>4900</v>
          </cell>
        </row>
        <row r="20468">
          <cell r="A20468">
            <v>1</v>
          </cell>
          <cell r="E20468">
            <v>4</v>
          </cell>
          <cell r="I20468">
            <v>0</v>
          </cell>
          <cell r="M20468">
            <v>4</v>
          </cell>
          <cell r="Q20468">
            <v>4</v>
          </cell>
          <cell r="V20468">
            <v>2040</v>
          </cell>
        </row>
        <row r="20469">
          <cell r="A20469">
            <v>1</v>
          </cell>
          <cell r="E20469">
            <v>4</v>
          </cell>
          <cell r="I20469">
            <v>0</v>
          </cell>
          <cell r="M20469">
            <v>4</v>
          </cell>
          <cell r="Q20469">
            <v>4</v>
          </cell>
          <cell r="V20469">
            <v>7300</v>
          </cell>
        </row>
        <row r="20470">
          <cell r="A20470">
            <v>1</v>
          </cell>
          <cell r="E20470">
            <v>12</v>
          </cell>
          <cell r="I20470">
            <v>-52623.25</v>
          </cell>
          <cell r="M20470">
            <v>12</v>
          </cell>
          <cell r="Q20470">
            <v>12</v>
          </cell>
          <cell r="V20470">
            <v>3400</v>
          </cell>
        </row>
        <row r="20471">
          <cell r="A20471">
            <v>1</v>
          </cell>
          <cell r="E20471">
            <v>12</v>
          </cell>
          <cell r="I20471">
            <v>-20000</v>
          </cell>
          <cell r="M20471">
            <v>12</v>
          </cell>
          <cell r="Q20471">
            <v>12</v>
          </cell>
          <cell r="V20471">
            <v>5100</v>
          </cell>
        </row>
        <row r="20472">
          <cell r="A20472">
            <v>1</v>
          </cell>
          <cell r="E20472">
            <v>12</v>
          </cell>
          <cell r="I20472">
            <v>6428864.2800000003</v>
          </cell>
          <cell r="M20472">
            <v>12</v>
          </cell>
          <cell r="Q20472">
            <v>12</v>
          </cell>
          <cell r="V20472">
            <v>5200</v>
          </cell>
        </row>
        <row r="20473">
          <cell r="A20473">
            <v>1</v>
          </cell>
          <cell r="E20473">
            <v>12</v>
          </cell>
          <cell r="I20473">
            <v>-8238577.0700000003</v>
          </cell>
          <cell r="M20473">
            <v>12</v>
          </cell>
          <cell r="Q20473">
            <v>12</v>
          </cell>
          <cell r="V20473">
            <v>5400</v>
          </cell>
        </row>
        <row r="20474">
          <cell r="A20474">
            <v>1</v>
          </cell>
          <cell r="E20474">
            <v>12</v>
          </cell>
          <cell r="I20474">
            <v>-29851.39</v>
          </cell>
          <cell r="M20474">
            <v>12</v>
          </cell>
          <cell r="Q20474">
            <v>12</v>
          </cell>
          <cell r="V20474">
            <v>5400</v>
          </cell>
        </row>
        <row r="20475">
          <cell r="A20475">
            <v>1</v>
          </cell>
          <cell r="E20475">
            <v>12</v>
          </cell>
          <cell r="I20475">
            <v>46592.12</v>
          </cell>
          <cell r="M20475">
            <v>12</v>
          </cell>
          <cell r="Q20475">
            <v>12</v>
          </cell>
          <cell r="V20475">
            <v>6110</v>
          </cell>
        </row>
        <row r="20476">
          <cell r="A20476">
            <v>1</v>
          </cell>
          <cell r="E20476">
            <v>12</v>
          </cell>
          <cell r="I20476">
            <v>-25961.919999999998</v>
          </cell>
          <cell r="M20476">
            <v>12</v>
          </cell>
          <cell r="Q20476">
            <v>12</v>
          </cell>
          <cell r="V20476">
            <v>6120</v>
          </cell>
        </row>
        <row r="20477">
          <cell r="A20477">
            <v>1</v>
          </cell>
          <cell r="E20477">
            <v>12</v>
          </cell>
          <cell r="I20477">
            <v>24150.12</v>
          </cell>
          <cell r="M20477">
            <v>12</v>
          </cell>
          <cell r="Q20477">
            <v>12</v>
          </cell>
          <cell r="V20477">
            <v>6210</v>
          </cell>
        </row>
        <row r="20478">
          <cell r="A20478">
            <v>1</v>
          </cell>
          <cell r="E20478">
            <v>12</v>
          </cell>
          <cell r="I20478">
            <v>-18918.41</v>
          </cell>
          <cell r="M20478">
            <v>12</v>
          </cell>
          <cell r="Q20478">
            <v>12</v>
          </cell>
          <cell r="V20478">
            <v>6220</v>
          </cell>
        </row>
        <row r="20479">
          <cell r="A20479">
            <v>1</v>
          </cell>
          <cell r="E20479">
            <v>12</v>
          </cell>
          <cell r="I20479">
            <v>4620</v>
          </cell>
          <cell r="M20479">
            <v>12</v>
          </cell>
          <cell r="Q20479">
            <v>12</v>
          </cell>
          <cell r="V20479">
            <v>7000</v>
          </cell>
        </row>
        <row r="20480">
          <cell r="A20480">
            <v>1</v>
          </cell>
          <cell r="E20480">
            <v>12</v>
          </cell>
          <cell r="I20480">
            <v>0</v>
          </cell>
          <cell r="M20480">
            <v>12</v>
          </cell>
          <cell r="Q20480">
            <v>12</v>
          </cell>
          <cell r="V20480">
            <v>7100</v>
          </cell>
        </row>
        <row r="20481">
          <cell r="A20481">
            <v>1</v>
          </cell>
          <cell r="E20481">
            <v>12</v>
          </cell>
          <cell r="I20481">
            <v>2500</v>
          </cell>
          <cell r="M20481">
            <v>12</v>
          </cell>
          <cell r="Q20481">
            <v>12</v>
          </cell>
          <cell r="V20481">
            <v>7300</v>
          </cell>
        </row>
        <row r="20482">
          <cell r="A20482">
            <v>1</v>
          </cell>
          <cell r="E20482">
            <v>12</v>
          </cell>
          <cell r="I20482">
            <v>73694.740000000005</v>
          </cell>
          <cell r="M20482">
            <v>12</v>
          </cell>
          <cell r="Q20482">
            <v>12</v>
          </cell>
          <cell r="V20482">
            <v>7500</v>
          </cell>
        </row>
        <row r="20483">
          <cell r="A20483">
            <v>1</v>
          </cell>
          <cell r="E20483">
            <v>12</v>
          </cell>
          <cell r="I20483">
            <v>4078.06</v>
          </cell>
          <cell r="M20483">
            <v>12</v>
          </cell>
          <cell r="Q20483">
            <v>12</v>
          </cell>
          <cell r="V20483">
            <v>7914</v>
          </cell>
        </row>
        <row r="20484">
          <cell r="A20484">
            <v>1</v>
          </cell>
          <cell r="E20484">
            <v>12</v>
          </cell>
          <cell r="I20484">
            <v>281649.93</v>
          </cell>
          <cell r="M20484">
            <v>12</v>
          </cell>
          <cell r="Q20484">
            <v>12</v>
          </cell>
          <cell r="V20484">
            <v>7915</v>
          </cell>
        </row>
        <row r="20485">
          <cell r="A20485">
            <v>1</v>
          </cell>
          <cell r="E20485">
            <v>12</v>
          </cell>
          <cell r="I20485">
            <v>28688.16</v>
          </cell>
          <cell r="M20485">
            <v>12</v>
          </cell>
          <cell r="Q20485">
            <v>12</v>
          </cell>
          <cell r="V20485">
            <v>8111</v>
          </cell>
        </row>
        <row r="20486">
          <cell r="A20486">
            <v>1</v>
          </cell>
          <cell r="E20486">
            <v>12</v>
          </cell>
          <cell r="I20486">
            <v>-74350.990000000005</v>
          </cell>
          <cell r="M20486">
            <v>12</v>
          </cell>
          <cell r="Q20486">
            <v>12</v>
          </cell>
          <cell r="V20486">
            <v>9251</v>
          </cell>
        </row>
        <row r="20487">
          <cell r="A20487">
            <v>1</v>
          </cell>
          <cell r="E20487">
            <v>12</v>
          </cell>
          <cell r="I20487">
            <v>-71429.14</v>
          </cell>
          <cell r="M20487">
            <v>12</v>
          </cell>
          <cell r="Q20487">
            <v>12</v>
          </cell>
          <cell r="V20487">
            <v>9252</v>
          </cell>
        </row>
        <row r="20488">
          <cell r="A20488">
            <v>1</v>
          </cell>
          <cell r="E20488">
            <v>12</v>
          </cell>
          <cell r="I20488">
            <v>-34507.96</v>
          </cell>
          <cell r="M20488">
            <v>12</v>
          </cell>
          <cell r="Q20488">
            <v>12</v>
          </cell>
          <cell r="V20488">
            <v>9256</v>
          </cell>
        </row>
        <row r="20489">
          <cell r="A20489">
            <v>1</v>
          </cell>
          <cell r="E20489">
            <v>12</v>
          </cell>
          <cell r="I20489">
            <v>-195205.63</v>
          </cell>
          <cell r="M20489">
            <v>12</v>
          </cell>
          <cell r="Q20489">
            <v>12</v>
          </cell>
          <cell r="V20489">
            <v>9305</v>
          </cell>
        </row>
        <row r="20490">
          <cell r="A20490">
            <v>1</v>
          </cell>
          <cell r="E20490">
            <v>12</v>
          </cell>
          <cell r="I20490">
            <v>-14905.61</v>
          </cell>
          <cell r="M20490">
            <v>12</v>
          </cell>
          <cell r="Q20490">
            <v>12</v>
          </cell>
          <cell r="V20490">
            <v>9600</v>
          </cell>
        </row>
        <row r="20491">
          <cell r="A20491">
            <v>1</v>
          </cell>
          <cell r="E20491">
            <v>12</v>
          </cell>
          <cell r="I20491">
            <v>65522.77</v>
          </cell>
          <cell r="M20491">
            <v>12</v>
          </cell>
          <cell r="Q20491">
            <v>12</v>
          </cell>
          <cell r="V20491">
            <v>9610</v>
          </cell>
        </row>
        <row r="20492">
          <cell r="A20492">
            <v>1</v>
          </cell>
          <cell r="E20492">
            <v>12</v>
          </cell>
          <cell r="I20492">
            <v>-90182.21</v>
          </cell>
          <cell r="M20492">
            <v>12</v>
          </cell>
          <cell r="Q20492">
            <v>12</v>
          </cell>
          <cell r="V20492">
            <v>9670</v>
          </cell>
        </row>
        <row r="20493">
          <cell r="A20493">
            <v>1</v>
          </cell>
          <cell r="E20493">
            <v>12</v>
          </cell>
          <cell r="I20493">
            <v>1906153.4</v>
          </cell>
          <cell r="M20493">
            <v>12</v>
          </cell>
          <cell r="Q20493">
            <v>12</v>
          </cell>
          <cell r="V20493">
            <v>5301</v>
          </cell>
        </row>
        <row r="20494">
          <cell r="A20494">
            <v>1</v>
          </cell>
          <cell r="E20494">
            <v>7</v>
          </cell>
          <cell r="I20494">
            <v>-100000</v>
          </cell>
          <cell r="M20494">
            <v>7</v>
          </cell>
          <cell r="Q20494">
            <v>7</v>
          </cell>
          <cell r="V20494">
            <v>5100</v>
          </cell>
        </row>
        <row r="20495">
          <cell r="A20495">
            <v>1</v>
          </cell>
          <cell r="E20495">
            <v>7</v>
          </cell>
          <cell r="I20495">
            <v>450739.64</v>
          </cell>
          <cell r="M20495">
            <v>7</v>
          </cell>
          <cell r="Q20495">
            <v>7</v>
          </cell>
          <cell r="V20495">
            <v>5400</v>
          </cell>
        </row>
        <row r="20496">
          <cell r="A20496">
            <v>1</v>
          </cell>
          <cell r="E20496">
            <v>7</v>
          </cell>
          <cell r="I20496">
            <v>-517751.48</v>
          </cell>
          <cell r="M20496">
            <v>7</v>
          </cell>
          <cell r="Q20496">
            <v>7</v>
          </cell>
          <cell r="V20496">
            <v>5400</v>
          </cell>
        </row>
        <row r="20497">
          <cell r="A20497">
            <v>1</v>
          </cell>
          <cell r="E20497">
            <v>7</v>
          </cell>
          <cell r="I20497">
            <v>392053.25</v>
          </cell>
          <cell r="M20497">
            <v>7</v>
          </cell>
          <cell r="Q20497">
            <v>7</v>
          </cell>
          <cell r="V20497">
            <v>5400</v>
          </cell>
        </row>
        <row r="20498">
          <cell r="A20498">
            <v>1</v>
          </cell>
          <cell r="E20498">
            <v>7</v>
          </cell>
          <cell r="I20498">
            <v>-6658006.6600000001</v>
          </cell>
          <cell r="M20498">
            <v>7</v>
          </cell>
          <cell r="Q20498">
            <v>7</v>
          </cell>
          <cell r="V20498">
            <v>5400</v>
          </cell>
        </row>
        <row r="20499">
          <cell r="A20499">
            <v>1</v>
          </cell>
          <cell r="E20499">
            <v>7</v>
          </cell>
          <cell r="I20499">
            <v>0</v>
          </cell>
          <cell r="M20499">
            <v>7</v>
          </cell>
          <cell r="Q20499">
            <v>7</v>
          </cell>
          <cell r="V20499">
            <v>5400</v>
          </cell>
        </row>
        <row r="20500">
          <cell r="A20500">
            <v>1</v>
          </cell>
          <cell r="E20500">
            <v>7</v>
          </cell>
          <cell r="I20500">
            <v>3581587.82</v>
          </cell>
          <cell r="M20500">
            <v>7</v>
          </cell>
          <cell r="Q20500">
            <v>7</v>
          </cell>
          <cell r="V20500">
            <v>6110</v>
          </cell>
        </row>
        <row r="20501">
          <cell r="A20501">
            <v>1</v>
          </cell>
          <cell r="E20501">
            <v>7</v>
          </cell>
          <cell r="I20501">
            <v>-749419.63</v>
          </cell>
          <cell r="M20501">
            <v>7</v>
          </cell>
          <cell r="Q20501">
            <v>7</v>
          </cell>
          <cell r="V20501">
            <v>6120</v>
          </cell>
        </row>
        <row r="20502">
          <cell r="A20502">
            <v>1</v>
          </cell>
          <cell r="E20502">
            <v>7</v>
          </cell>
          <cell r="I20502">
            <v>327853.39</v>
          </cell>
          <cell r="M20502">
            <v>7</v>
          </cell>
          <cell r="Q20502">
            <v>7</v>
          </cell>
          <cell r="V20502">
            <v>6210</v>
          </cell>
        </row>
        <row r="20503">
          <cell r="A20503">
            <v>1</v>
          </cell>
          <cell r="E20503">
            <v>7</v>
          </cell>
          <cell r="I20503">
            <v>-73778.509999999995</v>
          </cell>
          <cell r="M20503">
            <v>7</v>
          </cell>
          <cell r="Q20503">
            <v>7</v>
          </cell>
          <cell r="V20503">
            <v>6220</v>
          </cell>
        </row>
        <row r="20504">
          <cell r="A20504">
            <v>1</v>
          </cell>
          <cell r="E20504">
            <v>7</v>
          </cell>
          <cell r="I20504">
            <v>576350.31999999995</v>
          </cell>
          <cell r="M20504">
            <v>7</v>
          </cell>
          <cell r="Q20504">
            <v>7</v>
          </cell>
          <cell r="V20504">
            <v>6310</v>
          </cell>
        </row>
        <row r="20505">
          <cell r="A20505">
            <v>1</v>
          </cell>
          <cell r="E20505">
            <v>7</v>
          </cell>
          <cell r="I20505">
            <v>-259357.65</v>
          </cell>
          <cell r="M20505">
            <v>7</v>
          </cell>
          <cell r="Q20505">
            <v>7</v>
          </cell>
          <cell r="V20505">
            <v>6320</v>
          </cell>
        </row>
        <row r="20506">
          <cell r="A20506">
            <v>1</v>
          </cell>
          <cell r="E20506">
            <v>7</v>
          </cell>
          <cell r="I20506">
            <v>56034.48</v>
          </cell>
          <cell r="M20506">
            <v>7</v>
          </cell>
          <cell r="Q20506">
            <v>7</v>
          </cell>
          <cell r="V20506">
            <v>6410</v>
          </cell>
        </row>
        <row r="20507">
          <cell r="A20507">
            <v>1</v>
          </cell>
          <cell r="E20507">
            <v>7</v>
          </cell>
          <cell r="I20507">
            <v>-8560.81</v>
          </cell>
          <cell r="M20507">
            <v>7</v>
          </cell>
          <cell r="Q20507">
            <v>7</v>
          </cell>
          <cell r="V20507">
            <v>6420</v>
          </cell>
        </row>
        <row r="20508">
          <cell r="A20508">
            <v>1</v>
          </cell>
          <cell r="E20508">
            <v>7</v>
          </cell>
          <cell r="I20508">
            <v>-8583.5400000000009</v>
          </cell>
          <cell r="M20508">
            <v>7</v>
          </cell>
          <cell r="Q20508">
            <v>7</v>
          </cell>
          <cell r="V20508">
            <v>6520</v>
          </cell>
        </row>
        <row r="20509">
          <cell r="A20509">
            <v>1</v>
          </cell>
          <cell r="E20509">
            <v>7</v>
          </cell>
          <cell r="I20509">
            <v>851173.82</v>
          </cell>
          <cell r="M20509">
            <v>7</v>
          </cell>
          <cell r="Q20509">
            <v>7</v>
          </cell>
          <cell r="V20509">
            <v>6710</v>
          </cell>
        </row>
        <row r="20510">
          <cell r="A20510">
            <v>1</v>
          </cell>
          <cell r="E20510">
            <v>7</v>
          </cell>
          <cell r="I20510">
            <v>-25750.63</v>
          </cell>
          <cell r="M20510">
            <v>7</v>
          </cell>
          <cell r="Q20510">
            <v>7</v>
          </cell>
          <cell r="V20510">
            <v>6720</v>
          </cell>
        </row>
        <row r="20511">
          <cell r="A20511">
            <v>1</v>
          </cell>
          <cell r="E20511">
            <v>7</v>
          </cell>
          <cell r="I20511">
            <v>3500</v>
          </cell>
          <cell r="M20511">
            <v>7</v>
          </cell>
          <cell r="Q20511">
            <v>7</v>
          </cell>
          <cell r="V20511">
            <v>6810</v>
          </cell>
        </row>
        <row r="20512">
          <cell r="A20512">
            <v>1</v>
          </cell>
          <cell r="E20512">
            <v>7</v>
          </cell>
          <cell r="I20512">
            <v>340000</v>
          </cell>
          <cell r="M20512">
            <v>7</v>
          </cell>
          <cell r="Q20512">
            <v>7</v>
          </cell>
          <cell r="V20512">
            <v>7000</v>
          </cell>
        </row>
        <row r="20513">
          <cell r="A20513">
            <v>1</v>
          </cell>
          <cell r="E20513">
            <v>7</v>
          </cell>
          <cell r="I20513">
            <v>30823003.699999999</v>
          </cell>
          <cell r="M20513">
            <v>7</v>
          </cell>
          <cell r="Q20513">
            <v>7</v>
          </cell>
          <cell r="V20513">
            <v>7100</v>
          </cell>
        </row>
        <row r="20514">
          <cell r="A20514">
            <v>1</v>
          </cell>
          <cell r="E20514">
            <v>7</v>
          </cell>
          <cell r="I20514">
            <v>-1710395.28</v>
          </cell>
          <cell r="M20514">
            <v>7</v>
          </cell>
          <cell r="Q20514">
            <v>7</v>
          </cell>
          <cell r="V20514">
            <v>7110</v>
          </cell>
        </row>
        <row r="20515">
          <cell r="A20515">
            <v>1</v>
          </cell>
          <cell r="E20515">
            <v>7</v>
          </cell>
          <cell r="I20515">
            <v>13573857.710000001</v>
          </cell>
          <cell r="M20515">
            <v>7</v>
          </cell>
          <cell r="Q20515">
            <v>7</v>
          </cell>
          <cell r="V20515">
            <v>7130</v>
          </cell>
        </row>
        <row r="20516">
          <cell r="A20516">
            <v>1</v>
          </cell>
          <cell r="E20516">
            <v>7</v>
          </cell>
          <cell r="I20516">
            <v>0</v>
          </cell>
          <cell r="M20516">
            <v>7</v>
          </cell>
          <cell r="Q20516">
            <v>7</v>
          </cell>
          <cell r="V20516">
            <v>7150</v>
          </cell>
        </row>
        <row r="20517">
          <cell r="A20517">
            <v>1</v>
          </cell>
          <cell r="E20517">
            <v>7</v>
          </cell>
          <cell r="I20517">
            <v>200000</v>
          </cell>
          <cell r="M20517">
            <v>7</v>
          </cell>
          <cell r="Q20517">
            <v>7</v>
          </cell>
          <cell r="V20517">
            <v>7300</v>
          </cell>
        </row>
        <row r="20518">
          <cell r="A20518">
            <v>1</v>
          </cell>
          <cell r="E20518">
            <v>7</v>
          </cell>
          <cell r="I20518">
            <v>429489.21</v>
          </cell>
          <cell r="M20518">
            <v>7</v>
          </cell>
          <cell r="Q20518">
            <v>7</v>
          </cell>
          <cell r="V20518">
            <v>7300</v>
          </cell>
        </row>
        <row r="20519">
          <cell r="A20519">
            <v>1</v>
          </cell>
          <cell r="E20519">
            <v>7</v>
          </cell>
          <cell r="I20519">
            <v>-1992219.96</v>
          </cell>
          <cell r="M20519">
            <v>7</v>
          </cell>
          <cell r="Q20519">
            <v>7</v>
          </cell>
          <cell r="V20519">
            <v>7400</v>
          </cell>
        </row>
        <row r="20520">
          <cell r="A20520">
            <v>1</v>
          </cell>
          <cell r="E20520">
            <v>7</v>
          </cell>
          <cell r="I20520">
            <v>0</v>
          </cell>
          <cell r="M20520">
            <v>7</v>
          </cell>
          <cell r="Q20520">
            <v>7</v>
          </cell>
          <cell r="V20520">
            <v>7700</v>
          </cell>
        </row>
        <row r="20521">
          <cell r="A20521">
            <v>1</v>
          </cell>
          <cell r="E20521">
            <v>7</v>
          </cell>
          <cell r="I20521">
            <v>0</v>
          </cell>
          <cell r="M20521">
            <v>7</v>
          </cell>
          <cell r="Q20521">
            <v>7</v>
          </cell>
          <cell r="V20521">
            <v>7700</v>
          </cell>
        </row>
        <row r="20522">
          <cell r="A20522">
            <v>1</v>
          </cell>
          <cell r="E20522">
            <v>7</v>
          </cell>
          <cell r="I20522">
            <v>660000</v>
          </cell>
          <cell r="M20522">
            <v>7</v>
          </cell>
          <cell r="Q20522">
            <v>7</v>
          </cell>
          <cell r="V20522">
            <v>7800</v>
          </cell>
        </row>
        <row r="20523">
          <cell r="A20523">
            <v>1</v>
          </cell>
          <cell r="E20523">
            <v>7</v>
          </cell>
          <cell r="I20523">
            <v>151569.44</v>
          </cell>
          <cell r="M20523">
            <v>7</v>
          </cell>
          <cell r="Q20523">
            <v>7</v>
          </cell>
          <cell r="V20523">
            <v>7912</v>
          </cell>
        </row>
        <row r="20524">
          <cell r="A20524">
            <v>1</v>
          </cell>
          <cell r="E20524">
            <v>7</v>
          </cell>
          <cell r="I20524">
            <v>0</v>
          </cell>
          <cell r="M20524">
            <v>7</v>
          </cell>
          <cell r="Q20524">
            <v>7</v>
          </cell>
          <cell r="V20524">
            <v>7913</v>
          </cell>
        </row>
        <row r="20525">
          <cell r="A20525">
            <v>1</v>
          </cell>
          <cell r="E20525">
            <v>7</v>
          </cell>
          <cell r="I20525">
            <v>0</v>
          </cell>
          <cell r="M20525">
            <v>7</v>
          </cell>
          <cell r="Q20525">
            <v>7</v>
          </cell>
          <cell r="V20525">
            <v>7916</v>
          </cell>
        </row>
        <row r="20526">
          <cell r="A20526">
            <v>1</v>
          </cell>
          <cell r="E20526">
            <v>7</v>
          </cell>
          <cell r="I20526">
            <v>221200</v>
          </cell>
          <cell r="M20526">
            <v>7</v>
          </cell>
          <cell r="Q20526">
            <v>7</v>
          </cell>
          <cell r="V20526">
            <v>7917</v>
          </cell>
        </row>
        <row r="20527">
          <cell r="A20527">
            <v>1</v>
          </cell>
          <cell r="E20527">
            <v>7</v>
          </cell>
          <cell r="I20527">
            <v>1676557.86</v>
          </cell>
          <cell r="M20527">
            <v>7</v>
          </cell>
          <cell r="Q20527">
            <v>7</v>
          </cell>
          <cell r="V20527">
            <v>8101</v>
          </cell>
        </row>
        <row r="20528">
          <cell r="A20528">
            <v>1</v>
          </cell>
          <cell r="E20528">
            <v>7</v>
          </cell>
          <cell r="I20528">
            <v>1825146.16</v>
          </cell>
          <cell r="M20528">
            <v>7</v>
          </cell>
          <cell r="Q20528">
            <v>7</v>
          </cell>
          <cell r="V20528">
            <v>8102</v>
          </cell>
        </row>
        <row r="20529">
          <cell r="A20529">
            <v>1</v>
          </cell>
          <cell r="E20529">
            <v>7</v>
          </cell>
          <cell r="I20529">
            <v>2232.9299999999998</v>
          </cell>
          <cell r="M20529">
            <v>7</v>
          </cell>
          <cell r="Q20529">
            <v>7</v>
          </cell>
          <cell r="V20529">
            <v>8103</v>
          </cell>
        </row>
        <row r="20530">
          <cell r="A20530">
            <v>1</v>
          </cell>
          <cell r="E20530">
            <v>7</v>
          </cell>
          <cell r="I20530">
            <v>308073</v>
          </cell>
          <cell r="M20530">
            <v>7</v>
          </cell>
          <cell r="Q20530">
            <v>7</v>
          </cell>
          <cell r="V20530">
            <v>8600</v>
          </cell>
        </row>
        <row r="20531">
          <cell r="A20531">
            <v>1</v>
          </cell>
          <cell r="E20531">
            <v>7</v>
          </cell>
          <cell r="I20531">
            <v>896764</v>
          </cell>
          <cell r="M20531">
            <v>7</v>
          </cell>
          <cell r="Q20531">
            <v>7</v>
          </cell>
          <cell r="V20531">
            <v>8700</v>
          </cell>
        </row>
        <row r="20532">
          <cell r="A20532">
            <v>1</v>
          </cell>
          <cell r="E20532">
            <v>7</v>
          </cell>
          <cell r="I20532">
            <v>-46050506.859999999</v>
          </cell>
          <cell r="M20532">
            <v>7</v>
          </cell>
          <cell r="Q20532">
            <v>7</v>
          </cell>
          <cell r="V20532">
            <v>9100</v>
          </cell>
        </row>
        <row r="20533">
          <cell r="A20533">
            <v>1</v>
          </cell>
          <cell r="E20533">
            <v>7</v>
          </cell>
          <cell r="I20533">
            <v>0</v>
          </cell>
          <cell r="M20533">
            <v>7</v>
          </cell>
          <cell r="Q20533">
            <v>7</v>
          </cell>
          <cell r="V20533">
            <v>9215</v>
          </cell>
        </row>
        <row r="20534">
          <cell r="A20534">
            <v>1</v>
          </cell>
          <cell r="E20534">
            <v>7</v>
          </cell>
          <cell r="I20534">
            <v>-3502989.83</v>
          </cell>
          <cell r="M20534">
            <v>7</v>
          </cell>
          <cell r="Q20534">
            <v>7</v>
          </cell>
          <cell r="V20534">
            <v>9251</v>
          </cell>
        </row>
        <row r="20535">
          <cell r="A20535">
            <v>1</v>
          </cell>
          <cell r="E20535">
            <v>7</v>
          </cell>
          <cell r="I20535">
            <v>-5866810.7699999996</v>
          </cell>
          <cell r="M20535">
            <v>7</v>
          </cell>
          <cell r="Q20535">
            <v>7</v>
          </cell>
          <cell r="V20535">
            <v>9252</v>
          </cell>
        </row>
        <row r="20536">
          <cell r="A20536">
            <v>1</v>
          </cell>
          <cell r="E20536">
            <v>7</v>
          </cell>
          <cell r="I20536">
            <v>167374.85</v>
          </cell>
          <cell r="M20536">
            <v>7</v>
          </cell>
          <cell r="Q20536">
            <v>7</v>
          </cell>
          <cell r="V20536">
            <v>9253</v>
          </cell>
        </row>
        <row r="20537">
          <cell r="A20537">
            <v>1</v>
          </cell>
          <cell r="E20537">
            <v>7</v>
          </cell>
          <cell r="I20537">
            <v>-12770</v>
          </cell>
          <cell r="M20537">
            <v>7</v>
          </cell>
          <cell r="Q20537">
            <v>7</v>
          </cell>
          <cell r="V20537">
            <v>9255</v>
          </cell>
        </row>
        <row r="20538">
          <cell r="A20538">
            <v>1</v>
          </cell>
          <cell r="E20538">
            <v>7</v>
          </cell>
          <cell r="I20538">
            <v>-18040</v>
          </cell>
          <cell r="M20538">
            <v>7</v>
          </cell>
          <cell r="Q20538">
            <v>7</v>
          </cell>
          <cell r="V20538">
            <v>9256</v>
          </cell>
        </row>
        <row r="20539">
          <cell r="A20539">
            <v>1</v>
          </cell>
          <cell r="E20539">
            <v>7</v>
          </cell>
          <cell r="I20539">
            <v>-1236468.3</v>
          </cell>
          <cell r="M20539">
            <v>7</v>
          </cell>
          <cell r="Q20539">
            <v>7</v>
          </cell>
          <cell r="V20539">
            <v>9305</v>
          </cell>
        </row>
        <row r="20540">
          <cell r="A20540">
            <v>1</v>
          </cell>
          <cell r="E20540">
            <v>7</v>
          </cell>
          <cell r="I20540">
            <v>-510250.25</v>
          </cell>
          <cell r="M20540">
            <v>7</v>
          </cell>
          <cell r="Q20540">
            <v>7</v>
          </cell>
          <cell r="V20540">
            <v>9306</v>
          </cell>
        </row>
        <row r="20541">
          <cell r="A20541">
            <v>1</v>
          </cell>
          <cell r="E20541">
            <v>7</v>
          </cell>
          <cell r="I20541">
            <v>3377207.83</v>
          </cell>
          <cell r="M20541">
            <v>7</v>
          </cell>
          <cell r="Q20541">
            <v>7</v>
          </cell>
          <cell r="V20541">
            <v>9400</v>
          </cell>
        </row>
        <row r="20542">
          <cell r="A20542">
            <v>1</v>
          </cell>
          <cell r="E20542">
            <v>7</v>
          </cell>
          <cell r="I20542">
            <v>-1500</v>
          </cell>
          <cell r="M20542">
            <v>7</v>
          </cell>
          <cell r="Q20542">
            <v>7</v>
          </cell>
          <cell r="V20542">
            <v>9500</v>
          </cell>
        </row>
        <row r="20543">
          <cell r="A20543">
            <v>1</v>
          </cell>
          <cell r="E20543">
            <v>7</v>
          </cell>
          <cell r="I20543">
            <v>-2510750.1</v>
          </cell>
          <cell r="M20543">
            <v>7</v>
          </cell>
          <cell r="Q20543">
            <v>7</v>
          </cell>
          <cell r="V20543">
            <v>9530</v>
          </cell>
        </row>
        <row r="20544">
          <cell r="A20544">
            <v>1</v>
          </cell>
          <cell r="E20544">
            <v>7</v>
          </cell>
          <cell r="I20544">
            <v>-2982928.66</v>
          </cell>
          <cell r="M20544">
            <v>7</v>
          </cell>
          <cell r="Q20544">
            <v>7</v>
          </cell>
          <cell r="V20544">
            <v>9600</v>
          </cell>
        </row>
        <row r="20545">
          <cell r="A20545">
            <v>1</v>
          </cell>
          <cell r="E20545">
            <v>7</v>
          </cell>
          <cell r="I20545">
            <v>1586679</v>
          </cell>
          <cell r="M20545">
            <v>7</v>
          </cell>
          <cell r="Q20545">
            <v>7</v>
          </cell>
          <cell r="V20545">
            <v>9610</v>
          </cell>
        </row>
        <row r="20546">
          <cell r="A20546">
            <v>1</v>
          </cell>
          <cell r="E20546">
            <v>7</v>
          </cell>
          <cell r="I20546">
            <v>1189620.3700000001</v>
          </cell>
          <cell r="M20546">
            <v>7</v>
          </cell>
          <cell r="Q20546">
            <v>7</v>
          </cell>
          <cell r="V20546">
            <v>9611</v>
          </cell>
        </row>
        <row r="20547">
          <cell r="A20547">
            <v>1</v>
          </cell>
          <cell r="E20547">
            <v>7</v>
          </cell>
          <cell r="I20547">
            <v>0</v>
          </cell>
          <cell r="M20547">
            <v>7</v>
          </cell>
          <cell r="Q20547">
            <v>7</v>
          </cell>
          <cell r="V20547">
            <v>9620</v>
          </cell>
        </row>
        <row r="20548">
          <cell r="A20548">
            <v>1</v>
          </cell>
          <cell r="E20548">
            <v>7</v>
          </cell>
          <cell r="I20548">
            <v>1164859.27</v>
          </cell>
          <cell r="M20548">
            <v>7</v>
          </cell>
          <cell r="Q20548">
            <v>7</v>
          </cell>
          <cell r="V20548">
            <v>9670</v>
          </cell>
        </row>
        <row r="20549">
          <cell r="A20549">
            <v>1</v>
          </cell>
          <cell r="E20549">
            <v>7</v>
          </cell>
          <cell r="I20549">
            <v>-391148.09</v>
          </cell>
          <cell r="M20549">
            <v>7</v>
          </cell>
          <cell r="Q20549">
            <v>7</v>
          </cell>
          <cell r="V20549">
            <v>9990</v>
          </cell>
        </row>
        <row r="20550">
          <cell r="A20550">
            <v>1</v>
          </cell>
          <cell r="E20550">
            <v>7</v>
          </cell>
          <cell r="I20550">
            <v>6813436.8300000001</v>
          </cell>
          <cell r="M20550">
            <v>7</v>
          </cell>
          <cell r="Q20550">
            <v>7</v>
          </cell>
          <cell r="V20550">
            <v>5301</v>
          </cell>
        </row>
        <row r="20551">
          <cell r="A20551">
            <v>1</v>
          </cell>
          <cell r="E20551">
            <v>18</v>
          </cell>
          <cell r="I20551">
            <v>0</v>
          </cell>
          <cell r="M20551">
            <v>18</v>
          </cell>
          <cell r="Q20551">
            <v>18</v>
          </cell>
          <cell r="V20551">
            <v>5400</v>
          </cell>
        </row>
        <row r="20552">
          <cell r="A20552">
            <v>1</v>
          </cell>
          <cell r="E20552">
            <v>20</v>
          </cell>
          <cell r="I20552">
            <v>0</v>
          </cell>
          <cell r="M20552">
            <v>20</v>
          </cell>
          <cell r="Q20552">
            <v>20</v>
          </cell>
          <cell r="V20552">
            <v>5400</v>
          </cell>
        </row>
        <row r="20553">
          <cell r="A20553">
            <v>1</v>
          </cell>
          <cell r="E20553">
            <v>20</v>
          </cell>
          <cell r="I20553">
            <v>0</v>
          </cell>
          <cell r="M20553">
            <v>20</v>
          </cell>
          <cell r="Q20553">
            <v>20</v>
          </cell>
          <cell r="V20553">
            <v>5400</v>
          </cell>
        </row>
        <row r="20554">
          <cell r="A20554">
            <v>1</v>
          </cell>
          <cell r="E20554">
            <v>10</v>
          </cell>
          <cell r="I20554">
            <v>-3027573457.4899998</v>
          </cell>
          <cell r="M20554">
            <v>10</v>
          </cell>
          <cell r="Q20554">
            <v>10</v>
          </cell>
          <cell r="V20554">
            <v>1010</v>
          </cell>
        </row>
        <row r="20555">
          <cell r="A20555">
            <v>1</v>
          </cell>
          <cell r="E20555">
            <v>10</v>
          </cell>
          <cell r="I20555">
            <v>-625824649.00999999</v>
          </cell>
          <cell r="M20555">
            <v>10</v>
          </cell>
          <cell r="Q20555">
            <v>10</v>
          </cell>
          <cell r="V20555">
            <v>1020</v>
          </cell>
        </row>
        <row r="20556">
          <cell r="A20556">
            <v>1</v>
          </cell>
          <cell r="E20556">
            <v>10</v>
          </cell>
          <cell r="I20556">
            <v>0</v>
          </cell>
          <cell r="M20556">
            <v>10</v>
          </cell>
          <cell r="Q20556">
            <v>10</v>
          </cell>
          <cell r="V20556">
            <v>1030</v>
          </cell>
        </row>
        <row r="20557">
          <cell r="A20557">
            <v>1</v>
          </cell>
          <cell r="E20557">
            <v>10</v>
          </cell>
          <cell r="I20557">
            <v>0</v>
          </cell>
          <cell r="M20557">
            <v>10</v>
          </cell>
          <cell r="Q20557">
            <v>10</v>
          </cell>
          <cell r="V20557">
            <v>1060</v>
          </cell>
        </row>
        <row r="20558">
          <cell r="A20558">
            <v>1</v>
          </cell>
          <cell r="E20558">
            <v>10</v>
          </cell>
          <cell r="I20558">
            <v>0</v>
          </cell>
          <cell r="M20558">
            <v>10</v>
          </cell>
          <cell r="Q20558">
            <v>10</v>
          </cell>
          <cell r="V20558">
            <v>1090</v>
          </cell>
        </row>
        <row r="20559">
          <cell r="A20559">
            <v>1</v>
          </cell>
          <cell r="E20559">
            <v>10</v>
          </cell>
          <cell r="I20559">
            <v>-1019859403.4400001</v>
          </cell>
          <cell r="M20559">
            <v>10</v>
          </cell>
          <cell r="Q20559">
            <v>10</v>
          </cell>
          <cell r="V20559">
            <v>1095</v>
          </cell>
        </row>
        <row r="20560">
          <cell r="A20560">
            <v>1</v>
          </cell>
          <cell r="E20560">
            <v>10</v>
          </cell>
          <cell r="I20560">
            <v>-245645087.25</v>
          </cell>
          <cell r="M20560">
            <v>10</v>
          </cell>
          <cell r="Q20560">
            <v>10</v>
          </cell>
          <cell r="V20560">
            <v>1096</v>
          </cell>
        </row>
        <row r="20561">
          <cell r="A20561">
            <v>1</v>
          </cell>
          <cell r="E20561">
            <v>10</v>
          </cell>
          <cell r="I20561">
            <v>0</v>
          </cell>
          <cell r="M20561">
            <v>10</v>
          </cell>
          <cell r="Q20561">
            <v>10</v>
          </cell>
          <cell r="V20561">
            <v>2010</v>
          </cell>
        </row>
        <row r="20562">
          <cell r="A20562">
            <v>1</v>
          </cell>
          <cell r="E20562">
            <v>10</v>
          </cell>
          <cell r="I20562">
            <v>0</v>
          </cell>
          <cell r="M20562">
            <v>10</v>
          </cell>
          <cell r="Q20562">
            <v>10</v>
          </cell>
          <cell r="V20562">
            <v>2011</v>
          </cell>
        </row>
        <row r="20563">
          <cell r="A20563">
            <v>1</v>
          </cell>
          <cell r="E20563">
            <v>10</v>
          </cell>
          <cell r="I20563">
            <v>141675607.34999999</v>
          </cell>
          <cell r="M20563">
            <v>10</v>
          </cell>
          <cell r="Q20563">
            <v>10</v>
          </cell>
          <cell r="V20563">
            <v>2030</v>
          </cell>
        </row>
        <row r="20564">
          <cell r="A20564">
            <v>1</v>
          </cell>
          <cell r="E20564">
            <v>10</v>
          </cell>
          <cell r="I20564">
            <v>192471714.28</v>
          </cell>
          <cell r="M20564">
            <v>10</v>
          </cell>
          <cell r="Q20564">
            <v>10</v>
          </cell>
          <cell r="V20564">
            <v>2040</v>
          </cell>
        </row>
        <row r="20565">
          <cell r="A20565">
            <v>1</v>
          </cell>
          <cell r="E20565">
            <v>10</v>
          </cell>
          <cell r="I20565">
            <v>228982232.69</v>
          </cell>
          <cell r="M20565">
            <v>10</v>
          </cell>
          <cell r="Q20565">
            <v>10</v>
          </cell>
          <cell r="V20565">
            <v>2051</v>
          </cell>
        </row>
        <row r="20566">
          <cell r="A20566">
            <v>1</v>
          </cell>
          <cell r="E20566">
            <v>10</v>
          </cell>
          <cell r="I20566">
            <v>2746379.31</v>
          </cell>
          <cell r="M20566">
            <v>10</v>
          </cell>
          <cell r="Q20566">
            <v>10</v>
          </cell>
          <cell r="V20566">
            <v>2052</v>
          </cell>
        </row>
        <row r="20567">
          <cell r="A20567">
            <v>1</v>
          </cell>
          <cell r="E20567">
            <v>10</v>
          </cell>
          <cell r="I20567">
            <v>50000</v>
          </cell>
          <cell r="M20567">
            <v>10</v>
          </cell>
          <cell r="Q20567">
            <v>10</v>
          </cell>
          <cell r="V20567">
            <v>2053</v>
          </cell>
        </row>
        <row r="20568">
          <cell r="A20568">
            <v>1</v>
          </cell>
          <cell r="E20568">
            <v>10</v>
          </cell>
          <cell r="I20568">
            <v>0</v>
          </cell>
          <cell r="M20568">
            <v>10</v>
          </cell>
          <cell r="Q20568">
            <v>10</v>
          </cell>
          <cell r="V20568">
            <v>2054</v>
          </cell>
        </row>
        <row r="20569">
          <cell r="A20569">
            <v>1</v>
          </cell>
          <cell r="E20569">
            <v>10</v>
          </cell>
          <cell r="I20569">
            <v>0</v>
          </cell>
          <cell r="M20569">
            <v>10</v>
          </cell>
          <cell r="Q20569">
            <v>10</v>
          </cell>
          <cell r="V20569">
            <v>2055</v>
          </cell>
        </row>
        <row r="20570">
          <cell r="A20570">
            <v>1</v>
          </cell>
          <cell r="E20570">
            <v>10</v>
          </cell>
          <cell r="I20570">
            <v>0</v>
          </cell>
          <cell r="M20570">
            <v>10</v>
          </cell>
          <cell r="Q20570">
            <v>10</v>
          </cell>
          <cell r="V20570">
            <v>2090</v>
          </cell>
        </row>
        <row r="20571">
          <cell r="A20571">
            <v>1</v>
          </cell>
          <cell r="E20571">
            <v>10</v>
          </cell>
          <cell r="I20571">
            <v>2533889288.9200001</v>
          </cell>
          <cell r="M20571">
            <v>10</v>
          </cell>
          <cell r="Q20571">
            <v>10</v>
          </cell>
          <cell r="V20571">
            <v>2095</v>
          </cell>
        </row>
        <row r="20572">
          <cell r="A20572">
            <v>1</v>
          </cell>
          <cell r="E20572">
            <v>10</v>
          </cell>
          <cell r="I20572">
            <v>-820002.6</v>
          </cell>
          <cell r="M20572">
            <v>10</v>
          </cell>
          <cell r="Q20572">
            <v>10</v>
          </cell>
          <cell r="V20572">
            <v>3100</v>
          </cell>
        </row>
        <row r="20573">
          <cell r="A20573">
            <v>1</v>
          </cell>
          <cell r="E20573">
            <v>10</v>
          </cell>
          <cell r="I20573">
            <v>-3251664</v>
          </cell>
          <cell r="M20573">
            <v>10</v>
          </cell>
          <cell r="Q20573">
            <v>10</v>
          </cell>
          <cell r="V20573">
            <v>3300</v>
          </cell>
        </row>
        <row r="20574">
          <cell r="A20574">
            <v>1</v>
          </cell>
          <cell r="E20574">
            <v>10</v>
          </cell>
          <cell r="I20574">
            <v>-824883115.00999999</v>
          </cell>
          <cell r="M20574">
            <v>10</v>
          </cell>
          <cell r="Q20574">
            <v>10</v>
          </cell>
          <cell r="V20574">
            <v>3400</v>
          </cell>
        </row>
        <row r="20575">
          <cell r="A20575">
            <v>1</v>
          </cell>
          <cell r="E20575">
            <v>10</v>
          </cell>
          <cell r="I20575">
            <v>0</v>
          </cell>
          <cell r="M20575">
            <v>10</v>
          </cell>
          <cell r="Q20575">
            <v>10</v>
          </cell>
          <cell r="V20575">
            <v>3500</v>
          </cell>
        </row>
        <row r="20576">
          <cell r="A20576">
            <v>1</v>
          </cell>
          <cell r="E20576">
            <v>10</v>
          </cell>
          <cell r="I20576">
            <v>0</v>
          </cell>
          <cell r="M20576">
            <v>10</v>
          </cell>
          <cell r="Q20576">
            <v>10</v>
          </cell>
          <cell r="V20576">
            <v>4050</v>
          </cell>
        </row>
        <row r="20577">
          <cell r="A20577">
            <v>1</v>
          </cell>
          <cell r="E20577">
            <v>10</v>
          </cell>
          <cell r="I20577">
            <v>15485000</v>
          </cell>
          <cell r="M20577">
            <v>10</v>
          </cell>
          <cell r="Q20577">
            <v>10</v>
          </cell>
          <cell r="V20577">
            <v>4060</v>
          </cell>
        </row>
        <row r="20578">
          <cell r="A20578">
            <v>1</v>
          </cell>
          <cell r="E20578">
            <v>10</v>
          </cell>
          <cell r="I20578">
            <v>1727776.73</v>
          </cell>
          <cell r="M20578">
            <v>10</v>
          </cell>
          <cell r="Q20578">
            <v>10</v>
          </cell>
          <cell r="V20578">
            <v>4150</v>
          </cell>
        </row>
        <row r="20579">
          <cell r="A20579">
            <v>1</v>
          </cell>
          <cell r="E20579">
            <v>10</v>
          </cell>
          <cell r="I20579">
            <v>812828.04</v>
          </cell>
          <cell r="M20579">
            <v>10</v>
          </cell>
          <cell r="Q20579">
            <v>10</v>
          </cell>
          <cell r="V20579">
            <v>4200</v>
          </cell>
        </row>
        <row r="20580">
          <cell r="A20580">
            <v>1</v>
          </cell>
          <cell r="E20580">
            <v>10</v>
          </cell>
          <cell r="I20580">
            <v>642637.93000000005</v>
          </cell>
          <cell r="M20580">
            <v>10</v>
          </cell>
          <cell r="Q20580">
            <v>10</v>
          </cell>
          <cell r="V20580">
            <v>4250</v>
          </cell>
        </row>
        <row r="20581">
          <cell r="A20581">
            <v>1</v>
          </cell>
          <cell r="E20581">
            <v>10</v>
          </cell>
          <cell r="I20581">
            <v>0</v>
          </cell>
          <cell r="M20581">
            <v>10</v>
          </cell>
          <cell r="Q20581">
            <v>10</v>
          </cell>
          <cell r="V20581">
            <v>4260</v>
          </cell>
        </row>
        <row r="20582">
          <cell r="A20582">
            <v>1</v>
          </cell>
          <cell r="E20582">
            <v>10</v>
          </cell>
          <cell r="I20582">
            <v>0</v>
          </cell>
          <cell r="M20582">
            <v>10</v>
          </cell>
          <cell r="Q20582">
            <v>10</v>
          </cell>
          <cell r="V20582">
            <v>4280</v>
          </cell>
        </row>
        <row r="20583">
          <cell r="A20583">
            <v>1</v>
          </cell>
          <cell r="E20583">
            <v>10</v>
          </cell>
          <cell r="I20583">
            <v>3965195.21</v>
          </cell>
          <cell r="M20583">
            <v>10</v>
          </cell>
          <cell r="Q20583">
            <v>10</v>
          </cell>
          <cell r="V20583">
            <v>4301</v>
          </cell>
        </row>
        <row r="20584">
          <cell r="A20584">
            <v>1</v>
          </cell>
          <cell r="E20584">
            <v>10</v>
          </cell>
          <cell r="I20584">
            <v>4011790.48</v>
          </cell>
          <cell r="M20584">
            <v>10</v>
          </cell>
          <cell r="Q20584">
            <v>10</v>
          </cell>
          <cell r="V20584">
            <v>4302</v>
          </cell>
        </row>
        <row r="20585">
          <cell r="A20585">
            <v>1</v>
          </cell>
          <cell r="E20585">
            <v>10</v>
          </cell>
          <cell r="I20585">
            <v>48536369.93</v>
          </cell>
          <cell r="M20585">
            <v>10</v>
          </cell>
          <cell r="Q20585">
            <v>10</v>
          </cell>
          <cell r="V20585">
            <v>4303</v>
          </cell>
        </row>
        <row r="20586">
          <cell r="A20586">
            <v>1</v>
          </cell>
          <cell r="E20586">
            <v>10</v>
          </cell>
          <cell r="I20586">
            <v>2786908.44</v>
          </cell>
          <cell r="M20586">
            <v>10</v>
          </cell>
          <cell r="Q20586">
            <v>10</v>
          </cell>
          <cell r="V20586">
            <v>4304</v>
          </cell>
        </row>
        <row r="20587">
          <cell r="A20587">
            <v>1</v>
          </cell>
          <cell r="E20587">
            <v>10</v>
          </cell>
          <cell r="I20587">
            <v>2231683.88</v>
          </cell>
          <cell r="M20587">
            <v>10</v>
          </cell>
          <cell r="Q20587">
            <v>10</v>
          </cell>
          <cell r="V20587">
            <v>4305</v>
          </cell>
        </row>
        <row r="20588">
          <cell r="A20588">
            <v>1</v>
          </cell>
          <cell r="E20588">
            <v>10</v>
          </cell>
          <cell r="I20588">
            <v>43055.56</v>
          </cell>
          <cell r="M20588">
            <v>10</v>
          </cell>
          <cell r="Q20588">
            <v>10</v>
          </cell>
          <cell r="V20588">
            <v>4306</v>
          </cell>
        </row>
        <row r="20589">
          <cell r="A20589">
            <v>1</v>
          </cell>
          <cell r="E20589">
            <v>10</v>
          </cell>
          <cell r="I20589">
            <v>0</v>
          </cell>
          <cell r="M20589">
            <v>10</v>
          </cell>
          <cell r="Q20589">
            <v>10</v>
          </cell>
          <cell r="V20589">
            <v>4310</v>
          </cell>
        </row>
        <row r="20590">
          <cell r="A20590">
            <v>1</v>
          </cell>
          <cell r="E20590">
            <v>10</v>
          </cell>
          <cell r="I20590">
            <v>0</v>
          </cell>
          <cell r="M20590">
            <v>10</v>
          </cell>
          <cell r="Q20590">
            <v>10</v>
          </cell>
          <cell r="V20590">
            <v>4340</v>
          </cell>
        </row>
        <row r="20591">
          <cell r="A20591">
            <v>1</v>
          </cell>
          <cell r="E20591">
            <v>10</v>
          </cell>
          <cell r="I20591">
            <v>272600</v>
          </cell>
          <cell r="M20591">
            <v>10</v>
          </cell>
          <cell r="Q20591">
            <v>10</v>
          </cell>
          <cell r="V20591">
            <v>4360</v>
          </cell>
        </row>
        <row r="20592">
          <cell r="A20592">
            <v>1</v>
          </cell>
          <cell r="E20592">
            <v>10</v>
          </cell>
          <cell r="I20592">
            <v>13576320.689999999</v>
          </cell>
          <cell r="M20592">
            <v>10</v>
          </cell>
          <cell r="Q20592">
            <v>10</v>
          </cell>
          <cell r="V20592">
            <v>4380</v>
          </cell>
        </row>
        <row r="20593">
          <cell r="A20593">
            <v>1</v>
          </cell>
          <cell r="E20593">
            <v>10</v>
          </cell>
          <cell r="I20593">
            <v>-1077586.21</v>
          </cell>
          <cell r="M20593">
            <v>10</v>
          </cell>
          <cell r="Q20593">
            <v>10</v>
          </cell>
          <cell r="V20593">
            <v>4400</v>
          </cell>
        </row>
        <row r="20594">
          <cell r="A20594">
            <v>1</v>
          </cell>
          <cell r="E20594">
            <v>10</v>
          </cell>
          <cell r="I20594">
            <v>29475092.140000001</v>
          </cell>
          <cell r="M20594">
            <v>10</v>
          </cell>
          <cell r="Q20594">
            <v>10</v>
          </cell>
          <cell r="V20594">
            <v>4440</v>
          </cell>
        </row>
        <row r="20595">
          <cell r="A20595">
            <v>1</v>
          </cell>
          <cell r="E20595">
            <v>10</v>
          </cell>
          <cell r="I20595">
            <v>0</v>
          </cell>
          <cell r="M20595">
            <v>10</v>
          </cell>
          <cell r="Q20595">
            <v>10</v>
          </cell>
          <cell r="V20595">
            <v>4460</v>
          </cell>
        </row>
        <row r="20596">
          <cell r="A20596">
            <v>1</v>
          </cell>
          <cell r="E20596">
            <v>10</v>
          </cell>
          <cell r="I20596">
            <v>0</v>
          </cell>
          <cell r="M20596">
            <v>10</v>
          </cell>
          <cell r="Q20596">
            <v>10</v>
          </cell>
          <cell r="V20596">
            <v>4480</v>
          </cell>
        </row>
        <row r="20597">
          <cell r="A20597">
            <v>1</v>
          </cell>
          <cell r="E20597">
            <v>10</v>
          </cell>
          <cell r="I20597">
            <v>0</v>
          </cell>
          <cell r="M20597">
            <v>10</v>
          </cell>
          <cell r="Q20597">
            <v>10</v>
          </cell>
          <cell r="V20597">
            <v>4490</v>
          </cell>
        </row>
        <row r="20598">
          <cell r="A20598">
            <v>1</v>
          </cell>
          <cell r="E20598">
            <v>10</v>
          </cell>
          <cell r="I20598">
            <v>10057248.5</v>
          </cell>
          <cell r="M20598">
            <v>10</v>
          </cell>
          <cell r="Q20598">
            <v>10</v>
          </cell>
          <cell r="V20598">
            <v>4500</v>
          </cell>
        </row>
        <row r="20599">
          <cell r="A20599">
            <v>1</v>
          </cell>
          <cell r="E20599">
            <v>10</v>
          </cell>
          <cell r="I20599">
            <v>83043656.829999998</v>
          </cell>
          <cell r="M20599">
            <v>10</v>
          </cell>
          <cell r="Q20599">
            <v>10</v>
          </cell>
          <cell r="V20599">
            <v>4520</v>
          </cell>
        </row>
        <row r="20600">
          <cell r="A20600">
            <v>1</v>
          </cell>
          <cell r="E20600">
            <v>10</v>
          </cell>
          <cell r="I20600">
            <v>35000</v>
          </cell>
          <cell r="M20600">
            <v>10</v>
          </cell>
          <cell r="Q20600">
            <v>10</v>
          </cell>
          <cell r="V20600">
            <v>4560</v>
          </cell>
        </row>
        <row r="20601">
          <cell r="A20601">
            <v>1</v>
          </cell>
          <cell r="E20601">
            <v>10</v>
          </cell>
          <cell r="I20601">
            <v>0</v>
          </cell>
          <cell r="M20601">
            <v>10</v>
          </cell>
          <cell r="Q20601">
            <v>10</v>
          </cell>
          <cell r="V20601">
            <v>4595</v>
          </cell>
        </row>
        <row r="20602">
          <cell r="A20602">
            <v>1</v>
          </cell>
          <cell r="E20602">
            <v>10</v>
          </cell>
          <cell r="I20602">
            <v>725862.07</v>
          </cell>
          <cell r="M20602">
            <v>10</v>
          </cell>
          <cell r="Q20602">
            <v>10</v>
          </cell>
          <cell r="V20602">
            <v>4601</v>
          </cell>
        </row>
        <row r="20603">
          <cell r="A20603">
            <v>1</v>
          </cell>
          <cell r="E20603">
            <v>10</v>
          </cell>
          <cell r="I20603">
            <v>9100000</v>
          </cell>
          <cell r="M20603">
            <v>10</v>
          </cell>
          <cell r="Q20603">
            <v>10</v>
          </cell>
          <cell r="V20603">
            <v>4602</v>
          </cell>
        </row>
        <row r="20604">
          <cell r="A20604">
            <v>1</v>
          </cell>
          <cell r="E20604">
            <v>10</v>
          </cell>
          <cell r="I20604">
            <v>9200000</v>
          </cell>
          <cell r="M20604">
            <v>10</v>
          </cell>
          <cell r="Q20604">
            <v>10</v>
          </cell>
          <cell r="V20604">
            <v>4603</v>
          </cell>
        </row>
        <row r="20605">
          <cell r="A20605">
            <v>1</v>
          </cell>
          <cell r="E20605">
            <v>10</v>
          </cell>
          <cell r="I20605">
            <v>7966620</v>
          </cell>
          <cell r="M20605">
            <v>10</v>
          </cell>
          <cell r="Q20605">
            <v>10</v>
          </cell>
          <cell r="V20605">
            <v>4610</v>
          </cell>
        </row>
        <row r="20606">
          <cell r="A20606">
            <v>1</v>
          </cell>
          <cell r="E20606">
            <v>10</v>
          </cell>
          <cell r="I20606">
            <v>0</v>
          </cell>
          <cell r="M20606">
            <v>10</v>
          </cell>
          <cell r="Q20606">
            <v>10</v>
          </cell>
          <cell r="V20606">
            <v>4640</v>
          </cell>
        </row>
        <row r="20607">
          <cell r="A20607">
            <v>1</v>
          </cell>
          <cell r="E20607">
            <v>10</v>
          </cell>
          <cell r="I20607">
            <v>997068.97</v>
          </cell>
          <cell r="M20607">
            <v>10</v>
          </cell>
          <cell r="Q20607">
            <v>10</v>
          </cell>
          <cell r="V20607">
            <v>4660</v>
          </cell>
        </row>
        <row r="20608">
          <cell r="A20608">
            <v>1</v>
          </cell>
          <cell r="E20608">
            <v>10</v>
          </cell>
          <cell r="I20608">
            <v>10050000</v>
          </cell>
          <cell r="M20608">
            <v>10</v>
          </cell>
          <cell r="Q20608">
            <v>10</v>
          </cell>
          <cell r="V20608">
            <v>4680</v>
          </cell>
        </row>
        <row r="20609">
          <cell r="A20609">
            <v>1</v>
          </cell>
          <cell r="E20609">
            <v>10</v>
          </cell>
          <cell r="I20609">
            <v>0</v>
          </cell>
          <cell r="M20609">
            <v>10</v>
          </cell>
          <cell r="Q20609">
            <v>10</v>
          </cell>
          <cell r="V20609">
            <v>4690</v>
          </cell>
        </row>
        <row r="20610">
          <cell r="A20610">
            <v>1</v>
          </cell>
          <cell r="E20610">
            <v>10</v>
          </cell>
          <cell r="I20610">
            <v>105273532.52</v>
          </cell>
          <cell r="M20610">
            <v>10</v>
          </cell>
          <cell r="Q20610">
            <v>10</v>
          </cell>
          <cell r="V20610">
            <v>4700</v>
          </cell>
        </row>
        <row r="20611">
          <cell r="A20611">
            <v>1</v>
          </cell>
          <cell r="E20611">
            <v>10</v>
          </cell>
          <cell r="I20611">
            <v>8798212.0500000007</v>
          </cell>
          <cell r="M20611">
            <v>10</v>
          </cell>
          <cell r="Q20611">
            <v>10</v>
          </cell>
          <cell r="V20611">
            <v>4720</v>
          </cell>
        </row>
        <row r="20612">
          <cell r="A20612">
            <v>1</v>
          </cell>
          <cell r="E20612">
            <v>10</v>
          </cell>
          <cell r="I20612">
            <v>238729704.38999999</v>
          </cell>
          <cell r="M20612">
            <v>10</v>
          </cell>
          <cell r="Q20612">
            <v>10</v>
          </cell>
          <cell r="V20612">
            <v>4730</v>
          </cell>
        </row>
        <row r="20613">
          <cell r="A20613">
            <v>1</v>
          </cell>
          <cell r="E20613">
            <v>10</v>
          </cell>
          <cell r="I20613">
            <v>5808949.5999999996</v>
          </cell>
          <cell r="M20613">
            <v>10</v>
          </cell>
          <cell r="Q20613">
            <v>10</v>
          </cell>
          <cell r="V20613">
            <v>4750</v>
          </cell>
        </row>
        <row r="20614">
          <cell r="A20614">
            <v>1</v>
          </cell>
          <cell r="E20614">
            <v>10</v>
          </cell>
          <cell r="I20614">
            <v>2595000</v>
          </cell>
          <cell r="M20614">
            <v>10</v>
          </cell>
          <cell r="Q20614">
            <v>10</v>
          </cell>
          <cell r="V20614">
            <v>4760</v>
          </cell>
        </row>
        <row r="20615">
          <cell r="A20615">
            <v>1</v>
          </cell>
          <cell r="E20615">
            <v>10</v>
          </cell>
          <cell r="I20615">
            <v>106896.55</v>
          </cell>
          <cell r="M20615">
            <v>10</v>
          </cell>
          <cell r="Q20615">
            <v>10</v>
          </cell>
          <cell r="V20615">
            <v>4770</v>
          </cell>
        </row>
        <row r="20616">
          <cell r="A20616">
            <v>1</v>
          </cell>
          <cell r="E20616">
            <v>10</v>
          </cell>
          <cell r="I20616">
            <v>1276000</v>
          </cell>
          <cell r="M20616">
            <v>10</v>
          </cell>
          <cell r="Q20616">
            <v>10</v>
          </cell>
          <cell r="V20616">
            <v>4775</v>
          </cell>
        </row>
        <row r="20617">
          <cell r="A20617">
            <v>1</v>
          </cell>
          <cell r="E20617">
            <v>10</v>
          </cell>
          <cell r="I20617">
            <v>0</v>
          </cell>
          <cell r="M20617">
            <v>10</v>
          </cell>
          <cell r="Q20617">
            <v>10</v>
          </cell>
          <cell r="V20617">
            <v>4780</v>
          </cell>
        </row>
        <row r="20618">
          <cell r="A20618">
            <v>1</v>
          </cell>
          <cell r="E20618">
            <v>10</v>
          </cell>
          <cell r="I20618">
            <v>0</v>
          </cell>
          <cell r="M20618">
            <v>10</v>
          </cell>
          <cell r="Q20618">
            <v>10</v>
          </cell>
          <cell r="V20618">
            <v>4785</v>
          </cell>
        </row>
        <row r="20619">
          <cell r="A20619">
            <v>1</v>
          </cell>
          <cell r="E20619">
            <v>10</v>
          </cell>
          <cell r="I20619">
            <v>40384330.130000003</v>
          </cell>
          <cell r="M20619">
            <v>10</v>
          </cell>
          <cell r="Q20619">
            <v>10</v>
          </cell>
          <cell r="V20619">
            <v>4800</v>
          </cell>
        </row>
        <row r="20620">
          <cell r="A20620">
            <v>1</v>
          </cell>
          <cell r="E20620">
            <v>10</v>
          </cell>
          <cell r="I20620">
            <v>0</v>
          </cell>
          <cell r="M20620">
            <v>10</v>
          </cell>
          <cell r="Q20620">
            <v>10</v>
          </cell>
          <cell r="V20620">
            <v>4830</v>
          </cell>
        </row>
        <row r="20621">
          <cell r="A20621">
            <v>1</v>
          </cell>
          <cell r="E20621">
            <v>10</v>
          </cell>
          <cell r="I20621">
            <v>304482.76</v>
          </cell>
          <cell r="M20621">
            <v>10</v>
          </cell>
          <cell r="Q20621">
            <v>10</v>
          </cell>
          <cell r="V20621">
            <v>4830</v>
          </cell>
        </row>
        <row r="20622">
          <cell r="A20622">
            <v>1</v>
          </cell>
          <cell r="E20622">
            <v>10</v>
          </cell>
          <cell r="I20622">
            <v>0</v>
          </cell>
          <cell r="M20622">
            <v>10</v>
          </cell>
          <cell r="Q20622">
            <v>10</v>
          </cell>
          <cell r="V20622">
            <v>4840</v>
          </cell>
        </row>
        <row r="20623">
          <cell r="A20623">
            <v>1</v>
          </cell>
          <cell r="E20623">
            <v>10</v>
          </cell>
          <cell r="I20623">
            <v>0</v>
          </cell>
          <cell r="M20623">
            <v>10</v>
          </cell>
          <cell r="Q20623">
            <v>10</v>
          </cell>
          <cell r="V20623">
            <v>4850</v>
          </cell>
        </row>
        <row r="20624">
          <cell r="A20624">
            <v>1</v>
          </cell>
          <cell r="E20624">
            <v>10</v>
          </cell>
          <cell r="I20624">
            <v>-5000000</v>
          </cell>
          <cell r="M20624">
            <v>10</v>
          </cell>
          <cell r="Q20624">
            <v>10</v>
          </cell>
          <cell r="V20624">
            <v>5100</v>
          </cell>
        </row>
        <row r="20625">
          <cell r="A20625">
            <v>1</v>
          </cell>
          <cell r="E20625">
            <v>10</v>
          </cell>
          <cell r="I20625">
            <v>2782011959.52</v>
          </cell>
          <cell r="M20625">
            <v>10</v>
          </cell>
          <cell r="Q20625">
            <v>10</v>
          </cell>
          <cell r="V20625">
            <v>5200</v>
          </cell>
        </row>
        <row r="20626">
          <cell r="A20626">
            <v>1</v>
          </cell>
          <cell r="E20626">
            <v>10</v>
          </cell>
          <cell r="I20626">
            <v>-2126957535.95</v>
          </cell>
          <cell r="M20626">
            <v>10</v>
          </cell>
          <cell r="Q20626">
            <v>10</v>
          </cell>
          <cell r="V20626">
            <v>5304</v>
          </cell>
        </row>
        <row r="20627">
          <cell r="A20627">
            <v>1</v>
          </cell>
          <cell r="E20627">
            <v>10</v>
          </cell>
          <cell r="I20627">
            <v>-123403902.17</v>
          </cell>
          <cell r="M20627">
            <v>10</v>
          </cell>
          <cell r="Q20627">
            <v>10</v>
          </cell>
          <cell r="V20627">
            <v>5305</v>
          </cell>
        </row>
        <row r="20628">
          <cell r="A20628">
            <v>1</v>
          </cell>
          <cell r="E20628">
            <v>10</v>
          </cell>
          <cell r="I20628">
            <v>-3618219604.1100001</v>
          </cell>
          <cell r="M20628">
            <v>10</v>
          </cell>
          <cell r="Q20628">
            <v>10</v>
          </cell>
          <cell r="V20628">
            <v>5306</v>
          </cell>
        </row>
        <row r="20629">
          <cell r="A20629">
            <v>1</v>
          </cell>
          <cell r="E20629">
            <v>10</v>
          </cell>
          <cell r="I20629">
            <v>-46012506.359999999</v>
          </cell>
          <cell r="M20629">
            <v>10</v>
          </cell>
          <cell r="Q20629">
            <v>10</v>
          </cell>
          <cell r="V20629">
            <v>5307</v>
          </cell>
        </row>
        <row r="20630">
          <cell r="A20630">
            <v>1</v>
          </cell>
          <cell r="E20630">
            <v>10</v>
          </cell>
          <cell r="I20630">
            <v>657393483.71000004</v>
          </cell>
          <cell r="M20630">
            <v>10</v>
          </cell>
          <cell r="Q20630">
            <v>10</v>
          </cell>
          <cell r="V20630">
            <v>5400</v>
          </cell>
        </row>
        <row r="20631">
          <cell r="A20631">
            <v>1</v>
          </cell>
          <cell r="E20631">
            <v>10</v>
          </cell>
          <cell r="I20631">
            <v>-10966370927.32</v>
          </cell>
          <cell r="M20631">
            <v>10</v>
          </cell>
          <cell r="Q20631">
            <v>10</v>
          </cell>
          <cell r="V20631">
            <v>5400</v>
          </cell>
        </row>
        <row r="20632">
          <cell r="A20632">
            <v>1</v>
          </cell>
          <cell r="E20632">
            <v>10</v>
          </cell>
          <cell r="I20632">
            <v>1226090311.28</v>
          </cell>
          <cell r="M20632">
            <v>10</v>
          </cell>
          <cell r="Q20632">
            <v>10</v>
          </cell>
          <cell r="V20632">
            <v>5400</v>
          </cell>
        </row>
        <row r="20633">
          <cell r="A20633">
            <v>1</v>
          </cell>
          <cell r="E20633">
            <v>10</v>
          </cell>
          <cell r="I20633">
            <v>-14384007436.129999</v>
          </cell>
          <cell r="M20633">
            <v>10</v>
          </cell>
          <cell r="Q20633">
            <v>10</v>
          </cell>
          <cell r="V20633">
            <v>5400</v>
          </cell>
        </row>
        <row r="20634">
          <cell r="A20634">
            <v>1</v>
          </cell>
          <cell r="E20634">
            <v>10</v>
          </cell>
          <cell r="I20634">
            <v>-5958282.1799999997</v>
          </cell>
          <cell r="M20634">
            <v>10</v>
          </cell>
          <cell r="Q20634">
            <v>10</v>
          </cell>
          <cell r="V20634">
            <v>5450</v>
          </cell>
        </row>
        <row r="20635">
          <cell r="A20635">
            <v>1</v>
          </cell>
          <cell r="E20635">
            <v>10</v>
          </cell>
          <cell r="I20635">
            <v>-5430095.0099999998</v>
          </cell>
          <cell r="M20635">
            <v>10</v>
          </cell>
          <cell r="Q20635">
            <v>10</v>
          </cell>
          <cell r="V20635">
            <v>5450</v>
          </cell>
        </row>
        <row r="20636">
          <cell r="A20636">
            <v>1</v>
          </cell>
          <cell r="E20636">
            <v>10</v>
          </cell>
          <cell r="I20636">
            <v>-4526824.83</v>
          </cell>
          <cell r="M20636">
            <v>10</v>
          </cell>
          <cell r="Q20636">
            <v>10</v>
          </cell>
          <cell r="V20636">
            <v>5450</v>
          </cell>
        </row>
        <row r="20637">
          <cell r="A20637">
            <v>1</v>
          </cell>
          <cell r="E20637">
            <v>10</v>
          </cell>
          <cell r="I20637">
            <v>-5554507.0099999998</v>
          </cell>
          <cell r="M20637">
            <v>10</v>
          </cell>
          <cell r="Q20637">
            <v>10</v>
          </cell>
          <cell r="V20637">
            <v>5450</v>
          </cell>
        </row>
        <row r="20638">
          <cell r="A20638">
            <v>1</v>
          </cell>
          <cell r="E20638">
            <v>10</v>
          </cell>
          <cell r="I20638">
            <v>-15763638.77</v>
          </cell>
          <cell r="M20638">
            <v>10</v>
          </cell>
          <cell r="Q20638">
            <v>10</v>
          </cell>
          <cell r="V20638">
            <v>5450</v>
          </cell>
        </row>
        <row r="20639">
          <cell r="A20639">
            <v>1</v>
          </cell>
          <cell r="E20639">
            <v>10</v>
          </cell>
          <cell r="I20639">
            <v>-10785653.779999999</v>
          </cell>
          <cell r="M20639">
            <v>10</v>
          </cell>
          <cell r="Q20639">
            <v>10</v>
          </cell>
          <cell r="V20639">
            <v>5450</v>
          </cell>
        </row>
        <row r="20640">
          <cell r="A20640">
            <v>1</v>
          </cell>
          <cell r="E20640">
            <v>10</v>
          </cell>
          <cell r="I20640">
            <v>0</v>
          </cell>
          <cell r="M20640">
            <v>10</v>
          </cell>
          <cell r="Q20640">
            <v>10</v>
          </cell>
          <cell r="V20640">
            <v>5450</v>
          </cell>
        </row>
        <row r="20641">
          <cell r="A20641">
            <v>1</v>
          </cell>
          <cell r="E20641">
            <v>10</v>
          </cell>
          <cell r="I20641">
            <v>-77981731.629999995</v>
          </cell>
          <cell r="M20641">
            <v>10</v>
          </cell>
          <cell r="Q20641">
            <v>10</v>
          </cell>
          <cell r="V20641">
            <v>5450</v>
          </cell>
        </row>
        <row r="20642">
          <cell r="A20642">
            <v>1</v>
          </cell>
          <cell r="E20642">
            <v>10</v>
          </cell>
          <cell r="I20642">
            <v>-67248010.760000005</v>
          </cell>
          <cell r="M20642">
            <v>10</v>
          </cell>
          <cell r="Q20642">
            <v>10</v>
          </cell>
          <cell r="V20642">
            <v>5450</v>
          </cell>
        </row>
        <row r="20643">
          <cell r="A20643">
            <v>1</v>
          </cell>
          <cell r="E20643">
            <v>10</v>
          </cell>
          <cell r="I20643">
            <v>-185223300.41</v>
          </cell>
          <cell r="M20643">
            <v>10</v>
          </cell>
          <cell r="Q20643">
            <v>10</v>
          </cell>
          <cell r="V20643">
            <v>5450</v>
          </cell>
        </row>
        <row r="20644">
          <cell r="A20644">
            <v>1</v>
          </cell>
          <cell r="E20644">
            <v>10</v>
          </cell>
          <cell r="I20644">
            <v>-179978238.63</v>
          </cell>
          <cell r="M20644">
            <v>10</v>
          </cell>
          <cell r="Q20644">
            <v>10</v>
          </cell>
          <cell r="V20644">
            <v>5450</v>
          </cell>
        </row>
        <row r="20645">
          <cell r="A20645">
            <v>1</v>
          </cell>
          <cell r="E20645">
            <v>10</v>
          </cell>
          <cell r="I20645">
            <v>-179978238.63</v>
          </cell>
          <cell r="M20645">
            <v>10</v>
          </cell>
          <cell r="Q20645">
            <v>10</v>
          </cell>
          <cell r="V20645">
            <v>5450</v>
          </cell>
        </row>
        <row r="20646">
          <cell r="A20646">
            <v>1</v>
          </cell>
          <cell r="E20646">
            <v>10</v>
          </cell>
          <cell r="I20646">
            <v>-165553235.34</v>
          </cell>
          <cell r="M20646">
            <v>10</v>
          </cell>
          <cell r="Q20646">
            <v>10</v>
          </cell>
          <cell r="V20646">
            <v>5450</v>
          </cell>
        </row>
        <row r="20647">
          <cell r="A20647">
            <v>1</v>
          </cell>
          <cell r="E20647">
            <v>10</v>
          </cell>
          <cell r="I20647">
            <v>-165553235.34</v>
          </cell>
          <cell r="M20647">
            <v>10</v>
          </cell>
          <cell r="Q20647">
            <v>10</v>
          </cell>
          <cell r="V20647">
            <v>5450</v>
          </cell>
        </row>
        <row r="20648">
          <cell r="A20648">
            <v>1</v>
          </cell>
          <cell r="E20648">
            <v>10</v>
          </cell>
          <cell r="I20648">
            <v>-160308173.56</v>
          </cell>
          <cell r="M20648">
            <v>10</v>
          </cell>
          <cell r="Q20648">
            <v>10</v>
          </cell>
          <cell r="V20648">
            <v>5450</v>
          </cell>
        </row>
        <row r="20649">
          <cell r="A20649">
            <v>1</v>
          </cell>
          <cell r="E20649">
            <v>10</v>
          </cell>
          <cell r="I20649">
            <v>-165553235.34</v>
          </cell>
          <cell r="M20649">
            <v>10</v>
          </cell>
          <cell r="Q20649">
            <v>10</v>
          </cell>
          <cell r="V20649">
            <v>5450</v>
          </cell>
        </row>
        <row r="20650">
          <cell r="A20650">
            <v>1</v>
          </cell>
          <cell r="E20650">
            <v>10</v>
          </cell>
          <cell r="I20650">
            <v>208908123</v>
          </cell>
          <cell r="M20650">
            <v>10</v>
          </cell>
          <cell r="Q20650">
            <v>10</v>
          </cell>
          <cell r="V20650">
            <v>6110</v>
          </cell>
        </row>
        <row r="20651">
          <cell r="A20651">
            <v>1</v>
          </cell>
          <cell r="E20651">
            <v>10</v>
          </cell>
          <cell r="I20651">
            <v>-24017035.649999999</v>
          </cell>
          <cell r="M20651">
            <v>10</v>
          </cell>
          <cell r="Q20651">
            <v>10</v>
          </cell>
          <cell r="V20651">
            <v>6120</v>
          </cell>
        </row>
        <row r="20652">
          <cell r="A20652">
            <v>1</v>
          </cell>
          <cell r="E20652">
            <v>10</v>
          </cell>
          <cell r="I20652">
            <v>310253707.63999999</v>
          </cell>
          <cell r="M20652">
            <v>10</v>
          </cell>
          <cell r="Q20652">
            <v>10</v>
          </cell>
          <cell r="V20652">
            <v>6210</v>
          </cell>
        </row>
        <row r="20653">
          <cell r="A20653">
            <v>1</v>
          </cell>
          <cell r="E20653">
            <v>10</v>
          </cell>
          <cell r="I20653">
            <v>-57220771.460000001</v>
          </cell>
          <cell r="M20653">
            <v>10</v>
          </cell>
          <cell r="Q20653">
            <v>10</v>
          </cell>
          <cell r="V20653">
            <v>6220</v>
          </cell>
        </row>
        <row r="20654">
          <cell r="A20654">
            <v>1</v>
          </cell>
          <cell r="E20654">
            <v>10</v>
          </cell>
          <cell r="I20654">
            <v>2818240834.6399999</v>
          </cell>
          <cell r="M20654">
            <v>10</v>
          </cell>
          <cell r="Q20654">
            <v>10</v>
          </cell>
          <cell r="V20654">
            <v>6310</v>
          </cell>
        </row>
        <row r="20655">
          <cell r="A20655">
            <v>1</v>
          </cell>
          <cell r="E20655">
            <v>10</v>
          </cell>
          <cell r="I20655">
            <v>-738620876.5</v>
          </cell>
          <cell r="M20655">
            <v>10</v>
          </cell>
          <cell r="Q20655">
            <v>10</v>
          </cell>
          <cell r="V20655">
            <v>6320</v>
          </cell>
        </row>
        <row r="20656">
          <cell r="A20656">
            <v>1</v>
          </cell>
          <cell r="E20656">
            <v>10</v>
          </cell>
          <cell r="I20656">
            <v>194184624.47</v>
          </cell>
          <cell r="M20656">
            <v>10</v>
          </cell>
          <cell r="Q20656">
            <v>10</v>
          </cell>
          <cell r="V20656">
            <v>6410</v>
          </cell>
        </row>
        <row r="20657">
          <cell r="A20657">
            <v>1</v>
          </cell>
          <cell r="E20657">
            <v>10</v>
          </cell>
          <cell r="I20657">
            <v>-79918669.579999998</v>
          </cell>
          <cell r="M20657">
            <v>10</v>
          </cell>
          <cell r="Q20657">
            <v>10</v>
          </cell>
          <cell r="V20657">
            <v>6420</v>
          </cell>
        </row>
        <row r="20658">
          <cell r="A20658">
            <v>1</v>
          </cell>
          <cell r="E20658">
            <v>10</v>
          </cell>
          <cell r="I20658">
            <v>184189713</v>
          </cell>
          <cell r="M20658">
            <v>10</v>
          </cell>
          <cell r="Q20658">
            <v>10</v>
          </cell>
          <cell r="V20658">
            <v>6510</v>
          </cell>
        </row>
        <row r="20659">
          <cell r="A20659">
            <v>1</v>
          </cell>
          <cell r="E20659">
            <v>10</v>
          </cell>
          <cell r="I20659">
            <v>-37256210.549999997</v>
          </cell>
          <cell r="M20659">
            <v>10</v>
          </cell>
          <cell r="Q20659">
            <v>10</v>
          </cell>
          <cell r="V20659">
            <v>6520</v>
          </cell>
        </row>
        <row r="20660">
          <cell r="A20660">
            <v>1</v>
          </cell>
          <cell r="E20660">
            <v>10</v>
          </cell>
          <cell r="I20660">
            <v>332268894.66000003</v>
          </cell>
          <cell r="M20660">
            <v>10</v>
          </cell>
          <cell r="Q20660">
            <v>10</v>
          </cell>
          <cell r="V20660">
            <v>6810</v>
          </cell>
        </row>
        <row r="20661">
          <cell r="A20661">
            <v>1</v>
          </cell>
          <cell r="E20661">
            <v>10</v>
          </cell>
          <cell r="I20661">
            <v>-7851941.1900000004</v>
          </cell>
          <cell r="M20661">
            <v>10</v>
          </cell>
          <cell r="Q20661">
            <v>10</v>
          </cell>
          <cell r="V20661">
            <v>6820</v>
          </cell>
        </row>
        <row r="20662">
          <cell r="A20662">
            <v>1</v>
          </cell>
          <cell r="E20662">
            <v>10</v>
          </cell>
          <cell r="I20662">
            <v>51275523.600000001</v>
          </cell>
          <cell r="M20662">
            <v>10</v>
          </cell>
          <cell r="Q20662">
            <v>10</v>
          </cell>
          <cell r="V20662">
            <v>7000</v>
          </cell>
        </row>
        <row r="20663">
          <cell r="A20663">
            <v>1</v>
          </cell>
          <cell r="E20663">
            <v>10</v>
          </cell>
          <cell r="I20663">
            <v>15289285115.9</v>
          </cell>
          <cell r="M20663">
            <v>10</v>
          </cell>
          <cell r="Q20663">
            <v>10</v>
          </cell>
          <cell r="V20663">
            <v>7100</v>
          </cell>
        </row>
        <row r="20664">
          <cell r="A20664">
            <v>1</v>
          </cell>
          <cell r="E20664">
            <v>10</v>
          </cell>
          <cell r="I20664">
            <v>-595085230.83000004</v>
          </cell>
          <cell r="M20664">
            <v>10</v>
          </cell>
          <cell r="Q20664">
            <v>10</v>
          </cell>
          <cell r="V20664">
            <v>7110</v>
          </cell>
        </row>
        <row r="20665">
          <cell r="A20665">
            <v>1</v>
          </cell>
          <cell r="E20665">
            <v>10</v>
          </cell>
          <cell r="I20665">
            <v>3466029439.3099999</v>
          </cell>
          <cell r="M20665">
            <v>10</v>
          </cell>
          <cell r="Q20665">
            <v>10</v>
          </cell>
          <cell r="V20665">
            <v>7130</v>
          </cell>
        </row>
        <row r="20666">
          <cell r="A20666">
            <v>1</v>
          </cell>
          <cell r="E20666">
            <v>10</v>
          </cell>
          <cell r="I20666">
            <v>123490610</v>
          </cell>
          <cell r="M20666">
            <v>10</v>
          </cell>
          <cell r="Q20666">
            <v>10</v>
          </cell>
          <cell r="V20666">
            <v>7150</v>
          </cell>
        </row>
        <row r="20667">
          <cell r="A20667">
            <v>1</v>
          </cell>
          <cell r="E20667">
            <v>10</v>
          </cell>
          <cell r="I20667">
            <v>0</v>
          </cell>
          <cell r="M20667">
            <v>10</v>
          </cell>
          <cell r="Q20667">
            <v>10</v>
          </cell>
          <cell r="V20667">
            <v>7250</v>
          </cell>
        </row>
        <row r="20668">
          <cell r="A20668">
            <v>1</v>
          </cell>
          <cell r="E20668">
            <v>10</v>
          </cell>
          <cell r="I20668">
            <v>51349177.57</v>
          </cell>
          <cell r="M20668">
            <v>10</v>
          </cell>
          <cell r="Q20668">
            <v>10</v>
          </cell>
          <cell r="V20668">
            <v>7300</v>
          </cell>
        </row>
        <row r="20669">
          <cell r="A20669">
            <v>1</v>
          </cell>
          <cell r="E20669">
            <v>10</v>
          </cell>
          <cell r="I20669">
            <v>10618000</v>
          </cell>
          <cell r="M20669">
            <v>10</v>
          </cell>
          <cell r="Q20669">
            <v>10</v>
          </cell>
          <cell r="V20669">
            <v>7300</v>
          </cell>
        </row>
        <row r="20670">
          <cell r="A20670">
            <v>1</v>
          </cell>
          <cell r="E20670">
            <v>10</v>
          </cell>
          <cell r="I20670">
            <v>0</v>
          </cell>
          <cell r="M20670">
            <v>10</v>
          </cell>
          <cell r="Q20670">
            <v>10</v>
          </cell>
          <cell r="V20670">
            <v>7300</v>
          </cell>
        </row>
        <row r="20671">
          <cell r="A20671">
            <v>1</v>
          </cell>
          <cell r="E20671">
            <v>10</v>
          </cell>
          <cell r="I20671">
            <v>0</v>
          </cell>
          <cell r="M20671">
            <v>10</v>
          </cell>
          <cell r="Q20671">
            <v>10</v>
          </cell>
          <cell r="V20671">
            <v>7300</v>
          </cell>
        </row>
        <row r="20672">
          <cell r="A20672">
            <v>1</v>
          </cell>
          <cell r="E20672">
            <v>10</v>
          </cell>
          <cell r="I20672">
            <v>0</v>
          </cell>
          <cell r="M20672">
            <v>10</v>
          </cell>
          <cell r="Q20672">
            <v>10</v>
          </cell>
          <cell r="V20672">
            <v>7300</v>
          </cell>
        </row>
        <row r="20673">
          <cell r="A20673">
            <v>1</v>
          </cell>
          <cell r="E20673">
            <v>10</v>
          </cell>
          <cell r="I20673">
            <v>0</v>
          </cell>
          <cell r="M20673">
            <v>10</v>
          </cell>
          <cell r="Q20673">
            <v>10</v>
          </cell>
          <cell r="V20673">
            <v>7300</v>
          </cell>
        </row>
        <row r="20674">
          <cell r="A20674">
            <v>1</v>
          </cell>
          <cell r="E20674">
            <v>10</v>
          </cell>
          <cell r="I20674">
            <v>0</v>
          </cell>
          <cell r="M20674">
            <v>10</v>
          </cell>
          <cell r="Q20674">
            <v>10</v>
          </cell>
          <cell r="V20674">
            <v>7300</v>
          </cell>
        </row>
        <row r="20675">
          <cell r="A20675">
            <v>1</v>
          </cell>
          <cell r="E20675">
            <v>10</v>
          </cell>
          <cell r="I20675">
            <v>22742300.280000001</v>
          </cell>
          <cell r="M20675">
            <v>10</v>
          </cell>
          <cell r="Q20675">
            <v>10</v>
          </cell>
          <cell r="V20675">
            <v>7300</v>
          </cell>
        </row>
        <row r="20676">
          <cell r="A20676">
            <v>1</v>
          </cell>
          <cell r="E20676">
            <v>10</v>
          </cell>
          <cell r="I20676">
            <v>0</v>
          </cell>
          <cell r="M20676">
            <v>10</v>
          </cell>
          <cell r="Q20676">
            <v>10</v>
          </cell>
          <cell r="V20676">
            <v>7300</v>
          </cell>
        </row>
        <row r="20677">
          <cell r="A20677">
            <v>1</v>
          </cell>
          <cell r="E20677">
            <v>10</v>
          </cell>
          <cell r="I20677">
            <v>9740000</v>
          </cell>
          <cell r="M20677">
            <v>10</v>
          </cell>
          <cell r="Q20677">
            <v>10</v>
          </cell>
          <cell r="V20677">
            <v>7300</v>
          </cell>
        </row>
        <row r="20678">
          <cell r="A20678">
            <v>1</v>
          </cell>
          <cell r="E20678">
            <v>10</v>
          </cell>
          <cell r="I20678">
            <v>1086325</v>
          </cell>
          <cell r="M20678">
            <v>10</v>
          </cell>
          <cell r="Q20678">
            <v>10</v>
          </cell>
          <cell r="V20678">
            <v>7300</v>
          </cell>
        </row>
        <row r="20679">
          <cell r="A20679">
            <v>1</v>
          </cell>
          <cell r="E20679">
            <v>10</v>
          </cell>
          <cell r="I20679">
            <v>111504975</v>
          </cell>
          <cell r="M20679">
            <v>10</v>
          </cell>
          <cell r="Q20679">
            <v>10</v>
          </cell>
          <cell r="V20679">
            <v>7300</v>
          </cell>
        </row>
        <row r="20680">
          <cell r="A20680">
            <v>1</v>
          </cell>
          <cell r="E20680">
            <v>10</v>
          </cell>
          <cell r="I20680">
            <v>1852440</v>
          </cell>
          <cell r="M20680">
            <v>10</v>
          </cell>
          <cell r="Q20680">
            <v>10</v>
          </cell>
          <cell r="V20680">
            <v>7300</v>
          </cell>
        </row>
        <row r="20681">
          <cell r="A20681">
            <v>1</v>
          </cell>
          <cell r="E20681">
            <v>10</v>
          </cell>
          <cell r="I20681">
            <v>1600000</v>
          </cell>
          <cell r="M20681">
            <v>10</v>
          </cell>
          <cell r="Q20681">
            <v>10</v>
          </cell>
          <cell r="V20681">
            <v>7300</v>
          </cell>
        </row>
        <row r="20682">
          <cell r="A20682">
            <v>1</v>
          </cell>
          <cell r="E20682">
            <v>10</v>
          </cell>
          <cell r="I20682">
            <v>15000000</v>
          </cell>
          <cell r="M20682">
            <v>10</v>
          </cell>
          <cell r="Q20682">
            <v>10</v>
          </cell>
          <cell r="V20682">
            <v>7300</v>
          </cell>
        </row>
        <row r="20683">
          <cell r="A20683">
            <v>1</v>
          </cell>
          <cell r="E20683">
            <v>10</v>
          </cell>
          <cell r="I20683">
            <v>27750000</v>
          </cell>
          <cell r="M20683">
            <v>10</v>
          </cell>
          <cell r="Q20683">
            <v>10</v>
          </cell>
          <cell r="V20683">
            <v>7300</v>
          </cell>
        </row>
        <row r="20684">
          <cell r="A20684">
            <v>1</v>
          </cell>
          <cell r="E20684">
            <v>10</v>
          </cell>
          <cell r="I20684">
            <v>42117135</v>
          </cell>
          <cell r="M20684">
            <v>10</v>
          </cell>
          <cell r="Q20684">
            <v>10</v>
          </cell>
          <cell r="V20684">
            <v>7500</v>
          </cell>
        </row>
        <row r="20685">
          <cell r="A20685">
            <v>1</v>
          </cell>
          <cell r="E20685">
            <v>10</v>
          </cell>
          <cell r="I20685">
            <v>0</v>
          </cell>
          <cell r="M20685">
            <v>10</v>
          </cell>
          <cell r="Q20685">
            <v>10</v>
          </cell>
          <cell r="V20685">
            <v>7700</v>
          </cell>
        </row>
        <row r="20686">
          <cell r="A20686">
            <v>1</v>
          </cell>
          <cell r="E20686">
            <v>10</v>
          </cell>
          <cell r="I20686">
            <v>2500550</v>
          </cell>
          <cell r="M20686">
            <v>10</v>
          </cell>
          <cell r="Q20686">
            <v>10</v>
          </cell>
          <cell r="V20686">
            <v>7909</v>
          </cell>
        </row>
        <row r="20687">
          <cell r="A20687">
            <v>1</v>
          </cell>
          <cell r="E20687">
            <v>10</v>
          </cell>
          <cell r="I20687">
            <v>0</v>
          </cell>
          <cell r="M20687">
            <v>10</v>
          </cell>
          <cell r="Q20687">
            <v>10</v>
          </cell>
          <cell r="V20687">
            <v>7916</v>
          </cell>
        </row>
        <row r="20688">
          <cell r="A20688">
            <v>1</v>
          </cell>
          <cell r="E20688">
            <v>10</v>
          </cell>
          <cell r="I20688">
            <v>5070832.22</v>
          </cell>
          <cell r="M20688">
            <v>10</v>
          </cell>
          <cell r="Q20688">
            <v>10</v>
          </cell>
          <cell r="V20688">
            <v>8091</v>
          </cell>
        </row>
        <row r="20689">
          <cell r="A20689">
            <v>1</v>
          </cell>
          <cell r="E20689">
            <v>10</v>
          </cell>
          <cell r="I20689">
            <v>-34280371.289999999</v>
          </cell>
          <cell r="M20689">
            <v>10</v>
          </cell>
          <cell r="Q20689">
            <v>10</v>
          </cell>
          <cell r="V20689">
            <v>8092</v>
          </cell>
        </row>
        <row r="20690">
          <cell r="A20690">
            <v>1</v>
          </cell>
          <cell r="E20690">
            <v>10</v>
          </cell>
          <cell r="I20690">
            <v>-1397753044.71</v>
          </cell>
          <cell r="M20690">
            <v>10</v>
          </cell>
          <cell r="Q20690">
            <v>10</v>
          </cell>
          <cell r="V20690">
            <v>9000</v>
          </cell>
        </row>
        <row r="20691">
          <cell r="A20691">
            <v>1</v>
          </cell>
          <cell r="E20691">
            <v>10</v>
          </cell>
          <cell r="I20691">
            <v>-3541604576.7800002</v>
          </cell>
          <cell r="M20691">
            <v>10</v>
          </cell>
          <cell r="Q20691">
            <v>10</v>
          </cell>
          <cell r="V20691">
            <v>9100</v>
          </cell>
        </row>
        <row r="20692">
          <cell r="A20692">
            <v>1</v>
          </cell>
          <cell r="E20692">
            <v>10</v>
          </cell>
          <cell r="I20692">
            <v>0</v>
          </cell>
          <cell r="M20692">
            <v>10</v>
          </cell>
          <cell r="Q20692">
            <v>10</v>
          </cell>
          <cell r="V20692">
            <v>9150</v>
          </cell>
        </row>
        <row r="20693">
          <cell r="A20693">
            <v>1</v>
          </cell>
          <cell r="E20693">
            <v>10</v>
          </cell>
          <cell r="I20693">
            <v>-164421100.5</v>
          </cell>
          <cell r="M20693">
            <v>10</v>
          </cell>
          <cell r="Q20693">
            <v>10</v>
          </cell>
          <cell r="V20693">
            <v>9201</v>
          </cell>
        </row>
        <row r="20694">
          <cell r="A20694">
            <v>1</v>
          </cell>
          <cell r="E20694">
            <v>10</v>
          </cell>
          <cell r="I20694">
            <v>-308903674.5</v>
          </cell>
          <cell r="M20694">
            <v>10</v>
          </cell>
          <cell r="Q20694">
            <v>10</v>
          </cell>
          <cell r="V20694">
            <v>9251</v>
          </cell>
        </row>
        <row r="20695">
          <cell r="A20695">
            <v>1</v>
          </cell>
          <cell r="E20695">
            <v>10</v>
          </cell>
          <cell r="I20695">
            <v>-269721432.30000001</v>
          </cell>
          <cell r="M20695">
            <v>10</v>
          </cell>
          <cell r="Q20695">
            <v>10</v>
          </cell>
          <cell r="V20695">
            <v>9252</v>
          </cell>
        </row>
        <row r="20696">
          <cell r="A20696">
            <v>1</v>
          </cell>
          <cell r="E20696">
            <v>10</v>
          </cell>
          <cell r="I20696">
            <v>100000</v>
          </cell>
          <cell r="M20696">
            <v>10</v>
          </cell>
          <cell r="Q20696">
            <v>10</v>
          </cell>
          <cell r="V20696">
            <v>9253</v>
          </cell>
        </row>
        <row r="20697">
          <cell r="A20697">
            <v>1</v>
          </cell>
          <cell r="E20697">
            <v>10</v>
          </cell>
          <cell r="I20697">
            <v>25549310</v>
          </cell>
          <cell r="M20697">
            <v>10</v>
          </cell>
          <cell r="Q20697">
            <v>10</v>
          </cell>
          <cell r="V20697">
            <v>9253</v>
          </cell>
        </row>
        <row r="20698">
          <cell r="A20698">
            <v>1</v>
          </cell>
          <cell r="E20698">
            <v>10</v>
          </cell>
          <cell r="I20698">
            <v>-21471914.800000001</v>
          </cell>
          <cell r="M20698">
            <v>10</v>
          </cell>
          <cell r="Q20698">
            <v>10</v>
          </cell>
          <cell r="V20698">
            <v>9256</v>
          </cell>
        </row>
        <row r="20699">
          <cell r="A20699">
            <v>1</v>
          </cell>
          <cell r="E20699">
            <v>10</v>
          </cell>
          <cell r="I20699">
            <v>-197414198.09999999</v>
          </cell>
          <cell r="M20699">
            <v>10</v>
          </cell>
          <cell r="Q20699">
            <v>10</v>
          </cell>
          <cell r="V20699">
            <v>9302</v>
          </cell>
        </row>
        <row r="20700">
          <cell r="A20700">
            <v>1</v>
          </cell>
          <cell r="E20700">
            <v>10</v>
          </cell>
          <cell r="I20700">
            <v>-3000576747.9499998</v>
          </cell>
          <cell r="M20700">
            <v>10</v>
          </cell>
          <cell r="Q20700">
            <v>10</v>
          </cell>
          <cell r="V20700">
            <v>9303</v>
          </cell>
        </row>
        <row r="20701">
          <cell r="A20701">
            <v>1</v>
          </cell>
          <cell r="E20701">
            <v>10</v>
          </cell>
          <cell r="I20701">
            <v>-71512690</v>
          </cell>
          <cell r="M20701">
            <v>10</v>
          </cell>
          <cell r="Q20701">
            <v>10</v>
          </cell>
          <cell r="V20701">
            <v>9305</v>
          </cell>
        </row>
        <row r="20702">
          <cell r="A20702">
            <v>1</v>
          </cell>
          <cell r="E20702">
            <v>10</v>
          </cell>
          <cell r="I20702">
            <v>0</v>
          </cell>
          <cell r="M20702">
            <v>10</v>
          </cell>
          <cell r="Q20702">
            <v>10</v>
          </cell>
          <cell r="V20702">
            <v>9400</v>
          </cell>
        </row>
        <row r="20703">
          <cell r="A20703">
            <v>1</v>
          </cell>
          <cell r="E20703">
            <v>10</v>
          </cell>
          <cell r="I20703">
            <v>-21244320</v>
          </cell>
          <cell r="M20703">
            <v>10</v>
          </cell>
          <cell r="Q20703">
            <v>10</v>
          </cell>
          <cell r="V20703">
            <v>9500</v>
          </cell>
        </row>
        <row r="20704">
          <cell r="A20704">
            <v>1</v>
          </cell>
          <cell r="E20704">
            <v>10</v>
          </cell>
          <cell r="I20704">
            <v>-364389655.19999999</v>
          </cell>
          <cell r="M20704">
            <v>10</v>
          </cell>
          <cell r="Q20704">
            <v>10</v>
          </cell>
          <cell r="V20704">
            <v>9530</v>
          </cell>
        </row>
        <row r="20705">
          <cell r="A20705">
            <v>1</v>
          </cell>
          <cell r="E20705">
            <v>10</v>
          </cell>
          <cell r="I20705">
            <v>-945688256.88</v>
          </cell>
          <cell r="M20705">
            <v>10</v>
          </cell>
          <cell r="Q20705">
            <v>10</v>
          </cell>
          <cell r="V20705">
            <v>9600</v>
          </cell>
        </row>
        <row r="20706">
          <cell r="A20706">
            <v>1</v>
          </cell>
          <cell r="E20706">
            <v>10</v>
          </cell>
          <cell r="I20706">
            <v>-16686646</v>
          </cell>
          <cell r="M20706">
            <v>10</v>
          </cell>
          <cell r="Q20706">
            <v>10</v>
          </cell>
          <cell r="V20706">
            <v>9610</v>
          </cell>
        </row>
        <row r="20707">
          <cell r="A20707">
            <v>1</v>
          </cell>
          <cell r="E20707">
            <v>10</v>
          </cell>
          <cell r="I20707">
            <v>1230820409</v>
          </cell>
          <cell r="M20707">
            <v>10</v>
          </cell>
          <cell r="Q20707">
            <v>10</v>
          </cell>
          <cell r="V20707">
            <v>9620</v>
          </cell>
        </row>
        <row r="20708">
          <cell r="A20708">
            <v>1</v>
          </cell>
          <cell r="E20708">
            <v>10</v>
          </cell>
          <cell r="I20708">
            <v>-120007468.08</v>
          </cell>
          <cell r="M20708">
            <v>10</v>
          </cell>
          <cell r="Q20708">
            <v>10</v>
          </cell>
          <cell r="V20708">
            <v>9670</v>
          </cell>
        </row>
        <row r="20709">
          <cell r="A20709">
            <v>1</v>
          </cell>
          <cell r="E20709">
            <v>10</v>
          </cell>
          <cell r="I20709">
            <v>-5757.95</v>
          </cell>
          <cell r="M20709">
            <v>10</v>
          </cell>
          <cell r="Q20709">
            <v>10</v>
          </cell>
          <cell r="V20709">
            <v>9990</v>
          </cell>
        </row>
        <row r="20710">
          <cell r="A20710">
            <v>1</v>
          </cell>
          <cell r="E20710">
            <v>10</v>
          </cell>
          <cell r="I20710">
            <v>17469097028.330002</v>
          </cell>
          <cell r="M20710">
            <v>10</v>
          </cell>
          <cell r="Q20710">
            <v>10</v>
          </cell>
          <cell r="V20710">
            <v>5301</v>
          </cell>
        </row>
        <row r="20711">
          <cell r="A20711">
            <v>1</v>
          </cell>
          <cell r="E20711">
            <v>2</v>
          </cell>
          <cell r="I20711">
            <v>0</v>
          </cell>
          <cell r="M20711">
            <v>2</v>
          </cell>
          <cell r="Q20711">
            <v>2</v>
          </cell>
          <cell r="V20711">
            <v>1090</v>
          </cell>
        </row>
        <row r="20712">
          <cell r="A20712">
            <v>1</v>
          </cell>
          <cell r="E20712">
            <v>2</v>
          </cell>
          <cell r="I20712">
            <v>0</v>
          </cell>
          <cell r="M20712">
            <v>2</v>
          </cell>
          <cell r="Q20712">
            <v>2</v>
          </cell>
          <cell r="V20712">
            <v>4680</v>
          </cell>
        </row>
        <row r="20713">
          <cell r="A20713">
            <v>1</v>
          </cell>
          <cell r="E20713">
            <v>2</v>
          </cell>
          <cell r="I20713">
            <v>0</v>
          </cell>
          <cell r="M20713">
            <v>2</v>
          </cell>
          <cell r="Q20713">
            <v>2</v>
          </cell>
          <cell r="V20713">
            <v>7900</v>
          </cell>
        </row>
        <row r="20714">
          <cell r="A20714">
            <v>9</v>
          </cell>
          <cell r="E20714">
            <v>999</v>
          </cell>
          <cell r="I20714">
            <v>0</v>
          </cell>
          <cell r="M20714">
            <v>999</v>
          </cell>
          <cell r="Q20714">
            <v>999</v>
          </cell>
          <cell r="V20714">
            <v>3</v>
          </cell>
        </row>
        <row r="20715">
          <cell r="A20715">
            <v>1</v>
          </cell>
          <cell r="E20715">
            <v>2</v>
          </cell>
          <cell r="I20715">
            <v>80000</v>
          </cell>
          <cell r="M20715">
            <v>2</v>
          </cell>
          <cell r="Q20715">
            <v>2</v>
          </cell>
          <cell r="V20715">
            <v>4740</v>
          </cell>
        </row>
        <row r="20716">
          <cell r="A20716">
            <v>1</v>
          </cell>
          <cell r="E20716">
            <v>2</v>
          </cell>
          <cell r="I20716">
            <v>0</v>
          </cell>
          <cell r="M20716">
            <v>2</v>
          </cell>
          <cell r="Q20716">
            <v>2</v>
          </cell>
          <cell r="V20716">
            <v>4755</v>
          </cell>
        </row>
        <row r="20717">
          <cell r="A20717">
            <v>1</v>
          </cell>
          <cell r="E20717">
            <v>2</v>
          </cell>
          <cell r="I20717">
            <v>0</v>
          </cell>
          <cell r="M20717">
            <v>2</v>
          </cell>
          <cell r="Q20717">
            <v>2</v>
          </cell>
          <cell r="V20717">
            <v>4755</v>
          </cell>
        </row>
        <row r="20718">
          <cell r="A20718">
            <v>1</v>
          </cell>
          <cell r="E20718">
            <v>2</v>
          </cell>
          <cell r="I20718">
            <v>24269.79</v>
          </cell>
          <cell r="M20718">
            <v>2</v>
          </cell>
          <cell r="Q20718">
            <v>2</v>
          </cell>
          <cell r="V20718">
            <v>4800</v>
          </cell>
        </row>
        <row r="20719">
          <cell r="A20719">
            <v>1</v>
          </cell>
          <cell r="E20719">
            <v>2</v>
          </cell>
          <cell r="I20719">
            <v>1540</v>
          </cell>
          <cell r="M20719">
            <v>2</v>
          </cell>
          <cell r="Q20719">
            <v>2</v>
          </cell>
          <cell r="V20719">
            <v>4830</v>
          </cell>
        </row>
        <row r="20720">
          <cell r="A20720">
            <v>1</v>
          </cell>
          <cell r="E20720">
            <v>2</v>
          </cell>
          <cell r="I20720">
            <v>7645</v>
          </cell>
          <cell r="M20720">
            <v>2</v>
          </cell>
          <cell r="Q20720">
            <v>2</v>
          </cell>
          <cell r="V20720">
            <v>4840</v>
          </cell>
        </row>
        <row r="20721">
          <cell r="A20721">
            <v>1</v>
          </cell>
          <cell r="E20721">
            <v>2</v>
          </cell>
          <cell r="I20721">
            <v>279990.27</v>
          </cell>
          <cell r="M20721">
            <v>2</v>
          </cell>
          <cell r="Q20721">
            <v>2</v>
          </cell>
          <cell r="V20721">
            <v>4880</v>
          </cell>
        </row>
        <row r="20722">
          <cell r="A20722">
            <v>1</v>
          </cell>
          <cell r="E20722">
            <v>2</v>
          </cell>
          <cell r="I20722">
            <v>6376.4</v>
          </cell>
          <cell r="M20722">
            <v>2</v>
          </cell>
          <cell r="Q20722">
            <v>2</v>
          </cell>
          <cell r="V20722">
            <v>4910</v>
          </cell>
        </row>
        <row r="20723">
          <cell r="A20723">
            <v>1</v>
          </cell>
          <cell r="E20723">
            <v>2</v>
          </cell>
          <cell r="I20723">
            <v>-10000</v>
          </cell>
          <cell r="M20723">
            <v>2</v>
          </cell>
          <cell r="Q20723">
            <v>2</v>
          </cell>
          <cell r="V20723">
            <v>5100</v>
          </cell>
        </row>
        <row r="20724">
          <cell r="A20724">
            <v>1</v>
          </cell>
          <cell r="E20724">
            <v>2</v>
          </cell>
          <cell r="I20724">
            <v>-3396285.62</v>
          </cell>
          <cell r="M20724">
            <v>2</v>
          </cell>
          <cell r="Q20724">
            <v>2</v>
          </cell>
          <cell r="V20724">
            <v>5400</v>
          </cell>
        </row>
        <row r="20725">
          <cell r="A20725">
            <v>1</v>
          </cell>
          <cell r="E20725">
            <v>2</v>
          </cell>
          <cell r="I20725">
            <v>8488.4699999999993</v>
          </cell>
          <cell r="M20725">
            <v>2</v>
          </cell>
          <cell r="Q20725">
            <v>2</v>
          </cell>
          <cell r="V20725">
            <v>6110</v>
          </cell>
        </row>
        <row r="20726">
          <cell r="A20726">
            <v>1</v>
          </cell>
          <cell r="E20726">
            <v>2</v>
          </cell>
          <cell r="I20726">
            <v>-1414.74</v>
          </cell>
          <cell r="M20726">
            <v>2</v>
          </cell>
          <cell r="Q20726">
            <v>2</v>
          </cell>
          <cell r="V20726">
            <v>6120</v>
          </cell>
        </row>
        <row r="20727">
          <cell r="A20727">
            <v>1</v>
          </cell>
          <cell r="E20727">
            <v>2</v>
          </cell>
          <cell r="I20727">
            <v>73759.509999999995</v>
          </cell>
          <cell r="M20727">
            <v>2</v>
          </cell>
          <cell r="Q20727">
            <v>2</v>
          </cell>
          <cell r="V20727">
            <v>6710</v>
          </cell>
        </row>
        <row r="20728">
          <cell r="A20728">
            <v>1</v>
          </cell>
          <cell r="E20728">
            <v>2</v>
          </cell>
          <cell r="I20728">
            <v>-1024.44</v>
          </cell>
          <cell r="M20728">
            <v>2</v>
          </cell>
          <cell r="Q20728">
            <v>2</v>
          </cell>
          <cell r="V20728">
            <v>6720</v>
          </cell>
        </row>
        <row r="20729">
          <cell r="A20729">
            <v>1</v>
          </cell>
          <cell r="E20729">
            <v>2</v>
          </cell>
          <cell r="I20729">
            <v>5692651.8399999999</v>
          </cell>
          <cell r="M20729">
            <v>2</v>
          </cell>
          <cell r="Q20729">
            <v>2</v>
          </cell>
          <cell r="V20729">
            <v>7100</v>
          </cell>
        </row>
        <row r="20730">
          <cell r="A20730">
            <v>1</v>
          </cell>
          <cell r="E20730">
            <v>2</v>
          </cell>
          <cell r="I20730">
            <v>-58257.63</v>
          </cell>
          <cell r="M20730">
            <v>2</v>
          </cell>
          <cell r="Q20730">
            <v>2</v>
          </cell>
          <cell r="V20730">
            <v>7110</v>
          </cell>
        </row>
        <row r="20731">
          <cell r="A20731">
            <v>1</v>
          </cell>
          <cell r="E20731">
            <v>2</v>
          </cell>
          <cell r="I20731">
            <v>2036835.61</v>
          </cell>
          <cell r="M20731">
            <v>2</v>
          </cell>
          <cell r="Q20731">
            <v>2</v>
          </cell>
          <cell r="V20731">
            <v>7130</v>
          </cell>
        </row>
        <row r="20732">
          <cell r="A20732">
            <v>1</v>
          </cell>
          <cell r="E20732">
            <v>2</v>
          </cell>
          <cell r="I20732">
            <v>3101.95</v>
          </cell>
          <cell r="M20732">
            <v>2</v>
          </cell>
          <cell r="Q20732">
            <v>2</v>
          </cell>
          <cell r="V20732">
            <v>7300</v>
          </cell>
        </row>
        <row r="20733">
          <cell r="A20733">
            <v>1</v>
          </cell>
          <cell r="E20733">
            <v>2</v>
          </cell>
          <cell r="I20733">
            <v>3033.99</v>
          </cell>
          <cell r="M20733">
            <v>2</v>
          </cell>
          <cell r="Q20733">
            <v>2</v>
          </cell>
          <cell r="V20733">
            <v>7300</v>
          </cell>
        </row>
        <row r="20734">
          <cell r="A20734">
            <v>1</v>
          </cell>
          <cell r="E20734">
            <v>2</v>
          </cell>
          <cell r="I20734">
            <v>45653.41</v>
          </cell>
          <cell r="M20734">
            <v>2</v>
          </cell>
          <cell r="Q20734">
            <v>2</v>
          </cell>
          <cell r="V20734">
            <v>7300</v>
          </cell>
        </row>
        <row r="20735">
          <cell r="A20735">
            <v>1</v>
          </cell>
          <cell r="E20735">
            <v>2</v>
          </cell>
          <cell r="I20735">
            <v>11</v>
          </cell>
          <cell r="M20735">
            <v>2</v>
          </cell>
          <cell r="Q20735">
            <v>2</v>
          </cell>
          <cell r="V20735">
            <v>7300</v>
          </cell>
        </row>
        <row r="20736">
          <cell r="A20736">
            <v>1</v>
          </cell>
          <cell r="E20736">
            <v>2</v>
          </cell>
          <cell r="I20736">
            <v>52152.1</v>
          </cell>
          <cell r="M20736">
            <v>2</v>
          </cell>
          <cell r="Q20736">
            <v>2</v>
          </cell>
          <cell r="V20736">
            <v>7300</v>
          </cell>
        </row>
        <row r="20737">
          <cell r="A20737">
            <v>1</v>
          </cell>
          <cell r="E20737">
            <v>2</v>
          </cell>
          <cell r="I20737">
            <v>-8470.43</v>
          </cell>
          <cell r="M20737">
            <v>2</v>
          </cell>
          <cell r="Q20737">
            <v>2</v>
          </cell>
          <cell r="V20737">
            <v>7300</v>
          </cell>
        </row>
        <row r="20738">
          <cell r="A20738">
            <v>1</v>
          </cell>
          <cell r="E20738">
            <v>2</v>
          </cell>
          <cell r="I20738">
            <v>9880.16</v>
          </cell>
          <cell r="M20738">
            <v>2</v>
          </cell>
          <cell r="Q20738">
            <v>2</v>
          </cell>
          <cell r="V20738">
            <v>7300</v>
          </cell>
        </row>
        <row r="20739">
          <cell r="A20739">
            <v>1</v>
          </cell>
          <cell r="E20739">
            <v>2</v>
          </cell>
          <cell r="I20739">
            <v>200</v>
          </cell>
          <cell r="M20739">
            <v>2</v>
          </cell>
          <cell r="Q20739">
            <v>2</v>
          </cell>
          <cell r="V20739">
            <v>7300</v>
          </cell>
        </row>
        <row r="20740">
          <cell r="A20740">
            <v>1</v>
          </cell>
          <cell r="E20740">
            <v>2</v>
          </cell>
          <cell r="I20740">
            <v>1774.86</v>
          </cell>
          <cell r="M20740">
            <v>2</v>
          </cell>
          <cell r="Q20740">
            <v>2</v>
          </cell>
          <cell r="V20740">
            <v>7300</v>
          </cell>
        </row>
        <row r="20741">
          <cell r="A20741">
            <v>1</v>
          </cell>
          <cell r="E20741">
            <v>2</v>
          </cell>
          <cell r="I20741">
            <v>3585.31</v>
          </cell>
          <cell r="M20741">
            <v>2</v>
          </cell>
          <cell r="Q20741">
            <v>2</v>
          </cell>
          <cell r="V20741">
            <v>7300</v>
          </cell>
        </row>
        <row r="20742">
          <cell r="A20742">
            <v>1</v>
          </cell>
          <cell r="E20742">
            <v>2</v>
          </cell>
          <cell r="I20742">
            <v>400</v>
          </cell>
          <cell r="M20742">
            <v>2</v>
          </cell>
          <cell r="Q20742">
            <v>2</v>
          </cell>
          <cell r="V20742">
            <v>7300</v>
          </cell>
        </row>
        <row r="20743">
          <cell r="A20743">
            <v>1</v>
          </cell>
          <cell r="E20743">
            <v>2</v>
          </cell>
          <cell r="I20743">
            <v>1100</v>
          </cell>
          <cell r="M20743">
            <v>2</v>
          </cell>
          <cell r="Q20743">
            <v>2</v>
          </cell>
          <cell r="V20743">
            <v>7300</v>
          </cell>
        </row>
        <row r="20744">
          <cell r="A20744">
            <v>1</v>
          </cell>
          <cell r="E20744">
            <v>2</v>
          </cell>
          <cell r="I20744">
            <v>17.86</v>
          </cell>
          <cell r="M20744">
            <v>2</v>
          </cell>
          <cell r="Q20744">
            <v>2</v>
          </cell>
          <cell r="V20744">
            <v>7300</v>
          </cell>
        </row>
        <row r="20745">
          <cell r="A20745">
            <v>1</v>
          </cell>
          <cell r="E20745">
            <v>2</v>
          </cell>
          <cell r="I20745">
            <v>7250</v>
          </cell>
          <cell r="M20745">
            <v>2</v>
          </cell>
          <cell r="Q20745">
            <v>2</v>
          </cell>
          <cell r="V20745">
            <v>7300</v>
          </cell>
        </row>
        <row r="20746">
          <cell r="A20746">
            <v>1</v>
          </cell>
          <cell r="E20746">
            <v>2</v>
          </cell>
          <cell r="I20746">
            <v>1897.66</v>
          </cell>
          <cell r="M20746">
            <v>2</v>
          </cell>
          <cell r="Q20746">
            <v>2</v>
          </cell>
          <cell r="V20746">
            <v>7300</v>
          </cell>
        </row>
        <row r="20747">
          <cell r="A20747">
            <v>1</v>
          </cell>
          <cell r="E20747">
            <v>2</v>
          </cell>
          <cell r="I20747">
            <v>1500</v>
          </cell>
          <cell r="M20747">
            <v>2</v>
          </cell>
          <cell r="Q20747">
            <v>2</v>
          </cell>
          <cell r="V20747">
            <v>7300</v>
          </cell>
        </row>
        <row r="20748">
          <cell r="A20748">
            <v>1</v>
          </cell>
          <cell r="E20748">
            <v>2</v>
          </cell>
          <cell r="I20748">
            <v>1500</v>
          </cell>
          <cell r="M20748">
            <v>2</v>
          </cell>
          <cell r="Q20748">
            <v>2</v>
          </cell>
          <cell r="V20748">
            <v>7300</v>
          </cell>
        </row>
        <row r="20749">
          <cell r="A20749">
            <v>1</v>
          </cell>
          <cell r="E20749">
            <v>2</v>
          </cell>
          <cell r="I20749">
            <v>1500</v>
          </cell>
          <cell r="M20749">
            <v>2</v>
          </cell>
          <cell r="Q20749">
            <v>2</v>
          </cell>
          <cell r="V20749">
            <v>7300</v>
          </cell>
        </row>
        <row r="20750">
          <cell r="A20750">
            <v>1</v>
          </cell>
          <cell r="E20750">
            <v>2</v>
          </cell>
          <cell r="I20750">
            <v>1500</v>
          </cell>
          <cell r="M20750">
            <v>2</v>
          </cell>
          <cell r="Q20750">
            <v>2</v>
          </cell>
          <cell r="V20750">
            <v>7300</v>
          </cell>
        </row>
        <row r="20751">
          <cell r="A20751">
            <v>1</v>
          </cell>
          <cell r="E20751">
            <v>2</v>
          </cell>
          <cell r="I20751">
            <v>3181.13</v>
          </cell>
          <cell r="M20751">
            <v>2</v>
          </cell>
          <cell r="Q20751">
            <v>2</v>
          </cell>
          <cell r="V20751">
            <v>7300</v>
          </cell>
        </row>
        <row r="20752">
          <cell r="A20752">
            <v>1</v>
          </cell>
          <cell r="E20752">
            <v>2</v>
          </cell>
          <cell r="I20752">
            <v>8135.73</v>
          </cell>
          <cell r="M20752">
            <v>2</v>
          </cell>
          <cell r="Q20752">
            <v>2</v>
          </cell>
          <cell r="V20752">
            <v>7300</v>
          </cell>
        </row>
        <row r="20753">
          <cell r="A20753">
            <v>1</v>
          </cell>
          <cell r="E20753">
            <v>2</v>
          </cell>
          <cell r="I20753">
            <v>294492.08</v>
          </cell>
          <cell r="M20753">
            <v>2</v>
          </cell>
          <cell r="Q20753">
            <v>2</v>
          </cell>
          <cell r="V20753">
            <v>7400</v>
          </cell>
        </row>
        <row r="20754">
          <cell r="A20754">
            <v>1</v>
          </cell>
          <cell r="E20754">
            <v>2</v>
          </cell>
          <cell r="I20754">
            <v>2012889.82</v>
          </cell>
          <cell r="M20754">
            <v>2</v>
          </cell>
          <cell r="Q20754">
            <v>2</v>
          </cell>
          <cell r="V20754">
            <v>7700</v>
          </cell>
        </row>
        <row r="20755">
          <cell r="A20755">
            <v>1</v>
          </cell>
          <cell r="E20755">
            <v>2</v>
          </cell>
          <cell r="I20755">
            <v>1284.3</v>
          </cell>
          <cell r="M20755">
            <v>2</v>
          </cell>
          <cell r="Q20755">
            <v>2</v>
          </cell>
          <cell r="V20755">
            <v>7916</v>
          </cell>
        </row>
        <row r="20756">
          <cell r="A20756">
            <v>1</v>
          </cell>
          <cell r="E20756">
            <v>2</v>
          </cell>
          <cell r="I20756">
            <v>349369.74</v>
          </cell>
          <cell r="M20756">
            <v>2</v>
          </cell>
          <cell r="Q20756">
            <v>2</v>
          </cell>
          <cell r="V20756">
            <v>8081</v>
          </cell>
        </row>
        <row r="20757">
          <cell r="A20757">
            <v>1</v>
          </cell>
          <cell r="E20757">
            <v>2</v>
          </cell>
          <cell r="I20757">
            <v>-2095</v>
          </cell>
          <cell r="M20757">
            <v>2</v>
          </cell>
          <cell r="Q20757">
            <v>2</v>
          </cell>
          <cell r="V20757">
            <v>8700</v>
          </cell>
        </row>
        <row r="20758">
          <cell r="A20758">
            <v>1</v>
          </cell>
          <cell r="E20758">
            <v>2</v>
          </cell>
          <cell r="I20758">
            <v>-3550619.71</v>
          </cell>
          <cell r="M20758">
            <v>2</v>
          </cell>
          <cell r="Q20758">
            <v>2</v>
          </cell>
          <cell r="V20758">
            <v>9100</v>
          </cell>
        </row>
        <row r="20759">
          <cell r="A20759">
            <v>1</v>
          </cell>
          <cell r="E20759">
            <v>2</v>
          </cell>
          <cell r="I20759">
            <v>-20595.63</v>
          </cell>
          <cell r="M20759">
            <v>2</v>
          </cell>
          <cell r="Q20759">
            <v>2</v>
          </cell>
          <cell r="V20759">
            <v>9150</v>
          </cell>
        </row>
        <row r="20760">
          <cell r="A20760">
            <v>1</v>
          </cell>
          <cell r="E20760">
            <v>2</v>
          </cell>
          <cell r="I20760">
            <v>-1211612.3400000001</v>
          </cell>
          <cell r="M20760">
            <v>2</v>
          </cell>
          <cell r="Q20760">
            <v>2</v>
          </cell>
          <cell r="V20760">
            <v>9206</v>
          </cell>
        </row>
        <row r="20761">
          <cell r="A20761">
            <v>1</v>
          </cell>
          <cell r="E20761">
            <v>2</v>
          </cell>
          <cell r="I20761">
            <v>-1267411.96</v>
          </cell>
          <cell r="M20761">
            <v>2</v>
          </cell>
          <cell r="Q20761">
            <v>2</v>
          </cell>
          <cell r="V20761">
            <v>9252</v>
          </cell>
        </row>
        <row r="20762">
          <cell r="A20762">
            <v>1</v>
          </cell>
          <cell r="E20762">
            <v>2</v>
          </cell>
          <cell r="I20762">
            <v>-5184.92</v>
          </cell>
          <cell r="M20762">
            <v>2</v>
          </cell>
          <cell r="Q20762">
            <v>2</v>
          </cell>
          <cell r="V20762">
            <v>9253</v>
          </cell>
        </row>
        <row r="20763">
          <cell r="A20763">
            <v>1</v>
          </cell>
          <cell r="E20763">
            <v>2</v>
          </cell>
          <cell r="I20763">
            <v>-265724.18</v>
          </cell>
          <cell r="M20763">
            <v>2</v>
          </cell>
          <cell r="Q20763">
            <v>2</v>
          </cell>
          <cell r="V20763">
            <v>9302</v>
          </cell>
        </row>
        <row r="20764">
          <cell r="A20764">
            <v>1</v>
          </cell>
          <cell r="E20764">
            <v>2</v>
          </cell>
          <cell r="I20764">
            <v>-1175895.94</v>
          </cell>
          <cell r="M20764">
            <v>2</v>
          </cell>
          <cell r="Q20764">
            <v>2</v>
          </cell>
          <cell r="V20764">
            <v>9303</v>
          </cell>
        </row>
        <row r="20765">
          <cell r="A20765">
            <v>1</v>
          </cell>
          <cell r="E20765">
            <v>2</v>
          </cell>
          <cell r="I20765">
            <v>-160000</v>
          </cell>
          <cell r="M20765">
            <v>2</v>
          </cell>
          <cell r="Q20765">
            <v>2</v>
          </cell>
          <cell r="V20765">
            <v>9305</v>
          </cell>
        </row>
        <row r="20766">
          <cell r="A20766">
            <v>1</v>
          </cell>
          <cell r="E20766">
            <v>2</v>
          </cell>
          <cell r="I20766">
            <v>-80000</v>
          </cell>
          <cell r="M20766">
            <v>2</v>
          </cell>
          <cell r="Q20766">
            <v>2</v>
          </cell>
          <cell r="V20766">
            <v>9306</v>
          </cell>
        </row>
        <row r="20767">
          <cell r="A20767">
            <v>1</v>
          </cell>
          <cell r="E20767">
            <v>2</v>
          </cell>
          <cell r="I20767">
            <v>0</v>
          </cell>
          <cell r="M20767">
            <v>2</v>
          </cell>
          <cell r="Q20767">
            <v>2</v>
          </cell>
          <cell r="V20767">
            <v>9500</v>
          </cell>
        </row>
        <row r="20768">
          <cell r="A20768">
            <v>1</v>
          </cell>
          <cell r="E20768">
            <v>2</v>
          </cell>
          <cell r="I20768">
            <v>-776349.88</v>
          </cell>
          <cell r="M20768">
            <v>2</v>
          </cell>
          <cell r="Q20768">
            <v>2</v>
          </cell>
          <cell r="V20768">
            <v>9530</v>
          </cell>
        </row>
        <row r="20769">
          <cell r="A20769">
            <v>1</v>
          </cell>
          <cell r="E20769">
            <v>2</v>
          </cell>
          <cell r="I20769">
            <v>4463.7700000000004</v>
          </cell>
          <cell r="M20769">
            <v>2</v>
          </cell>
          <cell r="Q20769">
            <v>2</v>
          </cell>
          <cell r="V20769">
            <v>9600</v>
          </cell>
        </row>
        <row r="20770">
          <cell r="A20770">
            <v>1</v>
          </cell>
          <cell r="E20770">
            <v>2</v>
          </cell>
          <cell r="I20770">
            <v>-28907</v>
          </cell>
          <cell r="M20770">
            <v>2</v>
          </cell>
          <cell r="Q20770">
            <v>2</v>
          </cell>
          <cell r="V20770">
            <v>9610</v>
          </cell>
        </row>
        <row r="20771">
          <cell r="A20771">
            <v>1</v>
          </cell>
          <cell r="E20771">
            <v>2</v>
          </cell>
          <cell r="I20771">
            <v>157141.29</v>
          </cell>
          <cell r="M20771">
            <v>2</v>
          </cell>
          <cell r="Q20771">
            <v>2</v>
          </cell>
          <cell r="V20771">
            <v>9611</v>
          </cell>
        </row>
        <row r="20772">
          <cell r="A20772">
            <v>1</v>
          </cell>
          <cell r="E20772">
            <v>2</v>
          </cell>
          <cell r="I20772">
            <v>3184463.41</v>
          </cell>
          <cell r="M20772">
            <v>2</v>
          </cell>
          <cell r="Q20772">
            <v>2</v>
          </cell>
          <cell r="V20772">
            <v>5301</v>
          </cell>
        </row>
        <row r="20773">
          <cell r="A20773">
            <v>1</v>
          </cell>
          <cell r="E20773">
            <v>9</v>
          </cell>
          <cell r="I20773">
            <v>0</v>
          </cell>
          <cell r="M20773">
            <v>9</v>
          </cell>
          <cell r="Q20773">
            <v>9</v>
          </cell>
          <cell r="V20773">
            <v>1010</v>
          </cell>
        </row>
        <row r="20774">
          <cell r="A20774">
            <v>1</v>
          </cell>
          <cell r="E20774">
            <v>9</v>
          </cell>
          <cell r="I20774">
            <v>0</v>
          </cell>
          <cell r="M20774">
            <v>9</v>
          </cell>
          <cell r="Q20774">
            <v>9</v>
          </cell>
          <cell r="V20774">
            <v>1030</v>
          </cell>
        </row>
        <row r="20775">
          <cell r="A20775">
            <v>1</v>
          </cell>
          <cell r="E20775">
            <v>9</v>
          </cell>
          <cell r="I20775">
            <v>0</v>
          </cell>
          <cell r="M20775">
            <v>9</v>
          </cell>
          <cell r="Q20775">
            <v>9</v>
          </cell>
          <cell r="V20775">
            <v>1030</v>
          </cell>
        </row>
        <row r="20776">
          <cell r="A20776">
            <v>1</v>
          </cell>
          <cell r="E20776">
            <v>9</v>
          </cell>
          <cell r="I20776">
            <v>0</v>
          </cell>
          <cell r="M20776">
            <v>9</v>
          </cell>
          <cell r="Q20776">
            <v>9</v>
          </cell>
          <cell r="V20776">
            <v>1095</v>
          </cell>
        </row>
        <row r="20777">
          <cell r="A20777">
            <v>1</v>
          </cell>
          <cell r="E20777">
            <v>9</v>
          </cell>
          <cell r="I20777">
            <v>0</v>
          </cell>
          <cell r="M20777">
            <v>9</v>
          </cell>
          <cell r="Q20777">
            <v>9</v>
          </cell>
          <cell r="V20777">
            <v>1095</v>
          </cell>
        </row>
        <row r="20778">
          <cell r="A20778">
            <v>1</v>
          </cell>
          <cell r="E20778">
            <v>9</v>
          </cell>
          <cell r="I20778">
            <v>0</v>
          </cell>
          <cell r="M20778">
            <v>9</v>
          </cell>
          <cell r="Q20778">
            <v>9</v>
          </cell>
          <cell r="V20778">
            <v>1096</v>
          </cell>
        </row>
        <row r="20779">
          <cell r="A20779">
            <v>1</v>
          </cell>
          <cell r="E20779">
            <v>9</v>
          </cell>
          <cell r="I20779">
            <v>283311.24</v>
          </cell>
          <cell r="M20779">
            <v>9</v>
          </cell>
          <cell r="Q20779">
            <v>9</v>
          </cell>
          <cell r="V20779">
            <v>2010</v>
          </cell>
        </row>
        <row r="20780">
          <cell r="A20780">
            <v>1</v>
          </cell>
          <cell r="E20780">
            <v>9</v>
          </cell>
          <cell r="I20780">
            <v>8669409.1300000008</v>
          </cell>
          <cell r="M20780">
            <v>9</v>
          </cell>
          <cell r="Q20780">
            <v>9</v>
          </cell>
          <cell r="V20780">
            <v>2030</v>
          </cell>
        </row>
        <row r="20781">
          <cell r="A20781">
            <v>1</v>
          </cell>
          <cell r="E20781">
            <v>9</v>
          </cell>
          <cell r="I20781">
            <v>11699850.640000001</v>
          </cell>
          <cell r="M20781">
            <v>9</v>
          </cell>
          <cell r="Q20781">
            <v>9</v>
          </cell>
          <cell r="V20781">
            <v>2040</v>
          </cell>
        </row>
        <row r="20782">
          <cell r="A20782">
            <v>1</v>
          </cell>
          <cell r="E20782">
            <v>9</v>
          </cell>
          <cell r="I20782">
            <v>524424.6</v>
          </cell>
          <cell r="M20782">
            <v>9</v>
          </cell>
          <cell r="Q20782">
            <v>9</v>
          </cell>
          <cell r="V20782">
            <v>2051</v>
          </cell>
        </row>
        <row r="20783">
          <cell r="A20783">
            <v>1</v>
          </cell>
          <cell r="E20783">
            <v>9</v>
          </cell>
          <cell r="I20783">
            <v>0</v>
          </cell>
          <cell r="M20783">
            <v>9</v>
          </cell>
          <cell r="Q20783">
            <v>9</v>
          </cell>
          <cell r="V20783">
            <v>2051</v>
          </cell>
        </row>
        <row r="20784">
          <cell r="A20784">
            <v>1</v>
          </cell>
          <cell r="E20784">
            <v>9</v>
          </cell>
          <cell r="I20784">
            <v>5787890.9400000004</v>
          </cell>
          <cell r="M20784">
            <v>9</v>
          </cell>
          <cell r="Q20784">
            <v>9</v>
          </cell>
          <cell r="V20784">
            <v>2052</v>
          </cell>
        </row>
        <row r="20785">
          <cell r="A20785">
            <v>1</v>
          </cell>
          <cell r="E20785">
            <v>9</v>
          </cell>
          <cell r="I20785">
            <v>64267.87</v>
          </cell>
          <cell r="M20785">
            <v>9</v>
          </cell>
          <cell r="Q20785">
            <v>9</v>
          </cell>
          <cell r="V20785">
            <v>2053</v>
          </cell>
        </row>
        <row r="20786">
          <cell r="A20786">
            <v>1</v>
          </cell>
          <cell r="E20786">
            <v>9</v>
          </cell>
          <cell r="I20786">
            <v>0</v>
          </cell>
          <cell r="M20786">
            <v>9</v>
          </cell>
          <cell r="Q20786">
            <v>9</v>
          </cell>
          <cell r="V20786">
            <v>2054</v>
          </cell>
        </row>
        <row r="20787">
          <cell r="A20787">
            <v>1</v>
          </cell>
          <cell r="E20787">
            <v>9</v>
          </cell>
          <cell r="I20787">
            <v>0</v>
          </cell>
          <cell r="M20787">
            <v>9</v>
          </cell>
          <cell r="Q20787">
            <v>9</v>
          </cell>
          <cell r="V20787">
            <v>2055</v>
          </cell>
        </row>
        <row r="20788">
          <cell r="A20788">
            <v>1</v>
          </cell>
          <cell r="E20788">
            <v>9</v>
          </cell>
          <cell r="I20788">
            <v>2665450.9500000002</v>
          </cell>
          <cell r="M20788">
            <v>9</v>
          </cell>
          <cell r="Q20788">
            <v>9</v>
          </cell>
          <cell r="V20788">
            <v>2090</v>
          </cell>
        </row>
        <row r="20789">
          <cell r="A20789">
            <v>1</v>
          </cell>
          <cell r="E20789">
            <v>9</v>
          </cell>
          <cell r="I20789">
            <v>-29694605.370000001</v>
          </cell>
          <cell r="M20789">
            <v>9</v>
          </cell>
          <cell r="Q20789">
            <v>9</v>
          </cell>
          <cell r="V20789">
            <v>2095</v>
          </cell>
        </row>
        <row r="20790">
          <cell r="A20790">
            <v>1</v>
          </cell>
          <cell r="E20790">
            <v>9</v>
          </cell>
          <cell r="I20790">
            <v>0</v>
          </cell>
          <cell r="M20790">
            <v>9</v>
          </cell>
          <cell r="Q20790">
            <v>9</v>
          </cell>
          <cell r="V20790">
            <v>3100</v>
          </cell>
        </row>
        <row r="20791">
          <cell r="A20791">
            <v>1</v>
          </cell>
          <cell r="E20791">
            <v>9</v>
          </cell>
          <cell r="I20791">
            <v>7797369.46</v>
          </cell>
          <cell r="M20791">
            <v>9</v>
          </cell>
          <cell r="Q20791">
            <v>9</v>
          </cell>
          <cell r="V20791">
            <v>3400</v>
          </cell>
        </row>
        <row r="20792">
          <cell r="A20792">
            <v>1</v>
          </cell>
          <cell r="E20792">
            <v>9</v>
          </cell>
          <cell r="I20792">
            <v>0</v>
          </cell>
          <cell r="M20792">
            <v>9</v>
          </cell>
          <cell r="Q20792">
            <v>9</v>
          </cell>
          <cell r="V20792">
            <v>3500</v>
          </cell>
        </row>
        <row r="20793">
          <cell r="A20793">
            <v>1</v>
          </cell>
          <cell r="E20793">
            <v>9</v>
          </cell>
          <cell r="I20793">
            <v>1352789.35</v>
          </cell>
          <cell r="M20793">
            <v>9</v>
          </cell>
          <cell r="Q20793">
            <v>9</v>
          </cell>
          <cell r="V20793">
            <v>4000</v>
          </cell>
        </row>
        <row r="20794">
          <cell r="A20794">
            <v>1</v>
          </cell>
          <cell r="E20794">
            <v>9</v>
          </cell>
          <cell r="I20794">
            <v>0</v>
          </cell>
          <cell r="M20794">
            <v>9</v>
          </cell>
          <cell r="Q20794">
            <v>9</v>
          </cell>
          <cell r="V20794">
            <v>4050</v>
          </cell>
        </row>
        <row r="20795">
          <cell r="A20795">
            <v>1</v>
          </cell>
          <cell r="E20795">
            <v>9</v>
          </cell>
          <cell r="I20795">
            <v>800000</v>
          </cell>
          <cell r="M20795">
            <v>9</v>
          </cell>
          <cell r="Q20795">
            <v>9</v>
          </cell>
          <cell r="V20795">
            <v>4060</v>
          </cell>
        </row>
        <row r="20796">
          <cell r="A20796">
            <v>1</v>
          </cell>
          <cell r="E20796">
            <v>9</v>
          </cell>
          <cell r="I20796">
            <v>0</v>
          </cell>
          <cell r="M20796">
            <v>9</v>
          </cell>
          <cell r="Q20796">
            <v>9</v>
          </cell>
          <cell r="V20796">
            <v>4100</v>
          </cell>
        </row>
        <row r="20797">
          <cell r="A20797">
            <v>1</v>
          </cell>
          <cell r="E20797">
            <v>9</v>
          </cell>
          <cell r="I20797">
            <v>232722.18</v>
          </cell>
          <cell r="M20797">
            <v>9</v>
          </cell>
          <cell r="Q20797">
            <v>9</v>
          </cell>
          <cell r="V20797">
            <v>4150</v>
          </cell>
        </row>
        <row r="20798">
          <cell r="A20798">
            <v>1</v>
          </cell>
          <cell r="E20798">
            <v>9</v>
          </cell>
          <cell r="I20798">
            <v>0</v>
          </cell>
          <cell r="M20798">
            <v>9</v>
          </cell>
          <cell r="Q20798">
            <v>9</v>
          </cell>
          <cell r="V20798">
            <v>4150</v>
          </cell>
        </row>
        <row r="20799">
          <cell r="A20799">
            <v>1</v>
          </cell>
          <cell r="E20799">
            <v>9</v>
          </cell>
          <cell r="I20799">
            <v>154481.67000000001</v>
          </cell>
          <cell r="M20799">
            <v>9</v>
          </cell>
          <cell r="Q20799">
            <v>9</v>
          </cell>
          <cell r="V20799">
            <v>4200</v>
          </cell>
        </row>
        <row r="20800">
          <cell r="A20800">
            <v>1</v>
          </cell>
          <cell r="E20800">
            <v>9</v>
          </cell>
          <cell r="I20800">
            <v>158269.04</v>
          </cell>
          <cell r="M20800">
            <v>9</v>
          </cell>
          <cell r="Q20800">
            <v>9</v>
          </cell>
          <cell r="V20800">
            <v>4250</v>
          </cell>
        </row>
        <row r="20801">
          <cell r="A20801">
            <v>1</v>
          </cell>
          <cell r="E20801">
            <v>9</v>
          </cell>
          <cell r="I20801">
            <v>0</v>
          </cell>
          <cell r="M20801">
            <v>9</v>
          </cell>
          <cell r="Q20801">
            <v>9</v>
          </cell>
          <cell r="V20801">
            <v>4260</v>
          </cell>
        </row>
        <row r="20802">
          <cell r="A20802">
            <v>1</v>
          </cell>
          <cell r="E20802">
            <v>9</v>
          </cell>
          <cell r="I20802">
            <v>0</v>
          </cell>
          <cell r="M20802">
            <v>9</v>
          </cell>
          <cell r="Q20802">
            <v>9</v>
          </cell>
          <cell r="V20802">
            <v>4301</v>
          </cell>
        </row>
        <row r="20803">
          <cell r="A20803">
            <v>1</v>
          </cell>
          <cell r="E20803">
            <v>9</v>
          </cell>
          <cell r="I20803">
            <v>36338.43</v>
          </cell>
          <cell r="M20803">
            <v>9</v>
          </cell>
          <cell r="Q20803">
            <v>9</v>
          </cell>
          <cell r="V20803">
            <v>4302</v>
          </cell>
        </row>
        <row r="20804">
          <cell r="A20804">
            <v>1</v>
          </cell>
          <cell r="E20804">
            <v>9</v>
          </cell>
          <cell r="I20804">
            <v>0</v>
          </cell>
          <cell r="M20804">
            <v>9</v>
          </cell>
          <cell r="Q20804">
            <v>9</v>
          </cell>
          <cell r="V20804">
            <v>4303</v>
          </cell>
        </row>
        <row r="20805">
          <cell r="A20805">
            <v>1</v>
          </cell>
          <cell r="E20805">
            <v>9</v>
          </cell>
          <cell r="I20805">
            <v>0</v>
          </cell>
          <cell r="M20805">
            <v>9</v>
          </cell>
          <cell r="Q20805">
            <v>9</v>
          </cell>
          <cell r="V20805">
            <v>4304</v>
          </cell>
        </row>
        <row r="20806">
          <cell r="A20806">
            <v>1</v>
          </cell>
          <cell r="E20806">
            <v>9</v>
          </cell>
          <cell r="I20806">
            <v>56880.84</v>
          </cell>
          <cell r="M20806">
            <v>9</v>
          </cell>
          <cell r="Q20806">
            <v>9</v>
          </cell>
          <cell r="V20806">
            <v>4305</v>
          </cell>
        </row>
        <row r="20807">
          <cell r="A20807">
            <v>1</v>
          </cell>
          <cell r="E20807">
            <v>9</v>
          </cell>
          <cell r="I20807">
            <v>0</v>
          </cell>
          <cell r="M20807">
            <v>9</v>
          </cell>
          <cell r="Q20807">
            <v>9</v>
          </cell>
          <cell r="V20807">
            <v>4360</v>
          </cell>
        </row>
        <row r="20808">
          <cell r="A20808">
            <v>1</v>
          </cell>
          <cell r="E20808">
            <v>9</v>
          </cell>
          <cell r="I20808">
            <v>0</v>
          </cell>
          <cell r="M20808">
            <v>9</v>
          </cell>
          <cell r="Q20808">
            <v>9</v>
          </cell>
          <cell r="V20808">
            <v>4380</v>
          </cell>
        </row>
        <row r="20809">
          <cell r="A20809">
            <v>1</v>
          </cell>
          <cell r="E20809">
            <v>9</v>
          </cell>
          <cell r="I20809">
            <v>0</v>
          </cell>
          <cell r="M20809">
            <v>9</v>
          </cell>
          <cell r="Q20809">
            <v>9</v>
          </cell>
          <cell r="V20809">
            <v>4460</v>
          </cell>
        </row>
        <row r="20810">
          <cell r="A20810">
            <v>1</v>
          </cell>
          <cell r="E20810">
            <v>9</v>
          </cell>
          <cell r="I20810">
            <v>0</v>
          </cell>
          <cell r="M20810">
            <v>9</v>
          </cell>
          <cell r="Q20810">
            <v>9</v>
          </cell>
          <cell r="V20810">
            <v>4500</v>
          </cell>
        </row>
        <row r="20811">
          <cell r="A20811">
            <v>1</v>
          </cell>
          <cell r="E20811">
            <v>9</v>
          </cell>
          <cell r="I20811">
            <v>609796.05000000005</v>
          </cell>
          <cell r="M20811">
            <v>9</v>
          </cell>
          <cell r="Q20811">
            <v>9</v>
          </cell>
          <cell r="V20811">
            <v>4560</v>
          </cell>
        </row>
        <row r="20812">
          <cell r="A20812">
            <v>1</v>
          </cell>
          <cell r="E20812">
            <v>9</v>
          </cell>
          <cell r="I20812">
            <v>0</v>
          </cell>
          <cell r="M20812">
            <v>9</v>
          </cell>
          <cell r="Q20812">
            <v>9</v>
          </cell>
          <cell r="V20812">
            <v>4595</v>
          </cell>
        </row>
        <row r="20813">
          <cell r="A20813">
            <v>1</v>
          </cell>
          <cell r="E20813">
            <v>9</v>
          </cell>
          <cell r="I20813">
            <v>930964.75</v>
          </cell>
          <cell r="M20813">
            <v>9</v>
          </cell>
          <cell r="Q20813">
            <v>9</v>
          </cell>
          <cell r="V20813">
            <v>4601</v>
          </cell>
        </row>
        <row r="20814">
          <cell r="A20814">
            <v>1</v>
          </cell>
          <cell r="E20814">
            <v>9</v>
          </cell>
          <cell r="I20814">
            <v>0</v>
          </cell>
          <cell r="M20814">
            <v>9</v>
          </cell>
          <cell r="Q20814">
            <v>9</v>
          </cell>
          <cell r="V20814">
            <v>4602</v>
          </cell>
        </row>
        <row r="20815">
          <cell r="A20815">
            <v>1</v>
          </cell>
          <cell r="E20815">
            <v>9</v>
          </cell>
          <cell r="I20815">
            <v>0</v>
          </cell>
          <cell r="M20815">
            <v>9</v>
          </cell>
          <cell r="Q20815">
            <v>9</v>
          </cell>
          <cell r="V20815">
            <v>4603</v>
          </cell>
        </row>
        <row r="20816">
          <cell r="A20816">
            <v>1</v>
          </cell>
          <cell r="E20816">
            <v>9</v>
          </cell>
          <cell r="I20816">
            <v>0</v>
          </cell>
          <cell r="M20816">
            <v>9</v>
          </cell>
          <cell r="Q20816">
            <v>9</v>
          </cell>
          <cell r="V20816">
            <v>4610</v>
          </cell>
        </row>
        <row r="20817">
          <cell r="A20817">
            <v>1</v>
          </cell>
          <cell r="E20817">
            <v>9</v>
          </cell>
          <cell r="I20817">
            <v>0</v>
          </cell>
          <cell r="M20817">
            <v>9</v>
          </cell>
          <cell r="Q20817">
            <v>9</v>
          </cell>
          <cell r="V20817">
            <v>4640</v>
          </cell>
        </row>
        <row r="20818">
          <cell r="A20818">
            <v>1</v>
          </cell>
          <cell r="E20818">
            <v>9</v>
          </cell>
          <cell r="I20818">
            <v>40230.720000000001</v>
          </cell>
          <cell r="M20818">
            <v>9</v>
          </cell>
          <cell r="Q20818">
            <v>9</v>
          </cell>
          <cell r="V20818">
            <v>4660</v>
          </cell>
        </row>
        <row r="20819">
          <cell r="A20819">
            <v>1</v>
          </cell>
          <cell r="E20819">
            <v>9</v>
          </cell>
          <cell r="I20819">
            <v>0</v>
          </cell>
          <cell r="M20819">
            <v>9</v>
          </cell>
          <cell r="Q20819">
            <v>9</v>
          </cell>
          <cell r="V20819">
            <v>4680</v>
          </cell>
        </row>
        <row r="20820">
          <cell r="A20820">
            <v>1</v>
          </cell>
          <cell r="E20820">
            <v>9</v>
          </cell>
          <cell r="I20820">
            <v>243918.42</v>
          </cell>
          <cell r="M20820">
            <v>9</v>
          </cell>
          <cell r="Q20820">
            <v>9</v>
          </cell>
          <cell r="V20820">
            <v>4700</v>
          </cell>
        </row>
        <row r="20821">
          <cell r="A20821">
            <v>1</v>
          </cell>
          <cell r="E20821">
            <v>9</v>
          </cell>
          <cell r="I20821">
            <v>119431.84</v>
          </cell>
          <cell r="M20821">
            <v>9</v>
          </cell>
          <cell r="Q20821">
            <v>9</v>
          </cell>
          <cell r="V20821">
            <v>4720</v>
          </cell>
        </row>
        <row r="20822">
          <cell r="A20822">
            <v>1</v>
          </cell>
          <cell r="E20822">
            <v>9</v>
          </cell>
          <cell r="I20822">
            <v>4419448.68</v>
          </cell>
          <cell r="M20822">
            <v>9</v>
          </cell>
          <cell r="Q20822">
            <v>9</v>
          </cell>
          <cell r="V20822">
            <v>4730</v>
          </cell>
        </row>
        <row r="20823">
          <cell r="A20823">
            <v>1</v>
          </cell>
          <cell r="E20823">
            <v>9</v>
          </cell>
          <cell r="I20823">
            <v>0</v>
          </cell>
          <cell r="M20823">
            <v>9</v>
          </cell>
          <cell r="Q20823">
            <v>9</v>
          </cell>
          <cell r="V20823">
            <v>4740</v>
          </cell>
        </row>
        <row r="20824">
          <cell r="A20824">
            <v>1</v>
          </cell>
          <cell r="E20824">
            <v>9</v>
          </cell>
          <cell r="I20824">
            <v>0</v>
          </cell>
          <cell r="M20824">
            <v>9</v>
          </cell>
          <cell r="Q20824">
            <v>9</v>
          </cell>
          <cell r="V20824">
            <v>4760</v>
          </cell>
        </row>
        <row r="20825">
          <cell r="A20825">
            <v>1</v>
          </cell>
          <cell r="E20825">
            <v>9</v>
          </cell>
          <cell r="I20825">
            <v>362659.51</v>
          </cell>
          <cell r="M20825">
            <v>9</v>
          </cell>
          <cell r="Q20825">
            <v>9</v>
          </cell>
          <cell r="V20825">
            <v>4775</v>
          </cell>
        </row>
        <row r="20826">
          <cell r="A20826">
            <v>1</v>
          </cell>
          <cell r="E20826">
            <v>9</v>
          </cell>
          <cell r="I20826">
            <v>20450.66</v>
          </cell>
          <cell r="M20826">
            <v>9</v>
          </cell>
          <cell r="Q20826">
            <v>9</v>
          </cell>
          <cell r="V20826">
            <v>4775</v>
          </cell>
        </row>
        <row r="20827">
          <cell r="A20827">
            <v>1</v>
          </cell>
          <cell r="E20827">
            <v>9</v>
          </cell>
          <cell r="I20827">
            <v>0</v>
          </cell>
          <cell r="M20827">
            <v>9</v>
          </cell>
          <cell r="Q20827">
            <v>9</v>
          </cell>
          <cell r="V20827">
            <v>4775</v>
          </cell>
        </row>
        <row r="20828">
          <cell r="A20828">
            <v>1</v>
          </cell>
          <cell r="E20828">
            <v>9</v>
          </cell>
          <cell r="I20828">
            <v>196389.52</v>
          </cell>
          <cell r="M20828">
            <v>9</v>
          </cell>
          <cell r="Q20828">
            <v>9</v>
          </cell>
          <cell r="V20828">
            <v>4780</v>
          </cell>
        </row>
        <row r="20829">
          <cell r="A20829">
            <v>1</v>
          </cell>
          <cell r="E20829">
            <v>9</v>
          </cell>
          <cell r="I20829">
            <v>975673.68</v>
          </cell>
          <cell r="M20829">
            <v>9</v>
          </cell>
          <cell r="Q20829">
            <v>9</v>
          </cell>
          <cell r="V20829">
            <v>4785</v>
          </cell>
        </row>
        <row r="20830">
          <cell r="A20830">
            <v>1</v>
          </cell>
          <cell r="E20830">
            <v>9</v>
          </cell>
          <cell r="I20830">
            <v>16258.12</v>
          </cell>
          <cell r="M20830">
            <v>9</v>
          </cell>
          <cell r="Q20830">
            <v>9</v>
          </cell>
          <cell r="V20830">
            <v>4800</v>
          </cell>
        </row>
        <row r="20831">
          <cell r="A20831">
            <v>1</v>
          </cell>
          <cell r="E20831">
            <v>9</v>
          </cell>
          <cell r="I20831">
            <v>0</v>
          </cell>
          <cell r="M20831">
            <v>9</v>
          </cell>
          <cell r="Q20831">
            <v>9</v>
          </cell>
          <cell r="V20831">
            <v>4800</v>
          </cell>
        </row>
        <row r="20832">
          <cell r="A20832">
            <v>1</v>
          </cell>
          <cell r="E20832">
            <v>9</v>
          </cell>
          <cell r="I20832">
            <v>712843.46</v>
          </cell>
          <cell r="M20832">
            <v>9</v>
          </cell>
          <cell r="Q20832">
            <v>9</v>
          </cell>
          <cell r="V20832">
            <v>4830</v>
          </cell>
        </row>
        <row r="20833">
          <cell r="A20833">
            <v>1</v>
          </cell>
          <cell r="E20833">
            <v>9</v>
          </cell>
          <cell r="I20833">
            <v>0</v>
          </cell>
          <cell r="M20833">
            <v>9</v>
          </cell>
          <cell r="Q20833">
            <v>9</v>
          </cell>
          <cell r="V20833">
            <v>4901</v>
          </cell>
        </row>
        <row r="20834">
          <cell r="A20834">
            <v>1</v>
          </cell>
          <cell r="E20834">
            <v>9</v>
          </cell>
          <cell r="I20834">
            <v>-4700000</v>
          </cell>
          <cell r="M20834">
            <v>9</v>
          </cell>
          <cell r="Q20834">
            <v>9</v>
          </cell>
          <cell r="V20834">
            <v>5100</v>
          </cell>
        </row>
        <row r="20835">
          <cell r="A20835">
            <v>1</v>
          </cell>
          <cell r="E20835">
            <v>9</v>
          </cell>
          <cell r="I20835">
            <v>-4530597.3</v>
          </cell>
          <cell r="M20835">
            <v>9</v>
          </cell>
          <cell r="Q20835">
            <v>9</v>
          </cell>
          <cell r="V20835">
            <v>5150</v>
          </cell>
        </row>
        <row r="20836">
          <cell r="A20836">
            <v>1</v>
          </cell>
          <cell r="E20836">
            <v>9</v>
          </cell>
          <cell r="I20836">
            <v>-54918102.609999999</v>
          </cell>
          <cell r="M20836">
            <v>9</v>
          </cell>
          <cell r="Q20836">
            <v>9</v>
          </cell>
          <cell r="V20836">
            <v>5200</v>
          </cell>
        </row>
        <row r="20837">
          <cell r="A20837">
            <v>1</v>
          </cell>
          <cell r="E20837">
            <v>9</v>
          </cell>
          <cell r="I20837">
            <v>-246004800</v>
          </cell>
          <cell r="M20837">
            <v>9</v>
          </cell>
          <cell r="Q20837">
            <v>9</v>
          </cell>
          <cell r="V20837">
            <v>5400</v>
          </cell>
        </row>
        <row r="20838">
          <cell r="A20838">
            <v>1</v>
          </cell>
          <cell r="E20838">
            <v>9</v>
          </cell>
          <cell r="I20838">
            <v>-24788000</v>
          </cell>
          <cell r="M20838">
            <v>9</v>
          </cell>
          <cell r="Q20838">
            <v>9</v>
          </cell>
          <cell r="V20838">
            <v>5400</v>
          </cell>
        </row>
        <row r="20839">
          <cell r="A20839">
            <v>1</v>
          </cell>
          <cell r="E20839">
            <v>9</v>
          </cell>
          <cell r="I20839">
            <v>-40000000</v>
          </cell>
          <cell r="M20839">
            <v>9</v>
          </cell>
          <cell r="Q20839">
            <v>9</v>
          </cell>
          <cell r="V20839">
            <v>5400</v>
          </cell>
        </row>
        <row r="20840">
          <cell r="A20840">
            <v>1</v>
          </cell>
          <cell r="E20840">
            <v>9</v>
          </cell>
          <cell r="I20840">
            <v>6807459.96</v>
          </cell>
          <cell r="M20840">
            <v>9</v>
          </cell>
          <cell r="Q20840">
            <v>9</v>
          </cell>
          <cell r="V20840">
            <v>5400</v>
          </cell>
        </row>
        <row r="20841">
          <cell r="A20841">
            <v>1</v>
          </cell>
          <cell r="E20841">
            <v>9</v>
          </cell>
          <cell r="I20841">
            <v>166851655.25999999</v>
          </cell>
          <cell r="M20841">
            <v>9</v>
          </cell>
          <cell r="Q20841">
            <v>9</v>
          </cell>
          <cell r="V20841">
            <v>5400</v>
          </cell>
        </row>
        <row r="20842">
          <cell r="A20842">
            <v>1</v>
          </cell>
          <cell r="E20842">
            <v>9</v>
          </cell>
          <cell r="I20842">
            <v>-104919999.98999999</v>
          </cell>
          <cell r="M20842">
            <v>9</v>
          </cell>
          <cell r="Q20842">
            <v>9</v>
          </cell>
          <cell r="V20842">
            <v>5400</v>
          </cell>
        </row>
        <row r="20843">
          <cell r="A20843">
            <v>1</v>
          </cell>
          <cell r="E20843">
            <v>9</v>
          </cell>
          <cell r="I20843">
            <v>3412850</v>
          </cell>
          <cell r="M20843">
            <v>9</v>
          </cell>
          <cell r="Q20843">
            <v>9</v>
          </cell>
          <cell r="V20843">
            <v>6110</v>
          </cell>
        </row>
        <row r="20844">
          <cell r="A20844">
            <v>1</v>
          </cell>
          <cell r="E20844">
            <v>9</v>
          </cell>
          <cell r="I20844">
            <v>-507592.92</v>
          </cell>
          <cell r="M20844">
            <v>9</v>
          </cell>
          <cell r="Q20844">
            <v>9</v>
          </cell>
          <cell r="V20844">
            <v>6120</v>
          </cell>
        </row>
        <row r="20845">
          <cell r="A20845">
            <v>1</v>
          </cell>
          <cell r="E20845">
            <v>9</v>
          </cell>
          <cell r="I20845">
            <v>2354136.1800000002</v>
          </cell>
          <cell r="M20845">
            <v>9</v>
          </cell>
          <cell r="Q20845">
            <v>9</v>
          </cell>
          <cell r="V20845">
            <v>6210</v>
          </cell>
        </row>
        <row r="20846">
          <cell r="A20846">
            <v>1</v>
          </cell>
          <cell r="E20846">
            <v>9</v>
          </cell>
          <cell r="I20846">
            <v>-290838.84999999998</v>
          </cell>
          <cell r="M20846">
            <v>9</v>
          </cell>
          <cell r="Q20846">
            <v>9</v>
          </cell>
          <cell r="V20846">
            <v>6220</v>
          </cell>
        </row>
        <row r="20847">
          <cell r="A20847">
            <v>1</v>
          </cell>
          <cell r="E20847">
            <v>9</v>
          </cell>
          <cell r="I20847">
            <v>0</v>
          </cell>
          <cell r="M20847">
            <v>9</v>
          </cell>
          <cell r="Q20847">
            <v>9</v>
          </cell>
          <cell r="V20847">
            <v>6310</v>
          </cell>
        </row>
        <row r="20848">
          <cell r="A20848">
            <v>1</v>
          </cell>
          <cell r="E20848">
            <v>9</v>
          </cell>
          <cell r="I20848">
            <v>0</v>
          </cell>
          <cell r="M20848">
            <v>9</v>
          </cell>
          <cell r="Q20848">
            <v>9</v>
          </cell>
          <cell r="V20848">
            <v>6320</v>
          </cell>
        </row>
        <row r="20849">
          <cell r="A20849">
            <v>1</v>
          </cell>
          <cell r="E20849">
            <v>9</v>
          </cell>
          <cell r="I20849">
            <v>0</v>
          </cell>
          <cell r="M20849">
            <v>9</v>
          </cell>
          <cell r="Q20849">
            <v>9</v>
          </cell>
          <cell r="V20849">
            <v>6410</v>
          </cell>
        </row>
        <row r="20850">
          <cell r="A20850">
            <v>1</v>
          </cell>
          <cell r="E20850">
            <v>9</v>
          </cell>
          <cell r="I20850">
            <v>0</v>
          </cell>
          <cell r="M20850">
            <v>9</v>
          </cell>
          <cell r="Q20850">
            <v>9</v>
          </cell>
          <cell r="V20850">
            <v>6420</v>
          </cell>
        </row>
        <row r="20851">
          <cell r="A20851">
            <v>1</v>
          </cell>
          <cell r="E20851">
            <v>9</v>
          </cell>
          <cell r="I20851">
            <v>0</v>
          </cell>
          <cell r="M20851">
            <v>9</v>
          </cell>
          <cell r="Q20851">
            <v>9</v>
          </cell>
          <cell r="V20851">
            <v>6510</v>
          </cell>
        </row>
        <row r="20852">
          <cell r="A20852">
            <v>1</v>
          </cell>
          <cell r="E20852">
            <v>9</v>
          </cell>
          <cell r="I20852">
            <v>0</v>
          </cell>
          <cell r="M20852">
            <v>9</v>
          </cell>
          <cell r="Q20852">
            <v>9</v>
          </cell>
          <cell r="V20852">
            <v>6520</v>
          </cell>
        </row>
        <row r="20853">
          <cell r="A20853">
            <v>1</v>
          </cell>
          <cell r="E20853">
            <v>9</v>
          </cell>
          <cell r="I20853">
            <v>0</v>
          </cell>
          <cell r="M20853">
            <v>9</v>
          </cell>
          <cell r="Q20853">
            <v>9</v>
          </cell>
          <cell r="V20853">
            <v>6910</v>
          </cell>
        </row>
        <row r="20854">
          <cell r="A20854">
            <v>1</v>
          </cell>
          <cell r="E20854">
            <v>9</v>
          </cell>
          <cell r="I20854">
            <v>463445</v>
          </cell>
          <cell r="M20854">
            <v>9</v>
          </cell>
          <cell r="Q20854">
            <v>9</v>
          </cell>
          <cell r="V20854">
            <v>7000</v>
          </cell>
        </row>
        <row r="20855">
          <cell r="A20855">
            <v>1</v>
          </cell>
          <cell r="E20855">
            <v>9</v>
          </cell>
          <cell r="I20855">
            <v>126227784</v>
          </cell>
          <cell r="M20855">
            <v>9</v>
          </cell>
          <cell r="Q20855">
            <v>9</v>
          </cell>
          <cell r="V20855">
            <v>7100</v>
          </cell>
        </row>
        <row r="20856">
          <cell r="A20856">
            <v>1</v>
          </cell>
          <cell r="E20856">
            <v>9</v>
          </cell>
          <cell r="I20856">
            <v>22222225.379999999</v>
          </cell>
          <cell r="M20856">
            <v>9</v>
          </cell>
          <cell r="Q20856">
            <v>9</v>
          </cell>
          <cell r="V20856">
            <v>7130</v>
          </cell>
        </row>
        <row r="20857">
          <cell r="A20857">
            <v>1</v>
          </cell>
          <cell r="E20857">
            <v>9</v>
          </cell>
          <cell r="I20857">
            <v>12737319.619999999</v>
          </cell>
          <cell r="M20857">
            <v>9</v>
          </cell>
          <cell r="Q20857">
            <v>9</v>
          </cell>
          <cell r="V20857">
            <v>7140</v>
          </cell>
        </row>
        <row r="20858">
          <cell r="A20858">
            <v>1</v>
          </cell>
          <cell r="E20858">
            <v>9</v>
          </cell>
          <cell r="I20858">
            <v>463445</v>
          </cell>
          <cell r="M20858">
            <v>9</v>
          </cell>
          <cell r="Q20858">
            <v>9</v>
          </cell>
          <cell r="V20858">
            <v>7150</v>
          </cell>
        </row>
        <row r="20859">
          <cell r="A20859">
            <v>1</v>
          </cell>
          <cell r="E20859">
            <v>9</v>
          </cell>
          <cell r="I20859">
            <v>0</v>
          </cell>
          <cell r="M20859">
            <v>9</v>
          </cell>
          <cell r="Q20859">
            <v>9</v>
          </cell>
          <cell r="V20859">
            <v>7300</v>
          </cell>
        </row>
        <row r="20860">
          <cell r="A20860">
            <v>1</v>
          </cell>
          <cell r="E20860">
            <v>9</v>
          </cell>
          <cell r="I20860">
            <v>0</v>
          </cell>
          <cell r="M20860">
            <v>9</v>
          </cell>
          <cell r="Q20860">
            <v>9</v>
          </cell>
          <cell r="V20860">
            <v>7300</v>
          </cell>
        </row>
        <row r="20861">
          <cell r="A20861">
            <v>1</v>
          </cell>
          <cell r="E20861">
            <v>9</v>
          </cell>
          <cell r="I20861">
            <v>0</v>
          </cell>
          <cell r="M20861">
            <v>9</v>
          </cell>
          <cell r="Q20861">
            <v>9</v>
          </cell>
          <cell r="V20861">
            <v>7300</v>
          </cell>
        </row>
        <row r="20862">
          <cell r="A20862">
            <v>1</v>
          </cell>
          <cell r="E20862">
            <v>9</v>
          </cell>
          <cell r="I20862">
            <v>0</v>
          </cell>
          <cell r="M20862">
            <v>9</v>
          </cell>
          <cell r="Q20862">
            <v>9</v>
          </cell>
          <cell r="V20862">
            <v>7300</v>
          </cell>
        </row>
        <row r="20863">
          <cell r="A20863">
            <v>1</v>
          </cell>
          <cell r="E20863">
            <v>9</v>
          </cell>
          <cell r="I20863">
            <v>0</v>
          </cell>
          <cell r="M20863">
            <v>9</v>
          </cell>
          <cell r="Q20863">
            <v>9</v>
          </cell>
          <cell r="V20863">
            <v>7300</v>
          </cell>
        </row>
        <row r="20864">
          <cell r="A20864">
            <v>1</v>
          </cell>
          <cell r="E20864">
            <v>9</v>
          </cell>
          <cell r="I20864">
            <v>0</v>
          </cell>
          <cell r="M20864">
            <v>9</v>
          </cell>
          <cell r="Q20864">
            <v>9</v>
          </cell>
          <cell r="V20864">
            <v>7300</v>
          </cell>
        </row>
        <row r="20865">
          <cell r="A20865">
            <v>1</v>
          </cell>
          <cell r="E20865">
            <v>9</v>
          </cell>
          <cell r="I20865">
            <v>0</v>
          </cell>
          <cell r="M20865">
            <v>9</v>
          </cell>
          <cell r="Q20865">
            <v>9</v>
          </cell>
          <cell r="V20865">
            <v>7300</v>
          </cell>
        </row>
        <row r="20866">
          <cell r="A20866">
            <v>1</v>
          </cell>
          <cell r="E20866">
            <v>9</v>
          </cell>
          <cell r="I20866">
            <v>0</v>
          </cell>
          <cell r="M20866">
            <v>9</v>
          </cell>
          <cell r="Q20866">
            <v>9</v>
          </cell>
          <cell r="V20866">
            <v>7430</v>
          </cell>
        </row>
        <row r="20867">
          <cell r="A20867">
            <v>1</v>
          </cell>
          <cell r="E20867">
            <v>9</v>
          </cell>
          <cell r="I20867">
            <v>52467710.609999999</v>
          </cell>
          <cell r="M20867">
            <v>9</v>
          </cell>
          <cell r="Q20867">
            <v>9</v>
          </cell>
          <cell r="V20867">
            <v>7700</v>
          </cell>
        </row>
        <row r="20868">
          <cell r="A20868">
            <v>1</v>
          </cell>
          <cell r="E20868">
            <v>9</v>
          </cell>
          <cell r="I20868">
            <v>0</v>
          </cell>
          <cell r="M20868">
            <v>9</v>
          </cell>
          <cell r="Q20868">
            <v>9</v>
          </cell>
          <cell r="V20868">
            <v>7800</v>
          </cell>
        </row>
        <row r="20869">
          <cell r="A20869">
            <v>1</v>
          </cell>
          <cell r="E20869">
            <v>9</v>
          </cell>
          <cell r="I20869">
            <v>1287741.71</v>
          </cell>
          <cell r="M20869">
            <v>9</v>
          </cell>
          <cell r="Q20869">
            <v>9</v>
          </cell>
          <cell r="V20869">
            <v>7903</v>
          </cell>
        </row>
        <row r="20870">
          <cell r="A20870">
            <v>1</v>
          </cell>
          <cell r="E20870">
            <v>9</v>
          </cell>
          <cell r="I20870">
            <v>499940.24</v>
          </cell>
          <cell r="M20870">
            <v>9</v>
          </cell>
          <cell r="Q20870">
            <v>9</v>
          </cell>
          <cell r="V20870">
            <v>8031</v>
          </cell>
        </row>
        <row r="20871">
          <cell r="A20871">
            <v>1</v>
          </cell>
          <cell r="E20871">
            <v>9</v>
          </cell>
          <cell r="I20871">
            <v>-272950.96000000002</v>
          </cell>
          <cell r="M20871">
            <v>9</v>
          </cell>
          <cell r="Q20871">
            <v>9</v>
          </cell>
          <cell r="V20871">
            <v>8032</v>
          </cell>
        </row>
        <row r="20872">
          <cell r="A20872">
            <v>1</v>
          </cell>
          <cell r="E20872">
            <v>9</v>
          </cell>
          <cell r="I20872">
            <v>-363763.67</v>
          </cell>
          <cell r="M20872">
            <v>9</v>
          </cell>
          <cell r="Q20872">
            <v>9</v>
          </cell>
          <cell r="V20872">
            <v>8033</v>
          </cell>
        </row>
        <row r="20873">
          <cell r="A20873">
            <v>1</v>
          </cell>
          <cell r="E20873">
            <v>9</v>
          </cell>
          <cell r="I20873">
            <v>0</v>
          </cell>
          <cell r="M20873">
            <v>9</v>
          </cell>
          <cell r="Q20873">
            <v>9</v>
          </cell>
          <cell r="V20873">
            <v>8034</v>
          </cell>
        </row>
        <row r="20874">
          <cell r="A20874">
            <v>1</v>
          </cell>
          <cell r="E20874">
            <v>9</v>
          </cell>
          <cell r="I20874">
            <v>-13470484.17</v>
          </cell>
          <cell r="M20874">
            <v>9</v>
          </cell>
          <cell r="Q20874">
            <v>9</v>
          </cell>
          <cell r="V20874">
            <v>9000</v>
          </cell>
        </row>
        <row r="20875">
          <cell r="A20875">
            <v>1</v>
          </cell>
          <cell r="E20875">
            <v>9</v>
          </cell>
          <cell r="I20875">
            <v>-8914831.9000000004</v>
          </cell>
          <cell r="M20875">
            <v>9</v>
          </cell>
          <cell r="Q20875">
            <v>9</v>
          </cell>
          <cell r="V20875">
            <v>9100</v>
          </cell>
        </row>
        <row r="20876">
          <cell r="A20876">
            <v>1</v>
          </cell>
          <cell r="E20876">
            <v>9</v>
          </cell>
          <cell r="I20876">
            <v>-1879576.09</v>
          </cell>
          <cell r="M20876">
            <v>9</v>
          </cell>
          <cell r="Q20876">
            <v>9</v>
          </cell>
          <cell r="V20876">
            <v>9110</v>
          </cell>
        </row>
        <row r="20877">
          <cell r="A20877">
            <v>1</v>
          </cell>
          <cell r="E20877">
            <v>9</v>
          </cell>
          <cell r="I20877">
            <v>-11543197.68</v>
          </cell>
          <cell r="M20877">
            <v>9</v>
          </cell>
          <cell r="Q20877">
            <v>9</v>
          </cell>
          <cell r="V20877">
            <v>9203</v>
          </cell>
        </row>
        <row r="20878">
          <cell r="A20878">
            <v>1</v>
          </cell>
          <cell r="E20878">
            <v>9</v>
          </cell>
          <cell r="I20878">
            <v>0</v>
          </cell>
          <cell r="M20878">
            <v>9</v>
          </cell>
          <cell r="Q20878">
            <v>9</v>
          </cell>
          <cell r="V20878">
            <v>9215</v>
          </cell>
        </row>
        <row r="20879">
          <cell r="A20879">
            <v>1</v>
          </cell>
          <cell r="E20879">
            <v>9</v>
          </cell>
          <cell r="I20879">
            <v>0</v>
          </cell>
          <cell r="M20879">
            <v>9</v>
          </cell>
          <cell r="Q20879">
            <v>9</v>
          </cell>
          <cell r="V20879">
            <v>9251</v>
          </cell>
        </row>
        <row r="20880">
          <cell r="A20880">
            <v>1</v>
          </cell>
          <cell r="E20880">
            <v>9</v>
          </cell>
          <cell r="I20880">
            <v>-25801790.93</v>
          </cell>
          <cell r="M20880">
            <v>9</v>
          </cell>
          <cell r="Q20880">
            <v>9</v>
          </cell>
          <cell r="V20880">
            <v>9252</v>
          </cell>
        </row>
        <row r="20881">
          <cell r="A20881">
            <v>1</v>
          </cell>
          <cell r="E20881">
            <v>9</v>
          </cell>
          <cell r="I20881">
            <v>0</v>
          </cell>
          <cell r="M20881">
            <v>9</v>
          </cell>
          <cell r="Q20881">
            <v>9</v>
          </cell>
          <cell r="V20881">
            <v>9253</v>
          </cell>
        </row>
        <row r="20882">
          <cell r="A20882">
            <v>1</v>
          </cell>
          <cell r="E20882">
            <v>9</v>
          </cell>
          <cell r="I20882">
            <v>0</v>
          </cell>
          <cell r="M20882">
            <v>9</v>
          </cell>
          <cell r="Q20882">
            <v>9</v>
          </cell>
          <cell r="V20882">
            <v>9256</v>
          </cell>
        </row>
        <row r="20883">
          <cell r="A20883">
            <v>1</v>
          </cell>
          <cell r="E20883">
            <v>9</v>
          </cell>
          <cell r="I20883">
            <v>-8279431.5599999996</v>
          </cell>
          <cell r="M20883">
            <v>9</v>
          </cell>
          <cell r="Q20883">
            <v>9</v>
          </cell>
          <cell r="V20883">
            <v>9305</v>
          </cell>
        </row>
        <row r="20884">
          <cell r="A20884">
            <v>1</v>
          </cell>
          <cell r="E20884">
            <v>9</v>
          </cell>
          <cell r="I20884">
            <v>0</v>
          </cell>
          <cell r="M20884">
            <v>9</v>
          </cell>
          <cell r="Q20884">
            <v>9</v>
          </cell>
          <cell r="V20884">
            <v>9306</v>
          </cell>
        </row>
        <row r="20885">
          <cell r="A20885">
            <v>1</v>
          </cell>
          <cell r="E20885">
            <v>9</v>
          </cell>
          <cell r="I20885">
            <v>0</v>
          </cell>
          <cell r="M20885">
            <v>9</v>
          </cell>
          <cell r="Q20885">
            <v>9</v>
          </cell>
          <cell r="V20885">
            <v>9400</v>
          </cell>
        </row>
        <row r="20886">
          <cell r="A20886">
            <v>1</v>
          </cell>
          <cell r="E20886">
            <v>9</v>
          </cell>
          <cell r="I20886">
            <v>-56974597.299999997</v>
          </cell>
          <cell r="M20886">
            <v>9</v>
          </cell>
          <cell r="Q20886">
            <v>9</v>
          </cell>
          <cell r="V20886">
            <v>9530</v>
          </cell>
        </row>
        <row r="20887">
          <cell r="A20887">
            <v>1</v>
          </cell>
          <cell r="E20887">
            <v>9</v>
          </cell>
          <cell r="I20887">
            <v>-148418371.13999999</v>
          </cell>
          <cell r="M20887">
            <v>9</v>
          </cell>
          <cell r="Q20887">
            <v>9</v>
          </cell>
          <cell r="V20887">
            <v>9600</v>
          </cell>
        </row>
        <row r="20888">
          <cell r="A20888">
            <v>1</v>
          </cell>
          <cell r="E20888">
            <v>9</v>
          </cell>
          <cell r="I20888">
            <v>-23565201.859999999</v>
          </cell>
          <cell r="M20888">
            <v>9</v>
          </cell>
          <cell r="Q20888">
            <v>9</v>
          </cell>
          <cell r="V20888">
            <v>9610</v>
          </cell>
        </row>
        <row r="20889">
          <cell r="A20889">
            <v>1</v>
          </cell>
          <cell r="E20889">
            <v>9</v>
          </cell>
          <cell r="I20889">
            <v>-87254</v>
          </cell>
          <cell r="M20889">
            <v>9</v>
          </cell>
          <cell r="Q20889">
            <v>9</v>
          </cell>
          <cell r="V20889">
            <v>9990</v>
          </cell>
        </row>
        <row r="20890">
          <cell r="A20890">
            <v>1</v>
          </cell>
          <cell r="E20890">
            <v>9</v>
          </cell>
          <cell r="I20890">
            <v>365198753.58999997</v>
          </cell>
          <cell r="M20890">
            <v>9</v>
          </cell>
          <cell r="Q20890">
            <v>9</v>
          </cell>
          <cell r="V20890">
            <v>5301</v>
          </cell>
        </row>
        <row r="20891">
          <cell r="A20891">
            <v>1</v>
          </cell>
          <cell r="E20891">
            <v>6</v>
          </cell>
          <cell r="I20891">
            <v>744384.9</v>
          </cell>
          <cell r="M20891">
            <v>6</v>
          </cell>
          <cell r="Q20891">
            <v>6</v>
          </cell>
          <cell r="V20891">
            <v>2010</v>
          </cell>
        </row>
        <row r="20892">
          <cell r="A20892">
            <v>1</v>
          </cell>
          <cell r="E20892">
            <v>6</v>
          </cell>
          <cell r="I20892">
            <v>853549.83</v>
          </cell>
          <cell r="M20892">
            <v>6</v>
          </cell>
          <cell r="Q20892">
            <v>6</v>
          </cell>
          <cell r="V20892">
            <v>2030</v>
          </cell>
        </row>
        <row r="20893">
          <cell r="A20893">
            <v>1</v>
          </cell>
          <cell r="E20893">
            <v>6</v>
          </cell>
          <cell r="I20893">
            <v>964004.86</v>
          </cell>
          <cell r="M20893">
            <v>6</v>
          </cell>
          <cell r="Q20893">
            <v>6</v>
          </cell>
          <cell r="V20893">
            <v>2040</v>
          </cell>
        </row>
        <row r="20894">
          <cell r="A20894">
            <v>1</v>
          </cell>
          <cell r="E20894">
            <v>6</v>
          </cell>
          <cell r="I20894">
            <v>5088337.1900000004</v>
          </cell>
          <cell r="M20894">
            <v>6</v>
          </cell>
          <cell r="Q20894">
            <v>6</v>
          </cell>
          <cell r="V20894">
            <v>2051</v>
          </cell>
        </row>
        <row r="20895">
          <cell r="A20895">
            <v>1</v>
          </cell>
          <cell r="E20895">
            <v>6</v>
          </cell>
          <cell r="I20895">
            <v>1397666.66</v>
          </cell>
          <cell r="M20895">
            <v>6</v>
          </cell>
          <cell r="Q20895">
            <v>6</v>
          </cell>
          <cell r="V20895">
            <v>2052</v>
          </cell>
        </row>
        <row r="20896">
          <cell r="A20896">
            <v>1</v>
          </cell>
          <cell r="E20896">
            <v>6</v>
          </cell>
          <cell r="I20896">
            <v>83333.34</v>
          </cell>
          <cell r="M20896">
            <v>6</v>
          </cell>
          <cell r="Q20896">
            <v>6</v>
          </cell>
          <cell r="V20896">
            <v>2053</v>
          </cell>
        </row>
        <row r="20897">
          <cell r="A20897">
            <v>1</v>
          </cell>
          <cell r="E20897">
            <v>6</v>
          </cell>
          <cell r="I20897">
            <v>-4229464.22</v>
          </cell>
          <cell r="M20897">
            <v>6</v>
          </cell>
          <cell r="Q20897">
            <v>6</v>
          </cell>
          <cell r="V20897">
            <v>3400</v>
          </cell>
        </row>
        <row r="20898">
          <cell r="A20898">
            <v>1</v>
          </cell>
          <cell r="E20898">
            <v>6</v>
          </cell>
          <cell r="I20898">
            <v>777995.68</v>
          </cell>
          <cell r="M20898">
            <v>6</v>
          </cell>
          <cell r="Q20898">
            <v>6</v>
          </cell>
          <cell r="V20898">
            <v>4150</v>
          </cell>
        </row>
        <row r="20899">
          <cell r="A20899">
            <v>1</v>
          </cell>
          <cell r="E20899">
            <v>6</v>
          </cell>
          <cell r="I20899">
            <v>600034.16</v>
          </cell>
          <cell r="M20899">
            <v>6</v>
          </cell>
          <cell r="Q20899">
            <v>6</v>
          </cell>
          <cell r="V20899">
            <v>4360</v>
          </cell>
        </row>
        <row r="20900">
          <cell r="A20900">
            <v>1</v>
          </cell>
          <cell r="E20900">
            <v>6</v>
          </cell>
          <cell r="I20900">
            <v>30000</v>
          </cell>
          <cell r="M20900">
            <v>6</v>
          </cell>
          <cell r="Q20900">
            <v>6</v>
          </cell>
          <cell r="V20900">
            <v>4595</v>
          </cell>
        </row>
        <row r="20901">
          <cell r="A20901">
            <v>1</v>
          </cell>
          <cell r="E20901">
            <v>6</v>
          </cell>
          <cell r="I20901">
            <v>127606.82</v>
          </cell>
          <cell r="M20901">
            <v>6</v>
          </cell>
          <cell r="Q20901">
            <v>6</v>
          </cell>
          <cell r="V20901">
            <v>4601</v>
          </cell>
        </row>
        <row r="20902">
          <cell r="A20902">
            <v>1</v>
          </cell>
          <cell r="E20902">
            <v>6</v>
          </cell>
          <cell r="I20902">
            <v>913435</v>
          </cell>
          <cell r="M20902">
            <v>6</v>
          </cell>
          <cell r="Q20902">
            <v>6</v>
          </cell>
          <cell r="V20902">
            <v>4602</v>
          </cell>
        </row>
        <row r="20903">
          <cell r="A20903">
            <v>1</v>
          </cell>
          <cell r="E20903">
            <v>6</v>
          </cell>
          <cell r="I20903">
            <v>135895.67000000001</v>
          </cell>
          <cell r="M20903">
            <v>6</v>
          </cell>
          <cell r="Q20903">
            <v>6</v>
          </cell>
          <cell r="V20903">
            <v>4660</v>
          </cell>
        </row>
        <row r="20904">
          <cell r="A20904">
            <v>1</v>
          </cell>
          <cell r="E20904">
            <v>6</v>
          </cell>
          <cell r="I20904">
            <v>2264270.37</v>
          </cell>
          <cell r="M20904">
            <v>6</v>
          </cell>
          <cell r="Q20904">
            <v>6</v>
          </cell>
          <cell r="V20904">
            <v>4700</v>
          </cell>
        </row>
        <row r="20905">
          <cell r="A20905">
            <v>1</v>
          </cell>
          <cell r="E20905">
            <v>6</v>
          </cell>
          <cell r="I20905">
            <v>1401111.29</v>
          </cell>
          <cell r="M20905">
            <v>6</v>
          </cell>
          <cell r="Q20905">
            <v>6</v>
          </cell>
          <cell r="V20905">
            <v>4720</v>
          </cell>
        </row>
        <row r="20906">
          <cell r="A20906">
            <v>1</v>
          </cell>
          <cell r="E20906">
            <v>6</v>
          </cell>
          <cell r="I20906">
            <v>-461547.64</v>
          </cell>
          <cell r="M20906">
            <v>6</v>
          </cell>
          <cell r="Q20906">
            <v>6</v>
          </cell>
          <cell r="V20906">
            <v>4730</v>
          </cell>
        </row>
        <row r="20907">
          <cell r="A20907">
            <v>1</v>
          </cell>
          <cell r="E20907">
            <v>6</v>
          </cell>
          <cell r="I20907">
            <v>380419.59</v>
          </cell>
          <cell r="M20907">
            <v>6</v>
          </cell>
          <cell r="Q20907">
            <v>6</v>
          </cell>
          <cell r="V20907">
            <v>4760</v>
          </cell>
        </row>
        <row r="20908">
          <cell r="A20908">
            <v>1</v>
          </cell>
          <cell r="E20908">
            <v>6</v>
          </cell>
          <cell r="I20908">
            <v>180036.71</v>
          </cell>
          <cell r="M20908">
            <v>6</v>
          </cell>
          <cell r="Q20908">
            <v>6</v>
          </cell>
          <cell r="V20908">
            <v>4775</v>
          </cell>
        </row>
        <row r="20909">
          <cell r="A20909">
            <v>1</v>
          </cell>
          <cell r="E20909">
            <v>6</v>
          </cell>
          <cell r="I20909">
            <v>1261427.92</v>
          </cell>
          <cell r="M20909">
            <v>6</v>
          </cell>
          <cell r="Q20909">
            <v>6</v>
          </cell>
          <cell r="V20909">
            <v>4780</v>
          </cell>
        </row>
        <row r="20910">
          <cell r="A20910">
            <v>1</v>
          </cell>
          <cell r="E20910">
            <v>6</v>
          </cell>
          <cell r="I20910">
            <v>414867.20000000001</v>
          </cell>
          <cell r="M20910">
            <v>6</v>
          </cell>
          <cell r="Q20910">
            <v>6</v>
          </cell>
          <cell r="V20910">
            <v>4785</v>
          </cell>
        </row>
        <row r="20911">
          <cell r="A20911">
            <v>1</v>
          </cell>
          <cell r="E20911">
            <v>6</v>
          </cell>
          <cell r="I20911">
            <v>405201.37</v>
          </cell>
          <cell r="M20911">
            <v>6</v>
          </cell>
          <cell r="Q20911">
            <v>6</v>
          </cell>
          <cell r="V20911">
            <v>4800</v>
          </cell>
        </row>
        <row r="20912">
          <cell r="A20912">
            <v>1</v>
          </cell>
          <cell r="E20912">
            <v>6</v>
          </cell>
          <cell r="I20912">
            <v>1771899.99</v>
          </cell>
          <cell r="M20912">
            <v>6</v>
          </cell>
          <cell r="Q20912">
            <v>6</v>
          </cell>
          <cell r="V20912">
            <v>4830</v>
          </cell>
        </row>
        <row r="20913">
          <cell r="A20913">
            <v>1</v>
          </cell>
          <cell r="E20913">
            <v>6</v>
          </cell>
          <cell r="I20913">
            <v>-139074863.88999999</v>
          </cell>
          <cell r="M20913">
            <v>6</v>
          </cell>
          <cell r="Q20913">
            <v>6</v>
          </cell>
          <cell r="V20913">
            <v>5200</v>
          </cell>
        </row>
        <row r="20914">
          <cell r="A20914">
            <v>1</v>
          </cell>
          <cell r="E20914">
            <v>6</v>
          </cell>
          <cell r="I20914">
            <v>13875951.630000001</v>
          </cell>
          <cell r="M20914">
            <v>6</v>
          </cell>
          <cell r="Q20914">
            <v>6</v>
          </cell>
          <cell r="V20914">
            <v>5400</v>
          </cell>
        </row>
        <row r="20915">
          <cell r="A20915">
            <v>1</v>
          </cell>
          <cell r="E20915">
            <v>6</v>
          </cell>
          <cell r="I20915">
            <v>33973581.979999997</v>
          </cell>
          <cell r="M20915">
            <v>6</v>
          </cell>
          <cell r="Q20915">
            <v>6</v>
          </cell>
          <cell r="V20915">
            <v>5400</v>
          </cell>
        </row>
        <row r="20916">
          <cell r="A20916">
            <v>1</v>
          </cell>
          <cell r="E20916">
            <v>6</v>
          </cell>
          <cell r="I20916">
            <v>-190603794.52000001</v>
          </cell>
          <cell r="M20916">
            <v>6</v>
          </cell>
          <cell r="Q20916">
            <v>6</v>
          </cell>
          <cell r="V20916">
            <v>5400</v>
          </cell>
        </row>
        <row r="20917">
          <cell r="A20917">
            <v>1</v>
          </cell>
          <cell r="E20917">
            <v>6</v>
          </cell>
          <cell r="I20917">
            <v>2565566.5</v>
          </cell>
          <cell r="M20917">
            <v>6</v>
          </cell>
          <cell r="Q20917">
            <v>6</v>
          </cell>
          <cell r="V20917">
            <v>5400</v>
          </cell>
        </row>
        <row r="20918">
          <cell r="A20918">
            <v>1</v>
          </cell>
          <cell r="E20918">
            <v>6</v>
          </cell>
          <cell r="I20918">
            <v>193373622.50999999</v>
          </cell>
          <cell r="M20918">
            <v>6</v>
          </cell>
          <cell r="Q20918">
            <v>6</v>
          </cell>
          <cell r="V20918">
            <v>7100</v>
          </cell>
        </row>
        <row r="20919">
          <cell r="A20919">
            <v>1</v>
          </cell>
          <cell r="E20919">
            <v>6</v>
          </cell>
          <cell r="I20919">
            <v>-11355104.82</v>
          </cell>
          <cell r="M20919">
            <v>6</v>
          </cell>
          <cell r="Q20919">
            <v>6</v>
          </cell>
          <cell r="V20919">
            <v>7110</v>
          </cell>
        </row>
        <row r="20920">
          <cell r="A20920">
            <v>1</v>
          </cell>
          <cell r="E20920">
            <v>6</v>
          </cell>
          <cell r="I20920">
            <v>64242765.789999999</v>
          </cell>
          <cell r="M20920">
            <v>6</v>
          </cell>
          <cell r="Q20920">
            <v>6</v>
          </cell>
          <cell r="V20920">
            <v>7130</v>
          </cell>
        </row>
        <row r="20921">
          <cell r="A20921">
            <v>1</v>
          </cell>
          <cell r="E20921">
            <v>6</v>
          </cell>
          <cell r="I20921">
            <v>200814.17</v>
          </cell>
          <cell r="M20921">
            <v>6</v>
          </cell>
          <cell r="Q20921">
            <v>6</v>
          </cell>
          <cell r="V20921">
            <v>7300</v>
          </cell>
        </row>
        <row r="20922">
          <cell r="A20922">
            <v>1</v>
          </cell>
          <cell r="E20922">
            <v>6</v>
          </cell>
          <cell r="I20922">
            <v>491466.26</v>
          </cell>
          <cell r="M20922">
            <v>6</v>
          </cell>
          <cell r="Q20922">
            <v>6</v>
          </cell>
          <cell r="V20922">
            <v>7300</v>
          </cell>
        </row>
        <row r="20923">
          <cell r="A20923">
            <v>1</v>
          </cell>
          <cell r="E20923">
            <v>6</v>
          </cell>
          <cell r="I20923">
            <v>-57920</v>
          </cell>
          <cell r="M20923">
            <v>6</v>
          </cell>
          <cell r="Q20923">
            <v>6</v>
          </cell>
          <cell r="V20923">
            <v>7300</v>
          </cell>
        </row>
        <row r="20924">
          <cell r="A20924">
            <v>1</v>
          </cell>
          <cell r="E20924">
            <v>6</v>
          </cell>
          <cell r="I20924">
            <v>1043364.7</v>
          </cell>
          <cell r="M20924">
            <v>6</v>
          </cell>
          <cell r="Q20924">
            <v>6</v>
          </cell>
          <cell r="V20924">
            <v>7904</v>
          </cell>
        </row>
        <row r="20925">
          <cell r="A20925">
            <v>1</v>
          </cell>
          <cell r="E20925">
            <v>6</v>
          </cell>
          <cell r="I20925">
            <v>-8592</v>
          </cell>
          <cell r="M20925">
            <v>6</v>
          </cell>
          <cell r="Q20925">
            <v>6</v>
          </cell>
          <cell r="V20925">
            <v>8042</v>
          </cell>
        </row>
        <row r="20926">
          <cell r="A20926">
            <v>1</v>
          </cell>
          <cell r="E20926">
            <v>6</v>
          </cell>
          <cell r="I20926">
            <v>660571</v>
          </cell>
          <cell r="M20926">
            <v>6</v>
          </cell>
          <cell r="Q20926">
            <v>6</v>
          </cell>
          <cell r="V20926">
            <v>8043</v>
          </cell>
        </row>
        <row r="20927">
          <cell r="A20927">
            <v>1</v>
          </cell>
          <cell r="E20927">
            <v>6</v>
          </cell>
          <cell r="I20927">
            <v>15568104</v>
          </cell>
          <cell r="M20927">
            <v>6</v>
          </cell>
          <cell r="Q20927">
            <v>6</v>
          </cell>
          <cell r="V20927">
            <v>8112</v>
          </cell>
        </row>
        <row r="20928">
          <cell r="A20928">
            <v>1</v>
          </cell>
          <cell r="E20928">
            <v>11</v>
          </cell>
          <cell r="I20928">
            <v>0</v>
          </cell>
          <cell r="M20928">
            <v>11</v>
          </cell>
          <cell r="Q20928">
            <v>11</v>
          </cell>
          <cell r="V20928">
            <v>4785</v>
          </cell>
        </row>
        <row r="20929">
          <cell r="A20929">
            <v>1</v>
          </cell>
          <cell r="E20929">
            <v>7</v>
          </cell>
          <cell r="I20929">
            <v>0</v>
          </cell>
          <cell r="M20929">
            <v>7</v>
          </cell>
          <cell r="Q20929">
            <v>7</v>
          </cell>
          <cell r="V20929">
            <v>1010</v>
          </cell>
        </row>
        <row r="20930">
          <cell r="A20930">
            <v>1</v>
          </cell>
          <cell r="E20930">
            <v>7</v>
          </cell>
          <cell r="I20930">
            <v>0</v>
          </cell>
          <cell r="M20930">
            <v>7</v>
          </cell>
          <cell r="Q20930">
            <v>7</v>
          </cell>
          <cell r="V20930">
            <v>1030</v>
          </cell>
        </row>
        <row r="20931">
          <cell r="A20931">
            <v>1</v>
          </cell>
          <cell r="E20931">
            <v>7</v>
          </cell>
          <cell r="I20931">
            <v>0</v>
          </cell>
          <cell r="M20931">
            <v>7</v>
          </cell>
          <cell r="Q20931">
            <v>7</v>
          </cell>
          <cell r="V20931">
            <v>1095</v>
          </cell>
        </row>
        <row r="20932">
          <cell r="A20932">
            <v>1</v>
          </cell>
          <cell r="E20932">
            <v>7</v>
          </cell>
          <cell r="I20932">
            <v>0</v>
          </cell>
          <cell r="M20932">
            <v>7</v>
          </cell>
          <cell r="Q20932">
            <v>7</v>
          </cell>
          <cell r="V20932">
            <v>2010</v>
          </cell>
        </row>
        <row r="20933">
          <cell r="A20933">
            <v>1</v>
          </cell>
          <cell r="E20933">
            <v>7</v>
          </cell>
          <cell r="I20933">
            <v>713000</v>
          </cell>
          <cell r="M20933">
            <v>7</v>
          </cell>
          <cell r="Q20933">
            <v>7</v>
          </cell>
          <cell r="V20933">
            <v>2030</v>
          </cell>
        </row>
        <row r="20934">
          <cell r="A20934">
            <v>1</v>
          </cell>
          <cell r="E20934">
            <v>7</v>
          </cell>
          <cell r="I20934">
            <v>635383.62</v>
          </cell>
          <cell r="M20934">
            <v>7</v>
          </cell>
          <cell r="Q20934">
            <v>7</v>
          </cell>
          <cell r="V20934">
            <v>2040</v>
          </cell>
        </row>
        <row r="20935">
          <cell r="A20935">
            <v>1</v>
          </cell>
          <cell r="E20935">
            <v>7</v>
          </cell>
          <cell r="I20935">
            <v>0</v>
          </cell>
          <cell r="M20935">
            <v>7</v>
          </cell>
          <cell r="Q20935">
            <v>7</v>
          </cell>
          <cell r="V20935">
            <v>2051</v>
          </cell>
        </row>
        <row r="20936">
          <cell r="A20936">
            <v>1</v>
          </cell>
          <cell r="E20936">
            <v>7</v>
          </cell>
          <cell r="I20936">
            <v>0</v>
          </cell>
          <cell r="M20936">
            <v>7</v>
          </cell>
          <cell r="Q20936">
            <v>7</v>
          </cell>
          <cell r="V20936">
            <v>2052</v>
          </cell>
        </row>
        <row r="20937">
          <cell r="A20937">
            <v>1</v>
          </cell>
          <cell r="E20937">
            <v>7</v>
          </cell>
          <cell r="I20937">
            <v>0</v>
          </cell>
          <cell r="M20937">
            <v>7</v>
          </cell>
          <cell r="Q20937">
            <v>7</v>
          </cell>
          <cell r="V20937">
            <v>2053</v>
          </cell>
        </row>
        <row r="20938">
          <cell r="A20938">
            <v>1</v>
          </cell>
          <cell r="E20938">
            <v>7</v>
          </cell>
          <cell r="I20938">
            <v>0</v>
          </cell>
          <cell r="M20938">
            <v>7</v>
          </cell>
          <cell r="Q20938">
            <v>7</v>
          </cell>
          <cell r="V20938">
            <v>2054</v>
          </cell>
        </row>
        <row r="20939">
          <cell r="A20939">
            <v>1</v>
          </cell>
          <cell r="E20939">
            <v>7</v>
          </cell>
          <cell r="I20939">
            <v>0</v>
          </cell>
          <cell r="M20939">
            <v>7</v>
          </cell>
          <cell r="Q20939">
            <v>7</v>
          </cell>
          <cell r="V20939">
            <v>2055</v>
          </cell>
        </row>
        <row r="20940">
          <cell r="A20940">
            <v>1</v>
          </cell>
          <cell r="E20940">
            <v>7</v>
          </cell>
          <cell r="I20940">
            <v>0</v>
          </cell>
          <cell r="M20940">
            <v>7</v>
          </cell>
          <cell r="Q20940">
            <v>7</v>
          </cell>
          <cell r="V20940">
            <v>2090</v>
          </cell>
        </row>
        <row r="20941">
          <cell r="A20941">
            <v>1</v>
          </cell>
          <cell r="E20941">
            <v>7</v>
          </cell>
          <cell r="I20941">
            <v>0</v>
          </cell>
          <cell r="M20941">
            <v>7</v>
          </cell>
          <cell r="Q20941">
            <v>7</v>
          </cell>
          <cell r="V20941">
            <v>2095</v>
          </cell>
        </row>
        <row r="20942">
          <cell r="A20942">
            <v>1</v>
          </cell>
          <cell r="E20942">
            <v>7</v>
          </cell>
          <cell r="I20942">
            <v>0</v>
          </cell>
          <cell r="M20942">
            <v>7</v>
          </cell>
          <cell r="Q20942">
            <v>7</v>
          </cell>
          <cell r="V20942">
            <v>2095</v>
          </cell>
        </row>
        <row r="20943">
          <cell r="A20943">
            <v>1</v>
          </cell>
          <cell r="E20943">
            <v>7</v>
          </cell>
          <cell r="I20943">
            <v>0</v>
          </cell>
          <cell r="M20943">
            <v>7</v>
          </cell>
          <cell r="Q20943">
            <v>7</v>
          </cell>
          <cell r="V20943">
            <v>3100</v>
          </cell>
        </row>
        <row r="20944">
          <cell r="A20944">
            <v>1</v>
          </cell>
          <cell r="E20944">
            <v>7</v>
          </cell>
          <cell r="I20944">
            <v>-486.56</v>
          </cell>
          <cell r="M20944">
            <v>7</v>
          </cell>
          <cell r="Q20944">
            <v>7</v>
          </cell>
          <cell r="V20944">
            <v>3100</v>
          </cell>
        </row>
        <row r="20945">
          <cell r="A20945">
            <v>1</v>
          </cell>
          <cell r="E20945">
            <v>7</v>
          </cell>
          <cell r="I20945">
            <v>-2730.97</v>
          </cell>
          <cell r="M20945">
            <v>7</v>
          </cell>
          <cell r="Q20945">
            <v>7</v>
          </cell>
          <cell r="V20945">
            <v>3300</v>
          </cell>
        </row>
        <row r="20946">
          <cell r="A20946">
            <v>1</v>
          </cell>
          <cell r="E20946">
            <v>7</v>
          </cell>
          <cell r="I20946">
            <v>-1489724.08</v>
          </cell>
          <cell r="M20946">
            <v>7</v>
          </cell>
          <cell r="Q20946">
            <v>7</v>
          </cell>
          <cell r="V20946">
            <v>3400</v>
          </cell>
        </row>
        <row r="20947">
          <cell r="A20947">
            <v>1</v>
          </cell>
          <cell r="E20947">
            <v>7</v>
          </cell>
          <cell r="I20947">
            <v>-36855</v>
          </cell>
          <cell r="M20947">
            <v>7</v>
          </cell>
          <cell r="Q20947">
            <v>7</v>
          </cell>
          <cell r="V20947">
            <v>4000</v>
          </cell>
        </row>
        <row r="20948">
          <cell r="A20948">
            <v>1</v>
          </cell>
          <cell r="E20948">
            <v>7</v>
          </cell>
          <cell r="I20948">
            <v>0</v>
          </cell>
          <cell r="M20948">
            <v>7</v>
          </cell>
          <cell r="Q20948">
            <v>7</v>
          </cell>
          <cell r="V20948">
            <v>4050</v>
          </cell>
        </row>
        <row r="20949">
          <cell r="A20949">
            <v>1</v>
          </cell>
          <cell r="E20949">
            <v>7</v>
          </cell>
          <cell r="I20949">
            <v>103039.03</v>
          </cell>
          <cell r="M20949">
            <v>7</v>
          </cell>
          <cell r="Q20949">
            <v>7</v>
          </cell>
          <cell r="V20949">
            <v>4060</v>
          </cell>
        </row>
        <row r="20950">
          <cell r="A20950">
            <v>1</v>
          </cell>
          <cell r="E20950">
            <v>7</v>
          </cell>
          <cell r="I20950">
            <v>0</v>
          </cell>
          <cell r="M20950">
            <v>7</v>
          </cell>
          <cell r="Q20950">
            <v>7</v>
          </cell>
          <cell r="V20950">
            <v>4150</v>
          </cell>
        </row>
        <row r="20951">
          <cell r="A20951">
            <v>1</v>
          </cell>
          <cell r="E20951">
            <v>7</v>
          </cell>
          <cell r="I20951">
            <v>68887.009999999995</v>
          </cell>
          <cell r="M20951">
            <v>7</v>
          </cell>
          <cell r="Q20951">
            <v>7</v>
          </cell>
          <cell r="V20951">
            <v>4150</v>
          </cell>
        </row>
        <row r="20952">
          <cell r="A20952">
            <v>1</v>
          </cell>
          <cell r="E20952">
            <v>7</v>
          </cell>
          <cell r="I20952">
            <v>1175</v>
          </cell>
          <cell r="M20952">
            <v>7</v>
          </cell>
          <cell r="Q20952">
            <v>7</v>
          </cell>
          <cell r="V20952">
            <v>4250</v>
          </cell>
        </row>
        <row r="20953">
          <cell r="A20953">
            <v>1</v>
          </cell>
          <cell r="E20953">
            <v>7</v>
          </cell>
          <cell r="I20953">
            <v>3650</v>
          </cell>
          <cell r="M20953">
            <v>7</v>
          </cell>
          <cell r="Q20953">
            <v>7</v>
          </cell>
          <cell r="V20953">
            <v>4260</v>
          </cell>
        </row>
        <row r="20954">
          <cell r="A20954">
            <v>1</v>
          </cell>
          <cell r="E20954">
            <v>7</v>
          </cell>
          <cell r="I20954">
            <v>6500</v>
          </cell>
          <cell r="M20954">
            <v>7</v>
          </cell>
          <cell r="Q20954">
            <v>7</v>
          </cell>
          <cell r="V20954">
            <v>4280</v>
          </cell>
        </row>
        <row r="20955">
          <cell r="A20955">
            <v>1</v>
          </cell>
          <cell r="E20955">
            <v>7</v>
          </cell>
          <cell r="I20955">
            <v>9217.5400000000009</v>
          </cell>
          <cell r="M20955">
            <v>7</v>
          </cell>
          <cell r="Q20955">
            <v>7</v>
          </cell>
          <cell r="V20955">
            <v>4301</v>
          </cell>
        </row>
        <row r="20956">
          <cell r="A20956">
            <v>1</v>
          </cell>
          <cell r="E20956">
            <v>7</v>
          </cell>
          <cell r="I20956">
            <v>11316.54</v>
          </cell>
          <cell r="M20956">
            <v>7</v>
          </cell>
          <cell r="Q20956">
            <v>7</v>
          </cell>
          <cell r="V20956">
            <v>4302</v>
          </cell>
        </row>
        <row r="20957">
          <cell r="A20957">
            <v>1</v>
          </cell>
          <cell r="E20957">
            <v>7</v>
          </cell>
          <cell r="I20957">
            <v>0</v>
          </cell>
          <cell r="M20957">
            <v>7</v>
          </cell>
          <cell r="Q20957">
            <v>7</v>
          </cell>
          <cell r="V20957">
            <v>4303</v>
          </cell>
        </row>
        <row r="20958">
          <cell r="A20958">
            <v>1</v>
          </cell>
          <cell r="E20958">
            <v>7</v>
          </cell>
          <cell r="I20958">
            <v>26287.84</v>
          </cell>
          <cell r="M20958">
            <v>7</v>
          </cell>
          <cell r="Q20958">
            <v>7</v>
          </cell>
          <cell r="V20958">
            <v>4304</v>
          </cell>
        </row>
        <row r="20959">
          <cell r="A20959">
            <v>1</v>
          </cell>
          <cell r="E20959">
            <v>7</v>
          </cell>
          <cell r="I20959">
            <v>0</v>
          </cell>
          <cell r="M20959">
            <v>7</v>
          </cell>
          <cell r="Q20959">
            <v>7</v>
          </cell>
          <cell r="V20959">
            <v>4305</v>
          </cell>
        </row>
        <row r="20960">
          <cell r="A20960">
            <v>1</v>
          </cell>
          <cell r="E20960">
            <v>7</v>
          </cell>
          <cell r="I20960">
            <v>48987.44</v>
          </cell>
          <cell r="M20960">
            <v>7</v>
          </cell>
          <cell r="Q20960">
            <v>7</v>
          </cell>
          <cell r="V20960">
            <v>4306</v>
          </cell>
        </row>
        <row r="20961">
          <cell r="A20961">
            <v>1</v>
          </cell>
          <cell r="E20961">
            <v>7</v>
          </cell>
          <cell r="I20961">
            <v>24310</v>
          </cell>
          <cell r="M20961">
            <v>7</v>
          </cell>
          <cell r="Q20961">
            <v>7</v>
          </cell>
          <cell r="V20961">
            <v>4360</v>
          </cell>
        </row>
        <row r="20962">
          <cell r="A20962">
            <v>1</v>
          </cell>
          <cell r="E20962">
            <v>7</v>
          </cell>
          <cell r="I20962">
            <v>0</v>
          </cell>
          <cell r="M20962">
            <v>7</v>
          </cell>
          <cell r="Q20962">
            <v>7</v>
          </cell>
          <cell r="V20962">
            <v>4360</v>
          </cell>
        </row>
        <row r="20963">
          <cell r="A20963">
            <v>1</v>
          </cell>
          <cell r="E20963">
            <v>7</v>
          </cell>
          <cell r="I20963">
            <v>16233</v>
          </cell>
          <cell r="M20963">
            <v>7</v>
          </cell>
          <cell r="Q20963">
            <v>7</v>
          </cell>
          <cell r="V20963">
            <v>4380</v>
          </cell>
        </row>
        <row r="20964">
          <cell r="A20964">
            <v>1</v>
          </cell>
          <cell r="E20964">
            <v>7</v>
          </cell>
          <cell r="I20964">
            <v>0</v>
          </cell>
          <cell r="M20964">
            <v>7</v>
          </cell>
          <cell r="Q20964">
            <v>7</v>
          </cell>
          <cell r="V20964">
            <v>4380</v>
          </cell>
        </row>
        <row r="20965">
          <cell r="A20965">
            <v>1</v>
          </cell>
          <cell r="E20965">
            <v>7</v>
          </cell>
          <cell r="I20965">
            <v>0</v>
          </cell>
          <cell r="M20965">
            <v>7</v>
          </cell>
          <cell r="Q20965">
            <v>7</v>
          </cell>
          <cell r="V20965">
            <v>4490</v>
          </cell>
        </row>
        <row r="20966">
          <cell r="A20966">
            <v>1</v>
          </cell>
          <cell r="E20966">
            <v>7</v>
          </cell>
          <cell r="I20966">
            <v>0</v>
          </cell>
          <cell r="M20966">
            <v>7</v>
          </cell>
          <cell r="Q20966">
            <v>7</v>
          </cell>
          <cell r="V20966">
            <v>4500</v>
          </cell>
        </row>
        <row r="20967">
          <cell r="A20967">
            <v>1</v>
          </cell>
          <cell r="E20967">
            <v>7</v>
          </cell>
          <cell r="I20967">
            <v>0</v>
          </cell>
          <cell r="M20967">
            <v>7</v>
          </cell>
          <cell r="Q20967">
            <v>7</v>
          </cell>
          <cell r="V20967">
            <v>4520</v>
          </cell>
        </row>
        <row r="20968">
          <cell r="A20968">
            <v>1</v>
          </cell>
          <cell r="E20968">
            <v>7</v>
          </cell>
          <cell r="I20968">
            <v>137566</v>
          </cell>
          <cell r="M20968">
            <v>7</v>
          </cell>
          <cell r="Q20968">
            <v>7</v>
          </cell>
          <cell r="V20968">
            <v>4560</v>
          </cell>
        </row>
        <row r="20969">
          <cell r="A20969">
            <v>1</v>
          </cell>
          <cell r="E20969">
            <v>7</v>
          </cell>
          <cell r="I20969">
            <v>0</v>
          </cell>
          <cell r="M20969">
            <v>7</v>
          </cell>
          <cell r="Q20969">
            <v>7</v>
          </cell>
          <cell r="V20969">
            <v>4560</v>
          </cell>
        </row>
        <row r="20970">
          <cell r="A20970">
            <v>1</v>
          </cell>
          <cell r="E20970">
            <v>7</v>
          </cell>
          <cell r="I20970">
            <v>146650</v>
          </cell>
          <cell r="M20970">
            <v>7</v>
          </cell>
          <cell r="Q20970">
            <v>7</v>
          </cell>
          <cell r="V20970">
            <v>4601</v>
          </cell>
        </row>
        <row r="20971">
          <cell r="A20971">
            <v>1</v>
          </cell>
          <cell r="E20971">
            <v>7</v>
          </cell>
          <cell r="I20971">
            <v>0</v>
          </cell>
          <cell r="M20971">
            <v>7</v>
          </cell>
          <cell r="Q20971">
            <v>7</v>
          </cell>
          <cell r="V20971">
            <v>4603</v>
          </cell>
        </row>
        <row r="20972">
          <cell r="A20972">
            <v>1</v>
          </cell>
          <cell r="E20972">
            <v>7</v>
          </cell>
          <cell r="I20972">
            <v>19040</v>
          </cell>
          <cell r="M20972">
            <v>7</v>
          </cell>
          <cell r="Q20972">
            <v>7</v>
          </cell>
          <cell r="V20972">
            <v>4604</v>
          </cell>
        </row>
        <row r="20973">
          <cell r="A20973">
            <v>1</v>
          </cell>
          <cell r="E20973">
            <v>7</v>
          </cell>
          <cell r="I20973">
            <v>500</v>
          </cell>
          <cell r="M20973">
            <v>7</v>
          </cell>
          <cell r="Q20973">
            <v>7</v>
          </cell>
          <cell r="V20973">
            <v>4610</v>
          </cell>
        </row>
        <row r="20974">
          <cell r="A20974">
            <v>1</v>
          </cell>
          <cell r="E20974">
            <v>7</v>
          </cell>
          <cell r="I20974">
            <v>59175</v>
          </cell>
          <cell r="M20974">
            <v>7</v>
          </cell>
          <cell r="Q20974">
            <v>7</v>
          </cell>
          <cell r="V20974">
            <v>4640</v>
          </cell>
        </row>
        <row r="20975">
          <cell r="A20975">
            <v>1</v>
          </cell>
          <cell r="E20975">
            <v>7</v>
          </cell>
          <cell r="I20975">
            <v>0</v>
          </cell>
          <cell r="M20975">
            <v>7</v>
          </cell>
          <cell r="Q20975">
            <v>7</v>
          </cell>
          <cell r="V20975">
            <v>4660</v>
          </cell>
        </row>
        <row r="20976">
          <cell r="A20976">
            <v>1</v>
          </cell>
          <cell r="E20976">
            <v>7</v>
          </cell>
          <cell r="I20976">
            <v>196140</v>
          </cell>
          <cell r="M20976">
            <v>7</v>
          </cell>
          <cell r="Q20976">
            <v>7</v>
          </cell>
          <cell r="V20976">
            <v>4660</v>
          </cell>
        </row>
        <row r="20977">
          <cell r="A20977">
            <v>1</v>
          </cell>
          <cell r="E20977">
            <v>7</v>
          </cell>
          <cell r="I20977">
            <v>0</v>
          </cell>
          <cell r="M20977">
            <v>7</v>
          </cell>
          <cell r="Q20977">
            <v>7</v>
          </cell>
          <cell r="V20977">
            <v>4680</v>
          </cell>
        </row>
        <row r="20978">
          <cell r="A20978">
            <v>1</v>
          </cell>
          <cell r="E20978">
            <v>7</v>
          </cell>
          <cell r="I20978">
            <v>1027700</v>
          </cell>
          <cell r="M20978">
            <v>7</v>
          </cell>
          <cell r="Q20978">
            <v>7</v>
          </cell>
          <cell r="V20978">
            <v>4700</v>
          </cell>
        </row>
        <row r="20979">
          <cell r="A20979">
            <v>1</v>
          </cell>
          <cell r="E20979">
            <v>7</v>
          </cell>
          <cell r="I20979">
            <v>0</v>
          </cell>
          <cell r="M20979">
            <v>7</v>
          </cell>
          <cell r="Q20979">
            <v>7</v>
          </cell>
          <cell r="V20979">
            <v>4700</v>
          </cell>
        </row>
        <row r="20980">
          <cell r="A20980">
            <v>1</v>
          </cell>
          <cell r="E20980">
            <v>7</v>
          </cell>
          <cell r="I20980">
            <v>11178</v>
          </cell>
          <cell r="M20980">
            <v>7</v>
          </cell>
          <cell r="Q20980">
            <v>7</v>
          </cell>
          <cell r="V20980">
            <v>4720</v>
          </cell>
        </row>
        <row r="20981">
          <cell r="A20981">
            <v>1</v>
          </cell>
          <cell r="E20981">
            <v>7</v>
          </cell>
          <cell r="I20981">
            <v>2166497.5</v>
          </cell>
          <cell r="M20981">
            <v>7</v>
          </cell>
          <cell r="Q20981">
            <v>7</v>
          </cell>
          <cell r="V20981">
            <v>4730</v>
          </cell>
        </row>
        <row r="20982">
          <cell r="A20982">
            <v>1</v>
          </cell>
          <cell r="E20982">
            <v>7</v>
          </cell>
          <cell r="I20982">
            <v>0</v>
          </cell>
          <cell r="M20982">
            <v>7</v>
          </cell>
          <cell r="Q20982">
            <v>7</v>
          </cell>
          <cell r="V20982">
            <v>4730</v>
          </cell>
        </row>
        <row r="20983">
          <cell r="A20983">
            <v>1</v>
          </cell>
          <cell r="E20983">
            <v>7</v>
          </cell>
          <cell r="I20983">
            <v>0</v>
          </cell>
          <cell r="M20983">
            <v>7</v>
          </cell>
          <cell r="Q20983">
            <v>7</v>
          </cell>
          <cell r="V20983">
            <v>4740</v>
          </cell>
        </row>
        <row r="20984">
          <cell r="A20984">
            <v>1</v>
          </cell>
          <cell r="E20984">
            <v>7</v>
          </cell>
          <cell r="I20984">
            <v>38135.339999999997</v>
          </cell>
          <cell r="M20984">
            <v>7</v>
          </cell>
          <cell r="Q20984">
            <v>7</v>
          </cell>
          <cell r="V20984">
            <v>4761</v>
          </cell>
        </row>
        <row r="20985">
          <cell r="A20985">
            <v>1</v>
          </cell>
          <cell r="E20985">
            <v>7</v>
          </cell>
          <cell r="I20985">
            <v>0</v>
          </cell>
          <cell r="M20985">
            <v>7</v>
          </cell>
          <cell r="Q20985">
            <v>7</v>
          </cell>
          <cell r="V20985">
            <v>4770</v>
          </cell>
        </row>
        <row r="20986">
          <cell r="A20986">
            <v>1</v>
          </cell>
          <cell r="E20986">
            <v>7</v>
          </cell>
          <cell r="I20986">
            <v>0</v>
          </cell>
          <cell r="M20986">
            <v>7</v>
          </cell>
          <cell r="Q20986">
            <v>7</v>
          </cell>
          <cell r="V20986">
            <v>4772</v>
          </cell>
        </row>
        <row r="20987">
          <cell r="A20987">
            <v>1</v>
          </cell>
          <cell r="E20987">
            <v>7</v>
          </cell>
          <cell r="I20987">
            <v>29956</v>
          </cell>
          <cell r="M20987">
            <v>7</v>
          </cell>
          <cell r="Q20987">
            <v>7</v>
          </cell>
          <cell r="V20987">
            <v>4775</v>
          </cell>
        </row>
        <row r="20988">
          <cell r="A20988">
            <v>1</v>
          </cell>
          <cell r="E20988">
            <v>7</v>
          </cell>
          <cell r="I20988">
            <v>0</v>
          </cell>
          <cell r="M20988">
            <v>7</v>
          </cell>
          <cell r="Q20988">
            <v>7</v>
          </cell>
          <cell r="V20988">
            <v>4775</v>
          </cell>
        </row>
        <row r="20989">
          <cell r="A20989">
            <v>1</v>
          </cell>
          <cell r="E20989">
            <v>7</v>
          </cell>
          <cell r="I20989">
            <v>0</v>
          </cell>
          <cell r="M20989">
            <v>7</v>
          </cell>
          <cell r="Q20989">
            <v>7</v>
          </cell>
          <cell r="V20989">
            <v>4775</v>
          </cell>
        </row>
        <row r="20990">
          <cell r="A20990">
            <v>1</v>
          </cell>
          <cell r="E20990">
            <v>7</v>
          </cell>
          <cell r="I20990">
            <v>0</v>
          </cell>
          <cell r="M20990">
            <v>7</v>
          </cell>
          <cell r="Q20990">
            <v>7</v>
          </cell>
          <cell r="V20990">
            <v>4780</v>
          </cell>
        </row>
        <row r="20991">
          <cell r="A20991">
            <v>1</v>
          </cell>
          <cell r="E20991">
            <v>7</v>
          </cell>
          <cell r="I20991">
            <v>0</v>
          </cell>
          <cell r="M20991">
            <v>7</v>
          </cell>
          <cell r="Q20991">
            <v>7</v>
          </cell>
          <cell r="V20991">
            <v>4780</v>
          </cell>
        </row>
        <row r="20992">
          <cell r="A20992">
            <v>1</v>
          </cell>
          <cell r="E20992">
            <v>7</v>
          </cell>
          <cell r="I20992">
            <v>359782</v>
          </cell>
          <cell r="M20992">
            <v>7</v>
          </cell>
          <cell r="Q20992">
            <v>7</v>
          </cell>
          <cell r="V20992">
            <v>4780</v>
          </cell>
        </row>
        <row r="20993">
          <cell r="A20993">
            <v>1</v>
          </cell>
          <cell r="E20993">
            <v>7</v>
          </cell>
          <cell r="I20993">
            <v>391607.15</v>
          </cell>
          <cell r="M20993">
            <v>7</v>
          </cell>
          <cell r="Q20993">
            <v>7</v>
          </cell>
          <cell r="V20993">
            <v>4785</v>
          </cell>
        </row>
        <row r="20994">
          <cell r="A20994">
            <v>1</v>
          </cell>
          <cell r="E20994">
            <v>7</v>
          </cell>
          <cell r="I20994">
            <v>0</v>
          </cell>
          <cell r="M20994">
            <v>7</v>
          </cell>
          <cell r="Q20994">
            <v>7</v>
          </cell>
          <cell r="V20994">
            <v>4785</v>
          </cell>
        </row>
        <row r="20995">
          <cell r="A20995">
            <v>1</v>
          </cell>
          <cell r="E20995">
            <v>7</v>
          </cell>
          <cell r="I20995">
            <v>132896.47</v>
          </cell>
          <cell r="M20995">
            <v>7</v>
          </cell>
          <cell r="Q20995">
            <v>7</v>
          </cell>
          <cell r="V20995">
            <v>4800</v>
          </cell>
        </row>
        <row r="20996">
          <cell r="A20996">
            <v>1</v>
          </cell>
          <cell r="E20996">
            <v>7</v>
          </cell>
          <cell r="I20996">
            <v>-41999</v>
          </cell>
          <cell r="M20996">
            <v>7</v>
          </cell>
          <cell r="Q20996">
            <v>7</v>
          </cell>
          <cell r="V20996">
            <v>4830</v>
          </cell>
        </row>
        <row r="20997">
          <cell r="A20997">
            <v>1</v>
          </cell>
          <cell r="E20997">
            <v>7</v>
          </cell>
          <cell r="I20997">
            <v>83320</v>
          </cell>
          <cell r="M20997">
            <v>7</v>
          </cell>
          <cell r="Q20997">
            <v>7</v>
          </cell>
          <cell r="V20997">
            <v>4830</v>
          </cell>
        </row>
        <row r="20998">
          <cell r="A20998">
            <v>1</v>
          </cell>
          <cell r="E20998">
            <v>7</v>
          </cell>
          <cell r="I20998">
            <v>441771</v>
          </cell>
          <cell r="M20998">
            <v>7</v>
          </cell>
          <cell r="Q20998">
            <v>7</v>
          </cell>
          <cell r="V20998">
            <v>4830</v>
          </cell>
        </row>
        <row r="20999">
          <cell r="A20999">
            <v>1</v>
          </cell>
          <cell r="E20999">
            <v>7</v>
          </cell>
          <cell r="I20999">
            <v>11410</v>
          </cell>
          <cell r="M20999">
            <v>7</v>
          </cell>
          <cell r="Q20999">
            <v>7</v>
          </cell>
          <cell r="V20999">
            <v>4830</v>
          </cell>
        </row>
        <row r="21000">
          <cell r="A21000">
            <v>1</v>
          </cell>
          <cell r="E21000">
            <v>7</v>
          </cell>
          <cell r="I21000">
            <v>14800</v>
          </cell>
          <cell r="M21000">
            <v>7</v>
          </cell>
          <cell r="Q21000">
            <v>7</v>
          </cell>
          <cell r="V21000">
            <v>4840</v>
          </cell>
        </row>
        <row r="21001">
          <cell r="A21001">
            <v>1</v>
          </cell>
          <cell r="E21001">
            <v>7</v>
          </cell>
          <cell r="I21001">
            <v>20100</v>
          </cell>
          <cell r="M21001">
            <v>7</v>
          </cell>
          <cell r="Q21001">
            <v>7</v>
          </cell>
          <cell r="V21001">
            <v>4850</v>
          </cell>
        </row>
        <row r="21002">
          <cell r="A21002">
            <v>1</v>
          </cell>
          <cell r="E21002">
            <v>7</v>
          </cell>
          <cell r="I21002">
            <v>139500</v>
          </cell>
          <cell r="M21002">
            <v>7</v>
          </cell>
          <cell r="Q21002">
            <v>7</v>
          </cell>
          <cell r="V21002">
            <v>4900</v>
          </cell>
        </row>
        <row r="21003">
          <cell r="A21003">
            <v>1</v>
          </cell>
          <cell r="E21003">
            <v>7</v>
          </cell>
          <cell r="I21003">
            <v>-100000</v>
          </cell>
          <cell r="M21003">
            <v>7</v>
          </cell>
          <cell r="Q21003">
            <v>7</v>
          </cell>
          <cell r="V21003">
            <v>5100</v>
          </cell>
        </row>
        <row r="21004">
          <cell r="A21004">
            <v>1</v>
          </cell>
          <cell r="E21004">
            <v>7</v>
          </cell>
          <cell r="I21004">
            <v>454776.11</v>
          </cell>
          <cell r="M21004">
            <v>7</v>
          </cell>
          <cell r="Q21004">
            <v>7</v>
          </cell>
          <cell r="V21004">
            <v>5400</v>
          </cell>
        </row>
        <row r="21005">
          <cell r="A21005">
            <v>1</v>
          </cell>
          <cell r="E21005">
            <v>7</v>
          </cell>
          <cell r="I21005">
            <v>6844574.6299999999</v>
          </cell>
          <cell r="M21005">
            <v>7</v>
          </cell>
          <cell r="Q21005">
            <v>7</v>
          </cell>
          <cell r="V21005">
            <v>5400</v>
          </cell>
        </row>
        <row r="21006">
          <cell r="A21006">
            <v>1</v>
          </cell>
          <cell r="E21006">
            <v>7</v>
          </cell>
          <cell r="I21006">
            <v>7762526.8700000001</v>
          </cell>
          <cell r="M21006">
            <v>7</v>
          </cell>
          <cell r="Q21006">
            <v>7</v>
          </cell>
          <cell r="V21006">
            <v>5400</v>
          </cell>
        </row>
        <row r="21007">
          <cell r="A21007">
            <v>1</v>
          </cell>
          <cell r="E21007">
            <v>7</v>
          </cell>
          <cell r="I21007">
            <v>-6296817.1600000001</v>
          </cell>
          <cell r="M21007">
            <v>7</v>
          </cell>
          <cell r="Q21007">
            <v>7</v>
          </cell>
          <cell r="V21007">
            <v>5400</v>
          </cell>
        </row>
        <row r="21008">
          <cell r="A21008">
            <v>1</v>
          </cell>
          <cell r="E21008">
            <v>7</v>
          </cell>
          <cell r="I21008">
            <v>1448512.82</v>
          </cell>
          <cell r="M21008">
            <v>7</v>
          </cell>
          <cell r="Q21008">
            <v>7</v>
          </cell>
          <cell r="V21008">
            <v>6110</v>
          </cell>
        </row>
        <row r="21009">
          <cell r="A21009">
            <v>1</v>
          </cell>
          <cell r="E21009">
            <v>7</v>
          </cell>
          <cell r="I21009">
            <v>-515016.11</v>
          </cell>
          <cell r="M21009">
            <v>7</v>
          </cell>
          <cell r="Q21009">
            <v>7</v>
          </cell>
          <cell r="V21009">
            <v>6120</v>
          </cell>
        </row>
        <row r="21010">
          <cell r="A21010">
            <v>1</v>
          </cell>
          <cell r="E21010">
            <v>7</v>
          </cell>
          <cell r="I21010">
            <v>407395.75</v>
          </cell>
          <cell r="M21010">
            <v>7</v>
          </cell>
          <cell r="Q21010">
            <v>7</v>
          </cell>
          <cell r="V21010">
            <v>6210</v>
          </cell>
        </row>
        <row r="21011">
          <cell r="A21011">
            <v>1</v>
          </cell>
          <cell r="E21011">
            <v>7</v>
          </cell>
          <cell r="I21011">
            <v>-101159.5</v>
          </cell>
          <cell r="M21011">
            <v>7</v>
          </cell>
          <cell r="Q21011">
            <v>7</v>
          </cell>
          <cell r="V21011">
            <v>6220</v>
          </cell>
        </row>
        <row r="21012">
          <cell r="A21012">
            <v>1</v>
          </cell>
          <cell r="E21012">
            <v>7</v>
          </cell>
          <cell r="I21012">
            <v>576350.31999999995</v>
          </cell>
          <cell r="M21012">
            <v>7</v>
          </cell>
          <cell r="Q21012">
            <v>7</v>
          </cell>
          <cell r="V21012">
            <v>6310</v>
          </cell>
        </row>
        <row r="21013">
          <cell r="A21013">
            <v>1</v>
          </cell>
          <cell r="E21013">
            <v>7</v>
          </cell>
          <cell r="I21013">
            <v>-259357.65</v>
          </cell>
          <cell r="M21013">
            <v>7</v>
          </cell>
          <cell r="Q21013">
            <v>7</v>
          </cell>
          <cell r="V21013">
            <v>6320</v>
          </cell>
        </row>
        <row r="21014">
          <cell r="A21014">
            <v>1</v>
          </cell>
          <cell r="E21014">
            <v>7</v>
          </cell>
          <cell r="I21014">
            <v>565506.48</v>
          </cell>
          <cell r="M21014">
            <v>7</v>
          </cell>
          <cell r="Q21014">
            <v>7</v>
          </cell>
          <cell r="V21014">
            <v>6410</v>
          </cell>
        </row>
        <row r="21015">
          <cell r="A21015">
            <v>1</v>
          </cell>
          <cell r="E21015">
            <v>7</v>
          </cell>
          <cell r="I21015">
            <v>-34848.65</v>
          </cell>
          <cell r="M21015">
            <v>7</v>
          </cell>
          <cell r="Q21015">
            <v>7</v>
          </cell>
          <cell r="V21015">
            <v>6420</v>
          </cell>
        </row>
        <row r="21016">
          <cell r="A21016">
            <v>1</v>
          </cell>
          <cell r="E21016">
            <v>7</v>
          </cell>
          <cell r="I21016">
            <v>-4203.54</v>
          </cell>
          <cell r="M21016">
            <v>7</v>
          </cell>
          <cell r="Q21016">
            <v>7</v>
          </cell>
          <cell r="V21016">
            <v>6520</v>
          </cell>
        </row>
        <row r="21017">
          <cell r="A21017">
            <v>1</v>
          </cell>
          <cell r="E21017">
            <v>7</v>
          </cell>
          <cell r="I21017">
            <v>209605.58</v>
          </cell>
          <cell r="M21017">
            <v>7</v>
          </cell>
          <cell r="Q21017">
            <v>7</v>
          </cell>
          <cell r="V21017">
            <v>6710</v>
          </cell>
        </row>
        <row r="21018">
          <cell r="A21018">
            <v>1</v>
          </cell>
          <cell r="E21018">
            <v>7</v>
          </cell>
          <cell r="I21018">
            <v>-67129.63</v>
          </cell>
          <cell r="M21018">
            <v>7</v>
          </cell>
          <cell r="Q21018">
            <v>7</v>
          </cell>
          <cell r="V21018">
            <v>6720</v>
          </cell>
        </row>
        <row r="21019">
          <cell r="A21019">
            <v>1</v>
          </cell>
          <cell r="E21019">
            <v>7</v>
          </cell>
          <cell r="I21019">
            <v>883500</v>
          </cell>
          <cell r="M21019">
            <v>7</v>
          </cell>
          <cell r="Q21019">
            <v>7</v>
          </cell>
          <cell r="V21019">
            <v>6810</v>
          </cell>
        </row>
        <row r="21020">
          <cell r="A21020">
            <v>1</v>
          </cell>
          <cell r="E21020">
            <v>7</v>
          </cell>
          <cell r="I21020">
            <v>-106765.22</v>
          </cell>
          <cell r="M21020">
            <v>7</v>
          </cell>
          <cell r="Q21020">
            <v>7</v>
          </cell>
          <cell r="V21020">
            <v>6820</v>
          </cell>
        </row>
        <row r="21021">
          <cell r="A21021">
            <v>1</v>
          </cell>
          <cell r="E21021">
            <v>7</v>
          </cell>
          <cell r="I21021">
            <v>482500</v>
          </cell>
          <cell r="M21021">
            <v>7</v>
          </cell>
          <cell r="Q21021">
            <v>7</v>
          </cell>
          <cell r="V21021">
            <v>7000</v>
          </cell>
        </row>
        <row r="21022">
          <cell r="A21022">
            <v>1</v>
          </cell>
          <cell r="E21022">
            <v>7</v>
          </cell>
          <cell r="I21022">
            <v>25674756.359999999</v>
          </cell>
          <cell r="M21022">
            <v>7</v>
          </cell>
          <cell r="Q21022">
            <v>7</v>
          </cell>
          <cell r="V21022">
            <v>7100</v>
          </cell>
        </row>
        <row r="21023">
          <cell r="A21023">
            <v>1</v>
          </cell>
          <cell r="E21023">
            <v>7</v>
          </cell>
          <cell r="I21023">
            <v>-1022021.91</v>
          </cell>
          <cell r="M21023">
            <v>7</v>
          </cell>
          <cell r="Q21023">
            <v>7</v>
          </cell>
          <cell r="V21023">
            <v>7110</v>
          </cell>
        </row>
        <row r="21024">
          <cell r="A21024">
            <v>1</v>
          </cell>
          <cell r="E21024">
            <v>7</v>
          </cell>
          <cell r="I21024">
            <v>12908734.859999999</v>
          </cell>
          <cell r="M21024">
            <v>7</v>
          </cell>
          <cell r="Q21024">
            <v>7</v>
          </cell>
          <cell r="V21024">
            <v>7130</v>
          </cell>
        </row>
        <row r="21025">
          <cell r="A21025">
            <v>1</v>
          </cell>
          <cell r="E21025">
            <v>7</v>
          </cell>
          <cell r="I21025">
            <v>0</v>
          </cell>
          <cell r="M21025">
            <v>7</v>
          </cell>
          <cell r="Q21025">
            <v>7</v>
          </cell>
          <cell r="V21025">
            <v>7150</v>
          </cell>
        </row>
        <row r="21026">
          <cell r="A21026">
            <v>1</v>
          </cell>
          <cell r="E21026">
            <v>7</v>
          </cell>
          <cell r="I21026">
            <v>200000</v>
          </cell>
          <cell r="M21026">
            <v>7</v>
          </cell>
          <cell r="Q21026">
            <v>7</v>
          </cell>
          <cell r="V21026">
            <v>7300</v>
          </cell>
        </row>
        <row r="21027">
          <cell r="A21027">
            <v>1</v>
          </cell>
          <cell r="E21027">
            <v>7</v>
          </cell>
          <cell r="I21027">
            <v>179165.53</v>
          </cell>
          <cell r="M21027">
            <v>7</v>
          </cell>
          <cell r="Q21027">
            <v>7</v>
          </cell>
          <cell r="V21027">
            <v>7300</v>
          </cell>
        </row>
        <row r="21028">
          <cell r="A21028">
            <v>1</v>
          </cell>
          <cell r="E21028">
            <v>7</v>
          </cell>
          <cell r="I21028">
            <v>1992219.96</v>
          </cell>
          <cell r="M21028">
            <v>7</v>
          </cell>
          <cell r="Q21028">
            <v>7</v>
          </cell>
          <cell r="V21028">
            <v>7400</v>
          </cell>
        </row>
        <row r="21029">
          <cell r="A21029">
            <v>1</v>
          </cell>
          <cell r="E21029">
            <v>7</v>
          </cell>
          <cell r="I21029">
            <v>0</v>
          </cell>
          <cell r="M21029">
            <v>7</v>
          </cell>
          <cell r="Q21029">
            <v>7</v>
          </cell>
          <cell r="V21029">
            <v>7700</v>
          </cell>
        </row>
        <row r="21030">
          <cell r="A21030">
            <v>1</v>
          </cell>
          <cell r="E21030">
            <v>7</v>
          </cell>
          <cell r="I21030">
            <v>1009335.45</v>
          </cell>
          <cell r="M21030">
            <v>7</v>
          </cell>
          <cell r="Q21030">
            <v>7</v>
          </cell>
          <cell r="V21030">
            <v>7700</v>
          </cell>
        </row>
        <row r="21031">
          <cell r="A21031">
            <v>1</v>
          </cell>
          <cell r="E21031">
            <v>7</v>
          </cell>
          <cell r="I21031">
            <v>660000</v>
          </cell>
          <cell r="M21031">
            <v>7</v>
          </cell>
          <cell r="Q21031">
            <v>7</v>
          </cell>
          <cell r="V21031">
            <v>7800</v>
          </cell>
        </row>
        <row r="21032">
          <cell r="A21032">
            <v>1</v>
          </cell>
          <cell r="E21032">
            <v>7</v>
          </cell>
          <cell r="I21032">
            <v>153943.44</v>
          </cell>
          <cell r="M21032">
            <v>7</v>
          </cell>
          <cell r="Q21032">
            <v>7</v>
          </cell>
          <cell r="V21032">
            <v>7912</v>
          </cell>
        </row>
        <row r="21033">
          <cell r="A21033">
            <v>1</v>
          </cell>
          <cell r="E21033">
            <v>7</v>
          </cell>
          <cell r="I21033">
            <v>0</v>
          </cell>
          <cell r="M21033">
            <v>7</v>
          </cell>
          <cell r="Q21033">
            <v>7</v>
          </cell>
          <cell r="V21033">
            <v>7913</v>
          </cell>
        </row>
        <row r="21034">
          <cell r="A21034">
            <v>1</v>
          </cell>
          <cell r="E21034">
            <v>7</v>
          </cell>
          <cell r="I21034">
            <v>0</v>
          </cell>
          <cell r="M21034">
            <v>7</v>
          </cell>
          <cell r="Q21034">
            <v>7</v>
          </cell>
          <cell r="V21034">
            <v>7916</v>
          </cell>
        </row>
        <row r="21035">
          <cell r="A21035">
            <v>1</v>
          </cell>
          <cell r="E21035">
            <v>7</v>
          </cell>
          <cell r="I21035">
            <v>347200</v>
          </cell>
          <cell r="M21035">
            <v>7</v>
          </cell>
          <cell r="Q21035">
            <v>7</v>
          </cell>
          <cell r="V21035">
            <v>7917</v>
          </cell>
        </row>
        <row r="21036">
          <cell r="A21036">
            <v>1</v>
          </cell>
          <cell r="E21036">
            <v>7</v>
          </cell>
          <cell r="I21036">
            <v>518808.42</v>
          </cell>
          <cell r="M21036">
            <v>7</v>
          </cell>
          <cell r="Q21036">
            <v>7</v>
          </cell>
          <cell r="V21036">
            <v>8101</v>
          </cell>
        </row>
        <row r="21037">
          <cell r="A21037">
            <v>1</v>
          </cell>
          <cell r="E21037">
            <v>7</v>
          </cell>
          <cell r="I21037">
            <v>-4921755.96</v>
          </cell>
          <cell r="M21037">
            <v>7</v>
          </cell>
          <cell r="Q21037">
            <v>7</v>
          </cell>
          <cell r="V21037">
            <v>8102</v>
          </cell>
        </row>
        <row r="21038">
          <cell r="A21038">
            <v>1</v>
          </cell>
          <cell r="E21038">
            <v>7</v>
          </cell>
          <cell r="I21038">
            <v>2232.9299999999998</v>
          </cell>
          <cell r="M21038">
            <v>7</v>
          </cell>
          <cell r="Q21038">
            <v>7</v>
          </cell>
          <cell r="V21038">
            <v>8103</v>
          </cell>
        </row>
        <row r="21039">
          <cell r="A21039">
            <v>1</v>
          </cell>
          <cell r="E21039">
            <v>7</v>
          </cell>
          <cell r="I21039">
            <v>308073</v>
          </cell>
          <cell r="M21039">
            <v>7</v>
          </cell>
          <cell r="Q21039">
            <v>7</v>
          </cell>
          <cell r="V21039">
            <v>8600</v>
          </cell>
        </row>
        <row r="21040">
          <cell r="A21040">
            <v>1</v>
          </cell>
          <cell r="E21040">
            <v>7</v>
          </cell>
          <cell r="I21040">
            <v>720264</v>
          </cell>
          <cell r="M21040">
            <v>7</v>
          </cell>
          <cell r="Q21040">
            <v>7</v>
          </cell>
          <cell r="V21040">
            <v>8700</v>
          </cell>
        </row>
        <row r="21041">
          <cell r="A21041">
            <v>1</v>
          </cell>
          <cell r="E21041">
            <v>7</v>
          </cell>
          <cell r="I21041">
            <v>-32184024.760000002</v>
          </cell>
          <cell r="M21041">
            <v>7</v>
          </cell>
          <cell r="Q21041">
            <v>7</v>
          </cell>
          <cell r="V21041">
            <v>9100</v>
          </cell>
        </row>
        <row r="21042">
          <cell r="A21042">
            <v>1</v>
          </cell>
          <cell r="E21042">
            <v>7</v>
          </cell>
          <cell r="I21042">
            <v>1235216.22</v>
          </cell>
          <cell r="M21042">
            <v>7</v>
          </cell>
          <cell r="Q21042">
            <v>7</v>
          </cell>
          <cell r="V21042">
            <v>9110</v>
          </cell>
        </row>
        <row r="21043">
          <cell r="A21043">
            <v>1</v>
          </cell>
          <cell r="E21043">
            <v>7</v>
          </cell>
          <cell r="I21043">
            <v>-385048.09</v>
          </cell>
          <cell r="M21043">
            <v>7</v>
          </cell>
          <cell r="Q21043">
            <v>7</v>
          </cell>
          <cell r="V21043">
            <v>9150</v>
          </cell>
        </row>
        <row r="21044">
          <cell r="A21044">
            <v>1</v>
          </cell>
          <cell r="E21044">
            <v>7</v>
          </cell>
          <cell r="I21044">
            <v>0</v>
          </cell>
          <cell r="M21044">
            <v>7</v>
          </cell>
          <cell r="Q21044">
            <v>7</v>
          </cell>
          <cell r="V21044">
            <v>9205</v>
          </cell>
        </row>
        <row r="21045">
          <cell r="A21045">
            <v>1</v>
          </cell>
          <cell r="E21045">
            <v>7</v>
          </cell>
          <cell r="I21045">
            <v>-2376381.5299999998</v>
          </cell>
          <cell r="M21045">
            <v>7</v>
          </cell>
          <cell r="Q21045">
            <v>7</v>
          </cell>
          <cell r="V21045">
            <v>9251</v>
          </cell>
        </row>
        <row r="21046">
          <cell r="A21046">
            <v>1</v>
          </cell>
          <cell r="E21046">
            <v>7</v>
          </cell>
          <cell r="I21046">
            <v>-5960516.2400000002</v>
          </cell>
          <cell r="M21046">
            <v>7</v>
          </cell>
          <cell r="Q21046">
            <v>7</v>
          </cell>
          <cell r="V21046">
            <v>9252</v>
          </cell>
        </row>
        <row r="21047">
          <cell r="A21047">
            <v>1</v>
          </cell>
          <cell r="E21047">
            <v>7</v>
          </cell>
          <cell r="I21047">
            <v>193374.85</v>
          </cell>
          <cell r="M21047">
            <v>7</v>
          </cell>
          <cell r="Q21047">
            <v>7</v>
          </cell>
          <cell r="V21047">
            <v>9253</v>
          </cell>
        </row>
        <row r="21048">
          <cell r="A21048">
            <v>1</v>
          </cell>
          <cell r="E21048">
            <v>7</v>
          </cell>
          <cell r="I21048">
            <v>-12130</v>
          </cell>
          <cell r="M21048">
            <v>7</v>
          </cell>
          <cell r="Q21048">
            <v>7</v>
          </cell>
          <cell r="V21048">
            <v>9255</v>
          </cell>
        </row>
        <row r="21049">
          <cell r="A21049">
            <v>1</v>
          </cell>
          <cell r="E21049">
            <v>7</v>
          </cell>
          <cell r="I21049">
            <v>-21240</v>
          </cell>
          <cell r="M21049">
            <v>7</v>
          </cell>
          <cell r="Q21049">
            <v>7</v>
          </cell>
          <cell r="V21049">
            <v>9256</v>
          </cell>
        </row>
        <row r="21050">
          <cell r="A21050">
            <v>1</v>
          </cell>
          <cell r="E21050">
            <v>7</v>
          </cell>
          <cell r="I21050">
            <v>-675322.84</v>
          </cell>
          <cell r="M21050">
            <v>7</v>
          </cell>
          <cell r="Q21050">
            <v>7</v>
          </cell>
          <cell r="V21050">
            <v>9302</v>
          </cell>
        </row>
        <row r="21051">
          <cell r="A21051">
            <v>1</v>
          </cell>
          <cell r="E21051">
            <v>7</v>
          </cell>
          <cell r="I21051">
            <v>-103039.03</v>
          </cell>
          <cell r="M21051">
            <v>7</v>
          </cell>
          <cell r="Q21051">
            <v>7</v>
          </cell>
          <cell r="V21051">
            <v>9303</v>
          </cell>
        </row>
        <row r="21052">
          <cell r="A21052">
            <v>1</v>
          </cell>
          <cell r="E21052">
            <v>7</v>
          </cell>
          <cell r="I21052">
            <v>-1236468.3</v>
          </cell>
          <cell r="M21052">
            <v>7</v>
          </cell>
          <cell r="Q21052">
            <v>7</v>
          </cell>
          <cell r="V21052">
            <v>9305</v>
          </cell>
        </row>
        <row r="21053">
          <cell r="A21053">
            <v>1</v>
          </cell>
          <cell r="E21053">
            <v>7</v>
          </cell>
          <cell r="I21053">
            <v>-510250.25</v>
          </cell>
          <cell r="M21053">
            <v>7</v>
          </cell>
          <cell r="Q21053">
            <v>7</v>
          </cell>
          <cell r="V21053">
            <v>9306</v>
          </cell>
        </row>
        <row r="21054">
          <cell r="A21054">
            <v>1</v>
          </cell>
          <cell r="E21054">
            <v>7</v>
          </cell>
          <cell r="I21054">
            <v>0</v>
          </cell>
          <cell r="M21054">
            <v>7</v>
          </cell>
          <cell r="Q21054">
            <v>7</v>
          </cell>
          <cell r="V21054">
            <v>9400</v>
          </cell>
        </row>
        <row r="21055">
          <cell r="A21055">
            <v>1</v>
          </cell>
          <cell r="E21055">
            <v>7</v>
          </cell>
          <cell r="I21055">
            <v>-1500</v>
          </cell>
          <cell r="M21055">
            <v>7</v>
          </cell>
          <cell r="Q21055">
            <v>7</v>
          </cell>
          <cell r="V21055">
            <v>9500</v>
          </cell>
        </row>
        <row r="21056">
          <cell r="A21056">
            <v>1</v>
          </cell>
          <cell r="E21056">
            <v>7</v>
          </cell>
          <cell r="I21056">
            <v>-2510750.1</v>
          </cell>
          <cell r="M21056">
            <v>7</v>
          </cell>
          <cell r="Q21056">
            <v>7</v>
          </cell>
          <cell r="V21056">
            <v>9530</v>
          </cell>
        </row>
        <row r="21057">
          <cell r="A21057">
            <v>1</v>
          </cell>
          <cell r="E21057">
            <v>7</v>
          </cell>
          <cell r="I21057">
            <v>-1807638.86</v>
          </cell>
          <cell r="M21057">
            <v>7</v>
          </cell>
          <cell r="Q21057">
            <v>7</v>
          </cell>
          <cell r="V21057">
            <v>9600</v>
          </cell>
        </row>
        <row r="21058">
          <cell r="A21058">
            <v>1</v>
          </cell>
          <cell r="E21058">
            <v>7</v>
          </cell>
          <cell r="I21058">
            <v>1586679</v>
          </cell>
          <cell r="M21058">
            <v>7</v>
          </cell>
          <cell r="Q21058">
            <v>7</v>
          </cell>
          <cell r="V21058">
            <v>9610</v>
          </cell>
        </row>
        <row r="21059">
          <cell r="A21059">
            <v>1</v>
          </cell>
          <cell r="E21059">
            <v>7</v>
          </cell>
          <cell r="I21059">
            <v>1189620.3700000001</v>
          </cell>
          <cell r="M21059">
            <v>7</v>
          </cell>
          <cell r="Q21059">
            <v>7</v>
          </cell>
          <cell r="V21059">
            <v>9611</v>
          </cell>
        </row>
        <row r="21060">
          <cell r="A21060">
            <v>1</v>
          </cell>
          <cell r="E21060">
            <v>7</v>
          </cell>
          <cell r="I21060">
            <v>0</v>
          </cell>
          <cell r="M21060">
            <v>7</v>
          </cell>
          <cell r="Q21060">
            <v>7</v>
          </cell>
          <cell r="V21060">
            <v>9620</v>
          </cell>
        </row>
        <row r="21061">
          <cell r="A21061">
            <v>1</v>
          </cell>
          <cell r="E21061">
            <v>7</v>
          </cell>
          <cell r="I21061">
            <v>1164859.27</v>
          </cell>
          <cell r="M21061">
            <v>7</v>
          </cell>
          <cell r="Q21061">
            <v>7</v>
          </cell>
          <cell r="V21061">
            <v>9670</v>
          </cell>
        </row>
        <row r="21062">
          <cell r="A21062">
            <v>1</v>
          </cell>
          <cell r="E21062">
            <v>7</v>
          </cell>
          <cell r="I21062">
            <v>0</v>
          </cell>
          <cell r="M21062">
            <v>7</v>
          </cell>
          <cell r="Q21062">
            <v>7</v>
          </cell>
          <cell r="V21062">
            <v>9990</v>
          </cell>
        </row>
        <row r="21063">
          <cell r="A21063">
            <v>1</v>
          </cell>
          <cell r="E21063">
            <v>7</v>
          </cell>
          <cell r="I21063">
            <v>-13990262.76</v>
          </cell>
          <cell r="M21063">
            <v>7</v>
          </cell>
          <cell r="Q21063">
            <v>7</v>
          </cell>
          <cell r="V21063">
            <v>5301</v>
          </cell>
        </row>
        <row r="21064">
          <cell r="A21064">
            <v>1</v>
          </cell>
          <cell r="E21064">
            <v>5</v>
          </cell>
          <cell r="I21064">
            <v>-378032599</v>
          </cell>
          <cell r="M21064">
            <v>5</v>
          </cell>
          <cell r="Q21064">
            <v>5</v>
          </cell>
          <cell r="V21064">
            <v>1010</v>
          </cell>
        </row>
        <row r="21065">
          <cell r="A21065">
            <v>1</v>
          </cell>
          <cell r="E21065">
            <v>5</v>
          </cell>
          <cell r="I21065">
            <v>0</v>
          </cell>
          <cell r="M21065">
            <v>5</v>
          </cell>
          <cell r="Q21065">
            <v>5</v>
          </cell>
          <cell r="V21065">
            <v>1030</v>
          </cell>
        </row>
        <row r="21066">
          <cell r="A21066">
            <v>1</v>
          </cell>
          <cell r="E21066">
            <v>5</v>
          </cell>
          <cell r="I21066">
            <v>0</v>
          </cell>
          <cell r="M21066">
            <v>5</v>
          </cell>
          <cell r="Q21066">
            <v>5</v>
          </cell>
          <cell r="V21066">
            <v>1060</v>
          </cell>
        </row>
        <row r="21067">
          <cell r="A21067">
            <v>1</v>
          </cell>
          <cell r="E21067">
            <v>5</v>
          </cell>
          <cell r="I21067">
            <v>0</v>
          </cell>
          <cell r="M21067">
            <v>5</v>
          </cell>
          <cell r="Q21067">
            <v>5</v>
          </cell>
          <cell r="V21067">
            <v>1095</v>
          </cell>
        </row>
        <row r="21068">
          <cell r="A21068">
            <v>1</v>
          </cell>
          <cell r="E21068">
            <v>5</v>
          </cell>
          <cell r="I21068">
            <v>-101397567.18000001</v>
          </cell>
          <cell r="M21068">
            <v>5</v>
          </cell>
          <cell r="Q21068">
            <v>5</v>
          </cell>
          <cell r="V21068">
            <v>1095</v>
          </cell>
        </row>
        <row r="21069">
          <cell r="A21069">
            <v>1</v>
          </cell>
          <cell r="E21069">
            <v>5</v>
          </cell>
          <cell r="I21069">
            <v>-48719626.950000003</v>
          </cell>
          <cell r="M21069">
            <v>5</v>
          </cell>
          <cell r="Q21069">
            <v>5</v>
          </cell>
          <cell r="V21069">
            <v>1096</v>
          </cell>
        </row>
        <row r="21070">
          <cell r="A21070">
            <v>1</v>
          </cell>
          <cell r="E21070">
            <v>5</v>
          </cell>
          <cell r="I21070">
            <v>0</v>
          </cell>
          <cell r="M21070">
            <v>5</v>
          </cell>
          <cell r="Q21070">
            <v>5</v>
          </cell>
          <cell r="V21070">
            <v>2010</v>
          </cell>
        </row>
        <row r="21071">
          <cell r="A21071">
            <v>1</v>
          </cell>
          <cell r="E21071">
            <v>5</v>
          </cell>
          <cell r="I21071">
            <v>944000</v>
          </cell>
          <cell r="M21071">
            <v>5</v>
          </cell>
          <cell r="Q21071">
            <v>5</v>
          </cell>
          <cell r="V21071">
            <v>2030</v>
          </cell>
        </row>
        <row r="21072">
          <cell r="A21072">
            <v>1</v>
          </cell>
          <cell r="E21072">
            <v>5</v>
          </cell>
          <cell r="I21072">
            <v>31412750</v>
          </cell>
          <cell r="M21072">
            <v>5</v>
          </cell>
          <cell r="Q21072">
            <v>5</v>
          </cell>
          <cell r="V21072">
            <v>2040</v>
          </cell>
        </row>
        <row r="21073">
          <cell r="A21073">
            <v>1</v>
          </cell>
          <cell r="E21073">
            <v>5</v>
          </cell>
          <cell r="I21073">
            <v>33474808</v>
          </cell>
          <cell r="M21073">
            <v>5</v>
          </cell>
          <cell r="Q21073">
            <v>5</v>
          </cell>
          <cell r="V21073">
            <v>2051</v>
          </cell>
        </row>
        <row r="21074">
          <cell r="A21074">
            <v>1</v>
          </cell>
          <cell r="E21074">
            <v>5</v>
          </cell>
          <cell r="I21074">
            <v>0</v>
          </cell>
          <cell r="M21074">
            <v>5</v>
          </cell>
          <cell r="Q21074">
            <v>5</v>
          </cell>
          <cell r="V21074">
            <v>2052</v>
          </cell>
        </row>
        <row r="21075">
          <cell r="A21075">
            <v>1</v>
          </cell>
          <cell r="E21075">
            <v>5</v>
          </cell>
          <cell r="I21075">
            <v>0</v>
          </cell>
          <cell r="M21075">
            <v>5</v>
          </cell>
          <cell r="Q21075">
            <v>5</v>
          </cell>
          <cell r="V21075">
            <v>2053</v>
          </cell>
        </row>
        <row r="21076">
          <cell r="A21076">
            <v>1</v>
          </cell>
          <cell r="E21076">
            <v>5</v>
          </cell>
          <cell r="I21076">
            <v>0</v>
          </cell>
          <cell r="M21076">
            <v>5</v>
          </cell>
          <cell r="Q21076">
            <v>5</v>
          </cell>
          <cell r="V21076">
            <v>2054</v>
          </cell>
        </row>
        <row r="21077">
          <cell r="A21077">
            <v>1</v>
          </cell>
          <cell r="E21077">
            <v>5</v>
          </cell>
          <cell r="I21077">
            <v>0</v>
          </cell>
          <cell r="M21077">
            <v>5</v>
          </cell>
          <cell r="Q21077">
            <v>5</v>
          </cell>
          <cell r="V21077">
            <v>2055</v>
          </cell>
        </row>
        <row r="21078">
          <cell r="A21078">
            <v>1</v>
          </cell>
          <cell r="E21078">
            <v>5</v>
          </cell>
          <cell r="I21078">
            <v>0</v>
          </cell>
          <cell r="M21078">
            <v>5</v>
          </cell>
          <cell r="Q21078">
            <v>5</v>
          </cell>
          <cell r="V21078">
            <v>2090</v>
          </cell>
        </row>
        <row r="21079">
          <cell r="A21079">
            <v>1</v>
          </cell>
          <cell r="E21079">
            <v>5</v>
          </cell>
          <cell r="I21079">
            <v>0</v>
          </cell>
          <cell r="M21079">
            <v>5</v>
          </cell>
          <cell r="Q21079">
            <v>5</v>
          </cell>
          <cell r="V21079">
            <v>2095</v>
          </cell>
        </row>
        <row r="21080">
          <cell r="A21080">
            <v>1</v>
          </cell>
          <cell r="E21080">
            <v>5</v>
          </cell>
          <cell r="I21080">
            <v>337272793.56</v>
          </cell>
          <cell r="M21080">
            <v>5</v>
          </cell>
          <cell r="Q21080">
            <v>5</v>
          </cell>
          <cell r="V21080">
            <v>2095</v>
          </cell>
        </row>
        <row r="21081">
          <cell r="A21081">
            <v>1</v>
          </cell>
          <cell r="E21081">
            <v>5</v>
          </cell>
          <cell r="I21081">
            <v>-67639.899999999994</v>
          </cell>
          <cell r="M21081">
            <v>5</v>
          </cell>
          <cell r="Q21081">
            <v>5</v>
          </cell>
          <cell r="V21081">
            <v>3100</v>
          </cell>
        </row>
        <row r="21082">
          <cell r="A21082">
            <v>1</v>
          </cell>
          <cell r="E21082">
            <v>5</v>
          </cell>
          <cell r="I21082">
            <v>-87468607.900000006</v>
          </cell>
          <cell r="M21082">
            <v>5</v>
          </cell>
          <cell r="Q21082">
            <v>5</v>
          </cell>
          <cell r="V21082">
            <v>3400</v>
          </cell>
        </row>
        <row r="21083">
          <cell r="A21083">
            <v>1</v>
          </cell>
          <cell r="E21083">
            <v>5</v>
          </cell>
          <cell r="I21083">
            <v>0</v>
          </cell>
          <cell r="M21083">
            <v>5</v>
          </cell>
          <cell r="Q21083">
            <v>5</v>
          </cell>
          <cell r="V21083">
            <v>4000</v>
          </cell>
        </row>
        <row r="21084">
          <cell r="A21084">
            <v>1</v>
          </cell>
          <cell r="E21084">
            <v>5</v>
          </cell>
          <cell r="I21084">
            <v>25933337.699999999</v>
          </cell>
          <cell r="M21084">
            <v>5</v>
          </cell>
          <cell r="Q21084">
            <v>5</v>
          </cell>
          <cell r="V21084">
            <v>4060</v>
          </cell>
        </row>
        <row r="21085">
          <cell r="A21085">
            <v>1</v>
          </cell>
          <cell r="E21085">
            <v>5</v>
          </cell>
          <cell r="I21085">
            <v>0</v>
          </cell>
          <cell r="M21085">
            <v>5</v>
          </cell>
          <cell r="Q21085">
            <v>5</v>
          </cell>
          <cell r="V21085">
            <v>4100</v>
          </cell>
        </row>
        <row r="21086">
          <cell r="A21086">
            <v>1</v>
          </cell>
          <cell r="E21086">
            <v>5</v>
          </cell>
          <cell r="I21086">
            <v>0</v>
          </cell>
          <cell r="M21086">
            <v>5</v>
          </cell>
          <cell r="Q21086">
            <v>5</v>
          </cell>
          <cell r="V21086">
            <v>4150</v>
          </cell>
        </row>
        <row r="21087">
          <cell r="A21087">
            <v>1</v>
          </cell>
          <cell r="E21087">
            <v>5</v>
          </cell>
          <cell r="I21087">
            <v>2294218</v>
          </cell>
          <cell r="M21087">
            <v>5</v>
          </cell>
          <cell r="Q21087">
            <v>5</v>
          </cell>
          <cell r="V21087">
            <v>4150</v>
          </cell>
        </row>
        <row r="21088">
          <cell r="A21088">
            <v>1</v>
          </cell>
          <cell r="E21088">
            <v>5</v>
          </cell>
          <cell r="I21088">
            <v>558802</v>
          </cell>
          <cell r="M21088">
            <v>5</v>
          </cell>
          <cell r="Q21088">
            <v>5</v>
          </cell>
          <cell r="V21088">
            <v>4250</v>
          </cell>
        </row>
        <row r="21089">
          <cell r="A21089">
            <v>1</v>
          </cell>
          <cell r="E21089">
            <v>5</v>
          </cell>
          <cell r="I21089">
            <v>1020000</v>
          </cell>
          <cell r="M21089">
            <v>5</v>
          </cell>
          <cell r="Q21089">
            <v>5</v>
          </cell>
          <cell r="V21089">
            <v>4260</v>
          </cell>
        </row>
        <row r="21090">
          <cell r="A21090">
            <v>1</v>
          </cell>
          <cell r="E21090">
            <v>5</v>
          </cell>
          <cell r="I21090">
            <v>0</v>
          </cell>
          <cell r="M21090">
            <v>5</v>
          </cell>
          <cell r="Q21090">
            <v>5</v>
          </cell>
          <cell r="V21090">
            <v>4280</v>
          </cell>
        </row>
        <row r="21091">
          <cell r="A21091">
            <v>1</v>
          </cell>
          <cell r="E21091">
            <v>5</v>
          </cell>
          <cell r="I21091">
            <v>0</v>
          </cell>
          <cell r="M21091">
            <v>5</v>
          </cell>
          <cell r="Q21091">
            <v>5</v>
          </cell>
          <cell r="V21091">
            <v>4301</v>
          </cell>
        </row>
        <row r="21092">
          <cell r="A21092">
            <v>1</v>
          </cell>
          <cell r="E21092">
            <v>5</v>
          </cell>
          <cell r="I21092">
            <v>0</v>
          </cell>
          <cell r="M21092">
            <v>5</v>
          </cell>
          <cell r="Q21092">
            <v>5</v>
          </cell>
          <cell r="V21092">
            <v>4302</v>
          </cell>
        </row>
        <row r="21093">
          <cell r="A21093">
            <v>1</v>
          </cell>
          <cell r="E21093">
            <v>5</v>
          </cell>
          <cell r="I21093">
            <v>0</v>
          </cell>
          <cell r="M21093">
            <v>5</v>
          </cell>
          <cell r="Q21093">
            <v>5</v>
          </cell>
          <cell r="V21093">
            <v>4303</v>
          </cell>
        </row>
        <row r="21094">
          <cell r="A21094">
            <v>1</v>
          </cell>
          <cell r="E21094">
            <v>5</v>
          </cell>
          <cell r="I21094">
            <v>0</v>
          </cell>
          <cell r="M21094">
            <v>5</v>
          </cell>
          <cell r="Q21094">
            <v>5</v>
          </cell>
          <cell r="V21094">
            <v>4304</v>
          </cell>
        </row>
        <row r="21095">
          <cell r="A21095">
            <v>1</v>
          </cell>
          <cell r="E21095">
            <v>5</v>
          </cell>
          <cell r="I21095">
            <v>0</v>
          </cell>
          <cell r="M21095">
            <v>5</v>
          </cell>
          <cell r="Q21095">
            <v>5</v>
          </cell>
          <cell r="V21095">
            <v>4305</v>
          </cell>
        </row>
        <row r="21096">
          <cell r="A21096">
            <v>1</v>
          </cell>
          <cell r="E21096">
            <v>5</v>
          </cell>
          <cell r="I21096">
            <v>792618.42</v>
          </cell>
          <cell r="M21096">
            <v>5</v>
          </cell>
          <cell r="Q21096">
            <v>5</v>
          </cell>
          <cell r="V21096">
            <v>4360</v>
          </cell>
        </row>
        <row r="21097">
          <cell r="A21097">
            <v>1</v>
          </cell>
          <cell r="E21097">
            <v>5</v>
          </cell>
          <cell r="I21097">
            <v>34600</v>
          </cell>
          <cell r="M21097">
            <v>5</v>
          </cell>
          <cell r="Q21097">
            <v>5</v>
          </cell>
          <cell r="V21097">
            <v>4380</v>
          </cell>
        </row>
        <row r="21098">
          <cell r="A21098">
            <v>1</v>
          </cell>
          <cell r="E21098">
            <v>5</v>
          </cell>
          <cell r="I21098">
            <v>0</v>
          </cell>
          <cell r="M21098">
            <v>5</v>
          </cell>
          <cell r="Q21098">
            <v>5</v>
          </cell>
          <cell r="V21098">
            <v>4500</v>
          </cell>
        </row>
        <row r="21099">
          <cell r="A21099">
            <v>1</v>
          </cell>
          <cell r="E21099">
            <v>5</v>
          </cell>
          <cell r="I21099">
            <v>0</v>
          </cell>
          <cell r="M21099">
            <v>5</v>
          </cell>
          <cell r="Q21099">
            <v>5</v>
          </cell>
          <cell r="V21099">
            <v>4500</v>
          </cell>
        </row>
        <row r="21100">
          <cell r="A21100">
            <v>1</v>
          </cell>
          <cell r="E21100">
            <v>5</v>
          </cell>
          <cell r="I21100">
            <v>0</v>
          </cell>
          <cell r="M21100">
            <v>5</v>
          </cell>
          <cell r="Q21100">
            <v>5</v>
          </cell>
          <cell r="V21100">
            <v>4520</v>
          </cell>
        </row>
        <row r="21101">
          <cell r="A21101">
            <v>1</v>
          </cell>
          <cell r="E21101">
            <v>5</v>
          </cell>
          <cell r="I21101">
            <v>85856</v>
          </cell>
          <cell r="M21101">
            <v>5</v>
          </cell>
          <cell r="Q21101">
            <v>5</v>
          </cell>
          <cell r="V21101">
            <v>4595</v>
          </cell>
        </row>
        <row r="21102">
          <cell r="A21102">
            <v>1</v>
          </cell>
          <cell r="E21102">
            <v>5</v>
          </cell>
          <cell r="I21102">
            <v>9728199</v>
          </cell>
          <cell r="M21102">
            <v>5</v>
          </cell>
          <cell r="Q21102">
            <v>5</v>
          </cell>
          <cell r="V21102">
            <v>4601</v>
          </cell>
        </row>
        <row r="21103">
          <cell r="A21103">
            <v>1</v>
          </cell>
          <cell r="E21103">
            <v>5</v>
          </cell>
          <cell r="I21103">
            <v>0</v>
          </cell>
          <cell r="M21103">
            <v>5</v>
          </cell>
          <cell r="Q21103">
            <v>5</v>
          </cell>
          <cell r="V21103">
            <v>4602</v>
          </cell>
        </row>
        <row r="21104">
          <cell r="A21104">
            <v>1</v>
          </cell>
          <cell r="E21104">
            <v>5</v>
          </cell>
          <cell r="I21104">
            <v>295000</v>
          </cell>
          <cell r="M21104">
            <v>5</v>
          </cell>
          <cell r="Q21104">
            <v>5</v>
          </cell>
          <cell r="V21104">
            <v>4603</v>
          </cell>
        </row>
        <row r="21105">
          <cell r="A21105">
            <v>1</v>
          </cell>
          <cell r="E21105">
            <v>5</v>
          </cell>
          <cell r="I21105">
            <v>0</v>
          </cell>
          <cell r="M21105">
            <v>5</v>
          </cell>
          <cell r="Q21105">
            <v>5</v>
          </cell>
          <cell r="V21105">
            <v>4610</v>
          </cell>
        </row>
        <row r="21106">
          <cell r="A21106">
            <v>1</v>
          </cell>
          <cell r="E21106">
            <v>5</v>
          </cell>
          <cell r="I21106">
            <v>0</v>
          </cell>
          <cell r="M21106">
            <v>5</v>
          </cell>
          <cell r="Q21106">
            <v>5</v>
          </cell>
          <cell r="V21106">
            <v>4640</v>
          </cell>
        </row>
        <row r="21107">
          <cell r="A21107">
            <v>1</v>
          </cell>
          <cell r="E21107">
            <v>5</v>
          </cell>
          <cell r="I21107">
            <v>1038570</v>
          </cell>
          <cell r="M21107">
            <v>5</v>
          </cell>
          <cell r="Q21107">
            <v>5</v>
          </cell>
          <cell r="V21107">
            <v>4660</v>
          </cell>
        </row>
        <row r="21108">
          <cell r="A21108">
            <v>1</v>
          </cell>
          <cell r="E21108">
            <v>5</v>
          </cell>
          <cell r="I21108">
            <v>9077300</v>
          </cell>
          <cell r="M21108">
            <v>5</v>
          </cell>
          <cell r="Q21108">
            <v>5</v>
          </cell>
          <cell r="V21108">
            <v>4700</v>
          </cell>
        </row>
        <row r="21109">
          <cell r="A21109">
            <v>1</v>
          </cell>
          <cell r="E21109">
            <v>5</v>
          </cell>
          <cell r="I21109">
            <v>830000</v>
          </cell>
          <cell r="M21109">
            <v>5</v>
          </cell>
          <cell r="Q21109">
            <v>5</v>
          </cell>
          <cell r="V21109">
            <v>4720</v>
          </cell>
        </row>
        <row r="21110">
          <cell r="A21110">
            <v>1</v>
          </cell>
          <cell r="E21110">
            <v>5</v>
          </cell>
          <cell r="I21110">
            <v>12276533</v>
          </cell>
          <cell r="M21110">
            <v>5</v>
          </cell>
          <cell r="Q21110">
            <v>5</v>
          </cell>
          <cell r="V21110">
            <v>4730</v>
          </cell>
        </row>
        <row r="21111">
          <cell r="A21111">
            <v>1</v>
          </cell>
          <cell r="E21111">
            <v>5</v>
          </cell>
          <cell r="I21111">
            <v>0</v>
          </cell>
          <cell r="M21111">
            <v>5</v>
          </cell>
          <cell r="Q21111">
            <v>5</v>
          </cell>
          <cell r="V21111">
            <v>4740</v>
          </cell>
        </row>
        <row r="21112">
          <cell r="A21112">
            <v>1</v>
          </cell>
          <cell r="E21112">
            <v>5</v>
          </cell>
          <cell r="I21112">
            <v>1116000</v>
          </cell>
          <cell r="M21112">
            <v>5</v>
          </cell>
          <cell r="Q21112">
            <v>5</v>
          </cell>
          <cell r="V21112">
            <v>4760</v>
          </cell>
        </row>
        <row r="21113">
          <cell r="A21113">
            <v>1</v>
          </cell>
          <cell r="E21113">
            <v>5</v>
          </cell>
          <cell r="I21113">
            <v>0</v>
          </cell>
          <cell r="M21113">
            <v>5</v>
          </cell>
          <cell r="Q21113">
            <v>5</v>
          </cell>
          <cell r="V21113">
            <v>4770</v>
          </cell>
        </row>
        <row r="21114">
          <cell r="A21114">
            <v>1</v>
          </cell>
          <cell r="E21114">
            <v>5</v>
          </cell>
          <cell r="I21114">
            <v>816400</v>
          </cell>
          <cell r="M21114">
            <v>5</v>
          </cell>
          <cell r="Q21114">
            <v>5</v>
          </cell>
          <cell r="V21114">
            <v>4775</v>
          </cell>
        </row>
        <row r="21115">
          <cell r="A21115">
            <v>1</v>
          </cell>
          <cell r="E21115">
            <v>5</v>
          </cell>
          <cell r="I21115">
            <v>141848</v>
          </cell>
          <cell r="M21115">
            <v>5</v>
          </cell>
          <cell r="Q21115">
            <v>5</v>
          </cell>
          <cell r="V21115">
            <v>4780</v>
          </cell>
        </row>
        <row r="21116">
          <cell r="A21116">
            <v>1</v>
          </cell>
          <cell r="E21116">
            <v>5</v>
          </cell>
          <cell r="I21116">
            <v>261000</v>
          </cell>
          <cell r="M21116">
            <v>5</v>
          </cell>
          <cell r="Q21116">
            <v>5</v>
          </cell>
          <cell r="V21116">
            <v>4785</v>
          </cell>
        </row>
        <row r="21117">
          <cell r="A21117">
            <v>1</v>
          </cell>
          <cell r="E21117">
            <v>5</v>
          </cell>
          <cell r="I21117">
            <v>13114508.58</v>
          </cell>
          <cell r="M21117">
            <v>5</v>
          </cell>
          <cell r="Q21117">
            <v>5</v>
          </cell>
          <cell r="V21117">
            <v>4785</v>
          </cell>
        </row>
        <row r="21118">
          <cell r="A21118">
            <v>1</v>
          </cell>
          <cell r="E21118">
            <v>5</v>
          </cell>
          <cell r="I21118">
            <v>6581432.5199999996</v>
          </cell>
          <cell r="M21118">
            <v>5</v>
          </cell>
          <cell r="Q21118">
            <v>5</v>
          </cell>
          <cell r="V21118">
            <v>4800</v>
          </cell>
        </row>
        <row r="21119">
          <cell r="A21119">
            <v>1</v>
          </cell>
          <cell r="E21119">
            <v>5</v>
          </cell>
          <cell r="I21119">
            <v>14158643.619999999</v>
          </cell>
          <cell r="M21119">
            <v>5</v>
          </cell>
          <cell r="Q21119">
            <v>5</v>
          </cell>
          <cell r="V21119">
            <v>4830</v>
          </cell>
        </row>
        <row r="21120">
          <cell r="A21120">
            <v>1</v>
          </cell>
          <cell r="E21120">
            <v>5</v>
          </cell>
          <cell r="I21120">
            <v>5570000</v>
          </cell>
          <cell r="M21120">
            <v>5</v>
          </cell>
          <cell r="Q21120">
            <v>5</v>
          </cell>
          <cell r="V21120">
            <v>4840</v>
          </cell>
        </row>
        <row r="21121">
          <cell r="A21121">
            <v>1</v>
          </cell>
          <cell r="E21121">
            <v>5</v>
          </cell>
          <cell r="I21121">
            <v>0</v>
          </cell>
          <cell r="M21121">
            <v>5</v>
          </cell>
          <cell r="Q21121">
            <v>5</v>
          </cell>
          <cell r="V21121">
            <v>4910</v>
          </cell>
        </row>
        <row r="21122">
          <cell r="A21122">
            <v>1</v>
          </cell>
          <cell r="E21122">
            <v>5</v>
          </cell>
          <cell r="I21122">
            <v>-1000000</v>
          </cell>
          <cell r="M21122">
            <v>5</v>
          </cell>
          <cell r="Q21122">
            <v>5</v>
          </cell>
          <cell r="V21122">
            <v>5100</v>
          </cell>
        </row>
        <row r="21123">
          <cell r="A21123">
            <v>1</v>
          </cell>
          <cell r="E21123">
            <v>5</v>
          </cell>
          <cell r="I21123">
            <v>563068813.15999997</v>
          </cell>
          <cell r="M21123">
            <v>5</v>
          </cell>
          <cell r="Q21123">
            <v>5</v>
          </cell>
          <cell r="V21123">
            <v>5200</v>
          </cell>
        </row>
        <row r="21124">
          <cell r="A21124">
            <v>1</v>
          </cell>
          <cell r="E21124">
            <v>5</v>
          </cell>
          <cell r="I21124">
            <v>-17274309.670000002</v>
          </cell>
          <cell r="M21124">
            <v>5</v>
          </cell>
          <cell r="Q21124">
            <v>5</v>
          </cell>
          <cell r="V21124">
            <v>5400</v>
          </cell>
        </row>
        <row r="21125">
          <cell r="A21125">
            <v>1</v>
          </cell>
          <cell r="E21125">
            <v>5</v>
          </cell>
          <cell r="I21125">
            <v>-211160901.34</v>
          </cell>
          <cell r="M21125">
            <v>5</v>
          </cell>
          <cell r="Q21125">
            <v>5</v>
          </cell>
          <cell r="V21125">
            <v>5400</v>
          </cell>
        </row>
        <row r="21126">
          <cell r="A21126">
            <v>1</v>
          </cell>
          <cell r="E21126">
            <v>5</v>
          </cell>
          <cell r="I21126">
            <v>-1557330491.28</v>
          </cell>
          <cell r="M21126">
            <v>5</v>
          </cell>
          <cell r="Q21126">
            <v>5</v>
          </cell>
          <cell r="V21126">
            <v>5400</v>
          </cell>
        </row>
        <row r="21127">
          <cell r="A21127">
            <v>1</v>
          </cell>
          <cell r="E21127">
            <v>5</v>
          </cell>
          <cell r="I21127">
            <v>-122522087.12</v>
          </cell>
          <cell r="M21127">
            <v>5</v>
          </cell>
          <cell r="Q21127">
            <v>5</v>
          </cell>
          <cell r="V21127">
            <v>5400</v>
          </cell>
        </row>
        <row r="21128">
          <cell r="A21128">
            <v>1</v>
          </cell>
          <cell r="E21128">
            <v>5</v>
          </cell>
          <cell r="I21128">
            <v>347950754.25999999</v>
          </cell>
          <cell r="M21128">
            <v>5</v>
          </cell>
          <cell r="Q21128">
            <v>5</v>
          </cell>
          <cell r="V21128">
            <v>5400</v>
          </cell>
        </row>
        <row r="21129">
          <cell r="A21129">
            <v>1</v>
          </cell>
          <cell r="E21129">
            <v>5</v>
          </cell>
          <cell r="I21129">
            <v>23558822.52</v>
          </cell>
          <cell r="M21129">
            <v>5</v>
          </cell>
          <cell r="Q21129">
            <v>5</v>
          </cell>
          <cell r="V21129">
            <v>6110</v>
          </cell>
        </row>
        <row r="21130">
          <cell r="A21130">
            <v>1</v>
          </cell>
          <cell r="E21130">
            <v>5</v>
          </cell>
          <cell r="I21130">
            <v>-22700817.059999999</v>
          </cell>
          <cell r="M21130">
            <v>5</v>
          </cell>
          <cell r="Q21130">
            <v>5</v>
          </cell>
          <cell r="V21130">
            <v>6120</v>
          </cell>
        </row>
        <row r="21131">
          <cell r="A21131">
            <v>1</v>
          </cell>
          <cell r="E21131">
            <v>5</v>
          </cell>
          <cell r="I21131">
            <v>15609800.82</v>
          </cell>
          <cell r="M21131">
            <v>5</v>
          </cell>
          <cell r="Q21131">
            <v>5</v>
          </cell>
          <cell r="V21131">
            <v>6210</v>
          </cell>
        </row>
        <row r="21132">
          <cell r="A21132">
            <v>1</v>
          </cell>
          <cell r="E21132">
            <v>5</v>
          </cell>
          <cell r="I21132">
            <v>-9801456.2599999998</v>
          </cell>
          <cell r="M21132">
            <v>5</v>
          </cell>
          <cell r="Q21132">
            <v>5</v>
          </cell>
          <cell r="V21132">
            <v>6220</v>
          </cell>
        </row>
        <row r="21133">
          <cell r="A21133">
            <v>1</v>
          </cell>
          <cell r="E21133">
            <v>5</v>
          </cell>
          <cell r="I21133">
            <v>45000000</v>
          </cell>
          <cell r="M21133">
            <v>5</v>
          </cell>
          <cell r="Q21133">
            <v>5</v>
          </cell>
          <cell r="V21133">
            <v>6310</v>
          </cell>
        </row>
        <row r="21134">
          <cell r="A21134">
            <v>1</v>
          </cell>
          <cell r="E21134">
            <v>5</v>
          </cell>
          <cell r="I21134">
            <v>-18066725.640000001</v>
          </cell>
          <cell r="M21134">
            <v>5</v>
          </cell>
          <cell r="Q21134">
            <v>5</v>
          </cell>
          <cell r="V21134">
            <v>6320</v>
          </cell>
        </row>
        <row r="21135">
          <cell r="A21135">
            <v>1</v>
          </cell>
          <cell r="E21135">
            <v>5</v>
          </cell>
          <cell r="I21135">
            <v>2778800</v>
          </cell>
          <cell r="M21135">
            <v>5</v>
          </cell>
          <cell r="Q21135">
            <v>5</v>
          </cell>
          <cell r="V21135">
            <v>6410</v>
          </cell>
        </row>
        <row r="21136">
          <cell r="A21136">
            <v>1</v>
          </cell>
          <cell r="E21136">
            <v>5</v>
          </cell>
          <cell r="I21136">
            <v>-1533079.65</v>
          </cell>
          <cell r="M21136">
            <v>5</v>
          </cell>
          <cell r="Q21136">
            <v>5</v>
          </cell>
          <cell r="V21136">
            <v>6420</v>
          </cell>
        </row>
        <row r="21137">
          <cell r="A21137">
            <v>1</v>
          </cell>
          <cell r="E21137">
            <v>5</v>
          </cell>
          <cell r="I21137">
            <v>2506500</v>
          </cell>
          <cell r="M21137">
            <v>5</v>
          </cell>
          <cell r="Q21137">
            <v>5</v>
          </cell>
          <cell r="V21137">
            <v>6510</v>
          </cell>
        </row>
        <row r="21138">
          <cell r="A21138">
            <v>1</v>
          </cell>
          <cell r="E21138">
            <v>5</v>
          </cell>
          <cell r="I21138">
            <v>-626569.5</v>
          </cell>
          <cell r="M21138">
            <v>5</v>
          </cell>
          <cell r="Q21138">
            <v>5</v>
          </cell>
          <cell r="V21138">
            <v>6520</v>
          </cell>
        </row>
        <row r="21139">
          <cell r="A21139">
            <v>1</v>
          </cell>
          <cell r="E21139">
            <v>5</v>
          </cell>
          <cell r="I21139">
            <v>7466173.1799999997</v>
          </cell>
          <cell r="M21139">
            <v>5</v>
          </cell>
          <cell r="Q21139">
            <v>5</v>
          </cell>
          <cell r="V21139">
            <v>7000</v>
          </cell>
        </row>
        <row r="21140">
          <cell r="A21140">
            <v>1</v>
          </cell>
          <cell r="E21140">
            <v>5</v>
          </cell>
          <cell r="I21140">
            <v>523076885.14999998</v>
          </cell>
          <cell r="M21140">
            <v>5</v>
          </cell>
          <cell r="Q21140">
            <v>5</v>
          </cell>
          <cell r="V21140">
            <v>7100</v>
          </cell>
        </row>
        <row r="21141">
          <cell r="A21141">
            <v>1</v>
          </cell>
          <cell r="E21141">
            <v>5</v>
          </cell>
          <cell r="I21141">
            <v>15128945.289999999</v>
          </cell>
          <cell r="M21141">
            <v>5</v>
          </cell>
          <cell r="Q21141">
            <v>5</v>
          </cell>
          <cell r="V21141">
            <v>7110</v>
          </cell>
        </row>
        <row r="21142">
          <cell r="A21142">
            <v>1</v>
          </cell>
          <cell r="E21142">
            <v>5</v>
          </cell>
          <cell r="I21142">
            <v>176928956.78</v>
          </cell>
          <cell r="M21142">
            <v>5</v>
          </cell>
          <cell r="Q21142">
            <v>5</v>
          </cell>
          <cell r="V21142">
            <v>7130</v>
          </cell>
        </row>
        <row r="21143">
          <cell r="A21143">
            <v>1</v>
          </cell>
          <cell r="E21143">
            <v>5</v>
          </cell>
          <cell r="I21143">
            <v>16935383.77</v>
          </cell>
          <cell r="M21143">
            <v>5</v>
          </cell>
          <cell r="Q21143">
            <v>5</v>
          </cell>
          <cell r="V21143">
            <v>7140</v>
          </cell>
        </row>
        <row r="21144">
          <cell r="A21144">
            <v>1</v>
          </cell>
          <cell r="E21144">
            <v>5</v>
          </cell>
          <cell r="I21144">
            <v>0</v>
          </cell>
          <cell r="M21144">
            <v>5</v>
          </cell>
          <cell r="Q21144">
            <v>5</v>
          </cell>
          <cell r="V21144">
            <v>7700</v>
          </cell>
        </row>
        <row r="21145">
          <cell r="A21145">
            <v>1</v>
          </cell>
          <cell r="E21145">
            <v>5</v>
          </cell>
          <cell r="I21145">
            <v>213063797.93000001</v>
          </cell>
          <cell r="M21145">
            <v>5</v>
          </cell>
          <cell r="Q21145">
            <v>5</v>
          </cell>
          <cell r="V21145">
            <v>7700</v>
          </cell>
        </row>
        <row r="21146">
          <cell r="A21146">
            <v>1</v>
          </cell>
          <cell r="E21146">
            <v>5</v>
          </cell>
          <cell r="I21146">
            <v>-17499585</v>
          </cell>
          <cell r="M21146">
            <v>5</v>
          </cell>
          <cell r="Q21146">
            <v>5</v>
          </cell>
          <cell r="V21146">
            <v>7908</v>
          </cell>
        </row>
        <row r="21147">
          <cell r="A21147">
            <v>1</v>
          </cell>
          <cell r="E21147">
            <v>5</v>
          </cell>
          <cell r="I21147">
            <v>2407733.33</v>
          </cell>
          <cell r="M21147">
            <v>5</v>
          </cell>
          <cell r="Q21147">
            <v>5</v>
          </cell>
          <cell r="V21147">
            <v>7918</v>
          </cell>
        </row>
        <row r="21148">
          <cell r="A21148">
            <v>1</v>
          </cell>
          <cell r="E21148">
            <v>5</v>
          </cell>
          <cell r="I21148">
            <v>2500</v>
          </cell>
          <cell r="M21148">
            <v>5</v>
          </cell>
          <cell r="Q21148">
            <v>5</v>
          </cell>
          <cell r="V21148">
            <v>7919</v>
          </cell>
        </row>
        <row r="21149">
          <cell r="A21149">
            <v>1</v>
          </cell>
          <cell r="E21149">
            <v>5</v>
          </cell>
          <cell r="I21149">
            <v>11920976.050000001</v>
          </cell>
          <cell r="M21149">
            <v>5</v>
          </cell>
          <cell r="Q21149">
            <v>5</v>
          </cell>
          <cell r="V21149">
            <v>8015</v>
          </cell>
        </row>
        <row r="21150">
          <cell r="A21150">
            <v>1</v>
          </cell>
          <cell r="E21150">
            <v>5</v>
          </cell>
          <cell r="I21150">
            <v>14993.2</v>
          </cell>
          <cell r="M21150">
            <v>5</v>
          </cell>
          <cell r="Q21150">
            <v>5</v>
          </cell>
          <cell r="V21150">
            <v>8061</v>
          </cell>
        </row>
        <row r="21151">
          <cell r="A21151">
            <v>1</v>
          </cell>
          <cell r="E21151">
            <v>5</v>
          </cell>
          <cell r="I21151">
            <v>0</v>
          </cell>
          <cell r="M21151">
            <v>5</v>
          </cell>
          <cell r="Q21151">
            <v>5</v>
          </cell>
          <cell r="V21151">
            <v>8062</v>
          </cell>
        </row>
        <row r="21152">
          <cell r="A21152">
            <v>1</v>
          </cell>
          <cell r="E21152">
            <v>5</v>
          </cell>
          <cell r="I21152">
            <v>9479364.25</v>
          </cell>
          <cell r="M21152">
            <v>5</v>
          </cell>
          <cell r="Q21152">
            <v>5</v>
          </cell>
          <cell r="V21152">
            <v>8063</v>
          </cell>
        </row>
        <row r="21153">
          <cell r="A21153">
            <v>1</v>
          </cell>
          <cell r="E21153">
            <v>5</v>
          </cell>
          <cell r="I21153">
            <v>0</v>
          </cell>
          <cell r="M21153">
            <v>5</v>
          </cell>
          <cell r="Q21153">
            <v>5</v>
          </cell>
          <cell r="V21153">
            <v>8064</v>
          </cell>
        </row>
        <row r="21154">
          <cell r="A21154">
            <v>1</v>
          </cell>
          <cell r="E21154">
            <v>5</v>
          </cell>
          <cell r="I21154">
            <v>1012777.11</v>
          </cell>
          <cell r="M21154">
            <v>5</v>
          </cell>
          <cell r="Q21154">
            <v>5</v>
          </cell>
          <cell r="V21154">
            <v>8065</v>
          </cell>
        </row>
        <row r="21155">
          <cell r="A21155">
            <v>1</v>
          </cell>
          <cell r="E21155">
            <v>5</v>
          </cell>
          <cell r="I21155">
            <v>194133</v>
          </cell>
          <cell r="M21155">
            <v>5</v>
          </cell>
          <cell r="Q21155">
            <v>5</v>
          </cell>
          <cell r="V21155">
            <v>8066</v>
          </cell>
        </row>
        <row r="21156">
          <cell r="A21156">
            <v>1</v>
          </cell>
          <cell r="E21156">
            <v>5</v>
          </cell>
          <cell r="I21156">
            <v>0</v>
          </cell>
          <cell r="M21156">
            <v>5</v>
          </cell>
          <cell r="Q21156">
            <v>5</v>
          </cell>
          <cell r="V21156">
            <v>8581</v>
          </cell>
        </row>
        <row r="21157">
          <cell r="A21157">
            <v>1</v>
          </cell>
          <cell r="E21157">
            <v>5</v>
          </cell>
          <cell r="I21157">
            <v>500000</v>
          </cell>
          <cell r="M21157">
            <v>5</v>
          </cell>
          <cell r="Q21157">
            <v>5</v>
          </cell>
          <cell r="V21157">
            <v>8582</v>
          </cell>
        </row>
        <row r="21158">
          <cell r="A21158">
            <v>1</v>
          </cell>
          <cell r="E21158">
            <v>5</v>
          </cell>
          <cell r="I21158">
            <v>817500</v>
          </cell>
          <cell r="M21158">
            <v>5</v>
          </cell>
          <cell r="Q21158">
            <v>5</v>
          </cell>
          <cell r="V21158">
            <v>8583</v>
          </cell>
        </row>
        <row r="21159">
          <cell r="A21159">
            <v>1</v>
          </cell>
          <cell r="E21159">
            <v>5</v>
          </cell>
          <cell r="I21159">
            <v>1046000</v>
          </cell>
          <cell r="M21159">
            <v>5</v>
          </cell>
          <cell r="Q21159">
            <v>5</v>
          </cell>
          <cell r="V21159">
            <v>9000</v>
          </cell>
        </row>
        <row r="21160">
          <cell r="A21160">
            <v>1</v>
          </cell>
          <cell r="E21160">
            <v>5</v>
          </cell>
          <cell r="I21160">
            <v>-1101939636.6400001</v>
          </cell>
          <cell r="M21160">
            <v>5</v>
          </cell>
          <cell r="Q21160">
            <v>5</v>
          </cell>
          <cell r="V21160">
            <v>9100</v>
          </cell>
        </row>
        <row r="21161">
          <cell r="A21161">
            <v>1</v>
          </cell>
          <cell r="E21161">
            <v>5</v>
          </cell>
          <cell r="I21161">
            <v>15137072.58</v>
          </cell>
          <cell r="M21161">
            <v>5</v>
          </cell>
          <cell r="Q21161">
            <v>5</v>
          </cell>
          <cell r="V21161">
            <v>9110</v>
          </cell>
        </row>
        <row r="21162">
          <cell r="A21162">
            <v>1</v>
          </cell>
          <cell r="E21162">
            <v>5</v>
          </cell>
          <cell r="I21162">
            <v>-117910232.72</v>
          </cell>
          <cell r="M21162">
            <v>5</v>
          </cell>
          <cell r="Q21162">
            <v>5</v>
          </cell>
          <cell r="V21162">
            <v>9204</v>
          </cell>
        </row>
        <row r="21163">
          <cell r="A21163">
            <v>1</v>
          </cell>
          <cell r="E21163">
            <v>5</v>
          </cell>
          <cell r="I21163">
            <v>0</v>
          </cell>
          <cell r="M21163">
            <v>5</v>
          </cell>
          <cell r="Q21163">
            <v>5</v>
          </cell>
          <cell r="V21163">
            <v>9215</v>
          </cell>
        </row>
        <row r="21164">
          <cell r="A21164">
            <v>1</v>
          </cell>
          <cell r="E21164">
            <v>5</v>
          </cell>
          <cell r="I21164">
            <v>-32473169.98</v>
          </cell>
          <cell r="M21164">
            <v>5</v>
          </cell>
          <cell r="Q21164">
            <v>5</v>
          </cell>
          <cell r="V21164">
            <v>9251</v>
          </cell>
        </row>
        <row r="21165">
          <cell r="A21165">
            <v>1</v>
          </cell>
          <cell r="E21165">
            <v>5</v>
          </cell>
          <cell r="I21165">
            <v>-124905995.45</v>
          </cell>
          <cell r="M21165">
            <v>5</v>
          </cell>
          <cell r="Q21165">
            <v>5</v>
          </cell>
          <cell r="V21165">
            <v>9252</v>
          </cell>
        </row>
        <row r="21166">
          <cell r="A21166">
            <v>1</v>
          </cell>
          <cell r="E21166">
            <v>5</v>
          </cell>
          <cell r="I21166">
            <v>-537606</v>
          </cell>
          <cell r="M21166">
            <v>5</v>
          </cell>
          <cell r="Q21166">
            <v>5</v>
          </cell>
          <cell r="V21166">
            <v>9253</v>
          </cell>
        </row>
        <row r="21167">
          <cell r="A21167">
            <v>1</v>
          </cell>
          <cell r="E21167">
            <v>5</v>
          </cell>
          <cell r="I21167">
            <v>-5048267</v>
          </cell>
          <cell r="M21167">
            <v>5</v>
          </cell>
          <cell r="Q21167">
            <v>5</v>
          </cell>
          <cell r="V21167">
            <v>9255</v>
          </cell>
        </row>
        <row r="21168">
          <cell r="A21168">
            <v>1</v>
          </cell>
          <cell r="E21168">
            <v>5</v>
          </cell>
          <cell r="I21168">
            <v>-106120430.03</v>
          </cell>
          <cell r="M21168">
            <v>5</v>
          </cell>
          <cell r="Q21168">
            <v>5</v>
          </cell>
          <cell r="V21168">
            <v>9256</v>
          </cell>
        </row>
        <row r="21169">
          <cell r="A21169">
            <v>1</v>
          </cell>
          <cell r="E21169">
            <v>5</v>
          </cell>
          <cell r="I21169">
            <v>-1784280</v>
          </cell>
          <cell r="M21169">
            <v>5</v>
          </cell>
          <cell r="Q21169">
            <v>5</v>
          </cell>
          <cell r="V21169">
            <v>9257</v>
          </cell>
        </row>
        <row r="21170">
          <cell r="A21170">
            <v>1</v>
          </cell>
          <cell r="E21170">
            <v>5</v>
          </cell>
          <cell r="I21170">
            <v>-432371378.07999998</v>
          </cell>
          <cell r="M21170">
            <v>5</v>
          </cell>
          <cell r="Q21170">
            <v>5</v>
          </cell>
          <cell r="V21170">
            <v>9303</v>
          </cell>
        </row>
        <row r="21171">
          <cell r="A21171">
            <v>1</v>
          </cell>
          <cell r="E21171">
            <v>5</v>
          </cell>
          <cell r="I21171">
            <v>-9000000</v>
          </cell>
          <cell r="M21171">
            <v>5</v>
          </cell>
          <cell r="Q21171">
            <v>5</v>
          </cell>
          <cell r="V21171">
            <v>9305</v>
          </cell>
        </row>
        <row r="21172">
          <cell r="A21172">
            <v>1</v>
          </cell>
          <cell r="E21172">
            <v>5</v>
          </cell>
          <cell r="I21172">
            <v>0.22</v>
          </cell>
          <cell r="M21172">
            <v>5</v>
          </cell>
          <cell r="Q21172">
            <v>5</v>
          </cell>
          <cell r="V21172">
            <v>9306</v>
          </cell>
        </row>
        <row r="21173">
          <cell r="A21173">
            <v>1</v>
          </cell>
          <cell r="E21173">
            <v>5</v>
          </cell>
          <cell r="I21173">
            <v>0</v>
          </cell>
          <cell r="M21173">
            <v>5</v>
          </cell>
          <cell r="Q21173">
            <v>5</v>
          </cell>
          <cell r="V21173">
            <v>9500</v>
          </cell>
        </row>
        <row r="21174">
          <cell r="A21174">
            <v>1</v>
          </cell>
          <cell r="E21174">
            <v>5</v>
          </cell>
          <cell r="I21174">
            <v>-177483320.46000001</v>
          </cell>
          <cell r="M21174">
            <v>5</v>
          </cell>
          <cell r="Q21174">
            <v>5</v>
          </cell>
          <cell r="V21174">
            <v>9530</v>
          </cell>
        </row>
        <row r="21175">
          <cell r="A21175">
            <v>1</v>
          </cell>
          <cell r="E21175">
            <v>5</v>
          </cell>
          <cell r="I21175">
            <v>-369096621.33999997</v>
          </cell>
          <cell r="M21175">
            <v>5</v>
          </cell>
          <cell r="Q21175">
            <v>5</v>
          </cell>
          <cell r="V21175">
            <v>9600</v>
          </cell>
        </row>
        <row r="21176">
          <cell r="A21176">
            <v>1</v>
          </cell>
          <cell r="E21176">
            <v>5</v>
          </cell>
          <cell r="I21176">
            <v>1064425.48</v>
          </cell>
          <cell r="M21176">
            <v>5</v>
          </cell>
          <cell r="Q21176">
            <v>5</v>
          </cell>
          <cell r="V21176">
            <v>9601</v>
          </cell>
        </row>
        <row r="21177">
          <cell r="A21177">
            <v>1</v>
          </cell>
          <cell r="E21177">
            <v>5</v>
          </cell>
          <cell r="I21177">
            <v>3795614.3</v>
          </cell>
          <cell r="M21177">
            <v>5</v>
          </cell>
          <cell r="Q21177">
            <v>5</v>
          </cell>
          <cell r="V21177">
            <v>9611</v>
          </cell>
        </row>
        <row r="21178">
          <cell r="A21178">
            <v>1</v>
          </cell>
          <cell r="E21178">
            <v>5</v>
          </cell>
          <cell r="I21178">
            <v>295787796.62</v>
          </cell>
          <cell r="M21178">
            <v>5</v>
          </cell>
          <cell r="Q21178">
            <v>5</v>
          </cell>
          <cell r="V21178">
            <v>9670</v>
          </cell>
        </row>
        <row r="21179">
          <cell r="A21179">
            <v>1</v>
          </cell>
          <cell r="E21179">
            <v>5</v>
          </cell>
          <cell r="I21179">
            <v>0</v>
          </cell>
          <cell r="M21179">
            <v>5</v>
          </cell>
          <cell r="Q21179">
            <v>5</v>
          </cell>
          <cell r="V21179">
            <v>9990</v>
          </cell>
        </row>
        <row r="21180">
          <cell r="A21180">
            <v>1</v>
          </cell>
          <cell r="E21180">
            <v>5</v>
          </cell>
          <cell r="I21180">
            <v>2268789263.75</v>
          </cell>
          <cell r="M21180">
            <v>5</v>
          </cell>
          <cell r="Q21180">
            <v>5</v>
          </cell>
          <cell r="V21180">
            <v>5301</v>
          </cell>
        </row>
        <row r="21181">
          <cell r="A21181">
            <v>1</v>
          </cell>
          <cell r="E21181">
            <v>13</v>
          </cell>
          <cell r="I21181">
            <v>0</v>
          </cell>
          <cell r="M21181">
            <v>13</v>
          </cell>
          <cell r="Q21181">
            <v>13</v>
          </cell>
          <cell r="V21181">
            <v>1010</v>
          </cell>
        </row>
        <row r="21182">
          <cell r="A21182">
            <v>1</v>
          </cell>
          <cell r="E21182">
            <v>13</v>
          </cell>
          <cell r="I21182">
            <v>0</v>
          </cell>
          <cell r="M21182">
            <v>13</v>
          </cell>
          <cell r="Q21182">
            <v>13</v>
          </cell>
          <cell r="V21182">
            <v>1030</v>
          </cell>
        </row>
        <row r="21183">
          <cell r="A21183">
            <v>1</v>
          </cell>
          <cell r="E21183">
            <v>13</v>
          </cell>
          <cell r="I21183">
            <v>0</v>
          </cell>
          <cell r="M21183">
            <v>13</v>
          </cell>
          <cell r="Q21183">
            <v>13</v>
          </cell>
          <cell r="V21183">
            <v>1095</v>
          </cell>
        </row>
        <row r="21184">
          <cell r="A21184">
            <v>1</v>
          </cell>
          <cell r="E21184">
            <v>13</v>
          </cell>
          <cell r="I21184">
            <v>0</v>
          </cell>
          <cell r="M21184">
            <v>13</v>
          </cell>
          <cell r="Q21184">
            <v>13</v>
          </cell>
          <cell r="V21184">
            <v>1095</v>
          </cell>
        </row>
        <row r="21185">
          <cell r="A21185">
            <v>1</v>
          </cell>
          <cell r="E21185">
            <v>13</v>
          </cell>
          <cell r="I21185">
            <v>0</v>
          </cell>
          <cell r="M21185">
            <v>13</v>
          </cell>
          <cell r="Q21185">
            <v>13</v>
          </cell>
          <cell r="V21185">
            <v>1096</v>
          </cell>
        </row>
        <row r="21186">
          <cell r="A21186">
            <v>1</v>
          </cell>
          <cell r="E21186">
            <v>13</v>
          </cell>
          <cell r="I21186">
            <v>0</v>
          </cell>
          <cell r="M21186">
            <v>13</v>
          </cell>
          <cell r="Q21186">
            <v>13</v>
          </cell>
          <cell r="V21186">
            <v>2010</v>
          </cell>
        </row>
        <row r="21187">
          <cell r="A21187">
            <v>1</v>
          </cell>
          <cell r="E21187">
            <v>13</v>
          </cell>
          <cell r="I21187">
            <v>0</v>
          </cell>
          <cell r="M21187">
            <v>13</v>
          </cell>
          <cell r="Q21187">
            <v>13</v>
          </cell>
          <cell r="V21187">
            <v>2030</v>
          </cell>
        </row>
        <row r="21188">
          <cell r="A21188">
            <v>1</v>
          </cell>
          <cell r="E21188">
            <v>13</v>
          </cell>
          <cell r="I21188">
            <v>0</v>
          </cell>
          <cell r="M21188">
            <v>13</v>
          </cell>
          <cell r="Q21188">
            <v>13</v>
          </cell>
          <cell r="V21188">
            <v>2040</v>
          </cell>
        </row>
        <row r="21189">
          <cell r="A21189">
            <v>1</v>
          </cell>
          <cell r="E21189">
            <v>13</v>
          </cell>
          <cell r="I21189">
            <v>15307880</v>
          </cell>
          <cell r="M21189">
            <v>13</v>
          </cell>
          <cell r="Q21189">
            <v>13</v>
          </cell>
          <cell r="V21189">
            <v>2051</v>
          </cell>
        </row>
        <row r="21190">
          <cell r="A21190">
            <v>1</v>
          </cell>
          <cell r="E21190">
            <v>13</v>
          </cell>
          <cell r="I21190">
            <v>0</v>
          </cell>
          <cell r="M21190">
            <v>13</v>
          </cell>
          <cell r="Q21190">
            <v>13</v>
          </cell>
          <cell r="V21190">
            <v>2052</v>
          </cell>
        </row>
        <row r="21191">
          <cell r="A21191">
            <v>1</v>
          </cell>
          <cell r="E21191">
            <v>13</v>
          </cell>
          <cell r="I21191">
            <v>0</v>
          </cell>
          <cell r="M21191">
            <v>13</v>
          </cell>
          <cell r="Q21191">
            <v>13</v>
          </cell>
          <cell r="V21191">
            <v>2053</v>
          </cell>
        </row>
        <row r="21192">
          <cell r="A21192">
            <v>1</v>
          </cell>
          <cell r="E21192">
            <v>13</v>
          </cell>
          <cell r="I21192">
            <v>0</v>
          </cell>
          <cell r="M21192">
            <v>13</v>
          </cell>
          <cell r="Q21192">
            <v>13</v>
          </cell>
          <cell r="V21192">
            <v>2054</v>
          </cell>
        </row>
        <row r="21193">
          <cell r="A21193">
            <v>1</v>
          </cell>
          <cell r="E21193">
            <v>13</v>
          </cell>
          <cell r="I21193">
            <v>0</v>
          </cell>
          <cell r="M21193">
            <v>13</v>
          </cell>
          <cell r="Q21193">
            <v>13</v>
          </cell>
          <cell r="V21193">
            <v>2055</v>
          </cell>
        </row>
        <row r="21194">
          <cell r="A21194">
            <v>1</v>
          </cell>
          <cell r="E21194">
            <v>13</v>
          </cell>
          <cell r="I21194">
            <v>0</v>
          </cell>
          <cell r="M21194">
            <v>13</v>
          </cell>
          <cell r="Q21194">
            <v>13</v>
          </cell>
          <cell r="V21194">
            <v>2055</v>
          </cell>
        </row>
        <row r="21195">
          <cell r="A21195">
            <v>1</v>
          </cell>
          <cell r="E21195">
            <v>13</v>
          </cell>
          <cell r="I21195">
            <v>0</v>
          </cell>
          <cell r="M21195">
            <v>13</v>
          </cell>
          <cell r="Q21195">
            <v>13</v>
          </cell>
          <cell r="V21195">
            <v>2090</v>
          </cell>
        </row>
        <row r="21196">
          <cell r="A21196">
            <v>1</v>
          </cell>
          <cell r="E21196">
            <v>13</v>
          </cell>
          <cell r="I21196">
            <v>0</v>
          </cell>
          <cell r="M21196">
            <v>13</v>
          </cell>
          <cell r="Q21196">
            <v>13</v>
          </cell>
          <cell r="V21196">
            <v>2095</v>
          </cell>
        </row>
        <row r="21197">
          <cell r="A21197">
            <v>1</v>
          </cell>
          <cell r="E21197">
            <v>13</v>
          </cell>
          <cell r="I21197">
            <v>-10234525.619999999</v>
          </cell>
          <cell r="M21197">
            <v>13</v>
          </cell>
          <cell r="Q21197">
            <v>13</v>
          </cell>
          <cell r="V21197">
            <v>3400</v>
          </cell>
        </row>
        <row r="21198">
          <cell r="A21198">
            <v>1</v>
          </cell>
          <cell r="E21198">
            <v>13</v>
          </cell>
          <cell r="I21198">
            <v>0</v>
          </cell>
          <cell r="M21198">
            <v>13</v>
          </cell>
          <cell r="Q21198">
            <v>13</v>
          </cell>
          <cell r="V21198">
            <v>4000</v>
          </cell>
        </row>
        <row r="21199">
          <cell r="A21199">
            <v>1</v>
          </cell>
          <cell r="E21199">
            <v>13</v>
          </cell>
          <cell r="I21199">
            <v>2700000</v>
          </cell>
          <cell r="M21199">
            <v>13</v>
          </cell>
          <cell r="Q21199">
            <v>13</v>
          </cell>
          <cell r="V21199">
            <v>4000</v>
          </cell>
        </row>
        <row r="21200">
          <cell r="A21200">
            <v>1</v>
          </cell>
          <cell r="E21200">
            <v>13</v>
          </cell>
          <cell r="I21200">
            <v>0</v>
          </cell>
          <cell r="M21200">
            <v>13</v>
          </cell>
          <cell r="Q21200">
            <v>13</v>
          </cell>
          <cell r="V21200">
            <v>4050</v>
          </cell>
        </row>
        <row r="21201">
          <cell r="A21201">
            <v>1</v>
          </cell>
          <cell r="E21201">
            <v>13</v>
          </cell>
          <cell r="I21201">
            <v>0</v>
          </cell>
          <cell r="M21201">
            <v>13</v>
          </cell>
          <cell r="Q21201">
            <v>13</v>
          </cell>
          <cell r="V21201">
            <v>4150</v>
          </cell>
        </row>
        <row r="21202">
          <cell r="A21202">
            <v>1</v>
          </cell>
          <cell r="E21202">
            <v>13</v>
          </cell>
          <cell r="I21202">
            <v>0</v>
          </cell>
          <cell r="M21202">
            <v>13</v>
          </cell>
          <cell r="Q21202">
            <v>13</v>
          </cell>
          <cell r="V21202">
            <v>4250</v>
          </cell>
        </row>
        <row r="21203">
          <cell r="A21203">
            <v>1</v>
          </cell>
          <cell r="E21203">
            <v>13</v>
          </cell>
          <cell r="I21203">
            <v>0</v>
          </cell>
          <cell r="M21203">
            <v>13</v>
          </cell>
          <cell r="Q21203">
            <v>13</v>
          </cell>
          <cell r="V21203">
            <v>4302</v>
          </cell>
        </row>
        <row r="21204">
          <cell r="A21204">
            <v>1</v>
          </cell>
          <cell r="E21204">
            <v>13</v>
          </cell>
          <cell r="I21204">
            <v>0</v>
          </cell>
          <cell r="M21204">
            <v>13</v>
          </cell>
          <cell r="Q21204">
            <v>13</v>
          </cell>
          <cell r="V21204">
            <v>4303</v>
          </cell>
        </row>
        <row r="21205">
          <cell r="A21205">
            <v>1</v>
          </cell>
          <cell r="E21205">
            <v>13</v>
          </cell>
          <cell r="I21205">
            <v>0</v>
          </cell>
          <cell r="M21205">
            <v>13</v>
          </cell>
          <cell r="Q21205">
            <v>13</v>
          </cell>
          <cell r="V21205">
            <v>4304</v>
          </cell>
        </row>
        <row r="21206">
          <cell r="A21206">
            <v>1</v>
          </cell>
          <cell r="E21206">
            <v>13</v>
          </cell>
          <cell r="I21206">
            <v>0</v>
          </cell>
          <cell r="M21206">
            <v>13</v>
          </cell>
          <cell r="Q21206">
            <v>13</v>
          </cell>
          <cell r="V21206">
            <v>4360</v>
          </cell>
        </row>
        <row r="21207">
          <cell r="A21207">
            <v>1</v>
          </cell>
          <cell r="E21207">
            <v>13</v>
          </cell>
          <cell r="I21207">
            <v>0</v>
          </cell>
          <cell r="M21207">
            <v>13</v>
          </cell>
          <cell r="Q21207">
            <v>13</v>
          </cell>
          <cell r="V21207">
            <v>4380</v>
          </cell>
        </row>
        <row r="21208">
          <cell r="A21208">
            <v>1</v>
          </cell>
          <cell r="E21208">
            <v>13</v>
          </cell>
          <cell r="I21208">
            <v>0</v>
          </cell>
          <cell r="M21208">
            <v>13</v>
          </cell>
          <cell r="Q21208">
            <v>13</v>
          </cell>
          <cell r="V21208">
            <v>4520</v>
          </cell>
        </row>
        <row r="21209">
          <cell r="A21209">
            <v>1</v>
          </cell>
          <cell r="E21209">
            <v>13</v>
          </cell>
          <cell r="I21209">
            <v>0</v>
          </cell>
          <cell r="M21209">
            <v>13</v>
          </cell>
          <cell r="Q21209">
            <v>13</v>
          </cell>
          <cell r="V21209">
            <v>4601</v>
          </cell>
        </row>
        <row r="21210">
          <cell r="A21210">
            <v>1</v>
          </cell>
          <cell r="E21210">
            <v>13</v>
          </cell>
          <cell r="I21210">
            <v>0</v>
          </cell>
          <cell r="M21210">
            <v>13</v>
          </cell>
          <cell r="Q21210">
            <v>13</v>
          </cell>
          <cell r="V21210">
            <v>4602</v>
          </cell>
        </row>
        <row r="21211">
          <cell r="A21211">
            <v>1</v>
          </cell>
          <cell r="E21211">
            <v>13</v>
          </cell>
          <cell r="I21211">
            <v>0</v>
          </cell>
          <cell r="M21211">
            <v>13</v>
          </cell>
          <cell r="Q21211">
            <v>13</v>
          </cell>
          <cell r="V21211">
            <v>4640</v>
          </cell>
        </row>
        <row r="21212">
          <cell r="A21212">
            <v>1</v>
          </cell>
          <cell r="E21212">
            <v>13</v>
          </cell>
          <cell r="I21212">
            <v>0</v>
          </cell>
          <cell r="M21212">
            <v>13</v>
          </cell>
          <cell r="Q21212">
            <v>13</v>
          </cell>
          <cell r="V21212">
            <v>4660</v>
          </cell>
        </row>
        <row r="21213">
          <cell r="A21213">
            <v>1</v>
          </cell>
          <cell r="E21213">
            <v>13</v>
          </cell>
          <cell r="I21213">
            <v>4455000</v>
          </cell>
          <cell r="M21213">
            <v>13</v>
          </cell>
          <cell r="Q21213">
            <v>13</v>
          </cell>
          <cell r="V21213">
            <v>4700</v>
          </cell>
        </row>
        <row r="21214">
          <cell r="A21214">
            <v>1</v>
          </cell>
          <cell r="E21214">
            <v>13</v>
          </cell>
          <cell r="I21214">
            <v>0</v>
          </cell>
          <cell r="M21214">
            <v>13</v>
          </cell>
          <cell r="Q21214">
            <v>13</v>
          </cell>
          <cell r="V21214">
            <v>4720</v>
          </cell>
        </row>
        <row r="21215">
          <cell r="A21215">
            <v>1</v>
          </cell>
          <cell r="E21215">
            <v>13</v>
          </cell>
          <cell r="I21215">
            <v>13878310</v>
          </cell>
          <cell r="M21215">
            <v>13</v>
          </cell>
          <cell r="Q21215">
            <v>13</v>
          </cell>
          <cell r="V21215">
            <v>4730</v>
          </cell>
        </row>
        <row r="21216">
          <cell r="A21216">
            <v>1</v>
          </cell>
          <cell r="E21216">
            <v>13</v>
          </cell>
          <cell r="I21216">
            <v>0</v>
          </cell>
          <cell r="M21216">
            <v>13</v>
          </cell>
          <cell r="Q21216">
            <v>13</v>
          </cell>
          <cell r="V21216">
            <v>4740</v>
          </cell>
        </row>
        <row r="21217">
          <cell r="A21217">
            <v>1</v>
          </cell>
          <cell r="E21217">
            <v>13</v>
          </cell>
          <cell r="I21217">
            <v>0</v>
          </cell>
          <cell r="M21217">
            <v>13</v>
          </cell>
          <cell r="Q21217">
            <v>13</v>
          </cell>
          <cell r="V21217">
            <v>4760</v>
          </cell>
        </row>
        <row r="21218">
          <cell r="A21218">
            <v>1</v>
          </cell>
          <cell r="E21218">
            <v>13</v>
          </cell>
          <cell r="I21218">
            <v>0</v>
          </cell>
          <cell r="M21218">
            <v>13</v>
          </cell>
          <cell r="Q21218">
            <v>13</v>
          </cell>
          <cell r="V21218">
            <v>4770</v>
          </cell>
        </row>
        <row r="21219">
          <cell r="A21219">
            <v>1</v>
          </cell>
          <cell r="E21219">
            <v>13</v>
          </cell>
          <cell r="I21219">
            <v>0</v>
          </cell>
          <cell r="M21219">
            <v>13</v>
          </cell>
          <cell r="Q21219">
            <v>13</v>
          </cell>
          <cell r="V21219">
            <v>4775</v>
          </cell>
        </row>
        <row r="21220">
          <cell r="A21220">
            <v>1</v>
          </cell>
          <cell r="E21220">
            <v>13</v>
          </cell>
          <cell r="I21220">
            <v>0</v>
          </cell>
          <cell r="M21220">
            <v>13</v>
          </cell>
          <cell r="Q21220">
            <v>13</v>
          </cell>
          <cell r="V21220">
            <v>4780</v>
          </cell>
        </row>
        <row r="21221">
          <cell r="A21221">
            <v>1</v>
          </cell>
          <cell r="E21221">
            <v>13</v>
          </cell>
          <cell r="I21221">
            <v>0</v>
          </cell>
          <cell r="M21221">
            <v>13</v>
          </cell>
          <cell r="Q21221">
            <v>13</v>
          </cell>
          <cell r="V21221">
            <v>4800</v>
          </cell>
        </row>
        <row r="21222">
          <cell r="A21222">
            <v>1</v>
          </cell>
          <cell r="E21222">
            <v>13</v>
          </cell>
          <cell r="I21222">
            <v>0</v>
          </cell>
          <cell r="M21222">
            <v>13</v>
          </cell>
          <cell r="Q21222">
            <v>13</v>
          </cell>
          <cell r="V21222">
            <v>4820</v>
          </cell>
        </row>
        <row r="21223">
          <cell r="A21223">
            <v>1</v>
          </cell>
          <cell r="E21223">
            <v>13</v>
          </cell>
          <cell r="I21223">
            <v>0</v>
          </cell>
          <cell r="M21223">
            <v>13</v>
          </cell>
          <cell r="Q21223">
            <v>13</v>
          </cell>
          <cell r="V21223">
            <v>4830</v>
          </cell>
        </row>
        <row r="21224">
          <cell r="A21224">
            <v>1</v>
          </cell>
          <cell r="E21224">
            <v>13</v>
          </cell>
          <cell r="I21224">
            <v>-3000000</v>
          </cell>
          <cell r="M21224">
            <v>13</v>
          </cell>
          <cell r="Q21224">
            <v>13</v>
          </cell>
          <cell r="V21224">
            <v>5100</v>
          </cell>
        </row>
        <row r="21225">
          <cell r="A21225">
            <v>1</v>
          </cell>
          <cell r="E21225">
            <v>13</v>
          </cell>
          <cell r="I21225">
            <v>-595343779.01999998</v>
          </cell>
          <cell r="M21225">
            <v>13</v>
          </cell>
          <cell r="Q21225">
            <v>13</v>
          </cell>
          <cell r="V21225">
            <v>5200</v>
          </cell>
        </row>
        <row r="21226">
          <cell r="A21226">
            <v>1</v>
          </cell>
          <cell r="E21226">
            <v>13</v>
          </cell>
          <cell r="I21226">
            <v>-1164693226.8399999</v>
          </cell>
          <cell r="M21226">
            <v>13</v>
          </cell>
          <cell r="Q21226">
            <v>13</v>
          </cell>
          <cell r="V21226">
            <v>5302</v>
          </cell>
        </row>
        <row r="21227">
          <cell r="A21227">
            <v>1</v>
          </cell>
          <cell r="E21227">
            <v>13</v>
          </cell>
          <cell r="I21227">
            <v>64741680.689999998</v>
          </cell>
          <cell r="M21227">
            <v>13</v>
          </cell>
          <cell r="Q21227">
            <v>13</v>
          </cell>
          <cell r="V21227">
            <v>5400</v>
          </cell>
        </row>
        <row r="21228">
          <cell r="A21228">
            <v>1</v>
          </cell>
          <cell r="E21228">
            <v>13</v>
          </cell>
          <cell r="I21228">
            <v>-118758643.01000001</v>
          </cell>
          <cell r="M21228">
            <v>13</v>
          </cell>
          <cell r="Q21228">
            <v>13</v>
          </cell>
          <cell r="V21228">
            <v>5400</v>
          </cell>
        </row>
        <row r="21229">
          <cell r="A21229">
            <v>1</v>
          </cell>
          <cell r="E21229">
            <v>13</v>
          </cell>
          <cell r="I21229">
            <v>0</v>
          </cell>
          <cell r="M21229">
            <v>13</v>
          </cell>
          <cell r="Q21229">
            <v>13</v>
          </cell>
          <cell r="V21229">
            <v>5400</v>
          </cell>
        </row>
        <row r="21230">
          <cell r="A21230">
            <v>1</v>
          </cell>
          <cell r="E21230">
            <v>13</v>
          </cell>
          <cell r="I21230">
            <v>1507478958.95</v>
          </cell>
          <cell r="M21230">
            <v>13</v>
          </cell>
          <cell r="Q21230">
            <v>13</v>
          </cell>
          <cell r="V21230">
            <v>5400</v>
          </cell>
        </row>
        <row r="21231">
          <cell r="A21231">
            <v>1</v>
          </cell>
          <cell r="E21231">
            <v>13</v>
          </cell>
          <cell r="I21231">
            <v>78148880.120000005</v>
          </cell>
          <cell r="M21231">
            <v>13</v>
          </cell>
          <cell r="Q21231">
            <v>13</v>
          </cell>
          <cell r="V21231">
            <v>5400</v>
          </cell>
        </row>
        <row r="21232">
          <cell r="A21232">
            <v>1</v>
          </cell>
          <cell r="E21232">
            <v>13</v>
          </cell>
          <cell r="I21232">
            <v>-507872380.69</v>
          </cell>
          <cell r="M21232">
            <v>13</v>
          </cell>
          <cell r="Q21232">
            <v>13</v>
          </cell>
          <cell r="V21232">
            <v>5400</v>
          </cell>
        </row>
        <row r="21233">
          <cell r="A21233">
            <v>1</v>
          </cell>
          <cell r="E21233">
            <v>13</v>
          </cell>
          <cell r="I21233">
            <v>-307793396.35000002</v>
          </cell>
          <cell r="M21233">
            <v>13</v>
          </cell>
          <cell r="Q21233">
            <v>13</v>
          </cell>
          <cell r="V21233">
            <v>5400</v>
          </cell>
        </row>
        <row r="21234">
          <cell r="A21234">
            <v>1</v>
          </cell>
          <cell r="E21234">
            <v>13</v>
          </cell>
          <cell r="I21234">
            <v>44730977.530000001</v>
          </cell>
          <cell r="M21234">
            <v>13</v>
          </cell>
          <cell r="Q21234">
            <v>13</v>
          </cell>
          <cell r="V21234">
            <v>6110</v>
          </cell>
        </row>
        <row r="21235">
          <cell r="A21235">
            <v>1</v>
          </cell>
          <cell r="E21235">
            <v>13</v>
          </cell>
          <cell r="I21235">
            <v>-40994567.789999999</v>
          </cell>
          <cell r="M21235">
            <v>13</v>
          </cell>
          <cell r="Q21235">
            <v>13</v>
          </cell>
          <cell r="V21235">
            <v>6120</v>
          </cell>
        </row>
        <row r="21236">
          <cell r="A21236">
            <v>1</v>
          </cell>
          <cell r="E21236">
            <v>13</v>
          </cell>
          <cell r="I21236">
            <v>14186502.789999999</v>
          </cell>
          <cell r="M21236">
            <v>13</v>
          </cell>
          <cell r="Q21236">
            <v>13</v>
          </cell>
          <cell r="V21236">
            <v>6210</v>
          </cell>
        </row>
        <row r="21237">
          <cell r="A21237">
            <v>1</v>
          </cell>
          <cell r="E21237">
            <v>13</v>
          </cell>
          <cell r="I21237">
            <v>-3998634.36</v>
          </cell>
          <cell r="M21237">
            <v>13</v>
          </cell>
          <cell r="Q21237">
            <v>13</v>
          </cell>
          <cell r="V21237">
            <v>6220</v>
          </cell>
        </row>
        <row r="21238">
          <cell r="A21238">
            <v>1</v>
          </cell>
          <cell r="E21238">
            <v>13</v>
          </cell>
          <cell r="I21238">
            <v>58532693.450000003</v>
          </cell>
          <cell r="M21238">
            <v>13</v>
          </cell>
          <cell r="Q21238">
            <v>13</v>
          </cell>
          <cell r="V21238">
            <v>6310</v>
          </cell>
        </row>
        <row r="21239">
          <cell r="A21239">
            <v>1</v>
          </cell>
          <cell r="E21239">
            <v>13</v>
          </cell>
          <cell r="I21239">
            <v>-49621470.340000004</v>
          </cell>
          <cell r="M21239">
            <v>13</v>
          </cell>
          <cell r="Q21239">
            <v>13</v>
          </cell>
          <cell r="V21239">
            <v>6320</v>
          </cell>
        </row>
        <row r="21240">
          <cell r="A21240">
            <v>1</v>
          </cell>
          <cell r="E21240">
            <v>13</v>
          </cell>
          <cell r="I21240">
            <v>3190995.12</v>
          </cell>
          <cell r="M21240">
            <v>13</v>
          </cell>
          <cell r="Q21240">
            <v>13</v>
          </cell>
          <cell r="V21240">
            <v>6410</v>
          </cell>
        </row>
        <row r="21241">
          <cell r="A21241">
            <v>1</v>
          </cell>
          <cell r="E21241">
            <v>13</v>
          </cell>
          <cell r="I21241">
            <v>-1319513.5</v>
          </cell>
          <cell r="M21241">
            <v>13</v>
          </cell>
          <cell r="Q21241">
            <v>13</v>
          </cell>
          <cell r="V21241">
            <v>6420</v>
          </cell>
        </row>
        <row r="21242">
          <cell r="A21242">
            <v>1</v>
          </cell>
          <cell r="E21242">
            <v>13</v>
          </cell>
          <cell r="I21242">
            <v>3078284.57</v>
          </cell>
          <cell r="M21242">
            <v>13</v>
          </cell>
          <cell r="Q21242">
            <v>13</v>
          </cell>
          <cell r="V21242">
            <v>6710</v>
          </cell>
        </row>
        <row r="21243">
          <cell r="A21243">
            <v>1</v>
          </cell>
          <cell r="E21243">
            <v>13</v>
          </cell>
          <cell r="I21243">
            <v>-283551.21999999997</v>
          </cell>
          <cell r="M21243">
            <v>13</v>
          </cell>
          <cell r="Q21243">
            <v>13</v>
          </cell>
          <cell r="V21243">
            <v>6720</v>
          </cell>
        </row>
        <row r="21244">
          <cell r="A21244">
            <v>1</v>
          </cell>
          <cell r="E21244">
            <v>13</v>
          </cell>
          <cell r="I21244">
            <v>7421062.2000000002</v>
          </cell>
          <cell r="M21244">
            <v>13</v>
          </cell>
          <cell r="Q21244">
            <v>13</v>
          </cell>
          <cell r="V21244">
            <v>7000</v>
          </cell>
        </row>
        <row r="21245">
          <cell r="A21245">
            <v>1</v>
          </cell>
          <cell r="E21245">
            <v>13</v>
          </cell>
          <cell r="I21245">
            <v>355043991.83999997</v>
          </cell>
          <cell r="M21245">
            <v>13</v>
          </cell>
          <cell r="Q21245">
            <v>13</v>
          </cell>
          <cell r="V21245">
            <v>7100</v>
          </cell>
        </row>
        <row r="21246">
          <cell r="A21246">
            <v>1</v>
          </cell>
          <cell r="E21246">
            <v>13</v>
          </cell>
          <cell r="I21246">
            <v>-10526557.08</v>
          </cell>
          <cell r="M21246">
            <v>13</v>
          </cell>
          <cell r="Q21246">
            <v>13</v>
          </cell>
          <cell r="V21246">
            <v>7110</v>
          </cell>
        </row>
        <row r="21247">
          <cell r="A21247">
            <v>1</v>
          </cell>
          <cell r="E21247">
            <v>13</v>
          </cell>
          <cell r="I21247">
            <v>50517938.82</v>
          </cell>
          <cell r="M21247">
            <v>13</v>
          </cell>
          <cell r="Q21247">
            <v>13</v>
          </cell>
          <cell r="V21247">
            <v>7130</v>
          </cell>
        </row>
        <row r="21248">
          <cell r="A21248">
            <v>1</v>
          </cell>
          <cell r="E21248">
            <v>13</v>
          </cell>
          <cell r="I21248">
            <v>0</v>
          </cell>
          <cell r="M21248">
            <v>13</v>
          </cell>
          <cell r="Q21248">
            <v>13</v>
          </cell>
          <cell r="V21248">
            <v>7300</v>
          </cell>
        </row>
        <row r="21249">
          <cell r="A21249">
            <v>1</v>
          </cell>
          <cell r="E21249">
            <v>13</v>
          </cell>
          <cell r="I21249">
            <v>40566300</v>
          </cell>
          <cell r="M21249">
            <v>13</v>
          </cell>
          <cell r="Q21249">
            <v>13</v>
          </cell>
          <cell r="V21249">
            <v>7300</v>
          </cell>
        </row>
        <row r="21250">
          <cell r="A21250">
            <v>1</v>
          </cell>
          <cell r="E21250">
            <v>13</v>
          </cell>
          <cell r="I21250">
            <v>0</v>
          </cell>
          <cell r="M21250">
            <v>13</v>
          </cell>
          <cell r="Q21250">
            <v>13</v>
          </cell>
          <cell r="V21250">
            <v>7500</v>
          </cell>
        </row>
        <row r="21251">
          <cell r="A21251">
            <v>1</v>
          </cell>
          <cell r="E21251">
            <v>13</v>
          </cell>
          <cell r="I21251">
            <v>221809615.81</v>
          </cell>
          <cell r="M21251">
            <v>13</v>
          </cell>
          <cell r="Q21251">
            <v>13</v>
          </cell>
          <cell r="V21251">
            <v>7700</v>
          </cell>
        </row>
        <row r="21252">
          <cell r="A21252">
            <v>1</v>
          </cell>
          <cell r="E21252">
            <v>13</v>
          </cell>
          <cell r="I21252">
            <v>89135946.659999996</v>
          </cell>
          <cell r="M21252">
            <v>13</v>
          </cell>
          <cell r="Q21252">
            <v>13</v>
          </cell>
          <cell r="V21252">
            <v>7905</v>
          </cell>
        </row>
        <row r="21253">
          <cell r="A21253">
            <v>1</v>
          </cell>
          <cell r="E21253">
            <v>13</v>
          </cell>
          <cell r="I21253">
            <v>0</v>
          </cell>
          <cell r="M21253">
            <v>13</v>
          </cell>
          <cell r="Q21253">
            <v>13</v>
          </cell>
          <cell r="V21253">
            <v>7906</v>
          </cell>
        </row>
        <row r="21254">
          <cell r="A21254">
            <v>1</v>
          </cell>
          <cell r="E21254">
            <v>13</v>
          </cell>
          <cell r="I21254">
            <v>-242308.31</v>
          </cell>
          <cell r="M21254">
            <v>13</v>
          </cell>
          <cell r="Q21254">
            <v>13</v>
          </cell>
          <cell r="V21254">
            <v>8051</v>
          </cell>
        </row>
        <row r="21255">
          <cell r="A21255">
            <v>1</v>
          </cell>
          <cell r="E21255">
            <v>13</v>
          </cell>
          <cell r="I21255">
            <v>122420.3</v>
          </cell>
          <cell r="M21255">
            <v>13</v>
          </cell>
          <cell r="Q21255">
            <v>13</v>
          </cell>
          <cell r="V21255">
            <v>8052</v>
          </cell>
        </row>
        <row r="21256">
          <cell r="A21256">
            <v>1</v>
          </cell>
          <cell r="E21256">
            <v>13</v>
          </cell>
          <cell r="I21256">
            <v>-3217587.54</v>
          </cell>
          <cell r="M21256">
            <v>13</v>
          </cell>
          <cell r="Q21256">
            <v>13</v>
          </cell>
          <cell r="V21256">
            <v>8053</v>
          </cell>
        </row>
        <row r="21257">
          <cell r="A21257">
            <v>1</v>
          </cell>
          <cell r="E21257">
            <v>13</v>
          </cell>
          <cell r="I21257">
            <v>5075644.32</v>
          </cell>
          <cell r="M21257">
            <v>13</v>
          </cell>
          <cell r="Q21257">
            <v>13</v>
          </cell>
          <cell r="V21257">
            <v>8054</v>
          </cell>
        </row>
        <row r="21258">
          <cell r="A21258">
            <v>1</v>
          </cell>
          <cell r="E21258">
            <v>13</v>
          </cell>
          <cell r="I21258">
            <v>-301774455.47000003</v>
          </cell>
          <cell r="M21258">
            <v>13</v>
          </cell>
          <cell r="Q21258">
            <v>13</v>
          </cell>
          <cell r="V21258">
            <v>9100</v>
          </cell>
        </row>
        <row r="21259">
          <cell r="A21259">
            <v>1</v>
          </cell>
          <cell r="E21259">
            <v>13</v>
          </cell>
          <cell r="I21259">
            <v>5170851.9800000004</v>
          </cell>
          <cell r="M21259">
            <v>13</v>
          </cell>
          <cell r="Q21259">
            <v>13</v>
          </cell>
          <cell r="V21259">
            <v>9110</v>
          </cell>
        </row>
        <row r="21260">
          <cell r="A21260">
            <v>1</v>
          </cell>
          <cell r="E21260">
            <v>13</v>
          </cell>
          <cell r="I21260">
            <v>-172565719</v>
          </cell>
          <cell r="M21260">
            <v>13</v>
          </cell>
          <cell r="Q21260">
            <v>13</v>
          </cell>
          <cell r="V21260">
            <v>9202</v>
          </cell>
        </row>
        <row r="21261">
          <cell r="A21261">
            <v>1</v>
          </cell>
          <cell r="E21261">
            <v>13</v>
          </cell>
          <cell r="I21261">
            <v>0</v>
          </cell>
          <cell r="M21261">
            <v>13</v>
          </cell>
          <cell r="Q21261">
            <v>13</v>
          </cell>
          <cell r="V21261">
            <v>9215</v>
          </cell>
        </row>
        <row r="21262">
          <cell r="A21262">
            <v>1</v>
          </cell>
          <cell r="E21262">
            <v>13</v>
          </cell>
          <cell r="I21262">
            <v>-49320318.299999997</v>
          </cell>
          <cell r="M21262">
            <v>13</v>
          </cell>
          <cell r="Q21262">
            <v>13</v>
          </cell>
          <cell r="V21262">
            <v>9251</v>
          </cell>
        </row>
        <row r="21263">
          <cell r="A21263">
            <v>1</v>
          </cell>
          <cell r="E21263">
            <v>13</v>
          </cell>
          <cell r="I21263">
            <v>-42213319.200000003</v>
          </cell>
          <cell r="M21263">
            <v>13</v>
          </cell>
          <cell r="Q21263">
            <v>13</v>
          </cell>
          <cell r="V21263">
            <v>9252</v>
          </cell>
        </row>
        <row r="21264">
          <cell r="A21264">
            <v>1</v>
          </cell>
          <cell r="E21264">
            <v>13</v>
          </cell>
          <cell r="I21264">
            <v>-184942.8</v>
          </cell>
          <cell r="M21264">
            <v>13</v>
          </cell>
          <cell r="Q21264">
            <v>13</v>
          </cell>
          <cell r="V21264">
            <v>9253</v>
          </cell>
        </row>
        <row r="21265">
          <cell r="A21265">
            <v>1</v>
          </cell>
          <cell r="E21265">
            <v>13</v>
          </cell>
          <cell r="I21265">
            <v>-27828410.079999998</v>
          </cell>
          <cell r="M21265">
            <v>13</v>
          </cell>
          <cell r="Q21265">
            <v>13</v>
          </cell>
          <cell r="V21265">
            <v>9256</v>
          </cell>
        </row>
        <row r="21266">
          <cell r="A21266">
            <v>1</v>
          </cell>
          <cell r="E21266">
            <v>13</v>
          </cell>
          <cell r="I21266">
            <v>0</v>
          </cell>
          <cell r="M21266">
            <v>13</v>
          </cell>
          <cell r="Q21266">
            <v>13</v>
          </cell>
          <cell r="V21266">
            <v>9301</v>
          </cell>
        </row>
        <row r="21267">
          <cell r="A21267">
            <v>1</v>
          </cell>
          <cell r="E21267">
            <v>13</v>
          </cell>
          <cell r="I21267">
            <v>-213784697.77000001</v>
          </cell>
          <cell r="M21267">
            <v>13</v>
          </cell>
          <cell r="Q21267">
            <v>13</v>
          </cell>
          <cell r="V21267">
            <v>9303</v>
          </cell>
        </row>
        <row r="21268">
          <cell r="A21268">
            <v>1</v>
          </cell>
          <cell r="E21268">
            <v>13</v>
          </cell>
          <cell r="I21268">
            <v>-23252207.469999999</v>
          </cell>
          <cell r="M21268">
            <v>13</v>
          </cell>
          <cell r="Q21268">
            <v>13</v>
          </cell>
          <cell r="V21268">
            <v>9305</v>
          </cell>
        </row>
        <row r="21269">
          <cell r="A21269">
            <v>1</v>
          </cell>
          <cell r="E21269">
            <v>13</v>
          </cell>
          <cell r="I21269">
            <v>0</v>
          </cell>
          <cell r="M21269">
            <v>13</v>
          </cell>
          <cell r="Q21269">
            <v>13</v>
          </cell>
          <cell r="V21269">
            <v>9306</v>
          </cell>
        </row>
        <row r="21270">
          <cell r="A21270">
            <v>1</v>
          </cell>
          <cell r="E21270">
            <v>13</v>
          </cell>
          <cell r="I21270">
            <v>240771473.66999999</v>
          </cell>
          <cell r="M21270">
            <v>13</v>
          </cell>
          <cell r="Q21270">
            <v>13</v>
          </cell>
          <cell r="V21270">
            <v>9500</v>
          </cell>
        </row>
        <row r="21271">
          <cell r="A21271">
            <v>1</v>
          </cell>
          <cell r="E21271">
            <v>13</v>
          </cell>
          <cell r="I21271">
            <v>-166597150.81</v>
          </cell>
          <cell r="M21271">
            <v>13</v>
          </cell>
          <cell r="Q21271">
            <v>13</v>
          </cell>
          <cell r="V21271">
            <v>9530</v>
          </cell>
        </row>
        <row r="21272">
          <cell r="A21272">
            <v>1</v>
          </cell>
          <cell r="E21272">
            <v>13</v>
          </cell>
          <cell r="I21272">
            <v>179604746.28</v>
          </cell>
          <cell r="M21272">
            <v>13</v>
          </cell>
          <cell r="Q21272">
            <v>13</v>
          </cell>
          <cell r="V21272">
            <v>9600</v>
          </cell>
        </row>
        <row r="21273">
          <cell r="A21273">
            <v>1</v>
          </cell>
          <cell r="E21273">
            <v>13</v>
          </cell>
          <cell r="I21273">
            <v>-106779475.06</v>
          </cell>
          <cell r="M21273">
            <v>13</v>
          </cell>
          <cell r="Q21273">
            <v>13</v>
          </cell>
          <cell r="V21273">
            <v>9610</v>
          </cell>
        </row>
        <row r="21274">
          <cell r="A21274">
            <v>1</v>
          </cell>
          <cell r="E21274">
            <v>13</v>
          </cell>
          <cell r="I21274">
            <v>-87026814.959999993</v>
          </cell>
          <cell r="M21274">
            <v>13</v>
          </cell>
          <cell r="Q21274">
            <v>13</v>
          </cell>
          <cell r="V21274">
            <v>9620</v>
          </cell>
        </row>
        <row r="21275">
          <cell r="A21275">
            <v>1</v>
          </cell>
          <cell r="E21275">
            <v>13</v>
          </cell>
          <cell r="I21275">
            <v>0</v>
          </cell>
          <cell r="M21275">
            <v>13</v>
          </cell>
          <cell r="Q21275">
            <v>13</v>
          </cell>
          <cell r="V21275">
            <v>9990</v>
          </cell>
        </row>
        <row r="21276">
          <cell r="A21276">
            <v>1</v>
          </cell>
          <cell r="E21276">
            <v>13</v>
          </cell>
          <cell r="I21276">
            <v>1003557497.49</v>
          </cell>
          <cell r="M21276">
            <v>13</v>
          </cell>
          <cell r="Q21276">
            <v>13</v>
          </cell>
          <cell r="V21276">
            <v>5301</v>
          </cell>
        </row>
        <row r="21277">
          <cell r="A21277">
            <v>1</v>
          </cell>
          <cell r="E21277">
            <v>12</v>
          </cell>
          <cell r="I21277">
            <v>-85176.12</v>
          </cell>
          <cell r="M21277">
            <v>12</v>
          </cell>
          <cell r="Q21277">
            <v>12</v>
          </cell>
          <cell r="V21277">
            <v>3400</v>
          </cell>
        </row>
        <row r="21278">
          <cell r="A21278">
            <v>1</v>
          </cell>
          <cell r="E21278">
            <v>12</v>
          </cell>
          <cell r="I21278">
            <v>0</v>
          </cell>
          <cell r="M21278">
            <v>12</v>
          </cell>
          <cell r="Q21278">
            <v>12</v>
          </cell>
          <cell r="V21278">
            <v>4100</v>
          </cell>
        </row>
        <row r="21279">
          <cell r="A21279">
            <v>1</v>
          </cell>
          <cell r="E21279">
            <v>12</v>
          </cell>
          <cell r="I21279">
            <v>-20000</v>
          </cell>
          <cell r="M21279">
            <v>12</v>
          </cell>
          <cell r="Q21279">
            <v>12</v>
          </cell>
          <cell r="V21279">
            <v>5100</v>
          </cell>
        </row>
        <row r="21280">
          <cell r="A21280">
            <v>1</v>
          </cell>
          <cell r="E21280">
            <v>12</v>
          </cell>
          <cell r="I21280">
            <v>6428864.2800000003</v>
          </cell>
          <cell r="M21280">
            <v>12</v>
          </cell>
          <cell r="Q21280">
            <v>12</v>
          </cell>
          <cell r="V21280">
            <v>5200</v>
          </cell>
        </row>
        <row r="21281">
          <cell r="A21281">
            <v>1</v>
          </cell>
          <cell r="E21281">
            <v>12</v>
          </cell>
          <cell r="I21281">
            <v>-8206141.7300000004</v>
          </cell>
          <cell r="M21281">
            <v>12</v>
          </cell>
          <cell r="Q21281">
            <v>12</v>
          </cell>
          <cell r="V21281">
            <v>5400</v>
          </cell>
        </row>
        <row r="21282">
          <cell r="A21282">
            <v>1</v>
          </cell>
          <cell r="E21282">
            <v>12</v>
          </cell>
          <cell r="I21282">
            <v>-29733.86</v>
          </cell>
          <cell r="M21282">
            <v>12</v>
          </cell>
          <cell r="Q21282">
            <v>12</v>
          </cell>
          <cell r="V21282">
            <v>5400</v>
          </cell>
        </row>
        <row r="21283">
          <cell r="A21283">
            <v>1</v>
          </cell>
          <cell r="E21283">
            <v>12</v>
          </cell>
          <cell r="I21283">
            <v>46592.12</v>
          </cell>
          <cell r="M21283">
            <v>12</v>
          </cell>
          <cell r="Q21283">
            <v>12</v>
          </cell>
          <cell r="V21283">
            <v>6110</v>
          </cell>
        </row>
        <row r="21284">
          <cell r="A21284">
            <v>1</v>
          </cell>
          <cell r="E21284">
            <v>12</v>
          </cell>
          <cell r="I21284">
            <v>-25961.919999999998</v>
          </cell>
          <cell r="M21284">
            <v>12</v>
          </cell>
          <cell r="Q21284">
            <v>12</v>
          </cell>
          <cell r="V21284">
            <v>6120</v>
          </cell>
        </row>
        <row r="21285">
          <cell r="A21285">
            <v>1</v>
          </cell>
          <cell r="E21285">
            <v>12</v>
          </cell>
          <cell r="I21285">
            <v>24150.12</v>
          </cell>
          <cell r="M21285">
            <v>12</v>
          </cell>
          <cell r="Q21285">
            <v>12</v>
          </cell>
          <cell r="V21285">
            <v>6210</v>
          </cell>
        </row>
        <row r="21286">
          <cell r="A21286">
            <v>1</v>
          </cell>
          <cell r="E21286">
            <v>12</v>
          </cell>
          <cell r="I21286">
            <v>-18918.41</v>
          </cell>
          <cell r="M21286">
            <v>12</v>
          </cell>
          <cell r="Q21286">
            <v>12</v>
          </cell>
          <cell r="V21286">
            <v>6220</v>
          </cell>
        </row>
        <row r="21287">
          <cell r="A21287">
            <v>1</v>
          </cell>
          <cell r="E21287">
            <v>12</v>
          </cell>
          <cell r="I21287">
            <v>4620</v>
          </cell>
          <cell r="M21287">
            <v>12</v>
          </cell>
          <cell r="Q21287">
            <v>12</v>
          </cell>
          <cell r="V21287">
            <v>7000</v>
          </cell>
        </row>
        <row r="21288">
          <cell r="A21288">
            <v>1</v>
          </cell>
          <cell r="E21288">
            <v>12</v>
          </cell>
          <cell r="I21288">
            <v>2500</v>
          </cell>
          <cell r="M21288">
            <v>12</v>
          </cell>
          <cell r="Q21288">
            <v>12</v>
          </cell>
          <cell r="V21288">
            <v>7300</v>
          </cell>
        </row>
        <row r="21289">
          <cell r="A21289">
            <v>1</v>
          </cell>
          <cell r="E21289">
            <v>12</v>
          </cell>
          <cell r="I21289">
            <v>73694.740000000005</v>
          </cell>
          <cell r="M21289">
            <v>12</v>
          </cell>
          <cell r="Q21289">
            <v>12</v>
          </cell>
          <cell r="V21289">
            <v>7500</v>
          </cell>
        </row>
        <row r="21290">
          <cell r="A21290">
            <v>1</v>
          </cell>
          <cell r="E21290">
            <v>12</v>
          </cell>
          <cell r="I21290">
            <v>4078.06</v>
          </cell>
          <cell r="M21290">
            <v>12</v>
          </cell>
          <cell r="Q21290">
            <v>12</v>
          </cell>
          <cell r="V21290">
            <v>7914</v>
          </cell>
        </row>
        <row r="21291">
          <cell r="A21291">
            <v>1</v>
          </cell>
          <cell r="E21291">
            <v>12</v>
          </cell>
          <cell r="I21291">
            <v>281649.93</v>
          </cell>
          <cell r="M21291">
            <v>12</v>
          </cell>
          <cell r="Q21291">
            <v>12</v>
          </cell>
          <cell r="V21291">
            <v>7915</v>
          </cell>
        </row>
        <row r="21292">
          <cell r="A21292">
            <v>1</v>
          </cell>
          <cell r="E21292">
            <v>12</v>
          </cell>
          <cell r="I21292">
            <v>28688.16</v>
          </cell>
          <cell r="M21292">
            <v>12</v>
          </cell>
          <cell r="Q21292">
            <v>12</v>
          </cell>
          <cell r="V21292">
            <v>8111</v>
          </cell>
        </row>
        <row r="21293">
          <cell r="A21293">
            <v>1</v>
          </cell>
          <cell r="E21293">
            <v>12</v>
          </cell>
          <cell r="I21293">
            <v>-74350.990000000005</v>
          </cell>
          <cell r="M21293">
            <v>12</v>
          </cell>
          <cell r="Q21293">
            <v>12</v>
          </cell>
          <cell r="V21293">
            <v>9251</v>
          </cell>
        </row>
        <row r="21294">
          <cell r="A21294">
            <v>1</v>
          </cell>
          <cell r="E21294">
            <v>12</v>
          </cell>
          <cell r="I21294">
            <v>-71429.14</v>
          </cell>
          <cell r="M21294">
            <v>12</v>
          </cell>
          <cell r="Q21294">
            <v>12</v>
          </cell>
          <cell r="V21294">
            <v>9252</v>
          </cell>
        </row>
        <row r="21295">
          <cell r="A21295">
            <v>1</v>
          </cell>
          <cell r="E21295">
            <v>12</v>
          </cell>
          <cell r="I21295">
            <v>-34507.96</v>
          </cell>
          <cell r="M21295">
            <v>12</v>
          </cell>
          <cell r="Q21295">
            <v>12</v>
          </cell>
          <cell r="V21295">
            <v>9256</v>
          </cell>
        </row>
        <row r="21296">
          <cell r="A21296">
            <v>1</v>
          </cell>
          <cell r="E21296">
            <v>12</v>
          </cell>
          <cell r="I21296">
            <v>-195205.63</v>
          </cell>
          <cell r="M21296">
            <v>12</v>
          </cell>
          <cell r="Q21296">
            <v>12</v>
          </cell>
          <cell r="V21296">
            <v>9305</v>
          </cell>
        </row>
        <row r="21297">
          <cell r="A21297">
            <v>1</v>
          </cell>
          <cell r="E21297">
            <v>12</v>
          </cell>
          <cell r="I21297">
            <v>-14905.61</v>
          </cell>
          <cell r="M21297">
            <v>12</v>
          </cell>
          <cell r="Q21297">
            <v>12</v>
          </cell>
          <cell r="V21297">
            <v>9600</v>
          </cell>
        </row>
        <row r="21298">
          <cell r="A21298">
            <v>1</v>
          </cell>
          <cell r="E21298">
            <v>12</v>
          </cell>
          <cell r="I21298">
            <v>65522.77</v>
          </cell>
          <cell r="M21298">
            <v>12</v>
          </cell>
          <cell r="Q21298">
            <v>12</v>
          </cell>
          <cell r="V21298">
            <v>9610</v>
          </cell>
        </row>
        <row r="21299">
          <cell r="A21299">
            <v>1</v>
          </cell>
          <cell r="E21299">
            <v>12</v>
          </cell>
          <cell r="I21299">
            <v>-90182.21</v>
          </cell>
          <cell r="M21299">
            <v>12</v>
          </cell>
          <cell r="Q21299">
            <v>12</v>
          </cell>
          <cell r="V21299">
            <v>9670</v>
          </cell>
        </row>
        <row r="21300">
          <cell r="A21300">
            <v>1</v>
          </cell>
          <cell r="E21300">
            <v>12</v>
          </cell>
          <cell r="I21300">
            <v>1906153.4</v>
          </cell>
          <cell r="M21300">
            <v>12</v>
          </cell>
          <cell r="Q21300">
            <v>12</v>
          </cell>
          <cell r="V21300">
            <v>5301</v>
          </cell>
        </row>
        <row r="21301">
          <cell r="A21301">
            <v>1</v>
          </cell>
          <cell r="E21301">
            <v>8</v>
          </cell>
          <cell r="I21301">
            <v>-440107722.56</v>
          </cell>
          <cell r="M21301">
            <v>8</v>
          </cell>
          <cell r="Q21301">
            <v>8</v>
          </cell>
          <cell r="V21301">
            <v>1010</v>
          </cell>
        </row>
        <row r="21302">
          <cell r="A21302">
            <v>1</v>
          </cell>
          <cell r="E21302">
            <v>8</v>
          </cell>
          <cell r="I21302">
            <v>0</v>
          </cell>
          <cell r="M21302">
            <v>8</v>
          </cell>
          <cell r="Q21302">
            <v>8</v>
          </cell>
          <cell r="V21302">
            <v>1030</v>
          </cell>
        </row>
        <row r="21303">
          <cell r="A21303">
            <v>1</v>
          </cell>
          <cell r="E21303">
            <v>8</v>
          </cell>
          <cell r="I21303">
            <v>88325098.599999994</v>
          </cell>
          <cell r="M21303">
            <v>8</v>
          </cell>
          <cell r="Q21303">
            <v>8</v>
          </cell>
          <cell r="V21303">
            <v>1095</v>
          </cell>
        </row>
        <row r="21304">
          <cell r="A21304">
            <v>1</v>
          </cell>
          <cell r="E21304">
            <v>8</v>
          </cell>
          <cell r="I21304">
            <v>-196521747.59</v>
          </cell>
          <cell r="M21304">
            <v>8</v>
          </cell>
          <cell r="Q21304">
            <v>8</v>
          </cell>
          <cell r="V21304">
            <v>1096</v>
          </cell>
        </row>
        <row r="21305">
          <cell r="A21305">
            <v>1</v>
          </cell>
          <cell r="E21305">
            <v>8</v>
          </cell>
          <cell r="I21305">
            <v>0</v>
          </cell>
          <cell r="M21305">
            <v>8</v>
          </cell>
          <cell r="Q21305">
            <v>8</v>
          </cell>
          <cell r="V21305">
            <v>2010</v>
          </cell>
        </row>
        <row r="21306">
          <cell r="A21306">
            <v>1</v>
          </cell>
          <cell r="E21306">
            <v>8</v>
          </cell>
          <cell r="I21306">
            <v>0</v>
          </cell>
          <cell r="M21306">
            <v>8</v>
          </cell>
          <cell r="Q21306">
            <v>8</v>
          </cell>
          <cell r="V21306">
            <v>2011</v>
          </cell>
        </row>
        <row r="21307">
          <cell r="A21307">
            <v>1</v>
          </cell>
          <cell r="E21307">
            <v>8</v>
          </cell>
          <cell r="I21307">
            <v>0</v>
          </cell>
          <cell r="M21307">
            <v>8</v>
          </cell>
          <cell r="Q21307">
            <v>8</v>
          </cell>
          <cell r="V21307">
            <v>2020</v>
          </cell>
        </row>
        <row r="21308">
          <cell r="A21308">
            <v>1</v>
          </cell>
          <cell r="E21308">
            <v>8</v>
          </cell>
          <cell r="I21308">
            <v>808000</v>
          </cell>
          <cell r="M21308">
            <v>8</v>
          </cell>
          <cell r="Q21308">
            <v>8</v>
          </cell>
          <cell r="V21308">
            <v>2030</v>
          </cell>
        </row>
        <row r="21309">
          <cell r="A21309">
            <v>1</v>
          </cell>
          <cell r="E21309">
            <v>8</v>
          </cell>
          <cell r="I21309">
            <v>190647808.33000001</v>
          </cell>
          <cell r="M21309">
            <v>8</v>
          </cell>
          <cell r="Q21309">
            <v>8</v>
          </cell>
          <cell r="V21309">
            <v>2040</v>
          </cell>
        </row>
        <row r="21310">
          <cell r="A21310">
            <v>1</v>
          </cell>
          <cell r="E21310">
            <v>8</v>
          </cell>
          <cell r="I21310">
            <v>64436985.579999998</v>
          </cell>
          <cell r="M21310">
            <v>8</v>
          </cell>
          <cell r="Q21310">
            <v>8</v>
          </cell>
          <cell r="V21310">
            <v>2051</v>
          </cell>
        </row>
        <row r="21311">
          <cell r="A21311">
            <v>1</v>
          </cell>
          <cell r="E21311">
            <v>8</v>
          </cell>
          <cell r="I21311">
            <v>0</v>
          </cell>
          <cell r="M21311">
            <v>8</v>
          </cell>
          <cell r="Q21311">
            <v>8</v>
          </cell>
          <cell r="V21311">
            <v>2052</v>
          </cell>
        </row>
        <row r="21312">
          <cell r="A21312">
            <v>1</v>
          </cell>
          <cell r="E21312">
            <v>8</v>
          </cell>
          <cell r="I21312">
            <v>22826625.420000002</v>
          </cell>
          <cell r="M21312">
            <v>8</v>
          </cell>
          <cell r="Q21312">
            <v>8</v>
          </cell>
          <cell r="V21312">
            <v>2052</v>
          </cell>
        </row>
        <row r="21313">
          <cell r="A21313">
            <v>1</v>
          </cell>
          <cell r="E21313">
            <v>8</v>
          </cell>
          <cell r="I21313">
            <v>0</v>
          </cell>
          <cell r="M21313">
            <v>8</v>
          </cell>
          <cell r="Q21313">
            <v>8</v>
          </cell>
          <cell r="V21313">
            <v>2053</v>
          </cell>
        </row>
        <row r="21314">
          <cell r="A21314">
            <v>1</v>
          </cell>
          <cell r="E21314">
            <v>8</v>
          </cell>
          <cell r="I21314">
            <v>3854000</v>
          </cell>
          <cell r="M21314">
            <v>8</v>
          </cell>
          <cell r="Q21314">
            <v>8</v>
          </cell>
          <cell r="V21314">
            <v>2054</v>
          </cell>
        </row>
        <row r="21315">
          <cell r="A21315">
            <v>1</v>
          </cell>
          <cell r="E21315">
            <v>8</v>
          </cell>
          <cell r="I21315">
            <v>28511617.699999999</v>
          </cell>
          <cell r="M21315">
            <v>8</v>
          </cell>
          <cell r="Q21315">
            <v>8</v>
          </cell>
          <cell r="V21315">
            <v>2055</v>
          </cell>
        </row>
        <row r="21316">
          <cell r="A21316">
            <v>1</v>
          </cell>
          <cell r="E21316">
            <v>8</v>
          </cell>
          <cell r="I21316">
            <v>42764607.469999999</v>
          </cell>
          <cell r="M21316">
            <v>8</v>
          </cell>
          <cell r="Q21316">
            <v>8</v>
          </cell>
          <cell r="V21316">
            <v>2090</v>
          </cell>
        </row>
        <row r="21317">
          <cell r="A21317">
            <v>1</v>
          </cell>
          <cell r="E21317">
            <v>8</v>
          </cell>
          <cell r="I21317">
            <v>28786064.890000001</v>
          </cell>
          <cell r="M21317">
            <v>8</v>
          </cell>
          <cell r="Q21317">
            <v>8</v>
          </cell>
          <cell r="V21317">
            <v>2095</v>
          </cell>
        </row>
        <row r="21318">
          <cell r="A21318">
            <v>1</v>
          </cell>
          <cell r="E21318">
            <v>8</v>
          </cell>
          <cell r="I21318">
            <v>-156702.26</v>
          </cell>
          <cell r="M21318">
            <v>8</v>
          </cell>
          <cell r="Q21318">
            <v>8</v>
          </cell>
          <cell r="V21318">
            <v>3100</v>
          </cell>
        </row>
        <row r="21319">
          <cell r="A21319">
            <v>1</v>
          </cell>
          <cell r="E21319">
            <v>8</v>
          </cell>
          <cell r="I21319">
            <v>-3437215.5</v>
          </cell>
          <cell r="M21319">
            <v>8</v>
          </cell>
          <cell r="Q21319">
            <v>8</v>
          </cell>
          <cell r="V21319">
            <v>3300</v>
          </cell>
        </row>
        <row r="21320">
          <cell r="A21320">
            <v>1</v>
          </cell>
          <cell r="E21320">
            <v>8</v>
          </cell>
          <cell r="I21320">
            <v>-8614734.3900000006</v>
          </cell>
          <cell r="M21320">
            <v>8</v>
          </cell>
          <cell r="Q21320">
            <v>8</v>
          </cell>
          <cell r="V21320">
            <v>3400</v>
          </cell>
        </row>
        <row r="21321">
          <cell r="A21321">
            <v>1</v>
          </cell>
          <cell r="E21321">
            <v>8</v>
          </cell>
          <cell r="I21321">
            <v>7210000</v>
          </cell>
          <cell r="M21321">
            <v>8</v>
          </cell>
          <cell r="Q21321">
            <v>8</v>
          </cell>
          <cell r="V21321">
            <v>4000</v>
          </cell>
        </row>
        <row r="21322">
          <cell r="A21322">
            <v>1</v>
          </cell>
          <cell r="E21322">
            <v>8</v>
          </cell>
          <cell r="I21322">
            <v>32979</v>
          </cell>
          <cell r="M21322">
            <v>8</v>
          </cell>
          <cell r="Q21322">
            <v>8</v>
          </cell>
          <cell r="V21322">
            <v>4050</v>
          </cell>
        </row>
        <row r="21323">
          <cell r="A21323">
            <v>1</v>
          </cell>
          <cell r="E21323">
            <v>8</v>
          </cell>
          <cell r="I21323">
            <v>2000000</v>
          </cell>
          <cell r="M21323">
            <v>8</v>
          </cell>
          <cell r="Q21323">
            <v>8</v>
          </cell>
          <cell r="V21323">
            <v>4060</v>
          </cell>
        </row>
        <row r="21324">
          <cell r="A21324">
            <v>1</v>
          </cell>
          <cell r="E21324">
            <v>8</v>
          </cell>
          <cell r="I21324">
            <v>-57859.67</v>
          </cell>
          <cell r="M21324">
            <v>8</v>
          </cell>
          <cell r="Q21324">
            <v>8</v>
          </cell>
          <cell r="V21324">
            <v>4150</v>
          </cell>
        </row>
        <row r="21325">
          <cell r="A21325">
            <v>1</v>
          </cell>
          <cell r="E21325">
            <v>8</v>
          </cell>
          <cell r="I21325">
            <v>0</v>
          </cell>
          <cell r="M21325">
            <v>8</v>
          </cell>
          <cell r="Q21325">
            <v>8</v>
          </cell>
          <cell r="V21325">
            <v>4250</v>
          </cell>
        </row>
        <row r="21326">
          <cell r="A21326">
            <v>1</v>
          </cell>
          <cell r="E21326">
            <v>8</v>
          </cell>
          <cell r="I21326">
            <v>1359000</v>
          </cell>
          <cell r="M21326">
            <v>8</v>
          </cell>
          <cell r="Q21326">
            <v>8</v>
          </cell>
          <cell r="V21326">
            <v>4260</v>
          </cell>
        </row>
        <row r="21327">
          <cell r="A21327">
            <v>1</v>
          </cell>
          <cell r="E21327">
            <v>8</v>
          </cell>
          <cell r="I21327">
            <v>0</v>
          </cell>
          <cell r="M21327">
            <v>8</v>
          </cell>
          <cell r="Q21327">
            <v>8</v>
          </cell>
          <cell r="V21327">
            <v>4280</v>
          </cell>
        </row>
        <row r="21328">
          <cell r="A21328">
            <v>1</v>
          </cell>
          <cell r="E21328">
            <v>8</v>
          </cell>
          <cell r="I21328">
            <v>10067276.039999999</v>
          </cell>
          <cell r="M21328">
            <v>8</v>
          </cell>
          <cell r="Q21328">
            <v>8</v>
          </cell>
          <cell r="V21328">
            <v>4301</v>
          </cell>
        </row>
        <row r="21329">
          <cell r="A21329">
            <v>1</v>
          </cell>
          <cell r="E21329">
            <v>8</v>
          </cell>
          <cell r="I21329">
            <v>753345.6</v>
          </cell>
          <cell r="M21329">
            <v>8</v>
          </cell>
          <cell r="Q21329">
            <v>8</v>
          </cell>
          <cell r="V21329">
            <v>4302</v>
          </cell>
        </row>
        <row r="21330">
          <cell r="A21330">
            <v>1</v>
          </cell>
          <cell r="E21330">
            <v>8</v>
          </cell>
          <cell r="I21330">
            <v>18173979.02</v>
          </cell>
          <cell r="M21330">
            <v>8</v>
          </cell>
          <cell r="Q21330">
            <v>8</v>
          </cell>
          <cell r="V21330">
            <v>4303</v>
          </cell>
        </row>
        <row r="21331">
          <cell r="A21331">
            <v>1</v>
          </cell>
          <cell r="E21331">
            <v>8</v>
          </cell>
          <cell r="I21331">
            <v>807004.66</v>
          </cell>
          <cell r="M21331">
            <v>8</v>
          </cell>
          <cell r="Q21331">
            <v>8</v>
          </cell>
          <cell r="V21331">
            <v>4305</v>
          </cell>
        </row>
        <row r="21332">
          <cell r="A21332">
            <v>1</v>
          </cell>
          <cell r="E21332">
            <v>8</v>
          </cell>
          <cell r="I21332">
            <v>520330.05</v>
          </cell>
          <cell r="M21332">
            <v>8</v>
          </cell>
          <cell r="Q21332">
            <v>8</v>
          </cell>
          <cell r="V21332">
            <v>4309</v>
          </cell>
        </row>
        <row r="21333">
          <cell r="A21333">
            <v>1</v>
          </cell>
          <cell r="E21333">
            <v>8</v>
          </cell>
          <cell r="I21333">
            <v>2480127</v>
          </cell>
          <cell r="M21333">
            <v>8</v>
          </cell>
          <cell r="Q21333">
            <v>8</v>
          </cell>
          <cell r="V21333">
            <v>4360</v>
          </cell>
        </row>
        <row r="21334">
          <cell r="A21334">
            <v>1</v>
          </cell>
          <cell r="E21334">
            <v>8</v>
          </cell>
          <cell r="I21334">
            <v>985430</v>
          </cell>
          <cell r="M21334">
            <v>8</v>
          </cell>
          <cell r="Q21334">
            <v>8</v>
          </cell>
          <cell r="V21334">
            <v>4380</v>
          </cell>
        </row>
        <row r="21335">
          <cell r="A21335">
            <v>1</v>
          </cell>
          <cell r="E21335">
            <v>8</v>
          </cell>
          <cell r="I21335">
            <v>0</v>
          </cell>
          <cell r="M21335">
            <v>8</v>
          </cell>
          <cell r="Q21335">
            <v>8</v>
          </cell>
          <cell r="V21335">
            <v>4460</v>
          </cell>
        </row>
        <row r="21336">
          <cell r="A21336">
            <v>1</v>
          </cell>
          <cell r="E21336">
            <v>8</v>
          </cell>
          <cell r="I21336">
            <v>0</v>
          </cell>
          <cell r="M21336">
            <v>8</v>
          </cell>
          <cell r="Q21336">
            <v>8</v>
          </cell>
          <cell r="V21336">
            <v>4480</v>
          </cell>
        </row>
        <row r="21337">
          <cell r="A21337">
            <v>1</v>
          </cell>
          <cell r="E21337">
            <v>8</v>
          </cell>
          <cell r="I21337">
            <v>569980.23</v>
          </cell>
          <cell r="M21337">
            <v>8</v>
          </cell>
          <cell r="Q21337">
            <v>8</v>
          </cell>
          <cell r="V21337">
            <v>4500</v>
          </cell>
        </row>
        <row r="21338">
          <cell r="A21338">
            <v>1</v>
          </cell>
          <cell r="E21338">
            <v>8</v>
          </cell>
          <cell r="I21338">
            <v>3585537.91</v>
          </cell>
          <cell r="M21338">
            <v>8</v>
          </cell>
          <cell r="Q21338">
            <v>8</v>
          </cell>
          <cell r="V21338">
            <v>4520</v>
          </cell>
        </row>
        <row r="21339">
          <cell r="A21339">
            <v>1</v>
          </cell>
          <cell r="E21339">
            <v>8</v>
          </cell>
          <cell r="I21339">
            <v>130300</v>
          </cell>
          <cell r="M21339">
            <v>8</v>
          </cell>
          <cell r="Q21339">
            <v>8</v>
          </cell>
          <cell r="V21339">
            <v>4560</v>
          </cell>
        </row>
        <row r="21340">
          <cell r="A21340">
            <v>1</v>
          </cell>
          <cell r="E21340">
            <v>8</v>
          </cell>
          <cell r="I21340">
            <v>2230010.84</v>
          </cell>
          <cell r="M21340">
            <v>8</v>
          </cell>
          <cell r="Q21340">
            <v>8</v>
          </cell>
          <cell r="V21340">
            <v>4595</v>
          </cell>
        </row>
        <row r="21341">
          <cell r="A21341">
            <v>1</v>
          </cell>
          <cell r="E21341">
            <v>8</v>
          </cell>
          <cell r="I21341">
            <v>3618498.3</v>
          </cell>
          <cell r="M21341">
            <v>8</v>
          </cell>
          <cell r="Q21341">
            <v>8</v>
          </cell>
          <cell r="V21341">
            <v>4601</v>
          </cell>
        </row>
        <row r="21342">
          <cell r="A21342">
            <v>1</v>
          </cell>
          <cell r="E21342">
            <v>8</v>
          </cell>
          <cell r="I21342">
            <v>1315000</v>
          </cell>
          <cell r="M21342">
            <v>8</v>
          </cell>
          <cell r="Q21342">
            <v>8</v>
          </cell>
          <cell r="V21342">
            <v>4602</v>
          </cell>
        </row>
        <row r="21343">
          <cell r="A21343">
            <v>1</v>
          </cell>
          <cell r="E21343">
            <v>8</v>
          </cell>
          <cell r="I21343">
            <v>448410</v>
          </cell>
          <cell r="M21343">
            <v>8</v>
          </cell>
          <cell r="Q21343">
            <v>8</v>
          </cell>
          <cell r="V21343">
            <v>4603</v>
          </cell>
        </row>
        <row r="21344">
          <cell r="A21344">
            <v>1</v>
          </cell>
          <cell r="E21344">
            <v>8</v>
          </cell>
          <cell r="I21344">
            <v>6403000</v>
          </cell>
          <cell r="M21344">
            <v>8</v>
          </cell>
          <cell r="Q21344">
            <v>8</v>
          </cell>
          <cell r="V21344">
            <v>4610</v>
          </cell>
        </row>
        <row r="21345">
          <cell r="A21345">
            <v>1</v>
          </cell>
          <cell r="E21345">
            <v>8</v>
          </cell>
          <cell r="I21345">
            <v>208595</v>
          </cell>
          <cell r="M21345">
            <v>8</v>
          </cell>
          <cell r="Q21345">
            <v>8</v>
          </cell>
          <cell r="V21345">
            <v>4640</v>
          </cell>
        </row>
        <row r="21346">
          <cell r="A21346">
            <v>1</v>
          </cell>
          <cell r="E21346">
            <v>8</v>
          </cell>
          <cell r="I21346">
            <v>3069099.84</v>
          </cell>
          <cell r="M21346">
            <v>8</v>
          </cell>
          <cell r="Q21346">
            <v>8</v>
          </cell>
          <cell r="V21346">
            <v>4660</v>
          </cell>
        </row>
        <row r="21347">
          <cell r="A21347">
            <v>1</v>
          </cell>
          <cell r="E21347">
            <v>8</v>
          </cell>
          <cell r="I21347">
            <v>0</v>
          </cell>
          <cell r="M21347">
            <v>8</v>
          </cell>
          <cell r="Q21347">
            <v>8</v>
          </cell>
          <cell r="V21347">
            <v>4680</v>
          </cell>
        </row>
        <row r="21348">
          <cell r="A21348">
            <v>1</v>
          </cell>
          <cell r="E21348">
            <v>8</v>
          </cell>
          <cell r="I21348">
            <v>10000000</v>
          </cell>
          <cell r="M21348">
            <v>8</v>
          </cell>
          <cell r="Q21348">
            <v>8</v>
          </cell>
          <cell r="V21348">
            <v>4700</v>
          </cell>
        </row>
        <row r="21349">
          <cell r="A21349">
            <v>1</v>
          </cell>
          <cell r="E21349">
            <v>8</v>
          </cell>
          <cell r="I21349">
            <v>0</v>
          </cell>
          <cell r="M21349">
            <v>8</v>
          </cell>
          <cell r="Q21349">
            <v>8</v>
          </cell>
          <cell r="V21349">
            <v>4720</v>
          </cell>
        </row>
        <row r="21350">
          <cell r="A21350">
            <v>1</v>
          </cell>
          <cell r="E21350">
            <v>8</v>
          </cell>
          <cell r="I21350">
            <v>-14000</v>
          </cell>
          <cell r="M21350">
            <v>8</v>
          </cell>
          <cell r="Q21350">
            <v>8</v>
          </cell>
          <cell r="V21350">
            <v>4720</v>
          </cell>
        </row>
        <row r="21351">
          <cell r="A21351">
            <v>1</v>
          </cell>
          <cell r="E21351">
            <v>8</v>
          </cell>
          <cell r="I21351">
            <v>15780167.15</v>
          </cell>
          <cell r="M21351">
            <v>8</v>
          </cell>
          <cell r="Q21351">
            <v>8</v>
          </cell>
          <cell r="V21351">
            <v>4730</v>
          </cell>
        </row>
        <row r="21352">
          <cell r="A21352">
            <v>1</v>
          </cell>
          <cell r="E21352">
            <v>8</v>
          </cell>
          <cell r="I21352">
            <v>0</v>
          </cell>
          <cell r="M21352">
            <v>8</v>
          </cell>
          <cell r="Q21352">
            <v>8</v>
          </cell>
          <cell r="V21352">
            <v>4740</v>
          </cell>
        </row>
        <row r="21353">
          <cell r="A21353">
            <v>1</v>
          </cell>
          <cell r="E21353">
            <v>8</v>
          </cell>
          <cell r="I21353">
            <v>2283121.59</v>
          </cell>
          <cell r="M21353">
            <v>8</v>
          </cell>
          <cell r="Q21353">
            <v>8</v>
          </cell>
          <cell r="V21353">
            <v>4750</v>
          </cell>
        </row>
        <row r="21354">
          <cell r="A21354">
            <v>1</v>
          </cell>
          <cell r="E21354">
            <v>8</v>
          </cell>
          <cell r="I21354">
            <v>0</v>
          </cell>
          <cell r="M21354">
            <v>8</v>
          </cell>
          <cell r="Q21354">
            <v>8</v>
          </cell>
          <cell r="V21354">
            <v>4760</v>
          </cell>
        </row>
        <row r="21355">
          <cell r="A21355">
            <v>1</v>
          </cell>
          <cell r="E21355">
            <v>8</v>
          </cell>
          <cell r="I21355">
            <v>877917</v>
          </cell>
          <cell r="M21355">
            <v>8</v>
          </cell>
          <cell r="Q21355">
            <v>8</v>
          </cell>
          <cell r="V21355">
            <v>4770</v>
          </cell>
        </row>
        <row r="21356">
          <cell r="A21356">
            <v>1</v>
          </cell>
          <cell r="E21356">
            <v>8</v>
          </cell>
          <cell r="I21356">
            <v>92000</v>
          </cell>
          <cell r="M21356">
            <v>8</v>
          </cell>
          <cell r="Q21356">
            <v>8</v>
          </cell>
          <cell r="V21356">
            <v>4775</v>
          </cell>
        </row>
        <row r="21357">
          <cell r="A21357">
            <v>1</v>
          </cell>
          <cell r="E21357">
            <v>8</v>
          </cell>
          <cell r="I21357">
            <v>3500110</v>
          </cell>
          <cell r="M21357">
            <v>8</v>
          </cell>
          <cell r="Q21357">
            <v>8</v>
          </cell>
          <cell r="V21357">
            <v>4780</v>
          </cell>
        </row>
        <row r="21358">
          <cell r="A21358">
            <v>1</v>
          </cell>
          <cell r="E21358">
            <v>8</v>
          </cell>
          <cell r="I21358">
            <v>0</v>
          </cell>
          <cell r="M21358">
            <v>8</v>
          </cell>
          <cell r="Q21358">
            <v>8</v>
          </cell>
          <cell r="V21358">
            <v>4785</v>
          </cell>
        </row>
        <row r="21359">
          <cell r="A21359">
            <v>1</v>
          </cell>
          <cell r="E21359">
            <v>8</v>
          </cell>
          <cell r="I21359">
            <v>8156000</v>
          </cell>
          <cell r="M21359">
            <v>8</v>
          </cell>
          <cell r="Q21359">
            <v>8</v>
          </cell>
          <cell r="V21359">
            <v>4785</v>
          </cell>
        </row>
        <row r="21360">
          <cell r="A21360">
            <v>1</v>
          </cell>
          <cell r="E21360">
            <v>8</v>
          </cell>
          <cell r="I21360">
            <v>10366846.18</v>
          </cell>
          <cell r="M21360">
            <v>8</v>
          </cell>
          <cell r="Q21360">
            <v>8</v>
          </cell>
          <cell r="V21360">
            <v>4800</v>
          </cell>
        </row>
        <row r="21361">
          <cell r="A21361">
            <v>1</v>
          </cell>
          <cell r="E21361">
            <v>8</v>
          </cell>
          <cell r="I21361">
            <v>11105900</v>
          </cell>
          <cell r="M21361">
            <v>8</v>
          </cell>
          <cell r="Q21361">
            <v>8</v>
          </cell>
          <cell r="V21361">
            <v>4830</v>
          </cell>
        </row>
        <row r="21362">
          <cell r="A21362">
            <v>1</v>
          </cell>
          <cell r="E21362">
            <v>8</v>
          </cell>
          <cell r="I21362">
            <v>-10000000</v>
          </cell>
          <cell r="M21362">
            <v>8</v>
          </cell>
          <cell r="Q21362">
            <v>8</v>
          </cell>
          <cell r="V21362">
            <v>5100</v>
          </cell>
        </row>
        <row r="21363">
          <cell r="A21363">
            <v>1</v>
          </cell>
          <cell r="E21363">
            <v>8</v>
          </cell>
          <cell r="I21363">
            <v>0</v>
          </cell>
          <cell r="M21363">
            <v>8</v>
          </cell>
          <cell r="Q21363">
            <v>8</v>
          </cell>
          <cell r="V21363">
            <v>5303</v>
          </cell>
        </row>
        <row r="21364">
          <cell r="A21364">
            <v>1</v>
          </cell>
          <cell r="E21364">
            <v>8</v>
          </cell>
          <cell r="I21364">
            <v>0</v>
          </cell>
          <cell r="M21364">
            <v>8</v>
          </cell>
          <cell r="Q21364">
            <v>8</v>
          </cell>
          <cell r="V21364">
            <v>5400</v>
          </cell>
        </row>
        <row r="21365">
          <cell r="A21365">
            <v>1</v>
          </cell>
          <cell r="E21365">
            <v>8</v>
          </cell>
          <cell r="I21365">
            <v>141230356.11000001</v>
          </cell>
          <cell r="M21365">
            <v>8</v>
          </cell>
          <cell r="Q21365">
            <v>8</v>
          </cell>
          <cell r="V21365">
            <v>5400</v>
          </cell>
        </row>
        <row r="21366">
          <cell r="A21366">
            <v>1</v>
          </cell>
          <cell r="E21366">
            <v>8</v>
          </cell>
          <cell r="I21366">
            <v>0</v>
          </cell>
          <cell r="M21366">
            <v>8</v>
          </cell>
          <cell r="Q21366">
            <v>8</v>
          </cell>
          <cell r="V21366">
            <v>5400</v>
          </cell>
        </row>
        <row r="21367">
          <cell r="A21367">
            <v>1</v>
          </cell>
          <cell r="E21367">
            <v>8</v>
          </cell>
          <cell r="I21367">
            <v>-84960669.060000002</v>
          </cell>
          <cell r="M21367">
            <v>8</v>
          </cell>
          <cell r="Q21367">
            <v>8</v>
          </cell>
          <cell r="V21367">
            <v>5400</v>
          </cell>
        </row>
        <row r="21368">
          <cell r="A21368">
            <v>1</v>
          </cell>
          <cell r="E21368">
            <v>8</v>
          </cell>
          <cell r="I21368">
            <v>0</v>
          </cell>
          <cell r="M21368">
            <v>8</v>
          </cell>
          <cell r="Q21368">
            <v>8</v>
          </cell>
          <cell r="V21368">
            <v>5440</v>
          </cell>
        </row>
        <row r="21369">
          <cell r="A21369">
            <v>1</v>
          </cell>
          <cell r="E21369">
            <v>8</v>
          </cell>
          <cell r="I21369">
            <v>0</v>
          </cell>
          <cell r="M21369">
            <v>8</v>
          </cell>
          <cell r="Q21369">
            <v>8</v>
          </cell>
          <cell r="V21369">
            <v>5440</v>
          </cell>
        </row>
        <row r="21370">
          <cell r="A21370">
            <v>1</v>
          </cell>
          <cell r="E21370">
            <v>8</v>
          </cell>
          <cell r="I21370">
            <v>0</v>
          </cell>
          <cell r="M21370">
            <v>8</v>
          </cell>
          <cell r="Q21370">
            <v>8</v>
          </cell>
          <cell r="V21370">
            <v>5440</v>
          </cell>
        </row>
        <row r="21371">
          <cell r="A21371">
            <v>1</v>
          </cell>
          <cell r="E21371">
            <v>8</v>
          </cell>
          <cell r="I21371">
            <v>0</v>
          </cell>
          <cell r="M21371">
            <v>8</v>
          </cell>
          <cell r="Q21371">
            <v>8</v>
          </cell>
          <cell r="V21371">
            <v>5440</v>
          </cell>
        </row>
        <row r="21372">
          <cell r="A21372">
            <v>1</v>
          </cell>
          <cell r="E21372">
            <v>8</v>
          </cell>
          <cell r="I21372">
            <v>0</v>
          </cell>
          <cell r="M21372">
            <v>8</v>
          </cell>
          <cell r="Q21372">
            <v>8</v>
          </cell>
          <cell r="V21372">
            <v>5440</v>
          </cell>
        </row>
        <row r="21373">
          <cell r="A21373">
            <v>1</v>
          </cell>
          <cell r="E21373">
            <v>8</v>
          </cell>
          <cell r="I21373">
            <v>0</v>
          </cell>
          <cell r="M21373">
            <v>8</v>
          </cell>
          <cell r="Q21373">
            <v>8</v>
          </cell>
          <cell r="V21373">
            <v>5440</v>
          </cell>
        </row>
        <row r="21374">
          <cell r="A21374">
            <v>1</v>
          </cell>
          <cell r="E21374">
            <v>8</v>
          </cell>
          <cell r="I21374">
            <v>0</v>
          </cell>
          <cell r="M21374">
            <v>8</v>
          </cell>
          <cell r="Q21374">
            <v>8</v>
          </cell>
          <cell r="V21374">
            <v>5440</v>
          </cell>
        </row>
        <row r="21375">
          <cell r="A21375">
            <v>1</v>
          </cell>
          <cell r="E21375">
            <v>8</v>
          </cell>
          <cell r="I21375">
            <v>0</v>
          </cell>
          <cell r="M21375">
            <v>8</v>
          </cell>
          <cell r="Q21375">
            <v>8</v>
          </cell>
          <cell r="V21375">
            <v>5440</v>
          </cell>
        </row>
        <row r="21376">
          <cell r="A21376">
            <v>1</v>
          </cell>
          <cell r="E21376">
            <v>8</v>
          </cell>
          <cell r="I21376">
            <v>0</v>
          </cell>
          <cell r="M21376">
            <v>8</v>
          </cell>
          <cell r="Q21376">
            <v>8</v>
          </cell>
          <cell r="V21376">
            <v>5440</v>
          </cell>
        </row>
        <row r="21377">
          <cell r="A21377">
            <v>1</v>
          </cell>
          <cell r="E21377">
            <v>8</v>
          </cell>
          <cell r="I21377">
            <v>0</v>
          </cell>
          <cell r="M21377">
            <v>8</v>
          </cell>
          <cell r="Q21377">
            <v>8</v>
          </cell>
          <cell r="V21377">
            <v>5440</v>
          </cell>
        </row>
        <row r="21378">
          <cell r="A21378">
            <v>1</v>
          </cell>
          <cell r="E21378">
            <v>8</v>
          </cell>
          <cell r="I21378">
            <v>0</v>
          </cell>
          <cell r="M21378">
            <v>8</v>
          </cell>
          <cell r="Q21378">
            <v>8</v>
          </cell>
          <cell r="V21378">
            <v>5440</v>
          </cell>
        </row>
        <row r="21379">
          <cell r="A21379">
            <v>1</v>
          </cell>
          <cell r="E21379">
            <v>8</v>
          </cell>
          <cell r="I21379">
            <v>0</v>
          </cell>
          <cell r="M21379">
            <v>8</v>
          </cell>
          <cell r="Q21379">
            <v>8</v>
          </cell>
          <cell r="V21379">
            <v>5440</v>
          </cell>
        </row>
        <row r="21380">
          <cell r="A21380">
            <v>1</v>
          </cell>
          <cell r="E21380">
            <v>8</v>
          </cell>
          <cell r="I21380">
            <v>0</v>
          </cell>
          <cell r="M21380">
            <v>8</v>
          </cell>
          <cell r="Q21380">
            <v>8</v>
          </cell>
          <cell r="V21380">
            <v>5440</v>
          </cell>
        </row>
        <row r="21381">
          <cell r="A21381">
            <v>1</v>
          </cell>
          <cell r="E21381">
            <v>8</v>
          </cell>
          <cell r="I21381">
            <v>0</v>
          </cell>
          <cell r="M21381">
            <v>8</v>
          </cell>
          <cell r="Q21381">
            <v>8</v>
          </cell>
          <cell r="V21381">
            <v>5440</v>
          </cell>
        </row>
        <row r="21382">
          <cell r="A21382">
            <v>1</v>
          </cell>
          <cell r="E21382">
            <v>8</v>
          </cell>
          <cell r="I21382">
            <v>0</v>
          </cell>
          <cell r="M21382">
            <v>8</v>
          </cell>
          <cell r="Q21382">
            <v>8</v>
          </cell>
          <cell r="V21382">
            <v>5440</v>
          </cell>
        </row>
        <row r="21383">
          <cell r="A21383">
            <v>1</v>
          </cell>
          <cell r="E21383">
            <v>8</v>
          </cell>
          <cell r="I21383">
            <v>0</v>
          </cell>
          <cell r="M21383">
            <v>8</v>
          </cell>
          <cell r="Q21383">
            <v>8</v>
          </cell>
          <cell r="V21383">
            <v>5440</v>
          </cell>
        </row>
        <row r="21384">
          <cell r="A21384">
            <v>1</v>
          </cell>
          <cell r="E21384">
            <v>8</v>
          </cell>
          <cell r="I21384">
            <v>0</v>
          </cell>
          <cell r="M21384">
            <v>8</v>
          </cell>
          <cell r="Q21384">
            <v>8</v>
          </cell>
          <cell r="V21384">
            <v>5440</v>
          </cell>
        </row>
        <row r="21385">
          <cell r="A21385">
            <v>1</v>
          </cell>
          <cell r="E21385">
            <v>8</v>
          </cell>
          <cell r="I21385">
            <v>0</v>
          </cell>
          <cell r="M21385">
            <v>8</v>
          </cell>
          <cell r="Q21385">
            <v>8</v>
          </cell>
          <cell r="V21385">
            <v>5440</v>
          </cell>
        </row>
        <row r="21386">
          <cell r="A21386">
            <v>1</v>
          </cell>
          <cell r="E21386">
            <v>8</v>
          </cell>
          <cell r="I21386">
            <v>0</v>
          </cell>
          <cell r="M21386">
            <v>8</v>
          </cell>
          <cell r="Q21386">
            <v>8</v>
          </cell>
          <cell r="V21386">
            <v>5440</v>
          </cell>
        </row>
        <row r="21387">
          <cell r="A21387">
            <v>1</v>
          </cell>
          <cell r="E21387">
            <v>8</v>
          </cell>
          <cell r="I21387">
            <v>0</v>
          </cell>
          <cell r="M21387">
            <v>8</v>
          </cell>
          <cell r="Q21387">
            <v>8</v>
          </cell>
          <cell r="V21387">
            <v>5440</v>
          </cell>
        </row>
        <row r="21388">
          <cell r="A21388">
            <v>1</v>
          </cell>
          <cell r="E21388">
            <v>8</v>
          </cell>
          <cell r="I21388">
            <v>0</v>
          </cell>
          <cell r="M21388">
            <v>8</v>
          </cell>
          <cell r="Q21388">
            <v>8</v>
          </cell>
          <cell r="V21388">
            <v>5450</v>
          </cell>
        </row>
        <row r="21389">
          <cell r="A21389">
            <v>1</v>
          </cell>
          <cell r="E21389">
            <v>8</v>
          </cell>
          <cell r="I21389">
            <v>-121419727.40000001</v>
          </cell>
          <cell r="M21389">
            <v>8</v>
          </cell>
          <cell r="Q21389">
            <v>8</v>
          </cell>
          <cell r="V21389">
            <v>5450</v>
          </cell>
        </row>
        <row r="21390">
          <cell r="A21390">
            <v>1</v>
          </cell>
          <cell r="E21390">
            <v>8</v>
          </cell>
          <cell r="I21390">
            <v>14563584</v>
          </cell>
          <cell r="M21390">
            <v>8</v>
          </cell>
          <cell r="Q21390">
            <v>8</v>
          </cell>
          <cell r="V21390">
            <v>6110</v>
          </cell>
        </row>
        <row r="21391">
          <cell r="A21391">
            <v>1</v>
          </cell>
          <cell r="E21391">
            <v>8</v>
          </cell>
          <cell r="I21391">
            <v>-8223665.6100000003</v>
          </cell>
          <cell r="M21391">
            <v>8</v>
          </cell>
          <cell r="Q21391">
            <v>8</v>
          </cell>
          <cell r="V21391">
            <v>6120</v>
          </cell>
        </row>
        <row r="21392">
          <cell r="A21392">
            <v>1</v>
          </cell>
          <cell r="E21392">
            <v>8</v>
          </cell>
          <cell r="I21392">
            <v>27230441.739999998</v>
          </cell>
          <cell r="M21392">
            <v>8</v>
          </cell>
          <cell r="Q21392">
            <v>8</v>
          </cell>
          <cell r="V21392">
            <v>6210</v>
          </cell>
        </row>
        <row r="21393">
          <cell r="A21393">
            <v>1</v>
          </cell>
          <cell r="E21393">
            <v>8</v>
          </cell>
          <cell r="I21393">
            <v>-7080373.1699999999</v>
          </cell>
          <cell r="M21393">
            <v>8</v>
          </cell>
          <cell r="Q21393">
            <v>8</v>
          </cell>
          <cell r="V21393">
            <v>6220</v>
          </cell>
        </row>
        <row r="21394">
          <cell r="A21394">
            <v>1</v>
          </cell>
          <cell r="E21394">
            <v>8</v>
          </cell>
          <cell r="I21394">
            <v>545219370.55999994</v>
          </cell>
          <cell r="M21394">
            <v>8</v>
          </cell>
          <cell r="Q21394">
            <v>8</v>
          </cell>
          <cell r="V21394">
            <v>6310</v>
          </cell>
        </row>
        <row r="21395">
          <cell r="A21395">
            <v>1</v>
          </cell>
          <cell r="E21395">
            <v>8</v>
          </cell>
          <cell r="I21395">
            <v>-190312211.52000001</v>
          </cell>
          <cell r="M21395">
            <v>8</v>
          </cell>
          <cell r="Q21395">
            <v>8</v>
          </cell>
          <cell r="V21395">
            <v>6320</v>
          </cell>
        </row>
        <row r="21396">
          <cell r="A21396">
            <v>1</v>
          </cell>
          <cell r="E21396">
            <v>8</v>
          </cell>
          <cell r="I21396">
            <v>302018280.89999998</v>
          </cell>
          <cell r="M21396">
            <v>8</v>
          </cell>
          <cell r="Q21396">
            <v>8</v>
          </cell>
          <cell r="V21396">
            <v>6510</v>
          </cell>
        </row>
        <row r="21397">
          <cell r="A21397">
            <v>1</v>
          </cell>
          <cell r="E21397">
            <v>8</v>
          </cell>
          <cell r="I21397">
            <v>-104163671.7</v>
          </cell>
          <cell r="M21397">
            <v>8</v>
          </cell>
          <cell r="Q21397">
            <v>8</v>
          </cell>
          <cell r="V21397">
            <v>6520</v>
          </cell>
        </row>
        <row r="21398">
          <cell r="A21398">
            <v>1</v>
          </cell>
          <cell r="E21398">
            <v>8</v>
          </cell>
          <cell r="I21398">
            <v>17092194.199999999</v>
          </cell>
          <cell r="M21398">
            <v>8</v>
          </cell>
          <cell r="Q21398">
            <v>8</v>
          </cell>
          <cell r="V21398">
            <v>6610</v>
          </cell>
        </row>
        <row r="21399">
          <cell r="A21399">
            <v>1</v>
          </cell>
          <cell r="E21399">
            <v>8</v>
          </cell>
          <cell r="I21399">
            <v>-2307195.17</v>
          </cell>
          <cell r="M21399">
            <v>8</v>
          </cell>
          <cell r="Q21399">
            <v>8</v>
          </cell>
          <cell r="V21399">
            <v>6620</v>
          </cell>
        </row>
        <row r="21400">
          <cell r="A21400">
            <v>1</v>
          </cell>
          <cell r="E21400">
            <v>8</v>
          </cell>
          <cell r="I21400">
            <v>4872500</v>
          </cell>
          <cell r="M21400">
            <v>8</v>
          </cell>
          <cell r="Q21400">
            <v>8</v>
          </cell>
          <cell r="V21400">
            <v>6710</v>
          </cell>
        </row>
        <row r="21401">
          <cell r="A21401">
            <v>1</v>
          </cell>
          <cell r="E21401">
            <v>8</v>
          </cell>
          <cell r="I21401">
            <v>11539916.93</v>
          </cell>
          <cell r="M21401">
            <v>8</v>
          </cell>
          <cell r="Q21401">
            <v>8</v>
          </cell>
          <cell r="V21401">
            <v>7000</v>
          </cell>
        </row>
        <row r="21402">
          <cell r="A21402">
            <v>1</v>
          </cell>
          <cell r="E21402">
            <v>8</v>
          </cell>
          <cell r="I21402">
            <v>357119484.63999999</v>
          </cell>
          <cell r="M21402">
            <v>8</v>
          </cell>
          <cell r="Q21402">
            <v>8</v>
          </cell>
          <cell r="V21402">
            <v>7100</v>
          </cell>
        </row>
        <row r="21403">
          <cell r="A21403">
            <v>1</v>
          </cell>
          <cell r="E21403">
            <v>8</v>
          </cell>
          <cell r="I21403">
            <v>2843210.62</v>
          </cell>
          <cell r="M21403">
            <v>8</v>
          </cell>
          <cell r="Q21403">
            <v>8</v>
          </cell>
          <cell r="V21403">
            <v>7110</v>
          </cell>
        </row>
        <row r="21404">
          <cell r="A21404">
            <v>1</v>
          </cell>
          <cell r="E21404">
            <v>8</v>
          </cell>
          <cell r="I21404">
            <v>269296735</v>
          </cell>
          <cell r="M21404">
            <v>8</v>
          </cell>
          <cell r="Q21404">
            <v>8</v>
          </cell>
          <cell r="V21404">
            <v>7130</v>
          </cell>
        </row>
        <row r="21405">
          <cell r="A21405">
            <v>1</v>
          </cell>
          <cell r="E21405">
            <v>8</v>
          </cell>
          <cell r="I21405">
            <v>0</v>
          </cell>
          <cell r="M21405">
            <v>8</v>
          </cell>
          <cell r="Q21405">
            <v>8</v>
          </cell>
          <cell r="V21405">
            <v>7300</v>
          </cell>
        </row>
        <row r="21406">
          <cell r="A21406">
            <v>1</v>
          </cell>
          <cell r="E21406">
            <v>8</v>
          </cell>
          <cell r="I21406">
            <v>520425</v>
          </cell>
          <cell r="M21406">
            <v>8</v>
          </cell>
          <cell r="Q21406">
            <v>8</v>
          </cell>
          <cell r="V21406">
            <v>7300</v>
          </cell>
        </row>
        <row r="21407">
          <cell r="A21407">
            <v>1</v>
          </cell>
          <cell r="E21407">
            <v>8</v>
          </cell>
          <cell r="I21407">
            <v>0</v>
          </cell>
          <cell r="M21407">
            <v>8</v>
          </cell>
          <cell r="Q21407">
            <v>8</v>
          </cell>
          <cell r="V21407">
            <v>7300</v>
          </cell>
        </row>
        <row r="21408">
          <cell r="A21408">
            <v>1</v>
          </cell>
          <cell r="E21408">
            <v>8</v>
          </cell>
          <cell r="I21408">
            <v>0</v>
          </cell>
          <cell r="M21408">
            <v>8</v>
          </cell>
          <cell r="Q21408">
            <v>8</v>
          </cell>
          <cell r="V21408">
            <v>7300</v>
          </cell>
        </row>
        <row r="21409">
          <cell r="A21409">
            <v>1</v>
          </cell>
          <cell r="E21409">
            <v>8</v>
          </cell>
          <cell r="I21409">
            <v>0</v>
          </cell>
          <cell r="M21409">
            <v>8</v>
          </cell>
          <cell r="Q21409">
            <v>8</v>
          </cell>
          <cell r="V21409">
            <v>7300</v>
          </cell>
        </row>
        <row r="21410">
          <cell r="A21410">
            <v>1</v>
          </cell>
          <cell r="E21410">
            <v>8</v>
          </cell>
          <cell r="I21410">
            <v>0</v>
          </cell>
          <cell r="M21410">
            <v>8</v>
          </cell>
          <cell r="Q21410">
            <v>8</v>
          </cell>
          <cell r="V21410">
            <v>7300</v>
          </cell>
        </row>
        <row r="21411">
          <cell r="A21411">
            <v>1</v>
          </cell>
          <cell r="E21411">
            <v>8</v>
          </cell>
          <cell r="I21411">
            <v>0</v>
          </cell>
          <cell r="M21411">
            <v>8</v>
          </cell>
          <cell r="Q21411">
            <v>8</v>
          </cell>
          <cell r="V21411">
            <v>7300</v>
          </cell>
        </row>
        <row r="21412">
          <cell r="A21412">
            <v>1</v>
          </cell>
          <cell r="E21412">
            <v>8</v>
          </cell>
          <cell r="I21412">
            <v>0</v>
          </cell>
          <cell r="M21412">
            <v>8</v>
          </cell>
          <cell r="Q21412">
            <v>8</v>
          </cell>
          <cell r="V21412">
            <v>7300</v>
          </cell>
        </row>
        <row r="21413">
          <cell r="A21413">
            <v>1</v>
          </cell>
          <cell r="E21413">
            <v>8</v>
          </cell>
          <cell r="I21413">
            <v>21818845</v>
          </cell>
          <cell r="M21413">
            <v>8</v>
          </cell>
          <cell r="Q21413">
            <v>8</v>
          </cell>
          <cell r="V21413">
            <v>7300</v>
          </cell>
        </row>
        <row r="21414">
          <cell r="A21414">
            <v>1</v>
          </cell>
          <cell r="E21414">
            <v>8</v>
          </cell>
          <cell r="I21414">
            <v>2000000</v>
          </cell>
          <cell r="M21414">
            <v>8</v>
          </cell>
          <cell r="Q21414">
            <v>8</v>
          </cell>
          <cell r="V21414">
            <v>7300</v>
          </cell>
        </row>
        <row r="21415">
          <cell r="A21415">
            <v>1</v>
          </cell>
          <cell r="E21415">
            <v>8</v>
          </cell>
          <cell r="I21415">
            <v>0</v>
          </cell>
          <cell r="M21415">
            <v>8</v>
          </cell>
          <cell r="Q21415">
            <v>8</v>
          </cell>
          <cell r="V21415">
            <v>7300</v>
          </cell>
        </row>
        <row r="21416">
          <cell r="A21416">
            <v>1</v>
          </cell>
          <cell r="E21416">
            <v>8</v>
          </cell>
          <cell r="I21416">
            <v>2306088</v>
          </cell>
          <cell r="M21416">
            <v>8</v>
          </cell>
          <cell r="Q21416">
            <v>8</v>
          </cell>
          <cell r="V21416">
            <v>7300</v>
          </cell>
        </row>
        <row r="21417">
          <cell r="A21417">
            <v>1</v>
          </cell>
          <cell r="E21417">
            <v>8</v>
          </cell>
          <cell r="I21417">
            <v>12477064.300000001</v>
          </cell>
          <cell r="M21417">
            <v>8</v>
          </cell>
          <cell r="Q21417">
            <v>8</v>
          </cell>
          <cell r="V21417">
            <v>7300</v>
          </cell>
        </row>
        <row r="21418">
          <cell r="A21418">
            <v>1</v>
          </cell>
          <cell r="E21418">
            <v>8</v>
          </cell>
          <cell r="I21418">
            <v>1293000</v>
          </cell>
          <cell r="M21418">
            <v>8</v>
          </cell>
          <cell r="Q21418">
            <v>8</v>
          </cell>
          <cell r="V21418">
            <v>7300</v>
          </cell>
        </row>
        <row r="21419">
          <cell r="A21419">
            <v>1</v>
          </cell>
          <cell r="E21419">
            <v>8</v>
          </cell>
          <cell r="I21419">
            <v>5100000</v>
          </cell>
          <cell r="M21419">
            <v>8</v>
          </cell>
          <cell r="Q21419">
            <v>8</v>
          </cell>
          <cell r="V21419">
            <v>7300</v>
          </cell>
        </row>
        <row r="21420">
          <cell r="A21420">
            <v>1</v>
          </cell>
          <cell r="E21420">
            <v>8</v>
          </cell>
          <cell r="I21420">
            <v>8286859</v>
          </cell>
          <cell r="M21420">
            <v>8</v>
          </cell>
          <cell r="Q21420">
            <v>8</v>
          </cell>
          <cell r="V21420">
            <v>7300</v>
          </cell>
        </row>
        <row r="21421">
          <cell r="A21421">
            <v>1</v>
          </cell>
          <cell r="E21421">
            <v>8</v>
          </cell>
          <cell r="I21421">
            <v>8396800</v>
          </cell>
          <cell r="M21421">
            <v>8</v>
          </cell>
          <cell r="Q21421">
            <v>8</v>
          </cell>
          <cell r="V21421">
            <v>7300</v>
          </cell>
        </row>
        <row r="21422">
          <cell r="A21422">
            <v>1</v>
          </cell>
          <cell r="E21422">
            <v>8</v>
          </cell>
          <cell r="I21422">
            <v>100000</v>
          </cell>
          <cell r="M21422">
            <v>8</v>
          </cell>
          <cell r="Q21422">
            <v>8</v>
          </cell>
          <cell r="V21422">
            <v>7300</v>
          </cell>
        </row>
        <row r="21423">
          <cell r="A21423">
            <v>1</v>
          </cell>
          <cell r="E21423">
            <v>8</v>
          </cell>
          <cell r="I21423">
            <v>20000000</v>
          </cell>
          <cell r="M21423">
            <v>8</v>
          </cell>
          <cell r="Q21423">
            <v>8</v>
          </cell>
          <cell r="V21423">
            <v>7300</v>
          </cell>
        </row>
        <row r="21424">
          <cell r="A21424">
            <v>1</v>
          </cell>
          <cell r="E21424">
            <v>8</v>
          </cell>
          <cell r="I21424">
            <v>1000000</v>
          </cell>
          <cell r="M21424">
            <v>8</v>
          </cell>
          <cell r="Q21424">
            <v>8</v>
          </cell>
          <cell r="V21424">
            <v>7300</v>
          </cell>
        </row>
        <row r="21425">
          <cell r="A21425">
            <v>1</v>
          </cell>
          <cell r="E21425">
            <v>8</v>
          </cell>
          <cell r="I21425">
            <v>484000</v>
          </cell>
          <cell r="M21425">
            <v>8</v>
          </cell>
          <cell r="Q21425">
            <v>8</v>
          </cell>
          <cell r="V21425">
            <v>7300</v>
          </cell>
        </row>
        <row r="21426">
          <cell r="A21426">
            <v>1</v>
          </cell>
          <cell r="E21426">
            <v>8</v>
          </cell>
          <cell r="I21426">
            <v>4825712</v>
          </cell>
          <cell r="M21426">
            <v>8</v>
          </cell>
          <cell r="Q21426">
            <v>8</v>
          </cell>
          <cell r="V21426">
            <v>7300</v>
          </cell>
        </row>
        <row r="21427">
          <cell r="A21427">
            <v>1</v>
          </cell>
          <cell r="E21427">
            <v>8</v>
          </cell>
          <cell r="I21427">
            <v>-0.14000000000000001</v>
          </cell>
          <cell r="M21427">
            <v>8</v>
          </cell>
          <cell r="Q21427">
            <v>8</v>
          </cell>
          <cell r="V21427">
            <v>7300</v>
          </cell>
        </row>
        <row r="21428">
          <cell r="A21428">
            <v>1</v>
          </cell>
          <cell r="E21428">
            <v>8</v>
          </cell>
          <cell r="I21428">
            <v>65000</v>
          </cell>
          <cell r="M21428">
            <v>8</v>
          </cell>
          <cell r="Q21428">
            <v>8</v>
          </cell>
          <cell r="V21428">
            <v>7300</v>
          </cell>
        </row>
        <row r="21429">
          <cell r="A21429">
            <v>1</v>
          </cell>
          <cell r="E21429">
            <v>8</v>
          </cell>
          <cell r="I21429">
            <v>200000</v>
          </cell>
          <cell r="M21429">
            <v>8</v>
          </cell>
          <cell r="Q21429">
            <v>8</v>
          </cell>
          <cell r="V21429">
            <v>7300</v>
          </cell>
        </row>
        <row r="21430">
          <cell r="A21430">
            <v>1</v>
          </cell>
          <cell r="E21430">
            <v>8</v>
          </cell>
          <cell r="I21430">
            <v>80000</v>
          </cell>
          <cell r="M21430">
            <v>8</v>
          </cell>
          <cell r="Q21430">
            <v>8</v>
          </cell>
          <cell r="V21430">
            <v>7300</v>
          </cell>
        </row>
        <row r="21431">
          <cell r="A21431">
            <v>1</v>
          </cell>
          <cell r="E21431">
            <v>8</v>
          </cell>
          <cell r="I21431">
            <v>0</v>
          </cell>
          <cell r="M21431">
            <v>8</v>
          </cell>
          <cell r="Q21431">
            <v>8</v>
          </cell>
          <cell r="V21431">
            <v>7500</v>
          </cell>
        </row>
        <row r="21432">
          <cell r="A21432">
            <v>1</v>
          </cell>
          <cell r="E21432">
            <v>8</v>
          </cell>
          <cell r="I21432">
            <v>27860714.109999999</v>
          </cell>
          <cell r="M21432">
            <v>8</v>
          </cell>
          <cell r="Q21432">
            <v>8</v>
          </cell>
          <cell r="V21432">
            <v>7700</v>
          </cell>
        </row>
        <row r="21433">
          <cell r="A21433">
            <v>1</v>
          </cell>
          <cell r="E21433">
            <v>8</v>
          </cell>
          <cell r="I21433">
            <v>0</v>
          </cell>
          <cell r="M21433">
            <v>8</v>
          </cell>
          <cell r="Q21433">
            <v>8</v>
          </cell>
          <cell r="V21433">
            <v>7800</v>
          </cell>
        </row>
        <row r="21434">
          <cell r="A21434">
            <v>1</v>
          </cell>
          <cell r="E21434">
            <v>8</v>
          </cell>
          <cell r="I21434">
            <v>32083206.879999999</v>
          </cell>
          <cell r="M21434">
            <v>8</v>
          </cell>
          <cell r="Q21434">
            <v>8</v>
          </cell>
          <cell r="V21434">
            <v>7910</v>
          </cell>
        </row>
        <row r="21435">
          <cell r="A21435">
            <v>1</v>
          </cell>
          <cell r="E21435">
            <v>8</v>
          </cell>
          <cell r="I21435">
            <v>0</v>
          </cell>
          <cell r="M21435">
            <v>8</v>
          </cell>
          <cell r="Q21435">
            <v>8</v>
          </cell>
          <cell r="V21435">
            <v>7911</v>
          </cell>
        </row>
        <row r="21436">
          <cell r="A21436">
            <v>1</v>
          </cell>
          <cell r="E21436">
            <v>8</v>
          </cell>
          <cell r="I21436">
            <v>4263970.82</v>
          </cell>
          <cell r="M21436">
            <v>8</v>
          </cell>
          <cell r="Q21436">
            <v>8</v>
          </cell>
          <cell r="V21436">
            <v>8071</v>
          </cell>
        </row>
        <row r="21437">
          <cell r="A21437">
            <v>1</v>
          </cell>
          <cell r="E21437">
            <v>8</v>
          </cell>
          <cell r="I21437">
            <v>196606.98</v>
          </cell>
          <cell r="M21437">
            <v>8</v>
          </cell>
          <cell r="Q21437">
            <v>8</v>
          </cell>
          <cell r="V21437">
            <v>8072</v>
          </cell>
        </row>
        <row r="21438">
          <cell r="A21438">
            <v>1</v>
          </cell>
          <cell r="E21438">
            <v>8</v>
          </cell>
          <cell r="I21438">
            <v>22847.18</v>
          </cell>
          <cell r="M21438">
            <v>8</v>
          </cell>
          <cell r="Q21438">
            <v>8</v>
          </cell>
          <cell r="V21438">
            <v>9000</v>
          </cell>
        </row>
        <row r="21439">
          <cell r="A21439">
            <v>1</v>
          </cell>
          <cell r="E21439">
            <v>8</v>
          </cell>
          <cell r="I21439">
            <v>-347995476.5</v>
          </cell>
          <cell r="M21439">
            <v>8</v>
          </cell>
          <cell r="Q21439">
            <v>8</v>
          </cell>
          <cell r="V21439">
            <v>9100</v>
          </cell>
        </row>
        <row r="21440">
          <cell r="A21440">
            <v>1</v>
          </cell>
          <cell r="E21440">
            <v>8</v>
          </cell>
          <cell r="I21440">
            <v>-109267412.06</v>
          </cell>
          <cell r="M21440">
            <v>8</v>
          </cell>
          <cell r="Q21440">
            <v>8</v>
          </cell>
          <cell r="V21440">
            <v>9208</v>
          </cell>
        </row>
        <row r="21441">
          <cell r="A21441">
            <v>1</v>
          </cell>
          <cell r="E21441">
            <v>8</v>
          </cell>
          <cell r="I21441">
            <v>-15562588</v>
          </cell>
          <cell r="M21441">
            <v>8</v>
          </cell>
          <cell r="Q21441">
            <v>8</v>
          </cell>
          <cell r="V21441">
            <v>9251</v>
          </cell>
        </row>
        <row r="21442">
          <cell r="A21442">
            <v>1</v>
          </cell>
          <cell r="E21442">
            <v>8</v>
          </cell>
          <cell r="I21442">
            <v>0</v>
          </cell>
          <cell r="M21442">
            <v>8</v>
          </cell>
          <cell r="Q21442">
            <v>8</v>
          </cell>
          <cell r="V21442">
            <v>9252</v>
          </cell>
        </row>
        <row r="21443">
          <cell r="A21443">
            <v>1</v>
          </cell>
          <cell r="E21443">
            <v>8</v>
          </cell>
          <cell r="I21443">
            <v>0</v>
          </cell>
          <cell r="M21443">
            <v>8</v>
          </cell>
          <cell r="Q21443">
            <v>8</v>
          </cell>
          <cell r="V21443">
            <v>9253</v>
          </cell>
        </row>
        <row r="21444">
          <cell r="A21444">
            <v>1</v>
          </cell>
          <cell r="E21444">
            <v>8</v>
          </cell>
          <cell r="I21444">
            <v>0</v>
          </cell>
          <cell r="M21444">
            <v>8</v>
          </cell>
          <cell r="Q21444">
            <v>8</v>
          </cell>
          <cell r="V21444">
            <v>9302</v>
          </cell>
        </row>
        <row r="21445">
          <cell r="A21445">
            <v>1</v>
          </cell>
          <cell r="E21445">
            <v>8</v>
          </cell>
          <cell r="I21445">
            <v>-146365966.81</v>
          </cell>
          <cell r="M21445">
            <v>8</v>
          </cell>
          <cell r="Q21445">
            <v>8</v>
          </cell>
          <cell r="V21445">
            <v>9303</v>
          </cell>
        </row>
        <row r="21446">
          <cell r="A21446">
            <v>1</v>
          </cell>
          <cell r="E21446">
            <v>8</v>
          </cell>
          <cell r="I21446">
            <v>-9236075</v>
          </cell>
          <cell r="M21446">
            <v>8</v>
          </cell>
          <cell r="Q21446">
            <v>8</v>
          </cell>
          <cell r="V21446">
            <v>9305</v>
          </cell>
        </row>
        <row r="21447">
          <cell r="A21447">
            <v>1</v>
          </cell>
          <cell r="E21447">
            <v>8</v>
          </cell>
          <cell r="I21447">
            <v>0</v>
          </cell>
          <cell r="M21447">
            <v>8</v>
          </cell>
          <cell r="Q21447">
            <v>8</v>
          </cell>
          <cell r="V21447">
            <v>9306</v>
          </cell>
        </row>
        <row r="21448">
          <cell r="A21448">
            <v>1</v>
          </cell>
          <cell r="E21448">
            <v>8</v>
          </cell>
          <cell r="I21448">
            <v>104433054.59</v>
          </cell>
          <cell r="M21448">
            <v>8</v>
          </cell>
          <cell r="Q21448">
            <v>8</v>
          </cell>
          <cell r="V21448">
            <v>9400</v>
          </cell>
        </row>
        <row r="21449">
          <cell r="A21449">
            <v>1</v>
          </cell>
          <cell r="E21449">
            <v>8</v>
          </cell>
          <cell r="I21449">
            <v>9.9999904632568359E-3</v>
          </cell>
          <cell r="M21449">
            <v>8</v>
          </cell>
          <cell r="Q21449">
            <v>8</v>
          </cell>
          <cell r="V21449">
            <v>9500</v>
          </cell>
        </row>
        <row r="21450">
          <cell r="A21450">
            <v>1</v>
          </cell>
          <cell r="E21450">
            <v>8</v>
          </cell>
          <cell r="I21450">
            <v>-132394543.91</v>
          </cell>
          <cell r="M21450">
            <v>8</v>
          </cell>
          <cell r="Q21450">
            <v>8</v>
          </cell>
          <cell r="V21450">
            <v>9600</v>
          </cell>
        </row>
        <row r="21451">
          <cell r="A21451">
            <v>1</v>
          </cell>
          <cell r="E21451">
            <v>8</v>
          </cell>
          <cell r="I21451">
            <v>-395642412.04000002</v>
          </cell>
          <cell r="M21451">
            <v>8</v>
          </cell>
          <cell r="Q21451">
            <v>8</v>
          </cell>
          <cell r="V21451">
            <v>9610</v>
          </cell>
        </row>
        <row r="21452">
          <cell r="A21452">
            <v>1</v>
          </cell>
          <cell r="E21452">
            <v>8</v>
          </cell>
          <cell r="I21452">
            <v>1047520.04</v>
          </cell>
          <cell r="M21452">
            <v>8</v>
          </cell>
          <cell r="Q21452">
            <v>8</v>
          </cell>
          <cell r="V21452">
            <v>9620</v>
          </cell>
        </row>
        <row r="21453">
          <cell r="A21453">
            <v>1</v>
          </cell>
          <cell r="E21453">
            <v>8</v>
          </cell>
          <cell r="I21453">
            <v>0</v>
          </cell>
          <cell r="M21453">
            <v>8</v>
          </cell>
          <cell r="Q21453">
            <v>8</v>
          </cell>
          <cell r="V21453">
            <v>9670</v>
          </cell>
        </row>
        <row r="21454">
          <cell r="A21454">
            <v>1</v>
          </cell>
          <cell r="E21454">
            <v>8</v>
          </cell>
          <cell r="I21454">
            <v>0</v>
          </cell>
          <cell r="M21454">
            <v>8</v>
          </cell>
          <cell r="Q21454">
            <v>8</v>
          </cell>
          <cell r="V21454">
            <v>9990</v>
          </cell>
        </row>
        <row r="21455">
          <cell r="A21455">
            <v>1</v>
          </cell>
          <cell r="E21455">
            <v>8</v>
          </cell>
          <cell r="I21455">
            <v>-217136591.95000005</v>
          </cell>
          <cell r="M21455">
            <v>8</v>
          </cell>
          <cell r="Q21455">
            <v>8</v>
          </cell>
          <cell r="V21455">
            <v>5301</v>
          </cell>
        </row>
        <row r="21456">
          <cell r="A21456">
            <v>1</v>
          </cell>
          <cell r="E21456">
            <v>25</v>
          </cell>
          <cell r="I21456">
            <v>0</v>
          </cell>
          <cell r="M21456">
            <v>25</v>
          </cell>
          <cell r="Q21456">
            <v>25</v>
          </cell>
          <cell r="V21456">
            <v>7700</v>
          </cell>
        </row>
        <row r="21457">
          <cell r="A21457">
            <v>1</v>
          </cell>
          <cell r="E21457">
            <v>18</v>
          </cell>
          <cell r="I21457">
            <v>-37917.35</v>
          </cell>
          <cell r="M21457">
            <v>18</v>
          </cell>
          <cell r="Q21457">
            <v>18</v>
          </cell>
          <cell r="V21457">
            <v>3100</v>
          </cell>
        </row>
        <row r="21458">
          <cell r="A21458">
            <v>1</v>
          </cell>
          <cell r="E21458">
            <v>18</v>
          </cell>
          <cell r="I21458">
            <v>1083</v>
          </cell>
          <cell r="M21458">
            <v>18</v>
          </cell>
          <cell r="Q21458">
            <v>18</v>
          </cell>
          <cell r="V21458">
            <v>4060</v>
          </cell>
        </row>
        <row r="21459">
          <cell r="A21459">
            <v>1</v>
          </cell>
          <cell r="E21459">
            <v>18</v>
          </cell>
          <cell r="I21459">
            <v>1369.26</v>
          </cell>
          <cell r="M21459">
            <v>18</v>
          </cell>
          <cell r="Q21459">
            <v>18</v>
          </cell>
          <cell r="V21459">
            <v>4150</v>
          </cell>
        </row>
        <row r="21460">
          <cell r="A21460">
            <v>1</v>
          </cell>
          <cell r="E21460">
            <v>18</v>
          </cell>
          <cell r="I21460">
            <v>3000</v>
          </cell>
          <cell r="M21460">
            <v>18</v>
          </cell>
          <cell r="Q21460">
            <v>18</v>
          </cell>
          <cell r="V21460">
            <v>4380</v>
          </cell>
        </row>
        <row r="21461">
          <cell r="A21461">
            <v>1</v>
          </cell>
          <cell r="E21461">
            <v>18</v>
          </cell>
          <cell r="I21461">
            <v>2500</v>
          </cell>
          <cell r="M21461">
            <v>18</v>
          </cell>
          <cell r="Q21461">
            <v>18</v>
          </cell>
          <cell r="V21461">
            <v>4500</v>
          </cell>
        </row>
        <row r="21462">
          <cell r="A21462">
            <v>1</v>
          </cell>
          <cell r="E21462">
            <v>18</v>
          </cell>
          <cell r="I21462">
            <v>15817.01</v>
          </cell>
          <cell r="M21462">
            <v>18</v>
          </cell>
          <cell r="Q21462">
            <v>18</v>
          </cell>
          <cell r="V21462">
            <v>4520</v>
          </cell>
        </row>
        <row r="21463">
          <cell r="A21463">
            <v>1</v>
          </cell>
          <cell r="E21463">
            <v>18</v>
          </cell>
          <cell r="I21463">
            <v>500</v>
          </cell>
          <cell r="M21463">
            <v>18</v>
          </cell>
          <cell r="Q21463">
            <v>18</v>
          </cell>
          <cell r="V21463">
            <v>4560</v>
          </cell>
        </row>
        <row r="21464">
          <cell r="A21464">
            <v>1</v>
          </cell>
          <cell r="E21464">
            <v>18</v>
          </cell>
          <cell r="I21464">
            <v>200</v>
          </cell>
          <cell r="M21464">
            <v>18</v>
          </cell>
          <cell r="Q21464">
            <v>18</v>
          </cell>
          <cell r="V21464">
            <v>4660</v>
          </cell>
        </row>
        <row r="21465">
          <cell r="A21465">
            <v>1</v>
          </cell>
          <cell r="E21465">
            <v>18</v>
          </cell>
          <cell r="I21465">
            <v>8517</v>
          </cell>
          <cell r="M21465">
            <v>18</v>
          </cell>
          <cell r="Q21465">
            <v>18</v>
          </cell>
          <cell r="V21465">
            <v>4680</v>
          </cell>
        </row>
        <row r="21466">
          <cell r="A21466">
            <v>1</v>
          </cell>
          <cell r="E21466">
            <v>18</v>
          </cell>
          <cell r="I21466">
            <v>2570.6999999999998</v>
          </cell>
          <cell r="M21466">
            <v>18</v>
          </cell>
          <cell r="Q21466">
            <v>18</v>
          </cell>
          <cell r="V21466">
            <v>4730</v>
          </cell>
        </row>
        <row r="21467">
          <cell r="A21467">
            <v>1</v>
          </cell>
          <cell r="E21467">
            <v>18</v>
          </cell>
          <cell r="I21467">
            <v>100772.65000000001</v>
          </cell>
          <cell r="M21467">
            <v>18</v>
          </cell>
          <cell r="Q21467">
            <v>18</v>
          </cell>
          <cell r="V21467">
            <v>4731</v>
          </cell>
        </row>
        <row r="21468">
          <cell r="A21468">
            <v>1</v>
          </cell>
          <cell r="E21468">
            <v>18</v>
          </cell>
          <cell r="I21468">
            <v>39</v>
          </cell>
          <cell r="M21468">
            <v>18</v>
          </cell>
          <cell r="Q21468">
            <v>18</v>
          </cell>
          <cell r="V21468">
            <v>4780</v>
          </cell>
        </row>
        <row r="21469">
          <cell r="A21469">
            <v>1</v>
          </cell>
          <cell r="E21469">
            <v>18</v>
          </cell>
          <cell r="I21469">
            <v>1470</v>
          </cell>
          <cell r="M21469">
            <v>18</v>
          </cell>
          <cell r="Q21469">
            <v>18</v>
          </cell>
          <cell r="V21469">
            <v>4800</v>
          </cell>
        </row>
        <row r="21470">
          <cell r="A21470">
            <v>1</v>
          </cell>
          <cell r="E21470">
            <v>18</v>
          </cell>
          <cell r="I21470">
            <v>14036.97</v>
          </cell>
          <cell r="M21470">
            <v>18</v>
          </cell>
          <cell r="Q21470">
            <v>18</v>
          </cell>
          <cell r="V21470">
            <v>4830</v>
          </cell>
        </row>
        <row r="21471">
          <cell r="A21471">
            <v>1</v>
          </cell>
          <cell r="E21471">
            <v>18</v>
          </cell>
          <cell r="I21471">
            <v>-1</v>
          </cell>
          <cell r="M21471">
            <v>18</v>
          </cell>
          <cell r="Q21471">
            <v>18</v>
          </cell>
          <cell r="V21471">
            <v>5100</v>
          </cell>
        </row>
        <row r="21472">
          <cell r="A21472">
            <v>1</v>
          </cell>
          <cell r="E21472">
            <v>18</v>
          </cell>
          <cell r="I21472">
            <v>30000</v>
          </cell>
          <cell r="M21472">
            <v>18</v>
          </cell>
          <cell r="Q21472">
            <v>18</v>
          </cell>
          <cell r="V21472">
            <v>5400</v>
          </cell>
        </row>
        <row r="21473">
          <cell r="A21473">
            <v>1</v>
          </cell>
          <cell r="E21473">
            <v>18</v>
          </cell>
          <cell r="I21473">
            <v>307506</v>
          </cell>
          <cell r="M21473">
            <v>18</v>
          </cell>
          <cell r="Q21473">
            <v>18</v>
          </cell>
          <cell r="V21473">
            <v>5400</v>
          </cell>
        </row>
        <row r="21474">
          <cell r="A21474">
            <v>1</v>
          </cell>
          <cell r="E21474">
            <v>18</v>
          </cell>
          <cell r="I21474">
            <v>823015.89</v>
          </cell>
          <cell r="M21474">
            <v>18</v>
          </cell>
          <cell r="Q21474">
            <v>18</v>
          </cell>
          <cell r="V21474">
            <v>5400</v>
          </cell>
        </row>
        <row r="21475">
          <cell r="A21475">
            <v>1</v>
          </cell>
          <cell r="E21475">
            <v>18</v>
          </cell>
          <cell r="I21475">
            <v>-6094</v>
          </cell>
          <cell r="M21475">
            <v>18</v>
          </cell>
          <cell r="Q21475">
            <v>18</v>
          </cell>
          <cell r="V21475">
            <v>5400</v>
          </cell>
        </row>
        <row r="21476">
          <cell r="A21476">
            <v>1</v>
          </cell>
          <cell r="E21476">
            <v>18</v>
          </cell>
          <cell r="I21476">
            <v>-74795.600000000006</v>
          </cell>
          <cell r="M21476">
            <v>18</v>
          </cell>
          <cell r="Q21476">
            <v>18</v>
          </cell>
          <cell r="V21476">
            <v>5400</v>
          </cell>
        </row>
        <row r="21477">
          <cell r="A21477">
            <v>1</v>
          </cell>
          <cell r="E21477">
            <v>18</v>
          </cell>
          <cell r="I21477">
            <v>312654</v>
          </cell>
          <cell r="M21477">
            <v>18</v>
          </cell>
          <cell r="Q21477">
            <v>18</v>
          </cell>
          <cell r="V21477">
            <v>5400</v>
          </cell>
        </row>
        <row r="21478">
          <cell r="A21478">
            <v>1</v>
          </cell>
          <cell r="E21478">
            <v>18</v>
          </cell>
          <cell r="I21478">
            <v>156081.66</v>
          </cell>
          <cell r="M21478">
            <v>18</v>
          </cell>
          <cell r="Q21478">
            <v>18</v>
          </cell>
          <cell r="V21478">
            <v>5400</v>
          </cell>
        </row>
        <row r="21479">
          <cell r="A21479">
            <v>1</v>
          </cell>
          <cell r="E21479">
            <v>18</v>
          </cell>
          <cell r="I21479">
            <v>11706.57</v>
          </cell>
          <cell r="M21479">
            <v>18</v>
          </cell>
          <cell r="Q21479">
            <v>18</v>
          </cell>
          <cell r="V21479">
            <v>5400</v>
          </cell>
        </row>
        <row r="21480">
          <cell r="A21480">
            <v>1</v>
          </cell>
          <cell r="E21480">
            <v>18</v>
          </cell>
          <cell r="I21480">
            <v>1076025.99</v>
          </cell>
          <cell r="M21480">
            <v>18</v>
          </cell>
          <cell r="Q21480">
            <v>18</v>
          </cell>
          <cell r="V21480">
            <v>5400</v>
          </cell>
        </row>
        <row r="21481">
          <cell r="A21481">
            <v>1</v>
          </cell>
          <cell r="E21481">
            <v>18</v>
          </cell>
          <cell r="I21481">
            <v>85000</v>
          </cell>
          <cell r="M21481">
            <v>18</v>
          </cell>
          <cell r="Q21481">
            <v>18</v>
          </cell>
          <cell r="V21481">
            <v>5400</v>
          </cell>
        </row>
        <row r="21482">
          <cell r="A21482">
            <v>1</v>
          </cell>
          <cell r="E21482">
            <v>18</v>
          </cell>
          <cell r="I21482">
            <v>-9427935.8300000001</v>
          </cell>
          <cell r="M21482">
            <v>18</v>
          </cell>
          <cell r="Q21482">
            <v>18</v>
          </cell>
          <cell r="V21482">
            <v>5400</v>
          </cell>
        </row>
        <row r="21483">
          <cell r="A21483">
            <v>1</v>
          </cell>
          <cell r="E21483">
            <v>18</v>
          </cell>
          <cell r="I21483">
            <v>-1164226</v>
          </cell>
          <cell r="M21483">
            <v>18</v>
          </cell>
          <cell r="Q21483">
            <v>18</v>
          </cell>
          <cell r="V21483">
            <v>5400</v>
          </cell>
        </row>
        <row r="21484">
          <cell r="A21484">
            <v>1</v>
          </cell>
          <cell r="E21484">
            <v>18</v>
          </cell>
          <cell r="I21484">
            <v>767141</v>
          </cell>
          <cell r="M21484">
            <v>18</v>
          </cell>
          <cell r="Q21484">
            <v>18</v>
          </cell>
          <cell r="V21484">
            <v>5400</v>
          </cell>
        </row>
        <row r="21485">
          <cell r="A21485">
            <v>1</v>
          </cell>
          <cell r="E21485">
            <v>18</v>
          </cell>
          <cell r="I21485">
            <v>4841116.28</v>
          </cell>
          <cell r="M21485">
            <v>18</v>
          </cell>
          <cell r="Q21485">
            <v>18</v>
          </cell>
          <cell r="V21485">
            <v>5400</v>
          </cell>
        </row>
        <row r="21486">
          <cell r="A21486">
            <v>1</v>
          </cell>
          <cell r="E21486">
            <v>18</v>
          </cell>
          <cell r="I21486">
            <v>2187791</v>
          </cell>
          <cell r="M21486">
            <v>18</v>
          </cell>
          <cell r="Q21486">
            <v>18</v>
          </cell>
          <cell r="V21486">
            <v>5400</v>
          </cell>
        </row>
        <row r="21487">
          <cell r="A21487">
            <v>1</v>
          </cell>
          <cell r="E21487">
            <v>18</v>
          </cell>
          <cell r="I21487">
            <v>-1215817.01</v>
          </cell>
          <cell r="M21487">
            <v>18</v>
          </cell>
          <cell r="Q21487">
            <v>18</v>
          </cell>
          <cell r="V21487">
            <v>5450</v>
          </cell>
        </row>
        <row r="21488">
          <cell r="A21488">
            <v>1</v>
          </cell>
          <cell r="E21488">
            <v>18</v>
          </cell>
          <cell r="I21488">
            <v>50000</v>
          </cell>
          <cell r="M21488">
            <v>18</v>
          </cell>
          <cell r="Q21488">
            <v>18</v>
          </cell>
          <cell r="V21488">
            <v>7200</v>
          </cell>
        </row>
        <row r="21489">
          <cell r="A21489">
            <v>1</v>
          </cell>
          <cell r="E21489">
            <v>18</v>
          </cell>
          <cell r="I21489">
            <v>50000</v>
          </cell>
          <cell r="M21489">
            <v>18</v>
          </cell>
          <cell r="Q21489">
            <v>18</v>
          </cell>
          <cell r="V21489">
            <v>7200</v>
          </cell>
        </row>
        <row r="21490">
          <cell r="A21490">
            <v>1</v>
          </cell>
          <cell r="E21490">
            <v>18</v>
          </cell>
          <cell r="I21490">
            <v>50000</v>
          </cell>
          <cell r="M21490">
            <v>18</v>
          </cell>
          <cell r="Q21490">
            <v>18</v>
          </cell>
          <cell r="V21490">
            <v>7200</v>
          </cell>
        </row>
        <row r="21491">
          <cell r="A21491">
            <v>1</v>
          </cell>
          <cell r="E21491">
            <v>18</v>
          </cell>
          <cell r="I21491">
            <v>200000</v>
          </cell>
          <cell r="M21491">
            <v>18</v>
          </cell>
          <cell r="Q21491">
            <v>18</v>
          </cell>
          <cell r="V21491">
            <v>7200</v>
          </cell>
        </row>
        <row r="21492">
          <cell r="A21492">
            <v>1</v>
          </cell>
          <cell r="E21492">
            <v>18</v>
          </cell>
          <cell r="I21492">
            <v>50000</v>
          </cell>
          <cell r="M21492">
            <v>18</v>
          </cell>
          <cell r="Q21492">
            <v>18</v>
          </cell>
          <cell r="V21492">
            <v>7200</v>
          </cell>
        </row>
        <row r="21493">
          <cell r="A21493">
            <v>1</v>
          </cell>
          <cell r="E21493">
            <v>18</v>
          </cell>
          <cell r="I21493">
            <v>50000</v>
          </cell>
          <cell r="M21493">
            <v>18</v>
          </cell>
          <cell r="Q21493">
            <v>18</v>
          </cell>
          <cell r="V21493">
            <v>7200</v>
          </cell>
        </row>
        <row r="21494">
          <cell r="A21494">
            <v>1</v>
          </cell>
          <cell r="E21494">
            <v>18</v>
          </cell>
          <cell r="I21494">
            <v>50000</v>
          </cell>
          <cell r="M21494">
            <v>18</v>
          </cell>
          <cell r="Q21494">
            <v>18</v>
          </cell>
          <cell r="V21494">
            <v>7200</v>
          </cell>
        </row>
        <row r="21495">
          <cell r="A21495">
            <v>1</v>
          </cell>
          <cell r="E21495">
            <v>18</v>
          </cell>
          <cell r="I21495">
            <v>50000</v>
          </cell>
          <cell r="M21495">
            <v>18</v>
          </cell>
          <cell r="Q21495">
            <v>18</v>
          </cell>
          <cell r="V21495">
            <v>7200</v>
          </cell>
        </row>
        <row r="21496">
          <cell r="A21496">
            <v>1</v>
          </cell>
          <cell r="E21496">
            <v>18</v>
          </cell>
          <cell r="I21496">
            <v>11940.08</v>
          </cell>
          <cell r="M21496">
            <v>18</v>
          </cell>
          <cell r="Q21496">
            <v>18</v>
          </cell>
          <cell r="V21496">
            <v>8200</v>
          </cell>
        </row>
        <row r="21497">
          <cell r="A21497">
            <v>1</v>
          </cell>
          <cell r="E21497">
            <v>18</v>
          </cell>
          <cell r="I21497">
            <v>-107341.93</v>
          </cell>
          <cell r="M21497">
            <v>18</v>
          </cell>
          <cell r="Q21497">
            <v>18</v>
          </cell>
          <cell r="V21497">
            <v>9258</v>
          </cell>
        </row>
        <row r="21498">
          <cell r="A21498">
            <v>1</v>
          </cell>
          <cell r="E21498">
            <v>18</v>
          </cell>
          <cell r="I21498">
            <v>-50676.03</v>
          </cell>
          <cell r="M21498">
            <v>18</v>
          </cell>
          <cell r="Q21498">
            <v>18</v>
          </cell>
          <cell r="V21498">
            <v>9303</v>
          </cell>
        </row>
        <row r="21499">
          <cell r="A21499">
            <v>1</v>
          </cell>
          <cell r="E21499">
            <v>18</v>
          </cell>
          <cell r="I21499">
            <v>-1083</v>
          </cell>
          <cell r="M21499">
            <v>18</v>
          </cell>
          <cell r="Q21499">
            <v>18</v>
          </cell>
          <cell r="V21499">
            <v>9305</v>
          </cell>
        </row>
        <row r="21500">
          <cell r="A21500">
            <v>1</v>
          </cell>
          <cell r="E21500">
            <v>18</v>
          </cell>
          <cell r="I21500">
            <v>-2500</v>
          </cell>
          <cell r="M21500">
            <v>18</v>
          </cell>
          <cell r="Q21500">
            <v>18</v>
          </cell>
          <cell r="V21500">
            <v>9400</v>
          </cell>
        </row>
        <row r="21501">
          <cell r="A21501">
            <v>1</v>
          </cell>
          <cell r="E21501">
            <v>18</v>
          </cell>
          <cell r="I21501">
            <v>776533.69</v>
          </cell>
          <cell r="M21501">
            <v>18</v>
          </cell>
          <cell r="Q21501">
            <v>18</v>
          </cell>
          <cell r="V21501">
            <v>5301</v>
          </cell>
        </row>
        <row r="21502">
          <cell r="A21502">
            <v>1</v>
          </cell>
          <cell r="E21502">
            <v>20</v>
          </cell>
          <cell r="I21502">
            <v>-9.09</v>
          </cell>
          <cell r="M21502">
            <v>20</v>
          </cell>
          <cell r="Q21502">
            <v>20</v>
          </cell>
          <cell r="V21502">
            <v>3100</v>
          </cell>
        </row>
        <row r="21503">
          <cell r="A21503">
            <v>1</v>
          </cell>
          <cell r="E21503">
            <v>20</v>
          </cell>
          <cell r="I21503">
            <v>193.41</v>
          </cell>
          <cell r="M21503">
            <v>20</v>
          </cell>
          <cell r="Q21503">
            <v>20</v>
          </cell>
          <cell r="V21503">
            <v>4150</v>
          </cell>
        </row>
        <row r="21504">
          <cell r="A21504">
            <v>1</v>
          </cell>
          <cell r="E21504">
            <v>20</v>
          </cell>
          <cell r="I21504">
            <v>-12900</v>
          </cell>
          <cell r="M21504">
            <v>20</v>
          </cell>
          <cell r="Q21504">
            <v>20</v>
          </cell>
          <cell r="V21504">
            <v>5100</v>
          </cell>
        </row>
        <row r="21505">
          <cell r="A21505">
            <v>1</v>
          </cell>
          <cell r="E21505">
            <v>20</v>
          </cell>
          <cell r="I21505">
            <v>9427936.8300000001</v>
          </cell>
          <cell r="M21505">
            <v>20</v>
          </cell>
          <cell r="Q21505">
            <v>20</v>
          </cell>
          <cell r="V21505">
            <v>5400</v>
          </cell>
        </row>
        <row r="21506">
          <cell r="A21506">
            <v>1</v>
          </cell>
          <cell r="E21506">
            <v>20</v>
          </cell>
          <cell r="I21506">
            <v>-9500000</v>
          </cell>
          <cell r="M21506">
            <v>20</v>
          </cell>
          <cell r="Q21506">
            <v>20</v>
          </cell>
          <cell r="V21506">
            <v>5530</v>
          </cell>
        </row>
        <row r="21507">
          <cell r="A21507">
            <v>1</v>
          </cell>
          <cell r="E21507">
            <v>20</v>
          </cell>
          <cell r="I21507">
            <v>9605.51</v>
          </cell>
          <cell r="M21507">
            <v>20</v>
          </cell>
          <cell r="Q21507">
            <v>20</v>
          </cell>
          <cell r="V21507">
            <v>7240</v>
          </cell>
        </row>
        <row r="21508">
          <cell r="A21508">
            <v>1</v>
          </cell>
          <cell r="E21508">
            <v>20</v>
          </cell>
          <cell r="I21508">
            <v>11000</v>
          </cell>
          <cell r="M21508">
            <v>20</v>
          </cell>
          <cell r="Q21508">
            <v>20</v>
          </cell>
          <cell r="V21508">
            <v>7500</v>
          </cell>
        </row>
        <row r="21509">
          <cell r="A21509">
            <v>1</v>
          </cell>
          <cell r="E21509">
            <v>20</v>
          </cell>
          <cell r="I21509">
            <v>5000</v>
          </cell>
          <cell r="M21509">
            <v>20</v>
          </cell>
          <cell r="Q21509">
            <v>20</v>
          </cell>
          <cell r="V21509">
            <v>8201</v>
          </cell>
        </row>
        <row r="21510">
          <cell r="A21510">
            <v>1</v>
          </cell>
          <cell r="E21510">
            <v>20</v>
          </cell>
          <cell r="I21510">
            <v>-5100</v>
          </cell>
          <cell r="M21510">
            <v>20</v>
          </cell>
          <cell r="Q21510">
            <v>20</v>
          </cell>
          <cell r="V21510">
            <v>9400</v>
          </cell>
        </row>
        <row r="21511">
          <cell r="A21511">
            <v>1</v>
          </cell>
          <cell r="E21511">
            <v>20</v>
          </cell>
          <cell r="I21511">
            <v>64273.34</v>
          </cell>
          <cell r="M21511">
            <v>20</v>
          </cell>
          <cell r="Q21511">
            <v>20</v>
          </cell>
          <cell r="V21511">
            <v>5301</v>
          </cell>
        </row>
        <row r="21512">
          <cell r="A21512">
            <v>1</v>
          </cell>
          <cell r="E21512">
            <v>4</v>
          </cell>
          <cell r="I21512">
            <v>0</v>
          </cell>
          <cell r="M21512">
            <v>4</v>
          </cell>
          <cell r="Q21512">
            <v>4</v>
          </cell>
          <cell r="V21512">
            <v>1010</v>
          </cell>
        </row>
        <row r="21513">
          <cell r="A21513">
            <v>1</v>
          </cell>
          <cell r="E21513">
            <v>4</v>
          </cell>
          <cell r="I21513">
            <v>0</v>
          </cell>
          <cell r="M21513">
            <v>4</v>
          </cell>
          <cell r="Q21513">
            <v>4</v>
          </cell>
          <cell r="V21513">
            <v>1010</v>
          </cell>
        </row>
        <row r="21514">
          <cell r="A21514">
            <v>1</v>
          </cell>
          <cell r="E21514">
            <v>4</v>
          </cell>
          <cell r="I21514">
            <v>-848603.72</v>
          </cell>
          <cell r="M21514">
            <v>4</v>
          </cell>
          <cell r="Q21514">
            <v>4</v>
          </cell>
          <cell r="V21514">
            <v>1010</v>
          </cell>
        </row>
        <row r="21515">
          <cell r="A21515">
            <v>1</v>
          </cell>
          <cell r="E21515">
            <v>4</v>
          </cell>
          <cell r="I21515">
            <v>0</v>
          </cell>
          <cell r="M21515">
            <v>4</v>
          </cell>
          <cell r="Q21515">
            <v>4</v>
          </cell>
          <cell r="V21515">
            <v>1010</v>
          </cell>
        </row>
        <row r="21516">
          <cell r="A21516">
            <v>1</v>
          </cell>
          <cell r="E21516">
            <v>4</v>
          </cell>
          <cell r="I21516">
            <v>0</v>
          </cell>
          <cell r="M21516">
            <v>4</v>
          </cell>
          <cell r="Q21516">
            <v>4</v>
          </cell>
          <cell r="V21516">
            <v>1010</v>
          </cell>
        </row>
        <row r="21517">
          <cell r="A21517">
            <v>1</v>
          </cell>
          <cell r="E21517">
            <v>4</v>
          </cell>
          <cell r="I21517">
            <v>0</v>
          </cell>
          <cell r="M21517">
            <v>4</v>
          </cell>
          <cell r="Q21517">
            <v>4</v>
          </cell>
          <cell r="V21517">
            <v>1030</v>
          </cell>
        </row>
        <row r="21518">
          <cell r="A21518">
            <v>1</v>
          </cell>
          <cell r="E21518">
            <v>4</v>
          </cell>
          <cell r="I21518">
            <v>0</v>
          </cell>
          <cell r="M21518">
            <v>4</v>
          </cell>
          <cell r="Q21518">
            <v>4</v>
          </cell>
          <cell r="V21518">
            <v>1030</v>
          </cell>
        </row>
        <row r="21519">
          <cell r="A21519">
            <v>1</v>
          </cell>
          <cell r="E21519">
            <v>4</v>
          </cell>
          <cell r="I21519">
            <v>0</v>
          </cell>
          <cell r="M21519">
            <v>4</v>
          </cell>
          <cell r="Q21519">
            <v>4</v>
          </cell>
          <cell r="V21519">
            <v>1030</v>
          </cell>
        </row>
        <row r="21520">
          <cell r="A21520">
            <v>1</v>
          </cell>
          <cell r="E21520">
            <v>4</v>
          </cell>
          <cell r="I21520">
            <v>0</v>
          </cell>
          <cell r="M21520">
            <v>4</v>
          </cell>
          <cell r="Q21520">
            <v>4</v>
          </cell>
          <cell r="V21520">
            <v>1030</v>
          </cell>
        </row>
        <row r="21521">
          <cell r="A21521">
            <v>1</v>
          </cell>
          <cell r="E21521">
            <v>4</v>
          </cell>
          <cell r="I21521">
            <v>0</v>
          </cell>
          <cell r="M21521">
            <v>4</v>
          </cell>
          <cell r="Q21521">
            <v>4</v>
          </cell>
          <cell r="V21521">
            <v>1030</v>
          </cell>
        </row>
        <row r="21522">
          <cell r="A21522">
            <v>1</v>
          </cell>
          <cell r="E21522">
            <v>4</v>
          </cell>
          <cell r="I21522">
            <v>0</v>
          </cell>
          <cell r="M21522">
            <v>4</v>
          </cell>
          <cell r="Q21522">
            <v>4</v>
          </cell>
          <cell r="V21522">
            <v>1030</v>
          </cell>
        </row>
        <row r="21523">
          <cell r="A21523">
            <v>1</v>
          </cell>
          <cell r="E21523">
            <v>4</v>
          </cell>
          <cell r="I21523">
            <v>0</v>
          </cell>
          <cell r="M21523">
            <v>4</v>
          </cell>
          <cell r="Q21523">
            <v>4</v>
          </cell>
          <cell r="V21523">
            <v>1030</v>
          </cell>
        </row>
        <row r="21524">
          <cell r="A21524">
            <v>1</v>
          </cell>
          <cell r="E21524">
            <v>4</v>
          </cell>
          <cell r="I21524">
            <v>0</v>
          </cell>
          <cell r="M21524">
            <v>4</v>
          </cell>
          <cell r="Q21524">
            <v>4</v>
          </cell>
          <cell r="V21524">
            <v>1030</v>
          </cell>
        </row>
        <row r="21525">
          <cell r="A21525">
            <v>1</v>
          </cell>
          <cell r="E21525">
            <v>4</v>
          </cell>
          <cell r="I21525">
            <v>0</v>
          </cell>
          <cell r="M21525">
            <v>4</v>
          </cell>
          <cell r="Q21525">
            <v>4</v>
          </cell>
          <cell r="V21525">
            <v>1030</v>
          </cell>
        </row>
        <row r="21526">
          <cell r="A21526">
            <v>1</v>
          </cell>
          <cell r="E21526">
            <v>4</v>
          </cell>
          <cell r="I21526">
            <v>0</v>
          </cell>
          <cell r="M21526">
            <v>4</v>
          </cell>
          <cell r="Q21526">
            <v>4</v>
          </cell>
          <cell r="V21526">
            <v>1030</v>
          </cell>
        </row>
        <row r="21527">
          <cell r="A21527">
            <v>1</v>
          </cell>
          <cell r="E21527">
            <v>4</v>
          </cell>
          <cell r="I21527">
            <v>0</v>
          </cell>
          <cell r="M21527">
            <v>4</v>
          </cell>
          <cell r="Q21527">
            <v>4</v>
          </cell>
          <cell r="V21527">
            <v>1030</v>
          </cell>
        </row>
        <row r="21528">
          <cell r="A21528">
            <v>1</v>
          </cell>
          <cell r="E21528">
            <v>4</v>
          </cell>
          <cell r="I21528">
            <v>0</v>
          </cell>
          <cell r="M21528">
            <v>4</v>
          </cell>
          <cell r="Q21528">
            <v>4</v>
          </cell>
          <cell r="V21528">
            <v>1030</v>
          </cell>
        </row>
        <row r="21529">
          <cell r="A21529">
            <v>1</v>
          </cell>
          <cell r="E21529">
            <v>4</v>
          </cell>
          <cell r="I21529">
            <v>0</v>
          </cell>
          <cell r="M21529">
            <v>4</v>
          </cell>
          <cell r="Q21529">
            <v>4</v>
          </cell>
          <cell r="V21529">
            <v>1030</v>
          </cell>
        </row>
        <row r="21530">
          <cell r="A21530">
            <v>1</v>
          </cell>
          <cell r="E21530">
            <v>4</v>
          </cell>
          <cell r="I21530">
            <v>0</v>
          </cell>
          <cell r="M21530">
            <v>4</v>
          </cell>
          <cell r="Q21530">
            <v>4</v>
          </cell>
          <cell r="V21530">
            <v>1090</v>
          </cell>
        </row>
        <row r="21531">
          <cell r="A21531">
            <v>1</v>
          </cell>
          <cell r="E21531">
            <v>4</v>
          </cell>
          <cell r="I21531">
            <v>0</v>
          </cell>
          <cell r="M21531">
            <v>4</v>
          </cell>
          <cell r="Q21531">
            <v>4</v>
          </cell>
          <cell r="V21531">
            <v>1090</v>
          </cell>
        </row>
        <row r="21532">
          <cell r="A21532">
            <v>1</v>
          </cell>
          <cell r="E21532">
            <v>4</v>
          </cell>
          <cell r="I21532">
            <v>0</v>
          </cell>
          <cell r="M21532">
            <v>4</v>
          </cell>
          <cell r="Q21532">
            <v>4</v>
          </cell>
          <cell r="V21532">
            <v>1090</v>
          </cell>
        </row>
        <row r="21533">
          <cell r="A21533">
            <v>1</v>
          </cell>
          <cell r="E21533">
            <v>4</v>
          </cell>
          <cell r="I21533">
            <v>0</v>
          </cell>
          <cell r="M21533">
            <v>4</v>
          </cell>
          <cell r="Q21533">
            <v>4</v>
          </cell>
          <cell r="V21533">
            <v>1095</v>
          </cell>
        </row>
        <row r="21534">
          <cell r="A21534">
            <v>1</v>
          </cell>
          <cell r="E21534">
            <v>4</v>
          </cell>
          <cell r="I21534">
            <v>0</v>
          </cell>
          <cell r="M21534">
            <v>4</v>
          </cell>
          <cell r="Q21534">
            <v>4</v>
          </cell>
          <cell r="V21534">
            <v>1095</v>
          </cell>
        </row>
        <row r="21535">
          <cell r="A21535">
            <v>1</v>
          </cell>
          <cell r="E21535">
            <v>4</v>
          </cell>
          <cell r="I21535">
            <v>848603.72</v>
          </cell>
          <cell r="M21535">
            <v>4</v>
          </cell>
          <cell r="Q21535">
            <v>4</v>
          </cell>
          <cell r="V21535">
            <v>1095</v>
          </cell>
        </row>
        <row r="21536">
          <cell r="A21536">
            <v>1</v>
          </cell>
          <cell r="E21536">
            <v>4</v>
          </cell>
          <cell r="I21536">
            <v>0</v>
          </cell>
          <cell r="M21536">
            <v>4</v>
          </cell>
          <cell r="Q21536">
            <v>4</v>
          </cell>
          <cell r="V21536">
            <v>1095</v>
          </cell>
        </row>
        <row r="21537">
          <cell r="A21537">
            <v>1</v>
          </cell>
          <cell r="E21537">
            <v>4</v>
          </cell>
          <cell r="I21537">
            <v>-1176384.3999999999</v>
          </cell>
          <cell r="M21537">
            <v>4</v>
          </cell>
          <cell r="Q21537">
            <v>4</v>
          </cell>
          <cell r="V21537">
            <v>1095</v>
          </cell>
        </row>
        <row r="21538">
          <cell r="A21538">
            <v>1</v>
          </cell>
          <cell r="E21538">
            <v>4</v>
          </cell>
          <cell r="I21538">
            <v>0</v>
          </cell>
          <cell r="M21538">
            <v>4</v>
          </cell>
          <cell r="Q21538">
            <v>4</v>
          </cell>
          <cell r="V21538">
            <v>1096</v>
          </cell>
        </row>
        <row r="21539">
          <cell r="A21539">
            <v>1</v>
          </cell>
          <cell r="E21539">
            <v>4</v>
          </cell>
          <cell r="I21539">
            <v>0</v>
          </cell>
          <cell r="M21539">
            <v>4</v>
          </cell>
          <cell r="Q21539">
            <v>4</v>
          </cell>
          <cell r="V21539">
            <v>1096</v>
          </cell>
        </row>
        <row r="21540">
          <cell r="A21540">
            <v>1</v>
          </cell>
          <cell r="E21540">
            <v>4</v>
          </cell>
          <cell r="I21540">
            <v>0</v>
          </cell>
          <cell r="M21540">
            <v>4</v>
          </cell>
          <cell r="Q21540">
            <v>4</v>
          </cell>
          <cell r="V21540">
            <v>1096</v>
          </cell>
        </row>
        <row r="21541">
          <cell r="A21541">
            <v>1</v>
          </cell>
          <cell r="E21541">
            <v>4</v>
          </cell>
          <cell r="I21541">
            <v>0</v>
          </cell>
          <cell r="M21541">
            <v>4</v>
          </cell>
          <cell r="Q21541">
            <v>4</v>
          </cell>
          <cell r="V21541">
            <v>1097</v>
          </cell>
        </row>
        <row r="21542">
          <cell r="A21542">
            <v>1</v>
          </cell>
          <cell r="E21542">
            <v>4</v>
          </cell>
          <cell r="I21542">
            <v>0</v>
          </cell>
          <cell r="M21542">
            <v>4</v>
          </cell>
          <cell r="Q21542">
            <v>4</v>
          </cell>
          <cell r="V21542">
            <v>1097</v>
          </cell>
        </row>
        <row r="21543">
          <cell r="A21543">
            <v>1</v>
          </cell>
          <cell r="E21543">
            <v>4</v>
          </cell>
          <cell r="I21543">
            <v>0</v>
          </cell>
          <cell r="M21543">
            <v>4</v>
          </cell>
          <cell r="Q21543">
            <v>4</v>
          </cell>
          <cell r="V21543">
            <v>1097</v>
          </cell>
        </row>
        <row r="21544">
          <cell r="A21544">
            <v>1</v>
          </cell>
          <cell r="E21544">
            <v>4</v>
          </cell>
          <cell r="I21544">
            <v>0</v>
          </cell>
          <cell r="M21544">
            <v>4</v>
          </cell>
          <cell r="Q21544">
            <v>4</v>
          </cell>
          <cell r="V21544">
            <v>1097</v>
          </cell>
        </row>
        <row r="21545">
          <cell r="A21545">
            <v>1</v>
          </cell>
          <cell r="E21545">
            <v>4</v>
          </cell>
          <cell r="I21545">
            <v>0</v>
          </cell>
          <cell r="M21545">
            <v>4</v>
          </cell>
          <cell r="Q21545">
            <v>4</v>
          </cell>
          <cell r="V21545">
            <v>1097</v>
          </cell>
        </row>
        <row r="21546">
          <cell r="A21546">
            <v>1</v>
          </cell>
          <cell r="E21546">
            <v>4</v>
          </cell>
          <cell r="I21546">
            <v>0</v>
          </cell>
          <cell r="M21546">
            <v>4</v>
          </cell>
          <cell r="Q21546">
            <v>4</v>
          </cell>
          <cell r="V21546">
            <v>1097</v>
          </cell>
        </row>
        <row r="21547">
          <cell r="A21547">
            <v>1</v>
          </cell>
          <cell r="E21547">
            <v>4</v>
          </cell>
          <cell r="I21547">
            <v>0</v>
          </cell>
          <cell r="M21547">
            <v>4</v>
          </cell>
          <cell r="Q21547">
            <v>4</v>
          </cell>
          <cell r="V21547">
            <v>1097</v>
          </cell>
        </row>
        <row r="21548">
          <cell r="A21548">
            <v>1</v>
          </cell>
          <cell r="E21548">
            <v>4</v>
          </cell>
          <cell r="I21548">
            <v>0</v>
          </cell>
          <cell r="M21548">
            <v>4</v>
          </cell>
          <cell r="Q21548">
            <v>4</v>
          </cell>
          <cell r="V21548">
            <v>1097</v>
          </cell>
        </row>
        <row r="21549">
          <cell r="A21549">
            <v>1</v>
          </cell>
          <cell r="E21549">
            <v>4</v>
          </cell>
          <cell r="I21549">
            <v>0</v>
          </cell>
          <cell r="M21549">
            <v>4</v>
          </cell>
          <cell r="Q21549">
            <v>4</v>
          </cell>
          <cell r="V21549">
            <v>1097</v>
          </cell>
        </row>
        <row r="21550">
          <cell r="A21550">
            <v>1</v>
          </cell>
          <cell r="E21550">
            <v>4</v>
          </cell>
          <cell r="I21550">
            <v>0</v>
          </cell>
          <cell r="M21550">
            <v>4</v>
          </cell>
          <cell r="Q21550">
            <v>4</v>
          </cell>
          <cell r="V21550">
            <v>1097</v>
          </cell>
        </row>
        <row r="21551">
          <cell r="A21551">
            <v>1</v>
          </cell>
          <cell r="E21551">
            <v>4</v>
          </cell>
          <cell r="I21551">
            <v>0</v>
          </cell>
          <cell r="M21551">
            <v>4</v>
          </cell>
          <cell r="Q21551">
            <v>4</v>
          </cell>
          <cell r="V21551">
            <v>1098</v>
          </cell>
        </row>
        <row r="21552">
          <cell r="A21552">
            <v>1</v>
          </cell>
          <cell r="E21552">
            <v>4</v>
          </cell>
          <cell r="I21552">
            <v>0</v>
          </cell>
          <cell r="M21552">
            <v>4</v>
          </cell>
          <cell r="Q21552">
            <v>4</v>
          </cell>
          <cell r="V21552">
            <v>1098</v>
          </cell>
        </row>
        <row r="21553">
          <cell r="A21553">
            <v>1</v>
          </cell>
          <cell r="E21553">
            <v>4</v>
          </cell>
          <cell r="I21553">
            <v>0</v>
          </cell>
          <cell r="M21553">
            <v>4</v>
          </cell>
          <cell r="Q21553">
            <v>4</v>
          </cell>
          <cell r="V21553">
            <v>1098</v>
          </cell>
        </row>
        <row r="21554">
          <cell r="A21554">
            <v>1</v>
          </cell>
          <cell r="E21554">
            <v>4</v>
          </cell>
          <cell r="I21554">
            <v>0</v>
          </cell>
          <cell r="M21554">
            <v>4</v>
          </cell>
          <cell r="Q21554">
            <v>4</v>
          </cell>
          <cell r="V21554">
            <v>1098</v>
          </cell>
        </row>
        <row r="21555">
          <cell r="A21555">
            <v>1</v>
          </cell>
          <cell r="E21555">
            <v>4</v>
          </cell>
          <cell r="I21555">
            <v>0</v>
          </cell>
          <cell r="M21555">
            <v>4</v>
          </cell>
          <cell r="Q21555">
            <v>4</v>
          </cell>
          <cell r="V21555">
            <v>2010</v>
          </cell>
        </row>
        <row r="21556">
          <cell r="A21556">
            <v>1</v>
          </cell>
          <cell r="E21556">
            <v>4</v>
          </cell>
          <cell r="I21556">
            <v>-16504</v>
          </cell>
          <cell r="M21556">
            <v>4</v>
          </cell>
          <cell r="Q21556">
            <v>4</v>
          </cell>
          <cell r="V21556">
            <v>2010</v>
          </cell>
        </row>
        <row r="21557">
          <cell r="A21557">
            <v>1</v>
          </cell>
          <cell r="E21557">
            <v>4</v>
          </cell>
          <cell r="I21557">
            <v>0</v>
          </cell>
          <cell r="M21557">
            <v>4</v>
          </cell>
          <cell r="Q21557">
            <v>4</v>
          </cell>
          <cell r="V21557">
            <v>2010</v>
          </cell>
        </row>
        <row r="21558">
          <cell r="A21558">
            <v>1</v>
          </cell>
          <cell r="E21558">
            <v>4</v>
          </cell>
          <cell r="I21558">
            <v>0</v>
          </cell>
          <cell r="M21558">
            <v>4</v>
          </cell>
          <cell r="Q21558">
            <v>4</v>
          </cell>
          <cell r="V21558">
            <v>2011</v>
          </cell>
        </row>
        <row r="21559">
          <cell r="A21559">
            <v>1</v>
          </cell>
          <cell r="E21559">
            <v>4</v>
          </cell>
          <cell r="I21559">
            <v>0</v>
          </cell>
          <cell r="M21559">
            <v>4</v>
          </cell>
          <cell r="Q21559">
            <v>4</v>
          </cell>
          <cell r="V21559">
            <v>2020</v>
          </cell>
        </row>
        <row r="21560">
          <cell r="A21560">
            <v>1</v>
          </cell>
          <cell r="E21560">
            <v>4</v>
          </cell>
          <cell r="I21560">
            <v>0</v>
          </cell>
          <cell r="M21560">
            <v>4</v>
          </cell>
          <cell r="Q21560">
            <v>4</v>
          </cell>
          <cell r="V21560">
            <v>2020</v>
          </cell>
        </row>
        <row r="21561">
          <cell r="A21561">
            <v>1</v>
          </cell>
          <cell r="E21561">
            <v>4</v>
          </cell>
          <cell r="I21561">
            <v>1700</v>
          </cell>
          <cell r="M21561">
            <v>4</v>
          </cell>
          <cell r="Q21561">
            <v>4</v>
          </cell>
          <cell r="V21561">
            <v>2020</v>
          </cell>
        </row>
        <row r="21562">
          <cell r="A21562">
            <v>1</v>
          </cell>
          <cell r="E21562">
            <v>4</v>
          </cell>
          <cell r="I21562">
            <v>0</v>
          </cell>
          <cell r="M21562">
            <v>4</v>
          </cell>
          <cell r="Q21562">
            <v>4</v>
          </cell>
          <cell r="V21562">
            <v>2020</v>
          </cell>
        </row>
        <row r="21563">
          <cell r="A21563">
            <v>1</v>
          </cell>
          <cell r="E21563">
            <v>4</v>
          </cell>
          <cell r="I21563">
            <v>0</v>
          </cell>
          <cell r="M21563">
            <v>4</v>
          </cell>
          <cell r="Q21563">
            <v>4</v>
          </cell>
          <cell r="V21563">
            <v>2020</v>
          </cell>
        </row>
        <row r="21564">
          <cell r="A21564">
            <v>1</v>
          </cell>
          <cell r="E21564">
            <v>4</v>
          </cell>
          <cell r="I21564">
            <v>8350</v>
          </cell>
          <cell r="M21564">
            <v>4</v>
          </cell>
          <cell r="Q21564">
            <v>4</v>
          </cell>
          <cell r="V21564">
            <v>2030</v>
          </cell>
        </row>
        <row r="21565">
          <cell r="A21565">
            <v>1</v>
          </cell>
          <cell r="E21565">
            <v>4</v>
          </cell>
          <cell r="I21565">
            <v>-55590.559999999998</v>
          </cell>
          <cell r="M21565">
            <v>4</v>
          </cell>
          <cell r="Q21565">
            <v>4</v>
          </cell>
          <cell r="V21565">
            <v>2030</v>
          </cell>
        </row>
        <row r="21566">
          <cell r="A21566">
            <v>1</v>
          </cell>
          <cell r="E21566">
            <v>4</v>
          </cell>
          <cell r="I21566">
            <v>29732.15</v>
          </cell>
          <cell r="M21566">
            <v>4</v>
          </cell>
          <cell r="Q21566">
            <v>4</v>
          </cell>
          <cell r="V21566">
            <v>2030</v>
          </cell>
        </row>
        <row r="21567">
          <cell r="A21567">
            <v>1</v>
          </cell>
          <cell r="E21567">
            <v>4</v>
          </cell>
          <cell r="I21567">
            <v>19317.54</v>
          </cell>
          <cell r="M21567">
            <v>4</v>
          </cell>
          <cell r="Q21567">
            <v>4</v>
          </cell>
          <cell r="V21567">
            <v>2030</v>
          </cell>
        </row>
        <row r="21568">
          <cell r="A21568">
            <v>1</v>
          </cell>
          <cell r="E21568">
            <v>4</v>
          </cell>
          <cell r="I21568">
            <v>13652.68</v>
          </cell>
          <cell r="M21568">
            <v>4</v>
          </cell>
          <cell r="Q21568">
            <v>4</v>
          </cell>
          <cell r="V21568">
            <v>2030</v>
          </cell>
        </row>
        <row r="21569">
          <cell r="A21569">
            <v>1</v>
          </cell>
          <cell r="E21569">
            <v>4</v>
          </cell>
          <cell r="I21569">
            <v>0</v>
          </cell>
          <cell r="M21569">
            <v>4</v>
          </cell>
          <cell r="Q21569">
            <v>4</v>
          </cell>
          <cell r="V21569">
            <v>2030</v>
          </cell>
        </row>
        <row r="21570">
          <cell r="A21570">
            <v>1</v>
          </cell>
          <cell r="E21570">
            <v>4</v>
          </cell>
          <cell r="I21570">
            <v>3000</v>
          </cell>
          <cell r="M21570">
            <v>4</v>
          </cell>
          <cell r="Q21570">
            <v>4</v>
          </cell>
          <cell r="V21570">
            <v>2030</v>
          </cell>
        </row>
        <row r="21571">
          <cell r="A21571">
            <v>1</v>
          </cell>
          <cell r="E21571">
            <v>4</v>
          </cell>
          <cell r="I21571">
            <v>16480.7</v>
          </cell>
          <cell r="M21571">
            <v>4</v>
          </cell>
          <cell r="Q21571">
            <v>4</v>
          </cell>
          <cell r="V21571">
            <v>2030</v>
          </cell>
        </row>
        <row r="21572">
          <cell r="A21572">
            <v>1</v>
          </cell>
          <cell r="E21572">
            <v>4</v>
          </cell>
          <cell r="I21572">
            <v>243892.82</v>
          </cell>
          <cell r="M21572">
            <v>4</v>
          </cell>
          <cell r="Q21572">
            <v>4</v>
          </cell>
          <cell r="V21572">
            <v>2040</v>
          </cell>
        </row>
        <row r="21573">
          <cell r="A21573">
            <v>1</v>
          </cell>
          <cell r="E21573">
            <v>4</v>
          </cell>
          <cell r="I21573">
            <v>0</v>
          </cell>
          <cell r="M21573">
            <v>4</v>
          </cell>
          <cell r="Q21573">
            <v>4</v>
          </cell>
          <cell r="V21573">
            <v>2040</v>
          </cell>
        </row>
        <row r="21574">
          <cell r="A21574">
            <v>1</v>
          </cell>
          <cell r="E21574">
            <v>4</v>
          </cell>
          <cell r="I21574">
            <v>35405.64</v>
          </cell>
          <cell r="M21574">
            <v>4</v>
          </cell>
          <cell r="Q21574">
            <v>4</v>
          </cell>
          <cell r="V21574">
            <v>2051</v>
          </cell>
        </row>
        <row r="21575">
          <cell r="A21575">
            <v>1</v>
          </cell>
          <cell r="E21575">
            <v>4</v>
          </cell>
          <cell r="I21575">
            <v>405422.63</v>
          </cell>
          <cell r="M21575">
            <v>4</v>
          </cell>
          <cell r="Q21575">
            <v>4</v>
          </cell>
          <cell r="V21575">
            <v>2051</v>
          </cell>
        </row>
        <row r="21576">
          <cell r="A21576">
            <v>1</v>
          </cell>
          <cell r="E21576">
            <v>4</v>
          </cell>
          <cell r="I21576">
            <v>45465.62</v>
          </cell>
          <cell r="M21576">
            <v>4</v>
          </cell>
          <cell r="Q21576">
            <v>4</v>
          </cell>
          <cell r="V21576">
            <v>2051</v>
          </cell>
        </row>
        <row r="21577">
          <cell r="A21577">
            <v>1</v>
          </cell>
          <cell r="E21577">
            <v>4</v>
          </cell>
          <cell r="I21577">
            <v>50310.97</v>
          </cell>
          <cell r="M21577">
            <v>4</v>
          </cell>
          <cell r="Q21577">
            <v>4</v>
          </cell>
          <cell r="V21577">
            <v>2051</v>
          </cell>
        </row>
        <row r="21578">
          <cell r="A21578">
            <v>1</v>
          </cell>
          <cell r="E21578">
            <v>4</v>
          </cell>
          <cell r="I21578">
            <v>0</v>
          </cell>
          <cell r="M21578">
            <v>4</v>
          </cell>
          <cell r="Q21578">
            <v>4</v>
          </cell>
          <cell r="V21578">
            <v>2051</v>
          </cell>
        </row>
        <row r="21579">
          <cell r="A21579">
            <v>1</v>
          </cell>
          <cell r="E21579">
            <v>4</v>
          </cell>
          <cell r="I21579">
            <v>0</v>
          </cell>
          <cell r="M21579">
            <v>4</v>
          </cell>
          <cell r="Q21579">
            <v>4</v>
          </cell>
          <cell r="V21579">
            <v>2051</v>
          </cell>
        </row>
        <row r="21580">
          <cell r="A21580">
            <v>1</v>
          </cell>
          <cell r="E21580">
            <v>4</v>
          </cell>
          <cell r="I21580">
            <v>16284.78</v>
          </cell>
          <cell r="M21580">
            <v>4</v>
          </cell>
          <cell r="Q21580">
            <v>4</v>
          </cell>
          <cell r="V21580">
            <v>2051</v>
          </cell>
        </row>
        <row r="21581">
          <cell r="A21581">
            <v>1</v>
          </cell>
          <cell r="E21581">
            <v>4</v>
          </cell>
          <cell r="I21581">
            <v>262898.03000000003</v>
          </cell>
          <cell r="M21581">
            <v>4</v>
          </cell>
          <cell r="Q21581">
            <v>4</v>
          </cell>
          <cell r="V21581">
            <v>2051</v>
          </cell>
        </row>
        <row r="21582">
          <cell r="A21582">
            <v>1</v>
          </cell>
          <cell r="E21582">
            <v>4</v>
          </cell>
          <cell r="I21582">
            <v>37347.870000000003</v>
          </cell>
          <cell r="M21582">
            <v>4</v>
          </cell>
          <cell r="Q21582">
            <v>4</v>
          </cell>
          <cell r="V21582">
            <v>2052</v>
          </cell>
        </row>
        <row r="21583">
          <cell r="A21583">
            <v>1</v>
          </cell>
          <cell r="E21583">
            <v>4</v>
          </cell>
          <cell r="I21583">
            <v>34052.35</v>
          </cell>
          <cell r="M21583">
            <v>4</v>
          </cell>
          <cell r="Q21583">
            <v>4</v>
          </cell>
          <cell r="V21583">
            <v>2052</v>
          </cell>
        </row>
        <row r="21584">
          <cell r="A21584">
            <v>1</v>
          </cell>
          <cell r="E21584">
            <v>4</v>
          </cell>
          <cell r="I21584">
            <v>193.32</v>
          </cell>
          <cell r="M21584">
            <v>4</v>
          </cell>
          <cell r="Q21584">
            <v>4</v>
          </cell>
          <cell r="V21584">
            <v>2052</v>
          </cell>
        </row>
        <row r="21585">
          <cell r="A21585">
            <v>1</v>
          </cell>
          <cell r="E21585">
            <v>4</v>
          </cell>
          <cell r="I21585">
            <v>0</v>
          </cell>
          <cell r="M21585">
            <v>4</v>
          </cell>
          <cell r="Q21585">
            <v>4</v>
          </cell>
          <cell r="V21585">
            <v>2052</v>
          </cell>
        </row>
        <row r="21586">
          <cell r="A21586">
            <v>1</v>
          </cell>
          <cell r="E21586">
            <v>4</v>
          </cell>
          <cell r="I21586">
            <v>10765</v>
          </cell>
          <cell r="M21586">
            <v>4</v>
          </cell>
          <cell r="Q21586">
            <v>4</v>
          </cell>
          <cell r="V21586">
            <v>2052</v>
          </cell>
        </row>
        <row r="21587">
          <cell r="A21587">
            <v>1</v>
          </cell>
          <cell r="E21587">
            <v>4</v>
          </cell>
          <cell r="I21587">
            <v>0</v>
          </cell>
          <cell r="M21587">
            <v>4</v>
          </cell>
          <cell r="Q21587">
            <v>4</v>
          </cell>
          <cell r="V21587">
            <v>2053</v>
          </cell>
        </row>
        <row r="21588">
          <cell r="A21588">
            <v>1</v>
          </cell>
          <cell r="E21588">
            <v>4</v>
          </cell>
          <cell r="I21588">
            <v>0</v>
          </cell>
          <cell r="M21588">
            <v>4</v>
          </cell>
          <cell r="Q21588">
            <v>4</v>
          </cell>
          <cell r="V21588">
            <v>2055</v>
          </cell>
        </row>
        <row r="21589">
          <cell r="A21589">
            <v>1</v>
          </cell>
          <cell r="E21589">
            <v>4</v>
          </cell>
          <cell r="I21589">
            <v>0</v>
          </cell>
          <cell r="M21589">
            <v>4</v>
          </cell>
          <cell r="Q21589">
            <v>4</v>
          </cell>
          <cell r="V21589">
            <v>2055</v>
          </cell>
        </row>
        <row r="21590">
          <cell r="A21590">
            <v>1</v>
          </cell>
          <cell r="E21590">
            <v>4</v>
          </cell>
          <cell r="I21590">
            <v>187.17</v>
          </cell>
          <cell r="M21590">
            <v>4</v>
          </cell>
          <cell r="Q21590">
            <v>4</v>
          </cell>
          <cell r="V21590">
            <v>2090</v>
          </cell>
        </row>
        <row r="21591">
          <cell r="A21591">
            <v>1</v>
          </cell>
          <cell r="E21591">
            <v>4</v>
          </cell>
          <cell r="I21591">
            <v>-8324.84</v>
          </cell>
          <cell r="M21591">
            <v>4</v>
          </cell>
          <cell r="Q21591">
            <v>4</v>
          </cell>
          <cell r="V21591">
            <v>2090</v>
          </cell>
        </row>
        <row r="21592">
          <cell r="A21592">
            <v>1</v>
          </cell>
          <cell r="E21592">
            <v>4</v>
          </cell>
          <cell r="I21592">
            <v>0</v>
          </cell>
          <cell r="M21592">
            <v>4</v>
          </cell>
          <cell r="Q21592">
            <v>4</v>
          </cell>
          <cell r="V21592">
            <v>2090</v>
          </cell>
        </row>
        <row r="21593">
          <cell r="A21593">
            <v>1</v>
          </cell>
          <cell r="E21593">
            <v>4</v>
          </cell>
          <cell r="I21593">
            <v>0</v>
          </cell>
          <cell r="M21593">
            <v>4</v>
          </cell>
          <cell r="Q21593">
            <v>4</v>
          </cell>
          <cell r="V21593">
            <v>2090</v>
          </cell>
        </row>
        <row r="21594">
          <cell r="A21594">
            <v>1</v>
          </cell>
          <cell r="E21594">
            <v>4</v>
          </cell>
          <cell r="I21594">
            <v>-346628.87</v>
          </cell>
          <cell r="M21594">
            <v>4</v>
          </cell>
          <cell r="Q21594">
            <v>4</v>
          </cell>
          <cell r="V21594">
            <v>2090</v>
          </cell>
        </row>
        <row r="21595">
          <cell r="A21595">
            <v>1</v>
          </cell>
          <cell r="E21595">
            <v>4</v>
          </cell>
          <cell r="I21595">
            <v>0</v>
          </cell>
          <cell r="M21595">
            <v>4</v>
          </cell>
          <cell r="Q21595">
            <v>4</v>
          </cell>
          <cell r="V21595">
            <v>2091</v>
          </cell>
        </row>
        <row r="21596">
          <cell r="A21596">
            <v>1</v>
          </cell>
          <cell r="E21596">
            <v>4</v>
          </cell>
          <cell r="I21596">
            <v>-11700</v>
          </cell>
          <cell r="M21596">
            <v>4</v>
          </cell>
          <cell r="Q21596">
            <v>4</v>
          </cell>
          <cell r="V21596">
            <v>2091</v>
          </cell>
        </row>
        <row r="21597">
          <cell r="A21597">
            <v>1</v>
          </cell>
          <cell r="E21597">
            <v>4</v>
          </cell>
          <cell r="I21597">
            <v>0</v>
          </cell>
          <cell r="M21597">
            <v>4</v>
          </cell>
          <cell r="Q21597">
            <v>4</v>
          </cell>
          <cell r="V21597">
            <v>2095</v>
          </cell>
        </row>
        <row r="21598">
          <cell r="A21598">
            <v>1</v>
          </cell>
          <cell r="E21598">
            <v>4</v>
          </cell>
          <cell r="I21598">
            <v>-444739.86</v>
          </cell>
          <cell r="M21598">
            <v>4</v>
          </cell>
          <cell r="Q21598">
            <v>4</v>
          </cell>
          <cell r="V21598">
            <v>2095</v>
          </cell>
        </row>
        <row r="21599">
          <cell r="A21599">
            <v>1</v>
          </cell>
          <cell r="E21599">
            <v>4</v>
          </cell>
          <cell r="I21599">
            <v>0</v>
          </cell>
          <cell r="M21599">
            <v>4</v>
          </cell>
          <cell r="Q21599">
            <v>4</v>
          </cell>
          <cell r="V21599">
            <v>2095</v>
          </cell>
        </row>
        <row r="21600">
          <cell r="A21600">
            <v>1</v>
          </cell>
          <cell r="E21600">
            <v>4</v>
          </cell>
          <cell r="I21600">
            <v>-144033.32</v>
          </cell>
          <cell r="M21600">
            <v>4</v>
          </cell>
          <cell r="Q21600">
            <v>4</v>
          </cell>
          <cell r="V21600">
            <v>2095</v>
          </cell>
        </row>
        <row r="21601">
          <cell r="A21601">
            <v>1</v>
          </cell>
          <cell r="E21601">
            <v>4</v>
          </cell>
          <cell r="I21601">
            <v>-311463.08</v>
          </cell>
          <cell r="M21601">
            <v>4</v>
          </cell>
          <cell r="Q21601">
            <v>4</v>
          </cell>
          <cell r="V21601">
            <v>2095</v>
          </cell>
        </row>
        <row r="21602">
          <cell r="A21602">
            <v>1</v>
          </cell>
          <cell r="E21602">
            <v>4</v>
          </cell>
          <cell r="I21602">
            <v>0</v>
          </cell>
          <cell r="M21602">
            <v>4</v>
          </cell>
          <cell r="Q21602">
            <v>4</v>
          </cell>
          <cell r="V21602">
            <v>2095</v>
          </cell>
        </row>
        <row r="21603">
          <cell r="A21603">
            <v>1</v>
          </cell>
          <cell r="E21603">
            <v>4</v>
          </cell>
          <cell r="I21603">
            <v>0</v>
          </cell>
          <cell r="M21603">
            <v>4</v>
          </cell>
          <cell r="Q21603">
            <v>4</v>
          </cell>
          <cell r="V21603">
            <v>2095</v>
          </cell>
        </row>
        <row r="21604">
          <cell r="A21604">
            <v>1</v>
          </cell>
          <cell r="E21604">
            <v>4</v>
          </cell>
          <cell r="I21604">
            <v>0</v>
          </cell>
          <cell r="M21604">
            <v>4</v>
          </cell>
          <cell r="Q21604">
            <v>4</v>
          </cell>
          <cell r="V21604">
            <v>2095</v>
          </cell>
        </row>
        <row r="21605">
          <cell r="A21605">
            <v>1</v>
          </cell>
          <cell r="E21605">
            <v>4</v>
          </cell>
          <cell r="I21605">
            <v>658940.18999999994</v>
          </cell>
          <cell r="M21605">
            <v>4</v>
          </cell>
          <cell r="Q21605">
            <v>4</v>
          </cell>
          <cell r="V21605">
            <v>2095</v>
          </cell>
        </row>
        <row r="21606">
          <cell r="A21606">
            <v>1</v>
          </cell>
          <cell r="E21606">
            <v>4</v>
          </cell>
          <cell r="I21606">
            <v>0</v>
          </cell>
          <cell r="M21606">
            <v>4</v>
          </cell>
          <cell r="Q21606">
            <v>4</v>
          </cell>
          <cell r="V21606">
            <v>2096</v>
          </cell>
        </row>
        <row r="21607">
          <cell r="A21607">
            <v>1</v>
          </cell>
          <cell r="E21607">
            <v>4</v>
          </cell>
          <cell r="I21607">
            <v>0</v>
          </cell>
          <cell r="M21607">
            <v>4</v>
          </cell>
          <cell r="Q21607">
            <v>4</v>
          </cell>
          <cell r="V21607">
            <v>2096</v>
          </cell>
        </row>
        <row r="21608">
          <cell r="A21608">
            <v>1</v>
          </cell>
          <cell r="E21608">
            <v>4</v>
          </cell>
          <cell r="I21608">
            <v>0</v>
          </cell>
          <cell r="M21608">
            <v>4</v>
          </cell>
          <cell r="Q21608">
            <v>4</v>
          </cell>
          <cell r="V21608">
            <v>2096</v>
          </cell>
        </row>
        <row r="21609">
          <cell r="A21609">
            <v>1</v>
          </cell>
          <cell r="E21609">
            <v>4</v>
          </cell>
          <cell r="I21609">
            <v>0</v>
          </cell>
          <cell r="M21609">
            <v>4</v>
          </cell>
          <cell r="Q21609">
            <v>4</v>
          </cell>
          <cell r="V21609">
            <v>2096</v>
          </cell>
        </row>
        <row r="21610">
          <cell r="A21610">
            <v>1</v>
          </cell>
          <cell r="E21610">
            <v>4</v>
          </cell>
          <cell r="I21610">
            <v>0</v>
          </cell>
          <cell r="M21610">
            <v>4</v>
          </cell>
          <cell r="Q21610">
            <v>4</v>
          </cell>
          <cell r="V21610">
            <v>2096</v>
          </cell>
        </row>
        <row r="21611">
          <cell r="A21611">
            <v>1</v>
          </cell>
          <cell r="E21611">
            <v>4</v>
          </cell>
          <cell r="I21611">
            <v>0</v>
          </cell>
          <cell r="M21611">
            <v>4</v>
          </cell>
          <cell r="Q21611">
            <v>4</v>
          </cell>
          <cell r="V21611">
            <v>2096</v>
          </cell>
        </row>
        <row r="21612">
          <cell r="A21612">
            <v>1</v>
          </cell>
          <cell r="E21612">
            <v>4</v>
          </cell>
          <cell r="I21612">
            <v>0</v>
          </cell>
          <cell r="M21612">
            <v>4</v>
          </cell>
          <cell r="Q21612">
            <v>4</v>
          </cell>
          <cell r="V21612">
            <v>2096</v>
          </cell>
        </row>
        <row r="21613">
          <cell r="A21613">
            <v>1</v>
          </cell>
          <cell r="E21613">
            <v>4</v>
          </cell>
          <cell r="I21613">
            <v>0</v>
          </cell>
          <cell r="M21613">
            <v>4</v>
          </cell>
          <cell r="Q21613">
            <v>4</v>
          </cell>
          <cell r="V21613">
            <v>2096</v>
          </cell>
        </row>
        <row r="21614">
          <cell r="A21614">
            <v>1</v>
          </cell>
          <cell r="E21614">
            <v>4</v>
          </cell>
          <cell r="I21614">
            <v>0</v>
          </cell>
          <cell r="M21614">
            <v>4</v>
          </cell>
          <cell r="Q21614">
            <v>4</v>
          </cell>
          <cell r="V21614">
            <v>2096</v>
          </cell>
        </row>
        <row r="21615">
          <cell r="A21615">
            <v>1</v>
          </cell>
          <cell r="E21615">
            <v>4</v>
          </cell>
          <cell r="I21615">
            <v>0</v>
          </cell>
          <cell r="M21615">
            <v>4</v>
          </cell>
          <cell r="Q21615">
            <v>4</v>
          </cell>
          <cell r="V21615">
            <v>2096</v>
          </cell>
        </row>
        <row r="21616">
          <cell r="A21616">
            <v>1</v>
          </cell>
          <cell r="E21616">
            <v>4</v>
          </cell>
          <cell r="I21616">
            <v>0</v>
          </cell>
          <cell r="M21616">
            <v>4</v>
          </cell>
          <cell r="Q21616">
            <v>4</v>
          </cell>
          <cell r="V21616">
            <v>2096</v>
          </cell>
        </row>
        <row r="21617">
          <cell r="A21617">
            <v>1</v>
          </cell>
          <cell r="E21617">
            <v>4</v>
          </cell>
          <cell r="I21617">
            <v>587.88</v>
          </cell>
          <cell r="M21617">
            <v>4</v>
          </cell>
          <cell r="Q21617">
            <v>4</v>
          </cell>
          <cell r="V21617">
            <v>2300</v>
          </cell>
        </row>
        <row r="21618">
          <cell r="A21618">
            <v>1</v>
          </cell>
          <cell r="E21618">
            <v>4</v>
          </cell>
          <cell r="I21618">
            <v>-41.99</v>
          </cell>
          <cell r="M21618">
            <v>4</v>
          </cell>
          <cell r="Q21618">
            <v>4</v>
          </cell>
          <cell r="V21618">
            <v>3100</v>
          </cell>
        </row>
        <row r="21619">
          <cell r="A21619">
            <v>1</v>
          </cell>
          <cell r="E21619">
            <v>4</v>
          </cell>
          <cell r="I21619">
            <v>178877.69</v>
          </cell>
          <cell r="M21619">
            <v>4</v>
          </cell>
          <cell r="Q21619">
            <v>4</v>
          </cell>
          <cell r="V21619">
            <v>3400</v>
          </cell>
        </row>
        <row r="21620">
          <cell r="A21620">
            <v>1</v>
          </cell>
          <cell r="E21620">
            <v>4</v>
          </cell>
          <cell r="I21620">
            <v>-0.05</v>
          </cell>
          <cell r="M21620">
            <v>4</v>
          </cell>
          <cell r="Q21620">
            <v>4</v>
          </cell>
          <cell r="V21620">
            <v>3400</v>
          </cell>
        </row>
        <row r="21621">
          <cell r="A21621">
            <v>1</v>
          </cell>
          <cell r="E21621">
            <v>4</v>
          </cell>
          <cell r="I21621">
            <v>0</v>
          </cell>
          <cell r="M21621">
            <v>4</v>
          </cell>
          <cell r="Q21621">
            <v>4</v>
          </cell>
          <cell r="V21621">
            <v>4000</v>
          </cell>
        </row>
        <row r="21622">
          <cell r="A21622">
            <v>1</v>
          </cell>
          <cell r="E21622">
            <v>4</v>
          </cell>
          <cell r="I21622">
            <v>0</v>
          </cell>
          <cell r="M21622">
            <v>4</v>
          </cell>
          <cell r="Q21622">
            <v>4</v>
          </cell>
          <cell r="V21622">
            <v>4000</v>
          </cell>
        </row>
        <row r="21623">
          <cell r="A21623">
            <v>1</v>
          </cell>
          <cell r="E21623">
            <v>4</v>
          </cell>
          <cell r="I21623">
            <v>0</v>
          </cell>
          <cell r="M21623">
            <v>4</v>
          </cell>
          <cell r="Q21623">
            <v>4</v>
          </cell>
          <cell r="V21623">
            <v>4050</v>
          </cell>
        </row>
        <row r="21624">
          <cell r="A21624">
            <v>1</v>
          </cell>
          <cell r="E21624">
            <v>4</v>
          </cell>
          <cell r="I21624">
            <v>36000</v>
          </cell>
          <cell r="M21624">
            <v>4</v>
          </cell>
          <cell r="Q21624">
            <v>4</v>
          </cell>
          <cell r="V21624">
            <v>4050</v>
          </cell>
        </row>
        <row r="21625">
          <cell r="A21625">
            <v>1</v>
          </cell>
          <cell r="E21625">
            <v>4</v>
          </cell>
          <cell r="I21625">
            <v>0</v>
          </cell>
          <cell r="M21625">
            <v>4</v>
          </cell>
          <cell r="Q21625">
            <v>4</v>
          </cell>
          <cell r="V21625">
            <v>4050</v>
          </cell>
        </row>
        <row r="21626">
          <cell r="A21626">
            <v>1</v>
          </cell>
          <cell r="E21626">
            <v>4</v>
          </cell>
          <cell r="I21626">
            <v>0</v>
          </cell>
          <cell r="M21626">
            <v>4</v>
          </cell>
          <cell r="Q21626">
            <v>4</v>
          </cell>
          <cell r="V21626">
            <v>4050</v>
          </cell>
        </row>
        <row r="21627">
          <cell r="A21627">
            <v>1</v>
          </cell>
          <cell r="E21627">
            <v>4</v>
          </cell>
          <cell r="I21627">
            <v>60000</v>
          </cell>
          <cell r="M21627">
            <v>4</v>
          </cell>
          <cell r="Q21627">
            <v>4</v>
          </cell>
          <cell r="V21627">
            <v>4060</v>
          </cell>
        </row>
        <row r="21628">
          <cell r="A21628">
            <v>1</v>
          </cell>
          <cell r="E21628">
            <v>4</v>
          </cell>
          <cell r="I21628">
            <v>16378.42</v>
          </cell>
          <cell r="M21628">
            <v>4</v>
          </cell>
          <cell r="Q21628">
            <v>4</v>
          </cell>
          <cell r="V21628">
            <v>4150</v>
          </cell>
        </row>
        <row r="21629">
          <cell r="A21629">
            <v>1</v>
          </cell>
          <cell r="E21629">
            <v>4</v>
          </cell>
          <cell r="I21629">
            <v>166.84</v>
          </cell>
          <cell r="M21629">
            <v>4</v>
          </cell>
          <cell r="Q21629">
            <v>4</v>
          </cell>
          <cell r="V21629">
            <v>4150</v>
          </cell>
        </row>
        <row r="21630">
          <cell r="A21630">
            <v>1</v>
          </cell>
          <cell r="E21630">
            <v>4</v>
          </cell>
          <cell r="I21630">
            <v>60.89</v>
          </cell>
          <cell r="M21630">
            <v>4</v>
          </cell>
          <cell r="Q21630">
            <v>4</v>
          </cell>
          <cell r="V21630">
            <v>4150</v>
          </cell>
        </row>
        <row r="21631">
          <cell r="A21631">
            <v>1</v>
          </cell>
          <cell r="E21631">
            <v>4</v>
          </cell>
          <cell r="I21631">
            <v>506.26</v>
          </cell>
          <cell r="M21631">
            <v>4</v>
          </cell>
          <cell r="Q21631">
            <v>4</v>
          </cell>
          <cell r="V21631">
            <v>4150</v>
          </cell>
        </row>
        <row r="21632">
          <cell r="A21632">
            <v>1</v>
          </cell>
          <cell r="E21632">
            <v>4</v>
          </cell>
          <cell r="I21632">
            <v>4153.13</v>
          </cell>
          <cell r="M21632">
            <v>4</v>
          </cell>
          <cell r="Q21632">
            <v>4</v>
          </cell>
          <cell r="V21632">
            <v>4200</v>
          </cell>
        </row>
        <row r="21633">
          <cell r="A21633">
            <v>1</v>
          </cell>
          <cell r="E21633">
            <v>4</v>
          </cell>
          <cell r="I21633">
            <v>8204</v>
          </cell>
          <cell r="M21633">
            <v>4</v>
          </cell>
          <cell r="Q21633">
            <v>4</v>
          </cell>
          <cell r="V21633">
            <v>4250</v>
          </cell>
        </row>
        <row r="21634">
          <cell r="A21634">
            <v>1</v>
          </cell>
          <cell r="E21634">
            <v>4</v>
          </cell>
          <cell r="I21634">
            <v>0</v>
          </cell>
          <cell r="M21634">
            <v>4</v>
          </cell>
          <cell r="Q21634">
            <v>4</v>
          </cell>
          <cell r="V21634">
            <v>4250</v>
          </cell>
        </row>
        <row r="21635">
          <cell r="A21635">
            <v>1</v>
          </cell>
          <cell r="E21635">
            <v>4</v>
          </cell>
          <cell r="I21635">
            <v>0</v>
          </cell>
          <cell r="M21635">
            <v>4</v>
          </cell>
          <cell r="Q21635">
            <v>4</v>
          </cell>
          <cell r="V21635">
            <v>4260</v>
          </cell>
        </row>
        <row r="21636">
          <cell r="A21636">
            <v>1</v>
          </cell>
          <cell r="E21636">
            <v>4</v>
          </cell>
          <cell r="I21636">
            <v>1635.33</v>
          </cell>
          <cell r="M21636">
            <v>4</v>
          </cell>
          <cell r="Q21636">
            <v>4</v>
          </cell>
          <cell r="V21636">
            <v>4260</v>
          </cell>
        </row>
        <row r="21637">
          <cell r="A21637">
            <v>1</v>
          </cell>
          <cell r="E21637">
            <v>4</v>
          </cell>
          <cell r="I21637">
            <v>0</v>
          </cell>
          <cell r="M21637">
            <v>4</v>
          </cell>
          <cell r="Q21637">
            <v>4</v>
          </cell>
          <cell r="V21637">
            <v>4260</v>
          </cell>
        </row>
        <row r="21638">
          <cell r="A21638">
            <v>1</v>
          </cell>
          <cell r="E21638">
            <v>4</v>
          </cell>
          <cell r="I21638">
            <v>0</v>
          </cell>
          <cell r="M21638">
            <v>4</v>
          </cell>
          <cell r="Q21638">
            <v>4</v>
          </cell>
          <cell r="V21638">
            <v>4260</v>
          </cell>
        </row>
        <row r="21639">
          <cell r="A21639">
            <v>1</v>
          </cell>
          <cell r="E21639">
            <v>4</v>
          </cell>
          <cell r="I21639">
            <v>0</v>
          </cell>
          <cell r="M21639">
            <v>4</v>
          </cell>
          <cell r="Q21639">
            <v>4</v>
          </cell>
          <cell r="V21639">
            <v>4260</v>
          </cell>
        </row>
        <row r="21640">
          <cell r="A21640">
            <v>1</v>
          </cell>
          <cell r="E21640">
            <v>4</v>
          </cell>
          <cell r="I21640">
            <v>0</v>
          </cell>
          <cell r="M21640">
            <v>4</v>
          </cell>
          <cell r="Q21640">
            <v>4</v>
          </cell>
          <cell r="V21640">
            <v>4260</v>
          </cell>
        </row>
        <row r="21641">
          <cell r="A21641">
            <v>1</v>
          </cell>
          <cell r="E21641">
            <v>4</v>
          </cell>
          <cell r="I21641">
            <v>-7117.5</v>
          </cell>
          <cell r="M21641">
            <v>4</v>
          </cell>
          <cell r="Q21641">
            <v>4</v>
          </cell>
          <cell r="V21641">
            <v>4280</v>
          </cell>
        </row>
        <row r="21642">
          <cell r="A21642">
            <v>1</v>
          </cell>
          <cell r="E21642">
            <v>4</v>
          </cell>
          <cell r="I21642">
            <v>0</v>
          </cell>
          <cell r="M21642">
            <v>4</v>
          </cell>
          <cell r="Q21642">
            <v>4</v>
          </cell>
          <cell r="V21642">
            <v>4280</v>
          </cell>
        </row>
        <row r="21643">
          <cell r="A21643">
            <v>1</v>
          </cell>
          <cell r="E21643">
            <v>4</v>
          </cell>
          <cell r="I21643">
            <v>20739.38</v>
          </cell>
          <cell r="M21643">
            <v>4</v>
          </cell>
          <cell r="Q21643">
            <v>4</v>
          </cell>
          <cell r="V21643">
            <v>4301</v>
          </cell>
        </row>
        <row r="21644">
          <cell r="A21644">
            <v>1</v>
          </cell>
          <cell r="E21644">
            <v>4</v>
          </cell>
          <cell r="I21644">
            <v>4662.4799999999996</v>
          </cell>
          <cell r="M21644">
            <v>4</v>
          </cell>
          <cell r="Q21644">
            <v>4</v>
          </cell>
          <cell r="V21644">
            <v>4302</v>
          </cell>
        </row>
        <row r="21645">
          <cell r="A21645">
            <v>1</v>
          </cell>
          <cell r="E21645">
            <v>4</v>
          </cell>
          <cell r="I21645">
            <v>20773.21</v>
          </cell>
          <cell r="M21645">
            <v>4</v>
          </cell>
          <cell r="Q21645">
            <v>4</v>
          </cell>
          <cell r="V21645">
            <v>4303</v>
          </cell>
        </row>
        <row r="21646">
          <cell r="A21646">
            <v>1</v>
          </cell>
          <cell r="E21646">
            <v>4</v>
          </cell>
          <cell r="I21646">
            <v>1405.26</v>
          </cell>
          <cell r="M21646">
            <v>4</v>
          </cell>
          <cell r="Q21646">
            <v>4</v>
          </cell>
          <cell r="V21646">
            <v>4304</v>
          </cell>
        </row>
        <row r="21647">
          <cell r="A21647">
            <v>1</v>
          </cell>
          <cell r="E21647">
            <v>4</v>
          </cell>
          <cell r="I21647">
            <v>43941.46</v>
          </cell>
          <cell r="M21647">
            <v>4</v>
          </cell>
          <cell r="Q21647">
            <v>4</v>
          </cell>
          <cell r="V21647">
            <v>4305</v>
          </cell>
        </row>
        <row r="21648">
          <cell r="A21648">
            <v>1</v>
          </cell>
          <cell r="E21648">
            <v>4</v>
          </cell>
          <cell r="I21648">
            <v>22644.880000000001</v>
          </cell>
          <cell r="M21648">
            <v>4</v>
          </cell>
          <cell r="Q21648">
            <v>4</v>
          </cell>
          <cell r="V21648">
            <v>4306</v>
          </cell>
        </row>
        <row r="21649">
          <cell r="A21649">
            <v>1</v>
          </cell>
          <cell r="E21649">
            <v>4</v>
          </cell>
          <cell r="I21649">
            <v>0</v>
          </cell>
          <cell r="M21649">
            <v>4</v>
          </cell>
          <cell r="Q21649">
            <v>4</v>
          </cell>
          <cell r="V21649">
            <v>4320</v>
          </cell>
        </row>
        <row r="21650">
          <cell r="A21650">
            <v>1</v>
          </cell>
          <cell r="E21650">
            <v>4</v>
          </cell>
          <cell r="I21650">
            <v>0</v>
          </cell>
          <cell r="M21650">
            <v>4</v>
          </cell>
          <cell r="Q21650">
            <v>4</v>
          </cell>
          <cell r="V21650">
            <v>4340</v>
          </cell>
        </row>
        <row r="21651">
          <cell r="A21651">
            <v>1</v>
          </cell>
          <cell r="E21651">
            <v>4</v>
          </cell>
          <cell r="I21651">
            <v>200</v>
          </cell>
          <cell r="M21651">
            <v>4</v>
          </cell>
          <cell r="Q21651">
            <v>4</v>
          </cell>
          <cell r="V21651">
            <v>4360</v>
          </cell>
        </row>
        <row r="21652">
          <cell r="A21652">
            <v>1</v>
          </cell>
          <cell r="E21652">
            <v>4</v>
          </cell>
          <cell r="I21652">
            <v>0</v>
          </cell>
          <cell r="M21652">
            <v>4</v>
          </cell>
          <cell r="Q21652">
            <v>4</v>
          </cell>
          <cell r="V21652">
            <v>4380</v>
          </cell>
        </row>
        <row r="21653">
          <cell r="A21653">
            <v>1</v>
          </cell>
          <cell r="E21653">
            <v>4</v>
          </cell>
          <cell r="I21653">
            <v>7776</v>
          </cell>
          <cell r="M21653">
            <v>4</v>
          </cell>
          <cell r="Q21653">
            <v>4</v>
          </cell>
          <cell r="V21653">
            <v>4380</v>
          </cell>
        </row>
        <row r="21654">
          <cell r="A21654">
            <v>1</v>
          </cell>
          <cell r="E21654">
            <v>4</v>
          </cell>
          <cell r="I21654">
            <v>0</v>
          </cell>
          <cell r="M21654">
            <v>4</v>
          </cell>
          <cell r="Q21654">
            <v>4</v>
          </cell>
          <cell r="V21654">
            <v>4380</v>
          </cell>
        </row>
        <row r="21655">
          <cell r="A21655">
            <v>1</v>
          </cell>
          <cell r="E21655">
            <v>4</v>
          </cell>
          <cell r="I21655">
            <v>14366.86</v>
          </cell>
          <cell r="M21655">
            <v>4</v>
          </cell>
          <cell r="Q21655">
            <v>4</v>
          </cell>
          <cell r="V21655">
            <v>4380</v>
          </cell>
        </row>
        <row r="21656">
          <cell r="A21656">
            <v>1</v>
          </cell>
          <cell r="E21656">
            <v>4</v>
          </cell>
          <cell r="I21656">
            <v>0</v>
          </cell>
          <cell r="M21656">
            <v>4</v>
          </cell>
          <cell r="Q21656">
            <v>4</v>
          </cell>
          <cell r="V21656">
            <v>4380</v>
          </cell>
        </row>
        <row r="21657">
          <cell r="A21657">
            <v>1</v>
          </cell>
          <cell r="E21657">
            <v>4</v>
          </cell>
          <cell r="I21657">
            <v>0</v>
          </cell>
          <cell r="M21657">
            <v>4</v>
          </cell>
          <cell r="Q21657">
            <v>4</v>
          </cell>
          <cell r="V21657">
            <v>4380</v>
          </cell>
        </row>
        <row r="21658">
          <cell r="A21658">
            <v>1</v>
          </cell>
          <cell r="E21658">
            <v>4</v>
          </cell>
          <cell r="I21658">
            <v>0</v>
          </cell>
          <cell r="M21658">
            <v>4</v>
          </cell>
          <cell r="Q21658">
            <v>4</v>
          </cell>
          <cell r="V21658">
            <v>4380</v>
          </cell>
        </row>
        <row r="21659">
          <cell r="A21659">
            <v>1</v>
          </cell>
          <cell r="E21659">
            <v>4</v>
          </cell>
          <cell r="I21659">
            <v>0</v>
          </cell>
          <cell r="M21659">
            <v>4</v>
          </cell>
          <cell r="Q21659">
            <v>4</v>
          </cell>
          <cell r="V21659">
            <v>4380</v>
          </cell>
        </row>
        <row r="21660">
          <cell r="A21660">
            <v>1</v>
          </cell>
          <cell r="E21660">
            <v>4</v>
          </cell>
          <cell r="I21660">
            <v>1131.9000000000001</v>
          </cell>
          <cell r="M21660">
            <v>4</v>
          </cell>
          <cell r="Q21660">
            <v>4</v>
          </cell>
          <cell r="V21660">
            <v>4400</v>
          </cell>
        </row>
        <row r="21661">
          <cell r="A21661">
            <v>1</v>
          </cell>
          <cell r="E21661">
            <v>4</v>
          </cell>
          <cell r="I21661">
            <v>4500</v>
          </cell>
          <cell r="M21661">
            <v>4</v>
          </cell>
          <cell r="Q21661">
            <v>4</v>
          </cell>
          <cell r="V21661">
            <v>4400</v>
          </cell>
        </row>
        <row r="21662">
          <cell r="A21662">
            <v>1</v>
          </cell>
          <cell r="E21662">
            <v>4</v>
          </cell>
          <cell r="I21662">
            <v>0</v>
          </cell>
          <cell r="M21662">
            <v>4</v>
          </cell>
          <cell r="Q21662">
            <v>4</v>
          </cell>
          <cell r="V21662">
            <v>4480</v>
          </cell>
        </row>
        <row r="21663">
          <cell r="A21663">
            <v>1</v>
          </cell>
          <cell r="E21663">
            <v>4</v>
          </cell>
          <cell r="I21663">
            <v>0</v>
          </cell>
          <cell r="M21663">
            <v>4</v>
          </cell>
          <cell r="Q21663">
            <v>4</v>
          </cell>
          <cell r="V21663">
            <v>4480</v>
          </cell>
        </row>
        <row r="21664">
          <cell r="A21664">
            <v>1</v>
          </cell>
          <cell r="E21664">
            <v>4</v>
          </cell>
          <cell r="I21664">
            <v>0</v>
          </cell>
          <cell r="M21664">
            <v>4</v>
          </cell>
          <cell r="Q21664">
            <v>4</v>
          </cell>
          <cell r="V21664">
            <v>4480</v>
          </cell>
        </row>
        <row r="21665">
          <cell r="A21665">
            <v>1</v>
          </cell>
          <cell r="E21665">
            <v>4</v>
          </cell>
          <cell r="I21665">
            <v>1097.5</v>
          </cell>
          <cell r="M21665">
            <v>4</v>
          </cell>
          <cell r="Q21665">
            <v>4</v>
          </cell>
          <cell r="V21665">
            <v>4490</v>
          </cell>
        </row>
        <row r="21666">
          <cell r="A21666">
            <v>1</v>
          </cell>
          <cell r="E21666">
            <v>4</v>
          </cell>
          <cell r="I21666">
            <v>0</v>
          </cell>
          <cell r="M21666">
            <v>4</v>
          </cell>
          <cell r="Q21666">
            <v>4</v>
          </cell>
          <cell r="V21666">
            <v>4490</v>
          </cell>
        </row>
        <row r="21667">
          <cell r="A21667">
            <v>1</v>
          </cell>
          <cell r="E21667">
            <v>4</v>
          </cell>
          <cell r="I21667">
            <v>0</v>
          </cell>
          <cell r="M21667">
            <v>4</v>
          </cell>
          <cell r="Q21667">
            <v>4</v>
          </cell>
          <cell r="V21667">
            <v>4500</v>
          </cell>
        </row>
        <row r="21668">
          <cell r="A21668">
            <v>1</v>
          </cell>
          <cell r="E21668">
            <v>4</v>
          </cell>
          <cell r="I21668">
            <v>49224.98</v>
          </cell>
          <cell r="M21668">
            <v>4</v>
          </cell>
          <cell r="Q21668">
            <v>4</v>
          </cell>
          <cell r="V21668">
            <v>4500</v>
          </cell>
        </row>
        <row r="21669">
          <cell r="A21669">
            <v>1</v>
          </cell>
          <cell r="E21669">
            <v>4</v>
          </cell>
          <cell r="I21669">
            <v>0</v>
          </cell>
          <cell r="M21669">
            <v>4</v>
          </cell>
          <cell r="Q21669">
            <v>4</v>
          </cell>
          <cell r="V21669">
            <v>4500</v>
          </cell>
        </row>
        <row r="21670">
          <cell r="A21670">
            <v>1</v>
          </cell>
          <cell r="E21670">
            <v>4</v>
          </cell>
          <cell r="I21670">
            <v>0</v>
          </cell>
          <cell r="M21670">
            <v>4</v>
          </cell>
          <cell r="Q21670">
            <v>4</v>
          </cell>
          <cell r="V21670">
            <v>4520</v>
          </cell>
        </row>
        <row r="21671">
          <cell r="A21671">
            <v>1</v>
          </cell>
          <cell r="E21671">
            <v>4</v>
          </cell>
          <cell r="I21671">
            <v>0</v>
          </cell>
          <cell r="M21671">
            <v>4</v>
          </cell>
          <cell r="Q21671">
            <v>4</v>
          </cell>
          <cell r="V21671">
            <v>4520</v>
          </cell>
        </row>
        <row r="21672">
          <cell r="A21672">
            <v>1</v>
          </cell>
          <cell r="E21672">
            <v>4</v>
          </cell>
          <cell r="I21672">
            <v>171488.23</v>
          </cell>
          <cell r="M21672">
            <v>4</v>
          </cell>
          <cell r="Q21672">
            <v>4</v>
          </cell>
          <cell r="V21672">
            <v>4520</v>
          </cell>
        </row>
        <row r="21673">
          <cell r="A21673">
            <v>1</v>
          </cell>
          <cell r="E21673">
            <v>4</v>
          </cell>
          <cell r="I21673">
            <v>0</v>
          </cell>
          <cell r="M21673">
            <v>4</v>
          </cell>
          <cell r="Q21673">
            <v>4</v>
          </cell>
          <cell r="V21673">
            <v>4520</v>
          </cell>
        </row>
        <row r="21674">
          <cell r="A21674">
            <v>1</v>
          </cell>
          <cell r="E21674">
            <v>4</v>
          </cell>
          <cell r="I21674">
            <v>0</v>
          </cell>
          <cell r="M21674">
            <v>4</v>
          </cell>
          <cell r="Q21674">
            <v>4</v>
          </cell>
          <cell r="V21674">
            <v>4520</v>
          </cell>
        </row>
        <row r="21675">
          <cell r="A21675">
            <v>1</v>
          </cell>
          <cell r="E21675">
            <v>4</v>
          </cell>
          <cell r="I21675">
            <v>415.99</v>
          </cell>
          <cell r="M21675">
            <v>4</v>
          </cell>
          <cell r="Q21675">
            <v>4</v>
          </cell>
          <cell r="V21675">
            <v>4520</v>
          </cell>
        </row>
        <row r="21676">
          <cell r="A21676">
            <v>1</v>
          </cell>
          <cell r="E21676">
            <v>4</v>
          </cell>
          <cell r="I21676">
            <v>1568.61</v>
          </cell>
          <cell r="M21676">
            <v>4</v>
          </cell>
          <cell r="Q21676">
            <v>4</v>
          </cell>
          <cell r="V21676">
            <v>4520</v>
          </cell>
        </row>
        <row r="21677">
          <cell r="A21677">
            <v>1</v>
          </cell>
          <cell r="E21677">
            <v>4</v>
          </cell>
          <cell r="I21677">
            <v>1120.31</v>
          </cell>
          <cell r="M21677">
            <v>4</v>
          </cell>
          <cell r="Q21677">
            <v>4</v>
          </cell>
          <cell r="V21677">
            <v>4520</v>
          </cell>
        </row>
        <row r="21678">
          <cell r="A21678">
            <v>1</v>
          </cell>
          <cell r="E21678">
            <v>4</v>
          </cell>
          <cell r="I21678">
            <v>36244.99</v>
          </cell>
          <cell r="M21678">
            <v>4</v>
          </cell>
          <cell r="Q21678">
            <v>4</v>
          </cell>
          <cell r="V21678">
            <v>4560</v>
          </cell>
        </row>
        <row r="21679">
          <cell r="A21679">
            <v>1</v>
          </cell>
          <cell r="E21679">
            <v>4</v>
          </cell>
          <cell r="I21679">
            <v>0</v>
          </cell>
          <cell r="M21679">
            <v>4</v>
          </cell>
          <cell r="Q21679">
            <v>4</v>
          </cell>
          <cell r="V21679">
            <v>4560</v>
          </cell>
        </row>
        <row r="21680">
          <cell r="A21680">
            <v>1</v>
          </cell>
          <cell r="E21680">
            <v>4</v>
          </cell>
          <cell r="I21680">
            <v>0</v>
          </cell>
          <cell r="M21680">
            <v>4</v>
          </cell>
          <cell r="Q21680">
            <v>4</v>
          </cell>
          <cell r="V21680">
            <v>4570</v>
          </cell>
        </row>
        <row r="21681">
          <cell r="A21681">
            <v>1</v>
          </cell>
          <cell r="E21681">
            <v>4</v>
          </cell>
          <cell r="I21681">
            <v>0</v>
          </cell>
          <cell r="M21681">
            <v>4</v>
          </cell>
          <cell r="Q21681">
            <v>4</v>
          </cell>
          <cell r="V21681">
            <v>4595</v>
          </cell>
        </row>
        <row r="21682">
          <cell r="A21682">
            <v>1</v>
          </cell>
          <cell r="E21682">
            <v>4</v>
          </cell>
          <cell r="I21682">
            <v>1742</v>
          </cell>
          <cell r="M21682">
            <v>4</v>
          </cell>
          <cell r="Q21682">
            <v>4</v>
          </cell>
          <cell r="V21682">
            <v>4595</v>
          </cell>
        </row>
        <row r="21683">
          <cell r="A21683">
            <v>1</v>
          </cell>
          <cell r="E21683">
            <v>4</v>
          </cell>
          <cell r="I21683">
            <v>0</v>
          </cell>
          <cell r="M21683">
            <v>4</v>
          </cell>
          <cell r="Q21683">
            <v>4</v>
          </cell>
          <cell r="V21683">
            <v>4595</v>
          </cell>
        </row>
        <row r="21684">
          <cell r="A21684">
            <v>1</v>
          </cell>
          <cell r="E21684">
            <v>4</v>
          </cell>
          <cell r="I21684">
            <v>0</v>
          </cell>
          <cell r="M21684">
            <v>4</v>
          </cell>
          <cell r="Q21684">
            <v>4</v>
          </cell>
          <cell r="V21684">
            <v>4595</v>
          </cell>
        </row>
        <row r="21685">
          <cell r="A21685">
            <v>1</v>
          </cell>
          <cell r="E21685">
            <v>4</v>
          </cell>
          <cell r="I21685">
            <v>0</v>
          </cell>
          <cell r="M21685">
            <v>4</v>
          </cell>
          <cell r="Q21685">
            <v>4</v>
          </cell>
          <cell r="V21685">
            <v>4601</v>
          </cell>
        </row>
        <row r="21686">
          <cell r="A21686">
            <v>1</v>
          </cell>
          <cell r="E21686">
            <v>4</v>
          </cell>
          <cell r="I21686">
            <v>0</v>
          </cell>
          <cell r="M21686">
            <v>4</v>
          </cell>
          <cell r="Q21686">
            <v>4</v>
          </cell>
          <cell r="V21686">
            <v>4601</v>
          </cell>
        </row>
        <row r="21687">
          <cell r="A21687">
            <v>1</v>
          </cell>
          <cell r="E21687">
            <v>4</v>
          </cell>
          <cell r="I21687">
            <v>0</v>
          </cell>
          <cell r="M21687">
            <v>4</v>
          </cell>
          <cell r="Q21687">
            <v>4</v>
          </cell>
          <cell r="V21687">
            <v>4601</v>
          </cell>
        </row>
        <row r="21688">
          <cell r="A21688">
            <v>1</v>
          </cell>
          <cell r="E21688">
            <v>4</v>
          </cell>
          <cell r="I21688">
            <v>0</v>
          </cell>
          <cell r="M21688">
            <v>4</v>
          </cell>
          <cell r="Q21688">
            <v>4</v>
          </cell>
          <cell r="V21688">
            <v>4601</v>
          </cell>
        </row>
        <row r="21689">
          <cell r="A21689">
            <v>1</v>
          </cell>
          <cell r="E21689">
            <v>4</v>
          </cell>
          <cell r="I21689">
            <v>11001.47</v>
          </cell>
          <cell r="M21689">
            <v>4</v>
          </cell>
          <cell r="Q21689">
            <v>4</v>
          </cell>
          <cell r="V21689">
            <v>4601</v>
          </cell>
        </row>
        <row r="21690">
          <cell r="A21690">
            <v>1</v>
          </cell>
          <cell r="E21690">
            <v>4</v>
          </cell>
          <cell r="I21690">
            <v>0</v>
          </cell>
          <cell r="M21690">
            <v>4</v>
          </cell>
          <cell r="Q21690">
            <v>4</v>
          </cell>
          <cell r="V21690">
            <v>4601</v>
          </cell>
        </row>
        <row r="21691">
          <cell r="A21691">
            <v>1</v>
          </cell>
          <cell r="E21691">
            <v>4</v>
          </cell>
          <cell r="I21691">
            <v>46057.37</v>
          </cell>
          <cell r="M21691">
            <v>4</v>
          </cell>
          <cell r="Q21691">
            <v>4</v>
          </cell>
          <cell r="V21691">
            <v>4601</v>
          </cell>
        </row>
        <row r="21692">
          <cell r="A21692">
            <v>1</v>
          </cell>
          <cell r="E21692">
            <v>4</v>
          </cell>
          <cell r="I21692">
            <v>2963.44</v>
          </cell>
          <cell r="M21692">
            <v>4</v>
          </cell>
          <cell r="Q21692">
            <v>4</v>
          </cell>
          <cell r="V21692">
            <v>4602</v>
          </cell>
        </row>
        <row r="21693">
          <cell r="A21693">
            <v>1</v>
          </cell>
          <cell r="E21693">
            <v>4</v>
          </cell>
          <cell r="I21693">
            <v>0</v>
          </cell>
          <cell r="M21693">
            <v>4</v>
          </cell>
          <cell r="Q21693">
            <v>4</v>
          </cell>
          <cell r="V21693">
            <v>4602</v>
          </cell>
        </row>
        <row r="21694">
          <cell r="A21694">
            <v>1</v>
          </cell>
          <cell r="E21694">
            <v>4</v>
          </cell>
          <cell r="I21694">
            <v>2189.9499999999998</v>
          </cell>
          <cell r="M21694">
            <v>4</v>
          </cell>
          <cell r="Q21694">
            <v>4</v>
          </cell>
          <cell r="V21694">
            <v>4603</v>
          </cell>
        </row>
        <row r="21695">
          <cell r="A21695">
            <v>1</v>
          </cell>
          <cell r="E21695">
            <v>4</v>
          </cell>
          <cell r="I21695">
            <v>6098.26</v>
          </cell>
          <cell r="M21695">
            <v>4</v>
          </cell>
          <cell r="Q21695">
            <v>4</v>
          </cell>
          <cell r="V21695">
            <v>4603</v>
          </cell>
        </row>
        <row r="21696">
          <cell r="A21696">
            <v>1</v>
          </cell>
          <cell r="E21696">
            <v>4</v>
          </cell>
          <cell r="I21696">
            <v>0</v>
          </cell>
          <cell r="M21696">
            <v>4</v>
          </cell>
          <cell r="Q21696">
            <v>4</v>
          </cell>
          <cell r="V21696">
            <v>4603</v>
          </cell>
        </row>
        <row r="21697">
          <cell r="A21697">
            <v>1</v>
          </cell>
          <cell r="E21697">
            <v>4</v>
          </cell>
          <cell r="I21697">
            <v>5606.75</v>
          </cell>
          <cell r="M21697">
            <v>4</v>
          </cell>
          <cell r="Q21697">
            <v>4</v>
          </cell>
          <cell r="V21697">
            <v>4603</v>
          </cell>
        </row>
        <row r="21698">
          <cell r="A21698">
            <v>1</v>
          </cell>
          <cell r="E21698">
            <v>4</v>
          </cell>
          <cell r="I21698">
            <v>2634.4</v>
          </cell>
          <cell r="M21698">
            <v>4</v>
          </cell>
          <cell r="Q21698">
            <v>4</v>
          </cell>
          <cell r="V21698">
            <v>4604</v>
          </cell>
        </row>
        <row r="21699">
          <cell r="A21699">
            <v>1</v>
          </cell>
          <cell r="E21699">
            <v>4</v>
          </cell>
          <cell r="I21699">
            <v>34079.629999999997</v>
          </cell>
          <cell r="M21699">
            <v>4</v>
          </cell>
          <cell r="Q21699">
            <v>4</v>
          </cell>
          <cell r="V21699">
            <v>4604</v>
          </cell>
        </row>
        <row r="21700">
          <cell r="A21700">
            <v>1</v>
          </cell>
          <cell r="E21700">
            <v>4</v>
          </cell>
          <cell r="I21700">
            <v>0</v>
          </cell>
          <cell r="M21700">
            <v>4</v>
          </cell>
          <cell r="Q21700">
            <v>4</v>
          </cell>
          <cell r="V21700">
            <v>4610</v>
          </cell>
        </row>
        <row r="21701">
          <cell r="A21701">
            <v>1</v>
          </cell>
          <cell r="E21701">
            <v>4</v>
          </cell>
          <cell r="I21701">
            <v>0</v>
          </cell>
          <cell r="M21701">
            <v>4</v>
          </cell>
          <cell r="Q21701">
            <v>4</v>
          </cell>
          <cell r="V21701">
            <v>4610</v>
          </cell>
        </row>
        <row r="21702">
          <cell r="A21702">
            <v>1</v>
          </cell>
          <cell r="E21702">
            <v>4</v>
          </cell>
          <cell r="I21702">
            <v>0</v>
          </cell>
          <cell r="M21702">
            <v>4</v>
          </cell>
          <cell r="Q21702">
            <v>4</v>
          </cell>
          <cell r="V21702">
            <v>4610</v>
          </cell>
        </row>
        <row r="21703">
          <cell r="A21703">
            <v>1</v>
          </cell>
          <cell r="E21703">
            <v>4</v>
          </cell>
          <cell r="I21703">
            <v>0</v>
          </cell>
          <cell r="M21703">
            <v>4</v>
          </cell>
          <cell r="Q21703">
            <v>4</v>
          </cell>
          <cell r="V21703">
            <v>4610</v>
          </cell>
        </row>
        <row r="21704">
          <cell r="A21704">
            <v>1</v>
          </cell>
          <cell r="E21704">
            <v>4</v>
          </cell>
          <cell r="I21704">
            <v>4.96</v>
          </cell>
          <cell r="M21704">
            <v>4</v>
          </cell>
          <cell r="Q21704">
            <v>4</v>
          </cell>
          <cell r="V21704">
            <v>4640</v>
          </cell>
        </row>
        <row r="21705">
          <cell r="A21705">
            <v>1</v>
          </cell>
          <cell r="E21705">
            <v>4</v>
          </cell>
          <cell r="I21705">
            <v>-231.96</v>
          </cell>
          <cell r="M21705">
            <v>4</v>
          </cell>
          <cell r="Q21705">
            <v>4</v>
          </cell>
          <cell r="V21705">
            <v>4640</v>
          </cell>
        </row>
        <row r="21706">
          <cell r="A21706">
            <v>1</v>
          </cell>
          <cell r="E21706">
            <v>4</v>
          </cell>
          <cell r="I21706">
            <v>0</v>
          </cell>
          <cell r="M21706">
            <v>4</v>
          </cell>
          <cell r="Q21706">
            <v>4</v>
          </cell>
          <cell r="V21706">
            <v>4640</v>
          </cell>
        </row>
        <row r="21707">
          <cell r="A21707">
            <v>1</v>
          </cell>
          <cell r="E21707">
            <v>4</v>
          </cell>
          <cell r="I21707">
            <v>663</v>
          </cell>
          <cell r="M21707">
            <v>4</v>
          </cell>
          <cell r="Q21707">
            <v>4</v>
          </cell>
          <cell r="V21707">
            <v>4640</v>
          </cell>
        </row>
        <row r="21708">
          <cell r="A21708">
            <v>1</v>
          </cell>
          <cell r="E21708">
            <v>4</v>
          </cell>
          <cell r="I21708">
            <v>0</v>
          </cell>
          <cell r="M21708">
            <v>4</v>
          </cell>
          <cell r="Q21708">
            <v>4</v>
          </cell>
          <cell r="V21708">
            <v>4640</v>
          </cell>
        </row>
        <row r="21709">
          <cell r="A21709">
            <v>1</v>
          </cell>
          <cell r="E21709">
            <v>4</v>
          </cell>
          <cell r="I21709">
            <v>247.35</v>
          </cell>
          <cell r="M21709">
            <v>4</v>
          </cell>
          <cell r="Q21709">
            <v>4</v>
          </cell>
          <cell r="V21709">
            <v>4640</v>
          </cell>
        </row>
        <row r="21710">
          <cell r="A21710">
            <v>1</v>
          </cell>
          <cell r="E21710">
            <v>4</v>
          </cell>
          <cell r="I21710">
            <v>35047.589999999997</v>
          </cell>
          <cell r="M21710">
            <v>4</v>
          </cell>
          <cell r="Q21710">
            <v>4</v>
          </cell>
          <cell r="V21710">
            <v>4660</v>
          </cell>
        </row>
        <row r="21711">
          <cell r="A21711">
            <v>1</v>
          </cell>
          <cell r="E21711">
            <v>4</v>
          </cell>
          <cell r="I21711">
            <v>544</v>
          </cell>
          <cell r="M21711">
            <v>4</v>
          </cell>
          <cell r="Q21711">
            <v>4</v>
          </cell>
          <cell r="V21711">
            <v>4660</v>
          </cell>
        </row>
        <row r="21712">
          <cell r="A21712">
            <v>1</v>
          </cell>
          <cell r="E21712">
            <v>4</v>
          </cell>
          <cell r="I21712">
            <v>0</v>
          </cell>
          <cell r="M21712">
            <v>4</v>
          </cell>
          <cell r="Q21712">
            <v>4</v>
          </cell>
          <cell r="V21712">
            <v>4660</v>
          </cell>
        </row>
        <row r="21713">
          <cell r="A21713">
            <v>1</v>
          </cell>
          <cell r="E21713">
            <v>4</v>
          </cell>
          <cell r="I21713">
            <v>0</v>
          </cell>
          <cell r="M21713">
            <v>4</v>
          </cell>
          <cell r="Q21713">
            <v>4</v>
          </cell>
          <cell r="V21713">
            <v>4660</v>
          </cell>
        </row>
        <row r="21714">
          <cell r="A21714">
            <v>1</v>
          </cell>
          <cell r="E21714">
            <v>4</v>
          </cell>
          <cell r="I21714">
            <v>0</v>
          </cell>
          <cell r="M21714">
            <v>4</v>
          </cell>
          <cell r="Q21714">
            <v>4</v>
          </cell>
          <cell r="V21714">
            <v>4660</v>
          </cell>
        </row>
        <row r="21715">
          <cell r="A21715">
            <v>1</v>
          </cell>
          <cell r="E21715">
            <v>4</v>
          </cell>
          <cell r="I21715">
            <v>0</v>
          </cell>
          <cell r="M21715">
            <v>4</v>
          </cell>
          <cell r="Q21715">
            <v>4</v>
          </cell>
          <cell r="V21715">
            <v>4660</v>
          </cell>
        </row>
        <row r="21716">
          <cell r="A21716">
            <v>1</v>
          </cell>
          <cell r="E21716">
            <v>4</v>
          </cell>
          <cell r="I21716">
            <v>-1379603.55</v>
          </cell>
          <cell r="M21716">
            <v>4</v>
          </cell>
          <cell r="Q21716">
            <v>4</v>
          </cell>
          <cell r="V21716">
            <v>4680</v>
          </cell>
        </row>
        <row r="21717">
          <cell r="A21717">
            <v>1</v>
          </cell>
          <cell r="E21717">
            <v>4</v>
          </cell>
          <cell r="I21717">
            <v>24000</v>
          </cell>
          <cell r="M21717">
            <v>4</v>
          </cell>
          <cell r="Q21717">
            <v>4</v>
          </cell>
          <cell r="V21717">
            <v>4680</v>
          </cell>
        </row>
        <row r="21718">
          <cell r="A21718">
            <v>1</v>
          </cell>
          <cell r="E21718">
            <v>4</v>
          </cell>
          <cell r="I21718">
            <v>6000</v>
          </cell>
          <cell r="M21718">
            <v>4</v>
          </cell>
          <cell r="Q21718">
            <v>4</v>
          </cell>
          <cell r="V21718">
            <v>4680</v>
          </cell>
        </row>
        <row r="21719">
          <cell r="A21719">
            <v>1</v>
          </cell>
          <cell r="E21719">
            <v>4</v>
          </cell>
          <cell r="I21719">
            <v>-215.64</v>
          </cell>
          <cell r="M21719">
            <v>4</v>
          </cell>
          <cell r="Q21719">
            <v>4</v>
          </cell>
          <cell r="V21719">
            <v>4680</v>
          </cell>
        </row>
        <row r="21720">
          <cell r="A21720">
            <v>1</v>
          </cell>
          <cell r="E21720">
            <v>4</v>
          </cell>
          <cell r="I21720">
            <v>0</v>
          </cell>
          <cell r="M21720">
            <v>4</v>
          </cell>
          <cell r="Q21720">
            <v>4</v>
          </cell>
          <cell r="V21720">
            <v>4680</v>
          </cell>
        </row>
        <row r="21721">
          <cell r="A21721">
            <v>1</v>
          </cell>
          <cell r="E21721">
            <v>4</v>
          </cell>
          <cell r="I21721">
            <v>0</v>
          </cell>
          <cell r="M21721">
            <v>4</v>
          </cell>
          <cell r="Q21721">
            <v>4</v>
          </cell>
          <cell r="V21721">
            <v>4680</v>
          </cell>
        </row>
        <row r="21722">
          <cell r="A21722">
            <v>1</v>
          </cell>
          <cell r="E21722">
            <v>4</v>
          </cell>
          <cell r="I21722">
            <v>0</v>
          </cell>
          <cell r="M21722">
            <v>4</v>
          </cell>
          <cell r="Q21722">
            <v>4</v>
          </cell>
          <cell r="V21722">
            <v>4690</v>
          </cell>
        </row>
        <row r="21723">
          <cell r="A21723">
            <v>1</v>
          </cell>
          <cell r="E21723">
            <v>4</v>
          </cell>
          <cell r="I21723">
            <v>106496.9</v>
          </cell>
          <cell r="M21723">
            <v>4</v>
          </cell>
          <cell r="Q21723">
            <v>4</v>
          </cell>
          <cell r="V21723">
            <v>4700</v>
          </cell>
        </row>
        <row r="21724">
          <cell r="A21724">
            <v>1</v>
          </cell>
          <cell r="E21724">
            <v>4</v>
          </cell>
          <cell r="I21724">
            <v>0</v>
          </cell>
          <cell r="M21724">
            <v>4</v>
          </cell>
          <cell r="Q21724">
            <v>4</v>
          </cell>
          <cell r="V21724">
            <v>4700</v>
          </cell>
        </row>
        <row r="21725">
          <cell r="A21725">
            <v>1</v>
          </cell>
          <cell r="E21725">
            <v>4</v>
          </cell>
          <cell r="I21725">
            <v>0</v>
          </cell>
          <cell r="M21725">
            <v>4</v>
          </cell>
          <cell r="Q21725">
            <v>4</v>
          </cell>
          <cell r="V21725">
            <v>4700</v>
          </cell>
        </row>
        <row r="21726">
          <cell r="A21726">
            <v>1</v>
          </cell>
          <cell r="E21726">
            <v>4</v>
          </cell>
          <cell r="I21726">
            <v>0</v>
          </cell>
          <cell r="M21726">
            <v>4</v>
          </cell>
          <cell r="Q21726">
            <v>4</v>
          </cell>
          <cell r="V21726">
            <v>4720</v>
          </cell>
        </row>
        <row r="21727">
          <cell r="A21727">
            <v>1</v>
          </cell>
          <cell r="E21727">
            <v>4</v>
          </cell>
          <cell r="I21727">
            <v>5112.6000000000004</v>
          </cell>
          <cell r="M21727">
            <v>4</v>
          </cell>
          <cell r="Q21727">
            <v>4</v>
          </cell>
          <cell r="V21727">
            <v>4720</v>
          </cell>
        </row>
        <row r="21728">
          <cell r="A21728">
            <v>1</v>
          </cell>
          <cell r="E21728">
            <v>4</v>
          </cell>
          <cell r="I21728">
            <v>0</v>
          </cell>
          <cell r="M21728">
            <v>4</v>
          </cell>
          <cell r="Q21728">
            <v>4</v>
          </cell>
          <cell r="V21728">
            <v>4720</v>
          </cell>
        </row>
        <row r="21729">
          <cell r="A21729">
            <v>1</v>
          </cell>
          <cell r="E21729">
            <v>4</v>
          </cell>
          <cell r="I21729">
            <v>0</v>
          </cell>
          <cell r="M21729">
            <v>4</v>
          </cell>
          <cell r="Q21729">
            <v>4</v>
          </cell>
          <cell r="V21729">
            <v>4720</v>
          </cell>
        </row>
        <row r="21730">
          <cell r="A21730">
            <v>1</v>
          </cell>
          <cell r="E21730">
            <v>4</v>
          </cell>
          <cell r="I21730">
            <v>0</v>
          </cell>
          <cell r="M21730">
            <v>4</v>
          </cell>
          <cell r="Q21730">
            <v>4</v>
          </cell>
          <cell r="V21730">
            <v>4720</v>
          </cell>
        </row>
        <row r="21731">
          <cell r="A21731">
            <v>1</v>
          </cell>
          <cell r="E21731">
            <v>4</v>
          </cell>
          <cell r="I21731">
            <v>0</v>
          </cell>
          <cell r="M21731">
            <v>4</v>
          </cell>
          <cell r="Q21731">
            <v>4</v>
          </cell>
          <cell r="V21731">
            <v>4720</v>
          </cell>
        </row>
        <row r="21732">
          <cell r="A21732">
            <v>1</v>
          </cell>
          <cell r="E21732">
            <v>4</v>
          </cell>
          <cell r="I21732">
            <v>0</v>
          </cell>
          <cell r="M21732">
            <v>4</v>
          </cell>
          <cell r="Q21732">
            <v>4</v>
          </cell>
          <cell r="V21732">
            <v>4720</v>
          </cell>
        </row>
        <row r="21733">
          <cell r="A21733">
            <v>1</v>
          </cell>
          <cell r="E21733">
            <v>4</v>
          </cell>
          <cell r="I21733">
            <v>288779.07</v>
          </cell>
          <cell r="M21733">
            <v>4</v>
          </cell>
          <cell r="Q21733">
            <v>4</v>
          </cell>
          <cell r="V21733">
            <v>4730</v>
          </cell>
        </row>
        <row r="21734">
          <cell r="A21734">
            <v>1</v>
          </cell>
          <cell r="E21734">
            <v>4</v>
          </cell>
          <cell r="I21734">
            <v>0</v>
          </cell>
          <cell r="M21734">
            <v>4</v>
          </cell>
          <cell r="Q21734">
            <v>4</v>
          </cell>
          <cell r="V21734">
            <v>4730</v>
          </cell>
        </row>
        <row r="21735">
          <cell r="A21735">
            <v>1</v>
          </cell>
          <cell r="E21735">
            <v>4</v>
          </cell>
          <cell r="I21735">
            <v>0</v>
          </cell>
          <cell r="M21735">
            <v>4</v>
          </cell>
          <cell r="Q21735">
            <v>4</v>
          </cell>
          <cell r="V21735">
            <v>4730</v>
          </cell>
        </row>
        <row r="21736">
          <cell r="A21736">
            <v>1</v>
          </cell>
          <cell r="E21736">
            <v>4</v>
          </cell>
          <cell r="I21736">
            <v>-7160.84</v>
          </cell>
          <cell r="M21736">
            <v>4</v>
          </cell>
          <cell r="Q21736">
            <v>4</v>
          </cell>
          <cell r="V21736">
            <v>4730</v>
          </cell>
        </row>
        <row r="21737">
          <cell r="A21737">
            <v>1</v>
          </cell>
          <cell r="E21737">
            <v>4</v>
          </cell>
          <cell r="I21737">
            <v>303194.33</v>
          </cell>
          <cell r="M21737">
            <v>4</v>
          </cell>
          <cell r="Q21737">
            <v>4</v>
          </cell>
          <cell r="V21737">
            <v>4730</v>
          </cell>
        </row>
        <row r="21738">
          <cell r="A21738">
            <v>1</v>
          </cell>
          <cell r="E21738">
            <v>4</v>
          </cell>
          <cell r="I21738">
            <v>101306.19</v>
          </cell>
          <cell r="M21738">
            <v>4</v>
          </cell>
          <cell r="Q21738">
            <v>4</v>
          </cell>
          <cell r="V21738">
            <v>4730</v>
          </cell>
        </row>
        <row r="21739">
          <cell r="A21739">
            <v>1</v>
          </cell>
          <cell r="E21739">
            <v>4</v>
          </cell>
          <cell r="I21739">
            <v>83804.36</v>
          </cell>
          <cell r="M21739">
            <v>4</v>
          </cell>
          <cell r="Q21739">
            <v>4</v>
          </cell>
          <cell r="V21739">
            <v>4730</v>
          </cell>
        </row>
        <row r="21740">
          <cell r="A21740">
            <v>1</v>
          </cell>
          <cell r="E21740">
            <v>4</v>
          </cell>
          <cell r="I21740">
            <v>111892.15</v>
          </cell>
          <cell r="M21740">
            <v>4</v>
          </cell>
          <cell r="Q21740">
            <v>4</v>
          </cell>
          <cell r="V21740">
            <v>4730</v>
          </cell>
        </row>
        <row r="21741">
          <cell r="A21741">
            <v>1</v>
          </cell>
          <cell r="E21741">
            <v>4</v>
          </cell>
          <cell r="I21741">
            <v>55523.9</v>
          </cell>
          <cell r="M21741">
            <v>4</v>
          </cell>
          <cell r="Q21741">
            <v>4</v>
          </cell>
          <cell r="V21741">
            <v>4730</v>
          </cell>
        </row>
        <row r="21742">
          <cell r="A21742">
            <v>1</v>
          </cell>
          <cell r="E21742">
            <v>4</v>
          </cell>
          <cell r="I21742">
            <v>76263.64</v>
          </cell>
          <cell r="M21742">
            <v>4</v>
          </cell>
          <cell r="Q21742">
            <v>4</v>
          </cell>
          <cell r="V21742">
            <v>4730</v>
          </cell>
        </row>
        <row r="21743">
          <cell r="A21743">
            <v>1</v>
          </cell>
          <cell r="E21743">
            <v>4</v>
          </cell>
          <cell r="I21743">
            <v>216893.45</v>
          </cell>
          <cell r="M21743">
            <v>4</v>
          </cell>
          <cell r="Q21743">
            <v>4</v>
          </cell>
          <cell r="V21743">
            <v>4730</v>
          </cell>
        </row>
        <row r="21744">
          <cell r="A21744">
            <v>1</v>
          </cell>
          <cell r="E21744">
            <v>4</v>
          </cell>
          <cell r="I21744">
            <v>15212.39</v>
          </cell>
          <cell r="M21744">
            <v>4</v>
          </cell>
          <cell r="Q21744">
            <v>4</v>
          </cell>
          <cell r="V21744">
            <v>4730</v>
          </cell>
        </row>
        <row r="21745">
          <cell r="A21745">
            <v>1</v>
          </cell>
          <cell r="E21745">
            <v>4</v>
          </cell>
          <cell r="I21745">
            <v>0</v>
          </cell>
          <cell r="M21745">
            <v>4</v>
          </cell>
          <cell r="Q21745">
            <v>4</v>
          </cell>
          <cell r="V21745">
            <v>4730</v>
          </cell>
        </row>
        <row r="21746">
          <cell r="A21746">
            <v>1</v>
          </cell>
          <cell r="E21746">
            <v>4</v>
          </cell>
          <cell r="I21746">
            <v>0</v>
          </cell>
          <cell r="M21746">
            <v>4</v>
          </cell>
          <cell r="Q21746">
            <v>4</v>
          </cell>
          <cell r="V21746">
            <v>4730</v>
          </cell>
        </row>
        <row r="21747">
          <cell r="A21747">
            <v>1</v>
          </cell>
          <cell r="E21747">
            <v>4</v>
          </cell>
          <cell r="I21747">
            <v>0</v>
          </cell>
          <cell r="M21747">
            <v>4</v>
          </cell>
          <cell r="Q21747">
            <v>4</v>
          </cell>
          <cell r="V21747">
            <v>4730</v>
          </cell>
        </row>
        <row r="21748">
          <cell r="A21748">
            <v>1</v>
          </cell>
          <cell r="E21748">
            <v>4</v>
          </cell>
          <cell r="I21748">
            <v>189729.93</v>
          </cell>
          <cell r="M21748">
            <v>4</v>
          </cell>
          <cell r="Q21748">
            <v>4</v>
          </cell>
          <cell r="V21748">
            <v>4730</v>
          </cell>
        </row>
        <row r="21749">
          <cell r="A21749">
            <v>1</v>
          </cell>
          <cell r="E21749">
            <v>4</v>
          </cell>
          <cell r="I21749">
            <v>35367.919999999998</v>
          </cell>
          <cell r="M21749">
            <v>4</v>
          </cell>
          <cell r="Q21749">
            <v>4</v>
          </cell>
          <cell r="V21749">
            <v>4730</v>
          </cell>
        </row>
        <row r="21750">
          <cell r="A21750">
            <v>1</v>
          </cell>
          <cell r="E21750">
            <v>4</v>
          </cell>
          <cell r="I21750">
            <v>285046.39</v>
          </cell>
          <cell r="M21750">
            <v>4</v>
          </cell>
          <cell r="Q21750">
            <v>4</v>
          </cell>
          <cell r="V21750">
            <v>4730</v>
          </cell>
        </row>
        <row r="21751">
          <cell r="A21751">
            <v>1</v>
          </cell>
          <cell r="E21751">
            <v>4</v>
          </cell>
          <cell r="I21751">
            <v>0</v>
          </cell>
          <cell r="M21751">
            <v>4</v>
          </cell>
          <cell r="Q21751">
            <v>4</v>
          </cell>
          <cell r="V21751">
            <v>4730</v>
          </cell>
        </row>
        <row r="21752">
          <cell r="A21752">
            <v>1</v>
          </cell>
          <cell r="E21752">
            <v>4</v>
          </cell>
          <cell r="I21752">
            <v>0</v>
          </cell>
          <cell r="M21752">
            <v>4</v>
          </cell>
          <cell r="Q21752">
            <v>4</v>
          </cell>
          <cell r="V21752">
            <v>4730</v>
          </cell>
        </row>
        <row r="21753">
          <cell r="A21753">
            <v>1</v>
          </cell>
          <cell r="E21753">
            <v>4</v>
          </cell>
          <cell r="I21753">
            <v>0</v>
          </cell>
          <cell r="M21753">
            <v>4</v>
          </cell>
          <cell r="Q21753">
            <v>4</v>
          </cell>
          <cell r="V21753">
            <v>4730</v>
          </cell>
        </row>
        <row r="21754">
          <cell r="A21754">
            <v>1</v>
          </cell>
          <cell r="E21754">
            <v>4</v>
          </cell>
          <cell r="I21754">
            <v>33573.21</v>
          </cell>
          <cell r="M21754">
            <v>4</v>
          </cell>
          <cell r="Q21754">
            <v>4</v>
          </cell>
          <cell r="V21754">
            <v>4730</v>
          </cell>
        </row>
        <row r="21755">
          <cell r="A21755">
            <v>1</v>
          </cell>
          <cell r="E21755">
            <v>4</v>
          </cell>
          <cell r="I21755">
            <v>0</v>
          </cell>
          <cell r="M21755">
            <v>4</v>
          </cell>
          <cell r="Q21755">
            <v>4</v>
          </cell>
          <cell r="V21755">
            <v>4730</v>
          </cell>
        </row>
        <row r="21756">
          <cell r="A21756">
            <v>1</v>
          </cell>
          <cell r="E21756">
            <v>4</v>
          </cell>
          <cell r="I21756">
            <v>61382.11</v>
          </cell>
          <cell r="M21756">
            <v>4</v>
          </cell>
          <cell r="Q21756">
            <v>4</v>
          </cell>
          <cell r="V21756">
            <v>4730</v>
          </cell>
        </row>
        <row r="21757">
          <cell r="A21757">
            <v>1</v>
          </cell>
          <cell r="E21757">
            <v>4</v>
          </cell>
          <cell r="I21757">
            <v>1562.9</v>
          </cell>
          <cell r="M21757">
            <v>4</v>
          </cell>
          <cell r="Q21757">
            <v>4</v>
          </cell>
          <cell r="V21757">
            <v>4740</v>
          </cell>
        </row>
        <row r="21758">
          <cell r="A21758">
            <v>1</v>
          </cell>
          <cell r="E21758">
            <v>4</v>
          </cell>
          <cell r="I21758">
            <v>3658.71</v>
          </cell>
          <cell r="M21758">
            <v>4</v>
          </cell>
          <cell r="Q21758">
            <v>4</v>
          </cell>
          <cell r="V21758">
            <v>4740</v>
          </cell>
        </row>
        <row r="21759">
          <cell r="A21759">
            <v>1</v>
          </cell>
          <cell r="E21759">
            <v>4</v>
          </cell>
          <cell r="I21759">
            <v>10372.32</v>
          </cell>
          <cell r="M21759">
            <v>4</v>
          </cell>
          <cell r="Q21759">
            <v>4</v>
          </cell>
          <cell r="V21759">
            <v>4740</v>
          </cell>
        </row>
        <row r="21760">
          <cell r="A21760">
            <v>1</v>
          </cell>
          <cell r="E21760">
            <v>4</v>
          </cell>
          <cell r="I21760">
            <v>5590.76</v>
          </cell>
          <cell r="M21760">
            <v>4</v>
          </cell>
          <cell r="Q21760">
            <v>4</v>
          </cell>
          <cell r="V21760">
            <v>4740</v>
          </cell>
        </row>
        <row r="21761">
          <cell r="A21761">
            <v>1</v>
          </cell>
          <cell r="E21761">
            <v>4</v>
          </cell>
          <cell r="I21761">
            <v>31552.560000000001</v>
          </cell>
          <cell r="M21761">
            <v>4</v>
          </cell>
          <cell r="Q21761">
            <v>4</v>
          </cell>
          <cell r="V21761">
            <v>4740</v>
          </cell>
        </row>
        <row r="21762">
          <cell r="A21762">
            <v>1</v>
          </cell>
          <cell r="E21762">
            <v>4</v>
          </cell>
          <cell r="I21762">
            <v>10892.42</v>
          </cell>
          <cell r="M21762">
            <v>4</v>
          </cell>
          <cell r="Q21762">
            <v>4</v>
          </cell>
          <cell r="V21762">
            <v>4740</v>
          </cell>
        </row>
        <row r="21763">
          <cell r="A21763">
            <v>1</v>
          </cell>
          <cell r="E21763">
            <v>4</v>
          </cell>
          <cell r="I21763">
            <v>2779.08</v>
          </cell>
          <cell r="M21763">
            <v>4</v>
          </cell>
          <cell r="Q21763">
            <v>4</v>
          </cell>
          <cell r="V21763">
            <v>4740</v>
          </cell>
        </row>
        <row r="21764">
          <cell r="A21764">
            <v>1</v>
          </cell>
          <cell r="E21764">
            <v>4</v>
          </cell>
          <cell r="I21764">
            <v>-44086.85</v>
          </cell>
          <cell r="M21764">
            <v>4</v>
          </cell>
          <cell r="Q21764">
            <v>4</v>
          </cell>
          <cell r="V21764">
            <v>4751</v>
          </cell>
        </row>
        <row r="21765">
          <cell r="A21765">
            <v>1</v>
          </cell>
          <cell r="E21765">
            <v>4</v>
          </cell>
          <cell r="I21765">
            <v>38684.720000000001</v>
          </cell>
          <cell r="M21765">
            <v>4</v>
          </cell>
          <cell r="Q21765">
            <v>4</v>
          </cell>
          <cell r="V21765">
            <v>4751</v>
          </cell>
        </row>
        <row r="21766">
          <cell r="A21766">
            <v>1</v>
          </cell>
          <cell r="E21766">
            <v>4</v>
          </cell>
          <cell r="I21766">
            <v>39215.69</v>
          </cell>
          <cell r="M21766">
            <v>4</v>
          </cell>
          <cell r="Q21766">
            <v>4</v>
          </cell>
          <cell r="V21766">
            <v>4751</v>
          </cell>
        </row>
        <row r="21767">
          <cell r="A21767">
            <v>1</v>
          </cell>
          <cell r="E21767">
            <v>4</v>
          </cell>
          <cell r="I21767">
            <v>51294.12</v>
          </cell>
          <cell r="M21767">
            <v>4</v>
          </cell>
          <cell r="Q21767">
            <v>4</v>
          </cell>
          <cell r="V21767">
            <v>4751</v>
          </cell>
        </row>
        <row r="21768">
          <cell r="A21768">
            <v>1</v>
          </cell>
          <cell r="E21768">
            <v>4</v>
          </cell>
          <cell r="I21768">
            <v>128171.91</v>
          </cell>
          <cell r="M21768">
            <v>4</v>
          </cell>
          <cell r="Q21768">
            <v>4</v>
          </cell>
          <cell r="V21768">
            <v>4751</v>
          </cell>
        </row>
        <row r="21769">
          <cell r="A21769">
            <v>1</v>
          </cell>
          <cell r="E21769">
            <v>4</v>
          </cell>
          <cell r="I21769">
            <v>0</v>
          </cell>
          <cell r="M21769">
            <v>4</v>
          </cell>
          <cell r="Q21769">
            <v>4</v>
          </cell>
          <cell r="V21769">
            <v>4755</v>
          </cell>
        </row>
        <row r="21770">
          <cell r="A21770">
            <v>1</v>
          </cell>
          <cell r="E21770">
            <v>4</v>
          </cell>
          <cell r="I21770">
            <v>9023.6200000000008</v>
          </cell>
          <cell r="M21770">
            <v>4</v>
          </cell>
          <cell r="Q21770">
            <v>4</v>
          </cell>
          <cell r="V21770">
            <v>4760</v>
          </cell>
        </row>
        <row r="21771">
          <cell r="A21771">
            <v>1</v>
          </cell>
          <cell r="E21771">
            <v>4</v>
          </cell>
          <cell r="I21771">
            <v>0</v>
          </cell>
          <cell r="M21771">
            <v>4</v>
          </cell>
          <cell r="Q21771">
            <v>4</v>
          </cell>
          <cell r="V21771">
            <v>4760</v>
          </cell>
        </row>
        <row r="21772">
          <cell r="A21772">
            <v>1</v>
          </cell>
          <cell r="E21772">
            <v>4</v>
          </cell>
          <cell r="I21772">
            <v>-10.029999999999999</v>
          </cell>
          <cell r="M21772">
            <v>4</v>
          </cell>
          <cell r="Q21772">
            <v>4</v>
          </cell>
          <cell r="V21772">
            <v>4770</v>
          </cell>
        </row>
        <row r="21773">
          <cell r="A21773">
            <v>1</v>
          </cell>
          <cell r="E21773">
            <v>4</v>
          </cell>
          <cell r="I21773">
            <v>0</v>
          </cell>
          <cell r="M21773">
            <v>4</v>
          </cell>
          <cell r="Q21773">
            <v>4</v>
          </cell>
          <cell r="V21773">
            <v>4770</v>
          </cell>
        </row>
        <row r="21774">
          <cell r="A21774">
            <v>1</v>
          </cell>
          <cell r="E21774">
            <v>4</v>
          </cell>
          <cell r="I21774">
            <v>0</v>
          </cell>
          <cell r="M21774">
            <v>4</v>
          </cell>
          <cell r="Q21774">
            <v>4</v>
          </cell>
          <cell r="V21774">
            <v>4770</v>
          </cell>
        </row>
        <row r="21775">
          <cell r="A21775">
            <v>1</v>
          </cell>
          <cell r="E21775">
            <v>4</v>
          </cell>
          <cell r="I21775">
            <v>0</v>
          </cell>
          <cell r="M21775">
            <v>4</v>
          </cell>
          <cell r="Q21775">
            <v>4</v>
          </cell>
          <cell r="V21775">
            <v>4770</v>
          </cell>
        </row>
        <row r="21776">
          <cell r="A21776">
            <v>1</v>
          </cell>
          <cell r="E21776">
            <v>4</v>
          </cell>
          <cell r="I21776">
            <v>0</v>
          </cell>
          <cell r="M21776">
            <v>4</v>
          </cell>
          <cell r="Q21776">
            <v>4</v>
          </cell>
          <cell r="V21776">
            <v>4770</v>
          </cell>
        </row>
        <row r="21777">
          <cell r="A21777">
            <v>1</v>
          </cell>
          <cell r="E21777">
            <v>4</v>
          </cell>
          <cell r="I21777">
            <v>0</v>
          </cell>
          <cell r="M21777">
            <v>4</v>
          </cell>
          <cell r="Q21777">
            <v>4</v>
          </cell>
          <cell r="V21777">
            <v>4770</v>
          </cell>
        </row>
        <row r="21778">
          <cell r="A21778">
            <v>1</v>
          </cell>
          <cell r="E21778">
            <v>4</v>
          </cell>
          <cell r="I21778">
            <v>0</v>
          </cell>
          <cell r="M21778">
            <v>4</v>
          </cell>
          <cell r="Q21778">
            <v>4</v>
          </cell>
          <cell r="V21778">
            <v>4770</v>
          </cell>
        </row>
        <row r="21779">
          <cell r="A21779">
            <v>1</v>
          </cell>
          <cell r="E21779">
            <v>4</v>
          </cell>
          <cell r="I21779">
            <v>-20879.169999999998</v>
          </cell>
          <cell r="M21779">
            <v>4</v>
          </cell>
          <cell r="Q21779">
            <v>4</v>
          </cell>
          <cell r="V21779">
            <v>4772</v>
          </cell>
        </row>
        <row r="21780">
          <cell r="A21780">
            <v>1</v>
          </cell>
          <cell r="E21780">
            <v>4</v>
          </cell>
          <cell r="I21780">
            <v>45000</v>
          </cell>
          <cell r="M21780">
            <v>4</v>
          </cell>
          <cell r="Q21780">
            <v>4</v>
          </cell>
          <cell r="V21780">
            <v>4772</v>
          </cell>
        </row>
        <row r="21781">
          <cell r="A21781">
            <v>1</v>
          </cell>
          <cell r="E21781">
            <v>4</v>
          </cell>
          <cell r="I21781">
            <v>0</v>
          </cell>
          <cell r="M21781">
            <v>4</v>
          </cell>
          <cell r="Q21781">
            <v>4</v>
          </cell>
          <cell r="V21781">
            <v>4772</v>
          </cell>
        </row>
        <row r="21782">
          <cell r="A21782">
            <v>1</v>
          </cell>
          <cell r="E21782">
            <v>4</v>
          </cell>
          <cell r="I21782">
            <v>15976.18</v>
          </cell>
          <cell r="M21782">
            <v>4</v>
          </cell>
          <cell r="Q21782">
            <v>4</v>
          </cell>
          <cell r="V21782">
            <v>4775</v>
          </cell>
        </row>
        <row r="21783">
          <cell r="A21783">
            <v>1</v>
          </cell>
          <cell r="E21783">
            <v>4</v>
          </cell>
          <cell r="I21783">
            <v>139.9</v>
          </cell>
          <cell r="M21783">
            <v>4</v>
          </cell>
          <cell r="Q21783">
            <v>4</v>
          </cell>
          <cell r="V21783">
            <v>4775</v>
          </cell>
        </row>
        <row r="21784">
          <cell r="A21784">
            <v>1</v>
          </cell>
          <cell r="E21784">
            <v>4</v>
          </cell>
          <cell r="I21784">
            <v>472.25</v>
          </cell>
          <cell r="M21784">
            <v>4</v>
          </cell>
          <cell r="Q21784">
            <v>4</v>
          </cell>
          <cell r="V21784">
            <v>4775</v>
          </cell>
        </row>
        <row r="21785">
          <cell r="A21785">
            <v>1</v>
          </cell>
          <cell r="E21785">
            <v>4</v>
          </cell>
          <cell r="I21785">
            <v>0</v>
          </cell>
          <cell r="M21785">
            <v>4</v>
          </cell>
          <cell r="Q21785">
            <v>4</v>
          </cell>
          <cell r="V21785">
            <v>4775</v>
          </cell>
        </row>
        <row r="21786">
          <cell r="A21786">
            <v>1</v>
          </cell>
          <cell r="E21786">
            <v>4</v>
          </cell>
          <cell r="I21786">
            <v>0</v>
          </cell>
          <cell r="M21786">
            <v>4</v>
          </cell>
          <cell r="Q21786">
            <v>4</v>
          </cell>
          <cell r="V21786">
            <v>4775</v>
          </cell>
        </row>
        <row r="21787">
          <cell r="A21787">
            <v>1</v>
          </cell>
          <cell r="E21787">
            <v>4</v>
          </cell>
          <cell r="I21787">
            <v>0</v>
          </cell>
          <cell r="M21787">
            <v>4</v>
          </cell>
          <cell r="Q21787">
            <v>4</v>
          </cell>
          <cell r="V21787">
            <v>4775</v>
          </cell>
        </row>
        <row r="21788">
          <cell r="A21788">
            <v>1</v>
          </cell>
          <cell r="E21788">
            <v>4</v>
          </cell>
          <cell r="I21788">
            <v>0</v>
          </cell>
          <cell r="M21788">
            <v>4</v>
          </cell>
          <cell r="Q21788">
            <v>4</v>
          </cell>
          <cell r="V21788">
            <v>4775</v>
          </cell>
        </row>
        <row r="21789">
          <cell r="A21789">
            <v>1</v>
          </cell>
          <cell r="E21789">
            <v>4</v>
          </cell>
          <cell r="I21789">
            <v>495.82</v>
          </cell>
          <cell r="M21789">
            <v>4</v>
          </cell>
          <cell r="Q21789">
            <v>4</v>
          </cell>
          <cell r="V21789">
            <v>4780</v>
          </cell>
        </row>
        <row r="21790">
          <cell r="A21790">
            <v>1</v>
          </cell>
          <cell r="E21790">
            <v>4</v>
          </cell>
          <cell r="I21790">
            <v>0</v>
          </cell>
          <cell r="M21790">
            <v>4</v>
          </cell>
          <cell r="Q21790">
            <v>4</v>
          </cell>
          <cell r="V21790">
            <v>4780</v>
          </cell>
        </row>
        <row r="21791">
          <cell r="A21791">
            <v>1</v>
          </cell>
          <cell r="E21791">
            <v>4</v>
          </cell>
          <cell r="I21791">
            <v>0</v>
          </cell>
          <cell r="M21791">
            <v>4</v>
          </cell>
          <cell r="Q21791">
            <v>4</v>
          </cell>
          <cell r="V21791">
            <v>4780</v>
          </cell>
        </row>
        <row r="21792">
          <cell r="A21792">
            <v>1</v>
          </cell>
          <cell r="E21792">
            <v>4</v>
          </cell>
          <cell r="I21792">
            <v>0</v>
          </cell>
          <cell r="M21792">
            <v>4</v>
          </cell>
          <cell r="Q21792">
            <v>4</v>
          </cell>
          <cell r="V21792">
            <v>4785</v>
          </cell>
        </row>
        <row r="21793">
          <cell r="A21793">
            <v>1</v>
          </cell>
          <cell r="E21793">
            <v>4</v>
          </cell>
          <cell r="I21793">
            <v>11885</v>
          </cell>
          <cell r="M21793">
            <v>4</v>
          </cell>
          <cell r="Q21793">
            <v>4</v>
          </cell>
          <cell r="V21793">
            <v>4785</v>
          </cell>
        </row>
        <row r="21794">
          <cell r="A21794">
            <v>1</v>
          </cell>
          <cell r="E21794">
            <v>4</v>
          </cell>
          <cell r="I21794">
            <v>3495.33</v>
          </cell>
          <cell r="M21794">
            <v>4</v>
          </cell>
          <cell r="Q21794">
            <v>4</v>
          </cell>
          <cell r="V21794">
            <v>4785</v>
          </cell>
        </row>
        <row r="21795">
          <cell r="A21795">
            <v>1</v>
          </cell>
          <cell r="E21795">
            <v>4</v>
          </cell>
          <cell r="I21795">
            <v>0</v>
          </cell>
          <cell r="M21795">
            <v>4</v>
          </cell>
          <cell r="Q21795">
            <v>4</v>
          </cell>
          <cell r="V21795">
            <v>4785</v>
          </cell>
        </row>
        <row r="21796">
          <cell r="A21796">
            <v>1</v>
          </cell>
          <cell r="E21796">
            <v>4</v>
          </cell>
          <cell r="I21796">
            <v>3000</v>
          </cell>
          <cell r="M21796">
            <v>4</v>
          </cell>
          <cell r="Q21796">
            <v>4</v>
          </cell>
          <cell r="V21796">
            <v>4785</v>
          </cell>
        </row>
        <row r="21797">
          <cell r="A21797">
            <v>1</v>
          </cell>
          <cell r="E21797">
            <v>4</v>
          </cell>
          <cell r="I21797">
            <v>0</v>
          </cell>
          <cell r="M21797">
            <v>4</v>
          </cell>
          <cell r="Q21797">
            <v>4</v>
          </cell>
          <cell r="V21797">
            <v>4785</v>
          </cell>
        </row>
        <row r="21798">
          <cell r="A21798">
            <v>1</v>
          </cell>
          <cell r="E21798">
            <v>4</v>
          </cell>
          <cell r="I21798">
            <v>0</v>
          </cell>
          <cell r="M21798">
            <v>4</v>
          </cell>
          <cell r="Q21798">
            <v>4</v>
          </cell>
          <cell r="V21798">
            <v>4785</v>
          </cell>
        </row>
        <row r="21799">
          <cell r="A21799">
            <v>1</v>
          </cell>
          <cell r="E21799">
            <v>4</v>
          </cell>
          <cell r="I21799">
            <v>0</v>
          </cell>
          <cell r="M21799">
            <v>4</v>
          </cell>
          <cell r="Q21799">
            <v>4</v>
          </cell>
          <cell r="V21799">
            <v>4785</v>
          </cell>
        </row>
        <row r="21800">
          <cell r="A21800">
            <v>1</v>
          </cell>
          <cell r="E21800">
            <v>4</v>
          </cell>
          <cell r="I21800">
            <v>0</v>
          </cell>
          <cell r="M21800">
            <v>4</v>
          </cell>
          <cell r="Q21800">
            <v>4</v>
          </cell>
          <cell r="V21800">
            <v>4785</v>
          </cell>
        </row>
        <row r="21801">
          <cell r="A21801">
            <v>1</v>
          </cell>
          <cell r="E21801">
            <v>4</v>
          </cell>
          <cell r="I21801">
            <v>0</v>
          </cell>
          <cell r="M21801">
            <v>4</v>
          </cell>
          <cell r="Q21801">
            <v>4</v>
          </cell>
          <cell r="V21801">
            <v>4785</v>
          </cell>
        </row>
        <row r="21802">
          <cell r="A21802">
            <v>1</v>
          </cell>
          <cell r="E21802">
            <v>4</v>
          </cell>
          <cell r="I21802">
            <v>0</v>
          </cell>
          <cell r="M21802">
            <v>4</v>
          </cell>
          <cell r="Q21802">
            <v>4</v>
          </cell>
          <cell r="V21802">
            <v>4785</v>
          </cell>
        </row>
        <row r="21803">
          <cell r="A21803">
            <v>1</v>
          </cell>
          <cell r="E21803">
            <v>4</v>
          </cell>
          <cell r="I21803">
            <v>0</v>
          </cell>
          <cell r="M21803">
            <v>4</v>
          </cell>
          <cell r="Q21803">
            <v>4</v>
          </cell>
          <cell r="V21803">
            <v>4785</v>
          </cell>
        </row>
        <row r="21804">
          <cell r="A21804">
            <v>1</v>
          </cell>
          <cell r="E21804">
            <v>4</v>
          </cell>
          <cell r="I21804">
            <v>0</v>
          </cell>
          <cell r="M21804">
            <v>4</v>
          </cell>
          <cell r="Q21804">
            <v>4</v>
          </cell>
          <cell r="V21804">
            <v>4785</v>
          </cell>
        </row>
        <row r="21805">
          <cell r="A21805">
            <v>1</v>
          </cell>
          <cell r="E21805">
            <v>4</v>
          </cell>
          <cell r="I21805">
            <v>0</v>
          </cell>
          <cell r="M21805">
            <v>4</v>
          </cell>
          <cell r="Q21805">
            <v>4</v>
          </cell>
          <cell r="V21805">
            <v>4785</v>
          </cell>
        </row>
        <row r="21806">
          <cell r="A21806">
            <v>1</v>
          </cell>
          <cell r="E21806">
            <v>4</v>
          </cell>
          <cell r="I21806">
            <v>0</v>
          </cell>
          <cell r="M21806">
            <v>4</v>
          </cell>
          <cell r="Q21806">
            <v>4</v>
          </cell>
          <cell r="V21806">
            <v>4800</v>
          </cell>
        </row>
        <row r="21807">
          <cell r="A21807">
            <v>1</v>
          </cell>
          <cell r="E21807">
            <v>4</v>
          </cell>
          <cell r="I21807">
            <v>70927.16</v>
          </cell>
          <cell r="M21807">
            <v>4</v>
          </cell>
          <cell r="Q21807">
            <v>4</v>
          </cell>
          <cell r="V21807">
            <v>4800</v>
          </cell>
        </row>
        <row r="21808">
          <cell r="A21808">
            <v>1</v>
          </cell>
          <cell r="E21808">
            <v>4</v>
          </cell>
          <cell r="I21808">
            <v>2709.7</v>
          </cell>
          <cell r="M21808">
            <v>4</v>
          </cell>
          <cell r="Q21808">
            <v>4</v>
          </cell>
          <cell r="V21808">
            <v>4800</v>
          </cell>
        </row>
        <row r="21809">
          <cell r="A21809">
            <v>1</v>
          </cell>
          <cell r="E21809">
            <v>4</v>
          </cell>
          <cell r="I21809">
            <v>0</v>
          </cell>
          <cell r="M21809">
            <v>4</v>
          </cell>
          <cell r="Q21809">
            <v>4</v>
          </cell>
          <cell r="V21809">
            <v>4800</v>
          </cell>
        </row>
        <row r="21810">
          <cell r="A21810">
            <v>1</v>
          </cell>
          <cell r="E21810">
            <v>4</v>
          </cell>
          <cell r="I21810">
            <v>0</v>
          </cell>
          <cell r="M21810">
            <v>4</v>
          </cell>
          <cell r="Q21810">
            <v>4</v>
          </cell>
          <cell r="V21810">
            <v>4800</v>
          </cell>
        </row>
        <row r="21811">
          <cell r="A21811">
            <v>1</v>
          </cell>
          <cell r="E21811">
            <v>4</v>
          </cell>
          <cell r="I21811">
            <v>276.22000000000003</v>
          </cell>
          <cell r="M21811">
            <v>4</v>
          </cell>
          <cell r="Q21811">
            <v>4</v>
          </cell>
          <cell r="V21811">
            <v>4800</v>
          </cell>
        </row>
        <row r="21812">
          <cell r="A21812">
            <v>1</v>
          </cell>
          <cell r="E21812">
            <v>4</v>
          </cell>
          <cell r="I21812">
            <v>0</v>
          </cell>
          <cell r="M21812">
            <v>4</v>
          </cell>
          <cell r="Q21812">
            <v>4</v>
          </cell>
          <cell r="V21812">
            <v>4800</v>
          </cell>
        </row>
        <row r="21813">
          <cell r="A21813">
            <v>1</v>
          </cell>
          <cell r="E21813">
            <v>4</v>
          </cell>
          <cell r="I21813">
            <v>0</v>
          </cell>
          <cell r="M21813">
            <v>4</v>
          </cell>
          <cell r="Q21813">
            <v>4</v>
          </cell>
          <cell r="V21813">
            <v>4800</v>
          </cell>
        </row>
        <row r="21814">
          <cell r="A21814">
            <v>1</v>
          </cell>
          <cell r="E21814">
            <v>4</v>
          </cell>
          <cell r="I21814">
            <v>4853.5600000000004</v>
          </cell>
          <cell r="M21814">
            <v>4</v>
          </cell>
          <cell r="Q21814">
            <v>4</v>
          </cell>
          <cell r="V21814">
            <v>4820</v>
          </cell>
        </row>
        <row r="21815">
          <cell r="A21815">
            <v>1</v>
          </cell>
          <cell r="E21815">
            <v>4</v>
          </cell>
          <cell r="I21815">
            <v>6624.82</v>
          </cell>
          <cell r="M21815">
            <v>4</v>
          </cell>
          <cell r="Q21815">
            <v>4</v>
          </cell>
          <cell r="V21815">
            <v>4830</v>
          </cell>
        </row>
        <row r="21816">
          <cell r="A21816">
            <v>1</v>
          </cell>
          <cell r="E21816">
            <v>4</v>
          </cell>
          <cell r="I21816">
            <v>22617</v>
          </cell>
          <cell r="M21816">
            <v>4</v>
          </cell>
          <cell r="Q21816">
            <v>4</v>
          </cell>
          <cell r="V21816">
            <v>4830</v>
          </cell>
        </row>
        <row r="21817">
          <cell r="A21817">
            <v>1</v>
          </cell>
          <cell r="E21817">
            <v>4</v>
          </cell>
          <cell r="I21817">
            <v>0</v>
          </cell>
          <cell r="M21817">
            <v>4</v>
          </cell>
          <cell r="Q21817">
            <v>4</v>
          </cell>
          <cell r="V21817">
            <v>4830</v>
          </cell>
        </row>
        <row r="21818">
          <cell r="A21818">
            <v>1</v>
          </cell>
          <cell r="E21818">
            <v>4</v>
          </cell>
          <cell r="I21818">
            <v>2160.1799999999998</v>
          </cell>
          <cell r="M21818">
            <v>4</v>
          </cell>
          <cell r="Q21818">
            <v>4</v>
          </cell>
          <cell r="V21818">
            <v>4830</v>
          </cell>
        </row>
        <row r="21819">
          <cell r="A21819">
            <v>1</v>
          </cell>
          <cell r="E21819">
            <v>4</v>
          </cell>
          <cell r="I21819">
            <v>687</v>
          </cell>
          <cell r="M21819">
            <v>4</v>
          </cell>
          <cell r="Q21819">
            <v>4</v>
          </cell>
          <cell r="V21819">
            <v>4830</v>
          </cell>
        </row>
        <row r="21820">
          <cell r="A21820">
            <v>1</v>
          </cell>
          <cell r="E21820">
            <v>4</v>
          </cell>
          <cell r="I21820">
            <v>31880.41</v>
          </cell>
          <cell r="M21820">
            <v>4</v>
          </cell>
          <cell r="Q21820">
            <v>4</v>
          </cell>
          <cell r="V21820">
            <v>4830</v>
          </cell>
        </row>
        <row r="21821">
          <cell r="A21821">
            <v>1</v>
          </cell>
          <cell r="E21821">
            <v>4</v>
          </cell>
          <cell r="I21821">
            <v>24240</v>
          </cell>
          <cell r="M21821">
            <v>4</v>
          </cell>
          <cell r="Q21821">
            <v>4</v>
          </cell>
          <cell r="V21821">
            <v>4830</v>
          </cell>
        </row>
        <row r="21822">
          <cell r="A21822">
            <v>1</v>
          </cell>
          <cell r="E21822">
            <v>4</v>
          </cell>
          <cell r="I21822">
            <v>21271.39</v>
          </cell>
          <cell r="M21822">
            <v>4</v>
          </cell>
          <cell r="Q21822">
            <v>4</v>
          </cell>
          <cell r="V21822">
            <v>4830</v>
          </cell>
        </row>
        <row r="21823">
          <cell r="A21823">
            <v>1</v>
          </cell>
          <cell r="E21823">
            <v>4</v>
          </cell>
          <cell r="I21823">
            <v>36299.230000000003</v>
          </cell>
          <cell r="M21823">
            <v>4</v>
          </cell>
          <cell r="Q21823">
            <v>4</v>
          </cell>
          <cell r="V21823">
            <v>4830</v>
          </cell>
        </row>
        <row r="21824">
          <cell r="A21824">
            <v>1</v>
          </cell>
          <cell r="E21824">
            <v>4</v>
          </cell>
          <cell r="I21824">
            <v>1940</v>
          </cell>
          <cell r="M21824">
            <v>4</v>
          </cell>
          <cell r="Q21824">
            <v>4</v>
          </cell>
          <cell r="V21824">
            <v>4830</v>
          </cell>
        </row>
        <row r="21825">
          <cell r="A21825">
            <v>1</v>
          </cell>
          <cell r="E21825">
            <v>4</v>
          </cell>
          <cell r="I21825">
            <v>0</v>
          </cell>
          <cell r="M21825">
            <v>4</v>
          </cell>
          <cell r="Q21825">
            <v>4</v>
          </cell>
          <cell r="V21825">
            <v>4830</v>
          </cell>
        </row>
        <row r="21826">
          <cell r="A21826">
            <v>1</v>
          </cell>
          <cell r="E21826">
            <v>4</v>
          </cell>
          <cell r="I21826">
            <v>8053.67</v>
          </cell>
          <cell r="M21826">
            <v>4</v>
          </cell>
          <cell r="Q21826">
            <v>4</v>
          </cell>
          <cell r="V21826">
            <v>4830</v>
          </cell>
        </row>
        <row r="21827">
          <cell r="A21827">
            <v>1</v>
          </cell>
          <cell r="E21827">
            <v>4</v>
          </cell>
          <cell r="I21827">
            <v>58892.7</v>
          </cell>
          <cell r="M21827">
            <v>4</v>
          </cell>
          <cell r="Q21827">
            <v>4</v>
          </cell>
          <cell r="V21827">
            <v>4830</v>
          </cell>
        </row>
        <row r="21828">
          <cell r="A21828">
            <v>1</v>
          </cell>
          <cell r="E21828">
            <v>4</v>
          </cell>
          <cell r="I21828">
            <v>0</v>
          </cell>
          <cell r="M21828">
            <v>4</v>
          </cell>
          <cell r="Q21828">
            <v>4</v>
          </cell>
          <cell r="V21828">
            <v>4830</v>
          </cell>
        </row>
        <row r="21829">
          <cell r="A21829">
            <v>1</v>
          </cell>
          <cell r="E21829">
            <v>4</v>
          </cell>
          <cell r="I21829">
            <v>0</v>
          </cell>
          <cell r="M21829">
            <v>4</v>
          </cell>
          <cell r="Q21829">
            <v>4</v>
          </cell>
          <cell r="V21829">
            <v>4830</v>
          </cell>
        </row>
        <row r="21830">
          <cell r="A21830">
            <v>1</v>
          </cell>
          <cell r="E21830">
            <v>4</v>
          </cell>
          <cell r="I21830">
            <v>500</v>
          </cell>
          <cell r="M21830">
            <v>4</v>
          </cell>
          <cell r="Q21830">
            <v>4</v>
          </cell>
          <cell r="V21830">
            <v>4830</v>
          </cell>
        </row>
        <row r="21831">
          <cell r="A21831">
            <v>1</v>
          </cell>
          <cell r="E21831">
            <v>4</v>
          </cell>
          <cell r="I21831">
            <v>13400.53</v>
          </cell>
          <cell r="M21831">
            <v>4</v>
          </cell>
          <cell r="Q21831">
            <v>4</v>
          </cell>
          <cell r="V21831">
            <v>4830</v>
          </cell>
        </row>
        <row r="21832">
          <cell r="A21832">
            <v>1</v>
          </cell>
          <cell r="E21832">
            <v>4</v>
          </cell>
          <cell r="I21832">
            <v>730</v>
          </cell>
          <cell r="M21832">
            <v>4</v>
          </cell>
          <cell r="Q21832">
            <v>4</v>
          </cell>
          <cell r="V21832">
            <v>4840</v>
          </cell>
        </row>
        <row r="21833">
          <cell r="A21833">
            <v>1</v>
          </cell>
          <cell r="E21833">
            <v>4</v>
          </cell>
          <cell r="I21833">
            <v>0</v>
          </cell>
          <cell r="M21833">
            <v>4</v>
          </cell>
          <cell r="Q21833">
            <v>4</v>
          </cell>
          <cell r="V21833">
            <v>4840</v>
          </cell>
        </row>
        <row r="21834">
          <cell r="A21834">
            <v>1</v>
          </cell>
          <cell r="E21834">
            <v>4</v>
          </cell>
          <cell r="I21834">
            <v>0</v>
          </cell>
          <cell r="M21834">
            <v>4</v>
          </cell>
          <cell r="Q21834">
            <v>4</v>
          </cell>
          <cell r="V21834">
            <v>4840</v>
          </cell>
        </row>
        <row r="21835">
          <cell r="A21835">
            <v>1</v>
          </cell>
          <cell r="E21835">
            <v>4</v>
          </cell>
          <cell r="I21835">
            <v>650</v>
          </cell>
          <cell r="M21835">
            <v>4</v>
          </cell>
          <cell r="Q21835">
            <v>4</v>
          </cell>
          <cell r="V21835">
            <v>4840</v>
          </cell>
        </row>
        <row r="21836">
          <cell r="A21836">
            <v>1</v>
          </cell>
          <cell r="E21836">
            <v>4</v>
          </cell>
          <cell r="I21836">
            <v>0</v>
          </cell>
          <cell r="M21836">
            <v>4</v>
          </cell>
          <cell r="Q21836">
            <v>4</v>
          </cell>
          <cell r="V21836">
            <v>4860</v>
          </cell>
        </row>
        <row r="21837">
          <cell r="A21837">
            <v>1</v>
          </cell>
          <cell r="E21837">
            <v>4</v>
          </cell>
          <cell r="I21837">
            <v>21991.73</v>
          </cell>
          <cell r="M21837">
            <v>4</v>
          </cell>
          <cell r="Q21837">
            <v>4</v>
          </cell>
          <cell r="V21837">
            <v>4860</v>
          </cell>
        </row>
        <row r="21838">
          <cell r="A21838">
            <v>1</v>
          </cell>
          <cell r="E21838">
            <v>4</v>
          </cell>
          <cell r="I21838">
            <v>0</v>
          </cell>
          <cell r="M21838">
            <v>4</v>
          </cell>
          <cell r="Q21838">
            <v>4</v>
          </cell>
          <cell r="V21838">
            <v>4880</v>
          </cell>
        </row>
        <row r="21839">
          <cell r="A21839">
            <v>1</v>
          </cell>
          <cell r="E21839">
            <v>4</v>
          </cell>
          <cell r="I21839">
            <v>-141292.43</v>
          </cell>
          <cell r="M21839">
            <v>4</v>
          </cell>
          <cell r="Q21839">
            <v>4</v>
          </cell>
          <cell r="V21839">
            <v>4880</v>
          </cell>
        </row>
        <row r="21840">
          <cell r="A21840">
            <v>1</v>
          </cell>
          <cell r="E21840">
            <v>4</v>
          </cell>
          <cell r="I21840">
            <v>8083.33</v>
          </cell>
          <cell r="M21840">
            <v>4</v>
          </cell>
          <cell r="Q21840">
            <v>4</v>
          </cell>
          <cell r="V21840">
            <v>4910</v>
          </cell>
        </row>
        <row r="21841">
          <cell r="A21841">
            <v>1</v>
          </cell>
          <cell r="E21841">
            <v>4</v>
          </cell>
          <cell r="I21841">
            <v>-38053.1</v>
          </cell>
          <cell r="M21841">
            <v>4</v>
          </cell>
          <cell r="Q21841">
            <v>4</v>
          </cell>
          <cell r="V21841">
            <v>5100</v>
          </cell>
        </row>
        <row r="21842">
          <cell r="A21842">
            <v>1</v>
          </cell>
          <cell r="E21842">
            <v>4</v>
          </cell>
          <cell r="I21842">
            <v>-5865307.6200000001</v>
          </cell>
          <cell r="M21842">
            <v>4</v>
          </cell>
          <cell r="Q21842">
            <v>4</v>
          </cell>
          <cell r="V21842">
            <v>5110</v>
          </cell>
        </row>
        <row r="21843">
          <cell r="A21843">
            <v>1</v>
          </cell>
          <cell r="E21843">
            <v>4</v>
          </cell>
          <cell r="I21843">
            <v>7418590.54</v>
          </cell>
          <cell r="M21843">
            <v>4</v>
          </cell>
          <cell r="Q21843">
            <v>4</v>
          </cell>
          <cell r="V21843">
            <v>5200</v>
          </cell>
        </row>
        <row r="21844">
          <cell r="A21844">
            <v>1</v>
          </cell>
          <cell r="E21844">
            <v>4</v>
          </cell>
          <cell r="I21844">
            <v>194502.82</v>
          </cell>
          <cell r="M21844">
            <v>4</v>
          </cell>
          <cell r="Q21844">
            <v>4</v>
          </cell>
          <cell r="V21844">
            <v>5400</v>
          </cell>
        </row>
        <row r="21845">
          <cell r="A21845">
            <v>1</v>
          </cell>
          <cell r="E21845">
            <v>4</v>
          </cell>
          <cell r="I21845">
            <v>-1635800.55</v>
          </cell>
          <cell r="M21845">
            <v>4</v>
          </cell>
          <cell r="Q21845">
            <v>4</v>
          </cell>
          <cell r="V21845">
            <v>5400</v>
          </cell>
        </row>
        <row r="21846">
          <cell r="A21846">
            <v>1</v>
          </cell>
          <cell r="E21846">
            <v>4</v>
          </cell>
          <cell r="I21846">
            <v>1204768.8700000001</v>
          </cell>
          <cell r="M21846">
            <v>4</v>
          </cell>
          <cell r="Q21846">
            <v>4</v>
          </cell>
          <cell r="V21846">
            <v>5400</v>
          </cell>
        </row>
        <row r="21847">
          <cell r="A21847">
            <v>1</v>
          </cell>
          <cell r="E21847">
            <v>4</v>
          </cell>
          <cell r="I21847">
            <v>627619.01</v>
          </cell>
          <cell r="M21847">
            <v>4</v>
          </cell>
          <cell r="Q21847">
            <v>4</v>
          </cell>
          <cell r="V21847">
            <v>5400</v>
          </cell>
        </row>
        <row r="21848">
          <cell r="A21848">
            <v>1</v>
          </cell>
          <cell r="E21848">
            <v>4</v>
          </cell>
          <cell r="I21848">
            <v>352903.31</v>
          </cell>
          <cell r="M21848">
            <v>4</v>
          </cell>
          <cell r="Q21848">
            <v>4</v>
          </cell>
          <cell r="V21848">
            <v>5400</v>
          </cell>
        </row>
        <row r="21849">
          <cell r="A21849">
            <v>1</v>
          </cell>
          <cell r="E21849">
            <v>4</v>
          </cell>
          <cell r="I21849">
            <v>8885.18</v>
          </cell>
          <cell r="M21849">
            <v>4</v>
          </cell>
          <cell r="Q21849">
            <v>4</v>
          </cell>
          <cell r="V21849">
            <v>5400</v>
          </cell>
        </row>
        <row r="21850">
          <cell r="A21850">
            <v>1</v>
          </cell>
          <cell r="E21850">
            <v>4</v>
          </cell>
          <cell r="I21850">
            <v>-2003451.35</v>
          </cell>
          <cell r="M21850">
            <v>4</v>
          </cell>
          <cell r="Q21850">
            <v>4</v>
          </cell>
          <cell r="V21850">
            <v>5400</v>
          </cell>
        </row>
        <row r="21851">
          <cell r="A21851">
            <v>1</v>
          </cell>
          <cell r="E21851">
            <v>4</v>
          </cell>
          <cell r="I21851">
            <v>7176</v>
          </cell>
          <cell r="M21851">
            <v>4</v>
          </cell>
          <cell r="Q21851">
            <v>4</v>
          </cell>
          <cell r="V21851">
            <v>5400</v>
          </cell>
        </row>
        <row r="21852">
          <cell r="A21852">
            <v>1</v>
          </cell>
          <cell r="E21852">
            <v>4</v>
          </cell>
          <cell r="I21852">
            <v>-37886986.590000004</v>
          </cell>
          <cell r="M21852">
            <v>4</v>
          </cell>
          <cell r="Q21852">
            <v>4</v>
          </cell>
          <cell r="V21852">
            <v>5400</v>
          </cell>
        </row>
        <row r="21853">
          <cell r="A21853">
            <v>1</v>
          </cell>
          <cell r="E21853">
            <v>4</v>
          </cell>
          <cell r="I21853">
            <v>3441502.2</v>
          </cell>
          <cell r="M21853">
            <v>4</v>
          </cell>
          <cell r="Q21853">
            <v>4</v>
          </cell>
          <cell r="V21853">
            <v>5400</v>
          </cell>
        </row>
        <row r="21854">
          <cell r="A21854">
            <v>1</v>
          </cell>
          <cell r="E21854">
            <v>4</v>
          </cell>
          <cell r="I21854">
            <v>3081145.64</v>
          </cell>
          <cell r="M21854">
            <v>4</v>
          </cell>
          <cell r="Q21854">
            <v>4</v>
          </cell>
          <cell r="V21854">
            <v>5400</v>
          </cell>
        </row>
        <row r="21855">
          <cell r="A21855">
            <v>1</v>
          </cell>
          <cell r="E21855">
            <v>4</v>
          </cell>
          <cell r="I21855">
            <v>-1346430.02</v>
          </cell>
          <cell r="M21855">
            <v>4</v>
          </cell>
          <cell r="Q21855">
            <v>4</v>
          </cell>
          <cell r="V21855">
            <v>5400</v>
          </cell>
        </row>
        <row r="21856">
          <cell r="A21856">
            <v>1</v>
          </cell>
          <cell r="E21856">
            <v>4</v>
          </cell>
          <cell r="I21856">
            <v>897971.67</v>
          </cell>
          <cell r="M21856">
            <v>4</v>
          </cell>
          <cell r="Q21856">
            <v>4</v>
          </cell>
          <cell r="V21856">
            <v>5400</v>
          </cell>
        </row>
        <row r="21857">
          <cell r="A21857">
            <v>1</v>
          </cell>
          <cell r="E21857">
            <v>4</v>
          </cell>
          <cell r="I21857">
            <v>5068154.78</v>
          </cell>
          <cell r="M21857">
            <v>4</v>
          </cell>
          <cell r="Q21857">
            <v>4</v>
          </cell>
          <cell r="V21857">
            <v>5400</v>
          </cell>
        </row>
        <row r="21858">
          <cell r="A21858">
            <v>1</v>
          </cell>
          <cell r="E21858">
            <v>4</v>
          </cell>
          <cell r="I21858">
            <v>22506741.140000001</v>
          </cell>
          <cell r="M21858">
            <v>4</v>
          </cell>
          <cell r="Q21858">
            <v>4</v>
          </cell>
          <cell r="V21858">
            <v>5400</v>
          </cell>
        </row>
        <row r="21859">
          <cell r="A21859">
            <v>1</v>
          </cell>
          <cell r="E21859">
            <v>4</v>
          </cell>
          <cell r="I21859">
            <v>-40051.78</v>
          </cell>
          <cell r="M21859">
            <v>4</v>
          </cell>
          <cell r="Q21859">
            <v>4</v>
          </cell>
          <cell r="V21859">
            <v>5450</v>
          </cell>
        </row>
        <row r="21860">
          <cell r="A21860">
            <v>1</v>
          </cell>
          <cell r="E21860">
            <v>4</v>
          </cell>
          <cell r="I21860">
            <v>0</v>
          </cell>
          <cell r="M21860">
            <v>4</v>
          </cell>
          <cell r="Q21860">
            <v>4</v>
          </cell>
          <cell r="V21860">
            <v>5450</v>
          </cell>
        </row>
        <row r="21861">
          <cell r="A21861">
            <v>1</v>
          </cell>
          <cell r="E21861">
            <v>4</v>
          </cell>
          <cell r="I21861">
            <v>-46741.04</v>
          </cell>
          <cell r="M21861">
            <v>4</v>
          </cell>
          <cell r="Q21861">
            <v>4</v>
          </cell>
          <cell r="V21861">
            <v>5450</v>
          </cell>
        </row>
        <row r="21862">
          <cell r="A21862">
            <v>1</v>
          </cell>
          <cell r="E21862">
            <v>4</v>
          </cell>
          <cell r="I21862">
            <v>-46741.04</v>
          </cell>
          <cell r="M21862">
            <v>4</v>
          </cell>
          <cell r="Q21862">
            <v>4</v>
          </cell>
          <cell r="V21862">
            <v>5450</v>
          </cell>
        </row>
        <row r="21863">
          <cell r="A21863">
            <v>1</v>
          </cell>
          <cell r="E21863">
            <v>4</v>
          </cell>
          <cell r="I21863">
            <v>-46741.04</v>
          </cell>
          <cell r="M21863">
            <v>4</v>
          </cell>
          <cell r="Q21863">
            <v>4</v>
          </cell>
          <cell r="V21863">
            <v>5450</v>
          </cell>
        </row>
        <row r="21864">
          <cell r="A21864">
            <v>1</v>
          </cell>
          <cell r="E21864">
            <v>4</v>
          </cell>
          <cell r="I21864">
            <v>-44678.69</v>
          </cell>
          <cell r="M21864">
            <v>4</v>
          </cell>
          <cell r="Q21864">
            <v>4</v>
          </cell>
          <cell r="V21864">
            <v>5450</v>
          </cell>
        </row>
        <row r="21865">
          <cell r="A21865">
            <v>1</v>
          </cell>
          <cell r="E21865">
            <v>4</v>
          </cell>
          <cell r="I21865">
            <v>-44678.69</v>
          </cell>
          <cell r="M21865">
            <v>4</v>
          </cell>
          <cell r="Q21865">
            <v>4</v>
          </cell>
          <cell r="V21865">
            <v>5450</v>
          </cell>
        </row>
        <row r="21866">
          <cell r="A21866">
            <v>1</v>
          </cell>
          <cell r="E21866">
            <v>4</v>
          </cell>
          <cell r="I21866">
            <v>-44678.69</v>
          </cell>
          <cell r="M21866">
            <v>4</v>
          </cell>
          <cell r="Q21866">
            <v>4</v>
          </cell>
          <cell r="V21866">
            <v>5450</v>
          </cell>
        </row>
        <row r="21867">
          <cell r="A21867">
            <v>1</v>
          </cell>
          <cell r="E21867">
            <v>4</v>
          </cell>
          <cell r="I21867">
            <v>-2285692.54</v>
          </cell>
          <cell r="M21867">
            <v>4</v>
          </cell>
          <cell r="Q21867">
            <v>4</v>
          </cell>
          <cell r="V21867">
            <v>5500</v>
          </cell>
        </row>
        <row r="21868">
          <cell r="A21868">
            <v>1</v>
          </cell>
          <cell r="E21868">
            <v>4</v>
          </cell>
          <cell r="I21868">
            <v>-685579.23</v>
          </cell>
          <cell r="M21868">
            <v>4</v>
          </cell>
          <cell r="Q21868">
            <v>4</v>
          </cell>
          <cell r="V21868">
            <v>5500</v>
          </cell>
        </row>
        <row r="21869">
          <cell r="A21869">
            <v>1</v>
          </cell>
          <cell r="E21869">
            <v>4</v>
          </cell>
          <cell r="I21869">
            <v>-377068.85</v>
          </cell>
          <cell r="M21869">
            <v>4</v>
          </cell>
          <cell r="Q21869">
            <v>4</v>
          </cell>
          <cell r="V21869">
            <v>5500</v>
          </cell>
        </row>
        <row r="21870">
          <cell r="A21870">
            <v>1</v>
          </cell>
          <cell r="E21870">
            <v>4</v>
          </cell>
          <cell r="I21870">
            <v>-1601346.8</v>
          </cell>
          <cell r="M21870">
            <v>4</v>
          </cell>
          <cell r="Q21870">
            <v>4</v>
          </cell>
          <cell r="V21870">
            <v>5520</v>
          </cell>
        </row>
        <row r="21871">
          <cell r="A21871">
            <v>1</v>
          </cell>
          <cell r="E21871">
            <v>4</v>
          </cell>
          <cell r="I21871">
            <v>-656667.94999999995</v>
          </cell>
          <cell r="M21871">
            <v>4</v>
          </cell>
          <cell r="Q21871">
            <v>4</v>
          </cell>
          <cell r="V21871">
            <v>5520</v>
          </cell>
        </row>
        <row r="21872">
          <cell r="A21872">
            <v>1</v>
          </cell>
          <cell r="E21872">
            <v>4</v>
          </cell>
          <cell r="I21872">
            <v>2558318.08</v>
          </cell>
          <cell r="M21872">
            <v>4</v>
          </cell>
          <cell r="Q21872">
            <v>4</v>
          </cell>
          <cell r="V21872">
            <v>6110</v>
          </cell>
        </row>
        <row r="21873">
          <cell r="A21873">
            <v>1</v>
          </cell>
          <cell r="E21873">
            <v>4</v>
          </cell>
          <cell r="I21873">
            <v>-1775636.68</v>
          </cell>
          <cell r="M21873">
            <v>4</v>
          </cell>
          <cell r="Q21873">
            <v>4</v>
          </cell>
          <cell r="V21873">
            <v>6120</v>
          </cell>
        </row>
        <row r="21874">
          <cell r="A21874">
            <v>1</v>
          </cell>
          <cell r="E21874">
            <v>4</v>
          </cell>
          <cell r="I21874">
            <v>347822.67</v>
          </cell>
          <cell r="M21874">
            <v>4</v>
          </cell>
          <cell r="Q21874">
            <v>4</v>
          </cell>
          <cell r="V21874">
            <v>6210</v>
          </cell>
        </row>
        <row r="21875">
          <cell r="A21875">
            <v>1</v>
          </cell>
          <cell r="E21875">
            <v>4</v>
          </cell>
          <cell r="I21875">
            <v>-145013.51999999999</v>
          </cell>
          <cell r="M21875">
            <v>4</v>
          </cell>
          <cell r="Q21875">
            <v>4</v>
          </cell>
          <cell r="V21875">
            <v>6220</v>
          </cell>
        </row>
        <row r="21876">
          <cell r="A21876">
            <v>1</v>
          </cell>
          <cell r="E21876">
            <v>4</v>
          </cell>
          <cell r="I21876">
            <v>2082201.33</v>
          </cell>
          <cell r="M21876">
            <v>4</v>
          </cell>
          <cell r="Q21876">
            <v>4</v>
          </cell>
          <cell r="V21876">
            <v>6310</v>
          </cell>
        </row>
        <row r="21877">
          <cell r="A21877">
            <v>1</v>
          </cell>
          <cell r="E21877">
            <v>4</v>
          </cell>
          <cell r="I21877">
            <v>-1126784.3</v>
          </cell>
          <cell r="M21877">
            <v>4</v>
          </cell>
          <cell r="Q21877">
            <v>4</v>
          </cell>
          <cell r="V21877">
            <v>6320</v>
          </cell>
        </row>
        <row r="21878">
          <cell r="A21878">
            <v>1</v>
          </cell>
          <cell r="E21878">
            <v>4</v>
          </cell>
          <cell r="I21878">
            <v>134251.72</v>
          </cell>
          <cell r="M21878">
            <v>4</v>
          </cell>
          <cell r="Q21878">
            <v>4</v>
          </cell>
          <cell r="V21878">
            <v>6410</v>
          </cell>
        </row>
        <row r="21879">
          <cell r="A21879">
            <v>1</v>
          </cell>
          <cell r="E21879">
            <v>4</v>
          </cell>
          <cell r="I21879">
            <v>-62559.12</v>
          </cell>
          <cell r="M21879">
            <v>4</v>
          </cell>
          <cell r="Q21879">
            <v>4</v>
          </cell>
          <cell r="V21879">
            <v>6420</v>
          </cell>
        </row>
        <row r="21880">
          <cell r="A21880">
            <v>1</v>
          </cell>
          <cell r="E21880">
            <v>4</v>
          </cell>
          <cell r="I21880">
            <v>1565475.75</v>
          </cell>
          <cell r="M21880">
            <v>4</v>
          </cell>
          <cell r="Q21880">
            <v>4</v>
          </cell>
          <cell r="V21880">
            <v>6510</v>
          </cell>
        </row>
        <row r="21881">
          <cell r="A21881">
            <v>1</v>
          </cell>
          <cell r="E21881">
            <v>4</v>
          </cell>
          <cell r="I21881">
            <v>-416179.75</v>
          </cell>
          <cell r="M21881">
            <v>4</v>
          </cell>
          <cell r="Q21881">
            <v>4</v>
          </cell>
          <cell r="V21881">
            <v>6520</v>
          </cell>
        </row>
        <row r="21882">
          <cell r="A21882">
            <v>1</v>
          </cell>
          <cell r="E21882">
            <v>4</v>
          </cell>
          <cell r="I21882">
            <v>107100</v>
          </cell>
          <cell r="M21882">
            <v>4</v>
          </cell>
          <cell r="Q21882">
            <v>4</v>
          </cell>
          <cell r="V21882">
            <v>6610</v>
          </cell>
        </row>
        <row r="21883">
          <cell r="A21883">
            <v>1</v>
          </cell>
          <cell r="E21883">
            <v>4</v>
          </cell>
          <cell r="I21883">
            <v>-8925</v>
          </cell>
          <cell r="M21883">
            <v>4</v>
          </cell>
          <cell r="Q21883">
            <v>4</v>
          </cell>
          <cell r="V21883">
            <v>6620</v>
          </cell>
        </row>
        <row r="21884">
          <cell r="A21884">
            <v>1</v>
          </cell>
          <cell r="E21884">
            <v>4</v>
          </cell>
          <cell r="I21884">
            <v>303912.11</v>
          </cell>
          <cell r="M21884">
            <v>4</v>
          </cell>
          <cell r="Q21884">
            <v>4</v>
          </cell>
          <cell r="V21884">
            <v>6710</v>
          </cell>
        </row>
        <row r="21885">
          <cell r="A21885">
            <v>1</v>
          </cell>
          <cell r="E21885">
            <v>4</v>
          </cell>
          <cell r="I21885">
            <v>-96620.71</v>
          </cell>
          <cell r="M21885">
            <v>4</v>
          </cell>
          <cell r="Q21885">
            <v>4</v>
          </cell>
          <cell r="V21885">
            <v>6720</v>
          </cell>
        </row>
        <row r="21886">
          <cell r="A21886">
            <v>1</v>
          </cell>
          <cell r="E21886">
            <v>4</v>
          </cell>
          <cell r="I21886">
            <v>457399.5</v>
          </cell>
          <cell r="M21886">
            <v>4</v>
          </cell>
          <cell r="Q21886">
            <v>4</v>
          </cell>
          <cell r="V21886">
            <v>6810</v>
          </cell>
        </row>
        <row r="21887">
          <cell r="A21887">
            <v>1</v>
          </cell>
          <cell r="E21887">
            <v>4</v>
          </cell>
          <cell r="I21887">
            <v>-126090.69</v>
          </cell>
          <cell r="M21887">
            <v>4</v>
          </cell>
          <cell r="Q21887">
            <v>4</v>
          </cell>
          <cell r="V21887">
            <v>6820</v>
          </cell>
        </row>
        <row r="21888">
          <cell r="A21888">
            <v>1</v>
          </cell>
          <cell r="E21888">
            <v>4</v>
          </cell>
          <cell r="I21888">
            <v>31104.19</v>
          </cell>
          <cell r="M21888">
            <v>4</v>
          </cell>
          <cell r="Q21888">
            <v>4</v>
          </cell>
          <cell r="V21888">
            <v>7000</v>
          </cell>
        </row>
        <row r="21889">
          <cell r="A21889">
            <v>1</v>
          </cell>
          <cell r="E21889">
            <v>4</v>
          </cell>
          <cell r="I21889">
            <v>15453356.460000001</v>
          </cell>
          <cell r="M21889">
            <v>4</v>
          </cell>
          <cell r="Q21889">
            <v>4</v>
          </cell>
          <cell r="V21889">
            <v>7100</v>
          </cell>
        </row>
        <row r="21890">
          <cell r="A21890">
            <v>1</v>
          </cell>
          <cell r="E21890">
            <v>4</v>
          </cell>
          <cell r="I21890">
            <v>-1896362.69</v>
          </cell>
          <cell r="M21890">
            <v>4</v>
          </cell>
          <cell r="Q21890">
            <v>4</v>
          </cell>
          <cell r="V21890">
            <v>7110</v>
          </cell>
        </row>
        <row r="21891">
          <cell r="A21891">
            <v>1</v>
          </cell>
          <cell r="E21891">
            <v>4</v>
          </cell>
          <cell r="I21891">
            <v>0</v>
          </cell>
          <cell r="M21891">
            <v>4</v>
          </cell>
          <cell r="Q21891">
            <v>4</v>
          </cell>
          <cell r="V21891">
            <v>7130</v>
          </cell>
        </row>
        <row r="21892">
          <cell r="A21892">
            <v>1</v>
          </cell>
          <cell r="E21892">
            <v>4</v>
          </cell>
          <cell r="I21892">
            <v>0</v>
          </cell>
          <cell r="M21892">
            <v>4</v>
          </cell>
          <cell r="Q21892">
            <v>4</v>
          </cell>
          <cell r="V21892">
            <v>7130</v>
          </cell>
        </row>
        <row r="21893">
          <cell r="A21893">
            <v>1</v>
          </cell>
          <cell r="E21893">
            <v>4</v>
          </cell>
          <cell r="I21893">
            <v>0</v>
          </cell>
          <cell r="M21893">
            <v>4</v>
          </cell>
          <cell r="Q21893">
            <v>4</v>
          </cell>
          <cell r="V21893">
            <v>7130</v>
          </cell>
        </row>
        <row r="21894">
          <cell r="A21894">
            <v>1</v>
          </cell>
          <cell r="E21894">
            <v>4</v>
          </cell>
          <cell r="I21894">
            <v>0</v>
          </cell>
          <cell r="M21894">
            <v>4</v>
          </cell>
          <cell r="Q21894">
            <v>4</v>
          </cell>
          <cell r="V21894">
            <v>7131</v>
          </cell>
        </row>
        <row r="21895">
          <cell r="A21895">
            <v>1</v>
          </cell>
          <cell r="E21895">
            <v>4</v>
          </cell>
          <cell r="I21895">
            <v>0</v>
          </cell>
          <cell r="M21895">
            <v>4</v>
          </cell>
          <cell r="Q21895">
            <v>4</v>
          </cell>
          <cell r="V21895">
            <v>7131</v>
          </cell>
        </row>
        <row r="21896">
          <cell r="A21896">
            <v>1</v>
          </cell>
          <cell r="E21896">
            <v>4</v>
          </cell>
          <cell r="I21896">
            <v>0</v>
          </cell>
          <cell r="M21896">
            <v>4</v>
          </cell>
          <cell r="Q21896">
            <v>4</v>
          </cell>
          <cell r="V21896">
            <v>7131</v>
          </cell>
        </row>
        <row r="21897">
          <cell r="A21897">
            <v>1</v>
          </cell>
          <cell r="E21897">
            <v>4</v>
          </cell>
          <cell r="I21897">
            <v>0</v>
          </cell>
          <cell r="M21897">
            <v>4</v>
          </cell>
          <cell r="Q21897">
            <v>4</v>
          </cell>
          <cell r="V21897">
            <v>7131</v>
          </cell>
        </row>
        <row r="21898">
          <cell r="A21898">
            <v>1</v>
          </cell>
          <cell r="E21898">
            <v>4</v>
          </cell>
          <cell r="I21898">
            <v>0</v>
          </cell>
          <cell r="M21898">
            <v>4</v>
          </cell>
          <cell r="Q21898">
            <v>4</v>
          </cell>
          <cell r="V21898">
            <v>7200</v>
          </cell>
        </row>
        <row r="21899">
          <cell r="A21899">
            <v>1</v>
          </cell>
          <cell r="E21899">
            <v>4</v>
          </cell>
          <cell r="I21899">
            <v>0</v>
          </cell>
          <cell r="M21899">
            <v>4</v>
          </cell>
          <cell r="Q21899">
            <v>4</v>
          </cell>
          <cell r="V21899">
            <v>7200</v>
          </cell>
        </row>
        <row r="21900">
          <cell r="A21900">
            <v>1</v>
          </cell>
          <cell r="E21900">
            <v>4</v>
          </cell>
          <cell r="I21900">
            <v>0</v>
          </cell>
          <cell r="M21900">
            <v>4</v>
          </cell>
          <cell r="Q21900">
            <v>4</v>
          </cell>
          <cell r="V21900">
            <v>7200</v>
          </cell>
        </row>
        <row r="21901">
          <cell r="A21901">
            <v>1</v>
          </cell>
          <cell r="E21901">
            <v>4</v>
          </cell>
          <cell r="I21901">
            <v>0</v>
          </cell>
          <cell r="M21901">
            <v>4</v>
          </cell>
          <cell r="Q21901">
            <v>4</v>
          </cell>
          <cell r="V21901">
            <v>7200</v>
          </cell>
        </row>
        <row r="21902">
          <cell r="A21902">
            <v>1</v>
          </cell>
          <cell r="E21902">
            <v>4</v>
          </cell>
          <cell r="I21902">
            <v>100</v>
          </cell>
          <cell r="M21902">
            <v>4</v>
          </cell>
          <cell r="Q21902">
            <v>4</v>
          </cell>
          <cell r="V21902">
            <v>7200</v>
          </cell>
        </row>
        <row r="21903">
          <cell r="A21903">
            <v>1</v>
          </cell>
          <cell r="E21903">
            <v>4</v>
          </cell>
          <cell r="I21903">
            <v>0</v>
          </cell>
          <cell r="M21903">
            <v>4</v>
          </cell>
          <cell r="Q21903">
            <v>4</v>
          </cell>
          <cell r="V21903">
            <v>7200</v>
          </cell>
        </row>
        <row r="21904">
          <cell r="A21904">
            <v>1</v>
          </cell>
          <cell r="E21904">
            <v>4</v>
          </cell>
          <cell r="I21904">
            <v>0</v>
          </cell>
          <cell r="M21904">
            <v>4</v>
          </cell>
          <cell r="Q21904">
            <v>4</v>
          </cell>
          <cell r="V21904">
            <v>7200</v>
          </cell>
        </row>
        <row r="21905">
          <cell r="A21905">
            <v>1</v>
          </cell>
          <cell r="E21905">
            <v>4</v>
          </cell>
          <cell r="I21905">
            <v>10000</v>
          </cell>
          <cell r="M21905">
            <v>4</v>
          </cell>
          <cell r="Q21905">
            <v>4</v>
          </cell>
          <cell r="V21905">
            <v>7200</v>
          </cell>
        </row>
        <row r="21906">
          <cell r="A21906">
            <v>1</v>
          </cell>
          <cell r="E21906">
            <v>4</v>
          </cell>
          <cell r="I21906">
            <v>0</v>
          </cell>
          <cell r="M21906">
            <v>4</v>
          </cell>
          <cell r="Q21906">
            <v>4</v>
          </cell>
          <cell r="V21906">
            <v>7200</v>
          </cell>
        </row>
        <row r="21907">
          <cell r="A21907">
            <v>1</v>
          </cell>
          <cell r="E21907">
            <v>4</v>
          </cell>
          <cell r="I21907">
            <v>0</v>
          </cell>
          <cell r="M21907">
            <v>4</v>
          </cell>
          <cell r="Q21907">
            <v>4</v>
          </cell>
          <cell r="V21907">
            <v>7300</v>
          </cell>
        </row>
        <row r="21908">
          <cell r="A21908">
            <v>1</v>
          </cell>
          <cell r="E21908">
            <v>4</v>
          </cell>
          <cell r="I21908">
            <v>0</v>
          </cell>
          <cell r="M21908">
            <v>4</v>
          </cell>
          <cell r="Q21908">
            <v>4</v>
          </cell>
          <cell r="V21908">
            <v>7300</v>
          </cell>
        </row>
        <row r="21909">
          <cell r="A21909">
            <v>1</v>
          </cell>
          <cell r="E21909">
            <v>4</v>
          </cell>
          <cell r="I21909">
            <v>11697.47</v>
          </cell>
          <cell r="M21909">
            <v>4</v>
          </cell>
          <cell r="Q21909">
            <v>4</v>
          </cell>
          <cell r="V21909">
            <v>7300</v>
          </cell>
        </row>
        <row r="21910">
          <cell r="A21910">
            <v>1</v>
          </cell>
          <cell r="E21910">
            <v>4</v>
          </cell>
          <cell r="I21910">
            <v>0</v>
          </cell>
          <cell r="M21910">
            <v>4</v>
          </cell>
          <cell r="Q21910">
            <v>4</v>
          </cell>
          <cell r="V21910">
            <v>7300</v>
          </cell>
        </row>
        <row r="21911">
          <cell r="A21911">
            <v>1</v>
          </cell>
          <cell r="E21911">
            <v>4</v>
          </cell>
          <cell r="I21911">
            <v>3703.85</v>
          </cell>
          <cell r="M21911">
            <v>4</v>
          </cell>
          <cell r="Q21911">
            <v>4</v>
          </cell>
          <cell r="V21911">
            <v>7300</v>
          </cell>
        </row>
        <row r="21912">
          <cell r="A21912">
            <v>1</v>
          </cell>
          <cell r="E21912">
            <v>4</v>
          </cell>
          <cell r="I21912">
            <v>0</v>
          </cell>
          <cell r="M21912">
            <v>4</v>
          </cell>
          <cell r="Q21912">
            <v>4</v>
          </cell>
          <cell r="V21912">
            <v>7300</v>
          </cell>
        </row>
        <row r="21913">
          <cell r="A21913">
            <v>1</v>
          </cell>
          <cell r="E21913">
            <v>4</v>
          </cell>
          <cell r="I21913">
            <v>0</v>
          </cell>
          <cell r="M21913">
            <v>4</v>
          </cell>
          <cell r="Q21913">
            <v>4</v>
          </cell>
          <cell r="V21913">
            <v>7300</v>
          </cell>
        </row>
        <row r="21914">
          <cell r="A21914">
            <v>1</v>
          </cell>
          <cell r="E21914">
            <v>4</v>
          </cell>
          <cell r="I21914">
            <v>0</v>
          </cell>
          <cell r="M21914">
            <v>4</v>
          </cell>
          <cell r="Q21914">
            <v>4</v>
          </cell>
          <cell r="V21914">
            <v>7300</v>
          </cell>
        </row>
        <row r="21915">
          <cell r="A21915">
            <v>1</v>
          </cell>
          <cell r="E21915">
            <v>4</v>
          </cell>
          <cell r="I21915">
            <v>0</v>
          </cell>
          <cell r="M21915">
            <v>4</v>
          </cell>
          <cell r="Q21915">
            <v>4</v>
          </cell>
          <cell r="V21915">
            <v>7300</v>
          </cell>
        </row>
        <row r="21916">
          <cell r="A21916">
            <v>1</v>
          </cell>
          <cell r="E21916">
            <v>4</v>
          </cell>
          <cell r="I21916">
            <v>0</v>
          </cell>
          <cell r="M21916">
            <v>4</v>
          </cell>
          <cell r="Q21916">
            <v>4</v>
          </cell>
          <cell r="V21916">
            <v>7300</v>
          </cell>
        </row>
        <row r="21917">
          <cell r="A21917">
            <v>1</v>
          </cell>
          <cell r="E21917">
            <v>4</v>
          </cell>
          <cell r="I21917">
            <v>0</v>
          </cell>
          <cell r="M21917">
            <v>4</v>
          </cell>
          <cell r="Q21917">
            <v>4</v>
          </cell>
          <cell r="V21917">
            <v>7300</v>
          </cell>
        </row>
        <row r="21918">
          <cell r="A21918">
            <v>1</v>
          </cell>
          <cell r="E21918">
            <v>4</v>
          </cell>
          <cell r="I21918">
            <v>-79560.7</v>
          </cell>
          <cell r="M21918">
            <v>4</v>
          </cell>
          <cell r="Q21918">
            <v>4</v>
          </cell>
          <cell r="V21918">
            <v>7300</v>
          </cell>
        </row>
        <row r="21919">
          <cell r="A21919">
            <v>1</v>
          </cell>
          <cell r="E21919">
            <v>4</v>
          </cell>
          <cell r="I21919">
            <v>3934.5</v>
          </cell>
          <cell r="M21919">
            <v>4</v>
          </cell>
          <cell r="Q21919">
            <v>4</v>
          </cell>
          <cell r="V21919">
            <v>7300</v>
          </cell>
        </row>
        <row r="21920">
          <cell r="A21920">
            <v>1</v>
          </cell>
          <cell r="E21920">
            <v>4</v>
          </cell>
          <cell r="I21920">
            <v>374713.48</v>
          </cell>
          <cell r="M21920">
            <v>4</v>
          </cell>
          <cell r="Q21920">
            <v>4</v>
          </cell>
          <cell r="V21920">
            <v>7300</v>
          </cell>
        </row>
        <row r="21921">
          <cell r="A21921">
            <v>1</v>
          </cell>
          <cell r="E21921">
            <v>4</v>
          </cell>
          <cell r="I21921">
            <v>0</v>
          </cell>
          <cell r="M21921">
            <v>4</v>
          </cell>
          <cell r="Q21921">
            <v>4</v>
          </cell>
          <cell r="V21921">
            <v>7300</v>
          </cell>
        </row>
        <row r="21922">
          <cell r="A21922">
            <v>1</v>
          </cell>
          <cell r="E21922">
            <v>4</v>
          </cell>
          <cell r="I21922">
            <v>0</v>
          </cell>
          <cell r="M21922">
            <v>4</v>
          </cell>
          <cell r="Q21922">
            <v>4</v>
          </cell>
          <cell r="V21922">
            <v>7300</v>
          </cell>
        </row>
        <row r="21923">
          <cell r="A21923">
            <v>1</v>
          </cell>
          <cell r="E21923">
            <v>4</v>
          </cell>
          <cell r="I21923">
            <v>0</v>
          </cell>
          <cell r="M21923">
            <v>4</v>
          </cell>
          <cell r="Q21923">
            <v>4</v>
          </cell>
          <cell r="V21923">
            <v>7300</v>
          </cell>
        </row>
        <row r="21924">
          <cell r="A21924">
            <v>1</v>
          </cell>
          <cell r="E21924">
            <v>4</v>
          </cell>
          <cell r="I21924">
            <v>0</v>
          </cell>
          <cell r="M21924">
            <v>4</v>
          </cell>
          <cell r="Q21924">
            <v>4</v>
          </cell>
          <cell r="V21924">
            <v>7300</v>
          </cell>
        </row>
        <row r="21925">
          <cell r="A21925">
            <v>1</v>
          </cell>
          <cell r="E21925">
            <v>4</v>
          </cell>
          <cell r="I21925">
            <v>0</v>
          </cell>
          <cell r="M21925">
            <v>4</v>
          </cell>
          <cell r="Q21925">
            <v>4</v>
          </cell>
          <cell r="V21925">
            <v>7300</v>
          </cell>
        </row>
        <row r="21926">
          <cell r="A21926">
            <v>1</v>
          </cell>
          <cell r="E21926">
            <v>4</v>
          </cell>
          <cell r="I21926">
            <v>0</v>
          </cell>
          <cell r="M21926">
            <v>4</v>
          </cell>
          <cell r="Q21926">
            <v>4</v>
          </cell>
          <cell r="V21926">
            <v>7300</v>
          </cell>
        </row>
        <row r="21927">
          <cell r="A21927">
            <v>1</v>
          </cell>
          <cell r="E21927">
            <v>4</v>
          </cell>
          <cell r="I21927">
            <v>0</v>
          </cell>
          <cell r="M21927">
            <v>4</v>
          </cell>
          <cell r="Q21927">
            <v>4</v>
          </cell>
          <cell r="V21927">
            <v>7300</v>
          </cell>
        </row>
        <row r="21928">
          <cell r="A21928">
            <v>1</v>
          </cell>
          <cell r="E21928">
            <v>4</v>
          </cell>
          <cell r="I21928">
            <v>-16124.85</v>
          </cell>
          <cell r="M21928">
            <v>4</v>
          </cell>
          <cell r="Q21928">
            <v>4</v>
          </cell>
          <cell r="V21928">
            <v>7300</v>
          </cell>
        </row>
        <row r="21929">
          <cell r="A21929">
            <v>1</v>
          </cell>
          <cell r="E21929">
            <v>4</v>
          </cell>
          <cell r="I21929">
            <v>375237.29</v>
          </cell>
          <cell r="M21929">
            <v>4</v>
          </cell>
          <cell r="Q21929">
            <v>4</v>
          </cell>
          <cell r="V21929">
            <v>7300</v>
          </cell>
        </row>
        <row r="21930">
          <cell r="A21930">
            <v>1</v>
          </cell>
          <cell r="E21930">
            <v>4</v>
          </cell>
          <cell r="I21930">
            <v>1463.57</v>
          </cell>
          <cell r="M21930">
            <v>4</v>
          </cell>
          <cell r="Q21930">
            <v>4</v>
          </cell>
          <cell r="V21930">
            <v>7300</v>
          </cell>
        </row>
        <row r="21931">
          <cell r="A21931">
            <v>1</v>
          </cell>
          <cell r="E21931">
            <v>4</v>
          </cell>
          <cell r="I21931">
            <v>800</v>
          </cell>
          <cell r="M21931">
            <v>4</v>
          </cell>
          <cell r="Q21931">
            <v>4</v>
          </cell>
          <cell r="V21931">
            <v>7300</v>
          </cell>
        </row>
        <row r="21932">
          <cell r="A21932">
            <v>1</v>
          </cell>
          <cell r="E21932">
            <v>4</v>
          </cell>
          <cell r="I21932">
            <v>-187.03</v>
          </cell>
          <cell r="M21932">
            <v>4</v>
          </cell>
          <cell r="Q21932">
            <v>4</v>
          </cell>
          <cell r="V21932">
            <v>7300</v>
          </cell>
        </row>
        <row r="21933">
          <cell r="A21933">
            <v>1</v>
          </cell>
          <cell r="E21933">
            <v>4</v>
          </cell>
          <cell r="I21933">
            <v>9057.9500000000007</v>
          </cell>
          <cell r="M21933">
            <v>4</v>
          </cell>
          <cell r="Q21933">
            <v>4</v>
          </cell>
          <cell r="V21933">
            <v>7300</v>
          </cell>
        </row>
        <row r="21934">
          <cell r="A21934">
            <v>1</v>
          </cell>
          <cell r="E21934">
            <v>4</v>
          </cell>
          <cell r="I21934">
            <v>-1680.59</v>
          </cell>
          <cell r="M21934">
            <v>4</v>
          </cell>
          <cell r="Q21934">
            <v>4</v>
          </cell>
          <cell r="V21934">
            <v>7300</v>
          </cell>
        </row>
        <row r="21935">
          <cell r="A21935">
            <v>1</v>
          </cell>
          <cell r="E21935">
            <v>4</v>
          </cell>
          <cell r="I21935">
            <v>-29380</v>
          </cell>
          <cell r="M21935">
            <v>4</v>
          </cell>
          <cell r="Q21935">
            <v>4</v>
          </cell>
          <cell r="V21935">
            <v>7300</v>
          </cell>
        </row>
        <row r="21936">
          <cell r="A21936">
            <v>1</v>
          </cell>
          <cell r="E21936">
            <v>4</v>
          </cell>
          <cell r="I21936">
            <v>40</v>
          </cell>
          <cell r="M21936">
            <v>4</v>
          </cell>
          <cell r="Q21936">
            <v>4</v>
          </cell>
          <cell r="V21936">
            <v>7300</v>
          </cell>
        </row>
        <row r="21937">
          <cell r="A21937">
            <v>1</v>
          </cell>
          <cell r="E21937">
            <v>4</v>
          </cell>
          <cell r="I21937">
            <v>455.25</v>
          </cell>
          <cell r="M21937">
            <v>4</v>
          </cell>
          <cell r="Q21937">
            <v>4</v>
          </cell>
          <cell r="V21937">
            <v>7300</v>
          </cell>
        </row>
        <row r="21938">
          <cell r="A21938">
            <v>1</v>
          </cell>
          <cell r="E21938">
            <v>4</v>
          </cell>
          <cell r="I21938">
            <v>7970</v>
          </cell>
          <cell r="M21938">
            <v>4</v>
          </cell>
          <cell r="Q21938">
            <v>4</v>
          </cell>
          <cell r="V21938">
            <v>7300</v>
          </cell>
        </row>
        <row r="21939">
          <cell r="A21939">
            <v>1</v>
          </cell>
          <cell r="E21939">
            <v>4</v>
          </cell>
          <cell r="I21939">
            <v>3891.75</v>
          </cell>
          <cell r="M21939">
            <v>4</v>
          </cell>
          <cell r="Q21939">
            <v>4</v>
          </cell>
          <cell r="V21939">
            <v>7300</v>
          </cell>
        </row>
        <row r="21940">
          <cell r="A21940">
            <v>1</v>
          </cell>
          <cell r="E21940">
            <v>4</v>
          </cell>
          <cell r="I21940">
            <v>6266.56</v>
          </cell>
          <cell r="M21940">
            <v>4</v>
          </cell>
          <cell r="Q21940">
            <v>4</v>
          </cell>
          <cell r="V21940">
            <v>7300</v>
          </cell>
        </row>
        <row r="21941">
          <cell r="A21941">
            <v>1</v>
          </cell>
          <cell r="E21941">
            <v>4</v>
          </cell>
          <cell r="I21941">
            <v>3907.3</v>
          </cell>
          <cell r="M21941">
            <v>4</v>
          </cell>
          <cell r="Q21941">
            <v>4</v>
          </cell>
          <cell r="V21941">
            <v>7300</v>
          </cell>
        </row>
        <row r="21942">
          <cell r="A21942">
            <v>1</v>
          </cell>
          <cell r="E21942">
            <v>4</v>
          </cell>
          <cell r="I21942">
            <v>24861.9</v>
          </cell>
          <cell r="M21942">
            <v>4</v>
          </cell>
          <cell r="Q21942">
            <v>4</v>
          </cell>
          <cell r="V21942">
            <v>7300</v>
          </cell>
        </row>
        <row r="21943">
          <cell r="A21943">
            <v>1</v>
          </cell>
          <cell r="E21943">
            <v>4</v>
          </cell>
          <cell r="I21943">
            <v>2429.2199999999998</v>
          </cell>
          <cell r="M21943">
            <v>4</v>
          </cell>
          <cell r="Q21943">
            <v>4</v>
          </cell>
          <cell r="V21943">
            <v>7300</v>
          </cell>
        </row>
        <row r="21944">
          <cell r="A21944">
            <v>1</v>
          </cell>
          <cell r="E21944">
            <v>4</v>
          </cell>
          <cell r="I21944">
            <v>7711.6</v>
          </cell>
          <cell r="M21944">
            <v>4</v>
          </cell>
          <cell r="Q21944">
            <v>4</v>
          </cell>
          <cell r="V21944">
            <v>7300</v>
          </cell>
        </row>
        <row r="21945">
          <cell r="A21945">
            <v>1</v>
          </cell>
          <cell r="E21945">
            <v>4</v>
          </cell>
          <cell r="I21945">
            <v>5525285.8600000003</v>
          </cell>
          <cell r="M21945">
            <v>4</v>
          </cell>
          <cell r="Q21945">
            <v>4</v>
          </cell>
          <cell r="V21945">
            <v>7400</v>
          </cell>
        </row>
        <row r="21946">
          <cell r="A21946">
            <v>1</v>
          </cell>
          <cell r="E21946">
            <v>4</v>
          </cell>
          <cell r="I21946">
            <v>311463.08</v>
          </cell>
          <cell r="M21946">
            <v>4</v>
          </cell>
          <cell r="Q21946">
            <v>4</v>
          </cell>
          <cell r="V21946">
            <v>7700</v>
          </cell>
        </row>
        <row r="21947">
          <cell r="A21947">
            <v>1</v>
          </cell>
          <cell r="E21947">
            <v>4</v>
          </cell>
          <cell r="I21947">
            <v>0</v>
          </cell>
          <cell r="M21947">
            <v>4</v>
          </cell>
          <cell r="Q21947">
            <v>4</v>
          </cell>
          <cell r="V21947">
            <v>7700</v>
          </cell>
        </row>
        <row r="21948">
          <cell r="A21948">
            <v>1</v>
          </cell>
          <cell r="E21948">
            <v>4</v>
          </cell>
          <cell r="I21948">
            <v>0</v>
          </cell>
          <cell r="M21948">
            <v>4</v>
          </cell>
          <cell r="Q21948">
            <v>4</v>
          </cell>
          <cell r="V21948">
            <v>7700</v>
          </cell>
        </row>
        <row r="21949">
          <cell r="A21949">
            <v>1</v>
          </cell>
          <cell r="E21949">
            <v>4</v>
          </cell>
          <cell r="I21949">
            <v>3850036.49</v>
          </cell>
          <cell r="M21949">
            <v>4</v>
          </cell>
          <cell r="Q21949">
            <v>4</v>
          </cell>
          <cell r="V21949">
            <v>7700</v>
          </cell>
        </row>
        <row r="21950">
          <cell r="A21950">
            <v>1</v>
          </cell>
          <cell r="E21950">
            <v>4</v>
          </cell>
          <cell r="I21950">
            <v>0</v>
          </cell>
          <cell r="M21950">
            <v>4</v>
          </cell>
          <cell r="Q21950">
            <v>4</v>
          </cell>
          <cell r="V21950">
            <v>7700</v>
          </cell>
        </row>
        <row r="21951">
          <cell r="A21951">
            <v>1</v>
          </cell>
          <cell r="E21951">
            <v>4</v>
          </cell>
          <cell r="I21951">
            <v>45465.62</v>
          </cell>
          <cell r="M21951">
            <v>4</v>
          </cell>
          <cell r="Q21951">
            <v>4</v>
          </cell>
          <cell r="V21951">
            <v>7700</v>
          </cell>
        </row>
        <row r="21952">
          <cell r="A21952">
            <v>1</v>
          </cell>
          <cell r="E21952">
            <v>4</v>
          </cell>
          <cell r="I21952">
            <v>0</v>
          </cell>
          <cell r="M21952">
            <v>4</v>
          </cell>
          <cell r="Q21952">
            <v>4</v>
          </cell>
          <cell r="V21952">
            <v>7700</v>
          </cell>
        </row>
        <row r="21953">
          <cell r="A21953">
            <v>1</v>
          </cell>
          <cell r="E21953">
            <v>4</v>
          </cell>
          <cell r="I21953">
            <v>0</v>
          </cell>
          <cell r="M21953">
            <v>4</v>
          </cell>
          <cell r="Q21953">
            <v>4</v>
          </cell>
          <cell r="V21953">
            <v>7700</v>
          </cell>
        </row>
        <row r="21954">
          <cell r="A21954">
            <v>1</v>
          </cell>
          <cell r="E21954">
            <v>4</v>
          </cell>
          <cell r="I21954">
            <v>0</v>
          </cell>
          <cell r="M21954">
            <v>4</v>
          </cell>
          <cell r="Q21954">
            <v>4</v>
          </cell>
          <cell r="V21954">
            <v>7700</v>
          </cell>
        </row>
        <row r="21955">
          <cell r="A21955">
            <v>1</v>
          </cell>
          <cell r="E21955">
            <v>4</v>
          </cell>
          <cell r="I21955">
            <v>0</v>
          </cell>
          <cell r="M21955">
            <v>4</v>
          </cell>
          <cell r="Q21955">
            <v>4</v>
          </cell>
          <cell r="V21955">
            <v>7700</v>
          </cell>
        </row>
        <row r="21956">
          <cell r="A21956">
            <v>1</v>
          </cell>
          <cell r="E21956">
            <v>4</v>
          </cell>
          <cell r="I21956">
            <v>0</v>
          </cell>
          <cell r="M21956">
            <v>4</v>
          </cell>
          <cell r="Q21956">
            <v>4</v>
          </cell>
          <cell r="V21956">
            <v>7700</v>
          </cell>
        </row>
        <row r="21957">
          <cell r="A21957">
            <v>1</v>
          </cell>
          <cell r="E21957">
            <v>4</v>
          </cell>
          <cell r="I21957">
            <v>0</v>
          </cell>
          <cell r="M21957">
            <v>4</v>
          </cell>
          <cell r="Q21957">
            <v>4</v>
          </cell>
          <cell r="V21957">
            <v>7700</v>
          </cell>
        </row>
        <row r="21958">
          <cell r="A21958">
            <v>1</v>
          </cell>
          <cell r="E21958">
            <v>4</v>
          </cell>
          <cell r="I21958">
            <v>0</v>
          </cell>
          <cell r="M21958">
            <v>4</v>
          </cell>
          <cell r="Q21958">
            <v>4</v>
          </cell>
          <cell r="V21958">
            <v>7700</v>
          </cell>
        </row>
        <row r="21959">
          <cell r="A21959">
            <v>1</v>
          </cell>
          <cell r="E21959">
            <v>4</v>
          </cell>
          <cell r="I21959">
            <v>0</v>
          </cell>
          <cell r="M21959">
            <v>4</v>
          </cell>
          <cell r="Q21959">
            <v>4</v>
          </cell>
          <cell r="V21959">
            <v>7700</v>
          </cell>
        </row>
        <row r="21960">
          <cell r="A21960">
            <v>1</v>
          </cell>
          <cell r="E21960">
            <v>4</v>
          </cell>
          <cell r="I21960">
            <v>0</v>
          </cell>
          <cell r="M21960">
            <v>4</v>
          </cell>
          <cell r="Q21960">
            <v>4</v>
          </cell>
          <cell r="V21960">
            <v>7700</v>
          </cell>
        </row>
        <row r="21961">
          <cell r="A21961">
            <v>1</v>
          </cell>
          <cell r="E21961">
            <v>4</v>
          </cell>
          <cell r="I21961">
            <v>0</v>
          </cell>
          <cell r="M21961">
            <v>4</v>
          </cell>
          <cell r="Q21961">
            <v>4</v>
          </cell>
          <cell r="V21961">
            <v>7710</v>
          </cell>
        </row>
        <row r="21962">
          <cell r="A21962">
            <v>1</v>
          </cell>
          <cell r="E21962">
            <v>4</v>
          </cell>
          <cell r="I21962">
            <v>0</v>
          </cell>
          <cell r="M21962">
            <v>4</v>
          </cell>
          <cell r="Q21962">
            <v>4</v>
          </cell>
          <cell r="V21962">
            <v>7710</v>
          </cell>
        </row>
        <row r="21963">
          <cell r="A21963">
            <v>1</v>
          </cell>
          <cell r="E21963">
            <v>4</v>
          </cell>
          <cell r="I21963">
            <v>0</v>
          </cell>
          <cell r="M21963">
            <v>4</v>
          </cell>
          <cell r="Q21963">
            <v>4</v>
          </cell>
          <cell r="V21963">
            <v>7710</v>
          </cell>
        </row>
        <row r="21964">
          <cell r="A21964">
            <v>1</v>
          </cell>
          <cell r="E21964">
            <v>4</v>
          </cell>
          <cell r="I21964">
            <v>0</v>
          </cell>
          <cell r="M21964">
            <v>4</v>
          </cell>
          <cell r="Q21964">
            <v>4</v>
          </cell>
          <cell r="V21964">
            <v>7710</v>
          </cell>
        </row>
        <row r="21965">
          <cell r="A21965">
            <v>1</v>
          </cell>
          <cell r="E21965">
            <v>4</v>
          </cell>
          <cell r="I21965">
            <v>0</v>
          </cell>
          <cell r="M21965">
            <v>4</v>
          </cell>
          <cell r="Q21965">
            <v>4</v>
          </cell>
          <cell r="V21965">
            <v>7710</v>
          </cell>
        </row>
        <row r="21966">
          <cell r="A21966">
            <v>1</v>
          </cell>
          <cell r="E21966">
            <v>4</v>
          </cell>
          <cell r="I21966">
            <v>0</v>
          </cell>
          <cell r="M21966">
            <v>4</v>
          </cell>
          <cell r="Q21966">
            <v>4</v>
          </cell>
          <cell r="V21966">
            <v>7710</v>
          </cell>
        </row>
        <row r="21967">
          <cell r="A21967">
            <v>1</v>
          </cell>
          <cell r="E21967">
            <v>4</v>
          </cell>
          <cell r="I21967">
            <v>0</v>
          </cell>
          <cell r="M21967">
            <v>4</v>
          </cell>
          <cell r="Q21967">
            <v>4</v>
          </cell>
          <cell r="V21967">
            <v>7710</v>
          </cell>
        </row>
        <row r="21968">
          <cell r="A21968">
            <v>1</v>
          </cell>
          <cell r="E21968">
            <v>4</v>
          </cell>
          <cell r="I21968">
            <v>0</v>
          </cell>
          <cell r="M21968">
            <v>4</v>
          </cell>
          <cell r="Q21968">
            <v>4</v>
          </cell>
          <cell r="V21968">
            <v>7710</v>
          </cell>
        </row>
        <row r="21969">
          <cell r="A21969">
            <v>1</v>
          </cell>
          <cell r="E21969">
            <v>4</v>
          </cell>
          <cell r="I21969">
            <v>0</v>
          </cell>
          <cell r="M21969">
            <v>4</v>
          </cell>
          <cell r="Q21969">
            <v>4</v>
          </cell>
          <cell r="V21969">
            <v>7710</v>
          </cell>
        </row>
        <row r="21970">
          <cell r="A21970">
            <v>1</v>
          </cell>
          <cell r="E21970">
            <v>4</v>
          </cell>
          <cell r="I21970">
            <v>0</v>
          </cell>
          <cell r="M21970">
            <v>4</v>
          </cell>
          <cell r="Q21970">
            <v>4</v>
          </cell>
          <cell r="V21970">
            <v>7710</v>
          </cell>
        </row>
        <row r="21971">
          <cell r="A21971">
            <v>1</v>
          </cell>
          <cell r="E21971">
            <v>4</v>
          </cell>
          <cell r="I21971">
            <v>0</v>
          </cell>
          <cell r="M21971">
            <v>4</v>
          </cell>
          <cell r="Q21971">
            <v>4</v>
          </cell>
          <cell r="V21971">
            <v>7710</v>
          </cell>
        </row>
        <row r="21972">
          <cell r="A21972">
            <v>1</v>
          </cell>
          <cell r="E21972">
            <v>4</v>
          </cell>
          <cell r="I21972">
            <v>441565.35</v>
          </cell>
          <cell r="M21972">
            <v>4</v>
          </cell>
          <cell r="Q21972">
            <v>4</v>
          </cell>
          <cell r="V21972">
            <v>7800</v>
          </cell>
        </row>
        <row r="21973">
          <cell r="A21973">
            <v>1</v>
          </cell>
          <cell r="E21973">
            <v>4</v>
          </cell>
          <cell r="I21973">
            <v>6000.97</v>
          </cell>
          <cell r="M21973">
            <v>4</v>
          </cell>
          <cell r="Q21973">
            <v>4</v>
          </cell>
          <cell r="V21973">
            <v>7901</v>
          </cell>
        </row>
        <row r="21974">
          <cell r="A21974">
            <v>1</v>
          </cell>
          <cell r="E21974">
            <v>4</v>
          </cell>
          <cell r="I21974">
            <v>27977.72</v>
          </cell>
          <cell r="M21974">
            <v>4</v>
          </cell>
          <cell r="Q21974">
            <v>4</v>
          </cell>
          <cell r="V21974">
            <v>7902</v>
          </cell>
        </row>
        <row r="21975">
          <cell r="A21975">
            <v>1</v>
          </cell>
          <cell r="E21975">
            <v>4</v>
          </cell>
          <cell r="I21975">
            <v>0</v>
          </cell>
          <cell r="M21975">
            <v>4</v>
          </cell>
          <cell r="Q21975">
            <v>4</v>
          </cell>
          <cell r="V21975">
            <v>7903</v>
          </cell>
        </row>
        <row r="21976">
          <cell r="A21976">
            <v>1</v>
          </cell>
          <cell r="E21976">
            <v>4</v>
          </cell>
          <cell r="I21976">
            <v>-47027.01</v>
          </cell>
          <cell r="M21976">
            <v>4</v>
          </cell>
          <cell r="Q21976">
            <v>4</v>
          </cell>
          <cell r="V21976">
            <v>8011</v>
          </cell>
        </row>
        <row r="21977">
          <cell r="A21977">
            <v>1</v>
          </cell>
          <cell r="E21977">
            <v>4</v>
          </cell>
          <cell r="I21977">
            <v>16723.53</v>
          </cell>
          <cell r="M21977">
            <v>4</v>
          </cell>
          <cell r="Q21977">
            <v>4</v>
          </cell>
          <cell r="V21977">
            <v>8012</v>
          </cell>
        </row>
        <row r="21978">
          <cell r="A21978">
            <v>1</v>
          </cell>
          <cell r="E21978">
            <v>4</v>
          </cell>
          <cell r="I21978">
            <v>-3089.63</v>
          </cell>
          <cell r="M21978">
            <v>4</v>
          </cell>
          <cell r="Q21978">
            <v>4</v>
          </cell>
          <cell r="V21978">
            <v>8013</v>
          </cell>
        </row>
        <row r="21979">
          <cell r="A21979">
            <v>1</v>
          </cell>
          <cell r="E21979">
            <v>4</v>
          </cell>
          <cell r="I21979">
            <v>3656.55</v>
          </cell>
          <cell r="M21979">
            <v>4</v>
          </cell>
          <cell r="Q21979">
            <v>4</v>
          </cell>
          <cell r="V21979">
            <v>8014</v>
          </cell>
        </row>
        <row r="21980">
          <cell r="A21980">
            <v>1</v>
          </cell>
          <cell r="E21980">
            <v>4</v>
          </cell>
          <cell r="I21980">
            <v>318.72000000000003</v>
          </cell>
          <cell r="M21980">
            <v>4</v>
          </cell>
          <cell r="Q21980">
            <v>4</v>
          </cell>
          <cell r="V21980">
            <v>8016</v>
          </cell>
        </row>
        <row r="21981">
          <cell r="A21981">
            <v>1</v>
          </cell>
          <cell r="E21981">
            <v>4</v>
          </cell>
          <cell r="I21981">
            <v>9454.35</v>
          </cell>
          <cell r="M21981">
            <v>4</v>
          </cell>
          <cell r="Q21981">
            <v>4</v>
          </cell>
          <cell r="V21981">
            <v>8021</v>
          </cell>
        </row>
        <row r="21982">
          <cell r="A21982">
            <v>1</v>
          </cell>
          <cell r="E21982">
            <v>4</v>
          </cell>
          <cell r="I21982">
            <v>0</v>
          </cell>
          <cell r="M21982">
            <v>4</v>
          </cell>
          <cell r="Q21982">
            <v>4</v>
          </cell>
          <cell r="V21982">
            <v>8041</v>
          </cell>
        </row>
        <row r="21983">
          <cell r="A21983">
            <v>1</v>
          </cell>
          <cell r="E21983">
            <v>4</v>
          </cell>
          <cell r="I21983">
            <v>0</v>
          </cell>
          <cell r="M21983">
            <v>4</v>
          </cell>
          <cell r="Q21983">
            <v>4</v>
          </cell>
          <cell r="V21983">
            <v>8042</v>
          </cell>
        </row>
        <row r="21984">
          <cell r="A21984">
            <v>1</v>
          </cell>
          <cell r="E21984">
            <v>4</v>
          </cell>
          <cell r="I21984">
            <v>-60.89</v>
          </cell>
          <cell r="M21984">
            <v>4</v>
          </cell>
          <cell r="Q21984">
            <v>4</v>
          </cell>
          <cell r="V21984">
            <v>8043</v>
          </cell>
        </row>
        <row r="21985">
          <cell r="A21985">
            <v>1</v>
          </cell>
          <cell r="E21985">
            <v>4</v>
          </cell>
          <cell r="I21985">
            <v>1336724</v>
          </cell>
          <cell r="M21985">
            <v>4</v>
          </cell>
          <cell r="Q21985">
            <v>4</v>
          </cell>
          <cell r="V21985">
            <v>8112</v>
          </cell>
        </row>
        <row r="21986">
          <cell r="A21986">
            <v>1</v>
          </cell>
          <cell r="E21986">
            <v>4</v>
          </cell>
          <cell r="I21986">
            <v>-3102972.97</v>
          </cell>
          <cell r="M21986">
            <v>4</v>
          </cell>
          <cell r="Q21986">
            <v>4</v>
          </cell>
          <cell r="V21986">
            <v>8700</v>
          </cell>
        </row>
        <row r="21987">
          <cell r="A21987">
            <v>1</v>
          </cell>
          <cell r="E21987">
            <v>4</v>
          </cell>
          <cell r="I21987">
            <v>-69808</v>
          </cell>
          <cell r="M21987">
            <v>4</v>
          </cell>
          <cell r="Q21987">
            <v>4</v>
          </cell>
          <cell r="V21987">
            <v>8800</v>
          </cell>
        </row>
        <row r="21988">
          <cell r="A21988">
            <v>1</v>
          </cell>
          <cell r="E21988">
            <v>4</v>
          </cell>
          <cell r="I21988">
            <v>-438499</v>
          </cell>
          <cell r="M21988">
            <v>4</v>
          </cell>
          <cell r="Q21988">
            <v>4</v>
          </cell>
          <cell r="V21988">
            <v>8900</v>
          </cell>
        </row>
        <row r="21989">
          <cell r="A21989">
            <v>1</v>
          </cell>
          <cell r="E21989">
            <v>4</v>
          </cell>
          <cell r="I21989">
            <v>-14276265.560000001</v>
          </cell>
          <cell r="M21989">
            <v>4</v>
          </cell>
          <cell r="Q21989">
            <v>4</v>
          </cell>
          <cell r="V21989">
            <v>9100</v>
          </cell>
        </row>
        <row r="21990">
          <cell r="A21990">
            <v>1</v>
          </cell>
          <cell r="E21990">
            <v>4</v>
          </cell>
          <cell r="I21990">
            <v>94385</v>
          </cell>
          <cell r="M21990">
            <v>4</v>
          </cell>
          <cell r="Q21990">
            <v>4</v>
          </cell>
          <cell r="V21990">
            <v>9110</v>
          </cell>
        </row>
        <row r="21991">
          <cell r="A21991">
            <v>1</v>
          </cell>
          <cell r="E21991">
            <v>4</v>
          </cell>
          <cell r="I21991">
            <v>0</v>
          </cell>
          <cell r="M21991">
            <v>4</v>
          </cell>
          <cell r="Q21991">
            <v>4</v>
          </cell>
          <cell r="V21991">
            <v>9150</v>
          </cell>
        </row>
        <row r="21992">
          <cell r="A21992">
            <v>1</v>
          </cell>
          <cell r="E21992">
            <v>4</v>
          </cell>
          <cell r="I21992">
            <v>0</v>
          </cell>
          <cell r="M21992">
            <v>4</v>
          </cell>
          <cell r="Q21992">
            <v>4</v>
          </cell>
          <cell r="V21992">
            <v>9200</v>
          </cell>
        </row>
        <row r="21993">
          <cell r="A21993">
            <v>1</v>
          </cell>
          <cell r="E21993">
            <v>4</v>
          </cell>
          <cell r="I21993">
            <v>0</v>
          </cell>
          <cell r="M21993">
            <v>4</v>
          </cell>
          <cell r="Q21993">
            <v>4</v>
          </cell>
          <cell r="V21993">
            <v>9201</v>
          </cell>
        </row>
        <row r="21994">
          <cell r="A21994">
            <v>1</v>
          </cell>
          <cell r="E21994">
            <v>4</v>
          </cell>
          <cell r="I21994">
            <v>0</v>
          </cell>
          <cell r="M21994">
            <v>4</v>
          </cell>
          <cell r="Q21994">
            <v>4</v>
          </cell>
          <cell r="V21994">
            <v>9203</v>
          </cell>
        </row>
        <row r="21995">
          <cell r="A21995">
            <v>1</v>
          </cell>
          <cell r="E21995">
            <v>4</v>
          </cell>
          <cell r="I21995">
            <v>0</v>
          </cell>
          <cell r="M21995">
            <v>4</v>
          </cell>
          <cell r="Q21995">
            <v>4</v>
          </cell>
          <cell r="V21995">
            <v>9204</v>
          </cell>
        </row>
        <row r="21996">
          <cell r="A21996">
            <v>1</v>
          </cell>
          <cell r="E21996">
            <v>4</v>
          </cell>
          <cell r="I21996">
            <v>-6213070.7999999998</v>
          </cell>
          <cell r="M21996">
            <v>4</v>
          </cell>
          <cell r="Q21996">
            <v>4</v>
          </cell>
          <cell r="V21996">
            <v>9205</v>
          </cell>
        </row>
        <row r="21997">
          <cell r="A21997">
            <v>1</v>
          </cell>
          <cell r="E21997">
            <v>4</v>
          </cell>
          <cell r="I21997">
            <v>0</v>
          </cell>
          <cell r="M21997">
            <v>4</v>
          </cell>
          <cell r="Q21997">
            <v>4</v>
          </cell>
          <cell r="V21997">
            <v>9206</v>
          </cell>
        </row>
        <row r="21998">
          <cell r="A21998">
            <v>1</v>
          </cell>
          <cell r="E21998">
            <v>4</v>
          </cell>
          <cell r="I21998">
            <v>-848603.72</v>
          </cell>
          <cell r="M21998">
            <v>4</v>
          </cell>
          <cell r="Q21998">
            <v>4</v>
          </cell>
          <cell r="V21998">
            <v>9208</v>
          </cell>
        </row>
        <row r="21999">
          <cell r="A21999">
            <v>1</v>
          </cell>
          <cell r="E21999">
            <v>4</v>
          </cell>
          <cell r="I21999">
            <v>0</v>
          </cell>
          <cell r="M21999">
            <v>4</v>
          </cell>
          <cell r="Q21999">
            <v>4</v>
          </cell>
          <cell r="V21999">
            <v>9209</v>
          </cell>
        </row>
        <row r="22000">
          <cell r="A22000">
            <v>1</v>
          </cell>
          <cell r="E22000">
            <v>4</v>
          </cell>
          <cell r="I22000">
            <v>0</v>
          </cell>
          <cell r="M22000">
            <v>4</v>
          </cell>
          <cell r="Q22000">
            <v>4</v>
          </cell>
          <cell r="V22000">
            <v>9210</v>
          </cell>
        </row>
        <row r="22001">
          <cell r="A22001">
            <v>1</v>
          </cell>
          <cell r="E22001">
            <v>4</v>
          </cell>
          <cell r="I22001">
            <v>0</v>
          </cell>
          <cell r="M22001">
            <v>4</v>
          </cell>
          <cell r="Q22001">
            <v>4</v>
          </cell>
          <cell r="V22001">
            <v>9211</v>
          </cell>
        </row>
        <row r="22002">
          <cell r="A22002">
            <v>1</v>
          </cell>
          <cell r="E22002">
            <v>4</v>
          </cell>
          <cell r="I22002">
            <v>0</v>
          </cell>
          <cell r="M22002">
            <v>4</v>
          </cell>
          <cell r="Q22002">
            <v>4</v>
          </cell>
          <cell r="V22002">
            <v>9212</v>
          </cell>
        </row>
        <row r="22003">
          <cell r="A22003">
            <v>1</v>
          </cell>
          <cell r="E22003">
            <v>4</v>
          </cell>
          <cell r="I22003">
            <v>0</v>
          </cell>
          <cell r="M22003">
            <v>4</v>
          </cell>
          <cell r="Q22003">
            <v>4</v>
          </cell>
          <cell r="V22003">
            <v>9213</v>
          </cell>
        </row>
        <row r="22004">
          <cell r="A22004">
            <v>1</v>
          </cell>
          <cell r="E22004">
            <v>4</v>
          </cell>
          <cell r="I22004">
            <v>0</v>
          </cell>
          <cell r="M22004">
            <v>4</v>
          </cell>
          <cell r="Q22004">
            <v>4</v>
          </cell>
          <cell r="V22004">
            <v>9214</v>
          </cell>
        </row>
        <row r="22005">
          <cell r="A22005">
            <v>1</v>
          </cell>
          <cell r="E22005">
            <v>4</v>
          </cell>
          <cell r="I22005">
            <v>-1857828.53</v>
          </cell>
          <cell r="M22005">
            <v>4</v>
          </cell>
          <cell r="Q22005">
            <v>4</v>
          </cell>
          <cell r="V22005">
            <v>9216</v>
          </cell>
        </row>
        <row r="22006">
          <cell r="A22006">
            <v>1</v>
          </cell>
          <cell r="E22006">
            <v>4</v>
          </cell>
          <cell r="I22006">
            <v>0</v>
          </cell>
          <cell r="M22006">
            <v>4</v>
          </cell>
          <cell r="Q22006">
            <v>4</v>
          </cell>
          <cell r="V22006">
            <v>9221</v>
          </cell>
        </row>
        <row r="22007">
          <cell r="A22007">
            <v>1</v>
          </cell>
          <cell r="E22007">
            <v>4</v>
          </cell>
          <cell r="I22007">
            <v>0</v>
          </cell>
          <cell r="M22007">
            <v>4</v>
          </cell>
          <cell r="Q22007">
            <v>4</v>
          </cell>
          <cell r="V22007">
            <v>9221</v>
          </cell>
        </row>
        <row r="22008">
          <cell r="A22008">
            <v>1</v>
          </cell>
          <cell r="E22008">
            <v>4</v>
          </cell>
          <cell r="I22008">
            <v>0</v>
          </cell>
          <cell r="M22008">
            <v>4</v>
          </cell>
          <cell r="Q22008">
            <v>4</v>
          </cell>
          <cell r="V22008">
            <v>9221</v>
          </cell>
        </row>
        <row r="22009">
          <cell r="A22009">
            <v>1</v>
          </cell>
          <cell r="E22009">
            <v>4</v>
          </cell>
          <cell r="I22009">
            <v>0</v>
          </cell>
          <cell r="M22009">
            <v>4</v>
          </cell>
          <cell r="Q22009">
            <v>4</v>
          </cell>
          <cell r="V22009">
            <v>9221</v>
          </cell>
        </row>
        <row r="22010">
          <cell r="A22010">
            <v>1</v>
          </cell>
          <cell r="E22010">
            <v>4</v>
          </cell>
          <cell r="I22010">
            <v>0</v>
          </cell>
          <cell r="M22010">
            <v>4</v>
          </cell>
          <cell r="Q22010">
            <v>4</v>
          </cell>
          <cell r="V22010">
            <v>9221</v>
          </cell>
        </row>
        <row r="22011">
          <cell r="A22011">
            <v>1</v>
          </cell>
          <cell r="E22011">
            <v>4</v>
          </cell>
          <cell r="I22011">
            <v>0</v>
          </cell>
          <cell r="M22011">
            <v>4</v>
          </cell>
          <cell r="Q22011">
            <v>4</v>
          </cell>
          <cell r="V22011">
            <v>9221</v>
          </cell>
        </row>
        <row r="22012">
          <cell r="A22012">
            <v>1</v>
          </cell>
          <cell r="E22012">
            <v>4</v>
          </cell>
          <cell r="I22012">
            <v>0</v>
          </cell>
          <cell r="M22012">
            <v>4</v>
          </cell>
          <cell r="Q22012">
            <v>4</v>
          </cell>
          <cell r="V22012">
            <v>9221</v>
          </cell>
        </row>
        <row r="22013">
          <cell r="A22013">
            <v>1</v>
          </cell>
          <cell r="E22013">
            <v>4</v>
          </cell>
          <cell r="I22013">
            <v>0</v>
          </cell>
          <cell r="M22013">
            <v>4</v>
          </cell>
          <cell r="Q22013">
            <v>4</v>
          </cell>
          <cell r="V22013">
            <v>9221</v>
          </cell>
        </row>
        <row r="22014">
          <cell r="A22014">
            <v>1</v>
          </cell>
          <cell r="E22014">
            <v>4</v>
          </cell>
          <cell r="I22014">
            <v>0</v>
          </cell>
          <cell r="M22014">
            <v>4</v>
          </cell>
          <cell r="Q22014">
            <v>4</v>
          </cell>
          <cell r="V22014">
            <v>9221</v>
          </cell>
        </row>
        <row r="22015">
          <cell r="A22015">
            <v>1</v>
          </cell>
          <cell r="E22015">
            <v>4</v>
          </cell>
          <cell r="I22015">
            <v>0</v>
          </cell>
          <cell r="M22015">
            <v>4</v>
          </cell>
          <cell r="Q22015">
            <v>4</v>
          </cell>
          <cell r="V22015">
            <v>9221</v>
          </cell>
        </row>
        <row r="22016">
          <cell r="A22016">
            <v>1</v>
          </cell>
          <cell r="E22016">
            <v>4</v>
          </cell>
          <cell r="I22016">
            <v>-96181.66</v>
          </cell>
          <cell r="M22016">
            <v>4</v>
          </cell>
          <cell r="Q22016">
            <v>4</v>
          </cell>
          <cell r="V22016">
            <v>9251</v>
          </cell>
        </row>
        <row r="22017">
          <cell r="A22017">
            <v>1</v>
          </cell>
          <cell r="E22017">
            <v>4</v>
          </cell>
          <cell r="I22017">
            <v>-2156798.2400000002</v>
          </cell>
          <cell r="M22017">
            <v>4</v>
          </cell>
          <cell r="Q22017">
            <v>4</v>
          </cell>
          <cell r="V22017">
            <v>9252</v>
          </cell>
        </row>
        <row r="22018">
          <cell r="A22018">
            <v>1</v>
          </cell>
          <cell r="E22018">
            <v>4</v>
          </cell>
          <cell r="I22018">
            <v>45290.48</v>
          </cell>
          <cell r="M22018">
            <v>4</v>
          </cell>
          <cell r="Q22018">
            <v>4</v>
          </cell>
          <cell r="V22018">
            <v>9253</v>
          </cell>
        </row>
        <row r="22019">
          <cell r="A22019">
            <v>1</v>
          </cell>
          <cell r="E22019">
            <v>4</v>
          </cell>
          <cell r="I22019">
            <v>-30253</v>
          </cell>
          <cell r="M22019">
            <v>4</v>
          </cell>
          <cell r="Q22019">
            <v>4</v>
          </cell>
          <cell r="V22019">
            <v>9255</v>
          </cell>
        </row>
        <row r="22020">
          <cell r="A22020">
            <v>1</v>
          </cell>
          <cell r="E22020">
            <v>4</v>
          </cell>
          <cell r="I22020">
            <v>-200001.45</v>
          </cell>
          <cell r="M22020">
            <v>4</v>
          </cell>
          <cell r="Q22020">
            <v>4</v>
          </cell>
          <cell r="V22020">
            <v>9256</v>
          </cell>
        </row>
        <row r="22021">
          <cell r="A22021">
            <v>1</v>
          </cell>
          <cell r="E22021">
            <v>4</v>
          </cell>
          <cell r="I22021">
            <v>-394621.35</v>
          </cell>
          <cell r="M22021">
            <v>4</v>
          </cell>
          <cell r="Q22021">
            <v>4</v>
          </cell>
          <cell r="V22021">
            <v>9258</v>
          </cell>
        </row>
        <row r="22022">
          <cell r="A22022">
            <v>1</v>
          </cell>
          <cell r="E22022">
            <v>4</v>
          </cell>
          <cell r="I22022">
            <v>-2779628.27</v>
          </cell>
          <cell r="M22022">
            <v>4</v>
          </cell>
          <cell r="Q22022">
            <v>4</v>
          </cell>
          <cell r="V22022">
            <v>9301</v>
          </cell>
        </row>
        <row r="22023">
          <cell r="A22023">
            <v>1</v>
          </cell>
          <cell r="E22023">
            <v>4</v>
          </cell>
          <cell r="I22023">
            <v>-1103886.2</v>
          </cell>
          <cell r="M22023">
            <v>4</v>
          </cell>
          <cell r="Q22023">
            <v>4</v>
          </cell>
          <cell r="V22023">
            <v>9302</v>
          </cell>
        </row>
        <row r="22024">
          <cell r="A22024">
            <v>1</v>
          </cell>
          <cell r="E22024">
            <v>4</v>
          </cell>
          <cell r="I22024">
            <v>-1620621.21</v>
          </cell>
          <cell r="M22024">
            <v>4</v>
          </cell>
          <cell r="Q22024">
            <v>4</v>
          </cell>
          <cell r="V22024">
            <v>9303</v>
          </cell>
        </row>
        <row r="22025">
          <cell r="A22025">
            <v>1</v>
          </cell>
          <cell r="E22025">
            <v>4</v>
          </cell>
          <cell r="I22025">
            <v>-376042.94</v>
          </cell>
          <cell r="M22025">
            <v>4</v>
          </cell>
          <cell r="Q22025">
            <v>4</v>
          </cell>
          <cell r="V22025">
            <v>9305</v>
          </cell>
        </row>
        <row r="22026">
          <cell r="A22026">
            <v>1</v>
          </cell>
          <cell r="E22026">
            <v>4</v>
          </cell>
          <cell r="I22026">
            <v>-126408.75</v>
          </cell>
          <cell r="M22026">
            <v>4</v>
          </cell>
          <cell r="Q22026">
            <v>4</v>
          </cell>
          <cell r="V22026">
            <v>9306</v>
          </cell>
        </row>
        <row r="22027">
          <cell r="A22027">
            <v>1</v>
          </cell>
          <cell r="E22027">
            <v>4</v>
          </cell>
          <cell r="I22027">
            <v>0</v>
          </cell>
          <cell r="M22027">
            <v>4</v>
          </cell>
          <cell r="Q22027">
            <v>4</v>
          </cell>
          <cell r="V22027">
            <v>9400</v>
          </cell>
        </row>
        <row r="22028">
          <cell r="A22028">
            <v>1</v>
          </cell>
          <cell r="E22028">
            <v>4</v>
          </cell>
          <cell r="I22028">
            <v>0</v>
          </cell>
          <cell r="M22028">
            <v>4</v>
          </cell>
          <cell r="Q22028">
            <v>4</v>
          </cell>
          <cell r="V22028">
            <v>9500</v>
          </cell>
        </row>
        <row r="22029">
          <cell r="A22029">
            <v>1</v>
          </cell>
          <cell r="E22029">
            <v>4</v>
          </cell>
          <cell r="I22029">
            <v>-2855935.17</v>
          </cell>
          <cell r="M22029">
            <v>4</v>
          </cell>
          <cell r="Q22029">
            <v>4</v>
          </cell>
          <cell r="V22029">
            <v>9530</v>
          </cell>
        </row>
        <row r="22030">
          <cell r="A22030">
            <v>1</v>
          </cell>
          <cell r="E22030">
            <v>4</v>
          </cell>
          <cell r="I22030">
            <v>884012.16</v>
          </cell>
          <cell r="M22030">
            <v>4</v>
          </cell>
          <cell r="Q22030">
            <v>4</v>
          </cell>
          <cell r="V22030">
            <v>9600</v>
          </cell>
        </row>
        <row r="22031">
          <cell r="A22031">
            <v>1</v>
          </cell>
          <cell r="E22031">
            <v>4</v>
          </cell>
          <cell r="I22031">
            <v>-14528437.189999999</v>
          </cell>
          <cell r="M22031">
            <v>4</v>
          </cell>
          <cell r="Q22031">
            <v>4</v>
          </cell>
          <cell r="V22031">
            <v>9610</v>
          </cell>
        </row>
        <row r="22032">
          <cell r="A22032">
            <v>1</v>
          </cell>
          <cell r="E22032">
            <v>4</v>
          </cell>
          <cell r="I22032">
            <v>13144.77</v>
          </cell>
          <cell r="M22032">
            <v>4</v>
          </cell>
          <cell r="Q22032">
            <v>4</v>
          </cell>
          <cell r="V22032">
            <v>9611</v>
          </cell>
        </row>
        <row r="22033">
          <cell r="A22033">
            <v>1</v>
          </cell>
          <cell r="E22033">
            <v>4</v>
          </cell>
          <cell r="I22033">
            <v>10393044.76</v>
          </cell>
          <cell r="M22033">
            <v>4</v>
          </cell>
          <cell r="Q22033">
            <v>4</v>
          </cell>
          <cell r="V22033">
            <v>9620</v>
          </cell>
        </row>
        <row r="22034">
          <cell r="A22034">
            <v>1</v>
          </cell>
          <cell r="E22034">
            <v>4</v>
          </cell>
          <cell r="I22034">
            <v>19997.86</v>
          </cell>
          <cell r="M22034">
            <v>4</v>
          </cell>
          <cell r="Q22034">
            <v>4</v>
          </cell>
          <cell r="V22034">
            <v>9670</v>
          </cell>
        </row>
        <row r="22035">
          <cell r="A22035">
            <v>1</v>
          </cell>
          <cell r="E22035">
            <v>4</v>
          </cell>
          <cell r="I22035">
            <v>0</v>
          </cell>
          <cell r="M22035">
            <v>4</v>
          </cell>
          <cell r="Q22035">
            <v>4</v>
          </cell>
          <cell r="V22035">
            <v>9990</v>
          </cell>
        </row>
        <row r="22036">
          <cell r="A22036">
            <v>1</v>
          </cell>
          <cell r="E22036">
            <v>4</v>
          </cell>
          <cell r="I22036">
            <v>20492377.18</v>
          </cell>
          <cell r="M22036">
            <v>4</v>
          </cell>
          <cell r="Q22036">
            <v>4</v>
          </cell>
          <cell r="V22036">
            <v>5301</v>
          </cell>
        </row>
        <row r="22037">
          <cell r="A22037">
            <v>1</v>
          </cell>
          <cell r="E22037">
            <v>6</v>
          </cell>
          <cell r="I22037">
            <v>744384.9</v>
          </cell>
          <cell r="M22037">
            <v>6</v>
          </cell>
          <cell r="Q22037">
            <v>6</v>
          </cell>
          <cell r="V22037">
            <v>2010</v>
          </cell>
        </row>
        <row r="22038">
          <cell r="A22038">
            <v>1</v>
          </cell>
          <cell r="E22038">
            <v>6</v>
          </cell>
          <cell r="I22038">
            <v>662674.82999999996</v>
          </cell>
          <cell r="M22038">
            <v>6</v>
          </cell>
          <cell r="Q22038">
            <v>6</v>
          </cell>
          <cell r="V22038">
            <v>2030</v>
          </cell>
        </row>
        <row r="22039">
          <cell r="A22039">
            <v>1</v>
          </cell>
          <cell r="E22039">
            <v>6</v>
          </cell>
          <cell r="I22039">
            <v>964004.86</v>
          </cell>
          <cell r="M22039">
            <v>6</v>
          </cell>
          <cell r="Q22039">
            <v>6</v>
          </cell>
          <cell r="V22039">
            <v>2040</v>
          </cell>
        </row>
        <row r="22040">
          <cell r="A22040">
            <v>1</v>
          </cell>
          <cell r="E22040">
            <v>6</v>
          </cell>
          <cell r="I22040">
            <v>1379298.23</v>
          </cell>
          <cell r="M22040">
            <v>6</v>
          </cell>
          <cell r="Q22040">
            <v>6</v>
          </cell>
          <cell r="V22040">
            <v>2051</v>
          </cell>
        </row>
        <row r="22041">
          <cell r="A22041">
            <v>1</v>
          </cell>
          <cell r="E22041">
            <v>6</v>
          </cell>
          <cell r="I22041">
            <v>4115596.1</v>
          </cell>
          <cell r="M22041">
            <v>6</v>
          </cell>
          <cell r="Q22041">
            <v>6</v>
          </cell>
          <cell r="V22041">
            <v>3400</v>
          </cell>
        </row>
        <row r="22042">
          <cell r="A22042">
            <v>1</v>
          </cell>
          <cell r="E22042">
            <v>6</v>
          </cell>
          <cell r="I22042">
            <v>13413.68</v>
          </cell>
          <cell r="M22042">
            <v>6</v>
          </cell>
          <cell r="Q22042">
            <v>6</v>
          </cell>
          <cell r="V22042">
            <v>4150</v>
          </cell>
        </row>
        <row r="22043">
          <cell r="A22043">
            <v>1</v>
          </cell>
          <cell r="E22043">
            <v>6</v>
          </cell>
          <cell r="I22043">
            <v>600034.16</v>
          </cell>
          <cell r="M22043">
            <v>6</v>
          </cell>
          <cell r="Q22043">
            <v>6</v>
          </cell>
          <cell r="V22043">
            <v>4360</v>
          </cell>
        </row>
        <row r="22044">
          <cell r="A22044">
            <v>1</v>
          </cell>
          <cell r="E22044">
            <v>6</v>
          </cell>
          <cell r="I22044">
            <v>127606.82</v>
          </cell>
          <cell r="M22044">
            <v>6</v>
          </cell>
          <cell r="Q22044">
            <v>6</v>
          </cell>
          <cell r="V22044">
            <v>4601</v>
          </cell>
        </row>
        <row r="22045">
          <cell r="A22045">
            <v>1</v>
          </cell>
          <cell r="E22045">
            <v>6</v>
          </cell>
          <cell r="I22045">
            <v>913435</v>
          </cell>
          <cell r="M22045">
            <v>6</v>
          </cell>
          <cell r="Q22045">
            <v>6</v>
          </cell>
          <cell r="V22045">
            <v>4602</v>
          </cell>
        </row>
        <row r="22046">
          <cell r="A22046">
            <v>1</v>
          </cell>
          <cell r="E22046">
            <v>6</v>
          </cell>
          <cell r="I22046">
            <v>60895.67</v>
          </cell>
          <cell r="M22046">
            <v>6</v>
          </cell>
          <cell r="Q22046">
            <v>6</v>
          </cell>
          <cell r="V22046">
            <v>4660</v>
          </cell>
        </row>
        <row r="22047">
          <cell r="A22047">
            <v>1</v>
          </cell>
          <cell r="E22047">
            <v>6</v>
          </cell>
          <cell r="I22047">
            <v>2264270.37</v>
          </cell>
          <cell r="M22047">
            <v>6</v>
          </cell>
          <cell r="Q22047">
            <v>6</v>
          </cell>
          <cell r="V22047">
            <v>4700</v>
          </cell>
        </row>
        <row r="22048">
          <cell r="A22048">
            <v>1</v>
          </cell>
          <cell r="E22048">
            <v>6</v>
          </cell>
          <cell r="I22048">
            <v>1340611.29</v>
          </cell>
          <cell r="M22048">
            <v>6</v>
          </cell>
          <cell r="Q22048">
            <v>6</v>
          </cell>
          <cell r="V22048">
            <v>4720</v>
          </cell>
        </row>
        <row r="22049">
          <cell r="A22049">
            <v>1</v>
          </cell>
          <cell r="E22049">
            <v>6</v>
          </cell>
          <cell r="I22049">
            <v>-581547.64</v>
          </cell>
          <cell r="M22049">
            <v>6</v>
          </cell>
          <cell r="Q22049">
            <v>6</v>
          </cell>
          <cell r="V22049">
            <v>4730</v>
          </cell>
        </row>
        <row r="22050">
          <cell r="A22050">
            <v>1</v>
          </cell>
          <cell r="E22050">
            <v>6</v>
          </cell>
          <cell r="I22050">
            <v>380419.59</v>
          </cell>
          <cell r="M22050">
            <v>6</v>
          </cell>
          <cell r="Q22050">
            <v>6</v>
          </cell>
          <cell r="V22050">
            <v>4760</v>
          </cell>
        </row>
        <row r="22051">
          <cell r="A22051">
            <v>1</v>
          </cell>
          <cell r="E22051">
            <v>6</v>
          </cell>
          <cell r="I22051">
            <v>85036.71</v>
          </cell>
          <cell r="M22051">
            <v>6</v>
          </cell>
          <cell r="Q22051">
            <v>6</v>
          </cell>
          <cell r="V22051">
            <v>4775</v>
          </cell>
        </row>
        <row r="22052">
          <cell r="A22052">
            <v>1</v>
          </cell>
          <cell r="E22052">
            <v>6</v>
          </cell>
          <cell r="I22052">
            <v>700927.92</v>
          </cell>
          <cell r="M22052">
            <v>6</v>
          </cell>
          <cell r="Q22052">
            <v>6</v>
          </cell>
          <cell r="V22052">
            <v>4780</v>
          </cell>
        </row>
        <row r="22053">
          <cell r="A22053">
            <v>1</v>
          </cell>
          <cell r="E22053">
            <v>6</v>
          </cell>
          <cell r="I22053">
            <v>-60132.800000000003</v>
          </cell>
          <cell r="M22053">
            <v>6</v>
          </cell>
          <cell r="Q22053">
            <v>6</v>
          </cell>
          <cell r="V22053">
            <v>4785</v>
          </cell>
        </row>
        <row r="22054">
          <cell r="A22054">
            <v>1</v>
          </cell>
          <cell r="E22054">
            <v>6</v>
          </cell>
          <cell r="I22054">
            <v>155201.37</v>
          </cell>
          <cell r="M22054">
            <v>6</v>
          </cell>
          <cell r="Q22054">
            <v>6</v>
          </cell>
          <cell r="V22054">
            <v>4800</v>
          </cell>
        </row>
        <row r="22055">
          <cell r="A22055">
            <v>1</v>
          </cell>
          <cell r="E22055">
            <v>6</v>
          </cell>
          <cell r="I22055">
            <v>-139074863.88999999</v>
          </cell>
          <cell r="M22055">
            <v>6</v>
          </cell>
          <cell r="Q22055">
            <v>6</v>
          </cell>
          <cell r="V22055">
            <v>5200</v>
          </cell>
        </row>
        <row r="22056">
          <cell r="A22056">
            <v>1</v>
          </cell>
          <cell r="E22056">
            <v>6</v>
          </cell>
          <cell r="I22056">
            <v>33973582.619999997</v>
          </cell>
          <cell r="M22056">
            <v>6</v>
          </cell>
          <cell r="Q22056">
            <v>6</v>
          </cell>
          <cell r="V22056">
            <v>5400</v>
          </cell>
        </row>
        <row r="22057">
          <cell r="A22057">
            <v>1</v>
          </cell>
          <cell r="E22057">
            <v>6</v>
          </cell>
          <cell r="I22057">
            <v>-124609819.29000001</v>
          </cell>
          <cell r="M22057">
            <v>6</v>
          </cell>
          <cell r="Q22057">
            <v>6</v>
          </cell>
          <cell r="V22057">
            <v>5400</v>
          </cell>
        </row>
        <row r="22058">
          <cell r="A22058">
            <v>1</v>
          </cell>
          <cell r="E22058">
            <v>6</v>
          </cell>
          <cell r="I22058">
            <v>90644375.560000002</v>
          </cell>
          <cell r="M22058">
            <v>6</v>
          </cell>
          <cell r="Q22058">
            <v>6</v>
          </cell>
          <cell r="V22058">
            <v>7100</v>
          </cell>
        </row>
        <row r="22059">
          <cell r="A22059">
            <v>1</v>
          </cell>
          <cell r="E22059">
            <v>6</v>
          </cell>
          <cell r="I22059">
            <v>71106914.180000007</v>
          </cell>
          <cell r="M22059">
            <v>6</v>
          </cell>
          <cell r="Q22059">
            <v>6</v>
          </cell>
          <cell r="V22059">
            <v>7130</v>
          </cell>
        </row>
        <row r="22060">
          <cell r="A22060">
            <v>1</v>
          </cell>
          <cell r="E22060">
            <v>6</v>
          </cell>
          <cell r="I22060">
            <v>200814.17</v>
          </cell>
          <cell r="M22060">
            <v>6</v>
          </cell>
          <cell r="Q22060">
            <v>6</v>
          </cell>
          <cell r="V22060">
            <v>7300</v>
          </cell>
        </row>
        <row r="22061">
          <cell r="A22061">
            <v>1</v>
          </cell>
          <cell r="E22061">
            <v>6</v>
          </cell>
          <cell r="I22061">
            <v>491466.26</v>
          </cell>
          <cell r="M22061">
            <v>6</v>
          </cell>
          <cell r="Q22061">
            <v>6</v>
          </cell>
          <cell r="V22061">
            <v>7300</v>
          </cell>
        </row>
        <row r="22062">
          <cell r="A22062">
            <v>1</v>
          </cell>
          <cell r="E22062">
            <v>6</v>
          </cell>
          <cell r="I22062">
            <v>388248.82</v>
          </cell>
          <cell r="M22062">
            <v>6</v>
          </cell>
          <cell r="Q22062">
            <v>6</v>
          </cell>
          <cell r="V22062">
            <v>7904</v>
          </cell>
        </row>
        <row r="22063">
          <cell r="A22063">
            <v>1</v>
          </cell>
          <cell r="E22063">
            <v>6</v>
          </cell>
          <cell r="I22063">
            <v>52320105</v>
          </cell>
          <cell r="M22063">
            <v>6</v>
          </cell>
          <cell r="Q22063">
            <v>6</v>
          </cell>
          <cell r="V22063">
            <v>8042</v>
          </cell>
        </row>
        <row r="22064">
          <cell r="A22064">
            <v>1</v>
          </cell>
          <cell r="E22064">
            <v>6</v>
          </cell>
          <cell r="I22064">
            <v>693045.51</v>
          </cell>
          <cell r="M22064">
            <v>6</v>
          </cell>
          <cell r="Q22064">
            <v>6</v>
          </cell>
          <cell r="V22064">
            <v>8043</v>
          </cell>
        </row>
        <row r="22065">
          <cell r="A22065">
            <v>1</v>
          </cell>
          <cell r="E22065">
            <v>2</v>
          </cell>
          <cell r="I22065">
            <v>0</v>
          </cell>
          <cell r="M22065">
            <v>2</v>
          </cell>
          <cell r="Q22065">
            <v>2</v>
          </cell>
          <cell r="V22065">
            <v>4770</v>
          </cell>
        </row>
        <row r="22066">
          <cell r="A22066">
            <v>1</v>
          </cell>
          <cell r="E22066">
            <v>8</v>
          </cell>
          <cell r="I22066">
            <v>0</v>
          </cell>
          <cell r="M22066">
            <v>8</v>
          </cell>
          <cell r="Q22066">
            <v>8</v>
          </cell>
          <cell r="V22066">
            <v>4400</v>
          </cell>
        </row>
        <row r="22067">
          <cell r="A22067">
            <v>1</v>
          </cell>
          <cell r="E22067">
            <v>8</v>
          </cell>
          <cell r="I22067">
            <v>0</v>
          </cell>
          <cell r="M22067">
            <v>8</v>
          </cell>
          <cell r="Q22067">
            <v>8</v>
          </cell>
          <cell r="V22067">
            <v>7300</v>
          </cell>
        </row>
        <row r="22068">
          <cell r="A22068">
            <v>1</v>
          </cell>
          <cell r="E22068">
            <v>4</v>
          </cell>
          <cell r="I22068">
            <v>0</v>
          </cell>
          <cell r="M22068">
            <v>4</v>
          </cell>
          <cell r="Q22068">
            <v>4</v>
          </cell>
          <cell r="V22068">
            <v>7111</v>
          </cell>
        </row>
        <row r="22069">
          <cell r="A22069">
            <v>1</v>
          </cell>
          <cell r="E22069">
            <v>9</v>
          </cell>
          <cell r="I22069">
            <v>0</v>
          </cell>
          <cell r="M22069">
            <v>9</v>
          </cell>
          <cell r="Q22069">
            <v>9</v>
          </cell>
          <cell r="V22069">
            <v>7110</v>
          </cell>
        </row>
        <row r="22070">
          <cell r="A22070">
            <v>1</v>
          </cell>
          <cell r="E22070">
            <v>2</v>
          </cell>
          <cell r="I22070">
            <v>0</v>
          </cell>
          <cell r="M22070">
            <v>2</v>
          </cell>
          <cell r="Q22070">
            <v>2</v>
          </cell>
          <cell r="V22070">
            <v>5400</v>
          </cell>
        </row>
        <row r="22071">
          <cell r="A22071">
            <v>1</v>
          </cell>
          <cell r="E22071">
            <v>8</v>
          </cell>
          <cell r="I22071">
            <v>0</v>
          </cell>
          <cell r="M22071">
            <v>8</v>
          </cell>
          <cell r="Q22071">
            <v>8</v>
          </cell>
          <cell r="V22071">
            <v>1090</v>
          </cell>
        </row>
        <row r="22072">
          <cell r="A22072">
            <v>1</v>
          </cell>
          <cell r="E22072">
            <v>8</v>
          </cell>
          <cell r="I22072">
            <v>0</v>
          </cell>
          <cell r="M22072">
            <v>8</v>
          </cell>
          <cell r="Q22072">
            <v>8</v>
          </cell>
          <cell r="V22072">
            <v>7300</v>
          </cell>
        </row>
        <row r="22073">
          <cell r="A22073">
            <v>1</v>
          </cell>
          <cell r="E22073">
            <v>20</v>
          </cell>
          <cell r="I22073">
            <v>-8.7200000000000006</v>
          </cell>
          <cell r="M22073">
            <v>20</v>
          </cell>
          <cell r="Q22073">
            <v>20</v>
          </cell>
          <cell r="V22073">
            <v>3100</v>
          </cell>
        </row>
        <row r="22074">
          <cell r="A22074">
            <v>1</v>
          </cell>
          <cell r="E22074">
            <v>20</v>
          </cell>
          <cell r="I22074">
            <v>85.04</v>
          </cell>
          <cell r="M22074">
            <v>20</v>
          </cell>
          <cell r="Q22074">
            <v>20</v>
          </cell>
          <cell r="V22074">
            <v>4150</v>
          </cell>
        </row>
        <row r="22075">
          <cell r="A22075">
            <v>1</v>
          </cell>
          <cell r="E22075">
            <v>20</v>
          </cell>
          <cell r="I22075">
            <v>-12900</v>
          </cell>
          <cell r="M22075">
            <v>20</v>
          </cell>
          <cell r="Q22075">
            <v>20</v>
          </cell>
          <cell r="V22075">
            <v>5100</v>
          </cell>
        </row>
        <row r="22076">
          <cell r="A22076">
            <v>1</v>
          </cell>
          <cell r="E22076">
            <v>20</v>
          </cell>
          <cell r="I22076">
            <v>9327936.8300000001</v>
          </cell>
          <cell r="M22076">
            <v>20</v>
          </cell>
          <cell r="Q22076">
            <v>20</v>
          </cell>
          <cell r="V22076">
            <v>5400</v>
          </cell>
        </row>
        <row r="22077">
          <cell r="A22077">
            <v>1</v>
          </cell>
          <cell r="E22077">
            <v>20</v>
          </cell>
          <cell r="I22077">
            <v>-9500000</v>
          </cell>
          <cell r="M22077">
            <v>20</v>
          </cell>
          <cell r="Q22077">
            <v>20</v>
          </cell>
          <cell r="V22077">
            <v>5530</v>
          </cell>
        </row>
        <row r="22078">
          <cell r="A22078">
            <v>1</v>
          </cell>
          <cell r="E22078">
            <v>20</v>
          </cell>
          <cell r="I22078">
            <v>79950.679999999993</v>
          </cell>
          <cell r="M22078">
            <v>20</v>
          </cell>
          <cell r="Q22078">
            <v>20</v>
          </cell>
          <cell r="V22078">
            <v>7240</v>
          </cell>
        </row>
        <row r="22079">
          <cell r="A22079">
            <v>1</v>
          </cell>
          <cell r="E22079">
            <v>20</v>
          </cell>
          <cell r="I22079">
            <v>11000</v>
          </cell>
          <cell r="M22079">
            <v>20</v>
          </cell>
          <cell r="Q22079">
            <v>20</v>
          </cell>
          <cell r="V22079">
            <v>7500</v>
          </cell>
        </row>
        <row r="22080">
          <cell r="A22080">
            <v>1</v>
          </cell>
          <cell r="E22080">
            <v>20</v>
          </cell>
          <cell r="I22080">
            <v>4819.3900000000003</v>
          </cell>
          <cell r="M22080">
            <v>20</v>
          </cell>
          <cell r="Q22080">
            <v>20</v>
          </cell>
          <cell r="V22080">
            <v>8201</v>
          </cell>
        </row>
        <row r="22081">
          <cell r="A22081">
            <v>1</v>
          </cell>
          <cell r="E22081">
            <v>20</v>
          </cell>
          <cell r="I22081">
            <v>29943.439999999999</v>
          </cell>
          <cell r="M22081">
            <v>20</v>
          </cell>
          <cell r="Q22081">
            <v>20</v>
          </cell>
          <cell r="V22081">
            <v>8202</v>
          </cell>
        </row>
        <row r="22082">
          <cell r="A22082">
            <v>1</v>
          </cell>
          <cell r="E22082">
            <v>20</v>
          </cell>
          <cell r="I22082">
            <v>-5100</v>
          </cell>
          <cell r="M22082">
            <v>20</v>
          </cell>
          <cell r="Q22082">
            <v>20</v>
          </cell>
          <cell r="V22082">
            <v>9400</v>
          </cell>
        </row>
        <row r="22083">
          <cell r="A22083">
            <v>1</v>
          </cell>
          <cell r="E22083">
            <v>20</v>
          </cell>
          <cell r="I22083">
            <v>64273.34</v>
          </cell>
          <cell r="M22083">
            <v>20</v>
          </cell>
          <cell r="Q22083">
            <v>20</v>
          </cell>
          <cell r="V22083">
            <v>5301</v>
          </cell>
        </row>
        <row r="22084">
          <cell r="A22084">
            <v>1</v>
          </cell>
          <cell r="E22084">
            <v>18</v>
          </cell>
          <cell r="I22084">
            <v>-18913.349999999999</v>
          </cell>
          <cell r="M22084">
            <v>18</v>
          </cell>
          <cell r="Q22084">
            <v>18</v>
          </cell>
          <cell r="V22084">
            <v>3100</v>
          </cell>
        </row>
        <row r="22085">
          <cell r="A22085">
            <v>1</v>
          </cell>
          <cell r="E22085">
            <v>18</v>
          </cell>
          <cell r="I22085">
            <v>805</v>
          </cell>
          <cell r="M22085">
            <v>18</v>
          </cell>
          <cell r="Q22085">
            <v>18</v>
          </cell>
          <cell r="V22085">
            <v>4150</v>
          </cell>
        </row>
        <row r="22086">
          <cell r="A22086">
            <v>1</v>
          </cell>
          <cell r="E22086">
            <v>18</v>
          </cell>
          <cell r="I22086">
            <v>5000</v>
          </cell>
          <cell r="M22086">
            <v>18</v>
          </cell>
          <cell r="Q22086">
            <v>18</v>
          </cell>
          <cell r="V22086">
            <v>4680</v>
          </cell>
        </row>
        <row r="22087">
          <cell r="A22087">
            <v>1</v>
          </cell>
          <cell r="E22087">
            <v>18</v>
          </cell>
          <cell r="I22087">
            <v>43982.95</v>
          </cell>
          <cell r="M22087">
            <v>18</v>
          </cell>
          <cell r="Q22087">
            <v>18</v>
          </cell>
          <cell r="V22087">
            <v>4731</v>
          </cell>
        </row>
        <row r="22088">
          <cell r="A22088">
            <v>1</v>
          </cell>
          <cell r="E22088">
            <v>18</v>
          </cell>
          <cell r="I22088">
            <v>5459.76</v>
          </cell>
          <cell r="M22088">
            <v>18</v>
          </cell>
          <cell r="Q22088">
            <v>18</v>
          </cell>
          <cell r="V22088">
            <v>4830</v>
          </cell>
        </row>
        <row r="22089">
          <cell r="A22089">
            <v>1</v>
          </cell>
          <cell r="E22089">
            <v>18</v>
          </cell>
          <cell r="I22089">
            <v>-1</v>
          </cell>
          <cell r="M22089">
            <v>18</v>
          </cell>
          <cell r="Q22089">
            <v>18</v>
          </cell>
          <cell r="V22089">
            <v>5100</v>
          </cell>
        </row>
        <row r="22090">
          <cell r="A22090">
            <v>1</v>
          </cell>
          <cell r="E22090">
            <v>18</v>
          </cell>
          <cell r="I22090">
            <v>30000</v>
          </cell>
          <cell r="M22090">
            <v>18</v>
          </cell>
          <cell r="Q22090">
            <v>18</v>
          </cell>
          <cell r="V22090">
            <v>5400</v>
          </cell>
        </row>
        <row r="22091">
          <cell r="A22091">
            <v>1</v>
          </cell>
          <cell r="E22091">
            <v>18</v>
          </cell>
          <cell r="I22091">
            <v>307506</v>
          </cell>
          <cell r="M22091">
            <v>18</v>
          </cell>
          <cell r="Q22091">
            <v>18</v>
          </cell>
          <cell r="V22091">
            <v>5400</v>
          </cell>
        </row>
        <row r="22092">
          <cell r="A22092">
            <v>1</v>
          </cell>
          <cell r="E22092">
            <v>18</v>
          </cell>
          <cell r="I22092">
            <v>819474.22</v>
          </cell>
          <cell r="M22092">
            <v>18</v>
          </cell>
          <cell r="Q22092">
            <v>18</v>
          </cell>
          <cell r="V22092">
            <v>5400</v>
          </cell>
        </row>
        <row r="22093">
          <cell r="A22093">
            <v>1</v>
          </cell>
          <cell r="E22093">
            <v>18</v>
          </cell>
          <cell r="I22093">
            <v>-6094</v>
          </cell>
          <cell r="M22093">
            <v>18</v>
          </cell>
          <cell r="Q22093">
            <v>18</v>
          </cell>
          <cell r="V22093">
            <v>5400</v>
          </cell>
        </row>
        <row r="22094">
          <cell r="A22094">
            <v>1</v>
          </cell>
          <cell r="E22094">
            <v>18</v>
          </cell>
          <cell r="I22094">
            <v>-74795.600000000006</v>
          </cell>
          <cell r="M22094">
            <v>18</v>
          </cell>
          <cell r="Q22094">
            <v>18</v>
          </cell>
          <cell r="V22094">
            <v>5400</v>
          </cell>
        </row>
        <row r="22095">
          <cell r="A22095">
            <v>1</v>
          </cell>
          <cell r="E22095">
            <v>18</v>
          </cell>
          <cell r="I22095">
            <v>312654</v>
          </cell>
          <cell r="M22095">
            <v>18</v>
          </cell>
          <cell r="Q22095">
            <v>18</v>
          </cell>
          <cell r="V22095">
            <v>5400</v>
          </cell>
        </row>
        <row r="22096">
          <cell r="A22096">
            <v>1</v>
          </cell>
          <cell r="E22096">
            <v>18</v>
          </cell>
          <cell r="I22096">
            <v>156081.66</v>
          </cell>
          <cell r="M22096">
            <v>18</v>
          </cell>
          <cell r="Q22096">
            <v>18</v>
          </cell>
          <cell r="V22096">
            <v>5400</v>
          </cell>
        </row>
        <row r="22097">
          <cell r="A22097">
            <v>1</v>
          </cell>
          <cell r="E22097">
            <v>18</v>
          </cell>
          <cell r="I22097">
            <v>14064.94</v>
          </cell>
          <cell r="M22097">
            <v>18</v>
          </cell>
          <cell r="Q22097">
            <v>18</v>
          </cell>
          <cell r="V22097">
            <v>5400</v>
          </cell>
        </row>
        <row r="22098">
          <cell r="A22098">
            <v>1</v>
          </cell>
          <cell r="E22098">
            <v>18</v>
          </cell>
          <cell r="I22098">
            <v>1100000</v>
          </cell>
          <cell r="M22098">
            <v>18</v>
          </cell>
          <cell r="Q22098">
            <v>18</v>
          </cell>
          <cell r="V22098">
            <v>5400</v>
          </cell>
        </row>
        <row r="22099">
          <cell r="A22099">
            <v>1</v>
          </cell>
          <cell r="E22099">
            <v>18</v>
          </cell>
          <cell r="I22099">
            <v>85000</v>
          </cell>
          <cell r="M22099">
            <v>18</v>
          </cell>
          <cell r="Q22099">
            <v>18</v>
          </cell>
          <cell r="V22099">
            <v>5400</v>
          </cell>
        </row>
        <row r="22100">
          <cell r="A22100">
            <v>1</v>
          </cell>
          <cell r="E22100">
            <v>18</v>
          </cell>
          <cell r="I22100">
            <v>-9327935.8300000001</v>
          </cell>
          <cell r="M22100">
            <v>18</v>
          </cell>
          <cell r="Q22100">
            <v>18</v>
          </cell>
          <cell r="V22100">
            <v>5400</v>
          </cell>
        </row>
        <row r="22101">
          <cell r="A22101">
            <v>1</v>
          </cell>
          <cell r="E22101">
            <v>18</v>
          </cell>
          <cell r="I22101">
            <v>-1164226</v>
          </cell>
          <cell r="M22101">
            <v>18</v>
          </cell>
          <cell r="Q22101">
            <v>18</v>
          </cell>
          <cell r="V22101">
            <v>5400</v>
          </cell>
        </row>
        <row r="22102">
          <cell r="A22102">
            <v>1</v>
          </cell>
          <cell r="E22102">
            <v>18</v>
          </cell>
          <cell r="I22102">
            <v>767141</v>
          </cell>
          <cell r="M22102">
            <v>18</v>
          </cell>
          <cell r="Q22102">
            <v>18</v>
          </cell>
          <cell r="V22102">
            <v>5400</v>
          </cell>
        </row>
        <row r="22103">
          <cell r="A22103">
            <v>1</v>
          </cell>
          <cell r="E22103">
            <v>18</v>
          </cell>
          <cell r="I22103">
            <v>4830590.79</v>
          </cell>
          <cell r="M22103">
            <v>18</v>
          </cell>
          <cell r="Q22103">
            <v>18</v>
          </cell>
          <cell r="V22103">
            <v>5400</v>
          </cell>
        </row>
        <row r="22104">
          <cell r="A22104">
            <v>1</v>
          </cell>
          <cell r="E22104">
            <v>18</v>
          </cell>
          <cell r="I22104">
            <v>2187791</v>
          </cell>
          <cell r="M22104">
            <v>18</v>
          </cell>
          <cell r="Q22104">
            <v>18</v>
          </cell>
          <cell r="V22104">
            <v>5400</v>
          </cell>
        </row>
        <row r="22105">
          <cell r="A22105">
            <v>1</v>
          </cell>
          <cell r="E22105">
            <v>18</v>
          </cell>
          <cell r="I22105">
            <v>-1200000</v>
          </cell>
          <cell r="M22105">
            <v>18</v>
          </cell>
          <cell r="Q22105">
            <v>18</v>
          </cell>
          <cell r="V22105">
            <v>5450</v>
          </cell>
        </row>
        <row r="22106">
          <cell r="A22106">
            <v>1</v>
          </cell>
          <cell r="E22106">
            <v>18</v>
          </cell>
          <cell r="I22106">
            <v>50000</v>
          </cell>
          <cell r="M22106">
            <v>18</v>
          </cell>
          <cell r="Q22106">
            <v>18</v>
          </cell>
          <cell r="V22106">
            <v>7200</v>
          </cell>
        </row>
        <row r="22107">
          <cell r="A22107">
            <v>1</v>
          </cell>
          <cell r="E22107">
            <v>18</v>
          </cell>
          <cell r="I22107">
            <v>50000</v>
          </cell>
          <cell r="M22107">
            <v>18</v>
          </cell>
          <cell r="Q22107">
            <v>18</v>
          </cell>
          <cell r="V22107">
            <v>7200</v>
          </cell>
        </row>
        <row r="22108">
          <cell r="A22108">
            <v>1</v>
          </cell>
          <cell r="E22108">
            <v>18</v>
          </cell>
          <cell r="I22108">
            <v>50000</v>
          </cell>
          <cell r="M22108">
            <v>18</v>
          </cell>
          <cell r="Q22108">
            <v>18</v>
          </cell>
          <cell r="V22108">
            <v>7200</v>
          </cell>
        </row>
        <row r="22109">
          <cell r="A22109">
            <v>1</v>
          </cell>
          <cell r="E22109">
            <v>18</v>
          </cell>
          <cell r="I22109">
            <v>200000</v>
          </cell>
          <cell r="M22109">
            <v>18</v>
          </cell>
          <cell r="Q22109">
            <v>18</v>
          </cell>
          <cell r="V22109">
            <v>7200</v>
          </cell>
        </row>
        <row r="22110">
          <cell r="A22110">
            <v>1</v>
          </cell>
          <cell r="E22110">
            <v>18</v>
          </cell>
          <cell r="I22110">
            <v>50000</v>
          </cell>
          <cell r="M22110">
            <v>18</v>
          </cell>
          <cell r="Q22110">
            <v>18</v>
          </cell>
          <cell r="V22110">
            <v>7200</v>
          </cell>
        </row>
        <row r="22111">
          <cell r="A22111">
            <v>1</v>
          </cell>
          <cell r="E22111">
            <v>18</v>
          </cell>
          <cell r="I22111">
            <v>50000</v>
          </cell>
          <cell r="M22111">
            <v>18</v>
          </cell>
          <cell r="Q22111">
            <v>18</v>
          </cell>
          <cell r="V22111">
            <v>7200</v>
          </cell>
        </row>
        <row r="22112">
          <cell r="A22112">
            <v>1</v>
          </cell>
          <cell r="E22112">
            <v>18</v>
          </cell>
          <cell r="I22112">
            <v>50000</v>
          </cell>
          <cell r="M22112">
            <v>18</v>
          </cell>
          <cell r="Q22112">
            <v>18</v>
          </cell>
          <cell r="V22112">
            <v>7200</v>
          </cell>
        </row>
        <row r="22113">
          <cell r="A22113">
            <v>1</v>
          </cell>
          <cell r="E22113">
            <v>18</v>
          </cell>
          <cell r="I22113">
            <v>50000</v>
          </cell>
          <cell r="M22113">
            <v>18</v>
          </cell>
          <cell r="Q22113">
            <v>18</v>
          </cell>
          <cell r="V22113">
            <v>7200</v>
          </cell>
        </row>
        <row r="22114">
          <cell r="A22114">
            <v>1</v>
          </cell>
          <cell r="E22114">
            <v>18</v>
          </cell>
          <cell r="I22114">
            <v>119642.42</v>
          </cell>
          <cell r="M22114">
            <v>18</v>
          </cell>
          <cell r="Q22114">
            <v>18</v>
          </cell>
          <cell r="V22114">
            <v>8200</v>
          </cell>
        </row>
        <row r="22115">
          <cell r="A22115">
            <v>1</v>
          </cell>
          <cell r="E22115">
            <v>18</v>
          </cell>
          <cell r="I22115">
            <v>-226256.16</v>
          </cell>
          <cell r="M22115">
            <v>18</v>
          </cell>
          <cell r="Q22115">
            <v>18</v>
          </cell>
          <cell r="V22115">
            <v>9258</v>
          </cell>
        </row>
        <row r="22116">
          <cell r="A22116">
            <v>1</v>
          </cell>
          <cell r="E22116">
            <v>18</v>
          </cell>
          <cell r="I22116">
            <v>-39450.03</v>
          </cell>
          <cell r="M22116">
            <v>18</v>
          </cell>
          <cell r="Q22116">
            <v>18</v>
          </cell>
          <cell r="V22116">
            <v>9303</v>
          </cell>
        </row>
        <row r="22117">
          <cell r="A22117">
            <v>1</v>
          </cell>
          <cell r="E22117">
            <v>18</v>
          </cell>
          <cell r="I22117">
            <v>-2500</v>
          </cell>
          <cell r="M22117">
            <v>18</v>
          </cell>
          <cell r="Q22117">
            <v>18</v>
          </cell>
          <cell r="V22117">
            <v>9400</v>
          </cell>
        </row>
        <row r="22118">
          <cell r="A22118">
            <v>1</v>
          </cell>
          <cell r="E22118">
            <v>18</v>
          </cell>
          <cell r="I22118">
            <v>724978.23</v>
          </cell>
          <cell r="M22118">
            <v>18</v>
          </cell>
          <cell r="Q22118">
            <v>18</v>
          </cell>
          <cell r="V22118">
            <v>5301</v>
          </cell>
        </row>
        <row r="22119">
          <cell r="A22119">
            <v>1</v>
          </cell>
          <cell r="E22119">
            <v>9</v>
          </cell>
          <cell r="I22119">
            <v>0</v>
          </cell>
          <cell r="M22119">
            <v>9</v>
          </cell>
          <cell r="Q22119">
            <v>9</v>
          </cell>
          <cell r="V22119">
            <v>1010</v>
          </cell>
        </row>
        <row r="22120">
          <cell r="A22120">
            <v>1</v>
          </cell>
          <cell r="E22120">
            <v>9</v>
          </cell>
          <cell r="I22120">
            <v>0</v>
          </cell>
          <cell r="M22120">
            <v>9</v>
          </cell>
          <cell r="Q22120">
            <v>9</v>
          </cell>
          <cell r="V22120">
            <v>1030</v>
          </cell>
        </row>
        <row r="22121">
          <cell r="A22121">
            <v>1</v>
          </cell>
          <cell r="E22121">
            <v>9</v>
          </cell>
          <cell r="I22121">
            <v>0</v>
          </cell>
          <cell r="M22121">
            <v>9</v>
          </cell>
          <cell r="Q22121">
            <v>9</v>
          </cell>
          <cell r="V22121">
            <v>1030</v>
          </cell>
        </row>
        <row r="22122">
          <cell r="A22122">
            <v>1</v>
          </cell>
          <cell r="E22122">
            <v>9</v>
          </cell>
          <cell r="I22122">
            <v>0</v>
          </cell>
          <cell r="M22122">
            <v>9</v>
          </cell>
          <cell r="Q22122">
            <v>9</v>
          </cell>
          <cell r="V22122">
            <v>1095</v>
          </cell>
        </row>
        <row r="22123">
          <cell r="A22123">
            <v>1</v>
          </cell>
          <cell r="E22123">
            <v>9</v>
          </cell>
          <cell r="I22123">
            <v>0</v>
          </cell>
          <cell r="M22123">
            <v>9</v>
          </cell>
          <cell r="Q22123">
            <v>9</v>
          </cell>
          <cell r="V22123">
            <v>1095</v>
          </cell>
        </row>
        <row r="22124">
          <cell r="A22124">
            <v>1</v>
          </cell>
          <cell r="E22124">
            <v>9</v>
          </cell>
          <cell r="I22124">
            <v>0</v>
          </cell>
          <cell r="M22124">
            <v>9</v>
          </cell>
          <cell r="Q22124">
            <v>9</v>
          </cell>
          <cell r="V22124">
            <v>1096</v>
          </cell>
        </row>
        <row r="22125">
          <cell r="A22125">
            <v>1</v>
          </cell>
          <cell r="E22125">
            <v>9</v>
          </cell>
          <cell r="I22125">
            <v>0</v>
          </cell>
          <cell r="M22125">
            <v>9</v>
          </cell>
          <cell r="Q22125">
            <v>9</v>
          </cell>
          <cell r="V22125">
            <v>2010</v>
          </cell>
        </row>
        <row r="22126">
          <cell r="A22126">
            <v>1</v>
          </cell>
          <cell r="E22126">
            <v>9</v>
          </cell>
          <cell r="I22126">
            <v>0</v>
          </cell>
          <cell r="M22126">
            <v>9</v>
          </cell>
          <cell r="Q22126">
            <v>9</v>
          </cell>
          <cell r="V22126">
            <v>2030</v>
          </cell>
        </row>
        <row r="22127">
          <cell r="A22127">
            <v>1</v>
          </cell>
          <cell r="E22127">
            <v>9</v>
          </cell>
          <cell r="I22127">
            <v>11699850.640000001</v>
          </cell>
          <cell r="M22127">
            <v>9</v>
          </cell>
          <cell r="Q22127">
            <v>9</v>
          </cell>
          <cell r="V22127">
            <v>2040</v>
          </cell>
        </row>
        <row r="22128">
          <cell r="A22128">
            <v>1</v>
          </cell>
          <cell r="E22128">
            <v>9</v>
          </cell>
          <cell r="I22128">
            <v>0</v>
          </cell>
          <cell r="M22128">
            <v>9</v>
          </cell>
          <cell r="Q22128">
            <v>9</v>
          </cell>
          <cell r="V22128">
            <v>2051</v>
          </cell>
        </row>
        <row r="22129">
          <cell r="A22129">
            <v>1</v>
          </cell>
          <cell r="E22129">
            <v>9</v>
          </cell>
          <cell r="I22129">
            <v>0</v>
          </cell>
          <cell r="M22129">
            <v>9</v>
          </cell>
          <cell r="Q22129">
            <v>9</v>
          </cell>
          <cell r="V22129">
            <v>2052</v>
          </cell>
        </row>
        <row r="22130">
          <cell r="A22130">
            <v>1</v>
          </cell>
          <cell r="E22130">
            <v>9</v>
          </cell>
          <cell r="I22130">
            <v>0</v>
          </cell>
          <cell r="M22130">
            <v>9</v>
          </cell>
          <cell r="Q22130">
            <v>9</v>
          </cell>
          <cell r="V22130">
            <v>2053</v>
          </cell>
        </row>
        <row r="22131">
          <cell r="A22131">
            <v>1</v>
          </cell>
          <cell r="E22131">
            <v>9</v>
          </cell>
          <cell r="I22131">
            <v>0</v>
          </cell>
          <cell r="M22131">
            <v>9</v>
          </cell>
          <cell r="Q22131">
            <v>9</v>
          </cell>
          <cell r="V22131">
            <v>2055</v>
          </cell>
        </row>
        <row r="22132">
          <cell r="A22132">
            <v>1</v>
          </cell>
          <cell r="E22132">
            <v>9</v>
          </cell>
          <cell r="I22132">
            <v>0</v>
          </cell>
          <cell r="M22132">
            <v>9</v>
          </cell>
          <cell r="Q22132">
            <v>9</v>
          </cell>
          <cell r="V22132">
            <v>2090</v>
          </cell>
        </row>
        <row r="22133">
          <cell r="A22133">
            <v>1</v>
          </cell>
          <cell r="E22133">
            <v>9</v>
          </cell>
          <cell r="I22133">
            <v>-11699850.640000001</v>
          </cell>
          <cell r="M22133">
            <v>9</v>
          </cell>
          <cell r="Q22133">
            <v>9</v>
          </cell>
          <cell r="V22133">
            <v>2095</v>
          </cell>
        </row>
        <row r="22134">
          <cell r="A22134">
            <v>1</v>
          </cell>
          <cell r="E22134">
            <v>9</v>
          </cell>
          <cell r="I22134">
            <v>0</v>
          </cell>
          <cell r="M22134">
            <v>9</v>
          </cell>
          <cell r="Q22134">
            <v>9</v>
          </cell>
          <cell r="V22134">
            <v>3100</v>
          </cell>
        </row>
        <row r="22135">
          <cell r="A22135">
            <v>1</v>
          </cell>
          <cell r="E22135">
            <v>9</v>
          </cell>
          <cell r="I22135">
            <v>1254443.8999999999</v>
          </cell>
          <cell r="M22135">
            <v>9</v>
          </cell>
          <cell r="Q22135">
            <v>9</v>
          </cell>
          <cell r="V22135">
            <v>3400</v>
          </cell>
        </row>
        <row r="22136">
          <cell r="A22136">
            <v>1</v>
          </cell>
          <cell r="E22136">
            <v>9</v>
          </cell>
          <cell r="I22136">
            <v>0</v>
          </cell>
          <cell r="M22136">
            <v>9</v>
          </cell>
          <cell r="Q22136">
            <v>9</v>
          </cell>
          <cell r="V22136">
            <v>3500</v>
          </cell>
        </row>
        <row r="22137">
          <cell r="A22137">
            <v>1</v>
          </cell>
          <cell r="E22137">
            <v>9</v>
          </cell>
          <cell r="I22137">
            <v>499074.88</v>
          </cell>
          <cell r="M22137">
            <v>9</v>
          </cell>
          <cell r="Q22137">
            <v>9</v>
          </cell>
          <cell r="V22137">
            <v>4000</v>
          </cell>
        </row>
        <row r="22138">
          <cell r="A22138">
            <v>1</v>
          </cell>
          <cell r="E22138">
            <v>9</v>
          </cell>
          <cell r="I22138">
            <v>0</v>
          </cell>
          <cell r="M22138">
            <v>9</v>
          </cell>
          <cell r="Q22138">
            <v>9</v>
          </cell>
          <cell r="V22138">
            <v>4050</v>
          </cell>
        </row>
        <row r="22139">
          <cell r="A22139">
            <v>1</v>
          </cell>
          <cell r="E22139">
            <v>9</v>
          </cell>
          <cell r="I22139">
            <v>400000</v>
          </cell>
          <cell r="M22139">
            <v>9</v>
          </cell>
          <cell r="Q22139">
            <v>9</v>
          </cell>
          <cell r="V22139">
            <v>4060</v>
          </cell>
        </row>
        <row r="22140">
          <cell r="A22140">
            <v>1</v>
          </cell>
          <cell r="E22140">
            <v>9</v>
          </cell>
          <cell r="I22140">
            <v>0</v>
          </cell>
          <cell r="M22140">
            <v>9</v>
          </cell>
          <cell r="Q22140">
            <v>9</v>
          </cell>
          <cell r="V22140">
            <v>4150</v>
          </cell>
        </row>
        <row r="22141">
          <cell r="A22141">
            <v>1</v>
          </cell>
          <cell r="E22141">
            <v>9</v>
          </cell>
          <cell r="I22141">
            <v>0</v>
          </cell>
          <cell r="M22141">
            <v>9</v>
          </cell>
          <cell r="Q22141">
            <v>9</v>
          </cell>
          <cell r="V22141">
            <v>4150</v>
          </cell>
        </row>
        <row r="22142">
          <cell r="A22142">
            <v>1</v>
          </cell>
          <cell r="E22142">
            <v>9</v>
          </cell>
          <cell r="I22142">
            <v>158269.04</v>
          </cell>
          <cell r="M22142">
            <v>9</v>
          </cell>
          <cell r="Q22142">
            <v>9</v>
          </cell>
          <cell r="V22142">
            <v>4250</v>
          </cell>
        </row>
        <row r="22143">
          <cell r="A22143">
            <v>1</v>
          </cell>
          <cell r="E22143">
            <v>9</v>
          </cell>
          <cell r="I22143">
            <v>0</v>
          </cell>
          <cell r="M22143">
            <v>9</v>
          </cell>
          <cell r="Q22143">
            <v>9</v>
          </cell>
          <cell r="V22143">
            <v>4260</v>
          </cell>
        </row>
        <row r="22144">
          <cell r="A22144">
            <v>1</v>
          </cell>
          <cell r="E22144">
            <v>9</v>
          </cell>
          <cell r="I22144">
            <v>0</v>
          </cell>
          <cell r="M22144">
            <v>9</v>
          </cell>
          <cell r="Q22144">
            <v>9</v>
          </cell>
          <cell r="V22144">
            <v>4301</v>
          </cell>
        </row>
        <row r="22145">
          <cell r="A22145">
            <v>1</v>
          </cell>
          <cell r="E22145">
            <v>9</v>
          </cell>
          <cell r="I22145">
            <v>16720.63</v>
          </cell>
          <cell r="M22145">
            <v>9</v>
          </cell>
          <cell r="Q22145">
            <v>9</v>
          </cell>
          <cell r="V22145">
            <v>4302</v>
          </cell>
        </row>
        <row r="22146">
          <cell r="A22146">
            <v>1</v>
          </cell>
          <cell r="E22146">
            <v>9</v>
          </cell>
          <cell r="I22146">
            <v>0</v>
          </cell>
          <cell r="M22146">
            <v>9</v>
          </cell>
          <cell r="Q22146">
            <v>9</v>
          </cell>
          <cell r="V22146">
            <v>4303</v>
          </cell>
        </row>
        <row r="22147">
          <cell r="A22147">
            <v>1</v>
          </cell>
          <cell r="E22147">
            <v>9</v>
          </cell>
          <cell r="I22147">
            <v>0</v>
          </cell>
          <cell r="M22147">
            <v>9</v>
          </cell>
          <cell r="Q22147">
            <v>9</v>
          </cell>
          <cell r="V22147">
            <v>4304</v>
          </cell>
        </row>
        <row r="22148">
          <cell r="A22148">
            <v>1</v>
          </cell>
          <cell r="E22148">
            <v>9</v>
          </cell>
          <cell r="I22148">
            <v>28440.42</v>
          </cell>
          <cell r="M22148">
            <v>9</v>
          </cell>
          <cell r="Q22148">
            <v>9</v>
          </cell>
          <cell r="V22148">
            <v>4305</v>
          </cell>
        </row>
        <row r="22149">
          <cell r="A22149">
            <v>1</v>
          </cell>
          <cell r="E22149">
            <v>9</v>
          </cell>
          <cell r="I22149">
            <v>0</v>
          </cell>
          <cell r="M22149">
            <v>9</v>
          </cell>
          <cell r="Q22149">
            <v>9</v>
          </cell>
          <cell r="V22149">
            <v>4380</v>
          </cell>
        </row>
        <row r="22150">
          <cell r="A22150">
            <v>1</v>
          </cell>
          <cell r="E22150">
            <v>9</v>
          </cell>
          <cell r="I22150">
            <v>0</v>
          </cell>
          <cell r="M22150">
            <v>9</v>
          </cell>
          <cell r="Q22150">
            <v>9</v>
          </cell>
          <cell r="V22150">
            <v>4460</v>
          </cell>
        </row>
        <row r="22151">
          <cell r="A22151">
            <v>1</v>
          </cell>
          <cell r="E22151">
            <v>9</v>
          </cell>
          <cell r="I22151">
            <v>0</v>
          </cell>
          <cell r="M22151">
            <v>9</v>
          </cell>
          <cell r="Q22151">
            <v>9</v>
          </cell>
          <cell r="V22151">
            <v>4500</v>
          </cell>
        </row>
        <row r="22152">
          <cell r="A22152">
            <v>1</v>
          </cell>
          <cell r="E22152">
            <v>9</v>
          </cell>
          <cell r="I22152">
            <v>0</v>
          </cell>
          <cell r="M22152">
            <v>9</v>
          </cell>
          <cell r="Q22152">
            <v>9</v>
          </cell>
          <cell r="V22152">
            <v>4560</v>
          </cell>
        </row>
        <row r="22153">
          <cell r="A22153">
            <v>1</v>
          </cell>
          <cell r="E22153">
            <v>9</v>
          </cell>
          <cell r="I22153">
            <v>0</v>
          </cell>
          <cell r="M22153">
            <v>9</v>
          </cell>
          <cell r="Q22153">
            <v>9</v>
          </cell>
          <cell r="V22153">
            <v>4595</v>
          </cell>
        </row>
        <row r="22154">
          <cell r="A22154">
            <v>1</v>
          </cell>
          <cell r="E22154">
            <v>9</v>
          </cell>
          <cell r="I22154">
            <v>93365.16</v>
          </cell>
          <cell r="M22154">
            <v>9</v>
          </cell>
          <cell r="Q22154">
            <v>9</v>
          </cell>
          <cell r="V22154">
            <v>4601</v>
          </cell>
        </row>
        <row r="22155">
          <cell r="A22155">
            <v>1</v>
          </cell>
          <cell r="E22155">
            <v>9</v>
          </cell>
          <cell r="I22155">
            <v>0</v>
          </cell>
          <cell r="M22155">
            <v>9</v>
          </cell>
          <cell r="Q22155">
            <v>9</v>
          </cell>
          <cell r="V22155">
            <v>4602</v>
          </cell>
        </row>
        <row r="22156">
          <cell r="A22156">
            <v>1</v>
          </cell>
          <cell r="E22156">
            <v>9</v>
          </cell>
          <cell r="I22156">
            <v>0</v>
          </cell>
          <cell r="M22156">
            <v>9</v>
          </cell>
          <cell r="Q22156">
            <v>9</v>
          </cell>
          <cell r="V22156">
            <v>4603</v>
          </cell>
        </row>
        <row r="22157">
          <cell r="A22157">
            <v>1</v>
          </cell>
          <cell r="E22157">
            <v>9</v>
          </cell>
          <cell r="I22157">
            <v>0</v>
          </cell>
          <cell r="M22157">
            <v>9</v>
          </cell>
          <cell r="Q22157">
            <v>9</v>
          </cell>
          <cell r="V22157">
            <v>4610</v>
          </cell>
        </row>
        <row r="22158">
          <cell r="A22158">
            <v>1</v>
          </cell>
          <cell r="E22158">
            <v>9</v>
          </cell>
          <cell r="I22158">
            <v>0</v>
          </cell>
          <cell r="M22158">
            <v>9</v>
          </cell>
          <cell r="Q22158">
            <v>9</v>
          </cell>
          <cell r="V22158">
            <v>4640</v>
          </cell>
        </row>
        <row r="22159">
          <cell r="A22159">
            <v>1</v>
          </cell>
          <cell r="E22159">
            <v>9</v>
          </cell>
          <cell r="I22159">
            <v>0</v>
          </cell>
          <cell r="M22159">
            <v>9</v>
          </cell>
          <cell r="Q22159">
            <v>9</v>
          </cell>
          <cell r="V22159">
            <v>4660</v>
          </cell>
        </row>
        <row r="22160">
          <cell r="A22160">
            <v>1</v>
          </cell>
          <cell r="E22160">
            <v>9</v>
          </cell>
          <cell r="I22160">
            <v>0</v>
          </cell>
          <cell r="M22160">
            <v>9</v>
          </cell>
          <cell r="Q22160">
            <v>9</v>
          </cell>
          <cell r="V22160">
            <v>4680</v>
          </cell>
        </row>
        <row r="22161">
          <cell r="A22161">
            <v>1</v>
          </cell>
          <cell r="E22161">
            <v>9</v>
          </cell>
          <cell r="I22161">
            <v>0</v>
          </cell>
          <cell r="M22161">
            <v>9</v>
          </cell>
          <cell r="Q22161">
            <v>9</v>
          </cell>
          <cell r="V22161">
            <v>4700</v>
          </cell>
        </row>
        <row r="22162">
          <cell r="A22162">
            <v>1</v>
          </cell>
          <cell r="E22162">
            <v>9</v>
          </cell>
          <cell r="I22162">
            <v>0</v>
          </cell>
          <cell r="M22162">
            <v>9</v>
          </cell>
          <cell r="Q22162">
            <v>9</v>
          </cell>
          <cell r="V22162">
            <v>4720</v>
          </cell>
        </row>
        <row r="22163">
          <cell r="A22163">
            <v>1</v>
          </cell>
          <cell r="E22163">
            <v>9</v>
          </cell>
          <cell r="I22163">
            <v>4012917.98</v>
          </cell>
          <cell r="M22163">
            <v>9</v>
          </cell>
          <cell r="Q22163">
            <v>9</v>
          </cell>
          <cell r="V22163">
            <v>4730</v>
          </cell>
        </row>
        <row r="22164">
          <cell r="A22164">
            <v>1</v>
          </cell>
          <cell r="E22164">
            <v>9</v>
          </cell>
          <cell r="I22164">
            <v>0</v>
          </cell>
          <cell r="M22164">
            <v>9</v>
          </cell>
          <cell r="Q22164">
            <v>9</v>
          </cell>
          <cell r="V22164">
            <v>4740</v>
          </cell>
        </row>
        <row r="22165">
          <cell r="A22165">
            <v>1</v>
          </cell>
          <cell r="E22165">
            <v>9</v>
          </cell>
          <cell r="I22165">
            <v>0</v>
          </cell>
          <cell r="M22165">
            <v>9</v>
          </cell>
          <cell r="Q22165">
            <v>9</v>
          </cell>
          <cell r="V22165">
            <v>4760</v>
          </cell>
        </row>
        <row r="22166">
          <cell r="A22166">
            <v>1</v>
          </cell>
          <cell r="E22166">
            <v>9</v>
          </cell>
          <cell r="I22166">
            <v>0</v>
          </cell>
          <cell r="M22166">
            <v>9</v>
          </cell>
          <cell r="Q22166">
            <v>9</v>
          </cell>
          <cell r="V22166">
            <v>4770</v>
          </cell>
        </row>
        <row r="22167">
          <cell r="A22167">
            <v>1</v>
          </cell>
          <cell r="E22167">
            <v>9</v>
          </cell>
          <cell r="I22167">
            <v>315828.3</v>
          </cell>
          <cell r="M22167">
            <v>9</v>
          </cell>
          <cell r="Q22167">
            <v>9</v>
          </cell>
          <cell r="V22167">
            <v>4775</v>
          </cell>
        </row>
        <row r="22168">
          <cell r="A22168">
            <v>1</v>
          </cell>
          <cell r="E22168">
            <v>9</v>
          </cell>
          <cell r="I22168">
            <v>0</v>
          </cell>
          <cell r="M22168">
            <v>9</v>
          </cell>
          <cell r="Q22168">
            <v>9</v>
          </cell>
          <cell r="V22168">
            <v>4775</v>
          </cell>
        </row>
        <row r="22169">
          <cell r="A22169">
            <v>1</v>
          </cell>
          <cell r="E22169">
            <v>9</v>
          </cell>
          <cell r="I22169">
            <v>196389.52</v>
          </cell>
          <cell r="M22169">
            <v>9</v>
          </cell>
          <cell r="Q22169">
            <v>9</v>
          </cell>
          <cell r="V22169">
            <v>4780</v>
          </cell>
        </row>
        <row r="22170">
          <cell r="A22170">
            <v>1</v>
          </cell>
          <cell r="E22170">
            <v>9</v>
          </cell>
          <cell r="I22170">
            <v>0</v>
          </cell>
          <cell r="M22170">
            <v>9</v>
          </cell>
          <cell r="Q22170">
            <v>9</v>
          </cell>
          <cell r="V22170">
            <v>4785</v>
          </cell>
        </row>
        <row r="22171">
          <cell r="A22171">
            <v>1</v>
          </cell>
          <cell r="E22171">
            <v>9</v>
          </cell>
          <cell r="I22171">
            <v>0</v>
          </cell>
          <cell r="M22171">
            <v>9</v>
          </cell>
          <cell r="Q22171">
            <v>9</v>
          </cell>
          <cell r="V22171">
            <v>4800</v>
          </cell>
        </row>
        <row r="22172">
          <cell r="A22172">
            <v>1</v>
          </cell>
          <cell r="E22172">
            <v>9</v>
          </cell>
          <cell r="I22172">
            <v>0</v>
          </cell>
          <cell r="M22172">
            <v>9</v>
          </cell>
          <cell r="Q22172">
            <v>9</v>
          </cell>
          <cell r="V22172">
            <v>4800</v>
          </cell>
        </row>
        <row r="22173">
          <cell r="A22173">
            <v>1</v>
          </cell>
          <cell r="E22173">
            <v>9</v>
          </cell>
          <cell r="I22173">
            <v>712843.46</v>
          </cell>
          <cell r="M22173">
            <v>9</v>
          </cell>
          <cell r="Q22173">
            <v>9</v>
          </cell>
          <cell r="V22173">
            <v>4830</v>
          </cell>
        </row>
        <row r="22174">
          <cell r="A22174">
            <v>1</v>
          </cell>
          <cell r="E22174">
            <v>9</v>
          </cell>
          <cell r="I22174">
            <v>-4700000</v>
          </cell>
          <cell r="M22174">
            <v>9</v>
          </cell>
          <cell r="Q22174">
            <v>9</v>
          </cell>
          <cell r="V22174">
            <v>5100</v>
          </cell>
        </row>
        <row r="22175">
          <cell r="A22175">
            <v>1</v>
          </cell>
          <cell r="E22175">
            <v>9</v>
          </cell>
          <cell r="I22175">
            <v>-4530597.3</v>
          </cell>
          <cell r="M22175">
            <v>9</v>
          </cell>
          <cell r="Q22175">
            <v>9</v>
          </cell>
          <cell r="V22175">
            <v>5150</v>
          </cell>
        </row>
        <row r="22176">
          <cell r="A22176">
            <v>1</v>
          </cell>
          <cell r="E22176">
            <v>9</v>
          </cell>
          <cell r="I22176">
            <v>-54918102.609999999</v>
          </cell>
          <cell r="M22176">
            <v>9</v>
          </cell>
          <cell r="Q22176">
            <v>9</v>
          </cell>
          <cell r="V22176">
            <v>5200</v>
          </cell>
        </row>
        <row r="22177">
          <cell r="A22177">
            <v>1</v>
          </cell>
          <cell r="E22177">
            <v>9</v>
          </cell>
          <cell r="I22177">
            <v>-236179723.5</v>
          </cell>
          <cell r="M22177">
            <v>9</v>
          </cell>
          <cell r="Q22177">
            <v>9</v>
          </cell>
          <cell r="V22177">
            <v>5400</v>
          </cell>
        </row>
        <row r="22178">
          <cell r="A22178">
            <v>1</v>
          </cell>
          <cell r="E22178">
            <v>9</v>
          </cell>
          <cell r="I22178">
            <v>-38402457.75</v>
          </cell>
          <cell r="M22178">
            <v>9</v>
          </cell>
          <cell r="Q22178">
            <v>9</v>
          </cell>
          <cell r="V22178">
            <v>5400</v>
          </cell>
        </row>
        <row r="22179">
          <cell r="A22179">
            <v>1</v>
          </cell>
          <cell r="E22179">
            <v>9</v>
          </cell>
          <cell r="I22179">
            <v>6535579.8399999999</v>
          </cell>
          <cell r="M22179">
            <v>9</v>
          </cell>
          <cell r="Q22179">
            <v>9</v>
          </cell>
          <cell r="V22179">
            <v>5400</v>
          </cell>
        </row>
        <row r="22180">
          <cell r="A22180">
            <v>1</v>
          </cell>
          <cell r="E22180">
            <v>9</v>
          </cell>
          <cell r="I22180">
            <v>160187841.06999999</v>
          </cell>
          <cell r="M22180">
            <v>9</v>
          </cell>
          <cell r="Q22180">
            <v>9</v>
          </cell>
          <cell r="V22180">
            <v>5400</v>
          </cell>
        </row>
        <row r="22181">
          <cell r="A22181">
            <v>1</v>
          </cell>
          <cell r="E22181">
            <v>9</v>
          </cell>
          <cell r="I22181">
            <v>-100729646.69</v>
          </cell>
          <cell r="M22181">
            <v>9</v>
          </cell>
          <cell r="Q22181">
            <v>9</v>
          </cell>
          <cell r="V22181">
            <v>5400</v>
          </cell>
        </row>
        <row r="22182">
          <cell r="A22182">
            <v>1</v>
          </cell>
          <cell r="E22182">
            <v>9</v>
          </cell>
          <cell r="I22182">
            <v>3412850</v>
          </cell>
          <cell r="M22182">
            <v>9</v>
          </cell>
          <cell r="Q22182">
            <v>9</v>
          </cell>
          <cell r="V22182">
            <v>6110</v>
          </cell>
        </row>
        <row r="22183">
          <cell r="A22183">
            <v>1</v>
          </cell>
          <cell r="E22183">
            <v>9</v>
          </cell>
          <cell r="I22183">
            <v>-479152.5</v>
          </cell>
          <cell r="M22183">
            <v>9</v>
          </cell>
          <cell r="Q22183">
            <v>9</v>
          </cell>
          <cell r="V22183">
            <v>6120</v>
          </cell>
        </row>
        <row r="22184">
          <cell r="A22184">
            <v>1</v>
          </cell>
          <cell r="E22184">
            <v>9</v>
          </cell>
          <cell r="I22184">
            <v>2006475</v>
          </cell>
          <cell r="M22184">
            <v>9</v>
          </cell>
          <cell r="Q22184">
            <v>9</v>
          </cell>
          <cell r="V22184">
            <v>6210</v>
          </cell>
        </row>
        <row r="22185">
          <cell r="A22185">
            <v>1</v>
          </cell>
          <cell r="E22185">
            <v>9</v>
          </cell>
          <cell r="I22185">
            <v>-271221.05</v>
          </cell>
          <cell r="M22185">
            <v>9</v>
          </cell>
          <cell r="Q22185">
            <v>9</v>
          </cell>
          <cell r="V22185">
            <v>6220</v>
          </cell>
        </row>
        <row r="22186">
          <cell r="A22186">
            <v>1</v>
          </cell>
          <cell r="E22186">
            <v>9</v>
          </cell>
          <cell r="I22186">
            <v>0</v>
          </cell>
          <cell r="M22186">
            <v>9</v>
          </cell>
          <cell r="Q22186">
            <v>9</v>
          </cell>
          <cell r="V22186">
            <v>6310</v>
          </cell>
        </row>
        <row r="22187">
          <cell r="A22187">
            <v>1</v>
          </cell>
          <cell r="E22187">
            <v>9</v>
          </cell>
          <cell r="I22187">
            <v>0</v>
          </cell>
          <cell r="M22187">
            <v>9</v>
          </cell>
          <cell r="Q22187">
            <v>9</v>
          </cell>
          <cell r="V22187">
            <v>6320</v>
          </cell>
        </row>
        <row r="22188">
          <cell r="A22188">
            <v>1</v>
          </cell>
          <cell r="E22188">
            <v>9</v>
          </cell>
          <cell r="I22188">
            <v>0</v>
          </cell>
          <cell r="M22188">
            <v>9</v>
          </cell>
          <cell r="Q22188">
            <v>9</v>
          </cell>
          <cell r="V22188">
            <v>6410</v>
          </cell>
        </row>
        <row r="22189">
          <cell r="A22189">
            <v>1</v>
          </cell>
          <cell r="E22189">
            <v>9</v>
          </cell>
          <cell r="I22189">
            <v>0</v>
          </cell>
          <cell r="M22189">
            <v>9</v>
          </cell>
          <cell r="Q22189">
            <v>9</v>
          </cell>
          <cell r="V22189">
            <v>6420</v>
          </cell>
        </row>
        <row r="22190">
          <cell r="A22190">
            <v>1</v>
          </cell>
          <cell r="E22190">
            <v>9</v>
          </cell>
          <cell r="I22190">
            <v>0</v>
          </cell>
          <cell r="M22190">
            <v>9</v>
          </cell>
          <cell r="Q22190">
            <v>9</v>
          </cell>
          <cell r="V22190">
            <v>6510</v>
          </cell>
        </row>
        <row r="22191">
          <cell r="A22191">
            <v>1</v>
          </cell>
          <cell r="E22191">
            <v>9</v>
          </cell>
          <cell r="I22191">
            <v>0</v>
          </cell>
          <cell r="M22191">
            <v>9</v>
          </cell>
          <cell r="Q22191">
            <v>9</v>
          </cell>
          <cell r="V22191">
            <v>6910</v>
          </cell>
        </row>
        <row r="22192">
          <cell r="A22192">
            <v>1</v>
          </cell>
          <cell r="E22192">
            <v>9</v>
          </cell>
          <cell r="I22192">
            <v>0</v>
          </cell>
          <cell r="M22192">
            <v>9</v>
          </cell>
          <cell r="Q22192">
            <v>9</v>
          </cell>
          <cell r="V22192">
            <v>7000</v>
          </cell>
        </row>
        <row r="22193">
          <cell r="A22193">
            <v>1</v>
          </cell>
          <cell r="E22193">
            <v>9</v>
          </cell>
          <cell r="I22193">
            <v>127682269.2</v>
          </cell>
          <cell r="M22193">
            <v>9</v>
          </cell>
          <cell r="Q22193">
            <v>9</v>
          </cell>
          <cell r="V22193">
            <v>7100</v>
          </cell>
        </row>
        <row r="22194">
          <cell r="A22194">
            <v>1</v>
          </cell>
          <cell r="E22194">
            <v>9</v>
          </cell>
          <cell r="I22194">
            <v>-6495840.6299999999</v>
          </cell>
          <cell r="M22194">
            <v>9</v>
          </cell>
          <cell r="Q22194">
            <v>9</v>
          </cell>
          <cell r="V22194">
            <v>7110</v>
          </cell>
        </row>
        <row r="22195">
          <cell r="A22195">
            <v>1</v>
          </cell>
          <cell r="E22195">
            <v>9</v>
          </cell>
          <cell r="I22195">
            <v>34628915.100000001</v>
          </cell>
          <cell r="M22195">
            <v>9</v>
          </cell>
          <cell r="Q22195">
            <v>9</v>
          </cell>
          <cell r="V22195">
            <v>7130</v>
          </cell>
        </row>
        <row r="22196">
          <cell r="A22196">
            <v>1</v>
          </cell>
          <cell r="E22196">
            <v>9</v>
          </cell>
          <cell r="I22196">
            <v>0</v>
          </cell>
          <cell r="M22196">
            <v>9</v>
          </cell>
          <cell r="Q22196">
            <v>9</v>
          </cell>
          <cell r="V22196">
            <v>7150</v>
          </cell>
        </row>
        <row r="22197">
          <cell r="A22197">
            <v>1</v>
          </cell>
          <cell r="E22197">
            <v>9</v>
          </cell>
          <cell r="I22197">
            <v>0</v>
          </cell>
          <cell r="M22197">
            <v>9</v>
          </cell>
          <cell r="Q22197">
            <v>9</v>
          </cell>
          <cell r="V22197">
            <v>7300</v>
          </cell>
        </row>
        <row r="22198">
          <cell r="A22198">
            <v>1</v>
          </cell>
          <cell r="E22198">
            <v>9</v>
          </cell>
          <cell r="I22198">
            <v>0</v>
          </cell>
          <cell r="M22198">
            <v>9</v>
          </cell>
          <cell r="Q22198">
            <v>9</v>
          </cell>
          <cell r="V22198">
            <v>7300</v>
          </cell>
        </row>
        <row r="22199">
          <cell r="A22199">
            <v>1</v>
          </cell>
          <cell r="E22199">
            <v>9</v>
          </cell>
          <cell r="I22199">
            <v>0</v>
          </cell>
          <cell r="M22199">
            <v>9</v>
          </cell>
          <cell r="Q22199">
            <v>9</v>
          </cell>
          <cell r="V22199">
            <v>7300</v>
          </cell>
        </row>
        <row r="22200">
          <cell r="A22200">
            <v>1</v>
          </cell>
          <cell r="E22200">
            <v>9</v>
          </cell>
          <cell r="I22200">
            <v>0</v>
          </cell>
          <cell r="M22200">
            <v>9</v>
          </cell>
          <cell r="Q22200">
            <v>9</v>
          </cell>
          <cell r="V22200">
            <v>7300</v>
          </cell>
        </row>
        <row r="22201">
          <cell r="A22201">
            <v>1</v>
          </cell>
          <cell r="E22201">
            <v>9</v>
          </cell>
          <cell r="I22201">
            <v>0</v>
          </cell>
          <cell r="M22201">
            <v>9</v>
          </cell>
          <cell r="Q22201">
            <v>9</v>
          </cell>
          <cell r="V22201">
            <v>7300</v>
          </cell>
        </row>
        <row r="22202">
          <cell r="A22202">
            <v>1</v>
          </cell>
          <cell r="E22202">
            <v>9</v>
          </cell>
          <cell r="I22202">
            <v>0</v>
          </cell>
          <cell r="M22202">
            <v>9</v>
          </cell>
          <cell r="Q22202">
            <v>9</v>
          </cell>
          <cell r="V22202">
            <v>7300</v>
          </cell>
        </row>
        <row r="22203">
          <cell r="A22203">
            <v>1</v>
          </cell>
          <cell r="E22203">
            <v>9</v>
          </cell>
          <cell r="I22203">
            <v>0</v>
          </cell>
          <cell r="M22203">
            <v>9</v>
          </cell>
          <cell r="Q22203">
            <v>9</v>
          </cell>
          <cell r="V22203">
            <v>7300</v>
          </cell>
        </row>
        <row r="22204">
          <cell r="A22204">
            <v>1</v>
          </cell>
          <cell r="E22204">
            <v>9</v>
          </cell>
          <cell r="I22204">
            <v>0</v>
          </cell>
          <cell r="M22204">
            <v>9</v>
          </cell>
          <cell r="Q22204">
            <v>9</v>
          </cell>
          <cell r="V22204">
            <v>7430</v>
          </cell>
        </row>
        <row r="22205">
          <cell r="A22205">
            <v>1</v>
          </cell>
          <cell r="E22205">
            <v>9</v>
          </cell>
          <cell r="I22205">
            <v>34472955.880000003</v>
          </cell>
          <cell r="M22205">
            <v>9</v>
          </cell>
          <cell r="Q22205">
            <v>9</v>
          </cell>
          <cell r="V22205">
            <v>7700</v>
          </cell>
        </row>
        <row r="22206">
          <cell r="A22206">
            <v>1</v>
          </cell>
          <cell r="E22206">
            <v>9</v>
          </cell>
          <cell r="I22206">
            <v>0</v>
          </cell>
          <cell r="M22206">
            <v>9</v>
          </cell>
          <cell r="Q22206">
            <v>9</v>
          </cell>
          <cell r="V22206">
            <v>7800</v>
          </cell>
        </row>
        <row r="22207">
          <cell r="A22207">
            <v>1</v>
          </cell>
          <cell r="E22207">
            <v>9</v>
          </cell>
          <cell r="I22207">
            <v>0.7</v>
          </cell>
          <cell r="M22207">
            <v>9</v>
          </cell>
          <cell r="Q22207">
            <v>9</v>
          </cell>
          <cell r="V22207">
            <v>7903</v>
          </cell>
        </row>
        <row r="22208">
          <cell r="A22208">
            <v>1</v>
          </cell>
          <cell r="E22208">
            <v>9</v>
          </cell>
          <cell r="I22208">
            <v>488633.77</v>
          </cell>
          <cell r="M22208">
            <v>9</v>
          </cell>
          <cell r="Q22208">
            <v>9</v>
          </cell>
          <cell r="V22208">
            <v>8031</v>
          </cell>
        </row>
        <row r="22209">
          <cell r="A22209">
            <v>1</v>
          </cell>
          <cell r="E22209">
            <v>9</v>
          </cell>
          <cell r="I22209">
            <v>726048.75</v>
          </cell>
          <cell r="M22209">
            <v>9</v>
          </cell>
          <cell r="Q22209">
            <v>9</v>
          </cell>
          <cell r="V22209">
            <v>8032</v>
          </cell>
        </row>
        <row r="22210">
          <cell r="A22210">
            <v>1</v>
          </cell>
          <cell r="E22210">
            <v>9</v>
          </cell>
          <cell r="I22210">
            <v>-363763.67</v>
          </cell>
          <cell r="M22210">
            <v>9</v>
          </cell>
          <cell r="Q22210">
            <v>9</v>
          </cell>
          <cell r="V22210">
            <v>8033</v>
          </cell>
        </row>
        <row r="22211">
          <cell r="A22211">
            <v>1</v>
          </cell>
          <cell r="E22211">
            <v>9</v>
          </cell>
          <cell r="I22211">
            <v>0</v>
          </cell>
          <cell r="M22211">
            <v>9</v>
          </cell>
          <cell r="Q22211">
            <v>9</v>
          </cell>
          <cell r="V22211">
            <v>8034</v>
          </cell>
        </row>
        <row r="22212">
          <cell r="A22212">
            <v>1</v>
          </cell>
          <cell r="E22212">
            <v>9</v>
          </cell>
          <cell r="I22212">
            <v>-12860688.119999999</v>
          </cell>
          <cell r="M22212">
            <v>9</v>
          </cell>
          <cell r="Q22212">
            <v>9</v>
          </cell>
          <cell r="V22212">
            <v>9000</v>
          </cell>
        </row>
        <row r="22213">
          <cell r="A22213">
            <v>1</v>
          </cell>
          <cell r="E22213">
            <v>9</v>
          </cell>
          <cell r="I22213">
            <v>-8914831.9000000004</v>
          </cell>
          <cell r="M22213">
            <v>9</v>
          </cell>
          <cell r="Q22213">
            <v>9</v>
          </cell>
          <cell r="V22213">
            <v>9100</v>
          </cell>
        </row>
        <row r="22214">
          <cell r="A22214">
            <v>1</v>
          </cell>
          <cell r="E22214">
            <v>9</v>
          </cell>
          <cell r="I22214">
            <v>-11543197.68</v>
          </cell>
          <cell r="M22214">
            <v>9</v>
          </cell>
          <cell r="Q22214">
            <v>9</v>
          </cell>
          <cell r="V22214">
            <v>9203</v>
          </cell>
        </row>
        <row r="22215">
          <cell r="A22215">
            <v>1</v>
          </cell>
          <cell r="E22215">
            <v>9</v>
          </cell>
          <cell r="I22215">
            <v>0</v>
          </cell>
          <cell r="M22215">
            <v>9</v>
          </cell>
          <cell r="Q22215">
            <v>9</v>
          </cell>
          <cell r="V22215">
            <v>9215</v>
          </cell>
        </row>
        <row r="22216">
          <cell r="A22216">
            <v>1</v>
          </cell>
          <cell r="E22216">
            <v>9</v>
          </cell>
          <cell r="I22216">
            <v>0</v>
          </cell>
          <cell r="M22216">
            <v>9</v>
          </cell>
          <cell r="Q22216">
            <v>9</v>
          </cell>
          <cell r="V22216">
            <v>9251</v>
          </cell>
        </row>
        <row r="22217">
          <cell r="A22217">
            <v>1</v>
          </cell>
          <cell r="E22217">
            <v>9</v>
          </cell>
          <cell r="I22217">
            <v>-25801790.93</v>
          </cell>
          <cell r="M22217">
            <v>9</v>
          </cell>
          <cell r="Q22217">
            <v>9</v>
          </cell>
          <cell r="V22217">
            <v>9252</v>
          </cell>
        </row>
        <row r="22218">
          <cell r="A22218">
            <v>1</v>
          </cell>
          <cell r="E22218">
            <v>9</v>
          </cell>
          <cell r="I22218">
            <v>0</v>
          </cell>
          <cell r="M22218">
            <v>9</v>
          </cell>
          <cell r="Q22218">
            <v>9</v>
          </cell>
          <cell r="V22218">
            <v>9253</v>
          </cell>
        </row>
        <row r="22219">
          <cell r="A22219">
            <v>1</v>
          </cell>
          <cell r="E22219">
            <v>9</v>
          </cell>
          <cell r="I22219">
            <v>0</v>
          </cell>
          <cell r="M22219">
            <v>9</v>
          </cell>
          <cell r="Q22219">
            <v>9</v>
          </cell>
          <cell r="V22219">
            <v>9256</v>
          </cell>
        </row>
        <row r="22220">
          <cell r="A22220">
            <v>1</v>
          </cell>
          <cell r="E22220">
            <v>9</v>
          </cell>
          <cell r="I22220">
            <v>-7879431.5599999996</v>
          </cell>
          <cell r="M22220">
            <v>9</v>
          </cell>
          <cell r="Q22220">
            <v>9</v>
          </cell>
          <cell r="V22220">
            <v>9305</v>
          </cell>
        </row>
        <row r="22221">
          <cell r="A22221">
            <v>1</v>
          </cell>
          <cell r="E22221">
            <v>9</v>
          </cell>
          <cell r="I22221">
            <v>0</v>
          </cell>
          <cell r="M22221">
            <v>9</v>
          </cell>
          <cell r="Q22221">
            <v>9</v>
          </cell>
          <cell r="V22221">
            <v>9306</v>
          </cell>
        </row>
        <row r="22222">
          <cell r="A22222">
            <v>1</v>
          </cell>
          <cell r="E22222">
            <v>9</v>
          </cell>
          <cell r="I22222">
            <v>0</v>
          </cell>
          <cell r="M22222">
            <v>9</v>
          </cell>
          <cell r="Q22222">
            <v>9</v>
          </cell>
          <cell r="V22222">
            <v>9400</v>
          </cell>
        </row>
        <row r="22223">
          <cell r="A22223">
            <v>1</v>
          </cell>
          <cell r="E22223">
            <v>9</v>
          </cell>
          <cell r="I22223">
            <v>-56974597.299999997</v>
          </cell>
          <cell r="M22223">
            <v>9</v>
          </cell>
          <cell r="Q22223">
            <v>9</v>
          </cell>
          <cell r="V22223">
            <v>9530</v>
          </cell>
        </row>
        <row r="22224">
          <cell r="A22224">
            <v>1</v>
          </cell>
          <cell r="E22224">
            <v>9</v>
          </cell>
          <cell r="I22224">
            <v>-148418371.13999999</v>
          </cell>
          <cell r="M22224">
            <v>9</v>
          </cell>
          <cell r="Q22224">
            <v>9</v>
          </cell>
          <cell r="V22224">
            <v>9600</v>
          </cell>
        </row>
        <row r="22225">
          <cell r="A22225">
            <v>1</v>
          </cell>
          <cell r="E22225">
            <v>9</v>
          </cell>
          <cell r="I22225">
            <v>-23565201.859999999</v>
          </cell>
          <cell r="M22225">
            <v>9</v>
          </cell>
          <cell r="Q22225">
            <v>9</v>
          </cell>
          <cell r="V22225">
            <v>9610</v>
          </cell>
        </row>
        <row r="22226">
          <cell r="A22226">
            <v>1</v>
          </cell>
          <cell r="E22226">
            <v>9</v>
          </cell>
          <cell r="I22226">
            <v>0</v>
          </cell>
          <cell r="M22226">
            <v>9</v>
          </cell>
          <cell r="Q22226">
            <v>9</v>
          </cell>
          <cell r="V22226">
            <v>9990</v>
          </cell>
        </row>
        <row r="22227">
          <cell r="A22227">
            <v>1</v>
          </cell>
          <cell r="E22227">
            <v>9</v>
          </cell>
          <cell r="I22227">
            <v>365198753.58999997</v>
          </cell>
          <cell r="M22227">
            <v>9</v>
          </cell>
          <cell r="Q22227">
            <v>9</v>
          </cell>
          <cell r="V22227">
            <v>5301</v>
          </cell>
        </row>
        <row r="22228">
          <cell r="A22228">
            <v>1</v>
          </cell>
          <cell r="E22228">
            <v>5</v>
          </cell>
          <cell r="I22228">
            <v>-54896098.68</v>
          </cell>
          <cell r="M22228">
            <v>5</v>
          </cell>
          <cell r="Q22228">
            <v>5</v>
          </cell>
          <cell r="V22228">
            <v>1010</v>
          </cell>
        </row>
        <row r="22229">
          <cell r="A22229">
            <v>1</v>
          </cell>
          <cell r="E22229">
            <v>5</v>
          </cell>
          <cell r="I22229">
            <v>0</v>
          </cell>
          <cell r="M22229">
            <v>5</v>
          </cell>
          <cell r="Q22229">
            <v>5</v>
          </cell>
          <cell r="V22229">
            <v>1030</v>
          </cell>
        </row>
        <row r="22230">
          <cell r="A22230">
            <v>1</v>
          </cell>
          <cell r="E22230">
            <v>5</v>
          </cell>
          <cell r="I22230">
            <v>0</v>
          </cell>
          <cell r="M22230">
            <v>5</v>
          </cell>
          <cell r="Q22230">
            <v>5</v>
          </cell>
          <cell r="V22230">
            <v>1060</v>
          </cell>
        </row>
        <row r="22231">
          <cell r="A22231">
            <v>1</v>
          </cell>
          <cell r="E22231">
            <v>5</v>
          </cell>
          <cell r="I22231">
            <v>0</v>
          </cell>
          <cell r="M22231">
            <v>5</v>
          </cell>
          <cell r="Q22231">
            <v>5</v>
          </cell>
          <cell r="V22231">
            <v>1095</v>
          </cell>
        </row>
        <row r="22232">
          <cell r="A22232">
            <v>1</v>
          </cell>
          <cell r="E22232">
            <v>5</v>
          </cell>
          <cell r="I22232">
            <v>0</v>
          </cell>
          <cell r="M22232">
            <v>5</v>
          </cell>
          <cell r="Q22232">
            <v>5</v>
          </cell>
          <cell r="V22232">
            <v>1095</v>
          </cell>
        </row>
        <row r="22233">
          <cell r="A22233">
            <v>1</v>
          </cell>
          <cell r="E22233">
            <v>5</v>
          </cell>
          <cell r="I22233">
            <v>-6099564.8200000003</v>
          </cell>
          <cell r="M22233">
            <v>5</v>
          </cell>
          <cell r="Q22233">
            <v>5</v>
          </cell>
          <cell r="V22233">
            <v>1096</v>
          </cell>
        </row>
        <row r="22234">
          <cell r="A22234">
            <v>1</v>
          </cell>
          <cell r="E22234">
            <v>5</v>
          </cell>
          <cell r="I22234">
            <v>0</v>
          </cell>
          <cell r="M22234">
            <v>5</v>
          </cell>
          <cell r="Q22234">
            <v>5</v>
          </cell>
          <cell r="V22234">
            <v>2010</v>
          </cell>
        </row>
        <row r="22235">
          <cell r="A22235">
            <v>1</v>
          </cell>
          <cell r="E22235">
            <v>5</v>
          </cell>
          <cell r="I22235">
            <v>944000</v>
          </cell>
          <cell r="M22235">
            <v>5</v>
          </cell>
          <cell r="Q22235">
            <v>5</v>
          </cell>
          <cell r="V22235">
            <v>2030</v>
          </cell>
        </row>
        <row r="22236">
          <cell r="A22236">
            <v>1</v>
          </cell>
          <cell r="E22236">
            <v>5</v>
          </cell>
          <cell r="I22236">
            <v>12559000</v>
          </cell>
          <cell r="M22236">
            <v>5</v>
          </cell>
          <cell r="Q22236">
            <v>5</v>
          </cell>
          <cell r="V22236">
            <v>2040</v>
          </cell>
        </row>
        <row r="22237">
          <cell r="A22237">
            <v>1</v>
          </cell>
          <cell r="E22237">
            <v>5</v>
          </cell>
          <cell r="I22237">
            <v>0</v>
          </cell>
          <cell r="M22237">
            <v>5</v>
          </cell>
          <cell r="Q22237">
            <v>5</v>
          </cell>
          <cell r="V22237">
            <v>2051</v>
          </cell>
        </row>
        <row r="22238">
          <cell r="A22238">
            <v>1</v>
          </cell>
          <cell r="E22238">
            <v>5</v>
          </cell>
          <cell r="I22238">
            <v>0</v>
          </cell>
          <cell r="M22238">
            <v>5</v>
          </cell>
          <cell r="Q22238">
            <v>5</v>
          </cell>
          <cell r="V22238">
            <v>2052</v>
          </cell>
        </row>
        <row r="22239">
          <cell r="A22239">
            <v>1</v>
          </cell>
          <cell r="E22239">
            <v>5</v>
          </cell>
          <cell r="I22239">
            <v>0</v>
          </cell>
          <cell r="M22239">
            <v>5</v>
          </cell>
          <cell r="Q22239">
            <v>5</v>
          </cell>
          <cell r="V22239">
            <v>2053</v>
          </cell>
        </row>
        <row r="22240">
          <cell r="A22240">
            <v>1</v>
          </cell>
          <cell r="E22240">
            <v>5</v>
          </cell>
          <cell r="I22240">
            <v>0</v>
          </cell>
          <cell r="M22240">
            <v>5</v>
          </cell>
          <cell r="Q22240">
            <v>5</v>
          </cell>
          <cell r="V22240">
            <v>2054</v>
          </cell>
        </row>
        <row r="22241">
          <cell r="A22241">
            <v>1</v>
          </cell>
          <cell r="E22241">
            <v>5</v>
          </cell>
          <cell r="I22241">
            <v>0</v>
          </cell>
          <cell r="M22241">
            <v>5</v>
          </cell>
          <cell r="Q22241">
            <v>5</v>
          </cell>
          <cell r="V22241">
            <v>2055</v>
          </cell>
        </row>
        <row r="22242">
          <cell r="A22242">
            <v>1</v>
          </cell>
          <cell r="E22242">
            <v>5</v>
          </cell>
          <cell r="I22242">
            <v>0</v>
          </cell>
          <cell r="M22242">
            <v>5</v>
          </cell>
          <cell r="Q22242">
            <v>5</v>
          </cell>
          <cell r="V22242">
            <v>2095</v>
          </cell>
        </row>
        <row r="22243">
          <cell r="A22243">
            <v>1</v>
          </cell>
          <cell r="E22243">
            <v>5</v>
          </cell>
          <cell r="I22243">
            <v>28999999.989999998</v>
          </cell>
          <cell r="M22243">
            <v>5</v>
          </cell>
          <cell r="Q22243">
            <v>5</v>
          </cell>
          <cell r="V22243">
            <v>2095</v>
          </cell>
        </row>
        <row r="22244">
          <cell r="A22244">
            <v>1</v>
          </cell>
          <cell r="E22244">
            <v>5</v>
          </cell>
          <cell r="I22244">
            <v>0</v>
          </cell>
          <cell r="M22244">
            <v>5</v>
          </cell>
          <cell r="Q22244">
            <v>5</v>
          </cell>
          <cell r="V22244">
            <v>3100</v>
          </cell>
        </row>
        <row r="22245">
          <cell r="A22245">
            <v>1</v>
          </cell>
          <cell r="E22245">
            <v>5</v>
          </cell>
          <cell r="I22245">
            <v>-15750698.289999999</v>
          </cell>
          <cell r="M22245">
            <v>5</v>
          </cell>
          <cell r="Q22245">
            <v>5</v>
          </cell>
          <cell r="V22245">
            <v>3400</v>
          </cell>
        </row>
        <row r="22246">
          <cell r="A22246">
            <v>1</v>
          </cell>
          <cell r="E22246">
            <v>5</v>
          </cell>
          <cell r="I22246">
            <v>0</v>
          </cell>
          <cell r="M22246">
            <v>5</v>
          </cell>
          <cell r="Q22246">
            <v>5</v>
          </cell>
          <cell r="V22246">
            <v>4000</v>
          </cell>
        </row>
        <row r="22247">
          <cell r="A22247">
            <v>1</v>
          </cell>
          <cell r="E22247">
            <v>5</v>
          </cell>
          <cell r="I22247">
            <v>0</v>
          </cell>
          <cell r="M22247">
            <v>5</v>
          </cell>
          <cell r="Q22247">
            <v>5</v>
          </cell>
          <cell r="V22247">
            <v>4150</v>
          </cell>
        </row>
        <row r="22248">
          <cell r="A22248">
            <v>1</v>
          </cell>
          <cell r="E22248">
            <v>5</v>
          </cell>
          <cell r="I22248">
            <v>59384</v>
          </cell>
          <cell r="M22248">
            <v>5</v>
          </cell>
          <cell r="Q22248">
            <v>5</v>
          </cell>
          <cell r="V22248">
            <v>4150</v>
          </cell>
        </row>
        <row r="22249">
          <cell r="A22249">
            <v>1</v>
          </cell>
          <cell r="E22249">
            <v>5</v>
          </cell>
          <cell r="I22249">
            <v>111552</v>
          </cell>
          <cell r="M22249">
            <v>5</v>
          </cell>
          <cell r="Q22249">
            <v>5</v>
          </cell>
          <cell r="V22249">
            <v>4250</v>
          </cell>
        </row>
        <row r="22250">
          <cell r="A22250">
            <v>1</v>
          </cell>
          <cell r="E22250">
            <v>5</v>
          </cell>
          <cell r="I22250">
            <v>1020000</v>
          </cell>
          <cell r="M22250">
            <v>5</v>
          </cell>
          <cell r="Q22250">
            <v>5</v>
          </cell>
          <cell r="V22250">
            <v>4260</v>
          </cell>
        </row>
        <row r="22251">
          <cell r="A22251">
            <v>1</v>
          </cell>
          <cell r="E22251">
            <v>5</v>
          </cell>
          <cell r="I22251">
            <v>0</v>
          </cell>
          <cell r="M22251">
            <v>5</v>
          </cell>
          <cell r="Q22251">
            <v>5</v>
          </cell>
          <cell r="V22251">
            <v>4280</v>
          </cell>
        </row>
        <row r="22252">
          <cell r="A22252">
            <v>1</v>
          </cell>
          <cell r="E22252">
            <v>5</v>
          </cell>
          <cell r="I22252">
            <v>0</v>
          </cell>
          <cell r="M22252">
            <v>5</v>
          </cell>
          <cell r="Q22252">
            <v>5</v>
          </cell>
          <cell r="V22252">
            <v>4302</v>
          </cell>
        </row>
        <row r="22253">
          <cell r="A22253">
            <v>1</v>
          </cell>
          <cell r="E22253">
            <v>5</v>
          </cell>
          <cell r="I22253">
            <v>0</v>
          </cell>
          <cell r="M22253">
            <v>5</v>
          </cell>
          <cell r="Q22253">
            <v>5</v>
          </cell>
          <cell r="V22253">
            <v>4303</v>
          </cell>
        </row>
        <row r="22254">
          <cell r="A22254">
            <v>1</v>
          </cell>
          <cell r="E22254">
            <v>5</v>
          </cell>
          <cell r="I22254">
            <v>0</v>
          </cell>
          <cell r="M22254">
            <v>5</v>
          </cell>
          <cell r="Q22254">
            <v>5</v>
          </cell>
          <cell r="V22254">
            <v>4304</v>
          </cell>
        </row>
        <row r="22255">
          <cell r="A22255">
            <v>1</v>
          </cell>
          <cell r="E22255">
            <v>5</v>
          </cell>
          <cell r="I22255">
            <v>0</v>
          </cell>
          <cell r="M22255">
            <v>5</v>
          </cell>
          <cell r="Q22255">
            <v>5</v>
          </cell>
          <cell r="V22255">
            <v>4305</v>
          </cell>
        </row>
        <row r="22256">
          <cell r="A22256">
            <v>1</v>
          </cell>
          <cell r="E22256">
            <v>5</v>
          </cell>
          <cell r="I22256">
            <v>592618.42000000004</v>
          </cell>
          <cell r="M22256">
            <v>5</v>
          </cell>
          <cell r="Q22256">
            <v>5</v>
          </cell>
          <cell r="V22256">
            <v>4360</v>
          </cell>
        </row>
        <row r="22257">
          <cell r="A22257">
            <v>1</v>
          </cell>
          <cell r="E22257">
            <v>5</v>
          </cell>
          <cell r="I22257">
            <v>66000</v>
          </cell>
          <cell r="M22257">
            <v>5</v>
          </cell>
          <cell r="Q22257">
            <v>5</v>
          </cell>
          <cell r="V22257">
            <v>4380</v>
          </cell>
        </row>
        <row r="22258">
          <cell r="A22258">
            <v>1</v>
          </cell>
          <cell r="E22258">
            <v>5</v>
          </cell>
          <cell r="I22258">
            <v>100600</v>
          </cell>
          <cell r="M22258">
            <v>5</v>
          </cell>
          <cell r="Q22258">
            <v>5</v>
          </cell>
          <cell r="V22258">
            <v>4380</v>
          </cell>
        </row>
        <row r="22259">
          <cell r="A22259">
            <v>1</v>
          </cell>
          <cell r="E22259">
            <v>5</v>
          </cell>
          <cell r="I22259">
            <v>0</v>
          </cell>
          <cell r="M22259">
            <v>5</v>
          </cell>
          <cell r="Q22259">
            <v>5</v>
          </cell>
          <cell r="V22259">
            <v>4460</v>
          </cell>
        </row>
        <row r="22260">
          <cell r="A22260">
            <v>1</v>
          </cell>
          <cell r="E22260">
            <v>5</v>
          </cell>
          <cell r="I22260">
            <v>0</v>
          </cell>
          <cell r="M22260">
            <v>5</v>
          </cell>
          <cell r="Q22260">
            <v>5</v>
          </cell>
          <cell r="V22260">
            <v>4500</v>
          </cell>
        </row>
        <row r="22261">
          <cell r="A22261">
            <v>1</v>
          </cell>
          <cell r="E22261">
            <v>5</v>
          </cell>
          <cell r="I22261">
            <v>0</v>
          </cell>
          <cell r="M22261">
            <v>5</v>
          </cell>
          <cell r="Q22261">
            <v>5</v>
          </cell>
          <cell r="V22261">
            <v>4520</v>
          </cell>
        </row>
        <row r="22262">
          <cell r="A22262">
            <v>1</v>
          </cell>
          <cell r="E22262">
            <v>5</v>
          </cell>
          <cell r="I22262">
            <v>0</v>
          </cell>
          <cell r="M22262">
            <v>5</v>
          </cell>
          <cell r="Q22262">
            <v>5</v>
          </cell>
          <cell r="V22262">
            <v>4595</v>
          </cell>
        </row>
        <row r="22263">
          <cell r="A22263">
            <v>1</v>
          </cell>
          <cell r="E22263">
            <v>5</v>
          </cell>
          <cell r="I22263">
            <v>9728199</v>
          </cell>
          <cell r="M22263">
            <v>5</v>
          </cell>
          <cell r="Q22263">
            <v>5</v>
          </cell>
          <cell r="V22263">
            <v>4601</v>
          </cell>
        </row>
        <row r="22264">
          <cell r="A22264">
            <v>1</v>
          </cell>
          <cell r="E22264">
            <v>5</v>
          </cell>
          <cell r="I22264">
            <v>0</v>
          </cell>
          <cell r="M22264">
            <v>5</v>
          </cell>
          <cell r="Q22264">
            <v>5</v>
          </cell>
          <cell r="V22264">
            <v>4602</v>
          </cell>
        </row>
        <row r="22265">
          <cell r="A22265">
            <v>1</v>
          </cell>
          <cell r="E22265">
            <v>5</v>
          </cell>
          <cell r="I22265">
            <v>295000</v>
          </cell>
          <cell r="M22265">
            <v>5</v>
          </cell>
          <cell r="Q22265">
            <v>5</v>
          </cell>
          <cell r="V22265">
            <v>4603</v>
          </cell>
        </row>
        <row r="22266">
          <cell r="A22266">
            <v>1</v>
          </cell>
          <cell r="E22266">
            <v>5</v>
          </cell>
          <cell r="I22266">
            <v>0</v>
          </cell>
          <cell r="M22266">
            <v>5</v>
          </cell>
          <cell r="Q22266">
            <v>5</v>
          </cell>
          <cell r="V22266">
            <v>4603</v>
          </cell>
        </row>
        <row r="22267">
          <cell r="A22267">
            <v>1</v>
          </cell>
          <cell r="E22267">
            <v>5</v>
          </cell>
          <cell r="I22267">
            <v>0</v>
          </cell>
          <cell r="M22267">
            <v>5</v>
          </cell>
          <cell r="Q22267">
            <v>5</v>
          </cell>
          <cell r="V22267">
            <v>4610</v>
          </cell>
        </row>
        <row r="22268">
          <cell r="A22268">
            <v>1</v>
          </cell>
          <cell r="E22268">
            <v>5</v>
          </cell>
          <cell r="I22268">
            <v>0</v>
          </cell>
          <cell r="M22268">
            <v>5</v>
          </cell>
          <cell r="Q22268">
            <v>5</v>
          </cell>
          <cell r="V22268">
            <v>4640</v>
          </cell>
        </row>
        <row r="22269">
          <cell r="A22269">
            <v>1</v>
          </cell>
          <cell r="E22269">
            <v>5</v>
          </cell>
          <cell r="I22269">
            <v>543570</v>
          </cell>
          <cell r="M22269">
            <v>5</v>
          </cell>
          <cell r="Q22269">
            <v>5</v>
          </cell>
          <cell r="V22269">
            <v>4660</v>
          </cell>
        </row>
        <row r="22270">
          <cell r="A22270">
            <v>1</v>
          </cell>
          <cell r="E22270">
            <v>5</v>
          </cell>
          <cell r="I22270">
            <v>0</v>
          </cell>
          <cell r="M22270">
            <v>5</v>
          </cell>
          <cell r="Q22270">
            <v>5</v>
          </cell>
          <cell r="V22270">
            <v>4700</v>
          </cell>
        </row>
        <row r="22271">
          <cell r="A22271">
            <v>1</v>
          </cell>
          <cell r="E22271">
            <v>5</v>
          </cell>
          <cell r="I22271">
            <v>200000</v>
          </cell>
          <cell r="M22271">
            <v>5</v>
          </cell>
          <cell r="Q22271">
            <v>5</v>
          </cell>
          <cell r="V22271">
            <v>4720</v>
          </cell>
        </row>
        <row r="22272">
          <cell r="A22272">
            <v>1</v>
          </cell>
          <cell r="E22272">
            <v>5</v>
          </cell>
          <cell r="I22272">
            <v>10244200</v>
          </cell>
          <cell r="M22272">
            <v>5</v>
          </cell>
          <cell r="Q22272">
            <v>5</v>
          </cell>
          <cell r="V22272">
            <v>4730</v>
          </cell>
        </row>
        <row r="22273">
          <cell r="A22273">
            <v>1</v>
          </cell>
          <cell r="E22273">
            <v>5</v>
          </cell>
          <cell r="I22273">
            <v>0</v>
          </cell>
          <cell r="M22273">
            <v>5</v>
          </cell>
          <cell r="Q22273">
            <v>5</v>
          </cell>
          <cell r="V22273">
            <v>4740</v>
          </cell>
        </row>
        <row r="22274">
          <cell r="A22274">
            <v>1</v>
          </cell>
          <cell r="E22274">
            <v>5</v>
          </cell>
          <cell r="I22274">
            <v>1046000</v>
          </cell>
          <cell r="M22274">
            <v>5</v>
          </cell>
          <cell r="Q22274">
            <v>5</v>
          </cell>
          <cell r="V22274">
            <v>4760</v>
          </cell>
        </row>
        <row r="22275">
          <cell r="A22275">
            <v>1</v>
          </cell>
          <cell r="E22275">
            <v>5</v>
          </cell>
          <cell r="I22275">
            <v>0</v>
          </cell>
          <cell r="M22275">
            <v>5</v>
          </cell>
          <cell r="Q22275">
            <v>5</v>
          </cell>
          <cell r="V22275">
            <v>4770</v>
          </cell>
        </row>
        <row r="22276">
          <cell r="A22276">
            <v>1</v>
          </cell>
          <cell r="E22276">
            <v>5</v>
          </cell>
          <cell r="I22276">
            <v>258500</v>
          </cell>
          <cell r="M22276">
            <v>5</v>
          </cell>
          <cell r="Q22276">
            <v>5</v>
          </cell>
          <cell r="V22276">
            <v>4772</v>
          </cell>
        </row>
        <row r="22277">
          <cell r="A22277">
            <v>1</v>
          </cell>
          <cell r="E22277">
            <v>5</v>
          </cell>
          <cell r="I22277">
            <v>284400</v>
          </cell>
          <cell r="M22277">
            <v>5</v>
          </cell>
          <cell r="Q22277">
            <v>5</v>
          </cell>
          <cell r="V22277">
            <v>4775</v>
          </cell>
        </row>
        <row r="22278">
          <cell r="A22278">
            <v>1</v>
          </cell>
          <cell r="E22278">
            <v>5</v>
          </cell>
          <cell r="I22278">
            <v>141848</v>
          </cell>
          <cell r="M22278">
            <v>5</v>
          </cell>
          <cell r="Q22278">
            <v>5</v>
          </cell>
          <cell r="V22278">
            <v>4780</v>
          </cell>
        </row>
        <row r="22279">
          <cell r="A22279">
            <v>1</v>
          </cell>
          <cell r="E22279">
            <v>5</v>
          </cell>
          <cell r="I22279">
            <v>261000</v>
          </cell>
          <cell r="M22279">
            <v>5</v>
          </cell>
          <cell r="Q22279">
            <v>5</v>
          </cell>
          <cell r="V22279">
            <v>4785</v>
          </cell>
        </row>
        <row r="22280">
          <cell r="A22280">
            <v>1</v>
          </cell>
          <cell r="E22280">
            <v>5</v>
          </cell>
          <cell r="I22280">
            <v>2438822.0299999998</v>
          </cell>
          <cell r="M22280">
            <v>5</v>
          </cell>
          <cell r="Q22280">
            <v>5</v>
          </cell>
          <cell r="V22280">
            <v>4785</v>
          </cell>
        </row>
        <row r="22281">
          <cell r="A22281">
            <v>1</v>
          </cell>
          <cell r="E22281">
            <v>5</v>
          </cell>
          <cell r="I22281">
            <v>2781432.52</v>
          </cell>
          <cell r="M22281">
            <v>5</v>
          </cell>
          <cell r="Q22281">
            <v>5</v>
          </cell>
          <cell r="V22281">
            <v>4800</v>
          </cell>
        </row>
        <row r="22282">
          <cell r="A22282">
            <v>1</v>
          </cell>
          <cell r="E22282">
            <v>5</v>
          </cell>
          <cell r="I22282">
            <v>12885500</v>
          </cell>
          <cell r="M22282">
            <v>5</v>
          </cell>
          <cell r="Q22282">
            <v>5</v>
          </cell>
          <cell r="V22282">
            <v>4830</v>
          </cell>
        </row>
        <row r="22283">
          <cell r="A22283">
            <v>1</v>
          </cell>
          <cell r="E22283">
            <v>5</v>
          </cell>
          <cell r="I22283">
            <v>3400000</v>
          </cell>
          <cell r="M22283">
            <v>5</v>
          </cell>
          <cell r="Q22283">
            <v>5</v>
          </cell>
          <cell r="V22283">
            <v>4840</v>
          </cell>
        </row>
        <row r="22284">
          <cell r="A22284">
            <v>1</v>
          </cell>
          <cell r="E22284">
            <v>5</v>
          </cell>
          <cell r="I22284">
            <v>-1000000</v>
          </cell>
          <cell r="M22284">
            <v>5</v>
          </cell>
          <cell r="Q22284">
            <v>5</v>
          </cell>
          <cell r="V22284">
            <v>5100</v>
          </cell>
        </row>
        <row r="22285">
          <cell r="A22285">
            <v>1</v>
          </cell>
          <cell r="E22285">
            <v>5</v>
          </cell>
          <cell r="I22285">
            <v>563068813.15999997</v>
          </cell>
          <cell r="M22285">
            <v>5</v>
          </cell>
          <cell r="Q22285">
            <v>5</v>
          </cell>
          <cell r="V22285">
            <v>5200</v>
          </cell>
        </row>
        <row r="22286">
          <cell r="A22286">
            <v>1</v>
          </cell>
          <cell r="E22286">
            <v>5</v>
          </cell>
          <cell r="I22286">
            <v>-17614003.190000001</v>
          </cell>
          <cell r="M22286">
            <v>5</v>
          </cell>
          <cell r="Q22286">
            <v>5</v>
          </cell>
          <cell r="V22286">
            <v>5400</v>
          </cell>
        </row>
        <row r="22287">
          <cell r="A22287">
            <v>1</v>
          </cell>
          <cell r="E22287">
            <v>5</v>
          </cell>
          <cell r="I22287">
            <v>-10917734.289999999</v>
          </cell>
          <cell r="M22287">
            <v>5</v>
          </cell>
          <cell r="Q22287">
            <v>5</v>
          </cell>
          <cell r="V22287">
            <v>5400</v>
          </cell>
        </row>
        <row r="22288">
          <cell r="A22288">
            <v>1</v>
          </cell>
          <cell r="E22288">
            <v>5</v>
          </cell>
          <cell r="I22288">
            <v>-1587954874.76</v>
          </cell>
          <cell r="M22288">
            <v>5</v>
          </cell>
          <cell r="Q22288">
            <v>5</v>
          </cell>
          <cell r="V22288">
            <v>5400</v>
          </cell>
        </row>
        <row r="22289">
          <cell r="A22289">
            <v>1</v>
          </cell>
          <cell r="E22289">
            <v>5</v>
          </cell>
          <cell r="I22289">
            <v>-132236446.83</v>
          </cell>
          <cell r="M22289">
            <v>5</v>
          </cell>
          <cell r="Q22289">
            <v>5</v>
          </cell>
          <cell r="V22289">
            <v>5400</v>
          </cell>
        </row>
        <row r="22290">
          <cell r="A22290">
            <v>1</v>
          </cell>
          <cell r="E22290">
            <v>5</v>
          </cell>
          <cell r="I22290">
            <v>354793089.52999997</v>
          </cell>
          <cell r="M22290">
            <v>5</v>
          </cell>
          <cell r="Q22290">
            <v>5</v>
          </cell>
          <cell r="V22290">
            <v>5400</v>
          </cell>
        </row>
        <row r="22291">
          <cell r="A22291">
            <v>1</v>
          </cell>
          <cell r="E22291">
            <v>5</v>
          </cell>
          <cell r="I22291">
            <v>23558822.52</v>
          </cell>
          <cell r="M22291">
            <v>5</v>
          </cell>
          <cell r="Q22291">
            <v>5</v>
          </cell>
          <cell r="V22291">
            <v>6110</v>
          </cell>
        </row>
        <row r="22292">
          <cell r="A22292">
            <v>1</v>
          </cell>
          <cell r="E22292">
            <v>5</v>
          </cell>
          <cell r="I22292">
            <v>-17341562.059999999</v>
          </cell>
          <cell r="M22292">
            <v>5</v>
          </cell>
          <cell r="Q22292">
            <v>5</v>
          </cell>
          <cell r="V22292">
            <v>6120</v>
          </cell>
        </row>
        <row r="22293">
          <cell r="A22293">
            <v>1</v>
          </cell>
          <cell r="E22293">
            <v>5</v>
          </cell>
          <cell r="I22293">
            <v>15609800.82</v>
          </cell>
          <cell r="M22293">
            <v>5</v>
          </cell>
          <cell r="Q22293">
            <v>5</v>
          </cell>
          <cell r="V22293">
            <v>6210</v>
          </cell>
        </row>
        <row r="22294">
          <cell r="A22294">
            <v>1</v>
          </cell>
          <cell r="E22294">
            <v>5</v>
          </cell>
          <cell r="I22294">
            <v>-9279165.2599999998</v>
          </cell>
          <cell r="M22294">
            <v>5</v>
          </cell>
          <cell r="Q22294">
            <v>5</v>
          </cell>
          <cell r="V22294">
            <v>6220</v>
          </cell>
        </row>
        <row r="22295">
          <cell r="A22295">
            <v>1</v>
          </cell>
          <cell r="E22295">
            <v>5</v>
          </cell>
          <cell r="I22295">
            <v>45000000</v>
          </cell>
          <cell r="M22295">
            <v>5</v>
          </cell>
          <cell r="Q22295">
            <v>5</v>
          </cell>
          <cell r="V22295">
            <v>6310</v>
          </cell>
        </row>
        <row r="22296">
          <cell r="A22296">
            <v>1</v>
          </cell>
          <cell r="E22296">
            <v>5</v>
          </cell>
          <cell r="I22296">
            <v>-16759908.640000001</v>
          </cell>
          <cell r="M22296">
            <v>5</v>
          </cell>
          <cell r="Q22296">
            <v>5</v>
          </cell>
          <cell r="V22296">
            <v>6320</v>
          </cell>
        </row>
        <row r="22297">
          <cell r="A22297">
            <v>1</v>
          </cell>
          <cell r="E22297">
            <v>5</v>
          </cell>
          <cell r="I22297">
            <v>2778800</v>
          </cell>
          <cell r="M22297">
            <v>5</v>
          </cell>
          <cell r="Q22297">
            <v>5</v>
          </cell>
          <cell r="V22297">
            <v>6410</v>
          </cell>
        </row>
        <row r="22298">
          <cell r="A22298">
            <v>1</v>
          </cell>
          <cell r="E22298">
            <v>5</v>
          </cell>
          <cell r="I22298">
            <v>-932101.65</v>
          </cell>
          <cell r="M22298">
            <v>5</v>
          </cell>
          <cell r="Q22298">
            <v>5</v>
          </cell>
          <cell r="V22298">
            <v>6420</v>
          </cell>
        </row>
        <row r="22299">
          <cell r="A22299">
            <v>1</v>
          </cell>
          <cell r="E22299">
            <v>5</v>
          </cell>
          <cell r="I22299">
            <v>2506500</v>
          </cell>
          <cell r="M22299">
            <v>5</v>
          </cell>
          <cell r="Q22299">
            <v>5</v>
          </cell>
          <cell r="V22299">
            <v>6510</v>
          </cell>
        </row>
        <row r="22300">
          <cell r="A22300">
            <v>1</v>
          </cell>
          <cell r="E22300">
            <v>5</v>
          </cell>
          <cell r="I22300">
            <v>-313312.5</v>
          </cell>
          <cell r="M22300">
            <v>5</v>
          </cell>
          <cell r="Q22300">
            <v>5</v>
          </cell>
          <cell r="V22300">
            <v>6520</v>
          </cell>
        </row>
        <row r="22301">
          <cell r="A22301">
            <v>1</v>
          </cell>
          <cell r="E22301">
            <v>5</v>
          </cell>
          <cell r="I22301">
            <v>3006684.18</v>
          </cell>
          <cell r="M22301">
            <v>5</v>
          </cell>
          <cell r="Q22301">
            <v>5</v>
          </cell>
          <cell r="V22301">
            <v>7000</v>
          </cell>
        </row>
        <row r="22302">
          <cell r="A22302">
            <v>1</v>
          </cell>
          <cell r="E22302">
            <v>5</v>
          </cell>
          <cell r="I22302">
            <v>208354946.03</v>
          </cell>
          <cell r="M22302">
            <v>5</v>
          </cell>
          <cell r="Q22302">
            <v>5</v>
          </cell>
          <cell r="V22302">
            <v>7100</v>
          </cell>
        </row>
        <row r="22303">
          <cell r="A22303">
            <v>1</v>
          </cell>
          <cell r="E22303">
            <v>5</v>
          </cell>
          <cell r="I22303">
            <v>611305.64</v>
          </cell>
          <cell r="M22303">
            <v>5</v>
          </cell>
          <cell r="Q22303">
            <v>5</v>
          </cell>
          <cell r="V22303">
            <v>7110</v>
          </cell>
        </row>
        <row r="22304">
          <cell r="A22304">
            <v>1</v>
          </cell>
          <cell r="E22304">
            <v>5</v>
          </cell>
          <cell r="I22304">
            <v>147887134.74000001</v>
          </cell>
          <cell r="M22304">
            <v>5</v>
          </cell>
          <cell r="Q22304">
            <v>5</v>
          </cell>
          <cell r="V22304">
            <v>7130</v>
          </cell>
        </row>
        <row r="22305">
          <cell r="A22305">
            <v>1</v>
          </cell>
          <cell r="E22305">
            <v>5</v>
          </cell>
          <cell r="I22305">
            <v>-2309347</v>
          </cell>
          <cell r="M22305">
            <v>5</v>
          </cell>
          <cell r="Q22305">
            <v>5</v>
          </cell>
          <cell r="V22305">
            <v>7300</v>
          </cell>
        </row>
        <row r="22306">
          <cell r="A22306">
            <v>1</v>
          </cell>
          <cell r="E22306">
            <v>5</v>
          </cell>
          <cell r="I22306">
            <v>72928331</v>
          </cell>
          <cell r="M22306">
            <v>5</v>
          </cell>
          <cell r="Q22306">
            <v>5</v>
          </cell>
          <cell r="V22306">
            <v>7300</v>
          </cell>
        </row>
        <row r="22307">
          <cell r="A22307">
            <v>1</v>
          </cell>
          <cell r="E22307">
            <v>5</v>
          </cell>
          <cell r="I22307">
            <v>0</v>
          </cell>
          <cell r="M22307">
            <v>5</v>
          </cell>
          <cell r="Q22307">
            <v>5</v>
          </cell>
          <cell r="V22307">
            <v>7700</v>
          </cell>
        </row>
        <row r="22308">
          <cell r="A22308">
            <v>1</v>
          </cell>
          <cell r="E22308">
            <v>5</v>
          </cell>
          <cell r="I22308">
            <v>462328298.25999999</v>
          </cell>
          <cell r="M22308">
            <v>5</v>
          </cell>
          <cell r="Q22308">
            <v>5</v>
          </cell>
          <cell r="V22308">
            <v>7700</v>
          </cell>
        </row>
        <row r="22309">
          <cell r="A22309">
            <v>1</v>
          </cell>
          <cell r="E22309">
            <v>5</v>
          </cell>
          <cell r="I22309">
            <v>-8661960</v>
          </cell>
          <cell r="M22309">
            <v>5</v>
          </cell>
          <cell r="Q22309">
            <v>5</v>
          </cell>
          <cell r="V22309">
            <v>7908</v>
          </cell>
        </row>
        <row r="22310">
          <cell r="A22310">
            <v>1</v>
          </cell>
          <cell r="E22310">
            <v>5</v>
          </cell>
          <cell r="I22310">
            <v>2407733.33</v>
          </cell>
          <cell r="M22310">
            <v>5</v>
          </cell>
          <cell r="Q22310">
            <v>5</v>
          </cell>
          <cell r="V22310">
            <v>7918</v>
          </cell>
        </row>
        <row r="22311">
          <cell r="A22311">
            <v>1</v>
          </cell>
          <cell r="E22311">
            <v>5</v>
          </cell>
          <cell r="I22311">
            <v>2500</v>
          </cell>
          <cell r="M22311">
            <v>5</v>
          </cell>
          <cell r="Q22311">
            <v>5</v>
          </cell>
          <cell r="V22311">
            <v>7919</v>
          </cell>
        </row>
        <row r="22312">
          <cell r="A22312">
            <v>1</v>
          </cell>
          <cell r="E22312">
            <v>5</v>
          </cell>
          <cell r="I22312">
            <v>-65000</v>
          </cell>
          <cell r="M22312">
            <v>5</v>
          </cell>
          <cell r="Q22312">
            <v>5</v>
          </cell>
          <cell r="V22312">
            <v>8015</v>
          </cell>
        </row>
        <row r="22313">
          <cell r="A22313">
            <v>1</v>
          </cell>
          <cell r="E22313">
            <v>5</v>
          </cell>
          <cell r="I22313">
            <v>25548.2</v>
          </cell>
          <cell r="M22313">
            <v>5</v>
          </cell>
          <cell r="Q22313">
            <v>5</v>
          </cell>
          <cell r="V22313">
            <v>8061</v>
          </cell>
        </row>
        <row r="22314">
          <cell r="A22314">
            <v>1</v>
          </cell>
          <cell r="E22314">
            <v>5</v>
          </cell>
          <cell r="I22314">
            <v>0</v>
          </cell>
          <cell r="M22314">
            <v>5</v>
          </cell>
          <cell r="Q22314">
            <v>5</v>
          </cell>
          <cell r="V22314">
            <v>8062</v>
          </cell>
        </row>
        <row r="22315">
          <cell r="A22315">
            <v>1</v>
          </cell>
          <cell r="E22315">
            <v>5</v>
          </cell>
          <cell r="I22315">
            <v>7116764.2300000004</v>
          </cell>
          <cell r="M22315">
            <v>5</v>
          </cell>
          <cell r="Q22315">
            <v>5</v>
          </cell>
          <cell r="V22315">
            <v>8063</v>
          </cell>
        </row>
        <row r="22316">
          <cell r="A22316">
            <v>1</v>
          </cell>
          <cell r="E22316">
            <v>5</v>
          </cell>
          <cell r="I22316">
            <v>0</v>
          </cell>
          <cell r="M22316">
            <v>5</v>
          </cell>
          <cell r="Q22316">
            <v>5</v>
          </cell>
          <cell r="V22316">
            <v>8064</v>
          </cell>
        </row>
        <row r="22317">
          <cell r="A22317">
            <v>1</v>
          </cell>
          <cell r="E22317">
            <v>5</v>
          </cell>
          <cell r="I22317">
            <v>11451416.609999999</v>
          </cell>
          <cell r="M22317">
            <v>5</v>
          </cell>
          <cell r="Q22317">
            <v>5</v>
          </cell>
          <cell r="V22317">
            <v>8065</v>
          </cell>
        </row>
        <row r="22318">
          <cell r="A22318">
            <v>1</v>
          </cell>
          <cell r="E22318">
            <v>5</v>
          </cell>
          <cell r="I22318">
            <v>-16811460.690000001</v>
          </cell>
          <cell r="M22318">
            <v>5</v>
          </cell>
          <cell r="Q22318">
            <v>5</v>
          </cell>
          <cell r="V22318">
            <v>8066</v>
          </cell>
        </row>
        <row r="22319">
          <cell r="A22319">
            <v>1</v>
          </cell>
          <cell r="E22319">
            <v>5</v>
          </cell>
          <cell r="I22319">
            <v>-9454421.4800000004</v>
          </cell>
          <cell r="M22319">
            <v>5</v>
          </cell>
          <cell r="Q22319">
            <v>5</v>
          </cell>
          <cell r="V22319">
            <v>8581</v>
          </cell>
        </row>
        <row r="22320">
          <cell r="A22320">
            <v>1</v>
          </cell>
          <cell r="E22320">
            <v>5</v>
          </cell>
          <cell r="I22320">
            <v>500000</v>
          </cell>
          <cell r="M22320">
            <v>5</v>
          </cell>
          <cell r="Q22320">
            <v>5</v>
          </cell>
          <cell r="V22320">
            <v>8582</v>
          </cell>
        </row>
        <row r="22321">
          <cell r="A22321">
            <v>1</v>
          </cell>
          <cell r="E22321">
            <v>5</v>
          </cell>
          <cell r="I22321">
            <v>817500</v>
          </cell>
          <cell r="M22321">
            <v>5</v>
          </cell>
          <cell r="Q22321">
            <v>5</v>
          </cell>
          <cell r="V22321">
            <v>8583</v>
          </cell>
        </row>
        <row r="22322">
          <cell r="A22322">
            <v>1</v>
          </cell>
          <cell r="E22322">
            <v>5</v>
          </cell>
          <cell r="I22322">
            <v>-530252507.67000002</v>
          </cell>
          <cell r="M22322">
            <v>5</v>
          </cell>
          <cell r="Q22322">
            <v>5</v>
          </cell>
          <cell r="V22322">
            <v>9100</v>
          </cell>
        </row>
        <row r="22323">
          <cell r="A22323">
            <v>1</v>
          </cell>
          <cell r="E22323">
            <v>5</v>
          </cell>
          <cell r="I22323">
            <v>-219307799.90000001</v>
          </cell>
          <cell r="M22323">
            <v>5</v>
          </cell>
          <cell r="Q22323">
            <v>5</v>
          </cell>
          <cell r="V22323">
            <v>9204</v>
          </cell>
        </row>
        <row r="22324">
          <cell r="A22324">
            <v>1</v>
          </cell>
          <cell r="E22324">
            <v>5</v>
          </cell>
          <cell r="I22324">
            <v>0</v>
          </cell>
          <cell r="M22324">
            <v>5</v>
          </cell>
          <cell r="Q22324">
            <v>5</v>
          </cell>
          <cell r="V22324">
            <v>9215</v>
          </cell>
        </row>
        <row r="22325">
          <cell r="A22325">
            <v>1</v>
          </cell>
          <cell r="E22325">
            <v>5</v>
          </cell>
          <cell r="I22325">
            <v>-30553948.98</v>
          </cell>
          <cell r="M22325">
            <v>5</v>
          </cell>
          <cell r="Q22325">
            <v>5</v>
          </cell>
          <cell r="V22325">
            <v>9251</v>
          </cell>
        </row>
        <row r="22326">
          <cell r="A22326">
            <v>1</v>
          </cell>
          <cell r="E22326">
            <v>5</v>
          </cell>
          <cell r="I22326">
            <v>-57447948.909999996</v>
          </cell>
          <cell r="M22326">
            <v>5</v>
          </cell>
          <cell r="Q22326">
            <v>5</v>
          </cell>
          <cell r="V22326">
            <v>9252</v>
          </cell>
        </row>
        <row r="22327">
          <cell r="A22327">
            <v>1</v>
          </cell>
          <cell r="E22327">
            <v>5</v>
          </cell>
          <cell r="I22327">
            <v>7243920</v>
          </cell>
          <cell r="M22327">
            <v>5</v>
          </cell>
          <cell r="Q22327">
            <v>5</v>
          </cell>
          <cell r="V22327">
            <v>9253</v>
          </cell>
        </row>
        <row r="22328">
          <cell r="A22328">
            <v>1</v>
          </cell>
          <cell r="E22328">
            <v>5</v>
          </cell>
          <cell r="I22328">
            <v>-5048267</v>
          </cell>
          <cell r="M22328">
            <v>5</v>
          </cell>
          <cell r="Q22328">
            <v>5</v>
          </cell>
          <cell r="V22328">
            <v>9255</v>
          </cell>
        </row>
        <row r="22329">
          <cell r="A22329">
            <v>1</v>
          </cell>
          <cell r="E22329">
            <v>5</v>
          </cell>
          <cell r="I22329">
            <v>-25764155.850000001</v>
          </cell>
          <cell r="M22329">
            <v>5</v>
          </cell>
          <cell r="Q22329">
            <v>5</v>
          </cell>
          <cell r="V22329">
            <v>9256</v>
          </cell>
        </row>
        <row r="22330">
          <cell r="A22330">
            <v>1</v>
          </cell>
          <cell r="E22330">
            <v>5</v>
          </cell>
          <cell r="I22330">
            <v>-1784280</v>
          </cell>
          <cell r="M22330">
            <v>5</v>
          </cell>
          <cell r="Q22330">
            <v>5</v>
          </cell>
          <cell r="V22330">
            <v>9257</v>
          </cell>
        </row>
        <row r="22331">
          <cell r="A22331">
            <v>1</v>
          </cell>
          <cell r="E22331">
            <v>5</v>
          </cell>
          <cell r="I22331">
            <v>-792821417</v>
          </cell>
          <cell r="M22331">
            <v>5</v>
          </cell>
          <cell r="Q22331">
            <v>5</v>
          </cell>
          <cell r="V22331">
            <v>9303</v>
          </cell>
        </row>
        <row r="22332">
          <cell r="A22332">
            <v>1</v>
          </cell>
          <cell r="E22332">
            <v>5</v>
          </cell>
          <cell r="I22332">
            <v>-33066662.300000001</v>
          </cell>
          <cell r="M22332">
            <v>5</v>
          </cell>
          <cell r="Q22332">
            <v>5</v>
          </cell>
          <cell r="V22332">
            <v>9305</v>
          </cell>
        </row>
        <row r="22333">
          <cell r="A22333">
            <v>1</v>
          </cell>
          <cell r="E22333">
            <v>5</v>
          </cell>
          <cell r="I22333">
            <v>-15985084.779999999</v>
          </cell>
          <cell r="M22333">
            <v>5</v>
          </cell>
          <cell r="Q22333">
            <v>5</v>
          </cell>
          <cell r="V22333">
            <v>9306</v>
          </cell>
        </row>
        <row r="22334">
          <cell r="A22334">
            <v>1</v>
          </cell>
          <cell r="E22334">
            <v>5</v>
          </cell>
          <cell r="I22334">
            <v>232892501.63999999</v>
          </cell>
          <cell r="M22334">
            <v>5</v>
          </cell>
          <cell r="Q22334">
            <v>5</v>
          </cell>
          <cell r="V22334">
            <v>9500</v>
          </cell>
        </row>
        <row r="22335">
          <cell r="A22335">
            <v>1</v>
          </cell>
          <cell r="E22335">
            <v>5</v>
          </cell>
          <cell r="I22335">
            <v>-177483320.46000001</v>
          </cell>
          <cell r="M22335">
            <v>5</v>
          </cell>
          <cell r="Q22335">
            <v>5</v>
          </cell>
          <cell r="V22335">
            <v>9530</v>
          </cell>
        </row>
        <row r="22336">
          <cell r="A22336">
            <v>1</v>
          </cell>
          <cell r="E22336">
            <v>5</v>
          </cell>
          <cell r="I22336">
            <v>-322153749.64999998</v>
          </cell>
          <cell r="M22336">
            <v>5</v>
          </cell>
          <cell r="Q22336">
            <v>5</v>
          </cell>
          <cell r="V22336">
            <v>9600</v>
          </cell>
        </row>
        <row r="22337">
          <cell r="A22337">
            <v>1</v>
          </cell>
          <cell r="E22337">
            <v>5</v>
          </cell>
          <cell r="I22337">
            <v>1064425.48</v>
          </cell>
          <cell r="M22337">
            <v>5</v>
          </cell>
          <cell r="Q22337">
            <v>5</v>
          </cell>
          <cell r="V22337">
            <v>9601</v>
          </cell>
        </row>
        <row r="22338">
          <cell r="A22338">
            <v>1</v>
          </cell>
          <cell r="E22338">
            <v>5</v>
          </cell>
          <cell r="I22338">
            <v>3795614.3</v>
          </cell>
          <cell r="M22338">
            <v>5</v>
          </cell>
          <cell r="Q22338">
            <v>5</v>
          </cell>
          <cell r="V22338">
            <v>9611</v>
          </cell>
        </row>
        <row r="22339">
          <cell r="A22339">
            <v>1</v>
          </cell>
          <cell r="E22339">
            <v>5</v>
          </cell>
          <cell r="I22339">
            <v>84567023.620000005</v>
          </cell>
          <cell r="M22339">
            <v>5</v>
          </cell>
          <cell r="Q22339">
            <v>5</v>
          </cell>
          <cell r="V22339">
            <v>9670</v>
          </cell>
        </row>
        <row r="22340">
          <cell r="A22340">
            <v>1</v>
          </cell>
          <cell r="E22340">
            <v>5</v>
          </cell>
          <cell r="I22340">
            <v>0</v>
          </cell>
          <cell r="M22340">
            <v>5</v>
          </cell>
          <cell r="Q22340">
            <v>5</v>
          </cell>
          <cell r="V22340">
            <v>9990</v>
          </cell>
        </row>
        <row r="22341">
          <cell r="A22341">
            <v>1</v>
          </cell>
          <cell r="E22341">
            <v>5</v>
          </cell>
          <cell r="I22341">
            <v>1776787703.3900001</v>
          </cell>
          <cell r="M22341">
            <v>5</v>
          </cell>
          <cell r="Q22341">
            <v>5</v>
          </cell>
          <cell r="V22341">
            <v>5301</v>
          </cell>
        </row>
        <row r="22342">
          <cell r="A22342">
            <v>1</v>
          </cell>
          <cell r="E22342">
            <v>13</v>
          </cell>
          <cell r="I22342">
            <v>0</v>
          </cell>
          <cell r="M22342">
            <v>13</v>
          </cell>
          <cell r="Q22342">
            <v>13</v>
          </cell>
          <cell r="V22342">
            <v>1010</v>
          </cell>
        </row>
        <row r="22343">
          <cell r="A22343">
            <v>1</v>
          </cell>
          <cell r="E22343">
            <v>13</v>
          </cell>
          <cell r="I22343">
            <v>0</v>
          </cell>
          <cell r="M22343">
            <v>13</v>
          </cell>
          <cell r="Q22343">
            <v>13</v>
          </cell>
          <cell r="V22343">
            <v>1030</v>
          </cell>
        </row>
        <row r="22344">
          <cell r="A22344">
            <v>1</v>
          </cell>
          <cell r="E22344">
            <v>13</v>
          </cell>
          <cell r="I22344">
            <v>0</v>
          </cell>
          <cell r="M22344">
            <v>13</v>
          </cell>
          <cell r="Q22344">
            <v>13</v>
          </cell>
          <cell r="V22344">
            <v>1095</v>
          </cell>
        </row>
        <row r="22345">
          <cell r="A22345">
            <v>1</v>
          </cell>
          <cell r="E22345">
            <v>13</v>
          </cell>
          <cell r="I22345">
            <v>0</v>
          </cell>
          <cell r="M22345">
            <v>13</v>
          </cell>
          <cell r="Q22345">
            <v>13</v>
          </cell>
          <cell r="V22345">
            <v>1095</v>
          </cell>
        </row>
        <row r="22346">
          <cell r="A22346">
            <v>1</v>
          </cell>
          <cell r="E22346">
            <v>13</v>
          </cell>
          <cell r="I22346">
            <v>0</v>
          </cell>
          <cell r="M22346">
            <v>13</v>
          </cell>
          <cell r="Q22346">
            <v>13</v>
          </cell>
          <cell r="V22346">
            <v>1096</v>
          </cell>
        </row>
        <row r="22347">
          <cell r="A22347">
            <v>1</v>
          </cell>
          <cell r="E22347">
            <v>13</v>
          </cell>
          <cell r="I22347">
            <v>0</v>
          </cell>
          <cell r="M22347">
            <v>13</v>
          </cell>
          <cell r="Q22347">
            <v>13</v>
          </cell>
          <cell r="V22347">
            <v>2010</v>
          </cell>
        </row>
        <row r="22348">
          <cell r="A22348">
            <v>1</v>
          </cell>
          <cell r="E22348">
            <v>13</v>
          </cell>
          <cell r="I22348">
            <v>0</v>
          </cell>
          <cell r="M22348">
            <v>13</v>
          </cell>
          <cell r="Q22348">
            <v>13</v>
          </cell>
          <cell r="V22348">
            <v>2040</v>
          </cell>
        </row>
        <row r="22349">
          <cell r="A22349">
            <v>1</v>
          </cell>
          <cell r="E22349">
            <v>13</v>
          </cell>
          <cell r="I22349">
            <v>0</v>
          </cell>
          <cell r="M22349">
            <v>13</v>
          </cell>
          <cell r="Q22349">
            <v>13</v>
          </cell>
          <cell r="V22349">
            <v>2051</v>
          </cell>
        </row>
        <row r="22350">
          <cell r="A22350">
            <v>1</v>
          </cell>
          <cell r="E22350">
            <v>13</v>
          </cell>
          <cell r="I22350">
            <v>0</v>
          </cell>
          <cell r="M22350">
            <v>13</v>
          </cell>
          <cell r="Q22350">
            <v>13</v>
          </cell>
          <cell r="V22350">
            <v>2052</v>
          </cell>
        </row>
        <row r="22351">
          <cell r="A22351">
            <v>1</v>
          </cell>
          <cell r="E22351">
            <v>13</v>
          </cell>
          <cell r="I22351">
            <v>0</v>
          </cell>
          <cell r="M22351">
            <v>13</v>
          </cell>
          <cell r="Q22351">
            <v>13</v>
          </cell>
          <cell r="V22351">
            <v>2053</v>
          </cell>
        </row>
        <row r="22352">
          <cell r="A22352">
            <v>1</v>
          </cell>
          <cell r="E22352">
            <v>13</v>
          </cell>
          <cell r="I22352">
            <v>0</v>
          </cell>
          <cell r="M22352">
            <v>13</v>
          </cell>
          <cell r="Q22352">
            <v>13</v>
          </cell>
          <cell r="V22352">
            <v>2054</v>
          </cell>
        </row>
        <row r="22353">
          <cell r="A22353">
            <v>1</v>
          </cell>
          <cell r="E22353">
            <v>13</v>
          </cell>
          <cell r="I22353">
            <v>0</v>
          </cell>
          <cell r="M22353">
            <v>13</v>
          </cell>
          <cell r="Q22353">
            <v>13</v>
          </cell>
          <cell r="V22353">
            <v>2055</v>
          </cell>
        </row>
        <row r="22354">
          <cell r="A22354">
            <v>1</v>
          </cell>
          <cell r="E22354">
            <v>13</v>
          </cell>
          <cell r="I22354">
            <v>0</v>
          </cell>
          <cell r="M22354">
            <v>13</v>
          </cell>
          <cell r="Q22354">
            <v>13</v>
          </cell>
          <cell r="V22354">
            <v>2090</v>
          </cell>
        </row>
        <row r="22355">
          <cell r="A22355">
            <v>1</v>
          </cell>
          <cell r="E22355">
            <v>13</v>
          </cell>
          <cell r="I22355">
            <v>0</v>
          </cell>
          <cell r="M22355">
            <v>13</v>
          </cell>
          <cell r="Q22355">
            <v>13</v>
          </cell>
          <cell r="V22355">
            <v>2095</v>
          </cell>
        </row>
        <row r="22356">
          <cell r="A22356">
            <v>1</v>
          </cell>
          <cell r="E22356">
            <v>13</v>
          </cell>
          <cell r="I22356">
            <v>0</v>
          </cell>
          <cell r="M22356">
            <v>13</v>
          </cell>
          <cell r="Q22356">
            <v>13</v>
          </cell>
          <cell r="V22356">
            <v>3400</v>
          </cell>
        </row>
        <row r="22357">
          <cell r="A22357">
            <v>1</v>
          </cell>
          <cell r="E22357">
            <v>13</v>
          </cell>
          <cell r="I22357">
            <v>0</v>
          </cell>
          <cell r="M22357">
            <v>13</v>
          </cell>
          <cell r="Q22357">
            <v>13</v>
          </cell>
          <cell r="V22357">
            <v>4000</v>
          </cell>
        </row>
        <row r="22358">
          <cell r="A22358">
            <v>1</v>
          </cell>
          <cell r="E22358">
            <v>13</v>
          </cell>
          <cell r="I22358">
            <v>0</v>
          </cell>
          <cell r="M22358">
            <v>13</v>
          </cell>
          <cell r="Q22358">
            <v>13</v>
          </cell>
          <cell r="V22358">
            <v>4050</v>
          </cell>
        </row>
        <row r="22359">
          <cell r="A22359">
            <v>1</v>
          </cell>
          <cell r="E22359">
            <v>13</v>
          </cell>
          <cell r="I22359">
            <v>0</v>
          </cell>
          <cell r="M22359">
            <v>13</v>
          </cell>
          <cell r="Q22359">
            <v>13</v>
          </cell>
          <cell r="V22359">
            <v>4150</v>
          </cell>
        </row>
        <row r="22360">
          <cell r="A22360">
            <v>1</v>
          </cell>
          <cell r="E22360">
            <v>13</v>
          </cell>
          <cell r="I22360">
            <v>0</v>
          </cell>
          <cell r="M22360">
            <v>13</v>
          </cell>
          <cell r="Q22360">
            <v>13</v>
          </cell>
          <cell r="V22360">
            <v>4250</v>
          </cell>
        </row>
        <row r="22361">
          <cell r="A22361">
            <v>1</v>
          </cell>
          <cell r="E22361">
            <v>13</v>
          </cell>
          <cell r="I22361">
            <v>0</v>
          </cell>
          <cell r="M22361">
            <v>13</v>
          </cell>
          <cell r="Q22361">
            <v>13</v>
          </cell>
          <cell r="V22361">
            <v>4302</v>
          </cell>
        </row>
        <row r="22362">
          <cell r="A22362">
            <v>1</v>
          </cell>
          <cell r="E22362">
            <v>13</v>
          </cell>
          <cell r="I22362">
            <v>0</v>
          </cell>
          <cell r="M22362">
            <v>13</v>
          </cell>
          <cell r="Q22362">
            <v>13</v>
          </cell>
          <cell r="V22362">
            <v>4303</v>
          </cell>
        </row>
        <row r="22363">
          <cell r="A22363">
            <v>1</v>
          </cell>
          <cell r="E22363">
            <v>13</v>
          </cell>
          <cell r="I22363">
            <v>0</v>
          </cell>
          <cell r="M22363">
            <v>13</v>
          </cell>
          <cell r="Q22363">
            <v>13</v>
          </cell>
          <cell r="V22363">
            <v>4304</v>
          </cell>
        </row>
        <row r="22364">
          <cell r="A22364">
            <v>1</v>
          </cell>
          <cell r="E22364">
            <v>13</v>
          </cell>
          <cell r="I22364">
            <v>0</v>
          </cell>
          <cell r="M22364">
            <v>13</v>
          </cell>
          <cell r="Q22364">
            <v>13</v>
          </cell>
          <cell r="V22364">
            <v>4305</v>
          </cell>
        </row>
        <row r="22365">
          <cell r="A22365">
            <v>1</v>
          </cell>
          <cell r="E22365">
            <v>13</v>
          </cell>
          <cell r="I22365">
            <v>0</v>
          </cell>
          <cell r="M22365">
            <v>13</v>
          </cell>
          <cell r="Q22365">
            <v>13</v>
          </cell>
          <cell r="V22365">
            <v>4360</v>
          </cell>
        </row>
        <row r="22366">
          <cell r="A22366">
            <v>1</v>
          </cell>
          <cell r="E22366">
            <v>13</v>
          </cell>
          <cell r="I22366">
            <v>0</v>
          </cell>
          <cell r="M22366">
            <v>13</v>
          </cell>
          <cell r="Q22366">
            <v>13</v>
          </cell>
          <cell r="V22366">
            <v>4380</v>
          </cell>
        </row>
        <row r="22367">
          <cell r="A22367">
            <v>1</v>
          </cell>
          <cell r="E22367">
            <v>13</v>
          </cell>
          <cell r="I22367">
            <v>0</v>
          </cell>
          <cell r="M22367">
            <v>13</v>
          </cell>
          <cell r="Q22367">
            <v>13</v>
          </cell>
          <cell r="V22367">
            <v>4520</v>
          </cell>
        </row>
        <row r="22368">
          <cell r="A22368">
            <v>1</v>
          </cell>
          <cell r="E22368">
            <v>13</v>
          </cell>
          <cell r="I22368">
            <v>0</v>
          </cell>
          <cell r="M22368">
            <v>13</v>
          </cell>
          <cell r="Q22368">
            <v>13</v>
          </cell>
          <cell r="V22368">
            <v>4601</v>
          </cell>
        </row>
        <row r="22369">
          <cell r="A22369">
            <v>1</v>
          </cell>
          <cell r="E22369">
            <v>13</v>
          </cell>
          <cell r="I22369">
            <v>0</v>
          </cell>
          <cell r="M22369">
            <v>13</v>
          </cell>
          <cell r="Q22369">
            <v>13</v>
          </cell>
          <cell r="V22369">
            <v>4602</v>
          </cell>
        </row>
        <row r="22370">
          <cell r="A22370">
            <v>1</v>
          </cell>
          <cell r="E22370">
            <v>13</v>
          </cell>
          <cell r="I22370">
            <v>0</v>
          </cell>
          <cell r="M22370">
            <v>13</v>
          </cell>
          <cell r="Q22370">
            <v>13</v>
          </cell>
          <cell r="V22370">
            <v>4603</v>
          </cell>
        </row>
        <row r="22371">
          <cell r="A22371">
            <v>1</v>
          </cell>
          <cell r="E22371">
            <v>13</v>
          </cell>
          <cell r="I22371">
            <v>0</v>
          </cell>
          <cell r="M22371">
            <v>13</v>
          </cell>
          <cell r="Q22371">
            <v>13</v>
          </cell>
          <cell r="V22371">
            <v>4640</v>
          </cell>
        </row>
        <row r="22372">
          <cell r="A22372">
            <v>1</v>
          </cell>
          <cell r="E22372">
            <v>13</v>
          </cell>
          <cell r="I22372">
            <v>0</v>
          </cell>
          <cell r="M22372">
            <v>13</v>
          </cell>
          <cell r="Q22372">
            <v>13</v>
          </cell>
          <cell r="V22372">
            <v>4660</v>
          </cell>
        </row>
        <row r="22373">
          <cell r="A22373">
            <v>1</v>
          </cell>
          <cell r="E22373">
            <v>13</v>
          </cell>
          <cell r="I22373">
            <v>0</v>
          </cell>
          <cell r="M22373">
            <v>13</v>
          </cell>
          <cell r="Q22373">
            <v>13</v>
          </cell>
          <cell r="V22373">
            <v>4700</v>
          </cell>
        </row>
        <row r="22374">
          <cell r="A22374">
            <v>1</v>
          </cell>
          <cell r="E22374">
            <v>13</v>
          </cell>
          <cell r="I22374">
            <v>0</v>
          </cell>
          <cell r="M22374">
            <v>13</v>
          </cell>
          <cell r="Q22374">
            <v>13</v>
          </cell>
          <cell r="V22374">
            <v>4720</v>
          </cell>
        </row>
        <row r="22375">
          <cell r="A22375">
            <v>1</v>
          </cell>
          <cell r="E22375">
            <v>13</v>
          </cell>
          <cell r="I22375">
            <v>0</v>
          </cell>
          <cell r="M22375">
            <v>13</v>
          </cell>
          <cell r="Q22375">
            <v>13</v>
          </cell>
          <cell r="V22375">
            <v>4730</v>
          </cell>
        </row>
        <row r="22376">
          <cell r="A22376">
            <v>1</v>
          </cell>
          <cell r="E22376">
            <v>13</v>
          </cell>
          <cell r="I22376">
            <v>0</v>
          </cell>
          <cell r="M22376">
            <v>13</v>
          </cell>
          <cell r="Q22376">
            <v>13</v>
          </cell>
          <cell r="V22376">
            <v>4740</v>
          </cell>
        </row>
        <row r="22377">
          <cell r="A22377">
            <v>1</v>
          </cell>
          <cell r="E22377">
            <v>13</v>
          </cell>
          <cell r="I22377">
            <v>0</v>
          </cell>
          <cell r="M22377">
            <v>13</v>
          </cell>
          <cell r="Q22377">
            <v>13</v>
          </cell>
          <cell r="V22377">
            <v>4770</v>
          </cell>
        </row>
        <row r="22378">
          <cell r="A22378">
            <v>1</v>
          </cell>
          <cell r="E22378">
            <v>13</v>
          </cell>
          <cell r="I22378">
            <v>0</v>
          </cell>
          <cell r="M22378">
            <v>13</v>
          </cell>
          <cell r="Q22378">
            <v>13</v>
          </cell>
          <cell r="V22378">
            <v>4775</v>
          </cell>
        </row>
        <row r="22379">
          <cell r="A22379">
            <v>1</v>
          </cell>
          <cell r="E22379">
            <v>13</v>
          </cell>
          <cell r="I22379">
            <v>0</v>
          </cell>
          <cell r="M22379">
            <v>13</v>
          </cell>
          <cell r="Q22379">
            <v>13</v>
          </cell>
          <cell r="V22379">
            <v>4780</v>
          </cell>
        </row>
        <row r="22380">
          <cell r="A22380">
            <v>1</v>
          </cell>
          <cell r="E22380">
            <v>13</v>
          </cell>
          <cell r="I22380">
            <v>0</v>
          </cell>
          <cell r="M22380">
            <v>13</v>
          </cell>
          <cell r="Q22380">
            <v>13</v>
          </cell>
          <cell r="V22380">
            <v>4785</v>
          </cell>
        </row>
        <row r="22381">
          <cell r="A22381">
            <v>1</v>
          </cell>
          <cell r="E22381">
            <v>13</v>
          </cell>
          <cell r="I22381">
            <v>0</v>
          </cell>
          <cell r="M22381">
            <v>13</v>
          </cell>
          <cell r="Q22381">
            <v>13</v>
          </cell>
          <cell r="V22381">
            <v>4800</v>
          </cell>
        </row>
        <row r="22382">
          <cell r="A22382">
            <v>1</v>
          </cell>
          <cell r="E22382">
            <v>13</v>
          </cell>
          <cell r="I22382">
            <v>0</v>
          </cell>
          <cell r="M22382">
            <v>13</v>
          </cell>
          <cell r="Q22382">
            <v>13</v>
          </cell>
          <cell r="V22382">
            <v>4820</v>
          </cell>
        </row>
        <row r="22383">
          <cell r="A22383">
            <v>1</v>
          </cell>
          <cell r="E22383">
            <v>13</v>
          </cell>
          <cell r="I22383">
            <v>0</v>
          </cell>
          <cell r="M22383">
            <v>13</v>
          </cell>
          <cell r="Q22383">
            <v>13</v>
          </cell>
          <cell r="V22383">
            <v>4830</v>
          </cell>
        </row>
        <row r="22384">
          <cell r="A22384">
            <v>1</v>
          </cell>
          <cell r="E22384">
            <v>13</v>
          </cell>
          <cell r="I22384">
            <v>-3000000</v>
          </cell>
          <cell r="M22384">
            <v>13</v>
          </cell>
          <cell r="Q22384">
            <v>13</v>
          </cell>
          <cell r="V22384">
            <v>5100</v>
          </cell>
        </row>
        <row r="22385">
          <cell r="A22385">
            <v>1</v>
          </cell>
          <cell r="E22385">
            <v>13</v>
          </cell>
          <cell r="I22385">
            <v>-595343779.01999998</v>
          </cell>
          <cell r="M22385">
            <v>13</v>
          </cell>
          <cell r="Q22385">
            <v>13</v>
          </cell>
          <cell r="V22385">
            <v>5200</v>
          </cell>
        </row>
        <row r="22386">
          <cell r="A22386">
            <v>1</v>
          </cell>
          <cell r="E22386">
            <v>13</v>
          </cell>
          <cell r="I22386">
            <v>-1164693226.8399999</v>
          </cell>
          <cell r="M22386">
            <v>13</v>
          </cell>
          <cell r="Q22386">
            <v>13</v>
          </cell>
          <cell r="V22386">
            <v>5302</v>
          </cell>
        </row>
        <row r="22387">
          <cell r="A22387">
            <v>1</v>
          </cell>
          <cell r="E22387">
            <v>13</v>
          </cell>
          <cell r="I22387">
            <v>67984000</v>
          </cell>
          <cell r="M22387">
            <v>13</v>
          </cell>
          <cell r="Q22387">
            <v>13</v>
          </cell>
          <cell r="V22387">
            <v>5400</v>
          </cell>
        </row>
        <row r="22388">
          <cell r="A22388">
            <v>1</v>
          </cell>
          <cell r="E22388">
            <v>13</v>
          </cell>
          <cell r="I22388">
            <v>9517760</v>
          </cell>
          <cell r="M22388">
            <v>13</v>
          </cell>
          <cell r="Q22388">
            <v>13</v>
          </cell>
          <cell r="V22388">
            <v>5400</v>
          </cell>
        </row>
        <row r="22389">
          <cell r="A22389">
            <v>1</v>
          </cell>
          <cell r="E22389">
            <v>13</v>
          </cell>
          <cell r="I22389">
            <v>2313154</v>
          </cell>
          <cell r="M22389">
            <v>13</v>
          </cell>
          <cell r="Q22389">
            <v>13</v>
          </cell>
          <cell r="V22389">
            <v>5400</v>
          </cell>
        </row>
        <row r="22390">
          <cell r="A22390">
            <v>1</v>
          </cell>
          <cell r="E22390">
            <v>13</v>
          </cell>
          <cell r="I22390">
            <v>1584223966.6800001</v>
          </cell>
          <cell r="M22390">
            <v>13</v>
          </cell>
          <cell r="Q22390">
            <v>13</v>
          </cell>
          <cell r="V22390">
            <v>5400</v>
          </cell>
        </row>
        <row r="22391">
          <cell r="A22391">
            <v>1</v>
          </cell>
          <cell r="E22391">
            <v>13</v>
          </cell>
          <cell r="I22391">
            <v>82062643.560000002</v>
          </cell>
          <cell r="M22391">
            <v>13</v>
          </cell>
          <cell r="Q22391">
            <v>13</v>
          </cell>
          <cell r="V22391">
            <v>5400</v>
          </cell>
        </row>
        <row r="22392">
          <cell r="A22392">
            <v>1</v>
          </cell>
          <cell r="E22392">
            <v>13</v>
          </cell>
          <cell r="I22392">
            <v>-533307068.31999999</v>
          </cell>
          <cell r="M22392">
            <v>13</v>
          </cell>
          <cell r="Q22392">
            <v>13</v>
          </cell>
          <cell r="V22392">
            <v>5400</v>
          </cell>
        </row>
        <row r="22393">
          <cell r="A22393">
            <v>1</v>
          </cell>
          <cell r="E22393">
            <v>13</v>
          </cell>
          <cell r="I22393">
            <v>-323207955.56999999</v>
          </cell>
          <cell r="M22393">
            <v>13</v>
          </cell>
          <cell r="Q22393">
            <v>13</v>
          </cell>
          <cell r="V22393">
            <v>5400</v>
          </cell>
        </row>
        <row r="22394">
          <cell r="A22394">
            <v>1</v>
          </cell>
          <cell r="E22394">
            <v>13</v>
          </cell>
          <cell r="I22394">
            <v>44730977.530000001</v>
          </cell>
          <cell r="M22394">
            <v>13</v>
          </cell>
          <cell r="Q22394">
            <v>13</v>
          </cell>
          <cell r="V22394">
            <v>6110</v>
          </cell>
        </row>
        <row r="22395">
          <cell r="A22395">
            <v>1</v>
          </cell>
          <cell r="E22395">
            <v>13</v>
          </cell>
          <cell r="I22395">
            <v>-40994567.789999999</v>
          </cell>
          <cell r="M22395">
            <v>13</v>
          </cell>
          <cell r="Q22395">
            <v>13</v>
          </cell>
          <cell r="V22395">
            <v>6120</v>
          </cell>
        </row>
        <row r="22396">
          <cell r="A22396">
            <v>1</v>
          </cell>
          <cell r="E22396">
            <v>13</v>
          </cell>
          <cell r="I22396">
            <v>14186502.789999999</v>
          </cell>
          <cell r="M22396">
            <v>13</v>
          </cell>
          <cell r="Q22396">
            <v>13</v>
          </cell>
          <cell r="V22396">
            <v>6210</v>
          </cell>
        </row>
        <row r="22397">
          <cell r="A22397">
            <v>1</v>
          </cell>
          <cell r="E22397">
            <v>13</v>
          </cell>
          <cell r="I22397">
            <v>-3998634.36</v>
          </cell>
          <cell r="M22397">
            <v>13</v>
          </cell>
          <cell r="Q22397">
            <v>13</v>
          </cell>
          <cell r="V22397">
            <v>6220</v>
          </cell>
        </row>
        <row r="22398">
          <cell r="A22398">
            <v>1</v>
          </cell>
          <cell r="E22398">
            <v>13</v>
          </cell>
          <cell r="I22398">
            <v>58532693.450000003</v>
          </cell>
          <cell r="M22398">
            <v>13</v>
          </cell>
          <cell r="Q22398">
            <v>13</v>
          </cell>
          <cell r="V22398">
            <v>6310</v>
          </cell>
        </row>
        <row r="22399">
          <cell r="A22399">
            <v>1</v>
          </cell>
          <cell r="E22399">
            <v>13</v>
          </cell>
          <cell r="I22399">
            <v>-49621470.340000004</v>
          </cell>
          <cell r="M22399">
            <v>13</v>
          </cell>
          <cell r="Q22399">
            <v>13</v>
          </cell>
          <cell r="V22399">
            <v>6320</v>
          </cell>
        </row>
        <row r="22400">
          <cell r="A22400">
            <v>1</v>
          </cell>
          <cell r="E22400">
            <v>13</v>
          </cell>
          <cell r="I22400">
            <v>3190995.12</v>
          </cell>
          <cell r="M22400">
            <v>13</v>
          </cell>
          <cell r="Q22400">
            <v>13</v>
          </cell>
          <cell r="V22400">
            <v>6410</v>
          </cell>
        </row>
        <row r="22401">
          <cell r="A22401">
            <v>1</v>
          </cell>
          <cell r="E22401">
            <v>13</v>
          </cell>
          <cell r="I22401">
            <v>-1319513.5</v>
          </cell>
          <cell r="M22401">
            <v>13</v>
          </cell>
          <cell r="Q22401">
            <v>13</v>
          </cell>
          <cell r="V22401">
            <v>6420</v>
          </cell>
        </row>
        <row r="22402">
          <cell r="A22402">
            <v>1</v>
          </cell>
          <cell r="E22402">
            <v>13</v>
          </cell>
          <cell r="I22402">
            <v>3078284.57</v>
          </cell>
          <cell r="M22402">
            <v>13</v>
          </cell>
          <cell r="Q22402">
            <v>13</v>
          </cell>
          <cell r="V22402">
            <v>6710</v>
          </cell>
        </row>
        <row r="22403">
          <cell r="A22403">
            <v>1</v>
          </cell>
          <cell r="E22403">
            <v>13</v>
          </cell>
          <cell r="I22403">
            <v>-283551.21999999997</v>
          </cell>
          <cell r="M22403">
            <v>13</v>
          </cell>
          <cell r="Q22403">
            <v>13</v>
          </cell>
          <cell r="V22403">
            <v>6720</v>
          </cell>
        </row>
        <row r="22404">
          <cell r="A22404">
            <v>1</v>
          </cell>
          <cell r="E22404">
            <v>13</v>
          </cell>
          <cell r="I22404">
            <v>7421062.2000000002</v>
          </cell>
          <cell r="M22404">
            <v>13</v>
          </cell>
          <cell r="Q22404">
            <v>13</v>
          </cell>
          <cell r="V22404">
            <v>7000</v>
          </cell>
        </row>
        <row r="22405">
          <cell r="A22405">
            <v>1</v>
          </cell>
          <cell r="E22405">
            <v>13</v>
          </cell>
          <cell r="I22405">
            <v>345419866.31999999</v>
          </cell>
          <cell r="M22405">
            <v>13</v>
          </cell>
          <cell r="Q22405">
            <v>13</v>
          </cell>
          <cell r="V22405">
            <v>7100</v>
          </cell>
        </row>
        <row r="22406">
          <cell r="A22406">
            <v>1</v>
          </cell>
          <cell r="E22406">
            <v>13</v>
          </cell>
          <cell r="I22406">
            <v>39772.11</v>
          </cell>
          <cell r="M22406">
            <v>13</v>
          </cell>
          <cell r="Q22406">
            <v>13</v>
          </cell>
          <cell r="V22406">
            <v>7110</v>
          </cell>
        </row>
        <row r="22407">
          <cell r="A22407">
            <v>1</v>
          </cell>
          <cell r="E22407">
            <v>13</v>
          </cell>
          <cell r="I22407">
            <v>50517938.82</v>
          </cell>
          <cell r="M22407">
            <v>13</v>
          </cell>
          <cell r="Q22407">
            <v>13</v>
          </cell>
          <cell r="V22407">
            <v>7130</v>
          </cell>
        </row>
        <row r="22408">
          <cell r="A22408">
            <v>1</v>
          </cell>
          <cell r="E22408">
            <v>13</v>
          </cell>
          <cell r="I22408">
            <v>0</v>
          </cell>
          <cell r="M22408">
            <v>13</v>
          </cell>
          <cell r="Q22408">
            <v>13</v>
          </cell>
          <cell r="V22408">
            <v>7300</v>
          </cell>
        </row>
        <row r="22409">
          <cell r="A22409">
            <v>1</v>
          </cell>
          <cell r="E22409">
            <v>13</v>
          </cell>
          <cell r="I22409">
            <v>40566300</v>
          </cell>
          <cell r="M22409">
            <v>13</v>
          </cell>
          <cell r="Q22409">
            <v>13</v>
          </cell>
          <cell r="V22409">
            <v>7300</v>
          </cell>
        </row>
        <row r="22410">
          <cell r="A22410">
            <v>1</v>
          </cell>
          <cell r="E22410">
            <v>13</v>
          </cell>
          <cell r="I22410">
            <v>0</v>
          </cell>
          <cell r="M22410">
            <v>13</v>
          </cell>
          <cell r="Q22410">
            <v>13</v>
          </cell>
          <cell r="V22410">
            <v>7500</v>
          </cell>
        </row>
        <row r="22411">
          <cell r="A22411">
            <v>1</v>
          </cell>
          <cell r="E22411">
            <v>13</v>
          </cell>
          <cell r="I22411">
            <v>221809615.81</v>
          </cell>
          <cell r="M22411">
            <v>13</v>
          </cell>
          <cell r="Q22411">
            <v>13</v>
          </cell>
          <cell r="V22411">
            <v>7700</v>
          </cell>
        </row>
        <row r="22412">
          <cell r="A22412">
            <v>1</v>
          </cell>
          <cell r="E22412">
            <v>13</v>
          </cell>
          <cell r="I22412">
            <v>89135946.659999996</v>
          </cell>
          <cell r="M22412">
            <v>13</v>
          </cell>
          <cell r="Q22412">
            <v>13</v>
          </cell>
          <cell r="V22412">
            <v>7905</v>
          </cell>
        </row>
        <row r="22413">
          <cell r="A22413">
            <v>1</v>
          </cell>
          <cell r="E22413">
            <v>13</v>
          </cell>
          <cell r="I22413">
            <v>0</v>
          </cell>
          <cell r="M22413">
            <v>13</v>
          </cell>
          <cell r="Q22413">
            <v>13</v>
          </cell>
          <cell r="V22413">
            <v>7906</v>
          </cell>
        </row>
        <row r="22414">
          <cell r="A22414">
            <v>1</v>
          </cell>
          <cell r="E22414">
            <v>13</v>
          </cell>
          <cell r="I22414">
            <v>-242308.31</v>
          </cell>
          <cell r="M22414">
            <v>13</v>
          </cell>
          <cell r="Q22414">
            <v>13</v>
          </cell>
          <cell r="V22414">
            <v>8051</v>
          </cell>
        </row>
        <row r="22415">
          <cell r="A22415">
            <v>1</v>
          </cell>
          <cell r="E22415">
            <v>13</v>
          </cell>
          <cell r="I22415">
            <v>122420.3</v>
          </cell>
          <cell r="M22415">
            <v>13</v>
          </cell>
          <cell r="Q22415">
            <v>13</v>
          </cell>
          <cell r="V22415">
            <v>8052</v>
          </cell>
        </row>
        <row r="22416">
          <cell r="A22416">
            <v>1</v>
          </cell>
          <cell r="E22416">
            <v>13</v>
          </cell>
          <cell r="I22416">
            <v>-3217587.54</v>
          </cell>
          <cell r="M22416">
            <v>13</v>
          </cell>
          <cell r="Q22416">
            <v>13</v>
          </cell>
          <cell r="V22416">
            <v>8053</v>
          </cell>
        </row>
        <row r="22417">
          <cell r="A22417">
            <v>1</v>
          </cell>
          <cell r="E22417">
            <v>13</v>
          </cell>
          <cell r="I22417">
            <v>5075644.32</v>
          </cell>
          <cell r="M22417">
            <v>13</v>
          </cell>
          <cell r="Q22417">
            <v>13</v>
          </cell>
          <cell r="V22417">
            <v>8054</v>
          </cell>
        </row>
        <row r="22418">
          <cell r="A22418">
            <v>1</v>
          </cell>
          <cell r="E22418">
            <v>13</v>
          </cell>
          <cell r="I22418">
            <v>-301774455.47000003</v>
          </cell>
          <cell r="M22418">
            <v>13</v>
          </cell>
          <cell r="Q22418">
            <v>13</v>
          </cell>
          <cell r="V22418">
            <v>9100</v>
          </cell>
        </row>
        <row r="22419">
          <cell r="A22419">
            <v>1</v>
          </cell>
          <cell r="E22419">
            <v>13</v>
          </cell>
          <cell r="I22419">
            <v>-172565719</v>
          </cell>
          <cell r="M22419">
            <v>13</v>
          </cell>
          <cell r="Q22419">
            <v>13</v>
          </cell>
          <cell r="V22419">
            <v>9202</v>
          </cell>
        </row>
        <row r="22420">
          <cell r="A22420">
            <v>1</v>
          </cell>
          <cell r="E22420">
            <v>13</v>
          </cell>
          <cell r="I22420">
            <v>0</v>
          </cell>
          <cell r="M22420">
            <v>13</v>
          </cell>
          <cell r="Q22420">
            <v>13</v>
          </cell>
          <cell r="V22420">
            <v>9215</v>
          </cell>
        </row>
        <row r="22421">
          <cell r="A22421">
            <v>1</v>
          </cell>
          <cell r="E22421">
            <v>13</v>
          </cell>
          <cell r="I22421">
            <v>-49320318.299999997</v>
          </cell>
          <cell r="M22421">
            <v>13</v>
          </cell>
          <cell r="Q22421">
            <v>13</v>
          </cell>
          <cell r="V22421">
            <v>9251</v>
          </cell>
        </row>
        <row r="22422">
          <cell r="A22422">
            <v>1</v>
          </cell>
          <cell r="E22422">
            <v>13</v>
          </cell>
          <cell r="I22422">
            <v>-42213319.200000003</v>
          </cell>
          <cell r="M22422">
            <v>13</v>
          </cell>
          <cell r="Q22422">
            <v>13</v>
          </cell>
          <cell r="V22422">
            <v>9252</v>
          </cell>
        </row>
        <row r="22423">
          <cell r="A22423">
            <v>1</v>
          </cell>
          <cell r="E22423">
            <v>13</v>
          </cell>
          <cell r="I22423">
            <v>-184942.8</v>
          </cell>
          <cell r="M22423">
            <v>13</v>
          </cell>
          <cell r="Q22423">
            <v>13</v>
          </cell>
          <cell r="V22423">
            <v>9253</v>
          </cell>
        </row>
        <row r="22424">
          <cell r="A22424">
            <v>1</v>
          </cell>
          <cell r="E22424">
            <v>13</v>
          </cell>
          <cell r="I22424">
            <v>-27828410.079999998</v>
          </cell>
          <cell r="M22424">
            <v>13</v>
          </cell>
          <cell r="Q22424">
            <v>13</v>
          </cell>
          <cell r="V22424">
            <v>9256</v>
          </cell>
        </row>
        <row r="22425">
          <cell r="A22425">
            <v>1</v>
          </cell>
          <cell r="E22425">
            <v>13</v>
          </cell>
          <cell r="I22425">
            <v>0</v>
          </cell>
          <cell r="M22425">
            <v>13</v>
          </cell>
          <cell r="Q22425">
            <v>13</v>
          </cell>
          <cell r="V22425">
            <v>9301</v>
          </cell>
        </row>
        <row r="22426">
          <cell r="A22426">
            <v>1</v>
          </cell>
          <cell r="E22426">
            <v>13</v>
          </cell>
          <cell r="I22426">
            <v>-177443507.77000001</v>
          </cell>
          <cell r="M22426">
            <v>13</v>
          </cell>
          <cell r="Q22426">
            <v>13</v>
          </cell>
          <cell r="V22426">
            <v>9303</v>
          </cell>
        </row>
        <row r="22427">
          <cell r="A22427">
            <v>1</v>
          </cell>
          <cell r="E22427">
            <v>13</v>
          </cell>
          <cell r="I22427">
            <v>-23252207.469999999</v>
          </cell>
          <cell r="M22427">
            <v>13</v>
          </cell>
          <cell r="Q22427">
            <v>13</v>
          </cell>
          <cell r="V22427">
            <v>9305</v>
          </cell>
        </row>
        <row r="22428">
          <cell r="A22428">
            <v>1</v>
          </cell>
          <cell r="E22428">
            <v>13</v>
          </cell>
          <cell r="I22428">
            <v>0</v>
          </cell>
          <cell r="M22428">
            <v>13</v>
          </cell>
          <cell r="Q22428">
            <v>13</v>
          </cell>
          <cell r="V22428">
            <v>9306</v>
          </cell>
        </row>
        <row r="22429">
          <cell r="A22429">
            <v>1</v>
          </cell>
          <cell r="E22429">
            <v>13</v>
          </cell>
          <cell r="I22429">
            <v>240771473.66999999</v>
          </cell>
          <cell r="M22429">
            <v>13</v>
          </cell>
          <cell r="Q22429">
            <v>13</v>
          </cell>
          <cell r="V22429">
            <v>9500</v>
          </cell>
        </row>
        <row r="22430">
          <cell r="A22430">
            <v>1</v>
          </cell>
          <cell r="E22430">
            <v>13</v>
          </cell>
          <cell r="I22430">
            <v>-166597150.81</v>
          </cell>
          <cell r="M22430">
            <v>13</v>
          </cell>
          <cell r="Q22430">
            <v>13</v>
          </cell>
          <cell r="V22430">
            <v>9530</v>
          </cell>
        </row>
        <row r="22431">
          <cell r="A22431">
            <v>1</v>
          </cell>
          <cell r="E22431">
            <v>13</v>
          </cell>
          <cell r="I22431">
            <v>181208767.19999999</v>
          </cell>
          <cell r="M22431">
            <v>13</v>
          </cell>
          <cell r="Q22431">
            <v>13</v>
          </cell>
          <cell r="V22431">
            <v>9600</v>
          </cell>
        </row>
        <row r="22432">
          <cell r="A22432">
            <v>1</v>
          </cell>
          <cell r="E22432">
            <v>13</v>
          </cell>
          <cell r="I22432">
            <v>-106779475.06</v>
          </cell>
          <cell r="M22432">
            <v>13</v>
          </cell>
          <cell r="Q22432">
            <v>13</v>
          </cell>
          <cell r="V22432">
            <v>9610</v>
          </cell>
        </row>
        <row r="22433">
          <cell r="A22433">
            <v>1</v>
          </cell>
          <cell r="E22433">
            <v>13</v>
          </cell>
          <cell r="I22433">
            <v>-87026814.959999993</v>
          </cell>
          <cell r="M22433">
            <v>13</v>
          </cell>
          <cell r="Q22433">
            <v>13</v>
          </cell>
          <cell r="V22433">
            <v>9620</v>
          </cell>
        </row>
        <row r="22434">
          <cell r="A22434">
            <v>1</v>
          </cell>
          <cell r="E22434">
            <v>13</v>
          </cell>
          <cell r="I22434">
            <v>0</v>
          </cell>
          <cell r="M22434">
            <v>13</v>
          </cell>
          <cell r="Q22434">
            <v>13</v>
          </cell>
          <cell r="V22434">
            <v>9990</v>
          </cell>
        </row>
        <row r="22435">
          <cell r="A22435">
            <v>1</v>
          </cell>
          <cell r="E22435">
            <v>13</v>
          </cell>
          <cell r="I22435">
            <v>822306198.62</v>
          </cell>
          <cell r="M22435">
            <v>13</v>
          </cell>
          <cell r="Q22435">
            <v>13</v>
          </cell>
          <cell r="V22435">
            <v>5301</v>
          </cell>
        </row>
        <row r="22436">
          <cell r="A22436">
            <v>1</v>
          </cell>
          <cell r="E22436">
            <v>18</v>
          </cell>
          <cell r="I22436">
            <v>0</v>
          </cell>
          <cell r="M22436">
            <v>18</v>
          </cell>
          <cell r="Q22436">
            <v>18</v>
          </cell>
          <cell r="V22436">
            <v>5400</v>
          </cell>
        </row>
        <row r="22437">
          <cell r="A22437">
            <v>1</v>
          </cell>
          <cell r="E22437">
            <v>4</v>
          </cell>
          <cell r="I22437">
            <v>0</v>
          </cell>
          <cell r="M22437">
            <v>4</v>
          </cell>
          <cell r="Q22437">
            <v>4</v>
          </cell>
          <cell r="V22437">
            <v>3400</v>
          </cell>
        </row>
        <row r="22438">
          <cell r="A22438">
            <v>1</v>
          </cell>
          <cell r="E22438">
            <v>4</v>
          </cell>
          <cell r="I22438">
            <v>0</v>
          </cell>
          <cell r="M22438">
            <v>4</v>
          </cell>
          <cell r="Q22438">
            <v>4</v>
          </cell>
          <cell r="V22438">
            <v>4360</v>
          </cell>
        </row>
        <row r="22439">
          <cell r="A22439">
            <v>1</v>
          </cell>
          <cell r="E22439">
            <v>4</v>
          </cell>
          <cell r="I22439">
            <v>0</v>
          </cell>
          <cell r="M22439">
            <v>4</v>
          </cell>
          <cell r="Q22439">
            <v>4</v>
          </cell>
          <cell r="V22439">
            <v>4830</v>
          </cell>
        </row>
        <row r="22440">
          <cell r="A22440">
            <v>1</v>
          </cell>
          <cell r="E22440">
            <v>4</v>
          </cell>
          <cell r="I22440">
            <v>0</v>
          </cell>
          <cell r="M22440">
            <v>4</v>
          </cell>
          <cell r="Q22440">
            <v>4</v>
          </cell>
          <cell r="V22440">
            <v>7300</v>
          </cell>
        </row>
        <row r="22441">
          <cell r="A22441">
            <v>1</v>
          </cell>
          <cell r="E22441">
            <v>4</v>
          </cell>
          <cell r="I22441">
            <v>0</v>
          </cell>
          <cell r="M22441">
            <v>4</v>
          </cell>
          <cell r="Q22441">
            <v>4</v>
          </cell>
          <cell r="V22441">
            <v>7300</v>
          </cell>
        </row>
        <row r="22442">
          <cell r="A22442">
            <v>1</v>
          </cell>
          <cell r="E22442">
            <v>2</v>
          </cell>
          <cell r="I22442">
            <v>0</v>
          </cell>
          <cell r="M22442">
            <v>2</v>
          </cell>
          <cell r="Q22442">
            <v>2</v>
          </cell>
          <cell r="V22442">
            <v>1010</v>
          </cell>
        </row>
        <row r="22443">
          <cell r="A22443">
            <v>1</v>
          </cell>
          <cell r="E22443">
            <v>2</v>
          </cell>
          <cell r="I22443">
            <v>-92532.38</v>
          </cell>
          <cell r="M22443">
            <v>2</v>
          </cell>
          <cell r="Q22443">
            <v>2</v>
          </cell>
          <cell r="V22443">
            <v>1010</v>
          </cell>
        </row>
        <row r="22444">
          <cell r="A22444">
            <v>1</v>
          </cell>
          <cell r="E22444">
            <v>2</v>
          </cell>
          <cell r="I22444">
            <v>-3500615.93</v>
          </cell>
          <cell r="M22444">
            <v>2</v>
          </cell>
          <cell r="Q22444">
            <v>2</v>
          </cell>
          <cell r="V22444">
            <v>1010</v>
          </cell>
        </row>
        <row r="22445">
          <cell r="A22445">
            <v>1</v>
          </cell>
          <cell r="E22445">
            <v>2</v>
          </cell>
          <cell r="I22445">
            <v>-698929.59</v>
          </cell>
          <cell r="M22445">
            <v>2</v>
          </cell>
          <cell r="Q22445">
            <v>2</v>
          </cell>
          <cell r="V22445">
            <v>1095</v>
          </cell>
        </row>
        <row r="22446">
          <cell r="A22446">
            <v>1</v>
          </cell>
          <cell r="E22446">
            <v>2</v>
          </cell>
          <cell r="I22446">
            <v>-118420.35</v>
          </cell>
          <cell r="M22446">
            <v>2</v>
          </cell>
          <cell r="Q22446">
            <v>2</v>
          </cell>
          <cell r="V22446">
            <v>1096</v>
          </cell>
        </row>
        <row r="22447">
          <cell r="A22447">
            <v>1</v>
          </cell>
          <cell r="E22447">
            <v>2</v>
          </cell>
          <cell r="I22447">
            <v>89969.12</v>
          </cell>
          <cell r="M22447">
            <v>2</v>
          </cell>
          <cell r="Q22447">
            <v>2</v>
          </cell>
          <cell r="V22447">
            <v>2010</v>
          </cell>
        </row>
        <row r="22448">
          <cell r="A22448">
            <v>1</v>
          </cell>
          <cell r="E22448">
            <v>2</v>
          </cell>
          <cell r="I22448">
            <v>4200</v>
          </cell>
          <cell r="M22448">
            <v>2</v>
          </cell>
          <cell r="Q22448">
            <v>2</v>
          </cell>
          <cell r="V22448">
            <v>2030</v>
          </cell>
        </row>
        <row r="22449">
          <cell r="A22449">
            <v>1</v>
          </cell>
          <cell r="E22449">
            <v>2</v>
          </cell>
          <cell r="I22449">
            <v>43370.67</v>
          </cell>
          <cell r="M22449">
            <v>2</v>
          </cell>
          <cell r="Q22449">
            <v>2</v>
          </cell>
          <cell r="V22449">
            <v>2030</v>
          </cell>
        </row>
        <row r="22450">
          <cell r="A22450">
            <v>1</v>
          </cell>
          <cell r="E22450">
            <v>2</v>
          </cell>
          <cell r="I22450">
            <v>1162497.32</v>
          </cell>
          <cell r="M22450">
            <v>2</v>
          </cell>
          <cell r="Q22450">
            <v>2</v>
          </cell>
          <cell r="V22450">
            <v>2040</v>
          </cell>
        </row>
        <row r="22451">
          <cell r="A22451">
            <v>1</v>
          </cell>
          <cell r="E22451">
            <v>2</v>
          </cell>
          <cell r="I22451">
            <v>321066.96000000002</v>
          </cell>
          <cell r="M22451">
            <v>2</v>
          </cell>
          <cell r="Q22451">
            <v>2</v>
          </cell>
          <cell r="V22451">
            <v>2051</v>
          </cell>
        </row>
        <row r="22452">
          <cell r="A22452">
            <v>1</v>
          </cell>
          <cell r="E22452">
            <v>2</v>
          </cell>
          <cell r="I22452">
            <v>2991.14</v>
          </cell>
          <cell r="M22452">
            <v>2</v>
          </cell>
          <cell r="Q22452">
            <v>2</v>
          </cell>
          <cell r="V22452">
            <v>2052</v>
          </cell>
        </row>
        <row r="22453">
          <cell r="A22453">
            <v>1</v>
          </cell>
          <cell r="E22453">
            <v>2</v>
          </cell>
          <cell r="I22453">
            <v>560</v>
          </cell>
          <cell r="M22453">
            <v>2</v>
          </cell>
          <cell r="Q22453">
            <v>2</v>
          </cell>
          <cell r="V22453">
            <v>2053</v>
          </cell>
        </row>
        <row r="22454">
          <cell r="A22454">
            <v>1</v>
          </cell>
          <cell r="E22454">
            <v>2</v>
          </cell>
          <cell r="I22454">
            <v>52299.1</v>
          </cell>
          <cell r="M22454">
            <v>2</v>
          </cell>
          <cell r="Q22454">
            <v>2</v>
          </cell>
          <cell r="V22454">
            <v>2054</v>
          </cell>
        </row>
        <row r="22455">
          <cell r="A22455">
            <v>1</v>
          </cell>
          <cell r="E22455">
            <v>2</v>
          </cell>
          <cell r="I22455">
            <v>10765.02</v>
          </cell>
          <cell r="M22455">
            <v>2</v>
          </cell>
          <cell r="Q22455">
            <v>2</v>
          </cell>
          <cell r="V22455">
            <v>2090</v>
          </cell>
        </row>
        <row r="22456">
          <cell r="A22456">
            <v>1</v>
          </cell>
          <cell r="E22456">
            <v>2</v>
          </cell>
          <cell r="I22456">
            <v>758911.97</v>
          </cell>
          <cell r="M22456">
            <v>2</v>
          </cell>
          <cell r="Q22456">
            <v>2</v>
          </cell>
          <cell r="V22456">
            <v>2095</v>
          </cell>
        </row>
        <row r="22457">
          <cell r="A22457">
            <v>1</v>
          </cell>
          <cell r="E22457">
            <v>2</v>
          </cell>
          <cell r="I22457">
            <v>-107.39</v>
          </cell>
          <cell r="M22457">
            <v>2</v>
          </cell>
          <cell r="Q22457">
            <v>2</v>
          </cell>
          <cell r="V22457">
            <v>2200</v>
          </cell>
        </row>
        <row r="22458">
          <cell r="A22458">
            <v>1</v>
          </cell>
          <cell r="E22458">
            <v>2</v>
          </cell>
          <cell r="I22458">
            <v>-6205.9</v>
          </cell>
          <cell r="M22458">
            <v>2</v>
          </cell>
          <cell r="Q22458">
            <v>2</v>
          </cell>
          <cell r="V22458">
            <v>2300</v>
          </cell>
        </row>
        <row r="22459">
          <cell r="A22459">
            <v>1</v>
          </cell>
          <cell r="E22459">
            <v>2</v>
          </cell>
          <cell r="I22459">
            <v>-983.49</v>
          </cell>
          <cell r="M22459">
            <v>2</v>
          </cell>
          <cell r="Q22459">
            <v>2</v>
          </cell>
          <cell r="V22459">
            <v>3000</v>
          </cell>
        </row>
        <row r="22460">
          <cell r="A22460">
            <v>1</v>
          </cell>
          <cell r="E22460">
            <v>2</v>
          </cell>
          <cell r="I22460">
            <v>3883.18</v>
          </cell>
          <cell r="M22460">
            <v>2</v>
          </cell>
          <cell r="Q22460">
            <v>2</v>
          </cell>
          <cell r="V22460">
            <v>3400</v>
          </cell>
        </row>
        <row r="22461">
          <cell r="A22461">
            <v>1</v>
          </cell>
          <cell r="E22461">
            <v>2</v>
          </cell>
          <cell r="I22461">
            <v>20000</v>
          </cell>
          <cell r="M22461">
            <v>2</v>
          </cell>
          <cell r="Q22461">
            <v>2</v>
          </cell>
          <cell r="V22461">
            <v>4060</v>
          </cell>
        </row>
        <row r="22462">
          <cell r="A22462">
            <v>1</v>
          </cell>
          <cell r="E22462">
            <v>2</v>
          </cell>
          <cell r="I22462">
            <v>133.80000000000001</v>
          </cell>
          <cell r="M22462">
            <v>2</v>
          </cell>
          <cell r="Q22462">
            <v>2</v>
          </cell>
          <cell r="V22462">
            <v>4150</v>
          </cell>
        </row>
        <row r="22463">
          <cell r="A22463">
            <v>1</v>
          </cell>
          <cell r="E22463">
            <v>2</v>
          </cell>
          <cell r="I22463">
            <v>1423.85</v>
          </cell>
          <cell r="M22463">
            <v>2</v>
          </cell>
          <cell r="Q22463">
            <v>2</v>
          </cell>
          <cell r="V22463">
            <v>4260</v>
          </cell>
        </row>
        <row r="22464">
          <cell r="A22464">
            <v>1</v>
          </cell>
          <cell r="E22464">
            <v>2</v>
          </cell>
          <cell r="I22464">
            <v>59.85</v>
          </cell>
          <cell r="M22464">
            <v>2</v>
          </cell>
          <cell r="Q22464">
            <v>2</v>
          </cell>
          <cell r="V22464">
            <v>4280</v>
          </cell>
        </row>
        <row r="22465">
          <cell r="A22465">
            <v>1</v>
          </cell>
          <cell r="E22465">
            <v>2</v>
          </cell>
          <cell r="I22465">
            <v>235.79</v>
          </cell>
          <cell r="M22465">
            <v>2</v>
          </cell>
          <cell r="Q22465">
            <v>2</v>
          </cell>
          <cell r="V22465">
            <v>4305</v>
          </cell>
        </row>
        <row r="22466">
          <cell r="A22466">
            <v>1</v>
          </cell>
          <cell r="E22466">
            <v>2</v>
          </cell>
          <cell r="I22466">
            <v>0</v>
          </cell>
          <cell r="M22466">
            <v>2</v>
          </cell>
          <cell r="Q22466">
            <v>2</v>
          </cell>
          <cell r="V22466">
            <v>4490</v>
          </cell>
        </row>
        <row r="22467">
          <cell r="A22467">
            <v>1</v>
          </cell>
          <cell r="E22467">
            <v>2</v>
          </cell>
          <cell r="I22467">
            <v>-85.33</v>
          </cell>
          <cell r="M22467">
            <v>2</v>
          </cell>
          <cell r="Q22467">
            <v>2</v>
          </cell>
          <cell r="V22467">
            <v>4490</v>
          </cell>
        </row>
        <row r="22468">
          <cell r="A22468">
            <v>1</v>
          </cell>
          <cell r="E22468">
            <v>2</v>
          </cell>
          <cell r="I22468">
            <v>1300</v>
          </cell>
          <cell r="M22468">
            <v>2</v>
          </cell>
          <cell r="Q22468">
            <v>2</v>
          </cell>
          <cell r="V22468">
            <v>4601</v>
          </cell>
        </row>
        <row r="22469">
          <cell r="A22469">
            <v>1</v>
          </cell>
          <cell r="E22469">
            <v>2</v>
          </cell>
          <cell r="I22469">
            <v>2369</v>
          </cell>
          <cell r="M22469">
            <v>2</v>
          </cell>
          <cell r="Q22469">
            <v>2</v>
          </cell>
          <cell r="V22469">
            <v>4660</v>
          </cell>
        </row>
        <row r="22470">
          <cell r="A22470">
            <v>1</v>
          </cell>
          <cell r="E22470">
            <v>2</v>
          </cell>
          <cell r="I22470">
            <v>90.9</v>
          </cell>
          <cell r="M22470">
            <v>2</v>
          </cell>
          <cell r="Q22470">
            <v>2</v>
          </cell>
          <cell r="V22470">
            <v>4720</v>
          </cell>
        </row>
        <row r="22471">
          <cell r="A22471">
            <v>1</v>
          </cell>
          <cell r="E22471">
            <v>2</v>
          </cell>
          <cell r="I22471">
            <v>0</v>
          </cell>
          <cell r="M22471">
            <v>2</v>
          </cell>
          <cell r="Q22471">
            <v>2</v>
          </cell>
          <cell r="V22471">
            <v>4730</v>
          </cell>
        </row>
        <row r="22472">
          <cell r="A22472">
            <v>1</v>
          </cell>
          <cell r="E22472">
            <v>2</v>
          </cell>
          <cell r="I22472">
            <v>0</v>
          </cell>
          <cell r="M22472">
            <v>2</v>
          </cell>
          <cell r="Q22472">
            <v>2</v>
          </cell>
          <cell r="V22472">
            <v>4730</v>
          </cell>
        </row>
        <row r="22473">
          <cell r="A22473">
            <v>1</v>
          </cell>
          <cell r="E22473">
            <v>2</v>
          </cell>
          <cell r="I22473">
            <v>0</v>
          </cell>
          <cell r="M22473">
            <v>2</v>
          </cell>
          <cell r="Q22473">
            <v>2</v>
          </cell>
          <cell r="V22473">
            <v>4730</v>
          </cell>
        </row>
        <row r="22474">
          <cell r="A22474">
            <v>1</v>
          </cell>
          <cell r="E22474">
            <v>2</v>
          </cell>
          <cell r="I22474">
            <v>0</v>
          </cell>
          <cell r="M22474">
            <v>2</v>
          </cell>
          <cell r="Q22474">
            <v>2</v>
          </cell>
          <cell r="V22474">
            <v>4730</v>
          </cell>
        </row>
        <row r="22475">
          <cell r="A22475">
            <v>1</v>
          </cell>
          <cell r="E22475">
            <v>2</v>
          </cell>
          <cell r="I22475">
            <v>0</v>
          </cell>
          <cell r="M22475">
            <v>2</v>
          </cell>
          <cell r="Q22475">
            <v>2</v>
          </cell>
          <cell r="V22475">
            <v>4730</v>
          </cell>
        </row>
        <row r="22476">
          <cell r="A22476">
            <v>1</v>
          </cell>
          <cell r="E22476">
            <v>2</v>
          </cell>
          <cell r="I22476">
            <v>0</v>
          </cell>
          <cell r="M22476">
            <v>2</v>
          </cell>
          <cell r="Q22476">
            <v>2</v>
          </cell>
          <cell r="V22476">
            <v>4730</v>
          </cell>
        </row>
        <row r="22477">
          <cell r="A22477">
            <v>1</v>
          </cell>
          <cell r="E22477">
            <v>2</v>
          </cell>
          <cell r="I22477">
            <v>251901.46</v>
          </cell>
          <cell r="M22477">
            <v>2</v>
          </cell>
          <cell r="Q22477">
            <v>2</v>
          </cell>
          <cell r="V22477">
            <v>4730</v>
          </cell>
        </row>
        <row r="22478">
          <cell r="A22478">
            <v>1</v>
          </cell>
          <cell r="E22478">
            <v>2</v>
          </cell>
          <cell r="I22478">
            <v>40000</v>
          </cell>
          <cell r="M22478">
            <v>2</v>
          </cell>
          <cell r="Q22478">
            <v>2</v>
          </cell>
          <cell r="V22478">
            <v>4740</v>
          </cell>
        </row>
        <row r="22479">
          <cell r="A22479">
            <v>1</v>
          </cell>
          <cell r="E22479">
            <v>2</v>
          </cell>
          <cell r="I22479">
            <v>0</v>
          </cell>
          <cell r="M22479">
            <v>2</v>
          </cell>
          <cell r="Q22479">
            <v>2</v>
          </cell>
          <cell r="V22479">
            <v>4755</v>
          </cell>
        </row>
        <row r="22480">
          <cell r="A22480">
            <v>1</v>
          </cell>
          <cell r="E22480">
            <v>2</v>
          </cell>
          <cell r="I22480">
            <v>0</v>
          </cell>
          <cell r="M22480">
            <v>2</v>
          </cell>
          <cell r="Q22480">
            <v>2</v>
          </cell>
          <cell r="V22480">
            <v>4755</v>
          </cell>
        </row>
        <row r="22481">
          <cell r="A22481">
            <v>1</v>
          </cell>
          <cell r="E22481">
            <v>2</v>
          </cell>
          <cell r="I22481">
            <v>1984.04</v>
          </cell>
          <cell r="M22481">
            <v>2</v>
          </cell>
          <cell r="Q22481">
            <v>2</v>
          </cell>
          <cell r="V22481">
            <v>4800</v>
          </cell>
        </row>
        <row r="22482">
          <cell r="A22482">
            <v>1</v>
          </cell>
          <cell r="E22482">
            <v>2</v>
          </cell>
          <cell r="I22482">
            <v>0</v>
          </cell>
          <cell r="M22482">
            <v>2</v>
          </cell>
          <cell r="Q22482">
            <v>2</v>
          </cell>
          <cell r="V22482">
            <v>4830</v>
          </cell>
        </row>
        <row r="22483">
          <cell r="A22483">
            <v>1</v>
          </cell>
          <cell r="E22483">
            <v>2</v>
          </cell>
          <cell r="I22483">
            <v>141292.43</v>
          </cell>
          <cell r="M22483">
            <v>2</v>
          </cell>
          <cell r="Q22483">
            <v>2</v>
          </cell>
          <cell r="V22483">
            <v>4880</v>
          </cell>
        </row>
        <row r="22484">
          <cell r="A22484">
            <v>1</v>
          </cell>
          <cell r="E22484">
            <v>2</v>
          </cell>
          <cell r="I22484">
            <v>3188.2</v>
          </cell>
          <cell r="M22484">
            <v>2</v>
          </cell>
          <cell r="Q22484">
            <v>2</v>
          </cell>
          <cell r="V22484">
            <v>4901</v>
          </cell>
        </row>
        <row r="22485">
          <cell r="A22485">
            <v>1</v>
          </cell>
          <cell r="E22485">
            <v>2</v>
          </cell>
          <cell r="I22485">
            <v>-10000</v>
          </cell>
          <cell r="M22485">
            <v>2</v>
          </cell>
          <cell r="Q22485">
            <v>2</v>
          </cell>
          <cell r="V22485">
            <v>5100</v>
          </cell>
        </row>
        <row r="22486">
          <cell r="A22486">
            <v>1</v>
          </cell>
          <cell r="E22486">
            <v>2</v>
          </cell>
          <cell r="I22486">
            <v>-5068154.78</v>
          </cell>
          <cell r="M22486">
            <v>2</v>
          </cell>
          <cell r="Q22486">
            <v>2</v>
          </cell>
          <cell r="V22486">
            <v>5400</v>
          </cell>
        </row>
        <row r="22487">
          <cell r="A22487">
            <v>1</v>
          </cell>
          <cell r="E22487">
            <v>2</v>
          </cell>
          <cell r="I22487">
            <v>8488.4699999999993</v>
          </cell>
          <cell r="M22487">
            <v>2</v>
          </cell>
          <cell r="Q22487">
            <v>2</v>
          </cell>
          <cell r="V22487">
            <v>6110</v>
          </cell>
        </row>
        <row r="22488">
          <cell r="A22488">
            <v>1</v>
          </cell>
          <cell r="E22488">
            <v>2</v>
          </cell>
          <cell r="I22488">
            <v>-1178.95</v>
          </cell>
          <cell r="M22488">
            <v>2</v>
          </cell>
          <cell r="Q22488">
            <v>2</v>
          </cell>
          <cell r="V22488">
            <v>6120</v>
          </cell>
        </row>
        <row r="22489">
          <cell r="A22489">
            <v>1</v>
          </cell>
          <cell r="E22489">
            <v>2</v>
          </cell>
          <cell r="I22489">
            <v>5729340.0800000001</v>
          </cell>
          <cell r="M22489">
            <v>2</v>
          </cell>
          <cell r="Q22489">
            <v>2</v>
          </cell>
          <cell r="V22489">
            <v>7100</v>
          </cell>
        </row>
        <row r="22490">
          <cell r="A22490">
            <v>1</v>
          </cell>
          <cell r="E22490">
            <v>2</v>
          </cell>
          <cell r="I22490">
            <v>-20771.27</v>
          </cell>
          <cell r="M22490">
            <v>2</v>
          </cell>
          <cell r="Q22490">
            <v>2</v>
          </cell>
          <cell r="V22490">
            <v>7110</v>
          </cell>
        </row>
        <row r="22491">
          <cell r="A22491">
            <v>1</v>
          </cell>
          <cell r="E22491">
            <v>2</v>
          </cell>
          <cell r="I22491">
            <v>1118351.94</v>
          </cell>
          <cell r="M22491">
            <v>2</v>
          </cell>
          <cell r="Q22491">
            <v>2</v>
          </cell>
          <cell r="V22491">
            <v>7130</v>
          </cell>
        </row>
        <row r="22492">
          <cell r="A22492">
            <v>1</v>
          </cell>
          <cell r="E22492">
            <v>2</v>
          </cell>
          <cell r="I22492">
            <v>2415.29</v>
          </cell>
          <cell r="M22492">
            <v>2</v>
          </cell>
          <cell r="Q22492">
            <v>2</v>
          </cell>
          <cell r="V22492">
            <v>7300</v>
          </cell>
        </row>
        <row r="22493">
          <cell r="A22493">
            <v>1</v>
          </cell>
          <cell r="E22493">
            <v>2</v>
          </cell>
          <cell r="I22493">
            <v>3101.95</v>
          </cell>
          <cell r="M22493">
            <v>2</v>
          </cell>
          <cell r="Q22493">
            <v>2</v>
          </cell>
          <cell r="V22493">
            <v>7300</v>
          </cell>
        </row>
        <row r="22494">
          <cell r="A22494">
            <v>1</v>
          </cell>
          <cell r="E22494">
            <v>2</v>
          </cell>
          <cell r="I22494">
            <v>1595.85</v>
          </cell>
          <cell r="M22494">
            <v>2</v>
          </cell>
          <cell r="Q22494">
            <v>2</v>
          </cell>
          <cell r="V22494">
            <v>7300</v>
          </cell>
        </row>
        <row r="22495">
          <cell r="A22495">
            <v>1</v>
          </cell>
          <cell r="E22495">
            <v>2</v>
          </cell>
          <cell r="I22495">
            <v>163997.35999999999</v>
          </cell>
          <cell r="M22495">
            <v>2</v>
          </cell>
          <cell r="Q22495">
            <v>2</v>
          </cell>
          <cell r="V22495">
            <v>7300</v>
          </cell>
        </row>
        <row r="22496">
          <cell r="A22496">
            <v>1</v>
          </cell>
          <cell r="E22496">
            <v>2</v>
          </cell>
          <cell r="I22496">
            <v>11</v>
          </cell>
          <cell r="M22496">
            <v>2</v>
          </cell>
          <cell r="Q22496">
            <v>2</v>
          </cell>
          <cell r="V22496">
            <v>7300</v>
          </cell>
        </row>
        <row r="22497">
          <cell r="A22497">
            <v>1</v>
          </cell>
          <cell r="E22497">
            <v>2</v>
          </cell>
          <cell r="I22497">
            <v>2143.87</v>
          </cell>
          <cell r="M22497">
            <v>2</v>
          </cell>
          <cell r="Q22497">
            <v>2</v>
          </cell>
          <cell r="V22497">
            <v>7300</v>
          </cell>
        </row>
        <row r="22498">
          <cell r="A22498">
            <v>1</v>
          </cell>
          <cell r="E22498">
            <v>2</v>
          </cell>
          <cell r="I22498">
            <v>9880.16</v>
          </cell>
          <cell r="M22498">
            <v>2</v>
          </cell>
          <cell r="Q22498">
            <v>2</v>
          </cell>
          <cell r="V22498">
            <v>7300</v>
          </cell>
        </row>
        <row r="22499">
          <cell r="A22499">
            <v>1</v>
          </cell>
          <cell r="E22499">
            <v>2</v>
          </cell>
          <cell r="I22499">
            <v>228051.87</v>
          </cell>
          <cell r="M22499">
            <v>2</v>
          </cell>
          <cell r="Q22499">
            <v>2</v>
          </cell>
          <cell r="V22499">
            <v>7400</v>
          </cell>
        </row>
        <row r="22500">
          <cell r="A22500">
            <v>1</v>
          </cell>
          <cell r="E22500">
            <v>2</v>
          </cell>
          <cell r="I22500">
            <v>2497107.27</v>
          </cell>
          <cell r="M22500">
            <v>2</v>
          </cell>
          <cell r="Q22500">
            <v>2</v>
          </cell>
          <cell r="V22500">
            <v>7700</v>
          </cell>
        </row>
        <row r="22501">
          <cell r="A22501">
            <v>1</v>
          </cell>
          <cell r="E22501">
            <v>2</v>
          </cell>
          <cell r="I22501">
            <v>2088</v>
          </cell>
          <cell r="M22501">
            <v>2</v>
          </cell>
          <cell r="Q22501">
            <v>2</v>
          </cell>
          <cell r="V22501">
            <v>7916</v>
          </cell>
        </row>
        <row r="22502">
          <cell r="A22502">
            <v>1</v>
          </cell>
          <cell r="E22502">
            <v>2</v>
          </cell>
          <cell r="I22502">
            <v>1289179.0900000001</v>
          </cell>
          <cell r="M22502">
            <v>2</v>
          </cell>
          <cell r="Q22502">
            <v>2</v>
          </cell>
          <cell r="V22502">
            <v>8081</v>
          </cell>
        </row>
        <row r="22503">
          <cell r="A22503">
            <v>1</v>
          </cell>
          <cell r="E22503">
            <v>2</v>
          </cell>
          <cell r="I22503">
            <v>-7906</v>
          </cell>
          <cell r="M22503">
            <v>2</v>
          </cell>
          <cell r="Q22503">
            <v>2</v>
          </cell>
          <cell r="V22503">
            <v>8700</v>
          </cell>
        </row>
        <row r="22504">
          <cell r="A22504">
            <v>1</v>
          </cell>
          <cell r="E22504">
            <v>2</v>
          </cell>
          <cell r="I22504">
            <v>-3316037.2</v>
          </cell>
          <cell r="M22504">
            <v>2</v>
          </cell>
          <cell r="Q22504">
            <v>2</v>
          </cell>
          <cell r="V22504">
            <v>9100</v>
          </cell>
        </row>
        <row r="22505">
          <cell r="A22505">
            <v>1</v>
          </cell>
          <cell r="E22505">
            <v>2</v>
          </cell>
          <cell r="I22505">
            <v>-3214.93</v>
          </cell>
          <cell r="M22505">
            <v>2</v>
          </cell>
          <cell r="Q22505">
            <v>2</v>
          </cell>
          <cell r="V22505">
            <v>9150</v>
          </cell>
        </row>
        <row r="22506">
          <cell r="A22506">
            <v>1</v>
          </cell>
          <cell r="E22506">
            <v>2</v>
          </cell>
          <cell r="I22506">
            <v>-2153822.56</v>
          </cell>
          <cell r="M22506">
            <v>2</v>
          </cell>
          <cell r="Q22506">
            <v>2</v>
          </cell>
          <cell r="V22506">
            <v>9206</v>
          </cell>
        </row>
        <row r="22507">
          <cell r="A22507">
            <v>1</v>
          </cell>
          <cell r="E22507">
            <v>2</v>
          </cell>
          <cell r="I22507">
            <v>-1150190.77</v>
          </cell>
          <cell r="M22507">
            <v>2</v>
          </cell>
          <cell r="Q22507">
            <v>2</v>
          </cell>
          <cell r="V22507">
            <v>9252</v>
          </cell>
        </row>
        <row r="22508">
          <cell r="A22508">
            <v>1</v>
          </cell>
          <cell r="E22508">
            <v>2</v>
          </cell>
          <cell r="I22508">
            <v>-1617.46</v>
          </cell>
          <cell r="M22508">
            <v>2</v>
          </cell>
          <cell r="Q22508">
            <v>2</v>
          </cell>
          <cell r="V22508">
            <v>9253</v>
          </cell>
        </row>
        <row r="22509">
          <cell r="A22509">
            <v>1</v>
          </cell>
          <cell r="E22509">
            <v>2</v>
          </cell>
          <cell r="I22509">
            <v>0</v>
          </cell>
          <cell r="M22509">
            <v>2</v>
          </cell>
          <cell r="Q22509">
            <v>2</v>
          </cell>
          <cell r="V22509">
            <v>9255</v>
          </cell>
        </row>
        <row r="22510">
          <cell r="A22510">
            <v>1</v>
          </cell>
          <cell r="E22510">
            <v>2</v>
          </cell>
          <cell r="I22510">
            <v>0</v>
          </cell>
          <cell r="M22510">
            <v>2</v>
          </cell>
          <cell r="Q22510">
            <v>2</v>
          </cell>
          <cell r="V22510">
            <v>9256</v>
          </cell>
        </row>
        <row r="22511">
          <cell r="A22511">
            <v>1</v>
          </cell>
          <cell r="E22511">
            <v>2</v>
          </cell>
          <cell r="I22511">
            <v>-238742.36</v>
          </cell>
          <cell r="M22511">
            <v>2</v>
          </cell>
          <cell r="Q22511">
            <v>2</v>
          </cell>
          <cell r="V22511">
            <v>9302</v>
          </cell>
        </row>
        <row r="22512">
          <cell r="A22512">
            <v>1</v>
          </cell>
          <cell r="E22512">
            <v>2</v>
          </cell>
          <cell r="I22512">
            <v>-36988.199999999997</v>
          </cell>
          <cell r="M22512">
            <v>2</v>
          </cell>
          <cell r="Q22512">
            <v>2</v>
          </cell>
          <cell r="V22512">
            <v>9303</v>
          </cell>
        </row>
        <row r="22513">
          <cell r="A22513">
            <v>1</v>
          </cell>
          <cell r="E22513">
            <v>2</v>
          </cell>
          <cell r="I22513">
            <v>-140000</v>
          </cell>
          <cell r="M22513">
            <v>2</v>
          </cell>
          <cell r="Q22513">
            <v>2</v>
          </cell>
          <cell r="V22513">
            <v>9305</v>
          </cell>
        </row>
        <row r="22514">
          <cell r="A22514">
            <v>1</v>
          </cell>
          <cell r="E22514">
            <v>2</v>
          </cell>
          <cell r="I22514">
            <v>-40000</v>
          </cell>
          <cell r="M22514">
            <v>2</v>
          </cell>
          <cell r="Q22514">
            <v>2</v>
          </cell>
          <cell r="V22514">
            <v>9306</v>
          </cell>
        </row>
        <row r="22515">
          <cell r="A22515">
            <v>1</v>
          </cell>
          <cell r="E22515">
            <v>2</v>
          </cell>
          <cell r="I22515">
            <v>0</v>
          </cell>
          <cell r="M22515">
            <v>2</v>
          </cell>
          <cell r="Q22515">
            <v>2</v>
          </cell>
          <cell r="V22515">
            <v>9500</v>
          </cell>
        </row>
        <row r="22516">
          <cell r="A22516">
            <v>1</v>
          </cell>
          <cell r="E22516">
            <v>2</v>
          </cell>
          <cell r="I22516">
            <v>-776349.88</v>
          </cell>
          <cell r="M22516">
            <v>2</v>
          </cell>
          <cell r="Q22516">
            <v>2</v>
          </cell>
          <cell r="V22516">
            <v>9530</v>
          </cell>
        </row>
        <row r="22517">
          <cell r="A22517">
            <v>1</v>
          </cell>
          <cell r="E22517">
            <v>2</v>
          </cell>
          <cell r="I22517">
            <v>99911.01</v>
          </cell>
          <cell r="M22517">
            <v>2</v>
          </cell>
          <cell r="Q22517">
            <v>2</v>
          </cell>
          <cell r="V22517">
            <v>9600</v>
          </cell>
        </row>
        <row r="22518">
          <cell r="A22518">
            <v>1</v>
          </cell>
          <cell r="E22518">
            <v>2</v>
          </cell>
          <cell r="I22518">
            <v>-28907</v>
          </cell>
          <cell r="M22518">
            <v>2</v>
          </cell>
          <cell r="Q22518">
            <v>2</v>
          </cell>
          <cell r="V22518">
            <v>9610</v>
          </cell>
        </row>
        <row r="22519">
          <cell r="A22519">
            <v>1</v>
          </cell>
          <cell r="E22519">
            <v>2</v>
          </cell>
          <cell r="I22519">
            <v>157141.29</v>
          </cell>
          <cell r="M22519">
            <v>2</v>
          </cell>
          <cell r="Q22519">
            <v>2</v>
          </cell>
          <cell r="V22519">
            <v>9611</v>
          </cell>
        </row>
        <row r="22520">
          <cell r="A22520">
            <v>1</v>
          </cell>
          <cell r="E22520">
            <v>2</v>
          </cell>
          <cell r="I22520">
            <v>3184463.41</v>
          </cell>
          <cell r="M22520">
            <v>2</v>
          </cell>
          <cell r="Q22520">
            <v>2</v>
          </cell>
          <cell r="V22520">
            <v>5301</v>
          </cell>
        </row>
        <row r="22521">
          <cell r="A22521">
            <v>1</v>
          </cell>
          <cell r="E22521">
            <v>8</v>
          </cell>
          <cell r="I22521">
            <v>-147976806.75999999</v>
          </cell>
          <cell r="M22521">
            <v>8</v>
          </cell>
          <cell r="Q22521">
            <v>8</v>
          </cell>
          <cell r="V22521">
            <v>1010</v>
          </cell>
        </row>
        <row r="22522">
          <cell r="A22522">
            <v>1</v>
          </cell>
          <cell r="E22522">
            <v>8</v>
          </cell>
          <cell r="I22522">
            <v>97005134.599999994</v>
          </cell>
          <cell r="M22522">
            <v>8</v>
          </cell>
          <cell r="Q22522">
            <v>8</v>
          </cell>
          <cell r="V22522">
            <v>1095</v>
          </cell>
        </row>
        <row r="22523">
          <cell r="A22523">
            <v>1</v>
          </cell>
          <cell r="E22523">
            <v>8</v>
          </cell>
          <cell r="I22523">
            <v>50843580.409999996</v>
          </cell>
          <cell r="M22523">
            <v>8</v>
          </cell>
          <cell r="Q22523">
            <v>8</v>
          </cell>
          <cell r="V22523">
            <v>1096</v>
          </cell>
        </row>
        <row r="22524">
          <cell r="A22524">
            <v>1</v>
          </cell>
          <cell r="E22524">
            <v>8</v>
          </cell>
          <cell r="I22524">
            <v>0</v>
          </cell>
          <cell r="M22524">
            <v>8</v>
          </cell>
          <cell r="Q22524">
            <v>8</v>
          </cell>
          <cell r="V22524">
            <v>2010</v>
          </cell>
        </row>
        <row r="22525">
          <cell r="A22525">
            <v>1</v>
          </cell>
          <cell r="E22525">
            <v>8</v>
          </cell>
          <cell r="I22525">
            <v>0</v>
          </cell>
          <cell r="M22525">
            <v>8</v>
          </cell>
          <cell r="Q22525">
            <v>8</v>
          </cell>
          <cell r="V22525">
            <v>2011</v>
          </cell>
        </row>
        <row r="22526">
          <cell r="A22526">
            <v>1</v>
          </cell>
          <cell r="E22526">
            <v>8</v>
          </cell>
          <cell r="I22526">
            <v>384000</v>
          </cell>
          <cell r="M22526">
            <v>8</v>
          </cell>
          <cell r="Q22526">
            <v>8</v>
          </cell>
          <cell r="V22526">
            <v>2030</v>
          </cell>
        </row>
        <row r="22527">
          <cell r="A22527">
            <v>1</v>
          </cell>
          <cell r="E22527">
            <v>8</v>
          </cell>
          <cell r="I22527">
            <v>24302370</v>
          </cell>
          <cell r="M22527">
            <v>8</v>
          </cell>
          <cell r="Q22527">
            <v>8</v>
          </cell>
          <cell r="V22527">
            <v>2040</v>
          </cell>
        </row>
        <row r="22528">
          <cell r="A22528">
            <v>1</v>
          </cell>
          <cell r="E22528">
            <v>8</v>
          </cell>
          <cell r="I22528">
            <v>20822486.120000001</v>
          </cell>
          <cell r="M22528">
            <v>8</v>
          </cell>
          <cell r="Q22528">
            <v>8</v>
          </cell>
          <cell r="V22528">
            <v>2051</v>
          </cell>
        </row>
        <row r="22529">
          <cell r="A22529">
            <v>1</v>
          </cell>
          <cell r="E22529">
            <v>8</v>
          </cell>
          <cell r="I22529">
            <v>0</v>
          </cell>
          <cell r="M22529">
            <v>8</v>
          </cell>
          <cell r="Q22529">
            <v>8</v>
          </cell>
          <cell r="V22529">
            <v>2052</v>
          </cell>
        </row>
        <row r="22530">
          <cell r="A22530">
            <v>1</v>
          </cell>
          <cell r="E22530">
            <v>8</v>
          </cell>
          <cell r="I22530">
            <v>8614800</v>
          </cell>
          <cell r="M22530">
            <v>8</v>
          </cell>
          <cell r="Q22530">
            <v>8</v>
          </cell>
          <cell r="V22530">
            <v>2052</v>
          </cell>
        </row>
        <row r="22531">
          <cell r="A22531">
            <v>1</v>
          </cell>
          <cell r="E22531">
            <v>8</v>
          </cell>
          <cell r="I22531">
            <v>340000</v>
          </cell>
          <cell r="M22531">
            <v>8</v>
          </cell>
          <cell r="Q22531">
            <v>8</v>
          </cell>
          <cell r="V22531">
            <v>2054</v>
          </cell>
        </row>
        <row r="22532">
          <cell r="A22532">
            <v>1</v>
          </cell>
          <cell r="E22532">
            <v>8</v>
          </cell>
          <cell r="I22532">
            <v>3071285</v>
          </cell>
          <cell r="M22532">
            <v>8</v>
          </cell>
          <cell r="Q22532">
            <v>8</v>
          </cell>
          <cell r="V22532">
            <v>2055</v>
          </cell>
        </row>
        <row r="22533">
          <cell r="A22533">
            <v>1</v>
          </cell>
          <cell r="E22533">
            <v>8</v>
          </cell>
          <cell r="I22533">
            <v>28546980</v>
          </cell>
          <cell r="M22533">
            <v>8</v>
          </cell>
          <cell r="Q22533">
            <v>8</v>
          </cell>
          <cell r="V22533">
            <v>2090</v>
          </cell>
        </row>
        <row r="22534">
          <cell r="A22534">
            <v>1</v>
          </cell>
          <cell r="E22534">
            <v>8</v>
          </cell>
          <cell r="I22534">
            <v>-63390900</v>
          </cell>
          <cell r="M22534">
            <v>8</v>
          </cell>
          <cell r="Q22534">
            <v>8</v>
          </cell>
          <cell r="V22534">
            <v>2095</v>
          </cell>
        </row>
        <row r="22535">
          <cell r="A22535">
            <v>1</v>
          </cell>
          <cell r="E22535">
            <v>8</v>
          </cell>
          <cell r="I22535">
            <v>-132859.85999999999</v>
          </cell>
          <cell r="M22535">
            <v>8</v>
          </cell>
          <cell r="Q22535">
            <v>8</v>
          </cell>
          <cell r="V22535">
            <v>3100</v>
          </cell>
        </row>
        <row r="22536">
          <cell r="A22536">
            <v>1</v>
          </cell>
          <cell r="E22536">
            <v>8</v>
          </cell>
          <cell r="I22536">
            <v>-2687215.5</v>
          </cell>
          <cell r="M22536">
            <v>8</v>
          </cell>
          <cell r="Q22536">
            <v>8</v>
          </cell>
          <cell r="V22536">
            <v>3300</v>
          </cell>
        </row>
        <row r="22537">
          <cell r="A22537">
            <v>1</v>
          </cell>
          <cell r="E22537">
            <v>8</v>
          </cell>
          <cell r="I22537">
            <v>-3102021.66</v>
          </cell>
          <cell r="M22537">
            <v>8</v>
          </cell>
          <cell r="Q22537">
            <v>8</v>
          </cell>
          <cell r="V22537">
            <v>3400</v>
          </cell>
        </row>
        <row r="22538">
          <cell r="A22538">
            <v>1</v>
          </cell>
          <cell r="E22538">
            <v>8</v>
          </cell>
          <cell r="I22538">
            <v>3605000</v>
          </cell>
          <cell r="M22538">
            <v>8</v>
          </cell>
          <cell r="Q22538">
            <v>8</v>
          </cell>
          <cell r="V22538">
            <v>4000</v>
          </cell>
        </row>
        <row r="22539">
          <cell r="A22539">
            <v>1</v>
          </cell>
          <cell r="E22539">
            <v>8</v>
          </cell>
          <cell r="I22539">
            <v>32979</v>
          </cell>
          <cell r="M22539">
            <v>8</v>
          </cell>
          <cell r="Q22539">
            <v>8</v>
          </cell>
          <cell r="V22539">
            <v>4050</v>
          </cell>
        </row>
        <row r="22540">
          <cell r="A22540">
            <v>1</v>
          </cell>
          <cell r="E22540">
            <v>8</v>
          </cell>
          <cell r="I22540">
            <v>1000000</v>
          </cell>
          <cell r="M22540">
            <v>8</v>
          </cell>
          <cell r="Q22540">
            <v>8</v>
          </cell>
          <cell r="V22540">
            <v>4060</v>
          </cell>
        </row>
        <row r="22541">
          <cell r="A22541">
            <v>1</v>
          </cell>
          <cell r="E22541">
            <v>8</v>
          </cell>
          <cell r="I22541">
            <v>581691.27</v>
          </cell>
          <cell r="M22541">
            <v>8</v>
          </cell>
          <cell r="Q22541">
            <v>8</v>
          </cell>
          <cell r="V22541">
            <v>4150</v>
          </cell>
        </row>
        <row r="22542">
          <cell r="A22542">
            <v>1</v>
          </cell>
          <cell r="E22542">
            <v>8</v>
          </cell>
          <cell r="I22542">
            <v>0</v>
          </cell>
          <cell r="M22542">
            <v>8</v>
          </cell>
          <cell r="Q22542">
            <v>8</v>
          </cell>
          <cell r="V22542">
            <v>4250</v>
          </cell>
        </row>
        <row r="22543">
          <cell r="A22543">
            <v>1</v>
          </cell>
          <cell r="E22543">
            <v>8</v>
          </cell>
          <cell r="I22543">
            <v>709000</v>
          </cell>
          <cell r="M22543">
            <v>8</v>
          </cell>
          <cell r="Q22543">
            <v>8</v>
          </cell>
          <cell r="V22543">
            <v>4260</v>
          </cell>
        </row>
        <row r="22544">
          <cell r="A22544">
            <v>1</v>
          </cell>
          <cell r="E22544">
            <v>8</v>
          </cell>
          <cell r="I22544">
            <v>0</v>
          </cell>
          <cell r="M22544">
            <v>8</v>
          </cell>
          <cell r="Q22544">
            <v>8</v>
          </cell>
          <cell r="V22544">
            <v>4280</v>
          </cell>
        </row>
        <row r="22545">
          <cell r="A22545">
            <v>1</v>
          </cell>
          <cell r="E22545">
            <v>8</v>
          </cell>
          <cell r="I22545">
            <v>5033638.0199999996</v>
          </cell>
          <cell r="M22545">
            <v>8</v>
          </cell>
          <cell r="Q22545">
            <v>8</v>
          </cell>
          <cell r="V22545">
            <v>4301</v>
          </cell>
        </row>
        <row r="22546">
          <cell r="A22546">
            <v>1</v>
          </cell>
          <cell r="E22546">
            <v>8</v>
          </cell>
          <cell r="I22546">
            <v>361619.56</v>
          </cell>
          <cell r="M22546">
            <v>8</v>
          </cell>
          <cell r="Q22546">
            <v>8</v>
          </cell>
          <cell r="V22546">
            <v>4302</v>
          </cell>
        </row>
        <row r="22547">
          <cell r="A22547">
            <v>1</v>
          </cell>
          <cell r="E22547">
            <v>8</v>
          </cell>
          <cell r="I22547">
            <v>9086989.5099999998</v>
          </cell>
          <cell r="M22547">
            <v>8</v>
          </cell>
          <cell r="Q22547">
            <v>8</v>
          </cell>
          <cell r="V22547">
            <v>4303</v>
          </cell>
        </row>
        <row r="22548">
          <cell r="A22548">
            <v>1</v>
          </cell>
          <cell r="E22548">
            <v>8</v>
          </cell>
          <cell r="I22548">
            <v>400377.33</v>
          </cell>
          <cell r="M22548">
            <v>8</v>
          </cell>
          <cell r="Q22548">
            <v>8</v>
          </cell>
          <cell r="V22548">
            <v>4305</v>
          </cell>
        </row>
        <row r="22549">
          <cell r="A22549">
            <v>1</v>
          </cell>
          <cell r="E22549">
            <v>8</v>
          </cell>
          <cell r="I22549">
            <v>232183.25</v>
          </cell>
          <cell r="M22549">
            <v>8</v>
          </cell>
          <cell r="Q22549">
            <v>8</v>
          </cell>
          <cell r="V22549">
            <v>4309</v>
          </cell>
        </row>
        <row r="22550">
          <cell r="A22550">
            <v>1</v>
          </cell>
          <cell r="E22550">
            <v>8</v>
          </cell>
          <cell r="I22550">
            <v>710575</v>
          </cell>
          <cell r="M22550">
            <v>8</v>
          </cell>
          <cell r="Q22550">
            <v>8</v>
          </cell>
          <cell r="V22550">
            <v>4360</v>
          </cell>
        </row>
        <row r="22551">
          <cell r="A22551">
            <v>1</v>
          </cell>
          <cell r="E22551">
            <v>8</v>
          </cell>
          <cell r="I22551">
            <v>775350</v>
          </cell>
          <cell r="M22551">
            <v>8</v>
          </cell>
          <cell r="Q22551">
            <v>8</v>
          </cell>
          <cell r="V22551">
            <v>4380</v>
          </cell>
        </row>
        <row r="22552">
          <cell r="A22552">
            <v>1</v>
          </cell>
          <cell r="E22552">
            <v>8</v>
          </cell>
          <cell r="I22552">
            <v>0</v>
          </cell>
          <cell r="M22552">
            <v>8</v>
          </cell>
          <cell r="Q22552">
            <v>8</v>
          </cell>
          <cell r="V22552">
            <v>4460</v>
          </cell>
        </row>
        <row r="22553">
          <cell r="A22553">
            <v>1</v>
          </cell>
          <cell r="E22553">
            <v>8</v>
          </cell>
          <cell r="I22553">
            <v>0</v>
          </cell>
          <cell r="M22553">
            <v>8</v>
          </cell>
          <cell r="Q22553">
            <v>8</v>
          </cell>
          <cell r="V22553">
            <v>4480</v>
          </cell>
        </row>
        <row r="22554">
          <cell r="A22554">
            <v>1</v>
          </cell>
          <cell r="E22554">
            <v>8</v>
          </cell>
          <cell r="I22554">
            <v>520797.95</v>
          </cell>
          <cell r="M22554">
            <v>8</v>
          </cell>
          <cell r="Q22554">
            <v>8</v>
          </cell>
          <cell r="V22554">
            <v>4500</v>
          </cell>
        </row>
        <row r="22555">
          <cell r="A22555">
            <v>1</v>
          </cell>
          <cell r="E22555">
            <v>8</v>
          </cell>
          <cell r="I22555">
            <v>1710153.18</v>
          </cell>
          <cell r="M22555">
            <v>8</v>
          </cell>
          <cell r="Q22555">
            <v>8</v>
          </cell>
          <cell r="V22555">
            <v>4520</v>
          </cell>
        </row>
        <row r="22556">
          <cell r="A22556">
            <v>1</v>
          </cell>
          <cell r="E22556">
            <v>8</v>
          </cell>
          <cell r="I22556">
            <v>101000</v>
          </cell>
          <cell r="M22556">
            <v>8</v>
          </cell>
          <cell r="Q22556">
            <v>8</v>
          </cell>
          <cell r="V22556">
            <v>4560</v>
          </cell>
        </row>
        <row r="22557">
          <cell r="A22557">
            <v>1</v>
          </cell>
          <cell r="E22557">
            <v>8</v>
          </cell>
          <cell r="I22557">
            <v>837991.97</v>
          </cell>
          <cell r="M22557">
            <v>8</v>
          </cell>
          <cell r="Q22557">
            <v>8</v>
          </cell>
          <cell r="V22557">
            <v>4595</v>
          </cell>
        </row>
        <row r="22558">
          <cell r="A22558">
            <v>1</v>
          </cell>
          <cell r="E22558">
            <v>8</v>
          </cell>
          <cell r="I22558">
            <v>741000</v>
          </cell>
          <cell r="M22558">
            <v>8</v>
          </cell>
          <cell r="Q22558">
            <v>8</v>
          </cell>
          <cell r="V22558">
            <v>4601</v>
          </cell>
        </row>
        <row r="22559">
          <cell r="A22559">
            <v>1</v>
          </cell>
          <cell r="E22559">
            <v>8</v>
          </cell>
          <cell r="I22559">
            <v>1315000</v>
          </cell>
          <cell r="M22559">
            <v>8</v>
          </cell>
          <cell r="Q22559">
            <v>8</v>
          </cell>
          <cell r="V22559">
            <v>4602</v>
          </cell>
        </row>
        <row r="22560">
          <cell r="A22560">
            <v>1</v>
          </cell>
          <cell r="E22560">
            <v>8</v>
          </cell>
          <cell r="I22560">
            <v>853410</v>
          </cell>
          <cell r="M22560">
            <v>8</v>
          </cell>
          <cell r="Q22560">
            <v>8</v>
          </cell>
          <cell r="V22560">
            <v>4603</v>
          </cell>
        </row>
        <row r="22561">
          <cell r="A22561">
            <v>1</v>
          </cell>
          <cell r="E22561">
            <v>8</v>
          </cell>
          <cell r="I22561">
            <v>1133500</v>
          </cell>
          <cell r="M22561">
            <v>8</v>
          </cell>
          <cell r="Q22561">
            <v>8</v>
          </cell>
          <cell r="V22561">
            <v>4610</v>
          </cell>
        </row>
        <row r="22562">
          <cell r="A22562">
            <v>1</v>
          </cell>
          <cell r="E22562">
            <v>8</v>
          </cell>
          <cell r="I22562">
            <v>208595</v>
          </cell>
          <cell r="M22562">
            <v>8</v>
          </cell>
          <cell r="Q22562">
            <v>8</v>
          </cell>
          <cell r="V22562">
            <v>4640</v>
          </cell>
        </row>
        <row r="22563">
          <cell r="A22563">
            <v>1</v>
          </cell>
          <cell r="E22563">
            <v>8</v>
          </cell>
          <cell r="I22563">
            <v>2237539.9</v>
          </cell>
          <cell r="M22563">
            <v>8</v>
          </cell>
          <cell r="Q22563">
            <v>8</v>
          </cell>
          <cell r="V22563">
            <v>4660</v>
          </cell>
        </row>
        <row r="22564">
          <cell r="A22564">
            <v>1</v>
          </cell>
          <cell r="E22564">
            <v>8</v>
          </cell>
          <cell r="I22564">
            <v>0</v>
          </cell>
          <cell r="M22564">
            <v>8</v>
          </cell>
          <cell r="Q22564">
            <v>8</v>
          </cell>
          <cell r="V22564">
            <v>4680</v>
          </cell>
        </row>
        <row r="22565">
          <cell r="A22565">
            <v>1</v>
          </cell>
          <cell r="E22565">
            <v>8</v>
          </cell>
          <cell r="I22565">
            <v>5000000</v>
          </cell>
          <cell r="M22565">
            <v>8</v>
          </cell>
          <cell r="Q22565">
            <v>8</v>
          </cell>
          <cell r="V22565">
            <v>4700</v>
          </cell>
        </row>
        <row r="22566">
          <cell r="A22566">
            <v>1</v>
          </cell>
          <cell r="E22566">
            <v>8</v>
          </cell>
          <cell r="I22566">
            <v>0</v>
          </cell>
          <cell r="M22566">
            <v>8</v>
          </cell>
          <cell r="Q22566">
            <v>8</v>
          </cell>
          <cell r="V22566">
            <v>4720</v>
          </cell>
        </row>
        <row r="22567">
          <cell r="A22567">
            <v>1</v>
          </cell>
          <cell r="E22567">
            <v>8</v>
          </cell>
          <cell r="I22567">
            <v>0</v>
          </cell>
          <cell r="M22567">
            <v>8</v>
          </cell>
          <cell r="Q22567">
            <v>8</v>
          </cell>
          <cell r="V22567">
            <v>4720</v>
          </cell>
        </row>
        <row r="22568">
          <cell r="A22568">
            <v>1</v>
          </cell>
          <cell r="E22568">
            <v>8</v>
          </cell>
          <cell r="I22568">
            <v>10288499.439999999</v>
          </cell>
          <cell r="M22568">
            <v>8</v>
          </cell>
          <cell r="Q22568">
            <v>8</v>
          </cell>
          <cell r="V22568">
            <v>4730</v>
          </cell>
        </row>
        <row r="22569">
          <cell r="A22569">
            <v>1</v>
          </cell>
          <cell r="E22569">
            <v>8</v>
          </cell>
          <cell r="I22569">
            <v>0</v>
          </cell>
          <cell r="M22569">
            <v>8</v>
          </cell>
          <cell r="Q22569">
            <v>8</v>
          </cell>
          <cell r="V22569">
            <v>4740</v>
          </cell>
        </row>
        <row r="22570">
          <cell r="A22570">
            <v>1</v>
          </cell>
          <cell r="E22570">
            <v>8</v>
          </cell>
          <cell r="I22570">
            <v>1081193.6399999999</v>
          </cell>
          <cell r="M22570">
            <v>8</v>
          </cell>
          <cell r="Q22570">
            <v>8</v>
          </cell>
          <cell r="V22570">
            <v>4750</v>
          </cell>
        </row>
        <row r="22571">
          <cell r="A22571">
            <v>1</v>
          </cell>
          <cell r="E22571">
            <v>8</v>
          </cell>
          <cell r="I22571">
            <v>0</v>
          </cell>
          <cell r="M22571">
            <v>8</v>
          </cell>
          <cell r="Q22571">
            <v>8</v>
          </cell>
          <cell r="V22571">
            <v>4760</v>
          </cell>
        </row>
        <row r="22572">
          <cell r="A22572">
            <v>1</v>
          </cell>
          <cell r="E22572">
            <v>8</v>
          </cell>
          <cell r="I22572">
            <v>685917</v>
          </cell>
          <cell r="M22572">
            <v>8</v>
          </cell>
          <cell r="Q22572">
            <v>8</v>
          </cell>
          <cell r="V22572">
            <v>4770</v>
          </cell>
        </row>
        <row r="22573">
          <cell r="A22573">
            <v>1</v>
          </cell>
          <cell r="E22573">
            <v>8</v>
          </cell>
          <cell r="I22573">
            <v>92000</v>
          </cell>
          <cell r="M22573">
            <v>8</v>
          </cell>
          <cell r="Q22573">
            <v>8</v>
          </cell>
          <cell r="V22573">
            <v>4775</v>
          </cell>
        </row>
        <row r="22574">
          <cell r="A22574">
            <v>1</v>
          </cell>
          <cell r="E22574">
            <v>8</v>
          </cell>
          <cell r="I22574">
            <v>591110</v>
          </cell>
          <cell r="M22574">
            <v>8</v>
          </cell>
          <cell r="Q22574">
            <v>8</v>
          </cell>
          <cell r="V22574">
            <v>4780</v>
          </cell>
        </row>
        <row r="22575">
          <cell r="A22575">
            <v>1</v>
          </cell>
          <cell r="E22575">
            <v>8</v>
          </cell>
          <cell r="I22575">
            <v>0</v>
          </cell>
          <cell r="M22575">
            <v>8</v>
          </cell>
          <cell r="Q22575">
            <v>8</v>
          </cell>
          <cell r="V22575">
            <v>4785</v>
          </cell>
        </row>
        <row r="22576">
          <cell r="A22576">
            <v>1</v>
          </cell>
          <cell r="E22576">
            <v>8</v>
          </cell>
          <cell r="I22576">
            <v>3180000</v>
          </cell>
          <cell r="M22576">
            <v>8</v>
          </cell>
          <cell r="Q22576">
            <v>8</v>
          </cell>
          <cell r="V22576">
            <v>4785</v>
          </cell>
        </row>
        <row r="22577">
          <cell r="A22577">
            <v>1</v>
          </cell>
          <cell r="E22577">
            <v>8</v>
          </cell>
          <cell r="I22577">
            <v>8477878</v>
          </cell>
          <cell r="M22577">
            <v>8</v>
          </cell>
          <cell r="Q22577">
            <v>8</v>
          </cell>
          <cell r="V22577">
            <v>4800</v>
          </cell>
        </row>
        <row r="22578">
          <cell r="A22578">
            <v>1</v>
          </cell>
          <cell r="E22578">
            <v>8</v>
          </cell>
          <cell r="I22578">
            <v>6254700</v>
          </cell>
          <cell r="M22578">
            <v>8</v>
          </cell>
          <cell r="Q22578">
            <v>8</v>
          </cell>
          <cell r="V22578">
            <v>4830</v>
          </cell>
        </row>
        <row r="22579">
          <cell r="A22579">
            <v>1</v>
          </cell>
          <cell r="E22579">
            <v>8</v>
          </cell>
          <cell r="I22579">
            <v>-10000000</v>
          </cell>
          <cell r="M22579">
            <v>8</v>
          </cell>
          <cell r="Q22579">
            <v>8</v>
          </cell>
          <cell r="V22579">
            <v>5100</v>
          </cell>
        </row>
        <row r="22580">
          <cell r="A22580">
            <v>1</v>
          </cell>
          <cell r="E22580">
            <v>8</v>
          </cell>
          <cell r="I22580">
            <v>0</v>
          </cell>
          <cell r="M22580">
            <v>8</v>
          </cell>
          <cell r="Q22580">
            <v>8</v>
          </cell>
          <cell r="V22580">
            <v>5303</v>
          </cell>
        </row>
        <row r="22581">
          <cell r="A22581">
            <v>1</v>
          </cell>
          <cell r="E22581">
            <v>8</v>
          </cell>
          <cell r="I22581">
            <v>142278098.91</v>
          </cell>
          <cell r="M22581">
            <v>8</v>
          </cell>
          <cell r="Q22581">
            <v>8</v>
          </cell>
          <cell r="V22581">
            <v>5400</v>
          </cell>
        </row>
        <row r="22582">
          <cell r="A22582">
            <v>1</v>
          </cell>
          <cell r="E22582">
            <v>8</v>
          </cell>
          <cell r="I22582">
            <v>0</v>
          </cell>
          <cell r="M22582">
            <v>8</v>
          </cell>
          <cell r="Q22582">
            <v>8</v>
          </cell>
          <cell r="V22582">
            <v>5400</v>
          </cell>
        </row>
        <row r="22583">
          <cell r="A22583">
            <v>1</v>
          </cell>
          <cell r="E22583">
            <v>8</v>
          </cell>
          <cell r="I22583">
            <v>-85590965.060000002</v>
          </cell>
          <cell r="M22583">
            <v>8</v>
          </cell>
          <cell r="Q22583">
            <v>8</v>
          </cell>
          <cell r="V22583">
            <v>5400</v>
          </cell>
        </row>
        <row r="22584">
          <cell r="A22584">
            <v>1</v>
          </cell>
          <cell r="E22584">
            <v>8</v>
          </cell>
          <cell r="I22584">
            <v>0</v>
          </cell>
          <cell r="M22584">
            <v>8</v>
          </cell>
          <cell r="Q22584">
            <v>8</v>
          </cell>
          <cell r="V22584">
            <v>5440</v>
          </cell>
        </row>
        <row r="22585">
          <cell r="A22585">
            <v>1</v>
          </cell>
          <cell r="E22585">
            <v>8</v>
          </cell>
          <cell r="I22585">
            <v>0</v>
          </cell>
          <cell r="M22585">
            <v>8</v>
          </cell>
          <cell r="Q22585">
            <v>8</v>
          </cell>
          <cell r="V22585">
            <v>5440</v>
          </cell>
        </row>
        <row r="22586">
          <cell r="A22586">
            <v>1</v>
          </cell>
          <cell r="E22586">
            <v>8</v>
          </cell>
          <cell r="I22586">
            <v>0</v>
          </cell>
          <cell r="M22586">
            <v>8</v>
          </cell>
          <cell r="Q22586">
            <v>8</v>
          </cell>
          <cell r="V22586">
            <v>5440</v>
          </cell>
        </row>
        <row r="22587">
          <cell r="A22587">
            <v>1</v>
          </cell>
          <cell r="E22587">
            <v>8</v>
          </cell>
          <cell r="I22587">
            <v>0</v>
          </cell>
          <cell r="M22587">
            <v>8</v>
          </cell>
          <cell r="Q22587">
            <v>8</v>
          </cell>
          <cell r="V22587">
            <v>5440</v>
          </cell>
        </row>
        <row r="22588">
          <cell r="A22588">
            <v>1</v>
          </cell>
          <cell r="E22588">
            <v>8</v>
          </cell>
          <cell r="I22588">
            <v>0</v>
          </cell>
          <cell r="M22588">
            <v>8</v>
          </cell>
          <cell r="Q22588">
            <v>8</v>
          </cell>
          <cell r="V22588">
            <v>5440</v>
          </cell>
        </row>
        <row r="22589">
          <cell r="A22589">
            <v>1</v>
          </cell>
          <cell r="E22589">
            <v>8</v>
          </cell>
          <cell r="I22589">
            <v>0</v>
          </cell>
          <cell r="M22589">
            <v>8</v>
          </cell>
          <cell r="Q22589">
            <v>8</v>
          </cell>
          <cell r="V22589">
            <v>5440</v>
          </cell>
        </row>
        <row r="22590">
          <cell r="A22590">
            <v>1</v>
          </cell>
          <cell r="E22590">
            <v>8</v>
          </cell>
          <cell r="I22590">
            <v>0</v>
          </cell>
          <cell r="M22590">
            <v>8</v>
          </cell>
          <cell r="Q22590">
            <v>8</v>
          </cell>
          <cell r="V22590">
            <v>5440</v>
          </cell>
        </row>
        <row r="22591">
          <cell r="A22591">
            <v>1</v>
          </cell>
          <cell r="E22591">
            <v>8</v>
          </cell>
          <cell r="I22591">
            <v>0</v>
          </cell>
          <cell r="M22591">
            <v>8</v>
          </cell>
          <cell r="Q22591">
            <v>8</v>
          </cell>
          <cell r="V22591">
            <v>5440</v>
          </cell>
        </row>
        <row r="22592">
          <cell r="A22592">
            <v>1</v>
          </cell>
          <cell r="E22592">
            <v>8</v>
          </cell>
          <cell r="I22592">
            <v>0</v>
          </cell>
          <cell r="M22592">
            <v>8</v>
          </cell>
          <cell r="Q22592">
            <v>8</v>
          </cell>
          <cell r="V22592">
            <v>5440</v>
          </cell>
        </row>
        <row r="22593">
          <cell r="A22593">
            <v>1</v>
          </cell>
          <cell r="E22593">
            <v>8</v>
          </cell>
          <cell r="I22593">
            <v>0</v>
          </cell>
          <cell r="M22593">
            <v>8</v>
          </cell>
          <cell r="Q22593">
            <v>8</v>
          </cell>
          <cell r="V22593">
            <v>5440</v>
          </cell>
        </row>
        <row r="22594">
          <cell r="A22594">
            <v>1</v>
          </cell>
          <cell r="E22594">
            <v>8</v>
          </cell>
          <cell r="I22594">
            <v>0</v>
          </cell>
          <cell r="M22594">
            <v>8</v>
          </cell>
          <cell r="Q22594">
            <v>8</v>
          </cell>
          <cell r="V22594">
            <v>5440</v>
          </cell>
        </row>
        <row r="22595">
          <cell r="A22595">
            <v>1</v>
          </cell>
          <cell r="E22595">
            <v>8</v>
          </cell>
          <cell r="I22595">
            <v>0</v>
          </cell>
          <cell r="M22595">
            <v>8</v>
          </cell>
          <cell r="Q22595">
            <v>8</v>
          </cell>
          <cell r="V22595">
            <v>5440</v>
          </cell>
        </row>
        <row r="22596">
          <cell r="A22596">
            <v>1</v>
          </cell>
          <cell r="E22596">
            <v>8</v>
          </cell>
          <cell r="I22596">
            <v>0</v>
          </cell>
          <cell r="M22596">
            <v>8</v>
          </cell>
          <cell r="Q22596">
            <v>8</v>
          </cell>
          <cell r="V22596">
            <v>5440</v>
          </cell>
        </row>
        <row r="22597">
          <cell r="A22597">
            <v>1</v>
          </cell>
          <cell r="E22597">
            <v>8</v>
          </cell>
          <cell r="I22597">
            <v>0</v>
          </cell>
          <cell r="M22597">
            <v>8</v>
          </cell>
          <cell r="Q22597">
            <v>8</v>
          </cell>
          <cell r="V22597">
            <v>5440</v>
          </cell>
        </row>
        <row r="22598">
          <cell r="A22598">
            <v>1</v>
          </cell>
          <cell r="E22598">
            <v>8</v>
          </cell>
          <cell r="I22598">
            <v>0</v>
          </cell>
          <cell r="M22598">
            <v>8</v>
          </cell>
          <cell r="Q22598">
            <v>8</v>
          </cell>
          <cell r="V22598">
            <v>5440</v>
          </cell>
        </row>
        <row r="22599">
          <cell r="A22599">
            <v>1</v>
          </cell>
          <cell r="E22599">
            <v>8</v>
          </cell>
          <cell r="I22599">
            <v>0</v>
          </cell>
          <cell r="M22599">
            <v>8</v>
          </cell>
          <cell r="Q22599">
            <v>8</v>
          </cell>
          <cell r="V22599">
            <v>5440</v>
          </cell>
        </row>
        <row r="22600">
          <cell r="A22600">
            <v>1</v>
          </cell>
          <cell r="E22600">
            <v>8</v>
          </cell>
          <cell r="I22600">
            <v>0</v>
          </cell>
          <cell r="M22600">
            <v>8</v>
          </cell>
          <cell r="Q22600">
            <v>8</v>
          </cell>
          <cell r="V22600">
            <v>5440</v>
          </cell>
        </row>
        <row r="22601">
          <cell r="A22601">
            <v>1</v>
          </cell>
          <cell r="E22601">
            <v>8</v>
          </cell>
          <cell r="I22601">
            <v>0</v>
          </cell>
          <cell r="M22601">
            <v>8</v>
          </cell>
          <cell r="Q22601">
            <v>8</v>
          </cell>
          <cell r="V22601">
            <v>5440</v>
          </cell>
        </row>
        <row r="22602">
          <cell r="A22602">
            <v>1</v>
          </cell>
          <cell r="E22602">
            <v>8</v>
          </cell>
          <cell r="I22602">
            <v>0</v>
          </cell>
          <cell r="M22602">
            <v>8</v>
          </cell>
          <cell r="Q22602">
            <v>8</v>
          </cell>
          <cell r="V22602">
            <v>5440</v>
          </cell>
        </row>
        <row r="22603">
          <cell r="A22603">
            <v>1</v>
          </cell>
          <cell r="E22603">
            <v>8</v>
          </cell>
          <cell r="I22603">
            <v>0</v>
          </cell>
          <cell r="M22603">
            <v>8</v>
          </cell>
          <cell r="Q22603">
            <v>8</v>
          </cell>
          <cell r="V22603">
            <v>5440</v>
          </cell>
        </row>
        <row r="22604">
          <cell r="A22604">
            <v>1</v>
          </cell>
          <cell r="E22604">
            <v>8</v>
          </cell>
          <cell r="I22604">
            <v>0</v>
          </cell>
          <cell r="M22604">
            <v>8</v>
          </cell>
          <cell r="Q22604">
            <v>8</v>
          </cell>
          <cell r="V22604">
            <v>5450</v>
          </cell>
        </row>
        <row r="22605">
          <cell r="A22605">
            <v>1</v>
          </cell>
          <cell r="E22605">
            <v>8</v>
          </cell>
          <cell r="I22605">
            <v>-127898635.22</v>
          </cell>
          <cell r="M22605">
            <v>8</v>
          </cell>
          <cell r="Q22605">
            <v>8</v>
          </cell>
          <cell r="V22605">
            <v>5450</v>
          </cell>
        </row>
        <row r="22606">
          <cell r="A22606">
            <v>1</v>
          </cell>
          <cell r="E22606">
            <v>8</v>
          </cell>
          <cell r="I22606">
            <v>14563584</v>
          </cell>
          <cell r="M22606">
            <v>8</v>
          </cell>
          <cell r="Q22606">
            <v>8</v>
          </cell>
          <cell r="V22606">
            <v>6110</v>
          </cell>
        </row>
        <row r="22607">
          <cell r="A22607">
            <v>1</v>
          </cell>
          <cell r="E22607">
            <v>8</v>
          </cell>
          <cell r="I22607">
            <v>-7817038.2800000003</v>
          </cell>
          <cell r="M22607">
            <v>8</v>
          </cell>
          <cell r="Q22607">
            <v>8</v>
          </cell>
          <cell r="V22607">
            <v>6120</v>
          </cell>
        </row>
        <row r="22608">
          <cell r="A22608">
            <v>1</v>
          </cell>
          <cell r="E22608">
            <v>8</v>
          </cell>
          <cell r="I22608">
            <v>27010441.739999998</v>
          </cell>
          <cell r="M22608">
            <v>8</v>
          </cell>
          <cell r="Q22608">
            <v>8</v>
          </cell>
          <cell r="V22608">
            <v>6210</v>
          </cell>
        </row>
        <row r="22609">
          <cell r="A22609">
            <v>1</v>
          </cell>
          <cell r="E22609">
            <v>8</v>
          </cell>
          <cell r="I22609">
            <v>-6763770.4000000004</v>
          </cell>
          <cell r="M22609">
            <v>8</v>
          </cell>
          <cell r="Q22609">
            <v>8</v>
          </cell>
          <cell r="V22609">
            <v>6220</v>
          </cell>
        </row>
        <row r="22610">
          <cell r="A22610">
            <v>1</v>
          </cell>
          <cell r="E22610">
            <v>8</v>
          </cell>
          <cell r="I22610">
            <v>545219370.55999994</v>
          </cell>
          <cell r="M22610">
            <v>8</v>
          </cell>
          <cell r="Q22610">
            <v>8</v>
          </cell>
          <cell r="V22610">
            <v>6310</v>
          </cell>
        </row>
        <row r="22611">
          <cell r="A22611">
            <v>1</v>
          </cell>
          <cell r="E22611">
            <v>8</v>
          </cell>
          <cell r="I22611">
            <v>-181225222.00999999</v>
          </cell>
          <cell r="M22611">
            <v>8</v>
          </cell>
          <cell r="Q22611">
            <v>8</v>
          </cell>
          <cell r="V22611">
            <v>6320</v>
          </cell>
        </row>
        <row r="22612">
          <cell r="A22612">
            <v>1</v>
          </cell>
          <cell r="E22612">
            <v>8</v>
          </cell>
          <cell r="I22612">
            <v>302018280.89999998</v>
          </cell>
          <cell r="M22612">
            <v>8</v>
          </cell>
          <cell r="Q22612">
            <v>8</v>
          </cell>
          <cell r="V22612">
            <v>6510</v>
          </cell>
        </row>
        <row r="22613">
          <cell r="A22613">
            <v>1</v>
          </cell>
          <cell r="E22613">
            <v>8</v>
          </cell>
          <cell r="I22613">
            <v>-99130033.680000007</v>
          </cell>
          <cell r="M22613">
            <v>8</v>
          </cell>
          <cell r="Q22613">
            <v>8</v>
          </cell>
          <cell r="V22613">
            <v>6520</v>
          </cell>
        </row>
        <row r="22614">
          <cell r="A22614">
            <v>1</v>
          </cell>
          <cell r="E22614">
            <v>8</v>
          </cell>
          <cell r="I22614">
            <v>16717194.199999999</v>
          </cell>
          <cell r="M22614">
            <v>8</v>
          </cell>
          <cell r="Q22614">
            <v>8</v>
          </cell>
          <cell r="V22614">
            <v>6610</v>
          </cell>
        </row>
        <row r="22615">
          <cell r="A22615">
            <v>1</v>
          </cell>
          <cell r="E22615">
            <v>8</v>
          </cell>
          <cell r="I22615">
            <v>-2019048.37</v>
          </cell>
          <cell r="M22615">
            <v>8</v>
          </cell>
          <cell r="Q22615">
            <v>8</v>
          </cell>
          <cell r="V22615">
            <v>6620</v>
          </cell>
        </row>
        <row r="22616">
          <cell r="A22616">
            <v>1</v>
          </cell>
          <cell r="E22616">
            <v>8</v>
          </cell>
          <cell r="I22616">
            <v>4179917.93</v>
          </cell>
          <cell r="M22616">
            <v>8</v>
          </cell>
          <cell r="Q22616">
            <v>8</v>
          </cell>
          <cell r="V22616">
            <v>7000</v>
          </cell>
        </row>
        <row r="22617">
          <cell r="A22617">
            <v>1</v>
          </cell>
          <cell r="E22617">
            <v>8</v>
          </cell>
          <cell r="I22617">
            <v>203902961.56</v>
          </cell>
          <cell r="M22617">
            <v>8</v>
          </cell>
          <cell r="Q22617">
            <v>8</v>
          </cell>
          <cell r="V22617">
            <v>7100</v>
          </cell>
        </row>
        <row r="22618">
          <cell r="A22618">
            <v>1</v>
          </cell>
          <cell r="E22618">
            <v>8</v>
          </cell>
          <cell r="I22618">
            <v>-3218062.63</v>
          </cell>
          <cell r="M22618">
            <v>8</v>
          </cell>
          <cell r="Q22618">
            <v>8</v>
          </cell>
          <cell r="V22618">
            <v>7110</v>
          </cell>
        </row>
        <row r="22619">
          <cell r="A22619">
            <v>1</v>
          </cell>
          <cell r="E22619">
            <v>8</v>
          </cell>
          <cell r="I22619">
            <v>21931407</v>
          </cell>
          <cell r="M22619">
            <v>8</v>
          </cell>
          <cell r="Q22619">
            <v>8</v>
          </cell>
          <cell r="V22619">
            <v>7130</v>
          </cell>
        </row>
        <row r="22620">
          <cell r="A22620">
            <v>1</v>
          </cell>
          <cell r="E22620">
            <v>8</v>
          </cell>
          <cell r="I22620">
            <v>0</v>
          </cell>
          <cell r="M22620">
            <v>8</v>
          </cell>
          <cell r="Q22620">
            <v>8</v>
          </cell>
          <cell r="V22620">
            <v>7300</v>
          </cell>
        </row>
        <row r="22621">
          <cell r="A22621">
            <v>1</v>
          </cell>
          <cell r="E22621">
            <v>8</v>
          </cell>
          <cell r="I22621">
            <v>2520425</v>
          </cell>
          <cell r="M22621">
            <v>8</v>
          </cell>
          <cell r="Q22621">
            <v>8</v>
          </cell>
          <cell r="V22621">
            <v>7300</v>
          </cell>
        </row>
        <row r="22622">
          <cell r="A22622">
            <v>1</v>
          </cell>
          <cell r="E22622">
            <v>8</v>
          </cell>
          <cell r="I22622">
            <v>0</v>
          </cell>
          <cell r="M22622">
            <v>8</v>
          </cell>
          <cell r="Q22622">
            <v>8</v>
          </cell>
          <cell r="V22622">
            <v>7300</v>
          </cell>
        </row>
        <row r="22623">
          <cell r="A22623">
            <v>1</v>
          </cell>
          <cell r="E22623">
            <v>8</v>
          </cell>
          <cell r="I22623">
            <v>0</v>
          </cell>
          <cell r="M22623">
            <v>8</v>
          </cell>
          <cell r="Q22623">
            <v>8</v>
          </cell>
          <cell r="V22623">
            <v>7300</v>
          </cell>
        </row>
        <row r="22624">
          <cell r="A22624">
            <v>1</v>
          </cell>
          <cell r="E22624">
            <v>8</v>
          </cell>
          <cell r="I22624">
            <v>0</v>
          </cell>
          <cell r="M22624">
            <v>8</v>
          </cell>
          <cell r="Q22624">
            <v>8</v>
          </cell>
          <cell r="V22624">
            <v>7300</v>
          </cell>
        </row>
        <row r="22625">
          <cell r="A22625">
            <v>1</v>
          </cell>
          <cell r="E22625">
            <v>8</v>
          </cell>
          <cell r="I22625">
            <v>0</v>
          </cell>
          <cell r="M22625">
            <v>8</v>
          </cell>
          <cell r="Q22625">
            <v>8</v>
          </cell>
          <cell r="V22625">
            <v>7300</v>
          </cell>
        </row>
        <row r="22626">
          <cell r="A22626">
            <v>1</v>
          </cell>
          <cell r="E22626">
            <v>8</v>
          </cell>
          <cell r="I22626">
            <v>0</v>
          </cell>
          <cell r="M22626">
            <v>8</v>
          </cell>
          <cell r="Q22626">
            <v>8</v>
          </cell>
          <cell r="V22626">
            <v>7300</v>
          </cell>
        </row>
        <row r="22627">
          <cell r="A22627">
            <v>1</v>
          </cell>
          <cell r="E22627">
            <v>8</v>
          </cell>
          <cell r="I22627">
            <v>14937026</v>
          </cell>
          <cell r="M22627">
            <v>8</v>
          </cell>
          <cell r="Q22627">
            <v>8</v>
          </cell>
          <cell r="V22627">
            <v>7300</v>
          </cell>
        </row>
        <row r="22628">
          <cell r="A22628">
            <v>1</v>
          </cell>
          <cell r="E22628">
            <v>8</v>
          </cell>
          <cell r="I22628">
            <v>0</v>
          </cell>
          <cell r="M22628">
            <v>8</v>
          </cell>
          <cell r="Q22628">
            <v>8</v>
          </cell>
          <cell r="V22628">
            <v>7300</v>
          </cell>
        </row>
        <row r="22629">
          <cell r="A22629">
            <v>1</v>
          </cell>
          <cell r="E22629">
            <v>8</v>
          </cell>
          <cell r="I22629">
            <v>2000000</v>
          </cell>
          <cell r="M22629">
            <v>8</v>
          </cell>
          <cell r="Q22629">
            <v>8</v>
          </cell>
          <cell r="V22629">
            <v>7300</v>
          </cell>
        </row>
        <row r="22630">
          <cell r="A22630">
            <v>1</v>
          </cell>
          <cell r="E22630">
            <v>8</v>
          </cell>
          <cell r="I22630">
            <v>3140000</v>
          </cell>
          <cell r="M22630">
            <v>8</v>
          </cell>
          <cell r="Q22630">
            <v>8</v>
          </cell>
          <cell r="V22630">
            <v>7300</v>
          </cell>
        </row>
        <row r="22631">
          <cell r="A22631">
            <v>1</v>
          </cell>
          <cell r="E22631">
            <v>8</v>
          </cell>
          <cell r="I22631">
            <v>229300</v>
          </cell>
          <cell r="M22631">
            <v>8</v>
          </cell>
          <cell r="Q22631">
            <v>8</v>
          </cell>
          <cell r="V22631">
            <v>7300</v>
          </cell>
        </row>
        <row r="22632">
          <cell r="A22632">
            <v>1</v>
          </cell>
          <cell r="E22632">
            <v>8</v>
          </cell>
          <cell r="I22632">
            <v>4160000</v>
          </cell>
          <cell r="M22632">
            <v>8</v>
          </cell>
          <cell r="Q22632">
            <v>8</v>
          </cell>
          <cell r="V22632">
            <v>7300</v>
          </cell>
        </row>
        <row r="22633">
          <cell r="A22633">
            <v>1</v>
          </cell>
          <cell r="E22633">
            <v>8</v>
          </cell>
          <cell r="I22633">
            <v>5005000</v>
          </cell>
          <cell r="M22633">
            <v>8</v>
          </cell>
          <cell r="Q22633">
            <v>8</v>
          </cell>
          <cell r="V22633">
            <v>7300</v>
          </cell>
        </row>
        <row r="22634">
          <cell r="A22634">
            <v>1</v>
          </cell>
          <cell r="E22634">
            <v>8</v>
          </cell>
          <cell r="I22634">
            <v>7280000</v>
          </cell>
          <cell r="M22634">
            <v>8</v>
          </cell>
          <cell r="Q22634">
            <v>8</v>
          </cell>
          <cell r="V22634">
            <v>7300</v>
          </cell>
        </row>
        <row r="22635">
          <cell r="A22635">
            <v>1</v>
          </cell>
          <cell r="E22635">
            <v>8</v>
          </cell>
          <cell r="I22635">
            <v>100000</v>
          </cell>
          <cell r="M22635">
            <v>8</v>
          </cell>
          <cell r="Q22635">
            <v>8</v>
          </cell>
          <cell r="V22635">
            <v>7300</v>
          </cell>
        </row>
        <row r="22636">
          <cell r="A22636">
            <v>1</v>
          </cell>
          <cell r="E22636">
            <v>8</v>
          </cell>
          <cell r="I22636">
            <v>200000</v>
          </cell>
          <cell r="M22636">
            <v>8</v>
          </cell>
          <cell r="Q22636">
            <v>8</v>
          </cell>
          <cell r="V22636">
            <v>7300</v>
          </cell>
        </row>
        <row r="22637">
          <cell r="A22637">
            <v>1</v>
          </cell>
          <cell r="E22637">
            <v>8</v>
          </cell>
          <cell r="I22637">
            <v>20000000</v>
          </cell>
          <cell r="M22637">
            <v>8</v>
          </cell>
          <cell r="Q22637">
            <v>8</v>
          </cell>
          <cell r="V22637">
            <v>7300</v>
          </cell>
        </row>
        <row r="22638">
          <cell r="A22638">
            <v>1</v>
          </cell>
          <cell r="E22638">
            <v>8</v>
          </cell>
          <cell r="I22638">
            <v>1000000</v>
          </cell>
          <cell r="M22638">
            <v>8</v>
          </cell>
          <cell r="Q22638">
            <v>8</v>
          </cell>
          <cell r="V22638">
            <v>7300</v>
          </cell>
        </row>
        <row r="22639">
          <cell r="A22639">
            <v>1</v>
          </cell>
          <cell r="E22639">
            <v>8</v>
          </cell>
          <cell r="I22639">
            <v>422000</v>
          </cell>
          <cell r="M22639">
            <v>8</v>
          </cell>
          <cell r="Q22639">
            <v>8</v>
          </cell>
          <cell r="V22639">
            <v>7300</v>
          </cell>
        </row>
        <row r="22640">
          <cell r="A22640">
            <v>1</v>
          </cell>
          <cell r="E22640">
            <v>8</v>
          </cell>
          <cell r="I22640">
            <v>3131712</v>
          </cell>
          <cell r="M22640">
            <v>8</v>
          </cell>
          <cell r="Q22640">
            <v>8</v>
          </cell>
          <cell r="V22640">
            <v>7300</v>
          </cell>
        </row>
        <row r="22641">
          <cell r="A22641">
            <v>1</v>
          </cell>
          <cell r="E22641">
            <v>8</v>
          </cell>
          <cell r="I22641">
            <v>784999.99</v>
          </cell>
          <cell r="M22641">
            <v>8</v>
          </cell>
          <cell r="Q22641">
            <v>8</v>
          </cell>
          <cell r="V22641">
            <v>7300</v>
          </cell>
        </row>
        <row r="22642">
          <cell r="A22642">
            <v>1</v>
          </cell>
          <cell r="E22642">
            <v>8</v>
          </cell>
          <cell r="I22642">
            <v>0</v>
          </cell>
          <cell r="M22642">
            <v>8</v>
          </cell>
          <cell r="Q22642">
            <v>8</v>
          </cell>
          <cell r="V22642">
            <v>7500</v>
          </cell>
        </row>
        <row r="22643">
          <cell r="A22643">
            <v>1</v>
          </cell>
          <cell r="E22643">
            <v>8</v>
          </cell>
          <cell r="I22643">
            <v>120037679</v>
          </cell>
          <cell r="M22643">
            <v>8</v>
          </cell>
          <cell r="Q22643">
            <v>8</v>
          </cell>
          <cell r="V22643">
            <v>7700</v>
          </cell>
        </row>
        <row r="22644">
          <cell r="A22644">
            <v>1</v>
          </cell>
          <cell r="E22644">
            <v>8</v>
          </cell>
          <cell r="I22644">
            <v>5000368</v>
          </cell>
          <cell r="M22644">
            <v>8</v>
          </cell>
          <cell r="Q22644">
            <v>8</v>
          </cell>
          <cell r="V22644">
            <v>7800</v>
          </cell>
        </row>
        <row r="22645">
          <cell r="A22645">
            <v>1</v>
          </cell>
          <cell r="E22645">
            <v>8</v>
          </cell>
          <cell r="I22645">
            <v>5070315</v>
          </cell>
          <cell r="M22645">
            <v>8</v>
          </cell>
          <cell r="Q22645">
            <v>8</v>
          </cell>
          <cell r="V22645">
            <v>7910</v>
          </cell>
        </row>
        <row r="22646">
          <cell r="A22646">
            <v>1</v>
          </cell>
          <cell r="E22646">
            <v>8</v>
          </cell>
          <cell r="I22646">
            <v>0</v>
          </cell>
          <cell r="M22646">
            <v>8</v>
          </cell>
          <cell r="Q22646">
            <v>8</v>
          </cell>
          <cell r="V22646">
            <v>7911</v>
          </cell>
        </row>
        <row r="22647">
          <cell r="A22647">
            <v>1</v>
          </cell>
          <cell r="E22647">
            <v>8</v>
          </cell>
          <cell r="I22647">
            <v>33878379.789999999</v>
          </cell>
          <cell r="M22647">
            <v>8</v>
          </cell>
          <cell r="Q22647">
            <v>8</v>
          </cell>
          <cell r="V22647">
            <v>8071</v>
          </cell>
        </row>
        <row r="22648">
          <cell r="A22648">
            <v>1</v>
          </cell>
          <cell r="E22648">
            <v>8</v>
          </cell>
          <cell r="I22648">
            <v>107735.67</v>
          </cell>
          <cell r="M22648">
            <v>8</v>
          </cell>
          <cell r="Q22648">
            <v>8</v>
          </cell>
          <cell r="V22648">
            <v>8072</v>
          </cell>
        </row>
        <row r="22649">
          <cell r="A22649">
            <v>1</v>
          </cell>
          <cell r="E22649">
            <v>8</v>
          </cell>
          <cell r="I22649">
            <v>-93377354.5</v>
          </cell>
          <cell r="M22649">
            <v>8</v>
          </cell>
          <cell r="Q22649">
            <v>8</v>
          </cell>
          <cell r="V22649">
            <v>9100</v>
          </cell>
        </row>
        <row r="22650">
          <cell r="A22650">
            <v>1</v>
          </cell>
          <cell r="E22650">
            <v>8</v>
          </cell>
          <cell r="I22650">
            <v>-117947448.06</v>
          </cell>
          <cell r="M22650">
            <v>8</v>
          </cell>
          <cell r="Q22650">
            <v>8</v>
          </cell>
          <cell r="V22650">
            <v>9208</v>
          </cell>
        </row>
        <row r="22651">
          <cell r="A22651">
            <v>1</v>
          </cell>
          <cell r="E22651">
            <v>8</v>
          </cell>
          <cell r="I22651">
            <v>0</v>
          </cell>
          <cell r="M22651">
            <v>8</v>
          </cell>
          <cell r="Q22651">
            <v>8</v>
          </cell>
          <cell r="V22651">
            <v>9252</v>
          </cell>
        </row>
        <row r="22652">
          <cell r="A22652">
            <v>1</v>
          </cell>
          <cell r="E22652">
            <v>8</v>
          </cell>
          <cell r="I22652">
            <v>675000</v>
          </cell>
          <cell r="M22652">
            <v>8</v>
          </cell>
          <cell r="Q22652">
            <v>8</v>
          </cell>
          <cell r="V22652">
            <v>9253</v>
          </cell>
        </row>
        <row r="22653">
          <cell r="A22653">
            <v>1</v>
          </cell>
          <cell r="E22653">
            <v>8</v>
          </cell>
          <cell r="I22653">
            <v>0</v>
          </cell>
          <cell r="M22653">
            <v>8</v>
          </cell>
          <cell r="Q22653">
            <v>8</v>
          </cell>
          <cell r="V22653">
            <v>9302</v>
          </cell>
        </row>
        <row r="22654">
          <cell r="A22654">
            <v>1</v>
          </cell>
          <cell r="E22654">
            <v>8</v>
          </cell>
          <cell r="I22654">
            <v>-112966154.09</v>
          </cell>
          <cell r="M22654">
            <v>8</v>
          </cell>
          <cell r="Q22654">
            <v>8</v>
          </cell>
          <cell r="V22654">
            <v>9303</v>
          </cell>
        </row>
        <row r="22655">
          <cell r="A22655">
            <v>1</v>
          </cell>
          <cell r="E22655">
            <v>8</v>
          </cell>
          <cell r="I22655">
            <v>-59420380.509999998</v>
          </cell>
          <cell r="M22655">
            <v>8</v>
          </cell>
          <cell r="Q22655">
            <v>8</v>
          </cell>
          <cell r="V22655">
            <v>9305</v>
          </cell>
        </row>
        <row r="22656">
          <cell r="A22656">
            <v>1</v>
          </cell>
          <cell r="E22656">
            <v>8</v>
          </cell>
          <cell r="I22656">
            <v>0</v>
          </cell>
          <cell r="M22656">
            <v>8</v>
          </cell>
          <cell r="Q22656">
            <v>8</v>
          </cell>
          <cell r="V22656">
            <v>9306</v>
          </cell>
        </row>
        <row r="22657">
          <cell r="A22657">
            <v>1</v>
          </cell>
          <cell r="E22657">
            <v>8</v>
          </cell>
          <cell r="I22657">
            <v>104433054.59</v>
          </cell>
          <cell r="M22657">
            <v>8</v>
          </cell>
          <cell r="Q22657">
            <v>8</v>
          </cell>
          <cell r="V22657">
            <v>9400</v>
          </cell>
        </row>
        <row r="22658">
          <cell r="A22658">
            <v>1</v>
          </cell>
          <cell r="E22658">
            <v>8</v>
          </cell>
          <cell r="I22658">
            <v>-112447018.69</v>
          </cell>
          <cell r="M22658">
            <v>8</v>
          </cell>
          <cell r="Q22658">
            <v>8</v>
          </cell>
          <cell r="V22658">
            <v>9600</v>
          </cell>
        </row>
        <row r="22659">
          <cell r="A22659">
            <v>1</v>
          </cell>
          <cell r="E22659">
            <v>8</v>
          </cell>
          <cell r="I22659">
            <v>-1419430391.04</v>
          </cell>
          <cell r="M22659">
            <v>8</v>
          </cell>
          <cell r="Q22659">
            <v>8</v>
          </cell>
          <cell r="V22659">
            <v>9610</v>
          </cell>
        </row>
        <row r="22660">
          <cell r="A22660">
            <v>1</v>
          </cell>
          <cell r="E22660">
            <v>8</v>
          </cell>
          <cell r="I22660">
            <v>1032384.27</v>
          </cell>
          <cell r="M22660">
            <v>8</v>
          </cell>
          <cell r="Q22660">
            <v>8</v>
          </cell>
          <cell r="V22660">
            <v>9620</v>
          </cell>
        </row>
        <row r="22661">
          <cell r="A22661">
            <v>1</v>
          </cell>
          <cell r="E22661">
            <v>8</v>
          </cell>
          <cell r="I22661">
            <v>0</v>
          </cell>
          <cell r="M22661">
            <v>8</v>
          </cell>
          <cell r="Q22661">
            <v>8</v>
          </cell>
          <cell r="V22661">
            <v>9670</v>
          </cell>
        </row>
        <row r="22662">
          <cell r="A22662">
            <v>1</v>
          </cell>
          <cell r="E22662">
            <v>8</v>
          </cell>
          <cell r="I22662">
            <v>0</v>
          </cell>
          <cell r="M22662">
            <v>8</v>
          </cell>
          <cell r="Q22662">
            <v>8</v>
          </cell>
          <cell r="V22662">
            <v>9990</v>
          </cell>
        </row>
        <row r="22663">
          <cell r="A22663">
            <v>1</v>
          </cell>
          <cell r="E22663">
            <v>8</v>
          </cell>
          <cell r="I22663">
            <v>741804365.05999994</v>
          </cell>
          <cell r="M22663">
            <v>8</v>
          </cell>
          <cell r="Q22663">
            <v>8</v>
          </cell>
          <cell r="V22663">
            <v>5301</v>
          </cell>
        </row>
        <row r="22664">
          <cell r="A22664">
            <v>1</v>
          </cell>
          <cell r="E22664">
            <v>4</v>
          </cell>
          <cell r="I22664">
            <v>0</v>
          </cell>
          <cell r="M22664">
            <v>4</v>
          </cell>
          <cell r="Q22664">
            <v>4</v>
          </cell>
          <cell r="V22664">
            <v>2051</v>
          </cell>
        </row>
        <row r="22665">
          <cell r="A22665">
            <v>1</v>
          </cell>
          <cell r="E22665">
            <v>25</v>
          </cell>
          <cell r="I22665">
            <v>46715.49</v>
          </cell>
          <cell r="M22665">
            <v>25</v>
          </cell>
          <cell r="Q22665">
            <v>25</v>
          </cell>
          <cell r="V22665">
            <v>2030</v>
          </cell>
        </row>
        <row r="22666">
          <cell r="A22666">
            <v>1</v>
          </cell>
          <cell r="E22666">
            <v>25</v>
          </cell>
          <cell r="I22666">
            <v>156000</v>
          </cell>
          <cell r="M22666">
            <v>25</v>
          </cell>
          <cell r="Q22666">
            <v>25</v>
          </cell>
          <cell r="V22666">
            <v>2051</v>
          </cell>
        </row>
        <row r="22667">
          <cell r="A22667">
            <v>1</v>
          </cell>
          <cell r="E22667">
            <v>25</v>
          </cell>
          <cell r="I22667">
            <v>253275.36</v>
          </cell>
          <cell r="M22667">
            <v>25</v>
          </cell>
          <cell r="Q22667">
            <v>25</v>
          </cell>
          <cell r="V22667">
            <v>2052</v>
          </cell>
        </row>
        <row r="22668">
          <cell r="A22668">
            <v>1</v>
          </cell>
          <cell r="E22668">
            <v>25</v>
          </cell>
          <cell r="I22668">
            <v>35244.68</v>
          </cell>
          <cell r="M22668">
            <v>25</v>
          </cell>
          <cell r="Q22668">
            <v>25</v>
          </cell>
          <cell r="V22668">
            <v>2053</v>
          </cell>
        </row>
        <row r="22669">
          <cell r="A22669">
            <v>1</v>
          </cell>
          <cell r="E22669">
            <v>25</v>
          </cell>
          <cell r="I22669">
            <v>3217.5</v>
          </cell>
          <cell r="M22669">
            <v>25</v>
          </cell>
          <cell r="Q22669">
            <v>25</v>
          </cell>
          <cell r="V22669">
            <v>2090</v>
          </cell>
        </row>
        <row r="22670">
          <cell r="A22670">
            <v>1</v>
          </cell>
          <cell r="E22670">
            <v>25</v>
          </cell>
          <cell r="I22670">
            <v>-26869.55</v>
          </cell>
          <cell r="M22670">
            <v>25</v>
          </cell>
          <cell r="Q22670">
            <v>25</v>
          </cell>
          <cell r="V22670">
            <v>3400</v>
          </cell>
        </row>
        <row r="22671">
          <cell r="A22671">
            <v>1</v>
          </cell>
          <cell r="E22671">
            <v>25</v>
          </cell>
          <cell r="I22671">
            <v>16380</v>
          </cell>
          <cell r="M22671">
            <v>25</v>
          </cell>
          <cell r="Q22671">
            <v>25</v>
          </cell>
          <cell r="V22671">
            <v>4150</v>
          </cell>
        </row>
        <row r="22672">
          <cell r="A22672">
            <v>1</v>
          </cell>
          <cell r="E22672">
            <v>25</v>
          </cell>
          <cell r="I22672">
            <v>92597.7</v>
          </cell>
          <cell r="M22672">
            <v>25</v>
          </cell>
          <cell r="Q22672">
            <v>25</v>
          </cell>
          <cell r="V22672">
            <v>4380</v>
          </cell>
        </row>
        <row r="22673">
          <cell r="A22673">
            <v>1</v>
          </cell>
          <cell r="E22673">
            <v>25</v>
          </cell>
          <cell r="I22673">
            <v>14571.21</v>
          </cell>
          <cell r="M22673">
            <v>25</v>
          </cell>
          <cell r="Q22673">
            <v>25</v>
          </cell>
          <cell r="V22673">
            <v>4601</v>
          </cell>
        </row>
        <row r="22674">
          <cell r="A22674">
            <v>1</v>
          </cell>
          <cell r="E22674">
            <v>25</v>
          </cell>
          <cell r="I22674">
            <v>95940</v>
          </cell>
          <cell r="M22674">
            <v>25</v>
          </cell>
          <cell r="Q22674">
            <v>25</v>
          </cell>
          <cell r="V22674">
            <v>4602</v>
          </cell>
        </row>
        <row r="22675">
          <cell r="A22675">
            <v>1</v>
          </cell>
          <cell r="E22675">
            <v>25</v>
          </cell>
          <cell r="I22675">
            <v>36228.720000000001</v>
          </cell>
          <cell r="M22675">
            <v>25</v>
          </cell>
          <cell r="Q22675">
            <v>25</v>
          </cell>
          <cell r="V22675">
            <v>4660</v>
          </cell>
        </row>
        <row r="22676">
          <cell r="A22676">
            <v>1</v>
          </cell>
          <cell r="E22676">
            <v>25</v>
          </cell>
          <cell r="I22676">
            <v>1853.28</v>
          </cell>
          <cell r="M22676">
            <v>25</v>
          </cell>
          <cell r="Q22676">
            <v>25</v>
          </cell>
          <cell r="V22676">
            <v>4720</v>
          </cell>
        </row>
        <row r="22677">
          <cell r="A22677">
            <v>1</v>
          </cell>
          <cell r="E22677">
            <v>25</v>
          </cell>
          <cell r="I22677">
            <v>780</v>
          </cell>
          <cell r="M22677">
            <v>25</v>
          </cell>
          <cell r="Q22677">
            <v>25</v>
          </cell>
          <cell r="V22677">
            <v>4775</v>
          </cell>
        </row>
        <row r="22678">
          <cell r="A22678">
            <v>1</v>
          </cell>
          <cell r="E22678">
            <v>25</v>
          </cell>
          <cell r="I22678">
            <v>299075.40000000002</v>
          </cell>
          <cell r="M22678">
            <v>25</v>
          </cell>
          <cell r="Q22678">
            <v>25</v>
          </cell>
          <cell r="V22678">
            <v>4785</v>
          </cell>
        </row>
        <row r="22679">
          <cell r="A22679">
            <v>1</v>
          </cell>
          <cell r="E22679">
            <v>25</v>
          </cell>
          <cell r="I22679">
            <v>64903.66</v>
          </cell>
          <cell r="M22679">
            <v>25</v>
          </cell>
          <cell r="Q22679">
            <v>25</v>
          </cell>
          <cell r="V22679">
            <v>4800</v>
          </cell>
        </row>
        <row r="22680">
          <cell r="A22680">
            <v>1</v>
          </cell>
          <cell r="E22680">
            <v>25</v>
          </cell>
          <cell r="I22680">
            <v>30512.04</v>
          </cell>
          <cell r="M22680">
            <v>25</v>
          </cell>
          <cell r="Q22680">
            <v>25</v>
          </cell>
          <cell r="V22680">
            <v>4830</v>
          </cell>
        </row>
        <row r="22681">
          <cell r="A22681">
            <v>1</v>
          </cell>
          <cell r="E22681">
            <v>25</v>
          </cell>
          <cell r="I22681">
            <v>12409.96</v>
          </cell>
          <cell r="M22681">
            <v>25</v>
          </cell>
          <cell r="Q22681">
            <v>25</v>
          </cell>
          <cell r="V22681">
            <v>4850</v>
          </cell>
        </row>
        <row r="22682">
          <cell r="A22682">
            <v>1</v>
          </cell>
          <cell r="E22682">
            <v>25</v>
          </cell>
          <cell r="I22682">
            <v>-2329192.5499999998</v>
          </cell>
          <cell r="M22682">
            <v>25</v>
          </cell>
          <cell r="Q22682">
            <v>25</v>
          </cell>
          <cell r="V22682">
            <v>5400</v>
          </cell>
        </row>
        <row r="22683">
          <cell r="A22683">
            <v>1</v>
          </cell>
          <cell r="E22683">
            <v>25</v>
          </cell>
          <cell r="I22683">
            <v>-1925396.74</v>
          </cell>
          <cell r="M22683">
            <v>25</v>
          </cell>
          <cell r="Q22683">
            <v>25</v>
          </cell>
          <cell r="V22683">
            <v>5400</v>
          </cell>
        </row>
        <row r="22684">
          <cell r="A22684">
            <v>1</v>
          </cell>
          <cell r="E22684">
            <v>25</v>
          </cell>
          <cell r="I22684">
            <v>44563.040000000001</v>
          </cell>
          <cell r="M22684">
            <v>25</v>
          </cell>
          <cell r="Q22684">
            <v>25</v>
          </cell>
          <cell r="V22684">
            <v>6410</v>
          </cell>
        </row>
        <row r="22685">
          <cell r="A22685">
            <v>1</v>
          </cell>
          <cell r="E22685">
            <v>25</v>
          </cell>
          <cell r="I22685">
            <v>338264.84</v>
          </cell>
          <cell r="M22685">
            <v>25</v>
          </cell>
          <cell r="Q22685">
            <v>25</v>
          </cell>
          <cell r="V22685">
            <v>6710</v>
          </cell>
        </row>
        <row r="22686">
          <cell r="A22686">
            <v>1</v>
          </cell>
          <cell r="E22686">
            <v>25</v>
          </cell>
          <cell r="I22686">
            <v>72749.460000000006</v>
          </cell>
          <cell r="M22686">
            <v>25</v>
          </cell>
          <cell r="Q22686">
            <v>25</v>
          </cell>
          <cell r="V22686">
            <v>7300</v>
          </cell>
        </row>
        <row r="22687">
          <cell r="A22687">
            <v>1</v>
          </cell>
          <cell r="E22687">
            <v>25</v>
          </cell>
          <cell r="I22687">
            <v>84861.66</v>
          </cell>
          <cell r="M22687">
            <v>25</v>
          </cell>
          <cell r="Q22687">
            <v>25</v>
          </cell>
          <cell r="V22687">
            <v>7300</v>
          </cell>
        </row>
        <row r="22688">
          <cell r="A22688">
            <v>1</v>
          </cell>
          <cell r="E22688">
            <v>25</v>
          </cell>
          <cell r="I22688">
            <v>163314.84</v>
          </cell>
          <cell r="M22688">
            <v>25</v>
          </cell>
          <cell r="Q22688">
            <v>25</v>
          </cell>
          <cell r="V22688">
            <v>7300</v>
          </cell>
        </row>
        <row r="22689">
          <cell r="A22689">
            <v>1</v>
          </cell>
          <cell r="E22689">
            <v>25</v>
          </cell>
          <cell r="I22689">
            <v>2340000</v>
          </cell>
          <cell r="M22689">
            <v>25</v>
          </cell>
          <cell r="Q22689">
            <v>25</v>
          </cell>
          <cell r="V22689">
            <v>8401</v>
          </cell>
        </row>
        <row r="22690">
          <cell r="A22690">
            <v>1</v>
          </cell>
          <cell r="E22690">
            <v>25</v>
          </cell>
          <cell r="I22690">
            <v>78000</v>
          </cell>
          <cell r="M22690">
            <v>25</v>
          </cell>
          <cell r="Q22690">
            <v>25</v>
          </cell>
          <cell r="V22690">
            <v>9100</v>
          </cell>
        </row>
        <row r="22691">
          <cell r="A22691">
            <v>1</v>
          </cell>
          <cell r="E22691">
            <v>11</v>
          </cell>
          <cell r="I22691">
            <v>1519963.79</v>
          </cell>
          <cell r="M22691">
            <v>11</v>
          </cell>
          <cell r="Q22691">
            <v>11</v>
          </cell>
          <cell r="V22691">
            <v>3400</v>
          </cell>
        </row>
        <row r="22692">
          <cell r="A22692">
            <v>1</v>
          </cell>
          <cell r="E22692">
            <v>11</v>
          </cell>
          <cell r="I22692">
            <v>4000</v>
          </cell>
          <cell r="M22692">
            <v>11</v>
          </cell>
          <cell r="Q22692">
            <v>11</v>
          </cell>
          <cell r="V22692">
            <v>4150</v>
          </cell>
        </row>
        <row r="22693">
          <cell r="A22693">
            <v>1</v>
          </cell>
          <cell r="E22693">
            <v>11</v>
          </cell>
          <cell r="I22693">
            <v>434715.11</v>
          </cell>
          <cell r="M22693">
            <v>11</v>
          </cell>
          <cell r="Q22693">
            <v>11</v>
          </cell>
          <cell r="V22693">
            <v>4730</v>
          </cell>
        </row>
        <row r="22694">
          <cell r="A22694">
            <v>1</v>
          </cell>
          <cell r="E22694">
            <v>11</v>
          </cell>
          <cell r="I22694">
            <v>-24232519.800000001</v>
          </cell>
          <cell r="M22694">
            <v>11</v>
          </cell>
          <cell r="Q22694">
            <v>11</v>
          </cell>
          <cell r="V22694">
            <v>5400</v>
          </cell>
        </row>
        <row r="22695">
          <cell r="A22695">
            <v>1</v>
          </cell>
          <cell r="E22695">
            <v>11</v>
          </cell>
          <cell r="I22695">
            <v>5347023.0599999996</v>
          </cell>
          <cell r="M22695">
            <v>11</v>
          </cell>
          <cell r="Q22695">
            <v>11</v>
          </cell>
          <cell r="V22695">
            <v>8112</v>
          </cell>
        </row>
        <row r="22696">
          <cell r="A22696">
            <v>1</v>
          </cell>
          <cell r="E22696">
            <v>11</v>
          </cell>
          <cell r="I22696">
            <v>32276.639999999999</v>
          </cell>
          <cell r="M22696">
            <v>11</v>
          </cell>
          <cell r="Q22696">
            <v>11</v>
          </cell>
          <cell r="V22696">
            <v>8113</v>
          </cell>
        </row>
        <row r="22697">
          <cell r="A22697">
            <v>1</v>
          </cell>
          <cell r="E22697">
            <v>11</v>
          </cell>
          <cell r="I22697">
            <v>-434715.11</v>
          </cell>
          <cell r="M22697">
            <v>11</v>
          </cell>
          <cell r="Q22697">
            <v>11</v>
          </cell>
          <cell r="V22697">
            <v>9251</v>
          </cell>
        </row>
        <row r="22698">
          <cell r="A22698">
            <v>1</v>
          </cell>
          <cell r="E22698">
            <v>11</v>
          </cell>
          <cell r="I22698">
            <v>17329256.309999999</v>
          </cell>
          <cell r="M22698">
            <v>11</v>
          </cell>
          <cell r="Q22698">
            <v>11</v>
          </cell>
          <cell r="V22698">
            <v>5301</v>
          </cell>
        </row>
        <row r="22699">
          <cell r="A22699">
            <v>1</v>
          </cell>
          <cell r="E22699">
            <v>7</v>
          </cell>
          <cell r="I22699">
            <v>0</v>
          </cell>
          <cell r="M22699">
            <v>7</v>
          </cell>
          <cell r="Q22699">
            <v>7</v>
          </cell>
          <cell r="V22699">
            <v>1010</v>
          </cell>
        </row>
        <row r="22700">
          <cell r="A22700">
            <v>1</v>
          </cell>
          <cell r="E22700">
            <v>7</v>
          </cell>
          <cell r="I22700">
            <v>0</v>
          </cell>
          <cell r="M22700">
            <v>7</v>
          </cell>
          <cell r="Q22700">
            <v>7</v>
          </cell>
          <cell r="V22700">
            <v>1030</v>
          </cell>
        </row>
        <row r="22701">
          <cell r="A22701">
            <v>1</v>
          </cell>
          <cell r="E22701">
            <v>7</v>
          </cell>
          <cell r="I22701">
            <v>0</v>
          </cell>
          <cell r="M22701">
            <v>7</v>
          </cell>
          <cell r="Q22701">
            <v>7</v>
          </cell>
          <cell r="V22701">
            <v>1095</v>
          </cell>
        </row>
        <row r="22702">
          <cell r="A22702">
            <v>1</v>
          </cell>
          <cell r="E22702">
            <v>7</v>
          </cell>
          <cell r="I22702">
            <v>0</v>
          </cell>
          <cell r="M22702">
            <v>7</v>
          </cell>
          <cell r="Q22702">
            <v>7</v>
          </cell>
          <cell r="V22702">
            <v>2010</v>
          </cell>
        </row>
        <row r="22703">
          <cell r="A22703">
            <v>1</v>
          </cell>
          <cell r="E22703">
            <v>7</v>
          </cell>
          <cell r="I22703">
            <v>713000</v>
          </cell>
          <cell r="M22703">
            <v>7</v>
          </cell>
          <cell r="Q22703">
            <v>7</v>
          </cell>
          <cell r="V22703">
            <v>2030</v>
          </cell>
        </row>
        <row r="22704">
          <cell r="A22704">
            <v>1</v>
          </cell>
          <cell r="E22704">
            <v>7</v>
          </cell>
          <cell r="I22704">
            <v>473733.62</v>
          </cell>
          <cell r="M22704">
            <v>7</v>
          </cell>
          <cell r="Q22704">
            <v>7</v>
          </cell>
          <cell r="V22704">
            <v>2040</v>
          </cell>
        </row>
        <row r="22705">
          <cell r="A22705">
            <v>1</v>
          </cell>
          <cell r="E22705">
            <v>7</v>
          </cell>
          <cell r="I22705">
            <v>0</v>
          </cell>
          <cell r="M22705">
            <v>7</v>
          </cell>
          <cell r="Q22705">
            <v>7</v>
          </cell>
          <cell r="V22705">
            <v>2051</v>
          </cell>
        </row>
        <row r="22706">
          <cell r="A22706">
            <v>1</v>
          </cell>
          <cell r="E22706">
            <v>7</v>
          </cell>
          <cell r="I22706">
            <v>0</v>
          </cell>
          <cell r="M22706">
            <v>7</v>
          </cell>
          <cell r="Q22706">
            <v>7</v>
          </cell>
          <cell r="V22706">
            <v>2052</v>
          </cell>
        </row>
        <row r="22707">
          <cell r="A22707">
            <v>1</v>
          </cell>
          <cell r="E22707">
            <v>7</v>
          </cell>
          <cell r="I22707">
            <v>0</v>
          </cell>
          <cell r="M22707">
            <v>7</v>
          </cell>
          <cell r="Q22707">
            <v>7</v>
          </cell>
          <cell r="V22707">
            <v>2053</v>
          </cell>
        </row>
        <row r="22708">
          <cell r="A22708">
            <v>1</v>
          </cell>
          <cell r="E22708">
            <v>7</v>
          </cell>
          <cell r="I22708">
            <v>0</v>
          </cell>
          <cell r="M22708">
            <v>7</v>
          </cell>
          <cell r="Q22708">
            <v>7</v>
          </cell>
          <cell r="V22708">
            <v>2055</v>
          </cell>
        </row>
        <row r="22709">
          <cell r="A22709">
            <v>1</v>
          </cell>
          <cell r="E22709">
            <v>7</v>
          </cell>
          <cell r="I22709">
            <v>0</v>
          </cell>
          <cell r="M22709">
            <v>7</v>
          </cell>
          <cell r="Q22709">
            <v>7</v>
          </cell>
          <cell r="V22709">
            <v>2090</v>
          </cell>
        </row>
        <row r="22710">
          <cell r="A22710">
            <v>1</v>
          </cell>
          <cell r="E22710">
            <v>7</v>
          </cell>
          <cell r="I22710">
            <v>0</v>
          </cell>
          <cell r="M22710">
            <v>7</v>
          </cell>
          <cell r="Q22710">
            <v>7</v>
          </cell>
          <cell r="V22710">
            <v>2095</v>
          </cell>
        </row>
        <row r="22711">
          <cell r="A22711">
            <v>1</v>
          </cell>
          <cell r="E22711">
            <v>7</v>
          </cell>
          <cell r="I22711">
            <v>-2730.97</v>
          </cell>
          <cell r="M22711">
            <v>7</v>
          </cell>
          <cell r="Q22711">
            <v>7</v>
          </cell>
          <cell r="V22711">
            <v>3300</v>
          </cell>
        </row>
        <row r="22712">
          <cell r="A22712">
            <v>1</v>
          </cell>
          <cell r="E22712">
            <v>7</v>
          </cell>
          <cell r="I22712">
            <v>-168754.39</v>
          </cell>
          <cell r="M22712">
            <v>7</v>
          </cell>
          <cell r="Q22712">
            <v>7</v>
          </cell>
          <cell r="V22712">
            <v>3400</v>
          </cell>
        </row>
        <row r="22713">
          <cell r="A22713">
            <v>1</v>
          </cell>
          <cell r="E22713">
            <v>7</v>
          </cell>
          <cell r="I22713">
            <v>-36855</v>
          </cell>
          <cell r="M22713">
            <v>7</v>
          </cell>
          <cell r="Q22713">
            <v>7</v>
          </cell>
          <cell r="V22713">
            <v>4000</v>
          </cell>
        </row>
        <row r="22714">
          <cell r="A22714">
            <v>1</v>
          </cell>
          <cell r="E22714">
            <v>7</v>
          </cell>
          <cell r="I22714">
            <v>0</v>
          </cell>
          <cell r="M22714">
            <v>7</v>
          </cell>
          <cell r="Q22714">
            <v>7</v>
          </cell>
          <cell r="V22714">
            <v>4050</v>
          </cell>
        </row>
        <row r="22715">
          <cell r="A22715">
            <v>1</v>
          </cell>
          <cell r="E22715">
            <v>7</v>
          </cell>
          <cell r="I22715">
            <v>38760.9</v>
          </cell>
          <cell r="M22715">
            <v>7</v>
          </cell>
          <cell r="Q22715">
            <v>7</v>
          </cell>
          <cell r="V22715">
            <v>4150</v>
          </cell>
        </row>
        <row r="22716">
          <cell r="A22716">
            <v>1</v>
          </cell>
          <cell r="E22716">
            <v>7</v>
          </cell>
          <cell r="I22716">
            <v>675</v>
          </cell>
          <cell r="M22716">
            <v>7</v>
          </cell>
          <cell r="Q22716">
            <v>7</v>
          </cell>
          <cell r="V22716">
            <v>4250</v>
          </cell>
        </row>
        <row r="22717">
          <cell r="A22717">
            <v>1</v>
          </cell>
          <cell r="E22717">
            <v>7</v>
          </cell>
          <cell r="I22717">
            <v>2300</v>
          </cell>
          <cell r="M22717">
            <v>7</v>
          </cell>
          <cell r="Q22717">
            <v>7</v>
          </cell>
          <cell r="V22717">
            <v>4260</v>
          </cell>
        </row>
        <row r="22718">
          <cell r="A22718">
            <v>1</v>
          </cell>
          <cell r="E22718">
            <v>7</v>
          </cell>
          <cell r="I22718">
            <v>6500</v>
          </cell>
          <cell r="M22718">
            <v>7</v>
          </cell>
          <cell r="Q22718">
            <v>7</v>
          </cell>
          <cell r="V22718">
            <v>4280</v>
          </cell>
        </row>
        <row r="22719">
          <cell r="A22719">
            <v>1</v>
          </cell>
          <cell r="E22719">
            <v>7</v>
          </cell>
          <cell r="I22719">
            <v>0</v>
          </cell>
          <cell r="M22719">
            <v>7</v>
          </cell>
          <cell r="Q22719">
            <v>7</v>
          </cell>
          <cell r="V22719">
            <v>4302</v>
          </cell>
        </row>
        <row r="22720">
          <cell r="A22720">
            <v>1</v>
          </cell>
          <cell r="E22720">
            <v>7</v>
          </cell>
          <cell r="I22720">
            <v>0</v>
          </cell>
          <cell r="M22720">
            <v>7</v>
          </cell>
          <cell r="Q22720">
            <v>7</v>
          </cell>
          <cell r="V22720">
            <v>4303</v>
          </cell>
        </row>
        <row r="22721">
          <cell r="A22721">
            <v>1</v>
          </cell>
          <cell r="E22721">
            <v>7</v>
          </cell>
          <cell r="I22721">
            <v>0</v>
          </cell>
          <cell r="M22721">
            <v>7</v>
          </cell>
          <cell r="Q22721">
            <v>7</v>
          </cell>
          <cell r="V22721">
            <v>4305</v>
          </cell>
        </row>
        <row r="22722">
          <cell r="A22722">
            <v>1</v>
          </cell>
          <cell r="E22722">
            <v>7</v>
          </cell>
          <cell r="I22722">
            <v>4500</v>
          </cell>
          <cell r="M22722">
            <v>7</v>
          </cell>
          <cell r="Q22722">
            <v>7</v>
          </cell>
          <cell r="V22722">
            <v>4360</v>
          </cell>
        </row>
        <row r="22723">
          <cell r="A22723">
            <v>1</v>
          </cell>
          <cell r="E22723">
            <v>7</v>
          </cell>
          <cell r="I22723">
            <v>898</v>
          </cell>
          <cell r="M22723">
            <v>7</v>
          </cell>
          <cell r="Q22723">
            <v>7</v>
          </cell>
          <cell r="V22723">
            <v>4380</v>
          </cell>
        </row>
        <row r="22724">
          <cell r="A22724">
            <v>1</v>
          </cell>
          <cell r="E22724">
            <v>7</v>
          </cell>
          <cell r="I22724">
            <v>0</v>
          </cell>
          <cell r="M22724">
            <v>7</v>
          </cell>
          <cell r="Q22724">
            <v>7</v>
          </cell>
          <cell r="V22724">
            <v>4490</v>
          </cell>
        </row>
        <row r="22725">
          <cell r="A22725">
            <v>1</v>
          </cell>
          <cell r="E22725">
            <v>7</v>
          </cell>
          <cell r="I22725">
            <v>0</v>
          </cell>
          <cell r="M22725">
            <v>7</v>
          </cell>
          <cell r="Q22725">
            <v>7</v>
          </cell>
          <cell r="V22725">
            <v>4500</v>
          </cell>
        </row>
        <row r="22726">
          <cell r="A22726">
            <v>1</v>
          </cell>
          <cell r="E22726">
            <v>7</v>
          </cell>
          <cell r="I22726">
            <v>132066</v>
          </cell>
          <cell r="M22726">
            <v>7</v>
          </cell>
          <cell r="Q22726">
            <v>7</v>
          </cell>
          <cell r="V22726">
            <v>4560</v>
          </cell>
        </row>
        <row r="22727">
          <cell r="A22727">
            <v>1</v>
          </cell>
          <cell r="E22727">
            <v>7</v>
          </cell>
          <cell r="I22727">
            <v>96550</v>
          </cell>
          <cell r="M22727">
            <v>7</v>
          </cell>
          <cell r="Q22727">
            <v>7</v>
          </cell>
          <cell r="V22727">
            <v>4601</v>
          </cell>
        </row>
        <row r="22728">
          <cell r="A22728">
            <v>1</v>
          </cell>
          <cell r="E22728">
            <v>7</v>
          </cell>
          <cell r="I22728">
            <v>19040</v>
          </cell>
          <cell r="M22728">
            <v>7</v>
          </cell>
          <cell r="Q22728">
            <v>7</v>
          </cell>
          <cell r="V22728">
            <v>4604</v>
          </cell>
        </row>
        <row r="22729">
          <cell r="A22729">
            <v>1</v>
          </cell>
          <cell r="E22729">
            <v>7</v>
          </cell>
          <cell r="I22729">
            <v>500</v>
          </cell>
          <cell r="M22729">
            <v>7</v>
          </cell>
          <cell r="Q22729">
            <v>7</v>
          </cell>
          <cell r="V22729">
            <v>4610</v>
          </cell>
        </row>
        <row r="22730">
          <cell r="A22730">
            <v>1</v>
          </cell>
          <cell r="E22730">
            <v>7</v>
          </cell>
          <cell r="I22730">
            <v>30338</v>
          </cell>
          <cell r="M22730">
            <v>7</v>
          </cell>
          <cell r="Q22730">
            <v>7</v>
          </cell>
          <cell r="V22730">
            <v>4640</v>
          </cell>
        </row>
        <row r="22731">
          <cell r="A22731">
            <v>1</v>
          </cell>
          <cell r="E22731">
            <v>7</v>
          </cell>
          <cell r="I22731">
            <v>0</v>
          </cell>
          <cell r="M22731">
            <v>7</v>
          </cell>
          <cell r="Q22731">
            <v>7</v>
          </cell>
          <cell r="V22731">
            <v>4660</v>
          </cell>
        </row>
        <row r="22732">
          <cell r="A22732">
            <v>1</v>
          </cell>
          <cell r="E22732">
            <v>7</v>
          </cell>
          <cell r="I22732">
            <v>185280</v>
          </cell>
          <cell r="M22732">
            <v>7</v>
          </cell>
          <cell r="Q22732">
            <v>7</v>
          </cell>
          <cell r="V22732">
            <v>4660</v>
          </cell>
        </row>
        <row r="22733">
          <cell r="A22733">
            <v>1</v>
          </cell>
          <cell r="E22733">
            <v>7</v>
          </cell>
          <cell r="I22733">
            <v>0</v>
          </cell>
          <cell r="M22733">
            <v>7</v>
          </cell>
          <cell r="Q22733">
            <v>7</v>
          </cell>
          <cell r="V22733">
            <v>4680</v>
          </cell>
        </row>
        <row r="22734">
          <cell r="A22734">
            <v>1</v>
          </cell>
          <cell r="E22734">
            <v>7</v>
          </cell>
          <cell r="I22734">
            <v>325000</v>
          </cell>
          <cell r="M22734">
            <v>7</v>
          </cell>
          <cell r="Q22734">
            <v>7</v>
          </cell>
          <cell r="V22734">
            <v>4700</v>
          </cell>
        </row>
        <row r="22735">
          <cell r="A22735">
            <v>1</v>
          </cell>
          <cell r="E22735">
            <v>7</v>
          </cell>
          <cell r="I22735">
            <v>9178</v>
          </cell>
          <cell r="M22735">
            <v>7</v>
          </cell>
          <cell r="Q22735">
            <v>7</v>
          </cell>
          <cell r="V22735">
            <v>4720</v>
          </cell>
        </row>
        <row r="22736">
          <cell r="A22736">
            <v>1</v>
          </cell>
          <cell r="E22736">
            <v>7</v>
          </cell>
          <cell r="I22736">
            <v>1202965.97</v>
          </cell>
          <cell r="M22736">
            <v>7</v>
          </cell>
          <cell r="Q22736">
            <v>7</v>
          </cell>
          <cell r="V22736">
            <v>4730</v>
          </cell>
        </row>
        <row r="22737">
          <cell r="A22737">
            <v>1</v>
          </cell>
          <cell r="E22737">
            <v>7</v>
          </cell>
          <cell r="I22737">
            <v>0</v>
          </cell>
          <cell r="M22737">
            <v>7</v>
          </cell>
          <cell r="Q22737">
            <v>7</v>
          </cell>
          <cell r="V22737">
            <v>4740</v>
          </cell>
        </row>
        <row r="22738">
          <cell r="A22738">
            <v>1</v>
          </cell>
          <cell r="E22738">
            <v>7</v>
          </cell>
          <cell r="I22738">
            <v>0</v>
          </cell>
          <cell r="M22738">
            <v>7</v>
          </cell>
          <cell r="Q22738">
            <v>7</v>
          </cell>
          <cell r="V22738">
            <v>4770</v>
          </cell>
        </row>
        <row r="22739">
          <cell r="A22739">
            <v>1</v>
          </cell>
          <cell r="E22739">
            <v>7</v>
          </cell>
          <cell r="I22739">
            <v>29456</v>
          </cell>
          <cell r="M22739">
            <v>7</v>
          </cell>
          <cell r="Q22739">
            <v>7</v>
          </cell>
          <cell r="V22739">
            <v>4775</v>
          </cell>
        </row>
        <row r="22740">
          <cell r="A22740">
            <v>1</v>
          </cell>
          <cell r="E22740">
            <v>7</v>
          </cell>
          <cell r="I22740">
            <v>0</v>
          </cell>
          <cell r="M22740">
            <v>7</v>
          </cell>
          <cell r="Q22740">
            <v>7</v>
          </cell>
          <cell r="V22740">
            <v>4775</v>
          </cell>
        </row>
        <row r="22741">
          <cell r="A22741">
            <v>1</v>
          </cell>
          <cell r="E22741">
            <v>7</v>
          </cell>
          <cell r="I22741">
            <v>0</v>
          </cell>
          <cell r="M22741">
            <v>7</v>
          </cell>
          <cell r="Q22741">
            <v>7</v>
          </cell>
          <cell r="V22741">
            <v>4780</v>
          </cell>
        </row>
        <row r="22742">
          <cell r="A22742">
            <v>1</v>
          </cell>
          <cell r="E22742">
            <v>7</v>
          </cell>
          <cell r="I22742">
            <v>320710</v>
          </cell>
          <cell r="M22742">
            <v>7</v>
          </cell>
          <cell r="Q22742">
            <v>7</v>
          </cell>
          <cell r="V22742">
            <v>4785</v>
          </cell>
        </row>
        <row r="22743">
          <cell r="A22743">
            <v>1</v>
          </cell>
          <cell r="E22743">
            <v>7</v>
          </cell>
          <cell r="I22743">
            <v>30150</v>
          </cell>
          <cell r="M22743">
            <v>7</v>
          </cell>
          <cell r="Q22743">
            <v>7</v>
          </cell>
          <cell r="V22743">
            <v>4800</v>
          </cell>
        </row>
        <row r="22744">
          <cell r="A22744">
            <v>1</v>
          </cell>
          <cell r="E22744">
            <v>7</v>
          </cell>
          <cell r="I22744">
            <v>-41999</v>
          </cell>
          <cell r="M22744">
            <v>7</v>
          </cell>
          <cell r="Q22744">
            <v>7</v>
          </cell>
          <cell r="V22744">
            <v>4830</v>
          </cell>
        </row>
        <row r="22745">
          <cell r="A22745">
            <v>1</v>
          </cell>
          <cell r="E22745">
            <v>7</v>
          </cell>
          <cell r="I22745">
            <v>10760</v>
          </cell>
          <cell r="M22745">
            <v>7</v>
          </cell>
          <cell r="Q22745">
            <v>7</v>
          </cell>
          <cell r="V22745">
            <v>4830</v>
          </cell>
        </row>
        <row r="22746">
          <cell r="A22746">
            <v>1</v>
          </cell>
          <cell r="E22746">
            <v>7</v>
          </cell>
          <cell r="I22746">
            <v>20100</v>
          </cell>
          <cell r="M22746">
            <v>7</v>
          </cell>
          <cell r="Q22746">
            <v>7</v>
          </cell>
          <cell r="V22746">
            <v>4850</v>
          </cell>
        </row>
        <row r="22747">
          <cell r="A22747">
            <v>1</v>
          </cell>
          <cell r="E22747">
            <v>7</v>
          </cell>
          <cell r="I22747">
            <v>139500</v>
          </cell>
          <cell r="M22747">
            <v>7</v>
          </cell>
          <cell r="Q22747">
            <v>7</v>
          </cell>
          <cell r="V22747">
            <v>4900</v>
          </cell>
        </row>
        <row r="22748">
          <cell r="A22748">
            <v>1</v>
          </cell>
          <cell r="E22748">
            <v>4</v>
          </cell>
          <cell r="I22748">
            <v>0</v>
          </cell>
          <cell r="M22748">
            <v>4</v>
          </cell>
          <cell r="Q22748">
            <v>4</v>
          </cell>
          <cell r="V22748">
            <v>2040</v>
          </cell>
        </row>
        <row r="22749">
          <cell r="A22749">
            <v>1</v>
          </cell>
          <cell r="E22749">
            <v>4</v>
          </cell>
          <cell r="I22749">
            <v>0</v>
          </cell>
          <cell r="M22749">
            <v>4</v>
          </cell>
          <cell r="Q22749">
            <v>4</v>
          </cell>
          <cell r="V22749">
            <v>7300</v>
          </cell>
        </row>
        <row r="22750">
          <cell r="A22750">
            <v>1</v>
          </cell>
          <cell r="E22750">
            <v>12</v>
          </cell>
          <cell r="I22750">
            <v>-52623.25</v>
          </cell>
          <cell r="M22750">
            <v>12</v>
          </cell>
          <cell r="Q22750">
            <v>12</v>
          </cell>
          <cell r="V22750">
            <v>3400</v>
          </cell>
        </row>
        <row r="22751">
          <cell r="A22751">
            <v>1</v>
          </cell>
          <cell r="E22751">
            <v>12</v>
          </cell>
          <cell r="I22751">
            <v>-20000</v>
          </cell>
          <cell r="M22751">
            <v>12</v>
          </cell>
          <cell r="Q22751">
            <v>12</v>
          </cell>
          <cell r="V22751">
            <v>5100</v>
          </cell>
        </row>
        <row r="22752">
          <cell r="A22752">
            <v>1</v>
          </cell>
          <cell r="E22752">
            <v>12</v>
          </cell>
          <cell r="I22752">
            <v>6428864.2800000003</v>
          </cell>
          <cell r="M22752">
            <v>12</v>
          </cell>
          <cell r="Q22752">
            <v>12</v>
          </cell>
          <cell r="V22752">
            <v>5200</v>
          </cell>
        </row>
        <row r="22753">
          <cell r="A22753">
            <v>1</v>
          </cell>
          <cell r="E22753">
            <v>12</v>
          </cell>
          <cell r="I22753">
            <v>-8238577.0700000003</v>
          </cell>
          <cell r="M22753">
            <v>12</v>
          </cell>
          <cell r="Q22753">
            <v>12</v>
          </cell>
          <cell r="V22753">
            <v>5400</v>
          </cell>
        </row>
        <row r="22754">
          <cell r="A22754">
            <v>1</v>
          </cell>
          <cell r="E22754">
            <v>12</v>
          </cell>
          <cell r="I22754">
            <v>-29851.39</v>
          </cell>
          <cell r="M22754">
            <v>12</v>
          </cell>
          <cell r="Q22754">
            <v>12</v>
          </cell>
          <cell r="V22754">
            <v>5400</v>
          </cell>
        </row>
        <row r="22755">
          <cell r="A22755">
            <v>1</v>
          </cell>
          <cell r="E22755">
            <v>12</v>
          </cell>
          <cell r="I22755">
            <v>46592.12</v>
          </cell>
          <cell r="M22755">
            <v>12</v>
          </cell>
          <cell r="Q22755">
            <v>12</v>
          </cell>
          <cell r="V22755">
            <v>6110</v>
          </cell>
        </row>
        <row r="22756">
          <cell r="A22756">
            <v>1</v>
          </cell>
          <cell r="E22756">
            <v>12</v>
          </cell>
          <cell r="I22756">
            <v>-25961.919999999998</v>
          </cell>
          <cell r="M22756">
            <v>12</v>
          </cell>
          <cell r="Q22756">
            <v>12</v>
          </cell>
          <cell r="V22756">
            <v>6120</v>
          </cell>
        </row>
        <row r="22757">
          <cell r="A22757">
            <v>1</v>
          </cell>
          <cell r="E22757">
            <v>12</v>
          </cell>
          <cell r="I22757">
            <v>24150.12</v>
          </cell>
          <cell r="M22757">
            <v>12</v>
          </cell>
          <cell r="Q22757">
            <v>12</v>
          </cell>
          <cell r="V22757">
            <v>6210</v>
          </cell>
        </row>
        <row r="22758">
          <cell r="A22758">
            <v>1</v>
          </cell>
          <cell r="E22758">
            <v>12</v>
          </cell>
          <cell r="I22758">
            <v>-18918.41</v>
          </cell>
          <cell r="M22758">
            <v>12</v>
          </cell>
          <cell r="Q22758">
            <v>12</v>
          </cell>
          <cell r="V22758">
            <v>6220</v>
          </cell>
        </row>
        <row r="22759">
          <cell r="A22759">
            <v>1</v>
          </cell>
          <cell r="E22759">
            <v>12</v>
          </cell>
          <cell r="I22759">
            <v>4620</v>
          </cell>
          <cell r="M22759">
            <v>12</v>
          </cell>
          <cell r="Q22759">
            <v>12</v>
          </cell>
          <cell r="V22759">
            <v>7000</v>
          </cell>
        </row>
        <row r="22760">
          <cell r="A22760">
            <v>1</v>
          </cell>
          <cell r="E22760">
            <v>12</v>
          </cell>
          <cell r="I22760">
            <v>0</v>
          </cell>
          <cell r="M22760">
            <v>12</v>
          </cell>
          <cell r="Q22760">
            <v>12</v>
          </cell>
          <cell r="V22760">
            <v>7100</v>
          </cell>
        </row>
        <row r="22761">
          <cell r="A22761">
            <v>1</v>
          </cell>
          <cell r="E22761">
            <v>12</v>
          </cell>
          <cell r="I22761">
            <v>2500</v>
          </cell>
          <cell r="M22761">
            <v>12</v>
          </cell>
          <cell r="Q22761">
            <v>12</v>
          </cell>
          <cell r="V22761">
            <v>7300</v>
          </cell>
        </row>
        <row r="22762">
          <cell r="A22762">
            <v>1</v>
          </cell>
          <cell r="E22762">
            <v>12</v>
          </cell>
          <cell r="I22762">
            <v>73694.740000000005</v>
          </cell>
          <cell r="M22762">
            <v>12</v>
          </cell>
          <cell r="Q22762">
            <v>12</v>
          </cell>
          <cell r="V22762">
            <v>7500</v>
          </cell>
        </row>
        <row r="22763">
          <cell r="A22763">
            <v>1</v>
          </cell>
          <cell r="E22763">
            <v>12</v>
          </cell>
          <cell r="I22763">
            <v>4078.06</v>
          </cell>
          <cell r="M22763">
            <v>12</v>
          </cell>
          <cell r="Q22763">
            <v>12</v>
          </cell>
          <cell r="V22763">
            <v>7914</v>
          </cell>
        </row>
        <row r="22764">
          <cell r="A22764">
            <v>1</v>
          </cell>
          <cell r="E22764">
            <v>12</v>
          </cell>
          <cell r="I22764">
            <v>281649.93</v>
          </cell>
          <cell r="M22764">
            <v>12</v>
          </cell>
          <cell r="Q22764">
            <v>12</v>
          </cell>
          <cell r="V22764">
            <v>7915</v>
          </cell>
        </row>
        <row r="22765">
          <cell r="A22765">
            <v>1</v>
          </cell>
          <cell r="E22765">
            <v>12</v>
          </cell>
          <cell r="I22765">
            <v>28688.16</v>
          </cell>
          <cell r="M22765">
            <v>12</v>
          </cell>
          <cell r="Q22765">
            <v>12</v>
          </cell>
          <cell r="V22765">
            <v>8111</v>
          </cell>
        </row>
        <row r="22766">
          <cell r="A22766">
            <v>1</v>
          </cell>
          <cell r="E22766">
            <v>12</v>
          </cell>
          <cell r="I22766">
            <v>-74350.990000000005</v>
          </cell>
          <cell r="M22766">
            <v>12</v>
          </cell>
          <cell r="Q22766">
            <v>12</v>
          </cell>
          <cell r="V22766">
            <v>9251</v>
          </cell>
        </row>
        <row r="22767">
          <cell r="A22767">
            <v>1</v>
          </cell>
          <cell r="E22767">
            <v>12</v>
          </cell>
          <cell r="I22767">
            <v>-71429.14</v>
          </cell>
          <cell r="M22767">
            <v>12</v>
          </cell>
          <cell r="Q22767">
            <v>12</v>
          </cell>
          <cell r="V22767">
            <v>9252</v>
          </cell>
        </row>
        <row r="22768">
          <cell r="A22768">
            <v>1</v>
          </cell>
          <cell r="E22768">
            <v>12</v>
          </cell>
          <cell r="I22768">
            <v>-34507.96</v>
          </cell>
          <cell r="M22768">
            <v>12</v>
          </cell>
          <cell r="Q22768">
            <v>12</v>
          </cell>
          <cell r="V22768">
            <v>9256</v>
          </cell>
        </row>
        <row r="22769">
          <cell r="A22769">
            <v>1</v>
          </cell>
          <cell r="E22769">
            <v>12</v>
          </cell>
          <cell r="I22769">
            <v>-195205.63</v>
          </cell>
          <cell r="M22769">
            <v>12</v>
          </cell>
          <cell r="Q22769">
            <v>12</v>
          </cell>
          <cell r="V22769">
            <v>9305</v>
          </cell>
        </row>
        <row r="22770">
          <cell r="A22770">
            <v>1</v>
          </cell>
          <cell r="E22770">
            <v>12</v>
          </cell>
          <cell r="I22770">
            <v>-14905.61</v>
          </cell>
          <cell r="M22770">
            <v>12</v>
          </cell>
          <cell r="Q22770">
            <v>12</v>
          </cell>
          <cell r="V22770">
            <v>9600</v>
          </cell>
        </row>
        <row r="22771">
          <cell r="A22771">
            <v>1</v>
          </cell>
          <cell r="E22771">
            <v>12</v>
          </cell>
          <cell r="I22771">
            <v>65522.77</v>
          </cell>
          <cell r="M22771">
            <v>12</v>
          </cell>
          <cell r="Q22771">
            <v>12</v>
          </cell>
          <cell r="V22771">
            <v>9610</v>
          </cell>
        </row>
        <row r="22772">
          <cell r="A22772">
            <v>1</v>
          </cell>
          <cell r="E22772">
            <v>12</v>
          </cell>
          <cell r="I22772">
            <v>-90182.21</v>
          </cell>
          <cell r="M22772">
            <v>12</v>
          </cell>
          <cell r="Q22772">
            <v>12</v>
          </cell>
          <cell r="V22772">
            <v>9670</v>
          </cell>
        </row>
        <row r="22773">
          <cell r="A22773">
            <v>1</v>
          </cell>
          <cell r="E22773">
            <v>12</v>
          </cell>
          <cell r="I22773">
            <v>1906153.4</v>
          </cell>
          <cell r="M22773">
            <v>12</v>
          </cell>
          <cell r="Q22773">
            <v>12</v>
          </cell>
          <cell r="V22773">
            <v>5301</v>
          </cell>
        </row>
        <row r="22774">
          <cell r="A22774">
            <v>1</v>
          </cell>
          <cell r="E22774">
            <v>7</v>
          </cell>
          <cell r="I22774">
            <v>-100000</v>
          </cell>
          <cell r="M22774">
            <v>7</v>
          </cell>
          <cell r="Q22774">
            <v>7</v>
          </cell>
          <cell r="V22774">
            <v>5100</v>
          </cell>
        </row>
        <row r="22775">
          <cell r="A22775">
            <v>1</v>
          </cell>
          <cell r="E22775">
            <v>7</v>
          </cell>
          <cell r="I22775">
            <v>450739.64</v>
          </cell>
          <cell r="M22775">
            <v>7</v>
          </cell>
          <cell r="Q22775">
            <v>7</v>
          </cell>
          <cell r="V22775">
            <v>5400</v>
          </cell>
        </row>
        <row r="22776">
          <cell r="A22776">
            <v>1</v>
          </cell>
          <cell r="E22776">
            <v>7</v>
          </cell>
          <cell r="I22776">
            <v>-517751.48</v>
          </cell>
          <cell r="M22776">
            <v>7</v>
          </cell>
          <cell r="Q22776">
            <v>7</v>
          </cell>
          <cell r="V22776">
            <v>5400</v>
          </cell>
        </row>
        <row r="22777">
          <cell r="A22777">
            <v>1</v>
          </cell>
          <cell r="E22777">
            <v>7</v>
          </cell>
          <cell r="I22777">
            <v>392053.25</v>
          </cell>
          <cell r="M22777">
            <v>7</v>
          </cell>
          <cell r="Q22777">
            <v>7</v>
          </cell>
          <cell r="V22777">
            <v>5400</v>
          </cell>
        </row>
        <row r="22778">
          <cell r="A22778">
            <v>1</v>
          </cell>
          <cell r="E22778">
            <v>7</v>
          </cell>
          <cell r="I22778">
            <v>-6658006.6600000001</v>
          </cell>
          <cell r="M22778">
            <v>7</v>
          </cell>
          <cell r="Q22778">
            <v>7</v>
          </cell>
          <cell r="V22778">
            <v>5400</v>
          </cell>
        </row>
        <row r="22779">
          <cell r="A22779">
            <v>1</v>
          </cell>
          <cell r="E22779">
            <v>7</v>
          </cell>
          <cell r="I22779">
            <v>0</v>
          </cell>
          <cell r="M22779">
            <v>7</v>
          </cell>
          <cell r="Q22779">
            <v>7</v>
          </cell>
          <cell r="V22779">
            <v>5400</v>
          </cell>
        </row>
        <row r="22780">
          <cell r="A22780">
            <v>1</v>
          </cell>
          <cell r="E22780">
            <v>7</v>
          </cell>
          <cell r="I22780">
            <v>3581587.82</v>
          </cell>
          <cell r="M22780">
            <v>7</v>
          </cell>
          <cell r="Q22780">
            <v>7</v>
          </cell>
          <cell r="V22780">
            <v>6110</v>
          </cell>
        </row>
        <row r="22781">
          <cell r="A22781">
            <v>1</v>
          </cell>
          <cell r="E22781">
            <v>7</v>
          </cell>
          <cell r="I22781">
            <v>-749419.63</v>
          </cell>
          <cell r="M22781">
            <v>7</v>
          </cell>
          <cell r="Q22781">
            <v>7</v>
          </cell>
          <cell r="V22781">
            <v>6120</v>
          </cell>
        </row>
        <row r="22782">
          <cell r="A22782">
            <v>1</v>
          </cell>
          <cell r="E22782">
            <v>7</v>
          </cell>
          <cell r="I22782">
            <v>327853.39</v>
          </cell>
          <cell r="M22782">
            <v>7</v>
          </cell>
          <cell r="Q22782">
            <v>7</v>
          </cell>
          <cell r="V22782">
            <v>6210</v>
          </cell>
        </row>
        <row r="22783">
          <cell r="A22783">
            <v>1</v>
          </cell>
          <cell r="E22783">
            <v>7</v>
          </cell>
          <cell r="I22783">
            <v>-73778.509999999995</v>
          </cell>
          <cell r="M22783">
            <v>7</v>
          </cell>
          <cell r="Q22783">
            <v>7</v>
          </cell>
          <cell r="V22783">
            <v>6220</v>
          </cell>
        </row>
        <row r="22784">
          <cell r="A22784">
            <v>1</v>
          </cell>
          <cell r="E22784">
            <v>7</v>
          </cell>
          <cell r="I22784">
            <v>576350.31999999995</v>
          </cell>
          <cell r="M22784">
            <v>7</v>
          </cell>
          <cell r="Q22784">
            <v>7</v>
          </cell>
          <cell r="V22784">
            <v>6310</v>
          </cell>
        </row>
        <row r="22785">
          <cell r="A22785">
            <v>1</v>
          </cell>
          <cell r="E22785">
            <v>7</v>
          </cell>
          <cell r="I22785">
            <v>-259357.65</v>
          </cell>
          <cell r="M22785">
            <v>7</v>
          </cell>
          <cell r="Q22785">
            <v>7</v>
          </cell>
          <cell r="V22785">
            <v>6320</v>
          </cell>
        </row>
        <row r="22786">
          <cell r="A22786">
            <v>1</v>
          </cell>
          <cell r="E22786">
            <v>7</v>
          </cell>
          <cell r="I22786">
            <v>56034.48</v>
          </cell>
          <cell r="M22786">
            <v>7</v>
          </cell>
          <cell r="Q22786">
            <v>7</v>
          </cell>
          <cell r="V22786">
            <v>6410</v>
          </cell>
        </row>
        <row r="22787">
          <cell r="A22787">
            <v>1</v>
          </cell>
          <cell r="E22787">
            <v>7</v>
          </cell>
          <cell r="I22787">
            <v>-8560.81</v>
          </cell>
          <cell r="M22787">
            <v>7</v>
          </cell>
          <cell r="Q22787">
            <v>7</v>
          </cell>
          <cell r="V22787">
            <v>6420</v>
          </cell>
        </row>
        <row r="22788">
          <cell r="A22788">
            <v>1</v>
          </cell>
          <cell r="E22788">
            <v>7</v>
          </cell>
          <cell r="I22788">
            <v>-8583.5400000000009</v>
          </cell>
          <cell r="M22788">
            <v>7</v>
          </cell>
          <cell r="Q22788">
            <v>7</v>
          </cell>
          <cell r="V22788">
            <v>6520</v>
          </cell>
        </row>
        <row r="22789">
          <cell r="A22789">
            <v>1</v>
          </cell>
          <cell r="E22789">
            <v>7</v>
          </cell>
          <cell r="I22789">
            <v>851173.82</v>
          </cell>
          <cell r="M22789">
            <v>7</v>
          </cell>
          <cell r="Q22789">
            <v>7</v>
          </cell>
          <cell r="V22789">
            <v>6710</v>
          </cell>
        </row>
        <row r="22790">
          <cell r="A22790">
            <v>1</v>
          </cell>
          <cell r="E22790">
            <v>7</v>
          </cell>
          <cell r="I22790">
            <v>-25750.63</v>
          </cell>
          <cell r="M22790">
            <v>7</v>
          </cell>
          <cell r="Q22790">
            <v>7</v>
          </cell>
          <cell r="V22790">
            <v>6720</v>
          </cell>
        </row>
        <row r="22791">
          <cell r="A22791">
            <v>1</v>
          </cell>
          <cell r="E22791">
            <v>7</v>
          </cell>
          <cell r="I22791">
            <v>3500</v>
          </cell>
          <cell r="M22791">
            <v>7</v>
          </cell>
          <cell r="Q22791">
            <v>7</v>
          </cell>
          <cell r="V22791">
            <v>6810</v>
          </cell>
        </row>
        <row r="22792">
          <cell r="A22792">
            <v>1</v>
          </cell>
          <cell r="E22792">
            <v>7</v>
          </cell>
          <cell r="I22792">
            <v>340000</v>
          </cell>
          <cell r="M22792">
            <v>7</v>
          </cell>
          <cell r="Q22792">
            <v>7</v>
          </cell>
          <cell r="V22792">
            <v>7000</v>
          </cell>
        </row>
        <row r="22793">
          <cell r="A22793">
            <v>1</v>
          </cell>
          <cell r="E22793">
            <v>7</v>
          </cell>
          <cell r="I22793">
            <v>30823003.699999999</v>
          </cell>
          <cell r="M22793">
            <v>7</v>
          </cell>
          <cell r="Q22793">
            <v>7</v>
          </cell>
          <cell r="V22793">
            <v>7100</v>
          </cell>
        </row>
        <row r="22794">
          <cell r="A22794">
            <v>1</v>
          </cell>
          <cell r="E22794">
            <v>7</v>
          </cell>
          <cell r="I22794">
            <v>-1710395.28</v>
          </cell>
          <cell r="M22794">
            <v>7</v>
          </cell>
          <cell r="Q22794">
            <v>7</v>
          </cell>
          <cell r="V22794">
            <v>7110</v>
          </cell>
        </row>
        <row r="22795">
          <cell r="A22795">
            <v>1</v>
          </cell>
          <cell r="E22795">
            <v>7</v>
          </cell>
          <cell r="I22795">
            <v>13573857.710000001</v>
          </cell>
          <cell r="M22795">
            <v>7</v>
          </cell>
          <cell r="Q22795">
            <v>7</v>
          </cell>
          <cell r="V22795">
            <v>7130</v>
          </cell>
        </row>
        <row r="22796">
          <cell r="A22796">
            <v>1</v>
          </cell>
          <cell r="E22796">
            <v>7</v>
          </cell>
          <cell r="I22796">
            <v>0</v>
          </cell>
          <cell r="M22796">
            <v>7</v>
          </cell>
          <cell r="Q22796">
            <v>7</v>
          </cell>
          <cell r="V22796">
            <v>7150</v>
          </cell>
        </row>
        <row r="22797">
          <cell r="A22797">
            <v>1</v>
          </cell>
          <cell r="E22797">
            <v>7</v>
          </cell>
          <cell r="I22797">
            <v>200000</v>
          </cell>
          <cell r="M22797">
            <v>7</v>
          </cell>
          <cell r="Q22797">
            <v>7</v>
          </cell>
          <cell r="V22797">
            <v>7300</v>
          </cell>
        </row>
        <row r="22798">
          <cell r="A22798">
            <v>1</v>
          </cell>
          <cell r="E22798">
            <v>7</v>
          </cell>
          <cell r="I22798">
            <v>429489.21</v>
          </cell>
          <cell r="M22798">
            <v>7</v>
          </cell>
          <cell r="Q22798">
            <v>7</v>
          </cell>
          <cell r="V22798">
            <v>7300</v>
          </cell>
        </row>
        <row r="22799">
          <cell r="A22799">
            <v>1</v>
          </cell>
          <cell r="E22799">
            <v>7</v>
          </cell>
          <cell r="I22799">
            <v>-1992219.96</v>
          </cell>
          <cell r="M22799">
            <v>7</v>
          </cell>
          <cell r="Q22799">
            <v>7</v>
          </cell>
          <cell r="V22799">
            <v>7400</v>
          </cell>
        </row>
        <row r="22800">
          <cell r="A22800">
            <v>1</v>
          </cell>
          <cell r="E22800">
            <v>7</v>
          </cell>
          <cell r="I22800">
            <v>0</v>
          </cell>
          <cell r="M22800">
            <v>7</v>
          </cell>
          <cell r="Q22800">
            <v>7</v>
          </cell>
          <cell r="V22800">
            <v>7700</v>
          </cell>
        </row>
        <row r="22801">
          <cell r="A22801">
            <v>1</v>
          </cell>
          <cell r="E22801">
            <v>7</v>
          </cell>
          <cell r="I22801">
            <v>0</v>
          </cell>
          <cell r="M22801">
            <v>7</v>
          </cell>
          <cell r="Q22801">
            <v>7</v>
          </cell>
          <cell r="V22801">
            <v>7700</v>
          </cell>
        </row>
        <row r="22802">
          <cell r="A22802">
            <v>1</v>
          </cell>
          <cell r="E22802">
            <v>7</v>
          </cell>
          <cell r="I22802">
            <v>660000</v>
          </cell>
          <cell r="M22802">
            <v>7</v>
          </cell>
          <cell r="Q22802">
            <v>7</v>
          </cell>
          <cell r="V22802">
            <v>7800</v>
          </cell>
        </row>
        <row r="22803">
          <cell r="A22803">
            <v>1</v>
          </cell>
          <cell r="E22803">
            <v>7</v>
          </cell>
          <cell r="I22803">
            <v>151569.44</v>
          </cell>
          <cell r="M22803">
            <v>7</v>
          </cell>
          <cell r="Q22803">
            <v>7</v>
          </cell>
          <cell r="V22803">
            <v>7912</v>
          </cell>
        </row>
        <row r="22804">
          <cell r="A22804">
            <v>1</v>
          </cell>
          <cell r="E22804">
            <v>7</v>
          </cell>
          <cell r="I22804">
            <v>0</v>
          </cell>
          <cell r="M22804">
            <v>7</v>
          </cell>
          <cell r="Q22804">
            <v>7</v>
          </cell>
          <cell r="V22804">
            <v>7913</v>
          </cell>
        </row>
        <row r="22805">
          <cell r="A22805">
            <v>1</v>
          </cell>
          <cell r="E22805">
            <v>7</v>
          </cell>
          <cell r="I22805">
            <v>0</v>
          </cell>
          <cell r="M22805">
            <v>7</v>
          </cell>
          <cell r="Q22805">
            <v>7</v>
          </cell>
          <cell r="V22805">
            <v>7916</v>
          </cell>
        </row>
        <row r="22806">
          <cell r="A22806">
            <v>1</v>
          </cell>
          <cell r="E22806">
            <v>7</v>
          </cell>
          <cell r="I22806">
            <v>221200</v>
          </cell>
          <cell r="M22806">
            <v>7</v>
          </cell>
          <cell r="Q22806">
            <v>7</v>
          </cell>
          <cell r="V22806">
            <v>7917</v>
          </cell>
        </row>
        <row r="22807">
          <cell r="A22807">
            <v>1</v>
          </cell>
          <cell r="E22807">
            <v>7</v>
          </cell>
          <cell r="I22807">
            <v>1676557.86</v>
          </cell>
          <cell r="M22807">
            <v>7</v>
          </cell>
          <cell r="Q22807">
            <v>7</v>
          </cell>
          <cell r="V22807">
            <v>8101</v>
          </cell>
        </row>
        <row r="22808">
          <cell r="A22808">
            <v>1</v>
          </cell>
          <cell r="E22808">
            <v>7</v>
          </cell>
          <cell r="I22808">
            <v>1825146.16</v>
          </cell>
          <cell r="M22808">
            <v>7</v>
          </cell>
          <cell r="Q22808">
            <v>7</v>
          </cell>
          <cell r="V22808">
            <v>8102</v>
          </cell>
        </row>
        <row r="22809">
          <cell r="A22809">
            <v>1</v>
          </cell>
          <cell r="E22809">
            <v>7</v>
          </cell>
          <cell r="I22809">
            <v>2232.9299999999998</v>
          </cell>
          <cell r="M22809">
            <v>7</v>
          </cell>
          <cell r="Q22809">
            <v>7</v>
          </cell>
          <cell r="V22809">
            <v>8103</v>
          </cell>
        </row>
        <row r="22810">
          <cell r="A22810">
            <v>1</v>
          </cell>
          <cell r="E22810">
            <v>7</v>
          </cell>
          <cell r="I22810">
            <v>308073</v>
          </cell>
          <cell r="M22810">
            <v>7</v>
          </cell>
          <cell r="Q22810">
            <v>7</v>
          </cell>
          <cell r="V22810">
            <v>8600</v>
          </cell>
        </row>
        <row r="22811">
          <cell r="A22811">
            <v>1</v>
          </cell>
          <cell r="E22811">
            <v>7</v>
          </cell>
          <cell r="I22811">
            <v>896764</v>
          </cell>
          <cell r="M22811">
            <v>7</v>
          </cell>
          <cell r="Q22811">
            <v>7</v>
          </cell>
          <cell r="V22811">
            <v>8700</v>
          </cell>
        </row>
        <row r="22812">
          <cell r="A22812">
            <v>1</v>
          </cell>
          <cell r="E22812">
            <v>7</v>
          </cell>
          <cell r="I22812">
            <v>-46050506.859999999</v>
          </cell>
          <cell r="M22812">
            <v>7</v>
          </cell>
          <cell r="Q22812">
            <v>7</v>
          </cell>
          <cell r="V22812">
            <v>9100</v>
          </cell>
        </row>
        <row r="22813">
          <cell r="A22813">
            <v>1</v>
          </cell>
          <cell r="E22813">
            <v>7</v>
          </cell>
          <cell r="I22813">
            <v>0</v>
          </cell>
          <cell r="M22813">
            <v>7</v>
          </cell>
          <cell r="Q22813">
            <v>7</v>
          </cell>
          <cell r="V22813">
            <v>9215</v>
          </cell>
        </row>
        <row r="22814">
          <cell r="A22814">
            <v>1</v>
          </cell>
          <cell r="E22814">
            <v>7</v>
          </cell>
          <cell r="I22814">
            <v>-3502989.83</v>
          </cell>
          <cell r="M22814">
            <v>7</v>
          </cell>
          <cell r="Q22814">
            <v>7</v>
          </cell>
          <cell r="V22814">
            <v>9251</v>
          </cell>
        </row>
        <row r="22815">
          <cell r="A22815">
            <v>1</v>
          </cell>
          <cell r="E22815">
            <v>7</v>
          </cell>
          <cell r="I22815">
            <v>-5866810.7699999996</v>
          </cell>
          <cell r="M22815">
            <v>7</v>
          </cell>
          <cell r="Q22815">
            <v>7</v>
          </cell>
          <cell r="V22815">
            <v>9252</v>
          </cell>
        </row>
        <row r="22816">
          <cell r="A22816">
            <v>1</v>
          </cell>
          <cell r="E22816">
            <v>7</v>
          </cell>
          <cell r="I22816">
            <v>167374.85</v>
          </cell>
          <cell r="M22816">
            <v>7</v>
          </cell>
          <cell r="Q22816">
            <v>7</v>
          </cell>
          <cell r="V22816">
            <v>9253</v>
          </cell>
        </row>
        <row r="22817">
          <cell r="A22817">
            <v>1</v>
          </cell>
          <cell r="E22817">
            <v>7</v>
          </cell>
          <cell r="I22817">
            <v>-12770</v>
          </cell>
          <cell r="M22817">
            <v>7</v>
          </cell>
          <cell r="Q22817">
            <v>7</v>
          </cell>
          <cell r="V22817">
            <v>9255</v>
          </cell>
        </row>
        <row r="22818">
          <cell r="A22818">
            <v>1</v>
          </cell>
          <cell r="E22818">
            <v>7</v>
          </cell>
          <cell r="I22818">
            <v>-18040</v>
          </cell>
          <cell r="M22818">
            <v>7</v>
          </cell>
          <cell r="Q22818">
            <v>7</v>
          </cell>
          <cell r="V22818">
            <v>9256</v>
          </cell>
        </row>
        <row r="22819">
          <cell r="A22819">
            <v>1</v>
          </cell>
          <cell r="E22819">
            <v>7</v>
          </cell>
          <cell r="I22819">
            <v>-1236468.3</v>
          </cell>
          <cell r="M22819">
            <v>7</v>
          </cell>
          <cell r="Q22819">
            <v>7</v>
          </cell>
          <cell r="V22819">
            <v>9305</v>
          </cell>
        </row>
        <row r="22820">
          <cell r="A22820">
            <v>1</v>
          </cell>
          <cell r="E22820">
            <v>7</v>
          </cell>
          <cell r="I22820">
            <v>-510250.25</v>
          </cell>
          <cell r="M22820">
            <v>7</v>
          </cell>
          <cell r="Q22820">
            <v>7</v>
          </cell>
          <cell r="V22820">
            <v>9306</v>
          </cell>
        </row>
        <row r="22821">
          <cell r="A22821">
            <v>1</v>
          </cell>
          <cell r="E22821">
            <v>7</v>
          </cell>
          <cell r="I22821">
            <v>3377207.83</v>
          </cell>
          <cell r="M22821">
            <v>7</v>
          </cell>
          <cell r="Q22821">
            <v>7</v>
          </cell>
          <cell r="V22821">
            <v>9400</v>
          </cell>
        </row>
        <row r="22822">
          <cell r="A22822">
            <v>1</v>
          </cell>
          <cell r="E22822">
            <v>7</v>
          </cell>
          <cell r="I22822">
            <v>-1500</v>
          </cell>
          <cell r="M22822">
            <v>7</v>
          </cell>
          <cell r="Q22822">
            <v>7</v>
          </cell>
          <cell r="V22822">
            <v>9500</v>
          </cell>
        </row>
        <row r="22823">
          <cell r="A22823">
            <v>1</v>
          </cell>
          <cell r="E22823">
            <v>7</v>
          </cell>
          <cell r="I22823">
            <v>-2510750.1</v>
          </cell>
          <cell r="M22823">
            <v>7</v>
          </cell>
          <cell r="Q22823">
            <v>7</v>
          </cell>
          <cell r="V22823">
            <v>9530</v>
          </cell>
        </row>
        <row r="22824">
          <cell r="A22824">
            <v>1</v>
          </cell>
          <cell r="E22824">
            <v>7</v>
          </cell>
          <cell r="I22824">
            <v>-2982928.66</v>
          </cell>
          <cell r="M22824">
            <v>7</v>
          </cell>
          <cell r="Q22824">
            <v>7</v>
          </cell>
          <cell r="V22824">
            <v>9600</v>
          </cell>
        </row>
        <row r="22825">
          <cell r="A22825">
            <v>1</v>
          </cell>
          <cell r="E22825">
            <v>7</v>
          </cell>
          <cell r="I22825">
            <v>1586679</v>
          </cell>
          <cell r="M22825">
            <v>7</v>
          </cell>
          <cell r="Q22825">
            <v>7</v>
          </cell>
          <cell r="V22825">
            <v>9610</v>
          </cell>
        </row>
        <row r="22826">
          <cell r="A22826">
            <v>1</v>
          </cell>
          <cell r="E22826">
            <v>7</v>
          </cell>
          <cell r="I22826">
            <v>1189620.3700000001</v>
          </cell>
          <cell r="M22826">
            <v>7</v>
          </cell>
          <cell r="Q22826">
            <v>7</v>
          </cell>
          <cell r="V22826">
            <v>9611</v>
          </cell>
        </row>
        <row r="22827">
          <cell r="A22827">
            <v>1</v>
          </cell>
          <cell r="E22827">
            <v>7</v>
          </cell>
          <cell r="I22827">
            <v>0</v>
          </cell>
          <cell r="M22827">
            <v>7</v>
          </cell>
          <cell r="Q22827">
            <v>7</v>
          </cell>
          <cell r="V22827">
            <v>9620</v>
          </cell>
        </row>
        <row r="22828">
          <cell r="A22828">
            <v>1</v>
          </cell>
          <cell r="E22828">
            <v>7</v>
          </cell>
          <cell r="I22828">
            <v>1164859.27</v>
          </cell>
          <cell r="M22828">
            <v>7</v>
          </cell>
          <cell r="Q22828">
            <v>7</v>
          </cell>
          <cell r="V22828">
            <v>9670</v>
          </cell>
        </row>
        <row r="22829">
          <cell r="A22829">
            <v>1</v>
          </cell>
          <cell r="E22829">
            <v>7</v>
          </cell>
          <cell r="I22829">
            <v>-391148.09</v>
          </cell>
          <cell r="M22829">
            <v>7</v>
          </cell>
          <cell r="Q22829">
            <v>7</v>
          </cell>
          <cell r="V22829">
            <v>9990</v>
          </cell>
        </row>
        <row r="22830">
          <cell r="A22830">
            <v>1</v>
          </cell>
          <cell r="E22830">
            <v>7</v>
          </cell>
          <cell r="I22830">
            <v>6813436.8300000001</v>
          </cell>
          <cell r="M22830">
            <v>7</v>
          </cell>
          <cell r="Q22830">
            <v>7</v>
          </cell>
          <cell r="V22830">
            <v>5301</v>
          </cell>
        </row>
        <row r="22831">
          <cell r="A22831">
            <v>1</v>
          </cell>
          <cell r="E22831">
            <v>18</v>
          </cell>
          <cell r="I22831">
            <v>0</v>
          </cell>
          <cell r="M22831">
            <v>18</v>
          </cell>
          <cell r="Q22831">
            <v>18</v>
          </cell>
          <cell r="V22831">
            <v>5400</v>
          </cell>
        </row>
        <row r="22832">
          <cell r="A22832">
            <v>1</v>
          </cell>
          <cell r="E22832">
            <v>20</v>
          </cell>
          <cell r="I22832">
            <v>0</v>
          </cell>
          <cell r="M22832">
            <v>20</v>
          </cell>
          <cell r="Q22832">
            <v>20</v>
          </cell>
          <cell r="V22832">
            <v>5400</v>
          </cell>
        </row>
        <row r="22833">
          <cell r="A22833">
            <v>1</v>
          </cell>
          <cell r="E22833">
            <v>20</v>
          </cell>
          <cell r="I22833">
            <v>0</v>
          </cell>
          <cell r="M22833">
            <v>20</v>
          </cell>
          <cell r="Q22833">
            <v>20</v>
          </cell>
          <cell r="V22833">
            <v>5400</v>
          </cell>
        </row>
        <row r="22834">
          <cell r="A22834">
            <v>1</v>
          </cell>
          <cell r="E22834">
            <v>10</v>
          </cell>
          <cell r="I22834">
            <v>-3027573457.4899998</v>
          </cell>
          <cell r="M22834">
            <v>10</v>
          </cell>
          <cell r="Q22834">
            <v>10</v>
          </cell>
          <cell r="V22834">
            <v>1010</v>
          </cell>
        </row>
        <row r="22835">
          <cell r="A22835">
            <v>1</v>
          </cell>
          <cell r="E22835">
            <v>10</v>
          </cell>
          <cell r="I22835">
            <v>-625824649.00999999</v>
          </cell>
          <cell r="M22835">
            <v>10</v>
          </cell>
          <cell r="Q22835">
            <v>10</v>
          </cell>
          <cell r="V22835">
            <v>1020</v>
          </cell>
        </row>
        <row r="22836">
          <cell r="A22836">
            <v>1</v>
          </cell>
          <cell r="E22836">
            <v>10</v>
          </cell>
          <cell r="I22836">
            <v>0</v>
          </cell>
          <cell r="M22836">
            <v>10</v>
          </cell>
          <cell r="Q22836">
            <v>10</v>
          </cell>
          <cell r="V22836">
            <v>1030</v>
          </cell>
        </row>
        <row r="22837">
          <cell r="A22837">
            <v>1</v>
          </cell>
          <cell r="E22837">
            <v>10</v>
          </cell>
          <cell r="I22837">
            <v>0</v>
          </cell>
          <cell r="M22837">
            <v>10</v>
          </cell>
          <cell r="Q22837">
            <v>10</v>
          </cell>
          <cell r="V22837">
            <v>1060</v>
          </cell>
        </row>
        <row r="22838">
          <cell r="A22838">
            <v>1</v>
          </cell>
          <cell r="E22838">
            <v>10</v>
          </cell>
          <cell r="I22838">
            <v>0</v>
          </cell>
          <cell r="M22838">
            <v>10</v>
          </cell>
          <cell r="Q22838">
            <v>10</v>
          </cell>
          <cell r="V22838">
            <v>1090</v>
          </cell>
        </row>
        <row r="22839">
          <cell r="A22839">
            <v>1</v>
          </cell>
          <cell r="E22839">
            <v>10</v>
          </cell>
          <cell r="I22839">
            <v>-1019859403.4400001</v>
          </cell>
          <cell r="M22839">
            <v>10</v>
          </cell>
          <cell r="Q22839">
            <v>10</v>
          </cell>
          <cell r="V22839">
            <v>1095</v>
          </cell>
        </row>
        <row r="22840">
          <cell r="A22840">
            <v>1</v>
          </cell>
          <cell r="E22840">
            <v>10</v>
          </cell>
          <cell r="I22840">
            <v>-245645087.25</v>
          </cell>
          <cell r="M22840">
            <v>10</v>
          </cell>
          <cell r="Q22840">
            <v>10</v>
          </cell>
          <cell r="V22840">
            <v>1096</v>
          </cell>
        </row>
        <row r="22841">
          <cell r="A22841">
            <v>1</v>
          </cell>
          <cell r="E22841">
            <v>10</v>
          </cell>
          <cell r="I22841">
            <v>0</v>
          </cell>
          <cell r="M22841">
            <v>10</v>
          </cell>
          <cell r="Q22841">
            <v>10</v>
          </cell>
          <cell r="V22841">
            <v>2010</v>
          </cell>
        </row>
        <row r="22842">
          <cell r="A22842">
            <v>1</v>
          </cell>
          <cell r="E22842">
            <v>10</v>
          </cell>
          <cell r="I22842">
            <v>0</v>
          </cell>
          <cell r="M22842">
            <v>10</v>
          </cell>
          <cell r="Q22842">
            <v>10</v>
          </cell>
          <cell r="V22842">
            <v>2011</v>
          </cell>
        </row>
        <row r="22843">
          <cell r="A22843">
            <v>1</v>
          </cell>
          <cell r="E22843">
            <v>10</v>
          </cell>
          <cell r="I22843">
            <v>141675607.34999999</v>
          </cell>
          <cell r="M22843">
            <v>10</v>
          </cell>
          <cell r="Q22843">
            <v>10</v>
          </cell>
          <cell r="V22843">
            <v>2030</v>
          </cell>
        </row>
        <row r="22844">
          <cell r="A22844">
            <v>1</v>
          </cell>
          <cell r="E22844">
            <v>10</v>
          </cell>
          <cell r="I22844">
            <v>192471714.28</v>
          </cell>
          <cell r="M22844">
            <v>10</v>
          </cell>
          <cell r="Q22844">
            <v>10</v>
          </cell>
          <cell r="V22844">
            <v>2040</v>
          </cell>
        </row>
        <row r="22845">
          <cell r="A22845">
            <v>1</v>
          </cell>
          <cell r="E22845">
            <v>10</v>
          </cell>
          <cell r="I22845">
            <v>228982232.69</v>
          </cell>
          <cell r="M22845">
            <v>10</v>
          </cell>
          <cell r="Q22845">
            <v>10</v>
          </cell>
          <cell r="V22845">
            <v>2051</v>
          </cell>
        </row>
        <row r="22846">
          <cell r="A22846">
            <v>1</v>
          </cell>
          <cell r="E22846">
            <v>10</v>
          </cell>
          <cell r="I22846">
            <v>2746379.31</v>
          </cell>
          <cell r="M22846">
            <v>10</v>
          </cell>
          <cell r="Q22846">
            <v>10</v>
          </cell>
          <cell r="V22846">
            <v>2052</v>
          </cell>
        </row>
        <row r="22847">
          <cell r="A22847">
            <v>1</v>
          </cell>
          <cell r="E22847">
            <v>10</v>
          </cell>
          <cell r="I22847">
            <v>50000</v>
          </cell>
          <cell r="M22847">
            <v>10</v>
          </cell>
          <cell r="Q22847">
            <v>10</v>
          </cell>
          <cell r="V22847">
            <v>2053</v>
          </cell>
        </row>
        <row r="22848">
          <cell r="A22848">
            <v>1</v>
          </cell>
          <cell r="E22848">
            <v>10</v>
          </cell>
          <cell r="I22848">
            <v>0</v>
          </cell>
          <cell r="M22848">
            <v>10</v>
          </cell>
          <cell r="Q22848">
            <v>10</v>
          </cell>
          <cell r="V22848">
            <v>2054</v>
          </cell>
        </row>
        <row r="22849">
          <cell r="A22849">
            <v>1</v>
          </cell>
          <cell r="E22849">
            <v>10</v>
          </cell>
          <cell r="I22849">
            <v>0</v>
          </cell>
          <cell r="M22849">
            <v>10</v>
          </cell>
          <cell r="Q22849">
            <v>10</v>
          </cell>
          <cell r="V22849">
            <v>2055</v>
          </cell>
        </row>
        <row r="22850">
          <cell r="A22850">
            <v>1</v>
          </cell>
          <cell r="E22850">
            <v>10</v>
          </cell>
          <cell r="I22850">
            <v>0</v>
          </cell>
          <cell r="M22850">
            <v>10</v>
          </cell>
          <cell r="Q22850">
            <v>10</v>
          </cell>
          <cell r="V22850">
            <v>2090</v>
          </cell>
        </row>
        <row r="22851">
          <cell r="A22851">
            <v>1</v>
          </cell>
          <cell r="E22851">
            <v>10</v>
          </cell>
          <cell r="I22851">
            <v>2533889288.9200001</v>
          </cell>
          <cell r="M22851">
            <v>10</v>
          </cell>
          <cell r="Q22851">
            <v>10</v>
          </cell>
          <cell r="V22851">
            <v>2095</v>
          </cell>
        </row>
        <row r="22852">
          <cell r="A22852">
            <v>1</v>
          </cell>
          <cell r="E22852">
            <v>10</v>
          </cell>
          <cell r="I22852">
            <v>-820002.6</v>
          </cell>
          <cell r="M22852">
            <v>10</v>
          </cell>
          <cell r="Q22852">
            <v>10</v>
          </cell>
          <cell r="V22852">
            <v>3100</v>
          </cell>
        </row>
        <row r="22853">
          <cell r="A22853">
            <v>1</v>
          </cell>
          <cell r="E22853">
            <v>10</v>
          </cell>
          <cell r="I22853">
            <v>-3251664</v>
          </cell>
          <cell r="M22853">
            <v>10</v>
          </cell>
          <cell r="Q22853">
            <v>10</v>
          </cell>
          <cell r="V22853">
            <v>3300</v>
          </cell>
        </row>
        <row r="22854">
          <cell r="A22854">
            <v>1</v>
          </cell>
          <cell r="E22854">
            <v>10</v>
          </cell>
          <cell r="I22854">
            <v>-824883115.00999999</v>
          </cell>
          <cell r="M22854">
            <v>10</v>
          </cell>
          <cell r="Q22854">
            <v>10</v>
          </cell>
          <cell r="V22854">
            <v>3400</v>
          </cell>
        </row>
        <row r="22855">
          <cell r="A22855">
            <v>1</v>
          </cell>
          <cell r="E22855">
            <v>10</v>
          </cell>
          <cell r="I22855">
            <v>0</v>
          </cell>
          <cell r="M22855">
            <v>10</v>
          </cell>
          <cell r="Q22855">
            <v>10</v>
          </cell>
          <cell r="V22855">
            <v>3500</v>
          </cell>
        </row>
        <row r="22856">
          <cell r="A22856">
            <v>1</v>
          </cell>
          <cell r="E22856">
            <v>10</v>
          </cell>
          <cell r="I22856">
            <v>0</v>
          </cell>
          <cell r="M22856">
            <v>10</v>
          </cell>
          <cell r="Q22856">
            <v>10</v>
          </cell>
          <cell r="V22856">
            <v>4050</v>
          </cell>
        </row>
        <row r="22857">
          <cell r="A22857">
            <v>1</v>
          </cell>
          <cell r="E22857">
            <v>10</v>
          </cell>
          <cell r="I22857">
            <v>15485000</v>
          </cell>
          <cell r="M22857">
            <v>10</v>
          </cell>
          <cell r="Q22857">
            <v>10</v>
          </cell>
          <cell r="V22857">
            <v>4060</v>
          </cell>
        </row>
        <row r="22858">
          <cell r="A22858">
            <v>1</v>
          </cell>
          <cell r="E22858">
            <v>10</v>
          </cell>
          <cell r="I22858">
            <v>1727776.73</v>
          </cell>
          <cell r="M22858">
            <v>10</v>
          </cell>
          <cell r="Q22858">
            <v>10</v>
          </cell>
          <cell r="V22858">
            <v>4150</v>
          </cell>
        </row>
        <row r="22859">
          <cell r="A22859">
            <v>1</v>
          </cell>
          <cell r="E22859">
            <v>10</v>
          </cell>
          <cell r="I22859">
            <v>812828.04</v>
          </cell>
          <cell r="M22859">
            <v>10</v>
          </cell>
          <cell r="Q22859">
            <v>10</v>
          </cell>
          <cell r="V22859">
            <v>4200</v>
          </cell>
        </row>
        <row r="22860">
          <cell r="A22860">
            <v>1</v>
          </cell>
          <cell r="E22860">
            <v>10</v>
          </cell>
          <cell r="I22860">
            <v>642637.93000000005</v>
          </cell>
          <cell r="M22860">
            <v>10</v>
          </cell>
          <cell r="Q22860">
            <v>10</v>
          </cell>
          <cell r="V22860">
            <v>4250</v>
          </cell>
        </row>
        <row r="22861">
          <cell r="A22861">
            <v>1</v>
          </cell>
          <cell r="E22861">
            <v>10</v>
          </cell>
          <cell r="I22861">
            <v>0</v>
          </cell>
          <cell r="M22861">
            <v>10</v>
          </cell>
          <cell r="Q22861">
            <v>10</v>
          </cell>
          <cell r="V22861">
            <v>4260</v>
          </cell>
        </row>
        <row r="22862">
          <cell r="A22862">
            <v>1</v>
          </cell>
          <cell r="E22862">
            <v>10</v>
          </cell>
          <cell r="I22862">
            <v>0</v>
          </cell>
          <cell r="M22862">
            <v>10</v>
          </cell>
          <cell r="Q22862">
            <v>10</v>
          </cell>
          <cell r="V22862">
            <v>4280</v>
          </cell>
        </row>
        <row r="22863">
          <cell r="A22863">
            <v>1</v>
          </cell>
          <cell r="E22863">
            <v>10</v>
          </cell>
          <cell r="I22863">
            <v>3965195.21</v>
          </cell>
          <cell r="M22863">
            <v>10</v>
          </cell>
          <cell r="Q22863">
            <v>10</v>
          </cell>
          <cell r="V22863">
            <v>4301</v>
          </cell>
        </row>
        <row r="22864">
          <cell r="A22864">
            <v>1</v>
          </cell>
          <cell r="E22864">
            <v>10</v>
          </cell>
          <cell r="I22864">
            <v>4011790.48</v>
          </cell>
          <cell r="M22864">
            <v>10</v>
          </cell>
          <cell r="Q22864">
            <v>10</v>
          </cell>
          <cell r="V22864">
            <v>4302</v>
          </cell>
        </row>
        <row r="22865">
          <cell r="A22865">
            <v>1</v>
          </cell>
          <cell r="E22865">
            <v>10</v>
          </cell>
          <cell r="I22865">
            <v>48536369.93</v>
          </cell>
          <cell r="M22865">
            <v>10</v>
          </cell>
          <cell r="Q22865">
            <v>10</v>
          </cell>
          <cell r="V22865">
            <v>4303</v>
          </cell>
        </row>
        <row r="22866">
          <cell r="A22866">
            <v>1</v>
          </cell>
          <cell r="E22866">
            <v>10</v>
          </cell>
          <cell r="I22866">
            <v>2786908.44</v>
          </cell>
          <cell r="M22866">
            <v>10</v>
          </cell>
          <cell r="Q22866">
            <v>10</v>
          </cell>
          <cell r="V22866">
            <v>4304</v>
          </cell>
        </row>
        <row r="22867">
          <cell r="A22867">
            <v>1</v>
          </cell>
          <cell r="E22867">
            <v>10</v>
          </cell>
          <cell r="I22867">
            <v>2231683.88</v>
          </cell>
          <cell r="M22867">
            <v>10</v>
          </cell>
          <cell r="Q22867">
            <v>10</v>
          </cell>
          <cell r="V22867">
            <v>4305</v>
          </cell>
        </row>
        <row r="22868">
          <cell r="A22868">
            <v>1</v>
          </cell>
          <cell r="E22868">
            <v>10</v>
          </cell>
          <cell r="I22868">
            <v>43055.56</v>
          </cell>
          <cell r="M22868">
            <v>10</v>
          </cell>
          <cell r="Q22868">
            <v>10</v>
          </cell>
          <cell r="V22868">
            <v>4306</v>
          </cell>
        </row>
        <row r="22869">
          <cell r="A22869">
            <v>1</v>
          </cell>
          <cell r="E22869">
            <v>10</v>
          </cell>
          <cell r="I22869">
            <v>0</v>
          </cell>
          <cell r="M22869">
            <v>10</v>
          </cell>
          <cell r="Q22869">
            <v>10</v>
          </cell>
          <cell r="V22869">
            <v>4310</v>
          </cell>
        </row>
        <row r="22870">
          <cell r="A22870">
            <v>1</v>
          </cell>
          <cell r="E22870">
            <v>10</v>
          </cell>
          <cell r="I22870">
            <v>0</v>
          </cell>
          <cell r="M22870">
            <v>10</v>
          </cell>
          <cell r="Q22870">
            <v>10</v>
          </cell>
          <cell r="V22870">
            <v>4340</v>
          </cell>
        </row>
        <row r="22871">
          <cell r="A22871">
            <v>1</v>
          </cell>
          <cell r="E22871">
            <v>10</v>
          </cell>
          <cell r="I22871">
            <v>272600</v>
          </cell>
          <cell r="M22871">
            <v>10</v>
          </cell>
          <cell r="Q22871">
            <v>10</v>
          </cell>
          <cell r="V22871">
            <v>4360</v>
          </cell>
        </row>
        <row r="22872">
          <cell r="A22872">
            <v>1</v>
          </cell>
          <cell r="E22872">
            <v>10</v>
          </cell>
          <cell r="I22872">
            <v>13576320.689999999</v>
          </cell>
          <cell r="M22872">
            <v>10</v>
          </cell>
          <cell r="Q22872">
            <v>10</v>
          </cell>
          <cell r="V22872">
            <v>4380</v>
          </cell>
        </row>
        <row r="22873">
          <cell r="A22873">
            <v>1</v>
          </cell>
          <cell r="E22873">
            <v>10</v>
          </cell>
          <cell r="I22873">
            <v>-1077586.21</v>
          </cell>
          <cell r="M22873">
            <v>10</v>
          </cell>
          <cell r="Q22873">
            <v>10</v>
          </cell>
          <cell r="V22873">
            <v>4400</v>
          </cell>
        </row>
        <row r="22874">
          <cell r="A22874">
            <v>1</v>
          </cell>
          <cell r="E22874">
            <v>10</v>
          </cell>
          <cell r="I22874">
            <v>29475092.140000001</v>
          </cell>
          <cell r="M22874">
            <v>10</v>
          </cell>
          <cell r="Q22874">
            <v>10</v>
          </cell>
          <cell r="V22874">
            <v>4440</v>
          </cell>
        </row>
        <row r="22875">
          <cell r="A22875">
            <v>1</v>
          </cell>
          <cell r="E22875">
            <v>10</v>
          </cell>
          <cell r="I22875">
            <v>0</v>
          </cell>
          <cell r="M22875">
            <v>10</v>
          </cell>
          <cell r="Q22875">
            <v>10</v>
          </cell>
          <cell r="V22875">
            <v>4460</v>
          </cell>
        </row>
        <row r="22876">
          <cell r="A22876">
            <v>1</v>
          </cell>
          <cell r="E22876">
            <v>10</v>
          </cell>
          <cell r="I22876">
            <v>0</v>
          </cell>
          <cell r="M22876">
            <v>10</v>
          </cell>
          <cell r="Q22876">
            <v>10</v>
          </cell>
          <cell r="V22876">
            <v>4480</v>
          </cell>
        </row>
        <row r="22877">
          <cell r="A22877">
            <v>1</v>
          </cell>
          <cell r="E22877">
            <v>10</v>
          </cell>
          <cell r="I22877">
            <v>0</v>
          </cell>
          <cell r="M22877">
            <v>10</v>
          </cell>
          <cell r="Q22877">
            <v>10</v>
          </cell>
          <cell r="V22877">
            <v>4490</v>
          </cell>
        </row>
        <row r="22878">
          <cell r="A22878">
            <v>1</v>
          </cell>
          <cell r="E22878">
            <v>10</v>
          </cell>
          <cell r="I22878">
            <v>10057248.5</v>
          </cell>
          <cell r="M22878">
            <v>10</v>
          </cell>
          <cell r="Q22878">
            <v>10</v>
          </cell>
          <cell r="V22878">
            <v>4500</v>
          </cell>
        </row>
        <row r="22879">
          <cell r="A22879">
            <v>1</v>
          </cell>
          <cell r="E22879">
            <v>10</v>
          </cell>
          <cell r="I22879">
            <v>83043656.829999998</v>
          </cell>
          <cell r="M22879">
            <v>10</v>
          </cell>
          <cell r="Q22879">
            <v>10</v>
          </cell>
          <cell r="V22879">
            <v>4520</v>
          </cell>
        </row>
        <row r="22880">
          <cell r="A22880">
            <v>1</v>
          </cell>
          <cell r="E22880">
            <v>10</v>
          </cell>
          <cell r="I22880">
            <v>35000</v>
          </cell>
          <cell r="M22880">
            <v>10</v>
          </cell>
          <cell r="Q22880">
            <v>10</v>
          </cell>
          <cell r="V22880">
            <v>4560</v>
          </cell>
        </row>
        <row r="22881">
          <cell r="A22881">
            <v>1</v>
          </cell>
          <cell r="E22881">
            <v>10</v>
          </cell>
          <cell r="I22881">
            <v>0</v>
          </cell>
          <cell r="M22881">
            <v>10</v>
          </cell>
          <cell r="Q22881">
            <v>10</v>
          </cell>
          <cell r="V22881">
            <v>4595</v>
          </cell>
        </row>
        <row r="22882">
          <cell r="A22882">
            <v>1</v>
          </cell>
          <cell r="E22882">
            <v>10</v>
          </cell>
          <cell r="I22882">
            <v>725862.07</v>
          </cell>
          <cell r="M22882">
            <v>10</v>
          </cell>
          <cell r="Q22882">
            <v>10</v>
          </cell>
          <cell r="V22882">
            <v>4601</v>
          </cell>
        </row>
        <row r="22883">
          <cell r="A22883">
            <v>1</v>
          </cell>
          <cell r="E22883">
            <v>10</v>
          </cell>
          <cell r="I22883">
            <v>9100000</v>
          </cell>
          <cell r="M22883">
            <v>10</v>
          </cell>
          <cell r="Q22883">
            <v>10</v>
          </cell>
          <cell r="V22883">
            <v>4602</v>
          </cell>
        </row>
        <row r="22884">
          <cell r="A22884">
            <v>1</v>
          </cell>
          <cell r="E22884">
            <v>10</v>
          </cell>
          <cell r="I22884">
            <v>9200000</v>
          </cell>
          <cell r="M22884">
            <v>10</v>
          </cell>
          <cell r="Q22884">
            <v>10</v>
          </cell>
          <cell r="V22884">
            <v>4603</v>
          </cell>
        </row>
        <row r="22885">
          <cell r="A22885">
            <v>1</v>
          </cell>
          <cell r="E22885">
            <v>10</v>
          </cell>
          <cell r="I22885">
            <v>7966620</v>
          </cell>
          <cell r="M22885">
            <v>10</v>
          </cell>
          <cell r="Q22885">
            <v>10</v>
          </cell>
          <cell r="V22885">
            <v>4610</v>
          </cell>
        </row>
        <row r="22886">
          <cell r="A22886">
            <v>1</v>
          </cell>
          <cell r="E22886">
            <v>10</v>
          </cell>
          <cell r="I22886">
            <v>0</v>
          </cell>
          <cell r="M22886">
            <v>10</v>
          </cell>
          <cell r="Q22886">
            <v>10</v>
          </cell>
          <cell r="V22886">
            <v>4640</v>
          </cell>
        </row>
        <row r="22887">
          <cell r="A22887">
            <v>1</v>
          </cell>
          <cell r="E22887">
            <v>10</v>
          </cell>
          <cell r="I22887">
            <v>997068.97</v>
          </cell>
          <cell r="M22887">
            <v>10</v>
          </cell>
          <cell r="Q22887">
            <v>10</v>
          </cell>
          <cell r="V22887">
            <v>4660</v>
          </cell>
        </row>
        <row r="22888">
          <cell r="A22888">
            <v>1</v>
          </cell>
          <cell r="E22888">
            <v>10</v>
          </cell>
          <cell r="I22888">
            <v>10050000</v>
          </cell>
          <cell r="M22888">
            <v>10</v>
          </cell>
          <cell r="Q22888">
            <v>10</v>
          </cell>
          <cell r="V22888">
            <v>4680</v>
          </cell>
        </row>
        <row r="22889">
          <cell r="A22889">
            <v>1</v>
          </cell>
          <cell r="E22889">
            <v>10</v>
          </cell>
          <cell r="I22889">
            <v>0</v>
          </cell>
          <cell r="M22889">
            <v>10</v>
          </cell>
          <cell r="Q22889">
            <v>10</v>
          </cell>
          <cell r="V22889">
            <v>4690</v>
          </cell>
        </row>
        <row r="22890">
          <cell r="A22890">
            <v>1</v>
          </cell>
          <cell r="E22890">
            <v>10</v>
          </cell>
          <cell r="I22890">
            <v>105273532.52</v>
          </cell>
          <cell r="M22890">
            <v>10</v>
          </cell>
          <cell r="Q22890">
            <v>10</v>
          </cell>
          <cell r="V22890">
            <v>4700</v>
          </cell>
        </row>
        <row r="22891">
          <cell r="A22891">
            <v>1</v>
          </cell>
          <cell r="E22891">
            <v>10</v>
          </cell>
          <cell r="I22891">
            <v>8798212.0500000007</v>
          </cell>
          <cell r="M22891">
            <v>10</v>
          </cell>
          <cell r="Q22891">
            <v>10</v>
          </cell>
          <cell r="V22891">
            <v>4720</v>
          </cell>
        </row>
        <row r="22892">
          <cell r="A22892">
            <v>1</v>
          </cell>
          <cell r="E22892">
            <v>10</v>
          </cell>
          <cell r="I22892">
            <v>238729704.38999999</v>
          </cell>
          <cell r="M22892">
            <v>10</v>
          </cell>
          <cell r="Q22892">
            <v>10</v>
          </cell>
          <cell r="V22892">
            <v>4730</v>
          </cell>
        </row>
        <row r="22893">
          <cell r="A22893">
            <v>1</v>
          </cell>
          <cell r="E22893">
            <v>10</v>
          </cell>
          <cell r="I22893">
            <v>5808949.5999999996</v>
          </cell>
          <cell r="M22893">
            <v>10</v>
          </cell>
          <cell r="Q22893">
            <v>10</v>
          </cell>
          <cell r="V22893">
            <v>4750</v>
          </cell>
        </row>
        <row r="22894">
          <cell r="A22894">
            <v>1</v>
          </cell>
          <cell r="E22894">
            <v>10</v>
          </cell>
          <cell r="I22894">
            <v>2595000</v>
          </cell>
          <cell r="M22894">
            <v>10</v>
          </cell>
          <cell r="Q22894">
            <v>10</v>
          </cell>
          <cell r="V22894">
            <v>4760</v>
          </cell>
        </row>
        <row r="22895">
          <cell r="A22895">
            <v>1</v>
          </cell>
          <cell r="E22895">
            <v>10</v>
          </cell>
          <cell r="I22895">
            <v>106896.55</v>
          </cell>
          <cell r="M22895">
            <v>10</v>
          </cell>
          <cell r="Q22895">
            <v>10</v>
          </cell>
          <cell r="V22895">
            <v>4770</v>
          </cell>
        </row>
        <row r="22896">
          <cell r="A22896">
            <v>1</v>
          </cell>
          <cell r="E22896">
            <v>10</v>
          </cell>
          <cell r="I22896">
            <v>1276000</v>
          </cell>
          <cell r="M22896">
            <v>10</v>
          </cell>
          <cell r="Q22896">
            <v>10</v>
          </cell>
          <cell r="V22896">
            <v>4775</v>
          </cell>
        </row>
        <row r="22897">
          <cell r="A22897">
            <v>1</v>
          </cell>
          <cell r="E22897">
            <v>10</v>
          </cell>
          <cell r="I22897">
            <v>0</v>
          </cell>
          <cell r="M22897">
            <v>10</v>
          </cell>
          <cell r="Q22897">
            <v>10</v>
          </cell>
          <cell r="V22897">
            <v>4780</v>
          </cell>
        </row>
        <row r="22898">
          <cell r="A22898">
            <v>1</v>
          </cell>
          <cell r="E22898">
            <v>10</v>
          </cell>
          <cell r="I22898">
            <v>0</v>
          </cell>
          <cell r="M22898">
            <v>10</v>
          </cell>
          <cell r="Q22898">
            <v>10</v>
          </cell>
          <cell r="V22898">
            <v>4785</v>
          </cell>
        </row>
        <row r="22899">
          <cell r="A22899">
            <v>1</v>
          </cell>
          <cell r="E22899">
            <v>10</v>
          </cell>
          <cell r="I22899">
            <v>40384330.130000003</v>
          </cell>
          <cell r="M22899">
            <v>10</v>
          </cell>
          <cell r="Q22899">
            <v>10</v>
          </cell>
          <cell r="V22899">
            <v>4800</v>
          </cell>
        </row>
        <row r="22900">
          <cell r="A22900">
            <v>1</v>
          </cell>
          <cell r="E22900">
            <v>10</v>
          </cell>
          <cell r="I22900">
            <v>0</v>
          </cell>
          <cell r="M22900">
            <v>10</v>
          </cell>
          <cell r="Q22900">
            <v>10</v>
          </cell>
          <cell r="V22900">
            <v>4830</v>
          </cell>
        </row>
        <row r="22901">
          <cell r="A22901">
            <v>1</v>
          </cell>
          <cell r="E22901">
            <v>10</v>
          </cell>
          <cell r="I22901">
            <v>304482.76</v>
          </cell>
          <cell r="M22901">
            <v>10</v>
          </cell>
          <cell r="Q22901">
            <v>10</v>
          </cell>
          <cell r="V22901">
            <v>4830</v>
          </cell>
        </row>
        <row r="22902">
          <cell r="A22902">
            <v>1</v>
          </cell>
          <cell r="E22902">
            <v>10</v>
          </cell>
          <cell r="I22902">
            <v>0</v>
          </cell>
          <cell r="M22902">
            <v>10</v>
          </cell>
          <cell r="Q22902">
            <v>10</v>
          </cell>
          <cell r="V22902">
            <v>4840</v>
          </cell>
        </row>
        <row r="22903">
          <cell r="A22903">
            <v>1</v>
          </cell>
          <cell r="E22903">
            <v>10</v>
          </cell>
          <cell r="I22903">
            <v>0</v>
          </cell>
          <cell r="M22903">
            <v>10</v>
          </cell>
          <cell r="Q22903">
            <v>10</v>
          </cell>
          <cell r="V22903">
            <v>4850</v>
          </cell>
        </row>
        <row r="22904">
          <cell r="A22904">
            <v>1</v>
          </cell>
          <cell r="E22904">
            <v>10</v>
          </cell>
          <cell r="I22904">
            <v>-5000000</v>
          </cell>
          <cell r="M22904">
            <v>10</v>
          </cell>
          <cell r="Q22904">
            <v>10</v>
          </cell>
          <cell r="V22904">
            <v>5100</v>
          </cell>
        </row>
        <row r="22905">
          <cell r="A22905">
            <v>1</v>
          </cell>
          <cell r="E22905">
            <v>10</v>
          </cell>
          <cell r="I22905">
            <v>2782011959.52</v>
          </cell>
          <cell r="M22905">
            <v>10</v>
          </cell>
          <cell r="Q22905">
            <v>10</v>
          </cell>
          <cell r="V22905">
            <v>5200</v>
          </cell>
        </row>
        <row r="22906">
          <cell r="A22906">
            <v>1</v>
          </cell>
          <cell r="E22906">
            <v>10</v>
          </cell>
          <cell r="I22906">
            <v>-2126957535.95</v>
          </cell>
          <cell r="M22906">
            <v>10</v>
          </cell>
          <cell r="Q22906">
            <v>10</v>
          </cell>
          <cell r="V22906">
            <v>5304</v>
          </cell>
        </row>
        <row r="22907">
          <cell r="A22907">
            <v>1</v>
          </cell>
          <cell r="E22907">
            <v>10</v>
          </cell>
          <cell r="I22907">
            <v>-123403902.17</v>
          </cell>
          <cell r="M22907">
            <v>10</v>
          </cell>
          <cell r="Q22907">
            <v>10</v>
          </cell>
          <cell r="V22907">
            <v>5305</v>
          </cell>
        </row>
        <row r="22908">
          <cell r="A22908">
            <v>1</v>
          </cell>
          <cell r="E22908">
            <v>10</v>
          </cell>
          <cell r="I22908">
            <v>-3618219604.1100001</v>
          </cell>
          <cell r="M22908">
            <v>10</v>
          </cell>
          <cell r="Q22908">
            <v>10</v>
          </cell>
          <cell r="V22908">
            <v>5306</v>
          </cell>
        </row>
        <row r="22909">
          <cell r="A22909">
            <v>1</v>
          </cell>
          <cell r="E22909">
            <v>10</v>
          </cell>
          <cell r="I22909">
            <v>-46012506.359999999</v>
          </cell>
          <cell r="M22909">
            <v>10</v>
          </cell>
          <cell r="Q22909">
            <v>10</v>
          </cell>
          <cell r="V22909">
            <v>5307</v>
          </cell>
        </row>
        <row r="22910">
          <cell r="A22910">
            <v>1</v>
          </cell>
          <cell r="E22910">
            <v>10</v>
          </cell>
          <cell r="I22910">
            <v>657393483.71000004</v>
          </cell>
          <cell r="M22910">
            <v>10</v>
          </cell>
          <cell r="Q22910">
            <v>10</v>
          </cell>
          <cell r="V22910">
            <v>5400</v>
          </cell>
        </row>
        <row r="22911">
          <cell r="A22911">
            <v>1</v>
          </cell>
          <cell r="E22911">
            <v>10</v>
          </cell>
          <cell r="I22911">
            <v>-10966370927.32</v>
          </cell>
          <cell r="M22911">
            <v>10</v>
          </cell>
          <cell r="Q22911">
            <v>10</v>
          </cell>
          <cell r="V22911">
            <v>5400</v>
          </cell>
        </row>
        <row r="22912">
          <cell r="A22912">
            <v>1</v>
          </cell>
          <cell r="E22912">
            <v>10</v>
          </cell>
          <cell r="I22912">
            <v>1226090311.28</v>
          </cell>
          <cell r="M22912">
            <v>10</v>
          </cell>
          <cell r="Q22912">
            <v>10</v>
          </cell>
          <cell r="V22912">
            <v>5400</v>
          </cell>
        </row>
        <row r="22913">
          <cell r="A22913">
            <v>1</v>
          </cell>
          <cell r="E22913">
            <v>10</v>
          </cell>
          <cell r="I22913">
            <v>-14384007436.129999</v>
          </cell>
          <cell r="M22913">
            <v>10</v>
          </cell>
          <cell r="Q22913">
            <v>10</v>
          </cell>
          <cell r="V22913">
            <v>5400</v>
          </cell>
        </row>
        <row r="22914">
          <cell r="A22914">
            <v>1</v>
          </cell>
          <cell r="E22914">
            <v>10</v>
          </cell>
          <cell r="I22914">
            <v>-5958282.1799999997</v>
          </cell>
          <cell r="M22914">
            <v>10</v>
          </cell>
          <cell r="Q22914">
            <v>10</v>
          </cell>
          <cell r="V22914">
            <v>5450</v>
          </cell>
        </row>
        <row r="22915">
          <cell r="A22915">
            <v>1</v>
          </cell>
          <cell r="E22915">
            <v>10</v>
          </cell>
          <cell r="I22915">
            <v>-5430095.0099999998</v>
          </cell>
          <cell r="M22915">
            <v>10</v>
          </cell>
          <cell r="Q22915">
            <v>10</v>
          </cell>
          <cell r="V22915">
            <v>5450</v>
          </cell>
        </row>
        <row r="22916">
          <cell r="A22916">
            <v>1</v>
          </cell>
          <cell r="E22916">
            <v>10</v>
          </cell>
          <cell r="I22916">
            <v>-4526824.83</v>
          </cell>
          <cell r="M22916">
            <v>10</v>
          </cell>
          <cell r="Q22916">
            <v>10</v>
          </cell>
          <cell r="V22916">
            <v>5450</v>
          </cell>
        </row>
        <row r="22917">
          <cell r="A22917">
            <v>1</v>
          </cell>
          <cell r="E22917">
            <v>10</v>
          </cell>
          <cell r="I22917">
            <v>-5554507.0099999998</v>
          </cell>
          <cell r="M22917">
            <v>10</v>
          </cell>
          <cell r="Q22917">
            <v>10</v>
          </cell>
          <cell r="V22917">
            <v>5450</v>
          </cell>
        </row>
        <row r="22918">
          <cell r="A22918">
            <v>1</v>
          </cell>
          <cell r="E22918">
            <v>10</v>
          </cell>
          <cell r="I22918">
            <v>-15763638.77</v>
          </cell>
          <cell r="M22918">
            <v>10</v>
          </cell>
          <cell r="Q22918">
            <v>10</v>
          </cell>
          <cell r="V22918">
            <v>5450</v>
          </cell>
        </row>
        <row r="22919">
          <cell r="A22919">
            <v>1</v>
          </cell>
          <cell r="E22919">
            <v>10</v>
          </cell>
          <cell r="I22919">
            <v>-10785653.779999999</v>
          </cell>
          <cell r="M22919">
            <v>10</v>
          </cell>
          <cell r="Q22919">
            <v>10</v>
          </cell>
          <cell r="V22919">
            <v>5450</v>
          </cell>
        </row>
        <row r="22920">
          <cell r="A22920">
            <v>1</v>
          </cell>
          <cell r="E22920">
            <v>10</v>
          </cell>
          <cell r="I22920">
            <v>0</v>
          </cell>
          <cell r="M22920">
            <v>10</v>
          </cell>
          <cell r="Q22920">
            <v>10</v>
          </cell>
          <cell r="V22920">
            <v>5450</v>
          </cell>
        </row>
        <row r="22921">
          <cell r="A22921">
            <v>1</v>
          </cell>
          <cell r="E22921">
            <v>10</v>
          </cell>
          <cell r="I22921">
            <v>-77981731.629999995</v>
          </cell>
          <cell r="M22921">
            <v>10</v>
          </cell>
          <cell r="Q22921">
            <v>10</v>
          </cell>
          <cell r="V22921">
            <v>5450</v>
          </cell>
        </row>
        <row r="22922">
          <cell r="A22922">
            <v>1</v>
          </cell>
          <cell r="E22922">
            <v>10</v>
          </cell>
          <cell r="I22922">
            <v>-67248010.760000005</v>
          </cell>
          <cell r="M22922">
            <v>10</v>
          </cell>
          <cell r="Q22922">
            <v>10</v>
          </cell>
          <cell r="V22922">
            <v>5450</v>
          </cell>
        </row>
        <row r="22923">
          <cell r="A22923">
            <v>1</v>
          </cell>
          <cell r="E22923">
            <v>10</v>
          </cell>
          <cell r="I22923">
            <v>-185223300.41</v>
          </cell>
          <cell r="M22923">
            <v>10</v>
          </cell>
          <cell r="Q22923">
            <v>10</v>
          </cell>
          <cell r="V22923">
            <v>5450</v>
          </cell>
        </row>
        <row r="22924">
          <cell r="A22924">
            <v>1</v>
          </cell>
          <cell r="E22924">
            <v>10</v>
          </cell>
          <cell r="I22924">
            <v>-179978238.63</v>
          </cell>
          <cell r="M22924">
            <v>10</v>
          </cell>
          <cell r="Q22924">
            <v>10</v>
          </cell>
          <cell r="V22924">
            <v>5450</v>
          </cell>
        </row>
        <row r="22925">
          <cell r="A22925">
            <v>1</v>
          </cell>
          <cell r="E22925">
            <v>10</v>
          </cell>
          <cell r="I22925">
            <v>-179978238.63</v>
          </cell>
          <cell r="M22925">
            <v>10</v>
          </cell>
          <cell r="Q22925">
            <v>10</v>
          </cell>
          <cell r="V22925">
            <v>5450</v>
          </cell>
        </row>
        <row r="22926">
          <cell r="A22926">
            <v>1</v>
          </cell>
          <cell r="E22926">
            <v>10</v>
          </cell>
          <cell r="I22926">
            <v>-165553235.34</v>
          </cell>
          <cell r="M22926">
            <v>10</v>
          </cell>
          <cell r="Q22926">
            <v>10</v>
          </cell>
          <cell r="V22926">
            <v>5450</v>
          </cell>
        </row>
        <row r="22927">
          <cell r="A22927">
            <v>1</v>
          </cell>
          <cell r="E22927">
            <v>10</v>
          </cell>
          <cell r="I22927">
            <v>-165553235.34</v>
          </cell>
          <cell r="M22927">
            <v>10</v>
          </cell>
          <cell r="Q22927">
            <v>10</v>
          </cell>
          <cell r="V22927">
            <v>5450</v>
          </cell>
        </row>
        <row r="22928">
          <cell r="A22928">
            <v>1</v>
          </cell>
          <cell r="E22928">
            <v>10</v>
          </cell>
          <cell r="I22928">
            <v>-160308173.56</v>
          </cell>
          <cell r="M22928">
            <v>10</v>
          </cell>
          <cell r="Q22928">
            <v>10</v>
          </cell>
          <cell r="V22928">
            <v>5450</v>
          </cell>
        </row>
        <row r="22929">
          <cell r="A22929">
            <v>1</v>
          </cell>
          <cell r="E22929">
            <v>10</v>
          </cell>
          <cell r="I22929">
            <v>-165553235.34</v>
          </cell>
          <cell r="M22929">
            <v>10</v>
          </cell>
          <cell r="Q22929">
            <v>10</v>
          </cell>
          <cell r="V22929">
            <v>5450</v>
          </cell>
        </row>
        <row r="22930">
          <cell r="A22930">
            <v>1</v>
          </cell>
          <cell r="E22930">
            <v>10</v>
          </cell>
          <cell r="I22930">
            <v>208908123</v>
          </cell>
          <cell r="M22930">
            <v>10</v>
          </cell>
          <cell r="Q22930">
            <v>10</v>
          </cell>
          <cell r="V22930">
            <v>6110</v>
          </cell>
        </row>
        <row r="22931">
          <cell r="A22931">
            <v>1</v>
          </cell>
          <cell r="E22931">
            <v>10</v>
          </cell>
          <cell r="I22931">
            <v>-24017035.649999999</v>
          </cell>
          <cell r="M22931">
            <v>10</v>
          </cell>
          <cell r="Q22931">
            <v>10</v>
          </cell>
          <cell r="V22931">
            <v>6120</v>
          </cell>
        </row>
        <row r="22932">
          <cell r="A22932">
            <v>1</v>
          </cell>
          <cell r="E22932">
            <v>10</v>
          </cell>
          <cell r="I22932">
            <v>310253707.63999999</v>
          </cell>
          <cell r="M22932">
            <v>10</v>
          </cell>
          <cell r="Q22932">
            <v>10</v>
          </cell>
          <cell r="V22932">
            <v>6210</v>
          </cell>
        </row>
        <row r="22933">
          <cell r="A22933">
            <v>1</v>
          </cell>
          <cell r="E22933">
            <v>10</v>
          </cell>
          <cell r="I22933">
            <v>-57220771.460000001</v>
          </cell>
          <cell r="M22933">
            <v>10</v>
          </cell>
          <cell r="Q22933">
            <v>10</v>
          </cell>
          <cell r="V22933">
            <v>6220</v>
          </cell>
        </row>
        <row r="22934">
          <cell r="A22934">
            <v>1</v>
          </cell>
          <cell r="E22934">
            <v>10</v>
          </cell>
          <cell r="I22934">
            <v>2818240834.6399999</v>
          </cell>
          <cell r="M22934">
            <v>10</v>
          </cell>
          <cell r="Q22934">
            <v>10</v>
          </cell>
          <cell r="V22934">
            <v>6310</v>
          </cell>
        </row>
        <row r="22935">
          <cell r="A22935">
            <v>1</v>
          </cell>
          <cell r="E22935">
            <v>10</v>
          </cell>
          <cell r="I22935">
            <v>-738620876.5</v>
          </cell>
          <cell r="M22935">
            <v>10</v>
          </cell>
          <cell r="Q22935">
            <v>10</v>
          </cell>
          <cell r="V22935">
            <v>6320</v>
          </cell>
        </row>
        <row r="22936">
          <cell r="A22936">
            <v>1</v>
          </cell>
          <cell r="E22936">
            <v>10</v>
          </cell>
          <cell r="I22936">
            <v>194184624.47</v>
          </cell>
          <cell r="M22936">
            <v>10</v>
          </cell>
          <cell r="Q22936">
            <v>10</v>
          </cell>
          <cell r="V22936">
            <v>6410</v>
          </cell>
        </row>
        <row r="22937">
          <cell r="A22937">
            <v>1</v>
          </cell>
          <cell r="E22937">
            <v>10</v>
          </cell>
          <cell r="I22937">
            <v>-79918669.579999998</v>
          </cell>
          <cell r="M22937">
            <v>10</v>
          </cell>
          <cell r="Q22937">
            <v>10</v>
          </cell>
          <cell r="V22937">
            <v>6420</v>
          </cell>
        </row>
        <row r="22938">
          <cell r="A22938">
            <v>1</v>
          </cell>
          <cell r="E22938">
            <v>10</v>
          </cell>
          <cell r="I22938">
            <v>184189713</v>
          </cell>
          <cell r="M22938">
            <v>10</v>
          </cell>
          <cell r="Q22938">
            <v>10</v>
          </cell>
          <cell r="V22938">
            <v>6510</v>
          </cell>
        </row>
        <row r="22939">
          <cell r="A22939">
            <v>1</v>
          </cell>
          <cell r="E22939">
            <v>10</v>
          </cell>
          <cell r="I22939">
            <v>-37256210.549999997</v>
          </cell>
          <cell r="M22939">
            <v>10</v>
          </cell>
          <cell r="Q22939">
            <v>10</v>
          </cell>
          <cell r="V22939">
            <v>6520</v>
          </cell>
        </row>
        <row r="22940">
          <cell r="A22940">
            <v>1</v>
          </cell>
          <cell r="E22940">
            <v>10</v>
          </cell>
          <cell r="I22940">
            <v>332268894.66000003</v>
          </cell>
          <cell r="M22940">
            <v>10</v>
          </cell>
          <cell r="Q22940">
            <v>10</v>
          </cell>
          <cell r="V22940">
            <v>6810</v>
          </cell>
        </row>
        <row r="22941">
          <cell r="A22941">
            <v>1</v>
          </cell>
          <cell r="E22941">
            <v>10</v>
          </cell>
          <cell r="I22941">
            <v>-7851941.1900000004</v>
          </cell>
          <cell r="M22941">
            <v>10</v>
          </cell>
          <cell r="Q22941">
            <v>10</v>
          </cell>
          <cell r="V22941">
            <v>6820</v>
          </cell>
        </row>
        <row r="22942">
          <cell r="A22942">
            <v>1</v>
          </cell>
          <cell r="E22942">
            <v>10</v>
          </cell>
          <cell r="I22942">
            <v>51275523.600000001</v>
          </cell>
          <cell r="M22942">
            <v>10</v>
          </cell>
          <cell r="Q22942">
            <v>10</v>
          </cell>
          <cell r="V22942">
            <v>7000</v>
          </cell>
        </row>
        <row r="22943">
          <cell r="A22943">
            <v>1</v>
          </cell>
          <cell r="E22943">
            <v>10</v>
          </cell>
          <cell r="I22943">
            <v>15289285115.9</v>
          </cell>
          <cell r="M22943">
            <v>10</v>
          </cell>
          <cell r="Q22943">
            <v>10</v>
          </cell>
          <cell r="V22943">
            <v>7100</v>
          </cell>
        </row>
        <row r="22944">
          <cell r="A22944">
            <v>1</v>
          </cell>
          <cell r="E22944">
            <v>10</v>
          </cell>
          <cell r="I22944">
            <v>-595085230.83000004</v>
          </cell>
          <cell r="M22944">
            <v>10</v>
          </cell>
          <cell r="Q22944">
            <v>10</v>
          </cell>
          <cell r="V22944">
            <v>7110</v>
          </cell>
        </row>
        <row r="22945">
          <cell r="A22945">
            <v>1</v>
          </cell>
          <cell r="E22945">
            <v>10</v>
          </cell>
          <cell r="I22945">
            <v>3466029439.3099999</v>
          </cell>
          <cell r="M22945">
            <v>10</v>
          </cell>
          <cell r="Q22945">
            <v>10</v>
          </cell>
          <cell r="V22945">
            <v>7130</v>
          </cell>
        </row>
        <row r="22946">
          <cell r="A22946">
            <v>1</v>
          </cell>
          <cell r="E22946">
            <v>10</v>
          </cell>
          <cell r="I22946">
            <v>123490610</v>
          </cell>
          <cell r="M22946">
            <v>10</v>
          </cell>
          <cell r="Q22946">
            <v>10</v>
          </cell>
          <cell r="V22946">
            <v>7150</v>
          </cell>
        </row>
        <row r="22947">
          <cell r="A22947">
            <v>1</v>
          </cell>
          <cell r="E22947">
            <v>10</v>
          </cell>
          <cell r="I22947">
            <v>0</v>
          </cell>
          <cell r="M22947">
            <v>10</v>
          </cell>
          <cell r="Q22947">
            <v>10</v>
          </cell>
          <cell r="V22947">
            <v>7250</v>
          </cell>
        </row>
        <row r="22948">
          <cell r="A22948">
            <v>1</v>
          </cell>
          <cell r="E22948">
            <v>10</v>
          </cell>
          <cell r="I22948">
            <v>51349177.57</v>
          </cell>
          <cell r="M22948">
            <v>10</v>
          </cell>
          <cell r="Q22948">
            <v>10</v>
          </cell>
          <cell r="V22948">
            <v>7300</v>
          </cell>
        </row>
        <row r="22949">
          <cell r="A22949">
            <v>1</v>
          </cell>
          <cell r="E22949">
            <v>10</v>
          </cell>
          <cell r="I22949">
            <v>10618000</v>
          </cell>
          <cell r="M22949">
            <v>10</v>
          </cell>
          <cell r="Q22949">
            <v>10</v>
          </cell>
          <cell r="V22949">
            <v>7300</v>
          </cell>
        </row>
        <row r="22950">
          <cell r="A22950">
            <v>1</v>
          </cell>
          <cell r="E22950">
            <v>10</v>
          </cell>
          <cell r="I22950">
            <v>0</v>
          </cell>
          <cell r="M22950">
            <v>10</v>
          </cell>
          <cell r="Q22950">
            <v>10</v>
          </cell>
          <cell r="V22950">
            <v>7300</v>
          </cell>
        </row>
        <row r="22951">
          <cell r="A22951">
            <v>1</v>
          </cell>
          <cell r="E22951">
            <v>10</v>
          </cell>
          <cell r="I22951">
            <v>0</v>
          </cell>
          <cell r="M22951">
            <v>10</v>
          </cell>
          <cell r="Q22951">
            <v>10</v>
          </cell>
          <cell r="V22951">
            <v>7300</v>
          </cell>
        </row>
        <row r="22952">
          <cell r="A22952">
            <v>1</v>
          </cell>
          <cell r="E22952">
            <v>10</v>
          </cell>
          <cell r="I22952">
            <v>0</v>
          </cell>
          <cell r="M22952">
            <v>10</v>
          </cell>
          <cell r="Q22952">
            <v>10</v>
          </cell>
          <cell r="V22952">
            <v>7300</v>
          </cell>
        </row>
        <row r="22953">
          <cell r="A22953">
            <v>1</v>
          </cell>
          <cell r="E22953">
            <v>10</v>
          </cell>
          <cell r="I22953">
            <v>0</v>
          </cell>
          <cell r="M22953">
            <v>10</v>
          </cell>
          <cell r="Q22953">
            <v>10</v>
          </cell>
          <cell r="V22953">
            <v>7300</v>
          </cell>
        </row>
        <row r="22954">
          <cell r="A22954">
            <v>1</v>
          </cell>
          <cell r="E22954">
            <v>10</v>
          </cell>
          <cell r="I22954">
            <v>0</v>
          </cell>
          <cell r="M22954">
            <v>10</v>
          </cell>
          <cell r="Q22954">
            <v>10</v>
          </cell>
          <cell r="V22954">
            <v>7300</v>
          </cell>
        </row>
        <row r="22955">
          <cell r="A22955">
            <v>1</v>
          </cell>
          <cell r="E22955">
            <v>10</v>
          </cell>
          <cell r="I22955">
            <v>22742300.280000001</v>
          </cell>
          <cell r="M22955">
            <v>10</v>
          </cell>
          <cell r="Q22955">
            <v>10</v>
          </cell>
          <cell r="V22955">
            <v>7300</v>
          </cell>
        </row>
        <row r="22956">
          <cell r="A22956">
            <v>1</v>
          </cell>
          <cell r="E22956">
            <v>10</v>
          </cell>
          <cell r="I22956">
            <v>0</v>
          </cell>
          <cell r="M22956">
            <v>10</v>
          </cell>
          <cell r="Q22956">
            <v>10</v>
          </cell>
          <cell r="V22956">
            <v>7300</v>
          </cell>
        </row>
        <row r="22957">
          <cell r="A22957">
            <v>1</v>
          </cell>
          <cell r="E22957">
            <v>10</v>
          </cell>
          <cell r="I22957">
            <v>9740000</v>
          </cell>
          <cell r="M22957">
            <v>10</v>
          </cell>
          <cell r="Q22957">
            <v>10</v>
          </cell>
          <cell r="V22957">
            <v>7300</v>
          </cell>
        </row>
        <row r="22958">
          <cell r="A22958">
            <v>1</v>
          </cell>
          <cell r="E22958">
            <v>10</v>
          </cell>
          <cell r="I22958">
            <v>1086325</v>
          </cell>
          <cell r="M22958">
            <v>10</v>
          </cell>
          <cell r="Q22958">
            <v>10</v>
          </cell>
          <cell r="V22958">
            <v>7300</v>
          </cell>
        </row>
        <row r="22959">
          <cell r="A22959">
            <v>1</v>
          </cell>
          <cell r="E22959">
            <v>10</v>
          </cell>
          <cell r="I22959">
            <v>111504975</v>
          </cell>
          <cell r="M22959">
            <v>10</v>
          </cell>
          <cell r="Q22959">
            <v>10</v>
          </cell>
          <cell r="V22959">
            <v>7300</v>
          </cell>
        </row>
        <row r="22960">
          <cell r="A22960">
            <v>1</v>
          </cell>
          <cell r="E22960">
            <v>10</v>
          </cell>
          <cell r="I22960">
            <v>1852440</v>
          </cell>
          <cell r="M22960">
            <v>10</v>
          </cell>
          <cell r="Q22960">
            <v>10</v>
          </cell>
          <cell r="V22960">
            <v>7300</v>
          </cell>
        </row>
        <row r="22961">
          <cell r="A22961">
            <v>1</v>
          </cell>
          <cell r="E22961">
            <v>10</v>
          </cell>
          <cell r="I22961">
            <v>1600000</v>
          </cell>
          <cell r="M22961">
            <v>10</v>
          </cell>
          <cell r="Q22961">
            <v>10</v>
          </cell>
          <cell r="V22961">
            <v>7300</v>
          </cell>
        </row>
        <row r="22962">
          <cell r="A22962">
            <v>1</v>
          </cell>
          <cell r="E22962">
            <v>10</v>
          </cell>
          <cell r="I22962">
            <v>15000000</v>
          </cell>
          <cell r="M22962">
            <v>10</v>
          </cell>
          <cell r="Q22962">
            <v>10</v>
          </cell>
          <cell r="V22962">
            <v>7300</v>
          </cell>
        </row>
        <row r="22963">
          <cell r="A22963">
            <v>1</v>
          </cell>
          <cell r="E22963">
            <v>10</v>
          </cell>
          <cell r="I22963">
            <v>27750000</v>
          </cell>
          <cell r="M22963">
            <v>10</v>
          </cell>
          <cell r="Q22963">
            <v>10</v>
          </cell>
          <cell r="V22963">
            <v>7300</v>
          </cell>
        </row>
        <row r="22964">
          <cell r="A22964">
            <v>1</v>
          </cell>
          <cell r="E22964">
            <v>10</v>
          </cell>
          <cell r="I22964">
            <v>42117135</v>
          </cell>
          <cell r="M22964">
            <v>10</v>
          </cell>
          <cell r="Q22964">
            <v>10</v>
          </cell>
          <cell r="V22964">
            <v>7500</v>
          </cell>
        </row>
        <row r="22965">
          <cell r="A22965">
            <v>1</v>
          </cell>
          <cell r="E22965">
            <v>10</v>
          </cell>
          <cell r="I22965">
            <v>0</v>
          </cell>
          <cell r="M22965">
            <v>10</v>
          </cell>
          <cell r="Q22965">
            <v>10</v>
          </cell>
          <cell r="V22965">
            <v>7700</v>
          </cell>
        </row>
        <row r="22966">
          <cell r="A22966">
            <v>1</v>
          </cell>
          <cell r="E22966">
            <v>10</v>
          </cell>
          <cell r="I22966">
            <v>2500550</v>
          </cell>
          <cell r="M22966">
            <v>10</v>
          </cell>
          <cell r="Q22966">
            <v>10</v>
          </cell>
          <cell r="V22966">
            <v>7909</v>
          </cell>
        </row>
        <row r="22967">
          <cell r="A22967">
            <v>1</v>
          </cell>
          <cell r="E22967">
            <v>10</v>
          </cell>
          <cell r="I22967">
            <v>0</v>
          </cell>
          <cell r="M22967">
            <v>10</v>
          </cell>
          <cell r="Q22967">
            <v>10</v>
          </cell>
          <cell r="V22967">
            <v>7916</v>
          </cell>
        </row>
        <row r="22968">
          <cell r="A22968">
            <v>1</v>
          </cell>
          <cell r="E22968">
            <v>10</v>
          </cell>
          <cell r="I22968">
            <v>5070832.22</v>
          </cell>
          <cell r="M22968">
            <v>10</v>
          </cell>
          <cell r="Q22968">
            <v>10</v>
          </cell>
          <cell r="V22968">
            <v>8091</v>
          </cell>
        </row>
        <row r="22969">
          <cell r="A22969">
            <v>1</v>
          </cell>
          <cell r="E22969">
            <v>10</v>
          </cell>
          <cell r="I22969">
            <v>-34280371.289999999</v>
          </cell>
          <cell r="M22969">
            <v>10</v>
          </cell>
          <cell r="Q22969">
            <v>10</v>
          </cell>
          <cell r="V22969">
            <v>8092</v>
          </cell>
        </row>
        <row r="22970">
          <cell r="A22970">
            <v>1</v>
          </cell>
          <cell r="E22970">
            <v>10</v>
          </cell>
          <cell r="I22970">
            <v>-1397753044.71</v>
          </cell>
          <cell r="M22970">
            <v>10</v>
          </cell>
          <cell r="Q22970">
            <v>10</v>
          </cell>
          <cell r="V22970">
            <v>9000</v>
          </cell>
        </row>
        <row r="22971">
          <cell r="A22971">
            <v>1</v>
          </cell>
          <cell r="E22971">
            <v>10</v>
          </cell>
          <cell r="I22971">
            <v>-3541604576.7800002</v>
          </cell>
          <cell r="M22971">
            <v>10</v>
          </cell>
          <cell r="Q22971">
            <v>10</v>
          </cell>
          <cell r="V22971">
            <v>9100</v>
          </cell>
        </row>
        <row r="22972">
          <cell r="A22972">
            <v>1</v>
          </cell>
          <cell r="E22972">
            <v>10</v>
          </cell>
          <cell r="I22972">
            <v>0</v>
          </cell>
          <cell r="M22972">
            <v>10</v>
          </cell>
          <cell r="Q22972">
            <v>10</v>
          </cell>
          <cell r="V22972">
            <v>9150</v>
          </cell>
        </row>
        <row r="22973">
          <cell r="A22973">
            <v>1</v>
          </cell>
          <cell r="E22973">
            <v>10</v>
          </cell>
          <cell r="I22973">
            <v>-164421100.5</v>
          </cell>
          <cell r="M22973">
            <v>10</v>
          </cell>
          <cell r="Q22973">
            <v>10</v>
          </cell>
          <cell r="V22973">
            <v>9201</v>
          </cell>
        </row>
        <row r="22974">
          <cell r="A22974">
            <v>1</v>
          </cell>
          <cell r="E22974">
            <v>10</v>
          </cell>
          <cell r="I22974">
            <v>-308903674.5</v>
          </cell>
          <cell r="M22974">
            <v>10</v>
          </cell>
          <cell r="Q22974">
            <v>10</v>
          </cell>
          <cell r="V22974">
            <v>9251</v>
          </cell>
        </row>
        <row r="22975">
          <cell r="A22975">
            <v>1</v>
          </cell>
          <cell r="E22975">
            <v>10</v>
          </cell>
          <cell r="I22975">
            <v>-269721432.30000001</v>
          </cell>
          <cell r="M22975">
            <v>10</v>
          </cell>
          <cell r="Q22975">
            <v>10</v>
          </cell>
          <cell r="V22975">
            <v>9252</v>
          </cell>
        </row>
        <row r="22976">
          <cell r="A22976">
            <v>1</v>
          </cell>
          <cell r="E22976">
            <v>10</v>
          </cell>
          <cell r="I22976">
            <v>100000</v>
          </cell>
          <cell r="M22976">
            <v>10</v>
          </cell>
          <cell r="Q22976">
            <v>10</v>
          </cell>
          <cell r="V22976">
            <v>9253</v>
          </cell>
        </row>
        <row r="22977">
          <cell r="A22977">
            <v>1</v>
          </cell>
          <cell r="E22977">
            <v>10</v>
          </cell>
          <cell r="I22977">
            <v>25549310</v>
          </cell>
          <cell r="M22977">
            <v>10</v>
          </cell>
          <cell r="Q22977">
            <v>10</v>
          </cell>
          <cell r="V22977">
            <v>9253</v>
          </cell>
        </row>
        <row r="22978">
          <cell r="A22978">
            <v>1</v>
          </cell>
          <cell r="E22978">
            <v>10</v>
          </cell>
          <cell r="I22978">
            <v>-21471914.800000001</v>
          </cell>
          <cell r="M22978">
            <v>10</v>
          </cell>
          <cell r="Q22978">
            <v>10</v>
          </cell>
          <cell r="V22978">
            <v>9256</v>
          </cell>
        </row>
        <row r="22979">
          <cell r="A22979">
            <v>1</v>
          </cell>
          <cell r="E22979">
            <v>10</v>
          </cell>
          <cell r="I22979">
            <v>-197414198.09999999</v>
          </cell>
          <cell r="M22979">
            <v>10</v>
          </cell>
          <cell r="Q22979">
            <v>10</v>
          </cell>
          <cell r="V22979">
            <v>9302</v>
          </cell>
        </row>
        <row r="22980">
          <cell r="A22980">
            <v>1</v>
          </cell>
          <cell r="E22980">
            <v>10</v>
          </cell>
          <cell r="I22980">
            <v>-3000576747.9499998</v>
          </cell>
          <cell r="M22980">
            <v>10</v>
          </cell>
          <cell r="Q22980">
            <v>10</v>
          </cell>
          <cell r="V22980">
            <v>9303</v>
          </cell>
        </row>
        <row r="22981">
          <cell r="A22981">
            <v>1</v>
          </cell>
          <cell r="E22981">
            <v>10</v>
          </cell>
          <cell r="I22981">
            <v>-71512690</v>
          </cell>
          <cell r="M22981">
            <v>10</v>
          </cell>
          <cell r="Q22981">
            <v>10</v>
          </cell>
          <cell r="V22981">
            <v>9305</v>
          </cell>
        </row>
        <row r="22982">
          <cell r="A22982">
            <v>1</v>
          </cell>
          <cell r="E22982">
            <v>10</v>
          </cell>
          <cell r="I22982">
            <v>0</v>
          </cell>
          <cell r="M22982">
            <v>10</v>
          </cell>
          <cell r="Q22982">
            <v>10</v>
          </cell>
          <cell r="V22982">
            <v>9400</v>
          </cell>
        </row>
        <row r="22983">
          <cell r="A22983">
            <v>1</v>
          </cell>
          <cell r="E22983">
            <v>10</v>
          </cell>
          <cell r="I22983">
            <v>-21244320</v>
          </cell>
          <cell r="M22983">
            <v>10</v>
          </cell>
          <cell r="Q22983">
            <v>10</v>
          </cell>
          <cell r="V22983">
            <v>9500</v>
          </cell>
        </row>
        <row r="22984">
          <cell r="A22984">
            <v>1</v>
          </cell>
          <cell r="E22984">
            <v>10</v>
          </cell>
          <cell r="I22984">
            <v>-364389655.19999999</v>
          </cell>
          <cell r="M22984">
            <v>10</v>
          </cell>
          <cell r="Q22984">
            <v>10</v>
          </cell>
          <cell r="V22984">
            <v>9530</v>
          </cell>
        </row>
        <row r="22985">
          <cell r="A22985">
            <v>1</v>
          </cell>
          <cell r="E22985">
            <v>10</v>
          </cell>
          <cell r="I22985">
            <v>-945688256.88</v>
          </cell>
          <cell r="M22985">
            <v>10</v>
          </cell>
          <cell r="Q22985">
            <v>10</v>
          </cell>
          <cell r="V22985">
            <v>9600</v>
          </cell>
        </row>
        <row r="22986">
          <cell r="A22986">
            <v>1</v>
          </cell>
          <cell r="E22986">
            <v>10</v>
          </cell>
          <cell r="I22986">
            <v>-16686646</v>
          </cell>
          <cell r="M22986">
            <v>10</v>
          </cell>
          <cell r="Q22986">
            <v>10</v>
          </cell>
          <cell r="V22986">
            <v>9610</v>
          </cell>
        </row>
        <row r="22987">
          <cell r="A22987">
            <v>1</v>
          </cell>
          <cell r="E22987">
            <v>10</v>
          </cell>
          <cell r="I22987">
            <v>1230820409</v>
          </cell>
          <cell r="M22987">
            <v>10</v>
          </cell>
          <cell r="Q22987">
            <v>10</v>
          </cell>
          <cell r="V22987">
            <v>9620</v>
          </cell>
        </row>
        <row r="22988">
          <cell r="A22988">
            <v>1</v>
          </cell>
          <cell r="E22988">
            <v>10</v>
          </cell>
          <cell r="I22988">
            <v>-120007468.08</v>
          </cell>
          <cell r="M22988">
            <v>10</v>
          </cell>
          <cell r="Q22988">
            <v>10</v>
          </cell>
          <cell r="V22988">
            <v>9670</v>
          </cell>
        </row>
        <row r="22989">
          <cell r="A22989">
            <v>1</v>
          </cell>
          <cell r="E22989">
            <v>10</v>
          </cell>
          <cell r="I22989">
            <v>-5757.95</v>
          </cell>
          <cell r="M22989">
            <v>10</v>
          </cell>
          <cell r="Q22989">
            <v>10</v>
          </cell>
          <cell r="V22989">
            <v>9990</v>
          </cell>
        </row>
        <row r="22990">
          <cell r="A22990">
            <v>1</v>
          </cell>
          <cell r="E22990">
            <v>10</v>
          </cell>
          <cell r="I22990">
            <v>17469097028.330002</v>
          </cell>
          <cell r="M22990">
            <v>10</v>
          </cell>
          <cell r="Q22990">
            <v>10</v>
          </cell>
          <cell r="V22990">
            <v>5301</v>
          </cell>
        </row>
        <row r="22991">
          <cell r="A22991">
            <v>1</v>
          </cell>
          <cell r="E22991">
            <v>2</v>
          </cell>
          <cell r="I22991">
            <v>0</v>
          </cell>
          <cell r="M22991">
            <v>2</v>
          </cell>
          <cell r="Q22991">
            <v>2</v>
          </cell>
          <cell r="V22991">
            <v>1090</v>
          </cell>
        </row>
        <row r="22992">
          <cell r="A22992">
            <v>1</v>
          </cell>
          <cell r="E22992">
            <v>2</v>
          </cell>
          <cell r="I22992">
            <v>0</v>
          </cell>
          <cell r="M22992">
            <v>2</v>
          </cell>
          <cell r="Q22992">
            <v>2</v>
          </cell>
          <cell r="V22992">
            <v>4680</v>
          </cell>
        </row>
        <row r="22993">
          <cell r="A22993">
            <v>1</v>
          </cell>
          <cell r="E22993">
            <v>2</v>
          </cell>
          <cell r="I22993">
            <v>0</v>
          </cell>
          <cell r="M22993">
            <v>2</v>
          </cell>
          <cell r="Q22993">
            <v>2</v>
          </cell>
          <cell r="V22993">
            <v>7900</v>
          </cell>
        </row>
        <row r="22994">
          <cell r="A22994">
            <v>9</v>
          </cell>
          <cell r="E22994">
            <v>999</v>
          </cell>
          <cell r="I22994">
            <v>0</v>
          </cell>
          <cell r="M22994">
            <v>999</v>
          </cell>
          <cell r="Q22994">
            <v>999</v>
          </cell>
          <cell r="V22994">
            <v>3</v>
          </cell>
        </row>
        <row r="22995">
          <cell r="M22995">
            <v>2</v>
          </cell>
        </row>
        <row r="22996">
          <cell r="M22996">
            <v>2</v>
          </cell>
        </row>
        <row r="22997">
          <cell r="M22997">
            <v>2</v>
          </cell>
        </row>
        <row r="22998">
          <cell r="M22998">
            <v>2</v>
          </cell>
        </row>
        <row r="22999">
          <cell r="M22999">
            <v>2</v>
          </cell>
        </row>
        <row r="23000">
          <cell r="M23000">
            <v>2</v>
          </cell>
        </row>
        <row r="23001">
          <cell r="M23001">
            <v>9</v>
          </cell>
        </row>
        <row r="23002">
          <cell r="M23002">
            <v>9</v>
          </cell>
        </row>
        <row r="23003">
          <cell r="M23003">
            <v>9</v>
          </cell>
        </row>
        <row r="23004">
          <cell r="M23004">
            <v>9</v>
          </cell>
        </row>
        <row r="23005">
          <cell r="M23005">
            <v>9</v>
          </cell>
        </row>
        <row r="23006">
          <cell r="M23006">
            <v>9</v>
          </cell>
        </row>
        <row r="23007">
          <cell r="M23007">
            <v>9</v>
          </cell>
        </row>
        <row r="23008">
          <cell r="M23008">
            <v>9</v>
          </cell>
        </row>
        <row r="23009">
          <cell r="M23009">
            <v>9</v>
          </cell>
        </row>
        <row r="23010">
          <cell r="M23010">
            <v>9</v>
          </cell>
        </row>
        <row r="23011">
          <cell r="M23011">
            <v>9</v>
          </cell>
        </row>
        <row r="23012">
          <cell r="M23012">
            <v>9</v>
          </cell>
        </row>
        <row r="23013">
          <cell r="M23013">
            <v>9</v>
          </cell>
        </row>
        <row r="23014">
          <cell r="M23014">
            <v>9</v>
          </cell>
        </row>
        <row r="23015">
          <cell r="M23015">
            <v>9</v>
          </cell>
        </row>
        <row r="23016">
          <cell r="M23016">
            <v>9</v>
          </cell>
        </row>
        <row r="23017">
          <cell r="M23017">
            <v>9</v>
          </cell>
        </row>
        <row r="23018">
          <cell r="M23018">
            <v>9</v>
          </cell>
        </row>
        <row r="23019">
          <cell r="M23019">
            <v>9</v>
          </cell>
        </row>
        <row r="23020">
          <cell r="M23020">
            <v>9</v>
          </cell>
        </row>
        <row r="23021">
          <cell r="M23021">
            <v>9</v>
          </cell>
        </row>
        <row r="23022">
          <cell r="M23022">
            <v>9</v>
          </cell>
        </row>
        <row r="23023">
          <cell r="M23023">
            <v>9</v>
          </cell>
        </row>
        <row r="23024">
          <cell r="M23024">
            <v>9</v>
          </cell>
        </row>
        <row r="23025">
          <cell r="M23025">
            <v>9</v>
          </cell>
        </row>
        <row r="23026">
          <cell r="M23026">
            <v>9</v>
          </cell>
        </row>
        <row r="23027">
          <cell r="M23027">
            <v>9</v>
          </cell>
        </row>
        <row r="23028">
          <cell r="M23028">
            <v>9</v>
          </cell>
        </row>
        <row r="23029">
          <cell r="M23029">
            <v>9</v>
          </cell>
        </row>
        <row r="23030">
          <cell r="M23030">
            <v>9</v>
          </cell>
        </row>
        <row r="23031">
          <cell r="M23031">
            <v>9</v>
          </cell>
        </row>
        <row r="23032">
          <cell r="M23032">
            <v>9</v>
          </cell>
        </row>
        <row r="23033">
          <cell r="M23033">
            <v>9</v>
          </cell>
        </row>
        <row r="23034">
          <cell r="M23034">
            <v>9</v>
          </cell>
        </row>
        <row r="23035">
          <cell r="M23035">
            <v>9</v>
          </cell>
        </row>
        <row r="23036">
          <cell r="M23036">
            <v>9</v>
          </cell>
        </row>
        <row r="23037">
          <cell r="M23037">
            <v>9</v>
          </cell>
        </row>
        <row r="23038">
          <cell r="M23038">
            <v>9</v>
          </cell>
        </row>
        <row r="23039">
          <cell r="M23039">
            <v>9</v>
          </cell>
        </row>
        <row r="23040">
          <cell r="M23040">
            <v>9</v>
          </cell>
        </row>
        <row r="23041">
          <cell r="M23041">
            <v>9</v>
          </cell>
        </row>
        <row r="23042">
          <cell r="M23042">
            <v>9</v>
          </cell>
        </row>
        <row r="23043">
          <cell r="M23043">
            <v>9</v>
          </cell>
        </row>
        <row r="23044">
          <cell r="M23044">
            <v>9</v>
          </cell>
        </row>
        <row r="23045">
          <cell r="M23045">
            <v>9</v>
          </cell>
        </row>
        <row r="23046">
          <cell r="M23046">
            <v>9</v>
          </cell>
        </row>
        <row r="23047">
          <cell r="M23047">
            <v>9</v>
          </cell>
        </row>
        <row r="23048">
          <cell r="M23048">
            <v>9</v>
          </cell>
        </row>
        <row r="23049">
          <cell r="M23049">
            <v>9</v>
          </cell>
        </row>
        <row r="23050">
          <cell r="M23050">
            <v>9</v>
          </cell>
        </row>
        <row r="23051">
          <cell r="M23051">
            <v>9</v>
          </cell>
        </row>
        <row r="23052">
          <cell r="M23052">
            <v>9</v>
          </cell>
        </row>
        <row r="23053">
          <cell r="M23053">
            <v>9</v>
          </cell>
        </row>
        <row r="23054">
          <cell r="M23054">
            <v>9</v>
          </cell>
        </row>
        <row r="23055">
          <cell r="M23055">
            <v>9</v>
          </cell>
        </row>
        <row r="23056">
          <cell r="M23056">
            <v>9</v>
          </cell>
        </row>
        <row r="23057">
          <cell r="M23057">
            <v>9</v>
          </cell>
        </row>
        <row r="23058">
          <cell r="M23058">
            <v>9</v>
          </cell>
        </row>
        <row r="23059">
          <cell r="M23059">
            <v>9</v>
          </cell>
        </row>
        <row r="23060">
          <cell r="M23060">
            <v>9</v>
          </cell>
        </row>
        <row r="23061">
          <cell r="M23061">
            <v>9</v>
          </cell>
        </row>
        <row r="23062">
          <cell r="M23062">
            <v>9</v>
          </cell>
        </row>
        <row r="23063">
          <cell r="M23063">
            <v>9</v>
          </cell>
        </row>
        <row r="23064">
          <cell r="M23064">
            <v>9</v>
          </cell>
        </row>
        <row r="23065">
          <cell r="M23065">
            <v>9</v>
          </cell>
        </row>
        <row r="23066">
          <cell r="M23066">
            <v>9</v>
          </cell>
        </row>
        <row r="23067">
          <cell r="M23067">
            <v>9</v>
          </cell>
        </row>
        <row r="23068">
          <cell r="M23068">
            <v>9</v>
          </cell>
        </row>
        <row r="23069">
          <cell r="M23069">
            <v>9</v>
          </cell>
        </row>
        <row r="23070">
          <cell r="M23070">
            <v>9</v>
          </cell>
        </row>
        <row r="23071">
          <cell r="M23071">
            <v>9</v>
          </cell>
        </row>
        <row r="23072">
          <cell r="M23072">
            <v>9</v>
          </cell>
        </row>
        <row r="23073">
          <cell r="M23073">
            <v>9</v>
          </cell>
        </row>
        <row r="23074">
          <cell r="M23074">
            <v>9</v>
          </cell>
        </row>
        <row r="23075">
          <cell r="M23075">
            <v>9</v>
          </cell>
        </row>
        <row r="23076">
          <cell r="M23076">
            <v>9</v>
          </cell>
        </row>
        <row r="23077">
          <cell r="M23077">
            <v>9</v>
          </cell>
        </row>
        <row r="23078">
          <cell r="M23078">
            <v>9</v>
          </cell>
        </row>
        <row r="23079">
          <cell r="M23079">
            <v>9</v>
          </cell>
        </row>
        <row r="23080">
          <cell r="M23080">
            <v>9</v>
          </cell>
        </row>
        <row r="23081">
          <cell r="M23081">
            <v>9</v>
          </cell>
        </row>
        <row r="23082">
          <cell r="M23082">
            <v>9</v>
          </cell>
        </row>
        <row r="23083">
          <cell r="M23083">
            <v>9</v>
          </cell>
        </row>
        <row r="23084">
          <cell r="M23084">
            <v>9</v>
          </cell>
        </row>
        <row r="23085">
          <cell r="M23085">
            <v>9</v>
          </cell>
        </row>
        <row r="23086">
          <cell r="M23086">
            <v>9</v>
          </cell>
        </row>
        <row r="23087">
          <cell r="M23087">
            <v>9</v>
          </cell>
        </row>
        <row r="23088">
          <cell r="M23088">
            <v>9</v>
          </cell>
        </row>
        <row r="23089">
          <cell r="M23089">
            <v>9</v>
          </cell>
        </row>
        <row r="23090">
          <cell r="M23090">
            <v>9</v>
          </cell>
        </row>
        <row r="23091">
          <cell r="M23091">
            <v>9</v>
          </cell>
        </row>
        <row r="23092">
          <cell r="M23092">
            <v>9</v>
          </cell>
        </row>
        <row r="23093">
          <cell r="M23093">
            <v>9</v>
          </cell>
        </row>
        <row r="23094">
          <cell r="M23094">
            <v>9</v>
          </cell>
        </row>
        <row r="23095">
          <cell r="M23095">
            <v>9</v>
          </cell>
        </row>
        <row r="23096">
          <cell r="M23096">
            <v>9</v>
          </cell>
        </row>
        <row r="23097">
          <cell r="M23097">
            <v>9</v>
          </cell>
        </row>
        <row r="23098">
          <cell r="M23098">
            <v>9</v>
          </cell>
        </row>
        <row r="23099">
          <cell r="M23099">
            <v>9</v>
          </cell>
        </row>
        <row r="23100">
          <cell r="M23100">
            <v>9</v>
          </cell>
        </row>
        <row r="23101">
          <cell r="M23101">
            <v>9</v>
          </cell>
        </row>
        <row r="23102">
          <cell r="M23102">
            <v>9</v>
          </cell>
        </row>
        <row r="23103">
          <cell r="M23103">
            <v>9</v>
          </cell>
        </row>
        <row r="23104">
          <cell r="M23104">
            <v>9</v>
          </cell>
        </row>
        <row r="23105">
          <cell r="M23105">
            <v>9</v>
          </cell>
        </row>
        <row r="23106">
          <cell r="M23106">
            <v>9</v>
          </cell>
        </row>
        <row r="23107">
          <cell r="M23107">
            <v>9</v>
          </cell>
        </row>
        <row r="23108">
          <cell r="M23108">
            <v>9</v>
          </cell>
        </row>
        <row r="23109">
          <cell r="M23109">
            <v>9</v>
          </cell>
        </row>
        <row r="23110">
          <cell r="M23110">
            <v>9</v>
          </cell>
        </row>
        <row r="23111">
          <cell r="M23111">
            <v>9</v>
          </cell>
        </row>
        <row r="23112">
          <cell r="M23112">
            <v>9</v>
          </cell>
        </row>
        <row r="23113">
          <cell r="M23113">
            <v>9</v>
          </cell>
        </row>
        <row r="23114">
          <cell r="M23114">
            <v>9</v>
          </cell>
        </row>
        <row r="23115">
          <cell r="M23115">
            <v>9</v>
          </cell>
        </row>
        <row r="23116">
          <cell r="M23116">
            <v>9</v>
          </cell>
        </row>
        <row r="23117">
          <cell r="M23117">
            <v>9</v>
          </cell>
        </row>
        <row r="23118">
          <cell r="M23118">
            <v>9</v>
          </cell>
        </row>
        <row r="23119">
          <cell r="M23119">
            <v>6</v>
          </cell>
        </row>
        <row r="23120">
          <cell r="M23120">
            <v>6</v>
          </cell>
        </row>
        <row r="23121">
          <cell r="M23121">
            <v>6</v>
          </cell>
        </row>
        <row r="23122">
          <cell r="M23122">
            <v>6</v>
          </cell>
        </row>
        <row r="23123">
          <cell r="M23123">
            <v>6</v>
          </cell>
        </row>
        <row r="23124">
          <cell r="M23124">
            <v>6</v>
          </cell>
        </row>
        <row r="23125">
          <cell r="M23125">
            <v>6</v>
          </cell>
        </row>
        <row r="23126">
          <cell r="M23126">
            <v>6</v>
          </cell>
        </row>
        <row r="23127">
          <cell r="M23127">
            <v>6</v>
          </cell>
        </row>
        <row r="23128">
          <cell r="M23128">
            <v>6</v>
          </cell>
        </row>
        <row r="23129">
          <cell r="M23129">
            <v>6</v>
          </cell>
        </row>
        <row r="23130">
          <cell r="M23130">
            <v>6</v>
          </cell>
        </row>
        <row r="23131">
          <cell r="M23131">
            <v>6</v>
          </cell>
        </row>
        <row r="23132">
          <cell r="M23132">
            <v>6</v>
          </cell>
        </row>
        <row r="23133">
          <cell r="M23133">
            <v>6</v>
          </cell>
        </row>
        <row r="23134">
          <cell r="M23134">
            <v>6</v>
          </cell>
        </row>
        <row r="23135">
          <cell r="M23135">
            <v>6</v>
          </cell>
        </row>
        <row r="23136">
          <cell r="M23136">
            <v>6</v>
          </cell>
        </row>
        <row r="23137">
          <cell r="M23137">
            <v>6</v>
          </cell>
        </row>
        <row r="23138">
          <cell r="M23138">
            <v>6</v>
          </cell>
        </row>
        <row r="23139">
          <cell r="M23139">
            <v>6</v>
          </cell>
        </row>
        <row r="23140">
          <cell r="M23140">
            <v>6</v>
          </cell>
        </row>
        <row r="23141">
          <cell r="M23141">
            <v>6</v>
          </cell>
        </row>
        <row r="23142">
          <cell r="M23142">
            <v>6</v>
          </cell>
        </row>
        <row r="23143">
          <cell r="M23143">
            <v>6</v>
          </cell>
        </row>
        <row r="23144">
          <cell r="M23144">
            <v>6</v>
          </cell>
        </row>
        <row r="23145">
          <cell r="M23145">
            <v>6</v>
          </cell>
        </row>
        <row r="23146">
          <cell r="M23146">
            <v>6</v>
          </cell>
        </row>
        <row r="23147">
          <cell r="M23147">
            <v>6</v>
          </cell>
        </row>
        <row r="23148">
          <cell r="M23148">
            <v>6</v>
          </cell>
        </row>
        <row r="23149">
          <cell r="M23149">
            <v>6</v>
          </cell>
        </row>
        <row r="23150">
          <cell r="M23150">
            <v>6</v>
          </cell>
        </row>
        <row r="23151">
          <cell r="M23151">
            <v>6</v>
          </cell>
        </row>
        <row r="23152">
          <cell r="M23152">
            <v>6</v>
          </cell>
        </row>
        <row r="23153">
          <cell r="M23153">
            <v>6</v>
          </cell>
        </row>
        <row r="23154">
          <cell r="M23154">
            <v>6</v>
          </cell>
        </row>
        <row r="23155">
          <cell r="M23155">
            <v>6</v>
          </cell>
        </row>
        <row r="23156">
          <cell r="M23156">
            <v>11</v>
          </cell>
        </row>
        <row r="23157">
          <cell r="M23157">
            <v>7</v>
          </cell>
        </row>
        <row r="23158">
          <cell r="M23158">
            <v>7</v>
          </cell>
        </row>
        <row r="23159">
          <cell r="M23159">
            <v>7</v>
          </cell>
        </row>
        <row r="23160">
          <cell r="M23160">
            <v>7</v>
          </cell>
        </row>
        <row r="23161">
          <cell r="M23161">
            <v>7</v>
          </cell>
        </row>
        <row r="23162">
          <cell r="M23162">
            <v>7</v>
          </cell>
        </row>
        <row r="23163">
          <cell r="M23163">
            <v>7</v>
          </cell>
        </row>
        <row r="23164">
          <cell r="M23164">
            <v>7</v>
          </cell>
        </row>
        <row r="23165">
          <cell r="M23165">
            <v>7</v>
          </cell>
        </row>
        <row r="23166">
          <cell r="M23166">
            <v>7</v>
          </cell>
        </row>
        <row r="23167">
          <cell r="M23167">
            <v>7</v>
          </cell>
        </row>
        <row r="23168">
          <cell r="M23168">
            <v>7</v>
          </cell>
        </row>
        <row r="23169">
          <cell r="M23169">
            <v>7</v>
          </cell>
        </row>
        <row r="23170">
          <cell r="M23170">
            <v>7</v>
          </cell>
        </row>
        <row r="23171">
          <cell r="M23171">
            <v>7</v>
          </cell>
        </row>
        <row r="23172">
          <cell r="M23172">
            <v>7</v>
          </cell>
        </row>
        <row r="23173">
          <cell r="M23173">
            <v>7</v>
          </cell>
        </row>
        <row r="23174">
          <cell r="M23174">
            <v>7</v>
          </cell>
        </row>
        <row r="23175">
          <cell r="M23175">
            <v>7</v>
          </cell>
        </row>
        <row r="23176">
          <cell r="M23176">
            <v>7</v>
          </cell>
        </row>
        <row r="23177">
          <cell r="M23177">
            <v>7</v>
          </cell>
        </row>
        <row r="23178">
          <cell r="M23178">
            <v>7</v>
          </cell>
        </row>
        <row r="23179">
          <cell r="M23179">
            <v>7</v>
          </cell>
        </row>
        <row r="23180">
          <cell r="M23180">
            <v>7</v>
          </cell>
        </row>
        <row r="23181">
          <cell r="M23181">
            <v>7</v>
          </cell>
        </row>
        <row r="23182">
          <cell r="M23182">
            <v>7</v>
          </cell>
        </row>
        <row r="23183">
          <cell r="M23183">
            <v>7</v>
          </cell>
        </row>
        <row r="23184">
          <cell r="M23184">
            <v>7</v>
          </cell>
        </row>
        <row r="23185">
          <cell r="M23185">
            <v>7</v>
          </cell>
        </row>
        <row r="23186">
          <cell r="M23186">
            <v>7</v>
          </cell>
        </row>
        <row r="23187">
          <cell r="M23187">
            <v>7</v>
          </cell>
        </row>
        <row r="23188">
          <cell r="M23188">
            <v>7</v>
          </cell>
        </row>
        <row r="23189">
          <cell r="M23189">
            <v>7</v>
          </cell>
        </row>
        <row r="23190">
          <cell r="M23190">
            <v>7</v>
          </cell>
        </row>
        <row r="23191">
          <cell r="M23191">
            <v>7</v>
          </cell>
        </row>
        <row r="23192">
          <cell r="M23192">
            <v>7</v>
          </cell>
        </row>
        <row r="23193">
          <cell r="M23193">
            <v>7</v>
          </cell>
        </row>
        <row r="23194">
          <cell r="M23194">
            <v>7</v>
          </cell>
        </row>
        <row r="23195">
          <cell r="M23195">
            <v>7</v>
          </cell>
        </row>
        <row r="23196">
          <cell r="M23196">
            <v>7</v>
          </cell>
        </row>
        <row r="23197">
          <cell r="M23197">
            <v>7</v>
          </cell>
        </row>
        <row r="23198">
          <cell r="M23198">
            <v>7</v>
          </cell>
        </row>
        <row r="23199">
          <cell r="M23199">
            <v>7</v>
          </cell>
        </row>
        <row r="23200">
          <cell r="M23200">
            <v>7</v>
          </cell>
        </row>
        <row r="23201">
          <cell r="M23201">
            <v>7</v>
          </cell>
        </row>
        <row r="23202">
          <cell r="M23202">
            <v>7</v>
          </cell>
        </row>
        <row r="23203">
          <cell r="M23203">
            <v>7</v>
          </cell>
        </row>
        <row r="23204">
          <cell r="M23204">
            <v>7</v>
          </cell>
        </row>
        <row r="23205">
          <cell r="M23205">
            <v>7</v>
          </cell>
        </row>
        <row r="23206">
          <cell r="M23206">
            <v>7</v>
          </cell>
        </row>
        <row r="23207">
          <cell r="M23207">
            <v>7</v>
          </cell>
        </row>
        <row r="23208">
          <cell r="M23208">
            <v>7</v>
          </cell>
        </row>
        <row r="23209">
          <cell r="M23209">
            <v>7</v>
          </cell>
        </row>
        <row r="23210">
          <cell r="M23210">
            <v>7</v>
          </cell>
        </row>
        <row r="23211">
          <cell r="M23211">
            <v>7</v>
          </cell>
        </row>
        <row r="23212">
          <cell r="M23212">
            <v>7</v>
          </cell>
        </row>
        <row r="23213">
          <cell r="M23213">
            <v>7</v>
          </cell>
        </row>
        <row r="23214">
          <cell r="M23214">
            <v>7</v>
          </cell>
        </row>
        <row r="23215">
          <cell r="M23215">
            <v>7</v>
          </cell>
        </row>
        <row r="23216">
          <cell r="M23216">
            <v>7</v>
          </cell>
        </row>
        <row r="23217">
          <cell r="M23217">
            <v>7</v>
          </cell>
        </row>
        <row r="23218">
          <cell r="M23218">
            <v>7</v>
          </cell>
        </row>
        <row r="23219">
          <cell r="M23219">
            <v>7</v>
          </cell>
        </row>
        <row r="23220">
          <cell r="M23220">
            <v>7</v>
          </cell>
        </row>
        <row r="23221">
          <cell r="M23221">
            <v>7</v>
          </cell>
        </row>
        <row r="23222">
          <cell r="M23222">
            <v>7</v>
          </cell>
        </row>
        <row r="23223">
          <cell r="M23223">
            <v>7</v>
          </cell>
        </row>
        <row r="23224">
          <cell r="M23224">
            <v>7</v>
          </cell>
        </row>
        <row r="23225">
          <cell r="M23225">
            <v>7</v>
          </cell>
        </row>
        <row r="23226">
          <cell r="M23226">
            <v>7</v>
          </cell>
        </row>
        <row r="23227">
          <cell r="M23227">
            <v>7</v>
          </cell>
        </row>
        <row r="23228">
          <cell r="M23228">
            <v>7</v>
          </cell>
        </row>
        <row r="23229">
          <cell r="M23229">
            <v>7</v>
          </cell>
        </row>
        <row r="23230">
          <cell r="M23230">
            <v>7</v>
          </cell>
        </row>
        <row r="23231">
          <cell r="M23231">
            <v>7</v>
          </cell>
        </row>
        <row r="23232">
          <cell r="M23232">
            <v>7</v>
          </cell>
        </row>
        <row r="23233">
          <cell r="M23233">
            <v>7</v>
          </cell>
        </row>
        <row r="23234">
          <cell r="M23234">
            <v>7</v>
          </cell>
        </row>
        <row r="23235">
          <cell r="M23235">
            <v>7</v>
          </cell>
        </row>
        <row r="23236">
          <cell r="M23236">
            <v>7</v>
          </cell>
        </row>
        <row r="23237">
          <cell r="M23237">
            <v>7</v>
          </cell>
        </row>
        <row r="23238">
          <cell r="M23238">
            <v>7</v>
          </cell>
        </row>
        <row r="23239">
          <cell r="M23239">
            <v>7</v>
          </cell>
        </row>
        <row r="23240">
          <cell r="M23240">
            <v>7</v>
          </cell>
        </row>
        <row r="23241">
          <cell r="M23241">
            <v>7</v>
          </cell>
        </row>
        <row r="23242">
          <cell r="M23242">
            <v>7</v>
          </cell>
        </row>
        <row r="23243">
          <cell r="M23243">
            <v>7</v>
          </cell>
        </row>
        <row r="23244">
          <cell r="M23244">
            <v>7</v>
          </cell>
        </row>
        <row r="23245">
          <cell r="M23245">
            <v>7</v>
          </cell>
        </row>
        <row r="23246">
          <cell r="M23246">
            <v>7</v>
          </cell>
        </row>
        <row r="23247">
          <cell r="M23247">
            <v>7</v>
          </cell>
        </row>
        <row r="23248">
          <cell r="M23248">
            <v>7</v>
          </cell>
        </row>
        <row r="23249">
          <cell r="M23249">
            <v>7</v>
          </cell>
        </row>
        <row r="23250">
          <cell r="M23250">
            <v>7</v>
          </cell>
        </row>
        <row r="23251">
          <cell r="M23251">
            <v>7</v>
          </cell>
        </row>
        <row r="23252">
          <cell r="M23252">
            <v>7</v>
          </cell>
        </row>
        <row r="23253">
          <cell r="M23253">
            <v>7</v>
          </cell>
        </row>
        <row r="23254">
          <cell r="M23254">
            <v>7</v>
          </cell>
        </row>
        <row r="23255">
          <cell r="M23255">
            <v>7</v>
          </cell>
        </row>
        <row r="23256">
          <cell r="M23256">
            <v>7</v>
          </cell>
        </row>
        <row r="23257">
          <cell r="M23257">
            <v>7</v>
          </cell>
        </row>
        <row r="23258">
          <cell r="M23258">
            <v>7</v>
          </cell>
        </row>
        <row r="23259">
          <cell r="M23259">
            <v>7</v>
          </cell>
        </row>
        <row r="23260">
          <cell r="M23260">
            <v>7</v>
          </cell>
        </row>
        <row r="23261">
          <cell r="M23261">
            <v>7</v>
          </cell>
        </row>
        <row r="23262">
          <cell r="M23262">
            <v>7</v>
          </cell>
        </row>
        <row r="23263">
          <cell r="M23263">
            <v>7</v>
          </cell>
        </row>
        <row r="23264">
          <cell r="M23264">
            <v>7</v>
          </cell>
        </row>
        <row r="23265">
          <cell r="M23265">
            <v>7</v>
          </cell>
        </row>
        <row r="23266">
          <cell r="M23266">
            <v>7</v>
          </cell>
        </row>
        <row r="23267">
          <cell r="M23267">
            <v>7</v>
          </cell>
        </row>
        <row r="23268">
          <cell r="M23268">
            <v>7</v>
          </cell>
        </row>
        <row r="23269">
          <cell r="M23269">
            <v>7</v>
          </cell>
        </row>
        <row r="23270">
          <cell r="M23270">
            <v>7</v>
          </cell>
        </row>
        <row r="23271">
          <cell r="M23271">
            <v>7</v>
          </cell>
        </row>
        <row r="23272">
          <cell r="M23272">
            <v>7</v>
          </cell>
        </row>
        <row r="23273">
          <cell r="M23273">
            <v>7</v>
          </cell>
        </row>
        <row r="23274">
          <cell r="M23274">
            <v>7</v>
          </cell>
        </row>
        <row r="23275">
          <cell r="M23275">
            <v>7</v>
          </cell>
        </row>
        <row r="23276">
          <cell r="M23276">
            <v>7</v>
          </cell>
        </row>
        <row r="23277">
          <cell r="M23277">
            <v>7</v>
          </cell>
        </row>
        <row r="23278">
          <cell r="M23278">
            <v>7</v>
          </cell>
        </row>
        <row r="23279">
          <cell r="M23279">
            <v>7</v>
          </cell>
        </row>
        <row r="23280">
          <cell r="M23280">
            <v>7</v>
          </cell>
        </row>
        <row r="23281">
          <cell r="M23281">
            <v>7</v>
          </cell>
        </row>
        <row r="23282">
          <cell r="M23282">
            <v>7</v>
          </cell>
        </row>
        <row r="23283">
          <cell r="M23283">
            <v>7</v>
          </cell>
        </row>
        <row r="23284">
          <cell r="M23284">
            <v>7</v>
          </cell>
        </row>
        <row r="23285">
          <cell r="M23285">
            <v>7</v>
          </cell>
        </row>
        <row r="23286">
          <cell r="M23286">
            <v>7</v>
          </cell>
        </row>
        <row r="23287">
          <cell r="M23287">
            <v>7</v>
          </cell>
        </row>
        <row r="23288">
          <cell r="M23288">
            <v>7</v>
          </cell>
        </row>
        <row r="23289">
          <cell r="M23289">
            <v>7</v>
          </cell>
        </row>
        <row r="23290">
          <cell r="M23290">
            <v>7</v>
          </cell>
        </row>
        <row r="23291">
          <cell r="M23291">
            <v>7</v>
          </cell>
        </row>
        <row r="23292">
          <cell r="M23292">
            <v>5</v>
          </cell>
        </row>
        <row r="23293">
          <cell r="M23293">
            <v>5</v>
          </cell>
        </row>
        <row r="23294">
          <cell r="M23294">
            <v>5</v>
          </cell>
        </row>
        <row r="23295">
          <cell r="M23295">
            <v>5</v>
          </cell>
        </row>
        <row r="23296">
          <cell r="M23296">
            <v>5</v>
          </cell>
        </row>
        <row r="23297">
          <cell r="M23297">
            <v>5</v>
          </cell>
        </row>
        <row r="23298">
          <cell r="M23298">
            <v>5</v>
          </cell>
        </row>
        <row r="23299">
          <cell r="M23299">
            <v>5</v>
          </cell>
        </row>
        <row r="23300">
          <cell r="M23300">
            <v>5</v>
          </cell>
        </row>
        <row r="23301">
          <cell r="M23301">
            <v>5</v>
          </cell>
        </row>
        <row r="23302">
          <cell r="M23302">
            <v>5</v>
          </cell>
        </row>
        <row r="23303">
          <cell r="M23303">
            <v>5</v>
          </cell>
        </row>
        <row r="23304">
          <cell r="M23304">
            <v>5</v>
          </cell>
        </row>
        <row r="23305">
          <cell r="M23305">
            <v>5</v>
          </cell>
        </row>
        <row r="23306">
          <cell r="M23306">
            <v>5</v>
          </cell>
        </row>
        <row r="23307">
          <cell r="M23307">
            <v>5</v>
          </cell>
        </row>
        <row r="23308">
          <cell r="M23308">
            <v>5</v>
          </cell>
        </row>
        <row r="23309">
          <cell r="M23309">
            <v>5</v>
          </cell>
        </row>
        <row r="23310">
          <cell r="M23310">
            <v>5</v>
          </cell>
        </row>
        <row r="23311">
          <cell r="M23311">
            <v>5</v>
          </cell>
        </row>
        <row r="23312">
          <cell r="M23312">
            <v>5</v>
          </cell>
        </row>
        <row r="23313">
          <cell r="M23313">
            <v>5</v>
          </cell>
        </row>
        <row r="23314">
          <cell r="M23314">
            <v>5</v>
          </cell>
        </row>
        <row r="23315">
          <cell r="M23315">
            <v>5</v>
          </cell>
        </row>
        <row r="23316">
          <cell r="M23316">
            <v>5</v>
          </cell>
        </row>
        <row r="23317">
          <cell r="M23317">
            <v>5</v>
          </cell>
        </row>
        <row r="23318">
          <cell r="M23318">
            <v>5</v>
          </cell>
        </row>
        <row r="23319">
          <cell r="M23319">
            <v>5</v>
          </cell>
        </row>
        <row r="23320">
          <cell r="M23320">
            <v>5</v>
          </cell>
        </row>
        <row r="23321">
          <cell r="M23321">
            <v>5</v>
          </cell>
        </row>
        <row r="23322">
          <cell r="M23322">
            <v>5</v>
          </cell>
        </row>
        <row r="23323">
          <cell r="M23323">
            <v>5</v>
          </cell>
        </row>
        <row r="23324">
          <cell r="M23324">
            <v>5</v>
          </cell>
        </row>
        <row r="23325">
          <cell r="M23325">
            <v>5</v>
          </cell>
        </row>
        <row r="23326">
          <cell r="M23326">
            <v>5</v>
          </cell>
        </row>
        <row r="23327">
          <cell r="M23327">
            <v>5</v>
          </cell>
        </row>
        <row r="23328">
          <cell r="M23328">
            <v>5</v>
          </cell>
        </row>
        <row r="23329">
          <cell r="M23329">
            <v>5</v>
          </cell>
        </row>
        <row r="23330">
          <cell r="M23330">
            <v>5</v>
          </cell>
        </row>
        <row r="23331">
          <cell r="M23331">
            <v>5</v>
          </cell>
        </row>
        <row r="23332">
          <cell r="M23332">
            <v>5</v>
          </cell>
        </row>
        <row r="23333">
          <cell r="M23333">
            <v>5</v>
          </cell>
        </row>
        <row r="23334">
          <cell r="M23334">
            <v>5</v>
          </cell>
        </row>
        <row r="23335">
          <cell r="M23335">
            <v>5</v>
          </cell>
        </row>
        <row r="23336">
          <cell r="M23336">
            <v>5</v>
          </cell>
        </row>
        <row r="23337">
          <cell r="M23337">
            <v>5</v>
          </cell>
        </row>
        <row r="23338">
          <cell r="M23338">
            <v>5</v>
          </cell>
        </row>
        <row r="23339">
          <cell r="M23339">
            <v>5</v>
          </cell>
        </row>
        <row r="23340">
          <cell r="M23340">
            <v>5</v>
          </cell>
        </row>
        <row r="23341">
          <cell r="M23341">
            <v>5</v>
          </cell>
        </row>
        <row r="23342">
          <cell r="M23342">
            <v>5</v>
          </cell>
        </row>
        <row r="23343">
          <cell r="M23343">
            <v>5</v>
          </cell>
        </row>
        <row r="23344">
          <cell r="M23344">
            <v>5</v>
          </cell>
        </row>
        <row r="23345">
          <cell r="M23345">
            <v>5</v>
          </cell>
        </row>
        <row r="23346">
          <cell r="M23346">
            <v>5</v>
          </cell>
        </row>
        <row r="23347">
          <cell r="M23347">
            <v>5</v>
          </cell>
        </row>
        <row r="23348">
          <cell r="M23348">
            <v>5</v>
          </cell>
        </row>
        <row r="23349">
          <cell r="M23349">
            <v>5</v>
          </cell>
        </row>
        <row r="23350">
          <cell r="M23350">
            <v>5</v>
          </cell>
        </row>
        <row r="23351">
          <cell r="M23351">
            <v>5</v>
          </cell>
        </row>
        <row r="23352">
          <cell r="M23352">
            <v>5</v>
          </cell>
        </row>
        <row r="23353">
          <cell r="M23353">
            <v>5</v>
          </cell>
        </row>
        <row r="23354">
          <cell r="M23354">
            <v>5</v>
          </cell>
        </row>
        <row r="23355">
          <cell r="M23355">
            <v>5</v>
          </cell>
        </row>
        <row r="23356">
          <cell r="M23356">
            <v>5</v>
          </cell>
        </row>
        <row r="23357">
          <cell r="M23357">
            <v>5</v>
          </cell>
        </row>
        <row r="23358">
          <cell r="M23358">
            <v>5</v>
          </cell>
        </row>
        <row r="23359">
          <cell r="M23359">
            <v>5</v>
          </cell>
        </row>
        <row r="23360">
          <cell r="M23360">
            <v>5</v>
          </cell>
        </row>
        <row r="23361">
          <cell r="M23361">
            <v>5</v>
          </cell>
        </row>
        <row r="23362">
          <cell r="M23362">
            <v>5</v>
          </cell>
        </row>
        <row r="23363">
          <cell r="M23363">
            <v>5</v>
          </cell>
        </row>
        <row r="23364">
          <cell r="M23364">
            <v>5</v>
          </cell>
        </row>
        <row r="23365">
          <cell r="M23365">
            <v>5</v>
          </cell>
        </row>
        <row r="23366">
          <cell r="M23366">
            <v>5</v>
          </cell>
        </row>
        <row r="23367">
          <cell r="M23367">
            <v>5</v>
          </cell>
        </row>
        <row r="23368">
          <cell r="M23368">
            <v>5</v>
          </cell>
        </row>
        <row r="23369">
          <cell r="M23369">
            <v>5</v>
          </cell>
        </row>
        <row r="23370">
          <cell r="M23370">
            <v>5</v>
          </cell>
        </row>
        <row r="23371">
          <cell r="M23371">
            <v>5</v>
          </cell>
        </row>
        <row r="23372">
          <cell r="M23372">
            <v>5</v>
          </cell>
        </row>
        <row r="23373">
          <cell r="M23373">
            <v>5</v>
          </cell>
        </row>
        <row r="23374">
          <cell r="M23374">
            <v>5</v>
          </cell>
        </row>
        <row r="23375">
          <cell r="M23375">
            <v>5</v>
          </cell>
        </row>
        <row r="23376">
          <cell r="M23376">
            <v>5</v>
          </cell>
        </row>
        <row r="23377">
          <cell r="M23377">
            <v>5</v>
          </cell>
        </row>
        <row r="23378">
          <cell r="M23378">
            <v>5</v>
          </cell>
        </row>
        <row r="23379">
          <cell r="M23379">
            <v>5</v>
          </cell>
        </row>
        <row r="23380">
          <cell r="M23380">
            <v>5</v>
          </cell>
        </row>
        <row r="23381">
          <cell r="M23381">
            <v>5</v>
          </cell>
        </row>
        <row r="23382">
          <cell r="M23382">
            <v>5</v>
          </cell>
        </row>
        <row r="23383">
          <cell r="M23383">
            <v>5</v>
          </cell>
        </row>
        <row r="23384">
          <cell r="M23384">
            <v>5</v>
          </cell>
        </row>
        <row r="23385">
          <cell r="M23385">
            <v>5</v>
          </cell>
        </row>
        <row r="23386">
          <cell r="M23386">
            <v>5</v>
          </cell>
        </row>
        <row r="23387">
          <cell r="M23387">
            <v>5</v>
          </cell>
        </row>
        <row r="23388">
          <cell r="M23388">
            <v>5</v>
          </cell>
        </row>
        <row r="23389">
          <cell r="M23389">
            <v>5</v>
          </cell>
        </row>
        <row r="23390">
          <cell r="M23390">
            <v>5</v>
          </cell>
        </row>
        <row r="23391">
          <cell r="M23391">
            <v>5</v>
          </cell>
        </row>
        <row r="23392">
          <cell r="M23392">
            <v>5</v>
          </cell>
        </row>
        <row r="23393">
          <cell r="M23393">
            <v>5</v>
          </cell>
        </row>
        <row r="23394">
          <cell r="M23394">
            <v>5</v>
          </cell>
        </row>
        <row r="23395">
          <cell r="M23395">
            <v>5</v>
          </cell>
        </row>
        <row r="23396">
          <cell r="M23396">
            <v>5</v>
          </cell>
        </row>
        <row r="23397">
          <cell r="M23397">
            <v>5</v>
          </cell>
        </row>
        <row r="23398">
          <cell r="M23398">
            <v>5</v>
          </cell>
        </row>
        <row r="23399">
          <cell r="M23399">
            <v>5</v>
          </cell>
        </row>
        <row r="23400">
          <cell r="M23400">
            <v>5</v>
          </cell>
        </row>
        <row r="23401">
          <cell r="M23401">
            <v>5</v>
          </cell>
        </row>
        <row r="23402">
          <cell r="M23402">
            <v>5</v>
          </cell>
        </row>
        <row r="23403">
          <cell r="M23403">
            <v>5</v>
          </cell>
        </row>
        <row r="23404">
          <cell r="M23404">
            <v>5</v>
          </cell>
        </row>
        <row r="23405">
          <cell r="M23405">
            <v>5</v>
          </cell>
        </row>
        <row r="23406">
          <cell r="M23406">
            <v>5</v>
          </cell>
        </row>
        <row r="23407">
          <cell r="M23407">
            <v>5</v>
          </cell>
        </row>
        <row r="23408">
          <cell r="M23408">
            <v>5</v>
          </cell>
        </row>
        <row r="23409">
          <cell r="M23409">
            <v>13</v>
          </cell>
        </row>
        <row r="23410">
          <cell r="M23410">
            <v>13</v>
          </cell>
        </row>
        <row r="23411">
          <cell r="M23411">
            <v>13</v>
          </cell>
        </row>
        <row r="23412">
          <cell r="M23412">
            <v>13</v>
          </cell>
        </row>
        <row r="23413">
          <cell r="M23413">
            <v>13</v>
          </cell>
        </row>
        <row r="23414">
          <cell r="M23414">
            <v>13</v>
          </cell>
        </row>
        <row r="23415">
          <cell r="M23415">
            <v>13</v>
          </cell>
        </row>
        <row r="23416">
          <cell r="M23416">
            <v>13</v>
          </cell>
        </row>
        <row r="23417">
          <cell r="M23417">
            <v>13</v>
          </cell>
        </row>
        <row r="23418">
          <cell r="M23418">
            <v>13</v>
          </cell>
        </row>
        <row r="23419">
          <cell r="M23419">
            <v>13</v>
          </cell>
        </row>
        <row r="23420">
          <cell r="M23420">
            <v>13</v>
          </cell>
        </row>
        <row r="23421">
          <cell r="M23421">
            <v>13</v>
          </cell>
        </row>
        <row r="23422">
          <cell r="M23422">
            <v>13</v>
          </cell>
        </row>
        <row r="23423">
          <cell r="M23423">
            <v>13</v>
          </cell>
        </row>
        <row r="23424">
          <cell r="M23424">
            <v>13</v>
          </cell>
        </row>
        <row r="23425">
          <cell r="M23425">
            <v>13</v>
          </cell>
        </row>
        <row r="23426">
          <cell r="M23426">
            <v>13</v>
          </cell>
        </row>
        <row r="23427">
          <cell r="M23427">
            <v>13</v>
          </cell>
        </row>
        <row r="23428">
          <cell r="M23428">
            <v>13</v>
          </cell>
        </row>
        <row r="23429">
          <cell r="M23429">
            <v>13</v>
          </cell>
        </row>
        <row r="23430">
          <cell r="M23430">
            <v>13</v>
          </cell>
        </row>
        <row r="23431">
          <cell r="M23431">
            <v>13</v>
          </cell>
        </row>
        <row r="23432">
          <cell r="M23432">
            <v>13</v>
          </cell>
        </row>
        <row r="23433">
          <cell r="M23433">
            <v>13</v>
          </cell>
        </row>
        <row r="23434">
          <cell r="M23434">
            <v>13</v>
          </cell>
        </row>
        <row r="23435">
          <cell r="M23435">
            <v>13</v>
          </cell>
        </row>
        <row r="23436">
          <cell r="M23436">
            <v>13</v>
          </cell>
        </row>
        <row r="23437">
          <cell r="M23437">
            <v>13</v>
          </cell>
        </row>
        <row r="23438">
          <cell r="M23438">
            <v>13</v>
          </cell>
        </row>
        <row r="23439">
          <cell r="M23439">
            <v>13</v>
          </cell>
        </row>
        <row r="23440">
          <cell r="M23440">
            <v>13</v>
          </cell>
        </row>
        <row r="23441">
          <cell r="M23441">
            <v>13</v>
          </cell>
        </row>
        <row r="23442">
          <cell r="M23442">
            <v>13</v>
          </cell>
        </row>
        <row r="23443">
          <cell r="M23443">
            <v>13</v>
          </cell>
        </row>
        <row r="23444">
          <cell r="M23444">
            <v>13</v>
          </cell>
        </row>
        <row r="23445">
          <cell r="M23445">
            <v>13</v>
          </cell>
        </row>
        <row r="23446">
          <cell r="M23446">
            <v>13</v>
          </cell>
        </row>
        <row r="23447">
          <cell r="M23447">
            <v>13</v>
          </cell>
        </row>
        <row r="23448">
          <cell r="M23448">
            <v>13</v>
          </cell>
        </row>
        <row r="23449">
          <cell r="M23449">
            <v>13</v>
          </cell>
        </row>
        <row r="23450">
          <cell r="M23450">
            <v>13</v>
          </cell>
        </row>
        <row r="23451">
          <cell r="M23451">
            <v>13</v>
          </cell>
        </row>
        <row r="23452">
          <cell r="M23452">
            <v>13</v>
          </cell>
        </row>
        <row r="23453">
          <cell r="M23453">
            <v>13</v>
          </cell>
        </row>
        <row r="23454">
          <cell r="M23454">
            <v>13</v>
          </cell>
        </row>
        <row r="23455">
          <cell r="M23455">
            <v>13</v>
          </cell>
        </row>
        <row r="23456">
          <cell r="M23456">
            <v>13</v>
          </cell>
        </row>
        <row r="23457">
          <cell r="M23457">
            <v>13</v>
          </cell>
        </row>
        <row r="23458">
          <cell r="M23458">
            <v>13</v>
          </cell>
        </row>
        <row r="23459">
          <cell r="M23459">
            <v>13</v>
          </cell>
        </row>
        <row r="23460">
          <cell r="M23460">
            <v>13</v>
          </cell>
        </row>
        <row r="23461">
          <cell r="M23461">
            <v>13</v>
          </cell>
        </row>
        <row r="23462">
          <cell r="M23462">
            <v>13</v>
          </cell>
        </row>
        <row r="23463">
          <cell r="M23463">
            <v>13</v>
          </cell>
        </row>
        <row r="23464">
          <cell r="M23464">
            <v>13</v>
          </cell>
        </row>
        <row r="23465">
          <cell r="M23465">
            <v>13</v>
          </cell>
        </row>
        <row r="23466">
          <cell r="M23466">
            <v>13</v>
          </cell>
        </row>
        <row r="23467">
          <cell r="M23467">
            <v>13</v>
          </cell>
        </row>
        <row r="23468">
          <cell r="M23468">
            <v>13</v>
          </cell>
        </row>
        <row r="23469">
          <cell r="M23469">
            <v>13</v>
          </cell>
        </row>
        <row r="23470">
          <cell r="M23470">
            <v>13</v>
          </cell>
        </row>
        <row r="23471">
          <cell r="M23471">
            <v>13</v>
          </cell>
        </row>
        <row r="23472">
          <cell r="M23472">
            <v>13</v>
          </cell>
        </row>
        <row r="23473">
          <cell r="M23473">
            <v>13</v>
          </cell>
        </row>
        <row r="23474">
          <cell r="M23474">
            <v>13</v>
          </cell>
        </row>
        <row r="23475">
          <cell r="M23475">
            <v>13</v>
          </cell>
        </row>
        <row r="23476">
          <cell r="M23476">
            <v>13</v>
          </cell>
        </row>
        <row r="23477">
          <cell r="M23477">
            <v>13</v>
          </cell>
        </row>
        <row r="23478">
          <cell r="M23478">
            <v>13</v>
          </cell>
        </row>
        <row r="23479">
          <cell r="M23479">
            <v>13</v>
          </cell>
        </row>
        <row r="23480">
          <cell r="M23480">
            <v>13</v>
          </cell>
        </row>
        <row r="23481">
          <cell r="M23481">
            <v>13</v>
          </cell>
        </row>
        <row r="23482">
          <cell r="M23482">
            <v>13</v>
          </cell>
        </row>
        <row r="23483">
          <cell r="M23483">
            <v>13</v>
          </cell>
        </row>
        <row r="23484">
          <cell r="M23484">
            <v>13</v>
          </cell>
        </row>
        <row r="23485">
          <cell r="M23485">
            <v>13</v>
          </cell>
        </row>
        <row r="23486">
          <cell r="M23486">
            <v>13</v>
          </cell>
        </row>
        <row r="23487">
          <cell r="M23487">
            <v>13</v>
          </cell>
        </row>
        <row r="23488">
          <cell r="M23488">
            <v>13</v>
          </cell>
        </row>
        <row r="23489">
          <cell r="M23489">
            <v>13</v>
          </cell>
        </row>
        <row r="23490">
          <cell r="M23490">
            <v>13</v>
          </cell>
        </row>
        <row r="23491">
          <cell r="M23491">
            <v>13</v>
          </cell>
        </row>
        <row r="23492">
          <cell r="M23492">
            <v>13</v>
          </cell>
        </row>
        <row r="23493">
          <cell r="M23493">
            <v>13</v>
          </cell>
        </row>
        <row r="23494">
          <cell r="M23494">
            <v>13</v>
          </cell>
        </row>
        <row r="23495">
          <cell r="M23495">
            <v>13</v>
          </cell>
        </row>
        <row r="23496">
          <cell r="M23496">
            <v>13</v>
          </cell>
        </row>
        <row r="23497">
          <cell r="M23497">
            <v>13</v>
          </cell>
        </row>
        <row r="23498">
          <cell r="M23498">
            <v>13</v>
          </cell>
        </row>
        <row r="23499">
          <cell r="M23499">
            <v>13</v>
          </cell>
        </row>
        <row r="23500">
          <cell r="M23500">
            <v>13</v>
          </cell>
        </row>
        <row r="23501">
          <cell r="M23501">
            <v>13</v>
          </cell>
        </row>
        <row r="23502">
          <cell r="M23502">
            <v>13</v>
          </cell>
        </row>
        <row r="23503">
          <cell r="M23503">
            <v>13</v>
          </cell>
        </row>
        <row r="23504">
          <cell r="M23504">
            <v>13</v>
          </cell>
        </row>
        <row r="23505">
          <cell r="M23505">
            <v>12</v>
          </cell>
        </row>
        <row r="23506">
          <cell r="M23506">
            <v>12</v>
          </cell>
        </row>
        <row r="23507">
          <cell r="M23507">
            <v>12</v>
          </cell>
        </row>
        <row r="23508">
          <cell r="M23508">
            <v>12</v>
          </cell>
        </row>
        <row r="23509">
          <cell r="M23509">
            <v>12</v>
          </cell>
        </row>
        <row r="23510">
          <cell r="M23510">
            <v>12</v>
          </cell>
        </row>
        <row r="23511">
          <cell r="M23511">
            <v>12</v>
          </cell>
        </row>
        <row r="23512">
          <cell r="M23512">
            <v>12</v>
          </cell>
        </row>
        <row r="23513">
          <cell r="M23513">
            <v>12</v>
          </cell>
        </row>
        <row r="23514">
          <cell r="M23514">
            <v>12</v>
          </cell>
        </row>
        <row r="23515">
          <cell r="M23515">
            <v>12</v>
          </cell>
        </row>
        <row r="23516">
          <cell r="M23516">
            <v>12</v>
          </cell>
        </row>
        <row r="23517">
          <cell r="M23517">
            <v>12</v>
          </cell>
        </row>
        <row r="23518">
          <cell r="M23518">
            <v>12</v>
          </cell>
        </row>
        <row r="23519">
          <cell r="M23519">
            <v>12</v>
          </cell>
        </row>
        <row r="23520">
          <cell r="M23520">
            <v>12</v>
          </cell>
        </row>
        <row r="23521">
          <cell r="M23521">
            <v>12</v>
          </cell>
        </row>
        <row r="23522">
          <cell r="M23522">
            <v>12</v>
          </cell>
        </row>
        <row r="23523">
          <cell r="M23523">
            <v>12</v>
          </cell>
        </row>
        <row r="23524">
          <cell r="M23524">
            <v>12</v>
          </cell>
        </row>
        <row r="23525">
          <cell r="M23525">
            <v>12</v>
          </cell>
        </row>
        <row r="23526">
          <cell r="M23526">
            <v>12</v>
          </cell>
        </row>
        <row r="23527">
          <cell r="M23527">
            <v>12</v>
          </cell>
        </row>
        <row r="23528">
          <cell r="M23528">
            <v>12</v>
          </cell>
        </row>
        <row r="23529">
          <cell r="M23529">
            <v>8</v>
          </cell>
        </row>
        <row r="23530">
          <cell r="M23530">
            <v>8</v>
          </cell>
        </row>
        <row r="23531">
          <cell r="M23531">
            <v>8</v>
          </cell>
        </row>
        <row r="23532">
          <cell r="M23532">
            <v>8</v>
          </cell>
        </row>
        <row r="23533">
          <cell r="M23533">
            <v>8</v>
          </cell>
        </row>
        <row r="23534">
          <cell r="M23534">
            <v>8</v>
          </cell>
        </row>
        <row r="23535">
          <cell r="M23535">
            <v>8</v>
          </cell>
        </row>
        <row r="23536">
          <cell r="M23536">
            <v>8</v>
          </cell>
        </row>
        <row r="23537">
          <cell r="M23537">
            <v>8</v>
          </cell>
        </row>
        <row r="23538">
          <cell r="M23538">
            <v>8</v>
          </cell>
        </row>
        <row r="23539">
          <cell r="M23539">
            <v>8</v>
          </cell>
        </row>
        <row r="23540">
          <cell r="M23540">
            <v>8</v>
          </cell>
        </row>
        <row r="23541">
          <cell r="M23541">
            <v>8</v>
          </cell>
        </row>
        <row r="23542">
          <cell r="M23542">
            <v>8</v>
          </cell>
        </row>
        <row r="23543">
          <cell r="M23543">
            <v>8</v>
          </cell>
        </row>
        <row r="23544">
          <cell r="M23544">
            <v>8</v>
          </cell>
        </row>
        <row r="23545">
          <cell r="M23545">
            <v>8</v>
          </cell>
        </row>
        <row r="23546">
          <cell r="M23546">
            <v>8</v>
          </cell>
        </row>
        <row r="23547">
          <cell r="M23547">
            <v>8</v>
          </cell>
        </row>
        <row r="23548">
          <cell r="M23548">
            <v>8</v>
          </cell>
        </row>
        <row r="23549">
          <cell r="M23549">
            <v>8</v>
          </cell>
        </row>
        <row r="23550">
          <cell r="M23550">
            <v>8</v>
          </cell>
        </row>
        <row r="23551">
          <cell r="M23551">
            <v>8</v>
          </cell>
        </row>
        <row r="23552">
          <cell r="M23552">
            <v>8</v>
          </cell>
        </row>
        <row r="23553">
          <cell r="M23553">
            <v>8</v>
          </cell>
        </row>
        <row r="23554">
          <cell r="M23554">
            <v>8</v>
          </cell>
        </row>
        <row r="23555">
          <cell r="M23555">
            <v>8</v>
          </cell>
        </row>
        <row r="23556">
          <cell r="M23556">
            <v>8</v>
          </cell>
        </row>
        <row r="23557">
          <cell r="M23557">
            <v>8</v>
          </cell>
        </row>
        <row r="23558">
          <cell r="M23558">
            <v>8</v>
          </cell>
        </row>
        <row r="23559">
          <cell r="M23559">
            <v>8</v>
          </cell>
        </row>
        <row r="23560">
          <cell r="M23560">
            <v>8</v>
          </cell>
        </row>
        <row r="23561">
          <cell r="M23561">
            <v>8</v>
          </cell>
        </row>
        <row r="23562">
          <cell r="M23562">
            <v>8</v>
          </cell>
        </row>
        <row r="23563">
          <cell r="M23563">
            <v>8</v>
          </cell>
        </row>
        <row r="23564">
          <cell r="M23564">
            <v>8</v>
          </cell>
        </row>
        <row r="23565">
          <cell r="M23565">
            <v>8</v>
          </cell>
        </row>
        <row r="23566">
          <cell r="M23566">
            <v>8</v>
          </cell>
        </row>
        <row r="23567">
          <cell r="M23567">
            <v>8</v>
          </cell>
        </row>
        <row r="23568">
          <cell r="M23568">
            <v>8</v>
          </cell>
        </row>
        <row r="23569">
          <cell r="M23569">
            <v>8</v>
          </cell>
        </row>
        <row r="23570">
          <cell r="M23570">
            <v>8</v>
          </cell>
        </row>
        <row r="23571">
          <cell r="M23571">
            <v>8</v>
          </cell>
        </row>
        <row r="23572">
          <cell r="M23572">
            <v>8</v>
          </cell>
        </row>
        <row r="23573">
          <cell r="M23573">
            <v>8</v>
          </cell>
        </row>
        <row r="23574">
          <cell r="M23574">
            <v>8</v>
          </cell>
        </row>
        <row r="23575">
          <cell r="M23575">
            <v>8</v>
          </cell>
        </row>
        <row r="23576">
          <cell r="M23576">
            <v>8</v>
          </cell>
        </row>
        <row r="23577">
          <cell r="M23577">
            <v>8</v>
          </cell>
        </row>
        <row r="23578">
          <cell r="M23578">
            <v>8</v>
          </cell>
        </row>
        <row r="23579">
          <cell r="M23579">
            <v>8</v>
          </cell>
        </row>
        <row r="23580">
          <cell r="M23580">
            <v>8</v>
          </cell>
        </row>
        <row r="23581">
          <cell r="M23581">
            <v>8</v>
          </cell>
        </row>
        <row r="23582">
          <cell r="M23582">
            <v>8</v>
          </cell>
        </row>
        <row r="23583">
          <cell r="M23583">
            <v>8</v>
          </cell>
        </row>
        <row r="23584">
          <cell r="M23584">
            <v>8</v>
          </cell>
        </row>
        <row r="23585">
          <cell r="M23585">
            <v>8</v>
          </cell>
        </row>
        <row r="23586">
          <cell r="M23586">
            <v>8</v>
          </cell>
        </row>
        <row r="23587">
          <cell r="M23587">
            <v>8</v>
          </cell>
        </row>
        <row r="23588">
          <cell r="M23588">
            <v>8</v>
          </cell>
        </row>
        <row r="23589">
          <cell r="M23589">
            <v>8</v>
          </cell>
        </row>
        <row r="23590">
          <cell r="M23590">
            <v>8</v>
          </cell>
        </row>
        <row r="23591">
          <cell r="M23591">
            <v>8</v>
          </cell>
        </row>
        <row r="23592">
          <cell r="M23592">
            <v>8</v>
          </cell>
        </row>
        <row r="23593">
          <cell r="M23593">
            <v>8</v>
          </cell>
        </row>
        <row r="23594">
          <cell r="M23594">
            <v>8</v>
          </cell>
        </row>
        <row r="23595">
          <cell r="M23595">
            <v>8</v>
          </cell>
        </row>
        <row r="23596">
          <cell r="M23596">
            <v>8</v>
          </cell>
        </row>
        <row r="23597">
          <cell r="M23597">
            <v>8</v>
          </cell>
        </row>
        <row r="23598">
          <cell r="M23598">
            <v>8</v>
          </cell>
        </row>
        <row r="23599">
          <cell r="M23599">
            <v>8</v>
          </cell>
        </row>
        <row r="23600">
          <cell r="M23600">
            <v>8</v>
          </cell>
        </row>
        <row r="23601">
          <cell r="M23601">
            <v>8</v>
          </cell>
        </row>
        <row r="23602">
          <cell r="M23602">
            <v>8</v>
          </cell>
        </row>
        <row r="23603">
          <cell r="M23603">
            <v>8</v>
          </cell>
        </row>
        <row r="23604">
          <cell r="M23604">
            <v>8</v>
          </cell>
        </row>
        <row r="23605">
          <cell r="M23605">
            <v>8</v>
          </cell>
        </row>
        <row r="23606">
          <cell r="M23606">
            <v>8</v>
          </cell>
        </row>
        <row r="23607">
          <cell r="M23607">
            <v>8</v>
          </cell>
        </row>
        <row r="23608">
          <cell r="M23608">
            <v>8</v>
          </cell>
        </row>
        <row r="23609">
          <cell r="M23609">
            <v>8</v>
          </cell>
        </row>
        <row r="23610">
          <cell r="M23610">
            <v>8</v>
          </cell>
        </row>
        <row r="23611">
          <cell r="M23611">
            <v>8</v>
          </cell>
        </row>
        <row r="23612">
          <cell r="M23612">
            <v>8</v>
          </cell>
        </row>
        <row r="23613">
          <cell r="M23613">
            <v>8</v>
          </cell>
        </row>
        <row r="23614">
          <cell r="M23614">
            <v>8</v>
          </cell>
        </row>
        <row r="23615">
          <cell r="M23615">
            <v>8</v>
          </cell>
        </row>
        <row r="23616">
          <cell r="M23616">
            <v>8</v>
          </cell>
        </row>
        <row r="23617">
          <cell r="M23617">
            <v>8</v>
          </cell>
        </row>
        <row r="23618">
          <cell r="M23618">
            <v>8</v>
          </cell>
        </row>
        <row r="23619">
          <cell r="M23619">
            <v>8</v>
          </cell>
        </row>
        <row r="23620">
          <cell r="M23620">
            <v>8</v>
          </cell>
        </row>
        <row r="23621">
          <cell r="M23621">
            <v>8</v>
          </cell>
        </row>
        <row r="23622">
          <cell r="M23622">
            <v>8</v>
          </cell>
        </row>
        <row r="23623">
          <cell r="M23623">
            <v>8</v>
          </cell>
        </row>
        <row r="23624">
          <cell r="M23624">
            <v>8</v>
          </cell>
        </row>
        <row r="23625">
          <cell r="M23625">
            <v>8</v>
          </cell>
        </row>
        <row r="23626">
          <cell r="M23626">
            <v>8</v>
          </cell>
        </row>
        <row r="23627">
          <cell r="M23627">
            <v>8</v>
          </cell>
        </row>
        <row r="23628">
          <cell r="M23628">
            <v>8</v>
          </cell>
        </row>
        <row r="23629">
          <cell r="M23629">
            <v>8</v>
          </cell>
        </row>
        <row r="23630">
          <cell r="M23630">
            <v>8</v>
          </cell>
        </row>
        <row r="23631">
          <cell r="M23631">
            <v>8</v>
          </cell>
        </row>
        <row r="23632">
          <cell r="M23632">
            <v>8</v>
          </cell>
        </row>
        <row r="23633">
          <cell r="M23633">
            <v>8</v>
          </cell>
        </row>
        <row r="23634">
          <cell r="M23634">
            <v>8</v>
          </cell>
        </row>
        <row r="23635">
          <cell r="M23635">
            <v>8</v>
          </cell>
        </row>
        <row r="23636">
          <cell r="M23636">
            <v>8</v>
          </cell>
        </row>
        <row r="23637">
          <cell r="M23637">
            <v>8</v>
          </cell>
        </row>
        <row r="23638">
          <cell r="M23638">
            <v>8</v>
          </cell>
        </row>
        <row r="23639">
          <cell r="M23639">
            <v>8</v>
          </cell>
        </row>
        <row r="23640">
          <cell r="M23640">
            <v>8</v>
          </cell>
        </row>
        <row r="23641">
          <cell r="M23641">
            <v>8</v>
          </cell>
        </row>
        <row r="23642">
          <cell r="M23642">
            <v>8</v>
          </cell>
        </row>
        <row r="23643">
          <cell r="M23643">
            <v>8</v>
          </cell>
        </row>
        <row r="23644">
          <cell r="M23644">
            <v>8</v>
          </cell>
        </row>
        <row r="23645">
          <cell r="M23645">
            <v>8</v>
          </cell>
        </row>
        <row r="23646">
          <cell r="M23646">
            <v>8</v>
          </cell>
        </row>
        <row r="23647">
          <cell r="M23647">
            <v>8</v>
          </cell>
        </row>
        <row r="23648">
          <cell r="M23648">
            <v>8</v>
          </cell>
        </row>
        <row r="23649">
          <cell r="M23649">
            <v>8</v>
          </cell>
        </row>
        <row r="23650">
          <cell r="M23650">
            <v>8</v>
          </cell>
        </row>
        <row r="23651">
          <cell r="M23651">
            <v>8</v>
          </cell>
        </row>
        <row r="23652">
          <cell r="M23652">
            <v>8</v>
          </cell>
        </row>
        <row r="23653">
          <cell r="M23653">
            <v>8</v>
          </cell>
        </row>
        <row r="23654">
          <cell r="M23654">
            <v>8</v>
          </cell>
        </row>
        <row r="23655">
          <cell r="M23655">
            <v>8</v>
          </cell>
        </row>
        <row r="23656">
          <cell r="M23656">
            <v>8</v>
          </cell>
        </row>
        <row r="23657">
          <cell r="M23657">
            <v>8</v>
          </cell>
        </row>
        <row r="23658">
          <cell r="M23658">
            <v>8</v>
          </cell>
        </row>
        <row r="23659">
          <cell r="M23659">
            <v>8</v>
          </cell>
        </row>
        <row r="23660">
          <cell r="M23660">
            <v>8</v>
          </cell>
        </row>
        <row r="23661">
          <cell r="M23661">
            <v>8</v>
          </cell>
        </row>
        <row r="23662">
          <cell r="M23662">
            <v>8</v>
          </cell>
        </row>
        <row r="23663">
          <cell r="M23663">
            <v>8</v>
          </cell>
        </row>
        <row r="23664">
          <cell r="M23664">
            <v>8</v>
          </cell>
        </row>
        <row r="23665">
          <cell r="M23665">
            <v>8</v>
          </cell>
        </row>
        <row r="23666">
          <cell r="M23666">
            <v>8</v>
          </cell>
        </row>
        <row r="23667">
          <cell r="M23667">
            <v>8</v>
          </cell>
        </row>
        <row r="23668">
          <cell r="M23668">
            <v>8</v>
          </cell>
        </row>
        <row r="23669">
          <cell r="M23669">
            <v>8</v>
          </cell>
        </row>
        <row r="23670">
          <cell r="M23670">
            <v>8</v>
          </cell>
        </row>
        <row r="23671">
          <cell r="M23671">
            <v>8</v>
          </cell>
        </row>
        <row r="23672">
          <cell r="M23672">
            <v>8</v>
          </cell>
        </row>
        <row r="23673">
          <cell r="M23673">
            <v>8</v>
          </cell>
        </row>
        <row r="23674">
          <cell r="M23674">
            <v>8</v>
          </cell>
        </row>
        <row r="23675">
          <cell r="M23675">
            <v>8</v>
          </cell>
        </row>
        <row r="23676">
          <cell r="M23676">
            <v>8</v>
          </cell>
        </row>
        <row r="23677">
          <cell r="M23677">
            <v>8</v>
          </cell>
        </row>
        <row r="23678">
          <cell r="M23678">
            <v>8</v>
          </cell>
        </row>
        <row r="23679">
          <cell r="M23679">
            <v>8</v>
          </cell>
        </row>
        <row r="23680">
          <cell r="M23680">
            <v>8</v>
          </cell>
        </row>
        <row r="23681">
          <cell r="M23681">
            <v>8</v>
          </cell>
        </row>
        <row r="23682">
          <cell r="M23682">
            <v>8</v>
          </cell>
        </row>
        <row r="23683">
          <cell r="M23683">
            <v>8</v>
          </cell>
        </row>
        <row r="23684">
          <cell r="M23684">
            <v>25</v>
          </cell>
        </row>
        <row r="23685">
          <cell r="M23685">
            <v>18</v>
          </cell>
        </row>
        <row r="23686">
          <cell r="M23686">
            <v>18</v>
          </cell>
        </row>
        <row r="23687">
          <cell r="M23687">
            <v>18</v>
          </cell>
        </row>
        <row r="23688">
          <cell r="M23688">
            <v>18</v>
          </cell>
        </row>
        <row r="23689">
          <cell r="M23689">
            <v>18</v>
          </cell>
        </row>
        <row r="23690">
          <cell r="M23690">
            <v>18</v>
          </cell>
        </row>
        <row r="23691">
          <cell r="M23691">
            <v>18</v>
          </cell>
        </row>
        <row r="23692">
          <cell r="M23692">
            <v>18</v>
          </cell>
        </row>
        <row r="23693">
          <cell r="M23693">
            <v>18</v>
          </cell>
        </row>
        <row r="23694">
          <cell r="M23694">
            <v>18</v>
          </cell>
        </row>
        <row r="23695">
          <cell r="M23695">
            <v>18</v>
          </cell>
        </row>
        <row r="23696">
          <cell r="M23696">
            <v>18</v>
          </cell>
        </row>
        <row r="23697">
          <cell r="M23697">
            <v>18</v>
          </cell>
        </row>
        <row r="23698">
          <cell r="M23698">
            <v>18</v>
          </cell>
        </row>
        <row r="23699">
          <cell r="M23699">
            <v>18</v>
          </cell>
        </row>
        <row r="23700">
          <cell r="M23700">
            <v>18</v>
          </cell>
        </row>
        <row r="23701">
          <cell r="M23701">
            <v>18</v>
          </cell>
        </row>
        <row r="23702">
          <cell r="M23702">
            <v>18</v>
          </cell>
        </row>
        <row r="23703">
          <cell r="M23703">
            <v>18</v>
          </cell>
        </row>
        <row r="23704">
          <cell r="M23704">
            <v>18</v>
          </cell>
        </row>
        <row r="23705">
          <cell r="M23705">
            <v>18</v>
          </cell>
        </row>
        <row r="23706">
          <cell r="M23706">
            <v>18</v>
          </cell>
        </row>
        <row r="23707">
          <cell r="M23707">
            <v>18</v>
          </cell>
        </row>
        <row r="23708">
          <cell r="M23708">
            <v>18</v>
          </cell>
        </row>
        <row r="23709">
          <cell r="M23709">
            <v>18</v>
          </cell>
        </row>
        <row r="23710">
          <cell r="M23710">
            <v>18</v>
          </cell>
        </row>
        <row r="23711">
          <cell r="M23711">
            <v>18</v>
          </cell>
        </row>
        <row r="23712">
          <cell r="M23712">
            <v>18</v>
          </cell>
        </row>
        <row r="23713">
          <cell r="M23713">
            <v>18</v>
          </cell>
        </row>
        <row r="23714">
          <cell r="M23714">
            <v>18</v>
          </cell>
        </row>
        <row r="23715">
          <cell r="M23715">
            <v>18</v>
          </cell>
        </row>
        <row r="23716">
          <cell r="M23716">
            <v>18</v>
          </cell>
        </row>
        <row r="23717">
          <cell r="M23717">
            <v>18</v>
          </cell>
        </row>
        <row r="23718">
          <cell r="M23718">
            <v>18</v>
          </cell>
        </row>
        <row r="23719">
          <cell r="M23719">
            <v>18</v>
          </cell>
        </row>
        <row r="23720">
          <cell r="M23720">
            <v>18</v>
          </cell>
        </row>
        <row r="23721">
          <cell r="M23721">
            <v>18</v>
          </cell>
        </row>
        <row r="23722">
          <cell r="M23722">
            <v>18</v>
          </cell>
        </row>
        <row r="23723">
          <cell r="M23723">
            <v>18</v>
          </cell>
        </row>
        <row r="23724">
          <cell r="M23724">
            <v>18</v>
          </cell>
        </row>
        <row r="23725">
          <cell r="M23725">
            <v>18</v>
          </cell>
        </row>
        <row r="23726">
          <cell r="M23726">
            <v>18</v>
          </cell>
        </row>
        <row r="23727">
          <cell r="M23727">
            <v>18</v>
          </cell>
        </row>
        <row r="23728">
          <cell r="M23728">
            <v>18</v>
          </cell>
        </row>
        <row r="23729">
          <cell r="M23729">
            <v>18</v>
          </cell>
        </row>
        <row r="23730">
          <cell r="M23730">
            <v>20</v>
          </cell>
        </row>
        <row r="23731">
          <cell r="M23731">
            <v>20</v>
          </cell>
        </row>
        <row r="23732">
          <cell r="M23732">
            <v>20</v>
          </cell>
        </row>
        <row r="23733">
          <cell r="M23733">
            <v>20</v>
          </cell>
        </row>
        <row r="23734">
          <cell r="M23734">
            <v>20</v>
          </cell>
        </row>
        <row r="23735">
          <cell r="M23735">
            <v>20</v>
          </cell>
        </row>
        <row r="23736">
          <cell r="M23736">
            <v>20</v>
          </cell>
        </row>
        <row r="23737">
          <cell r="M23737">
            <v>20</v>
          </cell>
        </row>
        <row r="23738">
          <cell r="M23738">
            <v>20</v>
          </cell>
        </row>
        <row r="23739">
          <cell r="M23739">
            <v>20</v>
          </cell>
        </row>
        <row r="23740">
          <cell r="M23740">
            <v>4</v>
          </cell>
        </row>
        <row r="23741">
          <cell r="M23741">
            <v>4</v>
          </cell>
        </row>
        <row r="23742">
          <cell r="M23742">
            <v>4</v>
          </cell>
        </row>
        <row r="23743">
          <cell r="M23743">
            <v>4</v>
          </cell>
        </row>
        <row r="23744">
          <cell r="M23744">
            <v>4</v>
          </cell>
        </row>
        <row r="23745">
          <cell r="M23745">
            <v>4</v>
          </cell>
        </row>
        <row r="23746">
          <cell r="M23746">
            <v>4</v>
          </cell>
        </row>
        <row r="23747">
          <cell r="M23747">
            <v>4</v>
          </cell>
        </row>
        <row r="23748">
          <cell r="M23748">
            <v>4</v>
          </cell>
        </row>
        <row r="23749">
          <cell r="M23749">
            <v>4</v>
          </cell>
        </row>
        <row r="23750">
          <cell r="M23750">
            <v>4</v>
          </cell>
        </row>
        <row r="23751">
          <cell r="M23751">
            <v>4</v>
          </cell>
        </row>
        <row r="23752">
          <cell r="M23752">
            <v>4</v>
          </cell>
        </row>
        <row r="23753">
          <cell r="M23753">
            <v>4</v>
          </cell>
        </row>
        <row r="23754">
          <cell r="M23754">
            <v>4</v>
          </cell>
        </row>
        <row r="23755">
          <cell r="M23755">
            <v>4</v>
          </cell>
        </row>
        <row r="23756">
          <cell r="M23756">
            <v>4</v>
          </cell>
        </row>
        <row r="23757">
          <cell r="M23757">
            <v>4</v>
          </cell>
        </row>
        <row r="23758">
          <cell r="M23758">
            <v>4</v>
          </cell>
        </row>
        <row r="23759">
          <cell r="M23759">
            <v>4</v>
          </cell>
        </row>
        <row r="23760">
          <cell r="M23760">
            <v>4</v>
          </cell>
        </row>
        <row r="23761">
          <cell r="M23761">
            <v>4</v>
          </cell>
        </row>
        <row r="23762">
          <cell r="M23762">
            <v>4</v>
          </cell>
        </row>
        <row r="23763">
          <cell r="M23763">
            <v>4</v>
          </cell>
        </row>
        <row r="23764">
          <cell r="M23764">
            <v>4</v>
          </cell>
        </row>
        <row r="23765">
          <cell r="M23765">
            <v>4</v>
          </cell>
        </row>
        <row r="23766">
          <cell r="M23766">
            <v>4</v>
          </cell>
        </row>
        <row r="23767">
          <cell r="M23767">
            <v>4</v>
          </cell>
        </row>
        <row r="23768">
          <cell r="M23768">
            <v>4</v>
          </cell>
        </row>
        <row r="23769">
          <cell r="M23769">
            <v>4</v>
          </cell>
        </row>
        <row r="23770">
          <cell r="M23770">
            <v>4</v>
          </cell>
        </row>
        <row r="23771">
          <cell r="M23771">
            <v>4</v>
          </cell>
        </row>
        <row r="23772">
          <cell r="M23772">
            <v>4</v>
          </cell>
        </row>
        <row r="23773">
          <cell r="M23773">
            <v>4</v>
          </cell>
        </row>
        <row r="23774">
          <cell r="M23774">
            <v>4</v>
          </cell>
        </row>
        <row r="23775">
          <cell r="M23775">
            <v>4</v>
          </cell>
        </row>
        <row r="23776">
          <cell r="M23776">
            <v>4</v>
          </cell>
        </row>
        <row r="23777">
          <cell r="M23777">
            <v>4</v>
          </cell>
        </row>
        <row r="23778">
          <cell r="M23778">
            <v>4</v>
          </cell>
        </row>
        <row r="23779">
          <cell r="M23779">
            <v>4</v>
          </cell>
        </row>
        <row r="23780">
          <cell r="M23780">
            <v>4</v>
          </cell>
        </row>
        <row r="23781">
          <cell r="M23781">
            <v>4</v>
          </cell>
        </row>
        <row r="23782">
          <cell r="M23782">
            <v>4</v>
          </cell>
        </row>
        <row r="23783">
          <cell r="M23783">
            <v>4</v>
          </cell>
        </row>
        <row r="23784">
          <cell r="M23784">
            <v>4</v>
          </cell>
        </row>
        <row r="23785">
          <cell r="M23785">
            <v>4</v>
          </cell>
        </row>
        <row r="23786">
          <cell r="M23786">
            <v>4</v>
          </cell>
        </row>
        <row r="23787">
          <cell r="M23787">
            <v>4</v>
          </cell>
        </row>
        <row r="23788">
          <cell r="M23788">
            <v>4</v>
          </cell>
        </row>
        <row r="23789">
          <cell r="M23789">
            <v>4</v>
          </cell>
        </row>
        <row r="23790">
          <cell r="M23790">
            <v>4</v>
          </cell>
        </row>
        <row r="23791">
          <cell r="M23791">
            <v>4</v>
          </cell>
        </row>
        <row r="23792">
          <cell r="M23792">
            <v>4</v>
          </cell>
        </row>
        <row r="23793">
          <cell r="M23793">
            <v>4</v>
          </cell>
        </row>
        <row r="23794">
          <cell r="M23794">
            <v>4</v>
          </cell>
        </row>
        <row r="23795">
          <cell r="M23795">
            <v>4</v>
          </cell>
        </row>
        <row r="23796">
          <cell r="M23796">
            <v>4</v>
          </cell>
        </row>
        <row r="23797">
          <cell r="M23797">
            <v>4</v>
          </cell>
        </row>
        <row r="23798">
          <cell r="M23798">
            <v>4</v>
          </cell>
        </row>
        <row r="23799">
          <cell r="M23799">
            <v>4</v>
          </cell>
        </row>
        <row r="23800">
          <cell r="M23800">
            <v>4</v>
          </cell>
        </row>
        <row r="23801">
          <cell r="M23801">
            <v>4</v>
          </cell>
        </row>
        <row r="23802">
          <cell r="M23802">
            <v>4</v>
          </cell>
        </row>
        <row r="23803">
          <cell r="M23803">
            <v>4</v>
          </cell>
        </row>
        <row r="23804">
          <cell r="M23804">
            <v>4</v>
          </cell>
        </row>
        <row r="23805">
          <cell r="M23805">
            <v>4</v>
          </cell>
        </row>
        <row r="23806">
          <cell r="M23806">
            <v>4</v>
          </cell>
        </row>
        <row r="23807">
          <cell r="M23807">
            <v>4</v>
          </cell>
        </row>
        <row r="23808">
          <cell r="M23808">
            <v>4</v>
          </cell>
        </row>
        <row r="23809">
          <cell r="M23809">
            <v>4</v>
          </cell>
        </row>
        <row r="23810">
          <cell r="M23810">
            <v>4</v>
          </cell>
        </row>
        <row r="23811">
          <cell r="M23811">
            <v>4</v>
          </cell>
        </row>
        <row r="23812">
          <cell r="M23812">
            <v>4</v>
          </cell>
        </row>
        <row r="23813">
          <cell r="M23813">
            <v>4</v>
          </cell>
        </row>
        <row r="23814">
          <cell r="M23814">
            <v>4</v>
          </cell>
        </row>
        <row r="23815">
          <cell r="M23815">
            <v>4</v>
          </cell>
        </row>
        <row r="23816">
          <cell r="M23816">
            <v>4</v>
          </cell>
        </row>
        <row r="23817">
          <cell r="M23817">
            <v>4</v>
          </cell>
        </row>
        <row r="23818">
          <cell r="M23818">
            <v>4</v>
          </cell>
        </row>
        <row r="23819">
          <cell r="M23819">
            <v>4</v>
          </cell>
        </row>
        <row r="23820">
          <cell r="M23820">
            <v>4</v>
          </cell>
        </row>
        <row r="23821">
          <cell r="M23821">
            <v>4</v>
          </cell>
        </row>
        <row r="23822">
          <cell r="M23822">
            <v>4</v>
          </cell>
        </row>
        <row r="23823">
          <cell r="M23823">
            <v>4</v>
          </cell>
        </row>
        <row r="23824">
          <cell r="M23824">
            <v>4</v>
          </cell>
        </row>
        <row r="23825">
          <cell r="M23825">
            <v>4</v>
          </cell>
        </row>
        <row r="23826">
          <cell r="M23826">
            <v>4</v>
          </cell>
        </row>
        <row r="23827">
          <cell r="M23827">
            <v>4</v>
          </cell>
        </row>
        <row r="23828">
          <cell r="M23828">
            <v>4</v>
          </cell>
        </row>
        <row r="23829">
          <cell r="M23829">
            <v>4</v>
          </cell>
        </row>
        <row r="23830">
          <cell r="M23830">
            <v>4</v>
          </cell>
        </row>
        <row r="23831">
          <cell r="M23831">
            <v>4</v>
          </cell>
        </row>
        <row r="23832">
          <cell r="M23832">
            <v>4</v>
          </cell>
        </row>
        <row r="23833">
          <cell r="M23833">
            <v>4</v>
          </cell>
        </row>
        <row r="23834">
          <cell r="M23834">
            <v>4</v>
          </cell>
        </row>
        <row r="23835">
          <cell r="M23835">
            <v>4</v>
          </cell>
        </row>
        <row r="23836">
          <cell r="M23836">
            <v>4</v>
          </cell>
        </row>
        <row r="23837">
          <cell r="M23837">
            <v>4</v>
          </cell>
        </row>
        <row r="23838">
          <cell r="M23838">
            <v>4</v>
          </cell>
        </row>
        <row r="23839">
          <cell r="M23839">
            <v>4</v>
          </cell>
        </row>
        <row r="23840">
          <cell r="M23840">
            <v>4</v>
          </cell>
        </row>
        <row r="23841">
          <cell r="M23841">
            <v>4</v>
          </cell>
        </row>
        <row r="23842">
          <cell r="M23842">
            <v>4</v>
          </cell>
        </row>
        <row r="23843">
          <cell r="M23843">
            <v>4</v>
          </cell>
        </row>
        <row r="23844">
          <cell r="M23844">
            <v>4</v>
          </cell>
        </row>
        <row r="23845">
          <cell r="M23845">
            <v>4</v>
          </cell>
        </row>
        <row r="23846">
          <cell r="M23846">
            <v>4</v>
          </cell>
        </row>
        <row r="23847">
          <cell r="M23847">
            <v>4</v>
          </cell>
        </row>
        <row r="23848">
          <cell r="M23848">
            <v>4</v>
          </cell>
        </row>
        <row r="23849">
          <cell r="M23849">
            <v>4</v>
          </cell>
        </row>
        <row r="23850">
          <cell r="M23850">
            <v>4</v>
          </cell>
        </row>
        <row r="23851">
          <cell r="M23851">
            <v>4</v>
          </cell>
        </row>
        <row r="23852">
          <cell r="M23852">
            <v>4</v>
          </cell>
        </row>
        <row r="23853">
          <cell r="M23853">
            <v>4</v>
          </cell>
        </row>
        <row r="23854">
          <cell r="M23854">
            <v>4</v>
          </cell>
        </row>
        <row r="23855">
          <cell r="M23855">
            <v>4</v>
          </cell>
        </row>
        <row r="23856">
          <cell r="M23856">
            <v>4</v>
          </cell>
        </row>
        <row r="23857">
          <cell r="M23857">
            <v>4</v>
          </cell>
        </row>
        <row r="23858">
          <cell r="M23858">
            <v>4</v>
          </cell>
        </row>
        <row r="23859">
          <cell r="M23859">
            <v>4</v>
          </cell>
        </row>
        <row r="23860">
          <cell r="M23860">
            <v>4</v>
          </cell>
        </row>
        <row r="23861">
          <cell r="M23861">
            <v>4</v>
          </cell>
        </row>
        <row r="23862">
          <cell r="M23862">
            <v>4</v>
          </cell>
        </row>
        <row r="23863">
          <cell r="M23863">
            <v>4</v>
          </cell>
        </row>
        <row r="23864">
          <cell r="M23864">
            <v>4</v>
          </cell>
        </row>
        <row r="23865">
          <cell r="M23865">
            <v>4</v>
          </cell>
        </row>
        <row r="23866">
          <cell r="M23866">
            <v>4</v>
          </cell>
        </row>
        <row r="23867">
          <cell r="M23867">
            <v>4</v>
          </cell>
        </row>
        <row r="23868">
          <cell r="M23868">
            <v>4</v>
          </cell>
        </row>
        <row r="23869">
          <cell r="M23869">
            <v>4</v>
          </cell>
        </row>
        <row r="23870">
          <cell r="M23870">
            <v>4</v>
          </cell>
        </row>
        <row r="23871">
          <cell r="M23871">
            <v>4</v>
          </cell>
        </row>
        <row r="23872">
          <cell r="M23872">
            <v>4</v>
          </cell>
        </row>
        <row r="23873">
          <cell r="M23873">
            <v>4</v>
          </cell>
        </row>
        <row r="23874">
          <cell r="M23874">
            <v>4</v>
          </cell>
        </row>
        <row r="23875">
          <cell r="M23875">
            <v>4</v>
          </cell>
        </row>
        <row r="23876">
          <cell r="M23876">
            <v>4</v>
          </cell>
        </row>
        <row r="23877">
          <cell r="M23877">
            <v>4</v>
          </cell>
        </row>
        <row r="23878">
          <cell r="M23878">
            <v>4</v>
          </cell>
        </row>
        <row r="23879">
          <cell r="M23879">
            <v>4</v>
          </cell>
        </row>
        <row r="23880">
          <cell r="M23880">
            <v>4</v>
          </cell>
        </row>
        <row r="23881">
          <cell r="M23881">
            <v>4</v>
          </cell>
        </row>
        <row r="23882">
          <cell r="M23882">
            <v>4</v>
          </cell>
        </row>
        <row r="23883">
          <cell r="M23883">
            <v>4</v>
          </cell>
        </row>
        <row r="23884">
          <cell r="M23884">
            <v>4</v>
          </cell>
        </row>
        <row r="23885">
          <cell r="M23885">
            <v>4</v>
          </cell>
        </row>
        <row r="23886">
          <cell r="M23886">
            <v>4</v>
          </cell>
        </row>
        <row r="23887">
          <cell r="M23887">
            <v>4</v>
          </cell>
        </row>
        <row r="23888">
          <cell r="M23888">
            <v>4</v>
          </cell>
        </row>
        <row r="23889">
          <cell r="M23889">
            <v>4</v>
          </cell>
        </row>
        <row r="23890">
          <cell r="M23890">
            <v>4</v>
          </cell>
        </row>
        <row r="23891">
          <cell r="M23891">
            <v>4</v>
          </cell>
        </row>
        <row r="23892">
          <cell r="M23892">
            <v>4</v>
          </cell>
        </row>
        <row r="23893">
          <cell r="M23893">
            <v>4</v>
          </cell>
        </row>
        <row r="23894">
          <cell r="M23894">
            <v>4</v>
          </cell>
        </row>
        <row r="23895">
          <cell r="M23895">
            <v>4</v>
          </cell>
        </row>
        <row r="23896">
          <cell r="M23896">
            <v>4</v>
          </cell>
        </row>
        <row r="23897">
          <cell r="M23897">
            <v>4</v>
          </cell>
        </row>
        <row r="23898">
          <cell r="M23898">
            <v>4</v>
          </cell>
        </row>
        <row r="23899">
          <cell r="M23899">
            <v>4</v>
          </cell>
        </row>
        <row r="23900">
          <cell r="M23900">
            <v>4</v>
          </cell>
        </row>
        <row r="23901">
          <cell r="M23901">
            <v>4</v>
          </cell>
        </row>
        <row r="23902">
          <cell r="M23902">
            <v>4</v>
          </cell>
        </row>
        <row r="23903">
          <cell r="M23903">
            <v>4</v>
          </cell>
        </row>
        <row r="23904">
          <cell r="M23904">
            <v>4</v>
          </cell>
        </row>
        <row r="23905">
          <cell r="M23905">
            <v>4</v>
          </cell>
        </row>
        <row r="23906">
          <cell r="M23906">
            <v>4</v>
          </cell>
        </row>
        <row r="23907">
          <cell r="M23907">
            <v>4</v>
          </cell>
        </row>
        <row r="23908">
          <cell r="M23908">
            <v>4</v>
          </cell>
        </row>
        <row r="23909">
          <cell r="M23909">
            <v>4</v>
          </cell>
        </row>
        <row r="23910">
          <cell r="M23910">
            <v>4</v>
          </cell>
        </row>
        <row r="23911">
          <cell r="M23911">
            <v>4</v>
          </cell>
        </row>
        <row r="23912">
          <cell r="M23912">
            <v>4</v>
          </cell>
        </row>
        <row r="23913">
          <cell r="M23913">
            <v>4</v>
          </cell>
        </row>
        <row r="23914">
          <cell r="M23914">
            <v>4</v>
          </cell>
        </row>
        <row r="23915">
          <cell r="M23915">
            <v>4</v>
          </cell>
        </row>
        <row r="23916">
          <cell r="M23916">
            <v>4</v>
          </cell>
        </row>
        <row r="23917">
          <cell r="M23917">
            <v>4</v>
          </cell>
        </row>
        <row r="23918">
          <cell r="M23918">
            <v>4</v>
          </cell>
        </row>
        <row r="23919">
          <cell r="M23919">
            <v>4</v>
          </cell>
        </row>
        <row r="23920">
          <cell r="M23920">
            <v>4</v>
          </cell>
        </row>
        <row r="23921">
          <cell r="M23921">
            <v>4</v>
          </cell>
        </row>
        <row r="23922">
          <cell r="M23922">
            <v>4</v>
          </cell>
        </row>
        <row r="23923">
          <cell r="M23923">
            <v>4</v>
          </cell>
        </row>
        <row r="23924">
          <cell r="M23924">
            <v>4</v>
          </cell>
        </row>
        <row r="23925">
          <cell r="M23925">
            <v>4</v>
          </cell>
        </row>
        <row r="23926">
          <cell r="M23926">
            <v>4</v>
          </cell>
        </row>
        <row r="23927">
          <cell r="M23927">
            <v>4</v>
          </cell>
        </row>
        <row r="23928">
          <cell r="M23928">
            <v>4</v>
          </cell>
        </row>
        <row r="23929">
          <cell r="M23929">
            <v>4</v>
          </cell>
        </row>
        <row r="23930">
          <cell r="M23930">
            <v>4</v>
          </cell>
        </row>
        <row r="23931">
          <cell r="M23931">
            <v>4</v>
          </cell>
        </row>
        <row r="23932">
          <cell r="M23932">
            <v>4</v>
          </cell>
        </row>
        <row r="23933">
          <cell r="M23933">
            <v>4</v>
          </cell>
        </row>
        <row r="23934">
          <cell r="M23934">
            <v>4</v>
          </cell>
        </row>
        <row r="23935">
          <cell r="M23935">
            <v>4</v>
          </cell>
        </row>
        <row r="23936">
          <cell r="M23936">
            <v>4</v>
          </cell>
        </row>
        <row r="23937">
          <cell r="M23937">
            <v>4</v>
          </cell>
        </row>
        <row r="23938">
          <cell r="M23938">
            <v>4</v>
          </cell>
        </row>
        <row r="23939">
          <cell r="M23939">
            <v>4</v>
          </cell>
        </row>
        <row r="23940">
          <cell r="M23940">
            <v>4</v>
          </cell>
        </row>
        <row r="23941">
          <cell r="M23941">
            <v>4</v>
          </cell>
        </row>
        <row r="23942">
          <cell r="M23942">
            <v>4</v>
          </cell>
        </row>
        <row r="23943">
          <cell r="M23943">
            <v>4</v>
          </cell>
        </row>
        <row r="23944">
          <cell r="M23944">
            <v>4</v>
          </cell>
        </row>
        <row r="23945">
          <cell r="M23945">
            <v>4</v>
          </cell>
        </row>
        <row r="23946">
          <cell r="M23946">
            <v>4</v>
          </cell>
        </row>
        <row r="23947">
          <cell r="M23947">
            <v>4</v>
          </cell>
        </row>
        <row r="23948">
          <cell r="M23948">
            <v>4</v>
          </cell>
        </row>
        <row r="23949">
          <cell r="M23949">
            <v>4</v>
          </cell>
        </row>
        <row r="23950">
          <cell r="M23950">
            <v>4</v>
          </cell>
        </row>
        <row r="23951">
          <cell r="M23951">
            <v>4</v>
          </cell>
        </row>
        <row r="23952">
          <cell r="M23952">
            <v>4</v>
          </cell>
        </row>
        <row r="23953">
          <cell r="M23953">
            <v>4</v>
          </cell>
        </row>
        <row r="23954">
          <cell r="M23954">
            <v>4</v>
          </cell>
        </row>
        <row r="23955">
          <cell r="M23955">
            <v>4</v>
          </cell>
        </row>
        <row r="23956">
          <cell r="M23956">
            <v>4</v>
          </cell>
        </row>
        <row r="23957">
          <cell r="M23957">
            <v>4</v>
          </cell>
        </row>
        <row r="23958">
          <cell r="M23958">
            <v>4</v>
          </cell>
        </row>
        <row r="23959">
          <cell r="M23959">
            <v>4</v>
          </cell>
        </row>
        <row r="23960">
          <cell r="M23960">
            <v>4</v>
          </cell>
        </row>
        <row r="23961">
          <cell r="M23961">
            <v>4</v>
          </cell>
        </row>
        <row r="23962">
          <cell r="M23962">
            <v>4</v>
          </cell>
        </row>
        <row r="23963">
          <cell r="M23963">
            <v>4</v>
          </cell>
        </row>
        <row r="23964">
          <cell r="M23964">
            <v>4</v>
          </cell>
        </row>
        <row r="23965">
          <cell r="M23965">
            <v>4</v>
          </cell>
        </row>
        <row r="23966">
          <cell r="M23966">
            <v>4</v>
          </cell>
        </row>
        <row r="23967">
          <cell r="M23967">
            <v>4</v>
          </cell>
        </row>
        <row r="23968">
          <cell r="M23968">
            <v>4</v>
          </cell>
        </row>
        <row r="23969">
          <cell r="M23969">
            <v>4</v>
          </cell>
        </row>
        <row r="23970">
          <cell r="M23970">
            <v>4</v>
          </cell>
        </row>
        <row r="23971">
          <cell r="M23971">
            <v>4</v>
          </cell>
        </row>
        <row r="23972">
          <cell r="M23972">
            <v>4</v>
          </cell>
        </row>
        <row r="23973">
          <cell r="M23973">
            <v>4</v>
          </cell>
        </row>
        <row r="23974">
          <cell r="M23974">
            <v>4</v>
          </cell>
        </row>
        <row r="23975">
          <cell r="M23975">
            <v>4</v>
          </cell>
        </row>
        <row r="23976">
          <cell r="M23976">
            <v>4</v>
          </cell>
        </row>
        <row r="23977">
          <cell r="M23977">
            <v>4</v>
          </cell>
        </row>
        <row r="23978">
          <cell r="M23978">
            <v>4</v>
          </cell>
        </row>
        <row r="23979">
          <cell r="M23979">
            <v>4</v>
          </cell>
        </row>
        <row r="23980">
          <cell r="M23980">
            <v>4</v>
          </cell>
        </row>
        <row r="23981">
          <cell r="M23981">
            <v>4</v>
          </cell>
        </row>
        <row r="23982">
          <cell r="M23982">
            <v>4</v>
          </cell>
        </row>
        <row r="23983">
          <cell r="M23983">
            <v>4</v>
          </cell>
        </row>
        <row r="23984">
          <cell r="M23984">
            <v>4</v>
          </cell>
        </row>
        <row r="23985">
          <cell r="M23985">
            <v>4</v>
          </cell>
        </row>
        <row r="23986">
          <cell r="M23986">
            <v>4</v>
          </cell>
        </row>
        <row r="23987">
          <cell r="M23987">
            <v>4</v>
          </cell>
        </row>
        <row r="23988">
          <cell r="M23988">
            <v>4</v>
          </cell>
        </row>
        <row r="23989">
          <cell r="M23989">
            <v>4</v>
          </cell>
        </row>
        <row r="23990">
          <cell r="M23990">
            <v>4</v>
          </cell>
        </row>
        <row r="23991">
          <cell r="M23991">
            <v>4</v>
          </cell>
        </row>
        <row r="23992">
          <cell r="M23992">
            <v>4</v>
          </cell>
        </row>
        <row r="23993">
          <cell r="M23993">
            <v>4</v>
          </cell>
        </row>
        <row r="23994">
          <cell r="M23994">
            <v>4</v>
          </cell>
        </row>
        <row r="23995">
          <cell r="M23995">
            <v>4</v>
          </cell>
        </row>
        <row r="23996">
          <cell r="M23996">
            <v>4</v>
          </cell>
        </row>
        <row r="23997">
          <cell r="M23997">
            <v>4</v>
          </cell>
        </row>
        <row r="23998">
          <cell r="M23998">
            <v>4</v>
          </cell>
        </row>
        <row r="23999">
          <cell r="M23999">
            <v>4</v>
          </cell>
        </row>
        <row r="24000">
          <cell r="M24000">
            <v>4</v>
          </cell>
        </row>
        <row r="24001">
          <cell r="M24001">
            <v>4</v>
          </cell>
        </row>
        <row r="24002">
          <cell r="M24002">
            <v>4</v>
          </cell>
        </row>
        <row r="24003">
          <cell r="M24003">
            <v>4</v>
          </cell>
        </row>
        <row r="24004">
          <cell r="M24004">
            <v>4</v>
          </cell>
        </row>
        <row r="24005">
          <cell r="M24005">
            <v>4</v>
          </cell>
        </row>
        <row r="24006">
          <cell r="M24006">
            <v>4</v>
          </cell>
        </row>
        <row r="24007">
          <cell r="M24007">
            <v>4</v>
          </cell>
        </row>
        <row r="24008">
          <cell r="M24008">
            <v>4</v>
          </cell>
        </row>
        <row r="24009">
          <cell r="M24009">
            <v>4</v>
          </cell>
        </row>
        <row r="24010">
          <cell r="M24010">
            <v>4</v>
          </cell>
        </row>
        <row r="24011">
          <cell r="M24011">
            <v>4</v>
          </cell>
        </row>
        <row r="24012">
          <cell r="M24012">
            <v>4</v>
          </cell>
        </row>
        <row r="24013">
          <cell r="M24013">
            <v>4</v>
          </cell>
        </row>
        <row r="24014">
          <cell r="M24014">
            <v>4</v>
          </cell>
        </row>
        <row r="24015">
          <cell r="M24015">
            <v>4</v>
          </cell>
        </row>
        <row r="24016">
          <cell r="M24016">
            <v>4</v>
          </cell>
        </row>
        <row r="24017">
          <cell r="M24017">
            <v>4</v>
          </cell>
        </row>
        <row r="24018">
          <cell r="M24018">
            <v>4</v>
          </cell>
        </row>
        <row r="24019">
          <cell r="M24019">
            <v>4</v>
          </cell>
        </row>
        <row r="24020">
          <cell r="M24020">
            <v>4</v>
          </cell>
        </row>
        <row r="24021">
          <cell r="M24021">
            <v>4</v>
          </cell>
        </row>
        <row r="24022">
          <cell r="M24022">
            <v>4</v>
          </cell>
        </row>
        <row r="24023">
          <cell r="M24023">
            <v>4</v>
          </cell>
        </row>
        <row r="24024">
          <cell r="M24024">
            <v>4</v>
          </cell>
        </row>
        <row r="24025">
          <cell r="M24025">
            <v>4</v>
          </cell>
        </row>
        <row r="24026">
          <cell r="M24026">
            <v>4</v>
          </cell>
        </row>
        <row r="24027">
          <cell r="M24027">
            <v>4</v>
          </cell>
        </row>
        <row r="24028">
          <cell r="M24028">
            <v>4</v>
          </cell>
        </row>
        <row r="24029">
          <cell r="M24029">
            <v>4</v>
          </cell>
        </row>
        <row r="24030">
          <cell r="M24030">
            <v>4</v>
          </cell>
        </row>
        <row r="24031">
          <cell r="M24031">
            <v>4</v>
          </cell>
        </row>
        <row r="24032">
          <cell r="M24032">
            <v>4</v>
          </cell>
        </row>
        <row r="24033">
          <cell r="M24033">
            <v>4</v>
          </cell>
        </row>
        <row r="24034">
          <cell r="M24034">
            <v>4</v>
          </cell>
        </row>
        <row r="24035">
          <cell r="M24035">
            <v>4</v>
          </cell>
        </row>
        <row r="24036">
          <cell r="M24036">
            <v>4</v>
          </cell>
        </row>
        <row r="24037">
          <cell r="M24037">
            <v>4</v>
          </cell>
        </row>
        <row r="24038">
          <cell r="M24038">
            <v>4</v>
          </cell>
        </row>
        <row r="24039">
          <cell r="M24039">
            <v>4</v>
          </cell>
        </row>
        <row r="24040">
          <cell r="M24040">
            <v>4</v>
          </cell>
        </row>
        <row r="24041">
          <cell r="M24041">
            <v>4</v>
          </cell>
        </row>
        <row r="24042">
          <cell r="M24042">
            <v>4</v>
          </cell>
        </row>
        <row r="24043">
          <cell r="M24043">
            <v>4</v>
          </cell>
        </row>
        <row r="24044">
          <cell r="M24044">
            <v>4</v>
          </cell>
        </row>
        <row r="24045">
          <cell r="M24045">
            <v>4</v>
          </cell>
        </row>
        <row r="24046">
          <cell r="M24046">
            <v>4</v>
          </cell>
        </row>
        <row r="24047">
          <cell r="M24047">
            <v>4</v>
          </cell>
        </row>
        <row r="24048">
          <cell r="M24048">
            <v>4</v>
          </cell>
        </row>
        <row r="24049">
          <cell r="M24049">
            <v>4</v>
          </cell>
        </row>
        <row r="24050">
          <cell r="M24050">
            <v>4</v>
          </cell>
        </row>
        <row r="24051">
          <cell r="M24051">
            <v>4</v>
          </cell>
        </row>
        <row r="24052">
          <cell r="M24052">
            <v>4</v>
          </cell>
        </row>
        <row r="24053">
          <cell r="M24053">
            <v>4</v>
          </cell>
        </row>
        <row r="24054">
          <cell r="M24054">
            <v>4</v>
          </cell>
        </row>
        <row r="24055">
          <cell r="M24055">
            <v>4</v>
          </cell>
        </row>
        <row r="24056">
          <cell r="M24056">
            <v>4</v>
          </cell>
        </row>
        <row r="24057">
          <cell r="M24057">
            <v>4</v>
          </cell>
        </row>
        <row r="24058">
          <cell r="M24058">
            <v>4</v>
          </cell>
        </row>
        <row r="24059">
          <cell r="M24059">
            <v>4</v>
          </cell>
        </row>
        <row r="24060">
          <cell r="M24060">
            <v>4</v>
          </cell>
        </row>
        <row r="24061">
          <cell r="M24061">
            <v>4</v>
          </cell>
        </row>
        <row r="24062">
          <cell r="M24062">
            <v>4</v>
          </cell>
        </row>
        <row r="24063">
          <cell r="M24063">
            <v>4</v>
          </cell>
        </row>
        <row r="24064">
          <cell r="M24064">
            <v>4</v>
          </cell>
        </row>
        <row r="24065">
          <cell r="M24065">
            <v>4</v>
          </cell>
        </row>
        <row r="24066">
          <cell r="M24066">
            <v>4</v>
          </cell>
        </row>
        <row r="24067">
          <cell r="M24067">
            <v>4</v>
          </cell>
        </row>
        <row r="24068">
          <cell r="M24068">
            <v>4</v>
          </cell>
        </row>
        <row r="24069">
          <cell r="M24069">
            <v>4</v>
          </cell>
        </row>
        <row r="24070">
          <cell r="M24070">
            <v>4</v>
          </cell>
        </row>
        <row r="24071">
          <cell r="M24071">
            <v>4</v>
          </cell>
        </row>
        <row r="24072">
          <cell r="M24072">
            <v>4</v>
          </cell>
        </row>
        <row r="24073">
          <cell r="M24073">
            <v>4</v>
          </cell>
        </row>
        <row r="24074">
          <cell r="M24074">
            <v>4</v>
          </cell>
        </row>
        <row r="24075">
          <cell r="M24075">
            <v>4</v>
          </cell>
        </row>
        <row r="24076">
          <cell r="M24076">
            <v>4</v>
          </cell>
        </row>
        <row r="24077">
          <cell r="M24077">
            <v>4</v>
          </cell>
        </row>
        <row r="24078">
          <cell r="M24078">
            <v>4</v>
          </cell>
        </row>
        <row r="24079">
          <cell r="M24079">
            <v>4</v>
          </cell>
        </row>
        <row r="24080">
          <cell r="M24080">
            <v>4</v>
          </cell>
        </row>
        <row r="24081">
          <cell r="M24081">
            <v>4</v>
          </cell>
        </row>
        <row r="24082">
          <cell r="M24082">
            <v>4</v>
          </cell>
        </row>
        <row r="24083">
          <cell r="M24083">
            <v>4</v>
          </cell>
        </row>
        <row r="24084">
          <cell r="M24084">
            <v>4</v>
          </cell>
        </row>
        <row r="24085">
          <cell r="M24085">
            <v>4</v>
          </cell>
        </row>
        <row r="24086">
          <cell r="M24086">
            <v>4</v>
          </cell>
        </row>
        <row r="24087">
          <cell r="M24087">
            <v>4</v>
          </cell>
        </row>
        <row r="24088">
          <cell r="M24088">
            <v>4</v>
          </cell>
        </row>
        <row r="24089">
          <cell r="M24089">
            <v>4</v>
          </cell>
        </row>
        <row r="24090">
          <cell r="M24090">
            <v>4</v>
          </cell>
        </row>
        <row r="24091">
          <cell r="M24091">
            <v>4</v>
          </cell>
        </row>
        <row r="24092">
          <cell r="M24092">
            <v>4</v>
          </cell>
        </row>
        <row r="24093">
          <cell r="M24093">
            <v>4</v>
          </cell>
        </row>
        <row r="24094">
          <cell r="M24094">
            <v>4</v>
          </cell>
        </row>
        <row r="24095">
          <cell r="M24095">
            <v>4</v>
          </cell>
        </row>
        <row r="24096">
          <cell r="M24096">
            <v>4</v>
          </cell>
        </row>
        <row r="24097">
          <cell r="M24097">
            <v>4</v>
          </cell>
        </row>
        <row r="24098">
          <cell r="M24098">
            <v>4</v>
          </cell>
        </row>
        <row r="24099">
          <cell r="M24099">
            <v>4</v>
          </cell>
        </row>
        <row r="24100">
          <cell r="M24100">
            <v>4</v>
          </cell>
        </row>
        <row r="24101">
          <cell r="M24101">
            <v>4</v>
          </cell>
        </row>
        <row r="24102">
          <cell r="M24102">
            <v>4</v>
          </cell>
        </row>
        <row r="24103">
          <cell r="M24103">
            <v>4</v>
          </cell>
        </row>
        <row r="24104">
          <cell r="M24104">
            <v>4</v>
          </cell>
        </row>
        <row r="24105">
          <cell r="M24105">
            <v>4</v>
          </cell>
        </row>
        <row r="24106">
          <cell r="M24106">
            <v>4</v>
          </cell>
        </row>
        <row r="24107">
          <cell r="M24107">
            <v>4</v>
          </cell>
        </row>
        <row r="24108">
          <cell r="M24108">
            <v>4</v>
          </cell>
        </row>
        <row r="24109">
          <cell r="M24109">
            <v>4</v>
          </cell>
        </row>
        <row r="24110">
          <cell r="M24110">
            <v>4</v>
          </cell>
        </row>
        <row r="24111">
          <cell r="M24111">
            <v>4</v>
          </cell>
        </row>
        <row r="24112">
          <cell r="M24112">
            <v>4</v>
          </cell>
        </row>
        <row r="24113">
          <cell r="M24113">
            <v>4</v>
          </cell>
        </row>
        <row r="24114">
          <cell r="M24114">
            <v>4</v>
          </cell>
        </row>
        <row r="24115">
          <cell r="M24115">
            <v>4</v>
          </cell>
        </row>
        <row r="24116">
          <cell r="M24116">
            <v>4</v>
          </cell>
        </row>
        <row r="24117">
          <cell r="M24117">
            <v>4</v>
          </cell>
        </row>
        <row r="24118">
          <cell r="M24118">
            <v>4</v>
          </cell>
        </row>
        <row r="24119">
          <cell r="M24119">
            <v>4</v>
          </cell>
        </row>
        <row r="24120">
          <cell r="M24120">
            <v>4</v>
          </cell>
        </row>
        <row r="24121">
          <cell r="M24121">
            <v>4</v>
          </cell>
        </row>
        <row r="24122">
          <cell r="M24122">
            <v>4</v>
          </cell>
        </row>
        <row r="24123">
          <cell r="M24123">
            <v>4</v>
          </cell>
        </row>
        <row r="24124">
          <cell r="M24124">
            <v>4</v>
          </cell>
        </row>
        <row r="24125">
          <cell r="M24125">
            <v>4</v>
          </cell>
        </row>
        <row r="24126">
          <cell r="M24126">
            <v>4</v>
          </cell>
        </row>
        <row r="24127">
          <cell r="M24127">
            <v>4</v>
          </cell>
        </row>
        <row r="24128">
          <cell r="M24128">
            <v>4</v>
          </cell>
        </row>
        <row r="24129">
          <cell r="M24129">
            <v>4</v>
          </cell>
        </row>
        <row r="24130">
          <cell r="M24130">
            <v>4</v>
          </cell>
        </row>
        <row r="24131">
          <cell r="M24131">
            <v>4</v>
          </cell>
        </row>
        <row r="24132">
          <cell r="M24132">
            <v>4</v>
          </cell>
        </row>
        <row r="24133">
          <cell r="M24133">
            <v>4</v>
          </cell>
        </row>
        <row r="24134">
          <cell r="M24134">
            <v>4</v>
          </cell>
        </row>
        <row r="24135">
          <cell r="M24135">
            <v>4</v>
          </cell>
        </row>
        <row r="24136">
          <cell r="M24136">
            <v>4</v>
          </cell>
        </row>
        <row r="24137">
          <cell r="M24137">
            <v>4</v>
          </cell>
        </row>
        <row r="24138">
          <cell r="M24138">
            <v>4</v>
          </cell>
        </row>
        <row r="24139">
          <cell r="M24139">
            <v>4</v>
          </cell>
        </row>
        <row r="24140">
          <cell r="M24140">
            <v>4</v>
          </cell>
        </row>
        <row r="24141">
          <cell r="M24141">
            <v>4</v>
          </cell>
        </row>
        <row r="24142">
          <cell r="M24142">
            <v>4</v>
          </cell>
        </row>
        <row r="24143">
          <cell r="M24143">
            <v>4</v>
          </cell>
        </row>
        <row r="24144">
          <cell r="M24144">
            <v>4</v>
          </cell>
        </row>
        <row r="24145">
          <cell r="M24145">
            <v>4</v>
          </cell>
        </row>
        <row r="24146">
          <cell r="M24146">
            <v>4</v>
          </cell>
        </row>
        <row r="24147">
          <cell r="M24147">
            <v>4</v>
          </cell>
        </row>
        <row r="24148">
          <cell r="M24148">
            <v>4</v>
          </cell>
        </row>
        <row r="24149">
          <cell r="M24149">
            <v>4</v>
          </cell>
        </row>
        <row r="24150">
          <cell r="M24150">
            <v>4</v>
          </cell>
        </row>
        <row r="24151">
          <cell r="M24151">
            <v>4</v>
          </cell>
        </row>
        <row r="24152">
          <cell r="M24152">
            <v>4</v>
          </cell>
        </row>
        <row r="24153">
          <cell r="M24153">
            <v>4</v>
          </cell>
        </row>
        <row r="24154">
          <cell r="M24154">
            <v>4</v>
          </cell>
        </row>
        <row r="24155">
          <cell r="M24155">
            <v>4</v>
          </cell>
        </row>
        <row r="24156">
          <cell r="M24156">
            <v>4</v>
          </cell>
        </row>
        <row r="24157">
          <cell r="M24157">
            <v>4</v>
          </cell>
        </row>
        <row r="24158">
          <cell r="M24158">
            <v>4</v>
          </cell>
        </row>
        <row r="24159">
          <cell r="M24159">
            <v>4</v>
          </cell>
        </row>
        <row r="24160">
          <cell r="M24160">
            <v>4</v>
          </cell>
        </row>
        <row r="24161">
          <cell r="M24161">
            <v>4</v>
          </cell>
        </row>
        <row r="24162">
          <cell r="M24162">
            <v>4</v>
          </cell>
        </row>
        <row r="24163">
          <cell r="M24163">
            <v>4</v>
          </cell>
        </row>
        <row r="24164">
          <cell r="M24164">
            <v>4</v>
          </cell>
        </row>
        <row r="24165">
          <cell r="M24165">
            <v>4</v>
          </cell>
        </row>
        <row r="24166">
          <cell r="M24166">
            <v>4</v>
          </cell>
        </row>
        <row r="24167">
          <cell r="M24167">
            <v>4</v>
          </cell>
        </row>
        <row r="24168">
          <cell r="M24168">
            <v>4</v>
          </cell>
        </row>
        <row r="24169">
          <cell r="M24169">
            <v>4</v>
          </cell>
        </row>
        <row r="24170">
          <cell r="M24170">
            <v>4</v>
          </cell>
        </row>
        <row r="24171">
          <cell r="M24171">
            <v>4</v>
          </cell>
        </row>
        <row r="24172">
          <cell r="M24172">
            <v>4</v>
          </cell>
        </row>
        <row r="24173">
          <cell r="M24173">
            <v>4</v>
          </cell>
        </row>
        <row r="24174">
          <cell r="M24174">
            <v>4</v>
          </cell>
        </row>
        <row r="24175">
          <cell r="M24175">
            <v>4</v>
          </cell>
        </row>
        <row r="24176">
          <cell r="M24176">
            <v>4</v>
          </cell>
        </row>
        <row r="24177">
          <cell r="M24177">
            <v>4</v>
          </cell>
        </row>
        <row r="24178">
          <cell r="M24178">
            <v>4</v>
          </cell>
        </row>
        <row r="24179">
          <cell r="M24179">
            <v>4</v>
          </cell>
        </row>
        <row r="24180">
          <cell r="M24180">
            <v>4</v>
          </cell>
        </row>
        <row r="24181">
          <cell r="M24181">
            <v>4</v>
          </cell>
        </row>
        <row r="24182">
          <cell r="M24182">
            <v>4</v>
          </cell>
        </row>
        <row r="24183">
          <cell r="M24183">
            <v>4</v>
          </cell>
        </row>
        <row r="24184">
          <cell r="M24184">
            <v>4</v>
          </cell>
        </row>
        <row r="24185">
          <cell r="M24185">
            <v>4</v>
          </cell>
        </row>
        <row r="24186">
          <cell r="M24186">
            <v>4</v>
          </cell>
        </row>
        <row r="24187">
          <cell r="M24187">
            <v>4</v>
          </cell>
        </row>
        <row r="24188">
          <cell r="M24188">
            <v>4</v>
          </cell>
        </row>
        <row r="24189">
          <cell r="M24189">
            <v>4</v>
          </cell>
        </row>
        <row r="24190">
          <cell r="M24190">
            <v>4</v>
          </cell>
        </row>
        <row r="24191">
          <cell r="M24191">
            <v>4</v>
          </cell>
        </row>
        <row r="24192">
          <cell r="M24192">
            <v>4</v>
          </cell>
        </row>
        <row r="24193">
          <cell r="M24193">
            <v>4</v>
          </cell>
        </row>
        <row r="24194">
          <cell r="M24194">
            <v>4</v>
          </cell>
        </row>
        <row r="24195">
          <cell r="M24195">
            <v>4</v>
          </cell>
        </row>
        <row r="24196">
          <cell r="M24196">
            <v>4</v>
          </cell>
        </row>
        <row r="24197">
          <cell r="M24197">
            <v>4</v>
          </cell>
        </row>
        <row r="24198">
          <cell r="M24198">
            <v>4</v>
          </cell>
        </row>
        <row r="24199">
          <cell r="M24199">
            <v>4</v>
          </cell>
        </row>
        <row r="24200">
          <cell r="M24200">
            <v>4</v>
          </cell>
        </row>
        <row r="24201">
          <cell r="M24201">
            <v>4</v>
          </cell>
        </row>
        <row r="24202">
          <cell r="M24202">
            <v>4</v>
          </cell>
        </row>
        <row r="24203">
          <cell r="M24203">
            <v>4</v>
          </cell>
        </row>
        <row r="24204">
          <cell r="M24204">
            <v>4</v>
          </cell>
        </row>
        <row r="24205">
          <cell r="M24205">
            <v>4</v>
          </cell>
        </row>
        <row r="24206">
          <cell r="M24206">
            <v>4</v>
          </cell>
        </row>
        <row r="24207">
          <cell r="M24207">
            <v>4</v>
          </cell>
        </row>
        <row r="24208">
          <cell r="M24208">
            <v>4</v>
          </cell>
        </row>
        <row r="24209">
          <cell r="M24209">
            <v>4</v>
          </cell>
        </row>
        <row r="24210">
          <cell r="M24210">
            <v>4</v>
          </cell>
        </row>
        <row r="24211">
          <cell r="M24211">
            <v>4</v>
          </cell>
        </row>
        <row r="24212">
          <cell r="M24212">
            <v>4</v>
          </cell>
        </row>
        <row r="24213">
          <cell r="M24213">
            <v>4</v>
          </cell>
        </row>
        <row r="24214">
          <cell r="M24214">
            <v>4</v>
          </cell>
        </row>
        <row r="24215">
          <cell r="M24215">
            <v>4</v>
          </cell>
        </row>
        <row r="24216">
          <cell r="M24216">
            <v>4</v>
          </cell>
        </row>
        <row r="24217">
          <cell r="M24217">
            <v>4</v>
          </cell>
        </row>
        <row r="24218">
          <cell r="M24218">
            <v>4</v>
          </cell>
        </row>
        <row r="24219">
          <cell r="M24219">
            <v>4</v>
          </cell>
        </row>
        <row r="24220">
          <cell r="M24220">
            <v>4</v>
          </cell>
        </row>
        <row r="24221">
          <cell r="M24221">
            <v>4</v>
          </cell>
        </row>
        <row r="24222">
          <cell r="M24222">
            <v>4</v>
          </cell>
        </row>
        <row r="24223">
          <cell r="M24223">
            <v>4</v>
          </cell>
        </row>
        <row r="24224">
          <cell r="M24224">
            <v>4</v>
          </cell>
        </row>
        <row r="24225">
          <cell r="M24225">
            <v>4</v>
          </cell>
        </row>
        <row r="24226">
          <cell r="M24226">
            <v>4</v>
          </cell>
        </row>
        <row r="24227">
          <cell r="M24227">
            <v>4</v>
          </cell>
        </row>
        <row r="24228">
          <cell r="M24228">
            <v>4</v>
          </cell>
        </row>
        <row r="24229">
          <cell r="M24229">
            <v>4</v>
          </cell>
        </row>
        <row r="24230">
          <cell r="M24230">
            <v>4</v>
          </cell>
        </row>
        <row r="24231">
          <cell r="M24231">
            <v>4</v>
          </cell>
        </row>
        <row r="24232">
          <cell r="M24232">
            <v>4</v>
          </cell>
        </row>
        <row r="24233">
          <cell r="M24233">
            <v>4</v>
          </cell>
        </row>
        <row r="24234">
          <cell r="M24234">
            <v>4</v>
          </cell>
        </row>
        <row r="24235">
          <cell r="M24235">
            <v>4</v>
          </cell>
        </row>
        <row r="24236">
          <cell r="M24236">
            <v>4</v>
          </cell>
        </row>
        <row r="24237">
          <cell r="M24237">
            <v>4</v>
          </cell>
        </row>
        <row r="24238">
          <cell r="M24238">
            <v>4</v>
          </cell>
        </row>
        <row r="24239">
          <cell r="M24239">
            <v>4</v>
          </cell>
        </row>
        <row r="24240">
          <cell r="M24240">
            <v>4</v>
          </cell>
        </row>
        <row r="24241">
          <cell r="M24241">
            <v>4</v>
          </cell>
        </row>
        <row r="24242">
          <cell r="M24242">
            <v>4</v>
          </cell>
        </row>
        <row r="24243">
          <cell r="M24243">
            <v>4</v>
          </cell>
        </row>
        <row r="24244">
          <cell r="M24244">
            <v>4</v>
          </cell>
        </row>
        <row r="24245">
          <cell r="M24245">
            <v>4</v>
          </cell>
        </row>
        <row r="24246">
          <cell r="M24246">
            <v>4</v>
          </cell>
        </row>
        <row r="24247">
          <cell r="M24247">
            <v>4</v>
          </cell>
        </row>
        <row r="24248">
          <cell r="M24248">
            <v>4</v>
          </cell>
        </row>
        <row r="24249">
          <cell r="M24249">
            <v>4</v>
          </cell>
        </row>
        <row r="24250">
          <cell r="M24250">
            <v>4</v>
          </cell>
        </row>
        <row r="24251">
          <cell r="M24251">
            <v>4</v>
          </cell>
        </row>
        <row r="24252">
          <cell r="M24252">
            <v>4</v>
          </cell>
        </row>
        <row r="24253">
          <cell r="M24253">
            <v>4</v>
          </cell>
        </row>
        <row r="24254">
          <cell r="M24254">
            <v>4</v>
          </cell>
        </row>
        <row r="24255">
          <cell r="M24255">
            <v>4</v>
          </cell>
        </row>
        <row r="24256">
          <cell r="M24256">
            <v>4</v>
          </cell>
        </row>
        <row r="24257">
          <cell r="M24257">
            <v>4</v>
          </cell>
        </row>
        <row r="24258">
          <cell r="M24258">
            <v>4</v>
          </cell>
        </row>
        <row r="24259">
          <cell r="M24259">
            <v>4</v>
          </cell>
        </row>
        <row r="24260">
          <cell r="M24260">
            <v>4</v>
          </cell>
        </row>
        <row r="24261">
          <cell r="M24261">
            <v>4</v>
          </cell>
        </row>
        <row r="24262">
          <cell r="M24262">
            <v>4</v>
          </cell>
        </row>
        <row r="24263">
          <cell r="M24263">
            <v>4</v>
          </cell>
        </row>
        <row r="24264">
          <cell r="M24264">
            <v>4</v>
          </cell>
        </row>
        <row r="24265">
          <cell r="M24265">
            <v>6</v>
          </cell>
        </row>
        <row r="24266">
          <cell r="M24266">
            <v>6</v>
          </cell>
        </row>
        <row r="24267">
          <cell r="M24267">
            <v>6</v>
          </cell>
        </row>
        <row r="24268">
          <cell r="M24268">
            <v>6</v>
          </cell>
        </row>
        <row r="24269">
          <cell r="M24269">
            <v>6</v>
          </cell>
        </row>
        <row r="24270">
          <cell r="M24270">
            <v>6</v>
          </cell>
        </row>
        <row r="24271">
          <cell r="M24271">
            <v>6</v>
          </cell>
        </row>
        <row r="24272">
          <cell r="M24272">
            <v>6</v>
          </cell>
        </row>
        <row r="24273">
          <cell r="M24273">
            <v>6</v>
          </cell>
        </row>
        <row r="24274">
          <cell r="M24274">
            <v>6</v>
          </cell>
        </row>
        <row r="24275">
          <cell r="M24275">
            <v>6</v>
          </cell>
        </row>
        <row r="24276">
          <cell r="M24276">
            <v>6</v>
          </cell>
        </row>
        <row r="24277">
          <cell r="M24277">
            <v>6</v>
          </cell>
        </row>
        <row r="24278">
          <cell r="M24278">
            <v>6</v>
          </cell>
        </row>
        <row r="24279">
          <cell r="M24279">
            <v>6</v>
          </cell>
        </row>
        <row r="24280">
          <cell r="M24280">
            <v>6</v>
          </cell>
        </row>
        <row r="24281">
          <cell r="M24281">
            <v>6</v>
          </cell>
        </row>
        <row r="24282">
          <cell r="M24282">
            <v>6</v>
          </cell>
        </row>
        <row r="24283">
          <cell r="M24283">
            <v>6</v>
          </cell>
        </row>
        <row r="24284">
          <cell r="M24284">
            <v>6</v>
          </cell>
        </row>
        <row r="24285">
          <cell r="M24285">
            <v>6</v>
          </cell>
        </row>
        <row r="24286">
          <cell r="M24286">
            <v>6</v>
          </cell>
        </row>
        <row r="24287">
          <cell r="M24287">
            <v>6</v>
          </cell>
        </row>
        <row r="24288">
          <cell r="M24288">
            <v>6</v>
          </cell>
        </row>
        <row r="24289">
          <cell r="M24289">
            <v>6</v>
          </cell>
        </row>
        <row r="24290">
          <cell r="M24290">
            <v>6</v>
          </cell>
        </row>
        <row r="24291">
          <cell r="M24291">
            <v>6</v>
          </cell>
        </row>
        <row r="24292">
          <cell r="M24292">
            <v>6</v>
          </cell>
        </row>
        <row r="24293">
          <cell r="M24293">
            <v>2</v>
          </cell>
        </row>
        <row r="24294">
          <cell r="M24294">
            <v>8</v>
          </cell>
        </row>
        <row r="24295">
          <cell r="M24295">
            <v>8</v>
          </cell>
        </row>
        <row r="24296">
          <cell r="M24296">
            <v>4</v>
          </cell>
        </row>
        <row r="24297">
          <cell r="M24297">
            <v>9</v>
          </cell>
        </row>
        <row r="24298">
          <cell r="M24298">
            <v>2</v>
          </cell>
        </row>
        <row r="24299">
          <cell r="M24299">
            <v>8</v>
          </cell>
        </row>
        <row r="24300">
          <cell r="M24300">
            <v>8</v>
          </cell>
        </row>
        <row r="24301">
          <cell r="M24301">
            <v>20</v>
          </cell>
        </row>
        <row r="24302">
          <cell r="M24302">
            <v>20</v>
          </cell>
        </row>
        <row r="24303">
          <cell r="M24303">
            <v>20</v>
          </cell>
        </row>
        <row r="24304">
          <cell r="M24304">
            <v>20</v>
          </cell>
        </row>
        <row r="24305">
          <cell r="M24305">
            <v>20</v>
          </cell>
        </row>
        <row r="24306">
          <cell r="M24306">
            <v>20</v>
          </cell>
        </row>
        <row r="24307">
          <cell r="M24307">
            <v>20</v>
          </cell>
        </row>
        <row r="24308">
          <cell r="M24308">
            <v>20</v>
          </cell>
        </row>
        <row r="24309">
          <cell r="M24309">
            <v>20</v>
          </cell>
        </row>
        <row r="24310">
          <cell r="M24310">
            <v>20</v>
          </cell>
        </row>
        <row r="24311">
          <cell r="M24311">
            <v>20</v>
          </cell>
        </row>
        <row r="24312">
          <cell r="M24312">
            <v>18</v>
          </cell>
        </row>
        <row r="24313">
          <cell r="M24313">
            <v>18</v>
          </cell>
        </row>
        <row r="24314">
          <cell r="M24314">
            <v>18</v>
          </cell>
        </row>
        <row r="24315">
          <cell r="M24315">
            <v>18</v>
          </cell>
        </row>
        <row r="24316">
          <cell r="M24316">
            <v>18</v>
          </cell>
        </row>
        <row r="24317">
          <cell r="M24317">
            <v>18</v>
          </cell>
        </row>
        <row r="24318">
          <cell r="M24318">
            <v>18</v>
          </cell>
        </row>
        <row r="24319">
          <cell r="M24319">
            <v>18</v>
          </cell>
        </row>
        <row r="24320">
          <cell r="M24320">
            <v>18</v>
          </cell>
        </row>
        <row r="24321">
          <cell r="M24321">
            <v>18</v>
          </cell>
        </row>
        <row r="24322">
          <cell r="M24322">
            <v>18</v>
          </cell>
        </row>
        <row r="24323">
          <cell r="M24323">
            <v>18</v>
          </cell>
        </row>
        <row r="24324">
          <cell r="M24324">
            <v>18</v>
          </cell>
        </row>
        <row r="24325">
          <cell r="M24325">
            <v>18</v>
          </cell>
        </row>
        <row r="24326">
          <cell r="M24326">
            <v>18</v>
          </cell>
        </row>
        <row r="24327">
          <cell r="M24327">
            <v>18</v>
          </cell>
        </row>
        <row r="24328">
          <cell r="M24328">
            <v>18</v>
          </cell>
        </row>
        <row r="24329">
          <cell r="M24329">
            <v>18</v>
          </cell>
        </row>
        <row r="24330">
          <cell r="M24330">
            <v>18</v>
          </cell>
        </row>
        <row r="24331">
          <cell r="M24331">
            <v>18</v>
          </cell>
        </row>
        <row r="24332">
          <cell r="M24332">
            <v>18</v>
          </cell>
        </row>
        <row r="24333">
          <cell r="M24333">
            <v>18</v>
          </cell>
        </row>
        <row r="24334">
          <cell r="M24334">
            <v>18</v>
          </cell>
        </row>
        <row r="24335">
          <cell r="M24335">
            <v>18</v>
          </cell>
        </row>
        <row r="24336">
          <cell r="M24336">
            <v>18</v>
          </cell>
        </row>
        <row r="24337">
          <cell r="M24337">
            <v>18</v>
          </cell>
        </row>
        <row r="24338">
          <cell r="M24338">
            <v>18</v>
          </cell>
        </row>
        <row r="24339">
          <cell r="M24339">
            <v>18</v>
          </cell>
        </row>
        <row r="24340">
          <cell r="M24340">
            <v>18</v>
          </cell>
        </row>
        <row r="24341">
          <cell r="M24341">
            <v>18</v>
          </cell>
        </row>
        <row r="24342">
          <cell r="M24342">
            <v>18</v>
          </cell>
        </row>
        <row r="24343">
          <cell r="M24343">
            <v>18</v>
          </cell>
        </row>
        <row r="24344">
          <cell r="M24344">
            <v>18</v>
          </cell>
        </row>
        <row r="24345">
          <cell r="M24345">
            <v>18</v>
          </cell>
        </row>
        <row r="24346">
          <cell r="M24346">
            <v>18</v>
          </cell>
        </row>
        <row r="24347">
          <cell r="M24347">
            <v>9</v>
          </cell>
        </row>
        <row r="24348">
          <cell r="M24348">
            <v>9</v>
          </cell>
        </row>
        <row r="24349">
          <cell r="M24349">
            <v>9</v>
          </cell>
        </row>
        <row r="24350">
          <cell r="M24350">
            <v>9</v>
          </cell>
        </row>
        <row r="24351">
          <cell r="M24351">
            <v>9</v>
          </cell>
        </row>
        <row r="24352">
          <cell r="M24352">
            <v>9</v>
          </cell>
        </row>
        <row r="24353">
          <cell r="M24353">
            <v>9</v>
          </cell>
        </row>
        <row r="24354">
          <cell r="M24354">
            <v>9</v>
          </cell>
        </row>
        <row r="24355">
          <cell r="M24355">
            <v>9</v>
          </cell>
        </row>
        <row r="24356">
          <cell r="M24356">
            <v>9</v>
          </cell>
        </row>
        <row r="24357">
          <cell r="M24357">
            <v>9</v>
          </cell>
        </row>
        <row r="24358">
          <cell r="M24358">
            <v>9</v>
          </cell>
        </row>
        <row r="24359">
          <cell r="M24359">
            <v>9</v>
          </cell>
        </row>
        <row r="24360">
          <cell r="M24360">
            <v>9</v>
          </cell>
        </row>
        <row r="24361">
          <cell r="M24361">
            <v>9</v>
          </cell>
        </row>
        <row r="24362">
          <cell r="M24362">
            <v>9</v>
          </cell>
        </row>
        <row r="24363">
          <cell r="M24363">
            <v>9</v>
          </cell>
        </row>
        <row r="24364">
          <cell r="M24364">
            <v>9</v>
          </cell>
        </row>
        <row r="24365">
          <cell r="M24365">
            <v>9</v>
          </cell>
        </row>
        <row r="24366">
          <cell r="M24366">
            <v>9</v>
          </cell>
        </row>
        <row r="24367">
          <cell r="M24367">
            <v>9</v>
          </cell>
        </row>
        <row r="24368">
          <cell r="M24368">
            <v>9</v>
          </cell>
        </row>
        <row r="24369">
          <cell r="M24369">
            <v>9</v>
          </cell>
        </row>
        <row r="24370">
          <cell r="M24370">
            <v>9</v>
          </cell>
        </row>
        <row r="24371">
          <cell r="M24371">
            <v>9</v>
          </cell>
        </row>
        <row r="24372">
          <cell r="M24372">
            <v>9</v>
          </cell>
        </row>
        <row r="24373">
          <cell r="M24373">
            <v>9</v>
          </cell>
        </row>
        <row r="24374">
          <cell r="M24374">
            <v>9</v>
          </cell>
        </row>
        <row r="24375">
          <cell r="M24375">
            <v>9</v>
          </cell>
        </row>
        <row r="24376">
          <cell r="M24376">
            <v>9</v>
          </cell>
        </row>
        <row r="24377">
          <cell r="M24377">
            <v>9</v>
          </cell>
        </row>
        <row r="24378">
          <cell r="M24378">
            <v>9</v>
          </cell>
        </row>
        <row r="24379">
          <cell r="M24379">
            <v>9</v>
          </cell>
        </row>
        <row r="24380">
          <cell r="M24380">
            <v>9</v>
          </cell>
        </row>
        <row r="24381">
          <cell r="M24381">
            <v>9</v>
          </cell>
        </row>
        <row r="24382">
          <cell r="M24382">
            <v>9</v>
          </cell>
        </row>
        <row r="24383">
          <cell r="M24383">
            <v>9</v>
          </cell>
        </row>
        <row r="24384">
          <cell r="M24384">
            <v>9</v>
          </cell>
        </row>
        <row r="24385">
          <cell r="M24385">
            <v>9</v>
          </cell>
        </row>
        <row r="24386">
          <cell r="M24386">
            <v>9</v>
          </cell>
        </row>
        <row r="24387">
          <cell r="M24387">
            <v>9</v>
          </cell>
        </row>
        <row r="24388">
          <cell r="M24388">
            <v>9</v>
          </cell>
        </row>
        <row r="24389">
          <cell r="M24389">
            <v>9</v>
          </cell>
        </row>
        <row r="24390">
          <cell r="M24390">
            <v>9</v>
          </cell>
        </row>
        <row r="24391">
          <cell r="M24391">
            <v>9</v>
          </cell>
        </row>
        <row r="24392">
          <cell r="M24392">
            <v>9</v>
          </cell>
        </row>
        <row r="24393">
          <cell r="M24393">
            <v>9</v>
          </cell>
        </row>
        <row r="24394">
          <cell r="M24394">
            <v>9</v>
          </cell>
        </row>
        <row r="24395">
          <cell r="M24395">
            <v>9</v>
          </cell>
        </row>
        <row r="24396">
          <cell r="M24396">
            <v>9</v>
          </cell>
        </row>
        <row r="24397">
          <cell r="M24397">
            <v>9</v>
          </cell>
        </row>
        <row r="24398">
          <cell r="M24398">
            <v>9</v>
          </cell>
        </row>
        <row r="24399">
          <cell r="M24399">
            <v>9</v>
          </cell>
        </row>
        <row r="24400">
          <cell r="M24400">
            <v>9</v>
          </cell>
        </row>
        <row r="24401">
          <cell r="M24401">
            <v>9</v>
          </cell>
        </row>
        <row r="24402">
          <cell r="M24402">
            <v>9</v>
          </cell>
        </row>
        <row r="24403">
          <cell r="M24403">
            <v>9</v>
          </cell>
        </row>
        <row r="24404">
          <cell r="M24404">
            <v>9</v>
          </cell>
        </row>
        <row r="24405">
          <cell r="M24405">
            <v>9</v>
          </cell>
        </row>
        <row r="24406">
          <cell r="M24406">
            <v>9</v>
          </cell>
        </row>
        <row r="24407">
          <cell r="M24407">
            <v>9</v>
          </cell>
        </row>
        <row r="24408">
          <cell r="M24408">
            <v>9</v>
          </cell>
        </row>
        <row r="24409">
          <cell r="M24409">
            <v>9</v>
          </cell>
        </row>
        <row r="24410">
          <cell r="M24410">
            <v>9</v>
          </cell>
        </row>
        <row r="24411">
          <cell r="M24411">
            <v>9</v>
          </cell>
        </row>
        <row r="24412">
          <cell r="M24412">
            <v>9</v>
          </cell>
        </row>
        <row r="24413">
          <cell r="M24413">
            <v>9</v>
          </cell>
        </row>
        <row r="24414">
          <cell r="M24414">
            <v>9</v>
          </cell>
        </row>
        <row r="24415">
          <cell r="M24415">
            <v>9</v>
          </cell>
        </row>
        <row r="24416">
          <cell r="M24416">
            <v>9</v>
          </cell>
        </row>
        <row r="24417">
          <cell r="M24417">
            <v>9</v>
          </cell>
        </row>
        <row r="24418">
          <cell r="M24418">
            <v>9</v>
          </cell>
        </row>
        <row r="24419">
          <cell r="M24419">
            <v>9</v>
          </cell>
        </row>
        <row r="24420">
          <cell r="M24420">
            <v>9</v>
          </cell>
        </row>
        <row r="24421">
          <cell r="M24421">
            <v>9</v>
          </cell>
        </row>
        <row r="24422">
          <cell r="M24422">
            <v>9</v>
          </cell>
        </row>
        <row r="24423">
          <cell r="M24423">
            <v>9</v>
          </cell>
        </row>
        <row r="24424">
          <cell r="M24424">
            <v>9</v>
          </cell>
        </row>
        <row r="24425">
          <cell r="M24425">
            <v>9</v>
          </cell>
        </row>
        <row r="24426">
          <cell r="M24426">
            <v>9</v>
          </cell>
        </row>
        <row r="24427">
          <cell r="M24427">
            <v>9</v>
          </cell>
        </row>
        <row r="24428">
          <cell r="M24428">
            <v>9</v>
          </cell>
        </row>
        <row r="24429">
          <cell r="M24429">
            <v>9</v>
          </cell>
        </row>
        <row r="24430">
          <cell r="M24430">
            <v>9</v>
          </cell>
        </row>
        <row r="24431">
          <cell r="M24431">
            <v>9</v>
          </cell>
        </row>
        <row r="24432">
          <cell r="M24432">
            <v>9</v>
          </cell>
        </row>
        <row r="24433">
          <cell r="M24433">
            <v>9</v>
          </cell>
        </row>
        <row r="24434">
          <cell r="M24434">
            <v>9</v>
          </cell>
        </row>
        <row r="24435">
          <cell r="M24435">
            <v>9</v>
          </cell>
        </row>
        <row r="24436">
          <cell r="M24436">
            <v>9</v>
          </cell>
        </row>
        <row r="24437">
          <cell r="M24437">
            <v>9</v>
          </cell>
        </row>
        <row r="24438">
          <cell r="M24438">
            <v>9</v>
          </cell>
        </row>
        <row r="24439">
          <cell r="M24439">
            <v>9</v>
          </cell>
        </row>
        <row r="24440">
          <cell r="M24440">
            <v>9</v>
          </cell>
        </row>
        <row r="24441">
          <cell r="M24441">
            <v>9</v>
          </cell>
        </row>
        <row r="24442">
          <cell r="M24442">
            <v>9</v>
          </cell>
        </row>
        <row r="24443">
          <cell r="M24443">
            <v>9</v>
          </cell>
        </row>
        <row r="24444">
          <cell r="M24444">
            <v>9</v>
          </cell>
        </row>
        <row r="24445">
          <cell r="M24445">
            <v>9</v>
          </cell>
        </row>
        <row r="24446">
          <cell r="M24446">
            <v>9</v>
          </cell>
        </row>
        <row r="24447">
          <cell r="M24447">
            <v>9</v>
          </cell>
        </row>
        <row r="24448">
          <cell r="M24448">
            <v>9</v>
          </cell>
        </row>
        <row r="24449">
          <cell r="M24449">
            <v>9</v>
          </cell>
        </row>
        <row r="24450">
          <cell r="M24450">
            <v>9</v>
          </cell>
        </row>
        <row r="24451">
          <cell r="M24451">
            <v>9</v>
          </cell>
        </row>
        <row r="24452">
          <cell r="M24452">
            <v>9</v>
          </cell>
        </row>
        <row r="24453">
          <cell r="M24453">
            <v>9</v>
          </cell>
        </row>
        <row r="24454">
          <cell r="M24454">
            <v>9</v>
          </cell>
        </row>
        <row r="24455">
          <cell r="M24455">
            <v>9</v>
          </cell>
        </row>
        <row r="24456">
          <cell r="M24456">
            <v>5</v>
          </cell>
        </row>
        <row r="24457">
          <cell r="M24457">
            <v>5</v>
          </cell>
        </row>
        <row r="24458">
          <cell r="M24458">
            <v>5</v>
          </cell>
        </row>
        <row r="24459">
          <cell r="M24459">
            <v>5</v>
          </cell>
        </row>
        <row r="24460">
          <cell r="M24460">
            <v>5</v>
          </cell>
        </row>
        <row r="24461">
          <cell r="M24461">
            <v>5</v>
          </cell>
        </row>
        <row r="24462">
          <cell r="M24462">
            <v>5</v>
          </cell>
        </row>
        <row r="24463">
          <cell r="M24463">
            <v>5</v>
          </cell>
        </row>
        <row r="24464">
          <cell r="M24464">
            <v>5</v>
          </cell>
        </row>
        <row r="24465">
          <cell r="M24465">
            <v>5</v>
          </cell>
        </row>
        <row r="24466">
          <cell r="M24466">
            <v>5</v>
          </cell>
        </row>
        <row r="24467">
          <cell r="M24467">
            <v>5</v>
          </cell>
        </row>
        <row r="24468">
          <cell r="M24468">
            <v>5</v>
          </cell>
        </row>
        <row r="24469">
          <cell r="M24469">
            <v>5</v>
          </cell>
        </row>
        <row r="24470">
          <cell r="M24470">
            <v>5</v>
          </cell>
        </row>
        <row r="24471">
          <cell r="M24471">
            <v>5</v>
          </cell>
        </row>
        <row r="24472">
          <cell r="M24472">
            <v>5</v>
          </cell>
        </row>
        <row r="24473">
          <cell r="M24473">
            <v>5</v>
          </cell>
        </row>
        <row r="24474">
          <cell r="M24474">
            <v>5</v>
          </cell>
        </row>
        <row r="24475">
          <cell r="M24475">
            <v>5</v>
          </cell>
        </row>
        <row r="24476">
          <cell r="M24476">
            <v>5</v>
          </cell>
        </row>
        <row r="24477">
          <cell r="M24477">
            <v>5</v>
          </cell>
        </row>
        <row r="24478">
          <cell r="M24478">
            <v>5</v>
          </cell>
        </row>
        <row r="24479">
          <cell r="M24479">
            <v>5</v>
          </cell>
        </row>
        <row r="24480">
          <cell r="M24480">
            <v>5</v>
          </cell>
        </row>
        <row r="24481">
          <cell r="M24481">
            <v>5</v>
          </cell>
        </row>
        <row r="24482">
          <cell r="M24482">
            <v>5</v>
          </cell>
        </row>
        <row r="24483">
          <cell r="M24483">
            <v>5</v>
          </cell>
        </row>
        <row r="24484">
          <cell r="M24484">
            <v>5</v>
          </cell>
        </row>
        <row r="24485">
          <cell r="M24485">
            <v>5</v>
          </cell>
        </row>
        <row r="24486">
          <cell r="M24486">
            <v>5</v>
          </cell>
        </row>
        <row r="24487">
          <cell r="M24487">
            <v>5</v>
          </cell>
        </row>
        <row r="24488">
          <cell r="M24488">
            <v>5</v>
          </cell>
        </row>
        <row r="24489">
          <cell r="M24489">
            <v>5</v>
          </cell>
        </row>
        <row r="24490">
          <cell r="M24490">
            <v>5</v>
          </cell>
        </row>
        <row r="24491">
          <cell r="M24491">
            <v>5</v>
          </cell>
        </row>
        <row r="24492">
          <cell r="M24492">
            <v>5</v>
          </cell>
        </row>
        <row r="24493">
          <cell r="M24493">
            <v>5</v>
          </cell>
        </row>
        <row r="24494">
          <cell r="M24494">
            <v>5</v>
          </cell>
        </row>
        <row r="24495">
          <cell r="M24495">
            <v>5</v>
          </cell>
        </row>
        <row r="24496">
          <cell r="M24496">
            <v>5</v>
          </cell>
        </row>
        <row r="24497">
          <cell r="M24497">
            <v>5</v>
          </cell>
        </row>
        <row r="24498">
          <cell r="M24498">
            <v>5</v>
          </cell>
        </row>
        <row r="24499">
          <cell r="M24499">
            <v>5</v>
          </cell>
        </row>
        <row r="24500">
          <cell r="M24500">
            <v>5</v>
          </cell>
        </row>
        <row r="24501">
          <cell r="M24501">
            <v>5</v>
          </cell>
        </row>
        <row r="24502">
          <cell r="M24502">
            <v>5</v>
          </cell>
        </row>
        <row r="24503">
          <cell r="M24503">
            <v>5</v>
          </cell>
        </row>
        <row r="24504">
          <cell r="M24504">
            <v>5</v>
          </cell>
        </row>
        <row r="24505">
          <cell r="M24505">
            <v>5</v>
          </cell>
        </row>
        <row r="24506">
          <cell r="M24506">
            <v>5</v>
          </cell>
        </row>
        <row r="24507">
          <cell r="M24507">
            <v>5</v>
          </cell>
        </row>
        <row r="24508">
          <cell r="M24508">
            <v>5</v>
          </cell>
        </row>
        <row r="24509">
          <cell r="M24509">
            <v>5</v>
          </cell>
        </row>
        <row r="24510">
          <cell r="M24510">
            <v>5</v>
          </cell>
        </row>
        <row r="24511">
          <cell r="M24511">
            <v>5</v>
          </cell>
        </row>
        <row r="24512">
          <cell r="M24512">
            <v>5</v>
          </cell>
        </row>
        <row r="24513">
          <cell r="M24513">
            <v>5</v>
          </cell>
        </row>
        <row r="24514">
          <cell r="M24514">
            <v>5</v>
          </cell>
        </row>
        <row r="24515">
          <cell r="M24515">
            <v>5</v>
          </cell>
        </row>
        <row r="24516">
          <cell r="M24516">
            <v>5</v>
          </cell>
        </row>
        <row r="24517">
          <cell r="M24517">
            <v>5</v>
          </cell>
        </row>
        <row r="24518">
          <cell r="M24518">
            <v>5</v>
          </cell>
        </row>
        <row r="24519">
          <cell r="M24519">
            <v>5</v>
          </cell>
        </row>
        <row r="24520">
          <cell r="M24520">
            <v>5</v>
          </cell>
        </row>
        <row r="24521">
          <cell r="M24521">
            <v>5</v>
          </cell>
        </row>
        <row r="24522">
          <cell r="M24522">
            <v>5</v>
          </cell>
        </row>
        <row r="24523">
          <cell r="M24523">
            <v>5</v>
          </cell>
        </row>
        <row r="24524">
          <cell r="M24524">
            <v>5</v>
          </cell>
        </row>
        <row r="24525">
          <cell r="M24525">
            <v>5</v>
          </cell>
        </row>
        <row r="24526">
          <cell r="M24526">
            <v>5</v>
          </cell>
        </row>
        <row r="24527">
          <cell r="M24527">
            <v>5</v>
          </cell>
        </row>
        <row r="24528">
          <cell r="M24528">
            <v>5</v>
          </cell>
        </row>
        <row r="24529">
          <cell r="M24529">
            <v>5</v>
          </cell>
        </row>
        <row r="24530">
          <cell r="M24530">
            <v>5</v>
          </cell>
        </row>
        <row r="24531">
          <cell r="M24531">
            <v>5</v>
          </cell>
        </row>
        <row r="24532">
          <cell r="M24532">
            <v>5</v>
          </cell>
        </row>
        <row r="24533">
          <cell r="M24533">
            <v>5</v>
          </cell>
        </row>
        <row r="24534">
          <cell r="M24534">
            <v>5</v>
          </cell>
        </row>
        <row r="24535">
          <cell r="M24535">
            <v>5</v>
          </cell>
        </row>
        <row r="24536">
          <cell r="M24536">
            <v>5</v>
          </cell>
        </row>
        <row r="24537">
          <cell r="M24537">
            <v>5</v>
          </cell>
        </row>
        <row r="24538">
          <cell r="M24538">
            <v>5</v>
          </cell>
        </row>
        <row r="24539">
          <cell r="M24539">
            <v>5</v>
          </cell>
        </row>
        <row r="24540">
          <cell r="M24540">
            <v>5</v>
          </cell>
        </row>
        <row r="24541">
          <cell r="M24541">
            <v>5</v>
          </cell>
        </row>
        <row r="24542">
          <cell r="M24542">
            <v>5</v>
          </cell>
        </row>
        <row r="24543">
          <cell r="M24543">
            <v>5</v>
          </cell>
        </row>
        <row r="24544">
          <cell r="M24544">
            <v>5</v>
          </cell>
        </row>
        <row r="24545">
          <cell r="M24545">
            <v>5</v>
          </cell>
        </row>
        <row r="24546">
          <cell r="M24546">
            <v>5</v>
          </cell>
        </row>
        <row r="24547">
          <cell r="M24547">
            <v>5</v>
          </cell>
        </row>
        <row r="24548">
          <cell r="M24548">
            <v>5</v>
          </cell>
        </row>
        <row r="24549">
          <cell r="M24549">
            <v>5</v>
          </cell>
        </row>
        <row r="24550">
          <cell r="M24550">
            <v>5</v>
          </cell>
        </row>
        <row r="24551">
          <cell r="M24551">
            <v>5</v>
          </cell>
        </row>
        <row r="24552">
          <cell r="M24552">
            <v>5</v>
          </cell>
        </row>
        <row r="24553">
          <cell r="M24553">
            <v>5</v>
          </cell>
        </row>
        <row r="24554">
          <cell r="M24554">
            <v>5</v>
          </cell>
        </row>
        <row r="24555">
          <cell r="M24555">
            <v>5</v>
          </cell>
        </row>
        <row r="24556">
          <cell r="M24556">
            <v>5</v>
          </cell>
        </row>
        <row r="24557">
          <cell r="M24557">
            <v>5</v>
          </cell>
        </row>
        <row r="24558">
          <cell r="M24558">
            <v>5</v>
          </cell>
        </row>
        <row r="24559">
          <cell r="M24559">
            <v>5</v>
          </cell>
        </row>
        <row r="24560">
          <cell r="M24560">
            <v>5</v>
          </cell>
        </row>
        <row r="24561">
          <cell r="M24561">
            <v>5</v>
          </cell>
        </row>
        <row r="24562">
          <cell r="M24562">
            <v>5</v>
          </cell>
        </row>
        <row r="24563">
          <cell r="M24563">
            <v>5</v>
          </cell>
        </row>
        <row r="24564">
          <cell r="M24564">
            <v>5</v>
          </cell>
        </row>
        <row r="24565">
          <cell r="M24565">
            <v>5</v>
          </cell>
        </row>
        <row r="24566">
          <cell r="M24566">
            <v>5</v>
          </cell>
        </row>
        <row r="24567">
          <cell r="M24567">
            <v>5</v>
          </cell>
        </row>
        <row r="24568">
          <cell r="M24568">
            <v>5</v>
          </cell>
        </row>
        <row r="24569">
          <cell r="M24569">
            <v>5</v>
          </cell>
        </row>
        <row r="24570">
          <cell r="M24570">
            <v>13</v>
          </cell>
        </row>
        <row r="24571">
          <cell r="M24571">
            <v>13</v>
          </cell>
        </row>
        <row r="24572">
          <cell r="M24572">
            <v>13</v>
          </cell>
        </row>
        <row r="24573">
          <cell r="M24573">
            <v>13</v>
          </cell>
        </row>
        <row r="24574">
          <cell r="M24574">
            <v>13</v>
          </cell>
        </row>
        <row r="24575">
          <cell r="M24575">
            <v>13</v>
          </cell>
        </row>
        <row r="24576">
          <cell r="M24576">
            <v>13</v>
          </cell>
        </row>
        <row r="24577">
          <cell r="M24577">
            <v>13</v>
          </cell>
        </row>
        <row r="24578">
          <cell r="M24578">
            <v>13</v>
          </cell>
        </row>
        <row r="24579">
          <cell r="M24579">
            <v>13</v>
          </cell>
        </row>
        <row r="24580">
          <cell r="M24580">
            <v>13</v>
          </cell>
        </row>
        <row r="24581">
          <cell r="M24581">
            <v>13</v>
          </cell>
        </row>
        <row r="24582">
          <cell r="M24582">
            <v>13</v>
          </cell>
        </row>
        <row r="24583">
          <cell r="M24583">
            <v>13</v>
          </cell>
        </row>
        <row r="24584">
          <cell r="M24584">
            <v>13</v>
          </cell>
        </row>
        <row r="24585">
          <cell r="M24585">
            <v>13</v>
          </cell>
        </row>
        <row r="24586">
          <cell r="M24586">
            <v>13</v>
          </cell>
        </row>
        <row r="24587">
          <cell r="M24587">
            <v>13</v>
          </cell>
        </row>
        <row r="24588">
          <cell r="M24588">
            <v>13</v>
          </cell>
        </row>
        <row r="24589">
          <cell r="M24589">
            <v>13</v>
          </cell>
        </row>
        <row r="24590">
          <cell r="M24590">
            <v>13</v>
          </cell>
        </row>
        <row r="24591">
          <cell r="M24591">
            <v>13</v>
          </cell>
        </row>
        <row r="24592">
          <cell r="M24592">
            <v>13</v>
          </cell>
        </row>
        <row r="24593">
          <cell r="M24593">
            <v>13</v>
          </cell>
        </row>
        <row r="24594">
          <cell r="M24594">
            <v>13</v>
          </cell>
        </row>
        <row r="24595">
          <cell r="M24595">
            <v>13</v>
          </cell>
        </row>
        <row r="24596">
          <cell r="M24596">
            <v>13</v>
          </cell>
        </row>
        <row r="24597">
          <cell r="M24597">
            <v>13</v>
          </cell>
        </row>
        <row r="24598">
          <cell r="M24598">
            <v>13</v>
          </cell>
        </row>
        <row r="24599">
          <cell r="M24599">
            <v>13</v>
          </cell>
        </row>
        <row r="24600">
          <cell r="M24600">
            <v>13</v>
          </cell>
        </row>
        <row r="24601">
          <cell r="M24601">
            <v>13</v>
          </cell>
        </row>
        <row r="24602">
          <cell r="M24602">
            <v>13</v>
          </cell>
        </row>
        <row r="24603">
          <cell r="M24603">
            <v>13</v>
          </cell>
        </row>
        <row r="24604">
          <cell r="M24604">
            <v>13</v>
          </cell>
        </row>
        <row r="24605">
          <cell r="M24605">
            <v>13</v>
          </cell>
        </row>
        <row r="24606">
          <cell r="M24606">
            <v>13</v>
          </cell>
        </row>
        <row r="24607">
          <cell r="M24607">
            <v>13</v>
          </cell>
        </row>
        <row r="24608">
          <cell r="M24608">
            <v>13</v>
          </cell>
        </row>
        <row r="24609">
          <cell r="M24609">
            <v>13</v>
          </cell>
        </row>
        <row r="24610">
          <cell r="M24610">
            <v>13</v>
          </cell>
        </row>
        <row r="24611">
          <cell r="M24611">
            <v>13</v>
          </cell>
        </row>
        <row r="24612">
          <cell r="M24612">
            <v>13</v>
          </cell>
        </row>
        <row r="24613">
          <cell r="M24613">
            <v>13</v>
          </cell>
        </row>
        <row r="24614">
          <cell r="M24614">
            <v>13</v>
          </cell>
        </row>
        <row r="24615">
          <cell r="M24615">
            <v>13</v>
          </cell>
        </row>
        <row r="24616">
          <cell r="M24616">
            <v>13</v>
          </cell>
        </row>
        <row r="24617">
          <cell r="M24617">
            <v>13</v>
          </cell>
        </row>
        <row r="24618">
          <cell r="M24618">
            <v>13</v>
          </cell>
        </row>
        <row r="24619">
          <cell r="M24619">
            <v>13</v>
          </cell>
        </row>
        <row r="24620">
          <cell r="M24620">
            <v>13</v>
          </cell>
        </row>
        <row r="24621">
          <cell r="M24621">
            <v>13</v>
          </cell>
        </row>
        <row r="24622">
          <cell r="M24622">
            <v>13</v>
          </cell>
        </row>
        <row r="24623">
          <cell r="M24623">
            <v>13</v>
          </cell>
        </row>
        <row r="24624">
          <cell r="M24624">
            <v>13</v>
          </cell>
        </row>
        <row r="24625">
          <cell r="M24625">
            <v>13</v>
          </cell>
        </row>
        <row r="24626">
          <cell r="M24626">
            <v>13</v>
          </cell>
        </row>
        <row r="24627">
          <cell r="M24627">
            <v>13</v>
          </cell>
        </row>
        <row r="24628">
          <cell r="M24628">
            <v>13</v>
          </cell>
        </row>
        <row r="24629">
          <cell r="M24629">
            <v>13</v>
          </cell>
        </row>
        <row r="24630">
          <cell r="M24630">
            <v>13</v>
          </cell>
        </row>
        <row r="24631">
          <cell r="M24631">
            <v>13</v>
          </cell>
        </row>
        <row r="24632">
          <cell r="M24632">
            <v>13</v>
          </cell>
        </row>
        <row r="24633">
          <cell r="M24633">
            <v>13</v>
          </cell>
        </row>
        <row r="24634">
          <cell r="M24634">
            <v>13</v>
          </cell>
        </row>
        <row r="24635">
          <cell r="M24635">
            <v>13</v>
          </cell>
        </row>
        <row r="24636">
          <cell r="M24636">
            <v>13</v>
          </cell>
        </row>
        <row r="24637">
          <cell r="M24637">
            <v>13</v>
          </cell>
        </row>
        <row r="24638">
          <cell r="M24638">
            <v>13</v>
          </cell>
        </row>
        <row r="24639">
          <cell r="M24639">
            <v>13</v>
          </cell>
        </row>
        <row r="24640">
          <cell r="M24640">
            <v>13</v>
          </cell>
        </row>
        <row r="24641">
          <cell r="M24641">
            <v>13</v>
          </cell>
        </row>
        <row r="24642">
          <cell r="M24642">
            <v>13</v>
          </cell>
        </row>
        <row r="24643">
          <cell r="M24643">
            <v>13</v>
          </cell>
        </row>
        <row r="24644">
          <cell r="M24644">
            <v>13</v>
          </cell>
        </row>
        <row r="24645">
          <cell r="M24645">
            <v>13</v>
          </cell>
        </row>
        <row r="24646">
          <cell r="M24646">
            <v>13</v>
          </cell>
        </row>
        <row r="24647">
          <cell r="M24647">
            <v>13</v>
          </cell>
        </row>
        <row r="24648">
          <cell r="M24648">
            <v>13</v>
          </cell>
        </row>
        <row r="24649">
          <cell r="M24649">
            <v>13</v>
          </cell>
        </row>
        <row r="24650">
          <cell r="M24650">
            <v>13</v>
          </cell>
        </row>
        <row r="24651">
          <cell r="M24651">
            <v>13</v>
          </cell>
        </row>
        <row r="24652">
          <cell r="M24652">
            <v>13</v>
          </cell>
        </row>
        <row r="24653">
          <cell r="M24653">
            <v>13</v>
          </cell>
        </row>
        <row r="24654">
          <cell r="M24654">
            <v>13</v>
          </cell>
        </row>
        <row r="24655">
          <cell r="M24655">
            <v>13</v>
          </cell>
        </row>
        <row r="24656">
          <cell r="M24656">
            <v>13</v>
          </cell>
        </row>
        <row r="24657">
          <cell r="M24657">
            <v>13</v>
          </cell>
        </row>
        <row r="24658">
          <cell r="M24658">
            <v>13</v>
          </cell>
        </row>
        <row r="24659">
          <cell r="M24659">
            <v>13</v>
          </cell>
        </row>
        <row r="24660">
          <cell r="M24660">
            <v>13</v>
          </cell>
        </row>
        <row r="24661">
          <cell r="M24661">
            <v>13</v>
          </cell>
        </row>
        <row r="24662">
          <cell r="M24662">
            <v>13</v>
          </cell>
        </row>
        <row r="24663">
          <cell r="M24663">
            <v>13</v>
          </cell>
        </row>
        <row r="24664">
          <cell r="M24664">
            <v>18</v>
          </cell>
        </row>
        <row r="24665">
          <cell r="M24665">
            <v>4</v>
          </cell>
        </row>
        <row r="24666">
          <cell r="M24666">
            <v>4</v>
          </cell>
        </row>
        <row r="24667">
          <cell r="M24667">
            <v>4</v>
          </cell>
        </row>
        <row r="24668">
          <cell r="M24668">
            <v>4</v>
          </cell>
        </row>
        <row r="24669">
          <cell r="M24669">
            <v>4</v>
          </cell>
        </row>
        <row r="24670">
          <cell r="M24670">
            <v>2</v>
          </cell>
        </row>
        <row r="24671">
          <cell r="M24671">
            <v>2</v>
          </cell>
        </row>
        <row r="24672">
          <cell r="M24672">
            <v>2</v>
          </cell>
        </row>
        <row r="24673">
          <cell r="M24673">
            <v>2</v>
          </cell>
        </row>
        <row r="24674">
          <cell r="M24674">
            <v>2</v>
          </cell>
        </row>
        <row r="24675">
          <cell r="M24675">
            <v>2</v>
          </cell>
        </row>
        <row r="24676">
          <cell r="M24676">
            <v>2</v>
          </cell>
        </row>
        <row r="24677">
          <cell r="M24677">
            <v>2</v>
          </cell>
        </row>
        <row r="24678">
          <cell r="M24678">
            <v>2</v>
          </cell>
        </row>
        <row r="24679">
          <cell r="M24679">
            <v>2</v>
          </cell>
        </row>
        <row r="24680">
          <cell r="M24680">
            <v>2</v>
          </cell>
        </row>
        <row r="24681">
          <cell r="M24681">
            <v>2</v>
          </cell>
        </row>
        <row r="24682">
          <cell r="M24682">
            <v>2</v>
          </cell>
        </row>
        <row r="24683">
          <cell r="M24683">
            <v>2</v>
          </cell>
        </row>
        <row r="24684">
          <cell r="M24684">
            <v>2</v>
          </cell>
        </row>
        <row r="24685">
          <cell r="M24685">
            <v>2</v>
          </cell>
        </row>
        <row r="24686">
          <cell r="M24686">
            <v>2</v>
          </cell>
        </row>
        <row r="24687">
          <cell r="M24687">
            <v>2</v>
          </cell>
        </row>
        <row r="24688">
          <cell r="M24688">
            <v>2</v>
          </cell>
        </row>
        <row r="24689">
          <cell r="M24689">
            <v>2</v>
          </cell>
        </row>
        <row r="24690">
          <cell r="M24690">
            <v>2</v>
          </cell>
        </row>
        <row r="24691">
          <cell r="M24691">
            <v>2</v>
          </cell>
        </row>
        <row r="24692">
          <cell r="M24692">
            <v>2</v>
          </cell>
        </row>
        <row r="24693">
          <cell r="M24693">
            <v>2</v>
          </cell>
        </row>
        <row r="24694">
          <cell r="M24694">
            <v>2</v>
          </cell>
        </row>
        <row r="24695">
          <cell r="M24695">
            <v>2</v>
          </cell>
        </row>
        <row r="24696">
          <cell r="M24696">
            <v>2</v>
          </cell>
        </row>
        <row r="24697">
          <cell r="M24697">
            <v>2</v>
          </cell>
        </row>
        <row r="24698">
          <cell r="M24698">
            <v>2</v>
          </cell>
        </row>
        <row r="24699">
          <cell r="M24699">
            <v>2</v>
          </cell>
        </row>
        <row r="24700">
          <cell r="M24700">
            <v>2</v>
          </cell>
        </row>
        <row r="24701">
          <cell r="M24701">
            <v>2</v>
          </cell>
        </row>
        <row r="24702">
          <cell r="M24702">
            <v>2</v>
          </cell>
        </row>
        <row r="24703">
          <cell r="M24703">
            <v>2</v>
          </cell>
        </row>
        <row r="24704">
          <cell r="M24704">
            <v>2</v>
          </cell>
        </row>
        <row r="24705">
          <cell r="M24705">
            <v>2</v>
          </cell>
        </row>
        <row r="24706">
          <cell r="M24706">
            <v>2</v>
          </cell>
        </row>
        <row r="24707">
          <cell r="M24707">
            <v>2</v>
          </cell>
        </row>
        <row r="24708">
          <cell r="M24708">
            <v>2</v>
          </cell>
        </row>
        <row r="24709">
          <cell r="M24709">
            <v>2</v>
          </cell>
        </row>
        <row r="24710">
          <cell r="M24710">
            <v>2</v>
          </cell>
        </row>
        <row r="24711">
          <cell r="M24711">
            <v>2</v>
          </cell>
        </row>
        <row r="24712">
          <cell r="M24712">
            <v>2</v>
          </cell>
        </row>
        <row r="24713">
          <cell r="M24713">
            <v>2</v>
          </cell>
        </row>
        <row r="24714">
          <cell r="M24714">
            <v>2</v>
          </cell>
        </row>
        <row r="24715">
          <cell r="M24715">
            <v>2</v>
          </cell>
        </row>
        <row r="24716">
          <cell r="M24716">
            <v>2</v>
          </cell>
        </row>
        <row r="24717">
          <cell r="M24717">
            <v>2</v>
          </cell>
        </row>
        <row r="24718">
          <cell r="M24718">
            <v>2</v>
          </cell>
        </row>
        <row r="24719">
          <cell r="M24719">
            <v>2</v>
          </cell>
        </row>
        <row r="24720">
          <cell r="M24720">
            <v>2</v>
          </cell>
        </row>
        <row r="24721">
          <cell r="M24721">
            <v>2</v>
          </cell>
        </row>
        <row r="24722">
          <cell r="M24722">
            <v>2</v>
          </cell>
        </row>
        <row r="24723">
          <cell r="M24723">
            <v>2</v>
          </cell>
        </row>
        <row r="24724">
          <cell r="M24724">
            <v>2</v>
          </cell>
        </row>
        <row r="24725">
          <cell r="M24725">
            <v>2</v>
          </cell>
        </row>
        <row r="24726">
          <cell r="M24726">
            <v>2</v>
          </cell>
        </row>
        <row r="24727">
          <cell r="M24727">
            <v>2</v>
          </cell>
        </row>
        <row r="24728">
          <cell r="M24728">
            <v>2</v>
          </cell>
        </row>
        <row r="24729">
          <cell r="M24729">
            <v>2</v>
          </cell>
        </row>
        <row r="24730">
          <cell r="M24730">
            <v>2</v>
          </cell>
        </row>
        <row r="24731">
          <cell r="M24731">
            <v>2</v>
          </cell>
        </row>
        <row r="24732">
          <cell r="M24732">
            <v>2</v>
          </cell>
        </row>
        <row r="24733">
          <cell r="M24733">
            <v>2</v>
          </cell>
        </row>
        <row r="24734">
          <cell r="M24734">
            <v>2</v>
          </cell>
        </row>
        <row r="24735">
          <cell r="M24735">
            <v>2</v>
          </cell>
        </row>
        <row r="24736">
          <cell r="M24736">
            <v>2</v>
          </cell>
        </row>
        <row r="24737">
          <cell r="M24737">
            <v>2</v>
          </cell>
        </row>
        <row r="24738">
          <cell r="M24738">
            <v>2</v>
          </cell>
        </row>
        <row r="24739">
          <cell r="M24739">
            <v>2</v>
          </cell>
        </row>
        <row r="24740">
          <cell r="M24740">
            <v>2</v>
          </cell>
        </row>
        <row r="24741">
          <cell r="M24741">
            <v>2</v>
          </cell>
        </row>
        <row r="24742">
          <cell r="M24742">
            <v>2</v>
          </cell>
        </row>
        <row r="24743">
          <cell r="M24743">
            <v>2</v>
          </cell>
        </row>
        <row r="24744">
          <cell r="M24744">
            <v>2</v>
          </cell>
        </row>
        <row r="24745">
          <cell r="M24745">
            <v>2</v>
          </cell>
        </row>
        <row r="24746">
          <cell r="M24746">
            <v>2</v>
          </cell>
        </row>
        <row r="24747">
          <cell r="M24747">
            <v>2</v>
          </cell>
        </row>
        <row r="24748">
          <cell r="M24748">
            <v>2</v>
          </cell>
        </row>
        <row r="24749">
          <cell r="M24749">
            <v>8</v>
          </cell>
        </row>
        <row r="24750">
          <cell r="M24750">
            <v>8</v>
          </cell>
        </row>
        <row r="24751">
          <cell r="M24751">
            <v>8</v>
          </cell>
        </row>
        <row r="24752">
          <cell r="M24752">
            <v>8</v>
          </cell>
        </row>
        <row r="24753">
          <cell r="M24753">
            <v>8</v>
          </cell>
        </row>
        <row r="24754">
          <cell r="M24754">
            <v>8</v>
          </cell>
        </row>
        <row r="24755">
          <cell r="M24755">
            <v>8</v>
          </cell>
        </row>
        <row r="24756">
          <cell r="M24756">
            <v>8</v>
          </cell>
        </row>
        <row r="24757">
          <cell r="M24757">
            <v>8</v>
          </cell>
        </row>
        <row r="24758">
          <cell r="M24758">
            <v>8</v>
          </cell>
        </row>
        <row r="24759">
          <cell r="M24759">
            <v>8</v>
          </cell>
        </row>
        <row r="24760">
          <cell r="M24760">
            <v>8</v>
          </cell>
        </row>
        <row r="24761">
          <cell r="M24761">
            <v>8</v>
          </cell>
        </row>
        <row r="24762">
          <cell r="M24762">
            <v>8</v>
          </cell>
        </row>
        <row r="24763">
          <cell r="M24763">
            <v>8</v>
          </cell>
        </row>
        <row r="24764">
          <cell r="M24764">
            <v>8</v>
          </cell>
        </row>
        <row r="24765">
          <cell r="M24765">
            <v>8</v>
          </cell>
        </row>
        <row r="24766">
          <cell r="M24766">
            <v>8</v>
          </cell>
        </row>
        <row r="24767">
          <cell r="M24767">
            <v>8</v>
          </cell>
        </row>
        <row r="24768">
          <cell r="M24768">
            <v>8</v>
          </cell>
        </row>
        <row r="24769">
          <cell r="M24769">
            <v>8</v>
          </cell>
        </row>
        <row r="24770">
          <cell r="M24770">
            <v>8</v>
          </cell>
        </row>
        <row r="24771">
          <cell r="M24771">
            <v>8</v>
          </cell>
        </row>
        <row r="24772">
          <cell r="M24772">
            <v>8</v>
          </cell>
        </row>
        <row r="24773">
          <cell r="M24773">
            <v>8</v>
          </cell>
        </row>
        <row r="24774">
          <cell r="M24774">
            <v>8</v>
          </cell>
        </row>
        <row r="24775">
          <cell r="M24775">
            <v>8</v>
          </cell>
        </row>
        <row r="24776">
          <cell r="M24776">
            <v>8</v>
          </cell>
        </row>
        <row r="24777">
          <cell r="M24777">
            <v>8</v>
          </cell>
        </row>
        <row r="24778">
          <cell r="M24778">
            <v>8</v>
          </cell>
        </row>
        <row r="24779">
          <cell r="M24779">
            <v>8</v>
          </cell>
        </row>
        <row r="24780">
          <cell r="M24780">
            <v>8</v>
          </cell>
        </row>
        <row r="24781">
          <cell r="M24781">
            <v>8</v>
          </cell>
        </row>
        <row r="24782">
          <cell r="M24782">
            <v>8</v>
          </cell>
        </row>
        <row r="24783">
          <cell r="M24783">
            <v>8</v>
          </cell>
        </row>
        <row r="24784">
          <cell r="M24784">
            <v>8</v>
          </cell>
        </row>
        <row r="24785">
          <cell r="M24785">
            <v>8</v>
          </cell>
        </row>
        <row r="24786">
          <cell r="M24786">
            <v>8</v>
          </cell>
        </row>
        <row r="24787">
          <cell r="M24787">
            <v>8</v>
          </cell>
        </row>
        <row r="24788">
          <cell r="M24788">
            <v>8</v>
          </cell>
        </row>
        <row r="24789">
          <cell r="M24789">
            <v>8</v>
          </cell>
        </row>
        <row r="24790">
          <cell r="M24790">
            <v>8</v>
          </cell>
        </row>
        <row r="24791">
          <cell r="M24791">
            <v>8</v>
          </cell>
        </row>
        <row r="24792">
          <cell r="M24792">
            <v>8</v>
          </cell>
        </row>
        <row r="24793">
          <cell r="M24793">
            <v>8</v>
          </cell>
        </row>
        <row r="24794">
          <cell r="M24794">
            <v>8</v>
          </cell>
        </row>
        <row r="24795">
          <cell r="M24795">
            <v>8</v>
          </cell>
        </row>
        <row r="24796">
          <cell r="M24796">
            <v>8</v>
          </cell>
        </row>
        <row r="24797">
          <cell r="M24797">
            <v>8</v>
          </cell>
        </row>
        <row r="24798">
          <cell r="M24798">
            <v>8</v>
          </cell>
        </row>
        <row r="24799">
          <cell r="M24799">
            <v>8</v>
          </cell>
        </row>
        <row r="24800">
          <cell r="M24800">
            <v>8</v>
          </cell>
        </row>
        <row r="24801">
          <cell r="M24801">
            <v>8</v>
          </cell>
        </row>
        <row r="24802">
          <cell r="M24802">
            <v>8</v>
          </cell>
        </row>
        <row r="24803">
          <cell r="M24803">
            <v>8</v>
          </cell>
        </row>
        <row r="24804">
          <cell r="M24804">
            <v>8</v>
          </cell>
        </row>
        <row r="24805">
          <cell r="M24805">
            <v>8</v>
          </cell>
        </row>
        <row r="24806">
          <cell r="M24806">
            <v>8</v>
          </cell>
        </row>
        <row r="24807">
          <cell r="M24807">
            <v>8</v>
          </cell>
        </row>
        <row r="24808">
          <cell r="M24808">
            <v>8</v>
          </cell>
        </row>
        <row r="24809">
          <cell r="M24809">
            <v>8</v>
          </cell>
        </row>
        <row r="24810">
          <cell r="M24810">
            <v>8</v>
          </cell>
        </row>
        <row r="24811">
          <cell r="M24811">
            <v>8</v>
          </cell>
        </row>
        <row r="24812">
          <cell r="M24812">
            <v>8</v>
          </cell>
        </row>
        <row r="24813">
          <cell r="M24813">
            <v>8</v>
          </cell>
        </row>
        <row r="24814">
          <cell r="M24814">
            <v>8</v>
          </cell>
        </row>
        <row r="24815">
          <cell r="M24815">
            <v>8</v>
          </cell>
        </row>
        <row r="24816">
          <cell r="M24816">
            <v>8</v>
          </cell>
        </row>
        <row r="24817">
          <cell r="M24817">
            <v>8</v>
          </cell>
        </row>
        <row r="24818">
          <cell r="M24818">
            <v>8</v>
          </cell>
        </row>
        <row r="24819">
          <cell r="M24819">
            <v>8</v>
          </cell>
        </row>
        <row r="24820">
          <cell r="M24820">
            <v>8</v>
          </cell>
        </row>
        <row r="24821">
          <cell r="M24821">
            <v>8</v>
          </cell>
        </row>
        <row r="24822">
          <cell r="M24822">
            <v>8</v>
          </cell>
        </row>
        <row r="24823">
          <cell r="M24823">
            <v>8</v>
          </cell>
        </row>
        <row r="24824">
          <cell r="M24824">
            <v>8</v>
          </cell>
        </row>
        <row r="24825">
          <cell r="M24825">
            <v>8</v>
          </cell>
        </row>
        <row r="24826">
          <cell r="M24826">
            <v>8</v>
          </cell>
        </row>
        <row r="24827">
          <cell r="M24827">
            <v>8</v>
          </cell>
        </row>
        <row r="24828">
          <cell r="M24828">
            <v>8</v>
          </cell>
        </row>
        <row r="24829">
          <cell r="M24829">
            <v>8</v>
          </cell>
        </row>
        <row r="24830">
          <cell r="M24830">
            <v>8</v>
          </cell>
        </row>
        <row r="24831">
          <cell r="M24831">
            <v>8</v>
          </cell>
        </row>
        <row r="24832">
          <cell r="M24832">
            <v>8</v>
          </cell>
        </row>
        <row r="24833">
          <cell r="M24833">
            <v>8</v>
          </cell>
        </row>
        <row r="24834">
          <cell r="M24834">
            <v>8</v>
          </cell>
        </row>
        <row r="24835">
          <cell r="M24835">
            <v>8</v>
          </cell>
        </row>
        <row r="24836">
          <cell r="M24836">
            <v>8</v>
          </cell>
        </row>
        <row r="24837">
          <cell r="M24837">
            <v>8</v>
          </cell>
        </row>
        <row r="24838">
          <cell r="M24838">
            <v>8</v>
          </cell>
        </row>
        <row r="24839">
          <cell r="M24839">
            <v>8</v>
          </cell>
        </row>
        <row r="24840">
          <cell r="M24840">
            <v>8</v>
          </cell>
        </row>
        <row r="24841">
          <cell r="M24841">
            <v>8</v>
          </cell>
        </row>
        <row r="24842">
          <cell r="M24842">
            <v>8</v>
          </cell>
        </row>
        <row r="24843">
          <cell r="M24843">
            <v>8</v>
          </cell>
        </row>
        <row r="24844">
          <cell r="M24844">
            <v>8</v>
          </cell>
        </row>
        <row r="24845">
          <cell r="M24845">
            <v>8</v>
          </cell>
        </row>
        <row r="24846">
          <cell r="M24846">
            <v>8</v>
          </cell>
        </row>
        <row r="24847">
          <cell r="M24847">
            <v>8</v>
          </cell>
        </row>
        <row r="24848">
          <cell r="M24848">
            <v>8</v>
          </cell>
        </row>
        <row r="24849">
          <cell r="M24849">
            <v>8</v>
          </cell>
        </row>
        <row r="24850">
          <cell r="M24850">
            <v>8</v>
          </cell>
        </row>
        <row r="24851">
          <cell r="M24851">
            <v>8</v>
          </cell>
        </row>
        <row r="24852">
          <cell r="M24852">
            <v>8</v>
          </cell>
        </row>
        <row r="24853">
          <cell r="M24853">
            <v>8</v>
          </cell>
        </row>
        <row r="24854">
          <cell r="M24854">
            <v>8</v>
          </cell>
        </row>
        <row r="24855">
          <cell r="M24855">
            <v>8</v>
          </cell>
        </row>
        <row r="24856">
          <cell r="M24856">
            <v>8</v>
          </cell>
        </row>
        <row r="24857">
          <cell r="M24857">
            <v>8</v>
          </cell>
        </row>
        <row r="24858">
          <cell r="M24858">
            <v>8</v>
          </cell>
        </row>
        <row r="24859">
          <cell r="M24859">
            <v>8</v>
          </cell>
        </row>
        <row r="24860">
          <cell r="M24860">
            <v>8</v>
          </cell>
        </row>
        <row r="24861">
          <cell r="M24861">
            <v>8</v>
          </cell>
        </row>
        <row r="24862">
          <cell r="M24862">
            <v>8</v>
          </cell>
        </row>
        <row r="24863">
          <cell r="M24863">
            <v>8</v>
          </cell>
        </row>
        <row r="24864">
          <cell r="M24864">
            <v>8</v>
          </cell>
        </row>
        <row r="24865">
          <cell r="M24865">
            <v>8</v>
          </cell>
        </row>
        <row r="24866">
          <cell r="M24866">
            <v>8</v>
          </cell>
        </row>
        <row r="24867">
          <cell r="M24867">
            <v>8</v>
          </cell>
        </row>
        <row r="24868">
          <cell r="M24868">
            <v>8</v>
          </cell>
        </row>
        <row r="24869">
          <cell r="M24869">
            <v>8</v>
          </cell>
        </row>
        <row r="24870">
          <cell r="M24870">
            <v>8</v>
          </cell>
        </row>
        <row r="24871">
          <cell r="M24871">
            <v>8</v>
          </cell>
        </row>
        <row r="24872">
          <cell r="M24872">
            <v>8</v>
          </cell>
        </row>
        <row r="24873">
          <cell r="M24873">
            <v>8</v>
          </cell>
        </row>
        <row r="24874">
          <cell r="M24874">
            <v>8</v>
          </cell>
        </row>
        <row r="24875">
          <cell r="M24875">
            <v>8</v>
          </cell>
        </row>
        <row r="24876">
          <cell r="M24876">
            <v>8</v>
          </cell>
        </row>
        <row r="24877">
          <cell r="M24877">
            <v>8</v>
          </cell>
        </row>
        <row r="24878">
          <cell r="M24878">
            <v>8</v>
          </cell>
        </row>
        <row r="24879">
          <cell r="M24879">
            <v>8</v>
          </cell>
        </row>
        <row r="24880">
          <cell r="M24880">
            <v>8</v>
          </cell>
        </row>
        <row r="24881">
          <cell r="M24881">
            <v>8</v>
          </cell>
        </row>
        <row r="24882">
          <cell r="M24882">
            <v>8</v>
          </cell>
        </row>
        <row r="24883">
          <cell r="M24883">
            <v>8</v>
          </cell>
        </row>
        <row r="24884">
          <cell r="M24884">
            <v>8</v>
          </cell>
        </row>
        <row r="24885">
          <cell r="M24885">
            <v>8</v>
          </cell>
        </row>
        <row r="24886">
          <cell r="M24886">
            <v>8</v>
          </cell>
        </row>
        <row r="24887">
          <cell r="M24887">
            <v>8</v>
          </cell>
        </row>
        <row r="24888">
          <cell r="M24888">
            <v>8</v>
          </cell>
        </row>
        <row r="24889">
          <cell r="M24889">
            <v>8</v>
          </cell>
        </row>
        <row r="24890">
          <cell r="M24890">
            <v>8</v>
          </cell>
        </row>
        <row r="24891">
          <cell r="M24891">
            <v>8</v>
          </cell>
        </row>
        <row r="24892">
          <cell r="M24892">
            <v>4</v>
          </cell>
        </row>
        <row r="24893">
          <cell r="M24893">
            <v>25</v>
          </cell>
        </row>
        <row r="24894">
          <cell r="M24894">
            <v>25</v>
          </cell>
        </row>
        <row r="24895">
          <cell r="M24895">
            <v>25</v>
          </cell>
        </row>
        <row r="24896">
          <cell r="M24896">
            <v>25</v>
          </cell>
        </row>
        <row r="24897">
          <cell r="M24897">
            <v>25</v>
          </cell>
        </row>
        <row r="24898">
          <cell r="M24898">
            <v>25</v>
          </cell>
        </row>
        <row r="24899">
          <cell r="M24899">
            <v>25</v>
          </cell>
        </row>
        <row r="24900">
          <cell r="M24900">
            <v>25</v>
          </cell>
        </row>
        <row r="24901">
          <cell r="M24901">
            <v>25</v>
          </cell>
        </row>
        <row r="24902">
          <cell r="M24902">
            <v>25</v>
          </cell>
        </row>
        <row r="24903">
          <cell r="M24903">
            <v>25</v>
          </cell>
        </row>
        <row r="24904">
          <cell r="M24904">
            <v>25</v>
          </cell>
        </row>
        <row r="24905">
          <cell r="M24905">
            <v>25</v>
          </cell>
        </row>
        <row r="24906">
          <cell r="M24906">
            <v>25</v>
          </cell>
        </row>
        <row r="24907">
          <cell r="M24907">
            <v>25</v>
          </cell>
        </row>
        <row r="24908">
          <cell r="M24908">
            <v>25</v>
          </cell>
        </row>
        <row r="24909">
          <cell r="M24909">
            <v>25</v>
          </cell>
        </row>
        <row r="24910">
          <cell r="M24910">
            <v>25</v>
          </cell>
        </row>
        <row r="24911">
          <cell r="M24911">
            <v>25</v>
          </cell>
        </row>
        <row r="24912">
          <cell r="M24912">
            <v>25</v>
          </cell>
        </row>
        <row r="24913">
          <cell r="M24913">
            <v>25</v>
          </cell>
        </row>
        <row r="24914">
          <cell r="M24914">
            <v>25</v>
          </cell>
        </row>
        <row r="24915">
          <cell r="M24915">
            <v>25</v>
          </cell>
        </row>
        <row r="24916">
          <cell r="M24916">
            <v>25</v>
          </cell>
        </row>
        <row r="24917">
          <cell r="M24917">
            <v>25</v>
          </cell>
        </row>
        <row r="24918">
          <cell r="M24918">
            <v>25</v>
          </cell>
        </row>
        <row r="24919">
          <cell r="M24919">
            <v>11</v>
          </cell>
        </row>
        <row r="24920">
          <cell r="M24920">
            <v>11</v>
          </cell>
        </row>
        <row r="24921">
          <cell r="M24921">
            <v>11</v>
          </cell>
        </row>
        <row r="24922">
          <cell r="M24922">
            <v>11</v>
          </cell>
        </row>
        <row r="24923">
          <cell r="M24923">
            <v>11</v>
          </cell>
        </row>
        <row r="24924">
          <cell r="M24924">
            <v>11</v>
          </cell>
        </row>
        <row r="24925">
          <cell r="M24925">
            <v>11</v>
          </cell>
        </row>
        <row r="24926">
          <cell r="M24926">
            <v>11</v>
          </cell>
        </row>
        <row r="24927">
          <cell r="M24927">
            <v>7</v>
          </cell>
        </row>
        <row r="24928">
          <cell r="M24928">
            <v>7</v>
          </cell>
        </row>
        <row r="24929">
          <cell r="M24929">
            <v>7</v>
          </cell>
        </row>
        <row r="24930">
          <cell r="M24930">
            <v>7</v>
          </cell>
        </row>
        <row r="24931">
          <cell r="M24931">
            <v>7</v>
          </cell>
        </row>
        <row r="24932">
          <cell r="M24932">
            <v>7</v>
          </cell>
        </row>
        <row r="24933">
          <cell r="M24933">
            <v>7</v>
          </cell>
        </row>
        <row r="24934">
          <cell r="M24934">
            <v>7</v>
          </cell>
        </row>
        <row r="24935">
          <cell r="M24935">
            <v>7</v>
          </cell>
        </row>
        <row r="24936">
          <cell r="M24936">
            <v>7</v>
          </cell>
        </row>
        <row r="24937">
          <cell r="M24937">
            <v>7</v>
          </cell>
        </row>
        <row r="24938">
          <cell r="M24938">
            <v>7</v>
          </cell>
        </row>
        <row r="24939">
          <cell r="M24939">
            <v>7</v>
          </cell>
        </row>
        <row r="24940">
          <cell r="M24940">
            <v>7</v>
          </cell>
        </row>
        <row r="24941">
          <cell r="M24941">
            <v>7</v>
          </cell>
        </row>
        <row r="24942">
          <cell r="M24942">
            <v>7</v>
          </cell>
        </row>
        <row r="24943">
          <cell r="M24943">
            <v>7</v>
          </cell>
        </row>
        <row r="24944">
          <cell r="M24944">
            <v>7</v>
          </cell>
        </row>
        <row r="24945">
          <cell r="M24945">
            <v>7</v>
          </cell>
        </row>
        <row r="24946">
          <cell r="M24946">
            <v>7</v>
          </cell>
        </row>
        <row r="24947">
          <cell r="M24947">
            <v>7</v>
          </cell>
        </row>
        <row r="24948">
          <cell r="M24948">
            <v>7</v>
          </cell>
        </row>
        <row r="24949">
          <cell r="M24949">
            <v>7</v>
          </cell>
        </row>
        <row r="24950">
          <cell r="M24950">
            <v>7</v>
          </cell>
        </row>
        <row r="24951">
          <cell r="M24951">
            <v>7</v>
          </cell>
        </row>
        <row r="24952">
          <cell r="M24952">
            <v>7</v>
          </cell>
        </row>
        <row r="24953">
          <cell r="M24953">
            <v>7</v>
          </cell>
        </row>
        <row r="24954">
          <cell r="M24954">
            <v>7</v>
          </cell>
        </row>
        <row r="24955">
          <cell r="M24955">
            <v>7</v>
          </cell>
        </row>
        <row r="24956">
          <cell r="M24956">
            <v>7</v>
          </cell>
        </row>
        <row r="24957">
          <cell r="M24957">
            <v>7</v>
          </cell>
        </row>
        <row r="24958">
          <cell r="M24958">
            <v>7</v>
          </cell>
        </row>
        <row r="24959">
          <cell r="M24959">
            <v>7</v>
          </cell>
        </row>
        <row r="24960">
          <cell r="M24960">
            <v>7</v>
          </cell>
        </row>
        <row r="24961">
          <cell r="M24961">
            <v>7</v>
          </cell>
        </row>
        <row r="24962">
          <cell r="M24962">
            <v>7</v>
          </cell>
        </row>
        <row r="24963">
          <cell r="M24963">
            <v>7</v>
          </cell>
        </row>
        <row r="24964">
          <cell r="M24964">
            <v>7</v>
          </cell>
        </row>
        <row r="24965">
          <cell r="M24965">
            <v>7</v>
          </cell>
        </row>
        <row r="24966">
          <cell r="M24966">
            <v>7</v>
          </cell>
        </row>
        <row r="24967">
          <cell r="M24967">
            <v>7</v>
          </cell>
        </row>
        <row r="24968">
          <cell r="M24968">
            <v>7</v>
          </cell>
        </row>
        <row r="24969">
          <cell r="M24969">
            <v>7</v>
          </cell>
        </row>
        <row r="24970">
          <cell r="M24970">
            <v>7</v>
          </cell>
        </row>
        <row r="24971">
          <cell r="M24971">
            <v>7</v>
          </cell>
        </row>
        <row r="24972">
          <cell r="M24972">
            <v>7</v>
          </cell>
        </row>
        <row r="24973">
          <cell r="M24973">
            <v>7</v>
          </cell>
        </row>
        <row r="24974">
          <cell r="M24974">
            <v>7</v>
          </cell>
        </row>
        <row r="24975">
          <cell r="M24975">
            <v>7</v>
          </cell>
        </row>
        <row r="24976">
          <cell r="M24976">
            <v>4</v>
          </cell>
        </row>
        <row r="24977">
          <cell r="M24977">
            <v>4</v>
          </cell>
        </row>
        <row r="24978">
          <cell r="M24978">
            <v>12</v>
          </cell>
        </row>
        <row r="24979">
          <cell r="M24979">
            <v>12</v>
          </cell>
        </row>
        <row r="24980">
          <cell r="M24980">
            <v>12</v>
          </cell>
        </row>
        <row r="24981">
          <cell r="M24981">
            <v>12</v>
          </cell>
        </row>
        <row r="24982">
          <cell r="M24982">
            <v>12</v>
          </cell>
        </row>
        <row r="24983">
          <cell r="M24983">
            <v>12</v>
          </cell>
        </row>
        <row r="24984">
          <cell r="M24984">
            <v>12</v>
          </cell>
        </row>
        <row r="24985">
          <cell r="M24985">
            <v>12</v>
          </cell>
        </row>
        <row r="24986">
          <cell r="M24986">
            <v>12</v>
          </cell>
        </row>
        <row r="24987">
          <cell r="M24987">
            <v>12</v>
          </cell>
        </row>
        <row r="24988">
          <cell r="M24988">
            <v>12</v>
          </cell>
        </row>
        <row r="24989">
          <cell r="M24989">
            <v>12</v>
          </cell>
        </row>
        <row r="24990">
          <cell r="M24990">
            <v>12</v>
          </cell>
        </row>
        <row r="24991">
          <cell r="M24991">
            <v>12</v>
          </cell>
        </row>
        <row r="24992">
          <cell r="M24992">
            <v>12</v>
          </cell>
        </row>
        <row r="24993">
          <cell r="M24993">
            <v>12</v>
          </cell>
        </row>
        <row r="24994">
          <cell r="M24994">
            <v>12</v>
          </cell>
        </row>
        <row r="24995">
          <cell r="M24995">
            <v>12</v>
          </cell>
        </row>
        <row r="24996">
          <cell r="M24996">
            <v>12</v>
          </cell>
        </row>
        <row r="24997">
          <cell r="M24997">
            <v>12</v>
          </cell>
        </row>
        <row r="24998">
          <cell r="M24998">
            <v>12</v>
          </cell>
        </row>
        <row r="24999">
          <cell r="M24999">
            <v>12</v>
          </cell>
        </row>
        <row r="25000">
          <cell r="M25000">
            <v>12</v>
          </cell>
        </row>
        <row r="25001">
          <cell r="M25001">
            <v>12</v>
          </cell>
        </row>
        <row r="25002">
          <cell r="M25002">
            <v>7</v>
          </cell>
        </row>
        <row r="25003">
          <cell r="M25003">
            <v>7</v>
          </cell>
        </row>
        <row r="25004">
          <cell r="M25004">
            <v>7</v>
          </cell>
        </row>
        <row r="25005">
          <cell r="M25005">
            <v>7</v>
          </cell>
        </row>
        <row r="25006">
          <cell r="M25006">
            <v>7</v>
          </cell>
        </row>
        <row r="25007">
          <cell r="M25007">
            <v>7</v>
          </cell>
        </row>
        <row r="25008">
          <cell r="M25008">
            <v>7</v>
          </cell>
        </row>
        <row r="25009">
          <cell r="M25009">
            <v>7</v>
          </cell>
        </row>
        <row r="25010">
          <cell r="M25010">
            <v>7</v>
          </cell>
        </row>
        <row r="25011">
          <cell r="M25011">
            <v>7</v>
          </cell>
        </row>
        <row r="25012">
          <cell r="M25012">
            <v>7</v>
          </cell>
        </row>
        <row r="25013">
          <cell r="M25013">
            <v>7</v>
          </cell>
        </row>
        <row r="25014">
          <cell r="M25014">
            <v>7</v>
          </cell>
        </row>
        <row r="25015">
          <cell r="M25015">
            <v>7</v>
          </cell>
        </row>
        <row r="25016">
          <cell r="M25016">
            <v>7</v>
          </cell>
        </row>
        <row r="25017">
          <cell r="M25017">
            <v>7</v>
          </cell>
        </row>
        <row r="25018">
          <cell r="M25018">
            <v>7</v>
          </cell>
        </row>
        <row r="25019">
          <cell r="M25019">
            <v>7</v>
          </cell>
        </row>
        <row r="25020">
          <cell r="M25020">
            <v>7</v>
          </cell>
        </row>
        <row r="25021">
          <cell r="M25021">
            <v>7</v>
          </cell>
        </row>
        <row r="25022">
          <cell r="M25022">
            <v>7</v>
          </cell>
        </row>
        <row r="25023">
          <cell r="M25023">
            <v>7</v>
          </cell>
        </row>
        <row r="25024">
          <cell r="M25024">
            <v>7</v>
          </cell>
        </row>
        <row r="25025">
          <cell r="M25025">
            <v>7</v>
          </cell>
        </row>
        <row r="25026">
          <cell r="M25026">
            <v>7</v>
          </cell>
        </row>
        <row r="25027">
          <cell r="M25027">
            <v>7</v>
          </cell>
        </row>
        <row r="25028">
          <cell r="M25028">
            <v>7</v>
          </cell>
        </row>
        <row r="25029">
          <cell r="M25029">
            <v>7</v>
          </cell>
        </row>
        <row r="25030">
          <cell r="M25030">
            <v>7</v>
          </cell>
        </row>
        <row r="25031">
          <cell r="M25031">
            <v>7</v>
          </cell>
        </row>
        <row r="25032">
          <cell r="M25032">
            <v>7</v>
          </cell>
        </row>
        <row r="25033">
          <cell r="M25033">
            <v>7</v>
          </cell>
        </row>
        <row r="25034">
          <cell r="M25034">
            <v>7</v>
          </cell>
        </row>
        <row r="25035">
          <cell r="M25035">
            <v>7</v>
          </cell>
        </row>
        <row r="25036">
          <cell r="M25036">
            <v>7</v>
          </cell>
        </row>
        <row r="25037">
          <cell r="M25037">
            <v>7</v>
          </cell>
        </row>
        <row r="25038">
          <cell r="M25038">
            <v>7</v>
          </cell>
        </row>
        <row r="25039">
          <cell r="M25039">
            <v>7</v>
          </cell>
        </row>
        <row r="25040">
          <cell r="M25040">
            <v>7</v>
          </cell>
        </row>
        <row r="25041">
          <cell r="M25041">
            <v>7</v>
          </cell>
        </row>
        <row r="25042">
          <cell r="M25042">
            <v>7</v>
          </cell>
        </row>
        <row r="25043">
          <cell r="M25043">
            <v>7</v>
          </cell>
        </row>
        <row r="25044">
          <cell r="M25044">
            <v>7</v>
          </cell>
        </row>
        <row r="25045">
          <cell r="M25045">
            <v>7</v>
          </cell>
        </row>
        <row r="25046">
          <cell r="M25046">
            <v>7</v>
          </cell>
        </row>
        <row r="25047">
          <cell r="M25047">
            <v>7</v>
          </cell>
        </row>
        <row r="25048">
          <cell r="M25048">
            <v>7</v>
          </cell>
        </row>
        <row r="25049">
          <cell r="M25049">
            <v>7</v>
          </cell>
        </row>
        <row r="25050">
          <cell r="M25050">
            <v>7</v>
          </cell>
        </row>
        <row r="25051">
          <cell r="M25051">
            <v>7</v>
          </cell>
        </row>
        <row r="25052">
          <cell r="M25052">
            <v>7</v>
          </cell>
        </row>
        <row r="25053">
          <cell r="M25053">
            <v>7</v>
          </cell>
        </row>
        <row r="25054">
          <cell r="M25054">
            <v>7</v>
          </cell>
        </row>
        <row r="25055">
          <cell r="M25055">
            <v>7</v>
          </cell>
        </row>
        <row r="25056">
          <cell r="M25056">
            <v>7</v>
          </cell>
        </row>
        <row r="25057">
          <cell r="M25057">
            <v>7</v>
          </cell>
        </row>
        <row r="25058">
          <cell r="M25058">
            <v>7</v>
          </cell>
        </row>
        <row r="25059">
          <cell r="M25059">
            <v>18</v>
          </cell>
        </row>
        <row r="25060">
          <cell r="M25060">
            <v>20</v>
          </cell>
        </row>
        <row r="25061">
          <cell r="M25061">
            <v>20</v>
          </cell>
        </row>
        <row r="25062">
          <cell r="M25062">
            <v>10</v>
          </cell>
        </row>
        <row r="25063">
          <cell r="M25063">
            <v>10</v>
          </cell>
        </row>
        <row r="25064">
          <cell r="M25064">
            <v>10</v>
          </cell>
        </row>
        <row r="25065">
          <cell r="M25065">
            <v>10</v>
          </cell>
        </row>
        <row r="25066">
          <cell r="M25066">
            <v>10</v>
          </cell>
        </row>
        <row r="25067">
          <cell r="M25067">
            <v>10</v>
          </cell>
        </row>
        <row r="25068">
          <cell r="M25068">
            <v>10</v>
          </cell>
        </row>
        <row r="25069">
          <cell r="M25069">
            <v>10</v>
          </cell>
        </row>
        <row r="25070">
          <cell r="M25070">
            <v>10</v>
          </cell>
        </row>
        <row r="25071">
          <cell r="M25071">
            <v>10</v>
          </cell>
        </row>
        <row r="25072">
          <cell r="M25072">
            <v>10</v>
          </cell>
        </row>
        <row r="25073">
          <cell r="M25073">
            <v>10</v>
          </cell>
        </row>
        <row r="25074">
          <cell r="M25074">
            <v>10</v>
          </cell>
        </row>
        <row r="25075">
          <cell r="M25075">
            <v>10</v>
          </cell>
        </row>
        <row r="25076">
          <cell r="M25076">
            <v>10</v>
          </cell>
        </row>
        <row r="25077">
          <cell r="M25077">
            <v>10</v>
          </cell>
        </row>
        <row r="25078">
          <cell r="M25078">
            <v>10</v>
          </cell>
        </row>
        <row r="25079">
          <cell r="M25079">
            <v>10</v>
          </cell>
        </row>
        <row r="25080">
          <cell r="M25080">
            <v>10</v>
          </cell>
        </row>
        <row r="25081">
          <cell r="M25081">
            <v>10</v>
          </cell>
        </row>
        <row r="25082">
          <cell r="M25082">
            <v>10</v>
          </cell>
        </row>
        <row r="25083">
          <cell r="M25083">
            <v>10</v>
          </cell>
        </row>
        <row r="25084">
          <cell r="M25084">
            <v>10</v>
          </cell>
        </row>
        <row r="25085">
          <cell r="M25085">
            <v>10</v>
          </cell>
        </row>
        <row r="25086">
          <cell r="M25086">
            <v>10</v>
          </cell>
        </row>
        <row r="25087">
          <cell r="M25087">
            <v>10</v>
          </cell>
        </row>
        <row r="25088">
          <cell r="M25088">
            <v>10</v>
          </cell>
        </row>
        <row r="25089">
          <cell r="M25089">
            <v>10</v>
          </cell>
        </row>
        <row r="25090">
          <cell r="M25090">
            <v>10</v>
          </cell>
        </row>
        <row r="25091">
          <cell r="M25091">
            <v>10</v>
          </cell>
        </row>
        <row r="25092">
          <cell r="M25092">
            <v>10</v>
          </cell>
        </row>
        <row r="25093">
          <cell r="M25093">
            <v>10</v>
          </cell>
        </row>
        <row r="25094">
          <cell r="M25094">
            <v>10</v>
          </cell>
        </row>
        <row r="25095">
          <cell r="M25095">
            <v>10</v>
          </cell>
        </row>
        <row r="25096">
          <cell r="M25096">
            <v>10</v>
          </cell>
        </row>
        <row r="25097">
          <cell r="M25097">
            <v>10</v>
          </cell>
        </row>
        <row r="25098">
          <cell r="M25098">
            <v>10</v>
          </cell>
        </row>
        <row r="25099">
          <cell r="M25099">
            <v>10</v>
          </cell>
        </row>
        <row r="25100">
          <cell r="M25100">
            <v>10</v>
          </cell>
        </row>
        <row r="25101">
          <cell r="M25101">
            <v>10</v>
          </cell>
        </row>
        <row r="25102">
          <cell r="M25102">
            <v>10</v>
          </cell>
        </row>
        <row r="25103">
          <cell r="M25103">
            <v>10</v>
          </cell>
        </row>
        <row r="25104">
          <cell r="M25104">
            <v>10</v>
          </cell>
        </row>
        <row r="25105">
          <cell r="M25105">
            <v>10</v>
          </cell>
        </row>
        <row r="25106">
          <cell r="M25106">
            <v>10</v>
          </cell>
        </row>
        <row r="25107">
          <cell r="M25107">
            <v>10</v>
          </cell>
        </row>
        <row r="25108">
          <cell r="M25108">
            <v>10</v>
          </cell>
        </row>
        <row r="25109">
          <cell r="M25109">
            <v>10</v>
          </cell>
        </row>
        <row r="25110">
          <cell r="M25110">
            <v>10</v>
          </cell>
        </row>
        <row r="25111">
          <cell r="M25111">
            <v>10</v>
          </cell>
        </row>
        <row r="25112">
          <cell r="M25112">
            <v>10</v>
          </cell>
        </row>
        <row r="25113">
          <cell r="M25113">
            <v>10</v>
          </cell>
        </row>
        <row r="25114">
          <cell r="M25114">
            <v>10</v>
          </cell>
        </row>
        <row r="25115">
          <cell r="M25115">
            <v>10</v>
          </cell>
        </row>
        <row r="25116">
          <cell r="M25116">
            <v>10</v>
          </cell>
        </row>
        <row r="25117">
          <cell r="M25117">
            <v>10</v>
          </cell>
        </row>
        <row r="25118">
          <cell r="M25118">
            <v>10</v>
          </cell>
        </row>
        <row r="25119">
          <cell r="M25119">
            <v>10</v>
          </cell>
        </row>
        <row r="25120">
          <cell r="M25120">
            <v>10</v>
          </cell>
        </row>
        <row r="25121">
          <cell r="M25121">
            <v>10</v>
          </cell>
        </row>
        <row r="25122">
          <cell r="M25122">
            <v>10</v>
          </cell>
        </row>
        <row r="25123">
          <cell r="M25123">
            <v>10</v>
          </cell>
        </row>
        <row r="25124">
          <cell r="M25124">
            <v>10</v>
          </cell>
        </row>
        <row r="25125">
          <cell r="M25125">
            <v>10</v>
          </cell>
        </row>
        <row r="25126">
          <cell r="M25126">
            <v>10</v>
          </cell>
        </row>
        <row r="25127">
          <cell r="M25127">
            <v>10</v>
          </cell>
        </row>
        <row r="25128">
          <cell r="M25128">
            <v>10</v>
          </cell>
        </row>
        <row r="25129">
          <cell r="M25129">
            <v>10</v>
          </cell>
        </row>
        <row r="25130">
          <cell r="M25130">
            <v>10</v>
          </cell>
        </row>
        <row r="25131">
          <cell r="M25131">
            <v>10</v>
          </cell>
        </row>
        <row r="25132">
          <cell r="M25132">
            <v>10</v>
          </cell>
        </row>
        <row r="25133">
          <cell r="M25133">
            <v>10</v>
          </cell>
        </row>
        <row r="25134">
          <cell r="M25134">
            <v>10</v>
          </cell>
        </row>
        <row r="25135">
          <cell r="M25135">
            <v>10</v>
          </cell>
        </row>
        <row r="25136">
          <cell r="M25136">
            <v>10</v>
          </cell>
        </row>
        <row r="25137">
          <cell r="M25137">
            <v>10</v>
          </cell>
        </row>
        <row r="25138">
          <cell r="M25138">
            <v>10</v>
          </cell>
        </row>
        <row r="25139">
          <cell r="M25139">
            <v>10</v>
          </cell>
        </row>
        <row r="25140">
          <cell r="M25140">
            <v>10</v>
          </cell>
        </row>
        <row r="25141">
          <cell r="M25141">
            <v>10</v>
          </cell>
        </row>
        <row r="25142">
          <cell r="M25142">
            <v>10</v>
          </cell>
        </row>
        <row r="25143">
          <cell r="M25143">
            <v>10</v>
          </cell>
        </row>
        <row r="25144">
          <cell r="M25144">
            <v>10</v>
          </cell>
        </row>
        <row r="25145">
          <cell r="M25145">
            <v>10</v>
          </cell>
        </row>
        <row r="25146">
          <cell r="M25146">
            <v>10</v>
          </cell>
        </row>
        <row r="25147">
          <cell r="M25147">
            <v>10</v>
          </cell>
        </row>
        <row r="25148">
          <cell r="M25148">
            <v>10</v>
          </cell>
        </row>
        <row r="25149">
          <cell r="M25149">
            <v>10</v>
          </cell>
        </row>
        <row r="25150">
          <cell r="M25150">
            <v>10</v>
          </cell>
        </row>
        <row r="25151">
          <cell r="M25151">
            <v>10</v>
          </cell>
        </row>
        <row r="25152">
          <cell r="M25152">
            <v>10</v>
          </cell>
        </row>
        <row r="25153">
          <cell r="M25153">
            <v>10</v>
          </cell>
        </row>
        <row r="25154">
          <cell r="M25154">
            <v>10</v>
          </cell>
        </row>
        <row r="25155">
          <cell r="M25155">
            <v>10</v>
          </cell>
        </row>
        <row r="25156">
          <cell r="M25156">
            <v>10</v>
          </cell>
        </row>
        <row r="25157">
          <cell r="M25157">
            <v>10</v>
          </cell>
        </row>
        <row r="25158">
          <cell r="M25158">
            <v>10</v>
          </cell>
        </row>
        <row r="25159">
          <cell r="M25159">
            <v>10</v>
          </cell>
        </row>
        <row r="25160">
          <cell r="M25160">
            <v>10</v>
          </cell>
        </row>
        <row r="25161">
          <cell r="M25161">
            <v>10</v>
          </cell>
        </row>
        <row r="25162">
          <cell r="M25162">
            <v>10</v>
          </cell>
        </row>
        <row r="25163">
          <cell r="M25163">
            <v>10</v>
          </cell>
        </row>
        <row r="25164">
          <cell r="M25164">
            <v>10</v>
          </cell>
        </row>
        <row r="25165">
          <cell r="M25165">
            <v>10</v>
          </cell>
        </row>
        <row r="25166">
          <cell r="M25166">
            <v>10</v>
          </cell>
        </row>
        <row r="25167">
          <cell r="M25167">
            <v>10</v>
          </cell>
        </row>
        <row r="25168">
          <cell r="M25168">
            <v>10</v>
          </cell>
        </row>
        <row r="25169">
          <cell r="M25169">
            <v>10</v>
          </cell>
        </row>
        <row r="25170">
          <cell r="M25170">
            <v>10</v>
          </cell>
        </row>
        <row r="25171">
          <cell r="M25171">
            <v>10</v>
          </cell>
        </row>
        <row r="25172">
          <cell r="M25172">
            <v>10</v>
          </cell>
        </row>
        <row r="25173">
          <cell r="M25173">
            <v>10</v>
          </cell>
        </row>
        <row r="25174">
          <cell r="M25174">
            <v>10</v>
          </cell>
        </row>
        <row r="25175">
          <cell r="M25175">
            <v>10</v>
          </cell>
        </row>
        <row r="25176">
          <cell r="M25176">
            <v>10</v>
          </cell>
        </row>
        <row r="25177">
          <cell r="M25177">
            <v>10</v>
          </cell>
        </row>
        <row r="25178">
          <cell r="M25178">
            <v>10</v>
          </cell>
        </row>
        <row r="25179">
          <cell r="M25179">
            <v>10</v>
          </cell>
        </row>
        <row r="25180">
          <cell r="M25180">
            <v>10</v>
          </cell>
        </row>
        <row r="25181">
          <cell r="M25181">
            <v>10</v>
          </cell>
        </row>
        <row r="25182">
          <cell r="M25182">
            <v>10</v>
          </cell>
        </row>
        <row r="25183">
          <cell r="M25183">
            <v>10</v>
          </cell>
        </row>
        <row r="25184">
          <cell r="M25184">
            <v>10</v>
          </cell>
        </row>
        <row r="25185">
          <cell r="M25185">
            <v>10</v>
          </cell>
        </row>
        <row r="25186">
          <cell r="M25186">
            <v>10</v>
          </cell>
        </row>
        <row r="25187">
          <cell r="M25187">
            <v>10</v>
          </cell>
        </row>
        <row r="25188">
          <cell r="M25188">
            <v>10</v>
          </cell>
        </row>
        <row r="25189">
          <cell r="M25189">
            <v>10</v>
          </cell>
        </row>
        <row r="25190">
          <cell r="M25190">
            <v>10</v>
          </cell>
        </row>
        <row r="25191">
          <cell r="M25191">
            <v>10</v>
          </cell>
        </row>
        <row r="25192">
          <cell r="M25192">
            <v>10</v>
          </cell>
        </row>
        <row r="25193">
          <cell r="M25193">
            <v>10</v>
          </cell>
        </row>
        <row r="25194">
          <cell r="M25194">
            <v>10</v>
          </cell>
        </row>
        <row r="25195">
          <cell r="M25195">
            <v>10</v>
          </cell>
        </row>
        <row r="25196">
          <cell r="M25196">
            <v>10</v>
          </cell>
        </row>
        <row r="25197">
          <cell r="M25197">
            <v>10</v>
          </cell>
        </row>
        <row r="25198">
          <cell r="M25198">
            <v>10</v>
          </cell>
        </row>
        <row r="25199">
          <cell r="M25199">
            <v>10</v>
          </cell>
        </row>
        <row r="25200">
          <cell r="M25200">
            <v>10</v>
          </cell>
        </row>
        <row r="25201">
          <cell r="M25201">
            <v>10</v>
          </cell>
        </row>
        <row r="25202">
          <cell r="M25202">
            <v>10</v>
          </cell>
        </row>
        <row r="25203">
          <cell r="M25203">
            <v>10</v>
          </cell>
        </row>
        <row r="25204">
          <cell r="M25204">
            <v>10</v>
          </cell>
        </row>
        <row r="25205">
          <cell r="M25205">
            <v>10</v>
          </cell>
        </row>
        <row r="25206">
          <cell r="M25206">
            <v>10</v>
          </cell>
        </row>
        <row r="25207">
          <cell r="M25207">
            <v>10</v>
          </cell>
        </row>
        <row r="25208">
          <cell r="M25208">
            <v>10</v>
          </cell>
        </row>
        <row r="25209">
          <cell r="M25209">
            <v>10</v>
          </cell>
        </row>
        <row r="25210">
          <cell r="M25210">
            <v>10</v>
          </cell>
        </row>
        <row r="25211">
          <cell r="M25211">
            <v>10</v>
          </cell>
        </row>
        <row r="25212">
          <cell r="M25212">
            <v>10</v>
          </cell>
        </row>
        <row r="25213">
          <cell r="M25213">
            <v>10</v>
          </cell>
        </row>
        <row r="25214">
          <cell r="M25214">
            <v>10</v>
          </cell>
        </row>
        <row r="25215">
          <cell r="M25215">
            <v>10</v>
          </cell>
        </row>
        <row r="25216">
          <cell r="M25216">
            <v>10</v>
          </cell>
        </row>
        <row r="25217">
          <cell r="M25217">
            <v>10</v>
          </cell>
        </row>
        <row r="25218">
          <cell r="M25218">
            <v>10</v>
          </cell>
        </row>
        <row r="25219">
          <cell r="M25219">
            <v>2</v>
          </cell>
        </row>
        <row r="25220">
          <cell r="M25220">
            <v>2</v>
          </cell>
        </row>
        <row r="25221">
          <cell r="M25221">
            <v>2</v>
          </cell>
        </row>
        <row r="25222">
          <cell r="M25222">
            <v>999</v>
          </cell>
        </row>
      </sheetData>
      <sheetData sheetId="13">
        <row r="6">
          <cell r="M6">
            <v>1</v>
          </cell>
          <cell r="N6" t="str">
            <v>Venture</v>
          </cell>
          <cell r="O6">
            <v>1</v>
          </cell>
        </row>
        <row r="7">
          <cell r="M7">
            <v>2</v>
          </cell>
          <cell r="N7" t="str">
            <v>Quintica</v>
          </cell>
          <cell r="O7">
            <v>2</v>
          </cell>
        </row>
        <row r="8">
          <cell r="M8">
            <v>3</v>
          </cell>
          <cell r="N8" t="str">
            <v>QV Group</v>
          </cell>
          <cell r="O8">
            <v>3</v>
          </cell>
        </row>
      </sheetData>
      <sheetData sheetId="14"/>
      <sheetData sheetId="15">
        <row r="6">
          <cell r="B6" t="str">
            <v>code</v>
          </cell>
          <cell r="C6" t="str">
            <v xml:space="preserve"> 1.00 </v>
          </cell>
          <cell r="D6" t="str">
            <v>2</v>
          </cell>
          <cell r="E6" t="str">
            <v>3</v>
          </cell>
          <cell r="F6" t="str">
            <v>4</v>
          </cell>
          <cell r="G6" t="str">
            <v>5</v>
          </cell>
          <cell r="H6" t="str">
            <v>6</v>
          </cell>
          <cell r="I6" t="str">
            <v>7</v>
          </cell>
          <cell r="J6" t="str">
            <v>8</v>
          </cell>
          <cell r="K6" t="str">
            <v>9</v>
          </cell>
          <cell r="L6" t="str">
            <v>10</v>
          </cell>
          <cell r="M6" t="str">
            <v>11</v>
          </cell>
          <cell r="N6" t="str">
            <v>12</v>
          </cell>
          <cell r="O6" t="str">
            <v>13</v>
          </cell>
          <cell r="P6" t="str">
            <v>14</v>
          </cell>
          <cell r="Q6" t="str">
            <v>15</v>
          </cell>
          <cell r="R6" t="str">
            <v>16</v>
          </cell>
          <cell r="S6" t="str">
            <v>17</v>
          </cell>
          <cell r="T6" t="str">
            <v>18</v>
          </cell>
          <cell r="U6" t="str">
            <v>19</v>
          </cell>
          <cell r="V6" t="str">
            <v>20</v>
          </cell>
          <cell r="W6" t="str">
            <v>21</v>
          </cell>
          <cell r="X6" t="str">
            <v>22</v>
          </cell>
          <cell r="Y6" t="str">
            <v>23</v>
          </cell>
          <cell r="Z6" t="str">
            <v>24</v>
          </cell>
          <cell r="AA6" t="str">
            <v>25</v>
          </cell>
          <cell r="AB6" t="str">
            <v>26</v>
          </cell>
          <cell r="AC6" t="str">
            <v>27</v>
          </cell>
          <cell r="AD6" t="str">
            <v>28</v>
          </cell>
        </row>
        <row r="7">
          <cell r="C7">
            <v>39568</v>
          </cell>
          <cell r="D7">
            <v>39599</v>
          </cell>
          <cell r="E7">
            <v>39629</v>
          </cell>
          <cell r="F7">
            <v>39660</v>
          </cell>
          <cell r="G7">
            <v>39690</v>
          </cell>
          <cell r="H7">
            <v>39721</v>
          </cell>
          <cell r="I7">
            <v>39752</v>
          </cell>
          <cell r="J7">
            <v>39782</v>
          </cell>
          <cell r="K7">
            <v>39813</v>
          </cell>
          <cell r="L7">
            <v>39844</v>
          </cell>
          <cell r="M7">
            <v>39872</v>
          </cell>
          <cell r="N7">
            <v>39903</v>
          </cell>
          <cell r="O7">
            <v>39933</v>
          </cell>
          <cell r="P7">
            <v>39964</v>
          </cell>
          <cell r="Q7">
            <v>39994</v>
          </cell>
          <cell r="R7">
            <v>40025</v>
          </cell>
          <cell r="S7">
            <v>40056</v>
          </cell>
          <cell r="T7">
            <v>40086</v>
          </cell>
          <cell r="U7">
            <v>40117</v>
          </cell>
          <cell r="V7">
            <v>40147</v>
          </cell>
          <cell r="W7">
            <v>40178</v>
          </cell>
          <cell r="X7">
            <v>40209</v>
          </cell>
          <cell r="Y7">
            <v>40237</v>
          </cell>
          <cell r="Z7">
            <v>40268</v>
          </cell>
          <cell r="AA7">
            <v>40298</v>
          </cell>
          <cell r="AB7">
            <v>40329</v>
          </cell>
          <cell r="AC7">
            <v>40359</v>
          </cell>
          <cell r="AD7">
            <v>40390</v>
          </cell>
        </row>
        <row r="8">
          <cell r="B8" t="str">
            <v>COD</v>
          </cell>
          <cell r="C8">
            <v>1.77305E-3</v>
          </cell>
          <cell r="D8">
            <v>1.769912E-3</v>
          </cell>
          <cell r="E8">
            <v>1.769912E-3</v>
          </cell>
          <cell r="F8">
            <v>2.2883299999999999E-3</v>
          </cell>
          <cell r="G8">
            <v>2.3400000000000001E-3</v>
          </cell>
          <cell r="H8">
            <v>2.3400000000000001E-3</v>
          </cell>
          <cell r="I8">
            <v>2.3400000000000001E-3</v>
          </cell>
          <cell r="J8">
            <v>1.7080000000000001E-3</v>
          </cell>
          <cell r="K8">
            <v>1.562E-3</v>
          </cell>
          <cell r="L8">
            <v>1.4300000000000001E-3</v>
          </cell>
          <cell r="M8">
            <v>1.403E-3</v>
          </cell>
          <cell r="N8">
            <v>1.403E-3</v>
          </cell>
          <cell r="O8">
            <v>1.214E-3</v>
          </cell>
          <cell r="P8">
            <v>1.3010000000000001E-3</v>
          </cell>
          <cell r="Q8">
            <v>1.3370000000000001E-3</v>
          </cell>
          <cell r="R8">
            <v>1.302E-3</v>
          </cell>
          <cell r="S8">
            <v>1.25E-3</v>
          </cell>
          <cell r="T8">
            <v>1.25E-3</v>
          </cell>
          <cell r="U8">
            <v>1.25E-3</v>
          </cell>
          <cell r="V8">
            <v>1.2306296913589968E-3</v>
          </cell>
          <cell r="W8">
            <v>1.2306297E-3</v>
          </cell>
          <cell r="X8">
            <v>1.0878193E-3</v>
          </cell>
          <cell r="Y8">
            <v>1.0911573E-3</v>
          </cell>
          <cell r="Z8">
            <v>1.0999988000000001E-3</v>
          </cell>
          <cell r="AA8">
            <v>1.0999988000000001E-3</v>
          </cell>
          <cell r="AB8">
            <v>1.0999988000000001E-3</v>
          </cell>
          <cell r="AC8">
            <v>1.0999988000000001E-3</v>
          </cell>
          <cell r="AD8">
            <v>1.0999988000000001E-3</v>
          </cell>
        </row>
        <row r="9">
          <cell r="B9" t="str">
            <v>GHA</v>
          </cell>
          <cell r="C9">
            <v>1.0249999999999999</v>
          </cell>
          <cell r="D9">
            <v>1.0249999999999999</v>
          </cell>
          <cell r="E9">
            <v>1.0249999999999999</v>
          </cell>
          <cell r="F9">
            <v>1.0249999999999999</v>
          </cell>
          <cell r="G9">
            <v>0.87644</v>
          </cell>
          <cell r="H9">
            <v>0.87934999999999997</v>
          </cell>
          <cell r="I9">
            <v>0.87060999999999999</v>
          </cell>
          <cell r="J9">
            <v>0.8397</v>
          </cell>
          <cell r="K9">
            <v>0.79269999999999996</v>
          </cell>
          <cell r="L9">
            <v>0.75780000000000003</v>
          </cell>
          <cell r="M9">
            <v>0.72650000000000003</v>
          </cell>
          <cell r="N9">
            <v>0.71630000000000005</v>
          </cell>
          <cell r="O9">
            <v>0.70430000000000004</v>
          </cell>
          <cell r="P9">
            <v>0.68810000000000004</v>
          </cell>
          <cell r="Q9">
            <v>0.67630000000000001</v>
          </cell>
          <cell r="R9">
            <v>0.67210000000000003</v>
          </cell>
          <cell r="S9">
            <v>0.69010000000000005</v>
          </cell>
          <cell r="T9">
            <v>0.69930000000000003</v>
          </cell>
          <cell r="U9">
            <v>0.70699999999999996</v>
          </cell>
          <cell r="V9">
            <v>0.70227942809550248</v>
          </cell>
          <cell r="W9">
            <v>0.69732377899999998</v>
          </cell>
          <cell r="X9">
            <v>0.69398002810000003</v>
          </cell>
          <cell r="Y9">
            <v>0.70364457530000002</v>
          </cell>
          <cell r="Z9">
            <v>0.70526976750000003</v>
          </cell>
          <cell r="AA9">
            <v>0.70526976750000003</v>
          </cell>
          <cell r="AB9">
            <v>0.70526976750000003</v>
          </cell>
          <cell r="AC9">
            <v>0.70526976750000003</v>
          </cell>
          <cell r="AD9">
            <v>0.70526976750000003</v>
          </cell>
        </row>
        <row r="10">
          <cell r="B10" t="str">
            <v>KEN</v>
          </cell>
          <cell r="C10">
            <v>1.661E-2</v>
          </cell>
          <cell r="D10">
            <v>1.6559999999999998E-2</v>
          </cell>
          <cell r="E10">
            <v>1.6119999999999999E-2</v>
          </cell>
          <cell r="F10">
            <v>1.538E-2</v>
          </cell>
          <cell r="G10">
            <v>1.5219999999999999E-2</v>
          </cell>
          <cell r="H10">
            <v>1.4630000000000001E-2</v>
          </cell>
          <cell r="I10">
            <v>1.38E-2</v>
          </cell>
          <cell r="J10">
            <v>1.3440000000000001E-2</v>
          </cell>
          <cell r="K10">
            <v>1.3939999999999999E-2</v>
          </cell>
          <cell r="L10">
            <v>1.311E-2</v>
          </cell>
          <cell r="M10">
            <v>1.312E-2</v>
          </cell>
          <cell r="N10">
            <v>1.294E-2</v>
          </cell>
          <cell r="O10">
            <v>1.3270000000000001E-2</v>
          </cell>
          <cell r="P10">
            <v>1.333E-2</v>
          </cell>
          <cell r="Q10">
            <v>1.3520000000000001E-2</v>
          </cell>
          <cell r="R10">
            <v>1.3599999999999999E-2</v>
          </cell>
          <cell r="S10">
            <v>1.34E-2</v>
          </cell>
          <cell r="T10">
            <v>1.391E-2</v>
          </cell>
          <cell r="U10">
            <v>1.392E-2</v>
          </cell>
          <cell r="V10">
            <v>1.3305106241699867E-2</v>
          </cell>
          <cell r="W10">
            <v>1.32105794E-2</v>
          </cell>
          <cell r="X10">
            <v>1.3179903E-2</v>
          </cell>
          <cell r="Y10">
            <v>1.30623096E-2</v>
          </cell>
          <cell r="Z10">
            <v>1.29576495E-2</v>
          </cell>
          <cell r="AA10">
            <v>1.29576495E-2</v>
          </cell>
          <cell r="AB10">
            <v>1.29576495E-2</v>
          </cell>
          <cell r="AC10">
            <v>1.29576495E-2</v>
          </cell>
          <cell r="AD10">
            <v>1.29576495E-2</v>
          </cell>
        </row>
        <row r="11">
          <cell r="B11" t="str">
            <v>MDG</v>
          </cell>
          <cell r="C11">
            <v>6.2E-4</v>
          </cell>
          <cell r="D11">
            <v>6.3000000000000003E-4</v>
          </cell>
          <cell r="E11">
            <v>6.3000000000000003E-4</v>
          </cell>
          <cell r="F11">
            <v>6.4999999999999997E-4</v>
          </cell>
          <cell r="G11">
            <v>6.4000000000000005E-4</v>
          </cell>
          <cell r="H11">
            <v>6.3000000000000003E-4</v>
          </cell>
          <cell r="I11">
            <v>5.9000000000000003E-4</v>
          </cell>
          <cell r="J11">
            <v>5.6139999999999998E-4</v>
          </cell>
          <cell r="K11">
            <v>5.4739999999999997E-4</v>
          </cell>
          <cell r="L11">
            <v>5.3169999999999997E-4</v>
          </cell>
          <cell r="M11">
            <v>5.2689999999999996E-4</v>
          </cell>
          <cell r="N11">
            <v>5.1800000000000001E-4</v>
          </cell>
          <cell r="O11">
            <v>4.8819999999999999E-4</v>
          </cell>
          <cell r="P11">
            <v>5.2700000000000002E-4</v>
          </cell>
          <cell r="Q11">
            <v>5.3039999999999999E-4</v>
          </cell>
          <cell r="R11">
            <v>5.2570000000000004E-4</v>
          </cell>
          <cell r="S11">
            <v>5.2959999999999997E-4</v>
          </cell>
          <cell r="T11">
            <v>5.0909999999999996E-4</v>
          </cell>
          <cell r="U11">
            <v>5.0739999999999997E-4</v>
          </cell>
          <cell r="V11">
            <v>5.1710164609053498E-4</v>
          </cell>
          <cell r="W11">
            <v>5.0983560000000003E-4</v>
          </cell>
          <cell r="X11">
            <v>4.647055E-4</v>
          </cell>
          <cell r="Y11">
            <v>4.608293E-4</v>
          </cell>
          <cell r="Z11">
            <v>4.720255E-4</v>
          </cell>
          <cell r="AA11">
            <v>4.720255E-4</v>
          </cell>
          <cell r="AB11">
            <v>4.720255E-4</v>
          </cell>
          <cell r="AC11">
            <v>4.720255E-4</v>
          </cell>
          <cell r="AD11">
            <v>4.720255E-4</v>
          </cell>
        </row>
        <row r="12">
          <cell r="B12" t="str">
            <v>MOZ</v>
          </cell>
          <cell r="C12">
            <v>4.1529999999999997E-2</v>
          </cell>
          <cell r="D12">
            <v>4.1489999999999999E-2</v>
          </cell>
          <cell r="E12">
            <v>4.1689999999999998E-2</v>
          </cell>
          <cell r="F12">
            <v>4.1730000000000003E-2</v>
          </cell>
          <cell r="G12">
            <v>4.1829999999999999E-2</v>
          </cell>
          <cell r="H12">
            <v>4.165E-2</v>
          </cell>
          <cell r="I12">
            <v>4.1610000000000001E-2</v>
          </cell>
          <cell r="J12">
            <v>4.1119999999999997E-2</v>
          </cell>
          <cell r="K12">
            <v>4.002E-2</v>
          </cell>
          <cell r="L12">
            <v>3.9510000000000003E-2</v>
          </cell>
          <cell r="M12">
            <v>3.8179999999999999E-2</v>
          </cell>
          <cell r="N12">
            <v>3.764E-2</v>
          </cell>
          <cell r="O12">
            <v>3.7749999999999999E-2</v>
          </cell>
          <cell r="P12">
            <v>3.7740000000000003E-2</v>
          </cell>
          <cell r="Q12">
            <v>3.771E-2</v>
          </cell>
          <cell r="R12">
            <v>3.7949999999999998E-2</v>
          </cell>
          <cell r="S12">
            <v>3.8100000000000002E-2</v>
          </cell>
          <cell r="T12">
            <v>3.6560000000000002E-2</v>
          </cell>
          <cell r="U12">
            <v>3.4720000000000001E-2</v>
          </cell>
          <cell r="V12">
            <v>3.3166650165016499E-2</v>
          </cell>
          <cell r="W12">
            <v>3.6496818200000003E-2</v>
          </cell>
          <cell r="X12">
            <v>3.6337823999999998E-2</v>
          </cell>
          <cell r="Y12">
            <v>3.6214027400000001E-2</v>
          </cell>
          <cell r="Z12">
            <v>3.6010437700000002E-2</v>
          </cell>
          <cell r="AA12">
            <v>3.6010437700000002E-2</v>
          </cell>
          <cell r="AB12">
            <v>3.6010437700000002E-2</v>
          </cell>
          <cell r="AC12">
            <v>3.6010437700000002E-2</v>
          </cell>
          <cell r="AD12">
            <v>3.6010437700000002E-2</v>
          </cell>
        </row>
        <row r="13">
          <cell r="B13" t="str">
            <v>NER</v>
          </cell>
          <cell r="C13" t="str">
            <v>NER</v>
          </cell>
          <cell r="D13" t="str">
            <v>NER</v>
          </cell>
          <cell r="E13" t="str">
            <v>NER</v>
          </cell>
          <cell r="F13" t="str">
            <v>NER</v>
          </cell>
          <cell r="G13" t="str">
            <v>NER</v>
          </cell>
          <cell r="H13" t="str">
            <v>NER</v>
          </cell>
          <cell r="I13" t="str">
            <v>NER</v>
          </cell>
          <cell r="J13" t="str">
            <v>NER</v>
          </cell>
          <cell r="K13" t="str">
            <v>NER</v>
          </cell>
          <cell r="L13" t="str">
            <v>NER</v>
          </cell>
          <cell r="M13" t="str">
            <v>NER</v>
          </cell>
          <cell r="N13" t="str">
            <v>NER</v>
          </cell>
          <cell r="O13" t="str">
            <v>NER</v>
          </cell>
          <cell r="P13" t="str">
            <v>NER</v>
          </cell>
          <cell r="Q13" t="str">
            <v>NER</v>
          </cell>
          <cell r="R13" t="str">
            <v>NER</v>
          </cell>
          <cell r="S13" t="str">
            <v>NER</v>
          </cell>
          <cell r="T13" t="str">
            <v>NER</v>
          </cell>
          <cell r="U13" t="str">
            <v>NER</v>
          </cell>
          <cell r="V13" t="str">
            <v>NER</v>
          </cell>
          <cell r="W13" t="str">
            <v>NER</v>
          </cell>
          <cell r="X13" t="str">
            <v>NER</v>
          </cell>
          <cell r="Y13" t="str">
            <v>NER</v>
          </cell>
          <cell r="Z13" t="str">
            <v>NER</v>
          </cell>
          <cell r="AA13" t="str">
            <v>NER</v>
          </cell>
          <cell r="AB13" t="str">
            <v>NER</v>
          </cell>
          <cell r="AC13" t="str">
            <v>NER</v>
          </cell>
          <cell r="AD13" t="str">
            <v>NER</v>
          </cell>
        </row>
        <row r="14">
          <cell r="B14" t="str">
            <v>NGA</v>
          </cell>
          <cell r="C14">
            <v>8.6400000000000001E-3</v>
          </cell>
          <cell r="D14">
            <v>8.6199999999999992E-3</v>
          </cell>
          <cell r="E14">
            <v>8.6300000000000005E-3</v>
          </cell>
          <cell r="F14">
            <v>8.6199999999999992E-3</v>
          </cell>
          <cell r="G14">
            <v>8.6199999999999992E-3</v>
          </cell>
          <cell r="H14">
            <v>8.6199999999999992E-3</v>
          </cell>
          <cell r="I14">
            <v>8.6E-3</v>
          </cell>
          <cell r="J14">
            <v>8.4430000000000009E-3</v>
          </cell>
          <cell r="K14">
            <v>7.2480000000000001E-3</v>
          </cell>
          <cell r="L14">
            <v>6.796E-3</v>
          </cell>
          <cell r="M14">
            <v>6.8139999999999997E-3</v>
          </cell>
          <cell r="N14">
            <v>6.8570000000000002E-3</v>
          </cell>
          <cell r="O14">
            <v>6.8529999999999997E-3</v>
          </cell>
          <cell r="P14">
            <v>6.8469999999999998E-3</v>
          </cell>
          <cell r="Q14">
            <v>6.7840000000000001E-3</v>
          </cell>
          <cell r="R14">
            <v>6.4409999999999997E-3</v>
          </cell>
          <cell r="S14">
            <v>6.5729999999999998E-3</v>
          </cell>
          <cell r="T14">
            <v>6.6080000000000002E-3</v>
          </cell>
          <cell r="U14">
            <v>6.7190000000000001E-3</v>
          </cell>
          <cell r="V14">
            <v>6.6891766316900941E-3</v>
          </cell>
          <cell r="W14">
            <v>6.6563736000000004E-3</v>
          </cell>
          <cell r="X14">
            <v>6.5897654999999998E-3</v>
          </cell>
          <cell r="Y14">
            <v>6.6908918000000003E-3</v>
          </cell>
          <cell r="Z14">
            <v>6.6565727000000002E-3</v>
          </cell>
          <cell r="AA14">
            <v>6.6565727000000002E-3</v>
          </cell>
          <cell r="AB14">
            <v>6.6565727000000002E-3</v>
          </cell>
          <cell r="AC14">
            <v>6.6565727000000002E-3</v>
          </cell>
          <cell r="AD14">
            <v>6.6565727000000002E-3</v>
          </cell>
        </row>
        <row r="15">
          <cell r="B15" t="str">
            <v>TCD</v>
          </cell>
          <cell r="C15">
            <v>2.4499999999999999E-3</v>
          </cell>
          <cell r="D15">
            <v>2.4199999999999998E-3</v>
          </cell>
          <cell r="E15">
            <v>2.4199999999999998E-3</v>
          </cell>
          <cell r="F15">
            <v>2.4499999999999999E-3</v>
          </cell>
          <cell r="G15">
            <v>2.4499999999999999E-3</v>
          </cell>
          <cell r="H15">
            <v>2.33E-3</v>
          </cell>
          <cell r="I15">
            <v>2.2399999999999998E-3</v>
          </cell>
          <cell r="J15">
            <v>2.0799999999999998E-3</v>
          </cell>
          <cell r="K15">
            <v>2.006E-3</v>
          </cell>
          <cell r="L15">
            <v>2.2009999999999998E-3</v>
          </cell>
          <cell r="M15">
            <v>2.042E-3</v>
          </cell>
          <cell r="N15">
            <v>2.0500000000000002E-3</v>
          </cell>
          <cell r="O15">
            <v>2.0530000000000001E-3</v>
          </cell>
          <cell r="P15">
            <v>2.196E-3</v>
          </cell>
          <cell r="Q15">
            <v>2.1870000000000001E-3</v>
          </cell>
          <cell r="R15">
            <v>2.1870000000000001E-3</v>
          </cell>
          <cell r="S15">
            <v>2.2330000000000002E-3</v>
          </cell>
          <cell r="T15">
            <v>2.264E-3</v>
          </cell>
          <cell r="U15">
            <v>2.3029999999999999E-3</v>
          </cell>
          <cell r="V15">
            <v>2.2817430165723617E-3</v>
          </cell>
          <cell r="W15">
            <v>2.1856890999999998E-3</v>
          </cell>
          <cell r="X15">
            <v>2.1151906000000001E-3</v>
          </cell>
          <cell r="Y15">
            <v>2.0828978000000001E-3</v>
          </cell>
          <cell r="Z15">
            <v>2.0554510999999998E-3</v>
          </cell>
          <cell r="AA15">
            <v>2.0554510999999998E-3</v>
          </cell>
          <cell r="AB15">
            <v>2.0554510999999998E-3</v>
          </cell>
          <cell r="AC15">
            <v>2.0554510999999998E-3</v>
          </cell>
          <cell r="AD15">
            <v>2.0554510999999998E-3</v>
          </cell>
        </row>
        <row r="16">
          <cell r="B16" t="str">
            <v>TZA</v>
          </cell>
          <cell r="C16">
            <v>8.4000000000000003E-4</v>
          </cell>
          <cell r="D16">
            <v>8.3000000000000001E-4</v>
          </cell>
          <cell r="E16">
            <v>8.5999999999999998E-4</v>
          </cell>
          <cell r="F16">
            <v>8.7000000000000001E-4</v>
          </cell>
          <cell r="G16">
            <v>8.8000000000000003E-4</v>
          </cell>
          <cell r="H16">
            <v>8.8000000000000003E-4</v>
          </cell>
          <cell r="I16">
            <v>8.3000000000000001E-4</v>
          </cell>
          <cell r="J16">
            <v>8.0429999999999998E-4</v>
          </cell>
          <cell r="K16">
            <v>7.6789999999999996E-4</v>
          </cell>
          <cell r="L16">
            <v>7.7470000000000002E-4</v>
          </cell>
          <cell r="M16">
            <v>7.6970000000000001E-4</v>
          </cell>
          <cell r="N16">
            <v>7.6679999999999999E-4</v>
          </cell>
          <cell r="O16">
            <v>7.6009999999999999E-4</v>
          </cell>
          <cell r="P16">
            <v>7.651E-4</v>
          </cell>
          <cell r="Q16">
            <v>7.7530000000000003E-4</v>
          </cell>
          <cell r="R16">
            <v>7.6389999999999997E-4</v>
          </cell>
          <cell r="S16">
            <v>7.7229999999999996E-4</v>
          </cell>
          <cell r="T16">
            <v>7.7110000000000004E-4</v>
          </cell>
          <cell r="U16">
            <v>7.7740000000000003E-4</v>
          </cell>
          <cell r="V16">
            <v>7.4793432835820891E-4</v>
          </cell>
          <cell r="W16">
            <v>7.4710919999999999E-4</v>
          </cell>
          <cell r="X16">
            <v>7.4160700000000003E-4</v>
          </cell>
          <cell r="Y16">
            <v>7.392837E-4</v>
          </cell>
          <cell r="Z16">
            <v>7.3769199999999997E-4</v>
          </cell>
          <cell r="AA16">
            <v>7.3769199999999997E-4</v>
          </cell>
          <cell r="AB16">
            <v>7.3769199999999997E-4</v>
          </cell>
          <cell r="AC16">
            <v>7.3769199999999997E-4</v>
          </cell>
          <cell r="AD16">
            <v>7.3769199999999997E-4</v>
          </cell>
        </row>
        <row r="17">
          <cell r="B17" t="str">
            <v>UGA</v>
          </cell>
          <cell r="C17">
            <v>5.9999999999999995E-4</v>
          </cell>
          <cell r="D17">
            <v>6.0999999999999997E-4</v>
          </cell>
          <cell r="E17">
            <v>6.3000000000000003E-4</v>
          </cell>
          <cell r="F17">
            <v>6.2E-4</v>
          </cell>
          <cell r="G17">
            <v>6.2E-4</v>
          </cell>
          <cell r="H17">
            <v>6.2E-4</v>
          </cell>
          <cell r="I17">
            <v>5.8E-4</v>
          </cell>
          <cell r="J17">
            <v>5.2360000000000004E-4</v>
          </cell>
          <cell r="K17">
            <v>5.2220000000000001E-4</v>
          </cell>
          <cell r="L17">
            <v>5.0889999999999996E-4</v>
          </cell>
          <cell r="M17">
            <v>5.128E-4</v>
          </cell>
          <cell r="N17">
            <v>4.728E-4</v>
          </cell>
          <cell r="O17">
            <v>4.6729999999999997E-4</v>
          </cell>
          <cell r="P17">
            <v>4.4939999999999997E-4</v>
          </cell>
          <cell r="Q17">
            <v>4.8549999999999998E-4</v>
          </cell>
          <cell r="R17">
            <v>4.8309999999999998E-4</v>
          </cell>
          <cell r="S17">
            <v>4.9260000000000005E-4</v>
          </cell>
          <cell r="T17">
            <v>5.2079999999999997E-4</v>
          </cell>
          <cell r="U17">
            <v>5.3249999999999999E-4</v>
          </cell>
          <cell r="V17">
            <v>5.3333252530633995E-4</v>
          </cell>
          <cell r="W17">
            <v>5.2502780000000001E-4</v>
          </cell>
          <cell r="X17">
            <v>5.1280450000000001E-4</v>
          </cell>
          <cell r="Y17">
            <v>4.895988E-4</v>
          </cell>
          <cell r="Z17">
            <v>4.8193459999999999E-4</v>
          </cell>
          <cell r="AA17">
            <v>4.8193459999999999E-4</v>
          </cell>
          <cell r="AB17">
            <v>4.8193459999999999E-4</v>
          </cell>
          <cell r="AC17">
            <v>4.8193459999999999E-4</v>
          </cell>
          <cell r="AD17">
            <v>4.8193459999999999E-4</v>
          </cell>
        </row>
        <row r="18">
          <cell r="B18" t="str">
            <v>ZAF</v>
          </cell>
          <cell r="C18">
            <v>0.12859999999999999</v>
          </cell>
          <cell r="D18">
            <v>0.13158</v>
          </cell>
          <cell r="E18">
            <v>0.12659000000000001</v>
          </cell>
          <cell r="F18">
            <v>0.13097</v>
          </cell>
          <cell r="G18">
            <v>0.13131000000000001</v>
          </cell>
          <cell r="H18">
            <v>0.12520000000000001</v>
          </cell>
          <cell r="I18">
            <v>0.10441</v>
          </cell>
          <cell r="J18">
            <v>0.1013</v>
          </cell>
          <cell r="K18">
            <v>0.106</v>
          </cell>
          <cell r="L18">
            <v>0.1008</v>
          </cell>
          <cell r="M18">
            <v>0.1003</v>
          </cell>
          <cell r="N18">
            <v>0.10340000000000001</v>
          </cell>
          <cell r="O18">
            <v>0.1164</v>
          </cell>
          <cell r="P18">
            <v>0.1268</v>
          </cell>
          <cell r="Q18">
            <v>0.1273</v>
          </cell>
          <cell r="R18">
            <v>0.1275</v>
          </cell>
          <cell r="S18">
            <v>0.1298</v>
          </cell>
          <cell r="T18">
            <v>0.13500000000000001</v>
          </cell>
          <cell r="U18">
            <v>0.12920000000000001</v>
          </cell>
          <cell r="V18">
            <v>0.13508977954298443</v>
          </cell>
          <cell r="W18">
            <v>0.13495906520000001</v>
          </cell>
          <cell r="X18">
            <v>0.13113894139999999</v>
          </cell>
          <cell r="Y18">
            <v>0.1294487577</v>
          </cell>
          <cell r="Z18">
            <v>0.13548520280000001</v>
          </cell>
          <cell r="AA18">
            <v>0.13548520280000001</v>
          </cell>
          <cell r="AB18">
            <v>0.13548520280000001</v>
          </cell>
          <cell r="AC18">
            <v>0.13548520280000001</v>
          </cell>
          <cell r="AD18">
            <v>0.13548520280000001</v>
          </cell>
        </row>
        <row r="19">
          <cell r="B19" t="str">
            <v>ZMB</v>
          </cell>
          <cell r="C19">
            <v>2.9E-4</v>
          </cell>
          <cell r="D19">
            <v>2.9999999999999997E-4</v>
          </cell>
          <cell r="E19">
            <v>3.1E-4</v>
          </cell>
          <cell r="F19">
            <v>2.9999999999999997E-4</v>
          </cell>
          <cell r="G19">
            <v>2.9E-4</v>
          </cell>
          <cell r="H19">
            <v>2.9E-4</v>
          </cell>
          <cell r="I19">
            <v>2.5999999999999998E-4</v>
          </cell>
          <cell r="J19">
            <v>2.2570000000000001E-4</v>
          </cell>
          <cell r="K19">
            <v>2.0589999999999999E-4</v>
          </cell>
          <cell r="L19">
            <v>1.9819999999999999E-4</v>
          </cell>
          <cell r="M19">
            <v>1.8000000000000001E-4</v>
          </cell>
          <cell r="N19">
            <v>1.8330000000000001E-4</v>
          </cell>
          <cell r="O19">
            <v>1.8029999999999999E-4</v>
          </cell>
          <cell r="P19">
            <v>1.962E-4</v>
          </cell>
          <cell r="Q19">
            <v>1.9440000000000001E-4</v>
          </cell>
          <cell r="R19">
            <v>1.995E-4</v>
          </cell>
          <cell r="S19">
            <v>2.142E-4</v>
          </cell>
          <cell r="T19">
            <v>2.1450000000000001E-4</v>
          </cell>
          <cell r="U19">
            <v>2.1780000000000001E-4</v>
          </cell>
          <cell r="V19">
            <v>2.1296992561105208E-4</v>
          </cell>
          <cell r="W19">
            <v>2.1429110000000001E-4</v>
          </cell>
          <cell r="X19">
            <v>2.1662210000000001E-4</v>
          </cell>
          <cell r="Y19">
            <v>2.121902E-4</v>
          </cell>
          <cell r="Z19">
            <v>2.107849E-4</v>
          </cell>
          <cell r="AA19">
            <v>2.107849E-4</v>
          </cell>
          <cell r="AB19">
            <v>2.107849E-4</v>
          </cell>
          <cell r="AC19">
            <v>2.107849E-4</v>
          </cell>
          <cell r="AD19">
            <v>2.107849E-4</v>
          </cell>
        </row>
        <row r="20">
          <cell r="B20" t="str">
            <v>MUR</v>
          </cell>
          <cell r="C20">
            <v>0.12859999999999999</v>
          </cell>
          <cell r="D20">
            <v>0.13158</v>
          </cell>
          <cell r="E20">
            <v>0.12659000000000001</v>
          </cell>
          <cell r="F20">
            <v>0.13097</v>
          </cell>
          <cell r="G20">
            <v>0.13131000000000001</v>
          </cell>
          <cell r="H20">
            <v>0.12520000000000001</v>
          </cell>
          <cell r="I20">
            <v>0.10441</v>
          </cell>
          <cell r="J20">
            <v>0.1013</v>
          </cell>
          <cell r="K20">
            <v>0.106</v>
          </cell>
          <cell r="L20">
            <v>0.1008</v>
          </cell>
          <cell r="M20">
            <v>0.1003</v>
          </cell>
          <cell r="N20">
            <v>0.10340000000000001</v>
          </cell>
          <cell r="O20">
            <v>0.1164</v>
          </cell>
          <cell r="P20">
            <v>0.1268</v>
          </cell>
          <cell r="Q20">
            <v>0.1273</v>
          </cell>
          <cell r="R20">
            <v>0.1275</v>
          </cell>
          <cell r="S20">
            <v>0.1298</v>
          </cell>
          <cell r="T20">
            <v>0.13500000000000001</v>
          </cell>
          <cell r="U20">
            <v>0.12920000000000001</v>
          </cell>
          <cell r="V20">
            <v>0.13508977954298443</v>
          </cell>
          <cell r="W20">
            <v>0.13495906520000001</v>
          </cell>
          <cell r="X20">
            <v>0.13113894139999999</v>
          </cell>
          <cell r="Y20">
            <v>0.1294487577</v>
          </cell>
          <cell r="Z20">
            <v>0.13548520280000001</v>
          </cell>
          <cell r="AA20">
            <v>0.13548520280000001</v>
          </cell>
          <cell r="AB20">
            <v>0.13548520280000001</v>
          </cell>
          <cell r="AC20">
            <v>0.13548520280000001</v>
          </cell>
          <cell r="AD20">
            <v>0.13548520280000001</v>
          </cell>
        </row>
        <row r="21">
          <cell r="B21" t="str">
            <v>VCG</v>
          </cell>
          <cell r="C21">
            <v>0.12859999999999999</v>
          </cell>
          <cell r="D21">
            <v>0.13158</v>
          </cell>
          <cell r="E21">
            <v>0.12659000000000001</v>
          </cell>
          <cell r="F21">
            <v>0.13097</v>
          </cell>
          <cell r="G21">
            <v>0.13131000000000001</v>
          </cell>
          <cell r="H21">
            <v>0.12520000000000001</v>
          </cell>
          <cell r="I21">
            <v>0.10441</v>
          </cell>
          <cell r="J21">
            <v>0.1013</v>
          </cell>
          <cell r="K21">
            <v>0.106</v>
          </cell>
          <cell r="L21">
            <v>0.1008</v>
          </cell>
          <cell r="M21">
            <v>0.1003</v>
          </cell>
          <cell r="N21">
            <v>0.10340000000000001</v>
          </cell>
          <cell r="O21">
            <v>0.1164</v>
          </cell>
          <cell r="P21">
            <v>0.1268</v>
          </cell>
          <cell r="Q21">
            <v>0.1273</v>
          </cell>
          <cell r="R21">
            <v>0.1275</v>
          </cell>
          <cell r="S21">
            <v>0.1298</v>
          </cell>
          <cell r="T21">
            <v>0.13500000000000001</v>
          </cell>
          <cell r="U21">
            <v>0.12920000000000001</v>
          </cell>
          <cell r="V21">
            <v>0.13508977954298443</v>
          </cell>
          <cell r="W21">
            <v>0.13495906520000001</v>
          </cell>
          <cell r="X21">
            <v>0.13113894139999999</v>
          </cell>
          <cell r="Y21">
            <v>0.1294487577</v>
          </cell>
          <cell r="Z21">
            <v>0.13548520280000001</v>
          </cell>
          <cell r="AA21">
            <v>0.13548520280000001</v>
          </cell>
          <cell r="AB21">
            <v>0.13548520280000001</v>
          </cell>
          <cell r="AC21">
            <v>0.13548520280000001</v>
          </cell>
          <cell r="AD21">
            <v>0.13548520280000001</v>
          </cell>
        </row>
        <row r="22">
          <cell r="B22" t="str">
            <v>QVM</v>
          </cell>
          <cell r="C22">
            <v>1</v>
          </cell>
          <cell r="D22">
            <v>1</v>
          </cell>
          <cell r="E22">
            <v>1</v>
          </cell>
          <cell r="F22">
            <v>1</v>
          </cell>
          <cell r="G22">
            <v>1</v>
          </cell>
          <cell r="H22">
            <v>1</v>
          </cell>
          <cell r="I22">
            <v>1</v>
          </cell>
          <cell r="J22">
            <v>1</v>
          </cell>
          <cell r="K22">
            <v>1</v>
          </cell>
          <cell r="L22">
            <v>1</v>
          </cell>
          <cell r="M22">
            <v>1</v>
          </cell>
          <cell r="N22">
            <v>1</v>
          </cell>
          <cell r="O22">
            <v>1</v>
          </cell>
          <cell r="P22">
            <v>1</v>
          </cell>
          <cell r="Q22">
            <v>1</v>
          </cell>
          <cell r="R22">
            <v>1</v>
          </cell>
          <cell r="S22">
            <v>1</v>
          </cell>
          <cell r="T22">
            <v>1</v>
          </cell>
          <cell r="U22">
            <v>1</v>
          </cell>
          <cell r="V22">
            <v>1</v>
          </cell>
          <cell r="W22">
            <v>1</v>
          </cell>
          <cell r="X22">
            <v>1</v>
          </cell>
          <cell r="Y22">
            <v>1</v>
          </cell>
          <cell r="Z22">
            <v>1</v>
          </cell>
          <cell r="AA22">
            <v>1</v>
          </cell>
          <cell r="AB22">
            <v>1</v>
          </cell>
          <cell r="AC22">
            <v>1</v>
          </cell>
          <cell r="AD22">
            <v>1</v>
          </cell>
        </row>
        <row r="23">
          <cell r="B23" t="str">
            <v>QVH</v>
          </cell>
          <cell r="C23">
            <v>1</v>
          </cell>
          <cell r="D23">
            <v>1</v>
          </cell>
          <cell r="E23">
            <v>1</v>
          </cell>
          <cell r="F23">
            <v>1</v>
          </cell>
          <cell r="G23">
            <v>1</v>
          </cell>
          <cell r="H23">
            <v>1</v>
          </cell>
          <cell r="I23">
            <v>1</v>
          </cell>
          <cell r="J23">
            <v>1</v>
          </cell>
          <cell r="K23">
            <v>1</v>
          </cell>
          <cell r="L23">
            <v>1</v>
          </cell>
          <cell r="M23">
            <v>1</v>
          </cell>
          <cell r="N23">
            <v>1</v>
          </cell>
          <cell r="O23">
            <v>1</v>
          </cell>
          <cell r="P23">
            <v>1</v>
          </cell>
          <cell r="Q23">
            <v>1</v>
          </cell>
          <cell r="R23">
            <v>1</v>
          </cell>
          <cell r="S23">
            <v>1</v>
          </cell>
          <cell r="T23">
            <v>1</v>
          </cell>
          <cell r="U23">
            <v>1</v>
          </cell>
          <cell r="V23">
            <v>1</v>
          </cell>
          <cell r="W23">
            <v>1</v>
          </cell>
          <cell r="X23">
            <v>1</v>
          </cell>
          <cell r="Y23">
            <v>1</v>
          </cell>
          <cell r="Z23">
            <v>1</v>
          </cell>
          <cell r="AA23">
            <v>1</v>
          </cell>
          <cell r="AB23">
            <v>1</v>
          </cell>
          <cell r="AC23">
            <v>1</v>
          </cell>
          <cell r="AD23">
            <v>1</v>
          </cell>
        </row>
        <row r="24">
          <cell r="B24" t="str">
            <v>QSA</v>
          </cell>
          <cell r="C24">
            <v>0.13219644391565868</v>
          </cell>
          <cell r="D24">
            <v>0.13150973172014729</v>
          </cell>
          <cell r="E24">
            <v>0.12555715989704314</v>
          </cell>
          <cell r="F24">
            <v>0.13534363749560133</v>
          </cell>
          <cell r="G24">
            <v>0.12895737958604681</v>
          </cell>
          <cell r="H24">
            <v>0.12198692300185421</v>
          </cell>
          <cell r="I24">
            <v>0.10158884960786704</v>
          </cell>
          <cell r="J24">
            <v>9.9502487562189046E-2</v>
          </cell>
          <cell r="K24">
            <v>0.10570824524312895</v>
          </cell>
          <cell r="L24">
            <v>9.8039215686274522E-2</v>
          </cell>
          <cell r="M24">
            <v>0.1</v>
          </cell>
          <cell r="N24">
            <v>0.1</v>
          </cell>
          <cell r="O24">
            <v>0.11614401858304298</v>
          </cell>
          <cell r="P24">
            <v>0.12515644555694619</v>
          </cell>
          <cell r="Q24">
            <v>0.1273</v>
          </cell>
          <cell r="R24">
            <v>0.1275</v>
          </cell>
          <cell r="S24">
            <v>0.1298</v>
          </cell>
          <cell r="T24">
            <v>0.13500000000000001</v>
          </cell>
          <cell r="U24">
            <v>0.12920000000000001</v>
          </cell>
          <cell r="V24">
            <v>0.13508977954298443</v>
          </cell>
          <cell r="W24">
            <v>0.13495906520000001</v>
          </cell>
          <cell r="X24">
            <v>0.13113894139999999</v>
          </cell>
          <cell r="Y24">
            <v>0.1294487577</v>
          </cell>
          <cell r="Z24">
            <v>0.13548520280000001</v>
          </cell>
          <cell r="AA24">
            <v>0.13548520280000001</v>
          </cell>
          <cell r="AB24">
            <v>0.13548520280000001</v>
          </cell>
          <cell r="AC24">
            <v>0.13548520280000001</v>
          </cell>
          <cell r="AD24">
            <v>0.13548520280000001</v>
          </cell>
        </row>
        <row r="25">
          <cell r="B25" t="str">
            <v>QME</v>
          </cell>
          <cell r="C25">
            <v>1</v>
          </cell>
          <cell r="D25">
            <v>1</v>
          </cell>
          <cell r="E25">
            <v>1</v>
          </cell>
          <cell r="F25">
            <v>1</v>
          </cell>
          <cell r="G25">
            <v>1</v>
          </cell>
          <cell r="H25">
            <v>1</v>
          </cell>
          <cell r="I25">
            <v>1</v>
          </cell>
          <cell r="J25">
            <v>1</v>
          </cell>
          <cell r="K25">
            <v>1</v>
          </cell>
          <cell r="L25">
            <v>1</v>
          </cell>
          <cell r="M25">
            <v>1</v>
          </cell>
          <cell r="N25">
            <v>1</v>
          </cell>
          <cell r="O25">
            <v>1</v>
          </cell>
          <cell r="P25">
            <v>1</v>
          </cell>
          <cell r="Q25">
            <v>1</v>
          </cell>
          <cell r="R25">
            <v>1</v>
          </cell>
          <cell r="S25">
            <v>1</v>
          </cell>
          <cell r="T25">
            <v>1</v>
          </cell>
          <cell r="U25">
            <v>1</v>
          </cell>
          <cell r="V25">
            <v>1</v>
          </cell>
          <cell r="W25">
            <v>1</v>
          </cell>
          <cell r="X25">
            <v>1</v>
          </cell>
          <cell r="Y25">
            <v>1</v>
          </cell>
          <cell r="Z25">
            <v>1</v>
          </cell>
          <cell r="AA25">
            <v>1</v>
          </cell>
          <cell r="AB25">
            <v>1</v>
          </cell>
          <cell r="AC25">
            <v>1</v>
          </cell>
          <cell r="AD25">
            <v>1</v>
          </cell>
        </row>
        <row r="26">
          <cell r="B26" t="str">
            <v>QHj</v>
          </cell>
          <cell r="C26">
            <v>1</v>
          </cell>
          <cell r="D26">
            <v>1</v>
          </cell>
          <cell r="E26">
            <v>1</v>
          </cell>
          <cell r="F26">
            <v>1</v>
          </cell>
          <cell r="G26">
            <v>1</v>
          </cell>
          <cell r="H26">
            <v>1</v>
          </cell>
          <cell r="I26">
            <v>1</v>
          </cell>
          <cell r="J26">
            <v>1</v>
          </cell>
          <cell r="K26">
            <v>1</v>
          </cell>
          <cell r="L26">
            <v>1</v>
          </cell>
          <cell r="M26">
            <v>1</v>
          </cell>
          <cell r="N26">
            <v>1</v>
          </cell>
          <cell r="O26">
            <v>1</v>
          </cell>
          <cell r="P26">
            <v>1</v>
          </cell>
          <cell r="Q26">
            <v>1</v>
          </cell>
          <cell r="R26">
            <v>1</v>
          </cell>
          <cell r="S26">
            <v>1</v>
          </cell>
          <cell r="T26">
            <v>1</v>
          </cell>
          <cell r="U26">
            <v>1</v>
          </cell>
          <cell r="V26">
            <v>1</v>
          </cell>
          <cell r="W26">
            <v>1</v>
          </cell>
          <cell r="X26">
            <v>1</v>
          </cell>
          <cell r="Y26">
            <v>1</v>
          </cell>
          <cell r="Z26">
            <v>1</v>
          </cell>
          <cell r="AA26">
            <v>1</v>
          </cell>
          <cell r="AB26">
            <v>1</v>
          </cell>
          <cell r="AC26">
            <v>1</v>
          </cell>
          <cell r="AD26">
            <v>1</v>
          </cell>
        </row>
        <row r="27">
          <cell r="B27" t="str">
            <v>QMj</v>
          </cell>
          <cell r="C27">
            <v>1</v>
          </cell>
          <cell r="D27">
            <v>1</v>
          </cell>
          <cell r="E27">
            <v>1</v>
          </cell>
          <cell r="F27">
            <v>1</v>
          </cell>
          <cell r="G27">
            <v>1</v>
          </cell>
          <cell r="H27">
            <v>1</v>
          </cell>
          <cell r="I27">
            <v>1</v>
          </cell>
          <cell r="J27">
            <v>1</v>
          </cell>
          <cell r="K27">
            <v>1</v>
          </cell>
          <cell r="L27">
            <v>1</v>
          </cell>
          <cell r="M27">
            <v>1</v>
          </cell>
          <cell r="N27">
            <v>1</v>
          </cell>
          <cell r="O27">
            <v>1</v>
          </cell>
          <cell r="P27">
            <v>1</v>
          </cell>
          <cell r="Q27">
            <v>1</v>
          </cell>
          <cell r="R27">
            <v>1</v>
          </cell>
          <cell r="S27">
            <v>1</v>
          </cell>
          <cell r="T27">
            <v>1</v>
          </cell>
          <cell r="U27">
            <v>1</v>
          </cell>
          <cell r="V27">
            <v>1</v>
          </cell>
          <cell r="W27">
            <v>1</v>
          </cell>
          <cell r="X27">
            <v>1</v>
          </cell>
          <cell r="Y27">
            <v>1</v>
          </cell>
          <cell r="Z27">
            <v>1</v>
          </cell>
          <cell r="AA27">
            <v>1</v>
          </cell>
          <cell r="AB27">
            <v>1</v>
          </cell>
          <cell r="AC27">
            <v>1</v>
          </cell>
          <cell r="AD27">
            <v>1</v>
          </cell>
        </row>
        <row r="28">
          <cell r="B28" t="str">
            <v>ZAj</v>
          </cell>
          <cell r="C28">
            <v>1</v>
          </cell>
          <cell r="D28">
            <v>1</v>
          </cell>
          <cell r="E28">
            <v>1</v>
          </cell>
          <cell r="F28">
            <v>1</v>
          </cell>
          <cell r="G28">
            <v>1</v>
          </cell>
          <cell r="H28">
            <v>1</v>
          </cell>
          <cell r="I28">
            <v>1</v>
          </cell>
          <cell r="J28">
            <v>1</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row>
        <row r="29">
          <cell r="B29" t="str">
            <v>QMS</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1</v>
          </cell>
          <cell r="S29">
            <v>1</v>
          </cell>
          <cell r="T29">
            <v>1</v>
          </cell>
          <cell r="U29">
            <v>1</v>
          </cell>
          <cell r="V29">
            <v>1</v>
          </cell>
          <cell r="W29">
            <v>1</v>
          </cell>
          <cell r="X29">
            <v>1</v>
          </cell>
          <cell r="Y29">
            <v>1</v>
          </cell>
          <cell r="Z29">
            <v>1</v>
          </cell>
          <cell r="AA29">
            <v>1</v>
          </cell>
          <cell r="AB29">
            <v>1</v>
          </cell>
          <cell r="AC29">
            <v>1</v>
          </cell>
          <cell r="AD29">
            <v>1</v>
          </cell>
        </row>
        <row r="30">
          <cell r="B30" t="str">
            <v>ANG</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1.2880000000000001E-2</v>
          </cell>
          <cell r="S30">
            <v>1.299E-2</v>
          </cell>
          <cell r="T30">
            <v>1.2880000000000001E-2</v>
          </cell>
          <cell r="U30">
            <v>1.188E-2</v>
          </cell>
          <cell r="V30">
            <v>1.1370734473529012E-2</v>
          </cell>
          <cell r="W30">
            <v>1.12144056E-2</v>
          </cell>
          <cell r="X30">
            <v>1.1094279300000001E-2</v>
          </cell>
          <cell r="Y30">
            <v>1.10647995E-2</v>
          </cell>
          <cell r="Z30">
            <v>1.0770973099999999E-2</v>
          </cell>
          <cell r="AA30">
            <v>1.0770973099999999E-2</v>
          </cell>
          <cell r="AB30">
            <v>1.0770973099999999E-2</v>
          </cell>
          <cell r="AC30">
            <v>1.0770973099999999E-2</v>
          </cell>
          <cell r="AD30">
            <v>1.0770973099999999E-2</v>
          </cell>
        </row>
        <row r="31">
          <cell r="B31" t="str">
            <v>ZIM</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0.1275</v>
          </cell>
          <cell r="S31">
            <v>0.1298</v>
          </cell>
          <cell r="T31">
            <v>0.13500000000000001</v>
          </cell>
          <cell r="U31">
            <v>0.12920000000000001</v>
          </cell>
          <cell r="V31">
            <v>0.13508977954298443</v>
          </cell>
          <cell r="W31">
            <v>0.13495906520000001</v>
          </cell>
          <cell r="X31">
            <v>0.13113894139999999</v>
          </cell>
          <cell r="Y31">
            <v>0.1294487577</v>
          </cell>
          <cell r="Z31">
            <v>0.13548520280000001</v>
          </cell>
          <cell r="AA31">
            <v>0.13548520280000001</v>
          </cell>
          <cell r="AB31">
            <v>0.13548520280000001</v>
          </cell>
          <cell r="AC31">
            <v>0.13548520280000001</v>
          </cell>
          <cell r="AD31">
            <v>0.13548520280000001</v>
          </cell>
        </row>
        <row r="32">
          <cell r="B32" t="str">
            <v>OSA</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0.1275</v>
          </cell>
          <cell r="S32">
            <v>0.1298</v>
          </cell>
          <cell r="T32">
            <v>0.13500000000000001</v>
          </cell>
          <cell r="U32">
            <v>0.12920000000000001</v>
          </cell>
          <cell r="V32">
            <v>0.13508977954298443</v>
          </cell>
          <cell r="W32">
            <v>0.13495906520000001</v>
          </cell>
          <cell r="X32">
            <v>0.13113894139999999</v>
          </cell>
          <cell r="Y32">
            <v>0.1294487577</v>
          </cell>
          <cell r="Z32">
            <v>0.13548520280000001</v>
          </cell>
          <cell r="AA32">
            <v>0.13548520280000001</v>
          </cell>
          <cell r="AB32">
            <v>0.13548520280000001</v>
          </cell>
          <cell r="AC32">
            <v>0.13548520280000001</v>
          </cell>
          <cell r="AD32">
            <v>0.13548520280000001</v>
          </cell>
        </row>
        <row r="33">
          <cell r="B33" t="str">
            <v>OEA</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0.1275</v>
          </cell>
          <cell r="S33">
            <v>0.1298</v>
          </cell>
          <cell r="T33">
            <v>0.13500000000000001</v>
          </cell>
          <cell r="U33">
            <v>0.12920000000000001</v>
          </cell>
          <cell r="V33">
            <v>0.13508977954298443</v>
          </cell>
          <cell r="W33">
            <v>0.13495906520000001</v>
          </cell>
          <cell r="X33">
            <v>0.13113894139999999</v>
          </cell>
          <cell r="Y33">
            <v>0.1294487577</v>
          </cell>
          <cell r="Z33">
            <v>0.13548520280000001</v>
          </cell>
          <cell r="AA33">
            <v>0.13548520280000001</v>
          </cell>
          <cell r="AB33">
            <v>0.13548520280000001</v>
          </cell>
          <cell r="AC33">
            <v>0.13548520280000001</v>
          </cell>
          <cell r="AD33">
            <v>0.13548520280000001</v>
          </cell>
        </row>
        <row r="34">
          <cell r="B34" t="str">
            <v>OWA</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0.1275</v>
          </cell>
          <cell r="S34">
            <v>0.1298</v>
          </cell>
          <cell r="T34">
            <v>0.13500000000000001</v>
          </cell>
          <cell r="U34">
            <v>0.12920000000000001</v>
          </cell>
          <cell r="V34">
            <v>0.13508977954298443</v>
          </cell>
          <cell r="W34">
            <v>0.13495906520000001</v>
          </cell>
          <cell r="X34">
            <v>0.13113894139999999</v>
          </cell>
          <cell r="Y34">
            <v>0.1294487577</v>
          </cell>
          <cell r="Z34">
            <v>0.13548520280000001</v>
          </cell>
          <cell r="AA34">
            <v>0.13548520280000001</v>
          </cell>
          <cell r="AB34">
            <v>0.13548520280000001</v>
          </cell>
          <cell r="AC34">
            <v>0.13548520280000001</v>
          </cell>
          <cell r="AD34">
            <v>0.13548520280000001</v>
          </cell>
        </row>
        <row r="35">
          <cell r="B35" t="str">
            <v>OAF</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0.1275</v>
          </cell>
          <cell r="S35">
            <v>0.1298</v>
          </cell>
          <cell r="T35">
            <v>0.13500000000000001</v>
          </cell>
          <cell r="U35">
            <v>0.12920000000000001</v>
          </cell>
          <cell r="V35">
            <v>0.13508977954298443</v>
          </cell>
          <cell r="W35">
            <v>0.13495906520000001</v>
          </cell>
          <cell r="X35">
            <v>0.13113894139999999</v>
          </cell>
          <cell r="Y35">
            <v>0.1294487577</v>
          </cell>
          <cell r="Z35">
            <v>0.13548520280000001</v>
          </cell>
          <cell r="AA35">
            <v>0.13548520280000001</v>
          </cell>
          <cell r="AB35">
            <v>0.13548520280000001</v>
          </cell>
          <cell r="AC35">
            <v>0.13548520280000001</v>
          </cell>
          <cell r="AD35">
            <v>0.13548520280000001</v>
          </cell>
        </row>
        <row r="36">
          <cell r="B36" t="str">
            <v>NMB</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0.1275</v>
          </cell>
          <cell r="S36">
            <v>0.1298</v>
          </cell>
          <cell r="T36">
            <v>0.13500000000000001</v>
          </cell>
          <cell r="U36">
            <v>0.12920000000000001</v>
          </cell>
          <cell r="V36">
            <v>0.13508977954298443</v>
          </cell>
          <cell r="W36">
            <v>0.13495906520000001</v>
          </cell>
          <cell r="X36">
            <v>0.13113894139999999</v>
          </cell>
          <cell r="Y36">
            <v>0.1294487577</v>
          </cell>
          <cell r="Z36">
            <v>0.13548520280000001</v>
          </cell>
          <cell r="AA36">
            <v>0.13548520280000001</v>
          </cell>
          <cell r="AB36">
            <v>0.13548520280000001</v>
          </cell>
          <cell r="AC36">
            <v>0.13548520280000001</v>
          </cell>
          <cell r="AD36">
            <v>0.13548520280000001</v>
          </cell>
        </row>
        <row r="37">
          <cell r="B37" t="str">
            <v>BSW</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0.1275</v>
          </cell>
          <cell r="S37">
            <v>0.1298</v>
          </cell>
          <cell r="T37">
            <v>0.13500000000000001</v>
          </cell>
          <cell r="U37">
            <v>0.12920000000000001</v>
          </cell>
          <cell r="V37">
            <v>0.13508977954298443</v>
          </cell>
          <cell r="W37">
            <v>0.13495906520000001</v>
          </cell>
          <cell r="X37">
            <v>0.13113894139999999</v>
          </cell>
          <cell r="Y37">
            <v>0.1294487577</v>
          </cell>
          <cell r="Z37">
            <v>0.13548520280000001</v>
          </cell>
          <cell r="AA37">
            <v>0.13548520280000001</v>
          </cell>
          <cell r="AB37">
            <v>0.13548520280000001</v>
          </cell>
          <cell r="AC37">
            <v>0.13548520280000001</v>
          </cell>
          <cell r="AD37">
            <v>0.13548520280000001</v>
          </cell>
        </row>
        <row r="38">
          <cell r="B38" t="str">
            <v>LES</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0.1275</v>
          </cell>
          <cell r="S38">
            <v>0.1298</v>
          </cell>
          <cell r="T38">
            <v>0.13500000000000001</v>
          </cell>
          <cell r="U38">
            <v>0.12920000000000001</v>
          </cell>
          <cell r="V38">
            <v>0.13508977954298443</v>
          </cell>
          <cell r="W38">
            <v>0.13495906520000001</v>
          </cell>
          <cell r="X38">
            <v>0.13113894139999999</v>
          </cell>
          <cell r="Y38">
            <v>0.1294487577</v>
          </cell>
          <cell r="Z38">
            <v>0.13548520280000001</v>
          </cell>
          <cell r="AA38">
            <v>0.13548520280000001</v>
          </cell>
          <cell r="AB38">
            <v>0.13548520280000001</v>
          </cell>
          <cell r="AC38">
            <v>0.13548520280000001</v>
          </cell>
          <cell r="AD38">
            <v>0.13548520280000001</v>
          </cell>
        </row>
        <row r="39">
          <cell r="B39" t="str">
            <v>SWL</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0.1275</v>
          </cell>
          <cell r="S39">
            <v>0.1298</v>
          </cell>
          <cell r="T39">
            <v>0.13500000000000001</v>
          </cell>
          <cell r="U39">
            <v>0.12920000000000001</v>
          </cell>
          <cell r="V39">
            <v>0.13508977954298443</v>
          </cell>
          <cell r="W39">
            <v>0.13495906520000001</v>
          </cell>
          <cell r="X39">
            <v>0.13113894139999999</v>
          </cell>
          <cell r="Y39">
            <v>0.1294487577</v>
          </cell>
          <cell r="Z39">
            <v>0.13548520280000001</v>
          </cell>
          <cell r="AA39">
            <v>0.13548520280000001</v>
          </cell>
          <cell r="AB39">
            <v>0.13548520280000001</v>
          </cell>
          <cell r="AC39">
            <v>0.13548520280000001</v>
          </cell>
          <cell r="AD39">
            <v>0.13548520280000001</v>
          </cell>
        </row>
        <row r="40">
          <cell r="B40" t="str">
            <v>MAL</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0.1275</v>
          </cell>
          <cell r="S40">
            <v>0.1298</v>
          </cell>
          <cell r="T40">
            <v>0.13500000000000001</v>
          </cell>
          <cell r="U40">
            <v>0.12920000000000001</v>
          </cell>
          <cell r="V40">
            <v>0.13508977954298443</v>
          </cell>
          <cell r="W40">
            <v>0.13495906520000001</v>
          </cell>
          <cell r="X40">
            <v>0.13113894139999999</v>
          </cell>
          <cell r="Y40">
            <v>0.1294487577</v>
          </cell>
          <cell r="Z40">
            <v>0.13548520280000001</v>
          </cell>
          <cell r="AA40">
            <v>0.13548520280000001</v>
          </cell>
          <cell r="AB40">
            <v>0.13548520280000001</v>
          </cell>
          <cell r="AC40">
            <v>0.13548520280000001</v>
          </cell>
          <cell r="AD40">
            <v>0.13548520280000001</v>
          </cell>
        </row>
      </sheetData>
      <sheetData sheetId="16">
        <row r="6">
          <cell r="A6">
            <v>1</v>
          </cell>
          <cell r="B6">
            <v>39568</v>
          </cell>
          <cell r="C6">
            <v>1</v>
          </cell>
        </row>
        <row r="7">
          <cell r="A7">
            <v>2</v>
          </cell>
          <cell r="B7">
            <v>39599</v>
          </cell>
          <cell r="C7">
            <v>2</v>
          </cell>
        </row>
        <row r="8">
          <cell r="A8">
            <v>3</v>
          </cell>
          <cell r="B8">
            <v>39629</v>
          </cell>
          <cell r="C8">
            <v>3</v>
          </cell>
        </row>
        <row r="9">
          <cell r="A9">
            <v>4</v>
          </cell>
          <cell r="B9">
            <v>39660</v>
          </cell>
          <cell r="C9">
            <v>4</v>
          </cell>
        </row>
        <row r="10">
          <cell r="A10">
            <v>5</v>
          </cell>
          <cell r="B10">
            <v>39690</v>
          </cell>
          <cell r="C10">
            <v>5</v>
          </cell>
        </row>
        <row r="11">
          <cell r="A11">
            <v>6</v>
          </cell>
          <cell r="B11">
            <v>39721</v>
          </cell>
          <cell r="C11">
            <v>6</v>
          </cell>
        </row>
        <row r="12">
          <cell r="A12">
            <v>7</v>
          </cell>
          <cell r="B12">
            <v>39752</v>
          </cell>
          <cell r="C12">
            <v>7</v>
          </cell>
        </row>
        <row r="13">
          <cell r="A13">
            <v>8</v>
          </cell>
          <cell r="B13">
            <v>39782</v>
          </cell>
          <cell r="C13">
            <v>8</v>
          </cell>
        </row>
        <row r="14">
          <cell r="A14">
            <v>9</v>
          </cell>
          <cell r="B14">
            <v>39813</v>
          </cell>
          <cell r="C14">
            <v>9</v>
          </cell>
        </row>
        <row r="15">
          <cell r="A15">
            <v>10</v>
          </cell>
          <cell r="B15">
            <v>39844</v>
          </cell>
          <cell r="C15">
            <v>10</v>
          </cell>
        </row>
        <row r="16">
          <cell r="A16">
            <v>11</v>
          </cell>
          <cell r="B16">
            <v>39872</v>
          </cell>
          <cell r="C16">
            <v>11</v>
          </cell>
        </row>
        <row r="17">
          <cell r="A17">
            <v>12</v>
          </cell>
          <cell r="B17">
            <v>39903</v>
          </cell>
          <cell r="C17">
            <v>12</v>
          </cell>
        </row>
        <row r="18">
          <cell r="A18">
            <v>13</v>
          </cell>
          <cell r="B18">
            <v>39933</v>
          </cell>
          <cell r="C18">
            <v>13</v>
          </cell>
        </row>
        <row r="19">
          <cell r="A19">
            <v>14</v>
          </cell>
          <cell r="B19">
            <v>39964</v>
          </cell>
          <cell r="C19">
            <v>14</v>
          </cell>
        </row>
        <row r="20">
          <cell r="A20">
            <v>15</v>
          </cell>
          <cell r="B20">
            <v>39994</v>
          </cell>
          <cell r="C20">
            <v>15</v>
          </cell>
        </row>
        <row r="21">
          <cell r="A21">
            <v>16</v>
          </cell>
          <cell r="B21">
            <v>40025</v>
          </cell>
          <cell r="C21">
            <v>16</v>
          </cell>
        </row>
        <row r="22">
          <cell r="A22">
            <v>17</v>
          </cell>
          <cell r="B22">
            <v>40056</v>
          </cell>
          <cell r="C22">
            <v>17</v>
          </cell>
        </row>
        <row r="23">
          <cell r="A23">
            <v>18</v>
          </cell>
          <cell r="B23">
            <v>40086</v>
          </cell>
          <cell r="C23">
            <v>18</v>
          </cell>
        </row>
        <row r="24">
          <cell r="A24">
            <v>19</v>
          </cell>
          <cell r="B24">
            <v>40117</v>
          </cell>
          <cell r="C24">
            <v>19</v>
          </cell>
        </row>
        <row r="25">
          <cell r="A25">
            <v>20</v>
          </cell>
          <cell r="B25">
            <v>40147</v>
          </cell>
          <cell r="C25">
            <v>20</v>
          </cell>
        </row>
        <row r="26">
          <cell r="A26">
            <v>21</v>
          </cell>
          <cell r="B26">
            <v>40178</v>
          </cell>
          <cell r="C26">
            <v>21</v>
          </cell>
        </row>
        <row r="27">
          <cell r="A27">
            <v>22</v>
          </cell>
          <cell r="B27">
            <v>40209</v>
          </cell>
          <cell r="C27">
            <v>22</v>
          </cell>
        </row>
        <row r="28">
          <cell r="A28">
            <v>23</v>
          </cell>
          <cell r="B28">
            <v>40237</v>
          </cell>
          <cell r="C28">
            <v>23</v>
          </cell>
        </row>
        <row r="29">
          <cell r="A29">
            <v>24</v>
          </cell>
          <cell r="B29">
            <v>40268</v>
          </cell>
          <cell r="C29">
            <v>24</v>
          </cell>
        </row>
        <row r="30">
          <cell r="A30">
            <v>25</v>
          </cell>
          <cell r="B30">
            <v>40298</v>
          </cell>
          <cell r="C30">
            <v>25</v>
          </cell>
        </row>
        <row r="31">
          <cell r="A31">
            <v>26</v>
          </cell>
          <cell r="B31">
            <v>40329</v>
          </cell>
          <cell r="C31">
            <v>26</v>
          </cell>
        </row>
        <row r="32">
          <cell r="A32">
            <v>27</v>
          </cell>
          <cell r="B32">
            <v>40359</v>
          </cell>
          <cell r="C32">
            <v>27</v>
          </cell>
        </row>
        <row r="33">
          <cell r="A33">
            <v>28</v>
          </cell>
          <cell r="B33">
            <v>40390</v>
          </cell>
          <cell r="C33">
            <v>28</v>
          </cell>
        </row>
        <row r="34">
          <cell r="A34">
            <v>29</v>
          </cell>
          <cell r="B34">
            <v>40421</v>
          </cell>
          <cell r="C34">
            <v>29</v>
          </cell>
        </row>
        <row r="35">
          <cell r="A35">
            <v>30</v>
          </cell>
          <cell r="B35">
            <v>40451</v>
          </cell>
          <cell r="C35">
            <v>30</v>
          </cell>
        </row>
        <row r="36">
          <cell r="A36">
            <v>31</v>
          </cell>
          <cell r="B36">
            <v>40482</v>
          </cell>
          <cell r="C36">
            <v>31</v>
          </cell>
        </row>
        <row r="37">
          <cell r="A37">
            <v>32</v>
          </cell>
          <cell r="B37">
            <v>40512</v>
          </cell>
          <cell r="C37">
            <v>32</v>
          </cell>
        </row>
        <row r="38">
          <cell r="A38">
            <v>33</v>
          </cell>
          <cell r="B38">
            <v>40543</v>
          </cell>
          <cell r="C38">
            <v>33</v>
          </cell>
        </row>
        <row r="39">
          <cell r="A39">
            <v>34</v>
          </cell>
          <cell r="B39">
            <v>40574</v>
          </cell>
          <cell r="C39">
            <v>34</v>
          </cell>
        </row>
        <row r="40">
          <cell r="A40">
            <v>35</v>
          </cell>
          <cell r="B40">
            <v>40602</v>
          </cell>
          <cell r="C40">
            <v>35</v>
          </cell>
        </row>
        <row r="41">
          <cell r="A41">
            <v>36</v>
          </cell>
          <cell r="B41">
            <v>40633</v>
          </cell>
          <cell r="C41">
            <v>36</v>
          </cell>
        </row>
        <row r="42">
          <cell r="A42">
            <v>37</v>
          </cell>
          <cell r="B42">
            <v>40663</v>
          </cell>
          <cell r="C42">
            <v>37</v>
          </cell>
        </row>
        <row r="43">
          <cell r="A43">
            <v>38</v>
          </cell>
          <cell r="B43">
            <v>40694</v>
          </cell>
          <cell r="C43">
            <v>38</v>
          </cell>
        </row>
        <row r="44">
          <cell r="A44">
            <v>39</v>
          </cell>
          <cell r="B44">
            <v>40724</v>
          </cell>
          <cell r="C44">
            <v>39</v>
          </cell>
        </row>
      </sheetData>
      <sheetData sheetId="17"/>
      <sheetData sheetId="18">
        <row r="6">
          <cell r="A6">
            <v>1</v>
          </cell>
          <cell r="B6">
            <v>8</v>
          </cell>
          <cell r="C6" t="str">
            <v>VC Madagascar</v>
          </cell>
          <cell r="D6" t="str">
            <v>1010</v>
          </cell>
          <cell r="E6">
            <v>252123</v>
          </cell>
          <cell r="F6">
            <v>731697</v>
          </cell>
          <cell r="G6">
            <v>817391</v>
          </cell>
          <cell r="H6">
            <v>264323.88</v>
          </cell>
          <cell r="I6">
            <v>264323.88</v>
          </cell>
          <cell r="J6">
            <v>174323.88</v>
          </cell>
          <cell r="K6">
            <v>138323.88</v>
          </cell>
          <cell r="L6">
            <v>292247.17200000002</v>
          </cell>
          <cell r="M6">
            <v>259847.17200000002</v>
          </cell>
          <cell r="N6">
            <v>259847.17200000002</v>
          </cell>
          <cell r="O6">
            <v>164723.29200000002</v>
          </cell>
          <cell r="P6">
            <v>164723.29200000002</v>
          </cell>
        </row>
        <row r="7">
          <cell r="A7">
            <v>2</v>
          </cell>
          <cell r="B7">
            <v>8</v>
          </cell>
          <cell r="C7" t="str">
            <v>VC Madagascar</v>
          </cell>
          <cell r="D7" t="str">
            <v>1096</v>
          </cell>
          <cell r="E7">
            <v>0</v>
          </cell>
          <cell r="F7">
            <v>0</v>
          </cell>
          <cell r="G7">
            <v>0</v>
          </cell>
          <cell r="H7">
            <v>29369.319999999992</v>
          </cell>
          <cell r="I7">
            <v>29369.319999999992</v>
          </cell>
          <cell r="J7">
            <v>19369.319999999992</v>
          </cell>
          <cell r="K7">
            <v>15369.319999999992</v>
          </cell>
          <cell r="L7">
            <v>32471.907999999981</v>
          </cell>
          <cell r="M7">
            <v>28871.907999999981</v>
          </cell>
          <cell r="N7">
            <v>28871.907999999981</v>
          </cell>
          <cell r="O7">
            <v>18302.587999999989</v>
          </cell>
          <cell r="P7">
            <v>18302.587999999989</v>
          </cell>
        </row>
        <row r="8">
          <cell r="A8">
            <v>3</v>
          </cell>
          <cell r="B8">
            <v>8</v>
          </cell>
          <cell r="C8" t="str">
            <v>VC Madagascar</v>
          </cell>
          <cell r="D8" t="str">
            <v>2010</v>
          </cell>
          <cell r="E8">
            <v>145744.73265858294</v>
          </cell>
          <cell r="F8">
            <v>448649.78553340968</v>
          </cell>
          <cell r="G8">
            <v>504350.88553340972</v>
          </cell>
          <cell r="H8">
            <v>134577.9955334097</v>
          </cell>
          <cell r="I8">
            <v>134577.9955334097</v>
          </cell>
          <cell r="J8">
            <v>79577.995533409674</v>
          </cell>
          <cell r="K8">
            <v>57577.995533409681</v>
          </cell>
          <cell r="L8">
            <v>151642.2295334097</v>
          </cell>
          <cell r="M8">
            <v>131842.2295334097</v>
          </cell>
          <cell r="N8">
            <v>131842.2295334097</v>
          </cell>
          <cell r="O8">
            <v>73710.96953340969</v>
          </cell>
          <cell r="P8">
            <v>73710.96953340969</v>
          </cell>
        </row>
        <row r="9">
          <cell r="A9">
            <v>4</v>
          </cell>
          <cell r="B9">
            <v>8</v>
          </cell>
          <cell r="C9" t="str">
            <v>VC Madagascar</v>
          </cell>
          <cell r="D9" t="str">
            <v>2055</v>
          </cell>
          <cell r="E9">
            <v>18135.217341417061</v>
          </cell>
          <cell r="F9">
            <v>18135.217341417061</v>
          </cell>
          <cell r="G9">
            <v>18135.217341417061</v>
          </cell>
          <cell r="H9">
            <v>18135.217341417061</v>
          </cell>
          <cell r="I9">
            <v>18135.217341417061</v>
          </cell>
          <cell r="J9">
            <v>18135.217341417061</v>
          </cell>
          <cell r="K9">
            <v>18135.217341417061</v>
          </cell>
          <cell r="L9">
            <v>18135.217341417061</v>
          </cell>
          <cell r="M9">
            <v>18135.217341417061</v>
          </cell>
          <cell r="N9">
            <v>18135.217341417061</v>
          </cell>
          <cell r="O9">
            <v>18135.217341417061</v>
          </cell>
          <cell r="P9">
            <v>18135.217341417061</v>
          </cell>
        </row>
        <row r="10">
          <cell r="A10">
            <v>5</v>
          </cell>
          <cell r="B10">
            <v>8</v>
          </cell>
          <cell r="C10" t="str">
            <v>VC Madagascar</v>
          </cell>
          <cell r="D10" t="str">
            <v>2030</v>
          </cell>
          <cell r="E10">
            <v>0</v>
          </cell>
          <cell r="F10">
            <v>8818.0471251732542</v>
          </cell>
          <cell r="G10">
            <v>8818.0471251732542</v>
          </cell>
          <cell r="H10">
            <v>8818.0471251732542</v>
          </cell>
          <cell r="I10">
            <v>8818.0471251732542</v>
          </cell>
          <cell r="J10">
            <v>8818.0471251732542</v>
          </cell>
          <cell r="K10">
            <v>8818.0471251732542</v>
          </cell>
          <cell r="L10">
            <v>8818.0471251732542</v>
          </cell>
          <cell r="M10">
            <v>8818.0471251732542</v>
          </cell>
          <cell r="N10">
            <v>8818.0471251732542</v>
          </cell>
          <cell r="O10">
            <v>8818.0471251732542</v>
          </cell>
          <cell r="P10">
            <v>8818.0471251732542</v>
          </cell>
        </row>
        <row r="11">
          <cell r="A11">
            <v>6</v>
          </cell>
          <cell r="B11">
            <v>8</v>
          </cell>
          <cell r="C11" t="str">
            <v>VC Madagascar</v>
          </cell>
          <cell r="D11" t="str">
            <v>4730</v>
          </cell>
          <cell r="E11">
            <v>11178.385339692672</v>
          </cell>
          <cell r="F11">
            <v>11178.385339692672</v>
          </cell>
          <cell r="G11">
            <v>11178.385339692672</v>
          </cell>
          <cell r="H11">
            <v>11178.385339692672</v>
          </cell>
          <cell r="I11">
            <v>11178.385339692672</v>
          </cell>
          <cell r="J11">
            <v>11178.385339692672</v>
          </cell>
          <cell r="K11">
            <v>11178.385339692672</v>
          </cell>
          <cell r="L11">
            <v>11178.385339692672</v>
          </cell>
          <cell r="M11">
            <v>11178.385339692672</v>
          </cell>
          <cell r="N11">
            <v>11178.385339692672</v>
          </cell>
          <cell r="O11">
            <v>11178.385339692672</v>
          </cell>
          <cell r="P11">
            <v>11178.385339692672</v>
          </cell>
        </row>
        <row r="12">
          <cell r="A12">
            <v>7</v>
          </cell>
          <cell r="B12">
            <v>8</v>
          </cell>
          <cell r="C12" t="str">
            <v>VC Madagascar</v>
          </cell>
          <cell r="D12" t="str">
            <v>4840</v>
          </cell>
          <cell r="E12">
            <v>6000</v>
          </cell>
          <cell r="F12">
            <v>0</v>
          </cell>
          <cell r="G12">
            <v>0</v>
          </cell>
          <cell r="H12">
            <v>0</v>
          </cell>
          <cell r="I12">
            <v>0</v>
          </cell>
          <cell r="J12">
            <v>0</v>
          </cell>
          <cell r="K12">
            <v>0</v>
          </cell>
          <cell r="L12">
            <v>0</v>
          </cell>
          <cell r="M12">
            <v>0</v>
          </cell>
          <cell r="N12">
            <v>0</v>
          </cell>
          <cell r="O12">
            <v>0</v>
          </cell>
          <cell r="P12">
            <v>0</v>
          </cell>
        </row>
        <row r="13">
          <cell r="A13">
            <v>8</v>
          </cell>
          <cell r="B13">
            <v>8</v>
          </cell>
          <cell r="C13" t="str">
            <v>VC Madagascar</v>
          </cell>
          <cell r="D13" t="str">
            <v>4595</v>
          </cell>
          <cell r="E13">
            <v>806.79057388168201</v>
          </cell>
          <cell r="F13">
            <v>806.79057388168201</v>
          </cell>
          <cell r="G13">
            <v>806.79057388168201</v>
          </cell>
          <cell r="H13">
            <v>806.79057388168201</v>
          </cell>
          <cell r="I13">
            <v>806.79057388168201</v>
          </cell>
          <cell r="J13">
            <v>806.79057388168201</v>
          </cell>
          <cell r="K13">
            <v>806.79057388168201</v>
          </cell>
          <cell r="L13">
            <v>806.79057388168201</v>
          </cell>
          <cell r="M13">
            <v>806.79057388168201</v>
          </cell>
          <cell r="N13">
            <v>806.79057388168201</v>
          </cell>
          <cell r="O13">
            <v>806.79057388168201</v>
          </cell>
          <cell r="P13">
            <v>806.79057388168201</v>
          </cell>
        </row>
        <row r="14">
          <cell r="A14">
            <v>9</v>
          </cell>
          <cell r="B14">
            <v>8</v>
          </cell>
          <cell r="C14" t="str">
            <v>VC Madagascar</v>
          </cell>
          <cell r="D14" t="str">
            <v>4060</v>
          </cell>
          <cell r="E14">
            <v>0</v>
          </cell>
          <cell r="F14">
            <v>0</v>
          </cell>
          <cell r="G14">
            <v>0</v>
          </cell>
          <cell r="H14">
            <v>0</v>
          </cell>
          <cell r="I14">
            <v>0</v>
          </cell>
          <cell r="J14">
            <v>0</v>
          </cell>
          <cell r="K14">
            <v>0</v>
          </cell>
          <cell r="L14">
            <v>0</v>
          </cell>
          <cell r="M14">
            <v>0</v>
          </cell>
          <cell r="N14">
            <v>0</v>
          </cell>
          <cell r="O14">
            <v>0</v>
          </cell>
          <cell r="P14">
            <v>4779.4293361372647</v>
          </cell>
        </row>
        <row r="15">
          <cell r="A15">
            <v>10</v>
          </cell>
          <cell r="B15">
            <v>8</v>
          </cell>
          <cell r="C15" t="str">
            <v>VC Madagascar</v>
          </cell>
          <cell r="D15" t="str">
            <v>4050</v>
          </cell>
          <cell r="E15">
            <v>499.99999999999994</v>
          </cell>
          <cell r="F15">
            <v>499.99999999999994</v>
          </cell>
          <cell r="G15">
            <v>499.99999999999994</v>
          </cell>
          <cell r="H15">
            <v>499.99999999999994</v>
          </cell>
          <cell r="I15">
            <v>499.99999999999994</v>
          </cell>
          <cell r="J15">
            <v>499.99999999999994</v>
          </cell>
          <cell r="K15">
            <v>499.99999999999994</v>
          </cell>
          <cell r="L15">
            <v>499.99999999999994</v>
          </cell>
          <cell r="M15">
            <v>499.99999999999994</v>
          </cell>
          <cell r="N15">
            <v>499.99999999999994</v>
          </cell>
          <cell r="O15">
            <v>499.99999999999994</v>
          </cell>
          <cell r="P15">
            <v>499.99999999999994</v>
          </cell>
        </row>
        <row r="16">
          <cell r="A16">
            <v>11</v>
          </cell>
          <cell r="B16">
            <v>8</v>
          </cell>
          <cell r="C16" t="str">
            <v>VC Madagascar</v>
          </cell>
          <cell r="D16" t="str">
            <v>4150</v>
          </cell>
          <cell r="E16">
            <v>495.79433597795099</v>
          </cell>
          <cell r="F16">
            <v>495.79433597795099</v>
          </cell>
          <cell r="G16">
            <v>495.79433597795099</v>
          </cell>
          <cell r="H16">
            <v>495.79433597795099</v>
          </cell>
          <cell r="I16">
            <v>495.79433597795099</v>
          </cell>
          <cell r="J16">
            <v>495.79433597795099</v>
          </cell>
          <cell r="K16">
            <v>495.79433597795099</v>
          </cell>
          <cell r="L16">
            <v>495.79433597795099</v>
          </cell>
          <cell r="M16">
            <v>495.79433597795099</v>
          </cell>
          <cell r="N16">
            <v>495.79433597795099</v>
          </cell>
          <cell r="O16">
            <v>495.79433597795099</v>
          </cell>
          <cell r="P16">
            <v>495.79433597795099</v>
          </cell>
        </row>
        <row r="17">
          <cell r="A17">
            <v>12</v>
          </cell>
          <cell r="B17">
            <v>8</v>
          </cell>
          <cell r="C17" t="str">
            <v>VC Madagascar</v>
          </cell>
          <cell r="D17" t="str">
            <v>4250</v>
          </cell>
          <cell r="E17">
            <v>788.60584046264876</v>
          </cell>
          <cell r="F17">
            <v>788.60584046264876</v>
          </cell>
          <cell r="G17">
            <v>788.60584046264876</v>
          </cell>
          <cell r="H17">
            <v>788.60584046264876</v>
          </cell>
          <cell r="I17">
            <v>788.60584046264876</v>
          </cell>
          <cell r="J17">
            <v>788.60584046264876</v>
          </cell>
          <cell r="K17">
            <v>788.60584046264876</v>
          </cell>
          <cell r="L17">
            <v>788.60584046264876</v>
          </cell>
          <cell r="M17">
            <v>788.60584046264876</v>
          </cell>
          <cell r="N17">
            <v>788.60584046264876</v>
          </cell>
          <cell r="O17">
            <v>788.60584046264876</v>
          </cell>
          <cell r="P17">
            <v>788.60584046264876</v>
          </cell>
        </row>
        <row r="18">
          <cell r="A18">
            <v>13</v>
          </cell>
          <cell r="B18">
            <v>8</v>
          </cell>
          <cell r="C18" t="str">
            <v>VC Madagascar</v>
          </cell>
          <cell r="D18" t="str">
            <v>4360</v>
          </cell>
          <cell r="E18">
            <v>2628.6861348754956</v>
          </cell>
          <cell r="F18">
            <v>2628.6861348754956</v>
          </cell>
          <cell r="G18">
            <v>2628.6861348754956</v>
          </cell>
          <cell r="H18">
            <v>2628.6861348754956</v>
          </cell>
          <cell r="I18">
            <v>2628.6861348754956</v>
          </cell>
          <cell r="J18">
            <v>2628.6861348754956</v>
          </cell>
          <cell r="K18">
            <v>2628.6861348754956</v>
          </cell>
          <cell r="L18">
            <v>2628.6861348754956</v>
          </cell>
          <cell r="M18">
            <v>2628.6861348754956</v>
          </cell>
          <cell r="N18">
            <v>2628.6861348754956</v>
          </cell>
          <cell r="O18">
            <v>2628.6861348754956</v>
          </cell>
          <cell r="P18">
            <v>2628.6861348754956</v>
          </cell>
        </row>
        <row r="19">
          <cell r="A19">
            <v>14</v>
          </cell>
          <cell r="B19">
            <v>8</v>
          </cell>
          <cell r="C19" t="str">
            <v>VC Madagascar</v>
          </cell>
          <cell r="D19" t="str">
            <v>4700</v>
          </cell>
          <cell r="E19">
            <v>210.29489079003969</v>
          </cell>
          <cell r="F19">
            <v>210.29489079003969</v>
          </cell>
          <cell r="G19">
            <v>210.29489079003969</v>
          </cell>
          <cell r="H19">
            <v>210.29489079003969</v>
          </cell>
          <cell r="I19">
            <v>210.29489079003969</v>
          </cell>
          <cell r="J19">
            <v>210.29489079003969</v>
          </cell>
          <cell r="K19">
            <v>210.29489079003969</v>
          </cell>
          <cell r="L19">
            <v>210.29489079003969</v>
          </cell>
          <cell r="M19">
            <v>210.29489079003969</v>
          </cell>
          <cell r="N19">
            <v>210.29489079003969</v>
          </cell>
          <cell r="O19">
            <v>210.29489079003969</v>
          </cell>
          <cell r="P19">
            <v>210.29489079003969</v>
          </cell>
        </row>
        <row r="20">
          <cell r="A20">
            <v>15</v>
          </cell>
          <cell r="B20">
            <v>8</v>
          </cell>
          <cell r="C20" t="str">
            <v>VC Madagascar</v>
          </cell>
          <cell r="D20" t="str">
            <v>4260</v>
          </cell>
          <cell r="E20">
            <v>0</v>
          </cell>
          <cell r="F20">
            <v>500</v>
          </cell>
          <cell r="G20">
            <v>0</v>
          </cell>
          <cell r="H20">
            <v>0</v>
          </cell>
          <cell r="I20">
            <v>0</v>
          </cell>
          <cell r="J20">
            <v>0</v>
          </cell>
          <cell r="K20">
            <v>1500</v>
          </cell>
          <cell r="L20">
            <v>0</v>
          </cell>
          <cell r="M20">
            <v>0</v>
          </cell>
          <cell r="N20">
            <v>0</v>
          </cell>
          <cell r="O20">
            <v>0</v>
          </cell>
          <cell r="P20">
            <v>0</v>
          </cell>
        </row>
        <row r="21">
          <cell r="A21">
            <v>16</v>
          </cell>
          <cell r="B21">
            <v>8</v>
          </cell>
          <cell r="C21" t="str">
            <v>VC Madagascar</v>
          </cell>
          <cell r="D21" t="str">
            <v>4380</v>
          </cell>
          <cell r="E21">
            <v>0</v>
          </cell>
          <cell r="F21">
            <v>600</v>
          </cell>
          <cell r="G21">
            <v>600</v>
          </cell>
          <cell r="H21">
            <v>600</v>
          </cell>
          <cell r="I21">
            <v>600</v>
          </cell>
          <cell r="J21">
            <v>3099.9999999999995</v>
          </cell>
          <cell r="K21">
            <v>600</v>
          </cell>
          <cell r="L21">
            <v>600</v>
          </cell>
          <cell r="M21">
            <v>600</v>
          </cell>
          <cell r="N21">
            <v>600</v>
          </cell>
          <cell r="O21">
            <v>600</v>
          </cell>
          <cell r="P21">
            <v>600</v>
          </cell>
        </row>
        <row r="22">
          <cell r="A22">
            <v>17</v>
          </cell>
          <cell r="B22">
            <v>8</v>
          </cell>
          <cell r="C22" t="str">
            <v>VC Madagascar</v>
          </cell>
          <cell r="D22" t="str">
            <v>4500</v>
          </cell>
          <cell r="E22">
            <v>10.036801605888256</v>
          </cell>
          <cell r="F22">
            <v>10.036801605888256</v>
          </cell>
          <cell r="G22">
            <v>10.036801605888256</v>
          </cell>
          <cell r="H22">
            <v>10.036801605888256</v>
          </cell>
          <cell r="I22">
            <v>10.036801605888256</v>
          </cell>
          <cell r="J22">
            <v>10.036801605888256</v>
          </cell>
          <cell r="K22">
            <v>10.036801605888256</v>
          </cell>
          <cell r="L22">
            <v>10.036801605888256</v>
          </cell>
          <cell r="M22">
            <v>10.036801605888256</v>
          </cell>
          <cell r="N22">
            <v>10.036801605888256</v>
          </cell>
          <cell r="O22">
            <v>10.036801605888256</v>
          </cell>
          <cell r="P22">
            <v>10.036801605888256</v>
          </cell>
        </row>
        <row r="23">
          <cell r="A23">
            <v>18</v>
          </cell>
          <cell r="B23">
            <v>8</v>
          </cell>
          <cell r="C23" t="str">
            <v>VC Madagascar</v>
          </cell>
          <cell r="D23" t="str">
            <v>4601</v>
          </cell>
          <cell r="E23">
            <v>955.88586722745299</v>
          </cell>
          <cell r="F23">
            <v>955.88586722745299</v>
          </cell>
          <cell r="G23">
            <v>955.88586722745299</v>
          </cell>
          <cell r="H23">
            <v>955.88586722745299</v>
          </cell>
          <cell r="I23">
            <v>955.88586722745299</v>
          </cell>
          <cell r="J23">
            <v>955.88586722745299</v>
          </cell>
          <cell r="K23">
            <v>955.88586722745299</v>
          </cell>
          <cell r="L23">
            <v>955.88586722745299</v>
          </cell>
          <cell r="M23">
            <v>955.88586722745299</v>
          </cell>
          <cell r="N23">
            <v>955.88586722745299</v>
          </cell>
          <cell r="O23">
            <v>955.88586722745299</v>
          </cell>
          <cell r="P23">
            <v>955.88586722745299</v>
          </cell>
        </row>
        <row r="24">
          <cell r="A24">
            <v>19</v>
          </cell>
          <cell r="B24">
            <v>8</v>
          </cell>
          <cell r="C24" t="str">
            <v>VC Madagascar</v>
          </cell>
          <cell r="D24" t="str">
            <v>4603</v>
          </cell>
          <cell r="E24">
            <v>0</v>
          </cell>
          <cell r="F24">
            <v>0</v>
          </cell>
          <cell r="G24">
            <v>4000</v>
          </cell>
          <cell r="H24">
            <v>0</v>
          </cell>
          <cell r="I24">
            <v>0</v>
          </cell>
          <cell r="J24">
            <v>4000</v>
          </cell>
          <cell r="K24">
            <v>0</v>
          </cell>
          <cell r="L24">
            <v>0</v>
          </cell>
          <cell r="M24">
            <v>4000</v>
          </cell>
          <cell r="N24">
            <v>0</v>
          </cell>
          <cell r="O24">
            <v>0</v>
          </cell>
          <cell r="P24">
            <v>4000</v>
          </cell>
        </row>
        <row r="25">
          <cell r="A25">
            <v>20</v>
          </cell>
          <cell r="B25">
            <v>8</v>
          </cell>
          <cell r="C25" t="str">
            <v>VC Madagascar</v>
          </cell>
          <cell r="D25" t="str">
            <v>4660</v>
          </cell>
          <cell r="E25">
            <v>73.897146680686319</v>
          </cell>
          <cell r="F25">
            <v>73.897146680686319</v>
          </cell>
          <cell r="G25">
            <v>73.897146680686319</v>
          </cell>
          <cell r="H25">
            <v>73.897146680686319</v>
          </cell>
          <cell r="I25">
            <v>73.897146680686319</v>
          </cell>
          <cell r="J25">
            <v>73.897146680686319</v>
          </cell>
          <cell r="K25">
            <v>73.897146680686319</v>
          </cell>
          <cell r="L25">
            <v>73.897146680686319</v>
          </cell>
          <cell r="M25">
            <v>73.897146680686319</v>
          </cell>
          <cell r="N25">
            <v>73.897146680686319</v>
          </cell>
          <cell r="O25">
            <v>73.897146680686319</v>
          </cell>
          <cell r="P25">
            <v>73.897146680686319</v>
          </cell>
        </row>
        <row r="26">
          <cell r="A26">
            <v>21</v>
          </cell>
          <cell r="B26">
            <v>8</v>
          </cell>
          <cell r="C26" t="str">
            <v>VC Madagascar</v>
          </cell>
          <cell r="D26" t="str">
            <v>4680</v>
          </cell>
          <cell r="E26">
            <v>1911.771734454906</v>
          </cell>
          <cell r="F26">
            <v>1911.771734454906</v>
          </cell>
          <cell r="G26">
            <v>1911.771734454906</v>
          </cell>
          <cell r="H26">
            <v>1911.771734454906</v>
          </cell>
          <cell r="I26">
            <v>1911.771734454906</v>
          </cell>
          <cell r="J26">
            <v>1911.771734454906</v>
          </cell>
          <cell r="K26">
            <v>1911.771734454906</v>
          </cell>
          <cell r="L26">
            <v>1911.771734454906</v>
          </cell>
          <cell r="M26">
            <v>1911.771734454906</v>
          </cell>
          <cell r="N26">
            <v>1911.771734454906</v>
          </cell>
          <cell r="O26">
            <v>1911.771734454906</v>
          </cell>
          <cell r="P26">
            <v>1911.771734454906</v>
          </cell>
        </row>
        <row r="27">
          <cell r="A27">
            <v>22</v>
          </cell>
          <cell r="B27">
            <v>8</v>
          </cell>
          <cell r="C27" t="str">
            <v>VC Madagascar</v>
          </cell>
          <cell r="D27" t="str">
            <v>4780</v>
          </cell>
          <cell r="E27">
            <v>210.29489079003966</v>
          </cell>
          <cell r="F27">
            <v>210.29489079003966</v>
          </cell>
          <cell r="G27">
            <v>210.29489079003966</v>
          </cell>
          <cell r="H27">
            <v>210.29489079003966</v>
          </cell>
          <cell r="I27">
            <v>210.29489079003966</v>
          </cell>
          <cell r="J27">
            <v>210.29489079003966</v>
          </cell>
          <cell r="K27">
            <v>210.29489079003966</v>
          </cell>
          <cell r="L27">
            <v>210.29489079003966</v>
          </cell>
          <cell r="M27">
            <v>210.29489079003966</v>
          </cell>
          <cell r="N27">
            <v>210.29489079003966</v>
          </cell>
          <cell r="O27">
            <v>210.29489079003966</v>
          </cell>
          <cell r="P27">
            <v>210.29489079003966</v>
          </cell>
        </row>
        <row r="28">
          <cell r="A28">
            <v>23</v>
          </cell>
          <cell r="B28">
            <v>8</v>
          </cell>
          <cell r="C28" t="str">
            <v>VC Madagascar</v>
          </cell>
          <cell r="D28" t="str">
            <v>4785</v>
          </cell>
          <cell r="E28">
            <v>2000.0000477942936</v>
          </cell>
          <cell r="F28">
            <v>3000.0000477942936</v>
          </cell>
          <cell r="G28">
            <v>6000.000047794294</v>
          </cell>
          <cell r="H28">
            <v>6000.000047794294</v>
          </cell>
          <cell r="I28">
            <v>3000.0000477942936</v>
          </cell>
          <cell r="J28">
            <v>6000.000047794294</v>
          </cell>
          <cell r="K28">
            <v>6000.000047794294</v>
          </cell>
          <cell r="L28">
            <v>3000.0000477942936</v>
          </cell>
          <cell r="M28">
            <v>6000.000047794294</v>
          </cell>
          <cell r="N28">
            <v>6000.000047794294</v>
          </cell>
          <cell r="O28">
            <v>3000.0000477942936</v>
          </cell>
          <cell r="P28">
            <v>6000.000047794294</v>
          </cell>
        </row>
        <row r="29">
          <cell r="A29">
            <v>24</v>
          </cell>
          <cell r="B29">
            <v>8</v>
          </cell>
          <cell r="C29" t="str">
            <v>VC Madagascar</v>
          </cell>
          <cell r="D29" t="str">
            <v>4800</v>
          </cell>
          <cell r="E29">
            <v>3960.2034603068396</v>
          </cell>
          <cell r="F29">
            <v>3960.2034603068396</v>
          </cell>
          <cell r="G29">
            <v>3960.2034603068396</v>
          </cell>
          <cell r="H29">
            <v>3960.2034603068396</v>
          </cell>
          <cell r="I29">
            <v>3960.2034603068396</v>
          </cell>
          <cell r="J29">
            <v>3960.2034603068396</v>
          </cell>
          <cell r="K29">
            <v>3960.2034603068396</v>
          </cell>
          <cell r="L29">
            <v>3960.2034603068396</v>
          </cell>
          <cell r="M29">
            <v>3960.2034603068396</v>
          </cell>
          <cell r="N29">
            <v>3960.2034603068396</v>
          </cell>
          <cell r="O29">
            <v>3960.2034603068396</v>
          </cell>
          <cell r="P29">
            <v>3960.2034603068396</v>
          </cell>
        </row>
        <row r="30">
          <cell r="A30">
            <v>25</v>
          </cell>
          <cell r="B30">
            <v>8</v>
          </cell>
          <cell r="C30" t="str">
            <v>VC Madagascar</v>
          </cell>
          <cell r="D30" t="str">
            <v>4520</v>
          </cell>
          <cell r="E30">
            <v>14999.999999999998</v>
          </cell>
          <cell r="F30">
            <v>14999.999999999998</v>
          </cell>
          <cell r="G30">
            <v>14999.999999999998</v>
          </cell>
          <cell r="H30">
            <v>14999.999999999998</v>
          </cell>
          <cell r="I30">
            <v>14999.999999999998</v>
          </cell>
          <cell r="J30">
            <v>14999.999999999998</v>
          </cell>
          <cell r="K30">
            <v>14999.999999999998</v>
          </cell>
          <cell r="L30">
            <v>14999.999999999998</v>
          </cell>
          <cell r="M30">
            <v>14999.999999999998</v>
          </cell>
          <cell r="N30">
            <v>14999.999999999998</v>
          </cell>
          <cell r="O30">
            <v>14999.999999999998</v>
          </cell>
          <cell r="P30">
            <v>14999.999999999998</v>
          </cell>
        </row>
        <row r="31">
          <cell r="A31">
            <v>26</v>
          </cell>
          <cell r="B31">
            <v>8</v>
          </cell>
          <cell r="C31" t="str">
            <v>VC Madagascar</v>
          </cell>
          <cell r="D31" t="str">
            <v>4301</v>
          </cell>
          <cell r="E31">
            <v>7502.6425518700853</v>
          </cell>
          <cell r="F31">
            <v>7502.6425518700853</v>
          </cell>
          <cell r="G31">
            <v>7502.6425518700853</v>
          </cell>
          <cell r="H31">
            <v>7502.6425518700853</v>
          </cell>
          <cell r="I31">
            <v>7862.9650571407337</v>
          </cell>
          <cell r="J31">
            <v>7908.7679216120496</v>
          </cell>
          <cell r="K31">
            <v>7908.7679216120496</v>
          </cell>
          <cell r="L31">
            <v>7908.7679216120496</v>
          </cell>
          <cell r="M31">
            <v>7908.7679216120496</v>
          </cell>
          <cell r="N31">
            <v>7908.7679216120496</v>
          </cell>
          <cell r="O31">
            <v>7908.7679216120496</v>
          </cell>
          <cell r="P31">
            <v>7908.7679216120496</v>
          </cell>
        </row>
        <row r="32">
          <cell r="A32">
            <v>27</v>
          </cell>
          <cell r="B32">
            <v>8</v>
          </cell>
          <cell r="C32" t="str">
            <v>VC Madagascar</v>
          </cell>
          <cell r="D32" t="str">
            <v>4900</v>
          </cell>
          <cell r="E32">
            <v>8162.3424920614325</v>
          </cell>
          <cell r="F32">
            <v>47266.227182019851</v>
          </cell>
          <cell r="G32">
            <v>52904.523182019853</v>
          </cell>
          <cell r="H32">
            <v>16922.544782019839</v>
          </cell>
          <cell r="I32">
            <v>17556.067380754885</v>
          </cell>
          <cell r="J32">
            <v>4465.0746932817847</v>
          </cell>
          <cell r="K32">
            <v>1345.0746932817835</v>
          </cell>
          <cell r="L32">
            <v>20895.869733281776</v>
          </cell>
          <cell r="M32">
            <v>15327.869733281777</v>
          </cell>
          <cell r="N32">
            <v>16287.869733281777</v>
          </cell>
          <cell r="O32">
            <v>5593.0041332817846</v>
          </cell>
          <cell r="P32">
            <v>2765.9410926088403</v>
          </cell>
        </row>
        <row r="33">
          <cell r="A33">
            <v>28</v>
          </cell>
          <cell r="B33">
            <v>14</v>
          </cell>
          <cell r="C33" t="str">
            <v>VC Ghana</v>
          </cell>
          <cell r="D33" t="str">
            <v>1010</v>
          </cell>
          <cell r="E33">
            <v>778369</v>
          </cell>
          <cell r="F33">
            <v>762427</v>
          </cell>
          <cell r="G33">
            <v>574331</v>
          </cell>
          <cell r="H33">
            <v>657000</v>
          </cell>
          <cell r="I33">
            <v>657000</v>
          </cell>
          <cell r="J33">
            <v>657000</v>
          </cell>
          <cell r="K33">
            <v>657000</v>
          </cell>
          <cell r="L33">
            <v>711000</v>
          </cell>
          <cell r="M33">
            <v>810000</v>
          </cell>
          <cell r="N33">
            <v>675000</v>
          </cell>
          <cell r="O33">
            <v>675000</v>
          </cell>
          <cell r="P33">
            <v>675000</v>
          </cell>
        </row>
        <row r="34">
          <cell r="A34">
            <v>29</v>
          </cell>
          <cell r="B34">
            <v>14</v>
          </cell>
          <cell r="C34" t="str">
            <v>VC Ghana</v>
          </cell>
          <cell r="D34" t="str">
            <v>1096</v>
          </cell>
          <cell r="E34">
            <v>0</v>
          </cell>
          <cell r="F34">
            <v>0</v>
          </cell>
          <cell r="G34">
            <v>0</v>
          </cell>
          <cell r="H34">
            <v>73000</v>
          </cell>
          <cell r="I34">
            <v>73000</v>
          </cell>
          <cell r="J34">
            <v>73000</v>
          </cell>
          <cell r="K34">
            <v>73000</v>
          </cell>
          <cell r="L34">
            <v>79000</v>
          </cell>
          <cell r="M34">
            <v>90000</v>
          </cell>
          <cell r="N34">
            <v>75000</v>
          </cell>
          <cell r="O34">
            <v>75000</v>
          </cell>
          <cell r="P34">
            <v>75000</v>
          </cell>
        </row>
        <row r="35">
          <cell r="A35">
            <v>30</v>
          </cell>
          <cell r="B35">
            <v>14</v>
          </cell>
          <cell r="C35" t="str">
            <v>VC Ghana</v>
          </cell>
          <cell r="D35" t="str">
            <v>2010</v>
          </cell>
          <cell r="E35">
            <v>496477.49999999994</v>
          </cell>
          <cell r="F35">
            <v>465751.43333333335</v>
          </cell>
          <cell r="G35">
            <v>341045.8266666666</v>
          </cell>
          <cell r="H35">
            <v>535814.12666666671</v>
          </cell>
          <cell r="I35">
            <v>554514.12666666671</v>
          </cell>
          <cell r="J35">
            <v>554514.12666666671</v>
          </cell>
          <cell r="K35">
            <v>554514.12666666671</v>
          </cell>
          <cell r="L35">
            <v>572214.12666666671</v>
          </cell>
          <cell r="M35">
            <v>643214.12666666671</v>
          </cell>
          <cell r="N35">
            <v>530714.12666666671</v>
          </cell>
          <cell r="O35">
            <v>530714.12666666671</v>
          </cell>
          <cell r="P35">
            <v>530714.12666666671</v>
          </cell>
        </row>
        <row r="36">
          <cell r="A36">
            <v>31</v>
          </cell>
          <cell r="B36">
            <v>14</v>
          </cell>
          <cell r="C36" t="str">
            <v>VC Ghana</v>
          </cell>
          <cell r="D36" t="str">
            <v>2055</v>
          </cell>
          <cell r="E36">
            <v>41580.799999999996</v>
          </cell>
          <cell r="F36">
            <v>41580.799999999996</v>
          </cell>
          <cell r="G36">
            <v>34619.206666666665</v>
          </cell>
          <cell r="H36">
            <v>34619.206666666665</v>
          </cell>
          <cell r="I36">
            <v>34619.206666666665</v>
          </cell>
          <cell r="J36">
            <v>34619.206666666665</v>
          </cell>
          <cell r="K36">
            <v>34619.206666666665</v>
          </cell>
          <cell r="L36">
            <v>34619.206666666665</v>
          </cell>
          <cell r="M36">
            <v>34619.206666666665</v>
          </cell>
          <cell r="N36">
            <v>34619.206666666665</v>
          </cell>
          <cell r="O36">
            <v>34619.206666666665</v>
          </cell>
          <cell r="P36">
            <v>34619.206666666665</v>
          </cell>
        </row>
        <row r="37">
          <cell r="A37">
            <v>32</v>
          </cell>
          <cell r="B37">
            <v>14</v>
          </cell>
          <cell r="C37" t="str">
            <v>VC Ghana</v>
          </cell>
          <cell r="D37" t="str">
            <v>2030</v>
          </cell>
          <cell r="E37">
            <v>6800</v>
          </cell>
          <cell r="F37">
            <v>26366.666666666668</v>
          </cell>
          <cell r="G37">
            <v>26366.666666666668</v>
          </cell>
          <cell r="H37">
            <v>26366.666666666668</v>
          </cell>
          <cell r="I37">
            <v>7666.666666666667</v>
          </cell>
          <cell r="J37">
            <v>7666.666666666667</v>
          </cell>
          <cell r="K37">
            <v>7666.666666666667</v>
          </cell>
          <cell r="L37">
            <v>7666.666666666667</v>
          </cell>
          <cell r="M37">
            <v>7666.666666666667</v>
          </cell>
          <cell r="N37">
            <v>7666.666666666667</v>
          </cell>
          <cell r="O37">
            <v>7666.666666666667</v>
          </cell>
          <cell r="P37">
            <v>7666.666666666667</v>
          </cell>
        </row>
        <row r="38">
          <cell r="A38">
            <v>33</v>
          </cell>
          <cell r="B38">
            <v>14</v>
          </cell>
          <cell r="C38" t="str">
            <v>VC Ghana</v>
          </cell>
          <cell r="D38" t="str">
            <v>4730</v>
          </cell>
          <cell r="E38">
            <v>23831.333333333332</v>
          </cell>
          <cell r="F38">
            <v>23831.333333333332</v>
          </cell>
          <cell r="G38">
            <v>23831.333333333332</v>
          </cell>
          <cell r="H38">
            <v>23831.333333333332</v>
          </cell>
          <cell r="I38">
            <v>23831.333333333332</v>
          </cell>
          <cell r="J38">
            <v>23831.333333333332</v>
          </cell>
          <cell r="K38">
            <v>23831.333333333332</v>
          </cell>
          <cell r="L38">
            <v>23831.333333333332</v>
          </cell>
          <cell r="M38">
            <v>23831.333333333332</v>
          </cell>
          <cell r="N38">
            <v>23831.333333333332</v>
          </cell>
          <cell r="O38">
            <v>23831.333333333332</v>
          </cell>
          <cell r="P38">
            <v>23831.333333333332</v>
          </cell>
        </row>
        <row r="39">
          <cell r="A39">
            <v>34</v>
          </cell>
          <cell r="B39">
            <v>14</v>
          </cell>
          <cell r="C39" t="str">
            <v>VC Ghana</v>
          </cell>
          <cell r="D39" t="str">
            <v>4840</v>
          </cell>
          <cell r="E39">
            <v>2100</v>
          </cell>
          <cell r="F39">
            <v>0</v>
          </cell>
          <cell r="G39">
            <v>0</v>
          </cell>
          <cell r="H39">
            <v>0</v>
          </cell>
          <cell r="I39">
            <v>0</v>
          </cell>
          <cell r="J39">
            <v>0</v>
          </cell>
          <cell r="K39">
            <v>0</v>
          </cell>
          <cell r="L39">
            <v>0</v>
          </cell>
          <cell r="M39">
            <v>0</v>
          </cell>
          <cell r="N39">
            <v>0</v>
          </cell>
          <cell r="O39">
            <v>0</v>
          </cell>
          <cell r="P39">
            <v>0</v>
          </cell>
        </row>
        <row r="40">
          <cell r="A40">
            <v>35</v>
          </cell>
          <cell r="B40">
            <v>14</v>
          </cell>
          <cell r="C40" t="str">
            <v>VC Ghana</v>
          </cell>
          <cell r="D40" t="str">
            <v>4690</v>
          </cell>
          <cell r="E40">
            <v>0</v>
          </cell>
          <cell r="F40">
            <v>4266.666666666667</v>
          </cell>
          <cell r="G40">
            <v>0</v>
          </cell>
          <cell r="H40">
            <v>0</v>
          </cell>
          <cell r="I40">
            <v>0</v>
          </cell>
          <cell r="J40">
            <v>0</v>
          </cell>
          <cell r="K40">
            <v>0</v>
          </cell>
          <cell r="L40">
            <v>0</v>
          </cell>
          <cell r="M40">
            <v>0</v>
          </cell>
          <cell r="N40">
            <v>0</v>
          </cell>
          <cell r="O40">
            <v>0</v>
          </cell>
          <cell r="P40">
            <v>0</v>
          </cell>
        </row>
        <row r="41">
          <cell r="A41">
            <v>36</v>
          </cell>
          <cell r="B41">
            <v>14</v>
          </cell>
          <cell r="C41" t="str">
            <v>VC Ghana</v>
          </cell>
          <cell r="D41" t="str">
            <v>4775</v>
          </cell>
          <cell r="E41">
            <v>1333.3333333333333</v>
          </cell>
          <cell r="F41">
            <v>166.66666666666666</v>
          </cell>
          <cell r="G41">
            <v>166.66666666666666</v>
          </cell>
          <cell r="H41">
            <v>166.66666666666666</v>
          </cell>
          <cell r="I41">
            <v>166.66666666666666</v>
          </cell>
          <cell r="J41">
            <v>1333.3333333333333</v>
          </cell>
          <cell r="K41">
            <v>166.66666666666666</v>
          </cell>
          <cell r="L41">
            <v>166.66666666666666</v>
          </cell>
          <cell r="M41">
            <v>166.66666666666666</v>
          </cell>
          <cell r="N41">
            <v>166.66666666666666</v>
          </cell>
          <cell r="O41">
            <v>166.66666666666666</v>
          </cell>
          <cell r="P41">
            <v>166.66666666666666</v>
          </cell>
        </row>
        <row r="42">
          <cell r="A42">
            <v>37</v>
          </cell>
          <cell r="B42">
            <v>14</v>
          </cell>
          <cell r="C42" t="str">
            <v>VC Ghana</v>
          </cell>
          <cell r="D42" t="str">
            <v>4000</v>
          </cell>
          <cell r="E42">
            <v>1000</v>
          </cell>
          <cell r="F42">
            <v>1000</v>
          </cell>
          <cell r="G42">
            <v>1000</v>
          </cell>
          <cell r="H42">
            <v>1000</v>
          </cell>
          <cell r="I42">
            <v>1000</v>
          </cell>
          <cell r="J42">
            <v>1000</v>
          </cell>
          <cell r="K42">
            <v>1000</v>
          </cell>
          <cell r="L42">
            <v>1000</v>
          </cell>
          <cell r="M42">
            <v>1000</v>
          </cell>
          <cell r="N42">
            <v>1000</v>
          </cell>
          <cell r="O42">
            <v>1000</v>
          </cell>
          <cell r="P42">
            <v>1000</v>
          </cell>
        </row>
        <row r="43">
          <cell r="A43">
            <v>38</v>
          </cell>
          <cell r="B43">
            <v>14</v>
          </cell>
          <cell r="C43" t="str">
            <v>VC Ghana</v>
          </cell>
          <cell r="D43" t="str">
            <v>4060</v>
          </cell>
          <cell r="E43">
            <v>888.66666666666663</v>
          </cell>
          <cell r="F43">
            <v>888.66666666666663</v>
          </cell>
          <cell r="G43">
            <v>888.66666666666663</v>
          </cell>
          <cell r="H43">
            <v>888.66666666666663</v>
          </cell>
          <cell r="I43">
            <v>888.66666666666663</v>
          </cell>
          <cell r="J43">
            <v>888.66666666666663</v>
          </cell>
          <cell r="K43">
            <v>888.66666666666663</v>
          </cell>
          <cell r="L43">
            <v>888.66666666666663</v>
          </cell>
          <cell r="M43">
            <v>888.66666666666663</v>
          </cell>
          <cell r="N43">
            <v>888.66666666666663</v>
          </cell>
          <cell r="O43">
            <v>888.66666666666663</v>
          </cell>
          <cell r="P43">
            <v>888.66666666666663</v>
          </cell>
        </row>
        <row r="44">
          <cell r="A44">
            <v>39</v>
          </cell>
          <cell r="B44">
            <v>14</v>
          </cell>
          <cell r="C44" t="str">
            <v>VC Ghana</v>
          </cell>
          <cell r="D44" t="str">
            <v>4050</v>
          </cell>
          <cell r="E44">
            <v>2000</v>
          </cell>
          <cell r="F44">
            <v>0</v>
          </cell>
          <cell r="G44">
            <v>0</v>
          </cell>
          <cell r="H44">
            <v>0</v>
          </cell>
          <cell r="I44">
            <v>0</v>
          </cell>
          <cell r="J44">
            <v>0</v>
          </cell>
          <cell r="K44">
            <v>0</v>
          </cell>
          <cell r="L44">
            <v>2000</v>
          </cell>
          <cell r="M44">
            <v>0</v>
          </cell>
          <cell r="N44">
            <v>0</v>
          </cell>
          <cell r="O44">
            <v>0</v>
          </cell>
          <cell r="P44">
            <v>0</v>
          </cell>
        </row>
        <row r="45">
          <cell r="A45">
            <v>40</v>
          </cell>
          <cell r="B45">
            <v>14</v>
          </cell>
          <cell r="C45" t="str">
            <v>VC Ghana</v>
          </cell>
          <cell r="D45" t="str">
            <v>4340</v>
          </cell>
          <cell r="E45">
            <v>0</v>
          </cell>
          <cell r="F45">
            <v>0</v>
          </cell>
          <cell r="G45">
            <v>0</v>
          </cell>
          <cell r="H45">
            <v>0</v>
          </cell>
          <cell r="I45">
            <v>0</v>
          </cell>
          <cell r="J45">
            <v>666.66666666666663</v>
          </cell>
          <cell r="K45">
            <v>0</v>
          </cell>
          <cell r="L45">
            <v>0</v>
          </cell>
          <cell r="M45">
            <v>0</v>
          </cell>
          <cell r="N45">
            <v>0</v>
          </cell>
          <cell r="O45">
            <v>0</v>
          </cell>
          <cell r="P45">
            <v>0</v>
          </cell>
        </row>
        <row r="46">
          <cell r="A46">
            <v>41</v>
          </cell>
          <cell r="B46">
            <v>14</v>
          </cell>
          <cell r="C46" t="str">
            <v>VC Ghana</v>
          </cell>
          <cell r="D46" t="str">
            <v>4150</v>
          </cell>
          <cell r="E46">
            <v>1833.3333333333333</v>
          </cell>
          <cell r="F46">
            <v>1833.3333333333333</v>
          </cell>
          <cell r="G46">
            <v>1833.3333333333333</v>
          </cell>
          <cell r="H46">
            <v>1833.3333333333333</v>
          </cell>
          <cell r="I46">
            <v>16500</v>
          </cell>
          <cell r="J46">
            <v>1833.3333333333333</v>
          </cell>
          <cell r="K46">
            <v>1833.3333333333333</v>
          </cell>
          <cell r="L46">
            <v>1833.3333333333333</v>
          </cell>
          <cell r="M46">
            <v>1833.3333333333333</v>
          </cell>
          <cell r="N46">
            <v>1833.3333333333333</v>
          </cell>
          <cell r="O46">
            <v>1833.3333333333333</v>
          </cell>
          <cell r="P46">
            <v>1833.3333333333333</v>
          </cell>
        </row>
        <row r="47">
          <cell r="A47">
            <v>42</v>
          </cell>
          <cell r="B47">
            <v>14</v>
          </cell>
          <cell r="C47" t="str">
            <v>VC Ghana</v>
          </cell>
          <cell r="D47" t="str">
            <v>4250</v>
          </cell>
          <cell r="E47">
            <v>100</v>
          </cell>
          <cell r="F47">
            <v>100</v>
          </cell>
          <cell r="G47">
            <v>100</v>
          </cell>
          <cell r="H47">
            <v>100</v>
          </cell>
          <cell r="I47">
            <v>100</v>
          </cell>
          <cell r="J47">
            <v>100</v>
          </cell>
          <cell r="K47">
            <v>100</v>
          </cell>
          <cell r="L47">
            <v>100</v>
          </cell>
          <cell r="M47">
            <v>100</v>
          </cell>
          <cell r="N47">
            <v>100</v>
          </cell>
          <cell r="O47">
            <v>100</v>
          </cell>
          <cell r="P47">
            <v>100</v>
          </cell>
        </row>
        <row r="48">
          <cell r="A48">
            <v>43</v>
          </cell>
          <cell r="B48">
            <v>14</v>
          </cell>
          <cell r="C48" t="str">
            <v>VC Ghana</v>
          </cell>
          <cell r="D48" t="str">
            <v>4360</v>
          </cell>
          <cell r="E48">
            <v>1833.3333333333333</v>
          </cell>
          <cell r="F48">
            <v>1833.3333333333333</v>
          </cell>
          <cell r="G48">
            <v>1833.3333333333333</v>
          </cell>
          <cell r="H48">
            <v>1833.3333333333333</v>
          </cell>
          <cell r="I48">
            <v>1833.3333333333333</v>
          </cell>
          <cell r="J48">
            <v>1833.3333333333333</v>
          </cell>
          <cell r="K48">
            <v>1833.3333333333333</v>
          </cell>
          <cell r="L48">
            <v>1833.3333333333333</v>
          </cell>
          <cell r="M48">
            <v>1833.3333333333333</v>
          </cell>
          <cell r="N48">
            <v>1833.3333333333333</v>
          </cell>
          <cell r="O48">
            <v>1833.3333333333333</v>
          </cell>
          <cell r="P48">
            <v>1833.3333333333333</v>
          </cell>
        </row>
        <row r="49">
          <cell r="A49">
            <v>44</v>
          </cell>
          <cell r="B49">
            <v>14</v>
          </cell>
          <cell r="C49" t="str">
            <v>VC Ghana</v>
          </cell>
          <cell r="D49" t="str">
            <v>4700</v>
          </cell>
          <cell r="E49">
            <v>16520</v>
          </cell>
          <cell r="F49">
            <v>16520</v>
          </cell>
          <cell r="G49">
            <v>16520</v>
          </cell>
          <cell r="H49">
            <v>16520</v>
          </cell>
          <cell r="I49">
            <v>16520</v>
          </cell>
          <cell r="J49">
            <v>16520</v>
          </cell>
          <cell r="K49">
            <v>16520</v>
          </cell>
          <cell r="L49">
            <v>16520</v>
          </cell>
          <cell r="M49">
            <v>16520</v>
          </cell>
          <cell r="N49">
            <v>16520</v>
          </cell>
          <cell r="O49">
            <v>16520</v>
          </cell>
          <cell r="P49">
            <v>16520</v>
          </cell>
        </row>
        <row r="50">
          <cell r="A50">
            <v>45</v>
          </cell>
          <cell r="B50">
            <v>14</v>
          </cell>
          <cell r="C50" t="str">
            <v>VC Ghana</v>
          </cell>
          <cell r="D50" t="str">
            <v>4760</v>
          </cell>
          <cell r="E50">
            <v>11013.333333333334</v>
          </cell>
          <cell r="F50">
            <v>5333.333333333333</v>
          </cell>
          <cell r="G50">
            <v>3000</v>
          </cell>
          <cell r="H50">
            <v>3000</v>
          </cell>
          <cell r="I50">
            <v>3000</v>
          </cell>
          <cell r="J50">
            <v>3000</v>
          </cell>
          <cell r="K50">
            <v>3000</v>
          </cell>
          <cell r="L50">
            <v>3000</v>
          </cell>
          <cell r="M50">
            <v>3000</v>
          </cell>
          <cell r="N50">
            <v>3000</v>
          </cell>
          <cell r="O50">
            <v>11013.333333333334</v>
          </cell>
          <cell r="P50">
            <v>11013.333333333334</v>
          </cell>
        </row>
        <row r="51">
          <cell r="A51">
            <v>46</v>
          </cell>
          <cell r="B51">
            <v>14</v>
          </cell>
          <cell r="C51" t="str">
            <v>VC Ghana</v>
          </cell>
          <cell r="D51" t="str">
            <v>4260</v>
          </cell>
          <cell r="E51">
            <v>166.66666666666666</v>
          </cell>
          <cell r="F51">
            <v>0</v>
          </cell>
          <cell r="G51">
            <v>0</v>
          </cell>
          <cell r="H51">
            <v>833.33333333333337</v>
          </cell>
          <cell r="I51">
            <v>0</v>
          </cell>
          <cell r="J51">
            <v>0</v>
          </cell>
          <cell r="K51">
            <v>0</v>
          </cell>
          <cell r="L51">
            <v>166.66666666666666</v>
          </cell>
          <cell r="M51">
            <v>0</v>
          </cell>
          <cell r="N51">
            <v>0</v>
          </cell>
          <cell r="O51">
            <v>333.33333333333331</v>
          </cell>
          <cell r="P51">
            <v>0</v>
          </cell>
        </row>
        <row r="52">
          <cell r="A52">
            <v>47</v>
          </cell>
          <cell r="B52">
            <v>14</v>
          </cell>
          <cell r="C52" t="str">
            <v>VC Ghana</v>
          </cell>
          <cell r="D52" t="str">
            <v>4380</v>
          </cell>
          <cell r="E52">
            <v>800</v>
          </cell>
          <cell r="F52">
            <v>800</v>
          </cell>
          <cell r="G52">
            <v>800</v>
          </cell>
          <cell r="H52">
            <v>800</v>
          </cell>
          <cell r="I52">
            <v>800</v>
          </cell>
          <cell r="J52">
            <v>800</v>
          </cell>
          <cell r="K52">
            <v>800</v>
          </cell>
          <cell r="L52">
            <v>800</v>
          </cell>
          <cell r="M52">
            <v>800</v>
          </cell>
          <cell r="N52">
            <v>800</v>
          </cell>
          <cell r="O52">
            <v>800</v>
          </cell>
          <cell r="P52">
            <v>1633.3333333333333</v>
          </cell>
        </row>
        <row r="53">
          <cell r="A53">
            <v>48</v>
          </cell>
          <cell r="B53">
            <v>14</v>
          </cell>
          <cell r="C53" t="str">
            <v>VC Ghana</v>
          </cell>
          <cell r="D53" t="str">
            <v>4500</v>
          </cell>
          <cell r="E53">
            <v>3741.3333333333335</v>
          </cell>
          <cell r="F53">
            <v>3741.3333333333335</v>
          </cell>
          <cell r="G53">
            <v>3741.3333333333335</v>
          </cell>
          <cell r="H53">
            <v>3741.3333333333335</v>
          </cell>
          <cell r="I53">
            <v>3741.3333333333335</v>
          </cell>
          <cell r="J53">
            <v>3741.3333333333335</v>
          </cell>
          <cell r="K53">
            <v>3741.3333333333335</v>
          </cell>
          <cell r="L53">
            <v>3741.3333333333335</v>
          </cell>
          <cell r="M53">
            <v>3741.3333333333335</v>
          </cell>
          <cell r="N53">
            <v>3741.3333333333335</v>
          </cell>
          <cell r="O53">
            <v>3741.3333333333335</v>
          </cell>
          <cell r="P53">
            <v>3741.3333333333335</v>
          </cell>
        </row>
        <row r="54">
          <cell r="A54">
            <v>49</v>
          </cell>
          <cell r="B54">
            <v>14</v>
          </cell>
          <cell r="C54" t="str">
            <v>VC Ghana</v>
          </cell>
          <cell r="D54" t="str">
            <v>4560</v>
          </cell>
          <cell r="E54">
            <v>333.33333333333331</v>
          </cell>
          <cell r="F54">
            <v>333.33333333333331</v>
          </cell>
          <cell r="G54">
            <v>333.33333333333331</v>
          </cell>
          <cell r="H54">
            <v>333.33333333333331</v>
          </cell>
          <cell r="I54">
            <v>333.33333333333331</v>
          </cell>
          <cell r="J54">
            <v>333.33333333333331</v>
          </cell>
          <cell r="K54">
            <v>333.33333333333331</v>
          </cell>
          <cell r="L54">
            <v>333.33333333333331</v>
          </cell>
          <cell r="M54">
            <v>333.33333333333331</v>
          </cell>
          <cell r="N54">
            <v>333.33333333333331</v>
          </cell>
          <cell r="O54">
            <v>333.33333333333331</v>
          </cell>
          <cell r="P54">
            <v>333.33333333333331</v>
          </cell>
        </row>
        <row r="55">
          <cell r="A55">
            <v>50</v>
          </cell>
          <cell r="B55">
            <v>14</v>
          </cell>
          <cell r="C55" t="str">
            <v>VC Ghana</v>
          </cell>
          <cell r="D55" t="str">
            <v>4570</v>
          </cell>
          <cell r="E55">
            <v>0</v>
          </cell>
          <cell r="F55">
            <v>0</v>
          </cell>
          <cell r="G55">
            <v>0</v>
          </cell>
          <cell r="H55">
            <v>0</v>
          </cell>
          <cell r="I55">
            <v>0</v>
          </cell>
          <cell r="J55">
            <v>0</v>
          </cell>
          <cell r="K55">
            <v>0</v>
          </cell>
          <cell r="L55">
            <v>0</v>
          </cell>
          <cell r="M55">
            <v>0</v>
          </cell>
          <cell r="N55">
            <v>0</v>
          </cell>
          <cell r="O55">
            <v>800</v>
          </cell>
          <cell r="P55">
            <v>0</v>
          </cell>
        </row>
        <row r="56">
          <cell r="A56">
            <v>51</v>
          </cell>
          <cell r="B56">
            <v>14</v>
          </cell>
          <cell r="C56" t="str">
            <v>VC Ghana</v>
          </cell>
          <cell r="D56" t="str">
            <v>4601</v>
          </cell>
          <cell r="E56">
            <v>800</v>
          </cell>
          <cell r="F56">
            <v>800</v>
          </cell>
          <cell r="G56">
            <v>800</v>
          </cell>
          <cell r="H56">
            <v>800</v>
          </cell>
          <cell r="I56">
            <v>800</v>
          </cell>
          <cell r="J56">
            <v>800</v>
          </cell>
          <cell r="K56">
            <v>800</v>
          </cell>
          <cell r="L56">
            <v>800</v>
          </cell>
          <cell r="M56">
            <v>800</v>
          </cell>
          <cell r="N56">
            <v>800</v>
          </cell>
          <cell r="O56">
            <v>800</v>
          </cell>
          <cell r="P56">
            <v>800</v>
          </cell>
        </row>
        <row r="57">
          <cell r="A57">
            <v>52</v>
          </cell>
          <cell r="B57">
            <v>14</v>
          </cell>
          <cell r="C57" t="str">
            <v>VC Ghana</v>
          </cell>
          <cell r="D57" t="str">
            <v>4602</v>
          </cell>
          <cell r="E57">
            <v>4200</v>
          </cell>
          <cell r="F57">
            <v>4200</v>
          </cell>
          <cell r="G57">
            <v>4200</v>
          </cell>
          <cell r="H57">
            <v>4200</v>
          </cell>
          <cell r="I57">
            <v>4200</v>
          </cell>
          <cell r="J57">
            <v>4200</v>
          </cell>
          <cell r="K57">
            <v>4200</v>
          </cell>
          <cell r="L57">
            <v>4200</v>
          </cell>
          <cell r="M57">
            <v>4200</v>
          </cell>
          <cell r="N57">
            <v>4200</v>
          </cell>
          <cell r="O57">
            <v>4200</v>
          </cell>
          <cell r="P57">
            <v>4200</v>
          </cell>
        </row>
        <row r="58">
          <cell r="A58">
            <v>53</v>
          </cell>
          <cell r="B58">
            <v>14</v>
          </cell>
          <cell r="C58" t="str">
            <v>VC Ghana</v>
          </cell>
          <cell r="D58" t="str">
            <v>4603</v>
          </cell>
          <cell r="E58">
            <v>20</v>
          </cell>
          <cell r="F58">
            <v>20</v>
          </cell>
          <cell r="G58">
            <v>20</v>
          </cell>
          <cell r="H58">
            <v>20</v>
          </cell>
          <cell r="I58">
            <v>20</v>
          </cell>
          <cell r="J58">
            <v>20</v>
          </cell>
          <cell r="K58">
            <v>20</v>
          </cell>
          <cell r="L58">
            <v>20</v>
          </cell>
          <cell r="M58">
            <v>20</v>
          </cell>
          <cell r="N58">
            <v>20</v>
          </cell>
          <cell r="O58">
            <v>20</v>
          </cell>
          <cell r="P58">
            <v>20</v>
          </cell>
        </row>
        <row r="59">
          <cell r="A59">
            <v>54</v>
          </cell>
          <cell r="B59">
            <v>14</v>
          </cell>
          <cell r="C59" t="str">
            <v>VC Ghana</v>
          </cell>
          <cell r="D59" t="str">
            <v>4660</v>
          </cell>
          <cell r="E59">
            <v>533.33333333333337</v>
          </cell>
          <cell r="F59">
            <v>533.33333333333337</v>
          </cell>
          <cell r="G59">
            <v>533.33333333333337</v>
          </cell>
          <cell r="H59">
            <v>533.33333333333337</v>
          </cell>
          <cell r="I59">
            <v>533.33333333333337</v>
          </cell>
          <cell r="J59">
            <v>533.33333333333337</v>
          </cell>
          <cell r="K59">
            <v>533.33333333333337</v>
          </cell>
          <cell r="L59">
            <v>533.33333333333337</v>
          </cell>
          <cell r="M59">
            <v>533.33333333333337</v>
          </cell>
          <cell r="N59">
            <v>533.33333333333337</v>
          </cell>
          <cell r="O59">
            <v>533.33333333333337</v>
          </cell>
          <cell r="P59">
            <v>533.33333333333337</v>
          </cell>
        </row>
        <row r="60">
          <cell r="A60">
            <v>55</v>
          </cell>
          <cell r="B60">
            <v>14</v>
          </cell>
          <cell r="C60" t="str">
            <v>VC Ghana</v>
          </cell>
          <cell r="D60" t="str">
            <v>4680</v>
          </cell>
          <cell r="E60">
            <v>0</v>
          </cell>
          <cell r="F60">
            <v>3333.3333333333335</v>
          </cell>
          <cell r="G60">
            <v>0</v>
          </cell>
          <cell r="H60">
            <v>0</v>
          </cell>
          <cell r="I60">
            <v>0</v>
          </cell>
          <cell r="J60">
            <v>0</v>
          </cell>
          <cell r="K60">
            <v>0</v>
          </cell>
          <cell r="L60">
            <v>0</v>
          </cell>
          <cell r="M60">
            <v>0</v>
          </cell>
          <cell r="N60">
            <v>0</v>
          </cell>
          <cell r="O60">
            <v>0</v>
          </cell>
          <cell r="P60">
            <v>0</v>
          </cell>
        </row>
        <row r="61">
          <cell r="A61">
            <v>56</v>
          </cell>
          <cell r="B61">
            <v>14</v>
          </cell>
          <cell r="C61" t="str">
            <v>VC Ghana</v>
          </cell>
          <cell r="D61" t="str">
            <v>4720</v>
          </cell>
          <cell r="E61">
            <v>0</v>
          </cell>
          <cell r="F61">
            <v>0</v>
          </cell>
          <cell r="G61">
            <v>1066.6666666666667</v>
          </cell>
          <cell r="H61">
            <v>0</v>
          </cell>
          <cell r="I61">
            <v>0</v>
          </cell>
          <cell r="J61">
            <v>400</v>
          </cell>
          <cell r="K61">
            <v>666.66666666666663</v>
          </cell>
          <cell r="L61">
            <v>0</v>
          </cell>
          <cell r="M61">
            <v>0</v>
          </cell>
          <cell r="N61">
            <v>400</v>
          </cell>
          <cell r="O61">
            <v>666.66666666666663</v>
          </cell>
          <cell r="P61">
            <v>0</v>
          </cell>
        </row>
        <row r="62">
          <cell r="A62">
            <v>57</v>
          </cell>
          <cell r="B62">
            <v>14</v>
          </cell>
          <cell r="C62" t="str">
            <v>VC Ghana</v>
          </cell>
          <cell r="D62" t="str">
            <v>4762</v>
          </cell>
          <cell r="E62">
            <v>1333.3333333333333</v>
          </cell>
          <cell r="F62">
            <v>166.66666666666666</v>
          </cell>
          <cell r="G62">
            <v>166.66666666666666</v>
          </cell>
          <cell r="H62">
            <v>166.66666666666666</v>
          </cell>
          <cell r="I62">
            <v>166.66666666666666</v>
          </cell>
          <cell r="J62">
            <v>1333.3333333333333</v>
          </cell>
          <cell r="K62">
            <v>166.66666666666666</v>
          </cell>
          <cell r="L62">
            <v>166.66666666666666</v>
          </cell>
          <cell r="M62">
            <v>166.66666666666666</v>
          </cell>
          <cell r="N62">
            <v>166.66666666666666</v>
          </cell>
          <cell r="O62">
            <v>166.66666666666666</v>
          </cell>
          <cell r="P62">
            <v>166.66666666666666</v>
          </cell>
        </row>
        <row r="63">
          <cell r="A63">
            <v>58</v>
          </cell>
          <cell r="B63">
            <v>14</v>
          </cell>
          <cell r="C63" t="str">
            <v>VC Ghana</v>
          </cell>
          <cell r="D63" t="str">
            <v>4785</v>
          </cell>
          <cell r="E63">
            <v>21133.333333333332</v>
          </cell>
          <cell r="F63">
            <v>21133.333333333332</v>
          </cell>
          <cell r="G63">
            <v>9533.3333333333339</v>
          </cell>
          <cell r="H63">
            <v>10200</v>
          </cell>
          <cell r="I63">
            <v>8866.6666666666661</v>
          </cell>
          <cell r="J63">
            <v>10200</v>
          </cell>
          <cell r="K63">
            <v>10200</v>
          </cell>
          <cell r="L63">
            <v>8866.6666666666661</v>
          </cell>
          <cell r="M63">
            <v>8866.6666666666661</v>
          </cell>
          <cell r="N63">
            <v>8866.6666666666661</v>
          </cell>
          <cell r="O63">
            <v>10200</v>
          </cell>
          <cell r="P63">
            <v>8866.6666666666661</v>
          </cell>
        </row>
        <row r="64">
          <cell r="A64">
            <v>59</v>
          </cell>
          <cell r="B64">
            <v>14</v>
          </cell>
          <cell r="C64" t="str">
            <v>VC Ghana</v>
          </cell>
          <cell r="D64" t="str">
            <v>4800</v>
          </cell>
          <cell r="E64">
            <v>4641.333333333333</v>
          </cell>
          <cell r="F64">
            <v>4641.333333333333</v>
          </cell>
          <cell r="G64">
            <v>4641.333333333333</v>
          </cell>
          <cell r="H64">
            <v>4641.333333333333</v>
          </cell>
          <cell r="I64">
            <v>4641.333333333333</v>
          </cell>
          <cell r="J64">
            <v>4641.333333333333</v>
          </cell>
          <cell r="K64">
            <v>4641.333333333333</v>
          </cell>
          <cell r="L64">
            <v>4641.333333333333</v>
          </cell>
          <cell r="M64">
            <v>4641.333333333333</v>
          </cell>
          <cell r="N64">
            <v>4641.333333333333</v>
          </cell>
          <cell r="O64">
            <v>4641.333333333333</v>
          </cell>
          <cell r="P64">
            <v>4641.333333333333</v>
          </cell>
        </row>
        <row r="65">
          <cell r="A65">
            <v>60</v>
          </cell>
          <cell r="B65">
            <v>14</v>
          </cell>
          <cell r="C65" t="str">
            <v>VC Ghana</v>
          </cell>
          <cell r="D65" t="str">
            <v>4440</v>
          </cell>
          <cell r="E65">
            <v>4907.8320000000003</v>
          </cell>
          <cell r="F65">
            <v>4907.8320000000003</v>
          </cell>
          <cell r="G65">
            <v>4907.8320000000003</v>
          </cell>
          <cell r="H65">
            <v>4907.8320000000003</v>
          </cell>
          <cell r="I65">
            <v>4907.8320000000003</v>
          </cell>
          <cell r="J65">
            <v>4907.8320000000003</v>
          </cell>
          <cell r="K65">
            <v>4907.8320000000003</v>
          </cell>
          <cell r="L65">
            <v>4907.8320000000003</v>
          </cell>
          <cell r="M65">
            <v>4907.8320000000003</v>
          </cell>
          <cell r="N65">
            <v>4907.8320000000003</v>
          </cell>
          <cell r="O65">
            <v>4907.8320000000003</v>
          </cell>
          <cell r="P65">
            <v>4907.8320000000003</v>
          </cell>
        </row>
        <row r="66">
          <cell r="A66">
            <v>61</v>
          </cell>
          <cell r="B66">
            <v>14</v>
          </cell>
          <cell r="C66" t="str">
            <v>VC Ghana</v>
          </cell>
          <cell r="D66" t="str">
            <v>4520</v>
          </cell>
          <cell r="E66">
            <v>36666.666666666664</v>
          </cell>
          <cell r="F66">
            <v>36666.666666666664</v>
          </cell>
          <cell r="G66">
            <v>36666.666666666664</v>
          </cell>
          <cell r="H66">
            <v>36666.666666666664</v>
          </cell>
          <cell r="I66">
            <v>21666.666666666668</v>
          </cell>
          <cell r="J66">
            <v>21666.666666666668</v>
          </cell>
          <cell r="K66">
            <v>21666.666666666668</v>
          </cell>
          <cell r="L66">
            <v>21666.666666666668</v>
          </cell>
          <cell r="M66">
            <v>21666.666666666668</v>
          </cell>
          <cell r="N66">
            <v>21666.666666666668</v>
          </cell>
          <cell r="O66">
            <v>21666.666666666668</v>
          </cell>
          <cell r="P66">
            <v>58333.333333333336</v>
          </cell>
        </row>
        <row r="67">
          <cell r="A67">
            <v>62</v>
          </cell>
          <cell r="B67">
            <v>14</v>
          </cell>
          <cell r="C67" t="str">
            <v>VC Ghana</v>
          </cell>
          <cell r="D67" t="str">
            <v>4301</v>
          </cell>
          <cell r="E67">
            <v>3631.9657407407399</v>
          </cell>
          <cell r="F67">
            <v>4034.7435185185182</v>
          </cell>
          <cell r="G67">
            <v>4034.7435185185182</v>
          </cell>
          <cell r="H67">
            <v>4034.7435185185182</v>
          </cell>
          <cell r="I67">
            <v>4142.1509259259255</v>
          </cell>
          <cell r="J67">
            <v>4142.1509259259255</v>
          </cell>
          <cell r="K67">
            <v>4142.1509259259255</v>
          </cell>
          <cell r="L67">
            <v>4142.1509259259255</v>
          </cell>
          <cell r="M67">
            <v>4142.1509259259255</v>
          </cell>
          <cell r="N67">
            <v>4142.1509259259255</v>
          </cell>
          <cell r="O67">
            <v>4142.1509259259255</v>
          </cell>
          <cell r="P67">
            <v>4142.1509259259255</v>
          </cell>
        </row>
        <row r="68">
          <cell r="A68">
            <v>63</v>
          </cell>
          <cell r="B68">
            <v>14</v>
          </cell>
          <cell r="C68" t="str">
            <v>VC Ghana</v>
          </cell>
          <cell r="D68" t="str">
            <v>4900</v>
          </cell>
          <cell r="E68">
            <v>20337.058898148174</v>
          </cell>
          <cell r="F68">
            <v>15319.047787037043</v>
          </cell>
          <cell r="G68">
            <v>6328.5144537037368</v>
          </cell>
          <cell r="H68">
            <v>-3554.6438796296293</v>
          </cell>
          <cell r="I68">
            <v>1718.5042685185188</v>
          </cell>
          <cell r="J68">
            <v>4201.8376018518511</v>
          </cell>
          <cell r="K68">
            <v>4885.170935185185</v>
          </cell>
          <cell r="L68">
            <v>15418.50426851852</v>
          </cell>
          <cell r="M68">
            <v>25710.170935185186</v>
          </cell>
          <cell r="N68">
            <v>16235.170935185188</v>
          </cell>
          <cell r="O68">
            <v>13548.50426851852</v>
          </cell>
          <cell r="P68">
            <v>4956.8376018518511</v>
          </cell>
        </row>
        <row r="69">
          <cell r="A69">
            <v>64</v>
          </cell>
          <cell r="B69">
            <v>7</v>
          </cell>
          <cell r="C69" t="str">
            <v>VC Kenya</v>
          </cell>
          <cell r="D69" t="str">
            <v>1010</v>
          </cell>
          <cell r="E69">
            <v>0</v>
          </cell>
          <cell r="F69">
            <v>0</v>
          </cell>
          <cell r="G69">
            <v>24000</v>
          </cell>
          <cell r="H69">
            <v>144000</v>
          </cell>
          <cell r="I69">
            <v>156000</v>
          </cell>
          <cell r="J69">
            <v>225000</v>
          </cell>
          <cell r="K69">
            <v>375000</v>
          </cell>
          <cell r="L69">
            <v>379500</v>
          </cell>
          <cell r="M69">
            <v>454500</v>
          </cell>
          <cell r="N69">
            <v>454500</v>
          </cell>
          <cell r="O69">
            <v>454500</v>
          </cell>
          <cell r="P69">
            <v>454500</v>
          </cell>
        </row>
        <row r="70">
          <cell r="A70">
            <v>65</v>
          </cell>
          <cell r="B70">
            <v>7</v>
          </cell>
          <cell r="C70" t="str">
            <v>VC Kenya</v>
          </cell>
          <cell r="D70" t="str">
            <v>1095</v>
          </cell>
          <cell r="E70">
            <v>0</v>
          </cell>
          <cell r="F70">
            <v>0</v>
          </cell>
          <cell r="G70">
            <v>-24000</v>
          </cell>
          <cell r="H70">
            <v>-144000</v>
          </cell>
          <cell r="I70">
            <v>-120000</v>
          </cell>
          <cell r="J70">
            <v>-9000</v>
          </cell>
          <cell r="K70">
            <v>-159000</v>
          </cell>
          <cell r="L70">
            <v>-150000</v>
          </cell>
          <cell r="M70">
            <v>0</v>
          </cell>
          <cell r="N70">
            <v>0</v>
          </cell>
          <cell r="O70">
            <v>0</v>
          </cell>
          <cell r="P70">
            <v>0</v>
          </cell>
        </row>
        <row r="71">
          <cell r="A71">
            <v>66</v>
          </cell>
          <cell r="B71">
            <v>7</v>
          </cell>
          <cell r="C71" t="str">
            <v>VC Kenya</v>
          </cell>
          <cell r="D71" t="str">
            <v>1096</v>
          </cell>
          <cell r="E71">
            <v>0</v>
          </cell>
          <cell r="F71">
            <v>0</v>
          </cell>
          <cell r="G71">
            <v>0</v>
          </cell>
          <cell r="H71">
            <v>0</v>
          </cell>
          <cell r="I71">
            <v>4000</v>
          </cell>
          <cell r="J71">
            <v>24000</v>
          </cell>
          <cell r="K71">
            <v>24000</v>
          </cell>
          <cell r="L71">
            <v>25500</v>
          </cell>
          <cell r="M71">
            <v>50500</v>
          </cell>
          <cell r="N71">
            <v>50500</v>
          </cell>
          <cell r="O71">
            <v>50500</v>
          </cell>
          <cell r="P71">
            <v>50500</v>
          </cell>
        </row>
        <row r="72">
          <cell r="A72">
            <v>67</v>
          </cell>
          <cell r="B72">
            <v>7</v>
          </cell>
          <cell r="C72" t="str">
            <v>VC Kenya</v>
          </cell>
          <cell r="D72" t="str">
            <v>2010</v>
          </cell>
          <cell r="E72">
            <v>-4173.3597440476196</v>
          </cell>
          <cell r="F72">
            <v>-4173.3597440476196</v>
          </cell>
          <cell r="G72">
            <v>5159.9735892857143</v>
          </cell>
          <cell r="H72">
            <v>60151.011797619045</v>
          </cell>
          <cell r="I72">
            <v>116151.01179761904</v>
          </cell>
          <cell r="J72">
            <v>166317.67846428571</v>
          </cell>
          <cell r="K72">
            <v>228151.01179761905</v>
          </cell>
          <cell r="L72">
            <v>289984.34513095242</v>
          </cell>
          <cell r="M72">
            <v>348317.67846428574</v>
          </cell>
          <cell r="N72">
            <v>348317.67846428574</v>
          </cell>
          <cell r="O72">
            <v>348317.67846428574</v>
          </cell>
          <cell r="P72">
            <v>348317.67846428574</v>
          </cell>
        </row>
        <row r="73">
          <cell r="A73">
            <v>68</v>
          </cell>
          <cell r="B73">
            <v>7</v>
          </cell>
          <cell r="C73" t="str">
            <v>VC Kenya</v>
          </cell>
          <cell r="D73" t="str">
            <v>2095</v>
          </cell>
          <cell r="E73">
            <v>0</v>
          </cell>
          <cell r="F73">
            <v>0</v>
          </cell>
          <cell r="G73">
            <v>-9333.3333333333339</v>
          </cell>
          <cell r="H73">
            <v>-65333.333333333328</v>
          </cell>
          <cell r="I73">
            <v>-93333.333333333343</v>
          </cell>
          <cell r="J73">
            <v>-3500</v>
          </cell>
          <cell r="K73">
            <v>-65333.333333333336</v>
          </cell>
          <cell r="L73">
            <v>-116666.66666666666</v>
          </cell>
          <cell r="M73">
            <v>0</v>
          </cell>
          <cell r="N73">
            <v>0</v>
          </cell>
          <cell r="O73">
            <v>0</v>
          </cell>
          <cell r="P73">
            <v>0</v>
          </cell>
        </row>
        <row r="74">
          <cell r="A74">
            <v>69</v>
          </cell>
          <cell r="B74">
            <v>7</v>
          </cell>
          <cell r="C74" t="str">
            <v>VC Kenya</v>
          </cell>
          <cell r="D74" t="str">
            <v>2055</v>
          </cell>
          <cell r="E74">
            <v>1887.9430773809527</v>
          </cell>
          <cell r="F74">
            <v>1887.9430773809527</v>
          </cell>
          <cell r="G74">
            <v>1887.9430773809527</v>
          </cell>
          <cell r="H74">
            <v>2896.9048690476193</v>
          </cell>
          <cell r="I74">
            <v>2896.9048690476193</v>
          </cell>
          <cell r="J74">
            <v>2896.9048690476193</v>
          </cell>
          <cell r="K74">
            <v>2896.9048690476193</v>
          </cell>
          <cell r="L74">
            <v>2896.9048690476193</v>
          </cell>
          <cell r="M74">
            <v>2896.9048690476193</v>
          </cell>
          <cell r="N74">
            <v>2896.9048690476193</v>
          </cell>
          <cell r="O74">
            <v>2896.9048690476193</v>
          </cell>
          <cell r="P74">
            <v>2896.9048690476193</v>
          </cell>
        </row>
        <row r="75">
          <cell r="A75">
            <v>70</v>
          </cell>
          <cell r="B75">
            <v>7</v>
          </cell>
          <cell r="C75" t="str">
            <v>VC Kenya</v>
          </cell>
          <cell r="D75" t="str">
            <v>2030</v>
          </cell>
          <cell r="E75">
            <v>2285.416666666667</v>
          </cell>
          <cell r="F75">
            <v>2285.416666666667</v>
          </cell>
          <cell r="G75">
            <v>2285.416666666667</v>
          </cell>
          <cell r="H75">
            <v>2285.416666666667</v>
          </cell>
          <cell r="I75">
            <v>2285.416666666667</v>
          </cell>
          <cell r="J75">
            <v>2285.416666666667</v>
          </cell>
          <cell r="K75">
            <v>2285.416666666667</v>
          </cell>
          <cell r="L75">
            <v>2285.416666666667</v>
          </cell>
          <cell r="M75">
            <v>2285.416666666667</v>
          </cell>
          <cell r="N75">
            <v>2285.416666666667</v>
          </cell>
          <cell r="O75">
            <v>2285.416666666667</v>
          </cell>
          <cell r="P75">
            <v>2285.416666666667</v>
          </cell>
        </row>
        <row r="76">
          <cell r="A76">
            <v>71</v>
          </cell>
          <cell r="B76">
            <v>7</v>
          </cell>
          <cell r="C76" t="str">
            <v>VC Kenya</v>
          </cell>
          <cell r="D76" t="str">
            <v>4730</v>
          </cell>
          <cell r="E76">
            <v>4407.7413333333334</v>
          </cell>
          <cell r="F76">
            <v>4407.7413333333334</v>
          </cell>
          <cell r="G76">
            <v>4407.7413333333334</v>
          </cell>
          <cell r="H76">
            <v>4407.7413333333334</v>
          </cell>
          <cell r="I76">
            <v>4407.7413333333334</v>
          </cell>
          <cell r="J76">
            <v>4407.7413333333334</v>
          </cell>
          <cell r="K76">
            <v>4407.7413333333334</v>
          </cell>
          <cell r="L76">
            <v>4407.7413333333334</v>
          </cell>
          <cell r="M76">
            <v>4407.7413333333334</v>
          </cell>
          <cell r="N76">
            <v>4407.7413333333334</v>
          </cell>
          <cell r="O76">
            <v>4407.7413333333334</v>
          </cell>
          <cell r="P76">
            <v>4407.7413333333334</v>
          </cell>
        </row>
        <row r="77">
          <cell r="A77">
            <v>72</v>
          </cell>
          <cell r="B77">
            <v>7</v>
          </cell>
          <cell r="C77" t="str">
            <v>VC Kenya</v>
          </cell>
          <cell r="D77" t="str">
            <v>4740</v>
          </cell>
          <cell r="E77">
            <v>352.24103124999999</v>
          </cell>
          <cell r="F77">
            <v>352.24103124999999</v>
          </cell>
          <cell r="G77">
            <v>352.24103124999999</v>
          </cell>
          <cell r="H77">
            <v>352.24103124999999</v>
          </cell>
          <cell r="I77">
            <v>352.24103124999999</v>
          </cell>
          <cell r="J77">
            <v>352.24103124999999</v>
          </cell>
          <cell r="K77">
            <v>352.24103124999999</v>
          </cell>
          <cell r="L77">
            <v>352.24103124999999</v>
          </cell>
          <cell r="M77">
            <v>352.24103124999999</v>
          </cell>
          <cell r="N77">
            <v>352.24103124999999</v>
          </cell>
          <cell r="O77">
            <v>352.24103124999999</v>
          </cell>
          <cell r="P77">
            <v>352.24103124999999</v>
          </cell>
        </row>
        <row r="78">
          <cell r="A78">
            <v>73</v>
          </cell>
          <cell r="B78">
            <v>7</v>
          </cell>
          <cell r="C78" t="str">
            <v>VC Kenya</v>
          </cell>
          <cell r="D78" t="str">
            <v>4480</v>
          </cell>
          <cell r="E78">
            <v>80</v>
          </cell>
          <cell r="F78">
            <v>80</v>
          </cell>
          <cell r="G78">
            <v>80</v>
          </cell>
          <cell r="H78">
            <v>80</v>
          </cell>
          <cell r="I78">
            <v>80</v>
          </cell>
          <cell r="J78">
            <v>80</v>
          </cell>
          <cell r="K78">
            <v>80</v>
          </cell>
          <cell r="L78">
            <v>80</v>
          </cell>
          <cell r="M78">
            <v>80</v>
          </cell>
          <cell r="N78">
            <v>80</v>
          </cell>
          <cell r="O78">
            <v>80</v>
          </cell>
          <cell r="P78">
            <v>80</v>
          </cell>
        </row>
        <row r="79">
          <cell r="A79">
            <v>74</v>
          </cell>
          <cell r="B79">
            <v>7</v>
          </cell>
          <cell r="C79" t="str">
            <v>VC Kenya</v>
          </cell>
          <cell r="D79" t="str">
            <v>4595</v>
          </cell>
          <cell r="E79">
            <v>72.339583333333337</v>
          </cell>
          <cell r="F79">
            <v>72.339583333333337</v>
          </cell>
          <cell r="G79">
            <v>72.339583333333337</v>
          </cell>
          <cell r="H79">
            <v>108.50937500000001</v>
          </cell>
          <cell r="I79">
            <v>108.50937500000001</v>
          </cell>
          <cell r="J79">
            <v>108.50937500000001</v>
          </cell>
          <cell r="K79">
            <v>108.50937500000001</v>
          </cell>
          <cell r="L79">
            <v>108.50937500000001</v>
          </cell>
          <cell r="M79">
            <v>108.50937500000001</v>
          </cell>
          <cell r="N79">
            <v>108.50937500000001</v>
          </cell>
          <cell r="O79">
            <v>108.50937500000001</v>
          </cell>
          <cell r="P79">
            <v>108.50937500000001</v>
          </cell>
        </row>
        <row r="80">
          <cell r="A80">
            <v>75</v>
          </cell>
          <cell r="B80">
            <v>7</v>
          </cell>
          <cell r="C80" t="str">
            <v>VC Kenya</v>
          </cell>
          <cell r="D80" t="str">
            <v>4775</v>
          </cell>
          <cell r="E80">
            <v>175</v>
          </cell>
          <cell r="F80">
            <v>175</v>
          </cell>
          <cell r="G80">
            <v>175</v>
          </cell>
          <cell r="H80">
            <v>175</v>
          </cell>
          <cell r="I80">
            <v>175</v>
          </cell>
          <cell r="J80">
            <v>175</v>
          </cell>
          <cell r="K80">
            <v>175</v>
          </cell>
          <cell r="L80">
            <v>175</v>
          </cell>
          <cell r="M80">
            <v>175</v>
          </cell>
          <cell r="N80">
            <v>175</v>
          </cell>
          <cell r="O80">
            <v>175</v>
          </cell>
          <cell r="P80">
            <v>275</v>
          </cell>
        </row>
        <row r="81">
          <cell r="A81">
            <v>76</v>
          </cell>
          <cell r="B81">
            <v>7</v>
          </cell>
          <cell r="C81" t="str">
            <v>VC Kenya</v>
          </cell>
          <cell r="D81" t="str">
            <v>4000</v>
          </cell>
          <cell r="E81">
            <v>1062.5</v>
          </cell>
          <cell r="F81">
            <v>1062.5</v>
          </cell>
          <cell r="G81">
            <v>1062.5</v>
          </cell>
          <cell r="H81">
            <v>1062.5</v>
          </cell>
          <cell r="I81">
            <v>1062.5</v>
          </cell>
          <cell r="J81">
            <v>1062.5</v>
          </cell>
          <cell r="K81">
            <v>1062.5</v>
          </cell>
          <cell r="L81">
            <v>1062.5</v>
          </cell>
          <cell r="M81">
            <v>1062.5</v>
          </cell>
          <cell r="N81">
            <v>1062.5</v>
          </cell>
          <cell r="O81">
            <v>1062.5</v>
          </cell>
          <cell r="P81">
            <v>1062.5</v>
          </cell>
        </row>
        <row r="82">
          <cell r="A82">
            <v>77</v>
          </cell>
          <cell r="B82">
            <v>7</v>
          </cell>
          <cell r="C82" t="str">
            <v>VC Kenya</v>
          </cell>
          <cell r="D82" t="str">
            <v>4060</v>
          </cell>
          <cell r="E82">
            <v>812.5</v>
          </cell>
          <cell r="F82">
            <v>812.5</v>
          </cell>
          <cell r="G82">
            <v>812.5</v>
          </cell>
          <cell r="H82">
            <v>812.5</v>
          </cell>
          <cell r="I82">
            <v>812.5</v>
          </cell>
          <cell r="J82">
            <v>812.5</v>
          </cell>
          <cell r="K82">
            <v>812.5</v>
          </cell>
          <cell r="L82">
            <v>812.5</v>
          </cell>
          <cell r="M82">
            <v>812.5</v>
          </cell>
          <cell r="N82">
            <v>812.5</v>
          </cell>
          <cell r="O82">
            <v>812.5</v>
          </cell>
          <cell r="P82">
            <v>812.5</v>
          </cell>
        </row>
        <row r="83">
          <cell r="A83">
            <v>78</v>
          </cell>
          <cell r="B83">
            <v>7</v>
          </cell>
          <cell r="C83" t="str">
            <v>VC Kenya</v>
          </cell>
          <cell r="D83" t="str">
            <v>4150</v>
          </cell>
          <cell r="E83">
            <v>250</v>
          </cell>
          <cell r="F83">
            <v>250</v>
          </cell>
          <cell r="G83">
            <v>250</v>
          </cell>
          <cell r="H83">
            <v>250</v>
          </cell>
          <cell r="I83">
            <v>250</v>
          </cell>
          <cell r="J83">
            <v>250</v>
          </cell>
          <cell r="K83">
            <v>250</v>
          </cell>
          <cell r="L83">
            <v>250</v>
          </cell>
          <cell r="M83">
            <v>250</v>
          </cell>
          <cell r="N83">
            <v>250</v>
          </cell>
          <cell r="O83">
            <v>250</v>
          </cell>
          <cell r="P83">
            <v>250</v>
          </cell>
        </row>
        <row r="84">
          <cell r="A84">
            <v>79</v>
          </cell>
          <cell r="B84">
            <v>7</v>
          </cell>
          <cell r="C84" t="str">
            <v>VC Kenya</v>
          </cell>
          <cell r="D84" t="str">
            <v>4250</v>
          </cell>
          <cell r="E84">
            <v>41.250000000000007</v>
          </cell>
          <cell r="F84">
            <v>41.250000000000007</v>
          </cell>
          <cell r="G84">
            <v>41.250000000000007</v>
          </cell>
          <cell r="H84">
            <v>41.250000000000007</v>
          </cell>
          <cell r="I84">
            <v>41.250000000000007</v>
          </cell>
          <cell r="J84">
            <v>41.250000000000007</v>
          </cell>
          <cell r="K84">
            <v>41.250000000000007</v>
          </cell>
          <cell r="L84">
            <v>41.250000000000007</v>
          </cell>
          <cell r="M84">
            <v>41.250000000000007</v>
          </cell>
          <cell r="N84">
            <v>41.250000000000007</v>
          </cell>
          <cell r="O84">
            <v>41.250000000000007</v>
          </cell>
          <cell r="P84">
            <v>41.250000000000007</v>
          </cell>
        </row>
        <row r="85">
          <cell r="A85">
            <v>80</v>
          </cell>
          <cell r="B85">
            <v>7</v>
          </cell>
          <cell r="C85" t="str">
            <v>VC Kenya</v>
          </cell>
          <cell r="D85" t="str">
            <v>4360</v>
          </cell>
          <cell r="E85">
            <v>137.5</v>
          </cell>
          <cell r="F85">
            <v>137.5</v>
          </cell>
          <cell r="G85">
            <v>137.5</v>
          </cell>
          <cell r="H85">
            <v>137.5</v>
          </cell>
          <cell r="I85">
            <v>137.5</v>
          </cell>
          <cell r="J85">
            <v>137.5</v>
          </cell>
          <cell r="K85">
            <v>137.5</v>
          </cell>
          <cell r="L85">
            <v>137.5</v>
          </cell>
          <cell r="M85">
            <v>137.5</v>
          </cell>
          <cell r="N85">
            <v>137.5</v>
          </cell>
          <cell r="O85">
            <v>137.5</v>
          </cell>
          <cell r="P85">
            <v>137.5</v>
          </cell>
        </row>
        <row r="86">
          <cell r="A86">
            <v>81</v>
          </cell>
          <cell r="B86">
            <v>7</v>
          </cell>
          <cell r="C86" t="str">
            <v>VC Kenya</v>
          </cell>
          <cell r="D86" t="str">
            <v>4700</v>
          </cell>
          <cell r="E86">
            <v>1237.5000000000002</v>
          </cell>
          <cell r="F86">
            <v>1237.5000000000002</v>
          </cell>
          <cell r="G86">
            <v>1237.5000000000002</v>
          </cell>
          <cell r="H86">
            <v>1237.5000000000002</v>
          </cell>
          <cell r="I86">
            <v>1237.5000000000002</v>
          </cell>
          <cell r="J86">
            <v>1237.5000000000002</v>
          </cell>
          <cell r="K86">
            <v>1237.5000000000002</v>
          </cell>
          <cell r="L86">
            <v>1237.5000000000002</v>
          </cell>
          <cell r="M86">
            <v>1237.5000000000002</v>
          </cell>
          <cell r="N86">
            <v>1237.5000000000002</v>
          </cell>
          <cell r="O86">
            <v>1237.5000000000002</v>
          </cell>
          <cell r="P86">
            <v>1237.5000000000002</v>
          </cell>
        </row>
        <row r="87">
          <cell r="A87">
            <v>82</v>
          </cell>
          <cell r="B87">
            <v>7</v>
          </cell>
          <cell r="C87" t="str">
            <v>VC Kenya</v>
          </cell>
          <cell r="D87" t="str">
            <v>4770</v>
          </cell>
          <cell r="E87">
            <v>198.00000000000003</v>
          </cell>
          <cell r="F87">
            <v>198.00000000000003</v>
          </cell>
          <cell r="G87">
            <v>198.00000000000003</v>
          </cell>
          <cell r="H87">
            <v>198.00000000000003</v>
          </cell>
          <cell r="I87">
            <v>198.00000000000003</v>
          </cell>
          <cell r="J87">
            <v>198.00000000000003</v>
          </cell>
          <cell r="K87">
            <v>198.00000000000003</v>
          </cell>
          <cell r="L87">
            <v>198.00000000000003</v>
          </cell>
          <cell r="M87">
            <v>198.00000000000003</v>
          </cell>
          <cell r="N87">
            <v>198.00000000000003</v>
          </cell>
          <cell r="O87">
            <v>198.00000000000003</v>
          </cell>
          <cell r="P87">
            <v>198.00000000000003</v>
          </cell>
        </row>
        <row r="88">
          <cell r="A88">
            <v>83</v>
          </cell>
          <cell r="B88">
            <v>7</v>
          </cell>
          <cell r="C88" t="str">
            <v>VC Kenya</v>
          </cell>
          <cell r="D88" t="str">
            <v>4260</v>
          </cell>
          <cell r="E88">
            <v>200</v>
          </cell>
          <cell r="F88">
            <v>200</v>
          </cell>
          <cell r="G88">
            <v>200</v>
          </cell>
          <cell r="H88">
            <v>200</v>
          </cell>
          <cell r="I88">
            <v>200</v>
          </cell>
          <cell r="J88">
            <v>200</v>
          </cell>
          <cell r="K88">
            <v>200</v>
          </cell>
          <cell r="L88">
            <v>200</v>
          </cell>
          <cell r="M88">
            <v>200</v>
          </cell>
          <cell r="N88">
            <v>200</v>
          </cell>
          <cell r="O88">
            <v>200</v>
          </cell>
          <cell r="P88">
            <v>200</v>
          </cell>
        </row>
        <row r="89">
          <cell r="A89">
            <v>84</v>
          </cell>
          <cell r="B89">
            <v>7</v>
          </cell>
          <cell r="C89" t="str">
            <v>VC Kenya</v>
          </cell>
          <cell r="D89" t="str">
            <v>4265</v>
          </cell>
          <cell r="E89">
            <v>239.58333333333334</v>
          </cell>
          <cell r="F89">
            <v>239.58333333333334</v>
          </cell>
          <cell r="G89">
            <v>239.58333333333334</v>
          </cell>
          <cell r="H89">
            <v>239.58333333333334</v>
          </cell>
          <cell r="I89">
            <v>239.58333333333334</v>
          </cell>
          <cell r="J89">
            <v>239.58333333333334</v>
          </cell>
          <cell r="K89">
            <v>239.58333333333334</v>
          </cell>
          <cell r="L89">
            <v>239.58333333333334</v>
          </cell>
          <cell r="M89">
            <v>239.58333333333334</v>
          </cell>
          <cell r="N89">
            <v>239.58333333333334</v>
          </cell>
          <cell r="O89">
            <v>239.58333333333334</v>
          </cell>
          <cell r="P89">
            <v>239.58333333333334</v>
          </cell>
        </row>
        <row r="90">
          <cell r="A90">
            <v>85</v>
          </cell>
          <cell r="B90">
            <v>7</v>
          </cell>
          <cell r="C90" t="str">
            <v>VC Kenya</v>
          </cell>
          <cell r="D90" t="str">
            <v>4380</v>
          </cell>
          <cell r="E90">
            <v>375</v>
          </cell>
          <cell r="F90">
            <v>375</v>
          </cell>
          <cell r="G90">
            <v>375</v>
          </cell>
          <cell r="H90">
            <v>375</v>
          </cell>
          <cell r="I90">
            <v>375</v>
          </cell>
          <cell r="J90">
            <v>2125</v>
          </cell>
          <cell r="K90">
            <v>375</v>
          </cell>
          <cell r="L90">
            <v>375</v>
          </cell>
          <cell r="M90">
            <v>375</v>
          </cell>
          <cell r="N90">
            <v>375</v>
          </cell>
          <cell r="O90">
            <v>375</v>
          </cell>
          <cell r="P90">
            <v>375</v>
          </cell>
        </row>
        <row r="91">
          <cell r="A91">
            <v>86</v>
          </cell>
          <cell r="B91">
            <v>7</v>
          </cell>
          <cell r="C91" t="str">
            <v>VC Kenya</v>
          </cell>
          <cell r="D91" t="str">
            <v>4500</v>
          </cell>
          <cell r="E91">
            <v>125</v>
          </cell>
          <cell r="F91">
            <v>125</v>
          </cell>
          <cell r="G91">
            <v>125</v>
          </cell>
          <cell r="H91">
            <v>125</v>
          </cell>
          <cell r="I91">
            <v>125</v>
          </cell>
          <cell r="J91">
            <v>125</v>
          </cell>
          <cell r="K91">
            <v>125</v>
          </cell>
          <cell r="L91">
            <v>125</v>
          </cell>
          <cell r="M91">
            <v>125</v>
          </cell>
          <cell r="N91">
            <v>125</v>
          </cell>
          <cell r="O91">
            <v>125</v>
          </cell>
          <cell r="P91">
            <v>125</v>
          </cell>
        </row>
        <row r="92">
          <cell r="A92">
            <v>87</v>
          </cell>
          <cell r="B92">
            <v>7</v>
          </cell>
          <cell r="C92" t="str">
            <v>VC Kenya</v>
          </cell>
          <cell r="D92" t="str">
            <v>4560</v>
          </cell>
          <cell r="E92">
            <v>450</v>
          </cell>
          <cell r="F92">
            <v>450</v>
          </cell>
          <cell r="G92">
            <v>450</v>
          </cell>
          <cell r="H92">
            <v>450</v>
          </cell>
          <cell r="I92">
            <v>450</v>
          </cell>
          <cell r="J92">
            <v>450</v>
          </cell>
          <cell r="K92">
            <v>450</v>
          </cell>
          <cell r="L92">
            <v>450</v>
          </cell>
          <cell r="M92">
            <v>450</v>
          </cell>
          <cell r="N92">
            <v>450</v>
          </cell>
          <cell r="O92">
            <v>450</v>
          </cell>
          <cell r="P92">
            <v>450</v>
          </cell>
        </row>
        <row r="93">
          <cell r="A93">
            <v>88</v>
          </cell>
          <cell r="B93">
            <v>7</v>
          </cell>
          <cell r="C93" t="str">
            <v>VC Kenya</v>
          </cell>
          <cell r="D93" t="str">
            <v>4660</v>
          </cell>
          <cell r="E93">
            <v>275</v>
          </cell>
          <cell r="F93">
            <v>275</v>
          </cell>
          <cell r="G93">
            <v>275</v>
          </cell>
          <cell r="H93">
            <v>275</v>
          </cell>
          <cell r="I93">
            <v>275</v>
          </cell>
          <cell r="J93">
            <v>275</v>
          </cell>
          <cell r="K93">
            <v>275</v>
          </cell>
          <cell r="L93">
            <v>275</v>
          </cell>
          <cell r="M93">
            <v>275</v>
          </cell>
          <cell r="N93">
            <v>275</v>
          </cell>
          <cell r="O93">
            <v>275</v>
          </cell>
          <cell r="P93">
            <v>275</v>
          </cell>
        </row>
        <row r="94">
          <cell r="A94">
            <v>89</v>
          </cell>
          <cell r="B94">
            <v>7</v>
          </cell>
          <cell r="C94" t="str">
            <v>VC Kenya</v>
          </cell>
          <cell r="D94" t="str">
            <v>4680</v>
          </cell>
          <cell r="E94">
            <v>850</v>
          </cell>
          <cell r="F94">
            <v>850</v>
          </cell>
          <cell r="G94">
            <v>850</v>
          </cell>
          <cell r="H94">
            <v>850</v>
          </cell>
          <cell r="I94">
            <v>850</v>
          </cell>
          <cell r="J94">
            <v>850</v>
          </cell>
          <cell r="K94">
            <v>850</v>
          </cell>
          <cell r="L94">
            <v>850</v>
          </cell>
          <cell r="M94">
            <v>850</v>
          </cell>
          <cell r="N94">
            <v>850</v>
          </cell>
          <cell r="O94">
            <v>850</v>
          </cell>
          <cell r="P94">
            <v>850</v>
          </cell>
        </row>
        <row r="95">
          <cell r="A95">
            <v>90</v>
          </cell>
          <cell r="B95">
            <v>7</v>
          </cell>
          <cell r="C95" t="str">
            <v>VC Kenya</v>
          </cell>
          <cell r="D95" t="str">
            <v>4720</v>
          </cell>
          <cell r="E95">
            <v>200</v>
          </cell>
          <cell r="F95">
            <v>200</v>
          </cell>
          <cell r="G95">
            <v>200</v>
          </cell>
          <cell r="H95">
            <v>200</v>
          </cell>
          <cell r="I95">
            <v>200</v>
          </cell>
          <cell r="J95">
            <v>200</v>
          </cell>
          <cell r="K95">
            <v>200</v>
          </cell>
          <cell r="L95">
            <v>200</v>
          </cell>
          <cell r="M95">
            <v>200</v>
          </cell>
          <cell r="N95">
            <v>200</v>
          </cell>
          <cell r="O95">
            <v>200</v>
          </cell>
          <cell r="P95">
            <v>200</v>
          </cell>
        </row>
        <row r="96">
          <cell r="A96">
            <v>91</v>
          </cell>
          <cell r="B96">
            <v>7</v>
          </cell>
          <cell r="C96" t="str">
            <v>VC Kenya</v>
          </cell>
          <cell r="D96" t="str">
            <v>4762</v>
          </cell>
          <cell r="E96">
            <v>0</v>
          </cell>
          <cell r="F96">
            <v>0</v>
          </cell>
          <cell r="G96">
            <v>0</v>
          </cell>
          <cell r="H96">
            <v>0</v>
          </cell>
          <cell r="I96">
            <v>0</v>
          </cell>
          <cell r="J96">
            <v>0</v>
          </cell>
          <cell r="K96">
            <v>0</v>
          </cell>
          <cell r="L96">
            <v>0</v>
          </cell>
          <cell r="M96">
            <v>0</v>
          </cell>
          <cell r="N96">
            <v>0</v>
          </cell>
          <cell r="O96">
            <v>0</v>
          </cell>
          <cell r="P96">
            <v>100</v>
          </cell>
        </row>
        <row r="97">
          <cell r="A97">
            <v>92</v>
          </cell>
          <cell r="B97">
            <v>7</v>
          </cell>
          <cell r="C97" t="str">
            <v>VC Kenya</v>
          </cell>
          <cell r="D97" t="str">
            <v>4620</v>
          </cell>
          <cell r="E97">
            <v>175</v>
          </cell>
          <cell r="F97">
            <v>175</v>
          </cell>
          <cell r="G97">
            <v>175</v>
          </cell>
          <cell r="H97">
            <v>175</v>
          </cell>
          <cell r="I97">
            <v>175</v>
          </cell>
          <cell r="J97">
            <v>175</v>
          </cell>
          <cell r="K97">
            <v>175</v>
          </cell>
          <cell r="L97">
            <v>175</v>
          </cell>
          <cell r="M97">
            <v>175</v>
          </cell>
          <cell r="N97">
            <v>175</v>
          </cell>
          <cell r="O97">
            <v>175</v>
          </cell>
          <cell r="P97">
            <v>175</v>
          </cell>
        </row>
        <row r="98">
          <cell r="A98">
            <v>93</v>
          </cell>
          <cell r="B98">
            <v>7</v>
          </cell>
          <cell r="C98" t="str">
            <v>VC Kenya</v>
          </cell>
          <cell r="D98" t="str">
            <v>4640</v>
          </cell>
          <cell r="E98">
            <v>80</v>
          </cell>
          <cell r="F98">
            <v>80</v>
          </cell>
          <cell r="G98">
            <v>80</v>
          </cell>
          <cell r="H98">
            <v>80</v>
          </cell>
          <cell r="I98">
            <v>80</v>
          </cell>
          <cell r="J98">
            <v>80</v>
          </cell>
          <cell r="K98">
            <v>80</v>
          </cell>
          <cell r="L98">
            <v>80</v>
          </cell>
          <cell r="M98">
            <v>80</v>
          </cell>
          <cell r="N98">
            <v>80</v>
          </cell>
          <cell r="O98">
            <v>80</v>
          </cell>
          <cell r="P98">
            <v>80</v>
          </cell>
        </row>
        <row r="99">
          <cell r="A99">
            <v>94</v>
          </cell>
          <cell r="B99">
            <v>7</v>
          </cell>
          <cell r="C99" t="str">
            <v>VC Kenya</v>
          </cell>
          <cell r="D99" t="str">
            <v>4780</v>
          </cell>
          <cell r="E99">
            <v>61.25</v>
          </cell>
          <cell r="F99">
            <v>61.25</v>
          </cell>
          <cell r="G99">
            <v>61.25</v>
          </cell>
          <cell r="H99">
            <v>61.25</v>
          </cell>
          <cell r="I99">
            <v>61.25</v>
          </cell>
          <cell r="J99">
            <v>61.25</v>
          </cell>
          <cell r="K99">
            <v>61.25</v>
          </cell>
          <cell r="L99">
            <v>61.25</v>
          </cell>
          <cell r="M99">
            <v>61.25</v>
          </cell>
          <cell r="N99">
            <v>61.25</v>
          </cell>
          <cell r="O99">
            <v>61.25</v>
          </cell>
          <cell r="P99">
            <v>61.25</v>
          </cell>
        </row>
        <row r="100">
          <cell r="A100">
            <v>95</v>
          </cell>
          <cell r="B100">
            <v>7</v>
          </cell>
          <cell r="C100" t="str">
            <v>VC Kenya</v>
          </cell>
          <cell r="D100" t="str">
            <v>4785</v>
          </cell>
          <cell r="E100">
            <v>1000</v>
          </cell>
          <cell r="F100">
            <v>1000</v>
          </cell>
          <cell r="G100">
            <v>1000</v>
          </cell>
          <cell r="H100">
            <v>1000</v>
          </cell>
          <cell r="I100">
            <v>1000</v>
          </cell>
          <cell r="J100">
            <v>1000</v>
          </cell>
          <cell r="K100">
            <v>1000</v>
          </cell>
          <cell r="L100">
            <v>1000</v>
          </cell>
          <cell r="M100">
            <v>1000</v>
          </cell>
          <cell r="N100">
            <v>1000</v>
          </cell>
          <cell r="O100">
            <v>1000</v>
          </cell>
          <cell r="P100">
            <v>1000</v>
          </cell>
        </row>
        <row r="101">
          <cell r="A101">
            <v>96</v>
          </cell>
          <cell r="B101">
            <v>7</v>
          </cell>
          <cell r="C101" t="str">
            <v>VC Kenya</v>
          </cell>
          <cell r="D101" t="str">
            <v>4800</v>
          </cell>
          <cell r="E101">
            <v>1624.5316810344832</v>
          </cell>
          <cell r="F101">
            <v>1624.5316810344832</v>
          </cell>
          <cell r="G101">
            <v>1624.5316810344832</v>
          </cell>
          <cell r="H101">
            <v>1624.5316810344832</v>
          </cell>
          <cell r="I101">
            <v>1624.5316810344832</v>
          </cell>
          <cell r="J101">
            <v>1624.5316810344832</v>
          </cell>
          <cell r="K101">
            <v>1624.5316810344832</v>
          </cell>
          <cell r="L101">
            <v>1624.5316810344832</v>
          </cell>
          <cell r="M101">
            <v>1624.5316810344832</v>
          </cell>
          <cell r="N101">
            <v>1624.5316810344832</v>
          </cell>
          <cell r="O101">
            <v>1624.5316810344832</v>
          </cell>
          <cell r="P101">
            <v>1624.5316810344832</v>
          </cell>
        </row>
        <row r="102">
          <cell r="A102">
            <v>97</v>
          </cell>
          <cell r="B102">
            <v>7</v>
          </cell>
          <cell r="C102" t="str">
            <v>VC Kenya</v>
          </cell>
          <cell r="D102" t="str">
            <v>4440</v>
          </cell>
          <cell r="E102">
            <v>781.25</v>
          </cell>
          <cell r="F102">
            <v>781.25</v>
          </cell>
          <cell r="G102">
            <v>781.25</v>
          </cell>
          <cell r="H102">
            <v>781.25</v>
          </cell>
          <cell r="I102">
            <v>781.25</v>
          </cell>
          <cell r="J102">
            <v>781.25</v>
          </cell>
          <cell r="K102">
            <v>781.25</v>
          </cell>
          <cell r="L102">
            <v>781.25</v>
          </cell>
          <cell r="M102">
            <v>781.25</v>
          </cell>
          <cell r="N102">
            <v>781.25</v>
          </cell>
          <cell r="O102">
            <v>781.25</v>
          </cell>
          <cell r="P102">
            <v>781.25</v>
          </cell>
        </row>
        <row r="103">
          <cell r="A103">
            <v>98</v>
          </cell>
          <cell r="B103">
            <v>7</v>
          </cell>
          <cell r="C103" t="str">
            <v>VC Kenya</v>
          </cell>
          <cell r="D103" t="str">
            <v>4301</v>
          </cell>
          <cell r="E103">
            <v>858.36909722222231</v>
          </cell>
          <cell r="F103">
            <v>969.48020833333317</v>
          </cell>
          <cell r="G103">
            <v>1361.1190972222223</v>
          </cell>
          <cell r="H103">
            <v>1361.1190972222223</v>
          </cell>
          <cell r="I103">
            <v>1410.4732638888886</v>
          </cell>
          <cell r="J103">
            <v>1410.4732638888886</v>
          </cell>
          <cell r="K103">
            <v>1410.4732638888886</v>
          </cell>
          <cell r="L103">
            <v>1410.4732638888886</v>
          </cell>
          <cell r="M103">
            <v>1410.4732638888886</v>
          </cell>
          <cell r="N103">
            <v>1410.4732638888886</v>
          </cell>
          <cell r="O103">
            <v>1410.4732638888886</v>
          </cell>
          <cell r="P103">
            <v>1410.4732638888886</v>
          </cell>
        </row>
        <row r="104">
          <cell r="A104">
            <v>99</v>
          </cell>
          <cell r="B104">
            <v>7</v>
          </cell>
          <cell r="C104" t="str">
            <v>VC Kenya</v>
          </cell>
          <cell r="D104" t="str">
            <v>4900</v>
          </cell>
          <cell r="E104">
            <v>-5522.0918178520114</v>
          </cell>
          <cell r="F104">
            <v>-5555.4251511853454</v>
          </cell>
          <cell r="G104">
            <v>-5672.9168178520113</v>
          </cell>
          <cell r="H104">
            <v>-5683.7677553520116</v>
          </cell>
          <cell r="I104">
            <v>-2098.5740053520017</v>
          </cell>
          <cell r="J104">
            <v>15376.425994647987</v>
          </cell>
          <cell r="K104">
            <v>15901.425994647991</v>
          </cell>
          <cell r="L104">
            <v>17251.425994647961</v>
          </cell>
          <cell r="M104">
            <v>39751.42599464798</v>
          </cell>
          <cell r="N104">
            <v>39751.42599464798</v>
          </cell>
          <cell r="O104">
            <v>39751.42599464798</v>
          </cell>
          <cell r="P104">
            <v>39691.42599464798</v>
          </cell>
        </row>
        <row r="105">
          <cell r="A105">
            <v>100</v>
          </cell>
          <cell r="B105">
            <v>13</v>
          </cell>
          <cell r="C105" t="str">
            <v>VC Tanzania</v>
          </cell>
          <cell r="D105" t="str">
            <v>1010</v>
          </cell>
          <cell r="E105">
            <v>0</v>
          </cell>
          <cell r="F105">
            <v>43350</v>
          </cell>
          <cell r="G105">
            <v>67152</v>
          </cell>
          <cell r="H105">
            <v>135000</v>
          </cell>
          <cell r="I105">
            <v>180000</v>
          </cell>
          <cell r="J105">
            <v>135000</v>
          </cell>
          <cell r="K105">
            <v>180000</v>
          </cell>
          <cell r="L105">
            <v>180000</v>
          </cell>
          <cell r="M105">
            <v>180000</v>
          </cell>
          <cell r="N105">
            <v>180000</v>
          </cell>
          <cell r="O105">
            <v>180000</v>
          </cell>
          <cell r="P105">
            <v>180000</v>
          </cell>
        </row>
        <row r="106">
          <cell r="A106">
            <v>101</v>
          </cell>
          <cell r="B106">
            <v>13</v>
          </cell>
          <cell r="C106" t="str">
            <v>VC Tanzania</v>
          </cell>
          <cell r="D106" t="str">
            <v>1096</v>
          </cell>
          <cell r="E106">
            <v>0</v>
          </cell>
          <cell r="F106">
            <v>0</v>
          </cell>
          <cell r="G106">
            <v>0</v>
          </cell>
          <cell r="H106">
            <v>15000</v>
          </cell>
          <cell r="I106">
            <v>20000</v>
          </cell>
          <cell r="J106">
            <v>15000</v>
          </cell>
          <cell r="K106">
            <v>20000</v>
          </cell>
          <cell r="L106">
            <v>20000</v>
          </cell>
          <cell r="M106">
            <v>20000</v>
          </cell>
          <cell r="N106">
            <v>20000</v>
          </cell>
          <cell r="O106">
            <v>20000</v>
          </cell>
          <cell r="P106">
            <v>20000</v>
          </cell>
        </row>
        <row r="107">
          <cell r="A107">
            <v>102</v>
          </cell>
          <cell r="B107">
            <v>13</v>
          </cell>
          <cell r="C107" t="str">
            <v>VC Tanzania</v>
          </cell>
          <cell r="D107" t="str">
            <v>2010</v>
          </cell>
          <cell r="E107">
            <v>0</v>
          </cell>
          <cell r="F107">
            <v>36847.5</v>
          </cell>
          <cell r="G107">
            <v>57079.199999999997</v>
          </cell>
          <cell r="H107">
            <v>112500</v>
          </cell>
          <cell r="I107">
            <v>150000</v>
          </cell>
          <cell r="J107">
            <v>112500</v>
          </cell>
          <cell r="K107">
            <v>150000</v>
          </cell>
          <cell r="L107">
            <v>150000</v>
          </cell>
          <cell r="M107">
            <v>150000</v>
          </cell>
          <cell r="N107">
            <v>150000</v>
          </cell>
          <cell r="O107">
            <v>150000</v>
          </cell>
          <cell r="P107">
            <v>150000</v>
          </cell>
        </row>
        <row r="108">
          <cell r="A108">
            <v>103</v>
          </cell>
          <cell r="B108">
            <v>13</v>
          </cell>
          <cell r="C108" t="str">
            <v>VC Tanzania</v>
          </cell>
          <cell r="D108" t="str">
            <v>4730</v>
          </cell>
          <cell r="E108">
            <v>4534.0703703703703</v>
          </cell>
          <cell r="F108">
            <v>4534.0703703703703</v>
          </cell>
          <cell r="G108">
            <v>4534.0703703703703</v>
          </cell>
          <cell r="H108">
            <v>4534.0703703703703</v>
          </cell>
          <cell r="I108">
            <v>4534.0703703703703</v>
          </cell>
          <cell r="J108">
            <v>4534.0703703703703</v>
          </cell>
          <cell r="K108">
            <v>4534.0703703703703</v>
          </cell>
          <cell r="L108">
            <v>4534.0703703703703</v>
          </cell>
          <cell r="M108">
            <v>4534.0703703703703</v>
          </cell>
          <cell r="N108">
            <v>4534.0703703703703</v>
          </cell>
          <cell r="O108">
            <v>4534.0703703703703</v>
          </cell>
          <cell r="P108">
            <v>4534.0703703703703</v>
          </cell>
        </row>
        <row r="109">
          <cell r="A109">
            <v>104</v>
          </cell>
          <cell r="B109">
            <v>13</v>
          </cell>
          <cell r="C109" t="str">
            <v>VC Tanzania</v>
          </cell>
          <cell r="D109" t="str">
            <v>4740</v>
          </cell>
          <cell r="E109">
            <v>377.83919753086423</v>
          </cell>
          <cell r="F109">
            <v>377.83919753086423</v>
          </cell>
          <cell r="G109">
            <v>377.83919753086423</v>
          </cell>
          <cell r="H109">
            <v>377.83919753086423</v>
          </cell>
          <cell r="I109">
            <v>377.83919753086423</v>
          </cell>
          <cell r="J109">
            <v>377.83919753086423</v>
          </cell>
          <cell r="K109">
            <v>377.83919753086423</v>
          </cell>
          <cell r="L109">
            <v>377.83919753086423</v>
          </cell>
          <cell r="M109">
            <v>377.83919753086423</v>
          </cell>
          <cell r="N109">
            <v>377.83919753086423</v>
          </cell>
          <cell r="O109">
            <v>377.83919753086423</v>
          </cell>
          <cell r="P109">
            <v>377.83919753086423</v>
          </cell>
        </row>
        <row r="110">
          <cell r="A110">
            <v>105</v>
          </cell>
          <cell r="B110">
            <v>13</v>
          </cell>
          <cell r="C110" t="str">
            <v>VC Tanzania</v>
          </cell>
          <cell r="D110" t="str">
            <v>4480</v>
          </cell>
          <cell r="E110">
            <v>100</v>
          </cell>
          <cell r="F110">
            <v>100</v>
          </cell>
          <cell r="G110">
            <v>100</v>
          </cell>
          <cell r="H110">
            <v>100</v>
          </cell>
          <cell r="I110">
            <v>100</v>
          </cell>
          <cell r="J110">
            <v>100</v>
          </cell>
          <cell r="K110">
            <v>100</v>
          </cell>
          <cell r="L110">
            <v>100</v>
          </cell>
          <cell r="M110">
            <v>100</v>
          </cell>
          <cell r="N110">
            <v>100</v>
          </cell>
          <cell r="O110">
            <v>100</v>
          </cell>
          <cell r="P110">
            <v>100</v>
          </cell>
        </row>
        <row r="111">
          <cell r="A111">
            <v>106</v>
          </cell>
          <cell r="B111">
            <v>13</v>
          </cell>
          <cell r="C111" t="str">
            <v>VC Tanzania</v>
          </cell>
          <cell r="D111" t="str">
            <v>4775</v>
          </cell>
          <cell r="E111">
            <v>128.2051282051282</v>
          </cell>
          <cell r="F111">
            <v>128.2051282051282</v>
          </cell>
          <cell r="G111">
            <v>128.2051282051282</v>
          </cell>
          <cell r="H111">
            <v>128.2051282051282</v>
          </cell>
          <cell r="I111">
            <v>128.2051282051282</v>
          </cell>
          <cell r="J111">
            <v>128.2051282051282</v>
          </cell>
          <cell r="K111">
            <v>128.2051282051282</v>
          </cell>
          <cell r="L111">
            <v>128.2051282051282</v>
          </cell>
          <cell r="M111">
            <v>128.2051282051282</v>
          </cell>
          <cell r="N111">
            <v>128.2051282051282</v>
          </cell>
          <cell r="O111">
            <v>128.2051282051282</v>
          </cell>
          <cell r="P111">
            <v>128.2051282051282</v>
          </cell>
        </row>
        <row r="112">
          <cell r="A112">
            <v>107</v>
          </cell>
          <cell r="B112">
            <v>13</v>
          </cell>
          <cell r="C112" t="str">
            <v>VC Tanzania</v>
          </cell>
          <cell r="D112" t="str">
            <v>4000</v>
          </cell>
          <cell r="E112">
            <v>1000</v>
          </cell>
          <cell r="F112">
            <v>1000</v>
          </cell>
          <cell r="G112">
            <v>1000</v>
          </cell>
          <cell r="H112">
            <v>1000</v>
          </cell>
          <cell r="I112">
            <v>1000</v>
          </cell>
          <cell r="J112">
            <v>1000</v>
          </cell>
          <cell r="K112">
            <v>1000</v>
          </cell>
          <cell r="L112">
            <v>1000</v>
          </cell>
          <cell r="M112">
            <v>1000</v>
          </cell>
          <cell r="N112">
            <v>1000</v>
          </cell>
          <cell r="O112">
            <v>1000</v>
          </cell>
          <cell r="P112">
            <v>1000</v>
          </cell>
        </row>
        <row r="113">
          <cell r="A113">
            <v>108</v>
          </cell>
          <cell r="B113">
            <v>13</v>
          </cell>
          <cell r="C113" t="str">
            <v>VC Tanzania</v>
          </cell>
          <cell r="D113" t="str">
            <v>4150</v>
          </cell>
          <cell r="E113">
            <v>100</v>
          </cell>
          <cell r="F113">
            <v>100</v>
          </cell>
          <cell r="G113">
            <v>100</v>
          </cell>
          <cell r="H113">
            <v>100</v>
          </cell>
          <cell r="I113">
            <v>100</v>
          </cell>
          <cell r="J113">
            <v>100</v>
          </cell>
          <cell r="K113">
            <v>100</v>
          </cell>
          <cell r="L113">
            <v>100</v>
          </cell>
          <cell r="M113">
            <v>100</v>
          </cell>
          <cell r="N113">
            <v>100</v>
          </cell>
          <cell r="O113">
            <v>100</v>
          </cell>
          <cell r="P113">
            <v>100</v>
          </cell>
        </row>
        <row r="114">
          <cell r="A114">
            <v>109</v>
          </cell>
          <cell r="B114">
            <v>13</v>
          </cell>
          <cell r="C114" t="str">
            <v>VC Tanzania</v>
          </cell>
          <cell r="D114" t="str">
            <v>4250</v>
          </cell>
          <cell r="E114">
            <v>110</v>
          </cell>
          <cell r="F114">
            <v>110</v>
          </cell>
          <cell r="G114">
            <v>110</v>
          </cell>
          <cell r="H114">
            <v>110</v>
          </cell>
          <cell r="I114">
            <v>110</v>
          </cell>
          <cell r="J114">
            <v>110</v>
          </cell>
          <cell r="K114">
            <v>110</v>
          </cell>
          <cell r="L114">
            <v>110</v>
          </cell>
          <cell r="M114">
            <v>110</v>
          </cell>
          <cell r="N114">
            <v>110</v>
          </cell>
          <cell r="O114">
            <v>110</v>
          </cell>
          <cell r="P114">
            <v>110</v>
          </cell>
        </row>
        <row r="115">
          <cell r="A115">
            <v>110</v>
          </cell>
          <cell r="B115">
            <v>13</v>
          </cell>
          <cell r="C115" t="str">
            <v>VC Tanzania</v>
          </cell>
          <cell r="D115" t="str">
            <v>4360</v>
          </cell>
          <cell r="E115">
            <v>110</v>
          </cell>
          <cell r="F115">
            <v>110</v>
          </cell>
          <cell r="G115">
            <v>110</v>
          </cell>
          <cell r="H115">
            <v>110</v>
          </cell>
          <cell r="I115">
            <v>110</v>
          </cell>
          <cell r="J115">
            <v>110</v>
          </cell>
          <cell r="K115">
            <v>110</v>
          </cell>
          <cell r="L115">
            <v>110</v>
          </cell>
          <cell r="M115">
            <v>110</v>
          </cell>
          <cell r="N115">
            <v>110</v>
          </cell>
          <cell r="O115">
            <v>110</v>
          </cell>
          <cell r="P115">
            <v>110</v>
          </cell>
        </row>
        <row r="116">
          <cell r="A116">
            <v>111</v>
          </cell>
          <cell r="B116">
            <v>13</v>
          </cell>
          <cell r="C116" t="str">
            <v>VC Tanzania</v>
          </cell>
          <cell r="D116" t="str">
            <v>4700</v>
          </cell>
          <cell r="E116">
            <v>1650</v>
          </cell>
          <cell r="F116">
            <v>1650</v>
          </cell>
          <cell r="G116">
            <v>1650</v>
          </cell>
          <cell r="H116">
            <v>1650</v>
          </cell>
          <cell r="I116">
            <v>1650</v>
          </cell>
          <cell r="J116">
            <v>1650</v>
          </cell>
          <cell r="K116">
            <v>1650</v>
          </cell>
          <cell r="L116">
            <v>1650</v>
          </cell>
          <cell r="M116">
            <v>1650</v>
          </cell>
          <cell r="N116">
            <v>1650</v>
          </cell>
          <cell r="O116">
            <v>1650</v>
          </cell>
          <cell r="P116">
            <v>1650</v>
          </cell>
        </row>
        <row r="117">
          <cell r="A117">
            <v>112</v>
          </cell>
          <cell r="B117">
            <v>13</v>
          </cell>
          <cell r="C117" t="str">
            <v>VC Tanzania</v>
          </cell>
          <cell r="D117" t="str">
            <v>4770</v>
          </cell>
          <cell r="E117">
            <v>165.00000000000003</v>
          </cell>
          <cell r="F117">
            <v>165.00000000000003</v>
          </cell>
          <cell r="G117">
            <v>165.00000000000003</v>
          </cell>
          <cell r="H117">
            <v>165.00000000000003</v>
          </cell>
          <cell r="I117">
            <v>165.00000000000003</v>
          </cell>
          <cell r="J117">
            <v>165.00000000000003</v>
          </cell>
          <cell r="K117">
            <v>165.00000000000003</v>
          </cell>
          <cell r="L117">
            <v>165.00000000000003</v>
          </cell>
          <cell r="M117">
            <v>165.00000000000003</v>
          </cell>
          <cell r="N117">
            <v>165.00000000000003</v>
          </cell>
          <cell r="O117">
            <v>165.00000000000003</v>
          </cell>
          <cell r="P117">
            <v>165.00000000000003</v>
          </cell>
        </row>
        <row r="118">
          <cell r="A118">
            <v>113</v>
          </cell>
          <cell r="B118">
            <v>13</v>
          </cell>
          <cell r="C118" t="str">
            <v>VC Tanzania</v>
          </cell>
          <cell r="D118" t="str">
            <v>4260</v>
          </cell>
          <cell r="E118">
            <v>50</v>
          </cell>
          <cell r="F118">
            <v>50</v>
          </cell>
          <cell r="G118">
            <v>50</v>
          </cell>
          <cell r="H118">
            <v>50</v>
          </cell>
          <cell r="I118">
            <v>50</v>
          </cell>
          <cell r="J118">
            <v>50</v>
          </cell>
          <cell r="K118">
            <v>50</v>
          </cell>
          <cell r="L118">
            <v>50</v>
          </cell>
          <cell r="M118">
            <v>50</v>
          </cell>
          <cell r="N118">
            <v>50</v>
          </cell>
          <cell r="O118">
            <v>50</v>
          </cell>
          <cell r="P118">
            <v>50</v>
          </cell>
        </row>
        <row r="119">
          <cell r="A119">
            <v>114</v>
          </cell>
          <cell r="B119">
            <v>13</v>
          </cell>
          <cell r="C119" t="str">
            <v>VC Tanzania</v>
          </cell>
          <cell r="D119" t="str">
            <v>4380</v>
          </cell>
          <cell r="E119">
            <v>250</v>
          </cell>
          <cell r="F119">
            <v>250</v>
          </cell>
          <cell r="G119">
            <v>250</v>
          </cell>
          <cell r="H119">
            <v>250</v>
          </cell>
          <cell r="I119">
            <v>250</v>
          </cell>
          <cell r="J119">
            <v>602.56410256410254</v>
          </cell>
          <cell r="K119">
            <v>250</v>
          </cell>
          <cell r="L119">
            <v>250</v>
          </cell>
          <cell r="M119">
            <v>250</v>
          </cell>
          <cell r="N119">
            <v>250</v>
          </cell>
          <cell r="O119">
            <v>250</v>
          </cell>
          <cell r="P119">
            <v>250</v>
          </cell>
        </row>
        <row r="120">
          <cell r="A120">
            <v>115</v>
          </cell>
          <cell r="B120">
            <v>13</v>
          </cell>
          <cell r="C120" t="str">
            <v>VC Tanzania</v>
          </cell>
          <cell r="D120" t="str">
            <v>4500</v>
          </cell>
          <cell r="E120">
            <v>100</v>
          </cell>
          <cell r="F120">
            <v>100</v>
          </cell>
          <cell r="G120">
            <v>100</v>
          </cell>
          <cell r="H120">
            <v>100</v>
          </cell>
          <cell r="I120">
            <v>100</v>
          </cell>
          <cell r="J120">
            <v>100</v>
          </cell>
          <cell r="K120">
            <v>100</v>
          </cell>
          <cell r="L120">
            <v>100</v>
          </cell>
          <cell r="M120">
            <v>100</v>
          </cell>
          <cell r="N120">
            <v>100</v>
          </cell>
          <cell r="O120">
            <v>100</v>
          </cell>
          <cell r="P120">
            <v>100</v>
          </cell>
        </row>
        <row r="121">
          <cell r="A121">
            <v>116</v>
          </cell>
          <cell r="B121">
            <v>13</v>
          </cell>
          <cell r="C121" t="str">
            <v>VC Tanzania</v>
          </cell>
          <cell r="D121" t="str">
            <v>4560</v>
          </cell>
          <cell r="E121">
            <v>200</v>
          </cell>
          <cell r="F121">
            <v>200</v>
          </cell>
          <cell r="G121">
            <v>200</v>
          </cell>
          <cell r="H121">
            <v>200</v>
          </cell>
          <cell r="I121">
            <v>200</v>
          </cell>
          <cell r="J121">
            <v>200</v>
          </cell>
          <cell r="K121">
            <v>200</v>
          </cell>
          <cell r="L121">
            <v>200</v>
          </cell>
          <cell r="M121">
            <v>200</v>
          </cell>
          <cell r="N121">
            <v>200</v>
          </cell>
          <cell r="O121">
            <v>200</v>
          </cell>
          <cell r="P121">
            <v>200</v>
          </cell>
        </row>
        <row r="122">
          <cell r="A122">
            <v>117</v>
          </cell>
          <cell r="B122">
            <v>13</v>
          </cell>
          <cell r="C122" t="str">
            <v>VC Tanzania</v>
          </cell>
          <cell r="D122" t="str">
            <v>4660</v>
          </cell>
          <cell r="E122">
            <v>100</v>
          </cell>
          <cell r="F122">
            <v>100</v>
          </cell>
          <cell r="G122">
            <v>100</v>
          </cell>
          <cell r="H122">
            <v>100</v>
          </cell>
          <cell r="I122">
            <v>100</v>
          </cell>
          <cell r="J122">
            <v>100</v>
          </cell>
          <cell r="K122">
            <v>100</v>
          </cell>
          <cell r="L122">
            <v>100</v>
          </cell>
          <cell r="M122">
            <v>100</v>
          </cell>
          <cell r="N122">
            <v>100</v>
          </cell>
          <cell r="O122">
            <v>100</v>
          </cell>
          <cell r="P122">
            <v>100</v>
          </cell>
        </row>
        <row r="123">
          <cell r="A123">
            <v>118</v>
          </cell>
          <cell r="B123">
            <v>13</v>
          </cell>
          <cell r="C123" t="str">
            <v>VC Tanzania</v>
          </cell>
          <cell r="D123" t="str">
            <v>4620</v>
          </cell>
          <cell r="E123">
            <v>128.2051282051282</v>
          </cell>
          <cell r="F123">
            <v>128.2051282051282</v>
          </cell>
          <cell r="G123">
            <v>128.2051282051282</v>
          </cell>
          <cell r="H123">
            <v>128.2051282051282</v>
          </cell>
          <cell r="I123">
            <v>128.2051282051282</v>
          </cell>
          <cell r="J123">
            <v>128.2051282051282</v>
          </cell>
          <cell r="K123">
            <v>128.2051282051282</v>
          </cell>
          <cell r="L123">
            <v>128.2051282051282</v>
          </cell>
          <cell r="M123">
            <v>128.2051282051282</v>
          </cell>
          <cell r="N123">
            <v>128.2051282051282</v>
          </cell>
          <cell r="O123">
            <v>128.2051282051282</v>
          </cell>
          <cell r="P123">
            <v>128.2051282051282</v>
          </cell>
        </row>
        <row r="124">
          <cell r="A124">
            <v>119</v>
          </cell>
          <cell r="B124">
            <v>13</v>
          </cell>
          <cell r="C124" t="str">
            <v>VC Tanzania</v>
          </cell>
          <cell r="D124" t="str">
            <v>4640</v>
          </cell>
          <cell r="E124">
            <v>100</v>
          </cell>
          <cell r="F124">
            <v>100</v>
          </cell>
          <cell r="G124">
            <v>100</v>
          </cell>
          <cell r="H124">
            <v>100</v>
          </cell>
          <cell r="I124">
            <v>100</v>
          </cell>
          <cell r="J124">
            <v>100</v>
          </cell>
          <cell r="K124">
            <v>100</v>
          </cell>
          <cell r="L124">
            <v>100</v>
          </cell>
          <cell r="M124">
            <v>100</v>
          </cell>
          <cell r="N124">
            <v>100</v>
          </cell>
          <cell r="O124">
            <v>100</v>
          </cell>
          <cell r="P124">
            <v>100</v>
          </cell>
        </row>
        <row r="125">
          <cell r="A125">
            <v>120</v>
          </cell>
          <cell r="B125">
            <v>13</v>
          </cell>
          <cell r="C125" t="str">
            <v>VC Tanzania</v>
          </cell>
          <cell r="D125" t="str">
            <v>4800</v>
          </cell>
          <cell r="E125">
            <v>2016.6666666666667</v>
          </cell>
          <cell r="F125">
            <v>2016.6666666666667</v>
          </cell>
          <cell r="G125">
            <v>2016.6666666666667</v>
          </cell>
          <cell r="H125">
            <v>2016.6666666666667</v>
          </cell>
          <cell r="I125">
            <v>2016.6666666666667</v>
          </cell>
          <cell r="J125">
            <v>2016.6666666666667</v>
          </cell>
          <cell r="K125">
            <v>2016.6666666666667</v>
          </cell>
          <cell r="L125">
            <v>2016.6666666666667</v>
          </cell>
          <cell r="M125">
            <v>2016.6666666666667</v>
          </cell>
          <cell r="N125">
            <v>2016.6666666666667</v>
          </cell>
          <cell r="O125">
            <v>2016.6666666666667</v>
          </cell>
          <cell r="P125">
            <v>2016.6666666666667</v>
          </cell>
        </row>
        <row r="126">
          <cell r="A126">
            <v>121</v>
          </cell>
          <cell r="B126">
            <v>13</v>
          </cell>
          <cell r="C126" t="str">
            <v>VC Tanzania</v>
          </cell>
          <cell r="D126" t="str">
            <v>4520</v>
          </cell>
          <cell r="E126">
            <v>14333.333333333334</v>
          </cell>
          <cell r="F126">
            <v>14333.333333333334</v>
          </cell>
          <cell r="G126">
            <v>14333.333333333334</v>
          </cell>
          <cell r="H126">
            <v>14333.333333333334</v>
          </cell>
          <cell r="I126">
            <v>14333.333333333334</v>
          </cell>
          <cell r="J126">
            <v>14333.333333333334</v>
          </cell>
          <cell r="K126">
            <v>14333.333333333334</v>
          </cell>
          <cell r="L126">
            <v>14333.333333333334</v>
          </cell>
          <cell r="M126">
            <v>14333.333333333334</v>
          </cell>
          <cell r="N126">
            <v>14333.333333333334</v>
          </cell>
          <cell r="O126">
            <v>14333.333333333334</v>
          </cell>
          <cell r="P126">
            <v>14333.333333333334</v>
          </cell>
        </row>
        <row r="127">
          <cell r="A127">
            <v>122</v>
          </cell>
          <cell r="B127">
            <v>13</v>
          </cell>
          <cell r="C127" t="str">
            <v>VC Tanzania</v>
          </cell>
          <cell r="D127" t="str">
            <v>4900</v>
          </cell>
          <cell r="E127">
            <v>-7665.995947293447</v>
          </cell>
          <cell r="F127">
            <v>-5715.245947293447</v>
          </cell>
          <cell r="G127">
            <v>-4644.1559472934468</v>
          </cell>
          <cell r="H127">
            <v>3584.0040527065526</v>
          </cell>
          <cell r="I127">
            <v>7334.004052706553</v>
          </cell>
          <cell r="J127">
            <v>3478.2348219373221</v>
          </cell>
          <cell r="K127">
            <v>7334.004052706553</v>
          </cell>
          <cell r="L127">
            <v>7334.004052706553</v>
          </cell>
          <cell r="M127">
            <v>7334.004052706553</v>
          </cell>
          <cell r="N127">
            <v>7334.004052706553</v>
          </cell>
          <cell r="O127">
            <v>7334.004052706553</v>
          </cell>
          <cell r="P127">
            <v>7334.004052706553</v>
          </cell>
        </row>
        <row r="128">
          <cell r="A128">
            <v>123</v>
          </cell>
          <cell r="B128">
            <v>5</v>
          </cell>
          <cell r="C128" t="str">
            <v>VC Uganda</v>
          </cell>
          <cell r="D128" t="str">
            <v>1010</v>
          </cell>
          <cell r="E128">
            <v>19910</v>
          </cell>
          <cell r="F128">
            <v>192609</v>
          </cell>
          <cell r="G128">
            <v>0</v>
          </cell>
          <cell r="H128">
            <v>176445</v>
          </cell>
          <cell r="I128">
            <v>176445</v>
          </cell>
          <cell r="J128">
            <v>176445</v>
          </cell>
          <cell r="K128">
            <v>162945</v>
          </cell>
          <cell r="L128">
            <v>198945</v>
          </cell>
          <cell r="M128">
            <v>234945</v>
          </cell>
          <cell r="N128">
            <v>198945</v>
          </cell>
          <cell r="O128">
            <v>198945</v>
          </cell>
          <cell r="P128">
            <v>267390</v>
          </cell>
        </row>
        <row r="129">
          <cell r="A129">
            <v>124</v>
          </cell>
          <cell r="B129">
            <v>5</v>
          </cell>
          <cell r="C129" t="str">
            <v>VC Uganda</v>
          </cell>
          <cell r="D129" t="str">
            <v>1096</v>
          </cell>
          <cell r="E129">
            <v>0</v>
          </cell>
          <cell r="F129">
            <v>0</v>
          </cell>
          <cell r="G129">
            <v>0</v>
          </cell>
          <cell r="H129">
            <v>19605</v>
          </cell>
          <cell r="I129">
            <v>19605</v>
          </cell>
          <cell r="J129">
            <v>19605</v>
          </cell>
          <cell r="K129">
            <v>18105</v>
          </cell>
          <cell r="L129">
            <v>22105</v>
          </cell>
          <cell r="M129">
            <v>26105</v>
          </cell>
          <cell r="N129">
            <v>22105</v>
          </cell>
          <cell r="O129">
            <v>22105</v>
          </cell>
          <cell r="P129">
            <v>29710</v>
          </cell>
        </row>
        <row r="130">
          <cell r="A130">
            <v>125</v>
          </cell>
          <cell r="B130">
            <v>5</v>
          </cell>
          <cell r="C130" t="str">
            <v>VC Uganda</v>
          </cell>
          <cell r="D130" t="str">
            <v>2010</v>
          </cell>
          <cell r="E130">
            <v>-31929.816408931118</v>
          </cell>
          <cell r="F130">
            <v>123499.28359106889</v>
          </cell>
          <cell r="G130">
            <v>-49848.816408931118</v>
          </cell>
          <cell r="H130">
            <v>81995.619482407987</v>
          </cell>
          <cell r="I130">
            <v>81995.619482407987</v>
          </cell>
          <cell r="J130">
            <v>81995.619482407987</v>
          </cell>
          <cell r="K130">
            <v>71495.619482407987</v>
          </cell>
          <cell r="L130">
            <v>99495.619482407987</v>
          </cell>
          <cell r="M130">
            <v>127495.61948240799</v>
          </cell>
          <cell r="N130">
            <v>99495.619482407987</v>
          </cell>
          <cell r="O130">
            <v>99495.619482407987</v>
          </cell>
          <cell r="P130">
            <v>145125.61948240799</v>
          </cell>
        </row>
        <row r="131">
          <cell r="A131">
            <v>126</v>
          </cell>
          <cell r="B131">
            <v>5</v>
          </cell>
          <cell r="C131" t="str">
            <v>VC Uganda</v>
          </cell>
          <cell r="D131" t="str">
            <v>2055</v>
          </cell>
          <cell r="E131">
            <v>31448.36898163805</v>
          </cell>
          <cell r="F131">
            <v>31448.36898163805</v>
          </cell>
          <cell r="G131">
            <v>31448.36898163805</v>
          </cell>
          <cell r="H131">
            <v>29569.503560097615</v>
          </cell>
          <cell r="I131">
            <v>29569.503560097615</v>
          </cell>
          <cell r="J131">
            <v>29569.503560097615</v>
          </cell>
          <cell r="K131">
            <v>29569.503560097615</v>
          </cell>
          <cell r="L131">
            <v>29569.503560097615</v>
          </cell>
          <cell r="M131">
            <v>29569.503560097615</v>
          </cell>
          <cell r="N131">
            <v>29569.503560097615</v>
          </cell>
          <cell r="O131">
            <v>29569.503560097615</v>
          </cell>
          <cell r="P131">
            <v>29569.503560097615</v>
          </cell>
        </row>
        <row r="132">
          <cell r="A132">
            <v>127</v>
          </cell>
          <cell r="B132">
            <v>5</v>
          </cell>
          <cell r="C132" t="str">
            <v>VC Uganda</v>
          </cell>
          <cell r="D132" t="str">
            <v>2090</v>
          </cell>
          <cell r="E132">
            <v>3355.7046979865772</v>
          </cell>
          <cell r="F132">
            <v>3355.7046979865772</v>
          </cell>
          <cell r="G132">
            <v>3355.7046979865772</v>
          </cell>
          <cell r="H132">
            <v>3020.1342281879197</v>
          </cell>
          <cell r="I132">
            <v>3020.1342281879197</v>
          </cell>
          <cell r="J132">
            <v>3020.1342281879197</v>
          </cell>
          <cell r="K132">
            <v>3020.1342281879197</v>
          </cell>
          <cell r="L132">
            <v>3020.1342281879197</v>
          </cell>
          <cell r="M132">
            <v>3020.1342281879197</v>
          </cell>
          <cell r="N132">
            <v>3020.1342281879197</v>
          </cell>
          <cell r="O132">
            <v>3020.1342281879197</v>
          </cell>
          <cell r="P132">
            <v>3020.1342281879197</v>
          </cell>
        </row>
        <row r="133">
          <cell r="A133">
            <v>128</v>
          </cell>
          <cell r="B133">
            <v>5</v>
          </cell>
          <cell r="C133" t="str">
            <v>VC Uganda</v>
          </cell>
          <cell r="D133" t="str">
            <v>2030</v>
          </cell>
          <cell r="E133">
            <v>15044.742729306488</v>
          </cell>
          <cell r="F133">
            <v>15044.742729306488</v>
          </cell>
          <cell r="G133">
            <v>15044.742729306488</v>
          </cell>
          <cell r="H133">
            <v>15044.742729306488</v>
          </cell>
          <cell r="I133">
            <v>15044.742729306488</v>
          </cell>
          <cell r="J133">
            <v>15044.742729306488</v>
          </cell>
          <cell r="K133">
            <v>15044.742729306488</v>
          </cell>
          <cell r="L133">
            <v>15044.742729306488</v>
          </cell>
          <cell r="M133">
            <v>15044.742729306488</v>
          </cell>
          <cell r="N133">
            <v>15044.742729306488</v>
          </cell>
          <cell r="O133">
            <v>15044.742729306488</v>
          </cell>
          <cell r="P133">
            <v>15044.742729306488</v>
          </cell>
        </row>
        <row r="134">
          <cell r="A134">
            <v>129</v>
          </cell>
          <cell r="B134">
            <v>5</v>
          </cell>
          <cell r="C134" t="str">
            <v>VC Uganda</v>
          </cell>
          <cell r="D134" t="str">
            <v>4730</v>
          </cell>
          <cell r="E134">
            <v>1979.684004474273</v>
          </cell>
          <cell r="F134">
            <v>1979.684004474273</v>
          </cell>
          <cell r="G134">
            <v>1979.684004474273</v>
          </cell>
          <cell r="H134">
            <v>1979.684004474273</v>
          </cell>
          <cell r="I134">
            <v>1979.684004474273</v>
          </cell>
          <cell r="J134">
            <v>1979.684004474273</v>
          </cell>
          <cell r="K134">
            <v>1979.684004474273</v>
          </cell>
          <cell r="L134">
            <v>1979.684004474273</v>
          </cell>
          <cell r="M134">
            <v>1979.684004474273</v>
          </cell>
          <cell r="N134">
            <v>1979.684004474273</v>
          </cell>
          <cell r="O134">
            <v>1979.684004474273</v>
          </cell>
          <cell r="P134">
            <v>1979.684004474273</v>
          </cell>
        </row>
        <row r="135">
          <cell r="A135">
            <v>130</v>
          </cell>
          <cell r="B135">
            <v>5</v>
          </cell>
          <cell r="C135" t="str">
            <v>VC Uganda</v>
          </cell>
          <cell r="D135" t="str">
            <v>4740</v>
          </cell>
          <cell r="E135">
            <v>149.41275167785236</v>
          </cell>
          <cell r="F135">
            <v>149.41275167785236</v>
          </cell>
          <cell r="G135">
            <v>149.41275167785236</v>
          </cell>
          <cell r="H135">
            <v>149.41275167785236</v>
          </cell>
          <cell r="I135">
            <v>149.41275167785236</v>
          </cell>
          <cell r="J135">
            <v>149.41275167785236</v>
          </cell>
          <cell r="K135">
            <v>149.41275167785236</v>
          </cell>
          <cell r="L135">
            <v>149.41275167785236</v>
          </cell>
          <cell r="M135">
            <v>149.41275167785236</v>
          </cell>
          <cell r="N135">
            <v>149.41275167785236</v>
          </cell>
          <cell r="O135">
            <v>149.41275167785236</v>
          </cell>
          <cell r="P135">
            <v>149.41275167785236</v>
          </cell>
        </row>
        <row r="136">
          <cell r="A136">
            <v>131</v>
          </cell>
          <cell r="B136">
            <v>5</v>
          </cell>
          <cell r="C136" t="str">
            <v>VC Uganda</v>
          </cell>
          <cell r="D136" t="str">
            <v>4480</v>
          </cell>
          <cell r="E136">
            <v>100</v>
          </cell>
          <cell r="F136">
            <v>100</v>
          </cell>
          <cell r="G136">
            <v>100</v>
          </cell>
          <cell r="H136">
            <v>100</v>
          </cell>
          <cell r="I136">
            <v>100</v>
          </cell>
          <cell r="J136">
            <v>100</v>
          </cell>
          <cell r="K136">
            <v>100</v>
          </cell>
          <cell r="L136">
            <v>100</v>
          </cell>
          <cell r="M136">
            <v>100</v>
          </cell>
          <cell r="N136">
            <v>100</v>
          </cell>
          <cell r="O136">
            <v>100</v>
          </cell>
          <cell r="P136">
            <v>100</v>
          </cell>
        </row>
        <row r="137">
          <cell r="A137">
            <v>132</v>
          </cell>
          <cell r="B137">
            <v>5</v>
          </cell>
          <cell r="C137" t="str">
            <v>VC Uganda</v>
          </cell>
          <cell r="D137" t="str">
            <v>4595</v>
          </cell>
          <cell r="E137">
            <v>597.53914988814313</v>
          </cell>
          <cell r="F137">
            <v>597.53914988814313</v>
          </cell>
          <cell r="G137">
            <v>597.53914988814313</v>
          </cell>
          <cell r="H137">
            <v>560.19295302013427</v>
          </cell>
          <cell r="I137">
            <v>560.19295302013427</v>
          </cell>
          <cell r="J137">
            <v>560.19295302013427</v>
          </cell>
          <cell r="K137">
            <v>560.19295302013427</v>
          </cell>
          <cell r="L137">
            <v>560.19295302013427</v>
          </cell>
          <cell r="M137">
            <v>560.19295302013427</v>
          </cell>
          <cell r="N137">
            <v>560.19295302013427</v>
          </cell>
          <cell r="O137">
            <v>560.19295302013427</v>
          </cell>
          <cell r="P137">
            <v>560.19295302013427</v>
          </cell>
        </row>
        <row r="138">
          <cell r="A138">
            <v>133</v>
          </cell>
          <cell r="B138">
            <v>5</v>
          </cell>
          <cell r="C138" t="str">
            <v>VC Uganda</v>
          </cell>
          <cell r="D138" t="str">
            <v>4775</v>
          </cell>
          <cell r="E138">
            <v>50</v>
          </cell>
          <cell r="F138">
            <v>50</v>
          </cell>
          <cell r="G138">
            <v>50</v>
          </cell>
          <cell r="H138">
            <v>50</v>
          </cell>
          <cell r="I138">
            <v>50</v>
          </cell>
          <cell r="J138">
            <v>50</v>
          </cell>
          <cell r="K138">
            <v>50</v>
          </cell>
          <cell r="L138">
            <v>50</v>
          </cell>
          <cell r="M138">
            <v>50</v>
          </cell>
          <cell r="N138">
            <v>50</v>
          </cell>
          <cell r="O138">
            <v>50</v>
          </cell>
          <cell r="P138">
            <v>50</v>
          </cell>
        </row>
        <row r="139">
          <cell r="A139">
            <v>134</v>
          </cell>
          <cell r="B139">
            <v>5</v>
          </cell>
          <cell r="C139" t="str">
            <v>VC Uganda</v>
          </cell>
          <cell r="D139" t="str">
            <v>4000</v>
          </cell>
          <cell r="E139">
            <v>703.95212527964202</v>
          </cell>
          <cell r="F139">
            <v>703.95212527964202</v>
          </cell>
          <cell r="G139">
            <v>703.95212527964202</v>
          </cell>
          <cell r="H139">
            <v>703.95212527964202</v>
          </cell>
          <cell r="I139">
            <v>703.95212527964202</v>
          </cell>
          <cell r="J139">
            <v>703.95212527964202</v>
          </cell>
          <cell r="K139">
            <v>703.95212527964202</v>
          </cell>
          <cell r="L139">
            <v>703.95212527964202</v>
          </cell>
          <cell r="M139">
            <v>703.95212527964202</v>
          </cell>
          <cell r="N139">
            <v>703.95212527964202</v>
          </cell>
          <cell r="O139">
            <v>703.95212527964202</v>
          </cell>
          <cell r="P139">
            <v>703.95212527964202</v>
          </cell>
        </row>
        <row r="140">
          <cell r="A140">
            <v>135</v>
          </cell>
          <cell r="B140">
            <v>5</v>
          </cell>
          <cell r="C140" t="str">
            <v>VC Uganda</v>
          </cell>
          <cell r="D140" t="str">
            <v>4060</v>
          </cell>
          <cell r="E140">
            <v>251.6778523489933</v>
          </cell>
          <cell r="F140">
            <v>251.6778523489933</v>
          </cell>
          <cell r="G140">
            <v>251.6778523489933</v>
          </cell>
          <cell r="H140">
            <v>251.6778523489933</v>
          </cell>
          <cell r="I140">
            <v>251.6778523489933</v>
          </cell>
          <cell r="J140">
            <v>251.6778523489933</v>
          </cell>
          <cell r="K140">
            <v>251.6778523489933</v>
          </cell>
          <cell r="L140">
            <v>251.6778523489933</v>
          </cell>
          <cell r="M140">
            <v>251.6778523489933</v>
          </cell>
          <cell r="N140">
            <v>251.6778523489933</v>
          </cell>
          <cell r="O140">
            <v>251.6778523489933</v>
          </cell>
          <cell r="P140">
            <v>251.6778523489933</v>
          </cell>
        </row>
        <row r="141">
          <cell r="A141">
            <v>136</v>
          </cell>
          <cell r="B141">
            <v>5</v>
          </cell>
          <cell r="C141" t="str">
            <v>VC Uganda</v>
          </cell>
          <cell r="D141" t="str">
            <v>4150</v>
          </cell>
          <cell r="E141">
            <v>805.36912751677858</v>
          </cell>
          <cell r="F141">
            <v>805.36912751677858</v>
          </cell>
          <cell r="G141">
            <v>805.36912751677858</v>
          </cell>
          <cell r="H141">
            <v>805.36912751677858</v>
          </cell>
          <cell r="I141">
            <v>805.36912751677858</v>
          </cell>
          <cell r="J141">
            <v>805.36912751677858</v>
          </cell>
          <cell r="K141">
            <v>805.36912751677858</v>
          </cell>
          <cell r="L141">
            <v>805.36912751677858</v>
          </cell>
          <cell r="M141">
            <v>805.36912751677858</v>
          </cell>
          <cell r="N141">
            <v>805.36912751677858</v>
          </cell>
          <cell r="O141">
            <v>805.36912751677858</v>
          </cell>
          <cell r="P141">
            <v>805.36912751677858</v>
          </cell>
        </row>
        <row r="142">
          <cell r="A142">
            <v>137</v>
          </cell>
          <cell r="B142">
            <v>5</v>
          </cell>
          <cell r="C142" t="str">
            <v>VC Uganda</v>
          </cell>
          <cell r="D142" t="str">
            <v>4250</v>
          </cell>
          <cell r="E142">
            <v>83.053691275167793</v>
          </cell>
          <cell r="F142">
            <v>83.053691275167793</v>
          </cell>
          <cell r="G142">
            <v>83.053691275167793</v>
          </cell>
          <cell r="H142">
            <v>83.053691275167793</v>
          </cell>
          <cell r="I142">
            <v>83.053691275167793</v>
          </cell>
          <cell r="J142">
            <v>83.053691275167793</v>
          </cell>
          <cell r="K142">
            <v>83.053691275167793</v>
          </cell>
          <cell r="L142">
            <v>83.053691275167793</v>
          </cell>
          <cell r="M142">
            <v>83.053691275167793</v>
          </cell>
          <cell r="N142">
            <v>83.053691275167793</v>
          </cell>
          <cell r="O142">
            <v>83.053691275167793</v>
          </cell>
          <cell r="P142">
            <v>83.053691275167793</v>
          </cell>
        </row>
        <row r="143">
          <cell r="A143">
            <v>138</v>
          </cell>
          <cell r="B143">
            <v>5</v>
          </cell>
          <cell r="C143" t="str">
            <v>VC Uganda</v>
          </cell>
          <cell r="D143" t="str">
            <v>4360</v>
          </cell>
          <cell r="E143">
            <v>55.369127516778534</v>
          </cell>
          <cell r="F143">
            <v>55.369127516778534</v>
          </cell>
          <cell r="G143">
            <v>55.369127516778534</v>
          </cell>
          <cell r="H143">
            <v>55.369127516778534</v>
          </cell>
          <cell r="I143">
            <v>55.369127516778534</v>
          </cell>
          <cell r="J143">
            <v>55.369127516778534</v>
          </cell>
          <cell r="K143">
            <v>55.369127516778534</v>
          </cell>
          <cell r="L143">
            <v>55.369127516778534</v>
          </cell>
          <cell r="M143">
            <v>55.369127516778534</v>
          </cell>
          <cell r="N143">
            <v>55.369127516778534</v>
          </cell>
          <cell r="O143">
            <v>55.369127516778534</v>
          </cell>
          <cell r="P143">
            <v>55.369127516778534</v>
          </cell>
        </row>
        <row r="144">
          <cell r="A144">
            <v>139</v>
          </cell>
          <cell r="B144">
            <v>5</v>
          </cell>
          <cell r="C144" t="str">
            <v>VC Uganda</v>
          </cell>
          <cell r="D144" t="str">
            <v>4700</v>
          </cell>
          <cell r="E144">
            <v>1107.3825503355704</v>
          </cell>
          <cell r="F144">
            <v>1107.3825503355704</v>
          </cell>
          <cell r="G144">
            <v>1107.3825503355704</v>
          </cell>
          <cell r="H144">
            <v>1107.3825503355704</v>
          </cell>
          <cell r="I144">
            <v>1107.3825503355704</v>
          </cell>
          <cell r="J144">
            <v>1107.3825503355704</v>
          </cell>
          <cell r="K144">
            <v>1107.3825503355704</v>
          </cell>
          <cell r="L144">
            <v>1107.3825503355704</v>
          </cell>
          <cell r="M144">
            <v>1107.3825503355704</v>
          </cell>
          <cell r="N144">
            <v>1107.3825503355704</v>
          </cell>
          <cell r="O144">
            <v>1107.3825503355704</v>
          </cell>
          <cell r="P144">
            <v>1107.3825503355704</v>
          </cell>
        </row>
        <row r="145">
          <cell r="A145">
            <v>140</v>
          </cell>
          <cell r="B145">
            <v>5</v>
          </cell>
          <cell r="C145" t="str">
            <v>VC Uganda</v>
          </cell>
          <cell r="D145" t="str">
            <v>4770</v>
          </cell>
          <cell r="E145">
            <v>204.86577181208057</v>
          </cell>
          <cell r="F145">
            <v>204.86577181208057</v>
          </cell>
          <cell r="G145">
            <v>204.86577181208057</v>
          </cell>
          <cell r="H145">
            <v>204.86577181208057</v>
          </cell>
          <cell r="I145">
            <v>204.86577181208057</v>
          </cell>
          <cell r="J145">
            <v>204.86577181208057</v>
          </cell>
          <cell r="K145">
            <v>204.86577181208057</v>
          </cell>
          <cell r="L145">
            <v>204.86577181208057</v>
          </cell>
          <cell r="M145">
            <v>204.86577181208057</v>
          </cell>
          <cell r="N145">
            <v>204.86577181208057</v>
          </cell>
          <cell r="O145">
            <v>204.86577181208057</v>
          </cell>
          <cell r="P145">
            <v>204.86577181208057</v>
          </cell>
        </row>
        <row r="146">
          <cell r="A146">
            <v>141</v>
          </cell>
          <cell r="B146">
            <v>5</v>
          </cell>
          <cell r="C146" t="str">
            <v>VC Uganda</v>
          </cell>
          <cell r="D146" t="str">
            <v>4260</v>
          </cell>
          <cell r="E146">
            <v>151.00671140939596</v>
          </cell>
          <cell r="F146">
            <v>151.00671140939596</v>
          </cell>
          <cell r="G146">
            <v>151.00671140939596</v>
          </cell>
          <cell r="H146">
            <v>151.00671140939596</v>
          </cell>
          <cell r="I146">
            <v>151.00671140939596</v>
          </cell>
          <cell r="J146">
            <v>151.00671140939596</v>
          </cell>
          <cell r="K146">
            <v>151.00671140939596</v>
          </cell>
          <cell r="L146">
            <v>151.00671140939596</v>
          </cell>
          <cell r="M146">
            <v>151.00671140939596</v>
          </cell>
          <cell r="N146">
            <v>151.00671140939596</v>
          </cell>
          <cell r="O146">
            <v>151.00671140939596</v>
          </cell>
          <cell r="P146">
            <v>151.00671140939596</v>
          </cell>
        </row>
        <row r="147">
          <cell r="A147">
            <v>142</v>
          </cell>
          <cell r="B147">
            <v>5</v>
          </cell>
          <cell r="C147" t="str">
            <v>VC Uganda</v>
          </cell>
          <cell r="D147" t="str">
            <v>4380</v>
          </cell>
          <cell r="E147">
            <v>251.6778523489933</v>
          </cell>
          <cell r="F147">
            <v>251.6778523489933</v>
          </cell>
          <cell r="G147">
            <v>251.6778523489933</v>
          </cell>
          <cell r="H147">
            <v>251.6778523489933</v>
          </cell>
          <cell r="I147">
            <v>251.6778523489933</v>
          </cell>
          <cell r="J147">
            <v>1742.3851316468765</v>
          </cell>
          <cell r="K147">
            <v>251.6778523489933</v>
          </cell>
          <cell r="L147">
            <v>251.6778523489933</v>
          </cell>
          <cell r="M147">
            <v>251.6778523489933</v>
          </cell>
          <cell r="N147">
            <v>251.6778523489933</v>
          </cell>
          <cell r="O147">
            <v>251.6778523489933</v>
          </cell>
          <cell r="P147">
            <v>251.6778523489933</v>
          </cell>
        </row>
        <row r="148">
          <cell r="A148">
            <v>143</v>
          </cell>
          <cell r="B148">
            <v>5</v>
          </cell>
          <cell r="C148" t="str">
            <v>VC Uganda</v>
          </cell>
          <cell r="D148" t="str">
            <v>4500</v>
          </cell>
          <cell r="E148">
            <v>78.473154362416111</v>
          </cell>
          <cell r="F148">
            <v>78.473154362416111</v>
          </cell>
          <cell r="G148">
            <v>78.473154362416111</v>
          </cell>
          <cell r="H148">
            <v>78.473154362416111</v>
          </cell>
          <cell r="I148">
            <v>78.473154362416111</v>
          </cell>
          <cell r="J148">
            <v>78.473154362416111</v>
          </cell>
          <cell r="K148">
            <v>78.473154362416111</v>
          </cell>
          <cell r="L148">
            <v>78.473154362416111</v>
          </cell>
          <cell r="M148">
            <v>78.473154362416111</v>
          </cell>
          <cell r="N148">
            <v>78.473154362416111</v>
          </cell>
          <cell r="O148">
            <v>78.473154362416111</v>
          </cell>
          <cell r="P148">
            <v>86.320469798657726</v>
          </cell>
        </row>
        <row r="149">
          <cell r="A149">
            <v>144</v>
          </cell>
          <cell r="B149">
            <v>5</v>
          </cell>
          <cell r="C149" t="str">
            <v>VC Uganda</v>
          </cell>
          <cell r="D149" t="str">
            <v>4560</v>
          </cell>
          <cell r="E149">
            <v>402.68456375838929</v>
          </cell>
          <cell r="F149">
            <v>402.68456375838929</v>
          </cell>
          <cell r="G149">
            <v>402.68456375838929</v>
          </cell>
          <cell r="H149">
            <v>402.68456375838929</v>
          </cell>
          <cell r="I149">
            <v>402.68456375838929</v>
          </cell>
          <cell r="J149">
            <v>402.68456375838929</v>
          </cell>
          <cell r="K149">
            <v>402.68456375838929</v>
          </cell>
          <cell r="L149">
            <v>402.68456375838929</v>
          </cell>
          <cell r="M149">
            <v>402.68456375838929</v>
          </cell>
          <cell r="N149">
            <v>402.68456375838929</v>
          </cell>
          <cell r="O149">
            <v>402.68456375838929</v>
          </cell>
          <cell r="P149">
            <v>402.68456375838929</v>
          </cell>
        </row>
        <row r="150">
          <cell r="A150">
            <v>145</v>
          </cell>
          <cell r="B150">
            <v>5</v>
          </cell>
          <cell r="C150" t="str">
            <v>VC Uganda</v>
          </cell>
          <cell r="D150" t="str">
            <v>4601</v>
          </cell>
          <cell r="E150">
            <v>201.34228187919464</v>
          </cell>
          <cell r="F150">
            <v>201.34228187919464</v>
          </cell>
          <cell r="G150">
            <v>201.34228187919464</v>
          </cell>
          <cell r="H150">
            <v>201.34228187919464</v>
          </cell>
          <cell r="I150">
            <v>201.34228187919464</v>
          </cell>
          <cell r="J150">
            <v>201.34228187919464</v>
          </cell>
          <cell r="K150">
            <v>201.34228187919464</v>
          </cell>
          <cell r="L150">
            <v>201.34228187919464</v>
          </cell>
          <cell r="M150">
            <v>201.34228187919464</v>
          </cell>
          <cell r="N150">
            <v>201.34228187919464</v>
          </cell>
          <cell r="O150">
            <v>201.34228187919464</v>
          </cell>
          <cell r="P150">
            <v>201.34228187919464</v>
          </cell>
        </row>
        <row r="151">
          <cell r="A151">
            <v>146</v>
          </cell>
          <cell r="B151">
            <v>5</v>
          </cell>
          <cell r="C151" t="str">
            <v>VC Uganda</v>
          </cell>
          <cell r="D151" t="str">
            <v>4603</v>
          </cell>
          <cell r="E151">
            <v>805.36912751677858</v>
          </cell>
          <cell r="F151">
            <v>805.36912751677858</v>
          </cell>
          <cell r="G151">
            <v>805.36912751677858</v>
          </cell>
          <cell r="H151">
            <v>805.36912751677858</v>
          </cell>
          <cell r="I151">
            <v>805.36912751677858</v>
          </cell>
          <cell r="J151">
            <v>805.36912751677858</v>
          </cell>
          <cell r="K151">
            <v>805.36912751677858</v>
          </cell>
          <cell r="L151">
            <v>805.36912751677858</v>
          </cell>
          <cell r="M151">
            <v>805.36912751677858</v>
          </cell>
          <cell r="N151">
            <v>805.36912751677858</v>
          </cell>
          <cell r="O151">
            <v>805.36912751677858</v>
          </cell>
          <cell r="P151">
            <v>805.36912751677858</v>
          </cell>
        </row>
        <row r="152">
          <cell r="A152">
            <v>147</v>
          </cell>
          <cell r="B152">
            <v>5</v>
          </cell>
          <cell r="C152" t="str">
            <v>VC Uganda</v>
          </cell>
          <cell r="D152" t="str">
            <v>4660</v>
          </cell>
          <cell r="E152">
            <v>251.6778523489933</v>
          </cell>
          <cell r="F152">
            <v>251.6778523489933</v>
          </cell>
          <cell r="G152">
            <v>251.6778523489933</v>
          </cell>
          <cell r="H152">
            <v>251.6778523489933</v>
          </cell>
          <cell r="I152">
            <v>251.6778523489933</v>
          </cell>
          <cell r="J152">
            <v>251.6778523489933</v>
          </cell>
          <cell r="K152">
            <v>251.6778523489933</v>
          </cell>
          <cell r="L152">
            <v>251.6778523489933</v>
          </cell>
          <cell r="M152">
            <v>251.6778523489933</v>
          </cell>
          <cell r="N152">
            <v>251.6778523489933</v>
          </cell>
          <cell r="O152">
            <v>251.6778523489933</v>
          </cell>
          <cell r="P152">
            <v>251.6778523489933</v>
          </cell>
        </row>
        <row r="153">
          <cell r="A153">
            <v>148</v>
          </cell>
          <cell r="B153">
            <v>5</v>
          </cell>
          <cell r="C153" t="str">
            <v>VC Uganda</v>
          </cell>
          <cell r="D153" t="str">
            <v>4720</v>
          </cell>
          <cell r="E153">
            <v>50.335570469798661</v>
          </cell>
          <cell r="F153">
            <v>50.335570469798661</v>
          </cell>
          <cell r="G153">
            <v>50.335570469798661</v>
          </cell>
          <cell r="H153">
            <v>50.335570469798661</v>
          </cell>
          <cell r="I153">
            <v>50.335570469798661</v>
          </cell>
          <cell r="J153">
            <v>50.335570469798661</v>
          </cell>
          <cell r="K153">
            <v>50.335570469798661</v>
          </cell>
          <cell r="L153">
            <v>50.335570469798661</v>
          </cell>
          <cell r="M153">
            <v>50.335570469798661</v>
          </cell>
          <cell r="N153">
            <v>50.335570469798661</v>
          </cell>
          <cell r="O153">
            <v>50.335570469798661</v>
          </cell>
          <cell r="P153">
            <v>50.335570469798661</v>
          </cell>
        </row>
        <row r="154">
          <cell r="A154">
            <v>149</v>
          </cell>
          <cell r="B154">
            <v>5</v>
          </cell>
          <cell r="C154" t="str">
            <v>VC Uganda</v>
          </cell>
          <cell r="D154" t="str">
            <v>4620</v>
          </cell>
          <cell r="E154">
            <v>50</v>
          </cell>
          <cell r="F154">
            <v>50</v>
          </cell>
          <cell r="G154">
            <v>50</v>
          </cell>
          <cell r="H154">
            <v>50</v>
          </cell>
          <cell r="I154">
            <v>50</v>
          </cell>
          <cell r="J154">
            <v>50</v>
          </cell>
          <cell r="K154">
            <v>50</v>
          </cell>
          <cell r="L154">
            <v>50</v>
          </cell>
          <cell r="M154">
            <v>50</v>
          </cell>
          <cell r="N154">
            <v>50</v>
          </cell>
          <cell r="O154">
            <v>50</v>
          </cell>
          <cell r="P154">
            <v>50</v>
          </cell>
        </row>
        <row r="155">
          <cell r="A155">
            <v>150</v>
          </cell>
          <cell r="B155">
            <v>5</v>
          </cell>
          <cell r="C155" t="str">
            <v>VC Uganda</v>
          </cell>
          <cell r="D155" t="str">
            <v>4640</v>
          </cell>
          <cell r="E155">
            <v>100</v>
          </cell>
          <cell r="F155">
            <v>100</v>
          </cell>
          <cell r="G155">
            <v>100</v>
          </cell>
          <cell r="H155">
            <v>100</v>
          </cell>
          <cell r="I155">
            <v>100</v>
          </cell>
          <cell r="J155">
            <v>100</v>
          </cell>
          <cell r="K155">
            <v>100</v>
          </cell>
          <cell r="L155">
            <v>100</v>
          </cell>
          <cell r="M155">
            <v>100</v>
          </cell>
          <cell r="N155">
            <v>100</v>
          </cell>
          <cell r="O155">
            <v>100</v>
          </cell>
          <cell r="P155">
            <v>100</v>
          </cell>
        </row>
        <row r="156">
          <cell r="A156">
            <v>151</v>
          </cell>
          <cell r="B156">
            <v>5</v>
          </cell>
          <cell r="C156" t="str">
            <v>VC Uganda</v>
          </cell>
          <cell r="D156" t="str">
            <v>4780</v>
          </cell>
          <cell r="E156">
            <v>29.082774049217001</v>
          </cell>
          <cell r="F156">
            <v>29.082774049217001</v>
          </cell>
          <cell r="G156">
            <v>29.082774049217001</v>
          </cell>
          <cell r="H156">
            <v>29.082774049217001</v>
          </cell>
          <cell r="I156">
            <v>29.082774049217001</v>
          </cell>
          <cell r="J156">
            <v>29.082774049217001</v>
          </cell>
          <cell r="K156">
            <v>29.082774049217001</v>
          </cell>
          <cell r="L156">
            <v>29.082774049217001</v>
          </cell>
          <cell r="M156">
            <v>29.082774049217001</v>
          </cell>
          <cell r="N156">
            <v>29.082774049217001</v>
          </cell>
          <cell r="O156">
            <v>29.082774049217001</v>
          </cell>
          <cell r="P156">
            <v>29.082774049217001</v>
          </cell>
        </row>
        <row r="157">
          <cell r="A157">
            <v>152</v>
          </cell>
          <cell r="B157">
            <v>5</v>
          </cell>
          <cell r="C157" t="str">
            <v>VC Uganda</v>
          </cell>
          <cell r="D157" t="str">
            <v>4800</v>
          </cell>
          <cell r="E157">
            <v>2481.5212527964204</v>
          </cell>
          <cell r="F157">
            <v>2481.5212527964204</v>
          </cell>
          <cell r="G157">
            <v>2481.5212527964204</v>
          </cell>
          <cell r="H157">
            <v>2481.5212527964204</v>
          </cell>
          <cell r="I157">
            <v>2481.5212527964204</v>
          </cell>
          <cell r="J157">
            <v>2481.5212527964204</v>
          </cell>
          <cell r="K157">
            <v>2481.5212527964204</v>
          </cell>
          <cell r="L157">
            <v>2481.5212527964204</v>
          </cell>
          <cell r="M157">
            <v>2481.5212527964204</v>
          </cell>
          <cell r="N157">
            <v>2481.5212527964204</v>
          </cell>
          <cell r="O157">
            <v>2481.5212527964204</v>
          </cell>
          <cell r="P157">
            <v>2481.5212527964204</v>
          </cell>
        </row>
        <row r="158">
          <cell r="A158">
            <v>153</v>
          </cell>
          <cell r="B158">
            <v>5</v>
          </cell>
          <cell r="C158" t="str">
            <v>VC Uganda</v>
          </cell>
          <cell r="D158" t="str">
            <v>4900</v>
          </cell>
          <cell r="E158">
            <v>-7198.5660067114086</v>
          </cell>
          <cell r="F158">
            <v>-2017.5960067114095</v>
          </cell>
          <cell r="G158">
            <v>-7795.8660067114088</v>
          </cell>
          <cell r="H158">
            <v>12141.337852348992</v>
          </cell>
          <cell r="I158">
            <v>12141.337852348992</v>
          </cell>
          <cell r="J158">
            <v>11694.125668559629</v>
          </cell>
          <cell r="K158">
            <v>10791.337852348992</v>
          </cell>
          <cell r="L158">
            <v>14391.337852348992</v>
          </cell>
          <cell r="M158">
            <v>17991.337852348996</v>
          </cell>
          <cell r="N158">
            <v>14391.337852348992</v>
          </cell>
          <cell r="O158">
            <v>14391.337852348992</v>
          </cell>
          <cell r="P158">
            <v>23514.983657718123</v>
          </cell>
        </row>
        <row r="159">
          <cell r="A159">
            <v>154</v>
          </cell>
          <cell r="B159">
            <v>2</v>
          </cell>
          <cell r="C159" t="str">
            <v>VC SA</v>
          </cell>
          <cell r="D159" t="str">
            <v>1010</v>
          </cell>
          <cell r="E159">
            <v>689721.71</v>
          </cell>
          <cell r="F159">
            <v>542143.38</v>
          </cell>
          <cell r="G159">
            <v>892742</v>
          </cell>
          <cell r="H159">
            <v>590251.76470588241</v>
          </cell>
          <cell r="I159">
            <v>597134.1176470588</v>
          </cell>
          <cell r="J159">
            <v>430634.1176470588</v>
          </cell>
          <cell r="K159">
            <v>827354.1176470588</v>
          </cell>
          <cell r="L159">
            <v>1121971.7647058824</v>
          </cell>
          <cell r="M159">
            <v>1139971.7647058824</v>
          </cell>
          <cell r="N159">
            <v>1476931.7647058824</v>
          </cell>
          <cell r="O159">
            <v>1535807.6470588236</v>
          </cell>
          <cell r="P159">
            <v>1461690</v>
          </cell>
        </row>
        <row r="160">
          <cell r="A160">
            <v>155</v>
          </cell>
          <cell r="B160">
            <v>2</v>
          </cell>
          <cell r="C160" t="str">
            <v>VC SA</v>
          </cell>
          <cell r="D160" t="str">
            <v>1096</v>
          </cell>
          <cell r="E160">
            <v>0</v>
          </cell>
          <cell r="F160">
            <v>0</v>
          </cell>
          <cell r="G160">
            <v>0</v>
          </cell>
          <cell r="H160">
            <v>65583.529411764714</v>
          </cell>
          <cell r="I160">
            <v>66348.23529411765</v>
          </cell>
          <cell r="J160">
            <v>47848.23529411765</v>
          </cell>
          <cell r="K160">
            <v>91928.23529411765</v>
          </cell>
          <cell r="L160">
            <v>124663.52941176471</v>
          </cell>
          <cell r="M160">
            <v>126663.52941176473</v>
          </cell>
          <cell r="N160">
            <v>164103.5294117647</v>
          </cell>
          <cell r="O160">
            <v>170645.29411764705</v>
          </cell>
          <cell r="P160">
            <v>162410</v>
          </cell>
        </row>
        <row r="161">
          <cell r="A161">
            <v>156</v>
          </cell>
          <cell r="B161">
            <v>2</v>
          </cell>
          <cell r="C161" t="str">
            <v>VC SA</v>
          </cell>
          <cell r="D161" t="str">
            <v>2010</v>
          </cell>
          <cell r="E161">
            <v>415320.41689272347</v>
          </cell>
          <cell r="F161">
            <v>237197.82233390003</v>
          </cell>
          <cell r="G161">
            <v>489941.02498095884</v>
          </cell>
          <cell r="H161">
            <v>329805.24733390007</v>
          </cell>
          <cell r="I161">
            <v>375422.89439272357</v>
          </cell>
          <cell r="J161">
            <v>239196.42380448827</v>
          </cell>
          <cell r="K161">
            <v>525983.48262801766</v>
          </cell>
          <cell r="L161">
            <v>787197.60027507646</v>
          </cell>
          <cell r="M161">
            <v>799374.07086331176</v>
          </cell>
          <cell r="N161">
            <v>1053563.1885103704</v>
          </cell>
          <cell r="O161">
            <v>1133625.1002750765</v>
          </cell>
          <cell r="P161">
            <v>1072272.1590986059</v>
          </cell>
        </row>
        <row r="162">
          <cell r="A162">
            <v>157</v>
          </cell>
          <cell r="B162">
            <v>2</v>
          </cell>
          <cell r="C162" t="str">
            <v>VC SA</v>
          </cell>
          <cell r="D162" t="str">
            <v>2055</v>
          </cell>
          <cell r="E162">
            <v>92719.880687676487</v>
          </cell>
          <cell r="F162">
            <v>112234.30421708823</v>
          </cell>
          <cell r="G162">
            <v>125631.64304061762</v>
          </cell>
          <cell r="H162">
            <v>141450.33245238231</v>
          </cell>
          <cell r="I162">
            <v>104526.80304061764</v>
          </cell>
          <cell r="J162">
            <v>103415.03833473529</v>
          </cell>
          <cell r="K162">
            <v>120167.97951120588</v>
          </cell>
          <cell r="L162">
            <v>100185.6265700294</v>
          </cell>
          <cell r="M162">
            <v>104420.92068767647</v>
          </cell>
          <cell r="N162">
            <v>123926.80304061764</v>
          </cell>
          <cell r="O162">
            <v>98067.979511205878</v>
          </cell>
          <cell r="P162">
            <v>97009.155981794116</v>
          </cell>
        </row>
        <row r="163">
          <cell r="A163">
            <v>158</v>
          </cell>
          <cell r="B163">
            <v>2</v>
          </cell>
          <cell r="C163" t="str">
            <v>VC SA</v>
          </cell>
          <cell r="D163" t="str">
            <v>2090</v>
          </cell>
          <cell r="E163">
            <v>535.95433136470592</v>
          </cell>
          <cell r="F163">
            <v>48460.377860776469</v>
          </cell>
          <cell r="G163">
            <v>40868.80139018823</v>
          </cell>
          <cell r="H163">
            <v>4460.5660960705882</v>
          </cell>
          <cell r="I163">
            <v>931.15433136470585</v>
          </cell>
          <cell r="J163">
            <v>931.15433136470585</v>
          </cell>
          <cell r="K163">
            <v>931.15433136470585</v>
          </cell>
          <cell r="L163">
            <v>931.15433136470585</v>
          </cell>
          <cell r="M163">
            <v>931.15433136470585</v>
          </cell>
          <cell r="N163">
            <v>931.15433136470585</v>
          </cell>
          <cell r="O163">
            <v>931.15433136470585</v>
          </cell>
          <cell r="P163">
            <v>931.15433136470585</v>
          </cell>
        </row>
        <row r="164">
          <cell r="A164">
            <v>159</v>
          </cell>
          <cell r="B164">
            <v>2</v>
          </cell>
          <cell r="C164" t="str">
            <v>VC SA</v>
          </cell>
          <cell r="D164" t="str">
            <v>2030</v>
          </cell>
          <cell r="E164">
            <v>8715.030588235295</v>
          </cell>
          <cell r="F164">
            <v>8715.030588235295</v>
          </cell>
          <cell r="G164">
            <v>13115.030588235295</v>
          </cell>
          <cell r="H164">
            <v>15115.030588235295</v>
          </cell>
          <cell r="I164">
            <v>13626.795294117648</v>
          </cell>
          <cell r="J164">
            <v>12215.030588235295</v>
          </cell>
          <cell r="K164">
            <v>12215.030588235295</v>
          </cell>
          <cell r="L164">
            <v>16526.795294117648</v>
          </cell>
          <cell r="M164">
            <v>15115.030588235295</v>
          </cell>
          <cell r="N164">
            <v>15115.030588235295</v>
          </cell>
          <cell r="O164">
            <v>16526.795294117648</v>
          </cell>
          <cell r="P164">
            <v>15115.030588235295</v>
          </cell>
        </row>
        <row r="165">
          <cell r="A165">
            <v>160</v>
          </cell>
          <cell r="B165">
            <v>2</v>
          </cell>
          <cell r="C165" t="str">
            <v>VC SA</v>
          </cell>
          <cell r="D165" t="str">
            <v>4730</v>
          </cell>
          <cell r="E165">
            <v>24048.704329411765</v>
          </cell>
          <cell r="F165">
            <v>24048.704329411765</v>
          </cell>
          <cell r="G165">
            <v>24048.704329411765</v>
          </cell>
          <cell r="H165">
            <v>24048.704329411765</v>
          </cell>
          <cell r="I165">
            <v>24048.704329411765</v>
          </cell>
          <cell r="J165">
            <v>24048.704329411765</v>
          </cell>
          <cell r="K165">
            <v>24048.704329411765</v>
          </cell>
          <cell r="L165">
            <v>24048.704329411765</v>
          </cell>
          <cell r="M165">
            <v>24048.704329411765</v>
          </cell>
          <cell r="N165">
            <v>24048.704329411765</v>
          </cell>
          <cell r="O165">
            <v>24048.704329411765</v>
          </cell>
          <cell r="P165">
            <v>24048.704329411765</v>
          </cell>
        </row>
        <row r="166">
          <cell r="A166">
            <v>161</v>
          </cell>
          <cell r="B166">
            <v>2</v>
          </cell>
          <cell r="C166" t="str">
            <v>VC SA</v>
          </cell>
          <cell r="D166" t="str">
            <v>4755</v>
          </cell>
          <cell r="E166">
            <v>240.48704329411768</v>
          </cell>
          <cell r="F166">
            <v>240.48704329411768</v>
          </cell>
          <cell r="G166">
            <v>240.48704329411768</v>
          </cell>
          <cell r="H166">
            <v>240.48704329411768</v>
          </cell>
          <cell r="I166">
            <v>240.48704329411768</v>
          </cell>
          <cell r="J166">
            <v>240.48704329411768</v>
          </cell>
          <cell r="K166">
            <v>240.48704329411768</v>
          </cell>
          <cell r="L166">
            <v>240.48704329411768</v>
          </cell>
          <cell r="M166">
            <v>240.48704329411768</v>
          </cell>
          <cell r="N166">
            <v>240.48704329411768</v>
          </cell>
          <cell r="O166">
            <v>240.48704329411768</v>
          </cell>
          <cell r="P166">
            <v>240.48704329411768</v>
          </cell>
        </row>
        <row r="167">
          <cell r="A167">
            <v>162</v>
          </cell>
          <cell r="B167">
            <v>2</v>
          </cell>
          <cell r="C167" t="str">
            <v>VC SA</v>
          </cell>
          <cell r="D167" t="str">
            <v>4910</v>
          </cell>
          <cell r="E167">
            <v>9.6194817317647079</v>
          </cell>
          <cell r="F167">
            <v>9.6194817317647079</v>
          </cell>
          <cell r="G167">
            <v>9.6194817317647079</v>
          </cell>
          <cell r="H167">
            <v>9.6194817317647079</v>
          </cell>
          <cell r="I167">
            <v>9.6194817317647079</v>
          </cell>
          <cell r="J167">
            <v>9.6194817317647079</v>
          </cell>
          <cell r="K167">
            <v>9.6194817317647079</v>
          </cell>
          <cell r="L167">
            <v>9.6194817317647079</v>
          </cell>
          <cell r="M167">
            <v>9.6194817317647079</v>
          </cell>
          <cell r="N167">
            <v>9.6194817317647079</v>
          </cell>
          <cell r="O167">
            <v>9.6194817317647079</v>
          </cell>
          <cell r="P167">
            <v>9.6194817317647079</v>
          </cell>
        </row>
        <row r="168">
          <cell r="A168">
            <v>163</v>
          </cell>
          <cell r="B168">
            <v>2</v>
          </cell>
          <cell r="C168" t="str">
            <v>VC SA</v>
          </cell>
          <cell r="D168" t="str">
            <v>4740</v>
          </cell>
          <cell r="E168">
            <v>0</v>
          </cell>
          <cell r="F168">
            <v>0</v>
          </cell>
          <cell r="G168">
            <v>0</v>
          </cell>
          <cell r="H168">
            <v>38823.529411764706</v>
          </cell>
          <cell r="I168">
            <v>0</v>
          </cell>
          <cell r="J168">
            <v>0</v>
          </cell>
          <cell r="K168">
            <v>38823.529411764706</v>
          </cell>
          <cell r="L168">
            <v>0</v>
          </cell>
          <cell r="M168">
            <v>0</v>
          </cell>
          <cell r="N168">
            <v>38823.529411764706</v>
          </cell>
          <cell r="O168">
            <v>0</v>
          </cell>
          <cell r="P168">
            <v>0</v>
          </cell>
        </row>
        <row r="169">
          <cell r="A169">
            <v>164</v>
          </cell>
          <cell r="B169">
            <v>2</v>
          </cell>
          <cell r="C169" t="str">
            <v>VC SA</v>
          </cell>
          <cell r="D169" t="str">
            <v>4840</v>
          </cell>
          <cell r="E169">
            <v>4329.411764705882</v>
          </cell>
          <cell r="F169">
            <v>10400</v>
          </cell>
          <cell r="G169">
            <v>10694.117647058823</v>
          </cell>
          <cell r="H169">
            <v>6282.3529411764703</v>
          </cell>
          <cell r="I169">
            <v>5517.6470588235297</v>
          </cell>
          <cell r="J169">
            <v>5764.7058823529414</v>
          </cell>
          <cell r="K169">
            <v>5764.7058823529414</v>
          </cell>
          <cell r="L169">
            <v>5764.7058823529414</v>
          </cell>
          <cell r="M169">
            <v>3235.294117647059</v>
          </cell>
          <cell r="N169">
            <v>823.52941176470586</v>
          </cell>
          <cell r="O169">
            <v>0</v>
          </cell>
          <cell r="P169">
            <v>0</v>
          </cell>
        </row>
        <row r="170">
          <cell r="A170">
            <v>165</v>
          </cell>
          <cell r="B170">
            <v>2</v>
          </cell>
          <cell r="C170" t="str">
            <v>VC SA</v>
          </cell>
          <cell r="D170" t="str">
            <v>4480</v>
          </cell>
          <cell r="E170">
            <v>264.70588235294116</v>
          </cell>
          <cell r="F170">
            <v>0</v>
          </cell>
          <cell r="G170">
            <v>88.235294117647058</v>
          </cell>
          <cell r="H170">
            <v>0</v>
          </cell>
          <cell r="I170">
            <v>0</v>
          </cell>
          <cell r="J170">
            <v>382.35294117647061</v>
          </cell>
          <cell r="K170">
            <v>0</v>
          </cell>
          <cell r="L170">
            <v>0</v>
          </cell>
          <cell r="M170">
            <v>88.235294117647058</v>
          </cell>
          <cell r="N170">
            <v>0</v>
          </cell>
          <cell r="O170">
            <v>0</v>
          </cell>
          <cell r="P170">
            <v>382.35294117647061</v>
          </cell>
        </row>
        <row r="171">
          <cell r="A171">
            <v>166</v>
          </cell>
          <cell r="B171">
            <v>2</v>
          </cell>
          <cell r="C171" t="str">
            <v>VC SA</v>
          </cell>
          <cell r="D171" t="str">
            <v>4490</v>
          </cell>
          <cell r="E171">
            <v>1176.4705882352941</v>
          </cell>
          <cell r="F171">
            <v>1176.4705882352941</v>
          </cell>
          <cell r="G171">
            <v>1176.4705882352941</v>
          </cell>
          <cell r="H171">
            <v>1176.4705882352941</v>
          </cell>
          <cell r="I171">
            <v>1176.4705882352941</v>
          </cell>
          <cell r="J171">
            <v>1176.4705882352941</v>
          </cell>
          <cell r="K171">
            <v>1176.4705882352941</v>
          </cell>
          <cell r="L171">
            <v>1176.4705882352941</v>
          </cell>
          <cell r="M171">
            <v>1176.4705882352941</v>
          </cell>
          <cell r="N171">
            <v>1176.4705882352941</v>
          </cell>
          <cell r="O171">
            <v>1176.4705882352941</v>
          </cell>
          <cell r="P171">
            <v>1176.4705882352941</v>
          </cell>
        </row>
        <row r="172">
          <cell r="A172">
            <v>167</v>
          </cell>
          <cell r="B172">
            <v>2</v>
          </cell>
          <cell r="C172" t="str">
            <v>VC SA</v>
          </cell>
          <cell r="D172" t="str">
            <v>4775</v>
          </cell>
          <cell r="E172">
            <v>794.11764705882354</v>
          </cell>
          <cell r="F172">
            <v>88.235294117647058</v>
          </cell>
          <cell r="G172">
            <v>735.29411764705878</v>
          </cell>
          <cell r="H172">
            <v>88.235294117647058</v>
          </cell>
          <cell r="I172">
            <v>88.235294117647058</v>
          </cell>
          <cell r="J172">
            <v>735.29411764705878</v>
          </cell>
          <cell r="K172">
            <v>88.235294117647058</v>
          </cell>
          <cell r="L172">
            <v>88.235294117647058</v>
          </cell>
          <cell r="M172">
            <v>735.29411764705878</v>
          </cell>
          <cell r="N172">
            <v>88.235294117647058</v>
          </cell>
          <cell r="O172">
            <v>88.235294117647058</v>
          </cell>
          <cell r="P172">
            <v>735.29411764705878</v>
          </cell>
        </row>
        <row r="173">
          <cell r="A173">
            <v>168</v>
          </cell>
          <cell r="B173">
            <v>2</v>
          </cell>
          <cell r="C173" t="str">
            <v>VC SA</v>
          </cell>
          <cell r="D173" t="str">
            <v>4820</v>
          </cell>
          <cell r="E173">
            <v>138.23529411764707</v>
          </cell>
          <cell r="F173">
            <v>138.23529411764707</v>
          </cell>
          <cell r="G173">
            <v>138.23529411764707</v>
          </cell>
          <cell r="H173">
            <v>138.23529411764707</v>
          </cell>
          <cell r="I173">
            <v>138.23529411764707</v>
          </cell>
          <cell r="J173">
            <v>138.23529411764707</v>
          </cell>
          <cell r="K173">
            <v>138.23529411764707</v>
          </cell>
          <cell r="L173">
            <v>138.23529411764707</v>
          </cell>
          <cell r="M173">
            <v>138.23529411764707</v>
          </cell>
          <cell r="N173">
            <v>138.23529411764707</v>
          </cell>
          <cell r="O173">
            <v>138.23529411764707</v>
          </cell>
          <cell r="P173">
            <v>138.23529411764707</v>
          </cell>
        </row>
        <row r="174">
          <cell r="A174">
            <v>169</v>
          </cell>
          <cell r="B174">
            <v>2</v>
          </cell>
          <cell r="C174" t="str">
            <v>VC SA</v>
          </cell>
          <cell r="D174" t="str">
            <v>4260</v>
          </cell>
          <cell r="E174">
            <v>194.11764705882354</v>
          </cell>
          <cell r="F174">
            <v>194.11764705882354</v>
          </cell>
          <cell r="G174">
            <v>194.11764705882354</v>
          </cell>
          <cell r="H174">
            <v>194.11764705882354</v>
          </cell>
          <cell r="I174">
            <v>194.11764705882354</v>
          </cell>
          <cell r="J174">
            <v>194.11764705882354</v>
          </cell>
          <cell r="K174">
            <v>194.11764705882354</v>
          </cell>
          <cell r="L174">
            <v>194.11764705882354</v>
          </cell>
          <cell r="M174">
            <v>194.11764705882354</v>
          </cell>
          <cell r="N174">
            <v>194.11764705882354</v>
          </cell>
          <cell r="O174">
            <v>194.11764705882354</v>
          </cell>
          <cell r="P174">
            <v>194.11764705882354</v>
          </cell>
        </row>
        <row r="175">
          <cell r="A175">
            <v>170</v>
          </cell>
          <cell r="B175">
            <v>2</v>
          </cell>
          <cell r="C175" t="str">
            <v>VC SA</v>
          </cell>
          <cell r="D175" t="str">
            <v>4380</v>
          </cell>
          <cell r="E175">
            <v>2058.8235294117649</v>
          </cell>
          <cell r="F175">
            <v>882.35294117647061</v>
          </cell>
          <cell r="G175">
            <v>882.35294117647061</v>
          </cell>
          <cell r="H175">
            <v>882.35294117647061</v>
          </cell>
          <cell r="I175">
            <v>882.35294117647061</v>
          </cell>
          <cell r="J175">
            <v>882.35294117647061</v>
          </cell>
          <cell r="K175">
            <v>882.35294117647061</v>
          </cell>
          <cell r="L175">
            <v>882.35294117647061</v>
          </cell>
          <cell r="M175">
            <v>882.35294117647061</v>
          </cell>
          <cell r="N175">
            <v>882.35294117647061</v>
          </cell>
          <cell r="O175">
            <v>882.35294117647061</v>
          </cell>
          <cell r="P175">
            <v>882.35294117647061</v>
          </cell>
        </row>
        <row r="176">
          <cell r="A176">
            <v>171</v>
          </cell>
          <cell r="B176">
            <v>2</v>
          </cell>
          <cell r="C176" t="str">
            <v>VC SA</v>
          </cell>
          <cell r="D176" t="str">
            <v>4560</v>
          </cell>
          <cell r="E176">
            <v>529.41176470588232</v>
          </cell>
          <cell r="F176">
            <v>529.41176470588232</v>
          </cell>
          <cell r="G176">
            <v>529.41176470588232</v>
          </cell>
          <cell r="H176">
            <v>529.41176470588232</v>
          </cell>
          <cell r="I176">
            <v>529.41176470588232</v>
          </cell>
          <cell r="J176">
            <v>529.41176470588232</v>
          </cell>
          <cell r="K176">
            <v>529.41176470588232</v>
          </cell>
          <cell r="L176">
            <v>529.41176470588232</v>
          </cell>
          <cell r="M176">
            <v>529.41176470588232</v>
          </cell>
          <cell r="N176">
            <v>529.41176470588232</v>
          </cell>
          <cell r="O176">
            <v>529.41176470588232</v>
          </cell>
          <cell r="P176">
            <v>529.41176470588232</v>
          </cell>
        </row>
        <row r="177">
          <cell r="A177">
            <v>172</v>
          </cell>
          <cell r="B177">
            <v>2</v>
          </cell>
          <cell r="C177" t="str">
            <v>VC SA</v>
          </cell>
          <cell r="D177" t="str">
            <v>4570</v>
          </cell>
          <cell r="E177">
            <v>117.64705882352941</v>
          </cell>
          <cell r="F177">
            <v>117.64705882352941</v>
          </cell>
          <cell r="G177">
            <v>117.64705882352941</v>
          </cell>
          <cell r="H177">
            <v>117.64705882352941</v>
          </cell>
          <cell r="I177">
            <v>117.64705882352941</v>
          </cell>
          <cell r="J177">
            <v>117.64705882352941</v>
          </cell>
          <cell r="K177">
            <v>117.64705882352941</v>
          </cell>
          <cell r="L177">
            <v>117.64705882352941</v>
          </cell>
          <cell r="M177">
            <v>117.64705882352941</v>
          </cell>
          <cell r="N177">
            <v>117.64705882352941</v>
          </cell>
          <cell r="O177">
            <v>117.64705882352941</v>
          </cell>
          <cell r="P177">
            <v>117.64705882352941</v>
          </cell>
        </row>
        <row r="178">
          <cell r="A178">
            <v>173</v>
          </cell>
          <cell r="B178">
            <v>2</v>
          </cell>
          <cell r="C178" t="str">
            <v>VC SA</v>
          </cell>
          <cell r="D178" t="str">
            <v>4680</v>
          </cell>
          <cell r="E178">
            <v>588.23529411764707</v>
          </cell>
          <cell r="F178">
            <v>588.23529411764707</v>
          </cell>
          <cell r="G178">
            <v>588.23529411764707</v>
          </cell>
          <cell r="H178">
            <v>588.23529411764707</v>
          </cell>
          <cell r="I178">
            <v>588.23529411764707</v>
          </cell>
          <cell r="J178">
            <v>588.23529411764707</v>
          </cell>
          <cell r="K178">
            <v>588.23529411764707</v>
          </cell>
          <cell r="L178">
            <v>588.23529411764707</v>
          </cell>
          <cell r="M178">
            <v>588.23529411764707</v>
          </cell>
          <cell r="N178">
            <v>588.23529411764707</v>
          </cell>
          <cell r="O178">
            <v>588.23529411764707</v>
          </cell>
          <cell r="P178">
            <v>588.23529411764707</v>
          </cell>
        </row>
        <row r="179">
          <cell r="A179">
            <v>174</v>
          </cell>
          <cell r="B179">
            <v>2</v>
          </cell>
          <cell r="C179" t="str">
            <v>VC SA</v>
          </cell>
          <cell r="D179" t="str">
            <v>4720</v>
          </cell>
          <cell r="E179">
            <v>117.64705882352941</v>
          </cell>
          <cell r="F179">
            <v>117.64705882352941</v>
          </cell>
          <cell r="G179">
            <v>117.64705882352941</v>
          </cell>
          <cell r="H179">
            <v>117.64705882352941</v>
          </cell>
          <cell r="I179">
            <v>117.64705882352941</v>
          </cell>
          <cell r="J179">
            <v>117.64705882352941</v>
          </cell>
          <cell r="K179">
            <v>117.64705882352941</v>
          </cell>
          <cell r="L179">
            <v>117.64705882352941</v>
          </cell>
          <cell r="M179">
            <v>117.64705882352941</v>
          </cell>
          <cell r="N179">
            <v>117.64705882352941</v>
          </cell>
          <cell r="O179">
            <v>117.64705882352941</v>
          </cell>
          <cell r="P179">
            <v>117.64705882352941</v>
          </cell>
        </row>
        <row r="180">
          <cell r="A180">
            <v>175</v>
          </cell>
          <cell r="B180">
            <v>2</v>
          </cell>
          <cell r="C180" t="str">
            <v>VC SA</v>
          </cell>
          <cell r="D180" t="str">
            <v>4762</v>
          </cell>
          <cell r="E180">
            <v>88.235294117647058</v>
          </cell>
          <cell r="F180">
            <v>88.235294117647058</v>
          </cell>
          <cell r="G180">
            <v>88.235294117647058</v>
          </cell>
          <cell r="H180">
            <v>88.235294117647058</v>
          </cell>
          <cell r="I180">
            <v>88.235294117647058</v>
          </cell>
          <cell r="J180">
            <v>88.235294117647058</v>
          </cell>
          <cell r="K180">
            <v>88.235294117647058</v>
          </cell>
          <cell r="L180">
            <v>88.235294117647058</v>
          </cell>
          <cell r="M180">
            <v>88.235294117647058</v>
          </cell>
          <cell r="N180">
            <v>88.235294117647058</v>
          </cell>
          <cell r="O180">
            <v>88.235294117647058</v>
          </cell>
          <cell r="P180">
            <v>88.235294117647058</v>
          </cell>
        </row>
        <row r="181">
          <cell r="A181">
            <v>176</v>
          </cell>
          <cell r="B181">
            <v>2</v>
          </cell>
          <cell r="C181" t="str">
            <v>VC SA</v>
          </cell>
          <cell r="D181" t="str">
            <v>4620</v>
          </cell>
          <cell r="E181">
            <v>411.76470588235293</v>
          </cell>
          <cell r="F181">
            <v>0</v>
          </cell>
          <cell r="G181">
            <v>352.94117647058823</v>
          </cell>
          <cell r="H181">
            <v>0</v>
          </cell>
          <cell r="I181">
            <v>0</v>
          </cell>
          <cell r="J181">
            <v>352.94117647058823</v>
          </cell>
          <cell r="K181">
            <v>0</v>
          </cell>
          <cell r="L181">
            <v>0</v>
          </cell>
          <cell r="M181">
            <v>352.94117647058823</v>
          </cell>
          <cell r="N181">
            <v>0</v>
          </cell>
          <cell r="O181">
            <v>0</v>
          </cell>
          <cell r="P181">
            <v>352.94117647058823</v>
          </cell>
        </row>
        <row r="182">
          <cell r="A182">
            <v>177</v>
          </cell>
          <cell r="B182">
            <v>2</v>
          </cell>
          <cell r="C182" t="str">
            <v>VC SA</v>
          </cell>
          <cell r="D182" t="str">
            <v>4640</v>
          </cell>
          <cell r="E182">
            <v>264.70588235294116</v>
          </cell>
          <cell r="F182">
            <v>0</v>
          </cell>
          <cell r="G182">
            <v>88.235294117647058</v>
          </cell>
          <cell r="H182">
            <v>0</v>
          </cell>
          <cell r="I182">
            <v>0</v>
          </cell>
          <cell r="J182">
            <v>382.35294117647061</v>
          </cell>
          <cell r="K182">
            <v>0</v>
          </cell>
          <cell r="L182">
            <v>0</v>
          </cell>
          <cell r="M182">
            <v>88.235294117647058</v>
          </cell>
          <cell r="N182">
            <v>0</v>
          </cell>
          <cell r="O182">
            <v>0</v>
          </cell>
          <cell r="P182">
            <v>382.35294117647061</v>
          </cell>
        </row>
        <row r="183">
          <cell r="A183">
            <v>178</v>
          </cell>
          <cell r="B183">
            <v>2</v>
          </cell>
          <cell r="C183" t="str">
            <v>VC SA</v>
          </cell>
          <cell r="D183" t="str">
            <v>4761</v>
          </cell>
          <cell r="E183">
            <v>294.11764705882354</v>
          </cell>
          <cell r="F183">
            <v>0</v>
          </cell>
          <cell r="G183">
            <v>294.11764705882354</v>
          </cell>
          <cell r="H183">
            <v>0</v>
          </cell>
          <cell r="I183">
            <v>0</v>
          </cell>
          <cell r="J183">
            <v>294.11764705882354</v>
          </cell>
          <cell r="K183">
            <v>0</v>
          </cell>
          <cell r="L183">
            <v>0</v>
          </cell>
          <cell r="M183">
            <v>294.11764705882354</v>
          </cell>
          <cell r="N183">
            <v>0</v>
          </cell>
          <cell r="O183">
            <v>0</v>
          </cell>
          <cell r="P183">
            <v>294.11764705882354</v>
          </cell>
        </row>
        <row r="184">
          <cell r="A184">
            <v>179</v>
          </cell>
          <cell r="B184">
            <v>2</v>
          </cell>
          <cell r="C184" t="str">
            <v>VC SA</v>
          </cell>
          <cell r="D184" t="str">
            <v>4780</v>
          </cell>
          <cell r="E184">
            <v>58.823529411764703</v>
          </cell>
          <cell r="F184">
            <v>58.823529411764703</v>
          </cell>
          <cell r="G184">
            <v>58.823529411764703</v>
          </cell>
          <cell r="H184">
            <v>58.823529411764703</v>
          </cell>
          <cell r="I184">
            <v>58.823529411764703</v>
          </cell>
          <cell r="J184">
            <v>58.823529411764703</v>
          </cell>
          <cell r="K184">
            <v>58.823529411764703</v>
          </cell>
          <cell r="L184">
            <v>58.823529411764703</v>
          </cell>
          <cell r="M184">
            <v>58.823529411764703</v>
          </cell>
          <cell r="N184">
            <v>58.823529411764703</v>
          </cell>
          <cell r="O184">
            <v>58.823529411764703</v>
          </cell>
          <cell r="P184">
            <v>58.823529411764703</v>
          </cell>
        </row>
        <row r="185">
          <cell r="A185">
            <v>180</v>
          </cell>
          <cell r="B185">
            <v>2</v>
          </cell>
          <cell r="C185" t="str">
            <v>VC SA</v>
          </cell>
          <cell r="D185" t="str">
            <v>4785</v>
          </cell>
          <cell r="E185">
            <v>7058.8235294117649</v>
          </cell>
          <cell r="F185">
            <v>7058.8235294117649</v>
          </cell>
          <cell r="G185">
            <v>7058.8235294117649</v>
          </cell>
          <cell r="H185">
            <v>7058.8235294117649</v>
          </cell>
          <cell r="I185">
            <v>6470.588235294118</v>
          </cell>
          <cell r="J185">
            <v>6470.588235294118</v>
          </cell>
          <cell r="K185">
            <v>6764.7058823529414</v>
          </cell>
          <cell r="L185">
            <v>6764.7058823529414</v>
          </cell>
          <cell r="M185">
            <v>6470.588235294118</v>
          </cell>
          <cell r="N185">
            <v>6176.4705882352937</v>
          </cell>
          <cell r="O185">
            <v>6764.7058823529414</v>
          </cell>
          <cell r="P185">
            <v>6176.4705882352937</v>
          </cell>
        </row>
        <row r="186">
          <cell r="A186">
            <v>181</v>
          </cell>
          <cell r="B186">
            <v>2</v>
          </cell>
          <cell r="C186" t="str">
            <v>VC SA</v>
          </cell>
          <cell r="D186" t="str">
            <v>4800</v>
          </cell>
          <cell r="E186">
            <v>705.88235294117646</v>
          </cell>
          <cell r="F186">
            <v>705.88235294117646</v>
          </cell>
          <cell r="G186">
            <v>705.88235294117646</v>
          </cell>
          <cell r="H186">
            <v>705.88235294117646</v>
          </cell>
          <cell r="I186">
            <v>705.88235294117646</v>
          </cell>
          <cell r="J186">
            <v>705.88235294117646</v>
          </cell>
          <cell r="K186">
            <v>705.88235294117646</v>
          </cell>
          <cell r="L186">
            <v>705.88235294117646</v>
          </cell>
          <cell r="M186">
            <v>705.88235294117646</v>
          </cell>
          <cell r="N186">
            <v>705.88235294117646</v>
          </cell>
          <cell r="O186">
            <v>705.88235294117646</v>
          </cell>
          <cell r="P186">
            <v>705.88235294117646</v>
          </cell>
        </row>
        <row r="187">
          <cell r="A187">
            <v>182</v>
          </cell>
          <cell r="B187">
            <v>2</v>
          </cell>
          <cell r="C187" t="str">
            <v>VC SA</v>
          </cell>
          <cell r="D187" t="str">
            <v>4880</v>
          </cell>
          <cell r="E187">
            <v>16622.639198728139</v>
          </cell>
          <cell r="F187">
            <v>16317.392775834654</v>
          </cell>
          <cell r="G187">
            <v>15526.691980922102</v>
          </cell>
          <cell r="H187">
            <v>16622.639198728139</v>
          </cell>
          <cell r="I187">
            <v>16317.392775834654</v>
          </cell>
          <cell r="J187">
            <v>15526.691980922102</v>
          </cell>
          <cell r="K187">
            <v>16622.639198728139</v>
          </cell>
          <cell r="L187">
            <v>16317.392775834654</v>
          </cell>
          <cell r="M187">
            <v>15526.691980922102</v>
          </cell>
          <cell r="N187">
            <v>16622.639198728139</v>
          </cell>
          <cell r="O187">
            <v>16317.392775834654</v>
          </cell>
          <cell r="P187">
            <v>17080.508833068368</v>
          </cell>
        </row>
        <row r="188">
          <cell r="A188">
            <v>183</v>
          </cell>
          <cell r="B188">
            <v>2</v>
          </cell>
          <cell r="C188" t="str">
            <v>VC SA</v>
          </cell>
          <cell r="D188" t="str">
            <v>4520</v>
          </cell>
          <cell r="E188">
            <v>9166.6666666666679</v>
          </cell>
          <cell r="F188">
            <v>9166.6666666666679</v>
          </cell>
          <cell r="G188">
            <v>9166.6666666666679</v>
          </cell>
          <cell r="H188">
            <v>9166.6666666666679</v>
          </cell>
          <cell r="I188">
            <v>9166.6666666666679</v>
          </cell>
          <cell r="J188">
            <v>9166.6666666666679</v>
          </cell>
          <cell r="K188">
            <v>9166.6666666666679</v>
          </cell>
          <cell r="L188">
            <v>9166.6666666666679</v>
          </cell>
          <cell r="M188">
            <v>9166.6666666666679</v>
          </cell>
          <cell r="N188">
            <v>9166.6666666666679</v>
          </cell>
          <cell r="O188">
            <v>9166.6666666666679</v>
          </cell>
          <cell r="P188">
            <v>9166.6666666666679</v>
          </cell>
        </row>
        <row r="189">
          <cell r="A189">
            <v>184</v>
          </cell>
          <cell r="B189">
            <v>2</v>
          </cell>
          <cell r="C189" t="str">
            <v>VC SA</v>
          </cell>
          <cell r="D189" t="str">
            <v>4301</v>
          </cell>
          <cell r="E189">
            <v>1680.6372549019604</v>
          </cell>
          <cell r="F189">
            <v>3622.3856209150322</v>
          </cell>
          <cell r="G189">
            <v>7168.3006535947716</v>
          </cell>
          <cell r="H189">
            <v>9475.081699346405</v>
          </cell>
          <cell r="I189">
            <v>9475.081699346405</v>
          </cell>
          <cell r="J189">
            <v>9475.081699346405</v>
          </cell>
          <cell r="K189">
            <v>9475.081699346405</v>
          </cell>
          <cell r="L189">
            <v>9475.081699346405</v>
          </cell>
          <cell r="M189">
            <v>9475.081699346405</v>
          </cell>
          <cell r="N189">
            <v>9475.081699346405</v>
          </cell>
          <cell r="O189">
            <v>9475.081699346405</v>
          </cell>
          <cell r="P189">
            <v>9475.081699346405</v>
          </cell>
        </row>
        <row r="190">
          <cell r="A190">
            <v>185</v>
          </cell>
          <cell r="B190">
            <v>2</v>
          </cell>
          <cell r="C190" t="str">
            <v>VC SA</v>
          </cell>
          <cell r="D190" t="str">
            <v>4900</v>
          </cell>
          <cell r="E190">
            <v>25971.530610603812</v>
          </cell>
          <cell r="F190">
            <v>14356.003437118532</v>
          </cell>
          <cell r="G190">
            <v>36400.329203484893</v>
          </cell>
          <cell r="H190">
            <v>9373.2488191005086</v>
          </cell>
          <cell r="I190">
            <v>22236.600170451857</v>
          </cell>
          <cell r="J190">
            <v>9257.643451850905</v>
          </cell>
          <cell r="K190">
            <v>37007.107642629926</v>
          </cell>
          <cell r="L190">
            <v>69662.50605280482</v>
          </cell>
          <cell r="M190">
            <v>72058.019922439154</v>
          </cell>
          <cell r="N190">
            <v>90247.378230865274</v>
          </cell>
          <cell r="O190">
            <v>103618.80605280488</v>
          </cell>
          <cell r="P190">
            <v>98200.427674426493</v>
          </cell>
        </row>
        <row r="191">
          <cell r="A191">
            <v>186</v>
          </cell>
          <cell r="B191">
            <v>6</v>
          </cell>
          <cell r="C191" t="str">
            <v>VC Tchad</v>
          </cell>
          <cell r="D191" t="str">
            <v>2010</v>
          </cell>
          <cell r="E191">
            <v>-8439.0037894736834</v>
          </cell>
          <cell r="F191">
            <v>-8439.0037894736834</v>
          </cell>
          <cell r="G191">
            <v>-2754.7932631578947</v>
          </cell>
          <cell r="H191">
            <v>0</v>
          </cell>
          <cell r="I191">
            <v>0</v>
          </cell>
          <cell r="J191">
            <v>0</v>
          </cell>
          <cell r="K191">
            <v>0</v>
          </cell>
          <cell r="L191">
            <v>0</v>
          </cell>
          <cell r="M191">
            <v>0</v>
          </cell>
          <cell r="N191">
            <v>0</v>
          </cell>
          <cell r="O191">
            <v>0</v>
          </cell>
          <cell r="P191">
            <v>0</v>
          </cell>
        </row>
        <row r="192">
          <cell r="A192">
            <v>187</v>
          </cell>
          <cell r="B192">
            <v>6</v>
          </cell>
          <cell r="C192" t="str">
            <v>VC Tchad</v>
          </cell>
          <cell r="D192" t="str">
            <v>2055</v>
          </cell>
          <cell r="E192">
            <v>2754.7932631578947</v>
          </cell>
          <cell r="F192">
            <v>2754.7932631578947</v>
          </cell>
          <cell r="G192">
            <v>2754.7932631578947</v>
          </cell>
          <cell r="H192">
            <v>0</v>
          </cell>
          <cell r="I192">
            <v>0</v>
          </cell>
          <cell r="J192">
            <v>0</v>
          </cell>
          <cell r="K192">
            <v>0</v>
          </cell>
          <cell r="L192">
            <v>0</v>
          </cell>
          <cell r="M192">
            <v>0</v>
          </cell>
          <cell r="N192">
            <v>0</v>
          </cell>
          <cell r="O192">
            <v>0</v>
          </cell>
          <cell r="P192">
            <v>0</v>
          </cell>
        </row>
        <row r="193">
          <cell r="A193">
            <v>188</v>
          </cell>
          <cell r="B193">
            <v>6</v>
          </cell>
          <cell r="C193" t="str">
            <v>VC Tchad</v>
          </cell>
          <cell r="D193" t="str">
            <v>2030</v>
          </cell>
          <cell r="E193">
            <v>5684.2105263157891</v>
          </cell>
          <cell r="F193">
            <v>5684.2105263157891</v>
          </cell>
          <cell r="G193">
            <v>0</v>
          </cell>
          <cell r="H193">
            <v>0</v>
          </cell>
          <cell r="I193">
            <v>0</v>
          </cell>
          <cell r="J193">
            <v>0</v>
          </cell>
          <cell r="K193">
            <v>0</v>
          </cell>
          <cell r="L193">
            <v>0</v>
          </cell>
          <cell r="M193">
            <v>0</v>
          </cell>
          <cell r="N193">
            <v>0</v>
          </cell>
          <cell r="O193">
            <v>0</v>
          </cell>
          <cell r="P193">
            <v>0</v>
          </cell>
        </row>
        <row r="194">
          <cell r="A194">
            <v>189</v>
          </cell>
          <cell r="B194">
            <v>6</v>
          </cell>
          <cell r="C194" t="str">
            <v>VC Tchad</v>
          </cell>
          <cell r="D194" t="str">
            <v>4730</v>
          </cell>
          <cell r="E194">
            <v>4877.6689345314508</v>
          </cell>
          <cell r="F194">
            <v>4877.6689345314508</v>
          </cell>
          <cell r="G194">
            <v>4877.6689345314508</v>
          </cell>
          <cell r="H194">
            <v>0</v>
          </cell>
          <cell r="I194">
            <v>0</v>
          </cell>
          <cell r="J194">
            <v>0</v>
          </cell>
          <cell r="K194">
            <v>0</v>
          </cell>
          <cell r="L194">
            <v>0</v>
          </cell>
          <cell r="M194">
            <v>0</v>
          </cell>
          <cell r="N194">
            <v>0</v>
          </cell>
          <cell r="O194">
            <v>0</v>
          </cell>
          <cell r="P194">
            <v>0</v>
          </cell>
        </row>
        <row r="195">
          <cell r="A195">
            <v>190</v>
          </cell>
          <cell r="B195">
            <v>6</v>
          </cell>
          <cell r="C195" t="str">
            <v>VC Tchad</v>
          </cell>
          <cell r="D195" t="str">
            <v>4775</v>
          </cell>
          <cell r="E195">
            <v>42.10526315789474</v>
          </cell>
          <cell r="F195">
            <v>42.10526315789474</v>
          </cell>
          <cell r="G195">
            <v>0</v>
          </cell>
          <cell r="H195">
            <v>0</v>
          </cell>
          <cell r="I195">
            <v>0</v>
          </cell>
          <cell r="J195">
            <v>0</v>
          </cell>
          <cell r="K195">
            <v>0</v>
          </cell>
          <cell r="L195">
            <v>0</v>
          </cell>
          <cell r="M195">
            <v>0</v>
          </cell>
          <cell r="N195">
            <v>0</v>
          </cell>
          <cell r="O195">
            <v>0</v>
          </cell>
          <cell r="P195">
            <v>0</v>
          </cell>
        </row>
        <row r="196">
          <cell r="A196">
            <v>191</v>
          </cell>
          <cell r="B196">
            <v>6</v>
          </cell>
          <cell r="C196" t="str">
            <v>VC Tchad</v>
          </cell>
          <cell r="D196" t="str">
            <v>4150</v>
          </cell>
          <cell r="E196">
            <v>54.526315789473685</v>
          </cell>
          <cell r="F196">
            <v>54.526315789473685</v>
          </cell>
          <cell r="G196">
            <v>54.526315789473685</v>
          </cell>
          <cell r="H196">
            <v>0</v>
          </cell>
          <cell r="I196">
            <v>0</v>
          </cell>
          <cell r="J196">
            <v>0</v>
          </cell>
          <cell r="K196">
            <v>0</v>
          </cell>
          <cell r="L196">
            <v>0</v>
          </cell>
          <cell r="M196">
            <v>0</v>
          </cell>
          <cell r="N196">
            <v>0</v>
          </cell>
          <cell r="O196">
            <v>0</v>
          </cell>
          <cell r="P196">
            <v>0</v>
          </cell>
        </row>
        <row r="197">
          <cell r="A197">
            <v>192</v>
          </cell>
          <cell r="B197">
            <v>6</v>
          </cell>
          <cell r="C197" t="str">
            <v>VC Tchad</v>
          </cell>
          <cell r="D197" t="str">
            <v>4250</v>
          </cell>
          <cell r="E197">
            <v>69.473684210526315</v>
          </cell>
          <cell r="F197">
            <v>69.473684210526315</v>
          </cell>
          <cell r="G197">
            <v>69.473684210526315</v>
          </cell>
          <cell r="H197">
            <v>0</v>
          </cell>
          <cell r="I197">
            <v>0</v>
          </cell>
          <cell r="J197">
            <v>0</v>
          </cell>
          <cell r="K197">
            <v>0</v>
          </cell>
          <cell r="L197">
            <v>0</v>
          </cell>
          <cell r="M197">
            <v>0</v>
          </cell>
          <cell r="N197">
            <v>0</v>
          </cell>
          <cell r="O197">
            <v>0</v>
          </cell>
          <cell r="P197">
            <v>0</v>
          </cell>
        </row>
        <row r="198">
          <cell r="A198">
            <v>193</v>
          </cell>
          <cell r="B198">
            <v>6</v>
          </cell>
          <cell r="C198" t="str">
            <v>VC Tchad</v>
          </cell>
          <cell r="D198" t="str">
            <v>4360</v>
          </cell>
          <cell r="E198">
            <v>1227.3684210526317</v>
          </cell>
          <cell r="F198">
            <v>1227.3684210526317</v>
          </cell>
          <cell r="G198">
            <v>1227.3684210526317</v>
          </cell>
          <cell r="H198">
            <v>0</v>
          </cell>
          <cell r="I198">
            <v>0</v>
          </cell>
          <cell r="J198">
            <v>0</v>
          </cell>
          <cell r="K198">
            <v>0</v>
          </cell>
          <cell r="L198">
            <v>0</v>
          </cell>
          <cell r="M198">
            <v>0</v>
          </cell>
          <cell r="N198">
            <v>0</v>
          </cell>
          <cell r="O198">
            <v>0</v>
          </cell>
          <cell r="P198">
            <v>0</v>
          </cell>
        </row>
        <row r="199">
          <cell r="A199">
            <v>194</v>
          </cell>
          <cell r="B199">
            <v>6</v>
          </cell>
          <cell r="C199" t="str">
            <v>VC Tchad</v>
          </cell>
          <cell r="D199" t="str">
            <v>4700</v>
          </cell>
          <cell r="E199">
            <v>4631.5789473684208</v>
          </cell>
          <cell r="F199">
            <v>4631.5789473684208</v>
          </cell>
          <cell r="G199">
            <v>4631.5789473684208</v>
          </cell>
          <cell r="H199">
            <v>0</v>
          </cell>
          <cell r="I199">
            <v>0</v>
          </cell>
          <cell r="J199">
            <v>0</v>
          </cell>
          <cell r="K199">
            <v>0</v>
          </cell>
          <cell r="L199">
            <v>0</v>
          </cell>
          <cell r="M199">
            <v>0</v>
          </cell>
          <cell r="N199">
            <v>0</v>
          </cell>
          <cell r="O199">
            <v>0</v>
          </cell>
          <cell r="P199">
            <v>0</v>
          </cell>
        </row>
        <row r="200">
          <cell r="A200">
            <v>195</v>
          </cell>
          <cell r="B200">
            <v>6</v>
          </cell>
          <cell r="C200" t="str">
            <v>VC Tchad</v>
          </cell>
          <cell r="D200" t="str">
            <v>4760</v>
          </cell>
          <cell r="E200">
            <v>378.94736842105272</v>
          </cell>
          <cell r="F200">
            <v>378.94736842105272</v>
          </cell>
          <cell r="G200">
            <v>378.94736842105272</v>
          </cell>
          <cell r="H200">
            <v>0</v>
          </cell>
          <cell r="I200">
            <v>0</v>
          </cell>
          <cell r="J200">
            <v>0</v>
          </cell>
          <cell r="K200">
            <v>0</v>
          </cell>
          <cell r="L200">
            <v>0</v>
          </cell>
          <cell r="M200">
            <v>0</v>
          </cell>
          <cell r="N200">
            <v>0</v>
          </cell>
          <cell r="O200">
            <v>0</v>
          </cell>
          <cell r="P200">
            <v>0</v>
          </cell>
        </row>
        <row r="201">
          <cell r="A201">
            <v>196</v>
          </cell>
          <cell r="B201">
            <v>6</v>
          </cell>
          <cell r="C201" t="str">
            <v>VC Tchad</v>
          </cell>
          <cell r="D201" t="str">
            <v>4380</v>
          </cell>
          <cell r="E201">
            <v>189.47368421052633</v>
          </cell>
          <cell r="F201">
            <v>189.47368421052633</v>
          </cell>
          <cell r="G201">
            <v>189.47368421052633</v>
          </cell>
          <cell r="H201">
            <v>0</v>
          </cell>
          <cell r="I201">
            <v>0</v>
          </cell>
          <cell r="J201">
            <v>0</v>
          </cell>
          <cell r="K201">
            <v>0</v>
          </cell>
          <cell r="L201">
            <v>0</v>
          </cell>
          <cell r="M201">
            <v>0</v>
          </cell>
          <cell r="N201">
            <v>0</v>
          </cell>
          <cell r="O201">
            <v>0</v>
          </cell>
          <cell r="P201">
            <v>0</v>
          </cell>
        </row>
        <row r="202">
          <cell r="A202">
            <v>197</v>
          </cell>
          <cell r="B202">
            <v>6</v>
          </cell>
          <cell r="C202" t="str">
            <v>VC Tchad</v>
          </cell>
          <cell r="D202" t="str">
            <v>4560</v>
          </cell>
          <cell r="E202">
            <v>0</v>
          </cell>
          <cell r="F202">
            <v>0</v>
          </cell>
          <cell r="G202">
            <v>1263.1578947368421</v>
          </cell>
          <cell r="H202">
            <v>0</v>
          </cell>
          <cell r="I202">
            <v>0</v>
          </cell>
          <cell r="J202">
            <v>0</v>
          </cell>
          <cell r="K202">
            <v>0</v>
          </cell>
          <cell r="L202">
            <v>0</v>
          </cell>
          <cell r="M202">
            <v>0</v>
          </cell>
          <cell r="N202">
            <v>0</v>
          </cell>
          <cell r="O202">
            <v>0</v>
          </cell>
          <cell r="P202">
            <v>0</v>
          </cell>
        </row>
        <row r="203">
          <cell r="A203">
            <v>198</v>
          </cell>
          <cell r="B203">
            <v>6</v>
          </cell>
          <cell r="C203" t="str">
            <v>VC Tchad</v>
          </cell>
          <cell r="D203" t="str">
            <v>4601</v>
          </cell>
          <cell r="E203">
            <v>631.57894736842104</v>
          </cell>
          <cell r="F203">
            <v>631.57894736842104</v>
          </cell>
          <cell r="G203">
            <v>631.57894736842104</v>
          </cell>
          <cell r="H203">
            <v>0</v>
          </cell>
          <cell r="I203">
            <v>0</v>
          </cell>
          <cell r="J203">
            <v>0</v>
          </cell>
          <cell r="K203">
            <v>0</v>
          </cell>
          <cell r="L203">
            <v>0</v>
          </cell>
          <cell r="M203">
            <v>0</v>
          </cell>
          <cell r="N203">
            <v>0</v>
          </cell>
          <cell r="O203">
            <v>0</v>
          </cell>
          <cell r="P203">
            <v>0</v>
          </cell>
        </row>
        <row r="204">
          <cell r="A204">
            <v>199</v>
          </cell>
          <cell r="B204">
            <v>6</v>
          </cell>
          <cell r="C204" t="str">
            <v>VC Tchad</v>
          </cell>
          <cell r="D204" t="str">
            <v>4602</v>
          </cell>
          <cell r="E204">
            <v>1894.7368421052631</v>
          </cell>
          <cell r="F204">
            <v>1894.7368421052631</v>
          </cell>
          <cell r="G204">
            <v>1894.7368421052631</v>
          </cell>
          <cell r="H204">
            <v>0</v>
          </cell>
          <cell r="I204">
            <v>0</v>
          </cell>
          <cell r="J204">
            <v>0</v>
          </cell>
          <cell r="K204">
            <v>0</v>
          </cell>
          <cell r="L204">
            <v>0</v>
          </cell>
          <cell r="M204">
            <v>0</v>
          </cell>
          <cell r="N204">
            <v>0</v>
          </cell>
          <cell r="O204">
            <v>0</v>
          </cell>
          <cell r="P204">
            <v>0</v>
          </cell>
        </row>
        <row r="205">
          <cell r="A205">
            <v>200</v>
          </cell>
          <cell r="B205">
            <v>6</v>
          </cell>
          <cell r="C205" t="str">
            <v>VC Tchad</v>
          </cell>
          <cell r="D205" t="str">
            <v>4660</v>
          </cell>
          <cell r="E205">
            <v>421.05263157894734</v>
          </cell>
          <cell r="F205">
            <v>421.05263157894734</v>
          </cell>
          <cell r="G205">
            <v>0</v>
          </cell>
          <cell r="H205">
            <v>0</v>
          </cell>
          <cell r="I205">
            <v>0</v>
          </cell>
          <cell r="J205">
            <v>0</v>
          </cell>
          <cell r="K205">
            <v>0</v>
          </cell>
          <cell r="L205">
            <v>0</v>
          </cell>
          <cell r="M205">
            <v>0</v>
          </cell>
          <cell r="N205">
            <v>0</v>
          </cell>
          <cell r="O205">
            <v>0</v>
          </cell>
          <cell r="P205">
            <v>0</v>
          </cell>
        </row>
        <row r="206">
          <cell r="A206">
            <v>201</v>
          </cell>
          <cell r="B206">
            <v>6</v>
          </cell>
          <cell r="C206" t="str">
            <v>VC Tchad</v>
          </cell>
          <cell r="D206" t="str">
            <v>4620</v>
          </cell>
          <cell r="E206">
            <v>42.10526315789474</v>
          </cell>
          <cell r="F206">
            <v>42.10526315789474</v>
          </cell>
          <cell r="G206">
            <v>0</v>
          </cell>
          <cell r="H206">
            <v>0</v>
          </cell>
          <cell r="I206">
            <v>0</v>
          </cell>
          <cell r="J206">
            <v>0</v>
          </cell>
          <cell r="K206">
            <v>0</v>
          </cell>
          <cell r="L206">
            <v>0</v>
          </cell>
          <cell r="M206">
            <v>0</v>
          </cell>
          <cell r="N206">
            <v>0</v>
          </cell>
          <cell r="O206">
            <v>0</v>
          </cell>
          <cell r="P206">
            <v>0</v>
          </cell>
        </row>
        <row r="207">
          <cell r="A207">
            <v>202</v>
          </cell>
          <cell r="B207">
            <v>6</v>
          </cell>
          <cell r="C207" t="str">
            <v>VC Tchad</v>
          </cell>
          <cell r="D207" t="str">
            <v>4785</v>
          </cell>
          <cell r="E207">
            <v>0</v>
          </cell>
          <cell r="F207">
            <v>0</v>
          </cell>
          <cell r="G207">
            <v>1578.9473684210527</v>
          </cell>
          <cell r="H207">
            <v>0</v>
          </cell>
          <cell r="I207">
            <v>0</v>
          </cell>
          <cell r="J207">
            <v>0</v>
          </cell>
          <cell r="K207">
            <v>0</v>
          </cell>
          <cell r="L207">
            <v>0</v>
          </cell>
          <cell r="M207">
            <v>0</v>
          </cell>
          <cell r="N207">
            <v>0</v>
          </cell>
          <cell r="O207">
            <v>0</v>
          </cell>
          <cell r="P207">
            <v>0</v>
          </cell>
        </row>
        <row r="208">
          <cell r="A208">
            <v>203</v>
          </cell>
          <cell r="B208">
            <v>6</v>
          </cell>
          <cell r="C208" t="str">
            <v>VC Tchad</v>
          </cell>
          <cell r="D208" t="str">
            <v>4800</v>
          </cell>
          <cell r="E208">
            <v>231.57894736842107</v>
          </cell>
          <cell r="F208">
            <v>231.57894736842107</v>
          </cell>
          <cell r="G208">
            <v>231.57894736842107</v>
          </cell>
          <cell r="H208">
            <v>0</v>
          </cell>
          <cell r="I208">
            <v>0</v>
          </cell>
          <cell r="J208">
            <v>0</v>
          </cell>
          <cell r="K208">
            <v>0</v>
          </cell>
          <cell r="L208">
            <v>0</v>
          </cell>
          <cell r="M208">
            <v>0</v>
          </cell>
          <cell r="N208">
            <v>0</v>
          </cell>
          <cell r="O208">
            <v>0</v>
          </cell>
          <cell r="P208">
            <v>0</v>
          </cell>
        </row>
        <row r="209">
          <cell r="A209">
            <v>204</v>
          </cell>
          <cell r="B209">
            <v>4</v>
          </cell>
          <cell r="C209" t="str">
            <v>QV South Africa (VCG)</v>
          </cell>
          <cell r="D209" t="str">
            <v>1010</v>
          </cell>
          <cell r="E209">
            <v>0</v>
          </cell>
          <cell r="F209">
            <v>157629</v>
          </cell>
          <cell r="G209">
            <v>326429</v>
          </cell>
          <cell r="H209">
            <v>0</v>
          </cell>
          <cell r="I209">
            <v>0</v>
          </cell>
          <cell r="J209">
            <v>0</v>
          </cell>
          <cell r="K209">
            <v>0</v>
          </cell>
          <cell r="L209">
            <v>0</v>
          </cell>
          <cell r="M209">
            <v>0</v>
          </cell>
          <cell r="N209">
            <v>0</v>
          </cell>
          <cell r="O209">
            <v>0</v>
          </cell>
          <cell r="P209">
            <v>0</v>
          </cell>
        </row>
        <row r="210">
          <cell r="A210">
            <v>205</v>
          </cell>
          <cell r="B210">
            <v>4</v>
          </cell>
          <cell r="C210" t="str">
            <v>QV South Africa (VCG)</v>
          </cell>
          <cell r="D210" t="str">
            <v>2010</v>
          </cell>
          <cell r="E210">
            <v>0</v>
          </cell>
          <cell r="F210">
            <v>110340.29999999999</v>
          </cell>
          <cell r="G210">
            <v>237498.89999999997</v>
          </cell>
          <cell r="H210">
            <v>0</v>
          </cell>
          <cell r="I210">
            <v>0</v>
          </cell>
          <cell r="J210">
            <v>0</v>
          </cell>
          <cell r="K210">
            <v>0</v>
          </cell>
          <cell r="L210">
            <v>0</v>
          </cell>
          <cell r="M210">
            <v>0</v>
          </cell>
          <cell r="N210">
            <v>0</v>
          </cell>
          <cell r="O210">
            <v>0</v>
          </cell>
          <cell r="P210">
            <v>0</v>
          </cell>
        </row>
        <row r="211">
          <cell r="A211">
            <v>206</v>
          </cell>
          <cell r="B211">
            <v>4</v>
          </cell>
          <cell r="C211" t="str">
            <v>QV South Africa (VCG)</v>
          </cell>
          <cell r="D211" t="str">
            <v>4730</v>
          </cell>
          <cell r="E211">
            <v>183978.87541176475</v>
          </cell>
          <cell r="F211">
            <v>183978.87541176475</v>
          </cell>
          <cell r="G211">
            <v>183978.87541176475</v>
          </cell>
          <cell r="H211">
            <v>183978.87541176475</v>
          </cell>
          <cell r="I211">
            <v>183978.87541176475</v>
          </cell>
          <cell r="J211">
            <v>183978.87541176475</v>
          </cell>
          <cell r="K211">
            <v>183978.87541176475</v>
          </cell>
          <cell r="L211">
            <v>183978.87541176475</v>
          </cell>
          <cell r="M211">
            <v>183978.87541176475</v>
          </cell>
          <cell r="N211">
            <v>183978.87541176475</v>
          </cell>
          <cell r="O211">
            <v>183978.87541176475</v>
          </cell>
          <cell r="P211">
            <v>183978.87541176475</v>
          </cell>
        </row>
        <row r="212">
          <cell r="A212">
            <v>207</v>
          </cell>
          <cell r="B212">
            <v>4</v>
          </cell>
          <cell r="C212" t="str">
            <v>QV South Africa (VCG)</v>
          </cell>
          <cell r="D212" t="str">
            <v>4060</v>
          </cell>
          <cell r="E212">
            <v>7058.8235294117649</v>
          </cell>
          <cell r="F212">
            <v>7058.8235294117649</v>
          </cell>
          <cell r="G212">
            <v>7058.8235294117649</v>
          </cell>
          <cell r="H212">
            <v>7058.8235294117649</v>
          </cell>
          <cell r="I212">
            <v>14117.64705882353</v>
          </cell>
          <cell r="J212">
            <v>7058.8235294117649</v>
          </cell>
          <cell r="K212">
            <v>7058.8235294117649</v>
          </cell>
          <cell r="L212">
            <v>7058.8235294117649</v>
          </cell>
          <cell r="M212">
            <v>7058.8235294117649</v>
          </cell>
          <cell r="N212">
            <v>7058.8235294117649</v>
          </cell>
          <cell r="O212">
            <v>7058.8235294117649</v>
          </cell>
          <cell r="P212">
            <v>7058.8235294117649</v>
          </cell>
        </row>
        <row r="213">
          <cell r="A213">
            <v>208</v>
          </cell>
          <cell r="B213">
            <v>4</v>
          </cell>
          <cell r="C213" t="str">
            <v>QV South Africa (VCG)</v>
          </cell>
          <cell r="D213" t="str">
            <v>4820</v>
          </cell>
          <cell r="E213">
            <v>1176.4705882352941</v>
          </cell>
          <cell r="F213">
            <v>1176.4705882352941</v>
          </cell>
          <cell r="G213">
            <v>1176.4705882352941</v>
          </cell>
          <cell r="H213">
            <v>1176.4705882352941</v>
          </cell>
          <cell r="I213">
            <v>1176.4705882352941</v>
          </cell>
          <cell r="J213">
            <v>1176.4705882352941</v>
          </cell>
          <cell r="K213">
            <v>1176.4705882352941</v>
          </cell>
          <cell r="L213">
            <v>1176.4705882352941</v>
          </cell>
          <cell r="M213">
            <v>1176.4705882352941</v>
          </cell>
          <cell r="N213">
            <v>1176.4705882352941</v>
          </cell>
          <cell r="O213">
            <v>1176.4705882352941</v>
          </cell>
          <cell r="P213">
            <v>1176.4705882352941</v>
          </cell>
        </row>
        <row r="214">
          <cell r="A214">
            <v>209</v>
          </cell>
          <cell r="B214">
            <v>4</v>
          </cell>
          <cell r="C214" t="str">
            <v>QV South Africa (VCG)</v>
          </cell>
          <cell r="D214" t="str">
            <v>4150</v>
          </cell>
          <cell r="E214">
            <v>2525.9535294117645</v>
          </cell>
          <cell r="F214">
            <v>2525.9535294117645</v>
          </cell>
          <cell r="G214">
            <v>2525.9535294117645</v>
          </cell>
          <cell r="H214">
            <v>2525.9535294117645</v>
          </cell>
          <cell r="I214">
            <v>2525.9535294117645</v>
          </cell>
          <cell r="J214">
            <v>2525.9535294117645</v>
          </cell>
          <cell r="K214">
            <v>2525.9535294117645</v>
          </cell>
          <cell r="L214">
            <v>2525.9535294117645</v>
          </cell>
          <cell r="M214">
            <v>2525.9535294117645</v>
          </cell>
          <cell r="N214">
            <v>2525.9535294117645</v>
          </cell>
          <cell r="O214">
            <v>2525.9535294117645</v>
          </cell>
          <cell r="P214">
            <v>2525.9535294117645</v>
          </cell>
        </row>
        <row r="215">
          <cell r="A215">
            <v>210</v>
          </cell>
          <cell r="B215">
            <v>4</v>
          </cell>
          <cell r="C215" t="str">
            <v>QV South Africa (VCG)</v>
          </cell>
          <cell r="D215" t="str">
            <v>4250</v>
          </cell>
          <cell r="E215">
            <v>961.40000000000009</v>
          </cell>
          <cell r="F215">
            <v>961.40000000000009</v>
          </cell>
          <cell r="G215">
            <v>961.40000000000009</v>
          </cell>
          <cell r="H215">
            <v>961.40000000000009</v>
          </cell>
          <cell r="I215">
            <v>961.40000000000009</v>
          </cell>
          <cell r="J215">
            <v>961.40000000000009</v>
          </cell>
          <cell r="K215">
            <v>961.40000000000009</v>
          </cell>
          <cell r="L215">
            <v>961.40000000000009</v>
          </cell>
          <cell r="M215">
            <v>961.40000000000009</v>
          </cell>
          <cell r="N215">
            <v>961.40000000000009</v>
          </cell>
          <cell r="O215">
            <v>961.40000000000009</v>
          </cell>
          <cell r="P215">
            <v>961.40000000000009</v>
          </cell>
        </row>
        <row r="216">
          <cell r="A216">
            <v>211</v>
          </cell>
          <cell r="B216">
            <v>4</v>
          </cell>
          <cell r="C216" t="str">
            <v>QV South Africa (VCG)</v>
          </cell>
          <cell r="D216" t="str">
            <v>4360</v>
          </cell>
          <cell r="E216">
            <v>1714.9476470588238</v>
          </cell>
          <cell r="F216">
            <v>1714.9476470588238</v>
          </cell>
          <cell r="G216">
            <v>1714.9476470588238</v>
          </cell>
          <cell r="H216">
            <v>1714.9476470588238</v>
          </cell>
          <cell r="I216">
            <v>1714.9476470588238</v>
          </cell>
          <cell r="J216">
            <v>1714.9476470588238</v>
          </cell>
          <cell r="K216">
            <v>1714.9476470588238</v>
          </cell>
          <cell r="L216">
            <v>1714.9476470588238</v>
          </cell>
          <cell r="M216">
            <v>1714.9476470588238</v>
          </cell>
          <cell r="N216">
            <v>1714.9476470588238</v>
          </cell>
          <cell r="O216">
            <v>1714.9476470588238</v>
          </cell>
          <cell r="P216">
            <v>1714.9476470588238</v>
          </cell>
        </row>
        <row r="217">
          <cell r="A217">
            <v>212</v>
          </cell>
          <cell r="B217">
            <v>4</v>
          </cell>
          <cell r="C217" t="str">
            <v>QV South Africa (VCG)</v>
          </cell>
          <cell r="D217" t="str">
            <v>4700</v>
          </cell>
          <cell r="E217">
            <v>13752.297058823531</v>
          </cell>
          <cell r="F217">
            <v>13752.297058823531</v>
          </cell>
          <cell r="G217">
            <v>13752.297058823531</v>
          </cell>
          <cell r="H217">
            <v>13752.297058823531</v>
          </cell>
          <cell r="I217">
            <v>13752.297058823531</v>
          </cell>
          <cell r="J217">
            <v>13752.297058823531</v>
          </cell>
          <cell r="K217">
            <v>13752.297058823531</v>
          </cell>
          <cell r="L217">
            <v>13752.297058823531</v>
          </cell>
          <cell r="M217">
            <v>13752.297058823531</v>
          </cell>
          <cell r="N217">
            <v>13752.297058823531</v>
          </cell>
          <cell r="O217">
            <v>13752.297058823531</v>
          </cell>
          <cell r="P217">
            <v>13752.297058823531</v>
          </cell>
        </row>
        <row r="218">
          <cell r="A218">
            <v>213</v>
          </cell>
          <cell r="B218">
            <v>4</v>
          </cell>
          <cell r="C218" t="str">
            <v>QV South Africa (VCG)</v>
          </cell>
          <cell r="D218" t="str">
            <v>4760</v>
          </cell>
          <cell r="E218">
            <v>1647.0588235294117</v>
          </cell>
          <cell r="F218">
            <v>1647.0588235294117</v>
          </cell>
          <cell r="G218">
            <v>1647.0588235294117</v>
          </cell>
          <cell r="H218">
            <v>1647.0588235294117</v>
          </cell>
          <cell r="I218">
            <v>1647.0588235294117</v>
          </cell>
          <cell r="J218">
            <v>1647.0588235294117</v>
          </cell>
          <cell r="K218">
            <v>1647.0588235294117</v>
          </cell>
          <cell r="L218">
            <v>1647.0588235294117</v>
          </cell>
          <cell r="M218">
            <v>1647.0588235294117</v>
          </cell>
          <cell r="N218">
            <v>1647.0588235294117</v>
          </cell>
          <cell r="O218">
            <v>1647.0588235294117</v>
          </cell>
          <cell r="P218">
            <v>1647.0588235294117</v>
          </cell>
        </row>
        <row r="219">
          <cell r="A219">
            <v>214</v>
          </cell>
          <cell r="B219">
            <v>4</v>
          </cell>
          <cell r="C219" t="str">
            <v>QV South Africa (VCG)</v>
          </cell>
          <cell r="D219" t="str">
            <v>4260</v>
          </cell>
          <cell r="E219">
            <v>2122.9411764705883</v>
          </cell>
          <cell r="F219">
            <v>2122.9411764705883</v>
          </cell>
          <cell r="G219">
            <v>2122.9411764705883</v>
          </cell>
          <cell r="H219">
            <v>2122.9411764705883</v>
          </cell>
          <cell r="I219">
            <v>2122.9411764705883</v>
          </cell>
          <cell r="J219">
            <v>2122.9411764705883</v>
          </cell>
          <cell r="K219">
            <v>2122.9411764705883</v>
          </cell>
          <cell r="L219">
            <v>2122.9411764705883</v>
          </cell>
          <cell r="M219">
            <v>2122.9411764705883</v>
          </cell>
          <cell r="N219">
            <v>2122.9411764705883</v>
          </cell>
          <cell r="O219">
            <v>2122.9411764705883</v>
          </cell>
          <cell r="P219">
            <v>25475.294117647059</v>
          </cell>
        </row>
        <row r="220">
          <cell r="A220">
            <v>215</v>
          </cell>
          <cell r="B220">
            <v>4</v>
          </cell>
          <cell r="C220" t="str">
            <v>QV South Africa (VCG)</v>
          </cell>
          <cell r="D220" t="str">
            <v>4265</v>
          </cell>
          <cell r="E220">
            <v>235.29411764705881</v>
          </cell>
          <cell r="F220">
            <v>235.29411764705881</v>
          </cell>
          <cell r="G220">
            <v>235.29411764705881</v>
          </cell>
          <cell r="H220">
            <v>235.29411764705881</v>
          </cell>
          <cell r="I220">
            <v>235.29411764705881</v>
          </cell>
          <cell r="J220">
            <v>235.29411764705881</v>
          </cell>
          <cell r="K220">
            <v>235.29411764705881</v>
          </cell>
          <cell r="L220">
            <v>235.29411764705881</v>
          </cell>
          <cell r="M220">
            <v>235.29411764705881</v>
          </cell>
          <cell r="N220">
            <v>235.29411764705881</v>
          </cell>
          <cell r="O220">
            <v>235.29411764705881</v>
          </cell>
          <cell r="P220">
            <v>235.29411764705881</v>
          </cell>
        </row>
        <row r="221">
          <cell r="A221">
            <v>216</v>
          </cell>
          <cell r="B221">
            <v>4</v>
          </cell>
          <cell r="C221" t="str">
            <v>QV South Africa (VCG)</v>
          </cell>
          <cell r="D221" t="str">
            <v>4380</v>
          </cell>
          <cell r="E221">
            <v>1470.5882352941176</v>
          </cell>
          <cell r="F221">
            <v>235.29411764705881</v>
          </cell>
          <cell r="G221">
            <v>235.29411764705881</v>
          </cell>
          <cell r="H221">
            <v>1470.5882352941176</v>
          </cell>
          <cell r="I221">
            <v>235.29411764705881</v>
          </cell>
          <cell r="J221">
            <v>235.29411764705881</v>
          </cell>
          <cell r="K221">
            <v>1470.5882352941176</v>
          </cell>
          <cell r="L221">
            <v>235.29411764705881</v>
          </cell>
          <cell r="M221">
            <v>235.29411764705881</v>
          </cell>
          <cell r="N221">
            <v>1470.5882352941176</v>
          </cell>
          <cell r="O221">
            <v>235.29411764705881</v>
          </cell>
          <cell r="P221">
            <v>2588.2352941176468</v>
          </cell>
        </row>
        <row r="222">
          <cell r="A222">
            <v>217</v>
          </cell>
          <cell r="B222">
            <v>4</v>
          </cell>
          <cell r="C222" t="str">
            <v>QV South Africa (VCG)</v>
          </cell>
          <cell r="D222" t="str">
            <v>4500</v>
          </cell>
          <cell r="E222">
            <v>4212.5435294117651</v>
          </cell>
          <cell r="F222">
            <v>4212.5435294117651</v>
          </cell>
          <cell r="G222">
            <v>4212.5435294117651</v>
          </cell>
          <cell r="H222">
            <v>4212.5435294117651</v>
          </cell>
          <cell r="I222">
            <v>4212.5435294117651</v>
          </cell>
          <cell r="J222">
            <v>4212.5435294117651</v>
          </cell>
          <cell r="K222">
            <v>4212.5435294117651</v>
          </cell>
          <cell r="L222">
            <v>4212.5435294117651</v>
          </cell>
          <cell r="M222">
            <v>4212.5435294117651</v>
          </cell>
          <cell r="N222">
            <v>4212.5435294117651</v>
          </cell>
          <cell r="O222">
            <v>4212.5435294117651</v>
          </cell>
          <cell r="P222">
            <v>4212.5435294117651</v>
          </cell>
        </row>
        <row r="223">
          <cell r="A223">
            <v>218</v>
          </cell>
          <cell r="B223">
            <v>4</v>
          </cell>
          <cell r="C223" t="str">
            <v>QV South Africa (VCG)</v>
          </cell>
          <cell r="D223" t="str">
            <v>4560</v>
          </cell>
          <cell r="E223">
            <v>3284.3137254901962</v>
          </cell>
          <cell r="F223">
            <v>3284.3137254901962</v>
          </cell>
          <cell r="G223">
            <v>3284.3137254901962</v>
          </cell>
          <cell r="H223">
            <v>3284.3137254901962</v>
          </cell>
          <cell r="I223">
            <v>3284.3137254901962</v>
          </cell>
          <cell r="J223">
            <v>3284.3137254901962</v>
          </cell>
          <cell r="K223">
            <v>3284.3137254901962</v>
          </cell>
          <cell r="L223">
            <v>3284.3137254901962</v>
          </cell>
          <cell r="M223">
            <v>3284.3137254901962</v>
          </cell>
          <cell r="N223">
            <v>3284.3137254901962</v>
          </cell>
          <cell r="O223">
            <v>3284.3137254901962</v>
          </cell>
          <cell r="P223">
            <v>3284.3137254901962</v>
          </cell>
        </row>
        <row r="224">
          <cell r="A224">
            <v>219</v>
          </cell>
          <cell r="B224">
            <v>4</v>
          </cell>
          <cell r="C224" t="str">
            <v>QV South Africa (VCG)</v>
          </cell>
          <cell r="D224" t="str">
            <v>4570</v>
          </cell>
          <cell r="E224">
            <v>341.1764705882353</v>
          </cell>
          <cell r="F224">
            <v>341.1764705882353</v>
          </cell>
          <cell r="G224">
            <v>341.1764705882353</v>
          </cell>
          <cell r="H224">
            <v>341.1764705882353</v>
          </cell>
          <cell r="I224">
            <v>341.1764705882353</v>
          </cell>
          <cell r="J224">
            <v>341.1764705882353</v>
          </cell>
          <cell r="K224">
            <v>341.1764705882353</v>
          </cell>
          <cell r="L224">
            <v>341.1764705882353</v>
          </cell>
          <cell r="M224">
            <v>341.1764705882353</v>
          </cell>
          <cell r="N224">
            <v>341.1764705882353</v>
          </cell>
          <cell r="O224">
            <v>341.1764705882353</v>
          </cell>
          <cell r="P224">
            <v>341.1764705882353</v>
          </cell>
        </row>
        <row r="225">
          <cell r="A225">
            <v>220</v>
          </cell>
          <cell r="B225">
            <v>4</v>
          </cell>
          <cell r="C225" t="str">
            <v>QV South Africa (VCG)</v>
          </cell>
          <cell r="D225" t="str">
            <v>4601</v>
          </cell>
          <cell r="E225">
            <v>2145.5211764705882</v>
          </cell>
          <cell r="F225">
            <v>2145.5211764705882</v>
          </cell>
          <cell r="G225">
            <v>2145.5211764705882</v>
          </cell>
          <cell r="H225">
            <v>2145.5211764705882</v>
          </cell>
          <cell r="I225">
            <v>2145.5211764705882</v>
          </cell>
          <cell r="J225">
            <v>2145.5211764705882</v>
          </cell>
          <cell r="K225">
            <v>2145.5211764705882</v>
          </cell>
          <cell r="L225">
            <v>2145.5211764705882</v>
          </cell>
          <cell r="M225">
            <v>2145.5211764705882</v>
          </cell>
          <cell r="N225">
            <v>2145.5211764705882</v>
          </cell>
          <cell r="O225">
            <v>2145.5211764705882</v>
          </cell>
          <cell r="P225">
            <v>2145.5211764705882</v>
          </cell>
        </row>
        <row r="226">
          <cell r="A226">
            <v>221</v>
          </cell>
          <cell r="B226">
            <v>4</v>
          </cell>
          <cell r="C226" t="str">
            <v>QV South Africa (VCG)</v>
          </cell>
          <cell r="D226" t="str">
            <v>4603</v>
          </cell>
          <cell r="E226">
            <v>2437.9941176470588</v>
          </cell>
          <cell r="F226">
            <v>2437.9941176470588</v>
          </cell>
          <cell r="G226">
            <v>0</v>
          </cell>
          <cell r="H226">
            <v>2437.9941176470588</v>
          </cell>
          <cell r="I226">
            <v>2437.9941176470588</v>
          </cell>
          <cell r="J226">
            <v>0</v>
          </cell>
          <cell r="K226">
            <v>2437.9941176470588</v>
          </cell>
          <cell r="L226">
            <v>2437.9941176470588</v>
          </cell>
          <cell r="M226">
            <v>0</v>
          </cell>
          <cell r="N226">
            <v>2437.9941176470588</v>
          </cell>
          <cell r="O226">
            <v>2437.9941176470588</v>
          </cell>
          <cell r="P226">
            <v>2437.9941176470588</v>
          </cell>
        </row>
        <row r="227">
          <cell r="A227">
            <v>222</v>
          </cell>
          <cell r="B227">
            <v>4</v>
          </cell>
          <cell r="C227" t="str">
            <v>QV South Africa (VCG)</v>
          </cell>
          <cell r="D227" t="str">
            <v>4604</v>
          </cell>
          <cell r="E227">
            <v>720</v>
          </cell>
          <cell r="F227">
            <v>720</v>
          </cell>
          <cell r="G227">
            <v>720</v>
          </cell>
          <cell r="H227">
            <v>720</v>
          </cell>
          <cell r="I227">
            <v>720</v>
          </cell>
          <cell r="J227">
            <v>720</v>
          </cell>
          <cell r="K227">
            <v>720</v>
          </cell>
          <cell r="L227">
            <v>720</v>
          </cell>
          <cell r="M227">
            <v>720</v>
          </cell>
          <cell r="N227">
            <v>720</v>
          </cell>
          <cell r="O227">
            <v>720</v>
          </cell>
          <cell r="P227">
            <v>720</v>
          </cell>
        </row>
        <row r="228">
          <cell r="A228">
            <v>223</v>
          </cell>
          <cell r="B228">
            <v>4</v>
          </cell>
          <cell r="C228" t="str">
            <v>QV South Africa (VCG)</v>
          </cell>
          <cell r="D228" t="str">
            <v>4660</v>
          </cell>
          <cell r="E228">
            <v>4705.8823529411766</v>
          </cell>
          <cell r="F228">
            <v>4705.8823529411766</v>
          </cell>
          <cell r="G228">
            <v>4705.8823529411766</v>
          </cell>
          <cell r="H228">
            <v>4705.8823529411766</v>
          </cell>
          <cell r="I228">
            <v>4705.8823529411766</v>
          </cell>
          <cell r="J228">
            <v>4705.8823529411766</v>
          </cell>
          <cell r="K228">
            <v>4705.8823529411766</v>
          </cell>
          <cell r="L228">
            <v>4705.8823529411766</v>
          </cell>
          <cell r="M228">
            <v>4705.8823529411766</v>
          </cell>
          <cell r="N228">
            <v>4705.8823529411766</v>
          </cell>
          <cell r="O228">
            <v>4705.8823529411766</v>
          </cell>
          <cell r="P228">
            <v>4705.8823529411766</v>
          </cell>
        </row>
        <row r="229">
          <cell r="A229">
            <v>224</v>
          </cell>
          <cell r="B229">
            <v>4</v>
          </cell>
          <cell r="C229" t="str">
            <v>QV South Africa (VCG)</v>
          </cell>
          <cell r="D229" t="str">
            <v>4680</v>
          </cell>
          <cell r="E229">
            <v>6917.6470588235297</v>
          </cell>
          <cell r="F229">
            <v>6329.411764705882</v>
          </cell>
          <cell r="G229">
            <v>6329.411764705882</v>
          </cell>
          <cell r="H229">
            <v>6917.6470588235297</v>
          </cell>
          <cell r="I229">
            <v>6329.411764705882</v>
          </cell>
          <cell r="J229">
            <v>6329.411764705882</v>
          </cell>
          <cell r="K229">
            <v>6917.6470588235297</v>
          </cell>
          <cell r="L229">
            <v>6329.411764705882</v>
          </cell>
          <cell r="M229">
            <v>6329.411764705882</v>
          </cell>
          <cell r="N229">
            <v>6917.6470588235297</v>
          </cell>
          <cell r="O229">
            <v>6329.411764705882</v>
          </cell>
          <cell r="P229">
            <v>6329.411764705882</v>
          </cell>
        </row>
        <row r="230">
          <cell r="A230">
            <v>225</v>
          </cell>
          <cell r="B230">
            <v>4</v>
          </cell>
          <cell r="C230" t="str">
            <v>QV South Africa (VCG)</v>
          </cell>
          <cell r="D230" t="str">
            <v>4720</v>
          </cell>
          <cell r="E230">
            <v>2941.1764705882351</v>
          </cell>
          <cell r="F230">
            <v>2941.1764705882351</v>
          </cell>
          <cell r="G230">
            <v>2941.1764705882351</v>
          </cell>
          <cell r="H230">
            <v>2941.1764705882351</v>
          </cell>
          <cell r="I230">
            <v>2941.1764705882351</v>
          </cell>
          <cell r="J230">
            <v>2941.1764705882351</v>
          </cell>
          <cell r="K230">
            <v>2941.1764705882351</v>
          </cell>
          <cell r="L230">
            <v>2941.1764705882351</v>
          </cell>
          <cell r="M230">
            <v>2941.1764705882351</v>
          </cell>
          <cell r="N230">
            <v>2941.1764705882351</v>
          </cell>
          <cell r="O230">
            <v>2941.1764705882351</v>
          </cell>
          <cell r="P230">
            <v>2941.1764705882351</v>
          </cell>
        </row>
        <row r="231">
          <cell r="A231">
            <v>226</v>
          </cell>
          <cell r="B231">
            <v>4</v>
          </cell>
          <cell r="C231" t="str">
            <v>QV South Africa (VCG)</v>
          </cell>
          <cell r="D231" t="str">
            <v>4640</v>
          </cell>
          <cell r="E231">
            <v>70.588235294117652</v>
          </cell>
          <cell r="F231">
            <v>70.588235294117652</v>
          </cell>
          <cell r="G231">
            <v>70.588235294117652</v>
          </cell>
          <cell r="H231">
            <v>70.588235294117652</v>
          </cell>
          <cell r="I231">
            <v>70.588235294117652</v>
          </cell>
          <cell r="J231">
            <v>70.588235294117652</v>
          </cell>
          <cell r="K231">
            <v>70.588235294117652</v>
          </cell>
          <cell r="L231">
            <v>70.588235294117652</v>
          </cell>
          <cell r="M231">
            <v>70.588235294117652</v>
          </cell>
          <cell r="N231">
            <v>70.588235294117652</v>
          </cell>
          <cell r="O231">
            <v>70.588235294117652</v>
          </cell>
          <cell r="P231">
            <v>70.588235294117652</v>
          </cell>
        </row>
        <row r="232">
          <cell r="A232">
            <v>227</v>
          </cell>
          <cell r="B232">
            <v>4</v>
          </cell>
          <cell r="C232" t="str">
            <v>QV South Africa (VCG)</v>
          </cell>
          <cell r="D232" t="str">
            <v>4780</v>
          </cell>
          <cell r="E232">
            <v>511.76470588235293</v>
          </cell>
          <cell r="F232">
            <v>511.76470588235293</v>
          </cell>
          <cell r="G232">
            <v>511.76470588235293</v>
          </cell>
          <cell r="H232">
            <v>511.76470588235293</v>
          </cell>
          <cell r="I232">
            <v>511.76470588235293</v>
          </cell>
          <cell r="J232">
            <v>511.76470588235293</v>
          </cell>
          <cell r="K232">
            <v>511.76470588235293</v>
          </cell>
          <cell r="L232">
            <v>511.76470588235293</v>
          </cell>
          <cell r="M232">
            <v>511.76470588235293</v>
          </cell>
          <cell r="N232">
            <v>511.76470588235293</v>
          </cell>
          <cell r="O232">
            <v>511.76470588235293</v>
          </cell>
          <cell r="P232">
            <v>511.76470588235293</v>
          </cell>
        </row>
        <row r="233">
          <cell r="A233">
            <v>228</v>
          </cell>
          <cell r="B233">
            <v>4</v>
          </cell>
          <cell r="C233" t="str">
            <v>QV South Africa (VCG)</v>
          </cell>
          <cell r="D233" t="str">
            <v>4785</v>
          </cell>
          <cell r="E233">
            <v>8911.7647058823532</v>
          </cell>
          <cell r="F233">
            <v>5911.7647058823532</v>
          </cell>
          <cell r="G233">
            <v>7911.7647058823532</v>
          </cell>
          <cell r="H233">
            <v>9911.7647058823532</v>
          </cell>
          <cell r="I233">
            <v>15411.764705882353</v>
          </cell>
          <cell r="J233">
            <v>7911.7647058823532</v>
          </cell>
          <cell r="K233">
            <v>11911.764705882353</v>
          </cell>
          <cell r="L233">
            <v>5911.7647058823532</v>
          </cell>
          <cell r="M233">
            <v>7911.7647058823532</v>
          </cell>
          <cell r="N233">
            <v>9911.7647058823532</v>
          </cell>
          <cell r="O233">
            <v>7911.7647058823532</v>
          </cell>
          <cell r="P233">
            <v>2911.7647058823532</v>
          </cell>
        </row>
        <row r="234">
          <cell r="A234">
            <v>229</v>
          </cell>
          <cell r="B234">
            <v>4</v>
          </cell>
          <cell r="C234" t="str">
            <v>QV South Africa (VCG)</v>
          </cell>
          <cell r="D234" t="str">
            <v>4800</v>
          </cell>
          <cell r="E234">
            <v>11176.470588235294</v>
          </cell>
          <cell r="F234">
            <v>11176.470588235294</v>
          </cell>
          <cell r="G234">
            <v>11176.470588235294</v>
          </cell>
          <cell r="H234">
            <v>11176.470588235294</v>
          </cell>
          <cell r="I234">
            <v>11176.470588235294</v>
          </cell>
          <cell r="J234">
            <v>11176.470588235294</v>
          </cell>
          <cell r="K234">
            <v>11176.470588235294</v>
          </cell>
          <cell r="L234">
            <v>11176.470588235294</v>
          </cell>
          <cell r="M234">
            <v>11176.470588235294</v>
          </cell>
          <cell r="N234">
            <v>11176.470588235294</v>
          </cell>
          <cell r="O234">
            <v>11176.470588235294</v>
          </cell>
          <cell r="P234">
            <v>11176.470588235294</v>
          </cell>
        </row>
        <row r="235">
          <cell r="A235">
            <v>230</v>
          </cell>
          <cell r="B235">
            <v>4</v>
          </cell>
          <cell r="C235" t="str">
            <v>QV South Africa (VCG)</v>
          </cell>
          <cell r="D235" t="str">
            <v>4880</v>
          </cell>
          <cell r="E235">
            <v>-16622.639198728139</v>
          </cell>
          <cell r="F235">
            <v>-16317.392775834654</v>
          </cell>
          <cell r="G235">
            <v>-15526.691980922102</v>
          </cell>
          <cell r="H235">
            <v>-16622.639198728139</v>
          </cell>
          <cell r="I235">
            <v>-16317.392775834654</v>
          </cell>
          <cell r="J235">
            <v>-15526.691980922102</v>
          </cell>
          <cell r="K235">
            <v>-16622.639198728139</v>
          </cell>
          <cell r="L235">
            <v>-16317.392775834654</v>
          </cell>
          <cell r="M235">
            <v>-15526.691980922102</v>
          </cell>
          <cell r="N235">
            <v>-16622.639198728139</v>
          </cell>
          <cell r="O235">
            <v>-16317.392775834654</v>
          </cell>
          <cell r="P235">
            <v>-17080.508833068368</v>
          </cell>
        </row>
        <row r="236">
          <cell r="A236">
            <v>231</v>
          </cell>
          <cell r="B236">
            <v>4</v>
          </cell>
          <cell r="C236" t="str">
            <v>QV South Africa (VCG)</v>
          </cell>
          <cell r="D236" t="str">
            <v>4520</v>
          </cell>
          <cell r="E236">
            <v>18333.333333333336</v>
          </cell>
          <cell r="F236">
            <v>18333.333333333336</v>
          </cell>
          <cell r="G236">
            <v>18333.333333333336</v>
          </cell>
          <cell r="H236">
            <v>18333.333333333336</v>
          </cell>
          <cell r="I236">
            <v>18333.333333333336</v>
          </cell>
          <cell r="J236">
            <v>18333.333333333336</v>
          </cell>
          <cell r="K236">
            <v>18333.333333333336</v>
          </cell>
          <cell r="L236">
            <v>18333.333333333336</v>
          </cell>
          <cell r="M236">
            <v>18333.333333333336</v>
          </cell>
          <cell r="N236">
            <v>18333.333333333336</v>
          </cell>
          <cell r="O236">
            <v>18333.333333333336</v>
          </cell>
          <cell r="P236">
            <v>18333.333333333336</v>
          </cell>
        </row>
        <row r="237">
          <cell r="A237">
            <v>232</v>
          </cell>
          <cell r="B237">
            <v>4</v>
          </cell>
          <cell r="C237" t="str">
            <v>QV South Africa (VCG)</v>
          </cell>
          <cell r="D237" t="str">
            <v>4301</v>
          </cell>
          <cell r="E237">
            <v>16479.473189542485</v>
          </cell>
          <cell r="F237">
            <v>16589.087895424836</v>
          </cell>
          <cell r="G237">
            <v>17957.380379084967</v>
          </cell>
          <cell r="H237">
            <v>19609.161424836602</v>
          </cell>
          <cell r="I237">
            <v>19864.295411764706</v>
          </cell>
          <cell r="J237">
            <v>20096.553581699347</v>
          </cell>
          <cell r="K237">
            <v>22371.433316521267</v>
          </cell>
          <cell r="L237">
            <v>23422.273508514732</v>
          </cell>
          <cell r="M237">
            <v>25174.574484821922</v>
          </cell>
          <cell r="N237">
            <v>26012.320566993469</v>
          </cell>
          <cell r="O237">
            <v>29672.696383986931</v>
          </cell>
          <cell r="P237">
            <v>29900.73233169935</v>
          </cell>
        </row>
        <row r="238">
          <cell r="A238">
            <v>233</v>
          </cell>
          <cell r="B238">
            <v>10</v>
          </cell>
          <cell r="C238" t="str">
            <v>VC Zambia</v>
          </cell>
          <cell r="D238" t="str">
            <v>1010</v>
          </cell>
          <cell r="E238">
            <v>554984</v>
          </cell>
          <cell r="F238">
            <v>509932</v>
          </cell>
          <cell r="G238">
            <v>151772</v>
          </cell>
          <cell r="H238">
            <v>781920</v>
          </cell>
          <cell r="I238">
            <v>742320</v>
          </cell>
          <cell r="J238">
            <v>879480</v>
          </cell>
          <cell r="K238">
            <v>583020</v>
          </cell>
          <cell r="L238">
            <v>619740</v>
          </cell>
          <cell r="M238">
            <v>754920</v>
          </cell>
          <cell r="N238">
            <v>715320</v>
          </cell>
          <cell r="O238">
            <v>744300</v>
          </cell>
          <cell r="P238">
            <v>733860</v>
          </cell>
        </row>
        <row r="239">
          <cell r="A239">
            <v>234</v>
          </cell>
          <cell r="B239">
            <v>10</v>
          </cell>
          <cell r="C239" t="str">
            <v>VC Zambia</v>
          </cell>
          <cell r="D239" t="str">
            <v>1096</v>
          </cell>
          <cell r="E239">
            <v>0</v>
          </cell>
          <cell r="F239">
            <v>0</v>
          </cell>
          <cell r="G239">
            <v>0</v>
          </cell>
          <cell r="H239">
            <v>86880</v>
          </cell>
          <cell r="I239">
            <v>82480</v>
          </cell>
          <cell r="J239">
            <v>97720</v>
          </cell>
          <cell r="K239">
            <v>64780</v>
          </cell>
          <cell r="L239">
            <v>68860</v>
          </cell>
          <cell r="M239">
            <v>83880</v>
          </cell>
          <cell r="N239">
            <v>79480</v>
          </cell>
          <cell r="O239">
            <v>82700</v>
          </cell>
          <cell r="P239">
            <v>81540</v>
          </cell>
        </row>
        <row r="240">
          <cell r="A240">
            <v>235</v>
          </cell>
          <cell r="B240">
            <v>10</v>
          </cell>
          <cell r="C240" t="str">
            <v>VC Zambia</v>
          </cell>
          <cell r="D240" t="str">
            <v>2010</v>
          </cell>
          <cell r="E240">
            <v>369717.53309151571</v>
          </cell>
          <cell r="F240">
            <v>333675.93309151568</v>
          </cell>
          <cell r="G240">
            <v>47147.933091515704</v>
          </cell>
          <cell r="H240">
            <v>519346.3330915157</v>
          </cell>
          <cell r="I240">
            <v>489426.3330915157</v>
          </cell>
          <cell r="J240">
            <v>586928.3330915157</v>
          </cell>
          <cell r="K240">
            <v>367546.3330915157</v>
          </cell>
          <cell r="L240">
            <v>395710.3330915157</v>
          </cell>
          <cell r="M240">
            <v>498506.3330915157</v>
          </cell>
          <cell r="N240">
            <v>468586.3330915157</v>
          </cell>
          <cell r="O240">
            <v>490202.3330915157</v>
          </cell>
          <cell r="P240">
            <v>475884.3330915157</v>
          </cell>
        </row>
        <row r="241">
          <cell r="A241">
            <v>236</v>
          </cell>
          <cell r="B241">
            <v>10</v>
          </cell>
          <cell r="C241" t="str">
            <v>VC Zambia</v>
          </cell>
          <cell r="D241" t="str">
            <v>2055</v>
          </cell>
          <cell r="E241">
            <v>42584.462100499521</v>
          </cell>
          <cell r="F241">
            <v>42584.462100499521</v>
          </cell>
          <cell r="G241">
            <v>42584.462100499521</v>
          </cell>
          <cell r="H241">
            <v>42584.462100499521</v>
          </cell>
          <cell r="I241">
            <v>42584.462100499521</v>
          </cell>
          <cell r="J241">
            <v>42584.462100499521</v>
          </cell>
          <cell r="K241">
            <v>42584.462100499521</v>
          </cell>
          <cell r="L241">
            <v>42584.462100499521</v>
          </cell>
          <cell r="M241">
            <v>42584.462100499521</v>
          </cell>
          <cell r="N241">
            <v>42584.462100499521</v>
          </cell>
          <cell r="O241">
            <v>42584.462100499521</v>
          </cell>
          <cell r="P241">
            <v>42584.462100499521</v>
          </cell>
        </row>
        <row r="242">
          <cell r="A242">
            <v>237</v>
          </cell>
          <cell r="B242">
            <v>10</v>
          </cell>
          <cell r="C242" t="str">
            <v>VC Zambia</v>
          </cell>
          <cell r="D242" t="str">
            <v>2090</v>
          </cell>
          <cell r="E242">
            <v>2310</v>
          </cell>
          <cell r="F242">
            <v>2310</v>
          </cell>
          <cell r="G242">
            <v>2310</v>
          </cell>
          <cell r="H242">
            <v>2310</v>
          </cell>
          <cell r="I242">
            <v>2310</v>
          </cell>
          <cell r="J242">
            <v>2310</v>
          </cell>
          <cell r="K242">
            <v>2310</v>
          </cell>
          <cell r="L242">
            <v>2310</v>
          </cell>
          <cell r="M242">
            <v>2310</v>
          </cell>
          <cell r="N242">
            <v>2310</v>
          </cell>
          <cell r="O242">
            <v>2310</v>
          </cell>
          <cell r="P242">
            <v>2310</v>
          </cell>
        </row>
        <row r="243">
          <cell r="A243">
            <v>238</v>
          </cell>
          <cell r="B243">
            <v>10</v>
          </cell>
          <cell r="C243" t="str">
            <v>VC Zambia</v>
          </cell>
          <cell r="D243" t="str">
            <v>2030</v>
          </cell>
          <cell r="E243">
            <v>29375.204807984788</v>
          </cell>
          <cell r="F243">
            <v>29375.204807984788</v>
          </cell>
          <cell r="G243">
            <v>29375.204807984788</v>
          </cell>
          <cell r="H243">
            <v>29375.204807984788</v>
          </cell>
          <cell r="I243">
            <v>29375.204807984788</v>
          </cell>
          <cell r="J243">
            <v>29375.204807984788</v>
          </cell>
          <cell r="K243">
            <v>29375.204807984788</v>
          </cell>
          <cell r="L243">
            <v>29375.204807984788</v>
          </cell>
          <cell r="M243">
            <v>29375.204807984788</v>
          </cell>
          <cell r="N243">
            <v>29375.204807984788</v>
          </cell>
          <cell r="O243">
            <v>29375.204807984788</v>
          </cell>
          <cell r="P243">
            <v>29375.204807984788</v>
          </cell>
        </row>
        <row r="244">
          <cell r="A244">
            <v>239</v>
          </cell>
          <cell r="B244">
            <v>10</v>
          </cell>
          <cell r="C244" t="str">
            <v>VC Zambia</v>
          </cell>
          <cell r="D244" t="str">
            <v>4730</v>
          </cell>
          <cell r="E244">
            <v>30274.077175128608</v>
          </cell>
          <cell r="F244">
            <v>30274.077175128608</v>
          </cell>
          <cell r="G244">
            <v>30274.077175128608</v>
          </cell>
          <cell r="H244">
            <v>30274.077175128608</v>
          </cell>
          <cell r="I244">
            <v>30274.077175128608</v>
          </cell>
          <cell r="J244">
            <v>30274.077175128608</v>
          </cell>
          <cell r="K244">
            <v>30274.077175128608</v>
          </cell>
          <cell r="L244">
            <v>30274.077175128608</v>
          </cell>
          <cell r="M244">
            <v>30274.077175128608</v>
          </cell>
          <cell r="N244">
            <v>30274.077175128608</v>
          </cell>
          <cell r="O244">
            <v>30274.077175128608</v>
          </cell>
          <cell r="P244">
            <v>30274.077175128608</v>
          </cell>
        </row>
        <row r="245">
          <cell r="A245">
            <v>240</v>
          </cell>
          <cell r="B245">
            <v>10</v>
          </cell>
          <cell r="C245" t="str">
            <v>VC Zambia</v>
          </cell>
          <cell r="D245" t="str">
            <v>4740</v>
          </cell>
          <cell r="E245">
            <v>1400.1200887198986</v>
          </cell>
          <cell r="F245">
            <v>1400.1200887198986</v>
          </cell>
          <cell r="G245">
            <v>1400.1200887198986</v>
          </cell>
          <cell r="H245">
            <v>1400.1200887198986</v>
          </cell>
          <cell r="I245">
            <v>1400.1200887198986</v>
          </cell>
          <cell r="J245">
            <v>1400.1200887198986</v>
          </cell>
          <cell r="K245">
            <v>1400.1200887198986</v>
          </cell>
          <cell r="L245">
            <v>1400.1200887198986</v>
          </cell>
          <cell r="M245">
            <v>1400.1200887198986</v>
          </cell>
          <cell r="N245">
            <v>1400.1200887198986</v>
          </cell>
          <cell r="O245">
            <v>1400.1200887198986</v>
          </cell>
          <cell r="P245">
            <v>1400.1200887198986</v>
          </cell>
        </row>
        <row r="246">
          <cell r="A246">
            <v>241</v>
          </cell>
          <cell r="B246">
            <v>10</v>
          </cell>
          <cell r="C246" t="str">
            <v>VC Zambia</v>
          </cell>
          <cell r="D246" t="str">
            <v>4480</v>
          </cell>
          <cell r="E246">
            <v>152.09125475285171</v>
          </cell>
          <cell r="F246">
            <v>152.09125475285171</v>
          </cell>
          <cell r="G246">
            <v>152.09125475285171</v>
          </cell>
          <cell r="H246">
            <v>152.09125475285171</v>
          </cell>
          <cell r="I246">
            <v>152.09125475285171</v>
          </cell>
          <cell r="J246">
            <v>152.09125475285171</v>
          </cell>
          <cell r="K246">
            <v>152.09125475285171</v>
          </cell>
          <cell r="L246">
            <v>152.09125475285171</v>
          </cell>
          <cell r="M246">
            <v>152.09125475285171</v>
          </cell>
          <cell r="N246">
            <v>152.09125475285171</v>
          </cell>
          <cell r="O246">
            <v>152.09125475285171</v>
          </cell>
          <cell r="P246">
            <v>152.09125475285171</v>
          </cell>
        </row>
        <row r="247">
          <cell r="A247">
            <v>242</v>
          </cell>
          <cell r="B247">
            <v>10</v>
          </cell>
          <cell r="C247" t="str">
            <v>VC Zambia</v>
          </cell>
          <cell r="D247" t="str">
            <v>4595</v>
          </cell>
          <cell r="E247">
            <v>123.57414448669202</v>
          </cell>
          <cell r="F247">
            <v>123.57414448669202</v>
          </cell>
          <cell r="G247">
            <v>123.57414448669202</v>
          </cell>
          <cell r="H247">
            <v>123.57414448669202</v>
          </cell>
          <cell r="I247">
            <v>123.57414448669202</v>
          </cell>
          <cell r="J247">
            <v>123.57414448669202</v>
          </cell>
          <cell r="K247">
            <v>123.57414448669202</v>
          </cell>
          <cell r="L247">
            <v>123.57414448669202</v>
          </cell>
          <cell r="M247">
            <v>123.57414448669202</v>
          </cell>
          <cell r="N247">
            <v>123.57414448669202</v>
          </cell>
          <cell r="O247">
            <v>123.57414448669202</v>
          </cell>
          <cell r="P247">
            <v>123.57414448669202</v>
          </cell>
        </row>
        <row r="248">
          <cell r="A248">
            <v>243</v>
          </cell>
          <cell r="B248">
            <v>10</v>
          </cell>
          <cell r="C248" t="str">
            <v>VC Zambia</v>
          </cell>
          <cell r="D248" t="str">
            <v>4775</v>
          </cell>
          <cell r="E248">
            <v>209.12547528517109</v>
          </cell>
          <cell r="F248">
            <v>209.12547528517109</v>
          </cell>
          <cell r="G248">
            <v>209.12547528517109</v>
          </cell>
          <cell r="H248">
            <v>209.12547528517109</v>
          </cell>
          <cell r="I248">
            <v>209.12547528517109</v>
          </cell>
          <cell r="J248">
            <v>209.12547528517109</v>
          </cell>
          <cell r="K248">
            <v>209.12547528517109</v>
          </cell>
          <cell r="L248">
            <v>209.12547528517109</v>
          </cell>
          <cell r="M248">
            <v>209.12547528517109</v>
          </cell>
          <cell r="N248">
            <v>209.12547528517109</v>
          </cell>
          <cell r="O248">
            <v>209.12547528517109</v>
          </cell>
          <cell r="P248">
            <v>209.12547528517109</v>
          </cell>
        </row>
        <row r="249">
          <cell r="A249">
            <v>244</v>
          </cell>
          <cell r="B249">
            <v>10</v>
          </cell>
          <cell r="C249" t="str">
            <v>VC Zambia</v>
          </cell>
          <cell r="D249" t="str">
            <v>4000</v>
          </cell>
          <cell r="E249">
            <v>285.17110266159693</v>
          </cell>
          <cell r="F249">
            <v>285.17110266159693</v>
          </cell>
          <cell r="G249">
            <v>285.17110266159693</v>
          </cell>
          <cell r="H249">
            <v>285.17110266159693</v>
          </cell>
          <cell r="I249">
            <v>285.17110266159693</v>
          </cell>
          <cell r="J249">
            <v>285.17110266159693</v>
          </cell>
          <cell r="K249">
            <v>285.17110266159693</v>
          </cell>
          <cell r="L249">
            <v>285.17110266159693</v>
          </cell>
          <cell r="M249">
            <v>285.17110266159693</v>
          </cell>
          <cell r="N249">
            <v>285.17110266159693</v>
          </cell>
          <cell r="O249">
            <v>285.17110266159693</v>
          </cell>
          <cell r="P249">
            <v>285.17110266159693</v>
          </cell>
        </row>
        <row r="250">
          <cell r="A250">
            <v>245</v>
          </cell>
          <cell r="B250">
            <v>10</v>
          </cell>
          <cell r="C250" t="str">
            <v>VC Zambia</v>
          </cell>
          <cell r="D250" t="str">
            <v>4060</v>
          </cell>
          <cell r="E250">
            <v>1140.6844106463877</v>
          </cell>
          <cell r="F250">
            <v>1140.6844106463877</v>
          </cell>
          <cell r="G250">
            <v>1140.6844106463877</v>
          </cell>
          <cell r="H250">
            <v>1140.6844106463877</v>
          </cell>
          <cell r="I250">
            <v>1140.6844106463877</v>
          </cell>
          <cell r="J250">
            <v>1140.6844106463877</v>
          </cell>
          <cell r="K250">
            <v>1140.6844106463877</v>
          </cell>
          <cell r="L250">
            <v>1140.6844106463877</v>
          </cell>
          <cell r="M250">
            <v>1140.6844106463877</v>
          </cell>
          <cell r="N250">
            <v>1140.6844106463877</v>
          </cell>
          <cell r="O250">
            <v>1140.6844106463877</v>
          </cell>
          <cell r="P250">
            <v>1140.6844106463877</v>
          </cell>
        </row>
        <row r="251">
          <cell r="A251">
            <v>246</v>
          </cell>
          <cell r="B251">
            <v>10</v>
          </cell>
          <cell r="C251" t="str">
            <v>VC Zambia</v>
          </cell>
          <cell r="D251" t="str">
            <v>4050</v>
          </cell>
          <cell r="E251">
            <v>522</v>
          </cell>
          <cell r="F251">
            <v>522</v>
          </cell>
          <cell r="G251">
            <v>522</v>
          </cell>
          <cell r="H251">
            <v>522</v>
          </cell>
          <cell r="I251">
            <v>522</v>
          </cell>
          <cell r="J251">
            <v>522</v>
          </cell>
          <cell r="K251">
            <v>522</v>
          </cell>
          <cell r="L251">
            <v>522</v>
          </cell>
          <cell r="M251">
            <v>522</v>
          </cell>
          <cell r="N251">
            <v>522</v>
          </cell>
          <cell r="O251">
            <v>522</v>
          </cell>
          <cell r="P251">
            <v>522</v>
          </cell>
        </row>
        <row r="252">
          <cell r="A252">
            <v>247</v>
          </cell>
          <cell r="B252">
            <v>10</v>
          </cell>
          <cell r="C252" t="str">
            <v>VC Zambia</v>
          </cell>
          <cell r="D252" t="str">
            <v>4150</v>
          </cell>
          <cell r="E252">
            <v>1249.2889733840304</v>
          </cell>
          <cell r="F252">
            <v>1249.2889733840304</v>
          </cell>
          <cell r="G252">
            <v>1249.2889733840304</v>
          </cell>
          <cell r="H252">
            <v>1241.6844106463877</v>
          </cell>
          <cell r="I252">
            <v>1241.6844106463877</v>
          </cell>
          <cell r="J252">
            <v>1241.6844106463877</v>
          </cell>
          <cell r="K252">
            <v>1241.6844106463877</v>
          </cell>
          <cell r="L252">
            <v>1241.6844106463877</v>
          </cell>
          <cell r="M252">
            <v>1241.6844106463877</v>
          </cell>
          <cell r="N252">
            <v>1241.6844106463877</v>
          </cell>
          <cell r="O252">
            <v>1241.6844106463877</v>
          </cell>
          <cell r="P252">
            <v>1241.6844106463877</v>
          </cell>
        </row>
        <row r="253">
          <cell r="A253">
            <v>248</v>
          </cell>
          <cell r="B253">
            <v>10</v>
          </cell>
          <cell r="C253" t="str">
            <v>VC Zambia</v>
          </cell>
          <cell r="D253" t="str">
            <v>4250</v>
          </cell>
          <cell r="E253">
            <v>324.14448669201528</v>
          </cell>
          <cell r="F253">
            <v>324.14448669201528</v>
          </cell>
          <cell r="G253">
            <v>324.14448669201528</v>
          </cell>
          <cell r="H253">
            <v>324.14448669201528</v>
          </cell>
          <cell r="I253">
            <v>324.14448669201528</v>
          </cell>
          <cell r="J253">
            <v>324.14448669201528</v>
          </cell>
          <cell r="K253">
            <v>324.14448669201528</v>
          </cell>
          <cell r="L253">
            <v>324.14448669201528</v>
          </cell>
          <cell r="M253">
            <v>324.14448669201528</v>
          </cell>
          <cell r="N253">
            <v>324.14448669201528</v>
          </cell>
          <cell r="O253">
            <v>324.14448669201528</v>
          </cell>
          <cell r="P253">
            <v>324.14448669201528</v>
          </cell>
        </row>
        <row r="254">
          <cell r="A254">
            <v>249</v>
          </cell>
          <cell r="B254">
            <v>10</v>
          </cell>
          <cell r="C254" t="str">
            <v>VC Zambia</v>
          </cell>
          <cell r="D254" t="str">
            <v>4360</v>
          </cell>
          <cell r="E254">
            <v>188.21292775665401</v>
          </cell>
          <cell r="F254">
            <v>188.21292775665401</v>
          </cell>
          <cell r="G254">
            <v>188.21292775665401</v>
          </cell>
          <cell r="H254">
            <v>188.21292775665401</v>
          </cell>
          <cell r="I254">
            <v>188.21292775665401</v>
          </cell>
          <cell r="J254">
            <v>188.21292775665401</v>
          </cell>
          <cell r="K254">
            <v>188.21292775665401</v>
          </cell>
          <cell r="L254">
            <v>188.21292775665401</v>
          </cell>
          <cell r="M254">
            <v>188.21292775665401</v>
          </cell>
          <cell r="N254">
            <v>188.21292775665401</v>
          </cell>
          <cell r="O254">
            <v>188.21292775665401</v>
          </cell>
          <cell r="P254">
            <v>188.21292775665401</v>
          </cell>
        </row>
        <row r="255">
          <cell r="A255">
            <v>250</v>
          </cell>
          <cell r="B255">
            <v>10</v>
          </cell>
          <cell r="C255" t="str">
            <v>VC Zambia</v>
          </cell>
          <cell r="D255" t="str">
            <v>4700</v>
          </cell>
          <cell r="E255">
            <v>26172.9</v>
          </cell>
          <cell r="F255">
            <v>26172.9</v>
          </cell>
          <cell r="G255">
            <v>26172.9</v>
          </cell>
          <cell r="H255">
            <v>26172.9</v>
          </cell>
          <cell r="I255">
            <v>26172.9</v>
          </cell>
          <cell r="J255">
            <v>26172.9</v>
          </cell>
          <cell r="K255">
            <v>26172.9</v>
          </cell>
          <cell r="L255">
            <v>26172.9</v>
          </cell>
          <cell r="M255">
            <v>26172.9</v>
          </cell>
          <cell r="N255">
            <v>26172.9</v>
          </cell>
          <cell r="O255">
            <v>26172.9</v>
          </cell>
          <cell r="P255">
            <v>26172.9</v>
          </cell>
        </row>
        <row r="256">
          <cell r="A256">
            <v>251</v>
          </cell>
          <cell r="B256">
            <v>10</v>
          </cell>
          <cell r="C256" t="str">
            <v>VC Zambia</v>
          </cell>
          <cell r="D256" t="str">
            <v>4760</v>
          </cell>
          <cell r="E256">
            <v>1481.0266159695818</v>
          </cell>
          <cell r="F256">
            <v>1481.0266159695818</v>
          </cell>
          <cell r="G256">
            <v>1481.0266159695818</v>
          </cell>
          <cell r="H256">
            <v>1481.0266159695818</v>
          </cell>
          <cell r="I256">
            <v>1481.0266159695818</v>
          </cell>
          <cell r="J256">
            <v>1481.0266159695818</v>
          </cell>
          <cell r="K256">
            <v>1481.0266159695818</v>
          </cell>
          <cell r="L256">
            <v>1481.0266159695818</v>
          </cell>
          <cell r="M256">
            <v>1481.0266159695818</v>
          </cell>
          <cell r="N256">
            <v>1481.0266159695818</v>
          </cell>
          <cell r="O256">
            <v>1481.0266159695818</v>
          </cell>
          <cell r="P256">
            <v>1481.0266159695818</v>
          </cell>
        </row>
        <row r="257">
          <cell r="A257">
            <v>252</v>
          </cell>
          <cell r="B257">
            <v>10</v>
          </cell>
          <cell r="C257" t="str">
            <v>VC Zambia</v>
          </cell>
          <cell r="D257" t="str">
            <v>4260</v>
          </cell>
          <cell r="E257">
            <v>68.441064638783274</v>
          </cell>
          <cell r="F257">
            <v>68.441064638783274</v>
          </cell>
          <cell r="G257">
            <v>68.441064638783274</v>
          </cell>
          <cell r="H257">
            <v>68.441064638783274</v>
          </cell>
          <cell r="I257">
            <v>68.441064638783274</v>
          </cell>
          <cell r="J257">
            <v>68.441064638783274</v>
          </cell>
          <cell r="K257">
            <v>68.441064638783274</v>
          </cell>
          <cell r="L257">
            <v>68.441064638783274</v>
          </cell>
          <cell r="M257">
            <v>68.441064638783274</v>
          </cell>
          <cell r="N257">
            <v>68.441064638783274</v>
          </cell>
          <cell r="O257">
            <v>68.441064638783274</v>
          </cell>
          <cell r="P257">
            <v>68.441064638783274</v>
          </cell>
        </row>
        <row r="258">
          <cell r="A258">
            <v>253</v>
          </cell>
          <cell r="B258">
            <v>10</v>
          </cell>
          <cell r="C258" t="str">
            <v>VC Zambia</v>
          </cell>
          <cell r="D258" t="str">
            <v>4380</v>
          </cell>
          <cell r="E258">
            <v>95.057034220532316</v>
          </cell>
          <cell r="F258">
            <v>95.057034220532316</v>
          </cell>
          <cell r="G258">
            <v>95.057034220532316</v>
          </cell>
          <cell r="H258">
            <v>95.057034220532316</v>
          </cell>
          <cell r="I258">
            <v>95.057034220532316</v>
          </cell>
          <cell r="J258">
            <v>722.43346007604566</v>
          </cell>
          <cell r="K258">
            <v>95.057034220532316</v>
          </cell>
          <cell r="L258">
            <v>95.057034220532316</v>
          </cell>
          <cell r="M258">
            <v>95.057034220532316</v>
          </cell>
          <cell r="N258">
            <v>95.057034220532316</v>
          </cell>
          <cell r="O258">
            <v>95.057034220532316</v>
          </cell>
          <cell r="P258">
            <v>95.057034220532316</v>
          </cell>
        </row>
        <row r="259">
          <cell r="A259">
            <v>254</v>
          </cell>
          <cell r="B259">
            <v>10</v>
          </cell>
          <cell r="C259" t="str">
            <v>VC Zambia</v>
          </cell>
          <cell r="D259" t="str">
            <v>4400</v>
          </cell>
          <cell r="E259">
            <v>570.34220532319387</v>
          </cell>
          <cell r="F259">
            <v>570.34220532319387</v>
          </cell>
          <cell r="G259">
            <v>570.34220532319387</v>
          </cell>
          <cell r="H259">
            <v>570.34220532319387</v>
          </cell>
          <cell r="I259">
            <v>570.34220532319387</v>
          </cell>
          <cell r="J259">
            <v>570.34220532319387</v>
          </cell>
          <cell r="K259">
            <v>570.34220532319387</v>
          </cell>
          <cell r="L259">
            <v>570.34220532319387</v>
          </cell>
          <cell r="M259">
            <v>570.34220532319387</v>
          </cell>
          <cell r="N259">
            <v>570.34220532319387</v>
          </cell>
          <cell r="O259">
            <v>570.34220532319387</v>
          </cell>
          <cell r="P259">
            <v>570.34220532319387</v>
          </cell>
        </row>
        <row r="260">
          <cell r="A260">
            <v>255</v>
          </cell>
          <cell r="B260">
            <v>10</v>
          </cell>
          <cell r="C260" t="str">
            <v>VC Zambia</v>
          </cell>
          <cell r="D260" t="str">
            <v>4460</v>
          </cell>
          <cell r="E260">
            <v>38.022813688212928</v>
          </cell>
          <cell r="F260">
            <v>38.022813688212928</v>
          </cell>
          <cell r="G260">
            <v>38.022813688212928</v>
          </cell>
          <cell r="H260">
            <v>38.022813688212928</v>
          </cell>
          <cell r="I260">
            <v>38.022813688212928</v>
          </cell>
          <cell r="J260">
            <v>38.022813688212928</v>
          </cell>
          <cell r="K260">
            <v>38.022813688212928</v>
          </cell>
          <cell r="L260">
            <v>38.022813688212928</v>
          </cell>
          <cell r="M260">
            <v>38.022813688212928</v>
          </cell>
          <cell r="N260">
            <v>38.022813688212928</v>
          </cell>
          <cell r="O260">
            <v>38.022813688212928</v>
          </cell>
          <cell r="P260">
            <v>38.022813688212928</v>
          </cell>
        </row>
        <row r="261">
          <cell r="A261">
            <v>256</v>
          </cell>
          <cell r="B261">
            <v>10</v>
          </cell>
          <cell r="C261" t="str">
            <v>VC Zambia</v>
          </cell>
          <cell r="D261" t="str">
            <v>4500</v>
          </cell>
          <cell r="E261">
            <v>3435.4939797211664</v>
          </cell>
          <cell r="F261">
            <v>3435.4939797211664</v>
          </cell>
          <cell r="G261">
            <v>3435.4939797211664</v>
          </cell>
          <cell r="H261">
            <v>3435.4939797211664</v>
          </cell>
          <cell r="I261">
            <v>3435.4939797211664</v>
          </cell>
          <cell r="J261">
            <v>3435.4939797211664</v>
          </cell>
          <cell r="K261">
            <v>3435.4939797211664</v>
          </cell>
          <cell r="L261">
            <v>3435.4939797211664</v>
          </cell>
          <cell r="M261">
            <v>3435.4939797211664</v>
          </cell>
          <cell r="N261">
            <v>3435.4939797211664</v>
          </cell>
          <cell r="O261">
            <v>3435.4939797211664</v>
          </cell>
          <cell r="P261">
            <v>3435.4939797211664</v>
          </cell>
        </row>
        <row r="262">
          <cell r="A262">
            <v>257</v>
          </cell>
          <cell r="B262">
            <v>10</v>
          </cell>
          <cell r="C262" t="str">
            <v>VC Zambia</v>
          </cell>
          <cell r="D262" t="str">
            <v>4560</v>
          </cell>
          <cell r="E262">
            <v>285.17110266159693</v>
          </cell>
          <cell r="F262">
            <v>285.17110266159693</v>
          </cell>
          <cell r="G262">
            <v>285.17110266159693</v>
          </cell>
          <cell r="H262">
            <v>285.17110266159693</v>
          </cell>
          <cell r="I262">
            <v>285.17110266159693</v>
          </cell>
          <cell r="J262">
            <v>285.17110266159693</v>
          </cell>
          <cell r="K262">
            <v>285.17110266159693</v>
          </cell>
          <cell r="L262">
            <v>285.17110266159693</v>
          </cell>
          <cell r="M262">
            <v>285.17110266159693</v>
          </cell>
          <cell r="N262">
            <v>285.17110266159693</v>
          </cell>
          <cell r="O262">
            <v>285.17110266159693</v>
          </cell>
          <cell r="P262">
            <v>285.17110266159693</v>
          </cell>
        </row>
        <row r="263">
          <cell r="A263">
            <v>258</v>
          </cell>
          <cell r="B263">
            <v>10</v>
          </cell>
          <cell r="C263" t="str">
            <v>VC Zambia</v>
          </cell>
          <cell r="D263" t="str">
            <v>4570</v>
          </cell>
          <cell r="E263">
            <v>26.615969581749049</v>
          </cell>
          <cell r="F263">
            <v>26.615969581749049</v>
          </cell>
          <cell r="G263">
            <v>26.615969581749049</v>
          </cell>
          <cell r="H263">
            <v>26.615969581749049</v>
          </cell>
          <cell r="I263">
            <v>26.615969581749049</v>
          </cell>
          <cell r="J263">
            <v>26.615969581749049</v>
          </cell>
          <cell r="K263">
            <v>26.615969581749049</v>
          </cell>
          <cell r="L263">
            <v>26.615969581749049</v>
          </cell>
          <cell r="M263">
            <v>26.615969581749049</v>
          </cell>
          <cell r="N263">
            <v>26.615969581749049</v>
          </cell>
          <cell r="O263">
            <v>26.615969581749049</v>
          </cell>
          <cell r="P263">
            <v>26.615969581749049</v>
          </cell>
        </row>
        <row r="264">
          <cell r="A264">
            <v>259</v>
          </cell>
          <cell r="B264">
            <v>10</v>
          </cell>
          <cell r="C264" t="str">
            <v>VC Zambia</v>
          </cell>
          <cell r="D264" t="str">
            <v>4601</v>
          </cell>
          <cell r="E264">
            <v>1235.7414448669201</v>
          </cell>
          <cell r="F264">
            <v>1235.7414448669201</v>
          </cell>
          <cell r="G264">
            <v>1235.7414448669201</v>
          </cell>
          <cell r="H264">
            <v>1235.7414448669201</v>
          </cell>
          <cell r="I264">
            <v>1235.7414448669201</v>
          </cell>
          <cell r="J264">
            <v>1235.7414448669201</v>
          </cell>
          <cell r="K264">
            <v>1235.7414448669201</v>
          </cell>
          <cell r="L264">
            <v>1235.7414448669201</v>
          </cell>
          <cell r="M264">
            <v>1235.7414448669201</v>
          </cell>
          <cell r="N264">
            <v>1235.7414448669201</v>
          </cell>
          <cell r="O264">
            <v>1235.7414448669201</v>
          </cell>
          <cell r="P264">
            <v>1235.7414448669201</v>
          </cell>
        </row>
        <row r="265">
          <cell r="A265">
            <v>260</v>
          </cell>
          <cell r="B265">
            <v>10</v>
          </cell>
          <cell r="C265" t="str">
            <v>VC Zambia</v>
          </cell>
          <cell r="D265" t="str">
            <v>4603</v>
          </cell>
          <cell r="E265">
            <v>950.57034220532319</v>
          </cell>
          <cell r="F265">
            <v>950.57034220532319</v>
          </cell>
          <cell r="G265">
            <v>950.57034220532319</v>
          </cell>
          <cell r="H265">
            <v>950.57034220532319</v>
          </cell>
          <cell r="I265">
            <v>950.57034220532319</v>
          </cell>
          <cell r="J265">
            <v>950.57034220532319</v>
          </cell>
          <cell r="K265">
            <v>950.57034220532319</v>
          </cell>
          <cell r="L265">
            <v>950.57034220532319</v>
          </cell>
          <cell r="M265">
            <v>950.57034220532319</v>
          </cell>
          <cell r="N265">
            <v>950.57034220532319</v>
          </cell>
          <cell r="O265">
            <v>950.57034220532319</v>
          </cell>
          <cell r="P265">
            <v>950.57034220532319</v>
          </cell>
        </row>
        <row r="266">
          <cell r="A266">
            <v>261</v>
          </cell>
          <cell r="B266">
            <v>10</v>
          </cell>
          <cell r="C266" t="str">
            <v>VC Zambia</v>
          </cell>
          <cell r="D266" t="str">
            <v>4604</v>
          </cell>
          <cell r="E266">
            <v>1027.2479676806086</v>
          </cell>
          <cell r="F266">
            <v>1027.2479676806086</v>
          </cell>
          <cell r="G266">
            <v>1027.2479676806086</v>
          </cell>
          <cell r="H266">
            <v>1027.2479676806086</v>
          </cell>
          <cell r="I266">
            <v>1027.2479676806086</v>
          </cell>
          <cell r="J266">
            <v>1027.2479676806086</v>
          </cell>
          <cell r="K266">
            <v>1027.2479676806086</v>
          </cell>
          <cell r="L266">
            <v>1027.2479676806086</v>
          </cell>
          <cell r="M266">
            <v>1027.2479676806086</v>
          </cell>
          <cell r="N266">
            <v>1027.2479676806086</v>
          </cell>
          <cell r="O266">
            <v>1027.2479676806086</v>
          </cell>
          <cell r="P266">
            <v>1027.2479676806086</v>
          </cell>
        </row>
        <row r="267">
          <cell r="A267">
            <v>262</v>
          </cell>
          <cell r="B267">
            <v>10</v>
          </cell>
          <cell r="C267" t="str">
            <v>VC Zambia</v>
          </cell>
          <cell r="D267" t="str">
            <v>4660</v>
          </cell>
          <cell r="E267">
            <v>655.89353612167304</v>
          </cell>
          <cell r="F267">
            <v>655.89353612167304</v>
          </cell>
          <cell r="G267">
            <v>655.89353612167304</v>
          </cell>
          <cell r="H267">
            <v>655.89353612167304</v>
          </cell>
          <cell r="I267">
            <v>655.89353612167304</v>
          </cell>
          <cell r="J267">
            <v>655.89353612167304</v>
          </cell>
          <cell r="K267">
            <v>655.89353612167304</v>
          </cell>
          <cell r="L267">
            <v>655.89353612167304</v>
          </cell>
          <cell r="M267">
            <v>655.89353612167304</v>
          </cell>
          <cell r="N267">
            <v>655.89353612167304</v>
          </cell>
          <cell r="O267">
            <v>655.89353612167304</v>
          </cell>
          <cell r="P267">
            <v>655.89353612167304</v>
          </cell>
        </row>
        <row r="268">
          <cell r="A268">
            <v>263</v>
          </cell>
          <cell r="B268">
            <v>10</v>
          </cell>
          <cell r="C268" t="str">
            <v>VC Zambia</v>
          </cell>
          <cell r="D268" t="str">
            <v>4720</v>
          </cell>
          <cell r="E268">
            <v>133.07984790874525</v>
          </cell>
          <cell r="F268">
            <v>133.07984790874525</v>
          </cell>
          <cell r="G268">
            <v>133.07984790874525</v>
          </cell>
          <cell r="H268">
            <v>133.07984790874525</v>
          </cell>
          <cell r="I268">
            <v>133.07984790874525</v>
          </cell>
          <cell r="J268">
            <v>133.07984790874525</v>
          </cell>
          <cell r="K268">
            <v>133.07984790874525</v>
          </cell>
          <cell r="L268">
            <v>133.07984790874525</v>
          </cell>
          <cell r="M268">
            <v>133.07984790874525</v>
          </cell>
          <cell r="N268">
            <v>133.07984790874525</v>
          </cell>
          <cell r="O268">
            <v>133.07984790874525</v>
          </cell>
          <cell r="P268">
            <v>133.07984790874525</v>
          </cell>
        </row>
        <row r="269">
          <cell r="A269">
            <v>264</v>
          </cell>
          <cell r="B269">
            <v>10</v>
          </cell>
          <cell r="C269" t="str">
            <v>VC Zambia</v>
          </cell>
          <cell r="D269" t="str">
            <v>4762</v>
          </cell>
          <cell r="E269">
            <v>114.06844106463879</v>
          </cell>
          <cell r="F269">
            <v>114.06844106463879</v>
          </cell>
          <cell r="G269">
            <v>114.06844106463879</v>
          </cell>
          <cell r="H269">
            <v>114.06844106463879</v>
          </cell>
          <cell r="I269">
            <v>114.06844106463879</v>
          </cell>
          <cell r="J269">
            <v>114.06844106463879</v>
          </cell>
          <cell r="K269">
            <v>114.06844106463879</v>
          </cell>
          <cell r="L269">
            <v>114.06844106463879</v>
          </cell>
          <cell r="M269">
            <v>114.06844106463879</v>
          </cell>
          <cell r="N269">
            <v>114.06844106463879</v>
          </cell>
          <cell r="O269">
            <v>114.06844106463879</v>
          </cell>
          <cell r="P269">
            <v>114.06844106463879</v>
          </cell>
        </row>
        <row r="270">
          <cell r="A270">
            <v>265</v>
          </cell>
          <cell r="B270">
            <v>10</v>
          </cell>
          <cell r="C270" t="str">
            <v>VC Zambia</v>
          </cell>
          <cell r="D270" t="str">
            <v>4280</v>
          </cell>
          <cell r="E270">
            <v>123.57414448669202</v>
          </cell>
          <cell r="F270">
            <v>123.57414448669202</v>
          </cell>
          <cell r="G270">
            <v>123.57414448669202</v>
          </cell>
          <cell r="H270">
            <v>123.57414448669202</v>
          </cell>
          <cell r="I270">
            <v>123.57414448669202</v>
          </cell>
          <cell r="J270">
            <v>123.57414448669202</v>
          </cell>
          <cell r="K270">
            <v>123.57414448669202</v>
          </cell>
          <cell r="L270">
            <v>123.57414448669202</v>
          </cell>
          <cell r="M270">
            <v>123.57414448669202</v>
          </cell>
          <cell r="N270">
            <v>123.57414448669202</v>
          </cell>
          <cell r="O270">
            <v>123.57414448669202</v>
          </cell>
          <cell r="P270">
            <v>123.57414448669202</v>
          </cell>
        </row>
        <row r="271">
          <cell r="A271">
            <v>266</v>
          </cell>
          <cell r="B271">
            <v>10</v>
          </cell>
          <cell r="C271" t="str">
            <v>VC Zambia</v>
          </cell>
          <cell r="D271" t="str">
            <v>4620</v>
          </cell>
          <cell r="E271">
            <v>95.057034220532316</v>
          </cell>
          <cell r="F271">
            <v>95.057034220532316</v>
          </cell>
          <cell r="G271">
            <v>95.057034220532316</v>
          </cell>
          <cell r="H271">
            <v>95.057034220532316</v>
          </cell>
          <cell r="I271">
            <v>95.057034220532316</v>
          </cell>
          <cell r="J271">
            <v>95.057034220532316</v>
          </cell>
          <cell r="K271">
            <v>95.057034220532316</v>
          </cell>
          <cell r="L271">
            <v>95.057034220532316</v>
          </cell>
          <cell r="M271">
            <v>95.057034220532316</v>
          </cell>
          <cell r="N271">
            <v>95.057034220532316</v>
          </cell>
          <cell r="O271">
            <v>95.057034220532316</v>
          </cell>
          <cell r="P271">
            <v>95.057034220532316</v>
          </cell>
        </row>
        <row r="272">
          <cell r="A272">
            <v>267</v>
          </cell>
          <cell r="B272">
            <v>10</v>
          </cell>
          <cell r="C272" t="str">
            <v>VC Zambia</v>
          </cell>
          <cell r="D272" t="str">
            <v>4640</v>
          </cell>
          <cell r="E272">
            <v>28.517110266159698</v>
          </cell>
          <cell r="F272">
            <v>28.517110266159698</v>
          </cell>
          <cell r="G272">
            <v>28.517110266159698</v>
          </cell>
          <cell r="H272">
            <v>28.517110266159698</v>
          </cell>
          <cell r="I272">
            <v>28.517110266159698</v>
          </cell>
          <cell r="J272">
            <v>28.517110266159698</v>
          </cell>
          <cell r="K272">
            <v>28.517110266159698</v>
          </cell>
          <cell r="L272">
            <v>28.517110266159698</v>
          </cell>
          <cell r="M272">
            <v>28.517110266159698</v>
          </cell>
          <cell r="N272">
            <v>28.517110266159698</v>
          </cell>
          <cell r="O272">
            <v>28.517110266159698</v>
          </cell>
          <cell r="P272">
            <v>28.517110266159698</v>
          </cell>
        </row>
        <row r="273">
          <cell r="A273">
            <v>268</v>
          </cell>
          <cell r="B273">
            <v>10</v>
          </cell>
          <cell r="C273" t="str">
            <v>VC Zambia</v>
          </cell>
          <cell r="D273" t="str">
            <v>4780</v>
          </cell>
          <cell r="E273">
            <v>82.382762991128004</v>
          </cell>
          <cell r="F273">
            <v>82.382762991128004</v>
          </cell>
          <cell r="G273">
            <v>82.382762991128004</v>
          </cell>
          <cell r="H273">
            <v>82.382762991128004</v>
          </cell>
          <cell r="I273">
            <v>82.382762991128004</v>
          </cell>
          <cell r="J273">
            <v>82.382762991128004</v>
          </cell>
          <cell r="K273">
            <v>82.382762991128004</v>
          </cell>
          <cell r="L273">
            <v>82.382762991128004</v>
          </cell>
          <cell r="M273">
            <v>82.382762991128004</v>
          </cell>
          <cell r="N273">
            <v>82.382762991128004</v>
          </cell>
          <cell r="O273">
            <v>82.382762991128004</v>
          </cell>
          <cell r="P273">
            <v>82.382762991128004</v>
          </cell>
        </row>
        <row r="274">
          <cell r="A274">
            <v>269</v>
          </cell>
          <cell r="B274">
            <v>10</v>
          </cell>
          <cell r="C274" t="str">
            <v>VC Zambia</v>
          </cell>
          <cell r="D274" t="str">
            <v>4800</v>
          </cell>
          <cell r="E274">
            <v>4600.7604562737642</v>
          </cell>
          <cell r="F274">
            <v>4600.7604562737642</v>
          </cell>
          <cell r="G274">
            <v>4600.7604562737642</v>
          </cell>
          <cell r="H274">
            <v>4600.7604562737642</v>
          </cell>
          <cell r="I274">
            <v>4600.7604562737642</v>
          </cell>
          <cell r="J274">
            <v>4600.7604562737642</v>
          </cell>
          <cell r="K274">
            <v>4600.7604562737642</v>
          </cell>
          <cell r="L274">
            <v>4600.7604562737642</v>
          </cell>
          <cell r="M274">
            <v>4600.7604562737642</v>
          </cell>
          <cell r="N274">
            <v>4600.7604562737642</v>
          </cell>
          <cell r="O274">
            <v>4600.7604562737642</v>
          </cell>
          <cell r="P274">
            <v>4600.7604562737642</v>
          </cell>
        </row>
        <row r="275">
          <cell r="A275">
            <v>270</v>
          </cell>
          <cell r="B275">
            <v>10</v>
          </cell>
          <cell r="C275" t="str">
            <v>VC Zambia</v>
          </cell>
          <cell r="D275" t="str">
            <v>4520</v>
          </cell>
          <cell r="E275">
            <v>15750</v>
          </cell>
          <cell r="F275">
            <v>15750</v>
          </cell>
          <cell r="G275">
            <v>15750</v>
          </cell>
          <cell r="H275">
            <v>15750</v>
          </cell>
          <cell r="I275">
            <v>15750</v>
          </cell>
          <cell r="J275">
            <v>15750</v>
          </cell>
          <cell r="K275">
            <v>15750</v>
          </cell>
          <cell r="L275">
            <v>15750</v>
          </cell>
          <cell r="M275">
            <v>15750</v>
          </cell>
          <cell r="N275">
            <v>15750</v>
          </cell>
          <cell r="O275">
            <v>15750</v>
          </cell>
          <cell r="P275">
            <v>15750</v>
          </cell>
        </row>
        <row r="276">
          <cell r="A276">
            <v>271</v>
          </cell>
          <cell r="B276">
            <v>10</v>
          </cell>
          <cell r="C276" t="str">
            <v>VC Zambia</v>
          </cell>
          <cell r="D276" t="str">
            <v>4301</v>
          </cell>
          <cell r="E276">
            <v>14029.104743673426</v>
          </cell>
          <cell r="F276">
            <v>14076.326965895649</v>
          </cell>
          <cell r="G276">
            <v>14196.849568346006</v>
          </cell>
          <cell r="H276">
            <v>14466.17783197085</v>
          </cell>
          <cell r="I276">
            <v>14466.17783197085</v>
          </cell>
          <cell r="J276">
            <v>14466.17783197085</v>
          </cell>
          <cell r="K276">
            <v>14466.17783197085</v>
          </cell>
          <cell r="L276">
            <v>14466.17783197085</v>
          </cell>
          <cell r="M276">
            <v>14466.17783197085</v>
          </cell>
          <cell r="N276">
            <v>14466.17783197085</v>
          </cell>
          <cell r="O276">
            <v>14466.17783197085</v>
          </cell>
          <cell r="P276">
            <v>14466.17783197085</v>
          </cell>
        </row>
        <row r="277">
          <cell r="A277">
            <v>272</v>
          </cell>
          <cell r="B277">
            <v>10</v>
          </cell>
          <cell r="C277" t="str">
            <v>VC Zambia</v>
          </cell>
          <cell r="D277" t="str">
            <v>4900</v>
          </cell>
          <cell r="E277">
            <v>-7573.8574805835779</v>
          </cell>
          <cell r="F277">
            <v>-10291.075706185606</v>
          </cell>
          <cell r="G277">
            <v>-31816.832486920721</v>
          </cell>
          <cell r="H277">
            <v>41553.530402813129</v>
          </cell>
          <cell r="I277">
            <v>37329.530402813129</v>
          </cell>
          <cell r="J277">
            <v>53610.717475056481</v>
          </cell>
          <cell r="K277">
            <v>20793.530402813125</v>
          </cell>
          <cell r="L277">
            <v>24584.330402813128</v>
          </cell>
          <cell r="M277">
            <v>38805.530402813129</v>
          </cell>
          <cell r="N277">
            <v>34581.530402813129</v>
          </cell>
          <cell r="O277">
            <v>37756.730402813126</v>
          </cell>
          <cell r="P277">
            <v>38572.130402813127</v>
          </cell>
        </row>
        <row r="278">
          <cell r="A278">
            <v>273</v>
          </cell>
          <cell r="B278">
            <v>1</v>
          </cell>
          <cell r="C278" t="str">
            <v>Quintica SA</v>
          </cell>
          <cell r="D278" t="str">
            <v>1010</v>
          </cell>
          <cell r="E278">
            <v>220420.70588235295</v>
          </cell>
          <cell r="F278">
            <v>302780</v>
          </cell>
          <cell r="G278">
            <v>351114.1176470588</v>
          </cell>
          <cell r="H278">
            <v>528370.5882352941</v>
          </cell>
          <cell r="I278">
            <v>695771.76470588229</v>
          </cell>
          <cell r="J278">
            <v>218322.35294117648</v>
          </cell>
          <cell r="K278">
            <v>498037.8823529412</v>
          </cell>
          <cell r="L278">
            <v>903110.58823529421</v>
          </cell>
          <cell r="M278">
            <v>882965.8823529412</v>
          </cell>
          <cell r="N278">
            <v>694255.29411764711</v>
          </cell>
          <cell r="O278">
            <v>529463.5294117647</v>
          </cell>
          <cell r="P278">
            <v>930980</v>
          </cell>
        </row>
        <row r="279">
          <cell r="A279">
            <v>274</v>
          </cell>
          <cell r="B279">
            <v>1</v>
          </cell>
          <cell r="C279" t="str">
            <v>Quintica SA</v>
          </cell>
          <cell r="D279" t="str">
            <v>2010</v>
          </cell>
          <cell r="E279">
            <v>120387.27843137254</v>
          </cell>
          <cell r="F279">
            <v>195228.33725490194</v>
          </cell>
          <cell r="G279">
            <v>168753.16078431375</v>
          </cell>
          <cell r="H279">
            <v>322582.9254901961</v>
          </cell>
          <cell r="I279">
            <v>417365.51372549019</v>
          </cell>
          <cell r="J279">
            <v>181907.84313725491</v>
          </cell>
          <cell r="K279">
            <v>337925.09019607841</v>
          </cell>
          <cell r="L279">
            <v>566450.8078431373</v>
          </cell>
          <cell r="M279">
            <v>569100.61960784311</v>
          </cell>
          <cell r="N279">
            <v>455503.74901960779</v>
          </cell>
          <cell r="O279">
            <v>363994.8078431373</v>
          </cell>
          <cell r="P279">
            <v>554281.8666666667</v>
          </cell>
        </row>
        <row r="280">
          <cell r="A280">
            <v>275</v>
          </cell>
          <cell r="B280">
            <v>1</v>
          </cell>
          <cell r="C280" t="str">
            <v>Quintica SA</v>
          </cell>
          <cell r="D280" t="str">
            <v>4730</v>
          </cell>
          <cell r="E280">
            <v>72023.529411764699</v>
          </cell>
          <cell r="F280">
            <v>72376.470588235301</v>
          </cell>
          <cell r="G280">
            <v>72376.470588235301</v>
          </cell>
          <cell r="H280">
            <v>68435.294117647063</v>
          </cell>
          <cell r="I280">
            <v>68435.294117647063</v>
          </cell>
          <cell r="J280">
            <v>68435.294117647063</v>
          </cell>
          <cell r="K280">
            <v>68435.294117647063</v>
          </cell>
          <cell r="L280">
            <v>68435.294117647063</v>
          </cell>
          <cell r="M280">
            <v>68435.294117647063</v>
          </cell>
          <cell r="N280">
            <v>68435.294117647063</v>
          </cell>
          <cell r="O280">
            <v>68435.294117647063</v>
          </cell>
          <cell r="P280">
            <v>68435.294117647063</v>
          </cell>
        </row>
        <row r="281">
          <cell r="A281">
            <v>276</v>
          </cell>
          <cell r="B281">
            <v>1</v>
          </cell>
          <cell r="C281" t="str">
            <v>Quintica SA</v>
          </cell>
          <cell r="D281" t="str">
            <v>4740</v>
          </cell>
          <cell r="E281">
            <v>14850</v>
          </cell>
          <cell r="F281">
            <v>14850</v>
          </cell>
          <cell r="G281">
            <v>14850</v>
          </cell>
          <cell r="H281">
            <v>14850</v>
          </cell>
          <cell r="I281">
            <v>14850</v>
          </cell>
          <cell r="J281">
            <v>14850</v>
          </cell>
          <cell r="K281">
            <v>14850</v>
          </cell>
          <cell r="L281">
            <v>14850</v>
          </cell>
          <cell r="M281">
            <v>14850</v>
          </cell>
          <cell r="N281">
            <v>14850</v>
          </cell>
          <cell r="O281">
            <v>14850</v>
          </cell>
          <cell r="P281">
            <v>14850</v>
          </cell>
        </row>
        <row r="282">
          <cell r="A282">
            <v>277</v>
          </cell>
          <cell r="B282">
            <v>1</v>
          </cell>
          <cell r="C282" t="str">
            <v>Quintica SA</v>
          </cell>
          <cell r="D282" t="str">
            <v>4745</v>
          </cell>
          <cell r="E282">
            <v>8002.7058823529414</v>
          </cell>
          <cell r="F282">
            <v>8604.1330196078434</v>
          </cell>
          <cell r="G282">
            <v>14588.876549019609</v>
          </cell>
          <cell r="H282">
            <v>16463.013019607843</v>
          </cell>
          <cell r="I282">
            <v>22272.500078431371</v>
          </cell>
          <cell r="J282">
            <v>2913.1607843137258</v>
          </cell>
          <cell r="K282">
            <v>12809.023372549022</v>
          </cell>
          <cell r="L282">
            <v>26932.78243137255</v>
          </cell>
          <cell r="M282">
            <v>25109.221019607845</v>
          </cell>
          <cell r="N282">
            <v>19100.123607843139</v>
          </cell>
          <cell r="O282">
            <v>13237.497725490197</v>
          </cell>
          <cell r="P282">
            <v>30135.850666666665</v>
          </cell>
        </row>
        <row r="283">
          <cell r="A283">
            <v>278</v>
          </cell>
          <cell r="B283">
            <v>1</v>
          </cell>
          <cell r="C283" t="str">
            <v>Quintica SA</v>
          </cell>
          <cell r="D283" t="str">
            <v>4840</v>
          </cell>
          <cell r="E283">
            <v>3764.705882352941</v>
          </cell>
          <cell r="F283">
            <v>823.52941176470586</v>
          </cell>
          <cell r="G283">
            <v>1411.7647058823529</v>
          </cell>
          <cell r="H283">
            <v>2000</v>
          </cell>
          <cell r="I283">
            <v>2588.2352941176468</v>
          </cell>
          <cell r="J283">
            <v>823.52941176470586</v>
          </cell>
          <cell r="K283">
            <v>823.52941176470586</v>
          </cell>
          <cell r="L283">
            <v>2588.2352941176468</v>
          </cell>
          <cell r="M283">
            <v>3176.4705882352941</v>
          </cell>
          <cell r="N283">
            <v>2588.2352941176468</v>
          </cell>
          <cell r="O283">
            <v>3176.4705882352941</v>
          </cell>
          <cell r="P283">
            <v>3176.4705882352941</v>
          </cell>
        </row>
        <row r="284">
          <cell r="A284">
            <v>279</v>
          </cell>
          <cell r="B284">
            <v>1</v>
          </cell>
          <cell r="C284" t="str">
            <v>Quintica SA</v>
          </cell>
          <cell r="D284" t="str">
            <v>4060</v>
          </cell>
          <cell r="E284">
            <v>588.23529411764707</v>
          </cell>
          <cell r="F284">
            <v>588.23529411764707</v>
          </cell>
          <cell r="G284">
            <v>588.23529411764707</v>
          </cell>
          <cell r="H284">
            <v>588.23529411764707</v>
          </cell>
          <cell r="I284">
            <v>588.23529411764707</v>
          </cell>
          <cell r="J284">
            <v>588.23529411764707</v>
          </cell>
          <cell r="K284">
            <v>588.23529411764707</v>
          </cell>
          <cell r="L284">
            <v>588.23529411764707</v>
          </cell>
          <cell r="M284">
            <v>588.23529411764707</v>
          </cell>
          <cell r="N284">
            <v>588.23529411764707</v>
          </cell>
          <cell r="O284">
            <v>588.23529411764707</v>
          </cell>
          <cell r="P284">
            <v>588.23529411764707</v>
          </cell>
        </row>
        <row r="285">
          <cell r="A285">
            <v>280</v>
          </cell>
          <cell r="B285">
            <v>1</v>
          </cell>
          <cell r="C285" t="str">
            <v>Quintica SA</v>
          </cell>
          <cell r="D285" t="str">
            <v>4050</v>
          </cell>
          <cell r="E285">
            <v>1411.7647058823529</v>
          </cell>
          <cell r="F285">
            <v>1411.7647058823529</v>
          </cell>
          <cell r="G285">
            <v>1411.7647058823529</v>
          </cell>
          <cell r="H285">
            <v>1411.7647058823529</v>
          </cell>
          <cell r="I285">
            <v>1411.7647058823529</v>
          </cell>
          <cell r="J285">
            <v>2352.9411764705883</v>
          </cell>
          <cell r="K285">
            <v>2352.9411764705883</v>
          </cell>
          <cell r="L285">
            <v>2352.9411764705883</v>
          </cell>
          <cell r="M285">
            <v>2352.9411764705883</v>
          </cell>
          <cell r="N285">
            <v>2352.9411764705883</v>
          </cell>
          <cell r="O285">
            <v>2352.9411764705883</v>
          </cell>
          <cell r="P285">
            <v>2352.9411764705883</v>
          </cell>
        </row>
        <row r="286">
          <cell r="A286">
            <v>281</v>
          </cell>
          <cell r="B286">
            <v>1</v>
          </cell>
          <cell r="C286" t="str">
            <v>Quintica SA</v>
          </cell>
          <cell r="D286" t="str">
            <v>4100</v>
          </cell>
          <cell r="E286">
            <v>470.58823529411762</v>
          </cell>
          <cell r="F286">
            <v>470.58823529411762</v>
          </cell>
          <cell r="G286">
            <v>470.58823529411762</v>
          </cell>
          <cell r="H286">
            <v>470.58823529411762</v>
          </cell>
          <cell r="I286">
            <v>470.58823529411762</v>
          </cell>
          <cell r="J286">
            <v>470.58823529411762</v>
          </cell>
          <cell r="K286">
            <v>470.58823529411762</v>
          </cell>
          <cell r="L286">
            <v>470.58823529411762</v>
          </cell>
          <cell r="M286">
            <v>470.58823529411762</v>
          </cell>
          <cell r="N286">
            <v>470.58823529411762</v>
          </cell>
          <cell r="O286">
            <v>470.58823529411762</v>
          </cell>
          <cell r="P286">
            <v>470.58823529411762</v>
          </cell>
        </row>
        <row r="287">
          <cell r="A287">
            <v>282</v>
          </cell>
          <cell r="B287">
            <v>1</v>
          </cell>
          <cell r="C287" t="str">
            <v>Quintica SA</v>
          </cell>
          <cell r="D287" t="str">
            <v>4150</v>
          </cell>
          <cell r="E287">
            <v>705.88235294117646</v>
          </cell>
          <cell r="F287">
            <v>705.88235294117646</v>
          </cell>
          <cell r="G287">
            <v>705.88235294117646</v>
          </cell>
          <cell r="H287">
            <v>705.88235294117646</v>
          </cell>
          <cell r="I287">
            <v>705.88235294117646</v>
          </cell>
          <cell r="J287">
            <v>705.88235294117646</v>
          </cell>
          <cell r="K287">
            <v>705.88235294117646</v>
          </cell>
          <cell r="L287">
            <v>705.88235294117646</v>
          </cell>
          <cell r="M287">
            <v>705.88235294117646</v>
          </cell>
          <cell r="N287">
            <v>705.88235294117646</v>
          </cell>
          <cell r="O287">
            <v>705.88235294117646</v>
          </cell>
          <cell r="P287">
            <v>705.88235294117646</v>
          </cell>
        </row>
        <row r="288">
          <cell r="A288">
            <v>283</v>
          </cell>
          <cell r="B288">
            <v>1</v>
          </cell>
          <cell r="C288" t="str">
            <v>Quintica SA</v>
          </cell>
          <cell r="D288" t="str">
            <v>4700</v>
          </cell>
          <cell r="E288">
            <v>10588.235294117647</v>
          </cell>
          <cell r="F288">
            <v>10588.235294117647</v>
          </cell>
          <cell r="G288">
            <v>10588.235294117647</v>
          </cell>
          <cell r="H288">
            <v>10588.235294117647</v>
          </cell>
          <cell r="I288">
            <v>10588.235294117647</v>
          </cell>
          <cell r="J288">
            <v>10588.235294117647</v>
          </cell>
          <cell r="K288">
            <v>10588.235294117647</v>
          </cell>
          <cell r="L288">
            <v>10588.235294117647</v>
          </cell>
          <cell r="M288">
            <v>10588.235294117647</v>
          </cell>
          <cell r="N288">
            <v>10588.235294117647</v>
          </cell>
          <cell r="O288">
            <v>10588.235294117647</v>
          </cell>
          <cell r="P288">
            <v>10588.235294117647</v>
          </cell>
        </row>
        <row r="289">
          <cell r="A289">
            <v>284</v>
          </cell>
          <cell r="B289">
            <v>1</v>
          </cell>
          <cell r="C289" t="str">
            <v>Quintica SA</v>
          </cell>
          <cell r="D289" t="str">
            <v>4260</v>
          </cell>
          <cell r="E289">
            <v>470.58823529411762</v>
          </cell>
          <cell r="F289">
            <v>470.58823529411762</v>
          </cell>
          <cell r="G289">
            <v>470.58823529411762</v>
          </cell>
          <cell r="H289">
            <v>470.58823529411762</v>
          </cell>
          <cell r="I289">
            <v>470.58823529411762</v>
          </cell>
          <cell r="J289">
            <v>470.58823529411762</v>
          </cell>
          <cell r="K289">
            <v>470.58823529411762</v>
          </cell>
          <cell r="L289">
            <v>470.58823529411762</v>
          </cell>
          <cell r="M289">
            <v>470.58823529411762</v>
          </cell>
          <cell r="N289">
            <v>470.58823529411762</v>
          </cell>
          <cell r="O289">
            <v>470.58823529411762</v>
          </cell>
          <cell r="P289">
            <v>470.58823529411762</v>
          </cell>
        </row>
        <row r="290">
          <cell r="A290">
            <v>285</v>
          </cell>
          <cell r="B290">
            <v>1</v>
          </cell>
          <cell r="C290" t="str">
            <v>Quintica SA</v>
          </cell>
          <cell r="D290" t="str">
            <v>4380</v>
          </cell>
          <cell r="E290">
            <v>941.17647058823525</v>
          </cell>
          <cell r="F290">
            <v>1882.3529411764705</v>
          </cell>
          <cell r="G290">
            <v>1882.3529411764705</v>
          </cell>
          <cell r="H290">
            <v>1882.3529411764705</v>
          </cell>
          <cell r="I290">
            <v>1882.3529411764705</v>
          </cell>
          <cell r="J290">
            <v>1882.3529411764705</v>
          </cell>
          <cell r="K290">
            <v>941.17647058823525</v>
          </cell>
          <cell r="L290">
            <v>1882.3529411764705</v>
          </cell>
          <cell r="M290">
            <v>1882.3529411764705</v>
          </cell>
          <cell r="N290">
            <v>1882.3529411764705</v>
          </cell>
          <cell r="O290">
            <v>1882.3529411764705</v>
          </cell>
          <cell r="P290">
            <v>1882.3529411764705</v>
          </cell>
        </row>
        <row r="291">
          <cell r="A291">
            <v>286</v>
          </cell>
          <cell r="B291">
            <v>1</v>
          </cell>
          <cell r="C291" t="str">
            <v>Quintica SA</v>
          </cell>
          <cell r="D291" t="str">
            <v>4660</v>
          </cell>
          <cell r="E291">
            <v>1176.4705882352941</v>
          </cell>
          <cell r="F291">
            <v>1176.4705882352941</v>
          </cell>
          <cell r="G291">
            <v>1176.4705882352941</v>
          </cell>
          <cell r="H291">
            <v>1176.4705882352941</v>
          </cell>
          <cell r="I291">
            <v>1176.4705882352941</v>
          </cell>
          <cell r="J291">
            <v>1176.4705882352941</v>
          </cell>
          <cell r="K291">
            <v>1176.4705882352941</v>
          </cell>
          <cell r="L291">
            <v>1176.4705882352941</v>
          </cell>
          <cell r="M291">
            <v>1176.4705882352941</v>
          </cell>
          <cell r="N291">
            <v>1176.4705882352941</v>
          </cell>
          <cell r="O291">
            <v>1176.4705882352941</v>
          </cell>
          <cell r="P291">
            <v>1176.4705882352941</v>
          </cell>
        </row>
        <row r="292">
          <cell r="A292">
            <v>287</v>
          </cell>
          <cell r="B292">
            <v>1</v>
          </cell>
          <cell r="C292" t="str">
            <v>Quintica SA</v>
          </cell>
          <cell r="D292" t="str">
            <v>4680</v>
          </cell>
          <cell r="E292">
            <v>588.23529411764707</v>
          </cell>
          <cell r="F292">
            <v>588.23529411764707</v>
          </cell>
          <cell r="G292">
            <v>588.23529411764707</v>
          </cell>
          <cell r="H292">
            <v>588.23529411764707</v>
          </cell>
          <cell r="I292">
            <v>588.23529411764707</v>
          </cell>
          <cell r="J292">
            <v>588.23529411764707</v>
          </cell>
          <cell r="K292">
            <v>588.23529411764707</v>
          </cell>
          <cell r="L292">
            <v>588.23529411764707</v>
          </cell>
          <cell r="M292">
            <v>588.23529411764707</v>
          </cell>
          <cell r="N292">
            <v>588.23529411764707</v>
          </cell>
          <cell r="O292">
            <v>588.23529411764707</v>
          </cell>
          <cell r="P292">
            <v>588.23529411764707</v>
          </cell>
        </row>
        <row r="293">
          <cell r="A293">
            <v>288</v>
          </cell>
          <cell r="B293">
            <v>1</v>
          </cell>
          <cell r="C293" t="str">
            <v>Quintica SA</v>
          </cell>
          <cell r="D293" t="str">
            <v>4780</v>
          </cell>
          <cell r="E293">
            <v>352.94117647058823</v>
          </cell>
          <cell r="F293">
            <v>352.94117647058823</v>
          </cell>
          <cell r="G293">
            <v>352.94117647058823</v>
          </cell>
          <cell r="H293">
            <v>352.94117647058823</v>
          </cell>
          <cell r="I293">
            <v>352.94117647058823</v>
          </cell>
          <cell r="J293">
            <v>352.94117647058823</v>
          </cell>
          <cell r="K293">
            <v>352.94117647058823</v>
          </cell>
          <cell r="L293">
            <v>352.94117647058823</v>
          </cell>
          <cell r="M293">
            <v>352.94117647058823</v>
          </cell>
          <cell r="N293">
            <v>352.94117647058823</v>
          </cell>
          <cell r="O293">
            <v>352.94117647058823</v>
          </cell>
          <cell r="P293">
            <v>352.94117647058823</v>
          </cell>
        </row>
        <row r="294">
          <cell r="A294">
            <v>289</v>
          </cell>
          <cell r="B294">
            <v>1</v>
          </cell>
          <cell r="C294" t="str">
            <v>Quintica SA</v>
          </cell>
          <cell r="D294" t="str">
            <v>4785</v>
          </cell>
          <cell r="E294">
            <v>5294.1176470588234</v>
          </cell>
          <cell r="F294">
            <v>9411.7647058823532</v>
          </cell>
          <cell r="G294">
            <v>9411.7647058823532</v>
          </cell>
          <cell r="H294">
            <v>10000</v>
          </cell>
          <cell r="I294">
            <v>10000</v>
          </cell>
          <cell r="J294">
            <v>2352.9411764705883</v>
          </cell>
          <cell r="K294">
            <v>2352.9411764705883</v>
          </cell>
          <cell r="L294">
            <v>11176.470588235294</v>
          </cell>
          <cell r="M294">
            <v>11176.470588235294</v>
          </cell>
          <cell r="N294">
            <v>11176.470588235294</v>
          </cell>
          <cell r="O294">
            <v>11176.470588235294</v>
          </cell>
          <cell r="P294">
            <v>11176.470588235294</v>
          </cell>
        </row>
        <row r="295">
          <cell r="A295">
            <v>290</v>
          </cell>
          <cell r="B295">
            <v>1</v>
          </cell>
          <cell r="C295" t="str">
            <v>Quintica SA</v>
          </cell>
          <cell r="D295" t="str">
            <v>4800</v>
          </cell>
          <cell r="E295">
            <v>4705.8823529411766</v>
          </cell>
          <cell r="F295">
            <v>4705.8823529411766</v>
          </cell>
          <cell r="G295">
            <v>4705.8823529411766</v>
          </cell>
          <cell r="H295">
            <v>4705.8823529411766</v>
          </cell>
          <cell r="I295">
            <v>4705.8823529411766</v>
          </cell>
          <cell r="J295">
            <v>3764.705882352941</v>
          </cell>
          <cell r="K295">
            <v>3764.705882352941</v>
          </cell>
          <cell r="L295">
            <v>4941.1764705882351</v>
          </cell>
          <cell r="M295">
            <v>4941.1764705882351</v>
          </cell>
          <cell r="N295">
            <v>4941.1764705882351</v>
          </cell>
          <cell r="O295">
            <v>4941.1764705882351</v>
          </cell>
          <cell r="P295">
            <v>4941.1764705882351</v>
          </cell>
        </row>
        <row r="296">
          <cell r="A296">
            <v>291</v>
          </cell>
          <cell r="B296">
            <v>1</v>
          </cell>
          <cell r="C296" t="str">
            <v>Quintica SA</v>
          </cell>
          <cell r="D296" t="str">
            <v>4301</v>
          </cell>
          <cell r="E296">
            <v>3294.1176470588234</v>
          </cell>
          <cell r="F296">
            <v>3294.1176470588234</v>
          </cell>
          <cell r="G296">
            <v>3294.1176470588234</v>
          </cell>
          <cell r="H296">
            <v>3294.1176470588234</v>
          </cell>
          <cell r="I296">
            <v>3294.1176470588234</v>
          </cell>
          <cell r="J296">
            <v>3294.1176470588234</v>
          </cell>
          <cell r="K296">
            <v>3294.1176470588234</v>
          </cell>
          <cell r="L296">
            <v>3294.1176470588234</v>
          </cell>
          <cell r="M296">
            <v>3294.1176470588234</v>
          </cell>
          <cell r="N296">
            <v>3294.1176470588234</v>
          </cell>
          <cell r="O296">
            <v>3294.1176470588234</v>
          </cell>
          <cell r="P296">
            <v>3294.1176470588234</v>
          </cell>
        </row>
        <row r="297">
          <cell r="A297">
            <v>292</v>
          </cell>
          <cell r="B297">
            <v>1</v>
          </cell>
          <cell r="C297" t="str">
            <v>Quintica SA</v>
          </cell>
          <cell r="D297" t="str">
            <v>4900</v>
          </cell>
          <cell r="E297">
            <v>-8174.8097254901932</v>
          </cell>
          <cell r="F297">
            <v>-6929.868147450974</v>
          </cell>
          <cell r="G297">
            <v>12176.300134901952</v>
          </cell>
          <cell r="H297">
            <v>18985.137217254902</v>
          </cell>
          <cell r="I297">
            <v>37526.979664313694</v>
          </cell>
          <cell r="J297">
            <v>-22174.798745098044</v>
          </cell>
          <cell r="K297">
            <v>9953.4082007843172</v>
          </cell>
          <cell r="L297">
            <v>51874.265311372568</v>
          </cell>
          <cell r="M297">
            <v>45837.691683137258</v>
          </cell>
          <cell r="N297">
            <v>26653.103899607864</v>
          </cell>
          <cell r="O297">
            <v>7610.7426760784165</v>
          </cell>
          <cell r="P297">
            <v>62023.439146666649</v>
          </cell>
        </row>
        <row r="298">
          <cell r="A298">
            <v>293</v>
          </cell>
          <cell r="B298">
            <v>15</v>
          </cell>
          <cell r="C298" t="str">
            <v>Quintica Middle East</v>
          </cell>
          <cell r="D298" t="str">
            <v>1010</v>
          </cell>
          <cell r="E298">
            <v>483134.11896745232</v>
          </cell>
          <cell r="F298">
            <v>423134.11896745232</v>
          </cell>
          <cell r="G298">
            <v>543134.11896745244</v>
          </cell>
          <cell r="H298">
            <v>483134.11896745232</v>
          </cell>
          <cell r="I298">
            <v>423134.11896745232</v>
          </cell>
          <cell r="J298">
            <v>543134.11896745244</v>
          </cell>
          <cell r="K298">
            <v>483134.11896745232</v>
          </cell>
          <cell r="L298">
            <v>423134.11896745232</v>
          </cell>
          <cell r="M298">
            <v>543134.11896745244</v>
          </cell>
          <cell r="N298">
            <v>483134.11896745232</v>
          </cell>
          <cell r="O298">
            <v>423134.11896745232</v>
          </cell>
          <cell r="P298">
            <v>543134.11896745244</v>
          </cell>
        </row>
        <row r="299">
          <cell r="A299">
            <v>294</v>
          </cell>
          <cell r="B299">
            <v>15</v>
          </cell>
          <cell r="C299" t="str">
            <v>Quintica Middle East</v>
          </cell>
          <cell r="D299" t="str">
            <v>2010</v>
          </cell>
          <cell r="E299">
            <v>285634.11895999999</v>
          </cell>
          <cell r="F299">
            <v>285634.11895999999</v>
          </cell>
          <cell r="G299">
            <v>285634.11895999999</v>
          </cell>
          <cell r="H299">
            <v>285634.11895999999</v>
          </cell>
          <cell r="I299">
            <v>285634.11895999999</v>
          </cell>
          <cell r="J299">
            <v>285634.11895999999</v>
          </cell>
          <cell r="K299">
            <v>285634.11895999999</v>
          </cell>
          <cell r="L299">
            <v>285634.11895999999</v>
          </cell>
          <cell r="M299">
            <v>285634.11895999999</v>
          </cell>
          <cell r="N299">
            <v>285634.11895999999</v>
          </cell>
          <cell r="O299">
            <v>285634.11895999999</v>
          </cell>
          <cell r="P299">
            <v>285634.11895999999</v>
          </cell>
        </row>
        <row r="300">
          <cell r="A300">
            <v>295</v>
          </cell>
          <cell r="B300">
            <v>15</v>
          </cell>
          <cell r="C300" t="str">
            <v>Quintica Middle East</v>
          </cell>
          <cell r="D300" t="str">
            <v>4730</v>
          </cell>
          <cell r="E300">
            <v>83500</v>
          </cell>
          <cell r="F300">
            <v>83500</v>
          </cell>
          <cell r="G300">
            <v>83500</v>
          </cell>
          <cell r="H300">
            <v>83500</v>
          </cell>
          <cell r="I300">
            <v>83500</v>
          </cell>
          <cell r="J300">
            <v>83500</v>
          </cell>
          <cell r="K300">
            <v>83500</v>
          </cell>
          <cell r="L300">
            <v>83500</v>
          </cell>
          <cell r="M300">
            <v>83500</v>
          </cell>
          <cell r="N300">
            <v>83500</v>
          </cell>
          <cell r="O300">
            <v>83500</v>
          </cell>
          <cell r="P300">
            <v>83500</v>
          </cell>
        </row>
        <row r="301">
          <cell r="A301">
            <v>296</v>
          </cell>
          <cell r="B301">
            <v>15</v>
          </cell>
          <cell r="C301" t="str">
            <v>Quintica Middle East</v>
          </cell>
          <cell r="D301" t="str">
            <v>4840</v>
          </cell>
          <cell r="E301">
            <v>1500</v>
          </cell>
          <cell r="F301">
            <v>1500</v>
          </cell>
          <cell r="G301">
            <v>1500</v>
          </cell>
          <cell r="H301">
            <v>1500</v>
          </cell>
          <cell r="I301">
            <v>1500</v>
          </cell>
          <cell r="J301">
            <v>1500</v>
          </cell>
          <cell r="K301">
            <v>1500</v>
          </cell>
          <cell r="L301">
            <v>1500</v>
          </cell>
          <cell r="M301">
            <v>1500</v>
          </cell>
          <cell r="N301">
            <v>1500</v>
          </cell>
          <cell r="O301">
            <v>1500</v>
          </cell>
          <cell r="P301">
            <v>1500</v>
          </cell>
        </row>
        <row r="302">
          <cell r="A302">
            <v>297</v>
          </cell>
          <cell r="B302">
            <v>15</v>
          </cell>
          <cell r="C302" t="str">
            <v>Quintica Middle East</v>
          </cell>
          <cell r="D302" t="str">
            <v>4050</v>
          </cell>
          <cell r="E302">
            <v>1000</v>
          </cell>
          <cell r="F302">
            <v>1000</v>
          </cell>
          <cell r="G302">
            <v>1000</v>
          </cell>
          <cell r="H302">
            <v>1000</v>
          </cell>
          <cell r="I302">
            <v>1000</v>
          </cell>
          <cell r="J302">
            <v>1000</v>
          </cell>
          <cell r="K302">
            <v>1000</v>
          </cell>
          <cell r="L302">
            <v>1000</v>
          </cell>
          <cell r="M302">
            <v>1000</v>
          </cell>
          <cell r="N302">
            <v>1000</v>
          </cell>
          <cell r="O302">
            <v>1000</v>
          </cell>
          <cell r="P302">
            <v>1000</v>
          </cell>
        </row>
        <row r="303">
          <cell r="A303">
            <v>298</v>
          </cell>
          <cell r="B303">
            <v>15</v>
          </cell>
          <cell r="C303" t="str">
            <v>Quintica Middle East</v>
          </cell>
          <cell r="D303" t="str">
            <v>4150</v>
          </cell>
          <cell r="E303">
            <v>800</v>
          </cell>
          <cell r="F303">
            <v>800</v>
          </cell>
          <cell r="G303">
            <v>800</v>
          </cell>
          <cell r="H303">
            <v>800</v>
          </cell>
          <cell r="I303">
            <v>800</v>
          </cell>
          <cell r="J303">
            <v>800</v>
          </cell>
          <cell r="K303">
            <v>800</v>
          </cell>
          <cell r="L303">
            <v>800</v>
          </cell>
          <cell r="M303">
            <v>800</v>
          </cell>
          <cell r="N303">
            <v>800</v>
          </cell>
          <cell r="O303">
            <v>800</v>
          </cell>
          <cell r="P303">
            <v>800</v>
          </cell>
        </row>
        <row r="304">
          <cell r="A304">
            <v>299</v>
          </cell>
          <cell r="B304">
            <v>15</v>
          </cell>
          <cell r="C304" t="str">
            <v>Quintica Middle East</v>
          </cell>
          <cell r="D304" t="str">
            <v>4250</v>
          </cell>
          <cell r="E304">
            <v>500</v>
          </cell>
          <cell r="F304">
            <v>500</v>
          </cell>
          <cell r="G304">
            <v>500</v>
          </cell>
          <cell r="H304">
            <v>500</v>
          </cell>
          <cell r="I304">
            <v>500</v>
          </cell>
          <cell r="J304">
            <v>500</v>
          </cell>
          <cell r="K304">
            <v>500</v>
          </cell>
          <cell r="L304">
            <v>500</v>
          </cell>
          <cell r="M304">
            <v>500</v>
          </cell>
          <cell r="N304">
            <v>500</v>
          </cell>
          <cell r="O304">
            <v>500</v>
          </cell>
          <cell r="P304">
            <v>500</v>
          </cell>
        </row>
        <row r="305">
          <cell r="A305">
            <v>300</v>
          </cell>
          <cell r="B305">
            <v>15</v>
          </cell>
          <cell r="C305" t="str">
            <v>Quintica Middle East</v>
          </cell>
          <cell r="D305" t="str">
            <v>4360</v>
          </cell>
          <cell r="E305">
            <v>1500</v>
          </cell>
          <cell r="F305">
            <v>1500</v>
          </cell>
          <cell r="G305">
            <v>1500</v>
          </cell>
          <cell r="H305">
            <v>1500</v>
          </cell>
          <cell r="I305">
            <v>1500</v>
          </cell>
          <cell r="J305">
            <v>1500</v>
          </cell>
          <cell r="K305">
            <v>1500</v>
          </cell>
          <cell r="L305">
            <v>1500</v>
          </cell>
          <cell r="M305">
            <v>1500</v>
          </cell>
          <cell r="N305">
            <v>1500</v>
          </cell>
          <cell r="O305">
            <v>1500</v>
          </cell>
          <cell r="P305">
            <v>1500</v>
          </cell>
        </row>
        <row r="306">
          <cell r="A306">
            <v>301</v>
          </cell>
          <cell r="B306">
            <v>15</v>
          </cell>
          <cell r="C306" t="str">
            <v>Quintica Middle East</v>
          </cell>
          <cell r="D306" t="str">
            <v>4700</v>
          </cell>
          <cell r="E306">
            <v>14600</v>
          </cell>
          <cell r="F306">
            <v>14600</v>
          </cell>
          <cell r="G306">
            <v>14600</v>
          </cell>
          <cell r="H306">
            <v>14600</v>
          </cell>
          <cell r="I306">
            <v>14600</v>
          </cell>
          <cell r="J306">
            <v>14600</v>
          </cell>
          <cell r="K306">
            <v>14600</v>
          </cell>
          <cell r="L306">
            <v>14600</v>
          </cell>
          <cell r="M306">
            <v>14600</v>
          </cell>
          <cell r="N306">
            <v>14600</v>
          </cell>
          <cell r="O306">
            <v>14600</v>
          </cell>
          <cell r="P306">
            <v>14600</v>
          </cell>
        </row>
        <row r="307">
          <cell r="A307">
            <v>302</v>
          </cell>
          <cell r="B307">
            <v>15</v>
          </cell>
          <cell r="C307" t="str">
            <v>Quintica Middle East</v>
          </cell>
          <cell r="D307" t="str">
            <v>4260</v>
          </cell>
          <cell r="E307">
            <v>500</v>
          </cell>
          <cell r="F307">
            <v>500</v>
          </cell>
          <cell r="G307">
            <v>500</v>
          </cell>
          <cell r="H307">
            <v>500</v>
          </cell>
          <cell r="I307">
            <v>500</v>
          </cell>
          <cell r="J307">
            <v>500</v>
          </cell>
          <cell r="K307">
            <v>500</v>
          </cell>
          <cell r="L307">
            <v>500</v>
          </cell>
          <cell r="M307">
            <v>500</v>
          </cell>
          <cell r="N307">
            <v>500</v>
          </cell>
          <cell r="O307">
            <v>500</v>
          </cell>
          <cell r="P307">
            <v>500</v>
          </cell>
        </row>
        <row r="308">
          <cell r="A308">
            <v>303</v>
          </cell>
          <cell r="B308">
            <v>15</v>
          </cell>
          <cell r="C308" t="str">
            <v>Quintica Middle East</v>
          </cell>
          <cell r="D308" t="str">
            <v>4380</v>
          </cell>
          <cell r="E308">
            <v>1000</v>
          </cell>
          <cell r="F308">
            <v>1000</v>
          </cell>
          <cell r="G308">
            <v>1000</v>
          </cell>
          <cell r="H308">
            <v>1000</v>
          </cell>
          <cell r="I308">
            <v>1000</v>
          </cell>
          <cell r="J308">
            <v>1000</v>
          </cell>
          <cell r="K308">
            <v>1000</v>
          </cell>
          <cell r="L308">
            <v>1000</v>
          </cell>
          <cell r="M308">
            <v>1000</v>
          </cell>
          <cell r="N308">
            <v>1000</v>
          </cell>
          <cell r="O308">
            <v>1000</v>
          </cell>
          <cell r="P308">
            <v>1000</v>
          </cell>
        </row>
        <row r="309">
          <cell r="A309">
            <v>304</v>
          </cell>
          <cell r="B309">
            <v>15</v>
          </cell>
          <cell r="C309" t="str">
            <v>Quintica Middle East</v>
          </cell>
          <cell r="D309" t="str">
            <v>4500</v>
          </cell>
          <cell r="E309">
            <v>2000</v>
          </cell>
          <cell r="F309">
            <v>2000</v>
          </cell>
          <cell r="G309">
            <v>2000</v>
          </cell>
          <cell r="H309">
            <v>2000</v>
          </cell>
          <cell r="I309">
            <v>2000</v>
          </cell>
          <cell r="J309">
            <v>2000</v>
          </cell>
          <cell r="K309">
            <v>2000</v>
          </cell>
          <cell r="L309">
            <v>2000</v>
          </cell>
          <cell r="M309">
            <v>2000</v>
          </cell>
          <cell r="N309">
            <v>2000</v>
          </cell>
          <cell r="O309">
            <v>2000</v>
          </cell>
          <cell r="P309">
            <v>2000</v>
          </cell>
        </row>
        <row r="310">
          <cell r="A310">
            <v>305</v>
          </cell>
          <cell r="B310">
            <v>15</v>
          </cell>
          <cell r="C310" t="str">
            <v>Quintica Middle East</v>
          </cell>
          <cell r="D310" t="str">
            <v>4660</v>
          </cell>
          <cell r="E310">
            <v>1700</v>
          </cell>
          <cell r="F310">
            <v>1700</v>
          </cell>
          <cell r="G310">
            <v>1700</v>
          </cell>
          <cell r="H310">
            <v>1700</v>
          </cell>
          <cell r="I310">
            <v>1700</v>
          </cell>
          <cell r="J310">
            <v>1700</v>
          </cell>
          <cell r="K310">
            <v>1700</v>
          </cell>
          <cell r="L310">
            <v>1700</v>
          </cell>
          <cell r="M310">
            <v>1700</v>
          </cell>
          <cell r="N310">
            <v>1700</v>
          </cell>
          <cell r="O310">
            <v>1700</v>
          </cell>
          <cell r="P310">
            <v>1700</v>
          </cell>
        </row>
        <row r="311">
          <cell r="A311">
            <v>306</v>
          </cell>
          <cell r="B311">
            <v>15</v>
          </cell>
          <cell r="C311" t="str">
            <v>Quintica Middle East</v>
          </cell>
          <cell r="D311" t="str">
            <v>4780</v>
          </cell>
          <cell r="E311">
            <v>8000</v>
          </cell>
          <cell r="F311">
            <v>12800</v>
          </cell>
          <cell r="G311">
            <v>8000</v>
          </cell>
          <cell r="H311">
            <v>8000</v>
          </cell>
          <cell r="I311">
            <v>8000</v>
          </cell>
          <cell r="J311">
            <v>8000</v>
          </cell>
          <cell r="K311">
            <v>8000</v>
          </cell>
          <cell r="L311">
            <v>8000</v>
          </cell>
          <cell r="M311">
            <v>8000</v>
          </cell>
          <cell r="N311">
            <v>8000</v>
          </cell>
          <cell r="O311">
            <v>8000</v>
          </cell>
          <cell r="P311">
            <v>8000</v>
          </cell>
        </row>
        <row r="312">
          <cell r="A312">
            <v>307</v>
          </cell>
          <cell r="B312">
            <v>15</v>
          </cell>
          <cell r="C312" t="str">
            <v>Quintica Middle East</v>
          </cell>
          <cell r="D312" t="str">
            <v>4785</v>
          </cell>
          <cell r="E312">
            <v>6000</v>
          </cell>
          <cell r="F312">
            <v>6000</v>
          </cell>
          <cell r="G312">
            <v>6000</v>
          </cell>
          <cell r="H312">
            <v>6000</v>
          </cell>
          <cell r="I312">
            <v>6000</v>
          </cell>
          <cell r="J312">
            <v>6000</v>
          </cell>
          <cell r="K312">
            <v>6000</v>
          </cell>
          <cell r="L312">
            <v>6000</v>
          </cell>
          <cell r="M312">
            <v>6000</v>
          </cell>
          <cell r="N312">
            <v>6000</v>
          </cell>
          <cell r="O312">
            <v>6000</v>
          </cell>
          <cell r="P312">
            <v>6000</v>
          </cell>
        </row>
        <row r="313">
          <cell r="A313">
            <v>308</v>
          </cell>
          <cell r="B313">
            <v>15</v>
          </cell>
          <cell r="C313" t="str">
            <v>Quintica Middle East</v>
          </cell>
          <cell r="D313" t="str">
            <v>4800</v>
          </cell>
          <cell r="E313">
            <v>2900</v>
          </cell>
          <cell r="F313">
            <v>2900</v>
          </cell>
          <cell r="G313">
            <v>2900</v>
          </cell>
          <cell r="H313">
            <v>2900</v>
          </cell>
          <cell r="I313">
            <v>2900</v>
          </cell>
          <cell r="J313">
            <v>2900</v>
          </cell>
          <cell r="K313">
            <v>2900</v>
          </cell>
          <cell r="L313">
            <v>2900</v>
          </cell>
          <cell r="M313">
            <v>2900</v>
          </cell>
          <cell r="N313">
            <v>2900</v>
          </cell>
          <cell r="O313">
            <v>2900</v>
          </cell>
          <cell r="P313">
            <v>2900</v>
          </cell>
        </row>
        <row r="314">
          <cell r="A314">
            <v>309</v>
          </cell>
          <cell r="B314">
            <v>15</v>
          </cell>
          <cell r="C314" t="str">
            <v>Quintica Middle East</v>
          </cell>
          <cell r="D314" t="str">
            <v>4301</v>
          </cell>
          <cell r="E314">
            <v>6750</v>
          </cell>
          <cell r="F314">
            <v>6750</v>
          </cell>
          <cell r="G314">
            <v>6750</v>
          </cell>
          <cell r="H314">
            <v>6750</v>
          </cell>
          <cell r="I314">
            <v>6750</v>
          </cell>
          <cell r="J314">
            <v>6750</v>
          </cell>
          <cell r="K314">
            <v>6750</v>
          </cell>
          <cell r="L314">
            <v>6750</v>
          </cell>
          <cell r="M314">
            <v>6750</v>
          </cell>
          <cell r="N314">
            <v>6750</v>
          </cell>
          <cell r="O314">
            <v>6750</v>
          </cell>
          <cell r="P314">
            <v>6750</v>
          </cell>
        </row>
        <row r="315">
          <cell r="A315">
            <v>310</v>
          </cell>
          <cell r="B315">
            <v>26</v>
          </cell>
          <cell r="C315" t="str">
            <v>Quintica Kenya</v>
          </cell>
          <cell r="D315" t="str">
            <v>1010</v>
          </cell>
          <cell r="E315">
            <v>248000</v>
          </cell>
          <cell r="F315">
            <v>77500</v>
          </cell>
          <cell r="G315">
            <v>419000</v>
          </cell>
          <cell r="H315">
            <v>755500</v>
          </cell>
          <cell r="I315">
            <v>120000</v>
          </cell>
          <cell r="J315">
            <v>185000</v>
          </cell>
          <cell r="K315">
            <v>194000</v>
          </cell>
          <cell r="L315">
            <v>255000</v>
          </cell>
          <cell r="M315">
            <v>269000</v>
          </cell>
          <cell r="N315">
            <v>279000</v>
          </cell>
          <cell r="O315">
            <v>295000</v>
          </cell>
          <cell r="P315">
            <v>365000</v>
          </cell>
        </row>
        <row r="316">
          <cell r="A316">
            <v>311</v>
          </cell>
          <cell r="B316">
            <v>26</v>
          </cell>
          <cell r="C316" t="str">
            <v>Quintica Kenya</v>
          </cell>
          <cell r="D316" t="str">
            <v>2010</v>
          </cell>
          <cell r="E316">
            <v>141600</v>
          </cell>
          <cell r="F316">
            <v>40770</v>
          </cell>
          <cell r="G316">
            <v>251440</v>
          </cell>
          <cell r="H316">
            <v>441160</v>
          </cell>
          <cell r="I316">
            <v>59490</v>
          </cell>
          <cell r="J316">
            <v>74060</v>
          </cell>
          <cell r="K316">
            <v>78550</v>
          </cell>
          <cell r="L316">
            <v>91200</v>
          </cell>
          <cell r="M316">
            <v>99800</v>
          </cell>
          <cell r="N316">
            <v>105800</v>
          </cell>
          <cell r="O316">
            <v>115700</v>
          </cell>
          <cell r="P316">
            <v>128200</v>
          </cell>
        </row>
        <row r="317">
          <cell r="A317">
            <v>312</v>
          </cell>
          <cell r="B317">
            <v>26</v>
          </cell>
          <cell r="C317" t="str">
            <v>Quintica Kenya</v>
          </cell>
          <cell r="D317" t="str">
            <v>4730</v>
          </cell>
          <cell r="E317">
            <v>46026.705858310583</v>
          </cell>
          <cell r="F317">
            <v>34828.958446866483</v>
          </cell>
          <cell r="G317">
            <v>60389.748365122658</v>
          </cell>
          <cell r="H317">
            <v>60619.748365122658</v>
          </cell>
          <cell r="I317">
            <v>63009.448365122662</v>
          </cell>
          <cell r="J317">
            <v>63009.448365122662</v>
          </cell>
          <cell r="K317">
            <v>63009.448365122662</v>
          </cell>
          <cell r="L317">
            <v>65399.148365122659</v>
          </cell>
          <cell r="M317">
            <v>65399.148365122659</v>
          </cell>
          <cell r="N317">
            <v>65399.148365122659</v>
          </cell>
          <cell r="O317">
            <v>65399.148365122659</v>
          </cell>
          <cell r="P317">
            <v>65399.148365122659</v>
          </cell>
        </row>
        <row r="318">
          <cell r="A318">
            <v>313</v>
          </cell>
          <cell r="B318">
            <v>26</v>
          </cell>
          <cell r="C318" t="str">
            <v>Quintica Kenya</v>
          </cell>
          <cell r="D318" t="str">
            <v>4000</v>
          </cell>
          <cell r="E318">
            <v>0</v>
          </cell>
          <cell r="F318">
            <v>10000</v>
          </cell>
          <cell r="G318">
            <v>0</v>
          </cell>
          <cell r="H318">
            <v>10000</v>
          </cell>
          <cell r="I318">
            <v>0</v>
          </cell>
          <cell r="J318">
            <v>0</v>
          </cell>
          <cell r="K318">
            <v>10000</v>
          </cell>
          <cell r="L318">
            <v>0</v>
          </cell>
          <cell r="M318">
            <v>0</v>
          </cell>
          <cell r="N318">
            <v>10000</v>
          </cell>
          <cell r="O318">
            <v>0</v>
          </cell>
          <cell r="P318">
            <v>10000</v>
          </cell>
        </row>
        <row r="319">
          <cell r="A319">
            <v>314</v>
          </cell>
          <cell r="B319">
            <v>26</v>
          </cell>
          <cell r="C319" t="str">
            <v>Quintica Kenya</v>
          </cell>
          <cell r="D319" t="str">
            <v>4060</v>
          </cell>
          <cell r="E319">
            <v>0</v>
          </cell>
          <cell r="F319">
            <v>0</v>
          </cell>
          <cell r="G319">
            <v>0</v>
          </cell>
          <cell r="H319">
            <v>0</v>
          </cell>
          <cell r="I319">
            <v>0</v>
          </cell>
          <cell r="J319">
            <v>0</v>
          </cell>
          <cell r="K319">
            <v>0</v>
          </cell>
          <cell r="L319">
            <v>0</v>
          </cell>
          <cell r="M319">
            <v>0</v>
          </cell>
          <cell r="N319">
            <v>0</v>
          </cell>
          <cell r="O319">
            <v>0</v>
          </cell>
          <cell r="P319">
            <v>20000</v>
          </cell>
        </row>
        <row r="320">
          <cell r="A320">
            <v>315</v>
          </cell>
          <cell r="B320">
            <v>26</v>
          </cell>
          <cell r="C320" t="str">
            <v>Quintica Kenya</v>
          </cell>
          <cell r="D320" t="str">
            <v>4050</v>
          </cell>
          <cell r="E320">
            <v>0</v>
          </cell>
          <cell r="F320">
            <v>0</v>
          </cell>
          <cell r="G320">
            <v>3000</v>
          </cell>
          <cell r="H320">
            <v>1000</v>
          </cell>
          <cell r="I320">
            <v>0</v>
          </cell>
          <cell r="J320">
            <v>0</v>
          </cell>
          <cell r="K320">
            <v>3000</v>
          </cell>
          <cell r="L320">
            <v>0</v>
          </cell>
          <cell r="M320">
            <v>0</v>
          </cell>
          <cell r="N320">
            <v>0</v>
          </cell>
          <cell r="O320">
            <v>3000</v>
          </cell>
          <cell r="P320">
            <v>0</v>
          </cell>
        </row>
        <row r="321">
          <cell r="A321">
            <v>316</v>
          </cell>
          <cell r="B321">
            <v>26</v>
          </cell>
          <cell r="C321" t="str">
            <v>Quintica Kenya</v>
          </cell>
          <cell r="D321" t="str">
            <v>4150</v>
          </cell>
          <cell r="E321">
            <v>300</v>
          </cell>
          <cell r="F321">
            <v>300</v>
          </cell>
          <cell r="G321">
            <v>300</v>
          </cell>
          <cell r="H321">
            <v>300</v>
          </cell>
          <cell r="I321">
            <v>300</v>
          </cell>
          <cell r="J321">
            <v>300</v>
          </cell>
          <cell r="K321">
            <v>300</v>
          </cell>
          <cell r="L321">
            <v>300</v>
          </cell>
          <cell r="M321">
            <v>300</v>
          </cell>
          <cell r="N321">
            <v>300</v>
          </cell>
          <cell r="O321">
            <v>300</v>
          </cell>
          <cell r="P321">
            <v>300</v>
          </cell>
        </row>
        <row r="322">
          <cell r="A322">
            <v>317</v>
          </cell>
          <cell r="B322">
            <v>26</v>
          </cell>
          <cell r="C322" t="str">
            <v>Quintica Kenya</v>
          </cell>
          <cell r="D322" t="str">
            <v>4250</v>
          </cell>
          <cell r="E322">
            <v>300</v>
          </cell>
          <cell r="F322">
            <v>300</v>
          </cell>
          <cell r="G322">
            <v>300</v>
          </cell>
          <cell r="H322">
            <v>300</v>
          </cell>
          <cell r="I322">
            <v>300</v>
          </cell>
          <cell r="J322">
            <v>300</v>
          </cell>
          <cell r="K322">
            <v>300</v>
          </cell>
          <cell r="L322">
            <v>300</v>
          </cell>
          <cell r="M322">
            <v>300</v>
          </cell>
          <cell r="N322">
            <v>300</v>
          </cell>
          <cell r="O322">
            <v>300</v>
          </cell>
          <cell r="P322">
            <v>300</v>
          </cell>
        </row>
        <row r="323">
          <cell r="A323">
            <v>318</v>
          </cell>
          <cell r="B323">
            <v>26</v>
          </cell>
          <cell r="C323" t="str">
            <v>Quintica Kenya</v>
          </cell>
          <cell r="D323" t="str">
            <v>4360</v>
          </cell>
          <cell r="E323">
            <v>1000</v>
          </cell>
          <cell r="F323">
            <v>1000</v>
          </cell>
          <cell r="G323">
            <v>1000</v>
          </cell>
          <cell r="H323">
            <v>1000</v>
          </cell>
          <cell r="I323">
            <v>1000</v>
          </cell>
          <cell r="J323">
            <v>1000</v>
          </cell>
          <cell r="K323">
            <v>1000</v>
          </cell>
          <cell r="L323">
            <v>1000</v>
          </cell>
          <cell r="M323">
            <v>1000</v>
          </cell>
          <cell r="N323">
            <v>1000</v>
          </cell>
          <cell r="O323">
            <v>1000</v>
          </cell>
          <cell r="P323">
            <v>1000</v>
          </cell>
        </row>
        <row r="324">
          <cell r="A324">
            <v>319</v>
          </cell>
          <cell r="B324">
            <v>26</v>
          </cell>
          <cell r="C324" t="str">
            <v>Quintica Kenya</v>
          </cell>
          <cell r="D324" t="str">
            <v>4700</v>
          </cell>
          <cell r="E324">
            <v>7500</v>
          </cell>
          <cell r="F324">
            <v>7500</v>
          </cell>
          <cell r="G324">
            <v>7500</v>
          </cell>
          <cell r="H324">
            <v>7500</v>
          </cell>
          <cell r="I324">
            <v>7500</v>
          </cell>
          <cell r="J324">
            <v>7500</v>
          </cell>
          <cell r="K324">
            <v>7500</v>
          </cell>
          <cell r="L324">
            <v>7500</v>
          </cell>
          <cell r="M324">
            <v>7500</v>
          </cell>
          <cell r="N324">
            <v>7500</v>
          </cell>
          <cell r="O324">
            <v>7500</v>
          </cell>
          <cell r="P324">
            <v>7500</v>
          </cell>
        </row>
        <row r="325">
          <cell r="A325">
            <v>320</v>
          </cell>
          <cell r="B325">
            <v>26</v>
          </cell>
          <cell r="C325" t="str">
            <v>Quintica Kenya</v>
          </cell>
          <cell r="D325" t="str">
            <v>4770</v>
          </cell>
          <cell r="E325">
            <v>5000</v>
          </cell>
          <cell r="F325">
            <v>5000</v>
          </cell>
          <cell r="G325">
            <v>5000</v>
          </cell>
          <cell r="H325">
            <v>5000</v>
          </cell>
          <cell r="I325">
            <v>5000</v>
          </cell>
          <cell r="J325">
            <v>5000</v>
          </cell>
          <cell r="K325">
            <v>5000</v>
          </cell>
          <cell r="L325">
            <v>5000</v>
          </cell>
          <cell r="M325">
            <v>5000</v>
          </cell>
          <cell r="N325">
            <v>5000</v>
          </cell>
          <cell r="O325">
            <v>5000</v>
          </cell>
          <cell r="P325">
            <v>5000</v>
          </cell>
        </row>
        <row r="326">
          <cell r="A326">
            <v>321</v>
          </cell>
          <cell r="B326">
            <v>26</v>
          </cell>
          <cell r="C326" t="str">
            <v>Quintica Kenya</v>
          </cell>
          <cell r="D326" t="str">
            <v>4260</v>
          </cell>
          <cell r="E326">
            <v>7000</v>
          </cell>
          <cell r="F326">
            <v>7000</v>
          </cell>
          <cell r="G326">
            <v>7000</v>
          </cell>
          <cell r="H326">
            <v>10000</v>
          </cell>
          <cell r="I326">
            <v>10000</v>
          </cell>
          <cell r="J326">
            <v>10000</v>
          </cell>
          <cell r="K326">
            <v>10000</v>
          </cell>
          <cell r="L326">
            <v>10000</v>
          </cell>
          <cell r="M326">
            <v>10000</v>
          </cell>
          <cell r="N326">
            <v>10000</v>
          </cell>
          <cell r="O326">
            <v>10000</v>
          </cell>
          <cell r="P326">
            <v>10000</v>
          </cell>
        </row>
        <row r="327">
          <cell r="A327">
            <v>322</v>
          </cell>
          <cell r="B327">
            <v>26</v>
          </cell>
          <cell r="C327" t="str">
            <v>Quintica Kenya</v>
          </cell>
          <cell r="D327" t="str">
            <v>4380</v>
          </cell>
          <cell r="E327">
            <v>600</v>
          </cell>
          <cell r="F327">
            <v>600</v>
          </cell>
          <cell r="G327">
            <v>600</v>
          </cell>
          <cell r="H327">
            <v>600</v>
          </cell>
          <cell r="I327">
            <v>600</v>
          </cell>
          <cell r="J327">
            <v>600</v>
          </cell>
          <cell r="K327">
            <v>10600</v>
          </cell>
          <cell r="L327">
            <v>600</v>
          </cell>
          <cell r="M327">
            <v>600</v>
          </cell>
          <cell r="N327">
            <v>600</v>
          </cell>
          <cell r="O327">
            <v>600</v>
          </cell>
          <cell r="P327">
            <v>600</v>
          </cell>
        </row>
        <row r="328">
          <cell r="A328">
            <v>323</v>
          </cell>
          <cell r="B328">
            <v>26</v>
          </cell>
          <cell r="C328" t="str">
            <v>Quintica Kenya</v>
          </cell>
          <cell r="D328" t="str">
            <v>4500</v>
          </cell>
          <cell r="E328">
            <v>500</v>
          </cell>
          <cell r="F328">
            <v>500</v>
          </cell>
          <cell r="G328">
            <v>500</v>
          </cell>
          <cell r="H328">
            <v>500</v>
          </cell>
          <cell r="I328">
            <v>500</v>
          </cell>
          <cell r="J328">
            <v>500</v>
          </cell>
          <cell r="K328">
            <v>500</v>
          </cell>
          <cell r="L328">
            <v>500</v>
          </cell>
          <cell r="M328">
            <v>500</v>
          </cell>
          <cell r="N328">
            <v>500</v>
          </cell>
          <cell r="O328">
            <v>500</v>
          </cell>
          <cell r="P328">
            <v>500</v>
          </cell>
        </row>
        <row r="329">
          <cell r="A329">
            <v>324</v>
          </cell>
          <cell r="B329">
            <v>26</v>
          </cell>
          <cell r="C329" t="str">
            <v>Quintica Kenya</v>
          </cell>
          <cell r="D329" t="str">
            <v>4602</v>
          </cell>
          <cell r="E329">
            <v>1200</v>
          </cell>
          <cell r="F329">
            <v>1200</v>
          </cell>
          <cell r="G329">
            <v>1200</v>
          </cell>
          <cell r="H329">
            <v>1200</v>
          </cell>
          <cell r="I329">
            <v>1200</v>
          </cell>
          <cell r="J329">
            <v>1200</v>
          </cell>
          <cell r="K329">
            <v>1200</v>
          </cell>
          <cell r="L329">
            <v>1200</v>
          </cell>
          <cell r="M329">
            <v>1200</v>
          </cell>
          <cell r="N329">
            <v>1200</v>
          </cell>
          <cell r="O329">
            <v>1200</v>
          </cell>
          <cell r="P329">
            <v>1200</v>
          </cell>
        </row>
        <row r="330">
          <cell r="A330">
            <v>325</v>
          </cell>
          <cell r="B330">
            <v>26</v>
          </cell>
          <cell r="C330" t="str">
            <v>Quintica Kenya</v>
          </cell>
          <cell r="D330" t="str">
            <v>4610</v>
          </cell>
          <cell r="E330">
            <v>11000</v>
          </cell>
          <cell r="F330">
            <v>11000</v>
          </cell>
          <cell r="G330">
            <v>11000</v>
          </cell>
          <cell r="H330">
            <v>11000</v>
          </cell>
          <cell r="I330">
            <v>11000</v>
          </cell>
          <cell r="J330">
            <v>11000</v>
          </cell>
          <cell r="K330">
            <v>11000</v>
          </cell>
          <cell r="L330">
            <v>11000</v>
          </cell>
          <cell r="M330">
            <v>11000</v>
          </cell>
          <cell r="N330">
            <v>11000</v>
          </cell>
          <cell r="O330">
            <v>11000</v>
          </cell>
          <cell r="P330">
            <v>11000</v>
          </cell>
        </row>
        <row r="331">
          <cell r="A331">
            <v>326</v>
          </cell>
          <cell r="B331">
            <v>26</v>
          </cell>
          <cell r="C331" t="str">
            <v>Quintica Kenya</v>
          </cell>
          <cell r="D331" t="str">
            <v>4660</v>
          </cell>
          <cell r="E331">
            <v>200</v>
          </cell>
          <cell r="F331">
            <v>200</v>
          </cell>
          <cell r="G331">
            <v>200</v>
          </cell>
          <cell r="H331">
            <v>200</v>
          </cell>
          <cell r="I331">
            <v>200</v>
          </cell>
          <cell r="J331">
            <v>200</v>
          </cell>
          <cell r="K331">
            <v>200</v>
          </cell>
          <cell r="L331">
            <v>200</v>
          </cell>
          <cell r="M331">
            <v>200</v>
          </cell>
          <cell r="N331">
            <v>200</v>
          </cell>
          <cell r="O331">
            <v>200</v>
          </cell>
          <cell r="P331">
            <v>200</v>
          </cell>
        </row>
        <row r="332">
          <cell r="A332">
            <v>327</v>
          </cell>
          <cell r="B332">
            <v>26</v>
          </cell>
          <cell r="C332" t="str">
            <v>Quintica Kenya</v>
          </cell>
          <cell r="D332" t="str">
            <v>4680</v>
          </cell>
          <cell r="E332">
            <v>0</v>
          </cell>
          <cell r="F332">
            <v>0</v>
          </cell>
          <cell r="G332">
            <v>7000</v>
          </cell>
          <cell r="H332">
            <v>0</v>
          </cell>
          <cell r="I332">
            <v>0</v>
          </cell>
          <cell r="J332">
            <v>0</v>
          </cell>
          <cell r="K332">
            <v>0</v>
          </cell>
          <cell r="L332">
            <v>0</v>
          </cell>
          <cell r="M332">
            <v>0</v>
          </cell>
          <cell r="N332">
            <v>0</v>
          </cell>
          <cell r="O332">
            <v>0</v>
          </cell>
          <cell r="P332">
            <v>0</v>
          </cell>
        </row>
        <row r="333">
          <cell r="A333">
            <v>328</v>
          </cell>
          <cell r="B333">
            <v>26</v>
          </cell>
          <cell r="C333" t="str">
            <v>Quintica Kenya</v>
          </cell>
          <cell r="D333" t="str">
            <v>4720</v>
          </cell>
          <cell r="E333">
            <v>1000</v>
          </cell>
          <cell r="F333">
            <v>1000</v>
          </cell>
          <cell r="G333">
            <v>1000</v>
          </cell>
          <cell r="H333">
            <v>1000</v>
          </cell>
          <cell r="I333">
            <v>1000</v>
          </cell>
          <cell r="J333">
            <v>1000</v>
          </cell>
          <cell r="K333">
            <v>1000</v>
          </cell>
          <cell r="L333">
            <v>1000</v>
          </cell>
          <cell r="M333">
            <v>1000</v>
          </cell>
          <cell r="N333">
            <v>1000</v>
          </cell>
          <cell r="O333">
            <v>1000</v>
          </cell>
          <cell r="P333">
            <v>1000</v>
          </cell>
        </row>
        <row r="334">
          <cell r="A334">
            <v>329</v>
          </cell>
          <cell r="B334">
            <v>26</v>
          </cell>
          <cell r="C334" t="str">
            <v>Quintica Kenya</v>
          </cell>
          <cell r="D334" t="str">
            <v>4800</v>
          </cell>
          <cell r="E334">
            <v>2000</v>
          </cell>
          <cell r="F334">
            <v>2000</v>
          </cell>
          <cell r="G334">
            <v>2000</v>
          </cell>
          <cell r="H334">
            <v>2000</v>
          </cell>
          <cell r="I334">
            <v>2000</v>
          </cell>
          <cell r="J334">
            <v>2000</v>
          </cell>
          <cell r="K334">
            <v>2000</v>
          </cell>
          <cell r="L334">
            <v>2000</v>
          </cell>
          <cell r="M334">
            <v>2000</v>
          </cell>
          <cell r="N334">
            <v>2000</v>
          </cell>
          <cell r="O334">
            <v>2000</v>
          </cell>
          <cell r="P334">
            <v>2000</v>
          </cell>
        </row>
        <row r="335">
          <cell r="A335">
            <v>330</v>
          </cell>
          <cell r="B335">
            <v>26</v>
          </cell>
          <cell r="C335" t="str">
            <v>Quintica Kenya</v>
          </cell>
          <cell r="D335" t="str">
            <v>4440</v>
          </cell>
          <cell r="E335">
            <v>6000</v>
          </cell>
          <cell r="F335">
            <v>6000</v>
          </cell>
          <cell r="G335">
            <v>6000</v>
          </cell>
          <cell r="H335">
            <v>6000</v>
          </cell>
          <cell r="I335">
            <v>6000</v>
          </cell>
          <cell r="J335">
            <v>6000</v>
          </cell>
          <cell r="K335">
            <v>6000</v>
          </cell>
          <cell r="L335">
            <v>6000</v>
          </cell>
          <cell r="M335">
            <v>6000</v>
          </cell>
          <cell r="N335">
            <v>6000</v>
          </cell>
          <cell r="O335">
            <v>6000</v>
          </cell>
          <cell r="P335">
            <v>6000</v>
          </cell>
        </row>
        <row r="336">
          <cell r="A336">
            <v>331</v>
          </cell>
          <cell r="B336">
            <v>26</v>
          </cell>
          <cell r="C336" t="str">
            <v>Quintica Kenya</v>
          </cell>
          <cell r="D336" t="str">
            <v>4301</v>
          </cell>
          <cell r="E336">
            <v>30555.555555555602</v>
          </cell>
          <cell r="F336">
            <v>30555.555555555602</v>
          </cell>
          <cell r="G336">
            <v>30555.555555555602</v>
          </cell>
          <cell r="H336">
            <v>30555.555555555602</v>
          </cell>
          <cell r="I336">
            <v>37500</v>
          </cell>
          <cell r="J336">
            <v>37500</v>
          </cell>
          <cell r="K336">
            <v>37500</v>
          </cell>
          <cell r="L336">
            <v>37500</v>
          </cell>
          <cell r="M336">
            <v>44444.444444444402</v>
          </cell>
          <cell r="N336">
            <v>44444.444444444402</v>
          </cell>
          <cell r="O336">
            <v>44444.444444444402</v>
          </cell>
          <cell r="P336">
            <v>44444.444444444402</v>
          </cell>
        </row>
        <row r="337">
          <cell r="A337">
            <v>332</v>
          </cell>
          <cell r="B337">
            <v>18</v>
          </cell>
          <cell r="C337" t="str">
            <v>QV Mauritius Ltd</v>
          </cell>
          <cell r="D337" t="str">
            <v>3100</v>
          </cell>
          <cell r="E337">
            <v>18333.333333333332</v>
          </cell>
          <cell r="F337">
            <v>18333.333333333332</v>
          </cell>
          <cell r="G337">
            <v>18333.333333333332</v>
          </cell>
          <cell r="H337">
            <v>18333.333333333332</v>
          </cell>
          <cell r="I337">
            <v>18333.333333333332</v>
          </cell>
          <cell r="J337">
            <v>18333.333333333332</v>
          </cell>
          <cell r="K337">
            <v>18333.333333333332</v>
          </cell>
          <cell r="L337">
            <v>18333.333333333332</v>
          </cell>
          <cell r="M337">
            <v>18333.333333333332</v>
          </cell>
          <cell r="N337">
            <v>18333.333333333332</v>
          </cell>
          <cell r="O337">
            <v>18333.333333333332</v>
          </cell>
          <cell r="P337">
            <v>18333.333333333332</v>
          </cell>
        </row>
        <row r="338">
          <cell r="A338">
            <v>333</v>
          </cell>
          <cell r="B338">
            <v>18</v>
          </cell>
          <cell r="C338" t="str">
            <v>QV Mauritius Ltd</v>
          </cell>
          <cell r="D338" t="str">
            <v>4730</v>
          </cell>
          <cell r="E338">
            <v>40189.199999999997</v>
          </cell>
          <cell r="F338">
            <v>40189.199999999997</v>
          </cell>
          <cell r="G338">
            <v>40189.199999999997</v>
          </cell>
          <cell r="H338">
            <v>40189.199999999997</v>
          </cell>
          <cell r="I338">
            <v>40189.199999999997</v>
          </cell>
          <cell r="J338">
            <v>40189.199999999997</v>
          </cell>
          <cell r="K338">
            <v>40189.199999999997</v>
          </cell>
          <cell r="L338">
            <v>40189.199999999997</v>
          </cell>
          <cell r="M338">
            <v>40189.199999999997</v>
          </cell>
          <cell r="N338">
            <v>40189.199999999997</v>
          </cell>
          <cell r="O338">
            <v>40189.199999999997</v>
          </cell>
          <cell r="P338">
            <v>40189.199999999997</v>
          </cell>
        </row>
        <row r="339">
          <cell r="A339">
            <v>334</v>
          </cell>
          <cell r="B339">
            <v>18</v>
          </cell>
          <cell r="C339" t="str">
            <v>QV Mauritius Ltd</v>
          </cell>
          <cell r="D339" t="str">
            <v>4060</v>
          </cell>
          <cell r="E339">
            <v>1083.3333333333333</v>
          </cell>
          <cell r="F339">
            <v>1083.3333333333333</v>
          </cell>
          <cell r="G339">
            <v>1083.3333333333333</v>
          </cell>
          <cell r="H339">
            <v>1083.3333333333333</v>
          </cell>
          <cell r="I339">
            <v>1083.3333333333333</v>
          </cell>
          <cell r="J339">
            <v>1083.3333333333333</v>
          </cell>
          <cell r="K339">
            <v>1083.3333333333333</v>
          </cell>
          <cell r="L339">
            <v>1083.3333333333333</v>
          </cell>
          <cell r="M339">
            <v>1083.3333333333333</v>
          </cell>
          <cell r="N339">
            <v>1083.3333333333333</v>
          </cell>
          <cell r="O339">
            <v>1083.3333333333333</v>
          </cell>
          <cell r="P339">
            <v>1083.3333333333333</v>
          </cell>
        </row>
        <row r="340">
          <cell r="A340">
            <v>335</v>
          </cell>
          <cell r="B340">
            <v>18</v>
          </cell>
          <cell r="C340" t="str">
            <v>QV Mauritius Ltd</v>
          </cell>
          <cell r="D340" t="str">
            <v>4150</v>
          </cell>
          <cell r="E340">
            <v>240</v>
          </cell>
          <cell r="F340">
            <v>240</v>
          </cell>
          <cell r="G340">
            <v>240</v>
          </cell>
          <cell r="H340">
            <v>240</v>
          </cell>
          <cell r="I340">
            <v>240</v>
          </cell>
          <cell r="J340">
            <v>240</v>
          </cell>
          <cell r="K340">
            <v>240</v>
          </cell>
          <cell r="L340">
            <v>240</v>
          </cell>
          <cell r="M340">
            <v>240</v>
          </cell>
          <cell r="N340">
            <v>240</v>
          </cell>
          <cell r="O340">
            <v>240</v>
          </cell>
          <cell r="P340">
            <v>240</v>
          </cell>
        </row>
        <row r="341">
          <cell r="A341">
            <v>336</v>
          </cell>
          <cell r="B341">
            <v>18</v>
          </cell>
          <cell r="C341" t="str">
            <v>QV Mauritius Ltd</v>
          </cell>
          <cell r="D341" t="str">
            <v>4380</v>
          </cell>
          <cell r="E341">
            <v>3000</v>
          </cell>
          <cell r="F341">
            <v>3000</v>
          </cell>
          <cell r="G341">
            <v>3000</v>
          </cell>
          <cell r="H341">
            <v>3000</v>
          </cell>
          <cell r="I341">
            <v>3000</v>
          </cell>
          <cell r="J341">
            <v>3000</v>
          </cell>
          <cell r="K341">
            <v>3000</v>
          </cell>
          <cell r="L341">
            <v>3000</v>
          </cell>
          <cell r="M341">
            <v>3000</v>
          </cell>
          <cell r="N341">
            <v>3000</v>
          </cell>
          <cell r="O341">
            <v>3000</v>
          </cell>
          <cell r="P341">
            <v>3000</v>
          </cell>
        </row>
        <row r="342">
          <cell r="A342">
            <v>337</v>
          </cell>
          <cell r="B342">
            <v>18</v>
          </cell>
          <cell r="C342" t="str">
            <v>QV Mauritius Ltd</v>
          </cell>
          <cell r="D342" t="str">
            <v>4500</v>
          </cell>
          <cell r="E342">
            <v>2500</v>
          </cell>
          <cell r="F342">
            <v>2500</v>
          </cell>
          <cell r="G342">
            <v>2500</v>
          </cell>
          <cell r="H342">
            <v>2500</v>
          </cell>
          <cell r="I342">
            <v>2500</v>
          </cell>
          <cell r="J342">
            <v>2500</v>
          </cell>
          <cell r="K342">
            <v>2500</v>
          </cell>
          <cell r="L342">
            <v>2500</v>
          </cell>
          <cell r="M342">
            <v>2500</v>
          </cell>
          <cell r="N342">
            <v>2500</v>
          </cell>
          <cell r="O342">
            <v>2500</v>
          </cell>
          <cell r="P342">
            <v>2500</v>
          </cell>
        </row>
        <row r="343">
          <cell r="A343">
            <v>338</v>
          </cell>
          <cell r="B343">
            <v>18</v>
          </cell>
          <cell r="C343" t="str">
            <v>QV Mauritius Ltd</v>
          </cell>
          <cell r="D343" t="str">
            <v>4560</v>
          </cell>
          <cell r="E343">
            <v>500</v>
          </cell>
          <cell r="F343">
            <v>500</v>
          </cell>
          <cell r="G343">
            <v>500</v>
          </cell>
          <cell r="H343">
            <v>500</v>
          </cell>
          <cell r="I343">
            <v>500</v>
          </cell>
          <cell r="J343">
            <v>500</v>
          </cell>
          <cell r="K343">
            <v>500</v>
          </cell>
          <cell r="L343">
            <v>500</v>
          </cell>
          <cell r="M343">
            <v>500</v>
          </cell>
          <cell r="N343">
            <v>500</v>
          </cell>
          <cell r="O343">
            <v>500</v>
          </cell>
          <cell r="P343">
            <v>500</v>
          </cell>
        </row>
        <row r="344">
          <cell r="A344">
            <v>339</v>
          </cell>
          <cell r="B344">
            <v>18</v>
          </cell>
          <cell r="C344" t="str">
            <v>QV Mauritius Ltd</v>
          </cell>
          <cell r="D344" t="str">
            <v>4660</v>
          </cell>
          <cell r="E344">
            <v>200</v>
          </cell>
          <cell r="F344">
            <v>200</v>
          </cell>
          <cell r="G344">
            <v>200</v>
          </cell>
          <cell r="H344">
            <v>200</v>
          </cell>
          <cell r="I344">
            <v>200</v>
          </cell>
          <cell r="J344">
            <v>200</v>
          </cell>
          <cell r="K344">
            <v>200</v>
          </cell>
          <cell r="L344">
            <v>200</v>
          </cell>
          <cell r="M344">
            <v>200</v>
          </cell>
          <cell r="N344">
            <v>200</v>
          </cell>
          <cell r="O344">
            <v>200</v>
          </cell>
          <cell r="P344">
            <v>200</v>
          </cell>
        </row>
        <row r="345">
          <cell r="A345">
            <v>340</v>
          </cell>
          <cell r="B345">
            <v>18</v>
          </cell>
          <cell r="C345" t="str">
            <v>QV Mauritius Ltd</v>
          </cell>
          <cell r="D345" t="str">
            <v>4680</v>
          </cell>
          <cell r="E345">
            <v>3517</v>
          </cell>
          <cell r="F345">
            <v>3517</v>
          </cell>
          <cell r="G345">
            <v>3517</v>
          </cell>
          <cell r="H345">
            <v>3517</v>
          </cell>
          <cell r="I345">
            <v>3517</v>
          </cell>
          <cell r="J345">
            <v>3517</v>
          </cell>
          <cell r="K345">
            <v>3517</v>
          </cell>
          <cell r="L345">
            <v>3517</v>
          </cell>
          <cell r="M345">
            <v>3517</v>
          </cell>
          <cell r="N345">
            <v>3517</v>
          </cell>
          <cell r="O345">
            <v>3517</v>
          </cell>
          <cell r="P345">
            <v>3517</v>
          </cell>
        </row>
        <row r="346">
          <cell r="A346">
            <v>341</v>
          </cell>
          <cell r="B346">
            <v>18</v>
          </cell>
          <cell r="C346" t="str">
            <v>QV Mauritius Ltd</v>
          </cell>
          <cell r="D346" t="str">
            <v>4780</v>
          </cell>
          <cell r="E346">
            <v>39.2156862745098</v>
          </cell>
          <cell r="F346">
            <v>39.2156862745098</v>
          </cell>
          <cell r="G346">
            <v>39.2156862745098</v>
          </cell>
          <cell r="H346">
            <v>39.2156862745098</v>
          </cell>
          <cell r="I346">
            <v>39.2156862745098</v>
          </cell>
          <cell r="J346">
            <v>39.2156862745098</v>
          </cell>
          <cell r="K346">
            <v>39.2156862745098</v>
          </cell>
          <cell r="L346">
            <v>39.2156862745098</v>
          </cell>
          <cell r="M346">
            <v>39.2156862745098</v>
          </cell>
          <cell r="N346">
            <v>39.2156862745098</v>
          </cell>
          <cell r="O346">
            <v>39.2156862745098</v>
          </cell>
          <cell r="P346">
            <v>39.2156862745098</v>
          </cell>
        </row>
        <row r="347">
          <cell r="A347">
            <v>342</v>
          </cell>
          <cell r="B347">
            <v>18</v>
          </cell>
          <cell r="C347" t="str">
            <v>QV Mauritius Ltd</v>
          </cell>
          <cell r="D347" t="str">
            <v>4785</v>
          </cell>
          <cell r="E347">
            <v>5400</v>
          </cell>
          <cell r="F347">
            <v>5400</v>
          </cell>
          <cell r="G347">
            <v>5400</v>
          </cell>
          <cell r="H347">
            <v>5400</v>
          </cell>
          <cell r="I347">
            <v>5400</v>
          </cell>
          <cell r="J347">
            <v>5400</v>
          </cell>
          <cell r="K347">
            <v>5400</v>
          </cell>
          <cell r="L347">
            <v>5400</v>
          </cell>
          <cell r="M347">
            <v>5400</v>
          </cell>
          <cell r="N347">
            <v>5400</v>
          </cell>
          <cell r="O347">
            <v>5400</v>
          </cell>
          <cell r="P347">
            <v>5400</v>
          </cell>
        </row>
        <row r="348">
          <cell r="A348">
            <v>343</v>
          </cell>
          <cell r="B348">
            <v>18</v>
          </cell>
          <cell r="C348" t="str">
            <v>QV Mauritius Ltd</v>
          </cell>
          <cell r="D348" t="str">
            <v>4800</v>
          </cell>
          <cell r="E348">
            <v>1470</v>
          </cell>
          <cell r="F348">
            <v>1470</v>
          </cell>
          <cell r="G348">
            <v>1470</v>
          </cell>
          <cell r="H348">
            <v>1470</v>
          </cell>
          <cell r="I348">
            <v>1470</v>
          </cell>
          <cell r="J348">
            <v>1470</v>
          </cell>
          <cell r="K348">
            <v>1470</v>
          </cell>
          <cell r="L348">
            <v>1470</v>
          </cell>
          <cell r="M348">
            <v>1470</v>
          </cell>
          <cell r="N348">
            <v>1470</v>
          </cell>
          <cell r="O348">
            <v>1470</v>
          </cell>
          <cell r="P348">
            <v>1470</v>
          </cell>
        </row>
        <row r="349">
          <cell r="A349">
            <v>344</v>
          </cell>
          <cell r="B349">
            <v>18</v>
          </cell>
          <cell r="C349" t="str">
            <v>QV Mauritius Ltd</v>
          </cell>
          <cell r="D349" t="str">
            <v>4520</v>
          </cell>
          <cell r="E349">
            <v>20000</v>
          </cell>
          <cell r="F349">
            <v>20000</v>
          </cell>
          <cell r="G349">
            <v>20000</v>
          </cell>
          <cell r="H349">
            <v>20000</v>
          </cell>
          <cell r="I349">
            <v>20000</v>
          </cell>
          <cell r="J349">
            <v>20000</v>
          </cell>
          <cell r="K349">
            <v>20000</v>
          </cell>
          <cell r="L349">
            <v>20000</v>
          </cell>
          <cell r="M349">
            <v>20000</v>
          </cell>
          <cell r="N349">
            <v>20000</v>
          </cell>
          <cell r="O349">
            <v>20000</v>
          </cell>
          <cell r="P349">
            <v>20000</v>
          </cell>
        </row>
        <row r="350">
          <cell r="A350">
            <v>345</v>
          </cell>
          <cell r="B350">
            <v>18</v>
          </cell>
          <cell r="C350" t="str">
            <v>QV Mauritius Ltd</v>
          </cell>
          <cell r="D350" t="str">
            <v>4900</v>
          </cell>
          <cell r="E350">
            <v>-1794.1624705882355</v>
          </cell>
          <cell r="F350">
            <v>-1794.1624705882355</v>
          </cell>
          <cell r="G350">
            <v>-1794.1624705882355</v>
          </cell>
          <cell r="H350">
            <v>-1794.1624705882355</v>
          </cell>
          <cell r="I350">
            <v>-1794.1624705882355</v>
          </cell>
          <cell r="J350">
            <v>-1794.1624705882355</v>
          </cell>
          <cell r="K350">
            <v>-1794.1624705882355</v>
          </cell>
          <cell r="L350">
            <v>-1794.1624705882355</v>
          </cell>
          <cell r="M350">
            <v>-1794.1624705882355</v>
          </cell>
          <cell r="N350">
            <v>-1794.1624705882355</v>
          </cell>
          <cell r="O350">
            <v>-1794.1624705882355</v>
          </cell>
          <cell r="P350">
            <v>-1794.1624705882355</v>
          </cell>
        </row>
        <row r="351">
          <cell r="A351">
            <v>346</v>
          </cell>
          <cell r="B351">
            <v>20</v>
          </cell>
          <cell r="C351" t="str">
            <v>QV Holdings Ltd</v>
          </cell>
          <cell r="D351" t="str">
            <v>4060</v>
          </cell>
          <cell r="E351">
            <v>500</v>
          </cell>
          <cell r="F351">
            <v>500</v>
          </cell>
          <cell r="G351">
            <v>500</v>
          </cell>
          <cell r="H351">
            <v>500</v>
          </cell>
          <cell r="I351">
            <v>500</v>
          </cell>
          <cell r="J351">
            <v>500</v>
          </cell>
          <cell r="K351">
            <v>500</v>
          </cell>
          <cell r="L351">
            <v>500</v>
          </cell>
          <cell r="M351">
            <v>500</v>
          </cell>
          <cell r="N351">
            <v>500</v>
          </cell>
          <cell r="O351">
            <v>500</v>
          </cell>
          <cell r="P351">
            <v>500</v>
          </cell>
        </row>
        <row r="352">
          <cell r="A352">
            <v>347</v>
          </cell>
          <cell r="B352">
            <v>20</v>
          </cell>
          <cell r="C352" t="str">
            <v>QV Holdings Ltd</v>
          </cell>
          <cell r="D352" t="str">
            <v>4150</v>
          </cell>
          <cell r="E352">
            <v>300</v>
          </cell>
          <cell r="F352">
            <v>300</v>
          </cell>
          <cell r="G352">
            <v>300</v>
          </cell>
          <cell r="H352">
            <v>300</v>
          </cell>
          <cell r="I352">
            <v>300</v>
          </cell>
          <cell r="J352">
            <v>300</v>
          </cell>
          <cell r="K352">
            <v>300</v>
          </cell>
          <cell r="L352">
            <v>300</v>
          </cell>
          <cell r="M352">
            <v>300</v>
          </cell>
          <cell r="N352">
            <v>300</v>
          </cell>
          <cell r="O352">
            <v>300</v>
          </cell>
          <cell r="P352">
            <v>300</v>
          </cell>
        </row>
        <row r="353">
          <cell r="A353">
            <v>348</v>
          </cell>
          <cell r="B353">
            <v>20</v>
          </cell>
          <cell r="C353" t="str">
            <v>QV Holdings Ltd</v>
          </cell>
          <cell r="D353" t="str">
            <v>4560</v>
          </cell>
          <cell r="E353">
            <v>500</v>
          </cell>
          <cell r="F353">
            <v>500</v>
          </cell>
          <cell r="G353">
            <v>500</v>
          </cell>
          <cell r="H353">
            <v>500</v>
          </cell>
          <cell r="I353">
            <v>500</v>
          </cell>
          <cell r="J353">
            <v>500</v>
          </cell>
          <cell r="K353">
            <v>500</v>
          </cell>
          <cell r="L353">
            <v>500</v>
          </cell>
          <cell r="M353">
            <v>500</v>
          </cell>
          <cell r="N353">
            <v>500</v>
          </cell>
          <cell r="O353">
            <v>500</v>
          </cell>
          <cell r="P353">
            <v>500</v>
          </cell>
        </row>
        <row r="354">
          <cell r="A354">
            <v>349</v>
          </cell>
          <cell r="B354">
            <v>20</v>
          </cell>
          <cell r="C354" t="str">
            <v>QV Holdings Ltd</v>
          </cell>
          <cell r="D354" t="str">
            <v>4680</v>
          </cell>
          <cell r="E354">
            <v>3000</v>
          </cell>
          <cell r="F354">
            <v>3000</v>
          </cell>
          <cell r="G354">
            <v>3000</v>
          </cell>
          <cell r="H354">
            <v>3000</v>
          </cell>
          <cell r="I354">
            <v>3000</v>
          </cell>
          <cell r="J354">
            <v>3000</v>
          </cell>
          <cell r="K354">
            <v>3000</v>
          </cell>
          <cell r="L354">
            <v>3000</v>
          </cell>
          <cell r="M354">
            <v>3000</v>
          </cell>
          <cell r="N354">
            <v>3000</v>
          </cell>
          <cell r="O354">
            <v>3000</v>
          </cell>
          <cell r="P354">
            <v>3000</v>
          </cell>
        </row>
        <row r="355">
          <cell r="A355">
            <v>350</v>
          </cell>
          <cell r="B355">
            <v>21</v>
          </cell>
          <cell r="C355" t="str">
            <v>VC Rehab HQ</v>
          </cell>
          <cell r="D355" t="str">
            <v>4730</v>
          </cell>
          <cell r="E355">
            <v>22000</v>
          </cell>
          <cell r="F355">
            <v>22000</v>
          </cell>
          <cell r="G355">
            <v>22000</v>
          </cell>
          <cell r="H355">
            <v>22000</v>
          </cell>
          <cell r="I355">
            <v>22000</v>
          </cell>
          <cell r="J355">
            <v>22000</v>
          </cell>
          <cell r="K355">
            <v>22000</v>
          </cell>
          <cell r="L355">
            <v>22000</v>
          </cell>
          <cell r="M355">
            <v>22000</v>
          </cell>
          <cell r="N355">
            <v>22000</v>
          </cell>
          <cell r="O355">
            <v>22000</v>
          </cell>
          <cell r="P355">
            <v>22000</v>
          </cell>
        </row>
        <row r="356">
          <cell r="A356">
            <v>351</v>
          </cell>
          <cell r="B356">
            <v>21</v>
          </cell>
          <cell r="C356" t="str">
            <v>VC Rehab HQ</v>
          </cell>
          <cell r="D356" t="str">
            <v>4740</v>
          </cell>
          <cell r="E356">
            <v>7833.333333333333</v>
          </cell>
          <cell r="F356">
            <v>7833.333333333333</v>
          </cell>
          <cell r="G356">
            <v>7833.333333333333</v>
          </cell>
          <cell r="H356">
            <v>7833.333333333333</v>
          </cell>
          <cell r="I356">
            <v>7833.333333333333</v>
          </cell>
          <cell r="J356">
            <v>7833.333333333333</v>
          </cell>
          <cell r="K356">
            <v>7833.333333333333</v>
          </cell>
          <cell r="L356">
            <v>7833.333333333333</v>
          </cell>
          <cell r="M356">
            <v>7833.333333333333</v>
          </cell>
          <cell r="N356">
            <v>7833.333333333333</v>
          </cell>
          <cell r="O356">
            <v>7833.333333333333</v>
          </cell>
          <cell r="P356">
            <v>7833.333333333333</v>
          </cell>
        </row>
        <row r="357">
          <cell r="A357">
            <v>352</v>
          </cell>
          <cell r="B357">
            <v>21</v>
          </cell>
          <cell r="C357" t="str">
            <v>VC Rehab HQ</v>
          </cell>
          <cell r="D357" t="str">
            <v>4775</v>
          </cell>
          <cell r="E357">
            <v>500</v>
          </cell>
          <cell r="F357">
            <v>500</v>
          </cell>
          <cell r="G357">
            <v>500</v>
          </cell>
          <cell r="H357">
            <v>500</v>
          </cell>
          <cell r="I357">
            <v>500</v>
          </cell>
          <cell r="J357">
            <v>500</v>
          </cell>
          <cell r="K357">
            <v>500</v>
          </cell>
          <cell r="L357">
            <v>500</v>
          </cell>
          <cell r="M357">
            <v>500</v>
          </cell>
          <cell r="N357">
            <v>500</v>
          </cell>
          <cell r="O357">
            <v>500</v>
          </cell>
          <cell r="P357">
            <v>500</v>
          </cell>
        </row>
        <row r="358">
          <cell r="A358">
            <v>353</v>
          </cell>
          <cell r="B358">
            <v>21</v>
          </cell>
          <cell r="C358" t="str">
            <v>VC Rehab HQ</v>
          </cell>
          <cell r="D358" t="str">
            <v>4700</v>
          </cell>
          <cell r="E358">
            <v>5625</v>
          </cell>
          <cell r="F358">
            <v>5625</v>
          </cell>
          <cell r="G358">
            <v>5625</v>
          </cell>
          <cell r="H358">
            <v>5625</v>
          </cell>
          <cell r="I358">
            <v>5625</v>
          </cell>
          <cell r="J358">
            <v>5625</v>
          </cell>
          <cell r="K358">
            <v>5625</v>
          </cell>
          <cell r="L358">
            <v>5625</v>
          </cell>
          <cell r="M358">
            <v>5625</v>
          </cell>
          <cell r="N358">
            <v>5625</v>
          </cell>
          <cell r="O358">
            <v>5625</v>
          </cell>
          <cell r="P358">
            <v>5625</v>
          </cell>
        </row>
        <row r="359">
          <cell r="A359">
            <v>354</v>
          </cell>
          <cell r="B359">
            <v>21</v>
          </cell>
          <cell r="C359" t="str">
            <v>VC Rehab HQ</v>
          </cell>
          <cell r="D359" t="str">
            <v>4380</v>
          </cell>
          <cell r="E359">
            <v>1370</v>
          </cell>
          <cell r="F359">
            <v>1370</v>
          </cell>
          <cell r="G359">
            <v>1370</v>
          </cell>
          <cell r="H359">
            <v>1370</v>
          </cell>
          <cell r="I359">
            <v>1370</v>
          </cell>
          <cell r="J359">
            <v>1370</v>
          </cell>
          <cell r="K359">
            <v>1370</v>
          </cell>
          <cell r="L359">
            <v>1370</v>
          </cell>
          <cell r="M359">
            <v>1370</v>
          </cell>
          <cell r="N359">
            <v>1370</v>
          </cell>
          <cell r="O359">
            <v>1370</v>
          </cell>
          <cell r="P359">
            <v>1370</v>
          </cell>
        </row>
        <row r="360">
          <cell r="A360">
            <v>355</v>
          </cell>
          <cell r="B360">
            <v>21</v>
          </cell>
          <cell r="C360" t="str">
            <v>VC Rehab HQ</v>
          </cell>
          <cell r="D360" t="str">
            <v>4601</v>
          </cell>
          <cell r="E360">
            <v>1350</v>
          </cell>
          <cell r="F360">
            <v>1350</v>
          </cell>
          <cell r="G360">
            <v>1350</v>
          </cell>
          <cell r="H360">
            <v>1350</v>
          </cell>
          <cell r="I360">
            <v>1350</v>
          </cell>
          <cell r="J360">
            <v>1350</v>
          </cell>
          <cell r="K360">
            <v>1350</v>
          </cell>
          <cell r="L360">
            <v>1350</v>
          </cell>
          <cell r="M360">
            <v>1350</v>
          </cell>
          <cell r="N360">
            <v>1350</v>
          </cell>
          <cell r="O360">
            <v>1350</v>
          </cell>
          <cell r="P360">
            <v>1350</v>
          </cell>
        </row>
        <row r="361">
          <cell r="A361">
            <v>356</v>
          </cell>
          <cell r="B361">
            <v>21</v>
          </cell>
          <cell r="C361" t="str">
            <v>VC Rehab HQ</v>
          </cell>
          <cell r="D361" t="str">
            <v>4602</v>
          </cell>
          <cell r="E361">
            <v>6000</v>
          </cell>
          <cell r="F361">
            <v>6000</v>
          </cell>
          <cell r="G361">
            <v>6000</v>
          </cell>
          <cell r="H361">
            <v>6000</v>
          </cell>
          <cell r="I361">
            <v>6000</v>
          </cell>
          <cell r="J361">
            <v>6000</v>
          </cell>
          <cell r="K361">
            <v>6000</v>
          </cell>
          <cell r="L361">
            <v>6000</v>
          </cell>
          <cell r="M361">
            <v>6000</v>
          </cell>
          <cell r="N361">
            <v>6000</v>
          </cell>
          <cell r="O361">
            <v>6000</v>
          </cell>
          <cell r="P361">
            <v>6000</v>
          </cell>
        </row>
        <row r="362">
          <cell r="A362">
            <v>357</v>
          </cell>
          <cell r="B362">
            <v>21</v>
          </cell>
          <cell r="C362" t="str">
            <v>VC Rehab HQ</v>
          </cell>
          <cell r="D362" t="str">
            <v>4660</v>
          </cell>
          <cell r="E362">
            <v>500</v>
          </cell>
          <cell r="F362">
            <v>500</v>
          </cell>
          <cell r="G362">
            <v>500</v>
          </cell>
          <cell r="H362">
            <v>500</v>
          </cell>
          <cell r="I362">
            <v>500</v>
          </cell>
          <cell r="J362">
            <v>500</v>
          </cell>
          <cell r="K362">
            <v>500</v>
          </cell>
          <cell r="L362">
            <v>500</v>
          </cell>
          <cell r="M362">
            <v>500</v>
          </cell>
          <cell r="N362">
            <v>500</v>
          </cell>
          <cell r="O362">
            <v>500</v>
          </cell>
          <cell r="P362">
            <v>500</v>
          </cell>
        </row>
        <row r="363">
          <cell r="A363">
            <v>358</v>
          </cell>
          <cell r="B363">
            <v>21</v>
          </cell>
          <cell r="C363" t="str">
            <v>VC Rehab HQ</v>
          </cell>
          <cell r="D363" t="str">
            <v>4620</v>
          </cell>
          <cell r="E363">
            <v>500</v>
          </cell>
          <cell r="F363">
            <v>500</v>
          </cell>
          <cell r="G363">
            <v>500</v>
          </cell>
          <cell r="H363">
            <v>500</v>
          </cell>
          <cell r="I363">
            <v>500</v>
          </cell>
          <cell r="J363">
            <v>500</v>
          </cell>
          <cell r="K363">
            <v>500</v>
          </cell>
          <cell r="L363">
            <v>500</v>
          </cell>
          <cell r="M363">
            <v>500</v>
          </cell>
          <cell r="N363">
            <v>500</v>
          </cell>
          <cell r="O363">
            <v>500</v>
          </cell>
          <cell r="P363">
            <v>500</v>
          </cell>
        </row>
        <row r="364">
          <cell r="A364">
            <v>359</v>
          </cell>
          <cell r="B364">
            <v>21</v>
          </cell>
          <cell r="C364" t="str">
            <v>VC Rehab HQ</v>
          </cell>
          <cell r="D364" t="str">
            <v>4785</v>
          </cell>
          <cell r="E364">
            <v>15130</v>
          </cell>
          <cell r="F364">
            <v>15130</v>
          </cell>
          <cell r="G364">
            <v>13875</v>
          </cell>
          <cell r="H364">
            <v>15130</v>
          </cell>
          <cell r="I364">
            <v>15130</v>
          </cell>
          <cell r="J364">
            <v>13875</v>
          </cell>
          <cell r="K364">
            <v>15130</v>
          </cell>
          <cell r="L364">
            <v>15130</v>
          </cell>
          <cell r="M364">
            <v>13875</v>
          </cell>
          <cell r="N364">
            <v>15130</v>
          </cell>
          <cell r="O364">
            <v>14550</v>
          </cell>
          <cell r="P364">
            <v>13875</v>
          </cell>
        </row>
        <row r="365">
          <cell r="A365">
            <v>360</v>
          </cell>
          <cell r="B365">
            <v>21</v>
          </cell>
          <cell r="C365" t="str">
            <v>VC Rehab HQ</v>
          </cell>
          <cell r="D365" t="str">
            <v>4800</v>
          </cell>
          <cell r="E365">
            <v>1581.2500000000002</v>
          </cell>
          <cell r="F365">
            <v>1581.2500000000002</v>
          </cell>
          <cell r="G365">
            <v>1581.2500000000002</v>
          </cell>
          <cell r="H365">
            <v>1581.2500000000002</v>
          </cell>
          <cell r="I365">
            <v>1581.2500000000002</v>
          </cell>
          <cell r="J365">
            <v>1581.2500000000002</v>
          </cell>
          <cell r="K365">
            <v>1581.2500000000002</v>
          </cell>
          <cell r="L365">
            <v>1581.2500000000002</v>
          </cell>
          <cell r="M365">
            <v>1581.2500000000002</v>
          </cell>
          <cell r="N365">
            <v>1581.2500000000002</v>
          </cell>
          <cell r="O365">
            <v>1581.2500000000002</v>
          </cell>
          <cell r="P365">
            <v>1581.2500000000002</v>
          </cell>
        </row>
        <row r="366">
          <cell r="A366">
            <v>361</v>
          </cell>
          <cell r="B366">
            <v>21</v>
          </cell>
          <cell r="C366" t="str">
            <v>VC Rehab HQ</v>
          </cell>
          <cell r="D366" t="str">
            <v>4900</v>
          </cell>
          <cell r="E366">
            <v>-18716.874999999996</v>
          </cell>
          <cell r="F366">
            <v>-18716.874999999996</v>
          </cell>
          <cell r="G366">
            <v>-18340.374999999996</v>
          </cell>
          <cell r="H366">
            <v>-18716.874999999996</v>
          </cell>
          <cell r="I366">
            <v>-18716.874999999996</v>
          </cell>
          <cell r="J366">
            <v>-18340.374999999996</v>
          </cell>
          <cell r="K366">
            <v>-18716.874999999996</v>
          </cell>
          <cell r="L366">
            <v>-18716.874999999996</v>
          </cell>
          <cell r="M366">
            <v>-18340.374999999996</v>
          </cell>
          <cell r="N366">
            <v>-18716.874999999996</v>
          </cell>
          <cell r="O366">
            <v>-18542.874999999996</v>
          </cell>
          <cell r="P366">
            <v>-18340.374999999996</v>
          </cell>
        </row>
      </sheetData>
      <sheetData sheetId="19"/>
      <sheetData sheetId="20"/>
      <sheetData sheetId="21"/>
      <sheetData sheetId="22"/>
      <sheetData sheetId="23"/>
      <sheetData sheetId="24"/>
      <sheetData sheetId="25"/>
      <sheetData sheetId="26" refreshError="1"/>
      <sheetData sheetId="27"/>
      <sheetData sheetId="28"/>
      <sheetData sheetId="29"/>
      <sheetData sheetId="30"/>
      <sheetData sheetId="31"/>
      <sheetData sheetId="32">
        <row r="6">
          <cell r="A6">
            <v>1</v>
          </cell>
        </row>
      </sheetData>
      <sheetData sheetId="33"/>
      <sheetData sheetId="34"/>
      <sheetData sheetId="3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ramaters"/>
      <sheetName val="Traffic breakdown"/>
      <sheetName val="Traffic Usage"/>
      <sheetName val="Tariffs local Curr &amp; US$"/>
      <sheetName val="RevenuePlan local Curr."/>
      <sheetName val="RevenuePlanUS$"/>
      <sheetName val="Revenues"/>
      <sheetName val="Monthly P&amp;L"/>
      <sheetName val="Quarterly P&amp;L"/>
      <sheetName val="Headcount"/>
      <sheetName val="Cost of sales"/>
      <sheetName val="SG&amp;A"/>
      <sheetName val="Operating Costs"/>
      <sheetName val="Capital Expenditure"/>
      <sheetName val="Depreciation"/>
      <sheetName val="Investtot Category(Pvt)"/>
      <sheetName val="Investtot Capex type(Pvt)"/>
      <sheetName val="InvestmentPlan"/>
      <sheetName val="Balance Sheet"/>
      <sheetName val="Cash Flow"/>
      <sheetName val="DEPT.CONSOLIDATION BY MONTH"/>
      <sheetName val="CONSOLID BY DEPT"/>
      <sheetName val="IT DEPT"/>
      <sheetName val="HR&amp;ADMIN DEPT"/>
      <sheetName val="HR Salaries "/>
      <sheetName val="COMMERCIAL DEPT"/>
      <sheetName val="TECHNICAL DEPT"/>
      <sheetName val="Tech-lease Circuits"/>
      <sheetName val="Tech-BTS Sites"/>
      <sheetName val="FINANCE DEPT"/>
      <sheetName val="AUDIT DEPT"/>
      <sheetName val="OPERATIONS DEPT"/>
      <sheetName val="XXX DEPT"/>
      <sheetName val="COMMERCIAL BUDGET NOTE "/>
      <sheetName val="TECHNIQUE BUDGET NOTE"/>
      <sheetName val="HR&amp; ADMINISTRATION BUDGET NOTE"/>
      <sheetName val="FINANCE BUDGET NOTES"/>
      <sheetName val="Scenario GSM Fixe"/>
      <sheetName val="CFFR"/>
      <sheetName val="B.Sheet"/>
      <sheetName val="Traffic_breakdown"/>
      <sheetName val="Traffic_Usage"/>
      <sheetName val="Tariffs_local_Curr_&amp;_US$"/>
      <sheetName val="RevenuePlan_local_Curr_"/>
      <sheetName val="Monthly_P&amp;L"/>
      <sheetName val="Quarterly_P&amp;L"/>
      <sheetName val="Cost_of_sales"/>
      <sheetName val="Operating_Costs"/>
      <sheetName val="Capital_Expenditure"/>
      <sheetName val="Investtot_Category(Pvt)"/>
      <sheetName val="Investtot_Capex_type(Pvt)"/>
      <sheetName val="Balance_Sheet"/>
      <sheetName val="Cash_Flow"/>
      <sheetName val="DEPT_CONSOLIDATION_BY_MONTH"/>
      <sheetName val="CONSOLID_BY_DEPT"/>
      <sheetName val="IT_DEPT"/>
      <sheetName val="HR&amp;ADMIN_DEPT"/>
      <sheetName val="HR_Salaries_"/>
      <sheetName val="COMMERCIAL_DEPT"/>
      <sheetName val="TECHNICAL_DEPT"/>
      <sheetName val="Tech-lease_Circuits"/>
      <sheetName val="Tech-BTS_Sites"/>
      <sheetName val="FINANCE_DEPT"/>
      <sheetName val="AUDIT_DEPT"/>
      <sheetName val="OPERATIONS_DEPT"/>
      <sheetName val="XXX_DEPT"/>
      <sheetName val="COMMERCIAL_BUDGET_NOTE_"/>
      <sheetName val="TECHNIQUE_BUDGET_NOTE"/>
      <sheetName val="HR&amp;_ADMINISTRATION_BUDGET_NOTE"/>
      <sheetName val="FINANCE_BUDGET_NOTES"/>
      <sheetName val="Scenario_GSM_Fixe"/>
      <sheetName val="B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A10" t="str">
            <v>aircon</v>
          </cell>
          <cell r="B10">
            <v>0</v>
          </cell>
          <cell r="C10">
            <v>0</v>
          </cell>
          <cell r="D10">
            <v>0</v>
          </cell>
          <cell r="E10">
            <v>0</v>
          </cell>
          <cell r="F10">
            <v>0</v>
          </cell>
          <cell r="G10">
            <v>0</v>
          </cell>
          <cell r="H10">
            <v>0</v>
          </cell>
          <cell r="I10">
            <v>0</v>
          </cell>
          <cell r="J10">
            <v>0</v>
          </cell>
          <cell r="K10">
            <v>0</v>
          </cell>
          <cell r="L10">
            <v>0</v>
          </cell>
          <cell r="M10">
            <v>0</v>
          </cell>
          <cell r="N10">
            <v>0</v>
          </cell>
          <cell r="O10">
            <v>0</v>
          </cell>
        </row>
        <row r="11">
          <cell r="A11" t="str">
            <v>build</v>
          </cell>
          <cell r="B11">
            <v>0</v>
          </cell>
          <cell r="C11">
            <v>0</v>
          </cell>
          <cell r="D11">
            <v>0</v>
          </cell>
          <cell r="E11">
            <v>0</v>
          </cell>
          <cell r="F11">
            <v>0</v>
          </cell>
          <cell r="G11">
            <v>0</v>
          </cell>
          <cell r="H11">
            <v>0</v>
          </cell>
          <cell r="I11">
            <v>0</v>
          </cell>
          <cell r="J11">
            <v>0</v>
          </cell>
          <cell r="K11">
            <v>0</v>
          </cell>
          <cell r="L11">
            <v>0</v>
          </cell>
          <cell r="M11">
            <v>0</v>
          </cell>
          <cell r="N11">
            <v>0</v>
          </cell>
          <cell r="O11">
            <v>0</v>
          </cell>
        </row>
        <row r="12">
          <cell r="A12" t="str">
            <v>cell</v>
          </cell>
          <cell r="B12">
            <v>9</v>
          </cell>
          <cell r="C12">
            <v>55389745.149999999</v>
          </cell>
          <cell r="D12">
            <v>55389745.149999999</v>
          </cell>
          <cell r="E12">
            <v>55389745.149999999</v>
          </cell>
          <cell r="F12">
            <v>55389745.149999999</v>
          </cell>
          <cell r="G12">
            <v>42824298.399999999</v>
          </cell>
          <cell r="H12">
            <v>0</v>
          </cell>
          <cell r="I12">
            <v>0</v>
          </cell>
          <cell r="J12">
            <v>0</v>
          </cell>
          <cell r="K12">
            <v>0</v>
          </cell>
          <cell r="L12">
            <v>0</v>
          </cell>
          <cell r="M12">
            <v>0</v>
          </cell>
          <cell r="N12">
            <v>0</v>
          </cell>
          <cell r="O12">
            <v>264383279</v>
          </cell>
        </row>
        <row r="13">
          <cell r="A13" t="str">
            <v>earth</v>
          </cell>
          <cell r="B13">
            <v>0</v>
          </cell>
          <cell r="C13">
            <v>0</v>
          </cell>
          <cell r="D13">
            <v>0</v>
          </cell>
          <cell r="E13">
            <v>0</v>
          </cell>
          <cell r="F13">
            <v>0</v>
          </cell>
          <cell r="G13">
            <v>0</v>
          </cell>
          <cell r="H13">
            <v>0</v>
          </cell>
          <cell r="I13">
            <v>0</v>
          </cell>
          <cell r="J13">
            <v>0</v>
          </cell>
          <cell r="K13">
            <v>0</v>
          </cell>
          <cell r="L13">
            <v>0</v>
          </cell>
          <cell r="M13">
            <v>0</v>
          </cell>
          <cell r="N13">
            <v>0</v>
          </cell>
          <cell r="O13">
            <v>0</v>
          </cell>
        </row>
        <row r="14">
          <cell r="A14" t="str">
            <v>furniture</v>
          </cell>
          <cell r="B14">
            <v>26</v>
          </cell>
          <cell r="C14">
            <v>0</v>
          </cell>
          <cell r="D14">
            <v>500000</v>
          </cell>
          <cell r="E14">
            <v>2775000</v>
          </cell>
          <cell r="F14">
            <v>500000</v>
          </cell>
          <cell r="G14">
            <v>500000</v>
          </cell>
          <cell r="H14">
            <v>500000</v>
          </cell>
          <cell r="I14">
            <v>0</v>
          </cell>
          <cell r="J14">
            <v>0</v>
          </cell>
          <cell r="K14">
            <v>0</v>
          </cell>
          <cell r="L14">
            <v>0</v>
          </cell>
          <cell r="M14">
            <v>0</v>
          </cell>
          <cell r="N14">
            <v>0</v>
          </cell>
          <cell r="O14">
            <v>4775000</v>
          </cell>
        </row>
        <row r="15">
          <cell r="A15" t="str">
            <v>micro</v>
          </cell>
          <cell r="B15">
            <v>0</v>
          </cell>
          <cell r="C15">
            <v>0</v>
          </cell>
          <cell r="D15">
            <v>0</v>
          </cell>
          <cell r="E15">
            <v>0</v>
          </cell>
          <cell r="F15">
            <v>0</v>
          </cell>
          <cell r="G15">
            <v>0</v>
          </cell>
          <cell r="H15">
            <v>0</v>
          </cell>
          <cell r="I15">
            <v>0</v>
          </cell>
          <cell r="J15">
            <v>0</v>
          </cell>
          <cell r="K15">
            <v>0</v>
          </cell>
          <cell r="L15">
            <v>0</v>
          </cell>
          <cell r="M15">
            <v>0</v>
          </cell>
          <cell r="N15">
            <v>0</v>
          </cell>
          <cell r="O15">
            <v>0</v>
          </cell>
        </row>
        <row r="16">
          <cell r="A16" t="str">
            <v>phone</v>
          </cell>
          <cell r="B16">
            <v>20</v>
          </cell>
          <cell r="C16">
            <v>0</v>
          </cell>
          <cell r="D16">
            <v>3500000</v>
          </cell>
          <cell r="E16">
            <v>3500000</v>
          </cell>
          <cell r="F16">
            <v>0</v>
          </cell>
          <cell r="G16">
            <v>0</v>
          </cell>
          <cell r="H16">
            <v>0</v>
          </cell>
          <cell r="I16">
            <v>0</v>
          </cell>
          <cell r="J16">
            <v>0</v>
          </cell>
          <cell r="K16">
            <v>0</v>
          </cell>
          <cell r="L16">
            <v>0</v>
          </cell>
          <cell r="M16">
            <v>0</v>
          </cell>
          <cell r="N16">
            <v>0</v>
          </cell>
          <cell r="O16">
            <v>7000000</v>
          </cell>
        </row>
        <row r="17">
          <cell r="A17" t="str">
            <v>setup</v>
          </cell>
          <cell r="B17">
            <v>0</v>
          </cell>
          <cell r="C17">
            <v>0</v>
          </cell>
          <cell r="D17">
            <v>0</v>
          </cell>
          <cell r="E17">
            <v>0</v>
          </cell>
          <cell r="F17">
            <v>0</v>
          </cell>
          <cell r="G17">
            <v>0</v>
          </cell>
          <cell r="H17">
            <v>0</v>
          </cell>
          <cell r="I17">
            <v>0</v>
          </cell>
          <cell r="J17">
            <v>0</v>
          </cell>
          <cell r="K17">
            <v>0</v>
          </cell>
          <cell r="L17">
            <v>0</v>
          </cell>
          <cell r="M17">
            <v>0</v>
          </cell>
          <cell r="N17">
            <v>0</v>
          </cell>
          <cell r="O17">
            <v>0</v>
          </cell>
        </row>
        <row r="18">
          <cell r="A18" t="str">
            <v>switch</v>
          </cell>
          <cell r="B18">
            <v>1</v>
          </cell>
          <cell r="C18">
            <v>0</v>
          </cell>
          <cell r="D18">
            <v>15000000</v>
          </cell>
          <cell r="E18">
            <v>0</v>
          </cell>
          <cell r="F18">
            <v>0</v>
          </cell>
          <cell r="G18">
            <v>0</v>
          </cell>
          <cell r="H18">
            <v>0</v>
          </cell>
          <cell r="I18">
            <v>0</v>
          </cell>
          <cell r="J18">
            <v>0</v>
          </cell>
          <cell r="K18">
            <v>0</v>
          </cell>
          <cell r="L18">
            <v>0</v>
          </cell>
          <cell r="M18">
            <v>0</v>
          </cell>
          <cell r="N18">
            <v>0</v>
          </cell>
          <cell r="O18">
            <v>15000000</v>
          </cell>
        </row>
        <row r="19">
          <cell r="A19" t="str">
            <v>vas</v>
          </cell>
          <cell r="B19">
            <v>0</v>
          </cell>
          <cell r="C19">
            <v>0</v>
          </cell>
          <cell r="D19">
            <v>0</v>
          </cell>
          <cell r="E19">
            <v>0</v>
          </cell>
          <cell r="F19">
            <v>0</v>
          </cell>
          <cell r="G19">
            <v>0</v>
          </cell>
          <cell r="H19">
            <v>0</v>
          </cell>
          <cell r="I19">
            <v>0</v>
          </cell>
          <cell r="J19">
            <v>0</v>
          </cell>
          <cell r="K19">
            <v>0</v>
          </cell>
          <cell r="L19">
            <v>0</v>
          </cell>
          <cell r="M19">
            <v>0</v>
          </cell>
          <cell r="N19">
            <v>0</v>
          </cell>
          <cell r="O19">
            <v>0</v>
          </cell>
        </row>
        <row r="20">
          <cell r="A20" t="str">
            <v>vehicle</v>
          </cell>
          <cell r="B20">
            <v>4</v>
          </cell>
          <cell r="C20">
            <v>0</v>
          </cell>
          <cell r="D20">
            <v>0</v>
          </cell>
          <cell r="E20">
            <v>12000000</v>
          </cell>
          <cell r="F20">
            <v>12000000</v>
          </cell>
          <cell r="G20">
            <v>12000000</v>
          </cell>
          <cell r="H20">
            <v>12000000</v>
          </cell>
          <cell r="I20">
            <v>0</v>
          </cell>
          <cell r="J20">
            <v>0</v>
          </cell>
          <cell r="K20">
            <v>0</v>
          </cell>
          <cell r="L20">
            <v>0</v>
          </cell>
          <cell r="M20">
            <v>0</v>
          </cell>
          <cell r="N20">
            <v>0</v>
          </cell>
          <cell r="O20">
            <v>48000000</v>
          </cell>
        </row>
        <row r="21">
          <cell r="A21" t="str">
            <v>(vide)</v>
          </cell>
        </row>
        <row r="22">
          <cell r="A22" t="str">
            <v>hardware</v>
          </cell>
          <cell r="B22">
            <v>56</v>
          </cell>
          <cell r="C22">
            <v>0</v>
          </cell>
          <cell r="D22">
            <v>17500000</v>
          </cell>
          <cell r="E22">
            <v>39000000</v>
          </cell>
          <cell r="F22">
            <v>7500000</v>
          </cell>
          <cell r="G22">
            <v>2000000</v>
          </cell>
          <cell r="H22">
            <v>0</v>
          </cell>
          <cell r="I22">
            <v>0</v>
          </cell>
          <cell r="J22">
            <v>0</v>
          </cell>
          <cell r="K22">
            <v>0</v>
          </cell>
          <cell r="L22">
            <v>0</v>
          </cell>
          <cell r="M22">
            <v>0</v>
          </cell>
          <cell r="N22">
            <v>0</v>
          </cell>
          <cell r="O22">
            <v>66000000</v>
          </cell>
        </row>
        <row r="23">
          <cell r="A23" t="str">
            <v>software</v>
          </cell>
          <cell r="B23">
            <v>1</v>
          </cell>
          <cell r="C23">
            <v>0</v>
          </cell>
          <cell r="D23">
            <v>0</v>
          </cell>
          <cell r="E23">
            <v>0</v>
          </cell>
          <cell r="F23">
            <v>0</v>
          </cell>
          <cell r="G23">
            <v>0</v>
          </cell>
          <cell r="H23">
            <v>20000000</v>
          </cell>
          <cell r="I23">
            <v>0</v>
          </cell>
          <cell r="J23">
            <v>0</v>
          </cell>
          <cell r="K23">
            <v>0</v>
          </cell>
          <cell r="L23">
            <v>0</v>
          </cell>
          <cell r="M23">
            <v>0</v>
          </cell>
          <cell r="N23">
            <v>0</v>
          </cell>
          <cell r="O23">
            <v>20000000</v>
          </cell>
        </row>
        <row r="24">
          <cell r="A24" t="str">
            <v>transport</v>
          </cell>
          <cell r="B24">
            <v>0</v>
          </cell>
          <cell r="C24">
            <v>0</v>
          </cell>
          <cell r="D24">
            <v>0</v>
          </cell>
          <cell r="E24">
            <v>0</v>
          </cell>
          <cell r="F24">
            <v>0</v>
          </cell>
          <cell r="G24">
            <v>0</v>
          </cell>
          <cell r="H24">
            <v>0</v>
          </cell>
          <cell r="I24">
            <v>0</v>
          </cell>
          <cell r="J24">
            <v>0</v>
          </cell>
          <cell r="K24">
            <v>0</v>
          </cell>
          <cell r="L24">
            <v>0</v>
          </cell>
          <cell r="M24">
            <v>0</v>
          </cell>
          <cell r="N24">
            <v>0</v>
          </cell>
          <cell r="O24">
            <v>0</v>
          </cell>
        </row>
        <row r="25">
          <cell r="A25" t="str">
            <v>towers</v>
          </cell>
          <cell r="B25">
            <v>0</v>
          </cell>
          <cell r="C25">
            <v>0</v>
          </cell>
          <cell r="D25">
            <v>0</v>
          </cell>
          <cell r="E25">
            <v>0</v>
          </cell>
          <cell r="F25">
            <v>0</v>
          </cell>
          <cell r="G25">
            <v>0</v>
          </cell>
          <cell r="H25">
            <v>0</v>
          </cell>
          <cell r="I25">
            <v>0</v>
          </cell>
          <cell r="J25">
            <v>0</v>
          </cell>
          <cell r="K25">
            <v>0</v>
          </cell>
          <cell r="L25">
            <v>0</v>
          </cell>
          <cell r="M25">
            <v>0</v>
          </cell>
          <cell r="N25">
            <v>0</v>
          </cell>
          <cell r="O25">
            <v>0</v>
          </cell>
        </row>
        <row r="26">
          <cell r="A26" t="str">
            <v>Total</v>
          </cell>
          <cell r="B26">
            <v>117</v>
          </cell>
          <cell r="C26">
            <v>55389745.149999999</v>
          </cell>
          <cell r="D26">
            <v>91889745.150000006</v>
          </cell>
          <cell r="E26">
            <v>112664745.15000001</v>
          </cell>
          <cell r="F26">
            <v>75389745.150000006</v>
          </cell>
          <cell r="G26">
            <v>57324298.399999999</v>
          </cell>
          <cell r="H26">
            <v>32500000</v>
          </cell>
          <cell r="I26">
            <v>0</v>
          </cell>
          <cell r="J26">
            <v>0</v>
          </cell>
          <cell r="K26">
            <v>0</v>
          </cell>
          <cell r="L26">
            <v>0</v>
          </cell>
          <cell r="M26">
            <v>0</v>
          </cell>
          <cell r="N26">
            <v>0</v>
          </cell>
          <cell r="O26">
            <v>425158279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row r="10">
          <cell r="A10" t="str">
            <v>aircon</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H "/>
      <sheetName val="I"/>
      <sheetName val="M"/>
      <sheetName val="  N "/>
      <sheetName val="O"/>
      <sheetName val="P "/>
      <sheetName val="R"/>
      <sheetName val=" S"/>
      <sheetName val="B S"/>
      <sheetName val="Balance"/>
      <sheetName val="P&amp;L"/>
      <sheetName val="Module1"/>
      <sheetName val="H_"/>
      <sheetName val="__N_"/>
      <sheetName val="P_"/>
      <sheetName val="_S"/>
      <sheetName val="B_S"/>
    </sheetNames>
    <sheetDataSet>
      <sheetData sheetId="0" refreshError="1">
        <row r="1">
          <cell r="A1" t="str">
            <v>FIRST AFRICA HOLDINGS LIMITED</v>
          </cell>
        </row>
        <row r="3">
          <cell r="A3" t="str">
            <v>FOR THE MONTH ENDED 31 OCTOBER 2002</v>
          </cell>
        </row>
        <row r="7">
          <cell r="B7" t="str">
            <v>4 Series code</v>
          </cell>
          <cell r="F7" t="str">
            <v>Current Month</v>
          </cell>
        </row>
        <row r="8">
          <cell r="F8" t="str">
            <v>US$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 95"/>
      <sheetName val="Bilan_95"/>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Control"/>
      <sheetName val="Input-of-1TB"/>
      <sheetName val="Coy-Inc-Stmnt"/>
      <sheetName val="Coy-Bal-Sheet"/>
      <sheetName val="VC-M-Inc-Stmnt"/>
      <sheetName val="VC-M-I-ACTvsBUD"/>
      <sheetName val="QV-M-Inc-Stmnt"/>
      <sheetName val="QV-L-Inc-Stmnt"/>
      <sheetName val="QV-M-Bal-Sheet"/>
      <sheetName val="QV-L-Bal-Sheet"/>
      <sheetName val="TB-DataStore"/>
      <sheetName val="Tb-AccountRanges"/>
      <sheetName val="Tb-BusEntities"/>
      <sheetName val="Tb-Ave-ExchangeRates"/>
      <sheetName val="Tb-Spot-ExchangeRates"/>
      <sheetName val="Table-MthYr"/>
      <sheetName val=" Budgets loaded"/>
      <sheetName val="Forecasts loaded"/>
      <sheetName val="Budgets store"/>
      <sheetName val="TB-Temp3"/>
      <sheetName val="TB-Temp2"/>
      <sheetName val="TB-Temp1"/>
      <sheetName val="TB-Temp4"/>
      <sheetName val="APE Model YE 2010"/>
      <sheetName val="Load_Control"/>
      <sheetName val="_Budgets_loaded"/>
      <sheetName val="Forecasts_loaded"/>
      <sheetName val="Budgets_store"/>
      <sheetName val="APE_Model_YE_2010"/>
    </sheetNames>
    <sheetDataSet>
      <sheetData sheetId="0"/>
      <sheetData sheetId="1"/>
      <sheetData sheetId="2"/>
      <sheetData sheetId="3"/>
      <sheetData sheetId="4"/>
      <sheetData sheetId="5"/>
      <sheetData sheetId="6"/>
      <sheetData sheetId="7"/>
      <sheetData sheetId="8"/>
      <sheetData sheetId="9"/>
      <sheetData sheetId="10">
        <row r="2">
          <cell r="E2">
            <v>0</v>
          </cell>
          <cell r="F2">
            <v>1</v>
          </cell>
          <cell r="J2">
            <v>0</v>
          </cell>
          <cell r="N2">
            <v>0</v>
          </cell>
          <cell r="R2">
            <v>0</v>
          </cell>
          <cell r="S2">
            <v>0</v>
          </cell>
          <cell r="T2">
            <v>0</v>
          </cell>
          <cell r="U2">
            <v>0</v>
          </cell>
        </row>
        <row r="3">
          <cell r="E3">
            <v>20</v>
          </cell>
          <cell r="F3">
            <v>16</v>
          </cell>
          <cell r="J3">
            <v>-8.7200000000000006</v>
          </cell>
          <cell r="N3">
            <v>20</v>
          </cell>
          <cell r="R3" t="str">
            <v>004042999999</v>
          </cell>
          <cell r="S3" t="str">
            <v>004042999</v>
          </cell>
          <cell r="T3" t="str">
            <v>004042</v>
          </cell>
          <cell r="U3" t="str">
            <v>004</v>
          </cell>
        </row>
        <row r="4">
          <cell r="E4">
            <v>20</v>
          </cell>
          <cell r="F4">
            <v>16</v>
          </cell>
          <cell r="J4">
            <v>85.04</v>
          </cell>
          <cell r="N4">
            <v>20</v>
          </cell>
          <cell r="R4" t="str">
            <v>005062067999</v>
          </cell>
          <cell r="S4" t="str">
            <v>005062067</v>
          </cell>
          <cell r="T4" t="str">
            <v>005062</v>
          </cell>
          <cell r="U4" t="str">
            <v>005</v>
          </cell>
        </row>
        <row r="5">
          <cell r="E5">
            <v>20</v>
          </cell>
          <cell r="F5">
            <v>16</v>
          </cell>
          <cell r="J5">
            <v>-12900</v>
          </cell>
          <cell r="N5">
            <v>20</v>
          </cell>
          <cell r="R5" t="str">
            <v>169170171172</v>
          </cell>
          <cell r="S5" t="str">
            <v>169170171</v>
          </cell>
          <cell r="T5" t="str">
            <v>169170</v>
          </cell>
          <cell r="U5" t="str">
            <v>169</v>
          </cell>
        </row>
        <row r="6">
          <cell r="E6">
            <v>20</v>
          </cell>
          <cell r="F6">
            <v>16</v>
          </cell>
          <cell r="J6">
            <v>9327936.8300000001</v>
          </cell>
          <cell r="N6">
            <v>20</v>
          </cell>
          <cell r="R6" t="str">
            <v>169180181999</v>
          </cell>
          <cell r="S6" t="str">
            <v>169180181</v>
          </cell>
          <cell r="T6" t="str">
            <v>169180</v>
          </cell>
          <cell r="U6" t="str">
            <v>169</v>
          </cell>
        </row>
        <row r="7">
          <cell r="E7">
            <v>20</v>
          </cell>
          <cell r="F7">
            <v>16</v>
          </cell>
          <cell r="J7">
            <v>-9500000</v>
          </cell>
          <cell r="N7">
            <v>20</v>
          </cell>
          <cell r="R7" t="str">
            <v>169170171477</v>
          </cell>
          <cell r="S7" t="str">
            <v>169170171</v>
          </cell>
          <cell r="T7" t="str">
            <v>169170</v>
          </cell>
          <cell r="U7" t="str">
            <v>169</v>
          </cell>
        </row>
        <row r="8">
          <cell r="E8">
            <v>20</v>
          </cell>
          <cell r="F8">
            <v>16</v>
          </cell>
          <cell r="J8">
            <v>79950.679999999993</v>
          </cell>
          <cell r="N8">
            <v>20</v>
          </cell>
          <cell r="R8" t="str">
            <v>126127148478</v>
          </cell>
          <cell r="S8" t="str">
            <v>126127148</v>
          </cell>
          <cell r="T8" t="str">
            <v>126127</v>
          </cell>
          <cell r="U8" t="str">
            <v>126</v>
          </cell>
        </row>
        <row r="9">
          <cell r="E9">
            <v>20</v>
          </cell>
          <cell r="F9">
            <v>16</v>
          </cell>
          <cell r="J9">
            <v>11000</v>
          </cell>
          <cell r="N9">
            <v>20</v>
          </cell>
          <cell r="R9" t="str">
            <v>126149162166</v>
          </cell>
          <cell r="S9" t="str">
            <v>126149162</v>
          </cell>
          <cell r="T9" t="str">
            <v>126149</v>
          </cell>
          <cell r="U9" t="str">
            <v>126</v>
          </cell>
        </row>
        <row r="10">
          <cell r="E10">
            <v>20</v>
          </cell>
          <cell r="F10">
            <v>16</v>
          </cell>
          <cell r="J10">
            <v>4819.3900000000003</v>
          </cell>
          <cell r="N10">
            <v>20</v>
          </cell>
          <cell r="R10" t="str">
            <v>126149168340</v>
          </cell>
          <cell r="S10" t="str">
            <v>126149168</v>
          </cell>
          <cell r="T10" t="str">
            <v>126149</v>
          </cell>
          <cell r="U10" t="str">
            <v>126</v>
          </cell>
        </row>
        <row r="11">
          <cell r="E11">
            <v>20</v>
          </cell>
          <cell r="F11">
            <v>16</v>
          </cell>
          <cell r="J11">
            <v>29943.439999999999</v>
          </cell>
          <cell r="N11">
            <v>20</v>
          </cell>
          <cell r="R11" t="str">
            <v>126149168341</v>
          </cell>
          <cell r="S11" t="str">
            <v>126149168</v>
          </cell>
          <cell r="T11" t="str">
            <v>126149</v>
          </cell>
          <cell r="U11" t="str">
            <v>126</v>
          </cell>
        </row>
        <row r="12">
          <cell r="E12">
            <v>20</v>
          </cell>
          <cell r="F12">
            <v>16</v>
          </cell>
          <cell r="J12">
            <v>-5100</v>
          </cell>
          <cell r="N12">
            <v>20</v>
          </cell>
          <cell r="R12" t="str">
            <v>169187229232</v>
          </cell>
          <cell r="S12" t="str">
            <v>169187229</v>
          </cell>
          <cell r="T12" t="str">
            <v>169187</v>
          </cell>
          <cell r="U12" t="str">
            <v>169</v>
          </cell>
        </row>
        <row r="13">
          <cell r="E13">
            <v>20</v>
          </cell>
          <cell r="F13">
            <v>16</v>
          </cell>
          <cell r="J13">
            <v>64273.34</v>
          </cell>
          <cell r="N13">
            <v>20</v>
          </cell>
          <cell r="R13" t="str">
            <v>169170175178</v>
          </cell>
          <cell r="S13" t="str">
            <v>169170175</v>
          </cell>
          <cell r="T13" t="str">
            <v>169170</v>
          </cell>
          <cell r="U13" t="str">
            <v>169</v>
          </cell>
        </row>
        <row r="14">
          <cell r="E14">
            <v>18</v>
          </cell>
          <cell r="F14">
            <v>16</v>
          </cell>
          <cell r="J14">
            <v>-18913.349999999999</v>
          </cell>
          <cell r="N14">
            <v>18</v>
          </cell>
          <cell r="R14" t="str">
            <v>004042999999</v>
          </cell>
          <cell r="S14" t="str">
            <v>004042999</v>
          </cell>
          <cell r="T14" t="str">
            <v>004042</v>
          </cell>
          <cell r="U14" t="str">
            <v>004</v>
          </cell>
        </row>
        <row r="15">
          <cell r="E15">
            <v>18</v>
          </cell>
          <cell r="F15">
            <v>16</v>
          </cell>
          <cell r="J15">
            <v>805</v>
          </cell>
          <cell r="N15">
            <v>18</v>
          </cell>
          <cell r="R15" t="str">
            <v>005062067999</v>
          </cell>
          <cell r="S15" t="str">
            <v>005062067</v>
          </cell>
          <cell r="T15" t="str">
            <v>005062</v>
          </cell>
          <cell r="U15" t="str">
            <v>005</v>
          </cell>
        </row>
        <row r="16">
          <cell r="E16">
            <v>18</v>
          </cell>
          <cell r="F16">
            <v>16</v>
          </cell>
          <cell r="J16">
            <v>5000</v>
          </cell>
          <cell r="N16">
            <v>18</v>
          </cell>
          <cell r="R16" t="str">
            <v>005062082999</v>
          </cell>
          <cell r="S16" t="str">
            <v>005062082</v>
          </cell>
          <cell r="T16" t="str">
            <v>005062</v>
          </cell>
          <cell r="U16" t="str">
            <v>005</v>
          </cell>
        </row>
        <row r="17">
          <cell r="E17">
            <v>18</v>
          </cell>
          <cell r="F17">
            <v>16</v>
          </cell>
          <cell r="J17">
            <v>43982.95</v>
          </cell>
          <cell r="N17">
            <v>18</v>
          </cell>
          <cell r="R17" t="str">
            <v>005046047338</v>
          </cell>
          <cell r="S17" t="str">
            <v>005046047</v>
          </cell>
          <cell r="T17" t="str">
            <v>005046</v>
          </cell>
          <cell r="U17" t="str">
            <v>005</v>
          </cell>
        </row>
        <row r="18">
          <cell r="E18">
            <v>18</v>
          </cell>
          <cell r="F18">
            <v>16</v>
          </cell>
          <cell r="J18">
            <v>5459.76</v>
          </cell>
          <cell r="N18">
            <v>18</v>
          </cell>
          <cell r="R18" t="str">
            <v>005062088105</v>
          </cell>
          <cell r="S18" t="str">
            <v>005062088</v>
          </cell>
          <cell r="T18" t="str">
            <v>005062</v>
          </cell>
          <cell r="U18" t="str">
            <v>005</v>
          </cell>
        </row>
        <row r="19">
          <cell r="E19">
            <v>18</v>
          </cell>
          <cell r="F19">
            <v>16</v>
          </cell>
          <cell r="J19">
            <v>-1</v>
          </cell>
          <cell r="N19">
            <v>18</v>
          </cell>
          <cell r="R19" t="str">
            <v>169170171172</v>
          </cell>
          <cell r="S19" t="str">
            <v>169170171</v>
          </cell>
          <cell r="T19" t="str">
            <v>169170</v>
          </cell>
          <cell r="U19" t="str">
            <v>169</v>
          </cell>
        </row>
        <row r="20">
          <cell r="E20">
            <v>18</v>
          </cell>
          <cell r="F20">
            <v>16</v>
          </cell>
          <cell r="J20">
            <v>30000</v>
          </cell>
          <cell r="N20">
            <v>18</v>
          </cell>
          <cell r="R20" t="str">
            <v>169180181999</v>
          </cell>
          <cell r="S20" t="str">
            <v>169180181</v>
          </cell>
          <cell r="T20" t="str">
            <v>169180</v>
          </cell>
          <cell r="U20" t="str">
            <v>169</v>
          </cell>
        </row>
        <row r="21">
          <cell r="E21">
            <v>18</v>
          </cell>
          <cell r="F21">
            <v>16</v>
          </cell>
          <cell r="J21">
            <v>307506</v>
          </cell>
          <cell r="N21">
            <v>18</v>
          </cell>
          <cell r="R21" t="str">
            <v>169180181999</v>
          </cell>
          <cell r="S21" t="str">
            <v>169180181</v>
          </cell>
          <cell r="T21" t="str">
            <v>169180</v>
          </cell>
          <cell r="U21" t="str">
            <v>169</v>
          </cell>
        </row>
        <row r="22">
          <cell r="E22">
            <v>18</v>
          </cell>
          <cell r="F22">
            <v>16</v>
          </cell>
          <cell r="J22">
            <v>819474.22</v>
          </cell>
          <cell r="N22">
            <v>18</v>
          </cell>
          <cell r="R22" t="str">
            <v>169180181999</v>
          </cell>
          <cell r="S22" t="str">
            <v>169180181</v>
          </cell>
          <cell r="T22" t="str">
            <v>169180</v>
          </cell>
          <cell r="U22" t="str">
            <v>169</v>
          </cell>
        </row>
        <row r="23">
          <cell r="E23">
            <v>18</v>
          </cell>
          <cell r="F23">
            <v>16</v>
          </cell>
          <cell r="J23">
            <v>-6094</v>
          </cell>
          <cell r="N23">
            <v>18</v>
          </cell>
          <cell r="R23" t="str">
            <v>169180181999</v>
          </cell>
          <cell r="S23" t="str">
            <v>169180181</v>
          </cell>
          <cell r="T23" t="str">
            <v>169180</v>
          </cell>
          <cell r="U23" t="str">
            <v>169</v>
          </cell>
        </row>
        <row r="24">
          <cell r="E24">
            <v>18</v>
          </cell>
          <cell r="F24">
            <v>16</v>
          </cell>
          <cell r="J24">
            <v>-74795.600000000006</v>
          </cell>
          <cell r="N24">
            <v>18</v>
          </cell>
          <cell r="R24" t="str">
            <v>169180181999</v>
          </cell>
          <cell r="S24" t="str">
            <v>169180181</v>
          </cell>
          <cell r="T24" t="str">
            <v>169180</v>
          </cell>
          <cell r="U24" t="str">
            <v>169</v>
          </cell>
        </row>
        <row r="25">
          <cell r="E25">
            <v>18</v>
          </cell>
          <cell r="F25">
            <v>16</v>
          </cell>
          <cell r="J25">
            <v>312654</v>
          </cell>
          <cell r="N25">
            <v>18</v>
          </cell>
          <cell r="R25" t="str">
            <v>169180181999</v>
          </cell>
          <cell r="S25" t="str">
            <v>169180181</v>
          </cell>
          <cell r="T25" t="str">
            <v>169180</v>
          </cell>
          <cell r="U25" t="str">
            <v>169</v>
          </cell>
        </row>
        <row r="26">
          <cell r="E26">
            <v>18</v>
          </cell>
          <cell r="F26">
            <v>16</v>
          </cell>
          <cell r="J26">
            <v>156081.66</v>
          </cell>
          <cell r="N26">
            <v>18</v>
          </cell>
          <cell r="R26" t="str">
            <v>169180181999</v>
          </cell>
          <cell r="S26" t="str">
            <v>169180181</v>
          </cell>
          <cell r="T26" t="str">
            <v>169180</v>
          </cell>
          <cell r="U26" t="str">
            <v>169</v>
          </cell>
        </row>
        <row r="27">
          <cell r="E27">
            <v>18</v>
          </cell>
          <cell r="F27">
            <v>16</v>
          </cell>
          <cell r="J27">
            <v>14064.94</v>
          </cell>
          <cell r="N27">
            <v>18</v>
          </cell>
          <cell r="R27" t="str">
            <v>169180181999</v>
          </cell>
          <cell r="S27" t="str">
            <v>169180181</v>
          </cell>
          <cell r="T27" t="str">
            <v>169180</v>
          </cell>
          <cell r="U27" t="str">
            <v>169</v>
          </cell>
        </row>
        <row r="28">
          <cell r="E28">
            <v>18</v>
          </cell>
          <cell r="F28">
            <v>16</v>
          </cell>
          <cell r="J28">
            <v>1100000</v>
          </cell>
          <cell r="N28">
            <v>18</v>
          </cell>
          <cell r="R28" t="str">
            <v>169180181999</v>
          </cell>
          <cell r="S28" t="str">
            <v>169180181</v>
          </cell>
          <cell r="T28" t="str">
            <v>169180</v>
          </cell>
          <cell r="U28" t="str">
            <v>169</v>
          </cell>
        </row>
        <row r="29">
          <cell r="E29">
            <v>18</v>
          </cell>
          <cell r="F29">
            <v>16</v>
          </cell>
          <cell r="J29">
            <v>85000</v>
          </cell>
          <cell r="N29">
            <v>18</v>
          </cell>
          <cell r="R29" t="str">
            <v>169180181999</v>
          </cell>
          <cell r="S29" t="str">
            <v>169180181</v>
          </cell>
          <cell r="T29" t="str">
            <v>169180</v>
          </cell>
          <cell r="U29" t="str">
            <v>169</v>
          </cell>
        </row>
        <row r="30">
          <cell r="E30">
            <v>18</v>
          </cell>
          <cell r="F30">
            <v>16</v>
          </cell>
          <cell r="J30">
            <v>-9327935.8300000001</v>
          </cell>
          <cell r="N30">
            <v>18</v>
          </cell>
          <cell r="R30" t="str">
            <v>169180181999</v>
          </cell>
          <cell r="S30" t="str">
            <v>169180181</v>
          </cell>
          <cell r="T30" t="str">
            <v>169180</v>
          </cell>
          <cell r="U30" t="str">
            <v>169</v>
          </cell>
        </row>
        <row r="31">
          <cell r="E31">
            <v>18</v>
          </cell>
          <cell r="F31">
            <v>16</v>
          </cell>
          <cell r="J31">
            <v>-1164226</v>
          </cell>
          <cell r="N31">
            <v>18</v>
          </cell>
          <cell r="R31" t="str">
            <v>169180181999</v>
          </cell>
          <cell r="S31" t="str">
            <v>169180181</v>
          </cell>
          <cell r="T31" t="str">
            <v>169180</v>
          </cell>
          <cell r="U31" t="str">
            <v>169</v>
          </cell>
        </row>
        <row r="32">
          <cell r="E32">
            <v>18</v>
          </cell>
          <cell r="F32">
            <v>16</v>
          </cell>
          <cell r="J32">
            <v>767141</v>
          </cell>
          <cell r="N32">
            <v>18</v>
          </cell>
          <cell r="R32" t="str">
            <v>169180181999</v>
          </cell>
          <cell r="S32" t="str">
            <v>169180181</v>
          </cell>
          <cell r="T32" t="str">
            <v>169180</v>
          </cell>
          <cell r="U32" t="str">
            <v>169</v>
          </cell>
        </row>
        <row r="33">
          <cell r="E33">
            <v>18</v>
          </cell>
          <cell r="F33">
            <v>16</v>
          </cell>
          <cell r="J33">
            <v>4830590.79</v>
          </cell>
          <cell r="N33">
            <v>18</v>
          </cell>
          <cell r="R33" t="str">
            <v>169180181999</v>
          </cell>
          <cell r="S33" t="str">
            <v>169180181</v>
          </cell>
          <cell r="T33" t="str">
            <v>169180</v>
          </cell>
          <cell r="U33" t="str">
            <v>169</v>
          </cell>
        </row>
        <row r="34">
          <cell r="E34">
            <v>18</v>
          </cell>
          <cell r="F34">
            <v>16</v>
          </cell>
          <cell r="J34">
            <v>2187791</v>
          </cell>
          <cell r="N34">
            <v>18</v>
          </cell>
          <cell r="R34" t="str">
            <v>169180181999</v>
          </cell>
          <cell r="S34" t="str">
            <v>169180181</v>
          </cell>
          <cell r="T34" t="str">
            <v>169180</v>
          </cell>
          <cell r="U34" t="str">
            <v>169</v>
          </cell>
        </row>
        <row r="35">
          <cell r="E35">
            <v>18</v>
          </cell>
          <cell r="F35">
            <v>16</v>
          </cell>
          <cell r="J35">
            <v>-1200000</v>
          </cell>
          <cell r="N35">
            <v>18</v>
          </cell>
          <cell r="R35" t="str">
            <v>169180184185</v>
          </cell>
          <cell r="S35" t="str">
            <v>169180184</v>
          </cell>
          <cell r="T35" t="str">
            <v>169180</v>
          </cell>
          <cell r="U35" t="str">
            <v>169</v>
          </cell>
        </row>
        <row r="36">
          <cell r="E36">
            <v>18</v>
          </cell>
          <cell r="F36">
            <v>16</v>
          </cell>
          <cell r="J36">
            <v>50000</v>
          </cell>
          <cell r="N36">
            <v>18</v>
          </cell>
          <cell r="R36" t="str">
            <v>126127148999</v>
          </cell>
          <cell r="S36" t="str">
            <v>126127148</v>
          </cell>
          <cell r="T36" t="str">
            <v>126127</v>
          </cell>
          <cell r="U36" t="str">
            <v>126</v>
          </cell>
        </row>
        <row r="37">
          <cell r="E37">
            <v>18</v>
          </cell>
          <cell r="F37">
            <v>16</v>
          </cell>
          <cell r="J37">
            <v>50000</v>
          </cell>
          <cell r="N37">
            <v>18</v>
          </cell>
          <cell r="R37" t="str">
            <v>126127148999</v>
          </cell>
          <cell r="S37" t="str">
            <v>126127148</v>
          </cell>
          <cell r="T37" t="str">
            <v>126127</v>
          </cell>
          <cell r="U37" t="str">
            <v>126</v>
          </cell>
        </row>
        <row r="38">
          <cell r="E38">
            <v>18</v>
          </cell>
          <cell r="F38">
            <v>16</v>
          </cell>
          <cell r="J38">
            <v>50000</v>
          </cell>
          <cell r="N38">
            <v>18</v>
          </cell>
          <cell r="R38" t="str">
            <v>126127148999</v>
          </cell>
          <cell r="S38" t="str">
            <v>126127148</v>
          </cell>
          <cell r="T38" t="str">
            <v>126127</v>
          </cell>
          <cell r="U38" t="str">
            <v>126</v>
          </cell>
        </row>
        <row r="39">
          <cell r="E39">
            <v>18</v>
          </cell>
          <cell r="F39">
            <v>16</v>
          </cell>
          <cell r="J39">
            <v>200000</v>
          </cell>
          <cell r="N39">
            <v>18</v>
          </cell>
          <cell r="R39" t="str">
            <v>126127148999</v>
          </cell>
          <cell r="S39" t="str">
            <v>126127148</v>
          </cell>
          <cell r="T39" t="str">
            <v>126127</v>
          </cell>
          <cell r="U39" t="str">
            <v>126</v>
          </cell>
        </row>
        <row r="40">
          <cell r="E40">
            <v>18</v>
          </cell>
          <cell r="F40">
            <v>16</v>
          </cell>
          <cell r="J40">
            <v>50000</v>
          </cell>
          <cell r="N40">
            <v>18</v>
          </cell>
          <cell r="R40" t="str">
            <v>126127148999</v>
          </cell>
          <cell r="S40" t="str">
            <v>126127148</v>
          </cell>
          <cell r="T40" t="str">
            <v>126127</v>
          </cell>
          <cell r="U40" t="str">
            <v>126</v>
          </cell>
        </row>
        <row r="41">
          <cell r="E41">
            <v>18</v>
          </cell>
          <cell r="F41">
            <v>16</v>
          </cell>
          <cell r="J41">
            <v>50000</v>
          </cell>
          <cell r="N41">
            <v>18</v>
          </cell>
          <cell r="R41" t="str">
            <v>126127148999</v>
          </cell>
          <cell r="S41" t="str">
            <v>126127148</v>
          </cell>
          <cell r="T41" t="str">
            <v>126127</v>
          </cell>
          <cell r="U41" t="str">
            <v>126</v>
          </cell>
        </row>
        <row r="42">
          <cell r="E42">
            <v>18</v>
          </cell>
          <cell r="F42">
            <v>16</v>
          </cell>
          <cell r="J42">
            <v>50000</v>
          </cell>
          <cell r="N42">
            <v>18</v>
          </cell>
          <cell r="R42" t="str">
            <v>126127148999</v>
          </cell>
          <cell r="S42" t="str">
            <v>126127148</v>
          </cell>
          <cell r="T42" t="str">
            <v>126127</v>
          </cell>
          <cell r="U42" t="str">
            <v>126</v>
          </cell>
        </row>
        <row r="43">
          <cell r="E43">
            <v>18</v>
          </cell>
          <cell r="F43">
            <v>16</v>
          </cell>
          <cell r="J43">
            <v>50000</v>
          </cell>
          <cell r="N43">
            <v>18</v>
          </cell>
          <cell r="R43" t="str">
            <v>126127148999</v>
          </cell>
          <cell r="S43" t="str">
            <v>126127148</v>
          </cell>
          <cell r="T43" t="str">
            <v>126127</v>
          </cell>
          <cell r="U43" t="str">
            <v>126</v>
          </cell>
        </row>
        <row r="44">
          <cell r="E44">
            <v>18</v>
          </cell>
          <cell r="F44">
            <v>16</v>
          </cell>
          <cell r="J44">
            <v>119642.42</v>
          </cell>
          <cell r="N44">
            <v>18</v>
          </cell>
          <cell r="R44" t="str">
            <v>126149168339</v>
          </cell>
          <cell r="S44" t="str">
            <v>126149168</v>
          </cell>
          <cell r="T44" t="str">
            <v>126149</v>
          </cell>
          <cell r="U44" t="str">
            <v>126</v>
          </cell>
        </row>
        <row r="45">
          <cell r="E45">
            <v>18</v>
          </cell>
          <cell r="F45">
            <v>16</v>
          </cell>
          <cell r="J45">
            <v>-226256.16</v>
          </cell>
          <cell r="N45">
            <v>18</v>
          </cell>
          <cell r="R45" t="str">
            <v>169187191198</v>
          </cell>
          <cell r="S45" t="str">
            <v>169187191</v>
          </cell>
          <cell r="T45" t="str">
            <v>169187</v>
          </cell>
          <cell r="U45" t="str">
            <v>169</v>
          </cell>
        </row>
        <row r="46">
          <cell r="E46">
            <v>18</v>
          </cell>
          <cell r="F46">
            <v>16</v>
          </cell>
          <cell r="J46">
            <v>-39450.03</v>
          </cell>
          <cell r="N46">
            <v>18</v>
          </cell>
          <cell r="R46" t="str">
            <v>169187199202</v>
          </cell>
          <cell r="S46" t="str">
            <v>169187199</v>
          </cell>
          <cell r="T46" t="str">
            <v>169187</v>
          </cell>
          <cell r="U46" t="str">
            <v>169</v>
          </cell>
        </row>
        <row r="47">
          <cell r="E47">
            <v>18</v>
          </cell>
          <cell r="F47">
            <v>16</v>
          </cell>
          <cell r="J47">
            <v>-2500</v>
          </cell>
          <cell r="N47">
            <v>18</v>
          </cell>
          <cell r="R47" t="str">
            <v>169187229232</v>
          </cell>
          <cell r="S47" t="str">
            <v>169187229</v>
          </cell>
          <cell r="T47" t="str">
            <v>169187</v>
          </cell>
          <cell r="U47" t="str">
            <v>169</v>
          </cell>
        </row>
        <row r="48">
          <cell r="E48">
            <v>18</v>
          </cell>
          <cell r="F48">
            <v>16</v>
          </cell>
          <cell r="J48">
            <v>724978.23</v>
          </cell>
          <cell r="N48">
            <v>18</v>
          </cell>
          <cell r="R48" t="str">
            <v>169170175178</v>
          </cell>
          <cell r="S48" t="str">
            <v>169170175</v>
          </cell>
          <cell r="T48" t="str">
            <v>169170</v>
          </cell>
          <cell r="U48" t="str">
            <v>169</v>
          </cell>
        </row>
        <row r="49">
          <cell r="E49">
            <v>9</v>
          </cell>
          <cell r="F49">
            <v>16</v>
          </cell>
          <cell r="J49">
            <v>0</v>
          </cell>
          <cell r="N49">
            <v>9</v>
          </cell>
          <cell r="R49" t="str">
            <v>002006999999</v>
          </cell>
          <cell r="S49" t="str">
            <v>002006999</v>
          </cell>
          <cell r="T49" t="str">
            <v>002006</v>
          </cell>
          <cell r="U49" t="str">
            <v>002</v>
          </cell>
        </row>
        <row r="50">
          <cell r="E50">
            <v>9</v>
          </cell>
          <cell r="F50">
            <v>16</v>
          </cell>
          <cell r="J50">
            <v>0</v>
          </cell>
          <cell r="N50">
            <v>9</v>
          </cell>
          <cell r="R50" t="str">
            <v>002008999999</v>
          </cell>
          <cell r="S50" t="str">
            <v>002008999</v>
          </cell>
          <cell r="T50" t="str">
            <v>002008</v>
          </cell>
          <cell r="U50" t="str">
            <v>002</v>
          </cell>
        </row>
        <row r="51">
          <cell r="E51">
            <v>9</v>
          </cell>
          <cell r="F51">
            <v>16</v>
          </cell>
          <cell r="J51">
            <v>0</v>
          </cell>
          <cell r="N51">
            <v>9</v>
          </cell>
          <cell r="R51" t="str">
            <v>002008999999</v>
          </cell>
          <cell r="S51" t="str">
            <v>002008999</v>
          </cell>
          <cell r="T51" t="str">
            <v>002008</v>
          </cell>
          <cell r="U51" t="str">
            <v>002</v>
          </cell>
        </row>
        <row r="52">
          <cell r="E52">
            <v>9</v>
          </cell>
          <cell r="F52">
            <v>16</v>
          </cell>
          <cell r="J52">
            <v>0</v>
          </cell>
          <cell r="N52">
            <v>9</v>
          </cell>
          <cell r="R52" t="str">
            <v>002011012999</v>
          </cell>
          <cell r="S52" t="str">
            <v>002011012</v>
          </cell>
          <cell r="T52" t="str">
            <v>002011</v>
          </cell>
          <cell r="U52" t="str">
            <v>002</v>
          </cell>
        </row>
        <row r="53">
          <cell r="E53">
            <v>9</v>
          </cell>
          <cell r="F53">
            <v>16</v>
          </cell>
          <cell r="J53">
            <v>0</v>
          </cell>
          <cell r="N53">
            <v>9</v>
          </cell>
          <cell r="R53" t="str">
            <v>002011012999</v>
          </cell>
          <cell r="S53" t="str">
            <v>002011012</v>
          </cell>
          <cell r="T53" t="str">
            <v>002011</v>
          </cell>
          <cell r="U53" t="str">
            <v>002</v>
          </cell>
        </row>
        <row r="54">
          <cell r="E54">
            <v>9</v>
          </cell>
          <cell r="F54">
            <v>16</v>
          </cell>
          <cell r="J54">
            <v>0</v>
          </cell>
          <cell r="N54">
            <v>9</v>
          </cell>
          <cell r="R54" t="str">
            <v>002011013999</v>
          </cell>
          <cell r="S54" t="str">
            <v>002011013</v>
          </cell>
          <cell r="T54" t="str">
            <v>002011</v>
          </cell>
          <cell r="U54" t="str">
            <v>002</v>
          </cell>
        </row>
        <row r="55">
          <cell r="E55">
            <v>9</v>
          </cell>
          <cell r="F55">
            <v>16</v>
          </cell>
          <cell r="J55">
            <v>0</v>
          </cell>
          <cell r="N55">
            <v>9</v>
          </cell>
          <cell r="R55" t="str">
            <v>003016999999</v>
          </cell>
          <cell r="S55" t="str">
            <v>003016999</v>
          </cell>
          <cell r="T55" t="str">
            <v>003016</v>
          </cell>
          <cell r="U55" t="str">
            <v>003</v>
          </cell>
        </row>
        <row r="56">
          <cell r="E56">
            <v>9</v>
          </cell>
          <cell r="F56">
            <v>16</v>
          </cell>
          <cell r="J56">
            <v>0</v>
          </cell>
          <cell r="N56">
            <v>9</v>
          </cell>
          <cell r="R56" t="str">
            <v>003018999999</v>
          </cell>
          <cell r="S56" t="str">
            <v>003018999</v>
          </cell>
          <cell r="T56" t="str">
            <v>003018</v>
          </cell>
          <cell r="U56" t="str">
            <v>003</v>
          </cell>
        </row>
        <row r="57">
          <cell r="E57">
            <v>9</v>
          </cell>
          <cell r="F57">
            <v>16</v>
          </cell>
          <cell r="J57">
            <v>15443.8028448</v>
          </cell>
          <cell r="N57">
            <v>9</v>
          </cell>
          <cell r="R57" t="str">
            <v>003019999999</v>
          </cell>
          <cell r="S57" t="str">
            <v>003019999</v>
          </cell>
          <cell r="T57" t="str">
            <v>003019</v>
          </cell>
          <cell r="U57" t="str">
            <v>003</v>
          </cell>
        </row>
        <row r="58">
          <cell r="E58">
            <v>9</v>
          </cell>
          <cell r="F58">
            <v>16</v>
          </cell>
          <cell r="J58">
            <v>0</v>
          </cell>
          <cell r="N58">
            <v>9</v>
          </cell>
          <cell r="R58" t="str">
            <v>003020025999</v>
          </cell>
          <cell r="S58" t="str">
            <v>003020025</v>
          </cell>
          <cell r="T58" t="str">
            <v>003020</v>
          </cell>
          <cell r="U58" t="str">
            <v>003</v>
          </cell>
        </row>
        <row r="59">
          <cell r="E59">
            <v>9</v>
          </cell>
          <cell r="F59">
            <v>16</v>
          </cell>
          <cell r="J59">
            <v>0</v>
          </cell>
          <cell r="N59">
            <v>9</v>
          </cell>
          <cell r="R59" t="str">
            <v>003020026999</v>
          </cell>
          <cell r="S59" t="str">
            <v>003020026</v>
          </cell>
          <cell r="T59" t="str">
            <v>003020</v>
          </cell>
          <cell r="U59" t="str">
            <v>003</v>
          </cell>
        </row>
        <row r="60">
          <cell r="E60">
            <v>9</v>
          </cell>
          <cell r="F60">
            <v>16</v>
          </cell>
          <cell r="J60">
            <v>0</v>
          </cell>
          <cell r="N60">
            <v>9</v>
          </cell>
          <cell r="R60" t="str">
            <v>003020027999</v>
          </cell>
          <cell r="S60" t="str">
            <v>003020027</v>
          </cell>
          <cell r="T60" t="str">
            <v>003020</v>
          </cell>
          <cell r="U60" t="str">
            <v>003</v>
          </cell>
        </row>
        <row r="61">
          <cell r="E61">
            <v>9</v>
          </cell>
          <cell r="F61">
            <v>16</v>
          </cell>
          <cell r="J61">
            <v>0</v>
          </cell>
          <cell r="N61">
            <v>9</v>
          </cell>
          <cell r="R61" t="str">
            <v>003020029999</v>
          </cell>
          <cell r="S61" t="str">
            <v>003020029</v>
          </cell>
          <cell r="T61" t="str">
            <v>003020</v>
          </cell>
          <cell r="U61" t="str">
            <v>003</v>
          </cell>
        </row>
        <row r="62">
          <cell r="E62">
            <v>9</v>
          </cell>
          <cell r="F62">
            <v>16</v>
          </cell>
          <cell r="J62">
            <v>0</v>
          </cell>
          <cell r="N62">
            <v>9</v>
          </cell>
          <cell r="R62" t="str">
            <v>003021038999</v>
          </cell>
          <cell r="S62" t="str">
            <v>003021038</v>
          </cell>
          <cell r="T62" t="str">
            <v>003021</v>
          </cell>
          <cell r="U62" t="str">
            <v>003</v>
          </cell>
        </row>
        <row r="63">
          <cell r="E63">
            <v>9</v>
          </cell>
          <cell r="F63">
            <v>16</v>
          </cell>
          <cell r="J63">
            <v>-15443.8028448</v>
          </cell>
          <cell r="N63">
            <v>9</v>
          </cell>
          <cell r="R63" t="str">
            <v>003022035999</v>
          </cell>
          <cell r="S63" t="str">
            <v>003022035</v>
          </cell>
          <cell r="T63" t="str">
            <v>003022</v>
          </cell>
          <cell r="U63" t="str">
            <v>003</v>
          </cell>
        </row>
        <row r="64">
          <cell r="E64">
            <v>9</v>
          </cell>
          <cell r="F64">
            <v>16</v>
          </cell>
          <cell r="J64">
            <v>0</v>
          </cell>
          <cell r="N64">
            <v>9</v>
          </cell>
          <cell r="R64" t="str">
            <v>004042999999</v>
          </cell>
          <cell r="S64" t="str">
            <v>004042999</v>
          </cell>
          <cell r="T64" t="str">
            <v>004042</v>
          </cell>
          <cell r="U64" t="str">
            <v>004</v>
          </cell>
        </row>
        <row r="65">
          <cell r="E65">
            <v>9</v>
          </cell>
          <cell r="F65">
            <v>16</v>
          </cell>
          <cell r="J65">
            <v>1655.8659479999999</v>
          </cell>
          <cell r="N65">
            <v>9</v>
          </cell>
          <cell r="R65" t="str">
            <v>004044999999</v>
          </cell>
          <cell r="S65" t="str">
            <v>004044999</v>
          </cell>
          <cell r="T65" t="str">
            <v>004044</v>
          </cell>
          <cell r="U65" t="str">
            <v>004</v>
          </cell>
        </row>
        <row r="66">
          <cell r="E66">
            <v>9</v>
          </cell>
          <cell r="F66">
            <v>16</v>
          </cell>
          <cell r="J66">
            <v>0</v>
          </cell>
          <cell r="N66">
            <v>9</v>
          </cell>
          <cell r="R66" t="str">
            <v>004045999999</v>
          </cell>
          <cell r="S66" t="str">
            <v>004045999</v>
          </cell>
          <cell r="T66" t="str">
            <v>004045</v>
          </cell>
          <cell r="U66" t="str">
            <v>004</v>
          </cell>
        </row>
        <row r="67">
          <cell r="E67">
            <v>9</v>
          </cell>
          <cell r="F67">
            <v>16</v>
          </cell>
          <cell r="J67">
            <v>658.77884159999996</v>
          </cell>
          <cell r="N67">
            <v>9</v>
          </cell>
          <cell r="R67" t="str">
            <v>005062063999</v>
          </cell>
          <cell r="S67" t="str">
            <v>005062063</v>
          </cell>
          <cell r="T67" t="str">
            <v>005062</v>
          </cell>
          <cell r="U67" t="str">
            <v>005</v>
          </cell>
        </row>
        <row r="68">
          <cell r="E68">
            <v>9</v>
          </cell>
          <cell r="F68">
            <v>16</v>
          </cell>
          <cell r="J68">
            <v>0</v>
          </cell>
          <cell r="N68">
            <v>9</v>
          </cell>
          <cell r="R68" t="str">
            <v>005062064999</v>
          </cell>
          <cell r="S68" t="str">
            <v>005062064</v>
          </cell>
          <cell r="T68" t="str">
            <v>005062</v>
          </cell>
          <cell r="U68" t="str">
            <v>005</v>
          </cell>
        </row>
        <row r="69">
          <cell r="E69">
            <v>9</v>
          </cell>
          <cell r="F69">
            <v>16</v>
          </cell>
          <cell r="J69">
            <v>528</v>
          </cell>
          <cell r="N69">
            <v>9</v>
          </cell>
          <cell r="R69" t="str">
            <v>005062065999</v>
          </cell>
          <cell r="S69" t="str">
            <v>005062065</v>
          </cell>
          <cell r="T69" t="str">
            <v>005062</v>
          </cell>
          <cell r="U69" t="str">
            <v>005</v>
          </cell>
        </row>
        <row r="70">
          <cell r="E70">
            <v>9</v>
          </cell>
          <cell r="F70">
            <v>16</v>
          </cell>
          <cell r="J70">
            <v>0</v>
          </cell>
          <cell r="N70">
            <v>9</v>
          </cell>
          <cell r="R70" t="str">
            <v>005062067999</v>
          </cell>
          <cell r="S70" t="str">
            <v>005062067</v>
          </cell>
          <cell r="T70" t="str">
            <v>005062</v>
          </cell>
          <cell r="U70" t="str">
            <v>005</v>
          </cell>
        </row>
        <row r="71">
          <cell r="E71">
            <v>9</v>
          </cell>
          <cell r="F71">
            <v>16</v>
          </cell>
          <cell r="J71">
            <v>0</v>
          </cell>
          <cell r="N71">
            <v>4</v>
          </cell>
          <cell r="R71" t="str">
            <v>005062067999</v>
          </cell>
          <cell r="S71" t="str">
            <v>005062067</v>
          </cell>
          <cell r="T71" t="str">
            <v>005062</v>
          </cell>
          <cell r="U71" t="str">
            <v>005</v>
          </cell>
        </row>
        <row r="72">
          <cell r="E72">
            <v>9</v>
          </cell>
          <cell r="F72">
            <v>16</v>
          </cell>
          <cell r="J72">
            <v>208.91513280000001</v>
          </cell>
          <cell r="N72">
            <v>9</v>
          </cell>
          <cell r="R72" t="str">
            <v>005062069090</v>
          </cell>
          <cell r="S72" t="str">
            <v>005062069</v>
          </cell>
          <cell r="T72" t="str">
            <v>005062</v>
          </cell>
          <cell r="U72" t="str">
            <v>005</v>
          </cell>
        </row>
        <row r="73">
          <cell r="E73">
            <v>9</v>
          </cell>
          <cell r="F73">
            <v>16</v>
          </cell>
          <cell r="J73">
            <v>0</v>
          </cell>
          <cell r="N73">
            <v>9</v>
          </cell>
          <cell r="R73" t="str">
            <v>005062070095</v>
          </cell>
          <cell r="S73" t="str">
            <v>005062070</v>
          </cell>
          <cell r="T73" t="str">
            <v>005062</v>
          </cell>
          <cell r="U73" t="str">
            <v>005</v>
          </cell>
        </row>
        <row r="74">
          <cell r="E74">
            <v>9</v>
          </cell>
          <cell r="F74">
            <v>16</v>
          </cell>
          <cell r="J74">
            <v>0</v>
          </cell>
          <cell r="N74">
            <v>9</v>
          </cell>
          <cell r="R74" t="str">
            <v>111888888112</v>
          </cell>
          <cell r="S74" t="str">
            <v>111888888</v>
          </cell>
          <cell r="T74" t="str">
            <v>111888</v>
          </cell>
          <cell r="U74" t="str">
            <v>111</v>
          </cell>
        </row>
        <row r="75">
          <cell r="E75">
            <v>9</v>
          </cell>
          <cell r="F75">
            <v>16</v>
          </cell>
          <cell r="J75">
            <v>22.071231600000001</v>
          </cell>
          <cell r="N75">
            <v>9</v>
          </cell>
          <cell r="R75" t="str">
            <v>111888888113</v>
          </cell>
          <cell r="S75" t="str">
            <v>111888888</v>
          </cell>
          <cell r="T75" t="str">
            <v>111888</v>
          </cell>
          <cell r="U75" t="str">
            <v>111</v>
          </cell>
        </row>
        <row r="76">
          <cell r="E76">
            <v>9</v>
          </cell>
          <cell r="F76">
            <v>16</v>
          </cell>
          <cell r="J76">
            <v>0</v>
          </cell>
          <cell r="N76">
            <v>9</v>
          </cell>
          <cell r="R76" t="str">
            <v>111888888114</v>
          </cell>
          <cell r="S76" t="str">
            <v>111888888</v>
          </cell>
          <cell r="T76" t="str">
            <v>111888</v>
          </cell>
          <cell r="U76" t="str">
            <v>111</v>
          </cell>
        </row>
        <row r="77">
          <cell r="E77">
            <v>9</v>
          </cell>
          <cell r="F77">
            <v>16</v>
          </cell>
          <cell r="J77">
            <v>0</v>
          </cell>
          <cell r="N77">
            <v>9</v>
          </cell>
          <cell r="R77" t="str">
            <v>111888888115</v>
          </cell>
          <cell r="S77" t="str">
            <v>111888888</v>
          </cell>
          <cell r="T77" t="str">
            <v>111888</v>
          </cell>
          <cell r="U77" t="str">
            <v>111</v>
          </cell>
        </row>
        <row r="78">
          <cell r="E78">
            <v>9</v>
          </cell>
          <cell r="F78">
            <v>16</v>
          </cell>
          <cell r="J78">
            <v>37.541354399999996</v>
          </cell>
          <cell r="N78">
            <v>9</v>
          </cell>
          <cell r="R78" t="str">
            <v>111888888116</v>
          </cell>
          <cell r="S78" t="str">
            <v>111888888</v>
          </cell>
          <cell r="T78" t="str">
            <v>111888</v>
          </cell>
          <cell r="U78" t="str">
            <v>111</v>
          </cell>
        </row>
        <row r="79">
          <cell r="E79">
            <v>9</v>
          </cell>
          <cell r="F79">
            <v>16</v>
          </cell>
          <cell r="J79">
            <v>0</v>
          </cell>
          <cell r="N79">
            <v>9</v>
          </cell>
          <cell r="R79" t="str">
            <v>005062074999</v>
          </cell>
          <cell r="S79" t="str">
            <v>005062074</v>
          </cell>
          <cell r="T79" t="str">
            <v>005062</v>
          </cell>
          <cell r="U79" t="str">
            <v>005</v>
          </cell>
        </row>
        <row r="80">
          <cell r="E80">
            <v>9</v>
          </cell>
          <cell r="F80">
            <v>16</v>
          </cell>
          <cell r="J80">
            <v>0</v>
          </cell>
          <cell r="N80">
            <v>9</v>
          </cell>
          <cell r="R80" t="str">
            <v>005062076999</v>
          </cell>
          <cell r="S80" t="str">
            <v>005062076</v>
          </cell>
          <cell r="T80" t="str">
            <v>005062</v>
          </cell>
          <cell r="U80" t="str">
            <v>005</v>
          </cell>
        </row>
        <row r="81">
          <cell r="E81">
            <v>9</v>
          </cell>
          <cell r="F81">
            <v>16</v>
          </cell>
          <cell r="J81">
            <v>0</v>
          </cell>
          <cell r="N81">
            <v>9</v>
          </cell>
          <cell r="R81" t="str">
            <v>005062077999</v>
          </cell>
          <cell r="S81" t="str">
            <v>005062077</v>
          </cell>
          <cell r="T81" t="str">
            <v>005062</v>
          </cell>
          <cell r="U81" t="str">
            <v>005</v>
          </cell>
        </row>
        <row r="82">
          <cell r="E82">
            <v>9</v>
          </cell>
          <cell r="F82">
            <v>16</v>
          </cell>
          <cell r="J82">
            <v>0</v>
          </cell>
          <cell r="N82">
            <v>9</v>
          </cell>
          <cell r="R82" t="str">
            <v>005062078999</v>
          </cell>
          <cell r="S82" t="str">
            <v>005062078</v>
          </cell>
          <cell r="T82" t="str">
            <v>005062</v>
          </cell>
          <cell r="U82" t="str">
            <v>005</v>
          </cell>
        </row>
        <row r="83">
          <cell r="E83">
            <v>9</v>
          </cell>
          <cell r="F83">
            <v>16</v>
          </cell>
          <cell r="J83">
            <v>0</v>
          </cell>
          <cell r="N83">
            <v>9</v>
          </cell>
          <cell r="R83" t="str">
            <v>005046048058</v>
          </cell>
          <cell r="S83" t="str">
            <v>005046048</v>
          </cell>
          <cell r="T83" t="str">
            <v>005046</v>
          </cell>
          <cell r="U83" t="str">
            <v>005</v>
          </cell>
        </row>
        <row r="84">
          <cell r="E84">
            <v>9</v>
          </cell>
          <cell r="F84">
            <v>16</v>
          </cell>
          <cell r="J84">
            <v>123.24201120000001</v>
          </cell>
          <cell r="N84">
            <v>9</v>
          </cell>
          <cell r="R84" t="str">
            <v>005062080097</v>
          </cell>
          <cell r="S84" t="str">
            <v>005062080</v>
          </cell>
          <cell r="T84" t="str">
            <v>005062</v>
          </cell>
          <cell r="U84" t="str">
            <v>005</v>
          </cell>
        </row>
        <row r="85">
          <cell r="E85">
            <v>9</v>
          </cell>
          <cell r="F85">
            <v>16</v>
          </cell>
          <cell r="J85">
            <v>0</v>
          </cell>
          <cell r="N85">
            <v>9</v>
          </cell>
          <cell r="R85" t="str">
            <v>005062080098</v>
          </cell>
          <cell r="S85" t="str">
            <v>005062080</v>
          </cell>
          <cell r="T85" t="str">
            <v>005062</v>
          </cell>
          <cell r="U85" t="str">
            <v>005</v>
          </cell>
        </row>
        <row r="86">
          <cell r="E86">
            <v>9</v>
          </cell>
          <cell r="F86">
            <v>16</v>
          </cell>
          <cell r="J86">
            <v>0</v>
          </cell>
          <cell r="N86">
            <v>9</v>
          </cell>
          <cell r="R86" t="str">
            <v>005062080099</v>
          </cell>
          <cell r="S86" t="str">
            <v>005062080</v>
          </cell>
          <cell r="T86" t="str">
            <v>005062</v>
          </cell>
          <cell r="U86" t="str">
            <v>005</v>
          </cell>
        </row>
        <row r="87">
          <cell r="E87">
            <v>9</v>
          </cell>
          <cell r="F87">
            <v>16</v>
          </cell>
          <cell r="J87">
            <v>0</v>
          </cell>
          <cell r="N87">
            <v>9</v>
          </cell>
          <cell r="R87" t="str">
            <v>005062080101</v>
          </cell>
          <cell r="S87" t="str">
            <v>005062080</v>
          </cell>
          <cell r="T87" t="str">
            <v>005062</v>
          </cell>
          <cell r="U87" t="str">
            <v>005</v>
          </cell>
        </row>
        <row r="88">
          <cell r="E88">
            <v>9</v>
          </cell>
          <cell r="F88">
            <v>16</v>
          </cell>
          <cell r="J88">
            <v>0</v>
          </cell>
          <cell r="N88">
            <v>9</v>
          </cell>
          <cell r="R88" t="str">
            <v>005062081102</v>
          </cell>
          <cell r="S88" t="str">
            <v>005062081</v>
          </cell>
          <cell r="T88" t="str">
            <v>005062</v>
          </cell>
          <cell r="U88" t="str">
            <v>005</v>
          </cell>
        </row>
        <row r="89">
          <cell r="E89">
            <v>9</v>
          </cell>
          <cell r="F89">
            <v>16</v>
          </cell>
          <cell r="J89">
            <v>0</v>
          </cell>
          <cell r="N89">
            <v>9</v>
          </cell>
          <cell r="R89" t="str">
            <v>005062081103</v>
          </cell>
          <cell r="S89" t="str">
            <v>005062081</v>
          </cell>
          <cell r="T89" t="str">
            <v>005062</v>
          </cell>
          <cell r="U89" t="str">
            <v>005</v>
          </cell>
        </row>
        <row r="90">
          <cell r="E90">
            <v>9</v>
          </cell>
          <cell r="F90">
            <v>16</v>
          </cell>
          <cell r="J90">
            <v>0</v>
          </cell>
          <cell r="N90">
            <v>9</v>
          </cell>
          <cell r="R90" t="str">
            <v>005062082999</v>
          </cell>
          <cell r="S90" t="str">
            <v>005062082</v>
          </cell>
          <cell r="T90" t="str">
            <v>005062</v>
          </cell>
          <cell r="U90" t="str">
            <v>005</v>
          </cell>
        </row>
        <row r="91">
          <cell r="E91">
            <v>9</v>
          </cell>
          <cell r="F91">
            <v>16</v>
          </cell>
          <cell r="J91">
            <v>0</v>
          </cell>
          <cell r="N91">
            <v>9</v>
          </cell>
          <cell r="R91" t="str">
            <v>005062069092</v>
          </cell>
          <cell r="S91" t="str">
            <v>005062069</v>
          </cell>
          <cell r="T91" t="str">
            <v>005062</v>
          </cell>
          <cell r="U91" t="str">
            <v>005</v>
          </cell>
        </row>
        <row r="92">
          <cell r="E92">
            <v>9</v>
          </cell>
          <cell r="F92">
            <v>16</v>
          </cell>
          <cell r="J92">
            <v>0</v>
          </cell>
          <cell r="N92">
            <v>9</v>
          </cell>
          <cell r="R92" t="str">
            <v>005062083999</v>
          </cell>
          <cell r="S92" t="str">
            <v>005062083</v>
          </cell>
          <cell r="T92" t="str">
            <v>005062</v>
          </cell>
          <cell r="U92" t="str">
            <v>005</v>
          </cell>
        </row>
        <row r="93">
          <cell r="E93">
            <v>9</v>
          </cell>
          <cell r="F93">
            <v>16</v>
          </cell>
          <cell r="J93">
            <v>5297.0517336000003</v>
          </cell>
          <cell r="N93">
            <v>9</v>
          </cell>
          <cell r="R93" t="str">
            <v>005046047051</v>
          </cell>
          <cell r="S93" t="str">
            <v>005046047</v>
          </cell>
          <cell r="T93" t="str">
            <v>005046</v>
          </cell>
          <cell r="U93" t="str">
            <v>005</v>
          </cell>
        </row>
        <row r="94">
          <cell r="E94">
            <v>9</v>
          </cell>
          <cell r="F94">
            <v>16</v>
          </cell>
          <cell r="J94">
            <v>0</v>
          </cell>
          <cell r="N94">
            <v>9</v>
          </cell>
          <cell r="R94" t="str">
            <v>005046047052</v>
          </cell>
          <cell r="S94" t="str">
            <v>005046047</v>
          </cell>
          <cell r="T94" t="str">
            <v>005046</v>
          </cell>
          <cell r="U94" t="str">
            <v>005</v>
          </cell>
        </row>
        <row r="95">
          <cell r="E95">
            <v>9</v>
          </cell>
          <cell r="F95">
            <v>16</v>
          </cell>
          <cell r="J95">
            <v>0</v>
          </cell>
          <cell r="N95">
            <v>9</v>
          </cell>
          <cell r="R95" t="str">
            <v>005062069093</v>
          </cell>
          <cell r="S95" t="str">
            <v>005062069</v>
          </cell>
          <cell r="T95" t="str">
            <v>005062</v>
          </cell>
          <cell r="U95" t="str">
            <v>005</v>
          </cell>
        </row>
        <row r="96">
          <cell r="E96">
            <v>9</v>
          </cell>
          <cell r="F96">
            <v>16</v>
          </cell>
          <cell r="J96">
            <v>0</v>
          </cell>
          <cell r="N96">
            <v>9</v>
          </cell>
          <cell r="R96" t="str">
            <v>005062069094</v>
          </cell>
          <cell r="S96" t="str">
            <v>005062069</v>
          </cell>
          <cell r="T96" t="str">
            <v>005062</v>
          </cell>
          <cell r="U96" t="str">
            <v>005</v>
          </cell>
        </row>
        <row r="97">
          <cell r="E97">
            <v>9</v>
          </cell>
          <cell r="F97">
            <v>16</v>
          </cell>
          <cell r="J97">
            <v>416.89335599999998</v>
          </cell>
          <cell r="N97">
            <v>9</v>
          </cell>
          <cell r="R97" t="str">
            <v>005046048060</v>
          </cell>
          <cell r="S97" t="str">
            <v>005046048</v>
          </cell>
          <cell r="T97" t="str">
            <v>005046</v>
          </cell>
          <cell r="U97" t="str">
            <v>005</v>
          </cell>
        </row>
        <row r="98">
          <cell r="E98">
            <v>9</v>
          </cell>
          <cell r="F98">
            <v>16</v>
          </cell>
          <cell r="J98">
            <v>0</v>
          </cell>
          <cell r="N98">
            <v>9</v>
          </cell>
          <cell r="R98" t="str">
            <v>005046048060</v>
          </cell>
          <cell r="S98" t="str">
            <v>005046048</v>
          </cell>
          <cell r="T98" t="str">
            <v>005046</v>
          </cell>
          <cell r="U98" t="str">
            <v>005</v>
          </cell>
        </row>
        <row r="99">
          <cell r="E99">
            <v>9</v>
          </cell>
          <cell r="F99">
            <v>16</v>
          </cell>
          <cell r="J99">
            <v>259.23416639999999</v>
          </cell>
          <cell r="N99">
            <v>9</v>
          </cell>
          <cell r="R99" t="str">
            <v>005062084999</v>
          </cell>
          <cell r="S99" t="str">
            <v>005062084</v>
          </cell>
          <cell r="T99" t="str">
            <v>005062</v>
          </cell>
          <cell r="U99" t="str">
            <v>005</v>
          </cell>
        </row>
        <row r="100">
          <cell r="E100">
            <v>9</v>
          </cell>
          <cell r="F100">
            <v>16</v>
          </cell>
          <cell r="J100">
            <v>0</v>
          </cell>
          <cell r="N100">
            <v>9</v>
          </cell>
          <cell r="R100" t="str">
            <v>005062088104</v>
          </cell>
          <cell r="S100" t="str">
            <v>005062088</v>
          </cell>
          <cell r="T100" t="str">
            <v>005062</v>
          </cell>
          <cell r="U100" t="str">
            <v>005</v>
          </cell>
        </row>
        <row r="101">
          <cell r="E101">
            <v>9</v>
          </cell>
          <cell r="F101">
            <v>16</v>
          </cell>
          <cell r="J101">
            <v>0</v>
          </cell>
          <cell r="N101">
            <v>9</v>
          </cell>
          <cell r="R101" t="str">
            <v>005062085999</v>
          </cell>
          <cell r="S101" t="str">
            <v>005062085</v>
          </cell>
          <cell r="T101" t="str">
            <v>005062</v>
          </cell>
          <cell r="U101" t="str">
            <v>005</v>
          </cell>
        </row>
        <row r="102">
          <cell r="E102">
            <v>9</v>
          </cell>
          <cell r="F102">
            <v>16</v>
          </cell>
          <cell r="J102">
            <v>0</v>
          </cell>
          <cell r="N102">
            <v>9</v>
          </cell>
          <cell r="R102" t="str">
            <v>005062085999</v>
          </cell>
          <cell r="S102" t="str">
            <v>005062085</v>
          </cell>
          <cell r="T102" t="str">
            <v>005062</v>
          </cell>
          <cell r="U102" t="str">
            <v>005</v>
          </cell>
        </row>
        <row r="103">
          <cell r="E103">
            <v>9</v>
          </cell>
          <cell r="F103">
            <v>16</v>
          </cell>
          <cell r="J103">
            <v>940.9533672</v>
          </cell>
          <cell r="N103">
            <v>9</v>
          </cell>
          <cell r="R103" t="str">
            <v>005062088105</v>
          </cell>
          <cell r="S103" t="str">
            <v>005062088</v>
          </cell>
          <cell r="T103" t="str">
            <v>005062</v>
          </cell>
          <cell r="U103" t="str">
            <v>005</v>
          </cell>
        </row>
        <row r="104">
          <cell r="E104">
            <v>9</v>
          </cell>
          <cell r="F104">
            <v>16</v>
          </cell>
          <cell r="J104">
            <v>-6119.4</v>
          </cell>
          <cell r="N104">
            <v>9</v>
          </cell>
          <cell r="R104" t="str">
            <v>169170171172</v>
          </cell>
          <cell r="S104" t="str">
            <v>169170171</v>
          </cell>
          <cell r="T104" t="str">
            <v>169170</v>
          </cell>
          <cell r="U104" t="str">
            <v>169</v>
          </cell>
        </row>
        <row r="105">
          <cell r="E105">
            <v>9</v>
          </cell>
          <cell r="F105">
            <v>16</v>
          </cell>
          <cell r="J105">
            <v>-5898.8376846000001</v>
          </cell>
          <cell r="N105">
            <v>9</v>
          </cell>
          <cell r="R105" t="str">
            <v>169170171174</v>
          </cell>
          <cell r="S105" t="str">
            <v>169170171</v>
          </cell>
          <cell r="T105" t="str">
            <v>169170</v>
          </cell>
          <cell r="U105" t="str">
            <v>169</v>
          </cell>
        </row>
        <row r="106">
          <cell r="E106">
            <v>9</v>
          </cell>
          <cell r="F106">
            <v>16</v>
          </cell>
          <cell r="J106">
            <v>-71503.369598220001</v>
          </cell>
          <cell r="N106">
            <v>9</v>
          </cell>
          <cell r="R106" t="str">
            <v>169170175176</v>
          </cell>
          <cell r="S106" t="str">
            <v>169170175</v>
          </cell>
          <cell r="T106" t="str">
            <v>169170</v>
          </cell>
          <cell r="U106" t="str">
            <v>169</v>
          </cell>
        </row>
        <row r="107">
          <cell r="E107">
            <v>9</v>
          </cell>
          <cell r="F107">
            <v>16</v>
          </cell>
          <cell r="J107">
            <v>-307505.99999699998</v>
          </cell>
          <cell r="N107">
            <v>9</v>
          </cell>
          <cell r="R107" t="str">
            <v>169180181999</v>
          </cell>
          <cell r="S107" t="str">
            <v>169180181</v>
          </cell>
          <cell r="T107" t="str">
            <v>169180</v>
          </cell>
          <cell r="U107" t="str">
            <v>169</v>
          </cell>
        </row>
        <row r="108">
          <cell r="E108">
            <v>9</v>
          </cell>
          <cell r="F108">
            <v>16</v>
          </cell>
          <cell r="J108">
            <v>-49999.9999905</v>
          </cell>
          <cell r="N108">
            <v>9</v>
          </cell>
          <cell r="R108" t="str">
            <v>169180181999</v>
          </cell>
          <cell r="S108" t="str">
            <v>169180181</v>
          </cell>
          <cell r="T108" t="str">
            <v>169180</v>
          </cell>
          <cell r="U108" t="str">
            <v>169</v>
          </cell>
        </row>
        <row r="109">
          <cell r="E109">
            <v>9</v>
          </cell>
          <cell r="F109">
            <v>16</v>
          </cell>
          <cell r="J109">
            <v>8509.3249516800006</v>
          </cell>
          <cell r="N109">
            <v>9</v>
          </cell>
          <cell r="R109" t="str">
            <v>169180181999</v>
          </cell>
          <cell r="S109" t="str">
            <v>169180181</v>
          </cell>
          <cell r="T109" t="str">
            <v>169180</v>
          </cell>
          <cell r="U109" t="str">
            <v>169</v>
          </cell>
        </row>
        <row r="110">
          <cell r="E110">
            <v>9</v>
          </cell>
          <cell r="F110">
            <v>16</v>
          </cell>
          <cell r="J110">
            <v>208564.56907313998</v>
          </cell>
          <cell r="N110">
            <v>9</v>
          </cell>
          <cell r="R110" t="str">
            <v>169180181999</v>
          </cell>
          <cell r="S110" t="str">
            <v>169180181</v>
          </cell>
          <cell r="T110" t="str">
            <v>169180</v>
          </cell>
          <cell r="U110" t="str">
            <v>169</v>
          </cell>
        </row>
        <row r="111">
          <cell r="E111">
            <v>9</v>
          </cell>
          <cell r="F111">
            <v>16</v>
          </cell>
          <cell r="J111">
            <v>-131149.99999037999</v>
          </cell>
          <cell r="N111">
            <v>9</v>
          </cell>
          <cell r="R111" t="str">
            <v>169180181999</v>
          </cell>
          <cell r="S111" t="str">
            <v>169180181</v>
          </cell>
          <cell r="T111" t="str">
            <v>169180</v>
          </cell>
          <cell r="U111" t="str">
            <v>169</v>
          </cell>
        </row>
        <row r="112">
          <cell r="E112">
            <v>9</v>
          </cell>
          <cell r="F112">
            <v>16</v>
          </cell>
          <cell r="J112">
            <v>4443.5307000000003</v>
          </cell>
          <cell r="N112">
            <v>9</v>
          </cell>
          <cell r="R112" t="str">
            <v>126127128131</v>
          </cell>
          <cell r="S112" t="str">
            <v>126127128</v>
          </cell>
          <cell r="T112" t="str">
            <v>126127</v>
          </cell>
          <cell r="U112" t="str">
            <v>126</v>
          </cell>
        </row>
        <row r="113">
          <cell r="E113">
            <v>9</v>
          </cell>
          <cell r="F113">
            <v>16</v>
          </cell>
          <cell r="J113">
            <v>-623.85655499999996</v>
          </cell>
          <cell r="N113">
            <v>9</v>
          </cell>
          <cell r="R113" t="str">
            <v>126127128132</v>
          </cell>
          <cell r="S113" t="str">
            <v>126127128</v>
          </cell>
          <cell r="T113" t="str">
            <v>126127</v>
          </cell>
          <cell r="U113" t="str">
            <v>126</v>
          </cell>
        </row>
        <row r="114">
          <cell r="E114">
            <v>9</v>
          </cell>
          <cell r="F114">
            <v>16</v>
          </cell>
          <cell r="J114">
            <v>2612.4304499999998</v>
          </cell>
          <cell r="N114">
            <v>9</v>
          </cell>
          <cell r="R114" t="str">
            <v>126127128133</v>
          </cell>
          <cell r="S114" t="str">
            <v>126127128</v>
          </cell>
          <cell r="T114" t="str">
            <v>126127</v>
          </cell>
          <cell r="U114" t="str">
            <v>126</v>
          </cell>
        </row>
        <row r="115">
          <cell r="E115">
            <v>9</v>
          </cell>
          <cell r="F115">
            <v>16</v>
          </cell>
          <cell r="J115">
            <v>-353.12980709999999</v>
          </cell>
          <cell r="N115">
            <v>9</v>
          </cell>
          <cell r="R115" t="str">
            <v>126127128134</v>
          </cell>
          <cell r="S115" t="str">
            <v>126127128</v>
          </cell>
          <cell r="T115" t="str">
            <v>126127</v>
          </cell>
          <cell r="U115" t="str">
            <v>126</v>
          </cell>
        </row>
        <row r="116">
          <cell r="E116">
            <v>9</v>
          </cell>
          <cell r="F116">
            <v>16</v>
          </cell>
          <cell r="J116">
            <v>0</v>
          </cell>
          <cell r="N116">
            <v>9</v>
          </cell>
          <cell r="R116" t="str">
            <v>126127128135</v>
          </cell>
          <cell r="S116" t="str">
            <v>126127128</v>
          </cell>
          <cell r="T116" t="str">
            <v>126127</v>
          </cell>
          <cell r="U116" t="str">
            <v>126</v>
          </cell>
        </row>
        <row r="117">
          <cell r="E117">
            <v>9</v>
          </cell>
          <cell r="F117">
            <v>16</v>
          </cell>
          <cell r="J117">
            <v>0</v>
          </cell>
          <cell r="N117">
            <v>9</v>
          </cell>
          <cell r="R117" t="str">
            <v>126127128136</v>
          </cell>
          <cell r="S117" t="str">
            <v>126127128</v>
          </cell>
          <cell r="T117" t="str">
            <v>126127</v>
          </cell>
          <cell r="U117" t="str">
            <v>126</v>
          </cell>
        </row>
        <row r="118">
          <cell r="E118">
            <v>9</v>
          </cell>
          <cell r="F118">
            <v>16</v>
          </cell>
          <cell r="J118">
            <v>0</v>
          </cell>
          <cell r="N118">
            <v>9</v>
          </cell>
          <cell r="R118" t="str">
            <v>126127128137</v>
          </cell>
          <cell r="S118" t="str">
            <v>126127128</v>
          </cell>
          <cell r="T118" t="str">
            <v>126127</v>
          </cell>
          <cell r="U118" t="str">
            <v>126</v>
          </cell>
        </row>
        <row r="119">
          <cell r="E119">
            <v>9</v>
          </cell>
          <cell r="F119">
            <v>16</v>
          </cell>
          <cell r="J119">
            <v>0</v>
          </cell>
          <cell r="N119">
            <v>9</v>
          </cell>
          <cell r="R119" t="str">
            <v>126127128138</v>
          </cell>
          <cell r="S119" t="str">
            <v>126127128</v>
          </cell>
          <cell r="T119" t="str">
            <v>126127</v>
          </cell>
          <cell r="U119" t="str">
            <v>126</v>
          </cell>
        </row>
        <row r="120">
          <cell r="E120">
            <v>9</v>
          </cell>
          <cell r="F120">
            <v>16</v>
          </cell>
          <cell r="J120">
            <v>0</v>
          </cell>
          <cell r="N120">
            <v>9</v>
          </cell>
          <cell r="R120" t="str">
            <v>126127128139</v>
          </cell>
          <cell r="S120" t="str">
            <v>126127128</v>
          </cell>
          <cell r="T120" t="str">
            <v>126127</v>
          </cell>
          <cell r="U120" t="str">
            <v>126</v>
          </cell>
        </row>
        <row r="121">
          <cell r="E121">
            <v>9</v>
          </cell>
          <cell r="F121">
            <v>16</v>
          </cell>
          <cell r="J121">
            <v>0</v>
          </cell>
          <cell r="N121">
            <v>9</v>
          </cell>
          <cell r="R121" t="str">
            <v>126127128147</v>
          </cell>
          <cell r="S121" t="str">
            <v>126127128</v>
          </cell>
          <cell r="T121" t="str">
            <v>126127</v>
          </cell>
          <cell r="U121" t="str">
            <v>126</v>
          </cell>
        </row>
        <row r="122">
          <cell r="E122">
            <v>9</v>
          </cell>
          <cell r="F122">
            <v>16</v>
          </cell>
          <cell r="J122">
            <v>0</v>
          </cell>
          <cell r="N122">
            <v>9</v>
          </cell>
          <cell r="R122" t="str">
            <v>126149162163</v>
          </cell>
          <cell r="S122" t="str">
            <v>126149162</v>
          </cell>
          <cell r="T122" t="str">
            <v>126149</v>
          </cell>
          <cell r="U122" t="str">
            <v>126</v>
          </cell>
        </row>
        <row r="123">
          <cell r="E123">
            <v>9</v>
          </cell>
          <cell r="F123">
            <v>16</v>
          </cell>
          <cell r="J123">
            <v>166242.3144984</v>
          </cell>
          <cell r="N123">
            <v>9</v>
          </cell>
          <cell r="R123" t="str">
            <v>126149157999</v>
          </cell>
          <cell r="S123" t="str">
            <v>126149157</v>
          </cell>
          <cell r="T123" t="str">
            <v>126149</v>
          </cell>
          <cell r="U123" t="str">
            <v>126</v>
          </cell>
        </row>
        <row r="124">
          <cell r="E124">
            <v>9</v>
          </cell>
          <cell r="F124">
            <v>16</v>
          </cell>
          <cell r="J124">
            <v>-8457.5845002599999</v>
          </cell>
          <cell r="N124">
            <v>9</v>
          </cell>
          <cell r="R124" t="str">
            <v>126149158999</v>
          </cell>
          <cell r="S124" t="str">
            <v>126149158</v>
          </cell>
          <cell r="T124" t="str">
            <v>126149</v>
          </cell>
          <cell r="U124" t="str">
            <v>126</v>
          </cell>
        </row>
        <row r="125">
          <cell r="E125">
            <v>9</v>
          </cell>
          <cell r="F125">
            <v>16</v>
          </cell>
          <cell r="J125">
            <v>45086.847460199999</v>
          </cell>
          <cell r="N125">
            <v>9</v>
          </cell>
          <cell r="R125" t="str">
            <v>126149334159</v>
          </cell>
          <cell r="S125" t="str">
            <v>126149334</v>
          </cell>
          <cell r="T125" t="str">
            <v>126149</v>
          </cell>
          <cell r="U125" t="str">
            <v>126</v>
          </cell>
        </row>
        <row r="126">
          <cell r="E126">
            <v>9</v>
          </cell>
          <cell r="F126">
            <v>16</v>
          </cell>
          <cell r="J126">
            <v>0</v>
          </cell>
          <cell r="N126">
            <v>9</v>
          </cell>
          <cell r="R126" t="str">
            <v>126149162165</v>
          </cell>
          <cell r="S126" t="str">
            <v>126149162</v>
          </cell>
          <cell r="T126" t="str">
            <v>126149</v>
          </cell>
          <cell r="U126" t="str">
            <v>126</v>
          </cell>
        </row>
        <row r="127">
          <cell r="E127">
            <v>9</v>
          </cell>
          <cell r="F127">
            <v>16</v>
          </cell>
          <cell r="J127">
            <v>0</v>
          </cell>
          <cell r="N127">
            <v>9</v>
          </cell>
          <cell r="R127" t="str">
            <v>126149161322</v>
          </cell>
          <cell r="S127" t="str">
            <v>126149161</v>
          </cell>
          <cell r="T127" t="str">
            <v>126149</v>
          </cell>
          <cell r="U127" t="str">
            <v>126</v>
          </cell>
        </row>
        <row r="128">
          <cell r="E128">
            <v>9</v>
          </cell>
          <cell r="F128">
            <v>16</v>
          </cell>
          <cell r="J128">
            <v>0</v>
          </cell>
          <cell r="N128">
            <v>9</v>
          </cell>
          <cell r="R128" t="str">
            <v>126149161322</v>
          </cell>
          <cell r="S128" t="str">
            <v>126149161</v>
          </cell>
          <cell r="T128" t="str">
            <v>126149</v>
          </cell>
          <cell r="U128" t="str">
            <v>126</v>
          </cell>
        </row>
        <row r="129">
          <cell r="E129">
            <v>9</v>
          </cell>
          <cell r="F129">
            <v>16</v>
          </cell>
          <cell r="J129">
            <v>0</v>
          </cell>
          <cell r="N129">
            <v>9</v>
          </cell>
          <cell r="R129" t="str">
            <v>126149161322</v>
          </cell>
          <cell r="S129" t="str">
            <v>126149161</v>
          </cell>
          <cell r="T129" t="str">
            <v>126149</v>
          </cell>
          <cell r="U129" t="str">
            <v>126</v>
          </cell>
        </row>
        <row r="130">
          <cell r="E130">
            <v>9</v>
          </cell>
          <cell r="F130">
            <v>16</v>
          </cell>
          <cell r="J130">
            <v>0</v>
          </cell>
          <cell r="N130">
            <v>9</v>
          </cell>
          <cell r="R130" t="str">
            <v>126149161322</v>
          </cell>
          <cell r="S130" t="str">
            <v>126149161</v>
          </cell>
          <cell r="T130" t="str">
            <v>126149</v>
          </cell>
          <cell r="U130" t="str">
            <v>126</v>
          </cell>
        </row>
        <row r="131">
          <cell r="E131">
            <v>9</v>
          </cell>
          <cell r="F131">
            <v>16</v>
          </cell>
          <cell r="J131">
            <v>0</v>
          </cell>
          <cell r="N131">
            <v>9</v>
          </cell>
          <cell r="R131" t="str">
            <v>126149161322</v>
          </cell>
          <cell r="S131" t="str">
            <v>126149161</v>
          </cell>
          <cell r="T131" t="str">
            <v>126149</v>
          </cell>
          <cell r="U131" t="str">
            <v>126</v>
          </cell>
        </row>
        <row r="132">
          <cell r="E132">
            <v>9</v>
          </cell>
          <cell r="F132">
            <v>16</v>
          </cell>
          <cell r="J132">
            <v>0</v>
          </cell>
          <cell r="N132">
            <v>9</v>
          </cell>
          <cell r="R132" t="str">
            <v>126149161322</v>
          </cell>
          <cell r="S132" t="str">
            <v>126149161</v>
          </cell>
          <cell r="T132" t="str">
            <v>126149</v>
          </cell>
          <cell r="U132" t="str">
            <v>126</v>
          </cell>
        </row>
        <row r="133">
          <cell r="E133">
            <v>9</v>
          </cell>
          <cell r="F133">
            <v>16</v>
          </cell>
          <cell r="J133">
            <v>0</v>
          </cell>
          <cell r="N133">
            <v>9</v>
          </cell>
          <cell r="R133" t="str">
            <v>126149161322</v>
          </cell>
          <cell r="S133" t="str">
            <v>126149161</v>
          </cell>
          <cell r="T133" t="str">
            <v>126149</v>
          </cell>
          <cell r="U133" t="str">
            <v>126</v>
          </cell>
        </row>
        <row r="134">
          <cell r="E134">
            <v>9</v>
          </cell>
          <cell r="F134">
            <v>16</v>
          </cell>
          <cell r="J134">
            <v>0</v>
          </cell>
          <cell r="N134">
            <v>9</v>
          </cell>
          <cell r="R134" t="str">
            <v>126149150154</v>
          </cell>
          <cell r="S134" t="str">
            <v>126149150</v>
          </cell>
          <cell r="T134" t="str">
            <v>126149</v>
          </cell>
          <cell r="U134" t="str">
            <v>126</v>
          </cell>
        </row>
        <row r="135">
          <cell r="E135">
            <v>9</v>
          </cell>
          <cell r="F135">
            <v>16</v>
          </cell>
          <cell r="J135">
            <v>44883.788555760002</v>
          </cell>
          <cell r="N135">
            <v>9</v>
          </cell>
          <cell r="R135" t="str">
            <v>126149333155</v>
          </cell>
          <cell r="S135" t="str">
            <v>126149333</v>
          </cell>
          <cell r="T135" t="str">
            <v>126149</v>
          </cell>
          <cell r="U135" t="str">
            <v>126</v>
          </cell>
        </row>
        <row r="136">
          <cell r="E136">
            <v>9</v>
          </cell>
          <cell r="F136">
            <v>16</v>
          </cell>
          <cell r="J136">
            <v>0</v>
          </cell>
          <cell r="N136">
            <v>9</v>
          </cell>
          <cell r="R136" t="str">
            <v>126149162167</v>
          </cell>
          <cell r="S136" t="str">
            <v>126149162</v>
          </cell>
          <cell r="T136" t="str">
            <v>126149</v>
          </cell>
          <cell r="U136" t="str">
            <v>126</v>
          </cell>
        </row>
        <row r="137">
          <cell r="E137">
            <v>9</v>
          </cell>
          <cell r="F137">
            <v>16</v>
          </cell>
          <cell r="J137">
            <v>9.1139999999999993E-4</v>
          </cell>
          <cell r="N137">
            <v>9</v>
          </cell>
          <cell r="R137" t="str">
            <v>126149168246</v>
          </cell>
          <cell r="S137" t="str">
            <v>126149168</v>
          </cell>
          <cell r="T137" t="str">
            <v>126149</v>
          </cell>
          <cell r="U137" t="str">
            <v>126</v>
          </cell>
        </row>
        <row r="138">
          <cell r="E138">
            <v>9</v>
          </cell>
          <cell r="F138">
            <v>16</v>
          </cell>
          <cell r="J138">
            <v>636.20116854000003</v>
          </cell>
          <cell r="N138">
            <v>9</v>
          </cell>
          <cell r="R138" t="str">
            <v>126149168271</v>
          </cell>
          <cell r="S138" t="str">
            <v>126149168</v>
          </cell>
          <cell r="T138" t="str">
            <v>126149</v>
          </cell>
          <cell r="U138" t="str">
            <v>126</v>
          </cell>
        </row>
        <row r="139">
          <cell r="E139">
            <v>9</v>
          </cell>
          <cell r="F139">
            <v>16</v>
          </cell>
          <cell r="J139">
            <v>945.31547249999994</v>
          </cell>
          <cell r="N139">
            <v>9</v>
          </cell>
          <cell r="R139" t="str">
            <v>126149168272</v>
          </cell>
          <cell r="S139" t="str">
            <v>126149168</v>
          </cell>
          <cell r="T139" t="str">
            <v>126149</v>
          </cell>
          <cell r="U139" t="str">
            <v>126</v>
          </cell>
        </row>
        <row r="140">
          <cell r="E140">
            <v>9</v>
          </cell>
          <cell r="F140">
            <v>16</v>
          </cell>
          <cell r="J140">
            <v>-473.62029833999998</v>
          </cell>
          <cell r="N140">
            <v>9</v>
          </cell>
          <cell r="R140" t="str">
            <v>169187236273</v>
          </cell>
          <cell r="S140" t="str">
            <v>169187236</v>
          </cell>
          <cell r="T140" t="str">
            <v>169187</v>
          </cell>
          <cell r="U140" t="str">
            <v>169</v>
          </cell>
        </row>
        <row r="141">
          <cell r="E141">
            <v>9</v>
          </cell>
          <cell r="F141">
            <v>16</v>
          </cell>
          <cell r="J141">
            <v>0</v>
          </cell>
          <cell r="N141">
            <v>9</v>
          </cell>
          <cell r="R141" t="str">
            <v>126149168309</v>
          </cell>
          <cell r="S141" t="str">
            <v>126149168</v>
          </cell>
          <cell r="T141" t="str">
            <v>126149</v>
          </cell>
          <cell r="U141" t="str">
            <v>126</v>
          </cell>
        </row>
        <row r="142">
          <cell r="E142">
            <v>9</v>
          </cell>
          <cell r="F142">
            <v>16</v>
          </cell>
          <cell r="J142">
            <v>-16744.615932239998</v>
          </cell>
          <cell r="N142">
            <v>9</v>
          </cell>
          <cell r="R142" t="str">
            <v>169187229230</v>
          </cell>
          <cell r="S142" t="str">
            <v>169187229</v>
          </cell>
          <cell r="T142" t="str">
            <v>169187</v>
          </cell>
          <cell r="U142" t="str">
            <v>169</v>
          </cell>
        </row>
        <row r="143">
          <cell r="E143">
            <v>9</v>
          </cell>
          <cell r="F143">
            <v>16</v>
          </cell>
          <cell r="J143">
            <v>-11607.111133800001</v>
          </cell>
          <cell r="N143">
            <v>9</v>
          </cell>
          <cell r="R143" t="str">
            <v>169187188189</v>
          </cell>
          <cell r="S143" t="str">
            <v>169187188</v>
          </cell>
          <cell r="T143" t="str">
            <v>169187</v>
          </cell>
          <cell r="U143" t="str">
            <v>169</v>
          </cell>
        </row>
        <row r="144">
          <cell r="E144">
            <v>9</v>
          </cell>
          <cell r="F144">
            <v>16</v>
          </cell>
          <cell r="J144">
            <v>-15029.243379359999</v>
          </cell>
          <cell r="N144">
            <v>9</v>
          </cell>
          <cell r="R144" t="str">
            <v>169187210214</v>
          </cell>
          <cell r="S144" t="str">
            <v>169187210</v>
          </cell>
          <cell r="T144" t="str">
            <v>169187</v>
          </cell>
          <cell r="U144" t="str">
            <v>169</v>
          </cell>
        </row>
        <row r="145">
          <cell r="E145">
            <v>9</v>
          </cell>
          <cell r="F145">
            <v>16</v>
          </cell>
          <cell r="J145">
            <v>0</v>
          </cell>
          <cell r="N145">
            <v>9</v>
          </cell>
          <cell r="R145" t="str">
            <v>169187210227</v>
          </cell>
          <cell r="S145" t="str">
            <v>169187210</v>
          </cell>
          <cell r="T145" t="str">
            <v>169187</v>
          </cell>
          <cell r="U145" t="str">
            <v>169</v>
          </cell>
        </row>
        <row r="146">
          <cell r="E146">
            <v>9</v>
          </cell>
          <cell r="F146">
            <v>16</v>
          </cell>
          <cell r="J146">
            <v>0</v>
          </cell>
          <cell r="N146">
            <v>9</v>
          </cell>
          <cell r="R146" t="str">
            <v>169187191192</v>
          </cell>
          <cell r="S146" t="str">
            <v>169187191</v>
          </cell>
          <cell r="T146" t="str">
            <v>169187</v>
          </cell>
          <cell r="U146" t="str">
            <v>169</v>
          </cell>
        </row>
        <row r="147">
          <cell r="E147">
            <v>9</v>
          </cell>
          <cell r="F147">
            <v>16</v>
          </cell>
          <cell r="J147">
            <v>-33593.931790859999</v>
          </cell>
          <cell r="N147">
            <v>9</v>
          </cell>
          <cell r="R147" t="str">
            <v>169187191193</v>
          </cell>
          <cell r="S147" t="str">
            <v>169187191</v>
          </cell>
          <cell r="T147" t="str">
            <v>169187</v>
          </cell>
          <cell r="U147" t="str">
            <v>169</v>
          </cell>
        </row>
        <row r="148">
          <cell r="E148">
            <v>9</v>
          </cell>
          <cell r="F148">
            <v>16</v>
          </cell>
          <cell r="J148">
            <v>0</v>
          </cell>
          <cell r="N148">
            <v>9</v>
          </cell>
          <cell r="R148" t="str">
            <v>169187191194</v>
          </cell>
          <cell r="S148" t="str">
            <v>169187191</v>
          </cell>
          <cell r="T148" t="str">
            <v>169187</v>
          </cell>
          <cell r="U148" t="str">
            <v>169</v>
          </cell>
        </row>
        <row r="149">
          <cell r="E149">
            <v>9</v>
          </cell>
          <cell r="F149">
            <v>16</v>
          </cell>
          <cell r="J149">
            <v>0</v>
          </cell>
          <cell r="N149">
            <v>9</v>
          </cell>
          <cell r="R149" t="str">
            <v>169187191196</v>
          </cell>
          <cell r="S149" t="str">
            <v>169187191</v>
          </cell>
          <cell r="T149" t="str">
            <v>169187</v>
          </cell>
          <cell r="U149" t="str">
            <v>169</v>
          </cell>
        </row>
        <row r="150">
          <cell r="E150">
            <v>9</v>
          </cell>
          <cell r="F150">
            <v>16</v>
          </cell>
          <cell r="J150">
            <v>-10259.019891119999</v>
          </cell>
          <cell r="N150">
            <v>9</v>
          </cell>
          <cell r="R150" t="str">
            <v>169187199203</v>
          </cell>
          <cell r="S150" t="str">
            <v>169187199</v>
          </cell>
          <cell r="T150" t="str">
            <v>169187</v>
          </cell>
          <cell r="U150" t="str">
            <v>169</v>
          </cell>
        </row>
        <row r="151">
          <cell r="E151">
            <v>9</v>
          </cell>
          <cell r="F151">
            <v>16</v>
          </cell>
          <cell r="J151">
            <v>0</v>
          </cell>
          <cell r="N151">
            <v>9</v>
          </cell>
          <cell r="R151" t="str">
            <v>169187199204</v>
          </cell>
          <cell r="S151" t="str">
            <v>169187199</v>
          </cell>
          <cell r="T151" t="str">
            <v>169187</v>
          </cell>
          <cell r="U151" t="str">
            <v>169</v>
          </cell>
        </row>
        <row r="152">
          <cell r="E152">
            <v>9</v>
          </cell>
          <cell r="F152">
            <v>16</v>
          </cell>
          <cell r="J152">
            <v>0</v>
          </cell>
          <cell r="N152">
            <v>9</v>
          </cell>
          <cell r="R152" t="str">
            <v>169187229232</v>
          </cell>
          <cell r="S152" t="str">
            <v>169187229</v>
          </cell>
          <cell r="T152" t="str">
            <v>169187</v>
          </cell>
          <cell r="U152" t="str">
            <v>169</v>
          </cell>
        </row>
        <row r="153">
          <cell r="E153">
            <v>9</v>
          </cell>
          <cell r="F153">
            <v>16</v>
          </cell>
          <cell r="J153">
            <v>-74180.925684599992</v>
          </cell>
          <cell r="N153">
            <v>9</v>
          </cell>
          <cell r="R153" t="str">
            <v>169187229234</v>
          </cell>
          <cell r="S153" t="str">
            <v>169187229</v>
          </cell>
          <cell r="T153" t="str">
            <v>169187</v>
          </cell>
          <cell r="U153" t="str">
            <v>169</v>
          </cell>
        </row>
        <row r="154">
          <cell r="E154">
            <v>9</v>
          </cell>
          <cell r="F154">
            <v>16</v>
          </cell>
          <cell r="J154">
            <v>-193240.71922427998</v>
          </cell>
          <cell r="N154">
            <v>9</v>
          </cell>
          <cell r="R154" t="str">
            <v>169187205999</v>
          </cell>
          <cell r="S154" t="str">
            <v>169187205</v>
          </cell>
          <cell r="T154" t="str">
            <v>169187</v>
          </cell>
          <cell r="U154" t="str">
            <v>169</v>
          </cell>
        </row>
        <row r="155">
          <cell r="E155">
            <v>9</v>
          </cell>
          <cell r="F155">
            <v>16</v>
          </cell>
          <cell r="J155">
            <v>-30681.892821719997</v>
          </cell>
          <cell r="N155">
            <v>9</v>
          </cell>
          <cell r="R155" t="str">
            <v>169187206207</v>
          </cell>
          <cell r="S155" t="str">
            <v>169187206</v>
          </cell>
          <cell r="T155" t="str">
            <v>169187</v>
          </cell>
          <cell r="U155" t="str">
            <v>169</v>
          </cell>
        </row>
        <row r="156">
          <cell r="E156">
            <v>9</v>
          </cell>
          <cell r="F156">
            <v>16</v>
          </cell>
          <cell r="J156">
            <v>0</v>
          </cell>
          <cell r="N156">
            <v>9</v>
          </cell>
          <cell r="R156" t="str">
            <v>126149168305</v>
          </cell>
          <cell r="S156" t="str">
            <v>126149168</v>
          </cell>
          <cell r="T156" t="str">
            <v>126149</v>
          </cell>
          <cell r="U156" t="str">
            <v>126</v>
          </cell>
        </row>
        <row r="157">
          <cell r="E157">
            <v>9</v>
          </cell>
          <cell r="F157">
            <v>16</v>
          </cell>
          <cell r="J157">
            <v>475488.77717417997</v>
          </cell>
          <cell r="N157">
            <v>9</v>
          </cell>
          <cell r="R157" t="str">
            <v>169170175178</v>
          </cell>
          <cell r="S157" t="str">
            <v>169170175</v>
          </cell>
          <cell r="T157" t="str">
            <v>169170</v>
          </cell>
          <cell r="U157" t="str">
            <v>169</v>
          </cell>
        </row>
        <row r="158">
          <cell r="E158">
            <v>5</v>
          </cell>
          <cell r="F158">
            <v>16</v>
          </cell>
          <cell r="J158">
            <v>-26350.1273664</v>
          </cell>
          <cell r="N158">
            <v>5</v>
          </cell>
          <cell r="R158" t="str">
            <v>002006999999</v>
          </cell>
          <cell r="S158" t="str">
            <v>002006999</v>
          </cell>
          <cell r="T158" t="str">
            <v>002006</v>
          </cell>
          <cell r="U158" t="str">
            <v>002</v>
          </cell>
        </row>
        <row r="159">
          <cell r="E159">
            <v>5</v>
          </cell>
          <cell r="F159">
            <v>16</v>
          </cell>
          <cell r="J159">
            <v>0</v>
          </cell>
          <cell r="N159">
            <v>5</v>
          </cell>
          <cell r="R159" t="str">
            <v>002008999999</v>
          </cell>
          <cell r="S159" t="str">
            <v>002008999</v>
          </cell>
          <cell r="T159" t="str">
            <v>002008</v>
          </cell>
          <cell r="U159" t="str">
            <v>002</v>
          </cell>
        </row>
        <row r="160">
          <cell r="E160">
            <v>5</v>
          </cell>
          <cell r="F160">
            <v>16</v>
          </cell>
          <cell r="J160">
            <v>0</v>
          </cell>
          <cell r="N160">
            <v>5</v>
          </cell>
          <cell r="R160" t="str">
            <v>002009999999</v>
          </cell>
          <cell r="S160" t="str">
            <v>002009999</v>
          </cell>
          <cell r="T160" t="str">
            <v>002009</v>
          </cell>
          <cell r="U160" t="str">
            <v>002</v>
          </cell>
        </row>
        <row r="161">
          <cell r="E161">
            <v>5</v>
          </cell>
          <cell r="F161">
            <v>16</v>
          </cell>
          <cell r="J161">
            <v>0</v>
          </cell>
          <cell r="N161">
            <v>5</v>
          </cell>
          <cell r="R161" t="str">
            <v>002011012999</v>
          </cell>
          <cell r="S161" t="str">
            <v>002011012</v>
          </cell>
          <cell r="T161" t="str">
            <v>002011</v>
          </cell>
          <cell r="U161" t="str">
            <v>002</v>
          </cell>
        </row>
        <row r="162">
          <cell r="E162">
            <v>5</v>
          </cell>
          <cell r="F162">
            <v>16</v>
          </cell>
          <cell r="J162">
            <v>0</v>
          </cell>
          <cell r="N162">
            <v>5</v>
          </cell>
          <cell r="R162" t="str">
            <v>002011012999</v>
          </cell>
          <cell r="S162" t="str">
            <v>002011012</v>
          </cell>
          <cell r="T162" t="str">
            <v>002011</v>
          </cell>
          <cell r="U162" t="str">
            <v>002</v>
          </cell>
        </row>
        <row r="163">
          <cell r="E163">
            <v>5</v>
          </cell>
          <cell r="F163">
            <v>16</v>
          </cell>
          <cell r="J163">
            <v>-2927.7911136000002</v>
          </cell>
          <cell r="N163">
            <v>5</v>
          </cell>
          <cell r="R163" t="str">
            <v>002011013999</v>
          </cell>
          <cell r="S163" t="str">
            <v>002011013</v>
          </cell>
          <cell r="T163" t="str">
            <v>002011</v>
          </cell>
          <cell r="U163" t="str">
            <v>002</v>
          </cell>
        </row>
        <row r="164">
          <cell r="E164">
            <v>5</v>
          </cell>
          <cell r="F164">
            <v>16</v>
          </cell>
          <cell r="J164">
            <v>0</v>
          </cell>
          <cell r="N164">
            <v>5</v>
          </cell>
          <cell r="R164" t="str">
            <v>003016999999</v>
          </cell>
          <cell r="S164" t="str">
            <v>003016999</v>
          </cell>
          <cell r="T164" t="str">
            <v>003016</v>
          </cell>
          <cell r="U164" t="str">
            <v>003</v>
          </cell>
        </row>
        <row r="165">
          <cell r="E165">
            <v>5</v>
          </cell>
          <cell r="F165">
            <v>16</v>
          </cell>
          <cell r="J165">
            <v>453.12</v>
          </cell>
          <cell r="N165">
            <v>5</v>
          </cell>
          <cell r="R165" t="str">
            <v>003018999999</v>
          </cell>
          <cell r="S165" t="str">
            <v>003018999</v>
          </cell>
          <cell r="T165" t="str">
            <v>003018</v>
          </cell>
          <cell r="U165" t="str">
            <v>003</v>
          </cell>
        </row>
        <row r="166">
          <cell r="E166">
            <v>5</v>
          </cell>
          <cell r="F166">
            <v>16</v>
          </cell>
          <cell r="J166">
            <v>6028.32</v>
          </cell>
          <cell r="N166">
            <v>5</v>
          </cell>
          <cell r="R166" t="str">
            <v>003019999999</v>
          </cell>
          <cell r="S166" t="str">
            <v>003019999</v>
          </cell>
          <cell r="T166" t="str">
            <v>003019</v>
          </cell>
          <cell r="U166" t="str">
            <v>003</v>
          </cell>
        </row>
        <row r="167">
          <cell r="E167">
            <v>5</v>
          </cell>
          <cell r="F167">
            <v>16</v>
          </cell>
          <cell r="J167">
            <v>0</v>
          </cell>
          <cell r="N167">
            <v>5</v>
          </cell>
          <cell r="R167" t="str">
            <v>003020025999</v>
          </cell>
          <cell r="S167" t="str">
            <v>003020025</v>
          </cell>
          <cell r="T167" t="str">
            <v>003020</v>
          </cell>
          <cell r="U167" t="str">
            <v>003</v>
          </cell>
        </row>
        <row r="168">
          <cell r="E168">
            <v>5</v>
          </cell>
          <cell r="F168">
            <v>16</v>
          </cell>
          <cell r="J168">
            <v>0</v>
          </cell>
          <cell r="N168">
            <v>5</v>
          </cell>
          <cell r="R168" t="str">
            <v>003020026999</v>
          </cell>
          <cell r="S168" t="str">
            <v>003020026</v>
          </cell>
          <cell r="T168" t="str">
            <v>003020</v>
          </cell>
          <cell r="U168" t="str">
            <v>003</v>
          </cell>
        </row>
        <row r="169">
          <cell r="E169">
            <v>5</v>
          </cell>
          <cell r="F169">
            <v>16</v>
          </cell>
          <cell r="J169">
            <v>0</v>
          </cell>
          <cell r="N169">
            <v>5</v>
          </cell>
          <cell r="R169" t="str">
            <v>003020027999</v>
          </cell>
          <cell r="S169" t="str">
            <v>003020027</v>
          </cell>
          <cell r="T169" t="str">
            <v>003020</v>
          </cell>
          <cell r="U169" t="str">
            <v>003</v>
          </cell>
        </row>
        <row r="170">
          <cell r="E170">
            <v>5</v>
          </cell>
          <cell r="F170">
            <v>16</v>
          </cell>
          <cell r="J170">
            <v>0</v>
          </cell>
          <cell r="N170">
            <v>5</v>
          </cell>
          <cell r="R170" t="str">
            <v>003020028999</v>
          </cell>
          <cell r="S170" t="str">
            <v>003020028</v>
          </cell>
          <cell r="T170" t="str">
            <v>003020</v>
          </cell>
          <cell r="U170" t="str">
            <v>003</v>
          </cell>
        </row>
        <row r="171">
          <cell r="E171">
            <v>5</v>
          </cell>
          <cell r="F171">
            <v>16</v>
          </cell>
          <cell r="J171">
            <v>0</v>
          </cell>
          <cell r="N171">
            <v>5</v>
          </cell>
          <cell r="R171" t="str">
            <v>003020029999</v>
          </cell>
          <cell r="S171" t="str">
            <v>003020029</v>
          </cell>
          <cell r="T171" t="str">
            <v>003020</v>
          </cell>
          <cell r="U171" t="str">
            <v>003</v>
          </cell>
        </row>
        <row r="172">
          <cell r="E172">
            <v>5</v>
          </cell>
          <cell r="F172">
            <v>16</v>
          </cell>
          <cell r="J172">
            <v>0</v>
          </cell>
          <cell r="N172">
            <v>5</v>
          </cell>
          <cell r="R172" t="str">
            <v>003022035999</v>
          </cell>
          <cell r="S172" t="str">
            <v>003022035</v>
          </cell>
          <cell r="T172" t="str">
            <v>003022</v>
          </cell>
          <cell r="U172" t="str">
            <v>003</v>
          </cell>
        </row>
        <row r="173">
          <cell r="E173">
            <v>5</v>
          </cell>
          <cell r="F173">
            <v>16</v>
          </cell>
          <cell r="J173">
            <v>13919.9999952</v>
          </cell>
          <cell r="N173">
            <v>5</v>
          </cell>
          <cell r="R173" t="str">
            <v>003022035999</v>
          </cell>
          <cell r="S173" t="str">
            <v>003022035</v>
          </cell>
          <cell r="T173" t="str">
            <v>003022</v>
          </cell>
          <cell r="U173" t="str">
            <v>003</v>
          </cell>
        </row>
        <row r="174">
          <cell r="E174">
            <v>5</v>
          </cell>
          <cell r="F174">
            <v>16</v>
          </cell>
          <cell r="J174">
            <v>0</v>
          </cell>
          <cell r="N174">
            <v>5</v>
          </cell>
          <cell r="R174" t="str">
            <v>004042999999</v>
          </cell>
          <cell r="S174" t="str">
            <v>004042999</v>
          </cell>
          <cell r="T174" t="str">
            <v>004042</v>
          </cell>
          <cell r="U174" t="str">
            <v>004</v>
          </cell>
        </row>
        <row r="175">
          <cell r="E175">
            <v>5</v>
          </cell>
          <cell r="F175">
            <v>16</v>
          </cell>
          <cell r="J175">
            <v>-7560.3351791999994</v>
          </cell>
          <cell r="N175">
            <v>5</v>
          </cell>
          <cell r="R175" t="str">
            <v>004044999999</v>
          </cell>
          <cell r="S175" t="str">
            <v>004044999</v>
          </cell>
          <cell r="T175" t="str">
            <v>004044</v>
          </cell>
          <cell r="U175" t="str">
            <v>004</v>
          </cell>
        </row>
        <row r="176">
          <cell r="E176">
            <v>5</v>
          </cell>
          <cell r="F176">
            <v>16</v>
          </cell>
          <cell r="J176">
            <v>0</v>
          </cell>
          <cell r="N176">
            <v>5</v>
          </cell>
          <cell r="R176" t="str">
            <v>005062063999</v>
          </cell>
          <cell r="S176" t="str">
            <v>005062063</v>
          </cell>
          <cell r="T176" t="str">
            <v>005062</v>
          </cell>
          <cell r="U176" t="str">
            <v>005</v>
          </cell>
        </row>
        <row r="177">
          <cell r="E177">
            <v>5</v>
          </cell>
          <cell r="F177">
            <v>16</v>
          </cell>
          <cell r="J177">
            <v>0</v>
          </cell>
          <cell r="N177">
            <v>5</v>
          </cell>
          <cell r="R177" t="str">
            <v>005062067999</v>
          </cell>
          <cell r="S177" t="str">
            <v>005062067</v>
          </cell>
          <cell r="T177" t="str">
            <v>005062</v>
          </cell>
          <cell r="U177" t="str">
            <v>005</v>
          </cell>
        </row>
        <row r="178">
          <cell r="E178">
            <v>5</v>
          </cell>
          <cell r="F178">
            <v>16</v>
          </cell>
          <cell r="J178">
            <v>28.50432</v>
          </cell>
          <cell r="N178">
            <v>5</v>
          </cell>
          <cell r="R178" t="str">
            <v>005062067999</v>
          </cell>
          <cell r="S178" t="str">
            <v>005062067</v>
          </cell>
          <cell r="T178" t="str">
            <v>005062</v>
          </cell>
          <cell r="U178" t="str">
            <v>005</v>
          </cell>
        </row>
        <row r="179">
          <cell r="E179">
            <v>5</v>
          </cell>
          <cell r="F179">
            <v>16</v>
          </cell>
          <cell r="J179">
            <v>53.544960000000003</v>
          </cell>
          <cell r="N179">
            <v>5</v>
          </cell>
          <cell r="R179" t="str">
            <v>005062069090</v>
          </cell>
          <cell r="S179" t="str">
            <v>005062069</v>
          </cell>
          <cell r="T179" t="str">
            <v>005062</v>
          </cell>
          <cell r="U179" t="str">
            <v>005</v>
          </cell>
        </row>
        <row r="180">
          <cell r="E180">
            <v>5</v>
          </cell>
          <cell r="F180">
            <v>16</v>
          </cell>
          <cell r="J180">
            <v>489.6</v>
          </cell>
          <cell r="N180">
            <v>5</v>
          </cell>
          <cell r="R180" t="str">
            <v>005062070095</v>
          </cell>
          <cell r="S180" t="str">
            <v>005062070</v>
          </cell>
          <cell r="T180" t="str">
            <v>005062</v>
          </cell>
          <cell r="U180" t="str">
            <v>005</v>
          </cell>
        </row>
        <row r="181">
          <cell r="E181">
            <v>5</v>
          </cell>
          <cell r="F181">
            <v>16</v>
          </cell>
          <cell r="J181">
            <v>0</v>
          </cell>
          <cell r="N181">
            <v>5</v>
          </cell>
          <cell r="R181" t="str">
            <v>005062071999</v>
          </cell>
          <cell r="S181" t="str">
            <v>005062071</v>
          </cell>
          <cell r="T181" t="str">
            <v>005062</v>
          </cell>
          <cell r="U181" t="str">
            <v>005</v>
          </cell>
        </row>
        <row r="182">
          <cell r="E182">
            <v>5</v>
          </cell>
          <cell r="F182">
            <v>16</v>
          </cell>
          <cell r="J182">
            <v>0</v>
          </cell>
          <cell r="N182">
            <v>5</v>
          </cell>
          <cell r="R182" t="str">
            <v>111888888113</v>
          </cell>
          <cell r="S182" t="str">
            <v>111888888</v>
          </cell>
          <cell r="T182" t="str">
            <v>111888</v>
          </cell>
          <cell r="U182" t="str">
            <v>111</v>
          </cell>
        </row>
        <row r="183">
          <cell r="E183">
            <v>5</v>
          </cell>
          <cell r="F183">
            <v>16</v>
          </cell>
          <cell r="J183">
            <v>0</v>
          </cell>
          <cell r="N183">
            <v>5</v>
          </cell>
          <cell r="R183" t="str">
            <v>111888888114</v>
          </cell>
          <cell r="S183" t="str">
            <v>111888888</v>
          </cell>
          <cell r="T183" t="str">
            <v>111888</v>
          </cell>
          <cell r="U183" t="str">
            <v>111</v>
          </cell>
        </row>
        <row r="184">
          <cell r="E184">
            <v>5</v>
          </cell>
          <cell r="F184">
            <v>16</v>
          </cell>
          <cell r="J184">
            <v>0</v>
          </cell>
          <cell r="N184">
            <v>5</v>
          </cell>
          <cell r="R184" t="str">
            <v>111888888115</v>
          </cell>
          <cell r="S184" t="str">
            <v>111888888</v>
          </cell>
          <cell r="T184" t="str">
            <v>111888</v>
          </cell>
          <cell r="U184" t="str">
            <v>111</v>
          </cell>
        </row>
        <row r="185">
          <cell r="E185">
            <v>5</v>
          </cell>
          <cell r="F185">
            <v>16</v>
          </cell>
          <cell r="J185">
            <v>0</v>
          </cell>
          <cell r="N185">
            <v>5</v>
          </cell>
          <cell r="R185" t="str">
            <v>111888888116</v>
          </cell>
          <cell r="S185" t="str">
            <v>111888888</v>
          </cell>
          <cell r="T185" t="str">
            <v>111888</v>
          </cell>
          <cell r="U185" t="str">
            <v>111</v>
          </cell>
        </row>
        <row r="186">
          <cell r="E186">
            <v>5</v>
          </cell>
          <cell r="F186">
            <v>16</v>
          </cell>
          <cell r="J186">
            <v>284.45684160000002</v>
          </cell>
          <cell r="N186">
            <v>5</v>
          </cell>
          <cell r="R186" t="str">
            <v>005062069091</v>
          </cell>
          <cell r="S186" t="str">
            <v>005062069</v>
          </cell>
          <cell r="T186" t="str">
            <v>005062</v>
          </cell>
          <cell r="U186" t="str">
            <v>005</v>
          </cell>
        </row>
        <row r="187">
          <cell r="E187">
            <v>5</v>
          </cell>
          <cell r="F187">
            <v>16</v>
          </cell>
          <cell r="J187">
            <v>31.68</v>
          </cell>
          <cell r="N187">
            <v>5</v>
          </cell>
          <cell r="R187" t="str">
            <v>005062074999</v>
          </cell>
          <cell r="S187" t="str">
            <v>005062074</v>
          </cell>
          <cell r="T187" t="str">
            <v>005062</v>
          </cell>
          <cell r="U187" t="str">
            <v>005</v>
          </cell>
        </row>
        <row r="188">
          <cell r="E188">
            <v>5</v>
          </cell>
          <cell r="F188">
            <v>16</v>
          </cell>
          <cell r="J188">
            <v>48.288000000000004</v>
          </cell>
          <cell r="N188">
            <v>5</v>
          </cell>
          <cell r="R188" t="str">
            <v>005062074999</v>
          </cell>
          <cell r="S188" t="str">
            <v>005062074</v>
          </cell>
          <cell r="T188" t="str">
            <v>005062</v>
          </cell>
          <cell r="U188" t="str">
            <v>005</v>
          </cell>
        </row>
        <row r="189">
          <cell r="E189">
            <v>5</v>
          </cell>
          <cell r="F189">
            <v>16</v>
          </cell>
          <cell r="J189">
            <v>0</v>
          </cell>
          <cell r="N189">
            <v>5</v>
          </cell>
          <cell r="R189" t="str">
            <v>005062076999</v>
          </cell>
          <cell r="S189" t="str">
            <v>005062076</v>
          </cell>
          <cell r="T189" t="str">
            <v>005062</v>
          </cell>
          <cell r="U189" t="str">
            <v>005</v>
          </cell>
        </row>
        <row r="190">
          <cell r="E190">
            <v>5</v>
          </cell>
          <cell r="F190">
            <v>16</v>
          </cell>
          <cell r="J190">
            <v>0</v>
          </cell>
          <cell r="N190">
            <v>5</v>
          </cell>
          <cell r="R190" t="str">
            <v>005062077999</v>
          </cell>
          <cell r="S190" t="str">
            <v>005062077</v>
          </cell>
          <cell r="T190" t="str">
            <v>005062</v>
          </cell>
          <cell r="U190" t="str">
            <v>005</v>
          </cell>
        </row>
        <row r="191">
          <cell r="E191">
            <v>5</v>
          </cell>
          <cell r="F191">
            <v>16</v>
          </cell>
          <cell r="J191">
            <v>0</v>
          </cell>
          <cell r="N191">
            <v>5</v>
          </cell>
          <cell r="R191" t="str">
            <v>106336108999</v>
          </cell>
          <cell r="S191" t="str">
            <v>106336108</v>
          </cell>
          <cell r="T191" t="str">
            <v>106336</v>
          </cell>
          <cell r="U191" t="str">
            <v>106</v>
          </cell>
        </row>
        <row r="192">
          <cell r="E192">
            <v>5</v>
          </cell>
          <cell r="F192">
            <v>16</v>
          </cell>
          <cell r="J192">
            <v>0</v>
          </cell>
          <cell r="N192">
            <v>5</v>
          </cell>
          <cell r="R192" t="str">
            <v>005046048058</v>
          </cell>
          <cell r="S192" t="str">
            <v>005046048</v>
          </cell>
          <cell r="T192" t="str">
            <v>005046</v>
          </cell>
          <cell r="U192" t="str">
            <v>005</v>
          </cell>
        </row>
        <row r="193">
          <cell r="E193">
            <v>5</v>
          </cell>
          <cell r="F193">
            <v>16</v>
          </cell>
          <cell r="J193">
            <v>4669.5355200000004</v>
          </cell>
          <cell r="N193">
            <v>5</v>
          </cell>
          <cell r="R193" t="str">
            <v>005062080097</v>
          </cell>
          <cell r="S193" t="str">
            <v>005062080</v>
          </cell>
          <cell r="T193" t="str">
            <v>005062</v>
          </cell>
          <cell r="U193" t="str">
            <v>005</v>
          </cell>
        </row>
        <row r="194">
          <cell r="E194">
            <v>5</v>
          </cell>
          <cell r="F194">
            <v>16</v>
          </cell>
          <cell r="J194">
            <v>0</v>
          </cell>
          <cell r="N194">
            <v>5</v>
          </cell>
          <cell r="R194" t="str">
            <v>005062080098</v>
          </cell>
          <cell r="S194" t="str">
            <v>005062080</v>
          </cell>
          <cell r="T194" t="str">
            <v>005062</v>
          </cell>
          <cell r="U194" t="str">
            <v>005</v>
          </cell>
        </row>
        <row r="195">
          <cell r="E195">
            <v>5</v>
          </cell>
          <cell r="F195">
            <v>16</v>
          </cell>
          <cell r="J195">
            <v>141.6</v>
          </cell>
          <cell r="N195">
            <v>5</v>
          </cell>
          <cell r="R195" t="str">
            <v>005062080099</v>
          </cell>
          <cell r="S195" t="str">
            <v>005062080</v>
          </cell>
          <cell r="T195" t="str">
            <v>005062</v>
          </cell>
          <cell r="U195" t="str">
            <v>005</v>
          </cell>
        </row>
        <row r="196">
          <cell r="E196">
            <v>5</v>
          </cell>
          <cell r="F196">
            <v>16</v>
          </cell>
          <cell r="J196">
            <v>0</v>
          </cell>
          <cell r="N196">
            <v>5</v>
          </cell>
          <cell r="R196" t="str">
            <v>005062080099</v>
          </cell>
          <cell r="S196" t="str">
            <v>005062080</v>
          </cell>
          <cell r="T196" t="str">
            <v>005062</v>
          </cell>
          <cell r="U196" t="str">
            <v>005</v>
          </cell>
        </row>
        <row r="197">
          <cell r="E197">
            <v>5</v>
          </cell>
          <cell r="F197">
            <v>16</v>
          </cell>
          <cell r="J197">
            <v>0</v>
          </cell>
          <cell r="N197">
            <v>5</v>
          </cell>
          <cell r="R197" t="str">
            <v>005062080101</v>
          </cell>
          <cell r="S197" t="str">
            <v>005062080</v>
          </cell>
          <cell r="T197" t="str">
            <v>005062</v>
          </cell>
          <cell r="U197" t="str">
            <v>005</v>
          </cell>
        </row>
        <row r="198">
          <cell r="E198">
            <v>5</v>
          </cell>
          <cell r="F198">
            <v>16</v>
          </cell>
          <cell r="J198">
            <v>0</v>
          </cell>
          <cell r="N198">
            <v>5</v>
          </cell>
          <cell r="R198" t="str">
            <v>005062081102</v>
          </cell>
          <cell r="S198" t="str">
            <v>005062081</v>
          </cell>
          <cell r="T198" t="str">
            <v>005062</v>
          </cell>
          <cell r="U198" t="str">
            <v>005</v>
          </cell>
        </row>
        <row r="199">
          <cell r="E199">
            <v>5</v>
          </cell>
          <cell r="F199">
            <v>16</v>
          </cell>
          <cell r="J199">
            <v>260.91360000000003</v>
          </cell>
          <cell r="N199">
            <v>5</v>
          </cell>
          <cell r="R199" t="str">
            <v>005062081103</v>
          </cell>
          <cell r="S199" t="str">
            <v>005062081</v>
          </cell>
          <cell r="T199" t="str">
            <v>005062</v>
          </cell>
          <cell r="U199" t="str">
            <v>005</v>
          </cell>
        </row>
        <row r="200">
          <cell r="E200">
            <v>5</v>
          </cell>
          <cell r="F200">
            <v>16</v>
          </cell>
          <cell r="J200">
            <v>0</v>
          </cell>
          <cell r="N200">
            <v>5</v>
          </cell>
          <cell r="R200" t="str">
            <v>005062069092</v>
          </cell>
          <cell r="S200" t="str">
            <v>005062069</v>
          </cell>
          <cell r="T200" t="str">
            <v>005062</v>
          </cell>
          <cell r="U200" t="str">
            <v>005</v>
          </cell>
        </row>
        <row r="201">
          <cell r="E201">
            <v>5</v>
          </cell>
          <cell r="F201">
            <v>16</v>
          </cell>
          <cell r="J201">
            <v>96</v>
          </cell>
          <cell r="N201">
            <v>5</v>
          </cell>
          <cell r="R201" t="str">
            <v>005062083999</v>
          </cell>
          <cell r="S201" t="str">
            <v>005062083</v>
          </cell>
          <cell r="T201" t="str">
            <v>005062</v>
          </cell>
          <cell r="U201" t="str">
            <v>005</v>
          </cell>
        </row>
        <row r="202">
          <cell r="E202">
            <v>5</v>
          </cell>
          <cell r="F202">
            <v>16</v>
          </cell>
          <cell r="J202">
            <v>4917.2160000000003</v>
          </cell>
          <cell r="N202">
            <v>5</v>
          </cell>
          <cell r="R202" t="str">
            <v>005046047051</v>
          </cell>
          <cell r="S202" t="str">
            <v>005046047</v>
          </cell>
          <cell r="T202" t="str">
            <v>005046</v>
          </cell>
          <cell r="U202" t="str">
            <v>005</v>
          </cell>
        </row>
        <row r="203">
          <cell r="E203">
            <v>5</v>
          </cell>
          <cell r="F203">
            <v>16</v>
          </cell>
          <cell r="J203">
            <v>0</v>
          </cell>
          <cell r="N203">
            <v>5</v>
          </cell>
          <cell r="R203" t="str">
            <v>005046047052</v>
          </cell>
          <cell r="S203" t="str">
            <v>005046047</v>
          </cell>
          <cell r="T203" t="str">
            <v>005046</v>
          </cell>
          <cell r="U203" t="str">
            <v>005</v>
          </cell>
        </row>
        <row r="204">
          <cell r="E204">
            <v>5</v>
          </cell>
          <cell r="F204">
            <v>16</v>
          </cell>
          <cell r="J204">
            <v>502.08000000000004</v>
          </cell>
          <cell r="N204">
            <v>5</v>
          </cell>
          <cell r="R204" t="str">
            <v>005062069093</v>
          </cell>
          <cell r="S204" t="str">
            <v>005062069</v>
          </cell>
          <cell r="T204" t="str">
            <v>005062</v>
          </cell>
          <cell r="U204" t="str">
            <v>005</v>
          </cell>
        </row>
        <row r="205">
          <cell r="E205">
            <v>5</v>
          </cell>
          <cell r="F205">
            <v>16</v>
          </cell>
          <cell r="J205">
            <v>0</v>
          </cell>
          <cell r="N205">
            <v>5</v>
          </cell>
          <cell r="R205" t="str">
            <v>005062069094</v>
          </cell>
          <cell r="S205" t="str">
            <v>005062069</v>
          </cell>
          <cell r="T205" t="str">
            <v>005062</v>
          </cell>
          <cell r="U205" t="str">
            <v>005</v>
          </cell>
        </row>
        <row r="206">
          <cell r="E206">
            <v>5</v>
          </cell>
          <cell r="F206">
            <v>16</v>
          </cell>
          <cell r="J206">
            <v>124.08</v>
          </cell>
          <cell r="N206">
            <v>5</v>
          </cell>
          <cell r="R206" t="str">
            <v>005062089999</v>
          </cell>
          <cell r="S206" t="str">
            <v>005062089</v>
          </cell>
          <cell r="T206" t="str">
            <v>005062</v>
          </cell>
          <cell r="U206" t="str">
            <v>005</v>
          </cell>
        </row>
        <row r="207">
          <cell r="E207">
            <v>5</v>
          </cell>
          <cell r="F207">
            <v>16</v>
          </cell>
          <cell r="J207">
            <v>136.512</v>
          </cell>
          <cell r="N207">
            <v>5</v>
          </cell>
          <cell r="R207" t="str">
            <v>005046048060</v>
          </cell>
          <cell r="S207" t="str">
            <v>005046048</v>
          </cell>
          <cell r="T207" t="str">
            <v>005046</v>
          </cell>
          <cell r="U207" t="str">
            <v>005</v>
          </cell>
        </row>
        <row r="208">
          <cell r="E208">
            <v>5</v>
          </cell>
          <cell r="F208">
            <v>16</v>
          </cell>
          <cell r="J208">
            <v>68.087040000000002</v>
          </cell>
          <cell r="N208">
            <v>5</v>
          </cell>
          <cell r="R208" t="str">
            <v>005062084999</v>
          </cell>
          <cell r="S208" t="str">
            <v>005062084</v>
          </cell>
          <cell r="T208" t="str">
            <v>005062</v>
          </cell>
          <cell r="U208" t="str">
            <v>005</v>
          </cell>
        </row>
        <row r="209">
          <cell r="E209">
            <v>5</v>
          </cell>
          <cell r="F209">
            <v>16</v>
          </cell>
          <cell r="J209">
            <v>125.28</v>
          </cell>
          <cell r="N209">
            <v>5</v>
          </cell>
          <cell r="R209" t="str">
            <v>005062088104</v>
          </cell>
          <cell r="S209" t="str">
            <v>005062088</v>
          </cell>
          <cell r="T209" t="str">
            <v>005062</v>
          </cell>
          <cell r="U209" t="str">
            <v>005</v>
          </cell>
        </row>
        <row r="210">
          <cell r="E210">
            <v>5</v>
          </cell>
          <cell r="F210">
            <v>16</v>
          </cell>
          <cell r="J210">
            <v>1170.6345744</v>
          </cell>
          <cell r="N210">
            <v>5</v>
          </cell>
          <cell r="R210" t="str">
            <v>005062088104</v>
          </cell>
          <cell r="S210" t="str">
            <v>005062088</v>
          </cell>
          <cell r="T210" t="str">
            <v>005062</v>
          </cell>
          <cell r="U210" t="str">
            <v>005</v>
          </cell>
        </row>
        <row r="211">
          <cell r="E211">
            <v>5</v>
          </cell>
          <cell r="F211">
            <v>16</v>
          </cell>
          <cell r="J211">
            <v>1335.0876096</v>
          </cell>
          <cell r="N211">
            <v>5</v>
          </cell>
          <cell r="R211" t="str">
            <v>005062085999</v>
          </cell>
          <cell r="S211" t="str">
            <v>005062085</v>
          </cell>
          <cell r="T211" t="str">
            <v>005062</v>
          </cell>
          <cell r="U211" t="str">
            <v>005</v>
          </cell>
        </row>
        <row r="212">
          <cell r="E212">
            <v>5</v>
          </cell>
          <cell r="F212">
            <v>16</v>
          </cell>
          <cell r="J212">
            <v>6185.04</v>
          </cell>
          <cell r="N212">
            <v>5</v>
          </cell>
          <cell r="R212" t="str">
            <v>005062088105</v>
          </cell>
          <cell r="S212" t="str">
            <v>005062088</v>
          </cell>
          <cell r="T212" t="str">
            <v>005062</v>
          </cell>
          <cell r="U212" t="str">
            <v>005</v>
          </cell>
        </row>
        <row r="213">
          <cell r="E213">
            <v>5</v>
          </cell>
          <cell r="F213">
            <v>16</v>
          </cell>
          <cell r="J213">
            <v>1632</v>
          </cell>
          <cell r="N213">
            <v>5</v>
          </cell>
          <cell r="R213" t="str">
            <v>005046049999</v>
          </cell>
          <cell r="S213" t="str">
            <v>005046049</v>
          </cell>
          <cell r="T213" t="str">
            <v>005046</v>
          </cell>
          <cell r="U213" t="str">
            <v>005</v>
          </cell>
        </row>
        <row r="214">
          <cell r="E214">
            <v>5</v>
          </cell>
          <cell r="F214">
            <v>16</v>
          </cell>
          <cell r="J214">
            <v>-483.09999999999997</v>
          </cell>
          <cell r="N214">
            <v>5</v>
          </cell>
          <cell r="R214" t="str">
            <v>169170171172</v>
          </cell>
          <cell r="S214" t="str">
            <v>169170171</v>
          </cell>
          <cell r="T214" t="str">
            <v>169170</v>
          </cell>
          <cell r="U214" t="str">
            <v>169</v>
          </cell>
        </row>
        <row r="215">
          <cell r="E215">
            <v>5</v>
          </cell>
          <cell r="F215">
            <v>16</v>
          </cell>
          <cell r="J215">
            <v>272018.54363759595</v>
          </cell>
          <cell r="N215">
            <v>5</v>
          </cell>
          <cell r="R215" t="str">
            <v>169170175176</v>
          </cell>
          <cell r="S215" t="str">
            <v>169170175</v>
          </cell>
          <cell r="T215" t="str">
            <v>169170</v>
          </cell>
          <cell r="U215" t="str">
            <v>169</v>
          </cell>
        </row>
        <row r="216">
          <cell r="E216">
            <v>5</v>
          </cell>
          <cell r="F216">
            <v>16</v>
          </cell>
          <cell r="J216">
            <v>-8509.3249410890003</v>
          </cell>
          <cell r="N216">
            <v>5</v>
          </cell>
          <cell r="R216" t="str">
            <v>169180181999</v>
          </cell>
          <cell r="S216" t="str">
            <v>169180181</v>
          </cell>
          <cell r="T216" t="str">
            <v>169180</v>
          </cell>
          <cell r="U216" t="str">
            <v>169</v>
          </cell>
        </row>
        <row r="217">
          <cell r="E217">
            <v>5</v>
          </cell>
          <cell r="F217">
            <v>16</v>
          </cell>
          <cell r="J217">
            <v>-5274.3574354989996</v>
          </cell>
          <cell r="N217">
            <v>5</v>
          </cell>
          <cell r="R217" t="str">
            <v>169180181999</v>
          </cell>
          <cell r="S217" t="str">
            <v>169180181</v>
          </cell>
          <cell r="T217" t="str">
            <v>169180</v>
          </cell>
          <cell r="U217" t="str">
            <v>169</v>
          </cell>
        </row>
        <row r="218">
          <cell r="E218">
            <v>5</v>
          </cell>
          <cell r="F218">
            <v>16</v>
          </cell>
          <cell r="J218">
            <v>-767140.99999655597</v>
          </cell>
          <cell r="N218">
            <v>5</v>
          </cell>
          <cell r="R218" t="str">
            <v>169180181999</v>
          </cell>
          <cell r="S218" t="str">
            <v>169180181</v>
          </cell>
          <cell r="T218" t="str">
            <v>169180</v>
          </cell>
          <cell r="U218" t="str">
            <v>169</v>
          </cell>
        </row>
        <row r="219">
          <cell r="E219">
            <v>5</v>
          </cell>
          <cell r="F219">
            <v>16</v>
          </cell>
          <cell r="J219">
            <v>-63883.427463572996</v>
          </cell>
          <cell r="N219">
            <v>5</v>
          </cell>
          <cell r="R219" t="str">
            <v>169180181999</v>
          </cell>
          <cell r="S219" t="str">
            <v>169180181</v>
          </cell>
          <cell r="T219" t="str">
            <v>169180</v>
          </cell>
          <cell r="U219" t="str">
            <v>169</v>
          </cell>
        </row>
        <row r="220">
          <cell r="E220">
            <v>5</v>
          </cell>
          <cell r="F220">
            <v>16</v>
          </cell>
          <cell r="J220">
            <v>171400.54155194297</v>
          </cell>
          <cell r="N220">
            <v>5</v>
          </cell>
          <cell r="R220" t="str">
            <v>169180181999</v>
          </cell>
          <cell r="S220" t="str">
            <v>169180181</v>
          </cell>
          <cell r="T220" t="str">
            <v>169180</v>
          </cell>
          <cell r="U220" t="str">
            <v>169</v>
          </cell>
        </row>
        <row r="221">
          <cell r="E221">
            <v>5</v>
          </cell>
          <cell r="F221">
            <v>16</v>
          </cell>
          <cell r="J221">
            <v>11381.267159412</v>
          </cell>
          <cell r="N221">
            <v>5</v>
          </cell>
          <cell r="R221" t="str">
            <v>126127128131</v>
          </cell>
          <cell r="S221" t="str">
            <v>126127128</v>
          </cell>
          <cell r="T221" t="str">
            <v>126127</v>
          </cell>
          <cell r="U221" t="str">
            <v>126</v>
          </cell>
        </row>
        <row r="222">
          <cell r="E222">
            <v>5</v>
          </cell>
          <cell r="F222">
            <v>16</v>
          </cell>
          <cell r="J222">
            <v>-8377.7086311859985</v>
          </cell>
          <cell r="N222">
            <v>5</v>
          </cell>
          <cell r="R222" t="str">
            <v>126127128132</v>
          </cell>
          <cell r="S222" t="str">
            <v>126127128</v>
          </cell>
          <cell r="T222" t="str">
            <v>126127</v>
          </cell>
          <cell r="U222" t="str">
            <v>126</v>
          </cell>
        </row>
        <row r="223">
          <cell r="E223">
            <v>5</v>
          </cell>
          <cell r="F223">
            <v>16</v>
          </cell>
          <cell r="J223">
            <v>7541.0947761420002</v>
          </cell>
          <cell r="N223">
            <v>5</v>
          </cell>
          <cell r="R223" t="str">
            <v>126127128133</v>
          </cell>
          <cell r="S223" t="str">
            <v>126127128</v>
          </cell>
          <cell r="T223" t="str">
            <v>126127</v>
          </cell>
          <cell r="U223" t="str">
            <v>126</v>
          </cell>
        </row>
        <row r="224">
          <cell r="E224">
            <v>5</v>
          </cell>
          <cell r="F224">
            <v>16</v>
          </cell>
          <cell r="J224">
            <v>-4482.7647371059993</v>
          </cell>
          <cell r="N224">
            <v>5</v>
          </cell>
          <cell r="R224" t="str">
            <v>126127128134</v>
          </cell>
          <cell r="S224" t="str">
            <v>126127128</v>
          </cell>
          <cell r="T224" t="str">
            <v>126127</v>
          </cell>
          <cell r="U224" t="str">
            <v>126</v>
          </cell>
        </row>
        <row r="225">
          <cell r="E225">
            <v>5</v>
          </cell>
          <cell r="F225">
            <v>16</v>
          </cell>
          <cell r="J225">
            <v>21739.5</v>
          </cell>
          <cell r="N225">
            <v>5</v>
          </cell>
          <cell r="R225" t="str">
            <v>126127128135</v>
          </cell>
          <cell r="S225" t="str">
            <v>126127128</v>
          </cell>
          <cell r="T225" t="str">
            <v>126127</v>
          </cell>
          <cell r="U225" t="str">
            <v>126</v>
          </cell>
        </row>
        <row r="226">
          <cell r="E226">
            <v>5</v>
          </cell>
          <cell r="F226">
            <v>16</v>
          </cell>
          <cell r="J226">
            <v>-8096.711863984</v>
          </cell>
          <cell r="N226">
            <v>5</v>
          </cell>
          <cell r="R226" t="str">
            <v>126127128136</v>
          </cell>
          <cell r="S226" t="str">
            <v>126127128</v>
          </cell>
          <cell r="T226" t="str">
            <v>126127</v>
          </cell>
          <cell r="U226" t="str">
            <v>126</v>
          </cell>
        </row>
        <row r="227">
          <cell r="E227">
            <v>5</v>
          </cell>
          <cell r="F227">
            <v>16</v>
          </cell>
          <cell r="J227">
            <v>1342.4382799999998</v>
          </cell>
          <cell r="N227">
            <v>5</v>
          </cell>
          <cell r="R227" t="str">
            <v>126127128137</v>
          </cell>
          <cell r="S227" t="str">
            <v>126127128</v>
          </cell>
          <cell r="T227" t="str">
            <v>126127</v>
          </cell>
          <cell r="U227" t="str">
            <v>126</v>
          </cell>
        </row>
        <row r="228">
          <cell r="E228">
            <v>5</v>
          </cell>
          <cell r="F228">
            <v>16</v>
          </cell>
          <cell r="J228">
            <v>-450.298307115</v>
          </cell>
          <cell r="N228">
            <v>5</v>
          </cell>
          <cell r="R228" t="str">
            <v>126127128138</v>
          </cell>
          <cell r="S228" t="str">
            <v>126127128</v>
          </cell>
          <cell r="T228" t="str">
            <v>126127</v>
          </cell>
          <cell r="U228" t="str">
            <v>126</v>
          </cell>
        </row>
        <row r="229">
          <cell r="E229">
            <v>5</v>
          </cell>
          <cell r="F229">
            <v>16</v>
          </cell>
          <cell r="J229">
            <v>1210.8901499999999</v>
          </cell>
          <cell r="N229">
            <v>5</v>
          </cell>
          <cell r="R229" t="str">
            <v>126127128139</v>
          </cell>
          <cell r="S229" t="str">
            <v>126127128</v>
          </cell>
          <cell r="T229" t="str">
            <v>126127</v>
          </cell>
          <cell r="U229" t="str">
            <v>126</v>
          </cell>
        </row>
        <row r="230">
          <cell r="E230">
            <v>5</v>
          </cell>
          <cell r="F230">
            <v>16</v>
          </cell>
          <cell r="J230">
            <v>-151.36126874999999</v>
          </cell>
          <cell r="N230">
            <v>5</v>
          </cell>
          <cell r="R230" t="str">
            <v>126127128140</v>
          </cell>
          <cell r="S230" t="str">
            <v>126127128</v>
          </cell>
          <cell r="T230" t="str">
            <v>126127</v>
          </cell>
          <cell r="U230" t="str">
            <v>126</v>
          </cell>
        </row>
        <row r="231">
          <cell r="E231">
            <v>5</v>
          </cell>
          <cell r="F231">
            <v>16</v>
          </cell>
          <cell r="J231">
            <v>1452.5291273580001</v>
          </cell>
          <cell r="N231">
            <v>5</v>
          </cell>
          <cell r="R231" t="str">
            <v>126149162163</v>
          </cell>
          <cell r="S231" t="str">
            <v>126149162</v>
          </cell>
          <cell r="T231" t="str">
            <v>126149</v>
          </cell>
          <cell r="U231" t="str">
            <v>126</v>
          </cell>
        </row>
        <row r="232">
          <cell r="E232">
            <v>5</v>
          </cell>
          <cell r="F232">
            <v>16</v>
          </cell>
          <cell r="J232">
            <v>100656.274427093</v>
          </cell>
          <cell r="N232">
            <v>5</v>
          </cell>
          <cell r="R232" t="str">
            <v>126149157999</v>
          </cell>
          <cell r="S232" t="str">
            <v>126149157</v>
          </cell>
          <cell r="T232" t="str">
            <v>126149</v>
          </cell>
          <cell r="U232" t="str">
            <v>126</v>
          </cell>
        </row>
        <row r="233">
          <cell r="E233">
            <v>5</v>
          </cell>
          <cell r="F233">
            <v>16</v>
          </cell>
          <cell r="J233">
            <v>295.32175468399998</v>
          </cell>
          <cell r="N233">
            <v>5</v>
          </cell>
          <cell r="R233" t="str">
            <v>126149158999</v>
          </cell>
          <cell r="S233" t="str">
            <v>126149158</v>
          </cell>
          <cell r="T233" t="str">
            <v>126149</v>
          </cell>
          <cell r="U233" t="str">
            <v>126</v>
          </cell>
        </row>
        <row r="234">
          <cell r="E234">
            <v>5</v>
          </cell>
          <cell r="F234">
            <v>16</v>
          </cell>
          <cell r="J234">
            <v>71444.274792894008</v>
          </cell>
          <cell r="N234">
            <v>5</v>
          </cell>
          <cell r="R234" t="str">
            <v>126149334159</v>
          </cell>
          <cell r="S234" t="str">
            <v>126149334</v>
          </cell>
          <cell r="T234" t="str">
            <v>126149</v>
          </cell>
          <cell r="U234" t="str">
            <v>126</v>
          </cell>
        </row>
        <row r="235">
          <cell r="E235">
            <v>5</v>
          </cell>
          <cell r="F235">
            <v>16</v>
          </cell>
          <cell r="J235">
            <v>-1115.6455357</v>
          </cell>
          <cell r="N235">
            <v>5</v>
          </cell>
          <cell r="R235" t="str">
            <v>126149161322</v>
          </cell>
          <cell r="S235" t="str">
            <v>126149161</v>
          </cell>
          <cell r="T235" t="str">
            <v>126149</v>
          </cell>
          <cell r="U235" t="str">
            <v>126</v>
          </cell>
        </row>
        <row r="236">
          <cell r="E236">
            <v>5</v>
          </cell>
          <cell r="F236">
            <v>16</v>
          </cell>
          <cell r="J236">
            <v>35231.676706099999</v>
          </cell>
          <cell r="N236">
            <v>5</v>
          </cell>
          <cell r="R236" t="str">
            <v>126149161322</v>
          </cell>
          <cell r="S236" t="str">
            <v>126149161</v>
          </cell>
          <cell r="T236" t="str">
            <v>126149</v>
          </cell>
          <cell r="U236" t="str">
            <v>126</v>
          </cell>
        </row>
        <row r="237">
          <cell r="E237">
            <v>5</v>
          </cell>
          <cell r="F237">
            <v>16</v>
          </cell>
          <cell r="J237">
            <v>0</v>
          </cell>
          <cell r="N237">
            <v>5</v>
          </cell>
          <cell r="R237" t="str">
            <v>126149333155</v>
          </cell>
          <cell r="S237" t="str">
            <v>126149333</v>
          </cell>
          <cell r="T237" t="str">
            <v>126149</v>
          </cell>
          <cell r="U237" t="str">
            <v>126</v>
          </cell>
        </row>
        <row r="238">
          <cell r="E238">
            <v>5</v>
          </cell>
          <cell r="F238">
            <v>16</v>
          </cell>
          <cell r="J238">
            <v>223350.80088940597</v>
          </cell>
          <cell r="N238">
            <v>5</v>
          </cell>
          <cell r="R238" t="str">
            <v>126149333155</v>
          </cell>
          <cell r="S238" t="str">
            <v>126149333</v>
          </cell>
          <cell r="T238" t="str">
            <v>126149</v>
          </cell>
          <cell r="U238" t="str">
            <v>126</v>
          </cell>
        </row>
        <row r="239">
          <cell r="E239">
            <v>5</v>
          </cell>
          <cell r="F239">
            <v>16</v>
          </cell>
          <cell r="J239">
            <v>-4184.5928759999997</v>
          </cell>
          <cell r="N239">
            <v>5</v>
          </cell>
          <cell r="R239" t="str">
            <v>169187236251</v>
          </cell>
          <cell r="S239" t="str">
            <v>169187236</v>
          </cell>
          <cell r="T239" t="str">
            <v>169187</v>
          </cell>
          <cell r="U239" t="str">
            <v>169</v>
          </cell>
        </row>
        <row r="240">
          <cell r="E240">
            <v>5</v>
          </cell>
          <cell r="F240">
            <v>16</v>
          </cell>
          <cell r="J240">
            <v>1163.175971723</v>
          </cell>
          <cell r="N240">
            <v>5</v>
          </cell>
          <cell r="R240" t="str">
            <v>126149168308</v>
          </cell>
          <cell r="S240" t="str">
            <v>126149168</v>
          </cell>
          <cell r="T240" t="str">
            <v>126149</v>
          </cell>
          <cell r="U240" t="str">
            <v>126</v>
          </cell>
        </row>
        <row r="241">
          <cell r="E241">
            <v>5</v>
          </cell>
          <cell r="F241">
            <v>16</v>
          </cell>
          <cell r="J241">
            <v>1.2077499999999999</v>
          </cell>
          <cell r="N241">
            <v>5</v>
          </cell>
          <cell r="R241" t="str">
            <v>126149168318</v>
          </cell>
          <cell r="S241" t="str">
            <v>126149168</v>
          </cell>
          <cell r="T241" t="str">
            <v>126149</v>
          </cell>
          <cell r="U241" t="str">
            <v>126</v>
          </cell>
        </row>
        <row r="242">
          <cell r="E242">
            <v>5</v>
          </cell>
          <cell r="F242">
            <v>16</v>
          </cell>
          <cell r="J242">
            <v>-31.401499999999999</v>
          </cell>
          <cell r="N242">
            <v>5</v>
          </cell>
          <cell r="R242" t="str">
            <v>169187236265</v>
          </cell>
          <cell r="S242" t="str">
            <v>169187236</v>
          </cell>
          <cell r="T242" t="str">
            <v>169187</v>
          </cell>
          <cell r="U242" t="str">
            <v>169</v>
          </cell>
        </row>
        <row r="243">
          <cell r="E243">
            <v>5</v>
          </cell>
          <cell r="F243">
            <v>16</v>
          </cell>
          <cell r="J243">
            <v>12.34233542</v>
          </cell>
          <cell r="N243">
            <v>5</v>
          </cell>
          <cell r="R243" t="str">
            <v>126149168285</v>
          </cell>
          <cell r="S243" t="str">
            <v>126149168</v>
          </cell>
          <cell r="T243" t="str">
            <v>126149</v>
          </cell>
          <cell r="U243" t="str">
            <v>126</v>
          </cell>
        </row>
        <row r="244">
          <cell r="E244">
            <v>5</v>
          </cell>
          <cell r="F244">
            <v>16</v>
          </cell>
          <cell r="J244">
            <v>0</v>
          </cell>
          <cell r="N244">
            <v>5</v>
          </cell>
          <cell r="R244" t="str">
            <v>126149168286</v>
          </cell>
          <cell r="S244" t="str">
            <v>126149168</v>
          </cell>
          <cell r="T244" t="str">
            <v>126149</v>
          </cell>
          <cell r="U244" t="str">
            <v>126</v>
          </cell>
        </row>
        <row r="245">
          <cell r="E245">
            <v>5</v>
          </cell>
          <cell r="F245">
            <v>16</v>
          </cell>
          <cell r="J245">
            <v>3438.1087995130001</v>
          </cell>
          <cell r="N245">
            <v>5</v>
          </cell>
          <cell r="R245" t="str">
            <v>126149168287</v>
          </cell>
          <cell r="S245" t="str">
            <v>126149168</v>
          </cell>
          <cell r="T245" t="str">
            <v>126149</v>
          </cell>
          <cell r="U245" t="str">
            <v>126</v>
          </cell>
        </row>
        <row r="246">
          <cell r="E246">
            <v>5</v>
          </cell>
          <cell r="F246">
            <v>16</v>
          </cell>
          <cell r="J246">
            <v>0</v>
          </cell>
          <cell r="N246">
            <v>5</v>
          </cell>
          <cell r="R246" t="str">
            <v>126149168288</v>
          </cell>
          <cell r="S246" t="str">
            <v>126149168</v>
          </cell>
          <cell r="T246" t="str">
            <v>126149</v>
          </cell>
          <cell r="U246" t="str">
            <v>126</v>
          </cell>
        </row>
        <row r="247">
          <cell r="E247">
            <v>5</v>
          </cell>
          <cell r="F247">
            <v>16</v>
          </cell>
          <cell r="J247">
            <v>5532.1793642909997</v>
          </cell>
          <cell r="N247">
            <v>5</v>
          </cell>
          <cell r="R247" t="str">
            <v>126149168289</v>
          </cell>
          <cell r="S247" t="str">
            <v>126149168</v>
          </cell>
          <cell r="T247" t="str">
            <v>126149</v>
          </cell>
          <cell r="U247" t="str">
            <v>126</v>
          </cell>
        </row>
        <row r="248">
          <cell r="E248">
            <v>5</v>
          </cell>
          <cell r="F248">
            <v>16</v>
          </cell>
          <cell r="J248">
            <v>-8121.6166593389999</v>
          </cell>
          <cell r="N248">
            <v>5</v>
          </cell>
          <cell r="R248" t="str">
            <v>169187236290</v>
          </cell>
          <cell r="S248" t="str">
            <v>169187236</v>
          </cell>
          <cell r="T248" t="str">
            <v>169187</v>
          </cell>
          <cell r="U248" t="str">
            <v>169</v>
          </cell>
        </row>
        <row r="249">
          <cell r="E249">
            <v>5</v>
          </cell>
          <cell r="F249">
            <v>16</v>
          </cell>
          <cell r="J249">
            <v>-4567.431016988</v>
          </cell>
          <cell r="N249">
            <v>5</v>
          </cell>
          <cell r="R249" t="str">
            <v>169187236313</v>
          </cell>
          <cell r="S249" t="str">
            <v>169187236</v>
          </cell>
          <cell r="T249" t="str">
            <v>169187</v>
          </cell>
          <cell r="U249" t="str">
            <v>169</v>
          </cell>
        </row>
        <row r="250">
          <cell r="E250">
            <v>5</v>
          </cell>
          <cell r="F250">
            <v>16</v>
          </cell>
          <cell r="J250">
            <v>241.54999999999998</v>
          </cell>
          <cell r="N250">
            <v>5</v>
          </cell>
          <cell r="R250" t="str">
            <v>126149168314</v>
          </cell>
          <cell r="S250" t="str">
            <v>126149168</v>
          </cell>
          <cell r="T250" t="str">
            <v>126149</v>
          </cell>
          <cell r="U250" t="str">
            <v>126</v>
          </cell>
        </row>
        <row r="251">
          <cell r="E251">
            <v>5</v>
          </cell>
          <cell r="F251">
            <v>16</v>
          </cell>
          <cell r="J251">
            <v>394.93424999999996</v>
          </cell>
          <cell r="N251">
            <v>5</v>
          </cell>
          <cell r="R251" t="str">
            <v>126149168315</v>
          </cell>
          <cell r="S251" t="str">
            <v>126149168</v>
          </cell>
          <cell r="T251" t="str">
            <v>126149</v>
          </cell>
          <cell r="U251" t="str">
            <v>126</v>
          </cell>
        </row>
        <row r="252">
          <cell r="E252">
            <v>5</v>
          </cell>
          <cell r="F252">
            <v>16</v>
          </cell>
          <cell r="J252">
            <v>-256164.98645537699</v>
          </cell>
          <cell r="N252">
            <v>5</v>
          </cell>
          <cell r="R252" t="str">
            <v>169187188189</v>
          </cell>
          <cell r="S252" t="str">
            <v>169187188</v>
          </cell>
          <cell r="T252" t="str">
            <v>169187</v>
          </cell>
          <cell r="U252" t="str">
            <v>169</v>
          </cell>
        </row>
        <row r="253">
          <cell r="E253">
            <v>5</v>
          </cell>
          <cell r="F253">
            <v>16</v>
          </cell>
          <cell r="J253">
            <v>-105947.59813169</v>
          </cell>
          <cell r="N253">
            <v>5</v>
          </cell>
          <cell r="R253" t="str">
            <v>169187210215</v>
          </cell>
          <cell r="S253" t="str">
            <v>169187210</v>
          </cell>
          <cell r="T253" t="str">
            <v>169187</v>
          </cell>
          <cell r="U253" t="str">
            <v>169</v>
          </cell>
        </row>
        <row r="254">
          <cell r="E254">
            <v>5</v>
          </cell>
          <cell r="F254">
            <v>16</v>
          </cell>
          <cell r="J254">
            <v>0</v>
          </cell>
          <cell r="N254">
            <v>5</v>
          </cell>
          <cell r="R254" t="str">
            <v>169187210227</v>
          </cell>
          <cell r="S254" t="str">
            <v>169187210</v>
          </cell>
          <cell r="T254" t="str">
            <v>169187</v>
          </cell>
          <cell r="U254" t="str">
            <v>169</v>
          </cell>
        </row>
        <row r="255">
          <cell r="E255">
            <v>5</v>
          </cell>
          <cell r="F255">
            <v>16</v>
          </cell>
          <cell r="J255">
            <v>-14760.612752237999</v>
          </cell>
          <cell r="N255">
            <v>5</v>
          </cell>
          <cell r="R255" t="str">
            <v>169187191192</v>
          </cell>
          <cell r="S255" t="str">
            <v>169187191</v>
          </cell>
          <cell r="T255" t="str">
            <v>169187</v>
          </cell>
          <cell r="U255" t="str">
            <v>169</v>
          </cell>
        </row>
        <row r="256">
          <cell r="E256">
            <v>5</v>
          </cell>
          <cell r="F256">
            <v>16</v>
          </cell>
          <cell r="J256">
            <v>-27753.104118420997</v>
          </cell>
          <cell r="N256">
            <v>5</v>
          </cell>
          <cell r="R256" t="str">
            <v>169187191193</v>
          </cell>
          <cell r="S256" t="str">
            <v>169187191</v>
          </cell>
          <cell r="T256" t="str">
            <v>169187</v>
          </cell>
          <cell r="U256" t="str">
            <v>169</v>
          </cell>
        </row>
        <row r="257">
          <cell r="E257">
            <v>5</v>
          </cell>
          <cell r="F257">
            <v>16</v>
          </cell>
          <cell r="J257">
            <v>3499.5377519999997</v>
          </cell>
          <cell r="N257">
            <v>5</v>
          </cell>
          <cell r="R257" t="str">
            <v>169187191194</v>
          </cell>
          <cell r="S257" t="str">
            <v>169187191</v>
          </cell>
          <cell r="T257" t="str">
            <v>169187</v>
          </cell>
          <cell r="U257" t="str">
            <v>169</v>
          </cell>
        </row>
        <row r="258">
          <cell r="E258">
            <v>5</v>
          </cell>
          <cell r="F258">
            <v>16</v>
          </cell>
          <cell r="J258">
            <v>-2438.8177876999998</v>
          </cell>
          <cell r="N258">
            <v>5</v>
          </cell>
          <cell r="R258" t="str">
            <v>169187191195</v>
          </cell>
          <cell r="S258" t="str">
            <v>169187191</v>
          </cell>
          <cell r="T258" t="str">
            <v>169187</v>
          </cell>
          <cell r="U258" t="str">
            <v>169</v>
          </cell>
        </row>
        <row r="259">
          <cell r="E259">
            <v>5</v>
          </cell>
          <cell r="F259">
            <v>16</v>
          </cell>
          <cell r="J259">
            <v>-12446.663691135</v>
          </cell>
          <cell r="N259">
            <v>5</v>
          </cell>
          <cell r="R259" t="str">
            <v>169187191196</v>
          </cell>
          <cell r="S259" t="str">
            <v>169187191</v>
          </cell>
          <cell r="T259" t="str">
            <v>169187</v>
          </cell>
          <cell r="U259" t="str">
            <v>169</v>
          </cell>
        </row>
        <row r="260">
          <cell r="E260">
            <v>5</v>
          </cell>
          <cell r="F260">
            <v>16</v>
          </cell>
          <cell r="J260">
            <v>-861.98566799999992</v>
          </cell>
          <cell r="N260">
            <v>5</v>
          </cell>
          <cell r="R260" t="str">
            <v>169187191197</v>
          </cell>
          <cell r="S260" t="str">
            <v>169187191</v>
          </cell>
          <cell r="T260" t="str">
            <v>169187</v>
          </cell>
          <cell r="U260" t="str">
            <v>169</v>
          </cell>
        </row>
        <row r="261">
          <cell r="E261">
            <v>5</v>
          </cell>
          <cell r="F261">
            <v>16</v>
          </cell>
          <cell r="J261">
            <v>-383012.02655269997</v>
          </cell>
          <cell r="N261">
            <v>5</v>
          </cell>
          <cell r="R261" t="str">
            <v>169187199202</v>
          </cell>
          <cell r="S261" t="str">
            <v>169187199</v>
          </cell>
          <cell r="T261" t="str">
            <v>169187</v>
          </cell>
          <cell r="U261" t="str">
            <v>169</v>
          </cell>
        </row>
        <row r="262">
          <cell r="E262">
            <v>5</v>
          </cell>
          <cell r="F262">
            <v>16</v>
          </cell>
          <cell r="J262">
            <v>-15974.50455713</v>
          </cell>
          <cell r="N262">
            <v>5</v>
          </cell>
          <cell r="R262" t="str">
            <v>169187199203</v>
          </cell>
          <cell r="S262" t="str">
            <v>169187199</v>
          </cell>
          <cell r="T262" t="str">
            <v>169187</v>
          </cell>
          <cell r="U262" t="str">
            <v>169</v>
          </cell>
        </row>
        <row r="263">
          <cell r="E263">
            <v>5</v>
          </cell>
          <cell r="F263">
            <v>16</v>
          </cell>
          <cell r="J263">
            <v>-7722.3944572179989</v>
          </cell>
          <cell r="N263">
            <v>5</v>
          </cell>
          <cell r="R263" t="str">
            <v>169187199204</v>
          </cell>
          <cell r="S263" t="str">
            <v>169187199</v>
          </cell>
          <cell r="T263" t="str">
            <v>169187</v>
          </cell>
          <cell r="U263" t="str">
            <v>169</v>
          </cell>
        </row>
        <row r="264">
          <cell r="E264">
            <v>5</v>
          </cell>
          <cell r="F264">
            <v>16</v>
          </cell>
          <cell r="J264">
            <v>112510.36754228399</v>
          </cell>
          <cell r="N264">
            <v>5</v>
          </cell>
          <cell r="R264" t="str">
            <v>169187229233</v>
          </cell>
          <cell r="S264" t="str">
            <v>169187229</v>
          </cell>
          <cell r="T264" t="str">
            <v>169187</v>
          </cell>
          <cell r="U264" t="str">
            <v>169</v>
          </cell>
        </row>
        <row r="265">
          <cell r="E265">
            <v>5</v>
          </cell>
          <cell r="F265">
            <v>16</v>
          </cell>
          <cell r="J265">
            <v>-85742.192114225996</v>
          </cell>
          <cell r="N265">
            <v>5</v>
          </cell>
          <cell r="R265" t="str">
            <v>169187229234</v>
          </cell>
          <cell r="S265" t="str">
            <v>169187229</v>
          </cell>
          <cell r="T265" t="str">
            <v>169187</v>
          </cell>
          <cell r="U265" t="str">
            <v>169</v>
          </cell>
        </row>
        <row r="266">
          <cell r="E266">
            <v>5</v>
          </cell>
          <cell r="F266">
            <v>16</v>
          </cell>
          <cell r="J266">
            <v>-155632.47645591499</v>
          </cell>
          <cell r="N266">
            <v>5</v>
          </cell>
          <cell r="R266" t="str">
            <v>169187205999</v>
          </cell>
          <cell r="S266" t="str">
            <v>169187205</v>
          </cell>
          <cell r="T266" t="str">
            <v>169187</v>
          </cell>
          <cell r="U266" t="str">
            <v>169</v>
          </cell>
        </row>
        <row r="267">
          <cell r="E267">
            <v>5</v>
          </cell>
          <cell r="F267">
            <v>16</v>
          </cell>
          <cell r="J267">
            <v>514.22394938799994</v>
          </cell>
          <cell r="N267">
            <v>5</v>
          </cell>
          <cell r="R267" t="str">
            <v>169187206317</v>
          </cell>
          <cell r="S267" t="str">
            <v>169187206</v>
          </cell>
          <cell r="T267" t="str">
            <v>169187</v>
          </cell>
          <cell r="U267" t="str">
            <v>169</v>
          </cell>
        </row>
        <row r="268">
          <cell r="E268">
            <v>5</v>
          </cell>
          <cell r="F268">
            <v>16</v>
          </cell>
          <cell r="J268">
            <v>1833.6612683299998</v>
          </cell>
          <cell r="N268">
            <v>5</v>
          </cell>
          <cell r="R268" t="str">
            <v>169187206332</v>
          </cell>
          <cell r="S268" t="str">
            <v>169187206</v>
          </cell>
          <cell r="T268" t="str">
            <v>169187</v>
          </cell>
          <cell r="U268" t="str">
            <v>169</v>
          </cell>
        </row>
        <row r="269">
          <cell r="E269">
            <v>5</v>
          </cell>
          <cell r="F269">
            <v>16</v>
          </cell>
          <cell r="J269">
            <v>40854.329110822</v>
          </cell>
          <cell r="N269">
            <v>5</v>
          </cell>
          <cell r="R269" t="str">
            <v>169187206209</v>
          </cell>
          <cell r="S269" t="str">
            <v>169187206</v>
          </cell>
          <cell r="T269" t="str">
            <v>169187</v>
          </cell>
          <cell r="U269" t="str">
            <v>169</v>
          </cell>
        </row>
        <row r="270">
          <cell r="E270">
            <v>5</v>
          </cell>
          <cell r="F270">
            <v>16</v>
          </cell>
          <cell r="J270">
            <v>0</v>
          </cell>
          <cell r="N270">
            <v>5</v>
          </cell>
          <cell r="R270" t="str">
            <v>126149168305</v>
          </cell>
          <cell r="S270" t="str">
            <v>126149168</v>
          </cell>
          <cell r="T270" t="str">
            <v>126149</v>
          </cell>
          <cell r="U270" t="str">
            <v>126</v>
          </cell>
        </row>
        <row r="271">
          <cell r="E271">
            <v>5</v>
          </cell>
          <cell r="F271">
            <v>16</v>
          </cell>
          <cell r="J271">
            <v>858366.13950770907</v>
          </cell>
          <cell r="N271">
            <v>5</v>
          </cell>
          <cell r="R271" t="str">
            <v>169170175178</v>
          </cell>
          <cell r="S271" t="str">
            <v>169170175</v>
          </cell>
          <cell r="T271" t="str">
            <v>169170</v>
          </cell>
          <cell r="U271" t="str">
            <v>169</v>
          </cell>
        </row>
        <row r="272">
          <cell r="E272">
            <v>13</v>
          </cell>
          <cell r="F272">
            <v>16</v>
          </cell>
          <cell r="J272">
            <v>0</v>
          </cell>
          <cell r="N272">
            <v>13</v>
          </cell>
          <cell r="R272" t="str">
            <v>002006999999</v>
          </cell>
          <cell r="S272" t="str">
            <v>002006999</v>
          </cell>
          <cell r="T272" t="str">
            <v>002006</v>
          </cell>
          <cell r="U272" t="str">
            <v>002</v>
          </cell>
        </row>
        <row r="273">
          <cell r="E273">
            <v>13</v>
          </cell>
          <cell r="F273">
            <v>16</v>
          </cell>
          <cell r="J273">
            <v>0</v>
          </cell>
          <cell r="N273">
            <v>13</v>
          </cell>
          <cell r="R273" t="str">
            <v>002008999999</v>
          </cell>
          <cell r="S273" t="str">
            <v>002008999</v>
          </cell>
          <cell r="T273" t="str">
            <v>002008</v>
          </cell>
          <cell r="U273" t="str">
            <v>002</v>
          </cell>
        </row>
        <row r="274">
          <cell r="E274">
            <v>13</v>
          </cell>
          <cell r="F274">
            <v>16</v>
          </cell>
          <cell r="J274">
            <v>0</v>
          </cell>
          <cell r="N274">
            <v>13</v>
          </cell>
          <cell r="R274" t="str">
            <v>002011012999</v>
          </cell>
          <cell r="S274" t="str">
            <v>002011012</v>
          </cell>
          <cell r="T274" t="str">
            <v>002011</v>
          </cell>
          <cell r="U274" t="str">
            <v>002</v>
          </cell>
        </row>
        <row r="275">
          <cell r="E275">
            <v>13</v>
          </cell>
          <cell r="F275">
            <v>16</v>
          </cell>
          <cell r="J275">
            <v>0</v>
          </cell>
          <cell r="N275">
            <v>13</v>
          </cell>
          <cell r="R275" t="str">
            <v>002011012999</v>
          </cell>
          <cell r="S275" t="str">
            <v>002011012</v>
          </cell>
          <cell r="T275" t="str">
            <v>002011</v>
          </cell>
          <cell r="U275" t="str">
            <v>002</v>
          </cell>
        </row>
        <row r="276">
          <cell r="E276">
            <v>13</v>
          </cell>
          <cell r="F276">
            <v>16</v>
          </cell>
          <cell r="J276">
            <v>0</v>
          </cell>
          <cell r="N276">
            <v>13</v>
          </cell>
          <cell r="R276" t="str">
            <v>002011013999</v>
          </cell>
          <cell r="S276" t="str">
            <v>002011013</v>
          </cell>
          <cell r="T276" t="str">
            <v>002011</v>
          </cell>
          <cell r="U276" t="str">
            <v>002</v>
          </cell>
        </row>
        <row r="277">
          <cell r="E277">
            <v>13</v>
          </cell>
          <cell r="F277">
            <v>16</v>
          </cell>
          <cell r="J277">
            <v>0</v>
          </cell>
          <cell r="N277">
            <v>13</v>
          </cell>
          <cell r="R277" t="str">
            <v>003016999999</v>
          </cell>
          <cell r="S277" t="str">
            <v>003016999</v>
          </cell>
          <cell r="T277" t="str">
            <v>003016</v>
          </cell>
          <cell r="U277" t="str">
            <v>003</v>
          </cell>
        </row>
        <row r="278">
          <cell r="E278">
            <v>13</v>
          </cell>
          <cell r="F278">
            <v>16</v>
          </cell>
          <cell r="J278">
            <v>0</v>
          </cell>
          <cell r="N278">
            <v>13</v>
          </cell>
          <cell r="R278" t="str">
            <v>003019999999</v>
          </cell>
          <cell r="S278" t="str">
            <v>003019999</v>
          </cell>
          <cell r="T278" t="str">
            <v>003019</v>
          </cell>
          <cell r="U278" t="str">
            <v>003</v>
          </cell>
        </row>
        <row r="279">
          <cell r="E279">
            <v>13</v>
          </cell>
          <cell r="F279">
            <v>16</v>
          </cell>
          <cell r="J279">
            <v>0</v>
          </cell>
          <cell r="N279">
            <v>13</v>
          </cell>
          <cell r="R279" t="str">
            <v>003020025999</v>
          </cell>
          <cell r="S279" t="str">
            <v>003020025</v>
          </cell>
          <cell r="T279" t="str">
            <v>003020</v>
          </cell>
          <cell r="U279" t="str">
            <v>003</v>
          </cell>
        </row>
        <row r="280">
          <cell r="E280">
            <v>13</v>
          </cell>
          <cell r="F280">
            <v>16</v>
          </cell>
          <cell r="J280">
            <v>0</v>
          </cell>
          <cell r="N280">
            <v>13</v>
          </cell>
          <cell r="R280" t="str">
            <v>003020026999</v>
          </cell>
          <cell r="S280" t="str">
            <v>003020026</v>
          </cell>
          <cell r="T280" t="str">
            <v>003020</v>
          </cell>
          <cell r="U280" t="str">
            <v>003</v>
          </cell>
        </row>
        <row r="281">
          <cell r="E281">
            <v>13</v>
          </cell>
          <cell r="F281">
            <v>16</v>
          </cell>
          <cell r="J281">
            <v>0</v>
          </cell>
          <cell r="N281">
            <v>13</v>
          </cell>
          <cell r="R281" t="str">
            <v>003020027999</v>
          </cell>
          <cell r="S281" t="str">
            <v>003020027</v>
          </cell>
          <cell r="T281" t="str">
            <v>003020</v>
          </cell>
          <cell r="U281" t="str">
            <v>003</v>
          </cell>
        </row>
        <row r="282">
          <cell r="E282">
            <v>13</v>
          </cell>
          <cell r="F282">
            <v>16</v>
          </cell>
          <cell r="J282">
            <v>0</v>
          </cell>
          <cell r="N282">
            <v>13</v>
          </cell>
          <cell r="R282" t="str">
            <v>003020028999</v>
          </cell>
          <cell r="S282" t="str">
            <v>003020028</v>
          </cell>
          <cell r="T282" t="str">
            <v>003020</v>
          </cell>
          <cell r="U282" t="str">
            <v>003</v>
          </cell>
        </row>
        <row r="283">
          <cell r="E283">
            <v>13</v>
          </cell>
          <cell r="F283">
            <v>16</v>
          </cell>
          <cell r="J283">
            <v>0</v>
          </cell>
          <cell r="N283">
            <v>13</v>
          </cell>
          <cell r="R283" t="str">
            <v>003020029999</v>
          </cell>
          <cell r="S283" t="str">
            <v>003020029</v>
          </cell>
          <cell r="T283" t="str">
            <v>003020</v>
          </cell>
          <cell r="U283" t="str">
            <v>003</v>
          </cell>
        </row>
        <row r="284">
          <cell r="E284">
            <v>13</v>
          </cell>
          <cell r="F284">
            <v>16</v>
          </cell>
          <cell r="J284">
            <v>0</v>
          </cell>
          <cell r="N284">
            <v>13</v>
          </cell>
          <cell r="R284" t="str">
            <v>003021038999</v>
          </cell>
          <cell r="S284" t="str">
            <v>003021038</v>
          </cell>
          <cell r="T284" t="str">
            <v>003021</v>
          </cell>
          <cell r="U284" t="str">
            <v>003</v>
          </cell>
        </row>
        <row r="285">
          <cell r="E285">
            <v>13</v>
          </cell>
          <cell r="F285">
            <v>16</v>
          </cell>
          <cell r="J285">
            <v>0</v>
          </cell>
          <cell r="N285">
            <v>13</v>
          </cell>
          <cell r="R285" t="str">
            <v>003022035999</v>
          </cell>
          <cell r="S285" t="str">
            <v>003022035</v>
          </cell>
          <cell r="T285" t="str">
            <v>003022</v>
          </cell>
          <cell r="U285" t="str">
            <v>003</v>
          </cell>
        </row>
        <row r="286">
          <cell r="E286">
            <v>13</v>
          </cell>
          <cell r="F286">
            <v>16</v>
          </cell>
          <cell r="J286">
            <v>0</v>
          </cell>
          <cell r="N286">
            <v>13</v>
          </cell>
          <cell r="R286" t="str">
            <v>004044999999</v>
          </cell>
          <cell r="S286" t="str">
            <v>004044999</v>
          </cell>
          <cell r="T286" t="str">
            <v>004044</v>
          </cell>
          <cell r="U286" t="str">
            <v>004</v>
          </cell>
        </row>
        <row r="287">
          <cell r="E287">
            <v>13</v>
          </cell>
          <cell r="F287">
            <v>16</v>
          </cell>
          <cell r="J287">
            <v>0</v>
          </cell>
          <cell r="N287">
            <v>13</v>
          </cell>
          <cell r="R287" t="str">
            <v>005062063999</v>
          </cell>
          <cell r="S287" t="str">
            <v>005062063</v>
          </cell>
          <cell r="T287" t="str">
            <v>005062</v>
          </cell>
          <cell r="U287" t="str">
            <v>005</v>
          </cell>
        </row>
        <row r="288">
          <cell r="E288">
            <v>13</v>
          </cell>
          <cell r="F288">
            <v>16</v>
          </cell>
          <cell r="J288">
            <v>0</v>
          </cell>
          <cell r="N288">
            <v>13</v>
          </cell>
          <cell r="R288" t="str">
            <v>005062064999</v>
          </cell>
          <cell r="S288" t="str">
            <v>005062064</v>
          </cell>
          <cell r="T288" t="str">
            <v>005062</v>
          </cell>
          <cell r="U288" t="str">
            <v>005</v>
          </cell>
        </row>
        <row r="289">
          <cell r="E289">
            <v>13</v>
          </cell>
          <cell r="F289">
            <v>16</v>
          </cell>
          <cell r="J289">
            <v>0</v>
          </cell>
          <cell r="N289">
            <v>13</v>
          </cell>
          <cell r="R289" t="str">
            <v>005062067999</v>
          </cell>
          <cell r="S289" t="str">
            <v>005062067</v>
          </cell>
          <cell r="T289" t="str">
            <v>005062</v>
          </cell>
          <cell r="U289" t="str">
            <v>005</v>
          </cell>
        </row>
        <row r="290">
          <cell r="E290">
            <v>13</v>
          </cell>
          <cell r="F290">
            <v>16</v>
          </cell>
          <cell r="J290">
            <v>0</v>
          </cell>
          <cell r="N290">
            <v>13</v>
          </cell>
          <cell r="R290" t="str">
            <v>005062069090</v>
          </cell>
          <cell r="S290" t="str">
            <v>005062069</v>
          </cell>
          <cell r="T290" t="str">
            <v>005062</v>
          </cell>
          <cell r="U290" t="str">
            <v>005</v>
          </cell>
        </row>
        <row r="291">
          <cell r="E291">
            <v>13</v>
          </cell>
          <cell r="F291">
            <v>16</v>
          </cell>
          <cell r="J291">
            <v>0</v>
          </cell>
          <cell r="N291">
            <v>13</v>
          </cell>
          <cell r="R291" t="str">
            <v>111888888113</v>
          </cell>
          <cell r="S291" t="str">
            <v>111888888</v>
          </cell>
          <cell r="T291" t="str">
            <v>111888</v>
          </cell>
          <cell r="U291" t="str">
            <v>111</v>
          </cell>
        </row>
        <row r="292">
          <cell r="E292">
            <v>13</v>
          </cell>
          <cell r="F292">
            <v>16</v>
          </cell>
          <cell r="J292">
            <v>0</v>
          </cell>
          <cell r="N292">
            <v>13</v>
          </cell>
          <cell r="R292" t="str">
            <v>111888888114</v>
          </cell>
          <cell r="S292" t="str">
            <v>111888888</v>
          </cell>
          <cell r="T292" t="str">
            <v>111888</v>
          </cell>
          <cell r="U292" t="str">
            <v>111</v>
          </cell>
        </row>
        <row r="293">
          <cell r="E293">
            <v>13</v>
          </cell>
          <cell r="F293">
            <v>16</v>
          </cell>
          <cell r="J293">
            <v>0</v>
          </cell>
          <cell r="N293">
            <v>13</v>
          </cell>
          <cell r="R293" t="str">
            <v>111888888115</v>
          </cell>
          <cell r="S293" t="str">
            <v>111888888</v>
          </cell>
          <cell r="T293" t="str">
            <v>111888</v>
          </cell>
          <cell r="U293" t="str">
            <v>111</v>
          </cell>
        </row>
        <row r="294">
          <cell r="E294">
            <v>13</v>
          </cell>
          <cell r="F294">
            <v>16</v>
          </cell>
          <cell r="J294">
            <v>0</v>
          </cell>
          <cell r="N294">
            <v>13</v>
          </cell>
          <cell r="R294" t="str">
            <v>111888888116</v>
          </cell>
          <cell r="S294" t="str">
            <v>111888888</v>
          </cell>
          <cell r="T294" t="str">
            <v>111888</v>
          </cell>
          <cell r="U294" t="str">
            <v>111</v>
          </cell>
        </row>
        <row r="295">
          <cell r="E295">
            <v>13</v>
          </cell>
          <cell r="F295">
            <v>16</v>
          </cell>
          <cell r="J295">
            <v>0</v>
          </cell>
          <cell r="N295">
            <v>13</v>
          </cell>
          <cell r="R295" t="str">
            <v>005062069091</v>
          </cell>
          <cell r="S295" t="str">
            <v>005062069</v>
          </cell>
          <cell r="T295" t="str">
            <v>005062</v>
          </cell>
          <cell r="U295" t="str">
            <v>005</v>
          </cell>
        </row>
        <row r="296">
          <cell r="E296">
            <v>13</v>
          </cell>
          <cell r="F296">
            <v>16</v>
          </cell>
          <cell r="J296">
            <v>0</v>
          </cell>
          <cell r="N296">
            <v>13</v>
          </cell>
          <cell r="R296" t="str">
            <v>005062074999</v>
          </cell>
          <cell r="S296" t="str">
            <v>005062074</v>
          </cell>
          <cell r="T296" t="str">
            <v>005062</v>
          </cell>
          <cell r="U296" t="str">
            <v>005</v>
          </cell>
        </row>
        <row r="297">
          <cell r="E297">
            <v>13</v>
          </cell>
          <cell r="F297">
            <v>16</v>
          </cell>
          <cell r="J297">
            <v>0</v>
          </cell>
          <cell r="N297">
            <v>13</v>
          </cell>
          <cell r="R297" t="str">
            <v>106336108999</v>
          </cell>
          <cell r="S297" t="str">
            <v>106336108</v>
          </cell>
          <cell r="T297" t="str">
            <v>106336</v>
          </cell>
          <cell r="U297" t="str">
            <v>106</v>
          </cell>
        </row>
        <row r="298">
          <cell r="E298">
            <v>13</v>
          </cell>
          <cell r="F298">
            <v>16</v>
          </cell>
          <cell r="J298">
            <v>0</v>
          </cell>
          <cell r="N298">
            <v>13</v>
          </cell>
          <cell r="R298" t="str">
            <v>005062080097</v>
          </cell>
          <cell r="S298" t="str">
            <v>005062080</v>
          </cell>
          <cell r="T298" t="str">
            <v>005062</v>
          </cell>
          <cell r="U298" t="str">
            <v>005</v>
          </cell>
        </row>
        <row r="299">
          <cell r="E299">
            <v>13</v>
          </cell>
          <cell r="F299">
            <v>16</v>
          </cell>
          <cell r="J299">
            <v>0</v>
          </cell>
          <cell r="N299">
            <v>13</v>
          </cell>
          <cell r="R299" t="str">
            <v>005062080098</v>
          </cell>
          <cell r="S299" t="str">
            <v>005062080</v>
          </cell>
          <cell r="T299" t="str">
            <v>005062</v>
          </cell>
          <cell r="U299" t="str">
            <v>005</v>
          </cell>
        </row>
        <row r="300">
          <cell r="E300">
            <v>13</v>
          </cell>
          <cell r="F300">
            <v>16</v>
          </cell>
          <cell r="J300">
            <v>0</v>
          </cell>
          <cell r="N300">
            <v>13</v>
          </cell>
          <cell r="R300" t="str">
            <v>005062080099</v>
          </cell>
          <cell r="S300" t="str">
            <v>005062080</v>
          </cell>
          <cell r="T300" t="str">
            <v>005062</v>
          </cell>
          <cell r="U300" t="str">
            <v>005</v>
          </cell>
        </row>
        <row r="301">
          <cell r="E301">
            <v>13</v>
          </cell>
          <cell r="F301">
            <v>16</v>
          </cell>
          <cell r="J301">
            <v>0</v>
          </cell>
          <cell r="N301">
            <v>13</v>
          </cell>
          <cell r="R301" t="str">
            <v>005062081102</v>
          </cell>
          <cell r="S301" t="str">
            <v>005062081</v>
          </cell>
          <cell r="T301" t="str">
            <v>005062</v>
          </cell>
          <cell r="U301" t="str">
            <v>005</v>
          </cell>
        </row>
        <row r="302">
          <cell r="E302">
            <v>13</v>
          </cell>
          <cell r="F302">
            <v>16</v>
          </cell>
          <cell r="J302">
            <v>0</v>
          </cell>
          <cell r="N302">
            <v>13</v>
          </cell>
          <cell r="R302" t="str">
            <v>005062081103</v>
          </cell>
          <cell r="S302" t="str">
            <v>005062081</v>
          </cell>
          <cell r="T302" t="str">
            <v>005062</v>
          </cell>
          <cell r="U302" t="str">
            <v>005</v>
          </cell>
        </row>
        <row r="303">
          <cell r="E303">
            <v>13</v>
          </cell>
          <cell r="F303">
            <v>16</v>
          </cell>
          <cell r="J303">
            <v>0</v>
          </cell>
          <cell r="N303">
            <v>13</v>
          </cell>
          <cell r="R303" t="str">
            <v>005062069092</v>
          </cell>
          <cell r="S303" t="str">
            <v>005062069</v>
          </cell>
          <cell r="T303" t="str">
            <v>005062</v>
          </cell>
          <cell r="U303" t="str">
            <v>005</v>
          </cell>
        </row>
        <row r="304">
          <cell r="E304">
            <v>13</v>
          </cell>
          <cell r="F304">
            <v>16</v>
          </cell>
          <cell r="J304">
            <v>0</v>
          </cell>
          <cell r="N304">
            <v>13</v>
          </cell>
          <cell r="R304" t="str">
            <v>005062083999</v>
          </cell>
          <cell r="S304" t="str">
            <v>005062083</v>
          </cell>
          <cell r="T304" t="str">
            <v>005062</v>
          </cell>
          <cell r="U304" t="str">
            <v>005</v>
          </cell>
        </row>
        <row r="305">
          <cell r="E305">
            <v>13</v>
          </cell>
          <cell r="F305">
            <v>16</v>
          </cell>
          <cell r="J305">
            <v>0</v>
          </cell>
          <cell r="N305">
            <v>13</v>
          </cell>
          <cell r="R305" t="str">
            <v>005046047051</v>
          </cell>
          <cell r="S305" t="str">
            <v>005046047</v>
          </cell>
          <cell r="T305" t="str">
            <v>005046</v>
          </cell>
          <cell r="U305" t="str">
            <v>005</v>
          </cell>
        </row>
        <row r="306">
          <cell r="E306">
            <v>13</v>
          </cell>
          <cell r="F306">
            <v>16</v>
          </cell>
          <cell r="J306">
            <v>0</v>
          </cell>
          <cell r="N306">
            <v>13</v>
          </cell>
          <cell r="R306" t="str">
            <v>005046047052</v>
          </cell>
          <cell r="S306" t="str">
            <v>005046047</v>
          </cell>
          <cell r="T306" t="str">
            <v>005046</v>
          </cell>
          <cell r="U306" t="str">
            <v>005</v>
          </cell>
        </row>
        <row r="307">
          <cell r="E307">
            <v>13</v>
          </cell>
          <cell r="F307">
            <v>16</v>
          </cell>
          <cell r="J307">
            <v>0</v>
          </cell>
          <cell r="N307">
            <v>13</v>
          </cell>
          <cell r="R307" t="str">
            <v>005062069094</v>
          </cell>
          <cell r="S307" t="str">
            <v>005062069</v>
          </cell>
          <cell r="T307" t="str">
            <v>005062</v>
          </cell>
          <cell r="U307" t="str">
            <v>005</v>
          </cell>
        </row>
        <row r="308">
          <cell r="E308">
            <v>13</v>
          </cell>
          <cell r="F308">
            <v>16</v>
          </cell>
          <cell r="J308">
            <v>0</v>
          </cell>
          <cell r="N308">
            <v>13</v>
          </cell>
          <cell r="R308" t="str">
            <v>005046048060</v>
          </cell>
          <cell r="S308" t="str">
            <v>005046048</v>
          </cell>
          <cell r="T308" t="str">
            <v>005046</v>
          </cell>
          <cell r="U308" t="str">
            <v>005</v>
          </cell>
        </row>
        <row r="309">
          <cell r="E309">
            <v>13</v>
          </cell>
          <cell r="F309">
            <v>16</v>
          </cell>
          <cell r="J309">
            <v>0</v>
          </cell>
          <cell r="N309">
            <v>13</v>
          </cell>
          <cell r="R309" t="str">
            <v>005062084999</v>
          </cell>
          <cell r="S309" t="str">
            <v>005062084</v>
          </cell>
          <cell r="T309" t="str">
            <v>005062</v>
          </cell>
          <cell r="U309" t="str">
            <v>005</v>
          </cell>
        </row>
        <row r="310">
          <cell r="E310">
            <v>13</v>
          </cell>
          <cell r="F310">
            <v>16</v>
          </cell>
          <cell r="J310">
            <v>0</v>
          </cell>
          <cell r="N310">
            <v>13</v>
          </cell>
          <cell r="R310" t="str">
            <v>005062088104</v>
          </cell>
          <cell r="S310" t="str">
            <v>005062088</v>
          </cell>
          <cell r="T310" t="str">
            <v>005062</v>
          </cell>
          <cell r="U310" t="str">
            <v>005</v>
          </cell>
        </row>
        <row r="311">
          <cell r="E311">
            <v>13</v>
          </cell>
          <cell r="F311">
            <v>16</v>
          </cell>
          <cell r="J311">
            <v>0</v>
          </cell>
          <cell r="N311">
            <v>13</v>
          </cell>
          <cell r="R311" t="str">
            <v>005062085999</v>
          </cell>
          <cell r="S311" t="str">
            <v>005062085</v>
          </cell>
          <cell r="T311" t="str">
            <v>005062</v>
          </cell>
          <cell r="U311" t="str">
            <v>005</v>
          </cell>
        </row>
        <row r="312">
          <cell r="E312">
            <v>13</v>
          </cell>
          <cell r="F312">
            <v>16</v>
          </cell>
          <cell r="J312">
            <v>0</v>
          </cell>
          <cell r="N312">
            <v>13</v>
          </cell>
          <cell r="R312" t="str">
            <v>005062086999</v>
          </cell>
          <cell r="S312" t="str">
            <v>005062086</v>
          </cell>
          <cell r="T312" t="str">
            <v>005062</v>
          </cell>
          <cell r="U312" t="str">
            <v>005</v>
          </cell>
        </row>
        <row r="313">
          <cell r="E313">
            <v>13</v>
          </cell>
          <cell r="F313">
            <v>16</v>
          </cell>
          <cell r="J313">
            <v>0</v>
          </cell>
          <cell r="N313">
            <v>13</v>
          </cell>
          <cell r="R313" t="str">
            <v>005062088105</v>
          </cell>
          <cell r="S313" t="str">
            <v>005062088</v>
          </cell>
          <cell r="T313" t="str">
            <v>005062</v>
          </cell>
          <cell r="U313" t="str">
            <v>005</v>
          </cell>
        </row>
        <row r="314">
          <cell r="E314">
            <v>13</v>
          </cell>
          <cell r="F314">
            <v>16</v>
          </cell>
          <cell r="J314">
            <v>-2291.6999999999998</v>
          </cell>
          <cell r="N314">
            <v>13</v>
          </cell>
          <cell r="R314" t="str">
            <v>169170171172</v>
          </cell>
          <cell r="S314" t="str">
            <v>169170171</v>
          </cell>
          <cell r="T314" t="str">
            <v>169170</v>
          </cell>
          <cell r="U314" t="str">
            <v>169</v>
          </cell>
        </row>
        <row r="315">
          <cell r="E315">
            <v>13</v>
          </cell>
          <cell r="F315">
            <v>16</v>
          </cell>
          <cell r="J315">
            <v>-454783.11279337795</v>
          </cell>
          <cell r="N315">
            <v>13</v>
          </cell>
          <cell r="R315" t="str">
            <v>169170175176</v>
          </cell>
          <cell r="S315" t="str">
            <v>169170175</v>
          </cell>
          <cell r="T315" t="str">
            <v>169170</v>
          </cell>
          <cell r="U315" t="str">
            <v>169</v>
          </cell>
        </row>
        <row r="316">
          <cell r="E316">
            <v>13</v>
          </cell>
          <cell r="F316">
            <v>16</v>
          </cell>
          <cell r="J316">
            <v>-889709.15598307585</v>
          </cell>
          <cell r="N316">
            <v>13</v>
          </cell>
          <cell r="R316" t="str">
            <v>169187236239</v>
          </cell>
          <cell r="S316" t="str">
            <v>169187236</v>
          </cell>
          <cell r="T316" t="str">
            <v>169187</v>
          </cell>
          <cell r="U316" t="str">
            <v>169</v>
          </cell>
        </row>
        <row r="317">
          <cell r="E317">
            <v>13</v>
          </cell>
          <cell r="F317">
            <v>16</v>
          </cell>
          <cell r="J317">
            <v>51932.977599999998</v>
          </cell>
          <cell r="N317">
            <v>13</v>
          </cell>
          <cell r="R317" t="str">
            <v>169180181999</v>
          </cell>
          <cell r="S317" t="str">
            <v>169180181</v>
          </cell>
          <cell r="T317" t="str">
            <v>169180</v>
          </cell>
          <cell r="U317" t="str">
            <v>169</v>
          </cell>
        </row>
        <row r="318">
          <cell r="E318">
            <v>13</v>
          </cell>
          <cell r="F318">
            <v>16</v>
          </cell>
          <cell r="J318">
            <v>7270.6168639999996</v>
          </cell>
          <cell r="N318">
            <v>13</v>
          </cell>
          <cell r="R318" t="str">
            <v>169180181999</v>
          </cell>
          <cell r="S318" t="str">
            <v>169180181</v>
          </cell>
          <cell r="T318" t="str">
            <v>169180</v>
          </cell>
          <cell r="U318" t="str">
            <v>169</v>
          </cell>
        </row>
        <row r="319">
          <cell r="E319">
            <v>13</v>
          </cell>
          <cell r="F319">
            <v>16</v>
          </cell>
          <cell r="J319">
            <v>1767.0183405999999</v>
          </cell>
          <cell r="N319">
            <v>13</v>
          </cell>
          <cell r="R319" t="str">
            <v>169180181999</v>
          </cell>
          <cell r="S319" t="str">
            <v>169180181</v>
          </cell>
          <cell r="T319" t="str">
            <v>169180</v>
          </cell>
          <cell r="U319" t="str">
            <v>169</v>
          </cell>
        </row>
        <row r="320">
          <cell r="E320">
            <v>13</v>
          </cell>
          <cell r="F320">
            <v>16</v>
          </cell>
          <cell r="J320">
            <v>1210188.688146852</v>
          </cell>
          <cell r="N320">
            <v>13</v>
          </cell>
          <cell r="R320" t="str">
            <v>169180181999</v>
          </cell>
          <cell r="S320" t="str">
            <v>169180181</v>
          </cell>
          <cell r="T320" t="str">
            <v>169180</v>
          </cell>
          <cell r="U320" t="str">
            <v>169</v>
          </cell>
        </row>
        <row r="321">
          <cell r="E321">
            <v>13</v>
          </cell>
          <cell r="F321">
            <v>16</v>
          </cell>
          <cell r="J321">
            <v>62687.653415483997</v>
          </cell>
          <cell r="N321">
            <v>13</v>
          </cell>
          <cell r="R321" t="str">
            <v>169180181999</v>
          </cell>
          <cell r="S321" t="str">
            <v>169180181</v>
          </cell>
          <cell r="T321" t="str">
            <v>169180</v>
          </cell>
          <cell r="U321" t="str">
            <v>169</v>
          </cell>
        </row>
        <row r="322">
          <cell r="E322">
            <v>13</v>
          </cell>
          <cell r="F322">
            <v>16</v>
          </cell>
          <cell r="J322">
            <v>-407393.269489648</v>
          </cell>
          <cell r="N322">
            <v>13</v>
          </cell>
          <cell r="R322" t="str">
            <v>169180181999</v>
          </cell>
          <cell r="S322" t="str">
            <v>169180181</v>
          </cell>
          <cell r="T322" t="str">
            <v>169180</v>
          </cell>
          <cell r="U322" t="str">
            <v>169</v>
          </cell>
        </row>
        <row r="323">
          <cell r="E323">
            <v>13</v>
          </cell>
          <cell r="F323">
            <v>16</v>
          </cell>
          <cell r="J323">
            <v>-246898.55725992299</v>
          </cell>
          <cell r="N323">
            <v>13</v>
          </cell>
          <cell r="R323" t="str">
            <v>169180181999</v>
          </cell>
          <cell r="S323" t="str">
            <v>169180181</v>
          </cell>
          <cell r="T323" t="str">
            <v>169180</v>
          </cell>
          <cell r="U323" t="str">
            <v>169</v>
          </cell>
        </row>
        <row r="324">
          <cell r="E324">
            <v>13</v>
          </cell>
          <cell r="F324">
            <v>16</v>
          </cell>
          <cell r="J324">
            <v>34169.993735167001</v>
          </cell>
          <cell r="N324">
            <v>13</v>
          </cell>
          <cell r="R324" t="str">
            <v>126127128131</v>
          </cell>
          <cell r="S324" t="str">
            <v>126127128</v>
          </cell>
          <cell r="T324" t="str">
            <v>126127</v>
          </cell>
          <cell r="U324" t="str">
            <v>126</v>
          </cell>
        </row>
        <row r="325">
          <cell r="E325">
            <v>13</v>
          </cell>
          <cell r="F325">
            <v>16</v>
          </cell>
          <cell r="J325">
            <v>-31315.750334780998</v>
          </cell>
          <cell r="N325">
            <v>13</v>
          </cell>
          <cell r="R325" t="str">
            <v>126127128132</v>
          </cell>
          <cell r="S325" t="str">
            <v>126127128</v>
          </cell>
          <cell r="T325" t="str">
            <v>126127</v>
          </cell>
          <cell r="U325" t="str">
            <v>126</v>
          </cell>
        </row>
        <row r="326">
          <cell r="E326">
            <v>13</v>
          </cell>
          <cell r="F326">
            <v>16</v>
          </cell>
          <cell r="J326">
            <v>10837.069481281</v>
          </cell>
          <cell r="N326">
            <v>13</v>
          </cell>
          <cell r="R326" t="str">
            <v>126127128133</v>
          </cell>
          <cell r="S326" t="str">
            <v>126127128</v>
          </cell>
          <cell r="T326" t="str">
            <v>126127</v>
          </cell>
          <cell r="U326" t="str">
            <v>126</v>
          </cell>
        </row>
        <row r="327">
          <cell r="E327">
            <v>13</v>
          </cell>
          <cell r="F327">
            <v>16</v>
          </cell>
          <cell r="J327">
            <v>-3054.556787604</v>
          </cell>
          <cell r="N327">
            <v>13</v>
          </cell>
          <cell r="R327" t="str">
            <v>126127128134</v>
          </cell>
          <cell r="S327" t="str">
            <v>126127128</v>
          </cell>
          <cell r="T327" t="str">
            <v>126127</v>
          </cell>
          <cell r="U327" t="str">
            <v>126</v>
          </cell>
        </row>
        <row r="328">
          <cell r="E328">
            <v>13</v>
          </cell>
          <cell r="F328">
            <v>16</v>
          </cell>
          <cell r="J328">
            <v>44713.124526455002</v>
          </cell>
          <cell r="N328">
            <v>13</v>
          </cell>
          <cell r="R328" t="str">
            <v>126127128135</v>
          </cell>
          <cell r="S328" t="str">
            <v>126127128</v>
          </cell>
          <cell r="T328" t="str">
            <v>126127</v>
          </cell>
          <cell r="U328" t="str">
            <v>126</v>
          </cell>
        </row>
        <row r="329">
          <cell r="E329">
            <v>13</v>
          </cell>
          <cell r="F329">
            <v>16</v>
          </cell>
          <cell r="J329">
            <v>-37905.841192726002</v>
          </cell>
          <cell r="N329">
            <v>13</v>
          </cell>
          <cell r="R329" t="str">
            <v>126127128136</v>
          </cell>
          <cell r="S329" t="str">
            <v>126127128</v>
          </cell>
          <cell r="T329" t="str">
            <v>126127</v>
          </cell>
          <cell r="U329" t="str">
            <v>126</v>
          </cell>
        </row>
        <row r="330">
          <cell r="E330">
            <v>13</v>
          </cell>
          <cell r="F330">
            <v>16</v>
          </cell>
          <cell r="J330">
            <v>2437.6011721680002</v>
          </cell>
          <cell r="N330">
            <v>13</v>
          </cell>
          <cell r="R330" t="str">
            <v>126127128137</v>
          </cell>
          <cell r="S330" t="str">
            <v>126127128</v>
          </cell>
          <cell r="T330" t="str">
            <v>126127</v>
          </cell>
          <cell r="U330" t="str">
            <v>126</v>
          </cell>
        </row>
        <row r="331">
          <cell r="E331">
            <v>13</v>
          </cell>
          <cell r="F331">
            <v>16</v>
          </cell>
          <cell r="J331">
            <v>-1007.9763626499999</v>
          </cell>
          <cell r="N331">
            <v>13</v>
          </cell>
          <cell r="R331" t="str">
            <v>126127128138</v>
          </cell>
          <cell r="S331" t="str">
            <v>126127128</v>
          </cell>
          <cell r="T331" t="str">
            <v>126127</v>
          </cell>
          <cell r="U331" t="str">
            <v>126</v>
          </cell>
        </row>
        <row r="332">
          <cell r="E332">
            <v>13</v>
          </cell>
          <cell r="F332">
            <v>16</v>
          </cell>
          <cell r="J332">
            <v>2351.501583023</v>
          </cell>
          <cell r="N332">
            <v>13</v>
          </cell>
          <cell r="R332" t="str">
            <v>126127128143</v>
          </cell>
          <cell r="S332" t="str">
            <v>126127128</v>
          </cell>
          <cell r="T332" t="str">
            <v>126127</v>
          </cell>
          <cell r="U332" t="str">
            <v>126</v>
          </cell>
        </row>
        <row r="333">
          <cell r="E333">
            <v>13</v>
          </cell>
          <cell r="F333">
            <v>16</v>
          </cell>
          <cell r="J333">
            <v>-216.60477695799997</v>
          </cell>
          <cell r="N333">
            <v>13</v>
          </cell>
          <cell r="R333" t="str">
            <v>126127128144</v>
          </cell>
          <cell r="S333" t="str">
            <v>126127128</v>
          </cell>
          <cell r="T333" t="str">
            <v>126127</v>
          </cell>
          <cell r="U333" t="str">
            <v>126</v>
          </cell>
        </row>
        <row r="334">
          <cell r="E334">
            <v>13</v>
          </cell>
          <cell r="F334">
            <v>16</v>
          </cell>
          <cell r="J334">
            <v>5668.9494145799999</v>
          </cell>
          <cell r="N334">
            <v>13</v>
          </cell>
          <cell r="R334" t="str">
            <v>126149162163</v>
          </cell>
          <cell r="S334" t="str">
            <v>126149162</v>
          </cell>
          <cell r="T334" t="str">
            <v>126149</v>
          </cell>
          <cell r="U334" t="str">
            <v>126</v>
          </cell>
        </row>
        <row r="335">
          <cell r="E335">
            <v>13</v>
          </cell>
          <cell r="F335">
            <v>16</v>
          </cell>
          <cell r="J335">
            <v>263866.23588184797</v>
          </cell>
          <cell r="N335">
            <v>13</v>
          </cell>
          <cell r="R335" t="str">
            <v>126149157999</v>
          </cell>
          <cell r="S335" t="str">
            <v>126149157</v>
          </cell>
          <cell r="T335" t="str">
            <v>126149</v>
          </cell>
          <cell r="U335" t="str">
            <v>126</v>
          </cell>
        </row>
        <row r="336">
          <cell r="E336">
            <v>13</v>
          </cell>
          <cell r="F336">
            <v>16</v>
          </cell>
          <cell r="J336">
            <v>30.381914828999999</v>
          </cell>
          <cell r="N336">
            <v>13</v>
          </cell>
          <cell r="R336" t="str">
            <v>126149158999</v>
          </cell>
          <cell r="S336" t="str">
            <v>126149158</v>
          </cell>
          <cell r="T336" t="str">
            <v>126149</v>
          </cell>
          <cell r="U336" t="str">
            <v>126</v>
          </cell>
        </row>
        <row r="337">
          <cell r="E337">
            <v>13</v>
          </cell>
          <cell r="F337">
            <v>16</v>
          </cell>
          <cell r="J337">
            <v>38590.653464597999</v>
          </cell>
          <cell r="N337">
            <v>13</v>
          </cell>
          <cell r="R337" t="str">
            <v>126149334159</v>
          </cell>
          <cell r="S337" t="str">
            <v>126149334</v>
          </cell>
          <cell r="T337" t="str">
            <v>126149</v>
          </cell>
          <cell r="U337" t="str">
            <v>126</v>
          </cell>
        </row>
        <row r="338">
          <cell r="E338">
            <v>13</v>
          </cell>
          <cell r="F338">
            <v>16</v>
          </cell>
          <cell r="J338">
            <v>0</v>
          </cell>
          <cell r="N338">
            <v>13</v>
          </cell>
          <cell r="R338" t="str">
            <v>126149161322</v>
          </cell>
          <cell r="S338" t="str">
            <v>126149161</v>
          </cell>
          <cell r="T338" t="str">
            <v>126149</v>
          </cell>
          <cell r="U338" t="str">
            <v>126</v>
          </cell>
        </row>
        <row r="339">
          <cell r="E339">
            <v>13</v>
          </cell>
          <cell r="F339">
            <v>16</v>
          </cell>
          <cell r="J339">
            <v>30988.596569999998</v>
          </cell>
          <cell r="N339">
            <v>13</v>
          </cell>
          <cell r="R339" t="str">
            <v>126149161322</v>
          </cell>
          <cell r="S339" t="str">
            <v>126149161</v>
          </cell>
          <cell r="T339" t="str">
            <v>126149</v>
          </cell>
          <cell r="U339" t="str">
            <v>126</v>
          </cell>
        </row>
        <row r="340">
          <cell r="E340">
            <v>13</v>
          </cell>
          <cell r="F340">
            <v>16</v>
          </cell>
          <cell r="J340">
            <v>0</v>
          </cell>
          <cell r="N340">
            <v>13</v>
          </cell>
          <cell r="R340" t="str">
            <v>126149162166</v>
          </cell>
          <cell r="S340" t="str">
            <v>126149162</v>
          </cell>
          <cell r="T340" t="str">
            <v>126149</v>
          </cell>
          <cell r="U340" t="str">
            <v>126</v>
          </cell>
        </row>
        <row r="341">
          <cell r="E341">
            <v>13</v>
          </cell>
          <cell r="F341">
            <v>16</v>
          </cell>
          <cell r="J341">
            <v>169440.36551725899</v>
          </cell>
          <cell r="N341">
            <v>13</v>
          </cell>
          <cell r="R341" t="str">
            <v>126149333155</v>
          </cell>
          <cell r="S341" t="str">
            <v>126149333</v>
          </cell>
          <cell r="T341" t="str">
            <v>126149</v>
          </cell>
          <cell r="U341" t="str">
            <v>126</v>
          </cell>
        </row>
        <row r="342">
          <cell r="E342">
            <v>13</v>
          </cell>
          <cell r="F342">
            <v>16</v>
          </cell>
          <cell r="J342">
            <v>68090.949653573989</v>
          </cell>
          <cell r="N342">
            <v>13</v>
          </cell>
          <cell r="R342" t="str">
            <v>126149168248</v>
          </cell>
          <cell r="S342" t="str">
            <v>126149168</v>
          </cell>
          <cell r="T342" t="str">
            <v>126149</v>
          </cell>
          <cell r="U342" t="str">
            <v>126</v>
          </cell>
        </row>
        <row r="343">
          <cell r="E343">
            <v>13</v>
          </cell>
          <cell r="F343">
            <v>16</v>
          </cell>
          <cell r="J343">
            <v>0</v>
          </cell>
          <cell r="N343">
            <v>13</v>
          </cell>
          <cell r="R343" t="str">
            <v>126149168249</v>
          </cell>
          <cell r="S343" t="str">
            <v>126149168</v>
          </cell>
          <cell r="T343" t="str">
            <v>126149</v>
          </cell>
          <cell r="U343" t="str">
            <v>126</v>
          </cell>
        </row>
        <row r="344">
          <cell r="E344">
            <v>13</v>
          </cell>
          <cell r="F344">
            <v>16</v>
          </cell>
          <cell r="J344">
            <v>-185.099318009</v>
          </cell>
          <cell r="N344">
            <v>13</v>
          </cell>
          <cell r="R344" t="str">
            <v>169187236280</v>
          </cell>
          <cell r="S344" t="str">
            <v>169187236</v>
          </cell>
          <cell r="T344" t="str">
            <v>169187</v>
          </cell>
          <cell r="U344" t="str">
            <v>169</v>
          </cell>
        </row>
        <row r="345">
          <cell r="E345">
            <v>13</v>
          </cell>
          <cell r="F345">
            <v>16</v>
          </cell>
          <cell r="J345">
            <v>93.516867169999998</v>
          </cell>
          <cell r="N345">
            <v>13</v>
          </cell>
          <cell r="R345" t="str">
            <v>126149168281</v>
          </cell>
          <cell r="S345" t="str">
            <v>126149168</v>
          </cell>
          <cell r="T345" t="str">
            <v>126149</v>
          </cell>
          <cell r="U345" t="str">
            <v>126</v>
          </cell>
        </row>
        <row r="346">
          <cell r="E346">
            <v>13</v>
          </cell>
          <cell r="F346">
            <v>16</v>
          </cell>
          <cell r="J346">
            <v>-2457.9151218060001</v>
          </cell>
          <cell r="N346">
            <v>13</v>
          </cell>
          <cell r="R346" t="str">
            <v>169187236282</v>
          </cell>
          <cell r="S346" t="str">
            <v>169187236</v>
          </cell>
          <cell r="T346" t="str">
            <v>169187</v>
          </cell>
          <cell r="U346" t="str">
            <v>169</v>
          </cell>
        </row>
        <row r="347">
          <cell r="E347">
            <v>13</v>
          </cell>
          <cell r="F347">
            <v>16</v>
          </cell>
          <cell r="J347">
            <v>3877.2846960480001</v>
          </cell>
          <cell r="N347">
            <v>13</v>
          </cell>
          <cell r="R347" t="str">
            <v>126149168283</v>
          </cell>
          <cell r="S347" t="str">
            <v>126149168</v>
          </cell>
          <cell r="T347" t="str">
            <v>126149</v>
          </cell>
          <cell r="U347" t="str">
            <v>126</v>
          </cell>
        </row>
        <row r="348">
          <cell r="E348">
            <v>13</v>
          </cell>
          <cell r="F348">
            <v>16</v>
          </cell>
          <cell r="J348">
            <v>-230525.50653353301</v>
          </cell>
          <cell r="N348">
            <v>13</v>
          </cell>
          <cell r="R348" t="str">
            <v>169187188189</v>
          </cell>
          <cell r="S348" t="str">
            <v>169187188</v>
          </cell>
          <cell r="T348" t="str">
            <v>169187</v>
          </cell>
          <cell r="U348" t="str">
            <v>169</v>
          </cell>
        </row>
        <row r="349">
          <cell r="E349">
            <v>13</v>
          </cell>
          <cell r="F349">
            <v>16</v>
          </cell>
          <cell r="J349">
            <v>-131822.95274410001</v>
          </cell>
          <cell r="N349">
            <v>13</v>
          </cell>
          <cell r="R349" t="str">
            <v>169187210213</v>
          </cell>
          <cell r="S349" t="str">
            <v>169187210</v>
          </cell>
          <cell r="T349" t="str">
            <v>169187</v>
          </cell>
          <cell r="U349" t="str">
            <v>169</v>
          </cell>
        </row>
        <row r="350">
          <cell r="E350">
            <v>13</v>
          </cell>
          <cell r="F350">
            <v>16</v>
          </cell>
          <cell r="J350">
            <v>0</v>
          </cell>
          <cell r="N350">
            <v>13</v>
          </cell>
          <cell r="R350" t="str">
            <v>169187210227</v>
          </cell>
          <cell r="S350" t="str">
            <v>169187210</v>
          </cell>
          <cell r="T350" t="str">
            <v>169187</v>
          </cell>
          <cell r="U350" t="str">
            <v>169</v>
          </cell>
        </row>
        <row r="351">
          <cell r="E351">
            <v>13</v>
          </cell>
          <cell r="F351">
            <v>16</v>
          </cell>
          <cell r="J351">
            <v>-37675.791149369994</v>
          </cell>
          <cell r="N351">
            <v>13</v>
          </cell>
          <cell r="R351" t="str">
            <v>169187191192</v>
          </cell>
          <cell r="S351" t="str">
            <v>169187191</v>
          </cell>
          <cell r="T351" t="str">
            <v>169187</v>
          </cell>
          <cell r="U351" t="str">
            <v>169</v>
          </cell>
        </row>
        <row r="352">
          <cell r="E352">
            <v>13</v>
          </cell>
          <cell r="F352">
            <v>16</v>
          </cell>
          <cell r="J352">
            <v>-32246.754536880002</v>
          </cell>
          <cell r="N352">
            <v>13</v>
          </cell>
          <cell r="R352" t="str">
            <v>169187191193</v>
          </cell>
          <cell r="S352" t="str">
            <v>169187191</v>
          </cell>
          <cell r="T352" t="str">
            <v>169187</v>
          </cell>
          <cell r="U352" t="str">
            <v>169</v>
          </cell>
        </row>
        <row r="353">
          <cell r="E353">
            <v>13</v>
          </cell>
          <cell r="F353">
            <v>16</v>
          </cell>
          <cell r="J353">
            <v>-141.27780491999999</v>
          </cell>
          <cell r="N353">
            <v>13</v>
          </cell>
          <cell r="R353" t="str">
            <v>169187191194</v>
          </cell>
          <cell r="S353" t="str">
            <v>169187191</v>
          </cell>
          <cell r="T353" t="str">
            <v>169187</v>
          </cell>
          <cell r="U353" t="str">
            <v>169</v>
          </cell>
        </row>
        <row r="354">
          <cell r="E354">
            <v>13</v>
          </cell>
          <cell r="F354">
            <v>16</v>
          </cell>
          <cell r="J354">
            <v>-21258.122460111997</v>
          </cell>
          <cell r="N354">
            <v>13</v>
          </cell>
          <cell r="R354" t="str">
            <v>169187191196</v>
          </cell>
          <cell r="S354" t="str">
            <v>169187191</v>
          </cell>
          <cell r="T354" t="str">
            <v>169187</v>
          </cell>
          <cell r="U354" t="str">
            <v>169</v>
          </cell>
        </row>
        <row r="355">
          <cell r="E355">
            <v>13</v>
          </cell>
          <cell r="F355">
            <v>16</v>
          </cell>
          <cell r="J355">
            <v>0</v>
          </cell>
          <cell r="N355">
            <v>13</v>
          </cell>
          <cell r="R355" t="str">
            <v>169187199200</v>
          </cell>
          <cell r="S355" t="str">
            <v>169187199</v>
          </cell>
          <cell r="T355" t="str">
            <v>169187</v>
          </cell>
          <cell r="U355" t="str">
            <v>169</v>
          </cell>
        </row>
        <row r="356">
          <cell r="E356">
            <v>13</v>
          </cell>
          <cell r="F356">
            <v>16</v>
          </cell>
          <cell r="J356">
            <v>-135549.095585503</v>
          </cell>
          <cell r="N356">
            <v>13</v>
          </cell>
          <cell r="R356" t="str">
            <v>169187199202</v>
          </cell>
          <cell r="S356" t="str">
            <v>169187199</v>
          </cell>
          <cell r="T356" t="str">
            <v>169187</v>
          </cell>
          <cell r="U356" t="str">
            <v>169</v>
          </cell>
        </row>
        <row r="357">
          <cell r="E357">
            <v>13</v>
          </cell>
          <cell r="F357">
            <v>16</v>
          </cell>
          <cell r="J357">
            <v>-17762.361286332998</v>
          </cell>
          <cell r="N357">
            <v>13</v>
          </cell>
          <cell r="R357" t="str">
            <v>169187199203</v>
          </cell>
          <cell r="S357" t="str">
            <v>169187199</v>
          </cell>
          <cell r="T357" t="str">
            <v>169187</v>
          </cell>
          <cell r="U357" t="str">
            <v>169</v>
          </cell>
        </row>
        <row r="358">
          <cell r="E358">
            <v>13</v>
          </cell>
          <cell r="F358">
            <v>16</v>
          </cell>
          <cell r="J358">
            <v>0</v>
          </cell>
          <cell r="N358">
            <v>13</v>
          </cell>
          <cell r="R358" t="str">
            <v>169187199204</v>
          </cell>
          <cell r="S358" t="str">
            <v>169187199</v>
          </cell>
          <cell r="T358" t="str">
            <v>169187</v>
          </cell>
          <cell r="U358" t="str">
            <v>169</v>
          </cell>
        </row>
        <row r="359">
          <cell r="E359">
            <v>13</v>
          </cell>
          <cell r="F359">
            <v>16</v>
          </cell>
          <cell r="J359">
            <v>183925.32873651298</v>
          </cell>
          <cell r="N359">
            <v>13</v>
          </cell>
          <cell r="R359" t="str">
            <v>169187229233</v>
          </cell>
          <cell r="S359" t="str">
            <v>169187229</v>
          </cell>
          <cell r="T359" t="str">
            <v>169187</v>
          </cell>
          <cell r="U359" t="str">
            <v>169</v>
          </cell>
        </row>
        <row r="360">
          <cell r="E360">
            <v>13</v>
          </cell>
          <cell r="F360">
            <v>16</v>
          </cell>
          <cell r="J360">
            <v>-127263.563503759</v>
          </cell>
          <cell r="N360">
            <v>13</v>
          </cell>
          <cell r="R360" t="str">
            <v>169187229234</v>
          </cell>
          <cell r="S360" t="str">
            <v>169187229</v>
          </cell>
          <cell r="T360" t="str">
            <v>169187</v>
          </cell>
          <cell r="U360" t="str">
            <v>169</v>
          </cell>
        </row>
        <row r="361">
          <cell r="E361">
            <v>13</v>
          </cell>
          <cell r="F361">
            <v>16</v>
          </cell>
          <cell r="J361">
            <v>138425.37726407999</v>
          </cell>
          <cell r="N361">
            <v>13</v>
          </cell>
          <cell r="R361" t="str">
            <v>169187205999</v>
          </cell>
          <cell r="S361" t="str">
            <v>169187205</v>
          </cell>
          <cell r="T361" t="str">
            <v>169187</v>
          </cell>
          <cell r="U361" t="str">
            <v>169</v>
          </cell>
        </row>
        <row r="362">
          <cell r="E362">
            <v>13</v>
          </cell>
          <cell r="F362">
            <v>16</v>
          </cell>
          <cell r="J362">
            <v>-81568.840998333995</v>
          </cell>
          <cell r="N362">
            <v>13</v>
          </cell>
          <cell r="R362" t="str">
            <v>169187206207</v>
          </cell>
          <cell r="S362" t="str">
            <v>169187206</v>
          </cell>
          <cell r="T362" t="str">
            <v>169187</v>
          </cell>
          <cell r="U362" t="str">
            <v>169</v>
          </cell>
        </row>
        <row r="363">
          <cell r="E363">
            <v>13</v>
          </cell>
          <cell r="F363">
            <v>16</v>
          </cell>
          <cell r="J363">
            <v>-66479.783947943986</v>
          </cell>
          <cell r="N363">
            <v>13</v>
          </cell>
          <cell r="R363" t="str">
            <v>169187206208</v>
          </cell>
          <cell r="S363" t="str">
            <v>169187206</v>
          </cell>
          <cell r="T363" t="str">
            <v>169187</v>
          </cell>
          <cell r="U363" t="str">
            <v>169</v>
          </cell>
        </row>
        <row r="364">
          <cell r="E364">
            <v>13</v>
          </cell>
          <cell r="F364">
            <v>16</v>
          </cell>
          <cell r="J364">
            <v>0</v>
          </cell>
          <cell r="N364">
            <v>13</v>
          </cell>
          <cell r="R364" t="str">
            <v>126149168305</v>
          </cell>
          <cell r="S364" t="str">
            <v>126149168</v>
          </cell>
          <cell r="T364" t="str">
            <v>126149</v>
          </cell>
          <cell r="U364" t="str">
            <v>126</v>
          </cell>
        </row>
        <row r="365">
          <cell r="E365">
            <v>13</v>
          </cell>
          <cell r="F365">
            <v>16</v>
          </cell>
          <cell r="J365">
            <v>628159.70512581803</v>
          </cell>
          <cell r="N365">
            <v>13</v>
          </cell>
          <cell r="R365" t="str">
            <v>169170175178</v>
          </cell>
          <cell r="S365" t="str">
            <v>169170175</v>
          </cell>
          <cell r="T365" t="str">
            <v>169170</v>
          </cell>
          <cell r="U365" t="str">
            <v>169</v>
          </cell>
        </row>
        <row r="366">
          <cell r="E366">
            <v>18</v>
          </cell>
          <cell r="F366">
            <v>16</v>
          </cell>
          <cell r="J366">
            <v>-2500</v>
          </cell>
          <cell r="N366">
            <v>18</v>
          </cell>
          <cell r="R366" t="str">
            <v>169180181999</v>
          </cell>
          <cell r="S366" t="str">
            <v>169180181</v>
          </cell>
          <cell r="T366" t="str">
            <v>169180</v>
          </cell>
          <cell r="U366" t="str">
            <v>169</v>
          </cell>
        </row>
        <row r="367">
          <cell r="E367">
            <v>4</v>
          </cell>
          <cell r="F367">
            <v>16</v>
          </cell>
          <cell r="J367">
            <v>0</v>
          </cell>
          <cell r="N367">
            <v>9</v>
          </cell>
          <cell r="R367" t="str">
            <v>002006999999</v>
          </cell>
          <cell r="S367" t="str">
            <v>002006999</v>
          </cell>
          <cell r="T367" t="str">
            <v>002006</v>
          </cell>
          <cell r="U367" t="str">
            <v>002</v>
          </cell>
        </row>
        <row r="368">
          <cell r="E368">
            <v>4</v>
          </cell>
          <cell r="F368">
            <v>16</v>
          </cell>
          <cell r="J368">
            <v>0</v>
          </cell>
          <cell r="N368">
            <v>14</v>
          </cell>
          <cell r="R368" t="str">
            <v>002006999999</v>
          </cell>
          <cell r="S368" t="str">
            <v>002006999</v>
          </cell>
          <cell r="T368" t="str">
            <v>002006</v>
          </cell>
          <cell r="U368" t="str">
            <v>002</v>
          </cell>
        </row>
        <row r="369">
          <cell r="E369">
            <v>4</v>
          </cell>
          <cell r="F369">
            <v>16</v>
          </cell>
          <cell r="J369">
            <v>-106941.04079439999</v>
          </cell>
          <cell r="N369">
            <v>8</v>
          </cell>
          <cell r="R369" t="str">
            <v>002006999999</v>
          </cell>
          <cell r="S369" t="str">
            <v>002006999</v>
          </cell>
          <cell r="T369" t="str">
            <v>002006</v>
          </cell>
          <cell r="U369" t="str">
            <v>002</v>
          </cell>
        </row>
        <row r="370">
          <cell r="E370">
            <v>4</v>
          </cell>
          <cell r="F370">
            <v>16</v>
          </cell>
          <cell r="J370">
            <v>0</v>
          </cell>
          <cell r="N370">
            <v>6</v>
          </cell>
          <cell r="R370" t="str">
            <v>002006999999</v>
          </cell>
          <cell r="S370" t="str">
            <v>002006999</v>
          </cell>
          <cell r="T370" t="str">
            <v>002006</v>
          </cell>
          <cell r="U370" t="str">
            <v>002</v>
          </cell>
        </row>
        <row r="371">
          <cell r="E371">
            <v>4</v>
          </cell>
          <cell r="F371">
            <v>16</v>
          </cell>
          <cell r="J371">
            <v>0</v>
          </cell>
          <cell r="N371">
            <v>10</v>
          </cell>
          <cell r="R371" t="str">
            <v>002006999999</v>
          </cell>
          <cell r="S371" t="str">
            <v>002006999</v>
          </cell>
          <cell r="T371" t="str">
            <v>002006</v>
          </cell>
          <cell r="U371" t="str">
            <v>002</v>
          </cell>
        </row>
        <row r="372">
          <cell r="E372">
            <v>4</v>
          </cell>
          <cell r="F372">
            <v>16</v>
          </cell>
          <cell r="J372">
            <v>0</v>
          </cell>
          <cell r="N372">
            <v>9</v>
          </cell>
          <cell r="R372" t="str">
            <v>002008999999</v>
          </cell>
          <cell r="S372" t="str">
            <v>002008999</v>
          </cell>
          <cell r="T372" t="str">
            <v>002008</v>
          </cell>
          <cell r="U372" t="str">
            <v>002</v>
          </cell>
        </row>
        <row r="373">
          <cell r="E373">
            <v>4</v>
          </cell>
          <cell r="F373">
            <v>16</v>
          </cell>
          <cell r="J373">
            <v>0</v>
          </cell>
          <cell r="N373">
            <v>4</v>
          </cell>
          <cell r="R373" t="str">
            <v>002008999999</v>
          </cell>
          <cell r="S373" t="str">
            <v>002008999</v>
          </cell>
          <cell r="T373" t="str">
            <v>002008</v>
          </cell>
          <cell r="U373" t="str">
            <v>002</v>
          </cell>
        </row>
        <row r="374">
          <cell r="E374">
            <v>4</v>
          </cell>
          <cell r="F374">
            <v>16</v>
          </cell>
          <cell r="J374">
            <v>0</v>
          </cell>
          <cell r="N374">
            <v>14</v>
          </cell>
          <cell r="R374" t="str">
            <v>002008999999</v>
          </cell>
          <cell r="S374" t="str">
            <v>002008999</v>
          </cell>
          <cell r="T374" t="str">
            <v>002008</v>
          </cell>
          <cell r="U374" t="str">
            <v>002</v>
          </cell>
        </row>
        <row r="375">
          <cell r="E375">
            <v>4</v>
          </cell>
          <cell r="F375">
            <v>16</v>
          </cell>
          <cell r="J375">
            <v>0</v>
          </cell>
          <cell r="N375">
            <v>7</v>
          </cell>
          <cell r="R375" t="str">
            <v>002008999999</v>
          </cell>
          <cell r="S375" t="str">
            <v>002008999</v>
          </cell>
          <cell r="T375" t="str">
            <v>002008</v>
          </cell>
          <cell r="U375" t="str">
            <v>002</v>
          </cell>
        </row>
        <row r="376">
          <cell r="E376">
            <v>4</v>
          </cell>
          <cell r="F376">
            <v>16</v>
          </cell>
          <cell r="J376">
            <v>0</v>
          </cell>
          <cell r="N376">
            <v>8</v>
          </cell>
          <cell r="R376" t="str">
            <v>002008999999</v>
          </cell>
          <cell r="S376" t="str">
            <v>002008999</v>
          </cell>
          <cell r="T376" t="str">
            <v>002008</v>
          </cell>
          <cell r="U376" t="str">
            <v>002</v>
          </cell>
        </row>
        <row r="377">
          <cell r="E377">
            <v>4</v>
          </cell>
          <cell r="F377">
            <v>16</v>
          </cell>
          <cell r="J377">
            <v>0</v>
          </cell>
          <cell r="N377">
            <v>24</v>
          </cell>
          <cell r="R377" t="str">
            <v>002008999999</v>
          </cell>
          <cell r="S377" t="str">
            <v>002008999</v>
          </cell>
          <cell r="T377" t="str">
            <v>002008</v>
          </cell>
          <cell r="U377" t="str">
            <v>002</v>
          </cell>
        </row>
        <row r="378">
          <cell r="E378">
            <v>4</v>
          </cell>
          <cell r="F378">
            <v>16</v>
          </cell>
          <cell r="J378">
            <v>0</v>
          </cell>
          <cell r="N378">
            <v>21</v>
          </cell>
          <cell r="R378" t="str">
            <v>002008999999</v>
          </cell>
          <cell r="S378" t="str">
            <v>002008999</v>
          </cell>
          <cell r="T378" t="str">
            <v>002008</v>
          </cell>
          <cell r="U378" t="str">
            <v>002</v>
          </cell>
        </row>
        <row r="379">
          <cell r="E379">
            <v>4</v>
          </cell>
          <cell r="F379">
            <v>16</v>
          </cell>
          <cell r="J379">
            <v>0</v>
          </cell>
          <cell r="N379">
            <v>22</v>
          </cell>
          <cell r="R379" t="str">
            <v>002008999999</v>
          </cell>
          <cell r="S379" t="str">
            <v>002008999</v>
          </cell>
          <cell r="T379" t="str">
            <v>002008</v>
          </cell>
          <cell r="U379" t="str">
            <v>002</v>
          </cell>
        </row>
        <row r="380">
          <cell r="E380">
            <v>4</v>
          </cell>
          <cell r="F380">
            <v>16</v>
          </cell>
          <cell r="J380">
            <v>0</v>
          </cell>
          <cell r="N380">
            <v>23</v>
          </cell>
          <cell r="R380" t="str">
            <v>002008999999</v>
          </cell>
          <cell r="S380" t="str">
            <v>002008999</v>
          </cell>
          <cell r="T380" t="str">
            <v>002008</v>
          </cell>
          <cell r="U380" t="str">
            <v>002</v>
          </cell>
        </row>
        <row r="381">
          <cell r="E381">
            <v>4</v>
          </cell>
          <cell r="F381">
            <v>16</v>
          </cell>
          <cell r="J381">
            <v>0</v>
          </cell>
          <cell r="N381">
            <v>13</v>
          </cell>
          <cell r="R381" t="str">
            <v>002008999999</v>
          </cell>
          <cell r="S381" t="str">
            <v>002008999</v>
          </cell>
          <cell r="T381" t="str">
            <v>002008</v>
          </cell>
          <cell r="U381" t="str">
            <v>002</v>
          </cell>
        </row>
        <row r="382">
          <cell r="E382">
            <v>4</v>
          </cell>
          <cell r="F382">
            <v>16</v>
          </cell>
          <cell r="J382">
            <v>0</v>
          </cell>
          <cell r="N382">
            <v>5</v>
          </cell>
          <cell r="R382" t="str">
            <v>002008999999</v>
          </cell>
          <cell r="S382" t="str">
            <v>002008999</v>
          </cell>
          <cell r="T382" t="str">
            <v>002008</v>
          </cell>
          <cell r="U382" t="str">
            <v>002</v>
          </cell>
        </row>
        <row r="383">
          <cell r="E383">
            <v>4</v>
          </cell>
          <cell r="F383">
            <v>16</v>
          </cell>
          <cell r="J383">
            <v>0</v>
          </cell>
          <cell r="N383">
            <v>2</v>
          </cell>
          <cell r="R383" t="str">
            <v>002008999999</v>
          </cell>
          <cell r="S383" t="str">
            <v>002008999</v>
          </cell>
          <cell r="T383" t="str">
            <v>002008</v>
          </cell>
          <cell r="U383" t="str">
            <v>002</v>
          </cell>
        </row>
        <row r="384">
          <cell r="E384">
            <v>4</v>
          </cell>
          <cell r="F384">
            <v>16</v>
          </cell>
          <cell r="J384">
            <v>0</v>
          </cell>
          <cell r="N384">
            <v>10</v>
          </cell>
          <cell r="R384" t="str">
            <v>002008999999</v>
          </cell>
          <cell r="S384" t="str">
            <v>002008999</v>
          </cell>
          <cell r="T384" t="str">
            <v>002008</v>
          </cell>
          <cell r="U384" t="str">
            <v>002</v>
          </cell>
        </row>
        <row r="385">
          <cell r="E385">
            <v>4</v>
          </cell>
          <cell r="F385">
            <v>16</v>
          </cell>
          <cell r="J385">
            <v>0</v>
          </cell>
          <cell r="N385">
            <v>8</v>
          </cell>
          <cell r="R385" t="str">
            <v>002010999999</v>
          </cell>
          <cell r="S385" t="str">
            <v>002010999</v>
          </cell>
          <cell r="T385" t="str">
            <v>002010</v>
          </cell>
          <cell r="U385" t="str">
            <v>002</v>
          </cell>
        </row>
        <row r="386">
          <cell r="E386">
            <v>4</v>
          </cell>
          <cell r="F386">
            <v>16</v>
          </cell>
          <cell r="J386">
            <v>0</v>
          </cell>
          <cell r="N386">
            <v>22</v>
          </cell>
          <cell r="R386" t="str">
            <v>002010999999</v>
          </cell>
          <cell r="S386" t="str">
            <v>002010999</v>
          </cell>
          <cell r="T386" t="str">
            <v>002010</v>
          </cell>
          <cell r="U386" t="str">
            <v>002</v>
          </cell>
        </row>
        <row r="387">
          <cell r="E387">
            <v>4</v>
          </cell>
          <cell r="F387">
            <v>16</v>
          </cell>
          <cell r="J387">
            <v>0</v>
          </cell>
          <cell r="N387">
            <v>10</v>
          </cell>
          <cell r="R387" t="str">
            <v>002010999999</v>
          </cell>
          <cell r="S387" t="str">
            <v>002010999</v>
          </cell>
          <cell r="T387" t="str">
            <v>002010</v>
          </cell>
          <cell r="U387" t="str">
            <v>002</v>
          </cell>
        </row>
        <row r="388">
          <cell r="E388">
            <v>4</v>
          </cell>
          <cell r="F388">
            <v>16</v>
          </cell>
          <cell r="J388">
            <v>0</v>
          </cell>
          <cell r="N388">
            <v>9</v>
          </cell>
          <cell r="R388" t="str">
            <v>002011012999</v>
          </cell>
          <cell r="S388" t="str">
            <v>002011012</v>
          </cell>
          <cell r="T388" t="str">
            <v>002011</v>
          </cell>
          <cell r="U388" t="str">
            <v>002</v>
          </cell>
        </row>
        <row r="389">
          <cell r="E389">
            <v>4</v>
          </cell>
          <cell r="F389">
            <v>16</v>
          </cell>
          <cell r="J389">
            <v>0</v>
          </cell>
          <cell r="N389">
            <v>14</v>
          </cell>
          <cell r="R389" t="str">
            <v>002011012999</v>
          </cell>
          <cell r="S389" t="str">
            <v>002011012</v>
          </cell>
          <cell r="T389" t="str">
            <v>002011</v>
          </cell>
          <cell r="U389" t="str">
            <v>002</v>
          </cell>
        </row>
        <row r="390">
          <cell r="E390">
            <v>4</v>
          </cell>
          <cell r="F390">
            <v>16</v>
          </cell>
          <cell r="J390">
            <v>106941.04079439999</v>
          </cell>
          <cell r="N390">
            <v>8</v>
          </cell>
          <cell r="R390" t="str">
            <v>002011012999</v>
          </cell>
          <cell r="S390" t="str">
            <v>002011012</v>
          </cell>
          <cell r="T390" t="str">
            <v>002011</v>
          </cell>
          <cell r="U390" t="str">
            <v>002</v>
          </cell>
        </row>
        <row r="391">
          <cell r="E391">
            <v>4</v>
          </cell>
          <cell r="F391">
            <v>16</v>
          </cell>
          <cell r="J391">
            <v>0</v>
          </cell>
          <cell r="N391">
            <v>6</v>
          </cell>
          <cell r="R391" t="str">
            <v>002011012999</v>
          </cell>
          <cell r="S391" t="str">
            <v>002011012</v>
          </cell>
          <cell r="T391" t="str">
            <v>002011</v>
          </cell>
          <cell r="U391" t="str">
            <v>002</v>
          </cell>
        </row>
        <row r="392">
          <cell r="E392">
            <v>4</v>
          </cell>
          <cell r="F392">
            <v>16</v>
          </cell>
          <cell r="J392">
            <v>-148247.96208799997</v>
          </cell>
          <cell r="N392">
            <v>10</v>
          </cell>
          <cell r="R392" t="str">
            <v>002011012999</v>
          </cell>
          <cell r="S392" t="str">
            <v>002011012</v>
          </cell>
          <cell r="T392" t="str">
            <v>002011</v>
          </cell>
          <cell r="U392" t="str">
            <v>002</v>
          </cell>
        </row>
        <row r="393">
          <cell r="E393">
            <v>4</v>
          </cell>
          <cell r="F393">
            <v>16</v>
          </cell>
          <cell r="J393">
            <v>0</v>
          </cell>
          <cell r="N393">
            <v>8</v>
          </cell>
          <cell r="R393" t="str">
            <v>002011013999</v>
          </cell>
          <cell r="S393" t="str">
            <v>002011013</v>
          </cell>
          <cell r="T393" t="str">
            <v>002011</v>
          </cell>
          <cell r="U393" t="str">
            <v>002</v>
          </cell>
        </row>
        <row r="394">
          <cell r="E394">
            <v>4</v>
          </cell>
          <cell r="F394">
            <v>16</v>
          </cell>
          <cell r="J394">
            <v>0</v>
          </cell>
          <cell r="N394">
            <v>6</v>
          </cell>
          <cell r="R394" t="str">
            <v>002011013999</v>
          </cell>
          <cell r="S394" t="str">
            <v>002011013</v>
          </cell>
          <cell r="T394" t="str">
            <v>002011</v>
          </cell>
          <cell r="U394" t="str">
            <v>002</v>
          </cell>
        </row>
        <row r="395">
          <cell r="E395">
            <v>4</v>
          </cell>
          <cell r="F395">
            <v>16</v>
          </cell>
          <cell r="J395">
            <v>0</v>
          </cell>
          <cell r="N395">
            <v>10</v>
          </cell>
          <cell r="R395" t="str">
            <v>002011013999</v>
          </cell>
          <cell r="S395" t="str">
            <v>002011013</v>
          </cell>
          <cell r="T395" t="str">
            <v>002011</v>
          </cell>
          <cell r="U395" t="str">
            <v>002</v>
          </cell>
        </row>
        <row r="396">
          <cell r="E396">
            <v>4</v>
          </cell>
          <cell r="F396">
            <v>16</v>
          </cell>
          <cell r="J396">
            <v>0</v>
          </cell>
          <cell r="N396">
            <v>9</v>
          </cell>
          <cell r="R396" t="str">
            <v>002011014999</v>
          </cell>
          <cell r="S396" t="str">
            <v>002011014</v>
          </cell>
          <cell r="T396" t="str">
            <v>002011</v>
          </cell>
          <cell r="U396" t="str">
            <v>002</v>
          </cell>
        </row>
        <row r="397">
          <cell r="E397">
            <v>4</v>
          </cell>
          <cell r="F397">
            <v>16</v>
          </cell>
          <cell r="J397">
            <v>0</v>
          </cell>
          <cell r="N397">
            <v>4</v>
          </cell>
          <cell r="R397" t="str">
            <v>002011014999</v>
          </cell>
          <cell r="S397" t="str">
            <v>002011014</v>
          </cell>
          <cell r="T397" t="str">
            <v>002011</v>
          </cell>
          <cell r="U397" t="str">
            <v>002</v>
          </cell>
        </row>
        <row r="398">
          <cell r="E398">
            <v>4</v>
          </cell>
          <cell r="F398">
            <v>16</v>
          </cell>
          <cell r="J398">
            <v>0</v>
          </cell>
          <cell r="N398">
            <v>14</v>
          </cell>
          <cell r="R398" t="str">
            <v>002011014999</v>
          </cell>
          <cell r="S398" t="str">
            <v>002011014</v>
          </cell>
          <cell r="T398" t="str">
            <v>002011</v>
          </cell>
          <cell r="U398" t="str">
            <v>002</v>
          </cell>
        </row>
        <row r="399">
          <cell r="E399">
            <v>4</v>
          </cell>
          <cell r="F399">
            <v>16</v>
          </cell>
          <cell r="J399">
            <v>0</v>
          </cell>
          <cell r="N399">
            <v>7</v>
          </cell>
          <cell r="R399" t="str">
            <v>002011014999</v>
          </cell>
          <cell r="S399" t="str">
            <v>002011014</v>
          </cell>
          <cell r="T399" t="str">
            <v>002011</v>
          </cell>
          <cell r="U399" t="str">
            <v>002</v>
          </cell>
        </row>
        <row r="400">
          <cell r="E400">
            <v>4</v>
          </cell>
          <cell r="F400">
            <v>16</v>
          </cell>
          <cell r="J400">
            <v>0</v>
          </cell>
          <cell r="N400">
            <v>8</v>
          </cell>
          <cell r="R400" t="str">
            <v>002011014999</v>
          </cell>
          <cell r="S400" t="str">
            <v>002011014</v>
          </cell>
          <cell r="T400" t="str">
            <v>002011</v>
          </cell>
          <cell r="U400" t="str">
            <v>002</v>
          </cell>
        </row>
        <row r="401">
          <cell r="E401">
            <v>4</v>
          </cell>
          <cell r="F401">
            <v>16</v>
          </cell>
          <cell r="J401">
            <v>0</v>
          </cell>
          <cell r="N401">
            <v>24</v>
          </cell>
          <cell r="R401" t="str">
            <v>002011014999</v>
          </cell>
          <cell r="S401" t="str">
            <v>002011014</v>
          </cell>
          <cell r="T401" t="str">
            <v>002011</v>
          </cell>
          <cell r="U401" t="str">
            <v>002</v>
          </cell>
        </row>
        <row r="402">
          <cell r="E402">
            <v>4</v>
          </cell>
          <cell r="F402">
            <v>16</v>
          </cell>
          <cell r="J402">
            <v>0</v>
          </cell>
          <cell r="N402">
            <v>21</v>
          </cell>
          <cell r="R402" t="str">
            <v>002011014999</v>
          </cell>
          <cell r="S402" t="str">
            <v>002011014</v>
          </cell>
          <cell r="T402" t="str">
            <v>002011</v>
          </cell>
          <cell r="U402" t="str">
            <v>002</v>
          </cell>
        </row>
        <row r="403">
          <cell r="E403">
            <v>4</v>
          </cell>
          <cell r="F403">
            <v>16</v>
          </cell>
          <cell r="J403">
            <v>0</v>
          </cell>
          <cell r="N403">
            <v>22</v>
          </cell>
          <cell r="R403" t="str">
            <v>002011014999</v>
          </cell>
          <cell r="S403" t="str">
            <v>002011014</v>
          </cell>
          <cell r="T403" t="str">
            <v>002011</v>
          </cell>
          <cell r="U403" t="str">
            <v>002</v>
          </cell>
        </row>
        <row r="404">
          <cell r="E404">
            <v>4</v>
          </cell>
          <cell r="F404">
            <v>16</v>
          </cell>
          <cell r="J404">
            <v>0</v>
          </cell>
          <cell r="N404">
            <v>23</v>
          </cell>
          <cell r="R404" t="str">
            <v>002011014999</v>
          </cell>
          <cell r="S404" t="str">
            <v>002011014</v>
          </cell>
          <cell r="T404" t="str">
            <v>002011</v>
          </cell>
          <cell r="U404" t="str">
            <v>002</v>
          </cell>
        </row>
        <row r="405">
          <cell r="E405">
            <v>4</v>
          </cell>
          <cell r="F405">
            <v>16</v>
          </cell>
          <cell r="J405">
            <v>0</v>
          </cell>
          <cell r="N405">
            <v>10</v>
          </cell>
          <cell r="R405" t="str">
            <v>002011014999</v>
          </cell>
          <cell r="S405" t="str">
            <v>002011014</v>
          </cell>
          <cell r="T405" t="str">
            <v>002011</v>
          </cell>
          <cell r="U405" t="str">
            <v>002</v>
          </cell>
        </row>
        <row r="406">
          <cell r="E406">
            <v>4</v>
          </cell>
          <cell r="F406">
            <v>16</v>
          </cell>
          <cell r="J406">
            <v>0</v>
          </cell>
          <cell r="N406">
            <v>4</v>
          </cell>
          <cell r="R406" t="str">
            <v>002011015999</v>
          </cell>
          <cell r="S406" t="str">
            <v>002011015</v>
          </cell>
          <cell r="T406" t="str">
            <v>002011</v>
          </cell>
          <cell r="U406" t="str">
            <v>002</v>
          </cell>
        </row>
        <row r="407">
          <cell r="E407">
            <v>4</v>
          </cell>
          <cell r="F407">
            <v>16</v>
          </cell>
          <cell r="J407">
            <v>0</v>
          </cell>
          <cell r="N407">
            <v>7</v>
          </cell>
          <cell r="R407" t="str">
            <v>002011015999</v>
          </cell>
          <cell r="S407" t="str">
            <v>002011015</v>
          </cell>
          <cell r="T407" t="str">
            <v>002011</v>
          </cell>
          <cell r="U407" t="str">
            <v>002</v>
          </cell>
        </row>
        <row r="408">
          <cell r="E408">
            <v>4</v>
          </cell>
          <cell r="F408">
            <v>16</v>
          </cell>
          <cell r="J408">
            <v>0</v>
          </cell>
          <cell r="N408">
            <v>23</v>
          </cell>
          <cell r="R408" t="str">
            <v>002011015999</v>
          </cell>
          <cell r="S408" t="str">
            <v>002011015</v>
          </cell>
          <cell r="T408" t="str">
            <v>002011</v>
          </cell>
          <cell r="U408" t="str">
            <v>002</v>
          </cell>
        </row>
        <row r="409">
          <cell r="E409">
            <v>4</v>
          </cell>
          <cell r="F409">
            <v>16</v>
          </cell>
          <cell r="J409">
            <v>0</v>
          </cell>
          <cell r="N409">
            <v>10</v>
          </cell>
          <cell r="R409" t="str">
            <v>002011015999</v>
          </cell>
          <cell r="S409" t="str">
            <v>002011015</v>
          </cell>
          <cell r="T409" t="str">
            <v>002011</v>
          </cell>
          <cell r="U409" t="str">
            <v>002</v>
          </cell>
        </row>
        <row r="410">
          <cell r="E410">
            <v>4</v>
          </cell>
          <cell r="F410">
            <v>16</v>
          </cell>
          <cell r="J410">
            <v>0</v>
          </cell>
          <cell r="N410">
            <v>14</v>
          </cell>
          <cell r="R410" t="str">
            <v>003016999999</v>
          </cell>
          <cell r="S410" t="str">
            <v>003016999</v>
          </cell>
          <cell r="T410" t="str">
            <v>003016</v>
          </cell>
          <cell r="U410" t="str">
            <v>003</v>
          </cell>
        </row>
        <row r="411">
          <cell r="E411">
            <v>4</v>
          </cell>
          <cell r="F411">
            <v>16</v>
          </cell>
          <cell r="J411">
            <v>-2079.8340800000001</v>
          </cell>
          <cell r="N411">
            <v>8</v>
          </cell>
          <cell r="R411" t="str">
            <v>003016999999</v>
          </cell>
          <cell r="S411" t="str">
            <v>003016999</v>
          </cell>
          <cell r="T411" t="str">
            <v>003016</v>
          </cell>
          <cell r="U411" t="str">
            <v>003</v>
          </cell>
        </row>
        <row r="412">
          <cell r="E412">
            <v>4</v>
          </cell>
          <cell r="F412">
            <v>16</v>
          </cell>
          <cell r="J412">
            <v>1567.5728615999999</v>
          </cell>
          <cell r="N412">
            <v>6</v>
          </cell>
          <cell r="R412" t="str">
            <v>003016999999</v>
          </cell>
          <cell r="S412" t="str">
            <v>003016999</v>
          </cell>
          <cell r="T412" t="str">
            <v>003016</v>
          </cell>
          <cell r="U412" t="str">
            <v>003</v>
          </cell>
        </row>
        <row r="413">
          <cell r="E413">
            <v>4</v>
          </cell>
          <cell r="F413">
            <v>16</v>
          </cell>
          <cell r="J413">
            <v>0</v>
          </cell>
          <cell r="N413">
            <v>6</v>
          </cell>
          <cell r="R413" t="str">
            <v>003021039999</v>
          </cell>
          <cell r="S413" t="str">
            <v>003021039</v>
          </cell>
          <cell r="T413" t="str">
            <v>003021</v>
          </cell>
          <cell r="U413" t="str">
            <v>003</v>
          </cell>
        </row>
        <row r="414">
          <cell r="E414">
            <v>4</v>
          </cell>
          <cell r="F414">
            <v>16</v>
          </cell>
          <cell r="J414">
            <v>0</v>
          </cell>
          <cell r="N414">
            <v>14</v>
          </cell>
          <cell r="R414" t="str">
            <v>003017023999</v>
          </cell>
          <cell r="S414" t="str">
            <v>003017023</v>
          </cell>
          <cell r="T414" t="str">
            <v>003017</v>
          </cell>
          <cell r="U414" t="str">
            <v>003</v>
          </cell>
        </row>
        <row r="415">
          <cell r="E415">
            <v>4</v>
          </cell>
          <cell r="F415">
            <v>16</v>
          </cell>
          <cell r="J415">
            <v>0</v>
          </cell>
          <cell r="N415">
            <v>7</v>
          </cell>
          <cell r="R415" t="str">
            <v>003017023999</v>
          </cell>
          <cell r="S415" t="str">
            <v>003017023</v>
          </cell>
          <cell r="T415" t="str">
            <v>003017</v>
          </cell>
          <cell r="U415" t="str">
            <v>003</v>
          </cell>
        </row>
        <row r="416">
          <cell r="E416">
            <v>4</v>
          </cell>
          <cell r="F416">
            <v>16</v>
          </cell>
          <cell r="J416">
            <v>214.23399999999998</v>
          </cell>
          <cell r="N416">
            <v>8</v>
          </cell>
          <cell r="R416" t="str">
            <v>003017023999</v>
          </cell>
          <cell r="S416" t="str">
            <v>003017023</v>
          </cell>
          <cell r="T416" t="str">
            <v>003017</v>
          </cell>
          <cell r="U416" t="str">
            <v>003</v>
          </cell>
        </row>
        <row r="417">
          <cell r="E417">
            <v>4</v>
          </cell>
          <cell r="F417">
            <v>16</v>
          </cell>
          <cell r="J417">
            <v>0</v>
          </cell>
          <cell r="N417">
            <v>6</v>
          </cell>
          <cell r="R417" t="str">
            <v>003017023999</v>
          </cell>
          <cell r="S417" t="str">
            <v>003017023</v>
          </cell>
          <cell r="T417" t="str">
            <v>003017</v>
          </cell>
          <cell r="U417" t="str">
            <v>003</v>
          </cell>
        </row>
        <row r="418">
          <cell r="E418">
            <v>4</v>
          </cell>
          <cell r="F418">
            <v>16</v>
          </cell>
          <cell r="J418">
            <v>0</v>
          </cell>
          <cell r="N418">
            <v>10</v>
          </cell>
          <cell r="R418" t="str">
            <v>003017023999</v>
          </cell>
          <cell r="S418" t="str">
            <v>003017023</v>
          </cell>
          <cell r="T418" t="str">
            <v>003017</v>
          </cell>
          <cell r="U418" t="str">
            <v>003</v>
          </cell>
        </row>
        <row r="419">
          <cell r="E419">
            <v>4</v>
          </cell>
          <cell r="F419">
            <v>16</v>
          </cell>
          <cell r="J419">
            <v>1052.2670000000001</v>
          </cell>
          <cell r="N419">
            <v>9</v>
          </cell>
          <cell r="R419" t="str">
            <v>003018999999</v>
          </cell>
          <cell r="S419" t="str">
            <v>003018999</v>
          </cell>
          <cell r="T419" t="str">
            <v>003018</v>
          </cell>
          <cell r="U419" t="str">
            <v>003</v>
          </cell>
        </row>
        <row r="420">
          <cell r="E420">
            <v>4</v>
          </cell>
          <cell r="F420">
            <v>16</v>
          </cell>
          <cell r="J420">
            <v>-7005.5223711999997</v>
          </cell>
          <cell r="N420">
            <v>4</v>
          </cell>
          <cell r="R420" t="str">
            <v>003018999999</v>
          </cell>
          <cell r="S420" t="str">
            <v>003018999</v>
          </cell>
          <cell r="T420" t="str">
            <v>003018</v>
          </cell>
          <cell r="U420" t="str">
            <v>003</v>
          </cell>
        </row>
        <row r="421">
          <cell r="E421">
            <v>4</v>
          </cell>
          <cell r="F421">
            <v>16</v>
          </cell>
          <cell r="J421">
            <v>3746.8455429999999</v>
          </cell>
          <cell r="N421">
            <v>14</v>
          </cell>
          <cell r="R421" t="str">
            <v>003018999999</v>
          </cell>
          <cell r="S421" t="str">
            <v>003018999</v>
          </cell>
          <cell r="T421" t="str">
            <v>003018</v>
          </cell>
          <cell r="U421" t="str">
            <v>003</v>
          </cell>
        </row>
        <row r="422">
          <cell r="E422">
            <v>4</v>
          </cell>
          <cell r="F422">
            <v>16</v>
          </cell>
          <cell r="J422">
            <v>2434.3963908000001</v>
          </cell>
          <cell r="N422">
            <v>8</v>
          </cell>
          <cell r="R422" t="str">
            <v>003018999999</v>
          </cell>
          <cell r="S422" t="str">
            <v>003018999</v>
          </cell>
          <cell r="T422" t="str">
            <v>003018</v>
          </cell>
          <cell r="U422" t="str">
            <v>003</v>
          </cell>
        </row>
        <row r="423">
          <cell r="E423">
            <v>4</v>
          </cell>
          <cell r="F423">
            <v>16</v>
          </cell>
          <cell r="J423">
            <v>1720.5107335999999</v>
          </cell>
          <cell r="N423">
            <v>23</v>
          </cell>
          <cell r="R423" t="str">
            <v>003018999999</v>
          </cell>
          <cell r="S423" t="str">
            <v>003018999</v>
          </cell>
          <cell r="T423" t="str">
            <v>003018</v>
          </cell>
          <cell r="U423" t="str">
            <v>003</v>
          </cell>
        </row>
        <row r="424">
          <cell r="E424">
            <v>4</v>
          </cell>
          <cell r="F424">
            <v>16</v>
          </cell>
          <cell r="J424">
            <v>1395.5026332</v>
          </cell>
          <cell r="N424">
            <v>6</v>
          </cell>
          <cell r="R424" t="str">
            <v>003018999999</v>
          </cell>
          <cell r="S424" t="str">
            <v>003018999</v>
          </cell>
          <cell r="T424" t="str">
            <v>003018</v>
          </cell>
          <cell r="U424" t="str">
            <v>003</v>
          </cell>
        </row>
        <row r="425">
          <cell r="E425">
            <v>4</v>
          </cell>
          <cell r="F425">
            <v>16</v>
          </cell>
          <cell r="J425">
            <v>378.06</v>
          </cell>
          <cell r="N425">
            <v>2</v>
          </cell>
          <cell r="R425" t="str">
            <v>003018999999</v>
          </cell>
          <cell r="S425" t="str">
            <v>003018999</v>
          </cell>
          <cell r="T425" t="str">
            <v>003018</v>
          </cell>
          <cell r="U425" t="str">
            <v>003</v>
          </cell>
        </row>
        <row r="426">
          <cell r="E426">
            <v>4</v>
          </cell>
          <cell r="F426">
            <v>16</v>
          </cell>
          <cell r="J426">
            <v>2076.8978139999999</v>
          </cell>
          <cell r="N426">
            <v>10</v>
          </cell>
          <cell r="R426" t="str">
            <v>003018999999</v>
          </cell>
          <cell r="S426" t="str">
            <v>003018999</v>
          </cell>
          <cell r="T426" t="str">
            <v>003018</v>
          </cell>
          <cell r="U426" t="str">
            <v>003</v>
          </cell>
        </row>
        <row r="427">
          <cell r="E427">
            <v>4</v>
          </cell>
          <cell r="F427">
            <v>16</v>
          </cell>
          <cell r="J427">
            <v>30735.3731764</v>
          </cell>
          <cell r="N427">
            <v>22</v>
          </cell>
          <cell r="R427" t="str">
            <v>003019999999</v>
          </cell>
          <cell r="S427" t="str">
            <v>003019999</v>
          </cell>
          <cell r="T427" t="str">
            <v>003019</v>
          </cell>
          <cell r="U427" t="str">
            <v>003</v>
          </cell>
        </row>
        <row r="428">
          <cell r="E428">
            <v>4</v>
          </cell>
          <cell r="F428">
            <v>16</v>
          </cell>
          <cell r="J428">
            <v>2030.0624809999997</v>
          </cell>
          <cell r="N428">
            <v>6</v>
          </cell>
          <cell r="R428" t="str">
            <v>003019999999</v>
          </cell>
          <cell r="S428" t="str">
            <v>003019999</v>
          </cell>
          <cell r="T428" t="str">
            <v>003019</v>
          </cell>
          <cell r="U428" t="str">
            <v>003</v>
          </cell>
        </row>
        <row r="429">
          <cell r="E429">
            <v>4</v>
          </cell>
          <cell r="F429">
            <v>16</v>
          </cell>
          <cell r="J429">
            <v>4461.8187527999999</v>
          </cell>
          <cell r="N429">
            <v>4</v>
          </cell>
          <cell r="R429" t="str">
            <v>003020025999</v>
          </cell>
          <cell r="S429" t="str">
            <v>003020025</v>
          </cell>
          <cell r="T429" t="str">
            <v>003020</v>
          </cell>
          <cell r="U429" t="str">
            <v>003</v>
          </cell>
        </row>
        <row r="430">
          <cell r="E430">
            <v>4</v>
          </cell>
          <cell r="F430">
            <v>16</v>
          </cell>
          <cell r="J430">
            <v>51091.359832599999</v>
          </cell>
          <cell r="N430">
            <v>14</v>
          </cell>
          <cell r="R430" t="str">
            <v>003020025999</v>
          </cell>
          <cell r="S430" t="str">
            <v>003020025</v>
          </cell>
          <cell r="T430" t="str">
            <v>003020</v>
          </cell>
          <cell r="U430" t="str">
            <v>003</v>
          </cell>
        </row>
        <row r="431">
          <cell r="E431">
            <v>4</v>
          </cell>
          <cell r="F431">
            <v>16</v>
          </cell>
          <cell r="J431">
            <v>5729.5774324000004</v>
          </cell>
          <cell r="N431">
            <v>8</v>
          </cell>
          <cell r="R431" t="str">
            <v>003020025999</v>
          </cell>
          <cell r="S431" t="str">
            <v>003020025</v>
          </cell>
          <cell r="T431" t="str">
            <v>003020</v>
          </cell>
          <cell r="U431" t="str">
            <v>003</v>
          </cell>
        </row>
        <row r="432">
          <cell r="E432">
            <v>4</v>
          </cell>
          <cell r="F432">
            <v>16</v>
          </cell>
          <cell r="J432">
            <v>6340.1884393999999</v>
          </cell>
          <cell r="N432">
            <v>21</v>
          </cell>
          <cell r="R432" t="str">
            <v>003020025999</v>
          </cell>
          <cell r="S432" t="str">
            <v>003020025</v>
          </cell>
          <cell r="T432" t="str">
            <v>003020</v>
          </cell>
          <cell r="U432" t="str">
            <v>003</v>
          </cell>
        </row>
        <row r="433">
          <cell r="E433">
            <v>4</v>
          </cell>
          <cell r="F433">
            <v>16</v>
          </cell>
          <cell r="J433">
            <v>2904.6135566000003</v>
          </cell>
          <cell r="N433">
            <v>6</v>
          </cell>
          <cell r="R433" t="str">
            <v>003020025999</v>
          </cell>
          <cell r="S433" t="str">
            <v>003020025</v>
          </cell>
          <cell r="T433" t="str">
            <v>003020</v>
          </cell>
          <cell r="U433" t="str">
            <v>003</v>
          </cell>
        </row>
        <row r="434">
          <cell r="E434">
            <v>4</v>
          </cell>
          <cell r="F434">
            <v>16</v>
          </cell>
          <cell r="J434">
            <v>0</v>
          </cell>
          <cell r="N434">
            <v>5</v>
          </cell>
          <cell r="R434" t="str">
            <v>003020025999</v>
          </cell>
          <cell r="S434" t="str">
            <v>003020025</v>
          </cell>
          <cell r="T434" t="str">
            <v>003020</v>
          </cell>
          <cell r="U434" t="str">
            <v>003</v>
          </cell>
        </row>
        <row r="435">
          <cell r="E435">
            <v>4</v>
          </cell>
          <cell r="F435">
            <v>16</v>
          </cell>
          <cell r="J435">
            <v>2052.2079755999998</v>
          </cell>
          <cell r="N435">
            <v>2</v>
          </cell>
          <cell r="R435" t="str">
            <v>003020025999</v>
          </cell>
          <cell r="S435" t="str">
            <v>003020025</v>
          </cell>
          <cell r="T435" t="str">
            <v>003020</v>
          </cell>
          <cell r="U435" t="str">
            <v>003</v>
          </cell>
        </row>
        <row r="436">
          <cell r="E436">
            <v>4</v>
          </cell>
          <cell r="F436">
            <v>16</v>
          </cell>
          <cell r="J436">
            <v>33130.4097406</v>
          </cell>
          <cell r="N436">
            <v>10</v>
          </cell>
          <cell r="R436" t="str">
            <v>003020025999</v>
          </cell>
          <cell r="S436" t="str">
            <v>003020025</v>
          </cell>
          <cell r="T436" t="str">
            <v>003020</v>
          </cell>
          <cell r="U436" t="str">
            <v>003</v>
          </cell>
        </row>
        <row r="437">
          <cell r="E437">
            <v>4</v>
          </cell>
          <cell r="F437">
            <v>16</v>
          </cell>
          <cell r="J437">
            <v>4706.5785773999996</v>
          </cell>
          <cell r="N437">
            <v>14</v>
          </cell>
          <cell r="R437" t="str">
            <v>003020026999</v>
          </cell>
          <cell r="S437" t="str">
            <v>003020026</v>
          </cell>
          <cell r="T437" t="str">
            <v>003020</v>
          </cell>
          <cell r="U437" t="str">
            <v>003</v>
          </cell>
        </row>
        <row r="438">
          <cell r="E438">
            <v>4</v>
          </cell>
          <cell r="F438">
            <v>16</v>
          </cell>
          <cell r="J438">
            <v>4291.2771469999998</v>
          </cell>
          <cell r="N438">
            <v>22</v>
          </cell>
          <cell r="R438" t="str">
            <v>003020026999</v>
          </cell>
          <cell r="S438" t="str">
            <v>003020026</v>
          </cell>
          <cell r="T438" t="str">
            <v>003020</v>
          </cell>
          <cell r="U438" t="str">
            <v>003</v>
          </cell>
        </row>
        <row r="439">
          <cell r="E439">
            <v>4</v>
          </cell>
          <cell r="F439">
            <v>16</v>
          </cell>
          <cell r="J439">
            <v>24.362186399999999</v>
          </cell>
          <cell r="N439">
            <v>23</v>
          </cell>
          <cell r="R439" t="str">
            <v>003020026999</v>
          </cell>
          <cell r="S439" t="str">
            <v>003020026</v>
          </cell>
          <cell r="T439" t="str">
            <v>003020</v>
          </cell>
          <cell r="U439" t="str">
            <v>003</v>
          </cell>
        </row>
        <row r="440">
          <cell r="E440">
            <v>4</v>
          </cell>
          <cell r="F440">
            <v>16</v>
          </cell>
          <cell r="J440">
            <v>0</v>
          </cell>
          <cell r="N440">
            <v>6</v>
          </cell>
          <cell r="R440" t="str">
            <v>003020026999</v>
          </cell>
          <cell r="S440" t="str">
            <v>003020026</v>
          </cell>
          <cell r="T440" t="str">
            <v>003020</v>
          </cell>
          <cell r="U440" t="str">
            <v>003</v>
          </cell>
        </row>
        <row r="441">
          <cell r="E441">
            <v>4</v>
          </cell>
          <cell r="F441">
            <v>16</v>
          </cell>
          <cell r="J441">
            <v>1356.6052999999999</v>
          </cell>
          <cell r="N441">
            <v>10</v>
          </cell>
          <cell r="R441" t="str">
            <v>003020026999</v>
          </cell>
          <cell r="S441" t="str">
            <v>003020026</v>
          </cell>
          <cell r="T441" t="str">
            <v>003020</v>
          </cell>
          <cell r="U441" t="str">
            <v>003</v>
          </cell>
        </row>
        <row r="442">
          <cell r="E442">
            <v>4</v>
          </cell>
          <cell r="F442">
            <v>16</v>
          </cell>
          <cell r="J442">
            <v>0</v>
          </cell>
          <cell r="N442">
            <v>10</v>
          </cell>
          <cell r="R442" t="str">
            <v>003020027999</v>
          </cell>
          <cell r="S442" t="str">
            <v>003020027</v>
          </cell>
          <cell r="T442" t="str">
            <v>003020</v>
          </cell>
          <cell r="U442" t="str">
            <v>003</v>
          </cell>
        </row>
        <row r="443">
          <cell r="E443">
            <v>4</v>
          </cell>
          <cell r="F443">
            <v>16</v>
          </cell>
          <cell r="J443">
            <v>0</v>
          </cell>
          <cell r="N443">
            <v>6</v>
          </cell>
          <cell r="R443" t="str">
            <v>003020029999</v>
          </cell>
          <cell r="S443" t="str">
            <v>003020029</v>
          </cell>
          <cell r="T443" t="str">
            <v>003020</v>
          </cell>
          <cell r="U443" t="str">
            <v>003</v>
          </cell>
        </row>
        <row r="444">
          <cell r="E444">
            <v>4</v>
          </cell>
          <cell r="F444">
            <v>16</v>
          </cell>
          <cell r="J444">
            <v>0</v>
          </cell>
          <cell r="N444">
            <v>10</v>
          </cell>
          <cell r="R444" t="str">
            <v>003020029999</v>
          </cell>
          <cell r="S444" t="str">
            <v>003020029</v>
          </cell>
          <cell r="T444" t="str">
            <v>003020</v>
          </cell>
          <cell r="U444" t="str">
            <v>003</v>
          </cell>
        </row>
        <row r="445">
          <cell r="E445">
            <v>4</v>
          </cell>
          <cell r="F445">
            <v>16</v>
          </cell>
          <cell r="J445">
            <v>23.587163399999998</v>
          </cell>
          <cell r="N445">
            <v>14</v>
          </cell>
          <cell r="R445" t="str">
            <v>003021038999</v>
          </cell>
          <cell r="S445" t="str">
            <v>003021038</v>
          </cell>
          <cell r="T445" t="str">
            <v>003021</v>
          </cell>
          <cell r="U445" t="str">
            <v>003</v>
          </cell>
        </row>
        <row r="446">
          <cell r="E446">
            <v>4</v>
          </cell>
          <cell r="F446">
            <v>16</v>
          </cell>
          <cell r="J446">
            <v>9987.1051631999999</v>
          </cell>
          <cell r="N446">
            <v>8</v>
          </cell>
          <cell r="R446" t="str">
            <v>003021038999</v>
          </cell>
          <cell r="S446" t="str">
            <v>003021038</v>
          </cell>
          <cell r="T446" t="str">
            <v>003021</v>
          </cell>
          <cell r="U446" t="str">
            <v>003</v>
          </cell>
        </row>
        <row r="447">
          <cell r="E447">
            <v>4</v>
          </cell>
          <cell r="F447">
            <v>16</v>
          </cell>
          <cell r="J447">
            <v>0</v>
          </cell>
          <cell r="N447">
            <v>6</v>
          </cell>
          <cell r="R447" t="str">
            <v>003021038999</v>
          </cell>
          <cell r="S447" t="str">
            <v>003021038</v>
          </cell>
          <cell r="T447" t="str">
            <v>003021</v>
          </cell>
          <cell r="U447" t="str">
            <v>003</v>
          </cell>
        </row>
        <row r="448">
          <cell r="E448">
            <v>4</v>
          </cell>
          <cell r="F448">
            <v>16</v>
          </cell>
          <cell r="J448">
            <v>0</v>
          </cell>
          <cell r="N448">
            <v>2</v>
          </cell>
          <cell r="R448" t="str">
            <v>003021038999</v>
          </cell>
          <cell r="S448" t="str">
            <v>003021038</v>
          </cell>
          <cell r="T448" t="str">
            <v>003021</v>
          </cell>
          <cell r="U448" t="str">
            <v>003</v>
          </cell>
        </row>
        <row r="449">
          <cell r="E449">
            <v>4</v>
          </cell>
          <cell r="F449">
            <v>16</v>
          </cell>
          <cell r="J449">
            <v>0</v>
          </cell>
          <cell r="N449">
            <v>10</v>
          </cell>
          <cell r="R449" t="str">
            <v>003021038999</v>
          </cell>
          <cell r="S449" t="str">
            <v>003021038</v>
          </cell>
          <cell r="T449" t="str">
            <v>003021</v>
          </cell>
          <cell r="U449" t="str">
            <v>003</v>
          </cell>
        </row>
        <row r="450">
          <cell r="E450">
            <v>4</v>
          </cell>
          <cell r="F450">
            <v>16</v>
          </cell>
          <cell r="J450">
            <v>0</v>
          </cell>
          <cell r="N450">
            <v>4</v>
          </cell>
          <cell r="R450" t="str">
            <v>003022037999</v>
          </cell>
          <cell r="S450" t="str">
            <v>003022037</v>
          </cell>
          <cell r="T450" t="str">
            <v>003022</v>
          </cell>
          <cell r="U450" t="str">
            <v>003</v>
          </cell>
        </row>
        <row r="451">
          <cell r="E451">
            <v>4</v>
          </cell>
          <cell r="F451">
            <v>16</v>
          </cell>
          <cell r="J451">
            <v>-1474.434</v>
          </cell>
          <cell r="N451">
            <v>2</v>
          </cell>
          <cell r="R451" t="str">
            <v>003022037999</v>
          </cell>
          <cell r="S451" t="str">
            <v>003022037</v>
          </cell>
          <cell r="T451" t="str">
            <v>003022</v>
          </cell>
          <cell r="U451" t="str">
            <v>003</v>
          </cell>
        </row>
        <row r="452">
          <cell r="E452">
            <v>4</v>
          </cell>
          <cell r="F452">
            <v>16</v>
          </cell>
          <cell r="J452">
            <v>0</v>
          </cell>
          <cell r="N452">
            <v>4</v>
          </cell>
          <cell r="R452" t="str">
            <v>003022035999</v>
          </cell>
          <cell r="S452" t="str">
            <v>003022035</v>
          </cell>
          <cell r="T452" t="str">
            <v>003022</v>
          </cell>
          <cell r="U452" t="str">
            <v>003</v>
          </cell>
        </row>
        <row r="453">
          <cell r="E453">
            <v>4</v>
          </cell>
          <cell r="F453">
            <v>16</v>
          </cell>
          <cell r="J453">
            <v>-56046.117157199995</v>
          </cell>
          <cell r="N453">
            <v>14</v>
          </cell>
          <cell r="R453" t="str">
            <v>003022035999</v>
          </cell>
          <cell r="S453" t="str">
            <v>003022035</v>
          </cell>
          <cell r="T453" t="str">
            <v>003022</v>
          </cell>
          <cell r="U453" t="str">
            <v>003</v>
          </cell>
        </row>
        <row r="454">
          <cell r="E454">
            <v>4</v>
          </cell>
          <cell r="F454">
            <v>16</v>
          </cell>
          <cell r="J454">
            <v>0</v>
          </cell>
          <cell r="N454">
            <v>7</v>
          </cell>
          <cell r="R454" t="str">
            <v>003022035999</v>
          </cell>
          <cell r="S454" t="str">
            <v>003022035</v>
          </cell>
          <cell r="T454" t="str">
            <v>003022</v>
          </cell>
          <cell r="U454" t="str">
            <v>003</v>
          </cell>
        </row>
        <row r="455">
          <cell r="E455">
            <v>4</v>
          </cell>
          <cell r="F455">
            <v>16</v>
          </cell>
          <cell r="J455">
            <v>-18151.0789864</v>
          </cell>
          <cell r="N455">
            <v>8</v>
          </cell>
          <cell r="R455" t="str">
            <v>003022035999</v>
          </cell>
          <cell r="S455" t="str">
            <v>003022035</v>
          </cell>
          <cell r="T455" t="str">
            <v>003022</v>
          </cell>
          <cell r="U455" t="str">
            <v>003</v>
          </cell>
        </row>
        <row r="456">
          <cell r="E456">
            <v>4</v>
          </cell>
          <cell r="F456">
            <v>16</v>
          </cell>
          <cell r="J456">
            <v>-39250.577341600001</v>
          </cell>
          <cell r="N456">
            <v>22</v>
          </cell>
          <cell r="R456" t="str">
            <v>003022035999</v>
          </cell>
          <cell r="S456" t="str">
            <v>003022035</v>
          </cell>
          <cell r="T456" t="str">
            <v>003022</v>
          </cell>
          <cell r="U456" t="str">
            <v>003</v>
          </cell>
        </row>
        <row r="457">
          <cell r="E457">
            <v>4</v>
          </cell>
          <cell r="F457">
            <v>16</v>
          </cell>
          <cell r="J457">
            <v>0</v>
          </cell>
          <cell r="N457">
            <v>6</v>
          </cell>
          <cell r="R457" t="str">
            <v>003022035999</v>
          </cell>
          <cell r="S457" t="str">
            <v>003022035</v>
          </cell>
          <cell r="T457" t="str">
            <v>003022</v>
          </cell>
          <cell r="U457" t="str">
            <v>003</v>
          </cell>
        </row>
        <row r="458">
          <cell r="E458">
            <v>4</v>
          </cell>
          <cell r="F458">
            <v>16</v>
          </cell>
          <cell r="J458">
            <v>0</v>
          </cell>
          <cell r="N458">
            <v>5</v>
          </cell>
          <cell r="R458" t="str">
            <v>003022035999</v>
          </cell>
          <cell r="S458" t="str">
            <v>003022035</v>
          </cell>
          <cell r="T458" t="str">
            <v>003022</v>
          </cell>
          <cell r="U458" t="str">
            <v>003</v>
          </cell>
        </row>
        <row r="459">
          <cell r="E459">
            <v>4</v>
          </cell>
          <cell r="F459">
            <v>16</v>
          </cell>
          <cell r="J459">
            <v>0</v>
          </cell>
          <cell r="N459">
            <v>2</v>
          </cell>
          <cell r="R459" t="str">
            <v>003022035999</v>
          </cell>
          <cell r="S459" t="str">
            <v>003022035</v>
          </cell>
          <cell r="T459" t="str">
            <v>003022</v>
          </cell>
          <cell r="U459" t="str">
            <v>003</v>
          </cell>
        </row>
        <row r="460">
          <cell r="E460">
            <v>4</v>
          </cell>
          <cell r="F460">
            <v>16</v>
          </cell>
          <cell r="J460">
            <v>83039.642743799996</v>
          </cell>
          <cell r="N460">
            <v>10</v>
          </cell>
          <cell r="R460" t="str">
            <v>003022035999</v>
          </cell>
          <cell r="S460" t="str">
            <v>003022035</v>
          </cell>
          <cell r="T460" t="str">
            <v>003022</v>
          </cell>
          <cell r="U460" t="str">
            <v>003</v>
          </cell>
        </row>
        <row r="461">
          <cell r="E461">
            <v>4</v>
          </cell>
          <cell r="F461">
            <v>16</v>
          </cell>
          <cell r="J461">
            <v>0</v>
          </cell>
          <cell r="N461">
            <v>9</v>
          </cell>
          <cell r="R461" t="str">
            <v>003022036999</v>
          </cell>
          <cell r="S461" t="str">
            <v>003022036</v>
          </cell>
          <cell r="T461" t="str">
            <v>003022</v>
          </cell>
          <cell r="U461" t="str">
            <v>003</v>
          </cell>
        </row>
        <row r="462">
          <cell r="E462">
            <v>4</v>
          </cell>
          <cell r="F462">
            <v>16</v>
          </cell>
          <cell r="J462">
            <v>0</v>
          </cell>
          <cell r="N462">
            <v>4</v>
          </cell>
          <cell r="R462" t="str">
            <v>003022036999</v>
          </cell>
          <cell r="S462" t="str">
            <v>003022036</v>
          </cell>
          <cell r="T462" t="str">
            <v>003022</v>
          </cell>
          <cell r="U462" t="str">
            <v>003</v>
          </cell>
        </row>
        <row r="463">
          <cell r="E463">
            <v>4</v>
          </cell>
          <cell r="F463">
            <v>16</v>
          </cell>
          <cell r="J463">
            <v>0</v>
          </cell>
          <cell r="N463">
            <v>7</v>
          </cell>
          <cell r="R463" t="str">
            <v>003022036999</v>
          </cell>
          <cell r="S463" t="str">
            <v>003022036</v>
          </cell>
          <cell r="T463" t="str">
            <v>003022</v>
          </cell>
          <cell r="U463" t="str">
            <v>003</v>
          </cell>
        </row>
        <row r="464">
          <cell r="E464">
            <v>4</v>
          </cell>
          <cell r="F464">
            <v>16</v>
          </cell>
          <cell r="J464">
            <v>0</v>
          </cell>
          <cell r="N464">
            <v>8</v>
          </cell>
          <cell r="R464" t="str">
            <v>003022036999</v>
          </cell>
          <cell r="S464" t="str">
            <v>003022036</v>
          </cell>
          <cell r="T464" t="str">
            <v>003022</v>
          </cell>
          <cell r="U464" t="str">
            <v>003</v>
          </cell>
        </row>
        <row r="465">
          <cell r="E465">
            <v>4</v>
          </cell>
          <cell r="F465">
            <v>16</v>
          </cell>
          <cell r="J465">
            <v>0</v>
          </cell>
          <cell r="N465">
            <v>24</v>
          </cell>
          <cell r="R465" t="str">
            <v>003022036999</v>
          </cell>
          <cell r="S465" t="str">
            <v>003022036</v>
          </cell>
          <cell r="T465" t="str">
            <v>003022</v>
          </cell>
          <cell r="U465" t="str">
            <v>003</v>
          </cell>
        </row>
        <row r="466">
          <cell r="E466">
            <v>4</v>
          </cell>
          <cell r="F466">
            <v>16</v>
          </cell>
          <cell r="J466">
            <v>0</v>
          </cell>
          <cell r="N466">
            <v>22</v>
          </cell>
          <cell r="R466" t="str">
            <v>003022036999</v>
          </cell>
          <cell r="S466" t="str">
            <v>003022036</v>
          </cell>
          <cell r="T466" t="str">
            <v>003022</v>
          </cell>
          <cell r="U466" t="str">
            <v>003</v>
          </cell>
        </row>
        <row r="467">
          <cell r="E467">
            <v>4</v>
          </cell>
          <cell r="F467">
            <v>16</v>
          </cell>
          <cell r="J467">
            <v>0</v>
          </cell>
          <cell r="N467">
            <v>23</v>
          </cell>
          <cell r="R467" t="str">
            <v>003022036999</v>
          </cell>
          <cell r="S467" t="str">
            <v>003022036</v>
          </cell>
          <cell r="T467" t="str">
            <v>003022</v>
          </cell>
          <cell r="U467" t="str">
            <v>003</v>
          </cell>
        </row>
        <row r="468">
          <cell r="E468">
            <v>4</v>
          </cell>
          <cell r="F468">
            <v>16</v>
          </cell>
          <cell r="J468">
            <v>0</v>
          </cell>
          <cell r="N468">
            <v>6</v>
          </cell>
          <cell r="R468" t="str">
            <v>003022036999</v>
          </cell>
          <cell r="S468" t="str">
            <v>003022036</v>
          </cell>
          <cell r="T468" t="str">
            <v>003022</v>
          </cell>
          <cell r="U468" t="str">
            <v>003</v>
          </cell>
        </row>
        <row r="469">
          <cell r="E469">
            <v>4</v>
          </cell>
          <cell r="F469">
            <v>16</v>
          </cell>
          <cell r="J469">
            <v>0</v>
          </cell>
          <cell r="N469">
            <v>13</v>
          </cell>
          <cell r="R469" t="str">
            <v>003022036999</v>
          </cell>
          <cell r="S469" t="str">
            <v>003022036</v>
          </cell>
          <cell r="T469" t="str">
            <v>003022</v>
          </cell>
          <cell r="U469" t="str">
            <v>003</v>
          </cell>
        </row>
        <row r="470">
          <cell r="E470">
            <v>4</v>
          </cell>
          <cell r="F470">
            <v>16</v>
          </cell>
          <cell r="J470">
            <v>0</v>
          </cell>
          <cell r="N470">
            <v>5</v>
          </cell>
          <cell r="R470" t="str">
            <v>003022036999</v>
          </cell>
          <cell r="S470" t="str">
            <v>003022036</v>
          </cell>
          <cell r="T470" t="str">
            <v>003022</v>
          </cell>
          <cell r="U470" t="str">
            <v>003</v>
          </cell>
        </row>
        <row r="471">
          <cell r="E471">
            <v>4</v>
          </cell>
          <cell r="F471">
            <v>16</v>
          </cell>
          <cell r="J471">
            <v>0</v>
          </cell>
          <cell r="N471">
            <v>10</v>
          </cell>
          <cell r="R471" t="str">
            <v>003022036999</v>
          </cell>
          <cell r="S471" t="str">
            <v>003022036</v>
          </cell>
          <cell r="T471" t="str">
            <v>003022</v>
          </cell>
          <cell r="U471" t="str">
            <v>003</v>
          </cell>
        </row>
        <row r="472">
          <cell r="E472">
            <v>4</v>
          </cell>
          <cell r="F472">
            <v>16</v>
          </cell>
          <cell r="J472">
            <v>74.084637599999994</v>
          </cell>
          <cell r="N472">
            <v>4</v>
          </cell>
          <cell r="R472" t="str">
            <v>003022031999</v>
          </cell>
          <cell r="S472" t="str">
            <v>003022031</v>
          </cell>
          <cell r="T472" t="str">
            <v>003022</v>
          </cell>
          <cell r="U472" t="str">
            <v>003</v>
          </cell>
        </row>
        <row r="473">
          <cell r="E473">
            <v>4</v>
          </cell>
          <cell r="F473">
            <v>16</v>
          </cell>
          <cell r="J473">
            <v>-5.2915798000000001</v>
          </cell>
          <cell r="N473">
            <v>4</v>
          </cell>
          <cell r="R473" t="str">
            <v>004042999999</v>
          </cell>
          <cell r="S473" t="str">
            <v>004042999</v>
          </cell>
          <cell r="T473" t="str">
            <v>004042</v>
          </cell>
          <cell r="U473" t="str">
            <v>004</v>
          </cell>
        </row>
        <row r="474">
          <cell r="E474">
            <v>4</v>
          </cell>
          <cell r="F474">
            <v>16</v>
          </cell>
          <cell r="J474">
            <v>22542.166493799999</v>
          </cell>
          <cell r="N474">
            <v>4</v>
          </cell>
          <cell r="R474" t="str">
            <v>004044999999</v>
          </cell>
          <cell r="S474" t="str">
            <v>004044999</v>
          </cell>
          <cell r="T474" t="str">
            <v>004044</v>
          </cell>
          <cell r="U474" t="str">
            <v>004</v>
          </cell>
        </row>
        <row r="475">
          <cell r="E475">
            <v>4</v>
          </cell>
          <cell r="F475">
            <v>16</v>
          </cell>
          <cell r="J475">
            <v>-6.3010000000000002E-3</v>
          </cell>
          <cell r="N475">
            <v>8</v>
          </cell>
          <cell r="R475" t="str">
            <v>004044999999</v>
          </cell>
          <cell r="S475" t="str">
            <v>004044999</v>
          </cell>
          <cell r="T475" t="str">
            <v>004044</v>
          </cell>
          <cell r="U475" t="str">
            <v>004</v>
          </cell>
        </row>
        <row r="476">
          <cell r="E476">
            <v>4</v>
          </cell>
          <cell r="F476">
            <v>16</v>
          </cell>
          <cell r="J476">
            <v>3883.6641967999999</v>
          </cell>
          <cell r="N476">
            <v>6</v>
          </cell>
          <cell r="R476" t="str">
            <v>004044999999</v>
          </cell>
          <cell r="S476" t="str">
            <v>004044999</v>
          </cell>
          <cell r="T476" t="str">
            <v>004044</v>
          </cell>
          <cell r="U476" t="str">
            <v>004</v>
          </cell>
        </row>
        <row r="477">
          <cell r="E477">
            <v>4</v>
          </cell>
          <cell r="F477">
            <v>16</v>
          </cell>
          <cell r="J477">
            <v>0</v>
          </cell>
          <cell r="N477">
            <v>4</v>
          </cell>
          <cell r="R477" t="str">
            <v>005062063999</v>
          </cell>
          <cell r="S477" t="str">
            <v>005062063</v>
          </cell>
          <cell r="T477" t="str">
            <v>005062</v>
          </cell>
          <cell r="U477" t="str">
            <v>005</v>
          </cell>
        </row>
        <row r="478">
          <cell r="E478">
            <v>4</v>
          </cell>
          <cell r="F478">
            <v>16</v>
          </cell>
          <cell r="J478">
            <v>0</v>
          </cell>
          <cell r="N478">
            <v>4</v>
          </cell>
          <cell r="R478" t="str">
            <v>005062063999</v>
          </cell>
          <cell r="S478" t="str">
            <v>005062063</v>
          </cell>
          <cell r="T478" t="str">
            <v>005062</v>
          </cell>
          <cell r="U478" t="str">
            <v>005</v>
          </cell>
        </row>
        <row r="479">
          <cell r="E479">
            <v>4</v>
          </cell>
          <cell r="F479">
            <v>16</v>
          </cell>
          <cell r="J479">
            <v>0</v>
          </cell>
          <cell r="N479">
            <v>4</v>
          </cell>
          <cell r="R479" t="str">
            <v>005062064999</v>
          </cell>
          <cell r="S479" t="str">
            <v>005062064</v>
          </cell>
          <cell r="T479" t="str">
            <v>005062</v>
          </cell>
          <cell r="U479" t="str">
            <v>005</v>
          </cell>
        </row>
        <row r="480">
          <cell r="E480">
            <v>4</v>
          </cell>
          <cell r="F480">
            <v>16</v>
          </cell>
          <cell r="J480">
            <v>4536.7199999999993</v>
          </cell>
          <cell r="N480">
            <v>4</v>
          </cell>
          <cell r="R480" t="str">
            <v>005062064999</v>
          </cell>
          <cell r="S480" t="str">
            <v>005062064</v>
          </cell>
          <cell r="T480" t="str">
            <v>005062</v>
          </cell>
          <cell r="U480" t="str">
            <v>005</v>
          </cell>
        </row>
        <row r="481">
          <cell r="E481">
            <v>4</v>
          </cell>
          <cell r="F481">
            <v>16</v>
          </cell>
          <cell r="J481">
            <v>0</v>
          </cell>
          <cell r="N481">
            <v>8</v>
          </cell>
          <cell r="R481" t="str">
            <v>005062064999</v>
          </cell>
          <cell r="S481" t="str">
            <v>005062064</v>
          </cell>
          <cell r="T481" t="str">
            <v>005062</v>
          </cell>
          <cell r="U481" t="str">
            <v>005</v>
          </cell>
        </row>
        <row r="482">
          <cell r="E482">
            <v>4</v>
          </cell>
          <cell r="F482">
            <v>16</v>
          </cell>
          <cell r="J482">
            <v>0</v>
          </cell>
          <cell r="N482">
            <v>10</v>
          </cell>
          <cell r="R482" t="str">
            <v>005062064999</v>
          </cell>
          <cell r="S482" t="str">
            <v>005062064</v>
          </cell>
          <cell r="T482" t="str">
            <v>005062</v>
          </cell>
          <cell r="U482" t="str">
            <v>005</v>
          </cell>
        </row>
        <row r="483">
          <cell r="E483">
            <v>4</v>
          </cell>
          <cell r="F483">
            <v>16</v>
          </cell>
          <cell r="J483">
            <v>7561.2</v>
          </cell>
          <cell r="N483">
            <v>4</v>
          </cell>
          <cell r="R483" t="str">
            <v>005062065999</v>
          </cell>
          <cell r="S483" t="str">
            <v>005062065</v>
          </cell>
          <cell r="T483" t="str">
            <v>005062</v>
          </cell>
          <cell r="U483" t="str">
            <v>005</v>
          </cell>
        </row>
        <row r="484">
          <cell r="E484">
            <v>4</v>
          </cell>
          <cell r="F484">
            <v>16</v>
          </cell>
          <cell r="J484">
            <v>2082.6455862000003</v>
          </cell>
          <cell r="N484">
            <v>4</v>
          </cell>
          <cell r="R484" t="str">
            <v>005062067999</v>
          </cell>
          <cell r="S484" t="str">
            <v>005062067</v>
          </cell>
          <cell r="T484" t="str">
            <v>005062</v>
          </cell>
          <cell r="U484" t="str">
            <v>005</v>
          </cell>
        </row>
        <row r="485">
          <cell r="E485">
            <v>4</v>
          </cell>
          <cell r="F485">
            <v>16</v>
          </cell>
          <cell r="J485">
            <v>21.025176800000001</v>
          </cell>
          <cell r="N485">
            <v>4</v>
          </cell>
          <cell r="R485" t="str">
            <v>005062067999</v>
          </cell>
          <cell r="S485" t="str">
            <v>005062067</v>
          </cell>
          <cell r="T485" t="str">
            <v>005062</v>
          </cell>
          <cell r="U485" t="str">
            <v>005</v>
          </cell>
        </row>
        <row r="486">
          <cell r="E486">
            <v>4</v>
          </cell>
          <cell r="F486">
            <v>16</v>
          </cell>
          <cell r="J486">
            <v>28.247382999999999</v>
          </cell>
          <cell r="N486">
            <v>6</v>
          </cell>
          <cell r="R486" t="str">
            <v>005062067999</v>
          </cell>
          <cell r="S486" t="str">
            <v>005062067</v>
          </cell>
          <cell r="T486" t="str">
            <v>005062</v>
          </cell>
          <cell r="U486" t="str">
            <v>005</v>
          </cell>
        </row>
        <row r="487">
          <cell r="E487">
            <v>4</v>
          </cell>
          <cell r="F487">
            <v>16</v>
          </cell>
          <cell r="J487">
            <v>63.798885199999994</v>
          </cell>
          <cell r="N487">
            <v>2</v>
          </cell>
          <cell r="R487" t="str">
            <v>005062067999</v>
          </cell>
          <cell r="S487" t="str">
            <v>005062067</v>
          </cell>
          <cell r="T487" t="str">
            <v>005062</v>
          </cell>
          <cell r="U487" t="str">
            <v>005</v>
          </cell>
        </row>
        <row r="488">
          <cell r="E488">
            <v>4</v>
          </cell>
          <cell r="F488">
            <v>16</v>
          </cell>
          <cell r="J488">
            <v>523.37744259999999</v>
          </cell>
          <cell r="N488">
            <v>4</v>
          </cell>
          <cell r="R488" t="str">
            <v>005062068999</v>
          </cell>
          <cell r="S488" t="str">
            <v>005062068</v>
          </cell>
          <cell r="T488" t="str">
            <v>005062</v>
          </cell>
          <cell r="U488" t="str">
            <v>005</v>
          </cell>
        </row>
        <row r="489">
          <cell r="E489">
            <v>4</v>
          </cell>
          <cell r="F489">
            <v>16</v>
          </cell>
          <cell r="J489">
            <v>1033.86808</v>
          </cell>
          <cell r="N489">
            <v>4</v>
          </cell>
          <cell r="R489" t="str">
            <v>005062069090</v>
          </cell>
          <cell r="S489" t="str">
            <v>005062069</v>
          </cell>
          <cell r="T489" t="str">
            <v>005062</v>
          </cell>
          <cell r="U489" t="str">
            <v>005</v>
          </cell>
        </row>
        <row r="490">
          <cell r="E490">
            <v>4</v>
          </cell>
          <cell r="F490">
            <v>16</v>
          </cell>
          <cell r="J490">
            <v>0</v>
          </cell>
          <cell r="N490">
            <v>4</v>
          </cell>
          <cell r="R490" t="str">
            <v>005062069090</v>
          </cell>
          <cell r="S490" t="str">
            <v>005062069</v>
          </cell>
          <cell r="T490" t="str">
            <v>005062</v>
          </cell>
          <cell r="U490" t="str">
            <v>005</v>
          </cell>
        </row>
        <row r="491">
          <cell r="E491">
            <v>4</v>
          </cell>
          <cell r="F491">
            <v>16</v>
          </cell>
          <cell r="J491">
            <v>0</v>
          </cell>
          <cell r="N491">
            <v>4</v>
          </cell>
          <cell r="R491" t="str">
            <v>005062070095</v>
          </cell>
          <cell r="S491" t="str">
            <v>005062070</v>
          </cell>
          <cell r="T491" t="str">
            <v>005062</v>
          </cell>
          <cell r="U491" t="str">
            <v>005</v>
          </cell>
        </row>
        <row r="492">
          <cell r="E492">
            <v>4</v>
          </cell>
          <cell r="F492">
            <v>16</v>
          </cell>
          <cell r="J492">
            <v>206.08428659999998</v>
          </cell>
          <cell r="N492">
            <v>4</v>
          </cell>
          <cell r="R492" t="str">
            <v>005062070095</v>
          </cell>
          <cell r="S492" t="str">
            <v>005062070</v>
          </cell>
          <cell r="T492" t="str">
            <v>005062</v>
          </cell>
          <cell r="U492" t="str">
            <v>005</v>
          </cell>
        </row>
        <row r="493">
          <cell r="E493">
            <v>4</v>
          </cell>
          <cell r="F493">
            <v>16</v>
          </cell>
          <cell r="J493">
            <v>0</v>
          </cell>
          <cell r="N493">
            <v>4</v>
          </cell>
          <cell r="R493" t="str">
            <v>005062070095</v>
          </cell>
          <cell r="S493" t="str">
            <v>005062070</v>
          </cell>
          <cell r="T493" t="str">
            <v>005062</v>
          </cell>
          <cell r="U493" t="str">
            <v>005</v>
          </cell>
        </row>
        <row r="494">
          <cell r="E494">
            <v>4</v>
          </cell>
          <cell r="F494">
            <v>16</v>
          </cell>
          <cell r="J494">
            <v>0</v>
          </cell>
          <cell r="N494">
            <v>14</v>
          </cell>
          <cell r="R494" t="str">
            <v>005062070095</v>
          </cell>
          <cell r="S494" t="str">
            <v>005062070</v>
          </cell>
          <cell r="T494" t="str">
            <v>005062</v>
          </cell>
          <cell r="U494" t="str">
            <v>005</v>
          </cell>
        </row>
        <row r="495">
          <cell r="E495">
            <v>4</v>
          </cell>
          <cell r="F495">
            <v>16</v>
          </cell>
          <cell r="J495">
            <v>0</v>
          </cell>
          <cell r="N495">
            <v>4</v>
          </cell>
          <cell r="R495" t="str">
            <v>005062070095</v>
          </cell>
          <cell r="S495" t="str">
            <v>005062070</v>
          </cell>
          <cell r="T495" t="str">
            <v>005062</v>
          </cell>
          <cell r="U495" t="str">
            <v>005</v>
          </cell>
        </row>
        <row r="496">
          <cell r="E496">
            <v>4</v>
          </cell>
          <cell r="F496">
            <v>16</v>
          </cell>
          <cell r="J496">
            <v>0</v>
          </cell>
          <cell r="N496">
            <v>6</v>
          </cell>
          <cell r="R496" t="str">
            <v>005062070095</v>
          </cell>
          <cell r="S496" t="str">
            <v>005062070</v>
          </cell>
          <cell r="T496" t="str">
            <v>005062</v>
          </cell>
          <cell r="U496" t="str">
            <v>005</v>
          </cell>
        </row>
        <row r="497">
          <cell r="E497">
            <v>4</v>
          </cell>
          <cell r="F497">
            <v>16</v>
          </cell>
          <cell r="J497">
            <v>-896.94734999999991</v>
          </cell>
          <cell r="N497">
            <v>4</v>
          </cell>
          <cell r="R497" t="str">
            <v>005062071999</v>
          </cell>
          <cell r="S497" t="str">
            <v>005062071</v>
          </cell>
          <cell r="T497" t="str">
            <v>005062</v>
          </cell>
          <cell r="U497" t="str">
            <v>005</v>
          </cell>
        </row>
        <row r="498">
          <cell r="E498">
            <v>4</v>
          </cell>
          <cell r="F498">
            <v>16</v>
          </cell>
          <cell r="J498">
            <v>0</v>
          </cell>
          <cell r="N498">
            <v>4</v>
          </cell>
          <cell r="R498" t="str">
            <v>005062071999</v>
          </cell>
          <cell r="S498" t="str">
            <v>005062071</v>
          </cell>
          <cell r="T498" t="str">
            <v>005062</v>
          </cell>
          <cell r="U498" t="str">
            <v>005</v>
          </cell>
        </row>
        <row r="499">
          <cell r="E499">
            <v>4</v>
          </cell>
          <cell r="F499">
            <v>16</v>
          </cell>
          <cell r="J499">
            <v>2613.5766675999998</v>
          </cell>
          <cell r="N499">
            <v>4</v>
          </cell>
          <cell r="R499" t="str">
            <v>111888888112</v>
          </cell>
          <cell r="S499" t="str">
            <v>111888888</v>
          </cell>
          <cell r="T499" t="str">
            <v>111888</v>
          </cell>
          <cell r="U499" t="str">
            <v>111</v>
          </cell>
        </row>
        <row r="500">
          <cell r="E500">
            <v>4</v>
          </cell>
          <cell r="F500">
            <v>16</v>
          </cell>
          <cell r="J500">
            <v>587.56572959999994</v>
          </cell>
          <cell r="N500">
            <v>4</v>
          </cell>
          <cell r="R500" t="str">
            <v>111888888113</v>
          </cell>
          <cell r="S500" t="str">
            <v>111888888</v>
          </cell>
          <cell r="T500" t="str">
            <v>111888</v>
          </cell>
          <cell r="U500" t="str">
            <v>111</v>
          </cell>
        </row>
        <row r="501">
          <cell r="E501">
            <v>4</v>
          </cell>
          <cell r="F501">
            <v>16</v>
          </cell>
          <cell r="J501">
            <v>2617.8399241999996</v>
          </cell>
          <cell r="N501">
            <v>4</v>
          </cell>
          <cell r="R501" t="str">
            <v>111888888114</v>
          </cell>
          <cell r="S501" t="str">
            <v>111888888</v>
          </cell>
          <cell r="T501" t="str">
            <v>111888</v>
          </cell>
          <cell r="U501" t="str">
            <v>111</v>
          </cell>
        </row>
        <row r="502">
          <cell r="E502">
            <v>4</v>
          </cell>
          <cell r="F502">
            <v>16</v>
          </cell>
          <cell r="J502">
            <v>177.0908652</v>
          </cell>
          <cell r="N502">
            <v>4</v>
          </cell>
          <cell r="R502" t="str">
            <v>111888888115</v>
          </cell>
          <cell r="S502" t="str">
            <v>111888888</v>
          </cell>
          <cell r="T502" t="str">
            <v>111888</v>
          </cell>
          <cell r="U502" t="str">
            <v>111</v>
          </cell>
        </row>
        <row r="503">
          <cell r="E503">
            <v>4</v>
          </cell>
          <cell r="F503">
            <v>16</v>
          </cell>
          <cell r="J503">
            <v>5537.5027891999998</v>
          </cell>
          <cell r="N503">
            <v>4</v>
          </cell>
          <cell r="R503" t="str">
            <v>111888888116</v>
          </cell>
          <cell r="S503" t="str">
            <v>111888888</v>
          </cell>
          <cell r="T503" t="str">
            <v>111888</v>
          </cell>
          <cell r="U503" t="str">
            <v>111</v>
          </cell>
        </row>
        <row r="504">
          <cell r="E504">
            <v>4</v>
          </cell>
          <cell r="F504">
            <v>16</v>
          </cell>
          <cell r="J504">
            <v>2853.7077776000001</v>
          </cell>
          <cell r="N504">
            <v>4</v>
          </cell>
          <cell r="R504" t="str">
            <v>111888888117</v>
          </cell>
          <cell r="S504" t="str">
            <v>111888888</v>
          </cell>
          <cell r="T504" t="str">
            <v>111888</v>
          </cell>
          <cell r="U504" t="str">
            <v>111</v>
          </cell>
        </row>
        <row r="505">
          <cell r="E505">
            <v>4</v>
          </cell>
          <cell r="F505">
            <v>16</v>
          </cell>
          <cell r="J505">
            <v>0</v>
          </cell>
          <cell r="N505">
            <v>4</v>
          </cell>
          <cell r="R505" t="str">
            <v>005062072999</v>
          </cell>
          <cell r="S505" t="str">
            <v>005062072</v>
          </cell>
          <cell r="T505" t="str">
            <v>005062</v>
          </cell>
          <cell r="U505" t="str">
            <v>005</v>
          </cell>
        </row>
        <row r="506">
          <cell r="E506">
            <v>4</v>
          </cell>
          <cell r="F506">
            <v>16</v>
          </cell>
          <cell r="J506">
            <v>0</v>
          </cell>
          <cell r="N506">
            <v>4</v>
          </cell>
          <cell r="R506" t="str">
            <v>005062073999</v>
          </cell>
          <cell r="S506" t="str">
            <v>005062073</v>
          </cell>
          <cell r="T506" t="str">
            <v>005062</v>
          </cell>
          <cell r="U506" t="str">
            <v>005</v>
          </cell>
        </row>
        <row r="507">
          <cell r="E507">
            <v>4</v>
          </cell>
          <cell r="F507">
            <v>16</v>
          </cell>
          <cell r="J507">
            <v>25.203999999999997</v>
          </cell>
          <cell r="N507">
            <v>4</v>
          </cell>
          <cell r="R507" t="str">
            <v>005062069091</v>
          </cell>
          <cell r="S507" t="str">
            <v>005062069</v>
          </cell>
          <cell r="T507" t="str">
            <v>005062</v>
          </cell>
          <cell r="U507" t="str">
            <v>005</v>
          </cell>
        </row>
        <row r="508">
          <cell r="E508">
            <v>4</v>
          </cell>
          <cell r="F508">
            <v>16</v>
          </cell>
          <cell r="J508">
            <v>1263.5899379999998</v>
          </cell>
          <cell r="N508">
            <v>6</v>
          </cell>
          <cell r="R508" t="str">
            <v>005062069091</v>
          </cell>
          <cell r="S508" t="str">
            <v>005062069</v>
          </cell>
          <cell r="T508" t="str">
            <v>005062</v>
          </cell>
          <cell r="U508" t="str">
            <v>005</v>
          </cell>
        </row>
        <row r="509">
          <cell r="E509">
            <v>4</v>
          </cell>
          <cell r="F509">
            <v>16</v>
          </cell>
          <cell r="J509">
            <v>0</v>
          </cell>
          <cell r="N509">
            <v>4</v>
          </cell>
          <cell r="R509" t="str">
            <v>005062074999</v>
          </cell>
          <cell r="S509" t="str">
            <v>005062074</v>
          </cell>
          <cell r="T509" t="str">
            <v>005062</v>
          </cell>
          <cell r="U509" t="str">
            <v>005</v>
          </cell>
        </row>
        <row r="510">
          <cell r="E510">
            <v>4</v>
          </cell>
          <cell r="F510">
            <v>16</v>
          </cell>
          <cell r="J510">
            <v>979.93151999999998</v>
          </cell>
          <cell r="N510">
            <v>4</v>
          </cell>
          <cell r="R510" t="str">
            <v>005062074999</v>
          </cell>
          <cell r="S510" t="str">
            <v>005062074</v>
          </cell>
          <cell r="T510" t="str">
            <v>005062</v>
          </cell>
          <cell r="U510" t="str">
            <v>005</v>
          </cell>
        </row>
        <row r="511">
          <cell r="E511">
            <v>4</v>
          </cell>
          <cell r="F511">
            <v>16</v>
          </cell>
          <cell r="J511">
            <v>0</v>
          </cell>
          <cell r="N511">
            <v>4</v>
          </cell>
          <cell r="R511" t="str">
            <v>005062074999</v>
          </cell>
          <cell r="S511" t="str">
            <v>005062074</v>
          </cell>
          <cell r="T511" t="str">
            <v>005062</v>
          </cell>
          <cell r="U511" t="str">
            <v>005</v>
          </cell>
        </row>
        <row r="512">
          <cell r="E512">
            <v>4</v>
          </cell>
          <cell r="F512">
            <v>16</v>
          </cell>
          <cell r="J512">
            <v>1810.5116972000001</v>
          </cell>
          <cell r="N512">
            <v>4</v>
          </cell>
          <cell r="R512" t="str">
            <v>005062074999</v>
          </cell>
          <cell r="S512" t="str">
            <v>005062074</v>
          </cell>
          <cell r="T512" t="str">
            <v>005062</v>
          </cell>
          <cell r="U512" t="str">
            <v>005</v>
          </cell>
        </row>
        <row r="513">
          <cell r="E513">
            <v>4</v>
          </cell>
          <cell r="F513">
            <v>16</v>
          </cell>
          <cell r="J513">
            <v>0</v>
          </cell>
          <cell r="N513">
            <v>4</v>
          </cell>
          <cell r="R513" t="str">
            <v>005062074999</v>
          </cell>
          <cell r="S513" t="str">
            <v>005062074</v>
          </cell>
          <cell r="T513" t="str">
            <v>005062</v>
          </cell>
          <cell r="U513" t="str">
            <v>005</v>
          </cell>
        </row>
        <row r="514">
          <cell r="E514">
            <v>4</v>
          </cell>
          <cell r="F514">
            <v>16</v>
          </cell>
          <cell r="J514">
            <v>0</v>
          </cell>
          <cell r="N514">
            <v>4</v>
          </cell>
          <cell r="R514" t="str">
            <v>005062074999</v>
          </cell>
          <cell r="S514" t="str">
            <v>005062074</v>
          </cell>
          <cell r="T514" t="str">
            <v>005062</v>
          </cell>
          <cell r="U514" t="str">
            <v>005</v>
          </cell>
        </row>
        <row r="515">
          <cell r="E515">
            <v>4</v>
          </cell>
          <cell r="F515">
            <v>16</v>
          </cell>
          <cell r="J515">
            <v>0</v>
          </cell>
          <cell r="N515">
            <v>6</v>
          </cell>
          <cell r="R515" t="str">
            <v>005062074999</v>
          </cell>
          <cell r="S515" t="str">
            <v>005062074</v>
          </cell>
          <cell r="T515" t="str">
            <v>005062</v>
          </cell>
          <cell r="U515" t="str">
            <v>005</v>
          </cell>
        </row>
        <row r="516">
          <cell r="E516">
            <v>4</v>
          </cell>
          <cell r="F516">
            <v>16</v>
          </cell>
          <cell r="J516">
            <v>0</v>
          </cell>
          <cell r="N516">
            <v>2</v>
          </cell>
          <cell r="R516" t="str">
            <v>005062074999</v>
          </cell>
          <cell r="S516" t="str">
            <v>005062074</v>
          </cell>
          <cell r="T516" t="str">
            <v>005062</v>
          </cell>
          <cell r="U516" t="str">
            <v>005</v>
          </cell>
        </row>
        <row r="517">
          <cell r="E517">
            <v>4</v>
          </cell>
          <cell r="F517">
            <v>16</v>
          </cell>
          <cell r="J517">
            <v>142.64203800000001</v>
          </cell>
          <cell r="N517">
            <v>4</v>
          </cell>
          <cell r="R517" t="str">
            <v>005062075999</v>
          </cell>
          <cell r="S517" t="str">
            <v>005062075</v>
          </cell>
          <cell r="T517" t="str">
            <v>005062</v>
          </cell>
          <cell r="U517" t="str">
            <v>005</v>
          </cell>
        </row>
        <row r="518">
          <cell r="E518">
            <v>4</v>
          </cell>
          <cell r="F518">
            <v>16</v>
          </cell>
          <cell r="J518">
            <v>567.08999999999992</v>
          </cell>
          <cell r="N518">
            <v>4</v>
          </cell>
          <cell r="R518" t="str">
            <v>005062075999</v>
          </cell>
          <cell r="S518" t="str">
            <v>005062075</v>
          </cell>
          <cell r="T518" t="str">
            <v>005062</v>
          </cell>
          <cell r="U518" t="str">
            <v>005</v>
          </cell>
        </row>
        <row r="519">
          <cell r="E519">
            <v>4</v>
          </cell>
          <cell r="F519">
            <v>16</v>
          </cell>
          <cell r="J519">
            <v>0</v>
          </cell>
          <cell r="N519">
            <v>4</v>
          </cell>
          <cell r="R519" t="str">
            <v>005046048056</v>
          </cell>
          <cell r="S519" t="str">
            <v>005046048</v>
          </cell>
          <cell r="T519" t="str">
            <v>005046</v>
          </cell>
          <cell r="U519" t="str">
            <v>005</v>
          </cell>
        </row>
        <row r="520">
          <cell r="E520">
            <v>4</v>
          </cell>
          <cell r="F520">
            <v>16</v>
          </cell>
          <cell r="J520">
            <v>0</v>
          </cell>
          <cell r="N520">
            <v>4</v>
          </cell>
          <cell r="R520" t="str">
            <v>005046048056</v>
          </cell>
          <cell r="S520" t="str">
            <v>005046048</v>
          </cell>
          <cell r="T520" t="str">
            <v>005046</v>
          </cell>
          <cell r="U520" t="str">
            <v>005</v>
          </cell>
        </row>
        <row r="521">
          <cell r="E521">
            <v>4</v>
          </cell>
          <cell r="F521">
            <v>16</v>
          </cell>
          <cell r="J521">
            <v>0</v>
          </cell>
          <cell r="N521">
            <v>4</v>
          </cell>
          <cell r="R521" t="str">
            <v>005046048056</v>
          </cell>
          <cell r="S521" t="str">
            <v>005046048</v>
          </cell>
          <cell r="T521" t="str">
            <v>005046</v>
          </cell>
          <cell r="U521" t="str">
            <v>005</v>
          </cell>
        </row>
        <row r="522">
          <cell r="E522">
            <v>4</v>
          </cell>
          <cell r="F522">
            <v>16</v>
          </cell>
          <cell r="J522">
            <v>138.30695</v>
          </cell>
          <cell r="N522">
            <v>4</v>
          </cell>
          <cell r="R522" t="str">
            <v>005046048057</v>
          </cell>
          <cell r="S522" t="str">
            <v>005046048</v>
          </cell>
          <cell r="T522" t="str">
            <v>005046</v>
          </cell>
          <cell r="U522" t="str">
            <v>005</v>
          </cell>
        </row>
        <row r="523">
          <cell r="E523">
            <v>4</v>
          </cell>
          <cell r="F523">
            <v>16</v>
          </cell>
          <cell r="J523">
            <v>0</v>
          </cell>
          <cell r="N523">
            <v>2</v>
          </cell>
          <cell r="R523" t="str">
            <v>005046048057</v>
          </cell>
          <cell r="S523" t="str">
            <v>005046048</v>
          </cell>
          <cell r="T523" t="str">
            <v>005046</v>
          </cell>
          <cell r="U523" t="str">
            <v>005</v>
          </cell>
        </row>
        <row r="524">
          <cell r="E524">
            <v>4</v>
          </cell>
          <cell r="F524">
            <v>16</v>
          </cell>
          <cell r="J524">
            <v>0</v>
          </cell>
          <cell r="N524">
            <v>4</v>
          </cell>
          <cell r="R524" t="str">
            <v>005062077999</v>
          </cell>
          <cell r="S524" t="str">
            <v>005062077</v>
          </cell>
          <cell r="T524" t="str">
            <v>005062</v>
          </cell>
          <cell r="U524" t="str">
            <v>005</v>
          </cell>
        </row>
        <row r="525">
          <cell r="E525">
            <v>4</v>
          </cell>
          <cell r="F525">
            <v>16</v>
          </cell>
          <cell r="J525">
            <v>6203.3319795999996</v>
          </cell>
          <cell r="N525">
            <v>4</v>
          </cell>
          <cell r="R525" t="str">
            <v>005062077999</v>
          </cell>
          <cell r="S525" t="str">
            <v>005062077</v>
          </cell>
          <cell r="T525" t="str">
            <v>005062</v>
          </cell>
          <cell r="U525" t="str">
            <v>005</v>
          </cell>
        </row>
        <row r="526">
          <cell r="E526">
            <v>4</v>
          </cell>
          <cell r="F526">
            <v>16</v>
          </cell>
          <cell r="J526">
            <v>0</v>
          </cell>
          <cell r="N526">
            <v>2</v>
          </cell>
          <cell r="R526" t="str">
            <v>005062077999</v>
          </cell>
          <cell r="S526" t="str">
            <v>005062077</v>
          </cell>
          <cell r="T526" t="str">
            <v>005062</v>
          </cell>
          <cell r="U526" t="str">
            <v>005</v>
          </cell>
        </row>
        <row r="527">
          <cell r="E527">
            <v>4</v>
          </cell>
          <cell r="F527">
            <v>16</v>
          </cell>
          <cell r="J527">
            <v>0</v>
          </cell>
          <cell r="N527">
            <v>9</v>
          </cell>
          <cell r="R527" t="str">
            <v>106336108999</v>
          </cell>
          <cell r="S527" t="str">
            <v>106336108</v>
          </cell>
          <cell r="T527" t="str">
            <v>106336</v>
          </cell>
          <cell r="U527" t="str">
            <v>106</v>
          </cell>
        </row>
        <row r="528">
          <cell r="E528">
            <v>4</v>
          </cell>
          <cell r="F528">
            <v>16</v>
          </cell>
          <cell r="J528">
            <v>0</v>
          </cell>
          <cell r="N528">
            <v>4</v>
          </cell>
          <cell r="R528" t="str">
            <v>106336108999</v>
          </cell>
          <cell r="S528" t="str">
            <v>106336108</v>
          </cell>
          <cell r="T528" t="str">
            <v>106336</v>
          </cell>
          <cell r="U528" t="str">
            <v>106</v>
          </cell>
        </row>
        <row r="529">
          <cell r="E529">
            <v>4</v>
          </cell>
          <cell r="F529">
            <v>16</v>
          </cell>
          <cell r="J529">
            <v>21610.946744600002</v>
          </cell>
          <cell r="N529">
            <v>4</v>
          </cell>
          <cell r="R529" t="str">
            <v>106336108999</v>
          </cell>
          <cell r="S529" t="str">
            <v>106336108</v>
          </cell>
          <cell r="T529" t="str">
            <v>106336</v>
          </cell>
          <cell r="U529" t="str">
            <v>106</v>
          </cell>
        </row>
        <row r="530">
          <cell r="E530">
            <v>4</v>
          </cell>
          <cell r="F530">
            <v>16</v>
          </cell>
          <cell r="J530">
            <v>0</v>
          </cell>
          <cell r="N530">
            <v>4</v>
          </cell>
          <cell r="R530" t="str">
            <v>106336108999</v>
          </cell>
          <cell r="S530" t="str">
            <v>106336108</v>
          </cell>
          <cell r="T530" t="str">
            <v>106336</v>
          </cell>
          <cell r="U530" t="str">
            <v>106</v>
          </cell>
        </row>
        <row r="531">
          <cell r="E531">
            <v>4</v>
          </cell>
          <cell r="F531">
            <v>16</v>
          </cell>
          <cell r="J531">
            <v>0</v>
          </cell>
          <cell r="N531">
            <v>4</v>
          </cell>
          <cell r="R531" t="str">
            <v>106336108999</v>
          </cell>
          <cell r="S531" t="str">
            <v>106336108</v>
          </cell>
          <cell r="T531" t="str">
            <v>106336</v>
          </cell>
          <cell r="U531" t="str">
            <v>106</v>
          </cell>
        </row>
        <row r="532">
          <cell r="E532">
            <v>4</v>
          </cell>
          <cell r="F532">
            <v>16</v>
          </cell>
          <cell r="J532">
            <v>52.423059799999997</v>
          </cell>
          <cell r="N532">
            <v>4</v>
          </cell>
          <cell r="R532" t="str">
            <v>106336108999</v>
          </cell>
          <cell r="S532" t="str">
            <v>106336108</v>
          </cell>
          <cell r="T532" t="str">
            <v>106336</v>
          </cell>
          <cell r="U532" t="str">
            <v>106</v>
          </cell>
        </row>
        <row r="533">
          <cell r="E533">
            <v>4</v>
          </cell>
          <cell r="F533">
            <v>16</v>
          </cell>
          <cell r="J533">
            <v>197.67623219999999</v>
          </cell>
          <cell r="N533">
            <v>2</v>
          </cell>
          <cell r="R533" t="str">
            <v>106336108999</v>
          </cell>
          <cell r="S533" t="str">
            <v>106336108</v>
          </cell>
          <cell r="T533" t="str">
            <v>106336</v>
          </cell>
          <cell r="U533" t="str">
            <v>106</v>
          </cell>
        </row>
        <row r="534">
          <cell r="E534">
            <v>4</v>
          </cell>
          <cell r="F534">
            <v>16</v>
          </cell>
          <cell r="J534">
            <v>141.18146619999999</v>
          </cell>
          <cell r="N534">
            <v>10</v>
          </cell>
          <cell r="R534" t="str">
            <v>106336108999</v>
          </cell>
          <cell r="S534" t="str">
            <v>106336108</v>
          </cell>
          <cell r="T534" t="str">
            <v>106336</v>
          </cell>
          <cell r="U534" t="str">
            <v>106</v>
          </cell>
        </row>
        <row r="535">
          <cell r="E535">
            <v>4</v>
          </cell>
          <cell r="F535">
            <v>16</v>
          </cell>
          <cell r="J535">
            <v>4567.5936397999994</v>
          </cell>
          <cell r="N535">
            <v>4</v>
          </cell>
          <cell r="R535" t="str">
            <v>005062078999</v>
          </cell>
          <cell r="S535" t="str">
            <v>005062078</v>
          </cell>
          <cell r="T535" t="str">
            <v>005062</v>
          </cell>
          <cell r="U535" t="str">
            <v>005</v>
          </cell>
        </row>
        <row r="536">
          <cell r="E536">
            <v>4</v>
          </cell>
          <cell r="F536">
            <v>16</v>
          </cell>
          <cell r="J536">
            <v>0</v>
          </cell>
          <cell r="N536">
            <v>4</v>
          </cell>
          <cell r="R536" t="str">
            <v>005062078999</v>
          </cell>
          <cell r="S536" t="str">
            <v>005062078</v>
          </cell>
          <cell r="T536" t="str">
            <v>005062</v>
          </cell>
          <cell r="U536" t="str">
            <v>005</v>
          </cell>
        </row>
        <row r="537">
          <cell r="E537">
            <v>4</v>
          </cell>
          <cell r="F537">
            <v>16</v>
          </cell>
          <cell r="J537">
            <v>0</v>
          </cell>
          <cell r="N537">
            <v>4</v>
          </cell>
          <cell r="R537" t="str">
            <v>005062079999</v>
          </cell>
          <cell r="S537" t="str">
            <v>005062079</v>
          </cell>
          <cell r="T537" t="str">
            <v>005062</v>
          </cell>
          <cell r="U537" t="str">
            <v>005</v>
          </cell>
        </row>
        <row r="538">
          <cell r="E538">
            <v>4</v>
          </cell>
          <cell r="F538">
            <v>16</v>
          </cell>
          <cell r="J538">
            <v>0</v>
          </cell>
          <cell r="N538">
            <v>4</v>
          </cell>
          <cell r="R538" t="str">
            <v>005046048058</v>
          </cell>
          <cell r="S538" t="str">
            <v>005046048</v>
          </cell>
          <cell r="T538" t="str">
            <v>005046</v>
          </cell>
          <cell r="U538" t="str">
            <v>005</v>
          </cell>
        </row>
        <row r="539">
          <cell r="E539">
            <v>4</v>
          </cell>
          <cell r="F539">
            <v>16</v>
          </cell>
          <cell r="J539">
            <v>219.52683999999999</v>
          </cell>
          <cell r="N539">
            <v>4</v>
          </cell>
          <cell r="R539" t="str">
            <v>005046048058</v>
          </cell>
          <cell r="S539" t="str">
            <v>005046048</v>
          </cell>
          <cell r="T539" t="str">
            <v>005046</v>
          </cell>
          <cell r="U539" t="str">
            <v>005</v>
          </cell>
        </row>
        <row r="540">
          <cell r="E540">
            <v>4</v>
          </cell>
          <cell r="F540">
            <v>16</v>
          </cell>
          <cell r="J540">
            <v>0</v>
          </cell>
          <cell r="N540">
            <v>6</v>
          </cell>
          <cell r="R540" t="str">
            <v>005046048058</v>
          </cell>
          <cell r="S540" t="str">
            <v>005046048</v>
          </cell>
          <cell r="T540" t="str">
            <v>005046</v>
          </cell>
          <cell r="U540" t="str">
            <v>005</v>
          </cell>
        </row>
        <row r="541">
          <cell r="E541">
            <v>4</v>
          </cell>
          <cell r="F541">
            <v>16</v>
          </cell>
          <cell r="J541">
            <v>0</v>
          </cell>
          <cell r="N541">
            <v>2</v>
          </cell>
          <cell r="R541" t="str">
            <v>005046048058</v>
          </cell>
          <cell r="S541" t="str">
            <v>005046048</v>
          </cell>
          <cell r="T541" t="str">
            <v>005046</v>
          </cell>
          <cell r="U541" t="str">
            <v>005</v>
          </cell>
        </row>
        <row r="542">
          <cell r="E542">
            <v>4</v>
          </cell>
          <cell r="F542">
            <v>16</v>
          </cell>
          <cell r="J542">
            <v>0</v>
          </cell>
          <cell r="N542">
            <v>4</v>
          </cell>
          <cell r="R542" t="str">
            <v>005062080097</v>
          </cell>
          <cell r="S542" t="str">
            <v>005062080</v>
          </cell>
          <cell r="T542" t="str">
            <v>005062</v>
          </cell>
          <cell r="U542" t="str">
            <v>005</v>
          </cell>
        </row>
        <row r="543">
          <cell r="E543">
            <v>4</v>
          </cell>
          <cell r="F543">
            <v>16</v>
          </cell>
          <cell r="J543">
            <v>0</v>
          </cell>
          <cell r="N543">
            <v>4</v>
          </cell>
          <cell r="R543" t="str">
            <v>005062080097</v>
          </cell>
          <cell r="S543" t="str">
            <v>005062080</v>
          </cell>
          <cell r="T543" t="str">
            <v>005062</v>
          </cell>
          <cell r="U543" t="str">
            <v>005</v>
          </cell>
        </row>
        <row r="544">
          <cell r="E544">
            <v>4</v>
          </cell>
          <cell r="F544">
            <v>16</v>
          </cell>
          <cell r="J544">
            <v>0</v>
          </cell>
          <cell r="N544">
            <v>4</v>
          </cell>
          <cell r="R544" t="str">
            <v>005062080097</v>
          </cell>
          <cell r="S544" t="str">
            <v>005062080</v>
          </cell>
          <cell r="T544" t="str">
            <v>005062</v>
          </cell>
          <cell r="U544" t="str">
            <v>005</v>
          </cell>
        </row>
        <row r="545">
          <cell r="E545">
            <v>4</v>
          </cell>
          <cell r="F545">
            <v>16</v>
          </cell>
          <cell r="J545">
            <v>0</v>
          </cell>
          <cell r="N545">
            <v>4</v>
          </cell>
          <cell r="R545" t="str">
            <v>005062080097</v>
          </cell>
          <cell r="S545" t="str">
            <v>005062080</v>
          </cell>
          <cell r="T545" t="str">
            <v>005062</v>
          </cell>
          <cell r="U545" t="str">
            <v>005</v>
          </cell>
        </row>
        <row r="546">
          <cell r="E546">
            <v>4</v>
          </cell>
          <cell r="F546">
            <v>16</v>
          </cell>
          <cell r="J546">
            <v>1386.4052493999998</v>
          </cell>
          <cell r="N546">
            <v>4</v>
          </cell>
          <cell r="R546" t="str">
            <v>005062080097</v>
          </cell>
          <cell r="S546" t="str">
            <v>005062080</v>
          </cell>
          <cell r="T546" t="str">
            <v>005062</v>
          </cell>
          <cell r="U546" t="str">
            <v>005</v>
          </cell>
        </row>
        <row r="547">
          <cell r="E547">
            <v>4</v>
          </cell>
          <cell r="F547">
            <v>16</v>
          </cell>
          <cell r="J547">
            <v>268.72252759999998</v>
          </cell>
          <cell r="N547">
            <v>6</v>
          </cell>
          <cell r="R547" t="str">
            <v>005062080097</v>
          </cell>
          <cell r="S547" t="str">
            <v>005062080</v>
          </cell>
          <cell r="T547" t="str">
            <v>005062</v>
          </cell>
          <cell r="U547" t="str">
            <v>005</v>
          </cell>
        </row>
        <row r="548">
          <cell r="E548">
            <v>4</v>
          </cell>
          <cell r="F548">
            <v>16</v>
          </cell>
          <cell r="J548">
            <v>5804.1497674000002</v>
          </cell>
          <cell r="N548">
            <v>2</v>
          </cell>
          <cell r="R548" t="str">
            <v>005062080097</v>
          </cell>
          <cell r="S548" t="str">
            <v>005062080</v>
          </cell>
          <cell r="T548" t="str">
            <v>005062</v>
          </cell>
          <cell r="U548" t="str">
            <v>005</v>
          </cell>
        </row>
        <row r="549">
          <cell r="E549">
            <v>4</v>
          </cell>
          <cell r="F549">
            <v>16</v>
          </cell>
          <cell r="J549">
            <v>373.45270879999998</v>
          </cell>
          <cell r="N549">
            <v>4</v>
          </cell>
          <cell r="R549" t="str">
            <v>005062080098</v>
          </cell>
          <cell r="S549" t="str">
            <v>005062080</v>
          </cell>
          <cell r="T549" t="str">
            <v>005062</v>
          </cell>
          <cell r="U549" t="str">
            <v>005</v>
          </cell>
        </row>
        <row r="550">
          <cell r="E550">
            <v>4</v>
          </cell>
          <cell r="F550">
            <v>16</v>
          </cell>
          <cell r="J550">
            <v>1923.5692799999999</v>
          </cell>
          <cell r="N550">
            <v>6</v>
          </cell>
          <cell r="R550" t="str">
            <v>005062080098</v>
          </cell>
          <cell r="S550" t="str">
            <v>005062080</v>
          </cell>
          <cell r="T550" t="str">
            <v>005062</v>
          </cell>
          <cell r="U550" t="str">
            <v>005</v>
          </cell>
        </row>
        <row r="551">
          <cell r="E551">
            <v>4</v>
          </cell>
          <cell r="F551">
            <v>16</v>
          </cell>
          <cell r="J551">
            <v>275.97749899999997</v>
          </cell>
          <cell r="N551">
            <v>4</v>
          </cell>
          <cell r="R551" t="str">
            <v>005062080099</v>
          </cell>
          <cell r="S551" t="str">
            <v>005062080</v>
          </cell>
          <cell r="T551" t="str">
            <v>005062</v>
          </cell>
          <cell r="U551" t="str">
            <v>005</v>
          </cell>
        </row>
        <row r="552">
          <cell r="E552">
            <v>4</v>
          </cell>
          <cell r="F552">
            <v>16</v>
          </cell>
          <cell r="J552">
            <v>768.50272519999999</v>
          </cell>
          <cell r="N552">
            <v>4</v>
          </cell>
          <cell r="R552" t="str">
            <v>005062080099</v>
          </cell>
          <cell r="S552" t="str">
            <v>005062080</v>
          </cell>
          <cell r="T552" t="str">
            <v>005062</v>
          </cell>
          <cell r="U552" t="str">
            <v>005</v>
          </cell>
        </row>
        <row r="553">
          <cell r="E553">
            <v>4</v>
          </cell>
          <cell r="F553">
            <v>16</v>
          </cell>
          <cell r="J553">
            <v>0</v>
          </cell>
          <cell r="N553">
            <v>6</v>
          </cell>
          <cell r="R553" t="str">
            <v>005062080099</v>
          </cell>
          <cell r="S553" t="str">
            <v>005062080</v>
          </cell>
          <cell r="T553" t="str">
            <v>005062</v>
          </cell>
          <cell r="U553" t="str">
            <v>005</v>
          </cell>
        </row>
        <row r="554">
          <cell r="E554">
            <v>4</v>
          </cell>
          <cell r="F554">
            <v>16</v>
          </cell>
          <cell r="J554">
            <v>706.562635</v>
          </cell>
          <cell r="N554">
            <v>2</v>
          </cell>
          <cell r="R554" t="str">
            <v>005062080099</v>
          </cell>
          <cell r="S554" t="str">
            <v>005062080</v>
          </cell>
          <cell r="T554" t="str">
            <v>005062</v>
          </cell>
          <cell r="U554" t="str">
            <v>005</v>
          </cell>
        </row>
        <row r="555">
          <cell r="E555">
            <v>4</v>
          </cell>
          <cell r="F555">
            <v>16</v>
          </cell>
          <cell r="J555">
            <v>331.98708799999997</v>
          </cell>
          <cell r="N555">
            <v>4</v>
          </cell>
          <cell r="R555" t="str">
            <v>005062080100</v>
          </cell>
          <cell r="S555" t="str">
            <v>005062080</v>
          </cell>
          <cell r="T555" t="str">
            <v>005062</v>
          </cell>
          <cell r="U555" t="str">
            <v>005</v>
          </cell>
        </row>
        <row r="556">
          <cell r="E556">
            <v>4</v>
          </cell>
          <cell r="F556">
            <v>16</v>
          </cell>
          <cell r="J556">
            <v>4294.7149725999998</v>
          </cell>
          <cell r="N556">
            <v>2</v>
          </cell>
          <cell r="R556" t="str">
            <v>005062080100</v>
          </cell>
          <cell r="S556" t="str">
            <v>005062080</v>
          </cell>
          <cell r="T556" t="str">
            <v>005062</v>
          </cell>
          <cell r="U556" t="str">
            <v>005</v>
          </cell>
        </row>
        <row r="557">
          <cell r="E557">
            <v>4</v>
          </cell>
          <cell r="F557">
            <v>16</v>
          </cell>
          <cell r="J557">
            <v>0</v>
          </cell>
          <cell r="N557">
            <v>4</v>
          </cell>
          <cell r="R557" t="str">
            <v>005062080101</v>
          </cell>
          <cell r="S557" t="str">
            <v>005062080</v>
          </cell>
          <cell r="T557" t="str">
            <v>005062</v>
          </cell>
          <cell r="U557" t="str">
            <v>005</v>
          </cell>
        </row>
        <row r="558">
          <cell r="E558">
            <v>4</v>
          </cell>
          <cell r="F558">
            <v>16</v>
          </cell>
          <cell r="J558">
            <v>0</v>
          </cell>
          <cell r="N558">
            <v>8</v>
          </cell>
          <cell r="R558" t="str">
            <v>005062080101</v>
          </cell>
          <cell r="S558" t="str">
            <v>005062080</v>
          </cell>
          <cell r="T558" t="str">
            <v>005062</v>
          </cell>
          <cell r="U558" t="str">
            <v>005</v>
          </cell>
        </row>
        <row r="559">
          <cell r="E559">
            <v>4</v>
          </cell>
          <cell r="F559">
            <v>16</v>
          </cell>
          <cell r="J559">
            <v>0</v>
          </cell>
          <cell r="N559">
            <v>4</v>
          </cell>
          <cell r="R559" t="str">
            <v>005062080101</v>
          </cell>
          <cell r="S559" t="str">
            <v>005062080</v>
          </cell>
          <cell r="T559" t="str">
            <v>005062</v>
          </cell>
          <cell r="U559" t="str">
            <v>005</v>
          </cell>
        </row>
        <row r="560">
          <cell r="E560">
            <v>4</v>
          </cell>
          <cell r="F560">
            <v>16</v>
          </cell>
          <cell r="J560">
            <v>0</v>
          </cell>
          <cell r="N560">
            <v>10</v>
          </cell>
          <cell r="R560" t="str">
            <v>005062080101</v>
          </cell>
          <cell r="S560" t="str">
            <v>005062080</v>
          </cell>
          <cell r="T560" t="str">
            <v>005062</v>
          </cell>
          <cell r="U560" t="str">
            <v>005</v>
          </cell>
        </row>
        <row r="561">
          <cell r="E561">
            <v>4</v>
          </cell>
          <cell r="F561">
            <v>16</v>
          </cell>
          <cell r="J561">
            <v>0.62505919999999993</v>
          </cell>
          <cell r="N561">
            <v>9</v>
          </cell>
          <cell r="R561" t="str">
            <v>005062081102</v>
          </cell>
          <cell r="S561" t="str">
            <v>005062081</v>
          </cell>
          <cell r="T561" t="str">
            <v>005062</v>
          </cell>
          <cell r="U561" t="str">
            <v>005</v>
          </cell>
        </row>
        <row r="562">
          <cell r="E562">
            <v>4</v>
          </cell>
          <cell r="F562">
            <v>16</v>
          </cell>
          <cell r="J562">
            <v>-34.902499199999994</v>
          </cell>
          <cell r="N562">
            <v>4</v>
          </cell>
          <cell r="R562" t="str">
            <v>005062081102</v>
          </cell>
          <cell r="S562" t="str">
            <v>005062081</v>
          </cell>
          <cell r="T562" t="str">
            <v>005062</v>
          </cell>
          <cell r="U562" t="str">
            <v>005</v>
          </cell>
        </row>
        <row r="563">
          <cell r="E563">
            <v>4</v>
          </cell>
          <cell r="F563">
            <v>16</v>
          </cell>
          <cell r="J563">
            <v>0</v>
          </cell>
          <cell r="N563">
            <v>8</v>
          </cell>
          <cell r="R563" t="str">
            <v>005062081102</v>
          </cell>
          <cell r="S563" t="str">
            <v>005062081</v>
          </cell>
          <cell r="T563" t="str">
            <v>005062</v>
          </cell>
          <cell r="U563" t="str">
            <v>005</v>
          </cell>
        </row>
        <row r="564">
          <cell r="E564">
            <v>4</v>
          </cell>
          <cell r="F564">
            <v>16</v>
          </cell>
          <cell r="J564">
            <v>83.551259999999999</v>
          </cell>
          <cell r="N564">
            <v>11</v>
          </cell>
          <cell r="R564" t="str">
            <v>005062081102</v>
          </cell>
          <cell r="S564" t="str">
            <v>005062081</v>
          </cell>
          <cell r="T564" t="str">
            <v>005062</v>
          </cell>
          <cell r="U564" t="str">
            <v>005</v>
          </cell>
        </row>
        <row r="565">
          <cell r="E565">
            <v>4</v>
          </cell>
          <cell r="F565">
            <v>16</v>
          </cell>
          <cell r="J565">
            <v>0</v>
          </cell>
          <cell r="N565">
            <v>13</v>
          </cell>
          <cell r="R565" t="str">
            <v>005062081102</v>
          </cell>
          <cell r="S565" t="str">
            <v>005062081</v>
          </cell>
          <cell r="T565" t="str">
            <v>005062</v>
          </cell>
          <cell r="U565" t="str">
            <v>005</v>
          </cell>
        </row>
        <row r="566">
          <cell r="E566">
            <v>4</v>
          </cell>
          <cell r="F566">
            <v>16</v>
          </cell>
          <cell r="J566">
            <v>31.171046999999998</v>
          </cell>
          <cell r="N566">
            <v>10</v>
          </cell>
          <cell r="R566" t="str">
            <v>005062081102</v>
          </cell>
          <cell r="S566" t="str">
            <v>005062081</v>
          </cell>
          <cell r="T566" t="str">
            <v>005062</v>
          </cell>
          <cell r="U566" t="str">
            <v>005</v>
          </cell>
        </row>
        <row r="567">
          <cell r="E567">
            <v>4</v>
          </cell>
          <cell r="F567">
            <v>16</v>
          </cell>
          <cell r="J567">
            <v>4416.6972917999992</v>
          </cell>
          <cell r="N567">
            <v>4</v>
          </cell>
          <cell r="R567" t="str">
            <v>005062081103</v>
          </cell>
          <cell r="S567" t="str">
            <v>005062081</v>
          </cell>
          <cell r="T567" t="str">
            <v>005062</v>
          </cell>
          <cell r="U567" t="str">
            <v>005</v>
          </cell>
        </row>
        <row r="568">
          <cell r="E568">
            <v>4</v>
          </cell>
          <cell r="F568">
            <v>16</v>
          </cell>
          <cell r="J568">
            <v>68.554879999999997</v>
          </cell>
          <cell r="N568">
            <v>14</v>
          </cell>
          <cell r="R568" t="str">
            <v>005062081103</v>
          </cell>
          <cell r="S568" t="str">
            <v>005062081</v>
          </cell>
          <cell r="T568" t="str">
            <v>005062</v>
          </cell>
          <cell r="U568" t="str">
            <v>005</v>
          </cell>
        </row>
        <row r="569">
          <cell r="E569">
            <v>4</v>
          </cell>
          <cell r="F569">
            <v>16</v>
          </cell>
          <cell r="J569">
            <v>0</v>
          </cell>
          <cell r="N569">
            <v>4</v>
          </cell>
          <cell r="R569" t="str">
            <v>005062081103</v>
          </cell>
          <cell r="S569" t="str">
            <v>005062081</v>
          </cell>
          <cell r="T569" t="str">
            <v>005062</v>
          </cell>
          <cell r="U569" t="str">
            <v>005</v>
          </cell>
        </row>
        <row r="570">
          <cell r="E570">
            <v>4</v>
          </cell>
          <cell r="F570">
            <v>16</v>
          </cell>
          <cell r="J570">
            <v>128.23795200000001</v>
          </cell>
          <cell r="N570">
            <v>6</v>
          </cell>
          <cell r="R570" t="str">
            <v>005062081103</v>
          </cell>
          <cell r="S570" t="str">
            <v>005062081</v>
          </cell>
          <cell r="T570" t="str">
            <v>005062</v>
          </cell>
          <cell r="U570" t="str">
            <v>005</v>
          </cell>
        </row>
        <row r="571">
          <cell r="E571">
            <v>4</v>
          </cell>
          <cell r="F571">
            <v>16</v>
          </cell>
          <cell r="J571">
            <v>0</v>
          </cell>
          <cell r="N571">
            <v>2</v>
          </cell>
          <cell r="R571" t="str">
            <v>005062081103</v>
          </cell>
          <cell r="S571" t="str">
            <v>005062081</v>
          </cell>
          <cell r="T571" t="str">
            <v>005062</v>
          </cell>
          <cell r="U571" t="str">
            <v>005</v>
          </cell>
        </row>
        <row r="572">
          <cell r="E572">
            <v>4</v>
          </cell>
          <cell r="F572">
            <v>16</v>
          </cell>
          <cell r="J572">
            <v>0</v>
          </cell>
          <cell r="N572">
            <v>10</v>
          </cell>
          <cell r="R572" t="str">
            <v>005062081103</v>
          </cell>
          <cell r="S572" t="str">
            <v>005062081</v>
          </cell>
          <cell r="T572" t="str">
            <v>005062</v>
          </cell>
          <cell r="U572" t="str">
            <v>005</v>
          </cell>
        </row>
        <row r="573">
          <cell r="E573">
            <v>4</v>
          </cell>
          <cell r="F573">
            <v>16</v>
          </cell>
          <cell r="J573">
            <v>15599.460051799999</v>
          </cell>
          <cell r="N573">
            <v>4</v>
          </cell>
          <cell r="R573" t="str">
            <v>005062082999</v>
          </cell>
          <cell r="S573" t="str">
            <v>005062082</v>
          </cell>
          <cell r="T573" t="str">
            <v>005062</v>
          </cell>
          <cell r="U573" t="str">
            <v>005</v>
          </cell>
        </row>
        <row r="574">
          <cell r="E574">
            <v>4</v>
          </cell>
          <cell r="F574">
            <v>16</v>
          </cell>
          <cell r="J574">
            <v>3024.48</v>
          </cell>
          <cell r="N574">
            <v>4</v>
          </cell>
          <cell r="R574" t="str">
            <v>005062082999</v>
          </cell>
          <cell r="S574" t="str">
            <v>005062082</v>
          </cell>
          <cell r="T574" t="str">
            <v>005062</v>
          </cell>
          <cell r="U574" t="str">
            <v>005</v>
          </cell>
        </row>
        <row r="575">
          <cell r="E575">
            <v>4</v>
          </cell>
          <cell r="F575">
            <v>16</v>
          </cell>
          <cell r="J575">
            <v>756.12</v>
          </cell>
          <cell r="N575">
            <v>14</v>
          </cell>
          <cell r="R575" t="str">
            <v>005062082999</v>
          </cell>
          <cell r="S575" t="str">
            <v>005062082</v>
          </cell>
          <cell r="T575" t="str">
            <v>005062</v>
          </cell>
          <cell r="U575" t="str">
            <v>005</v>
          </cell>
        </row>
        <row r="576">
          <cell r="E576">
            <v>4</v>
          </cell>
          <cell r="F576">
            <v>16</v>
          </cell>
          <cell r="J576">
            <v>-27.174952799999996</v>
          </cell>
          <cell r="N576">
            <v>7</v>
          </cell>
          <cell r="R576" t="str">
            <v>005062082999</v>
          </cell>
          <cell r="S576" t="str">
            <v>005062082</v>
          </cell>
          <cell r="T576" t="str">
            <v>005062</v>
          </cell>
          <cell r="U576" t="str">
            <v>005</v>
          </cell>
        </row>
        <row r="577">
          <cell r="E577">
            <v>4</v>
          </cell>
          <cell r="F577">
            <v>16</v>
          </cell>
          <cell r="J577">
            <v>0</v>
          </cell>
          <cell r="N577">
            <v>11</v>
          </cell>
          <cell r="R577" t="str">
            <v>005062082999</v>
          </cell>
          <cell r="S577" t="str">
            <v>005062082</v>
          </cell>
          <cell r="T577" t="str">
            <v>005062</v>
          </cell>
          <cell r="U577" t="str">
            <v>005</v>
          </cell>
        </row>
        <row r="578">
          <cell r="E578">
            <v>4</v>
          </cell>
          <cell r="F578">
            <v>16</v>
          </cell>
          <cell r="J578">
            <v>0</v>
          </cell>
          <cell r="N578">
            <v>2</v>
          </cell>
          <cell r="R578" t="str">
            <v>005062082999</v>
          </cell>
          <cell r="S578" t="str">
            <v>005062082</v>
          </cell>
          <cell r="T578" t="str">
            <v>005062</v>
          </cell>
          <cell r="U578" t="str">
            <v>005</v>
          </cell>
        </row>
        <row r="579">
          <cell r="E579">
            <v>4</v>
          </cell>
          <cell r="F579">
            <v>16</v>
          </cell>
          <cell r="J579">
            <v>0</v>
          </cell>
          <cell r="N579">
            <v>4</v>
          </cell>
          <cell r="R579" t="str">
            <v>005046048059</v>
          </cell>
          <cell r="S579" t="str">
            <v>005046048</v>
          </cell>
          <cell r="T579" t="str">
            <v>005046</v>
          </cell>
          <cell r="U579" t="str">
            <v>005</v>
          </cell>
        </row>
        <row r="580">
          <cell r="E580">
            <v>4</v>
          </cell>
          <cell r="F580">
            <v>16</v>
          </cell>
          <cell r="J580">
            <v>13420.739337999999</v>
          </cell>
          <cell r="N580">
            <v>4</v>
          </cell>
          <cell r="R580" t="str">
            <v>005062069092</v>
          </cell>
          <cell r="S580" t="str">
            <v>005062069</v>
          </cell>
          <cell r="T580" t="str">
            <v>005062</v>
          </cell>
          <cell r="U580" t="str">
            <v>005</v>
          </cell>
        </row>
        <row r="581">
          <cell r="E581">
            <v>4</v>
          </cell>
          <cell r="F581">
            <v>16</v>
          </cell>
          <cell r="J581">
            <v>4768.2439439999989</v>
          </cell>
          <cell r="N581">
            <v>6</v>
          </cell>
          <cell r="R581" t="str">
            <v>005062069092</v>
          </cell>
          <cell r="S581" t="str">
            <v>005062069</v>
          </cell>
          <cell r="T581" t="str">
            <v>005062</v>
          </cell>
          <cell r="U581" t="str">
            <v>005</v>
          </cell>
        </row>
        <row r="582">
          <cell r="E582">
            <v>4</v>
          </cell>
          <cell r="F582">
            <v>16</v>
          </cell>
          <cell r="J582">
            <v>0</v>
          </cell>
          <cell r="N582">
            <v>2</v>
          </cell>
          <cell r="R582" t="str">
            <v>005062069092</v>
          </cell>
          <cell r="S582" t="str">
            <v>005062069</v>
          </cell>
          <cell r="T582" t="str">
            <v>005062</v>
          </cell>
          <cell r="U582" t="str">
            <v>005</v>
          </cell>
        </row>
        <row r="583">
          <cell r="E583">
            <v>4</v>
          </cell>
          <cell r="F583">
            <v>16</v>
          </cell>
          <cell r="J583">
            <v>0</v>
          </cell>
          <cell r="N583">
            <v>4</v>
          </cell>
          <cell r="R583" t="str">
            <v>005062083999</v>
          </cell>
          <cell r="S583" t="str">
            <v>005062083</v>
          </cell>
          <cell r="T583" t="str">
            <v>005062</v>
          </cell>
          <cell r="U583" t="str">
            <v>005</v>
          </cell>
        </row>
        <row r="584">
          <cell r="E584">
            <v>4</v>
          </cell>
          <cell r="F584">
            <v>16</v>
          </cell>
          <cell r="J584">
            <v>787.65902540000002</v>
          </cell>
          <cell r="N584">
            <v>4</v>
          </cell>
          <cell r="R584" t="str">
            <v>005062083999</v>
          </cell>
          <cell r="S584" t="str">
            <v>005062083</v>
          </cell>
          <cell r="T584" t="str">
            <v>005062</v>
          </cell>
          <cell r="U584" t="str">
            <v>005</v>
          </cell>
        </row>
        <row r="585">
          <cell r="E585">
            <v>4</v>
          </cell>
          <cell r="F585">
            <v>16</v>
          </cell>
          <cell r="J585">
            <v>0</v>
          </cell>
          <cell r="N585">
            <v>4</v>
          </cell>
          <cell r="R585" t="str">
            <v>005062083999</v>
          </cell>
          <cell r="S585" t="str">
            <v>005062083</v>
          </cell>
          <cell r="T585" t="str">
            <v>005062</v>
          </cell>
          <cell r="U585" t="str">
            <v>005</v>
          </cell>
        </row>
        <row r="586">
          <cell r="E586">
            <v>4</v>
          </cell>
          <cell r="F586">
            <v>16</v>
          </cell>
          <cell r="J586">
            <v>0</v>
          </cell>
          <cell r="N586">
            <v>8</v>
          </cell>
          <cell r="R586" t="str">
            <v>005062083999</v>
          </cell>
          <cell r="S586" t="str">
            <v>005062083</v>
          </cell>
          <cell r="T586" t="str">
            <v>005062</v>
          </cell>
          <cell r="U586" t="str">
            <v>005</v>
          </cell>
        </row>
        <row r="587">
          <cell r="E587">
            <v>4</v>
          </cell>
          <cell r="F587">
            <v>16</v>
          </cell>
          <cell r="J587">
            <v>0</v>
          </cell>
          <cell r="N587">
            <v>4</v>
          </cell>
          <cell r="R587" t="str">
            <v>005062083999</v>
          </cell>
          <cell r="S587" t="str">
            <v>005062083</v>
          </cell>
          <cell r="T587" t="str">
            <v>005062</v>
          </cell>
          <cell r="U587" t="str">
            <v>005</v>
          </cell>
        </row>
        <row r="588">
          <cell r="E588">
            <v>4</v>
          </cell>
          <cell r="F588">
            <v>16</v>
          </cell>
          <cell r="J588">
            <v>2823.1441469999995</v>
          </cell>
          <cell r="N588">
            <v>6</v>
          </cell>
          <cell r="R588" t="str">
            <v>005062083999</v>
          </cell>
          <cell r="S588" t="str">
            <v>005062083</v>
          </cell>
          <cell r="T588" t="str">
            <v>005062</v>
          </cell>
          <cell r="U588" t="str">
            <v>005</v>
          </cell>
        </row>
        <row r="589">
          <cell r="E589">
            <v>4</v>
          </cell>
          <cell r="F589">
            <v>16</v>
          </cell>
          <cell r="J589">
            <v>0</v>
          </cell>
          <cell r="N589">
            <v>2</v>
          </cell>
          <cell r="R589" t="str">
            <v>005062083999</v>
          </cell>
          <cell r="S589" t="str">
            <v>005062083</v>
          </cell>
          <cell r="T589" t="str">
            <v>005062</v>
          </cell>
          <cell r="U589" t="str">
            <v>005</v>
          </cell>
        </row>
        <row r="590">
          <cell r="E590">
            <v>4</v>
          </cell>
          <cell r="F590">
            <v>16</v>
          </cell>
          <cell r="J590">
            <v>36391.938401400002</v>
          </cell>
          <cell r="N590">
            <v>4</v>
          </cell>
          <cell r="R590" t="str">
            <v>005046047051</v>
          </cell>
          <cell r="S590" t="str">
            <v>005046047</v>
          </cell>
          <cell r="T590" t="str">
            <v>005046</v>
          </cell>
          <cell r="U590" t="str">
            <v>005</v>
          </cell>
        </row>
        <row r="591">
          <cell r="E591">
            <v>4</v>
          </cell>
          <cell r="F591">
            <v>16</v>
          </cell>
          <cell r="J591">
            <v>0</v>
          </cell>
          <cell r="N591">
            <v>9</v>
          </cell>
          <cell r="R591" t="str">
            <v>005046047051</v>
          </cell>
          <cell r="S591" t="str">
            <v>005046047</v>
          </cell>
          <cell r="T591" t="str">
            <v>005046</v>
          </cell>
          <cell r="U591" t="str">
            <v>005</v>
          </cell>
        </row>
        <row r="592">
          <cell r="E592">
            <v>4</v>
          </cell>
          <cell r="F592">
            <v>16</v>
          </cell>
          <cell r="J592">
            <v>0</v>
          </cell>
          <cell r="N592">
            <v>4</v>
          </cell>
          <cell r="R592" t="str">
            <v>005046047051</v>
          </cell>
          <cell r="S592" t="str">
            <v>005046047</v>
          </cell>
          <cell r="T592" t="str">
            <v>005046</v>
          </cell>
          <cell r="U592" t="str">
            <v>005</v>
          </cell>
        </row>
        <row r="593">
          <cell r="E593">
            <v>4</v>
          </cell>
          <cell r="F593">
            <v>16</v>
          </cell>
          <cell r="J593">
            <v>-902.40905679999992</v>
          </cell>
          <cell r="N593">
            <v>4</v>
          </cell>
          <cell r="R593" t="str">
            <v>005046047051</v>
          </cell>
          <cell r="S593" t="str">
            <v>005046047</v>
          </cell>
          <cell r="T593" t="str">
            <v>005046</v>
          </cell>
          <cell r="U593" t="str">
            <v>005</v>
          </cell>
        </row>
        <row r="594">
          <cell r="E594">
            <v>4</v>
          </cell>
          <cell r="F594">
            <v>16</v>
          </cell>
          <cell r="J594">
            <v>38208.549466600001</v>
          </cell>
          <cell r="N594">
            <v>4</v>
          </cell>
          <cell r="R594" t="str">
            <v>005046047051</v>
          </cell>
          <cell r="S594" t="str">
            <v>005046047</v>
          </cell>
          <cell r="T594" t="str">
            <v>005046</v>
          </cell>
          <cell r="U594" t="str">
            <v>005</v>
          </cell>
        </row>
        <row r="595">
          <cell r="E595">
            <v>4</v>
          </cell>
          <cell r="F595">
            <v>16</v>
          </cell>
          <cell r="J595">
            <v>12766.6060638</v>
          </cell>
          <cell r="N595">
            <v>14</v>
          </cell>
          <cell r="R595" t="str">
            <v>005046047051</v>
          </cell>
          <cell r="S595" t="str">
            <v>005046047</v>
          </cell>
          <cell r="T595" t="str">
            <v>005046</v>
          </cell>
          <cell r="U595" t="str">
            <v>005</v>
          </cell>
        </row>
        <row r="596">
          <cell r="E596">
            <v>4</v>
          </cell>
          <cell r="F596">
            <v>16</v>
          </cell>
          <cell r="J596">
            <v>10561.0254472</v>
          </cell>
          <cell r="N596">
            <v>4</v>
          </cell>
          <cell r="R596" t="str">
            <v>005046047051</v>
          </cell>
          <cell r="S596" t="str">
            <v>005046047</v>
          </cell>
          <cell r="T596" t="str">
            <v>005046</v>
          </cell>
          <cell r="U596" t="str">
            <v>005</v>
          </cell>
        </row>
        <row r="597">
          <cell r="E597">
            <v>4</v>
          </cell>
          <cell r="F597">
            <v>16</v>
          </cell>
          <cell r="J597">
            <v>14100.648742999998</v>
          </cell>
          <cell r="N597">
            <v>4</v>
          </cell>
          <cell r="R597" t="str">
            <v>005046047051</v>
          </cell>
          <cell r="S597" t="str">
            <v>005046047</v>
          </cell>
          <cell r="T597" t="str">
            <v>005046</v>
          </cell>
          <cell r="U597" t="str">
            <v>005</v>
          </cell>
        </row>
        <row r="598">
          <cell r="E598">
            <v>4</v>
          </cell>
          <cell r="F598">
            <v>16</v>
          </cell>
          <cell r="J598">
            <v>6997.1218779999999</v>
          </cell>
          <cell r="N598">
            <v>4</v>
          </cell>
          <cell r="R598" t="str">
            <v>005046047051</v>
          </cell>
          <cell r="S598" t="str">
            <v>005046047</v>
          </cell>
          <cell r="T598" t="str">
            <v>005046</v>
          </cell>
          <cell r="U598" t="str">
            <v>005</v>
          </cell>
        </row>
        <row r="599">
          <cell r="E599">
            <v>4</v>
          </cell>
          <cell r="F599">
            <v>16</v>
          </cell>
          <cell r="J599">
            <v>9610.7439127999987</v>
          </cell>
          <cell r="N599">
            <v>4</v>
          </cell>
          <cell r="R599" t="str">
            <v>005046047051</v>
          </cell>
          <cell r="S599" t="str">
            <v>005046047</v>
          </cell>
          <cell r="T599" t="str">
            <v>005046</v>
          </cell>
          <cell r="U599" t="str">
            <v>005</v>
          </cell>
        </row>
        <row r="600">
          <cell r="E600">
            <v>4</v>
          </cell>
          <cell r="F600">
            <v>16</v>
          </cell>
          <cell r="J600">
            <v>27332.912569</v>
          </cell>
          <cell r="N600">
            <v>4</v>
          </cell>
          <cell r="R600" t="str">
            <v>005046047051</v>
          </cell>
          <cell r="S600" t="str">
            <v>005046047</v>
          </cell>
          <cell r="T600" t="str">
            <v>005046</v>
          </cell>
          <cell r="U600" t="str">
            <v>005</v>
          </cell>
        </row>
        <row r="601">
          <cell r="E601">
            <v>4</v>
          </cell>
          <cell r="F601">
            <v>16</v>
          </cell>
          <cell r="J601">
            <v>1917.0653877999998</v>
          </cell>
          <cell r="N601">
            <v>8</v>
          </cell>
          <cell r="R601" t="str">
            <v>005046047051</v>
          </cell>
          <cell r="S601" t="str">
            <v>005046047</v>
          </cell>
          <cell r="T601" t="str">
            <v>005046</v>
          </cell>
          <cell r="U601" t="str">
            <v>005</v>
          </cell>
        </row>
        <row r="602">
          <cell r="E602">
            <v>4</v>
          </cell>
          <cell r="F602">
            <v>16</v>
          </cell>
          <cell r="J602">
            <v>0</v>
          </cell>
          <cell r="N602">
            <v>12</v>
          </cell>
          <cell r="R602" t="str">
            <v>005046047051</v>
          </cell>
          <cell r="S602" t="str">
            <v>005046047</v>
          </cell>
          <cell r="T602" t="str">
            <v>005046</v>
          </cell>
          <cell r="U602" t="str">
            <v>005</v>
          </cell>
        </row>
        <row r="603">
          <cell r="E603">
            <v>4</v>
          </cell>
          <cell r="F603">
            <v>16</v>
          </cell>
          <cell r="J603">
            <v>0</v>
          </cell>
          <cell r="N603">
            <v>21</v>
          </cell>
          <cell r="R603" t="str">
            <v>005046047051</v>
          </cell>
          <cell r="S603" t="str">
            <v>005046047</v>
          </cell>
          <cell r="T603" t="str">
            <v>005046</v>
          </cell>
          <cell r="U603" t="str">
            <v>005</v>
          </cell>
        </row>
        <row r="604">
          <cell r="E604">
            <v>4</v>
          </cell>
          <cell r="F604">
            <v>16</v>
          </cell>
          <cell r="J604">
            <v>0</v>
          </cell>
          <cell r="N604">
            <v>22</v>
          </cell>
          <cell r="R604" t="str">
            <v>005046047051</v>
          </cell>
          <cell r="S604" t="str">
            <v>005046047</v>
          </cell>
          <cell r="T604" t="str">
            <v>005046</v>
          </cell>
          <cell r="U604" t="str">
            <v>005</v>
          </cell>
        </row>
        <row r="605">
          <cell r="E605">
            <v>4</v>
          </cell>
          <cell r="F605">
            <v>16</v>
          </cell>
          <cell r="J605">
            <v>23909.765778599998</v>
          </cell>
          <cell r="N605">
            <v>4</v>
          </cell>
          <cell r="R605" t="str">
            <v>005046047051</v>
          </cell>
          <cell r="S605" t="str">
            <v>005046047</v>
          </cell>
          <cell r="T605" t="str">
            <v>005046</v>
          </cell>
          <cell r="U605" t="str">
            <v>005</v>
          </cell>
        </row>
        <row r="606">
          <cell r="E606">
            <v>4</v>
          </cell>
          <cell r="F606">
            <v>16</v>
          </cell>
          <cell r="J606">
            <v>4457.0652783999994</v>
          </cell>
          <cell r="N606">
            <v>4</v>
          </cell>
          <cell r="R606" t="str">
            <v>005046047051</v>
          </cell>
          <cell r="S606" t="str">
            <v>005046047</v>
          </cell>
          <cell r="T606" t="str">
            <v>005046</v>
          </cell>
          <cell r="U606" t="str">
            <v>005</v>
          </cell>
        </row>
        <row r="607">
          <cell r="E607">
            <v>4</v>
          </cell>
          <cell r="F607">
            <v>16</v>
          </cell>
          <cell r="J607">
            <v>35921.546067800002</v>
          </cell>
          <cell r="N607">
            <v>4</v>
          </cell>
          <cell r="R607" t="str">
            <v>005046047051</v>
          </cell>
          <cell r="S607" t="str">
            <v>005046047</v>
          </cell>
          <cell r="T607" t="str">
            <v>005046</v>
          </cell>
          <cell r="U607" t="str">
            <v>005</v>
          </cell>
        </row>
        <row r="608">
          <cell r="E608">
            <v>4</v>
          </cell>
          <cell r="F608">
            <v>16</v>
          </cell>
          <cell r="J608">
            <v>0</v>
          </cell>
          <cell r="N608">
            <v>4</v>
          </cell>
          <cell r="R608" t="str">
            <v>005046047051</v>
          </cell>
          <cell r="S608" t="str">
            <v>005046047</v>
          </cell>
          <cell r="T608" t="str">
            <v>005046</v>
          </cell>
          <cell r="U608" t="str">
            <v>005</v>
          </cell>
        </row>
        <row r="609">
          <cell r="E609">
            <v>4</v>
          </cell>
          <cell r="F609">
            <v>16</v>
          </cell>
          <cell r="J609">
            <v>-1224.6598395999999</v>
          </cell>
          <cell r="N609">
            <v>6</v>
          </cell>
          <cell r="R609" t="str">
            <v>005046047051</v>
          </cell>
          <cell r="S609" t="str">
            <v>005046047</v>
          </cell>
          <cell r="T609" t="str">
            <v>005046</v>
          </cell>
          <cell r="U609" t="str">
            <v>005</v>
          </cell>
        </row>
        <row r="610">
          <cell r="E610">
            <v>4</v>
          </cell>
          <cell r="F610">
            <v>16</v>
          </cell>
          <cell r="J610">
            <v>0</v>
          </cell>
          <cell r="N610">
            <v>13</v>
          </cell>
          <cell r="R610" t="str">
            <v>005046047051</v>
          </cell>
          <cell r="S610" t="str">
            <v>005046047</v>
          </cell>
          <cell r="T610" t="str">
            <v>005046</v>
          </cell>
          <cell r="U610" t="str">
            <v>005</v>
          </cell>
        </row>
        <row r="611">
          <cell r="E611">
            <v>4</v>
          </cell>
          <cell r="F611">
            <v>16</v>
          </cell>
          <cell r="J611">
            <v>4230.8959242000001</v>
          </cell>
          <cell r="N611">
            <v>5</v>
          </cell>
          <cell r="R611" t="str">
            <v>005046047051</v>
          </cell>
          <cell r="S611" t="str">
            <v>005046047</v>
          </cell>
          <cell r="T611" t="str">
            <v>005046</v>
          </cell>
          <cell r="U611" t="str">
            <v>005</v>
          </cell>
        </row>
        <row r="612">
          <cell r="E612">
            <v>4</v>
          </cell>
          <cell r="F612">
            <v>16</v>
          </cell>
          <cell r="J612">
            <v>0</v>
          </cell>
          <cell r="N612">
            <v>2</v>
          </cell>
          <cell r="R612" t="str">
            <v>005046047051</v>
          </cell>
          <cell r="S612" t="str">
            <v>005046047</v>
          </cell>
          <cell r="T612" t="str">
            <v>005046</v>
          </cell>
          <cell r="U612" t="str">
            <v>005</v>
          </cell>
        </row>
        <row r="613">
          <cell r="E613">
            <v>4</v>
          </cell>
          <cell r="F613">
            <v>16</v>
          </cell>
          <cell r="J613">
            <v>7735.3735022000001</v>
          </cell>
          <cell r="N613">
            <v>10</v>
          </cell>
          <cell r="R613" t="str">
            <v>005046047051</v>
          </cell>
          <cell r="S613" t="str">
            <v>005046047</v>
          </cell>
          <cell r="T613" t="str">
            <v>005046</v>
          </cell>
          <cell r="U613" t="str">
            <v>005</v>
          </cell>
        </row>
        <row r="614">
          <cell r="E614">
            <v>4</v>
          </cell>
          <cell r="F614">
            <v>16</v>
          </cell>
          <cell r="J614">
            <v>196.956658</v>
          </cell>
          <cell r="N614">
            <v>4</v>
          </cell>
          <cell r="R614" t="str">
            <v>005046047052</v>
          </cell>
          <cell r="S614" t="str">
            <v>005046047</v>
          </cell>
          <cell r="T614" t="str">
            <v>005046</v>
          </cell>
          <cell r="U614" t="str">
            <v>005</v>
          </cell>
        </row>
        <row r="615">
          <cell r="E615">
            <v>4</v>
          </cell>
          <cell r="F615">
            <v>16</v>
          </cell>
          <cell r="J615">
            <v>461.07063419999997</v>
          </cell>
          <cell r="N615">
            <v>4</v>
          </cell>
          <cell r="R615" t="str">
            <v>005046047052</v>
          </cell>
          <cell r="S615" t="str">
            <v>005046047</v>
          </cell>
          <cell r="T615" t="str">
            <v>005046</v>
          </cell>
          <cell r="U615" t="str">
            <v>005</v>
          </cell>
        </row>
        <row r="616">
          <cell r="E616">
            <v>4</v>
          </cell>
          <cell r="F616">
            <v>16</v>
          </cell>
          <cell r="J616">
            <v>1307.1197663999999</v>
          </cell>
          <cell r="N616">
            <v>4</v>
          </cell>
          <cell r="R616" t="str">
            <v>005046047052</v>
          </cell>
          <cell r="S616" t="str">
            <v>005046047</v>
          </cell>
          <cell r="T616" t="str">
            <v>005046</v>
          </cell>
          <cell r="U616" t="str">
            <v>005</v>
          </cell>
        </row>
        <row r="617">
          <cell r="E617">
            <v>4</v>
          </cell>
          <cell r="F617">
            <v>16</v>
          </cell>
          <cell r="J617">
            <v>704.54757519999998</v>
          </cell>
          <cell r="N617">
            <v>21</v>
          </cell>
          <cell r="R617" t="str">
            <v>005046047052</v>
          </cell>
          <cell r="S617" t="str">
            <v>005046047</v>
          </cell>
          <cell r="T617" t="str">
            <v>005046</v>
          </cell>
          <cell r="U617" t="str">
            <v>005</v>
          </cell>
        </row>
        <row r="618">
          <cell r="E618">
            <v>4</v>
          </cell>
          <cell r="F618">
            <v>16</v>
          </cell>
          <cell r="J618">
            <v>3976.2536111999998</v>
          </cell>
          <cell r="N618">
            <v>22</v>
          </cell>
          <cell r="R618" t="str">
            <v>005046047052</v>
          </cell>
          <cell r="S618" t="str">
            <v>005046047</v>
          </cell>
          <cell r="T618" t="str">
            <v>005046</v>
          </cell>
          <cell r="U618" t="str">
            <v>005</v>
          </cell>
        </row>
        <row r="619">
          <cell r="E619">
            <v>4</v>
          </cell>
          <cell r="F619">
            <v>16</v>
          </cell>
          <cell r="J619">
            <v>1372.6627684</v>
          </cell>
          <cell r="N619">
            <v>4</v>
          </cell>
          <cell r="R619" t="str">
            <v>005046047052</v>
          </cell>
          <cell r="S619" t="str">
            <v>005046047</v>
          </cell>
          <cell r="T619" t="str">
            <v>005046</v>
          </cell>
          <cell r="U619" t="str">
            <v>005</v>
          </cell>
        </row>
        <row r="620">
          <cell r="E620">
            <v>4</v>
          </cell>
          <cell r="F620">
            <v>16</v>
          </cell>
          <cell r="J620">
            <v>350.21966159999999</v>
          </cell>
          <cell r="N620">
            <v>4</v>
          </cell>
          <cell r="R620" t="str">
            <v>005046047052</v>
          </cell>
          <cell r="S620" t="str">
            <v>005046047</v>
          </cell>
          <cell r="T620" t="str">
            <v>005046</v>
          </cell>
          <cell r="U620" t="str">
            <v>005</v>
          </cell>
        </row>
        <row r="621">
          <cell r="E621">
            <v>4</v>
          </cell>
          <cell r="F621">
            <v>16</v>
          </cell>
          <cell r="J621">
            <v>-5555.8248369999992</v>
          </cell>
          <cell r="N621">
            <v>9</v>
          </cell>
          <cell r="R621" t="str">
            <v>005046047124</v>
          </cell>
          <cell r="S621" t="str">
            <v>005046047</v>
          </cell>
          <cell r="T621" t="str">
            <v>005046</v>
          </cell>
          <cell r="U621" t="str">
            <v>005</v>
          </cell>
        </row>
        <row r="622">
          <cell r="E622">
            <v>4</v>
          </cell>
          <cell r="F622">
            <v>16</v>
          </cell>
          <cell r="J622">
            <v>4875.0484144000002</v>
          </cell>
          <cell r="N622">
            <v>14</v>
          </cell>
          <cell r="R622" t="str">
            <v>005046047124</v>
          </cell>
          <cell r="S622" t="str">
            <v>005046047</v>
          </cell>
          <cell r="T622" t="str">
            <v>005046</v>
          </cell>
          <cell r="U622" t="str">
            <v>005</v>
          </cell>
        </row>
        <row r="623">
          <cell r="E623">
            <v>4</v>
          </cell>
          <cell r="F623">
            <v>16</v>
          </cell>
          <cell r="J623">
            <v>4941.9612538000001</v>
          </cell>
          <cell r="N623">
            <v>7</v>
          </cell>
          <cell r="R623" t="str">
            <v>005046047124</v>
          </cell>
          <cell r="S623" t="str">
            <v>005046047</v>
          </cell>
          <cell r="T623" t="str">
            <v>005046</v>
          </cell>
          <cell r="U623" t="str">
            <v>005</v>
          </cell>
        </row>
        <row r="624">
          <cell r="E624">
            <v>4</v>
          </cell>
          <cell r="F624">
            <v>16</v>
          </cell>
          <cell r="J624">
            <v>6464.0850024000001</v>
          </cell>
          <cell r="N624">
            <v>8</v>
          </cell>
          <cell r="R624" t="str">
            <v>005046047124</v>
          </cell>
          <cell r="S624" t="str">
            <v>005046047</v>
          </cell>
          <cell r="T624" t="str">
            <v>005046</v>
          </cell>
          <cell r="U624" t="str">
            <v>005</v>
          </cell>
        </row>
        <row r="625">
          <cell r="E625">
            <v>4</v>
          </cell>
          <cell r="F625">
            <v>16</v>
          </cell>
          <cell r="J625">
            <v>16152.2240982</v>
          </cell>
          <cell r="N625">
            <v>21</v>
          </cell>
          <cell r="R625" t="str">
            <v>005046047124</v>
          </cell>
          <cell r="S625" t="str">
            <v>005046047</v>
          </cell>
          <cell r="T625" t="str">
            <v>005046</v>
          </cell>
          <cell r="U625" t="str">
            <v>005</v>
          </cell>
        </row>
        <row r="626">
          <cell r="E626">
            <v>4</v>
          </cell>
          <cell r="F626">
            <v>16</v>
          </cell>
          <cell r="J626">
            <v>0</v>
          </cell>
          <cell r="N626">
            <v>4</v>
          </cell>
          <cell r="R626" t="str">
            <v>005046047055</v>
          </cell>
          <cell r="S626" t="str">
            <v>005046047</v>
          </cell>
          <cell r="T626" t="str">
            <v>005046</v>
          </cell>
          <cell r="U626" t="str">
            <v>005</v>
          </cell>
        </row>
        <row r="627">
          <cell r="E627">
            <v>4</v>
          </cell>
          <cell r="F627">
            <v>16</v>
          </cell>
          <cell r="J627">
            <v>1137.1565924000001</v>
          </cell>
          <cell r="N627">
            <v>4</v>
          </cell>
          <cell r="R627" t="str">
            <v>005062069093</v>
          </cell>
          <cell r="S627" t="str">
            <v>005062069</v>
          </cell>
          <cell r="T627" t="str">
            <v>005062</v>
          </cell>
          <cell r="U627" t="str">
            <v>005</v>
          </cell>
        </row>
        <row r="628">
          <cell r="E628">
            <v>4</v>
          </cell>
          <cell r="F628">
            <v>16</v>
          </cell>
          <cell r="J628">
            <v>801.11166040000001</v>
          </cell>
          <cell r="N628">
            <v>6</v>
          </cell>
          <cell r="R628" t="str">
            <v>005062069093</v>
          </cell>
          <cell r="S628" t="str">
            <v>005062069</v>
          </cell>
          <cell r="T628" t="str">
            <v>005062</v>
          </cell>
          <cell r="U628" t="str">
            <v>005</v>
          </cell>
        </row>
        <row r="629">
          <cell r="E629">
            <v>4</v>
          </cell>
          <cell r="F629">
            <v>16</v>
          </cell>
          <cell r="J629">
            <v>-1.2639805999999998</v>
          </cell>
          <cell r="N629">
            <v>4</v>
          </cell>
          <cell r="R629" t="str">
            <v>005062069094</v>
          </cell>
          <cell r="S629" t="str">
            <v>005062069</v>
          </cell>
          <cell r="T629" t="str">
            <v>005062</v>
          </cell>
          <cell r="U629" t="str">
            <v>005</v>
          </cell>
        </row>
        <row r="630">
          <cell r="E630">
            <v>4</v>
          </cell>
          <cell r="F630">
            <v>16</v>
          </cell>
          <cell r="J630">
            <v>0</v>
          </cell>
          <cell r="N630">
            <v>4</v>
          </cell>
          <cell r="R630" t="str">
            <v>005062069094</v>
          </cell>
          <cell r="S630" t="str">
            <v>005062069</v>
          </cell>
          <cell r="T630" t="str">
            <v>005062</v>
          </cell>
          <cell r="U630" t="str">
            <v>005</v>
          </cell>
        </row>
        <row r="631">
          <cell r="E631">
            <v>4</v>
          </cell>
          <cell r="F631">
            <v>16</v>
          </cell>
          <cell r="J631">
            <v>0</v>
          </cell>
          <cell r="N631">
            <v>14</v>
          </cell>
          <cell r="R631" t="str">
            <v>005062069094</v>
          </cell>
          <cell r="S631" t="str">
            <v>005062069</v>
          </cell>
          <cell r="T631" t="str">
            <v>005062</v>
          </cell>
          <cell r="U631" t="str">
            <v>005</v>
          </cell>
        </row>
        <row r="632">
          <cell r="E632">
            <v>4</v>
          </cell>
          <cell r="F632">
            <v>16</v>
          </cell>
          <cell r="J632">
            <v>0</v>
          </cell>
          <cell r="N632">
            <v>8</v>
          </cell>
          <cell r="R632" t="str">
            <v>005062069094</v>
          </cell>
          <cell r="S632" t="str">
            <v>005062069</v>
          </cell>
          <cell r="T632" t="str">
            <v>005062</v>
          </cell>
          <cell r="U632" t="str">
            <v>005</v>
          </cell>
        </row>
        <row r="633">
          <cell r="E633">
            <v>4</v>
          </cell>
          <cell r="F633">
            <v>16</v>
          </cell>
          <cell r="J633">
            <v>0</v>
          </cell>
          <cell r="N633">
            <v>6</v>
          </cell>
          <cell r="R633" t="str">
            <v>005062069094</v>
          </cell>
          <cell r="S633" t="str">
            <v>005062069</v>
          </cell>
          <cell r="T633" t="str">
            <v>005062</v>
          </cell>
          <cell r="U633" t="str">
            <v>005</v>
          </cell>
        </row>
        <row r="634">
          <cell r="E634">
            <v>4</v>
          </cell>
          <cell r="F634">
            <v>16</v>
          </cell>
          <cell r="J634">
            <v>0</v>
          </cell>
          <cell r="N634">
            <v>2</v>
          </cell>
          <cell r="R634" t="str">
            <v>005062069094</v>
          </cell>
          <cell r="S634" t="str">
            <v>005062069</v>
          </cell>
          <cell r="T634" t="str">
            <v>005062</v>
          </cell>
          <cell r="U634" t="str">
            <v>005</v>
          </cell>
        </row>
        <row r="635">
          <cell r="E635">
            <v>4</v>
          </cell>
          <cell r="F635">
            <v>16</v>
          </cell>
          <cell r="J635">
            <v>0</v>
          </cell>
          <cell r="N635">
            <v>10</v>
          </cell>
          <cell r="R635" t="str">
            <v>005062069094</v>
          </cell>
          <cell r="S635" t="str">
            <v>005062069</v>
          </cell>
          <cell r="T635" t="str">
            <v>005062</v>
          </cell>
          <cell r="U635" t="str">
            <v>005</v>
          </cell>
        </row>
        <row r="636">
          <cell r="E636">
            <v>4</v>
          </cell>
          <cell r="F636">
            <v>16</v>
          </cell>
          <cell r="J636">
            <v>-2631.1930033999997</v>
          </cell>
          <cell r="N636">
            <v>4</v>
          </cell>
          <cell r="R636" t="str">
            <v>005062089999</v>
          </cell>
          <cell r="S636" t="str">
            <v>005062089</v>
          </cell>
          <cell r="T636" t="str">
            <v>005062</v>
          </cell>
          <cell r="U636" t="str">
            <v>005</v>
          </cell>
        </row>
        <row r="637">
          <cell r="E637">
            <v>4</v>
          </cell>
          <cell r="F637">
            <v>16</v>
          </cell>
          <cell r="J637">
            <v>5670.9</v>
          </cell>
          <cell r="N637">
            <v>4</v>
          </cell>
          <cell r="R637" t="str">
            <v>005062089999</v>
          </cell>
          <cell r="S637" t="str">
            <v>005062089</v>
          </cell>
          <cell r="T637" t="str">
            <v>005062</v>
          </cell>
          <cell r="U637" t="str">
            <v>005</v>
          </cell>
        </row>
        <row r="638">
          <cell r="E638">
            <v>4</v>
          </cell>
          <cell r="F638">
            <v>16</v>
          </cell>
          <cell r="J638">
            <v>0</v>
          </cell>
          <cell r="N638">
            <v>4</v>
          </cell>
          <cell r="R638" t="str">
            <v>005062089999</v>
          </cell>
          <cell r="S638" t="str">
            <v>005062089</v>
          </cell>
          <cell r="T638" t="str">
            <v>005062</v>
          </cell>
          <cell r="U638" t="str">
            <v>005</v>
          </cell>
        </row>
        <row r="639">
          <cell r="E639">
            <v>4</v>
          </cell>
          <cell r="F639">
            <v>16</v>
          </cell>
          <cell r="J639">
            <v>2013.3182035999998</v>
          </cell>
          <cell r="N639">
            <v>4</v>
          </cell>
          <cell r="R639" t="str">
            <v>005046048060</v>
          </cell>
          <cell r="S639" t="str">
            <v>005046048</v>
          </cell>
          <cell r="T639" t="str">
            <v>005046</v>
          </cell>
          <cell r="U639" t="str">
            <v>005</v>
          </cell>
        </row>
        <row r="640">
          <cell r="E640">
            <v>4</v>
          </cell>
          <cell r="F640">
            <v>16</v>
          </cell>
          <cell r="J640">
            <v>17.630198</v>
          </cell>
          <cell r="N640">
            <v>4</v>
          </cell>
          <cell r="R640" t="str">
            <v>005046048060</v>
          </cell>
          <cell r="S640" t="str">
            <v>005046048</v>
          </cell>
          <cell r="T640" t="str">
            <v>005046</v>
          </cell>
          <cell r="U640" t="str">
            <v>005</v>
          </cell>
        </row>
        <row r="641">
          <cell r="E641">
            <v>4</v>
          </cell>
          <cell r="F641">
            <v>16</v>
          </cell>
          <cell r="J641">
            <v>59.512944999999995</v>
          </cell>
          <cell r="N641">
            <v>4</v>
          </cell>
          <cell r="R641" t="str">
            <v>005046048060</v>
          </cell>
          <cell r="S641" t="str">
            <v>005046048</v>
          </cell>
          <cell r="T641" t="str">
            <v>005046</v>
          </cell>
          <cell r="U641" t="str">
            <v>005</v>
          </cell>
        </row>
        <row r="642">
          <cell r="E642">
            <v>4</v>
          </cell>
          <cell r="F642">
            <v>16</v>
          </cell>
          <cell r="J642">
            <v>0</v>
          </cell>
          <cell r="N642">
            <v>8</v>
          </cell>
          <cell r="R642" t="str">
            <v>005046048060</v>
          </cell>
          <cell r="S642" t="str">
            <v>005046048</v>
          </cell>
          <cell r="T642" t="str">
            <v>005046</v>
          </cell>
          <cell r="U642" t="str">
            <v>005</v>
          </cell>
        </row>
        <row r="643">
          <cell r="E643">
            <v>4</v>
          </cell>
          <cell r="F643">
            <v>16</v>
          </cell>
          <cell r="J643">
            <v>179.07568019999999</v>
          </cell>
          <cell r="N643">
            <v>6</v>
          </cell>
          <cell r="R643" t="str">
            <v>005046048060</v>
          </cell>
          <cell r="S643" t="str">
            <v>005046048</v>
          </cell>
          <cell r="T643" t="str">
            <v>005046</v>
          </cell>
          <cell r="U643" t="str">
            <v>005</v>
          </cell>
        </row>
        <row r="644">
          <cell r="E644">
            <v>4</v>
          </cell>
          <cell r="F644">
            <v>16</v>
          </cell>
          <cell r="J644">
            <v>0</v>
          </cell>
          <cell r="N644">
            <v>13</v>
          </cell>
          <cell r="R644" t="str">
            <v>005046048060</v>
          </cell>
          <cell r="S644" t="str">
            <v>005046048</v>
          </cell>
          <cell r="T644" t="str">
            <v>005046</v>
          </cell>
          <cell r="U644" t="str">
            <v>005</v>
          </cell>
        </row>
        <row r="645">
          <cell r="E645">
            <v>4</v>
          </cell>
          <cell r="F645">
            <v>16</v>
          </cell>
          <cell r="J645">
            <v>0</v>
          </cell>
          <cell r="N645">
            <v>2</v>
          </cell>
          <cell r="R645" t="str">
            <v>005046048060</v>
          </cell>
          <cell r="S645" t="str">
            <v>005046048</v>
          </cell>
          <cell r="T645" t="str">
            <v>005046</v>
          </cell>
          <cell r="U645" t="str">
            <v>005</v>
          </cell>
        </row>
        <row r="646">
          <cell r="E646">
            <v>4</v>
          </cell>
          <cell r="F646">
            <v>16</v>
          </cell>
          <cell r="J646">
            <v>62.483236399999996</v>
          </cell>
          <cell r="N646">
            <v>4</v>
          </cell>
          <cell r="R646" t="str">
            <v>005062084999</v>
          </cell>
          <cell r="S646" t="str">
            <v>005062084</v>
          </cell>
          <cell r="T646" t="str">
            <v>005062</v>
          </cell>
          <cell r="U646" t="str">
            <v>005</v>
          </cell>
        </row>
        <row r="647">
          <cell r="E647">
            <v>4</v>
          </cell>
          <cell r="F647">
            <v>16</v>
          </cell>
          <cell r="J647">
            <v>1476.0583977999997</v>
          </cell>
          <cell r="N647">
            <v>6</v>
          </cell>
          <cell r="R647" t="str">
            <v>005062084999</v>
          </cell>
          <cell r="S647" t="str">
            <v>005062084</v>
          </cell>
          <cell r="T647" t="str">
            <v>005062</v>
          </cell>
          <cell r="U647" t="str">
            <v>005</v>
          </cell>
        </row>
        <row r="648">
          <cell r="E648">
            <v>4</v>
          </cell>
          <cell r="F648">
            <v>16</v>
          </cell>
          <cell r="J648">
            <v>0</v>
          </cell>
          <cell r="N648">
            <v>2</v>
          </cell>
          <cell r="R648" t="str">
            <v>005062084999</v>
          </cell>
          <cell r="S648" t="str">
            <v>005062084</v>
          </cell>
          <cell r="T648" t="str">
            <v>005062</v>
          </cell>
          <cell r="U648" t="str">
            <v>005</v>
          </cell>
        </row>
        <row r="649">
          <cell r="E649">
            <v>4</v>
          </cell>
          <cell r="F649">
            <v>16</v>
          </cell>
          <cell r="J649">
            <v>0</v>
          </cell>
          <cell r="N649">
            <v>4</v>
          </cell>
          <cell r="R649" t="str">
            <v>005062088104</v>
          </cell>
          <cell r="S649" t="str">
            <v>005062088</v>
          </cell>
          <cell r="T649" t="str">
            <v>005062</v>
          </cell>
          <cell r="U649" t="str">
            <v>005</v>
          </cell>
        </row>
        <row r="650">
          <cell r="E650">
            <v>4</v>
          </cell>
          <cell r="F650">
            <v>16</v>
          </cell>
          <cell r="J650">
            <v>1497.7476999999999</v>
          </cell>
          <cell r="N650">
            <v>4</v>
          </cell>
          <cell r="R650" t="str">
            <v>005062088104</v>
          </cell>
          <cell r="S650" t="str">
            <v>005062088</v>
          </cell>
          <cell r="T650" t="str">
            <v>005062</v>
          </cell>
          <cell r="U650" t="str">
            <v>005</v>
          </cell>
        </row>
        <row r="651">
          <cell r="E651">
            <v>4</v>
          </cell>
          <cell r="F651">
            <v>16</v>
          </cell>
          <cell r="J651">
            <v>440.48148659999998</v>
          </cell>
          <cell r="N651">
            <v>4</v>
          </cell>
          <cell r="R651" t="str">
            <v>005062088104</v>
          </cell>
          <cell r="S651" t="str">
            <v>005062088</v>
          </cell>
          <cell r="T651" t="str">
            <v>005062</v>
          </cell>
          <cell r="U651" t="str">
            <v>005</v>
          </cell>
        </row>
        <row r="652">
          <cell r="E652">
            <v>4</v>
          </cell>
          <cell r="F652">
            <v>16</v>
          </cell>
          <cell r="J652">
            <v>0</v>
          </cell>
          <cell r="N652">
            <v>14</v>
          </cell>
          <cell r="R652" t="str">
            <v>005062088104</v>
          </cell>
          <cell r="S652" t="str">
            <v>005062088</v>
          </cell>
          <cell r="T652" t="str">
            <v>005062</v>
          </cell>
          <cell r="U652" t="str">
            <v>005</v>
          </cell>
        </row>
        <row r="653">
          <cell r="E653">
            <v>4</v>
          </cell>
          <cell r="F653">
            <v>16</v>
          </cell>
          <cell r="J653">
            <v>378.06</v>
          </cell>
          <cell r="N653">
            <v>7</v>
          </cell>
          <cell r="R653" t="str">
            <v>005062088104</v>
          </cell>
          <cell r="S653" t="str">
            <v>005062088</v>
          </cell>
          <cell r="T653" t="str">
            <v>005062</v>
          </cell>
          <cell r="U653" t="str">
            <v>005</v>
          </cell>
        </row>
        <row r="654">
          <cell r="E654">
            <v>4</v>
          </cell>
          <cell r="F654">
            <v>16</v>
          </cell>
          <cell r="J654">
            <v>0</v>
          </cell>
          <cell r="N654">
            <v>4</v>
          </cell>
          <cell r="R654" t="str">
            <v>005062088104</v>
          </cell>
          <cell r="S654" t="str">
            <v>005062088</v>
          </cell>
          <cell r="T654" t="str">
            <v>005062</v>
          </cell>
          <cell r="U654" t="str">
            <v>005</v>
          </cell>
        </row>
        <row r="655">
          <cell r="E655">
            <v>4</v>
          </cell>
          <cell r="F655">
            <v>16</v>
          </cell>
          <cell r="J655">
            <v>0</v>
          </cell>
          <cell r="N655">
            <v>8</v>
          </cell>
          <cell r="R655" t="str">
            <v>005062088104</v>
          </cell>
          <cell r="S655" t="str">
            <v>005062088</v>
          </cell>
          <cell r="T655" t="str">
            <v>005062</v>
          </cell>
          <cell r="U655" t="str">
            <v>005</v>
          </cell>
        </row>
        <row r="656">
          <cell r="E656">
            <v>4</v>
          </cell>
          <cell r="F656">
            <v>16</v>
          </cell>
          <cell r="J656">
            <v>0</v>
          </cell>
          <cell r="N656">
            <v>22</v>
          </cell>
          <cell r="R656" t="str">
            <v>005062088104</v>
          </cell>
          <cell r="S656" t="str">
            <v>005062088</v>
          </cell>
          <cell r="T656" t="str">
            <v>005062</v>
          </cell>
          <cell r="U656" t="str">
            <v>005</v>
          </cell>
        </row>
        <row r="657">
          <cell r="E657">
            <v>4</v>
          </cell>
          <cell r="F657">
            <v>16</v>
          </cell>
          <cell r="J657">
            <v>0</v>
          </cell>
          <cell r="N657">
            <v>23</v>
          </cell>
          <cell r="R657" t="str">
            <v>005062088104</v>
          </cell>
          <cell r="S657" t="str">
            <v>005062088</v>
          </cell>
          <cell r="T657" t="str">
            <v>005062</v>
          </cell>
          <cell r="U657" t="str">
            <v>005</v>
          </cell>
        </row>
        <row r="658">
          <cell r="E658">
            <v>4</v>
          </cell>
          <cell r="F658">
            <v>16</v>
          </cell>
          <cell r="J658">
            <v>0</v>
          </cell>
          <cell r="N658">
            <v>4</v>
          </cell>
          <cell r="R658" t="str">
            <v>005062088104</v>
          </cell>
          <cell r="S658" t="str">
            <v>005062088</v>
          </cell>
          <cell r="T658" t="str">
            <v>005062</v>
          </cell>
          <cell r="U658" t="str">
            <v>005</v>
          </cell>
        </row>
        <row r="659">
          <cell r="E659">
            <v>4</v>
          </cell>
          <cell r="F659">
            <v>16</v>
          </cell>
          <cell r="J659">
            <v>-126.6299368</v>
          </cell>
          <cell r="N659">
            <v>6</v>
          </cell>
          <cell r="R659" t="str">
            <v>005062088104</v>
          </cell>
          <cell r="S659" t="str">
            <v>005062088</v>
          </cell>
          <cell r="T659" t="str">
            <v>005062</v>
          </cell>
          <cell r="U659" t="str">
            <v>005</v>
          </cell>
        </row>
        <row r="660">
          <cell r="E660">
            <v>4</v>
          </cell>
          <cell r="F660">
            <v>16</v>
          </cell>
          <cell r="J660">
            <v>0</v>
          </cell>
          <cell r="N660">
            <v>5</v>
          </cell>
          <cell r="R660" t="str">
            <v>005062088104</v>
          </cell>
          <cell r="S660" t="str">
            <v>005062088</v>
          </cell>
          <cell r="T660" t="str">
            <v>005062</v>
          </cell>
          <cell r="U660" t="str">
            <v>005</v>
          </cell>
        </row>
        <row r="661">
          <cell r="E661">
            <v>4</v>
          </cell>
          <cell r="F661">
            <v>16</v>
          </cell>
          <cell r="J661">
            <v>0</v>
          </cell>
          <cell r="N661">
            <v>2</v>
          </cell>
          <cell r="R661" t="str">
            <v>005062088104</v>
          </cell>
          <cell r="S661" t="str">
            <v>005062088</v>
          </cell>
          <cell r="T661" t="str">
            <v>005062</v>
          </cell>
          <cell r="U661" t="str">
            <v>005</v>
          </cell>
        </row>
        <row r="662">
          <cell r="E662">
            <v>4</v>
          </cell>
          <cell r="F662">
            <v>16</v>
          </cell>
          <cell r="J662">
            <v>0</v>
          </cell>
          <cell r="N662">
            <v>10</v>
          </cell>
          <cell r="R662" t="str">
            <v>005062088104</v>
          </cell>
          <cell r="S662" t="str">
            <v>005062088</v>
          </cell>
          <cell r="T662" t="str">
            <v>005062</v>
          </cell>
          <cell r="U662" t="str">
            <v>005</v>
          </cell>
        </row>
        <row r="663">
          <cell r="E663">
            <v>4</v>
          </cell>
          <cell r="F663">
            <v>16</v>
          </cell>
          <cell r="J663">
            <v>0</v>
          </cell>
          <cell r="N663">
            <v>4</v>
          </cell>
          <cell r="R663" t="str">
            <v>005062085999</v>
          </cell>
          <cell r="S663" t="str">
            <v>005062085</v>
          </cell>
          <cell r="T663" t="str">
            <v>005062</v>
          </cell>
          <cell r="U663" t="str">
            <v>005</v>
          </cell>
        </row>
        <row r="664">
          <cell r="E664">
            <v>4</v>
          </cell>
          <cell r="F664">
            <v>16</v>
          </cell>
          <cell r="J664">
            <v>8692.7751666000004</v>
          </cell>
          <cell r="N664">
            <v>4</v>
          </cell>
          <cell r="R664" t="str">
            <v>005062085999</v>
          </cell>
          <cell r="S664" t="str">
            <v>005062085</v>
          </cell>
          <cell r="T664" t="str">
            <v>005062</v>
          </cell>
          <cell r="U664" t="str">
            <v>005</v>
          </cell>
        </row>
        <row r="665">
          <cell r="E665">
            <v>4</v>
          </cell>
          <cell r="F665">
            <v>16</v>
          </cell>
          <cell r="J665">
            <v>341.47639399999997</v>
          </cell>
          <cell r="N665">
            <v>4</v>
          </cell>
          <cell r="R665" t="str">
            <v>005062085999</v>
          </cell>
          <cell r="S665" t="str">
            <v>005062085</v>
          </cell>
          <cell r="T665" t="str">
            <v>005062</v>
          </cell>
          <cell r="U665" t="str">
            <v>005</v>
          </cell>
        </row>
        <row r="666">
          <cell r="E666">
            <v>4</v>
          </cell>
          <cell r="F666">
            <v>16</v>
          </cell>
          <cell r="J666">
            <v>0</v>
          </cell>
          <cell r="N666">
            <v>4</v>
          </cell>
          <cell r="R666" t="str">
            <v>005062085999</v>
          </cell>
          <cell r="S666" t="str">
            <v>005062085</v>
          </cell>
          <cell r="T666" t="str">
            <v>005062</v>
          </cell>
          <cell r="U666" t="str">
            <v>005</v>
          </cell>
        </row>
        <row r="667">
          <cell r="E667">
            <v>4</v>
          </cell>
          <cell r="F667">
            <v>16</v>
          </cell>
          <cell r="J667">
            <v>0</v>
          </cell>
          <cell r="N667">
            <v>4</v>
          </cell>
          <cell r="R667" t="str">
            <v>005062085999</v>
          </cell>
          <cell r="S667" t="str">
            <v>005062085</v>
          </cell>
          <cell r="T667" t="str">
            <v>005062</v>
          </cell>
          <cell r="U667" t="str">
            <v>005</v>
          </cell>
        </row>
        <row r="668">
          <cell r="E668">
            <v>4</v>
          </cell>
          <cell r="F668">
            <v>16</v>
          </cell>
          <cell r="J668">
            <v>34.809244400000004</v>
          </cell>
          <cell r="N668">
            <v>4</v>
          </cell>
          <cell r="R668" t="str">
            <v>005062085999</v>
          </cell>
          <cell r="S668" t="str">
            <v>005062085</v>
          </cell>
          <cell r="T668" t="str">
            <v>005062</v>
          </cell>
          <cell r="U668" t="str">
            <v>005</v>
          </cell>
        </row>
        <row r="669">
          <cell r="E669">
            <v>4</v>
          </cell>
          <cell r="F669">
            <v>16</v>
          </cell>
          <cell r="J669">
            <v>326.83286999999996</v>
          </cell>
          <cell r="N669">
            <v>6</v>
          </cell>
          <cell r="R669" t="str">
            <v>005062085999</v>
          </cell>
          <cell r="S669" t="str">
            <v>005062085</v>
          </cell>
          <cell r="T669" t="str">
            <v>005062</v>
          </cell>
          <cell r="U669" t="str">
            <v>005</v>
          </cell>
        </row>
        <row r="670">
          <cell r="E670">
            <v>4</v>
          </cell>
          <cell r="F670">
            <v>16</v>
          </cell>
          <cell r="J670">
            <v>0</v>
          </cell>
          <cell r="N670">
            <v>2</v>
          </cell>
          <cell r="R670" t="str">
            <v>005062085999</v>
          </cell>
          <cell r="S670" t="str">
            <v>005062085</v>
          </cell>
          <cell r="T670" t="str">
            <v>005062</v>
          </cell>
          <cell r="U670" t="str">
            <v>005</v>
          </cell>
        </row>
        <row r="671">
          <cell r="E671">
            <v>4</v>
          </cell>
          <cell r="F671">
            <v>16</v>
          </cell>
          <cell r="J671">
            <v>611.64563120000003</v>
          </cell>
          <cell r="N671">
            <v>4</v>
          </cell>
          <cell r="R671" t="str">
            <v>005062086999</v>
          </cell>
          <cell r="S671" t="str">
            <v>005062086</v>
          </cell>
          <cell r="T671" t="str">
            <v>005062</v>
          </cell>
          <cell r="U671" t="str">
            <v>005</v>
          </cell>
        </row>
        <row r="672">
          <cell r="E672">
            <v>4</v>
          </cell>
          <cell r="F672">
            <v>16</v>
          </cell>
          <cell r="J672">
            <v>834.85981639999989</v>
          </cell>
          <cell r="N672">
            <v>4</v>
          </cell>
          <cell r="R672" t="str">
            <v>005062088105</v>
          </cell>
          <cell r="S672" t="str">
            <v>005062088</v>
          </cell>
          <cell r="T672" t="str">
            <v>005062</v>
          </cell>
          <cell r="U672" t="str">
            <v>005</v>
          </cell>
        </row>
        <row r="673">
          <cell r="E673">
            <v>4</v>
          </cell>
          <cell r="F673">
            <v>16</v>
          </cell>
          <cell r="J673">
            <v>2850.19434</v>
          </cell>
          <cell r="N673">
            <v>9</v>
          </cell>
          <cell r="R673" t="str">
            <v>005062088105</v>
          </cell>
          <cell r="S673" t="str">
            <v>005062088</v>
          </cell>
          <cell r="T673" t="str">
            <v>005062</v>
          </cell>
          <cell r="U673" t="str">
            <v>005</v>
          </cell>
        </row>
        <row r="674">
          <cell r="E674">
            <v>4</v>
          </cell>
          <cell r="F674">
            <v>16</v>
          </cell>
          <cell r="J674">
            <v>0</v>
          </cell>
          <cell r="N674">
            <v>4</v>
          </cell>
          <cell r="R674" t="str">
            <v>005062088105</v>
          </cell>
          <cell r="S674" t="str">
            <v>005062088</v>
          </cell>
          <cell r="T674" t="str">
            <v>005062</v>
          </cell>
          <cell r="U674" t="str">
            <v>005</v>
          </cell>
        </row>
        <row r="675">
          <cell r="E675">
            <v>4</v>
          </cell>
          <cell r="F675">
            <v>16</v>
          </cell>
          <cell r="J675">
            <v>272.22588359999997</v>
          </cell>
          <cell r="N675">
            <v>4</v>
          </cell>
          <cell r="R675" t="str">
            <v>005062088105</v>
          </cell>
          <cell r="S675" t="str">
            <v>005062088</v>
          </cell>
          <cell r="T675" t="str">
            <v>005062</v>
          </cell>
          <cell r="U675" t="str">
            <v>005</v>
          </cell>
        </row>
        <row r="676">
          <cell r="E676">
            <v>4</v>
          </cell>
          <cell r="F676">
            <v>16</v>
          </cell>
          <cell r="J676">
            <v>86.575739999999996</v>
          </cell>
          <cell r="N676">
            <v>4</v>
          </cell>
          <cell r="R676" t="str">
            <v>005062088105</v>
          </cell>
          <cell r="S676" t="str">
            <v>005062088</v>
          </cell>
          <cell r="T676" t="str">
            <v>005062</v>
          </cell>
          <cell r="U676" t="str">
            <v>005</v>
          </cell>
        </row>
        <row r="677">
          <cell r="E677">
            <v>4</v>
          </cell>
          <cell r="F677">
            <v>16</v>
          </cell>
          <cell r="J677">
            <v>4579.1143882000006</v>
          </cell>
          <cell r="N677">
            <v>14</v>
          </cell>
          <cell r="R677" t="str">
            <v>005062088105</v>
          </cell>
          <cell r="S677" t="str">
            <v>005062088</v>
          </cell>
          <cell r="T677" t="str">
            <v>005062</v>
          </cell>
          <cell r="U677" t="str">
            <v>005</v>
          </cell>
        </row>
        <row r="678">
          <cell r="E678">
            <v>4</v>
          </cell>
          <cell r="F678">
            <v>16</v>
          </cell>
          <cell r="J678">
            <v>3054.7248</v>
          </cell>
          <cell r="N678">
            <v>7</v>
          </cell>
          <cell r="R678" t="str">
            <v>005062088105</v>
          </cell>
          <cell r="S678" t="str">
            <v>005062088</v>
          </cell>
          <cell r="T678" t="str">
            <v>005062</v>
          </cell>
          <cell r="U678" t="str">
            <v>005</v>
          </cell>
        </row>
        <row r="679">
          <cell r="E679">
            <v>4</v>
          </cell>
          <cell r="F679">
            <v>16</v>
          </cell>
          <cell r="J679">
            <v>2680.6205677999997</v>
          </cell>
          <cell r="N679">
            <v>4</v>
          </cell>
          <cell r="R679" t="str">
            <v>005062088105</v>
          </cell>
          <cell r="S679" t="str">
            <v>005062088</v>
          </cell>
          <cell r="T679" t="str">
            <v>005062</v>
          </cell>
          <cell r="U679" t="str">
            <v>005</v>
          </cell>
        </row>
        <row r="680">
          <cell r="E680">
            <v>4</v>
          </cell>
          <cell r="F680">
            <v>16</v>
          </cell>
          <cell r="J680">
            <v>4574.4289645999997</v>
          </cell>
          <cell r="N680">
            <v>8</v>
          </cell>
          <cell r="R680" t="str">
            <v>005062088105</v>
          </cell>
          <cell r="S680" t="str">
            <v>005062088</v>
          </cell>
          <cell r="T680" t="str">
            <v>005062</v>
          </cell>
          <cell r="U680" t="str">
            <v>005</v>
          </cell>
        </row>
        <row r="681">
          <cell r="E681">
            <v>4</v>
          </cell>
          <cell r="F681">
            <v>16</v>
          </cell>
          <cell r="J681">
            <v>244.47879999999998</v>
          </cell>
          <cell r="N681">
            <v>11</v>
          </cell>
          <cell r="R681" t="str">
            <v>005062088105</v>
          </cell>
          <cell r="S681" t="str">
            <v>005062088</v>
          </cell>
          <cell r="T681" t="str">
            <v>005062</v>
          </cell>
          <cell r="U681" t="str">
            <v>005</v>
          </cell>
        </row>
        <row r="682">
          <cell r="E682">
            <v>4</v>
          </cell>
          <cell r="F682">
            <v>16</v>
          </cell>
          <cell r="J682">
            <v>0</v>
          </cell>
          <cell r="N682">
            <v>21</v>
          </cell>
          <cell r="R682" t="str">
            <v>005062088105</v>
          </cell>
          <cell r="S682" t="str">
            <v>005062088</v>
          </cell>
          <cell r="T682" t="str">
            <v>005062</v>
          </cell>
          <cell r="U682" t="str">
            <v>005</v>
          </cell>
        </row>
        <row r="683">
          <cell r="E683">
            <v>4</v>
          </cell>
          <cell r="F683">
            <v>16</v>
          </cell>
          <cell r="J683">
            <v>1014.9234934</v>
          </cell>
          <cell r="N683">
            <v>22</v>
          </cell>
          <cell r="R683" t="str">
            <v>005062088105</v>
          </cell>
          <cell r="S683" t="str">
            <v>005062088</v>
          </cell>
          <cell r="T683" t="str">
            <v>005062</v>
          </cell>
          <cell r="U683" t="str">
            <v>005</v>
          </cell>
        </row>
        <row r="684">
          <cell r="E684">
            <v>4</v>
          </cell>
          <cell r="F684">
            <v>16</v>
          </cell>
          <cell r="J684">
            <v>7421.6580539999995</v>
          </cell>
          <cell r="N684">
            <v>4</v>
          </cell>
          <cell r="R684" t="str">
            <v>005062088105</v>
          </cell>
          <cell r="S684" t="str">
            <v>005062088</v>
          </cell>
          <cell r="T684" t="str">
            <v>005062</v>
          </cell>
          <cell r="U684" t="str">
            <v>005</v>
          </cell>
        </row>
        <row r="685">
          <cell r="E685">
            <v>4</v>
          </cell>
          <cell r="F685">
            <v>16</v>
          </cell>
          <cell r="J685">
            <v>0</v>
          </cell>
          <cell r="N685">
            <v>4</v>
          </cell>
          <cell r="R685" t="str">
            <v>005062088105</v>
          </cell>
          <cell r="S685" t="str">
            <v>005062088</v>
          </cell>
          <cell r="T685" t="str">
            <v>005062</v>
          </cell>
          <cell r="U685" t="str">
            <v>005</v>
          </cell>
        </row>
        <row r="686">
          <cell r="E686">
            <v>4</v>
          </cell>
          <cell r="F686">
            <v>16</v>
          </cell>
          <cell r="J686">
            <v>817.99581999999998</v>
          </cell>
          <cell r="N686">
            <v>13</v>
          </cell>
          <cell r="R686" t="str">
            <v>005062088105</v>
          </cell>
          <cell r="S686" t="str">
            <v>005062088</v>
          </cell>
          <cell r="T686" t="str">
            <v>005062</v>
          </cell>
          <cell r="U686" t="str">
            <v>005</v>
          </cell>
        </row>
        <row r="687">
          <cell r="E687">
            <v>4</v>
          </cell>
          <cell r="F687">
            <v>16</v>
          </cell>
          <cell r="J687">
            <v>0</v>
          </cell>
          <cell r="N687">
            <v>5</v>
          </cell>
          <cell r="R687" t="str">
            <v>005062088105</v>
          </cell>
          <cell r="S687" t="str">
            <v>005062088</v>
          </cell>
          <cell r="T687" t="str">
            <v>005062</v>
          </cell>
          <cell r="U687" t="str">
            <v>005</v>
          </cell>
        </row>
        <row r="688">
          <cell r="E688">
            <v>4</v>
          </cell>
          <cell r="F688">
            <v>16</v>
          </cell>
          <cell r="J688">
            <v>63.01</v>
          </cell>
          <cell r="N688">
            <v>2</v>
          </cell>
          <cell r="R688" t="str">
            <v>005062088105</v>
          </cell>
          <cell r="S688" t="str">
            <v>005062088</v>
          </cell>
          <cell r="T688" t="str">
            <v>005062</v>
          </cell>
          <cell r="U688" t="str">
            <v>005</v>
          </cell>
        </row>
        <row r="689">
          <cell r="E689">
            <v>4</v>
          </cell>
          <cell r="F689">
            <v>16</v>
          </cell>
          <cell r="J689">
            <v>1688.7347906</v>
          </cell>
          <cell r="N689">
            <v>10</v>
          </cell>
          <cell r="R689" t="str">
            <v>005062088105</v>
          </cell>
          <cell r="S689" t="str">
            <v>005062088</v>
          </cell>
          <cell r="T689" t="str">
            <v>005062</v>
          </cell>
          <cell r="U689" t="str">
            <v>005</v>
          </cell>
        </row>
        <row r="690">
          <cell r="E690">
            <v>4</v>
          </cell>
          <cell r="F690">
            <v>16</v>
          </cell>
          <cell r="J690">
            <v>91.994599999999991</v>
          </cell>
          <cell r="N690">
            <v>4</v>
          </cell>
          <cell r="R690" t="str">
            <v>005046049999</v>
          </cell>
          <cell r="S690" t="str">
            <v>005046049</v>
          </cell>
          <cell r="T690" t="str">
            <v>005046</v>
          </cell>
          <cell r="U690" t="str">
            <v>005</v>
          </cell>
        </row>
        <row r="691">
          <cell r="E691">
            <v>4</v>
          </cell>
          <cell r="F691">
            <v>16</v>
          </cell>
          <cell r="J691">
            <v>0</v>
          </cell>
          <cell r="N691">
            <v>4</v>
          </cell>
          <cell r="R691" t="str">
            <v>005046049999</v>
          </cell>
          <cell r="S691" t="str">
            <v>005046049</v>
          </cell>
          <cell r="T691" t="str">
            <v>005046</v>
          </cell>
          <cell r="U691" t="str">
            <v>005</v>
          </cell>
        </row>
        <row r="692">
          <cell r="E692">
            <v>4</v>
          </cell>
          <cell r="F692">
            <v>16</v>
          </cell>
          <cell r="J692">
            <v>0</v>
          </cell>
          <cell r="N692">
            <v>4</v>
          </cell>
          <cell r="R692" t="str">
            <v>005046049999</v>
          </cell>
          <cell r="S692" t="str">
            <v>005046049</v>
          </cell>
          <cell r="T692" t="str">
            <v>005046</v>
          </cell>
          <cell r="U692" t="str">
            <v>005</v>
          </cell>
        </row>
        <row r="693">
          <cell r="E693">
            <v>4</v>
          </cell>
          <cell r="F693">
            <v>16</v>
          </cell>
          <cell r="J693">
            <v>81.912999999999997</v>
          </cell>
          <cell r="N693">
            <v>4</v>
          </cell>
          <cell r="R693" t="str">
            <v>005046049999</v>
          </cell>
          <cell r="S693" t="str">
            <v>005046049</v>
          </cell>
          <cell r="T693" t="str">
            <v>005046</v>
          </cell>
          <cell r="U693" t="str">
            <v>005</v>
          </cell>
        </row>
        <row r="694">
          <cell r="E694">
            <v>4</v>
          </cell>
          <cell r="F694">
            <v>16</v>
          </cell>
          <cell r="J694">
            <v>0</v>
          </cell>
          <cell r="N694">
            <v>4</v>
          </cell>
          <cell r="R694" t="str">
            <v>005046122999</v>
          </cell>
          <cell r="S694" t="str">
            <v>005046122</v>
          </cell>
          <cell r="T694" t="str">
            <v>005046</v>
          </cell>
          <cell r="U694" t="str">
            <v>005</v>
          </cell>
        </row>
        <row r="695">
          <cell r="E695">
            <v>4</v>
          </cell>
          <cell r="F695">
            <v>16</v>
          </cell>
          <cell r="J695">
            <v>-19795.708037199998</v>
          </cell>
          <cell r="N695">
            <v>4</v>
          </cell>
          <cell r="R695" t="str">
            <v>005046122999</v>
          </cell>
          <cell r="S695" t="str">
            <v>005046122</v>
          </cell>
          <cell r="T695" t="str">
            <v>005046</v>
          </cell>
          <cell r="U695" t="str">
            <v>005</v>
          </cell>
        </row>
        <row r="696">
          <cell r="E696">
            <v>4</v>
          </cell>
          <cell r="F696">
            <v>16</v>
          </cell>
          <cell r="J696">
            <v>0</v>
          </cell>
          <cell r="N696">
            <v>4</v>
          </cell>
          <cell r="R696" t="str">
            <v>005062123999</v>
          </cell>
          <cell r="S696" t="str">
            <v>005062123</v>
          </cell>
          <cell r="T696" t="str">
            <v>005062</v>
          </cell>
          <cell r="U696" t="str">
            <v>005</v>
          </cell>
        </row>
        <row r="697">
          <cell r="E697">
            <v>4</v>
          </cell>
          <cell r="F697">
            <v>16</v>
          </cell>
          <cell r="J697">
            <v>-17805.672028599998</v>
          </cell>
          <cell r="N697">
            <v>4</v>
          </cell>
          <cell r="R697" t="str">
            <v>005062123999</v>
          </cell>
          <cell r="S697" t="str">
            <v>005062123</v>
          </cell>
          <cell r="T697" t="str">
            <v>005062</v>
          </cell>
          <cell r="U697" t="str">
            <v>005</v>
          </cell>
        </row>
        <row r="698">
          <cell r="E698">
            <v>4</v>
          </cell>
          <cell r="F698">
            <v>16</v>
          </cell>
          <cell r="J698">
            <v>1018.6612465999999</v>
          </cell>
          <cell r="N698">
            <v>4</v>
          </cell>
          <cell r="R698" t="str">
            <v>005046048087</v>
          </cell>
          <cell r="S698" t="str">
            <v>005046048</v>
          </cell>
          <cell r="T698" t="str">
            <v>005046</v>
          </cell>
          <cell r="U698" t="str">
            <v>005</v>
          </cell>
        </row>
        <row r="699">
          <cell r="E699">
            <v>4</v>
          </cell>
          <cell r="F699">
            <v>16</v>
          </cell>
          <cell r="J699">
            <v>-4851.7702499999996</v>
          </cell>
          <cell r="N699">
            <v>4</v>
          </cell>
          <cell r="R699" t="str">
            <v>169170171172</v>
          </cell>
          <cell r="S699" t="str">
            <v>169170171</v>
          </cell>
          <cell r="T699" t="str">
            <v>169170</v>
          </cell>
          <cell r="U699" t="str">
            <v>169</v>
          </cell>
        </row>
        <row r="700">
          <cell r="E700">
            <v>4</v>
          </cell>
          <cell r="F700">
            <v>16</v>
          </cell>
          <cell r="J700">
            <v>-747826.72155000002</v>
          </cell>
          <cell r="N700">
            <v>4</v>
          </cell>
          <cell r="R700" t="str">
            <v>169170171173</v>
          </cell>
          <cell r="S700" t="str">
            <v>169170171</v>
          </cell>
          <cell r="T700" t="str">
            <v>169170</v>
          </cell>
          <cell r="U700" t="str">
            <v>169</v>
          </cell>
        </row>
        <row r="701">
          <cell r="E701">
            <v>4</v>
          </cell>
          <cell r="F701">
            <v>16</v>
          </cell>
          <cell r="J701">
            <v>653274.469575</v>
          </cell>
          <cell r="N701">
            <v>4</v>
          </cell>
          <cell r="R701" t="str">
            <v>169170175176</v>
          </cell>
          <cell r="S701" t="str">
            <v>169170175</v>
          </cell>
          <cell r="T701" t="str">
            <v>169170</v>
          </cell>
          <cell r="U701" t="str">
            <v>169</v>
          </cell>
        </row>
        <row r="702">
          <cell r="E702">
            <v>4</v>
          </cell>
          <cell r="F702">
            <v>16</v>
          </cell>
          <cell r="J702">
            <v>24799.109550000001</v>
          </cell>
          <cell r="N702">
            <v>4</v>
          </cell>
          <cell r="R702" t="str">
            <v>169180181999</v>
          </cell>
          <cell r="S702" t="str">
            <v>169180181</v>
          </cell>
          <cell r="T702" t="str">
            <v>169180</v>
          </cell>
          <cell r="U702" t="str">
            <v>169</v>
          </cell>
        </row>
        <row r="703">
          <cell r="E703">
            <v>4</v>
          </cell>
          <cell r="F703">
            <v>16</v>
          </cell>
          <cell r="J703">
            <v>-208564.570125</v>
          </cell>
          <cell r="N703">
            <v>4</v>
          </cell>
          <cell r="R703" t="str">
            <v>169180181999</v>
          </cell>
          <cell r="S703" t="str">
            <v>169180181</v>
          </cell>
          <cell r="T703" t="str">
            <v>169180</v>
          </cell>
          <cell r="U703" t="str">
            <v>169</v>
          </cell>
        </row>
        <row r="704">
          <cell r="E704">
            <v>4</v>
          </cell>
          <cell r="F704">
            <v>16</v>
          </cell>
          <cell r="J704">
            <v>143471.78092500003</v>
          </cell>
          <cell r="N704">
            <v>4</v>
          </cell>
          <cell r="R704" t="str">
            <v>169180181999</v>
          </cell>
          <cell r="S704" t="str">
            <v>169180181</v>
          </cell>
          <cell r="T704" t="str">
            <v>169180</v>
          </cell>
          <cell r="U704" t="str">
            <v>169</v>
          </cell>
        </row>
        <row r="705">
          <cell r="E705">
            <v>4</v>
          </cell>
          <cell r="F705">
            <v>16</v>
          </cell>
          <cell r="J705">
            <v>90157.673775000003</v>
          </cell>
          <cell r="N705">
            <v>4</v>
          </cell>
          <cell r="R705" t="str">
            <v>169180181999</v>
          </cell>
          <cell r="S705" t="str">
            <v>169180181</v>
          </cell>
          <cell r="T705" t="str">
            <v>169180</v>
          </cell>
          <cell r="U705" t="str">
            <v>169</v>
          </cell>
        </row>
        <row r="706">
          <cell r="E706">
            <v>4</v>
          </cell>
          <cell r="F706">
            <v>16</v>
          </cell>
          <cell r="J706">
            <v>44995.172025</v>
          </cell>
          <cell r="N706">
            <v>4</v>
          </cell>
          <cell r="R706" t="str">
            <v>169180181999</v>
          </cell>
          <cell r="S706" t="str">
            <v>169180181</v>
          </cell>
          <cell r="T706" t="str">
            <v>169180</v>
          </cell>
          <cell r="U706" t="str">
            <v>169</v>
          </cell>
        </row>
        <row r="707">
          <cell r="E707">
            <v>4</v>
          </cell>
          <cell r="F707">
            <v>16</v>
          </cell>
          <cell r="J707">
            <v>1132.8604500000001</v>
          </cell>
          <cell r="N707">
            <v>4</v>
          </cell>
          <cell r="R707" t="str">
            <v>169180181999</v>
          </cell>
          <cell r="S707" t="str">
            <v>169180181</v>
          </cell>
          <cell r="T707" t="str">
            <v>169180</v>
          </cell>
          <cell r="U707" t="str">
            <v>169</v>
          </cell>
        </row>
        <row r="708">
          <cell r="E708">
            <v>4</v>
          </cell>
          <cell r="F708">
            <v>16</v>
          </cell>
          <cell r="J708">
            <v>-255418.55955000001</v>
          </cell>
          <cell r="N708">
            <v>4</v>
          </cell>
          <cell r="R708" t="str">
            <v>169180181999</v>
          </cell>
          <cell r="S708" t="str">
            <v>169180181</v>
          </cell>
          <cell r="T708" t="str">
            <v>169180</v>
          </cell>
          <cell r="U708" t="str">
            <v>169</v>
          </cell>
        </row>
        <row r="709">
          <cell r="E709">
            <v>4</v>
          </cell>
          <cell r="F709">
            <v>16</v>
          </cell>
          <cell r="J709">
            <v>914.94</v>
          </cell>
          <cell r="N709">
            <v>4</v>
          </cell>
          <cell r="R709" t="str">
            <v>169180181999</v>
          </cell>
          <cell r="S709" t="str">
            <v>169180181</v>
          </cell>
          <cell r="T709" t="str">
            <v>169180</v>
          </cell>
          <cell r="U709" t="str">
            <v>169</v>
          </cell>
        </row>
        <row r="710">
          <cell r="E710">
            <v>4</v>
          </cell>
          <cell r="F710">
            <v>16</v>
          </cell>
          <cell r="J710">
            <v>-4830590.7902250001</v>
          </cell>
          <cell r="N710">
            <v>4</v>
          </cell>
          <cell r="R710" t="str">
            <v>169180181999</v>
          </cell>
          <cell r="S710" t="str">
            <v>169180181</v>
          </cell>
          <cell r="T710" t="str">
            <v>169180</v>
          </cell>
          <cell r="U710" t="str">
            <v>169</v>
          </cell>
        </row>
        <row r="711">
          <cell r="E711">
            <v>4</v>
          </cell>
          <cell r="F711">
            <v>16</v>
          </cell>
          <cell r="J711">
            <v>0</v>
          </cell>
          <cell r="N711">
            <v>4</v>
          </cell>
          <cell r="R711" t="str">
            <v>169180181999</v>
          </cell>
          <cell r="S711" t="str">
            <v>169180181</v>
          </cell>
          <cell r="T711" t="str">
            <v>169180</v>
          </cell>
          <cell r="U711" t="str">
            <v>169</v>
          </cell>
        </row>
        <row r="712">
          <cell r="E712">
            <v>4</v>
          </cell>
          <cell r="F712">
            <v>16</v>
          </cell>
          <cell r="J712">
            <v>392846.06910000002</v>
          </cell>
          <cell r="N712">
            <v>4</v>
          </cell>
          <cell r="R712" t="str">
            <v>169180181999</v>
          </cell>
          <cell r="S712" t="str">
            <v>169180181</v>
          </cell>
          <cell r="T712" t="str">
            <v>169180</v>
          </cell>
          <cell r="U712" t="str">
            <v>169</v>
          </cell>
        </row>
        <row r="713">
          <cell r="E713">
            <v>4</v>
          </cell>
          <cell r="F713">
            <v>16</v>
          </cell>
          <cell r="J713">
            <v>-171669.82755000002</v>
          </cell>
          <cell r="N713">
            <v>4</v>
          </cell>
          <cell r="R713" t="str">
            <v>169180181999</v>
          </cell>
          <cell r="S713" t="str">
            <v>169180181</v>
          </cell>
          <cell r="T713" t="str">
            <v>169180</v>
          </cell>
          <cell r="U713" t="str">
            <v>169</v>
          </cell>
        </row>
        <row r="714">
          <cell r="E714">
            <v>4</v>
          </cell>
          <cell r="F714">
            <v>16</v>
          </cell>
          <cell r="J714">
            <v>114491.387925</v>
          </cell>
          <cell r="N714">
            <v>4</v>
          </cell>
          <cell r="R714" t="str">
            <v>169180181999</v>
          </cell>
          <cell r="S714" t="str">
            <v>169180181</v>
          </cell>
          <cell r="T714" t="str">
            <v>169180</v>
          </cell>
          <cell r="U714" t="str">
            <v>169</v>
          </cell>
        </row>
        <row r="715">
          <cell r="E715">
            <v>4</v>
          </cell>
          <cell r="F715">
            <v>16</v>
          </cell>
          <cell r="J715">
            <v>646189.73444999999</v>
          </cell>
          <cell r="N715">
            <v>4</v>
          </cell>
          <cell r="R715" t="str">
            <v>169180181999</v>
          </cell>
          <cell r="S715" t="str">
            <v>169180181</v>
          </cell>
          <cell r="T715" t="str">
            <v>169180</v>
          </cell>
          <cell r="U715" t="str">
            <v>169</v>
          </cell>
        </row>
        <row r="716">
          <cell r="E716">
            <v>4</v>
          </cell>
          <cell r="F716">
            <v>16</v>
          </cell>
          <cell r="J716">
            <v>2869609.49535</v>
          </cell>
          <cell r="N716">
            <v>4</v>
          </cell>
          <cell r="R716" t="str">
            <v>169180181999</v>
          </cell>
          <cell r="S716" t="str">
            <v>169180181</v>
          </cell>
          <cell r="T716" t="str">
            <v>169180</v>
          </cell>
          <cell r="U716" t="str">
            <v>169</v>
          </cell>
        </row>
        <row r="717">
          <cell r="E717">
            <v>4</v>
          </cell>
          <cell r="F717">
            <v>16</v>
          </cell>
          <cell r="J717">
            <v>-5106.6019500000002</v>
          </cell>
          <cell r="N717">
            <v>4</v>
          </cell>
          <cell r="R717" t="str">
            <v>169180184185</v>
          </cell>
          <cell r="S717" t="str">
            <v>169180184</v>
          </cell>
          <cell r="T717" t="str">
            <v>169180</v>
          </cell>
          <cell r="U717" t="str">
            <v>169</v>
          </cell>
        </row>
        <row r="718">
          <cell r="E718">
            <v>4</v>
          </cell>
          <cell r="F718">
            <v>16</v>
          </cell>
          <cell r="J718">
            <v>0</v>
          </cell>
          <cell r="N718">
            <v>4</v>
          </cell>
          <cell r="R718" t="str">
            <v>169180184185</v>
          </cell>
          <cell r="S718" t="str">
            <v>169180184</v>
          </cell>
          <cell r="T718" t="str">
            <v>169180</v>
          </cell>
          <cell r="U718" t="str">
            <v>169</v>
          </cell>
        </row>
        <row r="719">
          <cell r="E719">
            <v>4</v>
          </cell>
          <cell r="F719">
            <v>16</v>
          </cell>
          <cell r="J719">
            <v>-5959.4826000000003</v>
          </cell>
          <cell r="N719">
            <v>4</v>
          </cell>
          <cell r="R719" t="str">
            <v>169180184185</v>
          </cell>
          <cell r="S719" t="str">
            <v>169180184</v>
          </cell>
          <cell r="T719" t="str">
            <v>169180</v>
          </cell>
          <cell r="U719" t="str">
            <v>169</v>
          </cell>
        </row>
        <row r="720">
          <cell r="E720">
            <v>4</v>
          </cell>
          <cell r="F720">
            <v>16</v>
          </cell>
          <cell r="J720">
            <v>-5959.4826000000003</v>
          </cell>
          <cell r="N720">
            <v>4</v>
          </cell>
          <cell r="R720" t="str">
            <v>169180184185</v>
          </cell>
          <cell r="S720" t="str">
            <v>169180184</v>
          </cell>
          <cell r="T720" t="str">
            <v>169180</v>
          </cell>
          <cell r="U720" t="str">
            <v>169</v>
          </cell>
        </row>
        <row r="721">
          <cell r="E721">
            <v>4</v>
          </cell>
          <cell r="F721">
            <v>16</v>
          </cell>
          <cell r="J721">
            <v>-5959.4826000000003</v>
          </cell>
          <cell r="N721">
            <v>4</v>
          </cell>
          <cell r="R721" t="str">
            <v>169180184185</v>
          </cell>
          <cell r="S721" t="str">
            <v>169180184</v>
          </cell>
          <cell r="T721" t="str">
            <v>169180</v>
          </cell>
          <cell r="U721" t="str">
            <v>169</v>
          </cell>
        </row>
        <row r="722">
          <cell r="E722">
            <v>4</v>
          </cell>
          <cell r="F722">
            <v>16</v>
          </cell>
          <cell r="J722">
            <v>-5696.5329750000001</v>
          </cell>
          <cell r="N722">
            <v>4</v>
          </cell>
          <cell r="R722" t="str">
            <v>169180184185</v>
          </cell>
          <cell r="S722" t="str">
            <v>169180184</v>
          </cell>
          <cell r="T722" t="str">
            <v>169180</v>
          </cell>
          <cell r="U722" t="str">
            <v>169</v>
          </cell>
        </row>
        <row r="723">
          <cell r="E723">
            <v>4</v>
          </cell>
          <cell r="F723">
            <v>16</v>
          </cell>
          <cell r="J723">
            <v>-5696.5329750000001</v>
          </cell>
          <cell r="N723">
            <v>4</v>
          </cell>
          <cell r="R723" t="str">
            <v>169180184185</v>
          </cell>
          <cell r="S723" t="str">
            <v>169180184</v>
          </cell>
          <cell r="T723" t="str">
            <v>169180</v>
          </cell>
          <cell r="U723" t="str">
            <v>169</v>
          </cell>
        </row>
        <row r="724">
          <cell r="E724">
            <v>4</v>
          </cell>
          <cell r="F724">
            <v>16</v>
          </cell>
          <cell r="J724">
            <v>-5696.5329750000001</v>
          </cell>
          <cell r="N724">
            <v>4</v>
          </cell>
          <cell r="R724" t="str">
            <v>169180184185</v>
          </cell>
          <cell r="S724" t="str">
            <v>169180184</v>
          </cell>
          <cell r="T724" t="str">
            <v>169180</v>
          </cell>
          <cell r="U724" t="str">
            <v>169</v>
          </cell>
        </row>
        <row r="725">
          <cell r="E725">
            <v>4</v>
          </cell>
          <cell r="F725">
            <v>16</v>
          </cell>
          <cell r="J725">
            <v>-283062.18772499997</v>
          </cell>
          <cell r="N725">
            <v>4</v>
          </cell>
          <cell r="R725" t="str">
            <v>169180182999</v>
          </cell>
          <cell r="S725" t="str">
            <v>169180182</v>
          </cell>
          <cell r="T725" t="str">
            <v>169180</v>
          </cell>
          <cell r="U725" t="str">
            <v>169</v>
          </cell>
        </row>
        <row r="726">
          <cell r="E726">
            <v>4</v>
          </cell>
          <cell r="F726">
            <v>16</v>
          </cell>
          <cell r="J726">
            <v>-87411.351825000005</v>
          </cell>
          <cell r="N726">
            <v>4</v>
          </cell>
          <cell r="R726" t="str">
            <v>169180182999</v>
          </cell>
          <cell r="S726" t="str">
            <v>169180182</v>
          </cell>
          <cell r="T726" t="str">
            <v>169180</v>
          </cell>
          <cell r="U726" t="str">
            <v>169</v>
          </cell>
        </row>
        <row r="727">
          <cell r="E727">
            <v>4</v>
          </cell>
          <cell r="F727">
            <v>16</v>
          </cell>
          <cell r="J727">
            <v>-48076.278374999994</v>
          </cell>
          <cell r="N727">
            <v>4</v>
          </cell>
          <cell r="R727" t="str">
            <v>169180182999</v>
          </cell>
          <cell r="S727" t="str">
            <v>169180182</v>
          </cell>
          <cell r="T727" t="str">
            <v>169180</v>
          </cell>
          <cell r="U727" t="str">
            <v>169</v>
          </cell>
        </row>
        <row r="728">
          <cell r="E728">
            <v>4</v>
          </cell>
          <cell r="F728">
            <v>16</v>
          </cell>
          <cell r="J728">
            <v>-130496.98950000001</v>
          </cell>
          <cell r="N728">
            <v>4</v>
          </cell>
          <cell r="R728" t="str">
            <v>169180183999</v>
          </cell>
          <cell r="S728" t="str">
            <v>169180183</v>
          </cell>
          <cell r="T728" t="str">
            <v>169180</v>
          </cell>
          <cell r="U728" t="str">
            <v>169</v>
          </cell>
        </row>
        <row r="729">
          <cell r="E729">
            <v>4</v>
          </cell>
          <cell r="F729">
            <v>16</v>
          </cell>
          <cell r="J729">
            <v>-83725.163625000001</v>
          </cell>
          <cell r="N729">
            <v>4</v>
          </cell>
          <cell r="R729" t="str">
            <v>169180183999</v>
          </cell>
          <cell r="S729" t="str">
            <v>169180183</v>
          </cell>
          <cell r="T729" t="str">
            <v>169180</v>
          </cell>
          <cell r="U729" t="str">
            <v>169</v>
          </cell>
        </row>
        <row r="730">
          <cell r="E730">
            <v>4</v>
          </cell>
          <cell r="F730">
            <v>16</v>
          </cell>
          <cell r="J730">
            <v>326185.5552</v>
          </cell>
          <cell r="N730">
            <v>4</v>
          </cell>
          <cell r="R730" t="str">
            <v>126127128131</v>
          </cell>
          <cell r="S730" t="str">
            <v>126127128</v>
          </cell>
          <cell r="T730" t="str">
            <v>126127</v>
          </cell>
          <cell r="U730" t="str">
            <v>126</v>
          </cell>
        </row>
        <row r="731">
          <cell r="E731">
            <v>4</v>
          </cell>
          <cell r="F731">
            <v>16</v>
          </cell>
          <cell r="J731">
            <v>-226393.67669999998</v>
          </cell>
          <cell r="N731">
            <v>4</v>
          </cell>
          <cell r="R731" t="str">
            <v>126127128132</v>
          </cell>
          <cell r="S731" t="str">
            <v>126127128</v>
          </cell>
          <cell r="T731" t="str">
            <v>126127</v>
          </cell>
          <cell r="U731" t="str">
            <v>126</v>
          </cell>
        </row>
        <row r="732">
          <cell r="E732">
            <v>4</v>
          </cell>
          <cell r="F732">
            <v>16</v>
          </cell>
          <cell r="J732">
            <v>44347.390424999998</v>
          </cell>
          <cell r="N732">
            <v>4</v>
          </cell>
          <cell r="R732" t="str">
            <v>126127128133</v>
          </cell>
          <cell r="S732" t="str">
            <v>126127128</v>
          </cell>
          <cell r="T732" t="str">
            <v>126127</v>
          </cell>
          <cell r="U732" t="str">
            <v>126</v>
          </cell>
        </row>
        <row r="733">
          <cell r="E733">
            <v>4</v>
          </cell>
          <cell r="F733">
            <v>16</v>
          </cell>
          <cell r="J733">
            <v>-18489.2238</v>
          </cell>
          <cell r="N733">
            <v>4</v>
          </cell>
          <cell r="R733" t="str">
            <v>126127128134</v>
          </cell>
          <cell r="S733" t="str">
            <v>126127128</v>
          </cell>
          <cell r="T733" t="str">
            <v>126127</v>
          </cell>
          <cell r="U733" t="str">
            <v>126</v>
          </cell>
        </row>
        <row r="734">
          <cell r="E734">
            <v>4</v>
          </cell>
          <cell r="F734">
            <v>16</v>
          </cell>
          <cell r="J734">
            <v>196825.74457500002</v>
          </cell>
          <cell r="N734">
            <v>4</v>
          </cell>
          <cell r="R734" t="str">
            <v>126127128135</v>
          </cell>
          <cell r="S734" t="str">
            <v>126127128</v>
          </cell>
          <cell r="T734" t="str">
            <v>126127</v>
          </cell>
          <cell r="U734" t="str">
            <v>126</v>
          </cell>
        </row>
        <row r="735">
          <cell r="E735">
            <v>4</v>
          </cell>
          <cell r="F735">
            <v>16</v>
          </cell>
          <cell r="J735">
            <v>-134936.47575000001</v>
          </cell>
          <cell r="N735">
            <v>4</v>
          </cell>
          <cell r="R735" t="str">
            <v>126127128136</v>
          </cell>
          <cell r="S735" t="str">
            <v>126127128</v>
          </cell>
          <cell r="T735" t="str">
            <v>126127</v>
          </cell>
          <cell r="U735" t="str">
            <v>126</v>
          </cell>
        </row>
        <row r="736">
          <cell r="E736">
            <v>4</v>
          </cell>
          <cell r="F736">
            <v>16</v>
          </cell>
          <cell r="J736">
            <v>16591.156800000001</v>
          </cell>
          <cell r="N736">
            <v>4</v>
          </cell>
          <cell r="R736" t="str">
            <v>126127128137</v>
          </cell>
          <cell r="S736" t="str">
            <v>126127128</v>
          </cell>
          <cell r="T736" t="str">
            <v>126127</v>
          </cell>
          <cell r="U736" t="str">
            <v>126</v>
          </cell>
        </row>
        <row r="737">
          <cell r="E737">
            <v>4</v>
          </cell>
          <cell r="F737">
            <v>16</v>
          </cell>
          <cell r="J737">
            <v>-7952.9922750000005</v>
          </cell>
          <cell r="N737">
            <v>4</v>
          </cell>
          <cell r="R737" t="str">
            <v>126127128138</v>
          </cell>
          <cell r="S737" t="str">
            <v>126127128</v>
          </cell>
          <cell r="T737" t="str">
            <v>126127</v>
          </cell>
          <cell r="U737" t="str">
            <v>126</v>
          </cell>
        </row>
        <row r="738">
          <cell r="E738">
            <v>4</v>
          </cell>
          <cell r="F738">
            <v>16</v>
          </cell>
          <cell r="J738">
            <v>138851.03812499999</v>
          </cell>
          <cell r="N738">
            <v>4</v>
          </cell>
          <cell r="R738" t="str">
            <v>126127128139</v>
          </cell>
          <cell r="S738" t="str">
            <v>126127128</v>
          </cell>
          <cell r="T738" t="str">
            <v>126127</v>
          </cell>
          <cell r="U738" t="str">
            <v>126</v>
          </cell>
        </row>
        <row r="739">
          <cell r="E739">
            <v>4</v>
          </cell>
          <cell r="F739">
            <v>16</v>
          </cell>
          <cell r="J739">
            <v>-45121.288650000002</v>
          </cell>
          <cell r="N739">
            <v>4</v>
          </cell>
          <cell r="R739" t="str">
            <v>126127128140</v>
          </cell>
          <cell r="S739" t="str">
            <v>126127128</v>
          </cell>
          <cell r="T739" t="str">
            <v>126127</v>
          </cell>
          <cell r="U739" t="str">
            <v>126</v>
          </cell>
        </row>
        <row r="740">
          <cell r="E740">
            <v>4</v>
          </cell>
          <cell r="F740">
            <v>16</v>
          </cell>
          <cell r="J740">
            <v>13655.25</v>
          </cell>
          <cell r="N740">
            <v>4</v>
          </cell>
          <cell r="R740" t="str">
            <v>126127128141</v>
          </cell>
          <cell r="S740" t="str">
            <v>126127128</v>
          </cell>
          <cell r="T740" t="str">
            <v>126127</v>
          </cell>
          <cell r="U740" t="str">
            <v>126</v>
          </cell>
        </row>
        <row r="741">
          <cell r="E741">
            <v>4</v>
          </cell>
          <cell r="F741">
            <v>16</v>
          </cell>
          <cell r="J741">
            <v>-1137.9375</v>
          </cell>
          <cell r="N741">
            <v>4</v>
          </cell>
          <cell r="R741" t="str">
            <v>126127128142</v>
          </cell>
          <cell r="S741" t="str">
            <v>126127128</v>
          </cell>
          <cell r="T741" t="str">
            <v>126127</v>
          </cell>
          <cell r="U741" t="str">
            <v>126</v>
          </cell>
        </row>
        <row r="742">
          <cell r="E742">
            <v>4</v>
          </cell>
          <cell r="F742">
            <v>16</v>
          </cell>
          <cell r="J742">
            <v>38748.794024999996</v>
          </cell>
          <cell r="N742">
            <v>4</v>
          </cell>
          <cell r="R742" t="str">
            <v>126127128143</v>
          </cell>
          <cell r="S742" t="str">
            <v>126127128</v>
          </cell>
          <cell r="T742" t="str">
            <v>126127</v>
          </cell>
          <cell r="U742" t="str">
            <v>126</v>
          </cell>
        </row>
        <row r="743">
          <cell r="E743">
            <v>4</v>
          </cell>
          <cell r="F743">
            <v>16</v>
          </cell>
          <cell r="J743">
            <v>-12319.140525000001</v>
          </cell>
          <cell r="N743">
            <v>4</v>
          </cell>
          <cell r="R743" t="str">
            <v>126127128144</v>
          </cell>
          <cell r="S743" t="str">
            <v>126127128</v>
          </cell>
          <cell r="T743" t="str">
            <v>126127</v>
          </cell>
          <cell r="U743" t="str">
            <v>126</v>
          </cell>
        </row>
        <row r="744">
          <cell r="E744">
            <v>4</v>
          </cell>
          <cell r="F744">
            <v>16</v>
          </cell>
          <cell r="J744">
            <v>109681.0641</v>
          </cell>
          <cell r="N744">
            <v>4</v>
          </cell>
          <cell r="R744" t="str">
            <v>126127128145</v>
          </cell>
          <cell r="S744" t="str">
            <v>126127128</v>
          </cell>
          <cell r="T744" t="str">
            <v>126127</v>
          </cell>
          <cell r="U744" t="str">
            <v>126</v>
          </cell>
        </row>
        <row r="745">
          <cell r="E745">
            <v>4</v>
          </cell>
          <cell r="F745">
            <v>16</v>
          </cell>
          <cell r="J745">
            <v>-16076.562975000001</v>
          </cell>
          <cell r="N745">
            <v>4</v>
          </cell>
          <cell r="R745" t="str">
            <v>126127128146</v>
          </cell>
          <cell r="S745" t="str">
            <v>126127128</v>
          </cell>
          <cell r="T745" t="str">
            <v>126127</v>
          </cell>
          <cell r="U745" t="str">
            <v>126</v>
          </cell>
        </row>
        <row r="746">
          <cell r="E746">
            <v>4</v>
          </cell>
          <cell r="F746">
            <v>16</v>
          </cell>
          <cell r="J746">
            <v>3965.7842249999999</v>
          </cell>
          <cell r="N746">
            <v>4</v>
          </cell>
          <cell r="R746" t="str">
            <v>126149162163</v>
          </cell>
          <cell r="S746" t="str">
            <v>126149162</v>
          </cell>
          <cell r="T746" t="str">
            <v>126149</v>
          </cell>
          <cell r="U746" t="str">
            <v>126</v>
          </cell>
        </row>
        <row r="747">
          <cell r="E747">
            <v>4</v>
          </cell>
          <cell r="F747">
            <v>16</v>
          </cell>
          <cell r="J747">
            <v>2410329.2503500003</v>
          </cell>
          <cell r="N747">
            <v>4</v>
          </cell>
          <cell r="R747" t="str">
            <v>126149157999</v>
          </cell>
          <cell r="S747" t="str">
            <v>126149157</v>
          </cell>
          <cell r="T747" t="str">
            <v>126149</v>
          </cell>
          <cell r="U747" t="str">
            <v>126</v>
          </cell>
        </row>
        <row r="748">
          <cell r="E748">
            <v>4</v>
          </cell>
          <cell r="F748">
            <v>16</v>
          </cell>
          <cell r="J748">
            <v>-241786.242975</v>
          </cell>
          <cell r="N748">
            <v>4</v>
          </cell>
          <cell r="R748" t="str">
            <v>126149158999</v>
          </cell>
          <cell r="S748" t="str">
            <v>126149158</v>
          </cell>
          <cell r="T748" t="str">
            <v>126149</v>
          </cell>
          <cell r="U748" t="str">
            <v>126</v>
          </cell>
        </row>
        <row r="749">
          <cell r="E749">
            <v>4</v>
          </cell>
          <cell r="F749">
            <v>16</v>
          </cell>
          <cell r="J749">
            <v>0</v>
          </cell>
          <cell r="N749">
            <v>4</v>
          </cell>
          <cell r="R749" t="str">
            <v>126149334159</v>
          </cell>
          <cell r="S749" t="str">
            <v>126149334</v>
          </cell>
          <cell r="T749" t="str">
            <v>126149</v>
          </cell>
          <cell r="U749" t="str">
            <v>126</v>
          </cell>
        </row>
        <row r="750">
          <cell r="E750">
            <v>4</v>
          </cell>
          <cell r="F750">
            <v>16</v>
          </cell>
          <cell r="J750">
            <v>149427.11467500002</v>
          </cell>
          <cell r="N750">
            <v>4</v>
          </cell>
          <cell r="R750" t="str">
            <v>126149334159</v>
          </cell>
          <cell r="S750" t="str">
            <v>126149334</v>
          </cell>
          <cell r="T750" t="str">
            <v>126149</v>
          </cell>
          <cell r="U750" t="str">
            <v>126</v>
          </cell>
        </row>
        <row r="751">
          <cell r="E751">
            <v>4</v>
          </cell>
          <cell r="F751">
            <v>16</v>
          </cell>
          <cell r="J751">
            <v>0</v>
          </cell>
          <cell r="N751">
            <v>4</v>
          </cell>
          <cell r="R751" t="str">
            <v>126149334159</v>
          </cell>
          <cell r="S751" t="str">
            <v>126149334</v>
          </cell>
          <cell r="T751" t="str">
            <v>126149</v>
          </cell>
          <cell r="U751" t="str">
            <v>126</v>
          </cell>
        </row>
        <row r="752">
          <cell r="E752">
            <v>4</v>
          </cell>
          <cell r="F752">
            <v>16</v>
          </cell>
          <cell r="J752">
            <v>0</v>
          </cell>
          <cell r="N752">
            <v>4</v>
          </cell>
          <cell r="R752" t="str">
            <v>126149334160</v>
          </cell>
          <cell r="S752" t="str">
            <v>126149334</v>
          </cell>
          <cell r="T752" t="str">
            <v>126149</v>
          </cell>
          <cell r="U752" t="str">
            <v>126</v>
          </cell>
        </row>
        <row r="753">
          <cell r="E753">
            <v>4</v>
          </cell>
          <cell r="F753">
            <v>16</v>
          </cell>
          <cell r="J753">
            <v>0</v>
          </cell>
          <cell r="N753">
            <v>4</v>
          </cell>
          <cell r="R753" t="str">
            <v>126149334160</v>
          </cell>
          <cell r="S753" t="str">
            <v>126149334</v>
          </cell>
          <cell r="T753" t="str">
            <v>126149</v>
          </cell>
          <cell r="U753" t="str">
            <v>126</v>
          </cell>
        </row>
        <row r="754">
          <cell r="E754">
            <v>4</v>
          </cell>
          <cell r="F754">
            <v>16</v>
          </cell>
          <cell r="J754">
            <v>0</v>
          </cell>
          <cell r="N754">
            <v>4</v>
          </cell>
          <cell r="R754" t="str">
            <v>126149334160</v>
          </cell>
          <cell r="S754" t="str">
            <v>126149334</v>
          </cell>
          <cell r="T754" t="str">
            <v>126149</v>
          </cell>
          <cell r="U754" t="str">
            <v>126</v>
          </cell>
        </row>
        <row r="755">
          <cell r="E755">
            <v>4</v>
          </cell>
          <cell r="F755">
            <v>16</v>
          </cell>
          <cell r="J755">
            <v>0</v>
          </cell>
          <cell r="N755">
            <v>4</v>
          </cell>
          <cell r="R755" t="str">
            <v>126149334160</v>
          </cell>
          <cell r="S755" t="str">
            <v>126149334</v>
          </cell>
          <cell r="T755" t="str">
            <v>126149</v>
          </cell>
          <cell r="U755" t="str">
            <v>126</v>
          </cell>
        </row>
        <row r="756">
          <cell r="E756">
            <v>4</v>
          </cell>
          <cell r="F756">
            <v>16</v>
          </cell>
          <cell r="J756">
            <v>0</v>
          </cell>
          <cell r="N756">
            <v>4</v>
          </cell>
          <cell r="R756" t="str">
            <v>126127148999</v>
          </cell>
          <cell r="S756" t="str">
            <v>126127148</v>
          </cell>
          <cell r="T756" t="str">
            <v>126127</v>
          </cell>
          <cell r="U756" t="str">
            <v>126</v>
          </cell>
        </row>
        <row r="757">
          <cell r="E757">
            <v>4</v>
          </cell>
          <cell r="F757">
            <v>16</v>
          </cell>
          <cell r="J757">
            <v>0</v>
          </cell>
          <cell r="N757">
            <v>4</v>
          </cell>
          <cell r="R757" t="str">
            <v>126127148999</v>
          </cell>
          <cell r="S757" t="str">
            <v>126127148</v>
          </cell>
          <cell r="T757" t="str">
            <v>126127</v>
          </cell>
          <cell r="U757" t="str">
            <v>126</v>
          </cell>
        </row>
        <row r="758">
          <cell r="E758">
            <v>4</v>
          </cell>
          <cell r="F758">
            <v>16</v>
          </cell>
          <cell r="J758">
            <v>0</v>
          </cell>
          <cell r="N758">
            <v>4</v>
          </cell>
          <cell r="R758" t="str">
            <v>126127148999</v>
          </cell>
          <cell r="S758" t="str">
            <v>126127148</v>
          </cell>
          <cell r="T758" t="str">
            <v>126127</v>
          </cell>
          <cell r="U758" t="str">
            <v>126</v>
          </cell>
        </row>
        <row r="759">
          <cell r="E759">
            <v>4</v>
          </cell>
          <cell r="F759">
            <v>16</v>
          </cell>
          <cell r="J759">
            <v>0</v>
          </cell>
          <cell r="N759">
            <v>4</v>
          </cell>
          <cell r="R759" t="str">
            <v>126127148999</v>
          </cell>
          <cell r="S759" t="str">
            <v>126127148</v>
          </cell>
          <cell r="T759" t="str">
            <v>126127</v>
          </cell>
          <cell r="U759" t="str">
            <v>126</v>
          </cell>
        </row>
        <row r="760">
          <cell r="E760">
            <v>4</v>
          </cell>
          <cell r="F760">
            <v>16</v>
          </cell>
          <cell r="J760">
            <v>0</v>
          </cell>
          <cell r="N760">
            <v>4</v>
          </cell>
          <cell r="R760" t="str">
            <v>126127148999</v>
          </cell>
          <cell r="S760" t="str">
            <v>126127148</v>
          </cell>
          <cell r="T760" t="str">
            <v>126127</v>
          </cell>
          <cell r="U760" t="str">
            <v>126</v>
          </cell>
        </row>
        <row r="761">
          <cell r="E761">
            <v>4</v>
          </cell>
          <cell r="F761">
            <v>16</v>
          </cell>
          <cell r="J761">
            <v>0</v>
          </cell>
          <cell r="N761">
            <v>4</v>
          </cell>
          <cell r="R761" t="str">
            <v>126127148999</v>
          </cell>
          <cell r="S761" t="str">
            <v>126127148</v>
          </cell>
          <cell r="T761" t="str">
            <v>126127</v>
          </cell>
          <cell r="U761" t="str">
            <v>126</v>
          </cell>
        </row>
        <row r="762">
          <cell r="E762">
            <v>4</v>
          </cell>
          <cell r="F762">
            <v>16</v>
          </cell>
          <cell r="J762">
            <v>1275</v>
          </cell>
          <cell r="N762">
            <v>4</v>
          </cell>
          <cell r="R762" t="str">
            <v>126127148999</v>
          </cell>
          <cell r="S762" t="str">
            <v>126127148</v>
          </cell>
          <cell r="T762" t="str">
            <v>126127</v>
          </cell>
          <cell r="U762" t="str">
            <v>126</v>
          </cell>
        </row>
        <row r="763">
          <cell r="E763">
            <v>4</v>
          </cell>
          <cell r="F763">
            <v>16</v>
          </cell>
          <cell r="J763">
            <v>0</v>
          </cell>
          <cell r="N763">
            <v>4</v>
          </cell>
          <cell r="R763" t="str">
            <v>126127148999</v>
          </cell>
          <cell r="S763" t="str">
            <v>126127148</v>
          </cell>
          <cell r="T763" t="str">
            <v>126127</v>
          </cell>
          <cell r="U763" t="str">
            <v>126</v>
          </cell>
        </row>
        <row r="764">
          <cell r="E764">
            <v>4</v>
          </cell>
          <cell r="F764">
            <v>16</v>
          </cell>
          <cell r="J764">
            <v>0</v>
          </cell>
          <cell r="N764">
            <v>4</v>
          </cell>
          <cell r="R764" t="str">
            <v>126149161322</v>
          </cell>
          <cell r="S764" t="str">
            <v>126149161</v>
          </cell>
          <cell r="T764" t="str">
            <v>126149</v>
          </cell>
          <cell r="U764" t="str">
            <v>126</v>
          </cell>
        </row>
        <row r="765">
          <cell r="E765">
            <v>4</v>
          </cell>
          <cell r="F765">
            <v>16</v>
          </cell>
          <cell r="J765">
            <v>0</v>
          </cell>
          <cell r="N765">
            <v>4</v>
          </cell>
          <cell r="R765" t="str">
            <v>126149161322</v>
          </cell>
          <cell r="S765" t="str">
            <v>126149161</v>
          </cell>
          <cell r="T765" t="str">
            <v>126149</v>
          </cell>
          <cell r="U765" t="str">
            <v>126</v>
          </cell>
        </row>
        <row r="766">
          <cell r="E766">
            <v>4</v>
          </cell>
          <cell r="F766">
            <v>16</v>
          </cell>
          <cell r="J766">
            <v>1491.4274249999999</v>
          </cell>
          <cell r="N766">
            <v>4</v>
          </cell>
          <cell r="R766" t="str">
            <v>126149161322</v>
          </cell>
          <cell r="S766" t="str">
            <v>126149161</v>
          </cell>
          <cell r="T766" t="str">
            <v>126149</v>
          </cell>
          <cell r="U766" t="str">
            <v>126</v>
          </cell>
        </row>
        <row r="767">
          <cell r="E767">
            <v>4</v>
          </cell>
          <cell r="F767">
            <v>16</v>
          </cell>
          <cell r="J767">
            <v>0</v>
          </cell>
          <cell r="N767">
            <v>4</v>
          </cell>
          <cell r="R767" t="str">
            <v>126149161322</v>
          </cell>
          <cell r="S767" t="str">
            <v>126149161</v>
          </cell>
          <cell r="T767" t="str">
            <v>126149</v>
          </cell>
          <cell r="U767" t="str">
            <v>126</v>
          </cell>
        </row>
        <row r="768">
          <cell r="E768">
            <v>4</v>
          </cell>
          <cell r="F768">
            <v>16</v>
          </cell>
          <cell r="J768">
            <v>472.24087500000002</v>
          </cell>
          <cell r="N768">
            <v>4</v>
          </cell>
          <cell r="R768" t="str">
            <v>126149161322</v>
          </cell>
          <cell r="S768" t="str">
            <v>126149161</v>
          </cell>
          <cell r="T768" t="str">
            <v>126149</v>
          </cell>
          <cell r="U768" t="str">
            <v>126</v>
          </cell>
        </row>
        <row r="769">
          <cell r="E769">
            <v>4</v>
          </cell>
          <cell r="F769">
            <v>16</v>
          </cell>
          <cell r="J769">
            <v>0</v>
          </cell>
          <cell r="N769">
            <v>4</v>
          </cell>
          <cell r="R769" t="str">
            <v>126149161322</v>
          </cell>
          <cell r="S769" t="str">
            <v>126149161</v>
          </cell>
          <cell r="T769" t="str">
            <v>126149</v>
          </cell>
          <cell r="U769" t="str">
            <v>126</v>
          </cell>
        </row>
        <row r="770">
          <cell r="E770">
            <v>4</v>
          </cell>
          <cell r="F770">
            <v>16</v>
          </cell>
          <cell r="J770">
            <v>0</v>
          </cell>
          <cell r="N770">
            <v>4</v>
          </cell>
          <cell r="R770" t="str">
            <v>126149161322</v>
          </cell>
          <cell r="S770" t="str">
            <v>126149161</v>
          </cell>
          <cell r="T770" t="str">
            <v>126149</v>
          </cell>
          <cell r="U770" t="str">
            <v>126</v>
          </cell>
        </row>
        <row r="771">
          <cell r="E771">
            <v>4</v>
          </cell>
          <cell r="F771">
            <v>16</v>
          </cell>
          <cell r="J771">
            <v>0</v>
          </cell>
          <cell r="N771">
            <v>4</v>
          </cell>
          <cell r="R771" t="str">
            <v>126149161322</v>
          </cell>
          <cell r="S771" t="str">
            <v>126149161</v>
          </cell>
          <cell r="T771" t="str">
            <v>126149</v>
          </cell>
          <cell r="U771" t="str">
            <v>126</v>
          </cell>
        </row>
        <row r="772">
          <cell r="E772">
            <v>4</v>
          </cell>
          <cell r="F772">
            <v>16</v>
          </cell>
          <cell r="J772">
            <v>0</v>
          </cell>
          <cell r="N772">
            <v>4</v>
          </cell>
          <cell r="R772" t="str">
            <v>126149161322</v>
          </cell>
          <cell r="S772" t="str">
            <v>126149161</v>
          </cell>
          <cell r="T772" t="str">
            <v>126149</v>
          </cell>
          <cell r="U772" t="str">
            <v>126</v>
          </cell>
        </row>
        <row r="773">
          <cell r="E773">
            <v>4</v>
          </cell>
          <cell r="F773">
            <v>16</v>
          </cell>
          <cell r="J773">
            <v>0</v>
          </cell>
          <cell r="N773">
            <v>4</v>
          </cell>
          <cell r="R773" t="str">
            <v>126149161322</v>
          </cell>
          <cell r="S773" t="str">
            <v>126149161</v>
          </cell>
          <cell r="T773" t="str">
            <v>126149</v>
          </cell>
          <cell r="U773" t="str">
            <v>126</v>
          </cell>
        </row>
        <row r="774">
          <cell r="E774">
            <v>4</v>
          </cell>
          <cell r="F774">
            <v>16</v>
          </cell>
          <cell r="J774">
            <v>0</v>
          </cell>
          <cell r="N774">
            <v>4</v>
          </cell>
          <cell r="R774" t="str">
            <v>126149161322</v>
          </cell>
          <cell r="S774" t="str">
            <v>126149161</v>
          </cell>
          <cell r="T774" t="str">
            <v>126149</v>
          </cell>
          <cell r="U774" t="str">
            <v>126</v>
          </cell>
        </row>
        <row r="775">
          <cell r="E775">
            <v>4</v>
          </cell>
          <cell r="F775">
            <v>16</v>
          </cell>
          <cell r="J775">
            <v>-10143.989250000001</v>
          </cell>
          <cell r="N775">
            <v>4</v>
          </cell>
          <cell r="R775" t="str">
            <v>126149161322</v>
          </cell>
          <cell r="S775" t="str">
            <v>126149161</v>
          </cell>
          <cell r="T775" t="str">
            <v>126149</v>
          </cell>
          <cell r="U775" t="str">
            <v>126</v>
          </cell>
        </row>
        <row r="776">
          <cell r="E776">
            <v>4</v>
          </cell>
          <cell r="F776">
            <v>16</v>
          </cell>
          <cell r="J776">
            <v>501.64875000000001</v>
          </cell>
          <cell r="N776">
            <v>4</v>
          </cell>
          <cell r="R776" t="str">
            <v>126149161322</v>
          </cell>
          <cell r="S776" t="str">
            <v>126149161</v>
          </cell>
          <cell r="T776" t="str">
            <v>126149</v>
          </cell>
          <cell r="U776" t="str">
            <v>126</v>
          </cell>
        </row>
        <row r="777">
          <cell r="E777">
            <v>4</v>
          </cell>
          <cell r="F777">
            <v>16</v>
          </cell>
          <cell r="J777">
            <v>47775.968699999998</v>
          </cell>
          <cell r="N777">
            <v>4</v>
          </cell>
          <cell r="R777" t="str">
            <v>126149161322</v>
          </cell>
          <cell r="S777" t="str">
            <v>126149161</v>
          </cell>
          <cell r="T777" t="str">
            <v>126149</v>
          </cell>
          <cell r="U777" t="str">
            <v>126</v>
          </cell>
        </row>
        <row r="778">
          <cell r="E778">
            <v>4</v>
          </cell>
          <cell r="F778">
            <v>16</v>
          </cell>
          <cell r="J778">
            <v>0</v>
          </cell>
          <cell r="N778">
            <v>4</v>
          </cell>
          <cell r="R778" t="str">
            <v>126149161322</v>
          </cell>
          <cell r="S778" t="str">
            <v>126149161</v>
          </cell>
          <cell r="T778" t="str">
            <v>126149</v>
          </cell>
          <cell r="U778" t="str">
            <v>126</v>
          </cell>
        </row>
        <row r="779">
          <cell r="E779">
            <v>4</v>
          </cell>
          <cell r="F779">
            <v>16</v>
          </cell>
          <cell r="J779">
            <v>0</v>
          </cell>
          <cell r="N779">
            <v>4</v>
          </cell>
          <cell r="R779" t="str">
            <v>126149161322</v>
          </cell>
          <cell r="S779" t="str">
            <v>126149161</v>
          </cell>
          <cell r="T779" t="str">
            <v>126149</v>
          </cell>
          <cell r="U779" t="str">
            <v>126</v>
          </cell>
        </row>
        <row r="780">
          <cell r="E780">
            <v>4</v>
          </cell>
          <cell r="F780">
            <v>16</v>
          </cell>
          <cell r="J780">
            <v>0</v>
          </cell>
          <cell r="N780">
            <v>4</v>
          </cell>
          <cell r="R780" t="str">
            <v>126149161322</v>
          </cell>
          <cell r="S780" t="str">
            <v>126149161</v>
          </cell>
          <cell r="T780" t="str">
            <v>126149</v>
          </cell>
          <cell r="U780" t="str">
            <v>126</v>
          </cell>
        </row>
        <row r="781">
          <cell r="E781">
            <v>4</v>
          </cell>
          <cell r="F781">
            <v>16</v>
          </cell>
          <cell r="J781">
            <v>0</v>
          </cell>
          <cell r="N781">
            <v>4</v>
          </cell>
          <cell r="R781" t="str">
            <v>126149161322</v>
          </cell>
          <cell r="S781" t="str">
            <v>126149161</v>
          </cell>
          <cell r="T781" t="str">
            <v>126149</v>
          </cell>
          <cell r="U781" t="str">
            <v>126</v>
          </cell>
        </row>
        <row r="782">
          <cell r="E782">
            <v>4</v>
          </cell>
          <cell r="F782">
            <v>16</v>
          </cell>
          <cell r="J782">
            <v>0</v>
          </cell>
          <cell r="N782">
            <v>4</v>
          </cell>
          <cell r="R782" t="str">
            <v>126149161322</v>
          </cell>
          <cell r="S782" t="str">
            <v>126149161</v>
          </cell>
          <cell r="T782" t="str">
            <v>126149</v>
          </cell>
          <cell r="U782" t="str">
            <v>126</v>
          </cell>
        </row>
        <row r="783">
          <cell r="E783">
            <v>4</v>
          </cell>
          <cell r="F783">
            <v>16</v>
          </cell>
          <cell r="J783">
            <v>0</v>
          </cell>
          <cell r="N783">
            <v>4</v>
          </cell>
          <cell r="R783" t="str">
            <v>126149161322</v>
          </cell>
          <cell r="S783" t="str">
            <v>126149161</v>
          </cell>
          <cell r="T783" t="str">
            <v>126149</v>
          </cell>
          <cell r="U783" t="str">
            <v>126</v>
          </cell>
        </row>
        <row r="784">
          <cell r="E784">
            <v>4</v>
          </cell>
          <cell r="F784">
            <v>16</v>
          </cell>
          <cell r="J784">
            <v>0</v>
          </cell>
          <cell r="N784">
            <v>4</v>
          </cell>
          <cell r="R784" t="str">
            <v>126149161322</v>
          </cell>
          <cell r="S784" t="str">
            <v>126149161</v>
          </cell>
          <cell r="T784" t="str">
            <v>126149</v>
          </cell>
          <cell r="U784" t="str">
            <v>126</v>
          </cell>
        </row>
        <row r="785">
          <cell r="E785">
            <v>4</v>
          </cell>
          <cell r="F785">
            <v>16</v>
          </cell>
          <cell r="J785">
            <v>-2055.9183750000002</v>
          </cell>
          <cell r="N785">
            <v>4</v>
          </cell>
          <cell r="R785" t="str">
            <v>126149161322</v>
          </cell>
          <cell r="S785" t="str">
            <v>126149161</v>
          </cell>
          <cell r="T785" t="str">
            <v>126149</v>
          </cell>
          <cell r="U785" t="str">
            <v>126</v>
          </cell>
        </row>
        <row r="786">
          <cell r="E786">
            <v>4</v>
          </cell>
          <cell r="F786">
            <v>16</v>
          </cell>
          <cell r="J786">
            <v>47842.754475000002</v>
          </cell>
          <cell r="N786">
            <v>4</v>
          </cell>
          <cell r="R786" t="str">
            <v>126149161322</v>
          </cell>
          <cell r="S786" t="str">
            <v>126149161</v>
          </cell>
          <cell r="T786" t="str">
            <v>126149</v>
          </cell>
          <cell r="U786" t="str">
            <v>126</v>
          </cell>
        </row>
        <row r="787">
          <cell r="E787">
            <v>4</v>
          </cell>
          <cell r="F787">
            <v>16</v>
          </cell>
          <cell r="J787">
            <v>186.605175</v>
          </cell>
          <cell r="N787">
            <v>4</v>
          </cell>
          <cell r="R787" t="str">
            <v>126149161322</v>
          </cell>
          <cell r="S787" t="str">
            <v>126149161</v>
          </cell>
          <cell r="T787" t="str">
            <v>126149</v>
          </cell>
          <cell r="U787" t="str">
            <v>126</v>
          </cell>
        </row>
        <row r="788">
          <cell r="E788">
            <v>4</v>
          </cell>
          <cell r="F788">
            <v>16</v>
          </cell>
          <cell r="J788">
            <v>102</v>
          </cell>
          <cell r="N788">
            <v>4</v>
          </cell>
          <cell r="R788" t="str">
            <v>126149161322</v>
          </cell>
          <cell r="S788" t="str">
            <v>126149161</v>
          </cell>
          <cell r="T788" t="str">
            <v>126149</v>
          </cell>
          <cell r="U788" t="str">
            <v>126</v>
          </cell>
        </row>
        <row r="789">
          <cell r="E789">
            <v>4</v>
          </cell>
          <cell r="F789">
            <v>16</v>
          </cell>
          <cell r="J789">
            <v>421.99950000000001</v>
          </cell>
          <cell r="N789">
            <v>4</v>
          </cell>
          <cell r="R789" t="str">
            <v>126149161322</v>
          </cell>
          <cell r="S789" t="str">
            <v>126149161</v>
          </cell>
          <cell r="T789" t="str">
            <v>126149</v>
          </cell>
          <cell r="U789" t="str">
            <v>126</v>
          </cell>
        </row>
        <row r="790">
          <cell r="E790">
            <v>4</v>
          </cell>
          <cell r="F790">
            <v>16</v>
          </cell>
          <cell r="J790">
            <v>-23.846325</v>
          </cell>
          <cell r="N790">
            <v>4</v>
          </cell>
          <cell r="R790" t="str">
            <v>126149161322</v>
          </cell>
          <cell r="S790" t="str">
            <v>126149161</v>
          </cell>
          <cell r="T790" t="str">
            <v>126149</v>
          </cell>
          <cell r="U790" t="str">
            <v>126</v>
          </cell>
        </row>
        <row r="791">
          <cell r="E791">
            <v>4</v>
          </cell>
          <cell r="F791">
            <v>16</v>
          </cell>
          <cell r="J791">
            <v>1032.7882500000001</v>
          </cell>
          <cell r="N791">
            <v>4</v>
          </cell>
          <cell r="R791" t="str">
            <v>126149161322</v>
          </cell>
          <cell r="S791" t="str">
            <v>126149161</v>
          </cell>
          <cell r="T791" t="str">
            <v>126149</v>
          </cell>
          <cell r="U791" t="str">
            <v>126</v>
          </cell>
        </row>
        <row r="792">
          <cell r="E792">
            <v>4</v>
          </cell>
          <cell r="F792">
            <v>16</v>
          </cell>
          <cell r="J792">
            <v>1154.888625</v>
          </cell>
          <cell r="N792">
            <v>4</v>
          </cell>
          <cell r="R792" t="str">
            <v>126149161322</v>
          </cell>
          <cell r="S792" t="str">
            <v>126149161</v>
          </cell>
          <cell r="T792" t="str">
            <v>126149</v>
          </cell>
          <cell r="U792" t="str">
            <v>126</v>
          </cell>
        </row>
        <row r="793">
          <cell r="E793">
            <v>4</v>
          </cell>
          <cell r="F793">
            <v>16</v>
          </cell>
          <cell r="J793">
            <v>-214.27522500000001</v>
          </cell>
          <cell r="N793">
            <v>4</v>
          </cell>
          <cell r="R793" t="str">
            <v>126149161322</v>
          </cell>
          <cell r="S793" t="str">
            <v>126149161</v>
          </cell>
          <cell r="T793" t="str">
            <v>126149</v>
          </cell>
          <cell r="U793" t="str">
            <v>126</v>
          </cell>
        </row>
        <row r="794">
          <cell r="E794">
            <v>4</v>
          </cell>
          <cell r="F794">
            <v>16</v>
          </cell>
          <cell r="J794">
            <v>-3745.9500000000003</v>
          </cell>
          <cell r="N794">
            <v>4</v>
          </cell>
          <cell r="R794" t="str">
            <v>126149161322</v>
          </cell>
          <cell r="S794" t="str">
            <v>126149161</v>
          </cell>
          <cell r="T794" t="str">
            <v>126149</v>
          </cell>
          <cell r="U794" t="str">
            <v>126</v>
          </cell>
        </row>
        <row r="795">
          <cell r="E795">
            <v>4</v>
          </cell>
          <cell r="F795">
            <v>16</v>
          </cell>
          <cell r="J795">
            <v>5.0999999999999996</v>
          </cell>
          <cell r="N795">
            <v>4</v>
          </cell>
          <cell r="R795" t="str">
            <v>126149161322</v>
          </cell>
          <cell r="S795" t="str">
            <v>126149161</v>
          </cell>
          <cell r="T795" t="str">
            <v>126149</v>
          </cell>
          <cell r="U795" t="str">
            <v>126</v>
          </cell>
        </row>
        <row r="796">
          <cell r="E796">
            <v>4</v>
          </cell>
          <cell r="F796">
            <v>16</v>
          </cell>
          <cell r="J796">
            <v>58.044375000000002</v>
          </cell>
          <cell r="N796">
            <v>4</v>
          </cell>
          <cell r="R796" t="str">
            <v>126149161322</v>
          </cell>
          <cell r="S796" t="str">
            <v>126149161</v>
          </cell>
          <cell r="T796" t="str">
            <v>126149</v>
          </cell>
          <cell r="U796" t="str">
            <v>126</v>
          </cell>
        </row>
        <row r="797">
          <cell r="E797">
            <v>4</v>
          </cell>
          <cell r="F797">
            <v>16</v>
          </cell>
          <cell r="J797">
            <v>1016.1750000000001</v>
          </cell>
          <cell r="N797">
            <v>4</v>
          </cell>
          <cell r="R797" t="str">
            <v>126149161322</v>
          </cell>
          <cell r="S797" t="str">
            <v>126149161</v>
          </cell>
          <cell r="T797" t="str">
            <v>126149</v>
          </cell>
          <cell r="U797" t="str">
            <v>126</v>
          </cell>
        </row>
        <row r="798">
          <cell r="E798">
            <v>4</v>
          </cell>
          <cell r="F798">
            <v>16</v>
          </cell>
          <cell r="J798">
            <v>496.198125</v>
          </cell>
          <cell r="N798">
            <v>4</v>
          </cell>
          <cell r="R798" t="str">
            <v>126149161322</v>
          </cell>
          <cell r="S798" t="str">
            <v>126149161</v>
          </cell>
          <cell r="T798" t="str">
            <v>126149</v>
          </cell>
          <cell r="U798" t="str">
            <v>126</v>
          </cell>
        </row>
        <row r="799">
          <cell r="E799">
            <v>4</v>
          </cell>
          <cell r="F799">
            <v>16</v>
          </cell>
          <cell r="J799">
            <v>798.98640000000012</v>
          </cell>
          <cell r="N799">
            <v>4</v>
          </cell>
          <cell r="R799" t="str">
            <v>126149161322</v>
          </cell>
          <cell r="S799" t="str">
            <v>126149161</v>
          </cell>
          <cell r="T799" t="str">
            <v>126149</v>
          </cell>
          <cell r="U799" t="str">
            <v>126</v>
          </cell>
        </row>
        <row r="800">
          <cell r="E800">
            <v>4</v>
          </cell>
          <cell r="F800">
            <v>16</v>
          </cell>
          <cell r="J800">
            <v>498.18075000000005</v>
          </cell>
          <cell r="N800">
            <v>4</v>
          </cell>
          <cell r="R800" t="str">
            <v>126149161322</v>
          </cell>
          <cell r="S800" t="str">
            <v>126149161</v>
          </cell>
          <cell r="T800" t="str">
            <v>126149</v>
          </cell>
          <cell r="U800" t="str">
            <v>126</v>
          </cell>
        </row>
        <row r="801">
          <cell r="E801">
            <v>4</v>
          </cell>
          <cell r="F801">
            <v>16</v>
          </cell>
          <cell r="J801">
            <v>3169.8922500000003</v>
          </cell>
          <cell r="N801">
            <v>4</v>
          </cell>
          <cell r="R801" t="str">
            <v>126149161322</v>
          </cell>
          <cell r="S801" t="str">
            <v>126149161</v>
          </cell>
          <cell r="T801" t="str">
            <v>126149</v>
          </cell>
          <cell r="U801" t="str">
            <v>126</v>
          </cell>
        </row>
        <row r="802">
          <cell r="E802">
            <v>4</v>
          </cell>
          <cell r="F802">
            <v>16</v>
          </cell>
          <cell r="J802">
            <v>309.72555</v>
          </cell>
          <cell r="N802">
            <v>4</v>
          </cell>
          <cell r="R802" t="str">
            <v>126149161322</v>
          </cell>
          <cell r="S802" t="str">
            <v>126149161</v>
          </cell>
          <cell r="T802" t="str">
            <v>126149</v>
          </cell>
          <cell r="U802" t="str">
            <v>126</v>
          </cell>
        </row>
        <row r="803">
          <cell r="E803">
            <v>4</v>
          </cell>
          <cell r="F803">
            <v>16</v>
          </cell>
          <cell r="J803">
            <v>983.22900000000004</v>
          </cell>
          <cell r="N803">
            <v>4</v>
          </cell>
          <cell r="R803" t="str">
            <v>126149161322</v>
          </cell>
          <cell r="S803" t="str">
            <v>126149161</v>
          </cell>
          <cell r="T803" t="str">
            <v>126149</v>
          </cell>
          <cell r="U803" t="str">
            <v>126</v>
          </cell>
        </row>
        <row r="804">
          <cell r="E804">
            <v>4</v>
          </cell>
          <cell r="F804">
            <v>16</v>
          </cell>
          <cell r="J804">
            <v>704473.94715000002</v>
          </cell>
          <cell r="N804">
            <v>4</v>
          </cell>
          <cell r="R804" t="str">
            <v>126149150151</v>
          </cell>
          <cell r="S804" t="str">
            <v>126149150</v>
          </cell>
          <cell r="T804" t="str">
            <v>126149</v>
          </cell>
          <cell r="U804" t="str">
            <v>126</v>
          </cell>
        </row>
        <row r="805">
          <cell r="E805">
            <v>4</v>
          </cell>
          <cell r="F805">
            <v>16</v>
          </cell>
          <cell r="J805">
            <v>39711.542700000005</v>
          </cell>
          <cell r="N805">
            <v>4</v>
          </cell>
          <cell r="R805" t="str">
            <v>126149333155</v>
          </cell>
          <cell r="S805" t="str">
            <v>126149333</v>
          </cell>
          <cell r="T805" t="str">
            <v>126149</v>
          </cell>
          <cell r="U805" t="str">
            <v>126</v>
          </cell>
        </row>
        <row r="806">
          <cell r="E806">
            <v>4</v>
          </cell>
          <cell r="F806">
            <v>16</v>
          </cell>
          <cell r="J806">
            <v>0</v>
          </cell>
          <cell r="N806">
            <v>4</v>
          </cell>
          <cell r="R806" t="str">
            <v>126149333155</v>
          </cell>
          <cell r="S806" t="str">
            <v>126149333</v>
          </cell>
          <cell r="T806" t="str">
            <v>126149</v>
          </cell>
          <cell r="U806" t="str">
            <v>126</v>
          </cell>
        </row>
        <row r="807">
          <cell r="E807">
            <v>4</v>
          </cell>
          <cell r="F807">
            <v>16</v>
          </cell>
          <cell r="J807">
            <v>0</v>
          </cell>
          <cell r="N807">
            <v>4</v>
          </cell>
          <cell r="R807" t="str">
            <v>126149333155</v>
          </cell>
          <cell r="S807" t="str">
            <v>126149333</v>
          </cell>
          <cell r="T807" t="str">
            <v>126149</v>
          </cell>
          <cell r="U807" t="str">
            <v>126</v>
          </cell>
        </row>
        <row r="808">
          <cell r="E808">
            <v>4</v>
          </cell>
          <cell r="F808">
            <v>16</v>
          </cell>
          <cell r="J808">
            <v>490879.65247500001</v>
          </cell>
          <cell r="N808">
            <v>4</v>
          </cell>
          <cell r="R808" t="str">
            <v>126149333155</v>
          </cell>
          <cell r="S808" t="str">
            <v>126149333</v>
          </cell>
          <cell r="T808" t="str">
            <v>126149</v>
          </cell>
          <cell r="U808" t="str">
            <v>126</v>
          </cell>
        </row>
        <row r="809">
          <cell r="E809">
            <v>4</v>
          </cell>
          <cell r="F809">
            <v>16</v>
          </cell>
          <cell r="J809">
            <v>0</v>
          </cell>
          <cell r="N809">
            <v>4</v>
          </cell>
          <cell r="R809" t="str">
            <v>126149333155</v>
          </cell>
          <cell r="S809" t="str">
            <v>126149333</v>
          </cell>
          <cell r="T809" t="str">
            <v>126149</v>
          </cell>
          <cell r="U809" t="str">
            <v>126</v>
          </cell>
        </row>
        <row r="810">
          <cell r="E810">
            <v>4</v>
          </cell>
          <cell r="F810">
            <v>16</v>
          </cell>
          <cell r="J810">
            <v>5796.8665500000006</v>
          </cell>
          <cell r="N810">
            <v>4</v>
          </cell>
          <cell r="R810" t="str">
            <v>126149333155</v>
          </cell>
          <cell r="S810" t="str">
            <v>126149333</v>
          </cell>
          <cell r="T810" t="str">
            <v>126149</v>
          </cell>
          <cell r="U810" t="str">
            <v>126</v>
          </cell>
        </row>
        <row r="811">
          <cell r="E811">
            <v>4</v>
          </cell>
          <cell r="F811">
            <v>16</v>
          </cell>
          <cell r="J811">
            <v>0</v>
          </cell>
          <cell r="N811">
            <v>4</v>
          </cell>
          <cell r="R811" t="str">
            <v>126149333155</v>
          </cell>
          <cell r="S811" t="str">
            <v>126149333</v>
          </cell>
          <cell r="T811" t="str">
            <v>126149</v>
          </cell>
          <cell r="U811" t="str">
            <v>126</v>
          </cell>
        </row>
        <row r="812">
          <cell r="E812">
            <v>4</v>
          </cell>
          <cell r="F812">
            <v>16</v>
          </cell>
          <cell r="J812">
            <v>0</v>
          </cell>
          <cell r="N812">
            <v>4</v>
          </cell>
          <cell r="R812" t="str">
            <v>126149333155</v>
          </cell>
          <cell r="S812" t="str">
            <v>126149333</v>
          </cell>
          <cell r="T812" t="str">
            <v>126149</v>
          </cell>
          <cell r="U812" t="str">
            <v>126</v>
          </cell>
        </row>
        <row r="813">
          <cell r="E813">
            <v>4</v>
          </cell>
          <cell r="F813">
            <v>16</v>
          </cell>
          <cell r="J813">
            <v>0</v>
          </cell>
          <cell r="N813">
            <v>4</v>
          </cell>
          <cell r="R813" t="str">
            <v>126149333155</v>
          </cell>
          <cell r="S813" t="str">
            <v>126149333</v>
          </cell>
          <cell r="T813" t="str">
            <v>126149</v>
          </cell>
          <cell r="U813" t="str">
            <v>126</v>
          </cell>
        </row>
        <row r="814">
          <cell r="E814">
            <v>4</v>
          </cell>
          <cell r="F814">
            <v>16</v>
          </cell>
          <cell r="J814">
            <v>0</v>
          </cell>
          <cell r="N814">
            <v>4</v>
          </cell>
          <cell r="R814" t="str">
            <v>126149333155</v>
          </cell>
          <cell r="S814" t="str">
            <v>126149333</v>
          </cell>
          <cell r="T814" t="str">
            <v>126149</v>
          </cell>
          <cell r="U814" t="str">
            <v>126</v>
          </cell>
        </row>
        <row r="815">
          <cell r="E815">
            <v>4</v>
          </cell>
          <cell r="F815">
            <v>16</v>
          </cell>
          <cell r="J815">
            <v>0</v>
          </cell>
          <cell r="N815">
            <v>4</v>
          </cell>
          <cell r="R815" t="str">
            <v>126149333155</v>
          </cell>
          <cell r="S815" t="str">
            <v>126149333</v>
          </cell>
          <cell r="T815" t="str">
            <v>126149</v>
          </cell>
          <cell r="U815" t="str">
            <v>126</v>
          </cell>
        </row>
        <row r="816">
          <cell r="E816">
            <v>4</v>
          </cell>
          <cell r="F816">
            <v>16</v>
          </cell>
          <cell r="J816">
            <v>0</v>
          </cell>
          <cell r="N816">
            <v>4</v>
          </cell>
          <cell r="R816" t="str">
            <v>126149333155</v>
          </cell>
          <cell r="S816" t="str">
            <v>126149333</v>
          </cell>
          <cell r="T816" t="str">
            <v>126149</v>
          </cell>
          <cell r="U816" t="str">
            <v>126</v>
          </cell>
        </row>
        <row r="817">
          <cell r="E817">
            <v>4</v>
          </cell>
          <cell r="F817">
            <v>16</v>
          </cell>
          <cell r="J817">
            <v>0</v>
          </cell>
          <cell r="N817">
            <v>4</v>
          </cell>
          <cell r="R817" t="str">
            <v>126149333155</v>
          </cell>
          <cell r="S817" t="str">
            <v>126149333</v>
          </cell>
          <cell r="T817" t="str">
            <v>126149</v>
          </cell>
          <cell r="U817" t="str">
            <v>126</v>
          </cell>
        </row>
        <row r="818">
          <cell r="E818">
            <v>4</v>
          </cell>
          <cell r="F818">
            <v>16</v>
          </cell>
          <cell r="J818">
            <v>0</v>
          </cell>
          <cell r="N818">
            <v>4</v>
          </cell>
          <cell r="R818" t="str">
            <v>126149333155</v>
          </cell>
          <cell r="S818" t="str">
            <v>126149333</v>
          </cell>
          <cell r="T818" t="str">
            <v>126149</v>
          </cell>
          <cell r="U818" t="str">
            <v>126</v>
          </cell>
        </row>
        <row r="819">
          <cell r="E819">
            <v>4</v>
          </cell>
          <cell r="F819">
            <v>16</v>
          </cell>
          <cell r="J819">
            <v>0</v>
          </cell>
          <cell r="N819">
            <v>4</v>
          </cell>
          <cell r="R819" t="str">
            <v>126149333155</v>
          </cell>
          <cell r="S819" t="str">
            <v>126149333</v>
          </cell>
          <cell r="T819" t="str">
            <v>126149</v>
          </cell>
          <cell r="U819" t="str">
            <v>126</v>
          </cell>
        </row>
        <row r="820">
          <cell r="E820">
            <v>4</v>
          </cell>
          <cell r="F820">
            <v>16</v>
          </cell>
          <cell r="J820">
            <v>0</v>
          </cell>
          <cell r="N820">
            <v>4</v>
          </cell>
          <cell r="R820" t="str">
            <v>126149333156</v>
          </cell>
          <cell r="S820" t="str">
            <v>126149333</v>
          </cell>
          <cell r="T820" t="str">
            <v>126149</v>
          </cell>
          <cell r="U820" t="str">
            <v>126</v>
          </cell>
        </row>
        <row r="821">
          <cell r="E821">
            <v>4</v>
          </cell>
          <cell r="F821">
            <v>16</v>
          </cell>
          <cell r="J821">
            <v>0</v>
          </cell>
          <cell r="N821">
            <v>4</v>
          </cell>
          <cell r="R821" t="str">
            <v>126149333156</v>
          </cell>
          <cell r="S821" t="str">
            <v>126149333</v>
          </cell>
          <cell r="T821" t="str">
            <v>126149</v>
          </cell>
          <cell r="U821" t="str">
            <v>126</v>
          </cell>
        </row>
        <row r="822">
          <cell r="E822">
            <v>4</v>
          </cell>
          <cell r="F822">
            <v>16</v>
          </cell>
          <cell r="J822">
            <v>0</v>
          </cell>
          <cell r="N822">
            <v>4</v>
          </cell>
          <cell r="R822" t="str">
            <v>126149333156</v>
          </cell>
          <cell r="S822" t="str">
            <v>126149333</v>
          </cell>
          <cell r="T822" t="str">
            <v>126149</v>
          </cell>
          <cell r="U822" t="str">
            <v>126</v>
          </cell>
        </row>
        <row r="823">
          <cell r="E823">
            <v>4</v>
          </cell>
          <cell r="F823">
            <v>16</v>
          </cell>
          <cell r="J823">
            <v>0</v>
          </cell>
          <cell r="N823">
            <v>4</v>
          </cell>
          <cell r="R823" t="str">
            <v>126149333156</v>
          </cell>
          <cell r="S823" t="str">
            <v>126149333</v>
          </cell>
          <cell r="T823" t="str">
            <v>126149</v>
          </cell>
          <cell r="U823" t="str">
            <v>126</v>
          </cell>
        </row>
        <row r="824">
          <cell r="E824">
            <v>4</v>
          </cell>
          <cell r="F824">
            <v>16</v>
          </cell>
          <cell r="J824">
            <v>0</v>
          </cell>
          <cell r="N824">
            <v>4</v>
          </cell>
          <cell r="R824" t="str">
            <v>126149333156</v>
          </cell>
          <cell r="S824" t="str">
            <v>126149333</v>
          </cell>
          <cell r="T824" t="str">
            <v>126149</v>
          </cell>
          <cell r="U824" t="str">
            <v>126</v>
          </cell>
        </row>
        <row r="825">
          <cell r="E825">
            <v>4</v>
          </cell>
          <cell r="F825">
            <v>16</v>
          </cell>
          <cell r="J825">
            <v>0</v>
          </cell>
          <cell r="N825">
            <v>4</v>
          </cell>
          <cell r="R825" t="str">
            <v>126149333156</v>
          </cell>
          <cell r="S825" t="str">
            <v>126149333</v>
          </cell>
          <cell r="T825" t="str">
            <v>126149</v>
          </cell>
          <cell r="U825" t="str">
            <v>126</v>
          </cell>
        </row>
        <row r="826">
          <cell r="E826">
            <v>4</v>
          </cell>
          <cell r="F826">
            <v>16</v>
          </cell>
          <cell r="J826">
            <v>0</v>
          </cell>
          <cell r="N826">
            <v>4</v>
          </cell>
          <cell r="R826" t="str">
            <v>126149333156</v>
          </cell>
          <cell r="S826" t="str">
            <v>126149333</v>
          </cell>
          <cell r="T826" t="str">
            <v>126149</v>
          </cell>
          <cell r="U826" t="str">
            <v>126</v>
          </cell>
        </row>
        <row r="827">
          <cell r="E827">
            <v>4</v>
          </cell>
          <cell r="F827">
            <v>16</v>
          </cell>
          <cell r="J827">
            <v>0</v>
          </cell>
          <cell r="N827">
            <v>4</v>
          </cell>
          <cell r="R827" t="str">
            <v>126149333156</v>
          </cell>
          <cell r="S827" t="str">
            <v>126149333</v>
          </cell>
          <cell r="T827" t="str">
            <v>126149</v>
          </cell>
          <cell r="U827" t="str">
            <v>126</v>
          </cell>
        </row>
        <row r="828">
          <cell r="E828">
            <v>4</v>
          </cell>
          <cell r="F828">
            <v>16</v>
          </cell>
          <cell r="J828">
            <v>0</v>
          </cell>
          <cell r="N828">
            <v>4</v>
          </cell>
          <cell r="R828" t="str">
            <v>126149333156</v>
          </cell>
          <cell r="S828" t="str">
            <v>126149333</v>
          </cell>
          <cell r="T828" t="str">
            <v>126149</v>
          </cell>
          <cell r="U828" t="str">
            <v>126</v>
          </cell>
        </row>
        <row r="829">
          <cell r="E829">
            <v>4</v>
          </cell>
          <cell r="F829">
            <v>16</v>
          </cell>
          <cell r="J829">
            <v>0</v>
          </cell>
          <cell r="N829">
            <v>4</v>
          </cell>
          <cell r="R829" t="str">
            <v>126149333156</v>
          </cell>
          <cell r="S829" t="str">
            <v>126149333</v>
          </cell>
          <cell r="T829" t="str">
            <v>126149</v>
          </cell>
          <cell r="U829" t="str">
            <v>126</v>
          </cell>
        </row>
        <row r="830">
          <cell r="E830">
            <v>4</v>
          </cell>
          <cell r="F830">
            <v>16</v>
          </cell>
          <cell r="J830">
            <v>0</v>
          </cell>
          <cell r="N830">
            <v>4</v>
          </cell>
          <cell r="R830" t="str">
            <v>126149333156</v>
          </cell>
          <cell r="S830" t="str">
            <v>126149333</v>
          </cell>
          <cell r="T830" t="str">
            <v>126149</v>
          </cell>
          <cell r="U830" t="str">
            <v>126</v>
          </cell>
        </row>
        <row r="831">
          <cell r="E831">
            <v>4</v>
          </cell>
          <cell r="F831">
            <v>16</v>
          </cell>
          <cell r="J831">
            <v>56299.582125000001</v>
          </cell>
          <cell r="N831">
            <v>4</v>
          </cell>
          <cell r="R831" t="str">
            <v>126149162167</v>
          </cell>
          <cell r="S831" t="str">
            <v>126149162</v>
          </cell>
          <cell r="T831" t="str">
            <v>126149</v>
          </cell>
          <cell r="U831" t="str">
            <v>126</v>
          </cell>
        </row>
        <row r="832">
          <cell r="E832">
            <v>4</v>
          </cell>
          <cell r="F832">
            <v>16</v>
          </cell>
          <cell r="J832">
            <v>765.12367500000005</v>
          </cell>
          <cell r="N832">
            <v>4</v>
          </cell>
          <cell r="R832" t="str">
            <v>126149168244</v>
          </cell>
          <cell r="S832" t="str">
            <v>126149168</v>
          </cell>
          <cell r="T832" t="str">
            <v>126149</v>
          </cell>
          <cell r="U832" t="str">
            <v>126</v>
          </cell>
        </row>
        <row r="833">
          <cell r="E833">
            <v>4</v>
          </cell>
          <cell r="F833">
            <v>16</v>
          </cell>
          <cell r="J833">
            <v>3567.1593000000003</v>
          </cell>
          <cell r="N833">
            <v>4</v>
          </cell>
          <cell r="R833" t="str">
            <v>126149168245</v>
          </cell>
          <cell r="S833" t="str">
            <v>126149168</v>
          </cell>
          <cell r="T833" t="str">
            <v>126149</v>
          </cell>
          <cell r="U833" t="str">
            <v>126</v>
          </cell>
        </row>
        <row r="834">
          <cell r="E834">
            <v>4</v>
          </cell>
          <cell r="F834">
            <v>16</v>
          </cell>
          <cell r="J834">
            <v>815.8827</v>
          </cell>
          <cell r="N834">
            <v>4</v>
          </cell>
          <cell r="R834" t="str">
            <v>126149168246</v>
          </cell>
          <cell r="S834" t="str">
            <v>126149168</v>
          </cell>
          <cell r="T834" t="str">
            <v>126149</v>
          </cell>
          <cell r="U834" t="str">
            <v>126</v>
          </cell>
        </row>
        <row r="835">
          <cell r="E835">
            <v>4</v>
          </cell>
          <cell r="F835">
            <v>16</v>
          </cell>
          <cell r="J835">
            <v>-5995.9437750000006</v>
          </cell>
          <cell r="N835">
            <v>4</v>
          </cell>
          <cell r="R835" t="str">
            <v>169187236261</v>
          </cell>
          <cell r="S835" t="str">
            <v>169187236</v>
          </cell>
          <cell r="T835" t="str">
            <v>169187</v>
          </cell>
          <cell r="U835" t="str">
            <v>169</v>
          </cell>
        </row>
        <row r="836">
          <cell r="E836">
            <v>4</v>
          </cell>
          <cell r="F836">
            <v>16</v>
          </cell>
          <cell r="J836">
            <v>2132.2500749999999</v>
          </cell>
          <cell r="N836">
            <v>4</v>
          </cell>
          <cell r="R836" t="str">
            <v>126149168262</v>
          </cell>
          <cell r="S836" t="str">
            <v>126149168</v>
          </cell>
          <cell r="T836" t="str">
            <v>126149</v>
          </cell>
          <cell r="U836" t="str">
            <v>126</v>
          </cell>
        </row>
        <row r="837">
          <cell r="E837">
            <v>4</v>
          </cell>
          <cell r="F837">
            <v>16</v>
          </cell>
          <cell r="J837">
            <v>-393.92782500000004</v>
          </cell>
          <cell r="N837">
            <v>4</v>
          </cell>
          <cell r="R837" t="str">
            <v>169187236263</v>
          </cell>
          <cell r="S837" t="str">
            <v>169187236</v>
          </cell>
          <cell r="T837" t="str">
            <v>169187</v>
          </cell>
          <cell r="U837" t="str">
            <v>169</v>
          </cell>
        </row>
        <row r="838">
          <cell r="E838">
            <v>4</v>
          </cell>
          <cell r="F838">
            <v>16</v>
          </cell>
          <cell r="J838">
            <v>466.21012500000001</v>
          </cell>
          <cell r="N838">
            <v>4</v>
          </cell>
          <cell r="R838" t="str">
            <v>126149168264</v>
          </cell>
          <cell r="S838" t="str">
            <v>126149168</v>
          </cell>
          <cell r="T838" t="str">
            <v>126149</v>
          </cell>
          <cell r="U838" t="str">
            <v>126</v>
          </cell>
        </row>
        <row r="839">
          <cell r="E839">
            <v>4</v>
          </cell>
          <cell r="F839">
            <v>16</v>
          </cell>
          <cell r="J839">
            <v>40.636800000000001</v>
          </cell>
          <cell r="N839">
            <v>4</v>
          </cell>
          <cell r="R839" t="str">
            <v>126149168266</v>
          </cell>
          <cell r="S839" t="str">
            <v>126149168</v>
          </cell>
          <cell r="T839" t="str">
            <v>126149</v>
          </cell>
          <cell r="U839" t="str">
            <v>126</v>
          </cell>
        </row>
        <row r="840">
          <cell r="E840">
            <v>4</v>
          </cell>
          <cell r="F840">
            <v>16</v>
          </cell>
          <cell r="J840">
            <v>1205.429625</v>
          </cell>
          <cell r="N840">
            <v>4</v>
          </cell>
          <cell r="R840" t="str">
            <v>126149168269</v>
          </cell>
          <cell r="S840" t="str">
            <v>126149168</v>
          </cell>
          <cell r="T840" t="str">
            <v>126149</v>
          </cell>
          <cell r="U840" t="str">
            <v>126</v>
          </cell>
        </row>
        <row r="841">
          <cell r="E841">
            <v>4</v>
          </cell>
          <cell r="F841">
            <v>16</v>
          </cell>
          <cell r="J841">
            <v>0</v>
          </cell>
          <cell r="N841">
            <v>4</v>
          </cell>
          <cell r="R841" t="str">
            <v>126149168275</v>
          </cell>
          <cell r="S841" t="str">
            <v>126149168</v>
          </cell>
          <cell r="T841" t="str">
            <v>126149</v>
          </cell>
          <cell r="U841" t="str">
            <v>126</v>
          </cell>
        </row>
        <row r="842">
          <cell r="E842">
            <v>4</v>
          </cell>
          <cell r="F842">
            <v>16</v>
          </cell>
          <cell r="J842">
            <v>114737.99077500001</v>
          </cell>
          <cell r="N842">
            <v>4</v>
          </cell>
          <cell r="R842" t="str">
            <v>126149168276</v>
          </cell>
          <cell r="S842" t="str">
            <v>126149168</v>
          </cell>
          <cell r="T842" t="str">
            <v>126149</v>
          </cell>
          <cell r="U842" t="str">
            <v>126</v>
          </cell>
        </row>
        <row r="843">
          <cell r="E843">
            <v>4</v>
          </cell>
          <cell r="F843">
            <v>16</v>
          </cell>
          <cell r="J843">
            <v>1456.3955249999999</v>
          </cell>
          <cell r="N843">
            <v>4</v>
          </cell>
          <cell r="R843" t="str">
            <v>126149168277</v>
          </cell>
          <cell r="S843" t="str">
            <v>126149168</v>
          </cell>
          <cell r="T843" t="str">
            <v>126149</v>
          </cell>
          <cell r="U843" t="str">
            <v>126</v>
          </cell>
        </row>
        <row r="844">
          <cell r="E844">
            <v>4</v>
          </cell>
          <cell r="F844">
            <v>16</v>
          </cell>
          <cell r="J844">
            <v>170432.31</v>
          </cell>
          <cell r="N844">
            <v>4</v>
          </cell>
          <cell r="R844" t="str">
            <v>126149168324</v>
          </cell>
          <cell r="S844" t="str">
            <v>126149168</v>
          </cell>
          <cell r="T844" t="str">
            <v>126149</v>
          </cell>
          <cell r="U844" t="str">
            <v>126</v>
          </cell>
        </row>
        <row r="845">
          <cell r="E845">
            <v>4</v>
          </cell>
          <cell r="F845">
            <v>16</v>
          </cell>
          <cell r="J845">
            <v>-395629.07152499998</v>
          </cell>
          <cell r="N845">
            <v>4</v>
          </cell>
          <cell r="R845" t="str">
            <v>169187188190</v>
          </cell>
          <cell r="S845" t="str">
            <v>169187188</v>
          </cell>
          <cell r="T845" t="str">
            <v>169187</v>
          </cell>
          <cell r="U845" t="str">
            <v>169</v>
          </cell>
        </row>
        <row r="846">
          <cell r="E846">
            <v>4</v>
          </cell>
          <cell r="F846">
            <v>16</v>
          </cell>
          <cell r="J846">
            <v>-8900.52</v>
          </cell>
          <cell r="N846">
            <v>4</v>
          </cell>
          <cell r="R846" t="str">
            <v>169180184548</v>
          </cell>
          <cell r="S846" t="str">
            <v>169180184</v>
          </cell>
          <cell r="T846" t="str">
            <v>169180</v>
          </cell>
          <cell r="U846" t="str">
            <v>169</v>
          </cell>
        </row>
        <row r="847">
          <cell r="E847">
            <v>4</v>
          </cell>
          <cell r="F847">
            <v>16</v>
          </cell>
          <cell r="J847">
            <v>-1821379.473</v>
          </cell>
          <cell r="N847">
            <v>4</v>
          </cell>
          <cell r="R847" t="str">
            <v>169187188189</v>
          </cell>
          <cell r="S847" t="str">
            <v>169187188</v>
          </cell>
          <cell r="T847" t="str">
            <v>169187</v>
          </cell>
          <cell r="U847" t="str">
            <v>169</v>
          </cell>
        </row>
        <row r="848">
          <cell r="E848">
            <v>4</v>
          </cell>
          <cell r="F848">
            <v>16</v>
          </cell>
          <cell r="J848">
            <v>0</v>
          </cell>
          <cell r="N848">
            <v>4</v>
          </cell>
          <cell r="R848" t="str">
            <v>169187229231</v>
          </cell>
          <cell r="S848" t="str">
            <v>169187229</v>
          </cell>
          <cell r="T848" t="str">
            <v>169187</v>
          </cell>
          <cell r="U848" t="str">
            <v>169</v>
          </cell>
        </row>
        <row r="849">
          <cell r="E849">
            <v>4</v>
          </cell>
          <cell r="F849">
            <v>16</v>
          </cell>
          <cell r="J849">
            <v>0</v>
          </cell>
          <cell r="N849">
            <v>4</v>
          </cell>
          <cell r="R849" t="str">
            <v>169187210211</v>
          </cell>
          <cell r="S849" t="str">
            <v>169187210</v>
          </cell>
          <cell r="T849" t="str">
            <v>169187</v>
          </cell>
          <cell r="U849" t="str">
            <v>169</v>
          </cell>
        </row>
        <row r="850">
          <cell r="E850">
            <v>4</v>
          </cell>
          <cell r="F850">
            <v>16</v>
          </cell>
          <cell r="J850">
            <v>0</v>
          </cell>
          <cell r="N850">
            <v>4</v>
          </cell>
          <cell r="R850" t="str">
            <v>169187210212</v>
          </cell>
          <cell r="S850" t="str">
            <v>169187210</v>
          </cell>
          <cell r="T850" t="str">
            <v>169187</v>
          </cell>
          <cell r="U850" t="str">
            <v>169</v>
          </cell>
        </row>
        <row r="851">
          <cell r="E851">
            <v>4</v>
          </cell>
          <cell r="F851">
            <v>16</v>
          </cell>
          <cell r="J851">
            <v>0</v>
          </cell>
          <cell r="N851">
            <v>4</v>
          </cell>
          <cell r="R851" t="str">
            <v>169187210214</v>
          </cell>
          <cell r="S851" t="str">
            <v>169187210</v>
          </cell>
          <cell r="T851" t="str">
            <v>169187</v>
          </cell>
          <cell r="U851" t="str">
            <v>169</v>
          </cell>
        </row>
        <row r="852">
          <cell r="E852">
            <v>4</v>
          </cell>
          <cell r="F852">
            <v>16</v>
          </cell>
          <cell r="J852">
            <v>0</v>
          </cell>
          <cell r="N852">
            <v>4</v>
          </cell>
          <cell r="R852" t="str">
            <v>169187210215</v>
          </cell>
          <cell r="S852" t="str">
            <v>169187210</v>
          </cell>
          <cell r="T852" t="str">
            <v>169187</v>
          </cell>
          <cell r="U852" t="str">
            <v>169</v>
          </cell>
        </row>
        <row r="853">
          <cell r="E853">
            <v>4</v>
          </cell>
          <cell r="F853">
            <v>16</v>
          </cell>
          <cell r="J853">
            <v>-584655.17700000003</v>
          </cell>
          <cell r="N853">
            <v>4</v>
          </cell>
          <cell r="R853" t="str">
            <v>169187210216</v>
          </cell>
          <cell r="S853" t="str">
            <v>169187210</v>
          </cell>
          <cell r="T853" t="str">
            <v>169187</v>
          </cell>
          <cell r="U853" t="str">
            <v>169</v>
          </cell>
        </row>
        <row r="854">
          <cell r="E854">
            <v>4</v>
          </cell>
          <cell r="F854">
            <v>16</v>
          </cell>
          <cell r="J854">
            <v>0</v>
          </cell>
          <cell r="N854">
            <v>4</v>
          </cell>
          <cell r="R854" t="str">
            <v>169187210218</v>
          </cell>
          <cell r="S854" t="str">
            <v>169187210</v>
          </cell>
          <cell r="T854" t="str">
            <v>169187</v>
          </cell>
          <cell r="U854" t="str">
            <v>169</v>
          </cell>
        </row>
        <row r="855">
          <cell r="E855">
            <v>4</v>
          </cell>
          <cell r="F855">
            <v>16</v>
          </cell>
          <cell r="J855">
            <v>-108196.9743</v>
          </cell>
          <cell r="N855">
            <v>4</v>
          </cell>
          <cell r="R855" t="str">
            <v>169187210220</v>
          </cell>
          <cell r="S855" t="str">
            <v>169187210</v>
          </cell>
          <cell r="T855" t="str">
            <v>169187</v>
          </cell>
          <cell r="U855" t="str">
            <v>169</v>
          </cell>
        </row>
        <row r="856">
          <cell r="E856">
            <v>4</v>
          </cell>
          <cell r="F856">
            <v>16</v>
          </cell>
          <cell r="J856">
            <v>0</v>
          </cell>
          <cell r="N856">
            <v>4</v>
          </cell>
          <cell r="R856" t="str">
            <v>169187210221</v>
          </cell>
          <cell r="S856" t="str">
            <v>169187210</v>
          </cell>
          <cell r="T856" t="str">
            <v>169187</v>
          </cell>
          <cell r="U856" t="str">
            <v>169</v>
          </cell>
        </row>
        <row r="857">
          <cell r="E857">
            <v>4</v>
          </cell>
          <cell r="F857">
            <v>16</v>
          </cell>
          <cell r="J857">
            <v>0</v>
          </cell>
          <cell r="N857">
            <v>4</v>
          </cell>
          <cell r="R857" t="str">
            <v>169187210222</v>
          </cell>
          <cell r="S857" t="str">
            <v>169187210</v>
          </cell>
          <cell r="T857" t="str">
            <v>169187</v>
          </cell>
          <cell r="U857" t="str">
            <v>169</v>
          </cell>
        </row>
        <row r="858">
          <cell r="E858">
            <v>4</v>
          </cell>
          <cell r="F858">
            <v>16</v>
          </cell>
          <cell r="J858">
            <v>0</v>
          </cell>
          <cell r="N858">
            <v>4</v>
          </cell>
          <cell r="R858" t="str">
            <v>169187210223</v>
          </cell>
          <cell r="S858" t="str">
            <v>169187210</v>
          </cell>
          <cell r="T858" t="str">
            <v>169187</v>
          </cell>
          <cell r="U858" t="str">
            <v>169</v>
          </cell>
        </row>
        <row r="859">
          <cell r="E859">
            <v>4</v>
          </cell>
          <cell r="F859">
            <v>16</v>
          </cell>
          <cell r="J859">
            <v>0</v>
          </cell>
          <cell r="N859">
            <v>4</v>
          </cell>
          <cell r="R859" t="str">
            <v>169187210224</v>
          </cell>
          <cell r="S859" t="str">
            <v>169187210</v>
          </cell>
          <cell r="T859" t="str">
            <v>169187</v>
          </cell>
          <cell r="U859" t="str">
            <v>169</v>
          </cell>
        </row>
        <row r="860">
          <cell r="E860">
            <v>4</v>
          </cell>
          <cell r="F860">
            <v>16</v>
          </cell>
          <cell r="J860">
            <v>0</v>
          </cell>
          <cell r="N860">
            <v>4</v>
          </cell>
          <cell r="R860" t="str">
            <v>169187210225</v>
          </cell>
          <cell r="S860" t="str">
            <v>169187210</v>
          </cell>
          <cell r="T860" t="str">
            <v>169187</v>
          </cell>
          <cell r="U860" t="str">
            <v>169</v>
          </cell>
        </row>
        <row r="861">
          <cell r="E861">
            <v>4</v>
          </cell>
          <cell r="F861">
            <v>16</v>
          </cell>
          <cell r="J861">
            <v>0</v>
          </cell>
          <cell r="N861">
            <v>4</v>
          </cell>
          <cell r="R861" t="str">
            <v>169187210226</v>
          </cell>
          <cell r="S861" t="str">
            <v>169187210</v>
          </cell>
          <cell r="T861" t="str">
            <v>169187</v>
          </cell>
          <cell r="U861" t="str">
            <v>169</v>
          </cell>
        </row>
        <row r="862">
          <cell r="E862">
            <v>4</v>
          </cell>
          <cell r="F862">
            <v>16</v>
          </cell>
          <cell r="J862">
            <v>-236873.137575</v>
          </cell>
          <cell r="N862">
            <v>4</v>
          </cell>
          <cell r="R862" t="str">
            <v>169187210549</v>
          </cell>
          <cell r="S862" t="str">
            <v>169187210</v>
          </cell>
          <cell r="T862" t="str">
            <v>169187</v>
          </cell>
          <cell r="U862" t="str">
            <v>169</v>
          </cell>
        </row>
        <row r="863">
          <cell r="E863">
            <v>4</v>
          </cell>
          <cell r="F863">
            <v>16</v>
          </cell>
          <cell r="J863">
            <v>0</v>
          </cell>
          <cell r="N863">
            <v>4</v>
          </cell>
          <cell r="R863" t="str">
            <v>169187210228</v>
          </cell>
          <cell r="S863" t="str">
            <v>169187210</v>
          </cell>
          <cell r="T863" t="str">
            <v>169187</v>
          </cell>
          <cell r="U863" t="str">
            <v>169</v>
          </cell>
        </row>
        <row r="864">
          <cell r="E864">
            <v>4</v>
          </cell>
          <cell r="F864">
            <v>16</v>
          </cell>
          <cell r="J864">
            <v>0</v>
          </cell>
          <cell r="N864">
            <v>4</v>
          </cell>
          <cell r="R864" t="str">
            <v>169187210228</v>
          </cell>
          <cell r="S864" t="str">
            <v>169187210</v>
          </cell>
          <cell r="T864" t="str">
            <v>169187</v>
          </cell>
          <cell r="U864" t="str">
            <v>169</v>
          </cell>
        </row>
        <row r="865">
          <cell r="E865">
            <v>4</v>
          </cell>
          <cell r="F865">
            <v>16</v>
          </cell>
          <cell r="J865">
            <v>0</v>
          </cell>
          <cell r="N865">
            <v>4</v>
          </cell>
          <cell r="R865" t="str">
            <v>169187210228</v>
          </cell>
          <cell r="S865" t="str">
            <v>169187210</v>
          </cell>
          <cell r="T865" t="str">
            <v>169187</v>
          </cell>
          <cell r="U865" t="str">
            <v>169</v>
          </cell>
        </row>
        <row r="866">
          <cell r="E866">
            <v>4</v>
          </cell>
          <cell r="F866">
            <v>16</v>
          </cell>
          <cell r="J866">
            <v>0</v>
          </cell>
          <cell r="N866">
            <v>4</v>
          </cell>
          <cell r="R866" t="str">
            <v>169187210228</v>
          </cell>
          <cell r="S866" t="str">
            <v>169187210</v>
          </cell>
          <cell r="T866" t="str">
            <v>169187</v>
          </cell>
          <cell r="U866" t="str">
            <v>169</v>
          </cell>
        </row>
        <row r="867">
          <cell r="E867">
            <v>4</v>
          </cell>
          <cell r="F867">
            <v>16</v>
          </cell>
          <cell r="J867">
            <v>0</v>
          </cell>
          <cell r="N867">
            <v>4</v>
          </cell>
          <cell r="R867" t="str">
            <v>169187210228</v>
          </cell>
          <cell r="S867" t="str">
            <v>169187210</v>
          </cell>
          <cell r="T867" t="str">
            <v>169187</v>
          </cell>
          <cell r="U867" t="str">
            <v>169</v>
          </cell>
        </row>
        <row r="868">
          <cell r="E868">
            <v>4</v>
          </cell>
          <cell r="F868">
            <v>16</v>
          </cell>
          <cell r="J868">
            <v>0</v>
          </cell>
          <cell r="N868">
            <v>4</v>
          </cell>
          <cell r="R868" t="str">
            <v>169187210228</v>
          </cell>
          <cell r="S868" t="str">
            <v>169187210</v>
          </cell>
          <cell r="T868" t="str">
            <v>169187</v>
          </cell>
          <cell r="U868" t="str">
            <v>169</v>
          </cell>
        </row>
        <row r="869">
          <cell r="E869">
            <v>4</v>
          </cell>
          <cell r="F869">
            <v>16</v>
          </cell>
          <cell r="J869">
            <v>0</v>
          </cell>
          <cell r="N869">
            <v>4</v>
          </cell>
          <cell r="R869" t="str">
            <v>169187210228</v>
          </cell>
          <cell r="S869" t="str">
            <v>169187210</v>
          </cell>
          <cell r="T869" t="str">
            <v>169187</v>
          </cell>
          <cell r="U869" t="str">
            <v>169</v>
          </cell>
        </row>
        <row r="870">
          <cell r="E870">
            <v>4</v>
          </cell>
          <cell r="F870">
            <v>16</v>
          </cell>
          <cell r="J870">
            <v>0</v>
          </cell>
          <cell r="N870">
            <v>4</v>
          </cell>
          <cell r="R870" t="str">
            <v>169187210228</v>
          </cell>
          <cell r="S870" t="str">
            <v>169187210</v>
          </cell>
          <cell r="T870" t="str">
            <v>169187</v>
          </cell>
          <cell r="U870" t="str">
            <v>169</v>
          </cell>
        </row>
        <row r="871">
          <cell r="E871">
            <v>4</v>
          </cell>
          <cell r="F871">
            <v>16</v>
          </cell>
          <cell r="J871">
            <v>0</v>
          </cell>
          <cell r="N871">
            <v>4</v>
          </cell>
          <cell r="R871" t="str">
            <v>169187210228</v>
          </cell>
          <cell r="S871" t="str">
            <v>169187210</v>
          </cell>
          <cell r="T871" t="str">
            <v>169187</v>
          </cell>
          <cell r="U871" t="str">
            <v>169</v>
          </cell>
        </row>
        <row r="872">
          <cell r="E872">
            <v>4</v>
          </cell>
          <cell r="F872">
            <v>16</v>
          </cell>
          <cell r="J872">
            <v>0</v>
          </cell>
          <cell r="N872">
            <v>4</v>
          </cell>
          <cell r="R872" t="str">
            <v>169187210228</v>
          </cell>
          <cell r="S872" t="str">
            <v>169187210</v>
          </cell>
          <cell r="T872" t="str">
            <v>169187</v>
          </cell>
          <cell r="U872" t="str">
            <v>169</v>
          </cell>
        </row>
        <row r="873">
          <cell r="E873">
            <v>4</v>
          </cell>
          <cell r="F873">
            <v>16</v>
          </cell>
          <cell r="J873">
            <v>-12263.16165</v>
          </cell>
          <cell r="N873">
            <v>4</v>
          </cell>
          <cell r="R873" t="str">
            <v>169187191192</v>
          </cell>
          <cell r="S873" t="str">
            <v>169187191</v>
          </cell>
          <cell r="T873" t="str">
            <v>169187</v>
          </cell>
          <cell r="U873" t="str">
            <v>169</v>
          </cell>
        </row>
        <row r="874">
          <cell r="E874">
            <v>4</v>
          </cell>
          <cell r="F874">
            <v>16</v>
          </cell>
          <cell r="J874">
            <v>-274991.77560000005</v>
          </cell>
          <cell r="N874">
            <v>4</v>
          </cell>
          <cell r="R874" t="str">
            <v>169187191193</v>
          </cell>
          <cell r="S874" t="str">
            <v>169187191</v>
          </cell>
          <cell r="T874" t="str">
            <v>169187</v>
          </cell>
          <cell r="U874" t="str">
            <v>169</v>
          </cell>
        </row>
        <row r="875">
          <cell r="E875">
            <v>4</v>
          </cell>
          <cell r="F875">
            <v>16</v>
          </cell>
          <cell r="J875">
            <v>5774.5362000000005</v>
          </cell>
          <cell r="N875">
            <v>4</v>
          </cell>
          <cell r="R875" t="str">
            <v>169187191194</v>
          </cell>
          <cell r="S875" t="str">
            <v>169187191</v>
          </cell>
          <cell r="T875" t="str">
            <v>169187</v>
          </cell>
          <cell r="U875" t="str">
            <v>169</v>
          </cell>
        </row>
        <row r="876">
          <cell r="E876">
            <v>4</v>
          </cell>
          <cell r="F876">
            <v>16</v>
          </cell>
          <cell r="J876">
            <v>-3857.2575000000002</v>
          </cell>
          <cell r="N876">
            <v>4</v>
          </cell>
          <cell r="R876" t="str">
            <v>169187191195</v>
          </cell>
          <cell r="S876" t="str">
            <v>169187191</v>
          </cell>
          <cell r="T876" t="str">
            <v>169187</v>
          </cell>
          <cell r="U876" t="str">
            <v>169</v>
          </cell>
        </row>
        <row r="877">
          <cell r="E877">
            <v>4</v>
          </cell>
          <cell r="F877">
            <v>16</v>
          </cell>
          <cell r="J877">
            <v>-25500.184875000003</v>
          </cell>
          <cell r="N877">
            <v>4</v>
          </cell>
          <cell r="R877" t="str">
            <v>169187191196</v>
          </cell>
          <cell r="S877" t="str">
            <v>169187191</v>
          </cell>
          <cell r="T877" t="str">
            <v>169187</v>
          </cell>
          <cell r="U877" t="str">
            <v>169</v>
          </cell>
        </row>
        <row r="878">
          <cell r="E878">
            <v>4</v>
          </cell>
          <cell r="F878">
            <v>16</v>
          </cell>
          <cell r="J878">
            <v>-50314.222125</v>
          </cell>
          <cell r="N878">
            <v>4</v>
          </cell>
          <cell r="R878" t="str">
            <v>169187191198</v>
          </cell>
          <cell r="S878" t="str">
            <v>169187191</v>
          </cell>
          <cell r="T878" t="str">
            <v>169187</v>
          </cell>
          <cell r="U878" t="str">
            <v>169</v>
          </cell>
        </row>
        <row r="879">
          <cell r="E879">
            <v>4</v>
          </cell>
          <cell r="F879">
            <v>16</v>
          </cell>
          <cell r="J879">
            <v>-35135.464425000006</v>
          </cell>
          <cell r="N879">
            <v>4</v>
          </cell>
          <cell r="R879" t="str">
            <v>169187199200</v>
          </cell>
          <cell r="S879" t="str">
            <v>169187199</v>
          </cell>
          <cell r="T879" t="str">
            <v>169187</v>
          </cell>
          <cell r="U879" t="str">
            <v>169</v>
          </cell>
        </row>
        <row r="880">
          <cell r="E880">
            <v>4</v>
          </cell>
          <cell r="F880">
            <v>16</v>
          </cell>
          <cell r="J880">
            <v>-140745.49049999999</v>
          </cell>
          <cell r="N880">
            <v>4</v>
          </cell>
          <cell r="R880" t="str">
            <v>169187199201</v>
          </cell>
          <cell r="S880" t="str">
            <v>169187199</v>
          </cell>
          <cell r="T880" t="str">
            <v>169187</v>
          </cell>
          <cell r="U880" t="str">
            <v>169</v>
          </cell>
        </row>
        <row r="881">
          <cell r="E881">
            <v>4</v>
          </cell>
          <cell r="F881">
            <v>16</v>
          </cell>
          <cell r="J881">
            <v>-1042948.4432250001</v>
          </cell>
          <cell r="N881">
            <v>4</v>
          </cell>
          <cell r="R881" t="str">
            <v>169187199202</v>
          </cell>
          <cell r="S881" t="str">
            <v>169187199</v>
          </cell>
          <cell r="T881" t="str">
            <v>169187</v>
          </cell>
          <cell r="U881" t="str">
            <v>169</v>
          </cell>
        </row>
        <row r="882">
          <cell r="E882">
            <v>4</v>
          </cell>
          <cell r="F882">
            <v>16</v>
          </cell>
          <cell r="J882">
            <v>-47945.474849999999</v>
          </cell>
          <cell r="N882">
            <v>4</v>
          </cell>
          <cell r="R882" t="str">
            <v>169187199203</v>
          </cell>
          <cell r="S882" t="str">
            <v>169187199</v>
          </cell>
          <cell r="T882" t="str">
            <v>169187</v>
          </cell>
          <cell r="U882" t="str">
            <v>169</v>
          </cell>
        </row>
        <row r="883">
          <cell r="E883">
            <v>4</v>
          </cell>
          <cell r="F883">
            <v>16</v>
          </cell>
          <cell r="J883">
            <v>-152111.47545</v>
          </cell>
          <cell r="N883">
            <v>4</v>
          </cell>
          <cell r="R883" t="str">
            <v>169187199204</v>
          </cell>
          <cell r="S883" t="str">
            <v>169187199</v>
          </cell>
          <cell r="T883" t="str">
            <v>169187</v>
          </cell>
          <cell r="U883" t="str">
            <v>169</v>
          </cell>
        </row>
        <row r="884">
          <cell r="E884">
            <v>4</v>
          </cell>
          <cell r="F884">
            <v>16</v>
          </cell>
          <cell r="J884">
            <v>0</v>
          </cell>
          <cell r="N884">
            <v>4</v>
          </cell>
          <cell r="R884" t="str">
            <v>169187229232</v>
          </cell>
          <cell r="S884" t="str">
            <v>169187229</v>
          </cell>
          <cell r="T884" t="str">
            <v>169187</v>
          </cell>
          <cell r="U884" t="str">
            <v>169</v>
          </cell>
        </row>
        <row r="885">
          <cell r="E885">
            <v>4</v>
          </cell>
          <cell r="F885">
            <v>16</v>
          </cell>
          <cell r="J885">
            <v>0</v>
          </cell>
          <cell r="N885">
            <v>4</v>
          </cell>
          <cell r="R885" t="str">
            <v>169187229233</v>
          </cell>
          <cell r="S885" t="str">
            <v>169187229</v>
          </cell>
          <cell r="T885" t="str">
            <v>169187</v>
          </cell>
          <cell r="U885" t="str">
            <v>169</v>
          </cell>
        </row>
        <row r="886">
          <cell r="E886">
            <v>4</v>
          </cell>
          <cell r="F886">
            <v>16</v>
          </cell>
          <cell r="J886">
            <v>-364131.73417499999</v>
          </cell>
          <cell r="N886">
            <v>4</v>
          </cell>
          <cell r="R886" t="str">
            <v>169187229234</v>
          </cell>
          <cell r="S886" t="str">
            <v>169187229</v>
          </cell>
          <cell r="T886" t="str">
            <v>169187</v>
          </cell>
          <cell r="U886" t="str">
            <v>169</v>
          </cell>
        </row>
        <row r="887">
          <cell r="E887">
            <v>4</v>
          </cell>
          <cell r="F887">
            <v>16</v>
          </cell>
          <cell r="J887">
            <v>113396.78512500001</v>
          </cell>
          <cell r="N887">
            <v>4</v>
          </cell>
          <cell r="R887" t="str">
            <v>169187205999</v>
          </cell>
          <cell r="S887" t="str">
            <v>169187205</v>
          </cell>
          <cell r="T887" t="str">
            <v>169187</v>
          </cell>
          <cell r="U887" t="str">
            <v>169</v>
          </cell>
        </row>
        <row r="888">
          <cell r="E888">
            <v>4</v>
          </cell>
          <cell r="F888">
            <v>16</v>
          </cell>
          <cell r="J888">
            <v>-1826591.161725</v>
          </cell>
          <cell r="N888">
            <v>4</v>
          </cell>
          <cell r="R888" t="str">
            <v>169187206207</v>
          </cell>
          <cell r="S888" t="str">
            <v>169187206</v>
          </cell>
          <cell r="T888" t="str">
            <v>169187</v>
          </cell>
          <cell r="U888" t="str">
            <v>169</v>
          </cell>
        </row>
        <row r="889">
          <cell r="E889">
            <v>4</v>
          </cell>
          <cell r="F889">
            <v>16</v>
          </cell>
          <cell r="J889">
            <v>1675.958175</v>
          </cell>
          <cell r="N889">
            <v>4</v>
          </cell>
          <cell r="R889" t="str">
            <v>169187206332</v>
          </cell>
          <cell r="S889" t="str">
            <v>169187206</v>
          </cell>
          <cell r="T889" t="str">
            <v>169187</v>
          </cell>
          <cell r="U889" t="str">
            <v>169</v>
          </cell>
        </row>
        <row r="890">
          <cell r="E890">
            <v>4</v>
          </cell>
          <cell r="F890">
            <v>16</v>
          </cell>
          <cell r="J890">
            <v>1325113.2069000001</v>
          </cell>
          <cell r="N890">
            <v>4</v>
          </cell>
          <cell r="R890" t="str">
            <v>169187206208</v>
          </cell>
          <cell r="S890" t="str">
            <v>169187206</v>
          </cell>
          <cell r="T890" t="str">
            <v>169187</v>
          </cell>
          <cell r="U890" t="str">
            <v>169</v>
          </cell>
        </row>
        <row r="891">
          <cell r="E891">
            <v>4</v>
          </cell>
          <cell r="F891">
            <v>16</v>
          </cell>
          <cell r="J891">
            <v>45275.487150000001</v>
          </cell>
          <cell r="N891">
            <v>4</v>
          </cell>
          <cell r="R891" t="str">
            <v>169187206209</v>
          </cell>
          <cell r="S891" t="str">
            <v>169187206</v>
          </cell>
          <cell r="T891" t="str">
            <v>169187</v>
          </cell>
          <cell r="U891" t="str">
            <v>169</v>
          </cell>
        </row>
        <row r="892">
          <cell r="E892">
            <v>4</v>
          </cell>
          <cell r="F892">
            <v>16</v>
          </cell>
          <cell r="J892">
            <v>0</v>
          </cell>
          <cell r="N892">
            <v>4</v>
          </cell>
          <cell r="R892" t="str">
            <v>126149168305</v>
          </cell>
          <cell r="S892" t="str">
            <v>126149168</v>
          </cell>
          <cell r="T892" t="str">
            <v>126149</v>
          </cell>
          <cell r="U892" t="str">
            <v>126</v>
          </cell>
        </row>
        <row r="893">
          <cell r="E893">
            <v>4</v>
          </cell>
          <cell r="F893">
            <v>16</v>
          </cell>
          <cell r="J893">
            <v>2699472.1808249997</v>
          </cell>
          <cell r="N893">
            <v>4</v>
          </cell>
          <cell r="R893" t="str">
            <v>169170175178</v>
          </cell>
          <cell r="S893" t="str">
            <v>169170175</v>
          </cell>
          <cell r="T893" t="str">
            <v>169170</v>
          </cell>
          <cell r="U893" t="str">
            <v>169</v>
          </cell>
        </row>
        <row r="894">
          <cell r="E894">
            <v>2</v>
          </cell>
          <cell r="F894">
            <v>16</v>
          </cell>
          <cell r="J894">
            <v>0</v>
          </cell>
          <cell r="N894">
            <v>8</v>
          </cell>
          <cell r="R894" t="str">
            <v>002006999999</v>
          </cell>
          <cell r="S894" t="str">
            <v>002006999</v>
          </cell>
          <cell r="T894" t="str">
            <v>002006</v>
          </cell>
          <cell r="U894" t="str">
            <v>002</v>
          </cell>
        </row>
        <row r="895">
          <cell r="E895">
            <v>2</v>
          </cell>
          <cell r="F895">
            <v>16</v>
          </cell>
          <cell r="J895">
            <v>-11660.9305276</v>
          </cell>
          <cell r="N895">
            <v>22</v>
          </cell>
          <cell r="R895" t="str">
            <v>002006999999</v>
          </cell>
          <cell r="S895" t="str">
            <v>002006999</v>
          </cell>
          <cell r="T895" t="str">
            <v>002006</v>
          </cell>
          <cell r="U895" t="str">
            <v>002</v>
          </cell>
        </row>
        <row r="896">
          <cell r="E896">
            <v>2</v>
          </cell>
          <cell r="F896">
            <v>16</v>
          </cell>
          <cell r="J896">
            <v>-441147.61949860002</v>
          </cell>
          <cell r="N896">
            <v>2</v>
          </cell>
          <cell r="R896" t="str">
            <v>002006999999</v>
          </cell>
          <cell r="S896" t="str">
            <v>002006999</v>
          </cell>
          <cell r="T896" t="str">
            <v>002006</v>
          </cell>
          <cell r="U896" t="str">
            <v>002</v>
          </cell>
        </row>
        <row r="897">
          <cell r="E897">
            <v>2</v>
          </cell>
          <cell r="F897">
            <v>16</v>
          </cell>
          <cell r="J897">
            <v>-88079.106931799994</v>
          </cell>
          <cell r="N897">
            <v>2</v>
          </cell>
          <cell r="R897" t="str">
            <v>002011012999</v>
          </cell>
          <cell r="S897" t="str">
            <v>002011012</v>
          </cell>
          <cell r="T897" t="str">
            <v>002011</v>
          </cell>
          <cell r="U897" t="str">
            <v>002</v>
          </cell>
        </row>
        <row r="898">
          <cell r="E898">
            <v>2</v>
          </cell>
          <cell r="F898">
            <v>16</v>
          </cell>
          <cell r="J898">
            <v>-14923.332506999999</v>
          </cell>
          <cell r="N898">
            <v>2</v>
          </cell>
          <cell r="R898" t="str">
            <v>002011013999</v>
          </cell>
          <cell r="S898" t="str">
            <v>002011013</v>
          </cell>
          <cell r="T898" t="str">
            <v>002011</v>
          </cell>
          <cell r="U898" t="str">
            <v>002</v>
          </cell>
        </row>
        <row r="899">
          <cell r="E899">
            <v>2</v>
          </cell>
          <cell r="F899">
            <v>16</v>
          </cell>
          <cell r="J899">
            <v>11337.9085024</v>
          </cell>
          <cell r="N899">
            <v>2</v>
          </cell>
          <cell r="R899" t="str">
            <v>003016999999</v>
          </cell>
          <cell r="S899" t="str">
            <v>003016999</v>
          </cell>
          <cell r="T899" t="str">
            <v>003016</v>
          </cell>
          <cell r="U899" t="str">
            <v>003</v>
          </cell>
        </row>
        <row r="900">
          <cell r="E900">
            <v>2</v>
          </cell>
          <cell r="F900">
            <v>16</v>
          </cell>
          <cell r="J900">
            <v>529.28399999999999</v>
          </cell>
          <cell r="N900">
            <v>2</v>
          </cell>
          <cell r="R900" t="str">
            <v>003018999999</v>
          </cell>
          <cell r="S900" t="str">
            <v>003018999</v>
          </cell>
          <cell r="T900" t="str">
            <v>003018</v>
          </cell>
          <cell r="U900" t="str">
            <v>003</v>
          </cell>
        </row>
        <row r="901">
          <cell r="E901">
            <v>2</v>
          </cell>
          <cell r="F901">
            <v>16</v>
          </cell>
          <cell r="J901">
            <v>5465.5718333999994</v>
          </cell>
          <cell r="N901">
            <v>2</v>
          </cell>
          <cell r="R901" t="str">
            <v>003018999999</v>
          </cell>
          <cell r="S901" t="str">
            <v>003018999</v>
          </cell>
          <cell r="T901" t="str">
            <v>003018</v>
          </cell>
          <cell r="U901" t="str">
            <v>003</v>
          </cell>
        </row>
        <row r="902">
          <cell r="E902">
            <v>2</v>
          </cell>
          <cell r="F902">
            <v>16</v>
          </cell>
          <cell r="J902">
            <v>146497.9122664</v>
          </cell>
          <cell r="N902">
            <v>2</v>
          </cell>
          <cell r="R902" t="str">
            <v>003019999999</v>
          </cell>
          <cell r="S902" t="str">
            <v>003019999</v>
          </cell>
          <cell r="T902" t="str">
            <v>003019</v>
          </cell>
          <cell r="U902" t="str">
            <v>003</v>
          </cell>
        </row>
        <row r="903">
          <cell r="E903">
            <v>2</v>
          </cell>
          <cell r="F903">
            <v>16</v>
          </cell>
          <cell r="J903">
            <v>40460.858299200001</v>
          </cell>
          <cell r="N903">
            <v>2</v>
          </cell>
          <cell r="R903" t="str">
            <v>003020025999</v>
          </cell>
          <cell r="S903" t="str">
            <v>003020025</v>
          </cell>
          <cell r="T903" t="str">
            <v>003020</v>
          </cell>
          <cell r="U903" t="str">
            <v>003</v>
          </cell>
        </row>
        <row r="904">
          <cell r="E904">
            <v>2</v>
          </cell>
          <cell r="F904">
            <v>16</v>
          </cell>
          <cell r="J904">
            <v>376.94346279999996</v>
          </cell>
          <cell r="N904">
            <v>2</v>
          </cell>
          <cell r="R904" t="str">
            <v>003020026999</v>
          </cell>
          <cell r="S904" t="str">
            <v>003020026</v>
          </cell>
          <cell r="T904" t="str">
            <v>003020</v>
          </cell>
          <cell r="U904" t="str">
            <v>003</v>
          </cell>
        </row>
        <row r="905">
          <cell r="E905">
            <v>2</v>
          </cell>
          <cell r="F905">
            <v>16</v>
          </cell>
          <cell r="J905">
            <v>70.57119999999999</v>
          </cell>
          <cell r="N905">
            <v>2</v>
          </cell>
          <cell r="R905" t="str">
            <v>003020027999</v>
          </cell>
          <cell r="S905" t="str">
            <v>003020027</v>
          </cell>
          <cell r="T905" t="str">
            <v>003020</v>
          </cell>
          <cell r="U905" t="str">
            <v>003</v>
          </cell>
        </row>
        <row r="906">
          <cell r="E906">
            <v>2</v>
          </cell>
          <cell r="F906">
            <v>16</v>
          </cell>
          <cell r="J906">
            <v>6590.7325819999996</v>
          </cell>
          <cell r="N906">
            <v>2</v>
          </cell>
          <cell r="R906" t="str">
            <v>003020028999</v>
          </cell>
          <cell r="S906" t="str">
            <v>003020028</v>
          </cell>
          <cell r="T906" t="str">
            <v>003020</v>
          </cell>
          <cell r="U906" t="str">
            <v>003</v>
          </cell>
        </row>
        <row r="907">
          <cell r="E907">
            <v>2</v>
          </cell>
          <cell r="F907">
            <v>16</v>
          </cell>
          <cell r="J907">
            <v>1356.6078204</v>
          </cell>
          <cell r="N907">
            <v>2</v>
          </cell>
          <cell r="R907" t="str">
            <v>003021038999</v>
          </cell>
          <cell r="S907" t="str">
            <v>003021038</v>
          </cell>
          <cell r="T907" t="str">
            <v>003021</v>
          </cell>
          <cell r="U907" t="str">
            <v>003</v>
          </cell>
        </row>
        <row r="908">
          <cell r="E908">
            <v>2</v>
          </cell>
          <cell r="F908">
            <v>16</v>
          </cell>
          <cell r="J908">
            <v>95638.086459399987</v>
          </cell>
          <cell r="N908">
            <v>2</v>
          </cell>
          <cell r="R908" t="str">
            <v>003022035999</v>
          </cell>
          <cell r="S908" t="str">
            <v>003022035</v>
          </cell>
          <cell r="T908" t="str">
            <v>003022</v>
          </cell>
          <cell r="U908" t="str">
            <v>003</v>
          </cell>
        </row>
        <row r="909">
          <cell r="E909">
            <v>2</v>
          </cell>
          <cell r="F909">
            <v>16</v>
          </cell>
          <cell r="J909">
            <v>-13.5332878</v>
          </cell>
          <cell r="N909">
            <v>2</v>
          </cell>
          <cell r="R909" t="str">
            <v>003022030999</v>
          </cell>
          <cell r="S909" t="str">
            <v>003022030</v>
          </cell>
          <cell r="T909" t="str">
            <v>003022</v>
          </cell>
          <cell r="U909" t="str">
            <v>003</v>
          </cell>
        </row>
        <row r="910">
          <cell r="E910">
            <v>2</v>
          </cell>
          <cell r="F910">
            <v>16</v>
          </cell>
          <cell r="J910">
            <v>-782.06751799999995</v>
          </cell>
          <cell r="N910">
            <v>2</v>
          </cell>
          <cell r="R910" t="str">
            <v>003022031999</v>
          </cell>
          <cell r="S910" t="str">
            <v>003022031</v>
          </cell>
          <cell r="T910" t="str">
            <v>003022</v>
          </cell>
          <cell r="U910" t="str">
            <v>003</v>
          </cell>
        </row>
        <row r="911">
          <cell r="E911">
            <v>2</v>
          </cell>
          <cell r="F911">
            <v>16</v>
          </cell>
          <cell r="J911">
            <v>-123.93940979999999</v>
          </cell>
          <cell r="N911">
            <v>2</v>
          </cell>
          <cell r="R911" t="str">
            <v>004040999999</v>
          </cell>
          <cell r="S911" t="str">
            <v>004040999</v>
          </cell>
          <cell r="T911" t="str">
            <v>004040</v>
          </cell>
          <cell r="U911" t="str">
            <v>004</v>
          </cell>
        </row>
        <row r="912">
          <cell r="E912">
            <v>2</v>
          </cell>
          <cell r="F912">
            <v>16</v>
          </cell>
          <cell r="J912">
            <v>489.35834359999996</v>
          </cell>
          <cell r="N912">
            <v>2</v>
          </cell>
          <cell r="R912" t="str">
            <v>004044999999</v>
          </cell>
          <cell r="S912" t="str">
            <v>004044999</v>
          </cell>
          <cell r="T912" t="str">
            <v>004044</v>
          </cell>
          <cell r="U912" t="str">
            <v>004</v>
          </cell>
        </row>
        <row r="913">
          <cell r="E913">
            <v>2</v>
          </cell>
          <cell r="F913">
            <v>16</v>
          </cell>
          <cell r="J913">
            <v>2520.3999999999996</v>
          </cell>
          <cell r="N913">
            <v>2</v>
          </cell>
          <cell r="R913" t="str">
            <v>005062065999</v>
          </cell>
          <cell r="S913" t="str">
            <v>005062065</v>
          </cell>
          <cell r="T913" t="str">
            <v>005062</v>
          </cell>
          <cell r="U913" t="str">
            <v>005</v>
          </cell>
        </row>
        <row r="914">
          <cell r="E914">
            <v>2</v>
          </cell>
          <cell r="F914">
            <v>16</v>
          </cell>
          <cell r="J914">
            <v>16.861476</v>
          </cell>
          <cell r="N914">
            <v>2</v>
          </cell>
          <cell r="R914" t="str">
            <v>005062067999</v>
          </cell>
          <cell r="S914" t="str">
            <v>005062067</v>
          </cell>
          <cell r="T914" t="str">
            <v>005062</v>
          </cell>
          <cell r="U914" t="str">
            <v>005</v>
          </cell>
        </row>
        <row r="915">
          <cell r="E915">
            <v>2</v>
          </cell>
          <cell r="F915">
            <v>16</v>
          </cell>
          <cell r="J915">
            <v>179.43357699999999</v>
          </cell>
          <cell r="N915">
            <v>2</v>
          </cell>
          <cell r="R915" t="str">
            <v>005062070095</v>
          </cell>
          <cell r="S915" t="str">
            <v>005062070</v>
          </cell>
          <cell r="T915" t="str">
            <v>005062</v>
          </cell>
          <cell r="U915" t="str">
            <v>005</v>
          </cell>
        </row>
        <row r="916">
          <cell r="E916">
            <v>2</v>
          </cell>
          <cell r="F916">
            <v>16</v>
          </cell>
          <cell r="J916">
            <v>7.5422969999999996</v>
          </cell>
          <cell r="N916">
            <v>2</v>
          </cell>
          <cell r="R916" t="str">
            <v>005062071999</v>
          </cell>
          <cell r="S916" t="str">
            <v>005062071</v>
          </cell>
          <cell r="T916" t="str">
            <v>005062</v>
          </cell>
          <cell r="U916" t="str">
            <v>005</v>
          </cell>
        </row>
        <row r="917">
          <cell r="E917">
            <v>2</v>
          </cell>
          <cell r="F917">
            <v>16</v>
          </cell>
          <cell r="J917">
            <v>29.714255799999997</v>
          </cell>
          <cell r="N917">
            <v>2</v>
          </cell>
          <cell r="R917" t="str">
            <v>111888888116</v>
          </cell>
          <cell r="S917" t="str">
            <v>111888888</v>
          </cell>
          <cell r="T917" t="str">
            <v>111888</v>
          </cell>
          <cell r="U917" t="str">
            <v>111</v>
          </cell>
        </row>
        <row r="918">
          <cell r="E918">
            <v>2</v>
          </cell>
          <cell r="F918">
            <v>16</v>
          </cell>
          <cell r="J918">
            <v>0</v>
          </cell>
          <cell r="N918">
            <v>4</v>
          </cell>
          <cell r="R918" t="str">
            <v>005046048057</v>
          </cell>
          <cell r="S918" t="str">
            <v>005046048</v>
          </cell>
          <cell r="T918" t="str">
            <v>005046</v>
          </cell>
          <cell r="U918" t="str">
            <v>005</v>
          </cell>
        </row>
        <row r="919">
          <cell r="E919">
            <v>2</v>
          </cell>
          <cell r="F919">
            <v>16</v>
          </cell>
          <cell r="J919">
            <v>-10.753286599999999</v>
          </cell>
          <cell r="N919">
            <v>2</v>
          </cell>
          <cell r="R919" t="str">
            <v>005046048057</v>
          </cell>
          <cell r="S919" t="str">
            <v>005046048</v>
          </cell>
          <cell r="T919" t="str">
            <v>005046</v>
          </cell>
          <cell r="U919" t="str">
            <v>005</v>
          </cell>
        </row>
        <row r="920">
          <cell r="E920">
            <v>2</v>
          </cell>
          <cell r="F920">
            <v>16</v>
          </cell>
          <cell r="J920">
            <v>163.82599999999999</v>
          </cell>
          <cell r="N920">
            <v>2</v>
          </cell>
          <cell r="R920" t="str">
            <v>005062080097</v>
          </cell>
          <cell r="S920" t="str">
            <v>005062080</v>
          </cell>
          <cell r="T920" t="str">
            <v>005062</v>
          </cell>
          <cell r="U920" t="str">
            <v>005</v>
          </cell>
        </row>
        <row r="921">
          <cell r="E921">
            <v>2</v>
          </cell>
          <cell r="F921">
            <v>16</v>
          </cell>
          <cell r="J921">
            <v>298.54138</v>
          </cell>
          <cell r="N921">
            <v>2</v>
          </cell>
          <cell r="R921" t="str">
            <v>005062081103</v>
          </cell>
          <cell r="S921" t="str">
            <v>005062081</v>
          </cell>
          <cell r="T921" t="str">
            <v>005062</v>
          </cell>
          <cell r="U921" t="str">
            <v>005</v>
          </cell>
        </row>
        <row r="922">
          <cell r="E922">
            <v>2</v>
          </cell>
          <cell r="F922">
            <v>16</v>
          </cell>
          <cell r="J922">
            <v>11.455218</v>
          </cell>
          <cell r="N922">
            <v>2</v>
          </cell>
          <cell r="R922" t="str">
            <v>005062083999</v>
          </cell>
          <cell r="S922" t="str">
            <v>005062083</v>
          </cell>
          <cell r="T922" t="str">
            <v>005062</v>
          </cell>
          <cell r="U922" t="str">
            <v>005</v>
          </cell>
        </row>
        <row r="923">
          <cell r="E923">
            <v>2</v>
          </cell>
          <cell r="F923">
            <v>16</v>
          </cell>
          <cell r="J923">
            <v>0</v>
          </cell>
          <cell r="N923">
            <v>4</v>
          </cell>
          <cell r="R923" t="str">
            <v>005046047051</v>
          </cell>
          <cell r="S923" t="str">
            <v>005046047</v>
          </cell>
          <cell r="T923" t="str">
            <v>005046</v>
          </cell>
          <cell r="U923" t="str">
            <v>005</v>
          </cell>
        </row>
        <row r="924">
          <cell r="E924">
            <v>2</v>
          </cell>
          <cell r="F924">
            <v>16</v>
          </cell>
          <cell r="J924">
            <v>0</v>
          </cell>
          <cell r="N924">
            <v>4</v>
          </cell>
          <cell r="R924" t="str">
            <v>005046047051</v>
          </cell>
          <cell r="S924" t="str">
            <v>005046047</v>
          </cell>
          <cell r="T924" t="str">
            <v>005046</v>
          </cell>
          <cell r="U924" t="str">
            <v>005</v>
          </cell>
        </row>
        <row r="925">
          <cell r="E925">
            <v>2</v>
          </cell>
          <cell r="F925">
            <v>16</v>
          </cell>
          <cell r="J925">
            <v>0</v>
          </cell>
          <cell r="N925">
            <v>4</v>
          </cell>
          <cell r="R925" t="str">
            <v>005046047051</v>
          </cell>
          <cell r="S925" t="str">
            <v>005046047</v>
          </cell>
          <cell r="T925" t="str">
            <v>005046</v>
          </cell>
          <cell r="U925" t="str">
            <v>005</v>
          </cell>
        </row>
        <row r="926">
          <cell r="E926">
            <v>2</v>
          </cell>
          <cell r="F926">
            <v>16</v>
          </cell>
          <cell r="J926">
            <v>0</v>
          </cell>
          <cell r="N926">
            <v>22</v>
          </cell>
          <cell r="R926" t="str">
            <v>005046047051</v>
          </cell>
          <cell r="S926" t="str">
            <v>005046047</v>
          </cell>
          <cell r="T926" t="str">
            <v>005046</v>
          </cell>
          <cell r="U926" t="str">
            <v>005</v>
          </cell>
        </row>
        <row r="927">
          <cell r="E927">
            <v>2</v>
          </cell>
          <cell r="F927">
            <v>16</v>
          </cell>
          <cell r="J927">
            <v>0</v>
          </cell>
          <cell r="N927">
            <v>4</v>
          </cell>
          <cell r="R927" t="str">
            <v>005046047051</v>
          </cell>
          <cell r="S927" t="str">
            <v>005046047</v>
          </cell>
          <cell r="T927" t="str">
            <v>005046</v>
          </cell>
          <cell r="U927" t="str">
            <v>005</v>
          </cell>
        </row>
        <row r="928">
          <cell r="E928">
            <v>2</v>
          </cell>
          <cell r="F928">
            <v>16</v>
          </cell>
          <cell r="J928">
            <v>0</v>
          </cell>
          <cell r="N928">
            <v>4</v>
          </cell>
          <cell r="R928" t="str">
            <v>005046047051</v>
          </cell>
          <cell r="S928" t="str">
            <v>005046047</v>
          </cell>
          <cell r="T928" t="str">
            <v>005046</v>
          </cell>
          <cell r="U928" t="str">
            <v>005</v>
          </cell>
        </row>
        <row r="929">
          <cell r="E929">
            <v>2</v>
          </cell>
          <cell r="F929">
            <v>16</v>
          </cell>
          <cell r="J929">
            <v>31744.621989199997</v>
          </cell>
          <cell r="N929">
            <v>2</v>
          </cell>
          <cell r="R929" t="str">
            <v>005046047051</v>
          </cell>
          <cell r="S929" t="str">
            <v>005046047</v>
          </cell>
          <cell r="T929" t="str">
            <v>005046</v>
          </cell>
          <cell r="U929" t="str">
            <v>005</v>
          </cell>
        </row>
        <row r="930">
          <cell r="E930">
            <v>2</v>
          </cell>
          <cell r="F930">
            <v>16</v>
          </cell>
          <cell r="J930">
            <v>5040.7999999999993</v>
          </cell>
          <cell r="N930">
            <v>2</v>
          </cell>
          <cell r="R930" t="str">
            <v>005046047052</v>
          </cell>
          <cell r="S930" t="str">
            <v>005046047</v>
          </cell>
          <cell r="T930" t="str">
            <v>005046</v>
          </cell>
          <cell r="U930" t="str">
            <v>005</v>
          </cell>
        </row>
        <row r="931">
          <cell r="E931">
            <v>2</v>
          </cell>
          <cell r="F931">
            <v>16</v>
          </cell>
          <cell r="J931">
            <v>0</v>
          </cell>
          <cell r="N931">
            <v>4</v>
          </cell>
          <cell r="R931" t="str">
            <v>005046047055</v>
          </cell>
          <cell r="S931" t="str">
            <v>005046047</v>
          </cell>
          <cell r="T931" t="str">
            <v>005046</v>
          </cell>
          <cell r="U931" t="str">
            <v>005</v>
          </cell>
        </row>
        <row r="932">
          <cell r="E932">
            <v>2</v>
          </cell>
          <cell r="F932">
            <v>16</v>
          </cell>
          <cell r="J932">
            <v>0</v>
          </cell>
          <cell r="N932">
            <v>2</v>
          </cell>
          <cell r="R932" t="str">
            <v>005046047055</v>
          </cell>
          <cell r="S932" t="str">
            <v>005046047</v>
          </cell>
          <cell r="T932" t="str">
            <v>005046</v>
          </cell>
          <cell r="U932" t="str">
            <v>005</v>
          </cell>
        </row>
        <row r="933">
          <cell r="E933">
            <v>2</v>
          </cell>
          <cell r="F933">
            <v>16</v>
          </cell>
          <cell r="J933">
            <v>250.02872079999997</v>
          </cell>
          <cell r="N933">
            <v>2</v>
          </cell>
          <cell r="R933" t="str">
            <v>005062085999</v>
          </cell>
          <cell r="S933" t="str">
            <v>005062085</v>
          </cell>
          <cell r="T933" t="str">
            <v>005062</v>
          </cell>
          <cell r="U933" t="str">
            <v>005</v>
          </cell>
        </row>
        <row r="934">
          <cell r="E934">
            <v>2</v>
          </cell>
          <cell r="F934">
            <v>16</v>
          </cell>
          <cell r="J934">
            <v>0</v>
          </cell>
          <cell r="N934">
            <v>2</v>
          </cell>
          <cell r="R934" t="str">
            <v>005062088105</v>
          </cell>
          <cell r="S934" t="str">
            <v>005062088</v>
          </cell>
          <cell r="T934" t="str">
            <v>005062</v>
          </cell>
          <cell r="U934" t="str">
            <v>005</v>
          </cell>
        </row>
        <row r="935">
          <cell r="E935">
            <v>2</v>
          </cell>
          <cell r="F935">
            <v>16</v>
          </cell>
          <cell r="J935">
            <v>17805.672028599998</v>
          </cell>
          <cell r="N935">
            <v>2</v>
          </cell>
          <cell r="R935" t="str">
            <v>005062123999</v>
          </cell>
          <cell r="S935" t="str">
            <v>005062123</v>
          </cell>
          <cell r="T935" t="str">
            <v>005062</v>
          </cell>
          <cell r="U935" t="str">
            <v>005</v>
          </cell>
        </row>
        <row r="936">
          <cell r="E936">
            <v>2</v>
          </cell>
          <cell r="F936">
            <v>16</v>
          </cell>
          <cell r="J936">
            <v>401.77696399999996</v>
          </cell>
          <cell r="N936">
            <v>2</v>
          </cell>
          <cell r="R936" t="str">
            <v>106337110999</v>
          </cell>
          <cell r="S936" t="str">
            <v>106337110</v>
          </cell>
          <cell r="T936" t="str">
            <v>106337</v>
          </cell>
          <cell r="U936" t="str">
            <v>106</v>
          </cell>
        </row>
        <row r="937">
          <cell r="E937">
            <v>2</v>
          </cell>
          <cell r="F937">
            <v>16</v>
          </cell>
          <cell r="J937">
            <v>-1275</v>
          </cell>
          <cell r="N937">
            <v>2</v>
          </cell>
          <cell r="R937" t="str">
            <v>169170171172</v>
          </cell>
          <cell r="S937" t="str">
            <v>169170171</v>
          </cell>
          <cell r="T937" t="str">
            <v>169170</v>
          </cell>
          <cell r="U937" t="str">
            <v>169</v>
          </cell>
        </row>
        <row r="938">
          <cell r="E938">
            <v>2</v>
          </cell>
          <cell r="F938">
            <v>16</v>
          </cell>
          <cell r="J938">
            <v>-646189.73444999999</v>
          </cell>
          <cell r="N938">
            <v>2</v>
          </cell>
          <cell r="R938" t="str">
            <v>169180181999</v>
          </cell>
          <cell r="S938" t="str">
            <v>169180181</v>
          </cell>
          <cell r="T938" t="str">
            <v>169180</v>
          </cell>
          <cell r="U938" t="str">
            <v>169</v>
          </cell>
        </row>
        <row r="939">
          <cell r="E939">
            <v>2</v>
          </cell>
          <cell r="F939">
            <v>16</v>
          </cell>
          <cell r="J939">
            <v>1082.279925</v>
          </cell>
          <cell r="N939">
            <v>2</v>
          </cell>
          <cell r="R939" t="str">
            <v>126127128131</v>
          </cell>
          <cell r="S939" t="str">
            <v>126127128</v>
          </cell>
          <cell r="T939" t="str">
            <v>126127</v>
          </cell>
          <cell r="U939" t="str">
            <v>126</v>
          </cell>
        </row>
        <row r="940">
          <cell r="E940">
            <v>2</v>
          </cell>
          <cell r="F940">
            <v>16</v>
          </cell>
          <cell r="J940">
            <v>-150.316125</v>
          </cell>
          <cell r="N940">
            <v>2</v>
          </cell>
          <cell r="R940" t="str">
            <v>126127128132</v>
          </cell>
          <cell r="S940" t="str">
            <v>126127128</v>
          </cell>
          <cell r="T940" t="str">
            <v>126127</v>
          </cell>
          <cell r="U940" t="str">
            <v>126</v>
          </cell>
        </row>
        <row r="941">
          <cell r="E941">
            <v>2</v>
          </cell>
          <cell r="F941">
            <v>16</v>
          </cell>
          <cell r="J941">
            <v>730490.8602</v>
          </cell>
          <cell r="N941">
            <v>2</v>
          </cell>
          <cell r="R941" t="str">
            <v>126149157999</v>
          </cell>
          <cell r="S941" t="str">
            <v>126149157</v>
          </cell>
          <cell r="T941" t="str">
            <v>126149</v>
          </cell>
          <cell r="U941" t="str">
            <v>126</v>
          </cell>
        </row>
        <row r="942">
          <cell r="E942">
            <v>2</v>
          </cell>
          <cell r="F942">
            <v>16</v>
          </cell>
          <cell r="J942">
            <v>-2648.3369250000001</v>
          </cell>
          <cell r="N942">
            <v>2</v>
          </cell>
          <cell r="R942" t="str">
            <v>126149158999</v>
          </cell>
          <cell r="S942" t="str">
            <v>126149158</v>
          </cell>
          <cell r="T942" t="str">
            <v>126149</v>
          </cell>
          <cell r="U942" t="str">
            <v>126</v>
          </cell>
        </row>
        <row r="943">
          <cell r="E943">
            <v>2</v>
          </cell>
          <cell r="F943">
            <v>16</v>
          </cell>
          <cell r="J943">
            <v>142589.87234999999</v>
          </cell>
          <cell r="N943">
            <v>2</v>
          </cell>
          <cell r="R943" t="str">
            <v>126149334159</v>
          </cell>
          <cell r="S943" t="str">
            <v>126149334</v>
          </cell>
          <cell r="T943" t="str">
            <v>126149</v>
          </cell>
          <cell r="U943" t="str">
            <v>126</v>
          </cell>
        </row>
        <row r="944">
          <cell r="E944">
            <v>2</v>
          </cell>
          <cell r="F944">
            <v>16</v>
          </cell>
          <cell r="J944">
            <v>307.94947500000001</v>
          </cell>
          <cell r="N944">
            <v>2</v>
          </cell>
          <cell r="R944" t="str">
            <v>126149161322</v>
          </cell>
          <cell r="S944" t="str">
            <v>126149161</v>
          </cell>
          <cell r="T944" t="str">
            <v>126149</v>
          </cell>
          <cell r="U944" t="str">
            <v>126</v>
          </cell>
        </row>
        <row r="945">
          <cell r="E945">
            <v>2</v>
          </cell>
          <cell r="F945">
            <v>16</v>
          </cell>
          <cell r="J945">
            <v>395.498625</v>
          </cell>
          <cell r="N945">
            <v>2</v>
          </cell>
          <cell r="R945" t="str">
            <v>126149161322</v>
          </cell>
          <cell r="S945" t="str">
            <v>126149161</v>
          </cell>
          <cell r="T945" t="str">
            <v>126149</v>
          </cell>
          <cell r="U945" t="str">
            <v>126</v>
          </cell>
        </row>
        <row r="946">
          <cell r="E946">
            <v>2</v>
          </cell>
          <cell r="F946">
            <v>16</v>
          </cell>
          <cell r="J946">
            <v>203.47087499999998</v>
          </cell>
          <cell r="N946">
            <v>2</v>
          </cell>
          <cell r="R946" t="str">
            <v>126149161322</v>
          </cell>
          <cell r="S946" t="str">
            <v>126149161</v>
          </cell>
          <cell r="T946" t="str">
            <v>126149</v>
          </cell>
          <cell r="U946" t="str">
            <v>126</v>
          </cell>
        </row>
        <row r="947">
          <cell r="E947">
            <v>2</v>
          </cell>
          <cell r="F947">
            <v>16</v>
          </cell>
          <cell r="J947">
            <v>20909.663399999998</v>
          </cell>
          <cell r="N947">
            <v>2</v>
          </cell>
          <cell r="R947" t="str">
            <v>126149161322</v>
          </cell>
          <cell r="S947" t="str">
            <v>126149161</v>
          </cell>
          <cell r="T947" t="str">
            <v>126149</v>
          </cell>
          <cell r="U947" t="str">
            <v>126</v>
          </cell>
        </row>
        <row r="948">
          <cell r="E948">
            <v>2</v>
          </cell>
          <cell r="F948">
            <v>16</v>
          </cell>
          <cell r="J948">
            <v>1.4025000000000001</v>
          </cell>
          <cell r="N948">
            <v>2</v>
          </cell>
          <cell r="R948" t="str">
            <v>126149161322</v>
          </cell>
          <cell r="S948" t="str">
            <v>126149161</v>
          </cell>
          <cell r="T948" t="str">
            <v>126149</v>
          </cell>
          <cell r="U948" t="str">
            <v>126</v>
          </cell>
        </row>
        <row r="949">
          <cell r="E949">
            <v>2</v>
          </cell>
          <cell r="F949">
            <v>16</v>
          </cell>
          <cell r="J949">
            <v>273.34342499999997</v>
          </cell>
          <cell r="N949">
            <v>2</v>
          </cell>
          <cell r="R949" t="str">
            <v>126149161322</v>
          </cell>
          <cell r="S949" t="str">
            <v>126149161</v>
          </cell>
          <cell r="T949" t="str">
            <v>126149</v>
          </cell>
          <cell r="U949" t="str">
            <v>126</v>
          </cell>
        </row>
        <row r="950">
          <cell r="E950">
            <v>2</v>
          </cell>
          <cell r="F950">
            <v>16</v>
          </cell>
          <cell r="J950">
            <v>1259.7203999999999</v>
          </cell>
          <cell r="N950">
            <v>2</v>
          </cell>
          <cell r="R950" t="str">
            <v>126149161322</v>
          </cell>
          <cell r="S950" t="str">
            <v>126149161</v>
          </cell>
          <cell r="T950" t="str">
            <v>126149</v>
          </cell>
          <cell r="U950" t="str">
            <v>126</v>
          </cell>
        </row>
        <row r="951">
          <cell r="E951">
            <v>2</v>
          </cell>
          <cell r="F951">
            <v>16</v>
          </cell>
          <cell r="J951">
            <v>29076.613425</v>
          </cell>
          <cell r="N951">
            <v>2</v>
          </cell>
          <cell r="R951" t="str">
            <v>126149150151</v>
          </cell>
          <cell r="S951" t="str">
            <v>126149150</v>
          </cell>
          <cell r="T951" t="str">
            <v>126149</v>
          </cell>
          <cell r="U951" t="str">
            <v>126</v>
          </cell>
        </row>
        <row r="952">
          <cell r="E952">
            <v>2</v>
          </cell>
          <cell r="F952">
            <v>16</v>
          </cell>
          <cell r="J952">
            <v>318381.17692500004</v>
          </cell>
          <cell r="N952">
            <v>2</v>
          </cell>
          <cell r="R952" t="str">
            <v>126149333155</v>
          </cell>
          <cell r="S952" t="str">
            <v>126149333</v>
          </cell>
          <cell r="T952" t="str">
            <v>126149</v>
          </cell>
          <cell r="U952" t="str">
            <v>126</v>
          </cell>
        </row>
        <row r="953">
          <cell r="E953">
            <v>2</v>
          </cell>
          <cell r="F953">
            <v>16</v>
          </cell>
          <cell r="J953">
            <v>266.22000000000003</v>
          </cell>
          <cell r="N953">
            <v>2</v>
          </cell>
          <cell r="R953" t="str">
            <v>126149168259</v>
          </cell>
          <cell r="S953" t="str">
            <v>126149168</v>
          </cell>
          <cell r="T953" t="str">
            <v>126149</v>
          </cell>
          <cell r="U953" t="str">
            <v>126</v>
          </cell>
        </row>
        <row r="954">
          <cell r="E954">
            <v>2</v>
          </cell>
          <cell r="F954">
            <v>16</v>
          </cell>
          <cell r="J954">
            <v>164370.33397500002</v>
          </cell>
          <cell r="N954">
            <v>2</v>
          </cell>
          <cell r="R954" t="str">
            <v>126149168295</v>
          </cell>
          <cell r="S954" t="str">
            <v>126149168</v>
          </cell>
          <cell r="T954" t="str">
            <v>126149</v>
          </cell>
          <cell r="U954" t="str">
            <v>126</v>
          </cell>
        </row>
        <row r="955">
          <cell r="E955">
            <v>2</v>
          </cell>
          <cell r="F955">
            <v>16</v>
          </cell>
          <cell r="J955">
            <v>-1008.015</v>
          </cell>
          <cell r="N955">
            <v>2</v>
          </cell>
          <cell r="R955" t="str">
            <v>169187188190</v>
          </cell>
          <cell r="S955" t="str">
            <v>169187188</v>
          </cell>
          <cell r="T955" t="str">
            <v>169187</v>
          </cell>
          <cell r="U955" t="str">
            <v>169</v>
          </cell>
        </row>
        <row r="956">
          <cell r="E956">
            <v>2</v>
          </cell>
          <cell r="F956">
            <v>16</v>
          </cell>
          <cell r="J956">
            <v>-422794.74300000002</v>
          </cell>
          <cell r="N956">
            <v>2</v>
          </cell>
          <cell r="R956" t="str">
            <v>169187188189</v>
          </cell>
          <cell r="S956" t="str">
            <v>169187188</v>
          </cell>
          <cell r="T956" t="str">
            <v>169187</v>
          </cell>
          <cell r="U956" t="str">
            <v>169</v>
          </cell>
        </row>
        <row r="957">
          <cell r="E957">
            <v>2</v>
          </cell>
          <cell r="F957">
            <v>16</v>
          </cell>
          <cell r="J957">
            <v>-409.90357499999999</v>
          </cell>
          <cell r="N957">
            <v>2</v>
          </cell>
          <cell r="R957" t="str">
            <v>169187229231</v>
          </cell>
          <cell r="S957" t="str">
            <v>169187229</v>
          </cell>
          <cell r="T957" t="str">
            <v>169187</v>
          </cell>
          <cell r="U957" t="str">
            <v>169</v>
          </cell>
        </row>
        <row r="958">
          <cell r="E958">
            <v>2</v>
          </cell>
          <cell r="F958">
            <v>16</v>
          </cell>
          <cell r="J958">
            <v>-274612.37640000001</v>
          </cell>
          <cell r="N958">
            <v>2</v>
          </cell>
          <cell r="R958" t="str">
            <v>169187210218</v>
          </cell>
          <cell r="S958" t="str">
            <v>169187210</v>
          </cell>
          <cell r="T958" t="str">
            <v>169187</v>
          </cell>
          <cell r="U958" t="str">
            <v>169</v>
          </cell>
        </row>
        <row r="959">
          <cell r="E959">
            <v>2</v>
          </cell>
          <cell r="F959">
            <v>16</v>
          </cell>
          <cell r="J959">
            <v>-146649.323175</v>
          </cell>
          <cell r="N959">
            <v>2</v>
          </cell>
          <cell r="R959" t="str">
            <v>169187191193</v>
          </cell>
          <cell r="S959" t="str">
            <v>169187191</v>
          </cell>
          <cell r="T959" t="str">
            <v>169187</v>
          </cell>
          <cell r="U959" t="str">
            <v>169</v>
          </cell>
        </row>
        <row r="960">
          <cell r="E960">
            <v>2</v>
          </cell>
          <cell r="F960">
            <v>16</v>
          </cell>
          <cell r="J960">
            <v>-206.22615000000002</v>
          </cell>
          <cell r="N960">
            <v>2</v>
          </cell>
          <cell r="R960" t="str">
            <v>169187191194</v>
          </cell>
          <cell r="S960" t="str">
            <v>169187191</v>
          </cell>
          <cell r="T960" t="str">
            <v>169187</v>
          </cell>
          <cell r="U960" t="str">
            <v>169</v>
          </cell>
        </row>
        <row r="961">
          <cell r="E961">
            <v>2</v>
          </cell>
          <cell r="F961">
            <v>16</v>
          </cell>
          <cell r="J961">
            <v>0</v>
          </cell>
          <cell r="N961">
            <v>2</v>
          </cell>
          <cell r="R961" t="str">
            <v>169187191195</v>
          </cell>
          <cell r="S961" t="str">
            <v>169187191</v>
          </cell>
          <cell r="T961" t="str">
            <v>169187</v>
          </cell>
          <cell r="U961" t="str">
            <v>169</v>
          </cell>
        </row>
        <row r="962">
          <cell r="E962">
            <v>2</v>
          </cell>
          <cell r="F962">
            <v>16</v>
          </cell>
          <cell r="J962">
            <v>0</v>
          </cell>
          <cell r="N962">
            <v>2</v>
          </cell>
          <cell r="R962" t="str">
            <v>169187191196</v>
          </cell>
          <cell r="S962" t="str">
            <v>169187191</v>
          </cell>
          <cell r="T962" t="str">
            <v>169187</v>
          </cell>
          <cell r="U962" t="str">
            <v>169</v>
          </cell>
        </row>
        <row r="963">
          <cell r="E963">
            <v>2</v>
          </cell>
          <cell r="F963">
            <v>16</v>
          </cell>
          <cell r="J963">
            <v>-30439.650900000001</v>
          </cell>
          <cell r="N963">
            <v>2</v>
          </cell>
          <cell r="R963" t="str">
            <v>169187199201</v>
          </cell>
          <cell r="S963" t="str">
            <v>169187199</v>
          </cell>
          <cell r="T963" t="str">
            <v>169187</v>
          </cell>
          <cell r="U963" t="str">
            <v>169</v>
          </cell>
        </row>
        <row r="964">
          <cell r="E964">
            <v>2</v>
          </cell>
          <cell r="F964">
            <v>16</v>
          </cell>
          <cell r="J964">
            <v>-4715.9955</v>
          </cell>
          <cell r="N964">
            <v>2</v>
          </cell>
          <cell r="R964" t="str">
            <v>169187199202</v>
          </cell>
          <cell r="S964" t="str">
            <v>169187199</v>
          </cell>
          <cell r="T964" t="str">
            <v>169187</v>
          </cell>
          <cell r="U964" t="str">
            <v>169</v>
          </cell>
        </row>
        <row r="965">
          <cell r="E965">
            <v>2</v>
          </cell>
          <cell r="F965">
            <v>16</v>
          </cell>
          <cell r="J965">
            <v>-17850</v>
          </cell>
          <cell r="N965">
            <v>2</v>
          </cell>
          <cell r="R965" t="str">
            <v>169187199203</v>
          </cell>
          <cell r="S965" t="str">
            <v>169187199</v>
          </cell>
          <cell r="T965" t="str">
            <v>169187</v>
          </cell>
          <cell r="U965" t="str">
            <v>169</v>
          </cell>
        </row>
        <row r="966">
          <cell r="E966">
            <v>2</v>
          </cell>
          <cell r="F966">
            <v>16</v>
          </cell>
          <cell r="J966">
            <v>-5100</v>
          </cell>
          <cell r="N966">
            <v>2</v>
          </cell>
          <cell r="R966" t="str">
            <v>169187199204</v>
          </cell>
          <cell r="S966" t="str">
            <v>169187199</v>
          </cell>
          <cell r="T966" t="str">
            <v>169187</v>
          </cell>
          <cell r="U966" t="str">
            <v>169</v>
          </cell>
        </row>
        <row r="967">
          <cell r="E967">
            <v>2</v>
          </cell>
          <cell r="F967">
            <v>16</v>
          </cell>
          <cell r="J967">
            <v>0</v>
          </cell>
          <cell r="N967">
            <v>2</v>
          </cell>
          <cell r="R967" t="str">
            <v>169187229233</v>
          </cell>
          <cell r="S967" t="str">
            <v>169187229</v>
          </cell>
          <cell r="T967" t="str">
            <v>169187</v>
          </cell>
          <cell r="U967" t="str">
            <v>169</v>
          </cell>
        </row>
        <row r="968">
          <cell r="E968">
            <v>2</v>
          </cell>
          <cell r="F968">
            <v>16</v>
          </cell>
          <cell r="J968">
            <v>-98984.609700000001</v>
          </cell>
          <cell r="N968">
            <v>2</v>
          </cell>
          <cell r="R968" t="str">
            <v>169187229234</v>
          </cell>
          <cell r="S968" t="str">
            <v>169187229</v>
          </cell>
          <cell r="T968" t="str">
            <v>169187</v>
          </cell>
          <cell r="U968" t="str">
            <v>169</v>
          </cell>
        </row>
        <row r="969">
          <cell r="E969">
            <v>2</v>
          </cell>
          <cell r="F969">
            <v>16</v>
          </cell>
          <cell r="J969">
            <v>12738.653774999999</v>
          </cell>
          <cell r="N969">
            <v>2</v>
          </cell>
          <cell r="R969" t="str">
            <v>169187205999</v>
          </cell>
          <cell r="S969" t="str">
            <v>169187205</v>
          </cell>
          <cell r="T969" t="str">
            <v>169187</v>
          </cell>
          <cell r="U969" t="str">
            <v>169</v>
          </cell>
        </row>
        <row r="970">
          <cell r="E970">
            <v>2</v>
          </cell>
          <cell r="F970">
            <v>16</v>
          </cell>
          <cell r="J970">
            <v>-3685.6424999999999</v>
          </cell>
          <cell r="N970">
            <v>2</v>
          </cell>
          <cell r="R970" t="str">
            <v>169187206207</v>
          </cell>
          <cell r="S970" t="str">
            <v>169187206</v>
          </cell>
          <cell r="T970" t="str">
            <v>169187</v>
          </cell>
          <cell r="U970" t="str">
            <v>169</v>
          </cell>
        </row>
        <row r="971">
          <cell r="E971">
            <v>2</v>
          </cell>
          <cell r="F971">
            <v>16</v>
          </cell>
          <cell r="J971">
            <v>20035.514475</v>
          </cell>
          <cell r="N971">
            <v>2</v>
          </cell>
          <cell r="R971" t="str">
            <v>169187206332</v>
          </cell>
          <cell r="S971" t="str">
            <v>169187206</v>
          </cell>
          <cell r="T971" t="str">
            <v>169187</v>
          </cell>
          <cell r="U971" t="str">
            <v>169</v>
          </cell>
        </row>
        <row r="972">
          <cell r="E972">
            <v>2</v>
          </cell>
          <cell r="F972">
            <v>16</v>
          </cell>
          <cell r="J972">
            <v>406019.08477500005</v>
          </cell>
          <cell r="N972">
            <v>2</v>
          </cell>
          <cell r="R972" t="str">
            <v>169170175178</v>
          </cell>
          <cell r="S972" t="str">
            <v>169170175</v>
          </cell>
          <cell r="T972" t="str">
            <v>169170</v>
          </cell>
          <cell r="U972" t="str">
            <v>169</v>
          </cell>
        </row>
        <row r="973">
          <cell r="E973">
            <v>14</v>
          </cell>
          <cell r="F973">
            <v>16</v>
          </cell>
          <cell r="J973">
            <v>-372374.62888470001</v>
          </cell>
          <cell r="N973">
            <v>14</v>
          </cell>
          <cell r="R973" t="str">
            <v>002006999999</v>
          </cell>
          <cell r="S973" t="str">
            <v>002006999</v>
          </cell>
          <cell r="T973" t="str">
            <v>002006</v>
          </cell>
          <cell r="U973" t="str">
            <v>002</v>
          </cell>
        </row>
        <row r="974">
          <cell r="E974">
            <v>14</v>
          </cell>
          <cell r="F974">
            <v>16</v>
          </cell>
          <cell r="J974">
            <v>-124572.18736040001</v>
          </cell>
          <cell r="N974">
            <v>14</v>
          </cell>
          <cell r="R974" t="str">
            <v>002011012999</v>
          </cell>
          <cell r="S974" t="str">
            <v>002011012</v>
          </cell>
          <cell r="T974" t="str">
            <v>002011</v>
          </cell>
          <cell r="U974" t="str">
            <v>002</v>
          </cell>
        </row>
        <row r="975">
          <cell r="E975">
            <v>14</v>
          </cell>
          <cell r="F975">
            <v>16</v>
          </cell>
          <cell r="J975">
            <v>-160499.5629549</v>
          </cell>
          <cell r="N975">
            <v>14</v>
          </cell>
          <cell r="R975" t="str">
            <v>002011013999</v>
          </cell>
          <cell r="S975" t="str">
            <v>002011013</v>
          </cell>
          <cell r="T975" t="str">
            <v>002011</v>
          </cell>
          <cell r="U975" t="str">
            <v>002</v>
          </cell>
        </row>
        <row r="976">
          <cell r="E976">
            <v>14</v>
          </cell>
          <cell r="F976">
            <v>16</v>
          </cell>
          <cell r="J976">
            <v>36653.560157500004</v>
          </cell>
          <cell r="N976">
            <v>14</v>
          </cell>
          <cell r="R976" t="str">
            <v>003016999999</v>
          </cell>
          <cell r="S976" t="str">
            <v>003016999</v>
          </cell>
          <cell r="T976" t="str">
            <v>003016</v>
          </cell>
          <cell r="U976" t="str">
            <v>003</v>
          </cell>
        </row>
        <row r="977">
          <cell r="E977">
            <v>14</v>
          </cell>
          <cell r="F977">
            <v>16</v>
          </cell>
          <cell r="J977">
            <v>1140.8068633</v>
          </cell>
          <cell r="N977">
            <v>14</v>
          </cell>
          <cell r="R977" t="str">
            <v>003021039999</v>
          </cell>
          <cell r="S977" t="str">
            <v>003021039</v>
          </cell>
          <cell r="T977" t="str">
            <v>003021</v>
          </cell>
          <cell r="U977" t="str">
            <v>003</v>
          </cell>
        </row>
        <row r="978">
          <cell r="E978">
            <v>14</v>
          </cell>
          <cell r="F978">
            <v>16</v>
          </cell>
          <cell r="J978">
            <v>65191.641728199997</v>
          </cell>
          <cell r="N978">
            <v>14</v>
          </cell>
          <cell r="R978" t="str">
            <v>003018999999</v>
          </cell>
          <cell r="S978" t="str">
            <v>003018999</v>
          </cell>
          <cell r="T978" t="str">
            <v>003018</v>
          </cell>
          <cell r="U978" t="str">
            <v>003</v>
          </cell>
        </row>
        <row r="979">
          <cell r="E979">
            <v>14</v>
          </cell>
          <cell r="F979">
            <v>16</v>
          </cell>
          <cell r="J979">
            <v>208096.84122240002</v>
          </cell>
          <cell r="N979">
            <v>14</v>
          </cell>
          <cell r="R979" t="str">
            <v>003019999999</v>
          </cell>
          <cell r="S979" t="str">
            <v>003019999</v>
          </cell>
          <cell r="T979" t="str">
            <v>003019</v>
          </cell>
          <cell r="U979" t="str">
            <v>003</v>
          </cell>
        </row>
        <row r="980">
          <cell r="E980">
            <v>14</v>
          </cell>
          <cell r="F980">
            <v>16</v>
          </cell>
          <cell r="J980">
            <v>18771.9823005</v>
          </cell>
          <cell r="N980">
            <v>14</v>
          </cell>
          <cell r="R980" t="str">
            <v>003020025999</v>
          </cell>
          <cell r="S980" t="str">
            <v>003020025</v>
          </cell>
          <cell r="T980" t="str">
            <v>003020</v>
          </cell>
          <cell r="U980" t="str">
            <v>003</v>
          </cell>
        </row>
        <row r="981">
          <cell r="E981">
            <v>14</v>
          </cell>
          <cell r="F981">
            <v>16</v>
          </cell>
          <cell r="J981">
            <v>22873.734006500003</v>
          </cell>
          <cell r="N981">
            <v>14</v>
          </cell>
          <cell r="R981" t="str">
            <v>003020026999</v>
          </cell>
          <cell r="S981" t="str">
            <v>003020026</v>
          </cell>
          <cell r="T981" t="str">
            <v>003020</v>
          </cell>
          <cell r="U981" t="str">
            <v>003</v>
          </cell>
        </row>
        <row r="982">
          <cell r="E982">
            <v>14</v>
          </cell>
          <cell r="F982">
            <v>16</v>
          </cell>
          <cell r="J982">
            <v>119.78232500000001</v>
          </cell>
          <cell r="N982">
            <v>14</v>
          </cell>
          <cell r="R982" t="str">
            <v>003020027999</v>
          </cell>
          <cell r="S982" t="str">
            <v>003020027</v>
          </cell>
          <cell r="T982" t="str">
            <v>003020</v>
          </cell>
          <cell r="U982" t="str">
            <v>003</v>
          </cell>
        </row>
        <row r="983">
          <cell r="E983">
            <v>14</v>
          </cell>
          <cell r="F983">
            <v>16</v>
          </cell>
          <cell r="J983">
            <v>-145624.9533466</v>
          </cell>
          <cell r="N983">
            <v>14</v>
          </cell>
          <cell r="R983" t="str">
            <v>003021038999</v>
          </cell>
          <cell r="S983" t="str">
            <v>003021038</v>
          </cell>
          <cell r="T983" t="str">
            <v>003021</v>
          </cell>
          <cell r="U983" t="str">
            <v>003</v>
          </cell>
        </row>
        <row r="984">
          <cell r="E984">
            <v>14</v>
          </cell>
          <cell r="F984">
            <v>16</v>
          </cell>
          <cell r="J984">
            <v>354123.60184760002</v>
          </cell>
          <cell r="N984">
            <v>14</v>
          </cell>
          <cell r="R984" t="str">
            <v>003022035999</v>
          </cell>
          <cell r="S984" t="str">
            <v>003022035</v>
          </cell>
          <cell r="T984" t="str">
            <v>003022</v>
          </cell>
          <cell r="U984" t="str">
            <v>003</v>
          </cell>
        </row>
        <row r="985">
          <cell r="E985">
            <v>14</v>
          </cell>
          <cell r="F985">
            <v>16</v>
          </cell>
          <cell r="J985">
            <v>0</v>
          </cell>
          <cell r="N985">
            <v>14</v>
          </cell>
          <cell r="R985" t="str">
            <v>004044999999</v>
          </cell>
          <cell r="S985" t="str">
            <v>004044999</v>
          </cell>
          <cell r="T985" t="str">
            <v>004044</v>
          </cell>
          <cell r="U985" t="str">
            <v>004</v>
          </cell>
        </row>
        <row r="986">
          <cell r="E986">
            <v>14</v>
          </cell>
          <cell r="F986">
            <v>16</v>
          </cell>
          <cell r="J986">
            <v>-58803.910145500005</v>
          </cell>
          <cell r="N986">
            <v>14</v>
          </cell>
          <cell r="R986" t="str">
            <v>004044999999</v>
          </cell>
          <cell r="S986" t="str">
            <v>004044999</v>
          </cell>
          <cell r="T986" t="str">
            <v>004044</v>
          </cell>
          <cell r="U986" t="str">
            <v>004</v>
          </cell>
        </row>
        <row r="987">
          <cell r="E987">
            <v>14</v>
          </cell>
          <cell r="F987">
            <v>16</v>
          </cell>
          <cell r="J987">
            <v>899.54839000000004</v>
          </cell>
          <cell r="N987">
            <v>14</v>
          </cell>
          <cell r="R987" t="str">
            <v>005062065999</v>
          </cell>
          <cell r="S987" t="str">
            <v>005062065</v>
          </cell>
          <cell r="T987" t="str">
            <v>005062</v>
          </cell>
          <cell r="U987" t="str">
            <v>005</v>
          </cell>
        </row>
        <row r="988">
          <cell r="E988">
            <v>14</v>
          </cell>
          <cell r="F988">
            <v>16</v>
          </cell>
          <cell r="J988">
            <v>0</v>
          </cell>
          <cell r="N988">
            <v>14</v>
          </cell>
          <cell r="R988" t="str">
            <v>005062067999</v>
          </cell>
          <cell r="S988" t="str">
            <v>005062067</v>
          </cell>
          <cell r="T988" t="str">
            <v>005062</v>
          </cell>
          <cell r="U988" t="str">
            <v>005</v>
          </cell>
        </row>
        <row r="989">
          <cell r="E989">
            <v>14</v>
          </cell>
          <cell r="F989">
            <v>16</v>
          </cell>
          <cell r="J989">
            <v>9067.1306010999997</v>
          </cell>
          <cell r="N989">
            <v>14</v>
          </cell>
          <cell r="R989" t="str">
            <v>005062067999</v>
          </cell>
          <cell r="S989" t="str">
            <v>005062067</v>
          </cell>
          <cell r="T989" t="str">
            <v>005062</v>
          </cell>
          <cell r="U989" t="str">
            <v>005</v>
          </cell>
        </row>
        <row r="990">
          <cell r="E990">
            <v>14</v>
          </cell>
          <cell r="F990">
            <v>16</v>
          </cell>
          <cell r="J990">
            <v>4.0489800000000002</v>
          </cell>
          <cell r="N990">
            <v>14</v>
          </cell>
          <cell r="R990" t="str">
            <v>005062069090</v>
          </cell>
          <cell r="S990" t="str">
            <v>005062069</v>
          </cell>
          <cell r="T990" t="str">
            <v>005062</v>
          </cell>
          <cell r="U990" t="str">
            <v>005</v>
          </cell>
        </row>
        <row r="991">
          <cell r="E991">
            <v>14</v>
          </cell>
          <cell r="F991">
            <v>16</v>
          </cell>
          <cell r="J991">
            <v>0</v>
          </cell>
          <cell r="N991">
            <v>14</v>
          </cell>
          <cell r="R991" t="str">
            <v>005062070095</v>
          </cell>
          <cell r="S991" t="str">
            <v>005062070</v>
          </cell>
          <cell r="T991" t="str">
            <v>005062</v>
          </cell>
          <cell r="U991" t="str">
            <v>005</v>
          </cell>
        </row>
        <row r="992">
          <cell r="E992">
            <v>14</v>
          </cell>
          <cell r="F992">
            <v>16</v>
          </cell>
          <cell r="J992">
            <v>542.29338800000005</v>
          </cell>
          <cell r="N992">
            <v>14</v>
          </cell>
          <cell r="R992" t="str">
            <v>111888888112</v>
          </cell>
          <cell r="S992" t="str">
            <v>111888888</v>
          </cell>
          <cell r="T992" t="str">
            <v>111888</v>
          </cell>
          <cell r="U992" t="str">
            <v>111</v>
          </cell>
        </row>
        <row r="993">
          <cell r="E993">
            <v>14</v>
          </cell>
          <cell r="F993">
            <v>16</v>
          </cell>
          <cell r="J993">
            <v>184.93716150000003</v>
          </cell>
          <cell r="N993">
            <v>14</v>
          </cell>
          <cell r="R993" t="str">
            <v>111888888113</v>
          </cell>
          <cell r="S993" t="str">
            <v>111888888</v>
          </cell>
          <cell r="T993" t="str">
            <v>111888</v>
          </cell>
          <cell r="U993" t="str">
            <v>111</v>
          </cell>
        </row>
        <row r="994">
          <cell r="E994">
            <v>14</v>
          </cell>
          <cell r="F994">
            <v>16</v>
          </cell>
          <cell r="J994">
            <v>2375.2733823000003</v>
          </cell>
          <cell r="N994">
            <v>14</v>
          </cell>
          <cell r="R994" t="str">
            <v>111888888114</v>
          </cell>
          <cell r="S994" t="str">
            <v>111888888</v>
          </cell>
          <cell r="T994" t="str">
            <v>111888</v>
          </cell>
          <cell r="U994" t="str">
            <v>111</v>
          </cell>
        </row>
        <row r="995">
          <cell r="E995">
            <v>14</v>
          </cell>
          <cell r="F995">
            <v>16</v>
          </cell>
          <cell r="J995">
            <v>310.75921500000004</v>
          </cell>
          <cell r="N995">
            <v>14</v>
          </cell>
          <cell r="R995" t="str">
            <v>111888888116</v>
          </cell>
          <cell r="S995" t="str">
            <v>111888888</v>
          </cell>
          <cell r="T995" t="str">
            <v>111888</v>
          </cell>
          <cell r="U995" t="str">
            <v>111</v>
          </cell>
        </row>
        <row r="996">
          <cell r="E996">
            <v>14</v>
          </cell>
          <cell r="F996">
            <v>16</v>
          </cell>
          <cell r="J996">
            <v>1482.2101086000002</v>
          </cell>
          <cell r="N996">
            <v>14</v>
          </cell>
          <cell r="R996" t="str">
            <v>111888888118</v>
          </cell>
          <cell r="S996" t="str">
            <v>111888888</v>
          </cell>
          <cell r="T996" t="str">
            <v>111888</v>
          </cell>
          <cell r="U996" t="str">
            <v>111</v>
          </cell>
        </row>
        <row r="997">
          <cell r="E997">
            <v>14</v>
          </cell>
          <cell r="F997">
            <v>16</v>
          </cell>
          <cell r="J997">
            <v>990.54921549999995</v>
          </cell>
          <cell r="N997">
            <v>14</v>
          </cell>
          <cell r="R997" t="str">
            <v>005062069091</v>
          </cell>
          <cell r="S997" t="str">
            <v>005062069</v>
          </cell>
          <cell r="T997" t="str">
            <v>005062</v>
          </cell>
          <cell r="U997" t="str">
            <v>005</v>
          </cell>
        </row>
        <row r="998">
          <cell r="E998">
            <v>14</v>
          </cell>
          <cell r="F998">
            <v>16</v>
          </cell>
          <cell r="J998">
            <v>1640.4644919</v>
          </cell>
          <cell r="N998">
            <v>14</v>
          </cell>
          <cell r="R998" t="str">
            <v>005062074999</v>
          </cell>
          <cell r="S998" t="str">
            <v>005062074</v>
          </cell>
          <cell r="T998" t="str">
            <v>005062</v>
          </cell>
          <cell r="U998" t="str">
            <v>005</v>
          </cell>
        </row>
        <row r="999">
          <cell r="E999">
            <v>14</v>
          </cell>
          <cell r="F999">
            <v>16</v>
          </cell>
          <cell r="J999">
            <v>22224.0211791</v>
          </cell>
          <cell r="N999">
            <v>14</v>
          </cell>
          <cell r="R999" t="str">
            <v>106336108999</v>
          </cell>
          <cell r="S999" t="str">
            <v>106336108</v>
          </cell>
          <cell r="T999" t="str">
            <v>106336</v>
          </cell>
          <cell r="U999" t="str">
            <v>106</v>
          </cell>
        </row>
        <row r="1000">
          <cell r="E1000">
            <v>14</v>
          </cell>
          <cell r="F1000">
            <v>16</v>
          </cell>
          <cell r="J1000">
            <v>0</v>
          </cell>
          <cell r="N1000">
            <v>14</v>
          </cell>
          <cell r="R1000" t="str">
            <v>005046048058</v>
          </cell>
          <cell r="S1000" t="str">
            <v>005046048</v>
          </cell>
          <cell r="T1000" t="str">
            <v>005046</v>
          </cell>
          <cell r="U1000" t="str">
            <v>005</v>
          </cell>
        </row>
        <row r="1001">
          <cell r="E1001">
            <v>14</v>
          </cell>
          <cell r="F1001">
            <v>16</v>
          </cell>
          <cell r="J1001">
            <v>1770.1668179000001</v>
          </cell>
          <cell r="N1001">
            <v>14</v>
          </cell>
          <cell r="R1001" t="str">
            <v>005062080097</v>
          </cell>
          <cell r="S1001" t="str">
            <v>005062080</v>
          </cell>
          <cell r="T1001" t="str">
            <v>005062</v>
          </cell>
          <cell r="U1001" t="str">
            <v>005</v>
          </cell>
        </row>
        <row r="1002">
          <cell r="E1002">
            <v>14</v>
          </cell>
          <cell r="F1002">
            <v>16</v>
          </cell>
          <cell r="J1002">
            <v>0</v>
          </cell>
          <cell r="N1002">
            <v>14</v>
          </cell>
          <cell r="R1002" t="str">
            <v>005062080098</v>
          </cell>
          <cell r="S1002" t="str">
            <v>005062080</v>
          </cell>
          <cell r="T1002" t="str">
            <v>005062</v>
          </cell>
          <cell r="U1002" t="str">
            <v>005</v>
          </cell>
        </row>
        <row r="1003">
          <cell r="E1003">
            <v>14</v>
          </cell>
          <cell r="F1003">
            <v>16</v>
          </cell>
          <cell r="J1003">
            <v>16.870750000000001</v>
          </cell>
          <cell r="N1003">
            <v>14</v>
          </cell>
          <cell r="R1003" t="str">
            <v>005062080099</v>
          </cell>
          <cell r="S1003" t="str">
            <v>005062080</v>
          </cell>
          <cell r="T1003" t="str">
            <v>005062</v>
          </cell>
          <cell r="U1003" t="str">
            <v>005</v>
          </cell>
        </row>
        <row r="1004">
          <cell r="E1004">
            <v>14</v>
          </cell>
          <cell r="F1004">
            <v>16</v>
          </cell>
          <cell r="J1004">
            <v>0</v>
          </cell>
          <cell r="N1004">
            <v>14</v>
          </cell>
          <cell r="R1004" t="str">
            <v>005062080101</v>
          </cell>
          <cell r="S1004" t="str">
            <v>005062080</v>
          </cell>
          <cell r="T1004" t="str">
            <v>005062</v>
          </cell>
          <cell r="U1004" t="str">
            <v>005</v>
          </cell>
        </row>
        <row r="1005">
          <cell r="E1005">
            <v>14</v>
          </cell>
          <cell r="F1005">
            <v>16</v>
          </cell>
          <cell r="J1005">
            <v>0</v>
          </cell>
          <cell r="N1005">
            <v>14</v>
          </cell>
          <cell r="R1005" t="str">
            <v>005062081103</v>
          </cell>
          <cell r="S1005" t="str">
            <v>005062081</v>
          </cell>
          <cell r="T1005" t="str">
            <v>005062</v>
          </cell>
          <cell r="U1005" t="str">
            <v>005</v>
          </cell>
        </row>
        <row r="1006">
          <cell r="E1006">
            <v>14</v>
          </cell>
          <cell r="F1006">
            <v>16</v>
          </cell>
          <cell r="J1006">
            <v>407.259905</v>
          </cell>
          <cell r="N1006">
            <v>14</v>
          </cell>
          <cell r="R1006" t="str">
            <v>005062081103</v>
          </cell>
          <cell r="S1006" t="str">
            <v>005062081</v>
          </cell>
          <cell r="T1006" t="str">
            <v>005062</v>
          </cell>
          <cell r="U1006" t="str">
            <v>005</v>
          </cell>
        </row>
        <row r="1007">
          <cell r="E1007">
            <v>14</v>
          </cell>
          <cell r="F1007">
            <v>16</v>
          </cell>
          <cell r="J1007">
            <v>0</v>
          </cell>
          <cell r="N1007">
            <v>14</v>
          </cell>
          <cell r="R1007" t="str">
            <v>005062082999</v>
          </cell>
          <cell r="S1007" t="str">
            <v>005062082</v>
          </cell>
          <cell r="T1007" t="str">
            <v>005062</v>
          </cell>
          <cell r="U1007" t="str">
            <v>005</v>
          </cell>
        </row>
        <row r="1008">
          <cell r="E1008">
            <v>14</v>
          </cell>
          <cell r="F1008">
            <v>16</v>
          </cell>
          <cell r="J1008">
            <v>12329.5017599</v>
          </cell>
          <cell r="N1008">
            <v>14</v>
          </cell>
          <cell r="R1008" t="str">
            <v>005062069092</v>
          </cell>
          <cell r="S1008" t="str">
            <v>005062069</v>
          </cell>
          <cell r="T1008" t="str">
            <v>005062</v>
          </cell>
          <cell r="U1008" t="str">
            <v>005</v>
          </cell>
        </row>
        <row r="1009">
          <cell r="E1009">
            <v>14</v>
          </cell>
          <cell r="F1009">
            <v>16</v>
          </cell>
          <cell r="J1009">
            <v>1009.4377072</v>
          </cell>
          <cell r="N1009">
            <v>14</v>
          </cell>
          <cell r="R1009" t="str">
            <v>005062083999</v>
          </cell>
          <cell r="S1009" t="str">
            <v>005062083</v>
          </cell>
          <cell r="T1009" t="str">
            <v>005062</v>
          </cell>
          <cell r="U1009" t="str">
            <v>005</v>
          </cell>
        </row>
        <row r="1010">
          <cell r="E1010">
            <v>14</v>
          </cell>
          <cell r="F1010">
            <v>16</v>
          </cell>
          <cell r="J1010">
            <v>9431.7277535000012</v>
          </cell>
          <cell r="N1010">
            <v>14</v>
          </cell>
          <cell r="R1010" t="str">
            <v>005046047051</v>
          </cell>
          <cell r="S1010" t="str">
            <v>005046047</v>
          </cell>
          <cell r="T1010" t="str">
            <v>005046</v>
          </cell>
          <cell r="U1010" t="str">
            <v>005</v>
          </cell>
        </row>
        <row r="1011">
          <cell r="E1011">
            <v>14</v>
          </cell>
          <cell r="F1011">
            <v>16</v>
          </cell>
          <cell r="J1011">
            <v>7245.9668800999998</v>
          </cell>
          <cell r="N1011">
            <v>14</v>
          </cell>
          <cell r="R1011" t="str">
            <v>005062069093</v>
          </cell>
          <cell r="S1011" t="str">
            <v>005062069</v>
          </cell>
          <cell r="T1011" t="str">
            <v>005062</v>
          </cell>
          <cell r="U1011" t="str">
            <v>005</v>
          </cell>
        </row>
        <row r="1012">
          <cell r="E1012">
            <v>14</v>
          </cell>
          <cell r="F1012">
            <v>16</v>
          </cell>
          <cell r="J1012">
            <v>118.95228410000001</v>
          </cell>
          <cell r="N1012">
            <v>14</v>
          </cell>
          <cell r="R1012" t="str">
            <v>005062069094</v>
          </cell>
          <cell r="S1012" t="str">
            <v>005062069</v>
          </cell>
          <cell r="T1012" t="str">
            <v>005062</v>
          </cell>
          <cell r="U1012" t="str">
            <v>005</v>
          </cell>
        </row>
        <row r="1013">
          <cell r="E1013">
            <v>14</v>
          </cell>
          <cell r="F1013">
            <v>16</v>
          </cell>
          <cell r="J1013">
            <v>3530.7105600000004</v>
          </cell>
          <cell r="N1013">
            <v>14</v>
          </cell>
          <cell r="R1013" t="str">
            <v>005062089999</v>
          </cell>
          <cell r="S1013" t="str">
            <v>005062089</v>
          </cell>
          <cell r="T1013" t="str">
            <v>005062</v>
          </cell>
          <cell r="U1013" t="str">
            <v>005</v>
          </cell>
        </row>
        <row r="1014">
          <cell r="E1014">
            <v>14</v>
          </cell>
          <cell r="F1014">
            <v>16</v>
          </cell>
          <cell r="J1014">
            <v>-61.288060600000001</v>
          </cell>
          <cell r="N1014">
            <v>14</v>
          </cell>
          <cell r="R1014" t="str">
            <v>005046048060</v>
          </cell>
          <cell r="S1014" t="str">
            <v>005046048</v>
          </cell>
          <cell r="T1014" t="str">
            <v>005046</v>
          </cell>
          <cell r="U1014" t="str">
            <v>005</v>
          </cell>
        </row>
        <row r="1015">
          <cell r="E1015">
            <v>14</v>
          </cell>
          <cell r="F1015">
            <v>16</v>
          </cell>
          <cell r="J1015">
            <v>1672.8225904000001</v>
          </cell>
          <cell r="N1015">
            <v>14</v>
          </cell>
          <cell r="R1015" t="str">
            <v>005062084999</v>
          </cell>
          <cell r="S1015" t="str">
            <v>005062084</v>
          </cell>
          <cell r="T1015" t="str">
            <v>005062</v>
          </cell>
          <cell r="U1015" t="str">
            <v>005</v>
          </cell>
        </row>
        <row r="1016">
          <cell r="E1016">
            <v>14</v>
          </cell>
          <cell r="F1016">
            <v>16</v>
          </cell>
          <cell r="J1016">
            <v>3941.0072</v>
          </cell>
          <cell r="N1016">
            <v>14</v>
          </cell>
          <cell r="R1016" t="str">
            <v>005062088104</v>
          </cell>
          <cell r="S1016" t="str">
            <v>005062088</v>
          </cell>
          <cell r="T1016" t="str">
            <v>005062</v>
          </cell>
          <cell r="U1016" t="str">
            <v>005</v>
          </cell>
        </row>
        <row r="1017">
          <cell r="E1017">
            <v>14</v>
          </cell>
          <cell r="F1017">
            <v>16</v>
          </cell>
          <cell r="J1017">
            <v>202.44900000000001</v>
          </cell>
          <cell r="N1017">
            <v>14</v>
          </cell>
          <cell r="R1017" t="str">
            <v>005062085999</v>
          </cell>
          <cell r="S1017" t="str">
            <v>005062085</v>
          </cell>
          <cell r="T1017" t="str">
            <v>005062</v>
          </cell>
          <cell r="U1017" t="str">
            <v>005</v>
          </cell>
        </row>
        <row r="1018">
          <cell r="E1018">
            <v>14</v>
          </cell>
          <cell r="F1018">
            <v>16</v>
          </cell>
          <cell r="J1018">
            <v>91.102050000000006</v>
          </cell>
          <cell r="N1018">
            <v>14</v>
          </cell>
          <cell r="R1018" t="str">
            <v>005062088105</v>
          </cell>
          <cell r="S1018" t="str">
            <v>005062088</v>
          </cell>
          <cell r="T1018" t="str">
            <v>005062</v>
          </cell>
          <cell r="U1018" t="str">
            <v>005</v>
          </cell>
        </row>
        <row r="1019">
          <cell r="E1019">
            <v>14</v>
          </cell>
          <cell r="F1019">
            <v>16</v>
          </cell>
          <cell r="J1019">
            <v>-22727.0615</v>
          </cell>
          <cell r="N1019">
            <v>14</v>
          </cell>
          <cell r="R1019" t="str">
            <v>169170171172</v>
          </cell>
          <cell r="S1019" t="str">
            <v>169170171</v>
          </cell>
          <cell r="T1019" t="str">
            <v>169170</v>
          </cell>
          <cell r="U1019" t="str">
            <v>169</v>
          </cell>
        </row>
        <row r="1020">
          <cell r="E1020">
            <v>14</v>
          </cell>
          <cell r="F1020">
            <v>16</v>
          </cell>
          <cell r="J1020">
            <v>57.027684999999998</v>
          </cell>
          <cell r="N1020">
            <v>14</v>
          </cell>
          <cell r="R1020" t="str">
            <v>126149168323</v>
          </cell>
          <cell r="S1020" t="str">
            <v>126149168</v>
          </cell>
          <cell r="T1020" t="str">
            <v>126149</v>
          </cell>
          <cell r="U1020" t="str">
            <v>126</v>
          </cell>
        </row>
        <row r="1021">
          <cell r="E1021">
            <v>14</v>
          </cell>
          <cell r="F1021">
            <v>16</v>
          </cell>
          <cell r="J1021">
            <v>710.74575000000004</v>
          </cell>
          <cell r="N1021">
            <v>14</v>
          </cell>
          <cell r="R1021" t="str">
            <v>126149168319</v>
          </cell>
          <cell r="S1021" t="str">
            <v>126149168</v>
          </cell>
          <cell r="T1021" t="str">
            <v>126149</v>
          </cell>
          <cell r="U1021" t="str">
            <v>126</v>
          </cell>
        </row>
        <row r="1022">
          <cell r="E1022">
            <v>14</v>
          </cell>
          <cell r="F1022">
            <v>16</v>
          </cell>
          <cell r="J1022">
            <v>0.20163</v>
          </cell>
          <cell r="N1022">
            <v>14</v>
          </cell>
          <cell r="R1022" t="str">
            <v>126149168320</v>
          </cell>
          <cell r="S1022" t="str">
            <v>126149168</v>
          </cell>
          <cell r="T1022" t="str">
            <v>126149</v>
          </cell>
          <cell r="U1022" t="str">
            <v>126</v>
          </cell>
        </row>
        <row r="1023">
          <cell r="E1023">
            <v>14</v>
          </cell>
          <cell r="F1023">
            <v>16</v>
          </cell>
          <cell r="J1023">
            <v>0</v>
          </cell>
          <cell r="N1023">
            <v>14</v>
          </cell>
          <cell r="R1023" t="str">
            <v>169180181999</v>
          </cell>
          <cell r="S1023" t="str">
            <v>169180181</v>
          </cell>
          <cell r="T1023" t="str">
            <v>169180</v>
          </cell>
          <cell r="U1023" t="str">
            <v>169</v>
          </cell>
        </row>
        <row r="1024">
          <cell r="E1024">
            <v>14</v>
          </cell>
          <cell r="F1024">
            <v>16</v>
          </cell>
          <cell r="J1024">
            <v>-819474.21670400002</v>
          </cell>
          <cell r="N1024">
            <v>14</v>
          </cell>
          <cell r="R1024" t="str">
            <v>169180181999</v>
          </cell>
          <cell r="S1024" t="str">
            <v>169180181</v>
          </cell>
          <cell r="T1024" t="str">
            <v>169180</v>
          </cell>
          <cell r="U1024" t="str">
            <v>169</v>
          </cell>
        </row>
        <row r="1025">
          <cell r="E1025">
            <v>14</v>
          </cell>
          <cell r="F1025">
            <v>16</v>
          </cell>
          <cell r="J1025">
            <v>-75863.005218000006</v>
          </cell>
          <cell r="N1025">
            <v>14</v>
          </cell>
          <cell r="R1025" t="str">
            <v>169180181999</v>
          </cell>
          <cell r="S1025" t="str">
            <v>169180181</v>
          </cell>
          <cell r="T1025" t="str">
            <v>169180</v>
          </cell>
          <cell r="U1025" t="str">
            <v>169</v>
          </cell>
        </row>
        <row r="1026">
          <cell r="E1026">
            <v>14</v>
          </cell>
          <cell r="F1026">
            <v>16</v>
          </cell>
          <cell r="J1026">
            <v>-67608.770372000014</v>
          </cell>
          <cell r="N1026">
            <v>14</v>
          </cell>
          <cell r="R1026" t="str">
            <v>169180181999</v>
          </cell>
          <cell r="S1026" t="str">
            <v>169180181</v>
          </cell>
          <cell r="T1026" t="str">
            <v>169180</v>
          </cell>
          <cell r="U1026" t="str">
            <v>169</v>
          </cell>
        </row>
        <row r="1027">
          <cell r="E1027">
            <v>14</v>
          </cell>
          <cell r="F1027">
            <v>16</v>
          </cell>
          <cell r="J1027">
            <v>-16659.147790999999</v>
          </cell>
          <cell r="N1027">
            <v>14</v>
          </cell>
          <cell r="R1027" t="str">
            <v>169180184185</v>
          </cell>
          <cell r="S1027" t="str">
            <v>169180184</v>
          </cell>
          <cell r="T1027" t="str">
            <v>169180</v>
          </cell>
          <cell r="U1027" t="str">
            <v>169</v>
          </cell>
        </row>
        <row r="1028">
          <cell r="E1028">
            <v>14</v>
          </cell>
          <cell r="F1028">
            <v>16</v>
          </cell>
          <cell r="J1028">
            <v>-114540.92192400001</v>
          </cell>
          <cell r="N1028">
            <v>14</v>
          </cell>
          <cell r="R1028" t="str">
            <v>169180184185</v>
          </cell>
          <cell r="S1028" t="str">
            <v>169180184</v>
          </cell>
          <cell r="T1028" t="str">
            <v>169180</v>
          </cell>
          <cell r="U1028" t="str">
            <v>169</v>
          </cell>
        </row>
        <row r="1029">
          <cell r="E1029">
            <v>14</v>
          </cell>
          <cell r="F1029">
            <v>16</v>
          </cell>
          <cell r="J1029">
            <v>11142.188056999999</v>
          </cell>
          <cell r="N1029">
            <v>14</v>
          </cell>
          <cell r="R1029" t="str">
            <v>126127128131</v>
          </cell>
          <cell r="S1029" t="str">
            <v>126127128</v>
          </cell>
          <cell r="T1029" t="str">
            <v>126127</v>
          </cell>
          <cell r="U1029" t="str">
            <v>126</v>
          </cell>
        </row>
        <row r="1030">
          <cell r="E1030">
            <v>14</v>
          </cell>
          <cell r="F1030">
            <v>16</v>
          </cell>
          <cell r="J1030">
            <v>-2200.663751</v>
          </cell>
          <cell r="N1030">
            <v>14</v>
          </cell>
          <cell r="R1030" t="str">
            <v>126127128132</v>
          </cell>
          <cell r="S1030" t="str">
            <v>126127128</v>
          </cell>
          <cell r="T1030" t="str">
            <v>126127</v>
          </cell>
          <cell r="U1030" t="str">
            <v>126</v>
          </cell>
        </row>
        <row r="1031">
          <cell r="E1031">
            <v>14</v>
          </cell>
          <cell r="F1031">
            <v>16</v>
          </cell>
          <cell r="J1031">
            <v>13261.541150000001</v>
          </cell>
          <cell r="N1031">
            <v>14</v>
          </cell>
          <cell r="R1031" t="str">
            <v>126127128133</v>
          </cell>
          <cell r="S1031" t="str">
            <v>126127128</v>
          </cell>
          <cell r="T1031" t="str">
            <v>126127</v>
          </cell>
          <cell r="U1031" t="str">
            <v>126</v>
          </cell>
        </row>
        <row r="1032">
          <cell r="E1032">
            <v>14</v>
          </cell>
          <cell r="F1032">
            <v>16</v>
          </cell>
          <cell r="J1032">
            <v>-963.90565700000013</v>
          </cell>
          <cell r="N1032">
            <v>14</v>
          </cell>
          <cell r="R1032" t="str">
            <v>126127128134</v>
          </cell>
          <cell r="S1032" t="str">
            <v>126127128</v>
          </cell>
          <cell r="T1032" t="str">
            <v>126127</v>
          </cell>
          <cell r="U1032" t="str">
            <v>126</v>
          </cell>
        </row>
        <row r="1033">
          <cell r="E1033">
            <v>14</v>
          </cell>
          <cell r="F1033">
            <v>16</v>
          </cell>
          <cell r="J1033">
            <v>141939.99247999999</v>
          </cell>
          <cell r="N1033">
            <v>14</v>
          </cell>
          <cell r="R1033" t="str">
            <v>126127128135</v>
          </cell>
          <cell r="S1033" t="str">
            <v>126127128</v>
          </cell>
          <cell r="T1033" t="str">
            <v>126127</v>
          </cell>
          <cell r="U1033" t="str">
            <v>126</v>
          </cell>
        </row>
        <row r="1034">
          <cell r="E1034">
            <v>14</v>
          </cell>
          <cell r="F1034">
            <v>16</v>
          </cell>
          <cell r="J1034">
            <v>-4731.3353230000002</v>
          </cell>
          <cell r="N1034">
            <v>14</v>
          </cell>
          <cell r="R1034" t="str">
            <v>126127128136</v>
          </cell>
          <cell r="S1034" t="str">
            <v>126127128</v>
          </cell>
          <cell r="T1034" t="str">
            <v>126127</v>
          </cell>
          <cell r="U1034" t="str">
            <v>126</v>
          </cell>
        </row>
        <row r="1035">
          <cell r="E1035">
            <v>14</v>
          </cell>
          <cell r="F1035">
            <v>16</v>
          </cell>
          <cell r="J1035">
            <v>0</v>
          </cell>
          <cell r="N1035">
            <v>14</v>
          </cell>
          <cell r="R1035" t="str">
            <v>126127128137</v>
          </cell>
          <cell r="S1035" t="str">
            <v>126127128</v>
          </cell>
          <cell r="T1035" t="str">
            <v>126127</v>
          </cell>
          <cell r="U1035" t="str">
            <v>126</v>
          </cell>
        </row>
        <row r="1036">
          <cell r="E1036">
            <v>14</v>
          </cell>
          <cell r="F1036">
            <v>16</v>
          </cell>
          <cell r="J1036">
            <v>38886.926363999999</v>
          </cell>
          <cell r="N1036">
            <v>14</v>
          </cell>
          <cell r="R1036" t="str">
            <v>126127128139</v>
          </cell>
          <cell r="S1036" t="str">
            <v>126127128</v>
          </cell>
          <cell r="T1036" t="str">
            <v>126127</v>
          </cell>
          <cell r="U1036" t="str">
            <v>126</v>
          </cell>
        </row>
        <row r="1037">
          <cell r="E1037">
            <v>14</v>
          </cell>
          <cell r="F1037">
            <v>16</v>
          </cell>
          <cell r="J1037">
            <v>-5396.4992510000002</v>
          </cell>
          <cell r="N1037">
            <v>14</v>
          </cell>
          <cell r="R1037" t="str">
            <v>126127128140</v>
          </cell>
          <cell r="S1037" t="str">
            <v>126127128</v>
          </cell>
          <cell r="T1037" t="str">
            <v>126127</v>
          </cell>
          <cell r="U1037" t="str">
            <v>126</v>
          </cell>
        </row>
        <row r="1038">
          <cell r="E1038">
            <v>14</v>
          </cell>
          <cell r="F1038">
            <v>16</v>
          </cell>
          <cell r="J1038">
            <v>106287.23820000001</v>
          </cell>
          <cell r="N1038">
            <v>14</v>
          </cell>
          <cell r="R1038" t="str">
            <v>126127128143</v>
          </cell>
          <cell r="S1038" t="str">
            <v>126127128</v>
          </cell>
          <cell r="T1038" t="str">
            <v>126127</v>
          </cell>
          <cell r="U1038" t="str">
            <v>126</v>
          </cell>
        </row>
        <row r="1039">
          <cell r="E1039">
            <v>14</v>
          </cell>
          <cell r="F1039">
            <v>16</v>
          </cell>
          <cell r="J1039">
            <v>-5904.855528</v>
          </cell>
          <cell r="N1039">
            <v>14</v>
          </cell>
          <cell r="R1039" t="str">
            <v>126127128144</v>
          </cell>
          <cell r="S1039" t="str">
            <v>126127128</v>
          </cell>
          <cell r="T1039" t="str">
            <v>126127</v>
          </cell>
          <cell r="U1039" t="str">
            <v>126</v>
          </cell>
        </row>
        <row r="1040">
          <cell r="E1040">
            <v>14</v>
          </cell>
          <cell r="F1040">
            <v>16</v>
          </cell>
          <cell r="J1040">
            <v>88980.280102999997</v>
          </cell>
          <cell r="N1040">
            <v>14</v>
          </cell>
          <cell r="R1040" t="str">
            <v>126149162163</v>
          </cell>
          <cell r="S1040" t="str">
            <v>126149162</v>
          </cell>
          <cell r="T1040" t="str">
            <v>126149</v>
          </cell>
          <cell r="U1040" t="str">
            <v>126</v>
          </cell>
        </row>
        <row r="1041">
          <cell r="E1041">
            <v>14</v>
          </cell>
          <cell r="F1041">
            <v>16</v>
          </cell>
          <cell r="J1041">
            <v>1474528.974347</v>
          </cell>
          <cell r="N1041">
            <v>14</v>
          </cell>
          <cell r="R1041" t="str">
            <v>126149157999</v>
          </cell>
          <cell r="S1041" t="str">
            <v>126149157</v>
          </cell>
          <cell r="T1041" t="str">
            <v>126149</v>
          </cell>
          <cell r="U1041" t="str">
            <v>126</v>
          </cell>
        </row>
        <row r="1042">
          <cell r="E1042">
            <v>14</v>
          </cell>
          <cell r="F1042">
            <v>16</v>
          </cell>
          <cell r="J1042">
            <v>145972.13545200002</v>
          </cell>
          <cell r="N1042">
            <v>14</v>
          </cell>
          <cell r="R1042" t="str">
            <v>126149158999</v>
          </cell>
          <cell r="S1042" t="str">
            <v>126149158</v>
          </cell>
          <cell r="T1042" t="str">
            <v>126149</v>
          </cell>
          <cell r="U1042" t="str">
            <v>126</v>
          </cell>
        </row>
        <row r="1043">
          <cell r="E1043">
            <v>14</v>
          </cell>
          <cell r="F1043">
            <v>16</v>
          </cell>
          <cell r="J1043">
            <v>598950.611974</v>
          </cell>
          <cell r="N1043">
            <v>14</v>
          </cell>
          <cell r="R1043" t="str">
            <v>126149334159</v>
          </cell>
          <cell r="S1043" t="str">
            <v>126149334</v>
          </cell>
          <cell r="T1043" t="str">
            <v>126149</v>
          </cell>
          <cell r="U1043" t="str">
            <v>126</v>
          </cell>
        </row>
        <row r="1044">
          <cell r="E1044">
            <v>14</v>
          </cell>
          <cell r="F1044">
            <v>16</v>
          </cell>
          <cell r="J1044">
            <v>-302.740724</v>
          </cell>
          <cell r="N1044">
            <v>14</v>
          </cell>
          <cell r="R1044" t="str">
            <v>126149161322</v>
          </cell>
          <cell r="S1044" t="str">
            <v>126149161</v>
          </cell>
          <cell r="T1044" t="str">
            <v>126149</v>
          </cell>
          <cell r="U1044" t="str">
            <v>126</v>
          </cell>
        </row>
        <row r="1045">
          <cell r="E1045">
            <v>14</v>
          </cell>
          <cell r="F1045">
            <v>16</v>
          </cell>
          <cell r="J1045">
            <v>0</v>
          </cell>
          <cell r="N1045">
            <v>14</v>
          </cell>
          <cell r="R1045" t="str">
            <v>126149161322</v>
          </cell>
          <cell r="S1045" t="str">
            <v>126149161</v>
          </cell>
          <cell r="T1045" t="str">
            <v>126149</v>
          </cell>
          <cell r="U1045" t="str">
            <v>126</v>
          </cell>
        </row>
        <row r="1046">
          <cell r="E1046">
            <v>14</v>
          </cell>
          <cell r="F1046">
            <v>16</v>
          </cell>
          <cell r="J1046">
            <v>12961.777829000002</v>
          </cell>
          <cell r="N1046">
            <v>14</v>
          </cell>
          <cell r="R1046" t="str">
            <v>126149161322</v>
          </cell>
          <cell r="S1046" t="str">
            <v>126149161</v>
          </cell>
          <cell r="T1046" t="str">
            <v>126149</v>
          </cell>
          <cell r="U1046" t="str">
            <v>126</v>
          </cell>
        </row>
        <row r="1047">
          <cell r="E1047">
            <v>14</v>
          </cell>
          <cell r="F1047">
            <v>16</v>
          </cell>
          <cell r="J1047">
            <v>-15933.407490000001</v>
          </cell>
          <cell r="N1047">
            <v>14</v>
          </cell>
          <cell r="R1047" t="str">
            <v>126149161322</v>
          </cell>
          <cell r="S1047" t="str">
            <v>126149161</v>
          </cell>
          <cell r="T1047" t="str">
            <v>126149</v>
          </cell>
          <cell r="U1047" t="str">
            <v>126</v>
          </cell>
        </row>
        <row r="1048">
          <cell r="E1048">
            <v>14</v>
          </cell>
          <cell r="F1048">
            <v>16</v>
          </cell>
          <cell r="J1048">
            <v>2157.6224670000001</v>
          </cell>
          <cell r="N1048">
            <v>14</v>
          </cell>
          <cell r="R1048" t="str">
            <v>126149161322</v>
          </cell>
          <cell r="S1048" t="str">
            <v>126149161</v>
          </cell>
          <cell r="T1048" t="str">
            <v>126149</v>
          </cell>
          <cell r="U1048" t="str">
            <v>126</v>
          </cell>
        </row>
        <row r="1049">
          <cell r="E1049">
            <v>14</v>
          </cell>
          <cell r="F1049">
            <v>16</v>
          </cell>
          <cell r="J1049">
            <v>-4743.9842449999996</v>
          </cell>
          <cell r="N1049">
            <v>14</v>
          </cell>
          <cell r="R1049" t="str">
            <v>126149161322</v>
          </cell>
          <cell r="S1049" t="str">
            <v>126149161</v>
          </cell>
          <cell r="T1049" t="str">
            <v>126149</v>
          </cell>
          <cell r="U1049" t="str">
            <v>126</v>
          </cell>
        </row>
        <row r="1050">
          <cell r="E1050">
            <v>14</v>
          </cell>
          <cell r="F1050">
            <v>16</v>
          </cell>
          <cell r="J1050">
            <v>-12.90432</v>
          </cell>
          <cell r="N1050">
            <v>14</v>
          </cell>
          <cell r="R1050" t="str">
            <v>126149161322</v>
          </cell>
          <cell r="S1050" t="str">
            <v>126149161</v>
          </cell>
          <cell r="T1050" t="str">
            <v>126149</v>
          </cell>
          <cell r="U1050" t="str">
            <v>126</v>
          </cell>
        </row>
        <row r="1051">
          <cell r="E1051">
            <v>14</v>
          </cell>
          <cell r="F1051">
            <v>16</v>
          </cell>
          <cell r="J1051">
            <v>454.33960000000002</v>
          </cell>
          <cell r="N1051">
            <v>14</v>
          </cell>
          <cell r="R1051" t="str">
            <v>126149161322</v>
          </cell>
          <cell r="S1051" t="str">
            <v>126149161</v>
          </cell>
          <cell r="T1051" t="str">
            <v>126149</v>
          </cell>
          <cell r="U1051" t="str">
            <v>126</v>
          </cell>
        </row>
        <row r="1052">
          <cell r="E1052">
            <v>14</v>
          </cell>
          <cell r="F1052">
            <v>16</v>
          </cell>
          <cell r="J1052">
            <v>-106.272452</v>
          </cell>
          <cell r="N1052">
            <v>14</v>
          </cell>
          <cell r="R1052" t="str">
            <v>126149161322</v>
          </cell>
          <cell r="S1052" t="str">
            <v>126149161</v>
          </cell>
          <cell r="T1052" t="str">
            <v>126149</v>
          </cell>
          <cell r="U1052" t="str">
            <v>126</v>
          </cell>
        </row>
        <row r="1053">
          <cell r="E1053">
            <v>14</v>
          </cell>
          <cell r="F1053">
            <v>16</v>
          </cell>
          <cell r="J1053">
            <v>-857.84827699999994</v>
          </cell>
          <cell r="N1053">
            <v>14</v>
          </cell>
          <cell r="R1053" t="str">
            <v>126149161322</v>
          </cell>
          <cell r="S1053" t="str">
            <v>126149161</v>
          </cell>
          <cell r="T1053" t="str">
            <v>126149</v>
          </cell>
          <cell r="U1053" t="str">
            <v>126</v>
          </cell>
        </row>
        <row r="1054">
          <cell r="E1054">
            <v>14</v>
          </cell>
          <cell r="F1054">
            <v>16</v>
          </cell>
          <cell r="J1054">
            <v>806.52</v>
          </cell>
          <cell r="N1054">
            <v>14</v>
          </cell>
          <cell r="R1054" t="str">
            <v>126149161322</v>
          </cell>
          <cell r="S1054" t="str">
            <v>126149161</v>
          </cell>
          <cell r="T1054" t="str">
            <v>126149</v>
          </cell>
          <cell r="U1054" t="str">
            <v>126</v>
          </cell>
        </row>
        <row r="1055">
          <cell r="E1055">
            <v>14</v>
          </cell>
          <cell r="F1055">
            <v>16</v>
          </cell>
          <cell r="J1055">
            <v>2285.1400000000003</v>
          </cell>
          <cell r="N1055">
            <v>14</v>
          </cell>
          <cell r="R1055" t="str">
            <v>126149161322</v>
          </cell>
          <cell r="S1055" t="str">
            <v>126149161</v>
          </cell>
          <cell r="T1055" t="str">
            <v>126149</v>
          </cell>
          <cell r="U1055" t="str">
            <v>126</v>
          </cell>
        </row>
        <row r="1056">
          <cell r="E1056">
            <v>14</v>
          </cell>
          <cell r="F1056">
            <v>16</v>
          </cell>
          <cell r="J1056">
            <v>-1405.69715</v>
          </cell>
          <cell r="N1056">
            <v>14</v>
          </cell>
          <cell r="R1056" t="str">
            <v>126149161322</v>
          </cell>
          <cell r="S1056" t="str">
            <v>126149161</v>
          </cell>
          <cell r="T1056" t="str">
            <v>126149</v>
          </cell>
          <cell r="U1056" t="str">
            <v>126</v>
          </cell>
        </row>
        <row r="1057">
          <cell r="E1057">
            <v>14</v>
          </cell>
          <cell r="F1057">
            <v>16</v>
          </cell>
          <cell r="J1057">
            <v>403.26</v>
          </cell>
          <cell r="N1057">
            <v>14</v>
          </cell>
          <cell r="R1057" t="str">
            <v>126149161322</v>
          </cell>
          <cell r="S1057" t="str">
            <v>126149161</v>
          </cell>
          <cell r="T1057" t="str">
            <v>126149</v>
          </cell>
          <cell r="U1057" t="str">
            <v>126</v>
          </cell>
        </row>
        <row r="1058">
          <cell r="E1058">
            <v>14</v>
          </cell>
          <cell r="F1058">
            <v>16</v>
          </cell>
          <cell r="J1058">
            <v>-36.024560000000001</v>
          </cell>
          <cell r="N1058">
            <v>14</v>
          </cell>
          <cell r="R1058" t="str">
            <v>126149161322</v>
          </cell>
          <cell r="S1058" t="str">
            <v>126149161</v>
          </cell>
          <cell r="T1058" t="str">
            <v>126149</v>
          </cell>
          <cell r="U1058" t="str">
            <v>126</v>
          </cell>
        </row>
        <row r="1059">
          <cell r="E1059">
            <v>14</v>
          </cell>
          <cell r="F1059">
            <v>16</v>
          </cell>
          <cell r="J1059">
            <v>38.712960000000002</v>
          </cell>
          <cell r="N1059">
            <v>14</v>
          </cell>
          <cell r="R1059" t="str">
            <v>126149161322</v>
          </cell>
          <cell r="S1059" t="str">
            <v>126149161</v>
          </cell>
          <cell r="T1059" t="str">
            <v>126149</v>
          </cell>
          <cell r="U1059" t="str">
            <v>126</v>
          </cell>
        </row>
        <row r="1060">
          <cell r="E1060">
            <v>14</v>
          </cell>
          <cell r="F1060">
            <v>16</v>
          </cell>
          <cell r="J1060">
            <v>336.05</v>
          </cell>
          <cell r="N1060">
            <v>14</v>
          </cell>
          <cell r="R1060" t="str">
            <v>126149161322</v>
          </cell>
          <cell r="S1060" t="str">
            <v>126149161</v>
          </cell>
          <cell r="T1060" t="str">
            <v>126149</v>
          </cell>
          <cell r="U1060" t="str">
            <v>126</v>
          </cell>
        </row>
        <row r="1061">
          <cell r="E1061">
            <v>14</v>
          </cell>
          <cell r="F1061">
            <v>16</v>
          </cell>
          <cell r="J1061">
            <v>5759.8969999999999</v>
          </cell>
          <cell r="N1061">
            <v>14</v>
          </cell>
          <cell r="R1061" t="str">
            <v>126149161322</v>
          </cell>
          <cell r="S1061" t="str">
            <v>126149161</v>
          </cell>
          <cell r="T1061" t="str">
            <v>126149</v>
          </cell>
          <cell r="U1061" t="str">
            <v>126</v>
          </cell>
        </row>
        <row r="1062">
          <cell r="E1062">
            <v>14</v>
          </cell>
          <cell r="F1062">
            <v>16</v>
          </cell>
          <cell r="J1062">
            <v>676.13260000000002</v>
          </cell>
          <cell r="N1062">
            <v>14</v>
          </cell>
          <cell r="R1062" t="str">
            <v>126149161322</v>
          </cell>
          <cell r="S1062" t="str">
            <v>126149161</v>
          </cell>
          <cell r="T1062" t="str">
            <v>126149</v>
          </cell>
          <cell r="U1062" t="str">
            <v>126</v>
          </cell>
        </row>
        <row r="1063">
          <cell r="E1063">
            <v>14</v>
          </cell>
          <cell r="F1063">
            <v>16</v>
          </cell>
          <cell r="J1063">
            <v>4247.6720000000005</v>
          </cell>
          <cell r="N1063">
            <v>14</v>
          </cell>
          <cell r="R1063" t="str">
            <v>126149161322</v>
          </cell>
          <cell r="S1063" t="str">
            <v>126149161</v>
          </cell>
          <cell r="T1063" t="str">
            <v>126149</v>
          </cell>
          <cell r="U1063" t="str">
            <v>126</v>
          </cell>
        </row>
        <row r="1064">
          <cell r="E1064">
            <v>14</v>
          </cell>
          <cell r="F1064">
            <v>16</v>
          </cell>
          <cell r="J1064">
            <v>-1.559272</v>
          </cell>
          <cell r="N1064">
            <v>14</v>
          </cell>
          <cell r="R1064" t="str">
            <v>126149161322</v>
          </cell>
          <cell r="S1064" t="str">
            <v>126149161</v>
          </cell>
          <cell r="T1064" t="str">
            <v>126149</v>
          </cell>
          <cell r="U1064" t="str">
            <v>126</v>
          </cell>
        </row>
        <row r="1065">
          <cell r="E1065">
            <v>14</v>
          </cell>
          <cell r="F1065">
            <v>16</v>
          </cell>
          <cell r="J1065">
            <v>-0.67210000000000003</v>
          </cell>
          <cell r="N1065">
            <v>14</v>
          </cell>
          <cell r="R1065" t="str">
            <v>126149161322</v>
          </cell>
          <cell r="S1065" t="str">
            <v>126149161</v>
          </cell>
          <cell r="T1065" t="str">
            <v>126149</v>
          </cell>
          <cell r="U1065" t="str">
            <v>126</v>
          </cell>
        </row>
        <row r="1066">
          <cell r="E1066">
            <v>14</v>
          </cell>
          <cell r="F1066">
            <v>16</v>
          </cell>
          <cell r="J1066">
            <v>454.33960000000002</v>
          </cell>
          <cell r="N1066">
            <v>14</v>
          </cell>
          <cell r="R1066" t="str">
            <v>126149161322</v>
          </cell>
          <cell r="S1066" t="str">
            <v>126149161</v>
          </cell>
          <cell r="T1066" t="str">
            <v>126149</v>
          </cell>
          <cell r="U1066" t="str">
            <v>126</v>
          </cell>
        </row>
        <row r="1067">
          <cell r="E1067">
            <v>14</v>
          </cell>
          <cell r="F1067">
            <v>16</v>
          </cell>
          <cell r="J1067">
            <v>345.52661000000001</v>
          </cell>
          <cell r="N1067">
            <v>14</v>
          </cell>
          <cell r="R1067" t="str">
            <v>126149161322</v>
          </cell>
          <cell r="S1067" t="str">
            <v>126149161</v>
          </cell>
          <cell r="T1067" t="str">
            <v>126149</v>
          </cell>
          <cell r="U1067" t="str">
            <v>126</v>
          </cell>
        </row>
        <row r="1068">
          <cell r="E1068">
            <v>14</v>
          </cell>
          <cell r="F1068">
            <v>16</v>
          </cell>
          <cell r="J1068">
            <v>3318.5340760000004</v>
          </cell>
          <cell r="N1068">
            <v>14</v>
          </cell>
          <cell r="R1068" t="str">
            <v>126149161322</v>
          </cell>
          <cell r="S1068" t="str">
            <v>126149161</v>
          </cell>
          <cell r="T1068" t="str">
            <v>126149</v>
          </cell>
          <cell r="U1068" t="str">
            <v>126</v>
          </cell>
        </row>
        <row r="1069">
          <cell r="E1069">
            <v>14</v>
          </cell>
          <cell r="F1069">
            <v>16</v>
          </cell>
          <cell r="J1069">
            <v>672.1</v>
          </cell>
          <cell r="N1069">
            <v>14</v>
          </cell>
          <cell r="R1069" t="str">
            <v>126149161322</v>
          </cell>
          <cell r="S1069" t="str">
            <v>126149161</v>
          </cell>
          <cell r="T1069" t="str">
            <v>126149</v>
          </cell>
          <cell r="U1069" t="str">
            <v>126</v>
          </cell>
        </row>
        <row r="1070">
          <cell r="E1070">
            <v>14</v>
          </cell>
          <cell r="F1070">
            <v>16</v>
          </cell>
          <cell r="J1070">
            <v>-672.1</v>
          </cell>
          <cell r="N1070">
            <v>14</v>
          </cell>
          <cell r="R1070" t="str">
            <v>126149161322</v>
          </cell>
          <cell r="S1070" t="str">
            <v>126149161</v>
          </cell>
          <cell r="T1070" t="str">
            <v>126149</v>
          </cell>
          <cell r="U1070" t="str">
            <v>126</v>
          </cell>
        </row>
        <row r="1071">
          <cell r="E1071">
            <v>14</v>
          </cell>
          <cell r="F1071">
            <v>16</v>
          </cell>
          <cell r="J1071">
            <v>849792.27804899996</v>
          </cell>
          <cell r="N1071">
            <v>14</v>
          </cell>
          <cell r="R1071" t="str">
            <v>126149333155</v>
          </cell>
          <cell r="S1071" t="str">
            <v>126149333</v>
          </cell>
          <cell r="T1071" t="str">
            <v>126149</v>
          </cell>
          <cell r="U1071" t="str">
            <v>126</v>
          </cell>
        </row>
        <row r="1072">
          <cell r="E1072">
            <v>14</v>
          </cell>
          <cell r="F1072">
            <v>16</v>
          </cell>
          <cell r="J1072">
            <v>3554.4613390000004</v>
          </cell>
          <cell r="N1072">
            <v>14</v>
          </cell>
          <cell r="R1072" t="str">
            <v>126149162167</v>
          </cell>
          <cell r="S1072" t="str">
            <v>126149162</v>
          </cell>
          <cell r="T1072" t="str">
            <v>126149</v>
          </cell>
          <cell r="U1072" t="str">
            <v>126</v>
          </cell>
        </row>
        <row r="1073">
          <cell r="E1073">
            <v>14</v>
          </cell>
          <cell r="F1073">
            <v>16</v>
          </cell>
          <cell r="J1073">
            <v>84483.232119000008</v>
          </cell>
          <cell r="N1073">
            <v>14</v>
          </cell>
          <cell r="R1073" t="str">
            <v>126149168324</v>
          </cell>
          <cell r="S1073" t="str">
            <v>126149168</v>
          </cell>
          <cell r="T1073" t="str">
            <v>126149</v>
          </cell>
          <cell r="U1073" t="str">
            <v>126</v>
          </cell>
        </row>
        <row r="1074">
          <cell r="E1074">
            <v>14</v>
          </cell>
          <cell r="F1074">
            <v>16</v>
          </cell>
          <cell r="J1074">
            <v>1104.092275</v>
          </cell>
          <cell r="N1074">
            <v>14</v>
          </cell>
          <cell r="R1074" t="str">
            <v>126149168325</v>
          </cell>
          <cell r="S1074" t="str">
            <v>126149168</v>
          </cell>
          <cell r="T1074" t="str">
            <v>126149</v>
          </cell>
          <cell r="U1074" t="str">
            <v>126</v>
          </cell>
        </row>
        <row r="1075">
          <cell r="E1075">
            <v>14</v>
          </cell>
          <cell r="F1075">
            <v>16</v>
          </cell>
          <cell r="J1075">
            <v>-362498.29773300001</v>
          </cell>
          <cell r="N1075">
            <v>14</v>
          </cell>
          <cell r="R1075" t="str">
            <v>169187236326</v>
          </cell>
          <cell r="S1075" t="str">
            <v>169187236</v>
          </cell>
          <cell r="T1075" t="str">
            <v>169187</v>
          </cell>
          <cell r="U1075" t="str">
            <v>169</v>
          </cell>
        </row>
        <row r="1076">
          <cell r="E1076">
            <v>14</v>
          </cell>
          <cell r="F1076">
            <v>16</v>
          </cell>
          <cell r="J1076">
            <v>-1344200</v>
          </cell>
          <cell r="N1076">
            <v>14</v>
          </cell>
          <cell r="R1076" t="str">
            <v>169187236327</v>
          </cell>
          <cell r="S1076" t="str">
            <v>169187236</v>
          </cell>
          <cell r="T1076" t="str">
            <v>169187</v>
          </cell>
          <cell r="U1076" t="str">
            <v>169</v>
          </cell>
        </row>
        <row r="1077">
          <cell r="E1077">
            <v>14</v>
          </cell>
          <cell r="F1077">
            <v>16</v>
          </cell>
          <cell r="J1077">
            <v>-79487.250700000004</v>
          </cell>
          <cell r="N1077">
            <v>14</v>
          </cell>
          <cell r="R1077" t="str">
            <v>169187236328</v>
          </cell>
          <cell r="S1077" t="str">
            <v>169187236</v>
          </cell>
          <cell r="T1077" t="str">
            <v>169187</v>
          </cell>
          <cell r="U1077" t="str">
            <v>169</v>
          </cell>
        </row>
        <row r="1078">
          <cell r="E1078">
            <v>14</v>
          </cell>
          <cell r="F1078">
            <v>16</v>
          </cell>
          <cell r="J1078">
            <v>3950.099725</v>
          </cell>
          <cell r="N1078">
            <v>14</v>
          </cell>
          <cell r="R1078" t="str">
            <v>126149168550</v>
          </cell>
          <cell r="S1078" t="str">
            <v>126149168</v>
          </cell>
          <cell r="T1078" t="str">
            <v>126149</v>
          </cell>
          <cell r="U1078" t="str">
            <v>126</v>
          </cell>
        </row>
        <row r="1079">
          <cell r="E1079">
            <v>14</v>
          </cell>
          <cell r="F1079">
            <v>16</v>
          </cell>
          <cell r="J1079">
            <v>30244.5</v>
          </cell>
          <cell r="N1079">
            <v>14</v>
          </cell>
          <cell r="R1079" t="str">
            <v>169187229230</v>
          </cell>
          <cell r="S1079" t="str">
            <v>169187229</v>
          </cell>
          <cell r="T1079" t="str">
            <v>169187</v>
          </cell>
          <cell r="U1079" t="str">
            <v>169</v>
          </cell>
        </row>
        <row r="1080">
          <cell r="E1080">
            <v>14</v>
          </cell>
          <cell r="F1080">
            <v>16</v>
          </cell>
          <cell r="J1080">
            <v>-242102.94794400001</v>
          </cell>
          <cell r="N1080">
            <v>14</v>
          </cell>
          <cell r="R1080" t="str">
            <v>169187188189</v>
          </cell>
          <cell r="S1080" t="str">
            <v>169187188</v>
          </cell>
          <cell r="T1080" t="str">
            <v>169187</v>
          </cell>
          <cell r="U1080" t="str">
            <v>169</v>
          </cell>
        </row>
        <row r="1081">
          <cell r="E1081">
            <v>14</v>
          </cell>
          <cell r="F1081">
            <v>16</v>
          </cell>
          <cell r="J1081">
            <v>-386250.95694899996</v>
          </cell>
          <cell r="N1081">
            <v>14</v>
          </cell>
          <cell r="R1081" t="str">
            <v>169187210216</v>
          </cell>
          <cell r="S1081" t="str">
            <v>169187210</v>
          </cell>
          <cell r="T1081" t="str">
            <v>169187</v>
          </cell>
          <cell r="U1081" t="str">
            <v>169</v>
          </cell>
        </row>
        <row r="1082">
          <cell r="E1082">
            <v>14</v>
          </cell>
          <cell r="F1082">
            <v>16</v>
          </cell>
          <cell r="J1082">
            <v>0</v>
          </cell>
          <cell r="N1082">
            <v>14</v>
          </cell>
          <cell r="R1082" t="str">
            <v>169187191192</v>
          </cell>
          <cell r="S1082" t="str">
            <v>169187191</v>
          </cell>
          <cell r="T1082" t="str">
            <v>169187</v>
          </cell>
          <cell r="U1082" t="str">
            <v>169</v>
          </cell>
        </row>
        <row r="1083">
          <cell r="E1083">
            <v>14</v>
          </cell>
          <cell r="F1083">
            <v>16</v>
          </cell>
          <cell r="J1083">
            <v>0</v>
          </cell>
          <cell r="N1083">
            <v>14</v>
          </cell>
          <cell r="R1083" t="str">
            <v>169187191193</v>
          </cell>
          <cell r="S1083" t="str">
            <v>169187191</v>
          </cell>
          <cell r="T1083" t="str">
            <v>169187</v>
          </cell>
          <cell r="U1083" t="str">
            <v>169</v>
          </cell>
        </row>
        <row r="1084">
          <cell r="E1084">
            <v>14</v>
          </cell>
          <cell r="F1084">
            <v>16</v>
          </cell>
          <cell r="J1084">
            <v>0</v>
          </cell>
          <cell r="N1084">
            <v>14</v>
          </cell>
          <cell r="R1084" t="str">
            <v>169187191196</v>
          </cell>
          <cell r="S1084" t="str">
            <v>169187191</v>
          </cell>
          <cell r="T1084" t="str">
            <v>169187</v>
          </cell>
          <cell r="U1084" t="str">
            <v>169</v>
          </cell>
        </row>
        <row r="1085">
          <cell r="E1085">
            <v>14</v>
          </cell>
          <cell r="F1085">
            <v>16</v>
          </cell>
          <cell r="J1085">
            <v>-4467.5495149999997</v>
          </cell>
          <cell r="N1085">
            <v>14</v>
          </cell>
          <cell r="R1085" t="str">
            <v>169187199201</v>
          </cell>
          <cell r="S1085" t="str">
            <v>169187199</v>
          </cell>
          <cell r="T1085" t="str">
            <v>169187</v>
          </cell>
          <cell r="U1085" t="str">
            <v>169</v>
          </cell>
        </row>
        <row r="1086">
          <cell r="E1086">
            <v>14</v>
          </cell>
          <cell r="F1086">
            <v>16</v>
          </cell>
          <cell r="J1086">
            <v>-16894.423117000002</v>
          </cell>
          <cell r="N1086">
            <v>14</v>
          </cell>
          <cell r="R1086" t="str">
            <v>169187199202</v>
          </cell>
          <cell r="S1086" t="str">
            <v>169187199</v>
          </cell>
          <cell r="T1086" t="str">
            <v>169187</v>
          </cell>
          <cell r="U1086" t="str">
            <v>169</v>
          </cell>
        </row>
        <row r="1087">
          <cell r="E1087">
            <v>14</v>
          </cell>
          <cell r="F1087">
            <v>16</v>
          </cell>
          <cell r="J1087">
            <v>-895.90930000000003</v>
          </cell>
          <cell r="N1087">
            <v>14</v>
          </cell>
          <cell r="R1087" t="str">
            <v>169187199203</v>
          </cell>
          <cell r="S1087" t="str">
            <v>169187199</v>
          </cell>
          <cell r="T1087" t="str">
            <v>169187</v>
          </cell>
          <cell r="U1087" t="str">
            <v>169</v>
          </cell>
        </row>
        <row r="1088">
          <cell r="E1088">
            <v>14</v>
          </cell>
          <cell r="F1088">
            <v>16</v>
          </cell>
          <cell r="J1088">
            <v>-269381.12115200004</v>
          </cell>
          <cell r="N1088">
            <v>14</v>
          </cell>
          <cell r="R1088" t="str">
            <v>169187205999</v>
          </cell>
          <cell r="S1088" t="str">
            <v>169187205</v>
          </cell>
          <cell r="T1088" t="str">
            <v>169187</v>
          </cell>
          <cell r="U1088" t="str">
            <v>169</v>
          </cell>
        </row>
        <row r="1089">
          <cell r="E1089">
            <v>14</v>
          </cell>
          <cell r="F1089">
            <v>16</v>
          </cell>
          <cell r="J1089">
            <v>0</v>
          </cell>
          <cell r="N1089">
            <v>14</v>
          </cell>
          <cell r="R1089" t="str">
            <v>126149168305</v>
          </cell>
          <cell r="S1089" t="str">
            <v>126149168</v>
          </cell>
          <cell r="T1089" t="str">
            <v>126149</v>
          </cell>
          <cell r="U1089" t="str">
            <v>126</v>
          </cell>
        </row>
        <row r="1090">
          <cell r="E1090">
            <v>14</v>
          </cell>
          <cell r="F1090">
            <v>16</v>
          </cell>
          <cell r="J1090">
            <v>310736.02559999999</v>
          </cell>
          <cell r="N1090">
            <v>14</v>
          </cell>
          <cell r="R1090" t="str">
            <v>169170175178</v>
          </cell>
          <cell r="S1090" t="str">
            <v>169170175</v>
          </cell>
          <cell r="T1090" t="str">
            <v>169170</v>
          </cell>
          <cell r="U1090" t="str">
            <v>169</v>
          </cell>
        </row>
        <row r="1091">
          <cell r="E1091">
            <v>8</v>
          </cell>
          <cell r="F1091">
            <v>16</v>
          </cell>
          <cell r="J1091">
            <v>-78427.707582799994</v>
          </cell>
          <cell r="N1091">
            <v>8</v>
          </cell>
          <cell r="R1091" t="str">
            <v>002006999999</v>
          </cell>
          <cell r="S1091" t="str">
            <v>002006999</v>
          </cell>
          <cell r="T1091" t="str">
            <v>002006</v>
          </cell>
          <cell r="U1091" t="str">
            <v>002</v>
          </cell>
        </row>
        <row r="1092">
          <cell r="E1092">
            <v>8</v>
          </cell>
          <cell r="F1092">
            <v>16</v>
          </cell>
          <cell r="J1092">
            <v>51412.721337999996</v>
          </cell>
          <cell r="N1092">
            <v>8</v>
          </cell>
          <cell r="R1092" t="str">
            <v>002011012999</v>
          </cell>
          <cell r="S1092" t="str">
            <v>002011012</v>
          </cell>
          <cell r="T1092" t="str">
            <v>002011</v>
          </cell>
          <cell r="U1092" t="str">
            <v>002</v>
          </cell>
        </row>
        <row r="1093">
          <cell r="E1093">
            <v>8</v>
          </cell>
          <cell r="F1093">
            <v>16</v>
          </cell>
          <cell r="J1093">
            <v>26947.097617299998</v>
          </cell>
          <cell r="N1093">
            <v>8</v>
          </cell>
          <cell r="R1093" t="str">
            <v>002011013999</v>
          </cell>
          <cell r="S1093" t="str">
            <v>002011013</v>
          </cell>
          <cell r="T1093" t="str">
            <v>002011</v>
          </cell>
          <cell r="U1093" t="str">
            <v>002</v>
          </cell>
        </row>
        <row r="1094">
          <cell r="E1094">
            <v>8</v>
          </cell>
          <cell r="F1094">
            <v>16</v>
          </cell>
          <cell r="J1094">
            <v>0</v>
          </cell>
          <cell r="N1094">
            <v>8</v>
          </cell>
          <cell r="R1094" t="str">
            <v>003016999999</v>
          </cell>
          <cell r="S1094" t="str">
            <v>003016999</v>
          </cell>
          <cell r="T1094" t="str">
            <v>003016</v>
          </cell>
          <cell r="U1094" t="str">
            <v>003</v>
          </cell>
        </row>
        <row r="1095">
          <cell r="E1095">
            <v>8</v>
          </cell>
          <cell r="F1095">
            <v>16</v>
          </cell>
          <cell r="J1095">
            <v>0</v>
          </cell>
          <cell r="N1095">
            <v>8</v>
          </cell>
          <cell r="R1095" t="str">
            <v>003021039999</v>
          </cell>
          <cell r="S1095" t="str">
            <v>003021039</v>
          </cell>
          <cell r="T1095" t="str">
            <v>003021</v>
          </cell>
          <cell r="U1095" t="str">
            <v>003</v>
          </cell>
        </row>
        <row r="1096">
          <cell r="E1096">
            <v>8</v>
          </cell>
          <cell r="F1096">
            <v>16</v>
          </cell>
          <cell r="J1096">
            <v>203.51999999999998</v>
          </cell>
          <cell r="N1096">
            <v>8</v>
          </cell>
          <cell r="R1096" t="str">
            <v>003018999999</v>
          </cell>
          <cell r="S1096" t="str">
            <v>003018999</v>
          </cell>
          <cell r="T1096" t="str">
            <v>003018</v>
          </cell>
          <cell r="U1096" t="str">
            <v>003</v>
          </cell>
        </row>
        <row r="1097">
          <cell r="E1097">
            <v>8</v>
          </cell>
          <cell r="F1097">
            <v>16</v>
          </cell>
          <cell r="J1097">
            <v>12880.256099999999</v>
          </cell>
          <cell r="N1097">
            <v>8</v>
          </cell>
          <cell r="R1097" t="str">
            <v>003019999999</v>
          </cell>
          <cell r="S1097" t="str">
            <v>003019999</v>
          </cell>
          <cell r="T1097" t="str">
            <v>003019</v>
          </cell>
          <cell r="U1097" t="str">
            <v>003</v>
          </cell>
        </row>
        <row r="1098">
          <cell r="E1098">
            <v>8</v>
          </cell>
          <cell r="F1098">
            <v>16</v>
          </cell>
          <cell r="J1098">
            <v>11035.9176436</v>
          </cell>
          <cell r="N1098">
            <v>8</v>
          </cell>
          <cell r="R1098" t="str">
            <v>003020025999</v>
          </cell>
          <cell r="S1098" t="str">
            <v>003020025</v>
          </cell>
          <cell r="T1098" t="str">
            <v>003020</v>
          </cell>
          <cell r="U1098" t="str">
            <v>003</v>
          </cell>
        </row>
        <row r="1099">
          <cell r="E1099">
            <v>8</v>
          </cell>
          <cell r="F1099">
            <v>16</v>
          </cell>
          <cell r="J1099">
            <v>0</v>
          </cell>
          <cell r="N1099">
            <v>8</v>
          </cell>
          <cell r="R1099" t="str">
            <v>003020026999</v>
          </cell>
          <cell r="S1099" t="str">
            <v>003020026</v>
          </cell>
          <cell r="T1099" t="str">
            <v>003020</v>
          </cell>
          <cell r="U1099" t="str">
            <v>003</v>
          </cell>
        </row>
        <row r="1100">
          <cell r="E1100">
            <v>8</v>
          </cell>
          <cell r="F1100">
            <v>16</v>
          </cell>
          <cell r="J1100">
            <v>4565.8440000000001</v>
          </cell>
          <cell r="N1100">
            <v>8</v>
          </cell>
          <cell r="R1100" t="str">
            <v>003020026999</v>
          </cell>
          <cell r="S1100" t="str">
            <v>003020026</v>
          </cell>
          <cell r="T1100" t="str">
            <v>003020</v>
          </cell>
          <cell r="U1100" t="str">
            <v>003</v>
          </cell>
        </row>
        <row r="1101">
          <cell r="E1101">
            <v>8</v>
          </cell>
          <cell r="F1101">
            <v>16</v>
          </cell>
          <cell r="J1101">
            <v>180.2</v>
          </cell>
          <cell r="N1101">
            <v>8</v>
          </cell>
          <cell r="R1101" t="str">
            <v>003020028999</v>
          </cell>
          <cell r="S1101" t="str">
            <v>003020028</v>
          </cell>
          <cell r="T1101" t="str">
            <v>003020</v>
          </cell>
          <cell r="U1101" t="str">
            <v>003</v>
          </cell>
        </row>
        <row r="1102">
          <cell r="E1102">
            <v>8</v>
          </cell>
          <cell r="F1102">
            <v>16</v>
          </cell>
          <cell r="J1102">
            <v>1627.7810500000001</v>
          </cell>
          <cell r="N1102">
            <v>8</v>
          </cell>
          <cell r="R1102" t="str">
            <v>003020029999</v>
          </cell>
          <cell r="S1102" t="str">
            <v>003020029</v>
          </cell>
          <cell r="T1102" t="str">
            <v>003020</v>
          </cell>
          <cell r="U1102" t="str">
            <v>003</v>
          </cell>
        </row>
        <row r="1103">
          <cell r="E1103">
            <v>8</v>
          </cell>
          <cell r="F1103">
            <v>16</v>
          </cell>
          <cell r="J1103">
            <v>15129.8994</v>
          </cell>
          <cell r="N1103">
            <v>8</v>
          </cell>
          <cell r="R1103" t="str">
            <v>003021038999</v>
          </cell>
          <cell r="S1103" t="str">
            <v>003021038</v>
          </cell>
          <cell r="T1103" t="str">
            <v>003021</v>
          </cell>
          <cell r="U1103" t="str">
            <v>003</v>
          </cell>
        </row>
        <row r="1104">
          <cell r="E1104">
            <v>8</v>
          </cell>
          <cell r="F1104">
            <v>16</v>
          </cell>
          <cell r="J1104">
            <v>-33597.176999999996</v>
          </cell>
          <cell r="N1104">
            <v>8</v>
          </cell>
          <cell r="R1104" t="str">
            <v>003022035999</v>
          </cell>
          <cell r="S1104" t="str">
            <v>003022035</v>
          </cell>
          <cell r="T1104" t="str">
            <v>003022</v>
          </cell>
          <cell r="U1104" t="str">
            <v>003</v>
          </cell>
        </row>
        <row r="1105">
          <cell r="E1105">
            <v>8</v>
          </cell>
          <cell r="F1105">
            <v>16</v>
          </cell>
          <cell r="J1105">
            <v>-70.41572579999999</v>
          </cell>
          <cell r="N1105">
            <v>8</v>
          </cell>
          <cell r="R1105" t="str">
            <v>004042999999</v>
          </cell>
          <cell r="S1105" t="str">
            <v>004042999</v>
          </cell>
          <cell r="T1105" t="str">
            <v>004042</v>
          </cell>
          <cell r="U1105" t="str">
            <v>004</v>
          </cell>
        </row>
        <row r="1106">
          <cell r="E1106">
            <v>8</v>
          </cell>
          <cell r="F1106">
            <v>16</v>
          </cell>
          <cell r="J1106">
            <v>-1424.224215</v>
          </cell>
          <cell r="N1106">
            <v>8</v>
          </cell>
          <cell r="R1106" t="str">
            <v>004043999999</v>
          </cell>
          <cell r="S1106" t="str">
            <v>004043999</v>
          </cell>
          <cell r="T1106" t="str">
            <v>004043</v>
          </cell>
          <cell r="U1106" t="str">
            <v>004</v>
          </cell>
        </row>
        <row r="1107">
          <cell r="E1107">
            <v>8</v>
          </cell>
          <cell r="F1107">
            <v>16</v>
          </cell>
          <cell r="J1107">
            <v>-1644.0714797999999</v>
          </cell>
          <cell r="N1107">
            <v>8</v>
          </cell>
          <cell r="R1107" t="str">
            <v>004044999999</v>
          </cell>
          <cell r="S1107" t="str">
            <v>004044999</v>
          </cell>
          <cell r="T1107" t="str">
            <v>004044</v>
          </cell>
          <cell r="U1107" t="str">
            <v>004</v>
          </cell>
        </row>
        <row r="1108">
          <cell r="E1108">
            <v>8</v>
          </cell>
          <cell r="F1108">
            <v>16</v>
          </cell>
          <cell r="J1108">
            <v>1910.6499999999999</v>
          </cell>
          <cell r="N1108">
            <v>8</v>
          </cell>
          <cell r="R1108" t="str">
            <v>005062063999</v>
          </cell>
          <cell r="S1108" t="str">
            <v>005062063</v>
          </cell>
          <cell r="T1108" t="str">
            <v>005062</v>
          </cell>
          <cell r="U1108" t="str">
            <v>005</v>
          </cell>
        </row>
        <row r="1109">
          <cell r="E1109">
            <v>8</v>
          </cell>
          <cell r="F1109">
            <v>16</v>
          </cell>
          <cell r="J1109">
            <v>17.478870000000001</v>
          </cell>
          <cell r="N1109">
            <v>8</v>
          </cell>
          <cell r="R1109" t="str">
            <v>005062064999</v>
          </cell>
          <cell r="S1109" t="str">
            <v>005062064</v>
          </cell>
          <cell r="T1109" t="str">
            <v>005062</v>
          </cell>
          <cell r="U1109" t="str">
            <v>005</v>
          </cell>
        </row>
        <row r="1110">
          <cell r="E1110">
            <v>8</v>
          </cell>
          <cell r="F1110">
            <v>16</v>
          </cell>
          <cell r="J1110">
            <v>530</v>
          </cell>
          <cell r="N1110">
            <v>8</v>
          </cell>
          <cell r="R1110" t="str">
            <v>005062065999</v>
          </cell>
          <cell r="S1110" t="str">
            <v>005062065</v>
          </cell>
          <cell r="T1110" t="str">
            <v>005062</v>
          </cell>
          <cell r="U1110" t="str">
            <v>005</v>
          </cell>
        </row>
        <row r="1111">
          <cell r="E1111">
            <v>8</v>
          </cell>
          <cell r="F1111">
            <v>16</v>
          </cell>
          <cell r="J1111">
            <v>308.29637309999998</v>
          </cell>
          <cell r="N1111">
            <v>8</v>
          </cell>
          <cell r="R1111" t="str">
            <v>005062067999</v>
          </cell>
          <cell r="S1111" t="str">
            <v>005062067</v>
          </cell>
          <cell r="T1111" t="str">
            <v>005062</v>
          </cell>
          <cell r="U1111" t="str">
            <v>005</v>
          </cell>
        </row>
        <row r="1112">
          <cell r="E1112">
            <v>8</v>
          </cell>
          <cell r="F1112">
            <v>16</v>
          </cell>
          <cell r="J1112">
            <v>0</v>
          </cell>
          <cell r="N1112">
            <v>8</v>
          </cell>
          <cell r="R1112" t="str">
            <v>005062069090</v>
          </cell>
          <cell r="S1112" t="str">
            <v>005062069</v>
          </cell>
          <cell r="T1112" t="str">
            <v>005062</v>
          </cell>
          <cell r="U1112" t="str">
            <v>005</v>
          </cell>
        </row>
        <row r="1113">
          <cell r="E1113">
            <v>8</v>
          </cell>
          <cell r="F1113">
            <v>16</v>
          </cell>
          <cell r="J1113">
            <v>375.77</v>
          </cell>
          <cell r="N1113">
            <v>8</v>
          </cell>
          <cell r="R1113" t="str">
            <v>005062070095</v>
          </cell>
          <cell r="S1113" t="str">
            <v>005062070</v>
          </cell>
          <cell r="T1113" t="str">
            <v>005062</v>
          </cell>
          <cell r="U1113" t="str">
            <v>005</v>
          </cell>
        </row>
        <row r="1114">
          <cell r="E1114">
            <v>8</v>
          </cell>
          <cell r="F1114">
            <v>16</v>
          </cell>
          <cell r="J1114">
            <v>0</v>
          </cell>
          <cell r="N1114">
            <v>8</v>
          </cell>
          <cell r="R1114" t="str">
            <v>005062071999</v>
          </cell>
          <cell r="S1114" t="str">
            <v>005062071</v>
          </cell>
          <cell r="T1114" t="str">
            <v>005062</v>
          </cell>
          <cell r="U1114" t="str">
            <v>005</v>
          </cell>
        </row>
        <row r="1115">
          <cell r="E1115">
            <v>8</v>
          </cell>
          <cell r="F1115">
            <v>16</v>
          </cell>
          <cell r="J1115">
            <v>2667.8281505999998</v>
          </cell>
          <cell r="N1115">
            <v>8</v>
          </cell>
          <cell r="R1115" t="str">
            <v>111888888112</v>
          </cell>
          <cell r="S1115" t="str">
            <v>111888888</v>
          </cell>
          <cell r="T1115" t="str">
            <v>111888</v>
          </cell>
          <cell r="U1115" t="str">
            <v>111</v>
          </cell>
        </row>
        <row r="1116">
          <cell r="E1116">
            <v>8</v>
          </cell>
          <cell r="F1116">
            <v>16</v>
          </cell>
          <cell r="J1116">
            <v>191.65836679999998</v>
          </cell>
          <cell r="N1116">
            <v>8</v>
          </cell>
          <cell r="R1116" t="str">
            <v>111888888113</v>
          </cell>
          <cell r="S1116" t="str">
            <v>111888888</v>
          </cell>
          <cell r="T1116" t="str">
            <v>111888</v>
          </cell>
          <cell r="U1116" t="str">
            <v>111</v>
          </cell>
        </row>
        <row r="1117">
          <cell r="E1117">
            <v>8</v>
          </cell>
          <cell r="F1117">
            <v>16</v>
          </cell>
          <cell r="J1117">
            <v>4816.1044402999996</v>
          </cell>
          <cell r="N1117">
            <v>8</v>
          </cell>
          <cell r="R1117" t="str">
            <v>111888888114</v>
          </cell>
          <cell r="S1117" t="str">
            <v>111888888</v>
          </cell>
          <cell r="T1117" t="str">
            <v>111888</v>
          </cell>
          <cell r="U1117" t="str">
            <v>111</v>
          </cell>
        </row>
        <row r="1118">
          <cell r="E1118">
            <v>8</v>
          </cell>
          <cell r="F1118">
            <v>16</v>
          </cell>
          <cell r="J1118">
            <v>212.1999849</v>
          </cell>
          <cell r="N1118">
            <v>8</v>
          </cell>
          <cell r="R1118" t="str">
            <v>111888888116</v>
          </cell>
          <cell r="S1118" t="str">
            <v>111888888</v>
          </cell>
          <cell r="T1118" t="str">
            <v>111888</v>
          </cell>
          <cell r="U1118" t="str">
            <v>111</v>
          </cell>
        </row>
        <row r="1119">
          <cell r="E1119">
            <v>8</v>
          </cell>
          <cell r="F1119">
            <v>16</v>
          </cell>
          <cell r="J1119">
            <v>123.05712249999999</v>
          </cell>
          <cell r="N1119">
            <v>8</v>
          </cell>
          <cell r="R1119" t="str">
            <v>111888888452</v>
          </cell>
          <cell r="S1119" t="str">
            <v>111888888</v>
          </cell>
          <cell r="T1119" t="str">
            <v>111888</v>
          </cell>
          <cell r="U1119" t="str">
            <v>111</v>
          </cell>
        </row>
        <row r="1120">
          <cell r="E1120">
            <v>8</v>
          </cell>
          <cell r="F1120">
            <v>16</v>
          </cell>
          <cell r="J1120">
            <v>376.60474999999997</v>
          </cell>
          <cell r="N1120">
            <v>8</v>
          </cell>
          <cell r="R1120" t="str">
            <v>005062069091</v>
          </cell>
          <cell r="S1120" t="str">
            <v>005062069</v>
          </cell>
          <cell r="T1120" t="str">
            <v>005062</v>
          </cell>
          <cell r="U1120" t="str">
            <v>005</v>
          </cell>
        </row>
        <row r="1121">
          <cell r="E1121">
            <v>8</v>
          </cell>
          <cell r="F1121">
            <v>16</v>
          </cell>
          <cell r="J1121">
            <v>410.93549999999999</v>
          </cell>
          <cell r="N1121">
            <v>8</v>
          </cell>
          <cell r="R1121" t="str">
            <v>005062074999</v>
          </cell>
          <cell r="S1121" t="str">
            <v>005062074</v>
          </cell>
          <cell r="T1121" t="str">
            <v>005062</v>
          </cell>
          <cell r="U1121" t="str">
            <v>005</v>
          </cell>
        </row>
        <row r="1122">
          <cell r="E1122">
            <v>8</v>
          </cell>
          <cell r="F1122">
            <v>16</v>
          </cell>
          <cell r="J1122">
            <v>0</v>
          </cell>
          <cell r="N1122">
            <v>8</v>
          </cell>
          <cell r="R1122" t="str">
            <v>005062076999</v>
          </cell>
          <cell r="S1122" t="str">
            <v>005062076</v>
          </cell>
          <cell r="T1122" t="str">
            <v>005062</v>
          </cell>
          <cell r="U1122" t="str">
            <v>005</v>
          </cell>
        </row>
        <row r="1123">
          <cell r="E1123">
            <v>8</v>
          </cell>
          <cell r="F1123">
            <v>16</v>
          </cell>
          <cell r="J1123">
            <v>0</v>
          </cell>
          <cell r="N1123">
            <v>8</v>
          </cell>
          <cell r="R1123" t="str">
            <v>005046048056</v>
          </cell>
          <cell r="S1123" t="str">
            <v>005046048</v>
          </cell>
          <cell r="T1123" t="str">
            <v>005046</v>
          </cell>
          <cell r="U1123" t="str">
            <v>005</v>
          </cell>
        </row>
        <row r="1124">
          <cell r="E1124">
            <v>8</v>
          </cell>
          <cell r="F1124">
            <v>16</v>
          </cell>
          <cell r="J1124">
            <v>276.02291350000002</v>
          </cell>
          <cell r="N1124">
            <v>8</v>
          </cell>
          <cell r="R1124" t="str">
            <v>005062077999</v>
          </cell>
          <cell r="S1124" t="str">
            <v>005062077</v>
          </cell>
          <cell r="T1124" t="str">
            <v>005062</v>
          </cell>
          <cell r="U1124" t="str">
            <v>005</v>
          </cell>
        </row>
        <row r="1125">
          <cell r="E1125">
            <v>8</v>
          </cell>
          <cell r="F1125">
            <v>16</v>
          </cell>
          <cell r="J1125">
            <v>906.38118539999994</v>
          </cell>
          <cell r="N1125">
            <v>8</v>
          </cell>
          <cell r="R1125" t="str">
            <v>106336108999</v>
          </cell>
          <cell r="S1125" t="str">
            <v>106336108</v>
          </cell>
          <cell r="T1125" t="str">
            <v>106336</v>
          </cell>
          <cell r="U1125" t="str">
            <v>106</v>
          </cell>
        </row>
        <row r="1126">
          <cell r="E1126">
            <v>8</v>
          </cell>
          <cell r="F1126">
            <v>16</v>
          </cell>
          <cell r="J1126">
            <v>53.53</v>
          </cell>
          <cell r="N1126">
            <v>8</v>
          </cell>
          <cell r="R1126" t="str">
            <v>005062078999</v>
          </cell>
          <cell r="S1126" t="str">
            <v>005062078</v>
          </cell>
          <cell r="T1126" t="str">
            <v>005062</v>
          </cell>
          <cell r="U1126" t="str">
            <v>005</v>
          </cell>
        </row>
        <row r="1127">
          <cell r="E1127">
            <v>8</v>
          </cell>
          <cell r="F1127">
            <v>16</v>
          </cell>
          <cell r="J1127">
            <v>444.13574409999995</v>
          </cell>
          <cell r="N1127">
            <v>8</v>
          </cell>
          <cell r="R1127" t="str">
            <v>005046048058</v>
          </cell>
          <cell r="S1127" t="str">
            <v>005046048</v>
          </cell>
          <cell r="T1127" t="str">
            <v>005046</v>
          </cell>
          <cell r="U1127" t="str">
            <v>005</v>
          </cell>
        </row>
        <row r="1128">
          <cell r="E1128">
            <v>8</v>
          </cell>
          <cell r="F1128">
            <v>16</v>
          </cell>
          <cell r="J1128">
            <v>392.72999999999996</v>
          </cell>
          <cell r="N1128">
            <v>8</v>
          </cell>
          <cell r="R1128" t="str">
            <v>005062080097</v>
          </cell>
          <cell r="S1128" t="str">
            <v>005062080</v>
          </cell>
          <cell r="T1128" t="str">
            <v>005062</v>
          </cell>
          <cell r="U1128" t="str">
            <v>005</v>
          </cell>
        </row>
        <row r="1129">
          <cell r="E1129">
            <v>8</v>
          </cell>
          <cell r="F1129">
            <v>16</v>
          </cell>
          <cell r="J1129">
            <v>696.94999999999993</v>
          </cell>
          <cell r="N1129">
            <v>8</v>
          </cell>
          <cell r="R1129" t="str">
            <v>005062080098</v>
          </cell>
          <cell r="S1129" t="str">
            <v>005062080</v>
          </cell>
          <cell r="T1129" t="str">
            <v>005062</v>
          </cell>
          <cell r="U1129" t="str">
            <v>005</v>
          </cell>
        </row>
        <row r="1130">
          <cell r="E1130">
            <v>8</v>
          </cell>
          <cell r="F1130">
            <v>16</v>
          </cell>
          <cell r="J1130">
            <v>452.3073</v>
          </cell>
          <cell r="N1130">
            <v>8</v>
          </cell>
          <cell r="R1130" t="str">
            <v>005062080099</v>
          </cell>
          <cell r="S1130" t="str">
            <v>005062080</v>
          </cell>
          <cell r="T1130" t="str">
            <v>005062</v>
          </cell>
          <cell r="U1130" t="str">
            <v>005</v>
          </cell>
        </row>
        <row r="1131">
          <cell r="E1131">
            <v>8</v>
          </cell>
          <cell r="F1131">
            <v>16</v>
          </cell>
          <cell r="J1131">
            <v>600.755</v>
          </cell>
          <cell r="N1131">
            <v>8</v>
          </cell>
          <cell r="R1131" t="str">
            <v>005062080101</v>
          </cell>
          <cell r="S1131" t="str">
            <v>005062080</v>
          </cell>
          <cell r="T1131" t="str">
            <v>005062</v>
          </cell>
          <cell r="U1131" t="str">
            <v>005</v>
          </cell>
        </row>
        <row r="1132">
          <cell r="E1132">
            <v>8</v>
          </cell>
          <cell r="F1132">
            <v>16</v>
          </cell>
          <cell r="J1132">
            <v>110.55534999999999</v>
          </cell>
          <cell r="N1132">
            <v>8</v>
          </cell>
          <cell r="R1132" t="str">
            <v>005062081102</v>
          </cell>
          <cell r="S1132" t="str">
            <v>005062081</v>
          </cell>
          <cell r="T1132" t="str">
            <v>005062</v>
          </cell>
          <cell r="U1132" t="str">
            <v>005</v>
          </cell>
        </row>
        <row r="1133">
          <cell r="E1133">
            <v>8</v>
          </cell>
          <cell r="F1133">
            <v>16</v>
          </cell>
          <cell r="J1133">
            <v>1185.8961469999999</v>
          </cell>
          <cell r="N1133">
            <v>8</v>
          </cell>
          <cell r="R1133" t="str">
            <v>005062081103</v>
          </cell>
          <cell r="S1133" t="str">
            <v>005062081</v>
          </cell>
          <cell r="T1133" t="str">
            <v>005062</v>
          </cell>
          <cell r="U1133" t="str">
            <v>005</v>
          </cell>
        </row>
        <row r="1134">
          <cell r="E1134">
            <v>8</v>
          </cell>
          <cell r="F1134">
            <v>16</v>
          </cell>
          <cell r="J1134">
            <v>0</v>
          </cell>
          <cell r="N1134">
            <v>8</v>
          </cell>
          <cell r="R1134" t="str">
            <v>005062082999</v>
          </cell>
          <cell r="S1134" t="str">
            <v>005062082</v>
          </cell>
          <cell r="T1134" t="str">
            <v>005062</v>
          </cell>
          <cell r="U1134" t="str">
            <v>005</v>
          </cell>
        </row>
        <row r="1135">
          <cell r="E1135">
            <v>8</v>
          </cell>
          <cell r="F1135">
            <v>16</v>
          </cell>
          <cell r="J1135">
            <v>2650</v>
          </cell>
          <cell r="N1135">
            <v>8</v>
          </cell>
          <cell r="R1135" t="str">
            <v>005062069092</v>
          </cell>
          <cell r="S1135" t="str">
            <v>005062069</v>
          </cell>
          <cell r="T1135" t="str">
            <v>005062</v>
          </cell>
          <cell r="U1135" t="str">
            <v>005</v>
          </cell>
        </row>
        <row r="1136">
          <cell r="E1136">
            <v>8</v>
          </cell>
          <cell r="F1136">
            <v>16</v>
          </cell>
          <cell r="J1136">
            <v>0</v>
          </cell>
          <cell r="N1136">
            <v>8</v>
          </cell>
          <cell r="R1136" t="str">
            <v>005062083999</v>
          </cell>
          <cell r="S1136" t="str">
            <v>005062083</v>
          </cell>
          <cell r="T1136" t="str">
            <v>005062</v>
          </cell>
          <cell r="U1136" t="str">
            <v>005</v>
          </cell>
        </row>
        <row r="1137">
          <cell r="E1137">
            <v>8</v>
          </cell>
          <cell r="F1137">
            <v>16</v>
          </cell>
          <cell r="J1137">
            <v>0</v>
          </cell>
          <cell r="N1137">
            <v>8</v>
          </cell>
          <cell r="R1137" t="str">
            <v>005062083999</v>
          </cell>
          <cell r="S1137" t="str">
            <v>005062083</v>
          </cell>
          <cell r="T1137" t="str">
            <v>005062</v>
          </cell>
          <cell r="U1137" t="str">
            <v>005</v>
          </cell>
        </row>
        <row r="1138">
          <cell r="E1138">
            <v>8</v>
          </cell>
          <cell r="F1138">
            <v>16</v>
          </cell>
          <cell r="J1138">
            <v>5452.9047031999999</v>
          </cell>
          <cell r="N1138">
            <v>8</v>
          </cell>
          <cell r="R1138" t="str">
            <v>005046047051</v>
          </cell>
          <cell r="S1138" t="str">
            <v>005046047</v>
          </cell>
          <cell r="T1138" t="str">
            <v>005046</v>
          </cell>
          <cell r="U1138" t="str">
            <v>005</v>
          </cell>
        </row>
        <row r="1139">
          <cell r="E1139">
            <v>8</v>
          </cell>
          <cell r="F1139">
            <v>16</v>
          </cell>
          <cell r="J1139">
            <v>0</v>
          </cell>
          <cell r="N1139">
            <v>8</v>
          </cell>
          <cell r="R1139" t="str">
            <v>005046047052</v>
          </cell>
          <cell r="S1139" t="str">
            <v>005046047</v>
          </cell>
          <cell r="T1139" t="str">
            <v>005046</v>
          </cell>
          <cell r="U1139" t="str">
            <v>005</v>
          </cell>
        </row>
        <row r="1140">
          <cell r="E1140">
            <v>8</v>
          </cell>
          <cell r="F1140">
            <v>16</v>
          </cell>
          <cell r="J1140">
            <v>573.03262919999997</v>
          </cell>
          <cell r="N1140">
            <v>8</v>
          </cell>
          <cell r="R1140" t="str">
            <v>005046047054</v>
          </cell>
          <cell r="S1140" t="str">
            <v>005046047</v>
          </cell>
          <cell r="T1140" t="str">
            <v>005046</v>
          </cell>
          <cell r="U1140" t="str">
            <v>005</v>
          </cell>
        </row>
        <row r="1141">
          <cell r="E1141">
            <v>8</v>
          </cell>
          <cell r="F1141">
            <v>16</v>
          </cell>
          <cell r="J1141">
            <v>0</v>
          </cell>
          <cell r="N1141">
            <v>8</v>
          </cell>
          <cell r="R1141" t="str">
            <v>005062069093</v>
          </cell>
          <cell r="S1141" t="str">
            <v>005062069</v>
          </cell>
          <cell r="T1141" t="str">
            <v>005062</v>
          </cell>
          <cell r="U1141" t="str">
            <v>005</v>
          </cell>
        </row>
        <row r="1142">
          <cell r="E1142">
            <v>8</v>
          </cell>
          <cell r="F1142">
            <v>16</v>
          </cell>
          <cell r="J1142">
            <v>363.53600999999998</v>
          </cell>
          <cell r="N1142">
            <v>8</v>
          </cell>
          <cell r="R1142" t="str">
            <v>005062069094</v>
          </cell>
          <cell r="S1142" t="str">
            <v>005062069</v>
          </cell>
          <cell r="T1142" t="str">
            <v>005062</v>
          </cell>
          <cell r="U1142" t="str">
            <v>005</v>
          </cell>
        </row>
        <row r="1143">
          <cell r="E1143">
            <v>8</v>
          </cell>
          <cell r="F1143">
            <v>16</v>
          </cell>
          <cell r="J1143">
            <v>48.76</v>
          </cell>
          <cell r="N1143">
            <v>8</v>
          </cell>
          <cell r="R1143" t="str">
            <v>005046048060</v>
          </cell>
          <cell r="S1143" t="str">
            <v>005046048</v>
          </cell>
          <cell r="T1143" t="str">
            <v>005046</v>
          </cell>
          <cell r="U1143" t="str">
            <v>005</v>
          </cell>
        </row>
        <row r="1144">
          <cell r="E1144">
            <v>8</v>
          </cell>
          <cell r="F1144">
            <v>16</v>
          </cell>
          <cell r="J1144">
            <v>313.28829999999999</v>
          </cell>
          <cell r="N1144">
            <v>8</v>
          </cell>
          <cell r="R1144" t="str">
            <v>005062084999</v>
          </cell>
          <cell r="S1144" t="str">
            <v>005062084</v>
          </cell>
          <cell r="T1144" t="str">
            <v>005062</v>
          </cell>
          <cell r="U1144" t="str">
            <v>005</v>
          </cell>
        </row>
        <row r="1145">
          <cell r="E1145">
            <v>8</v>
          </cell>
          <cell r="F1145">
            <v>16</v>
          </cell>
          <cell r="J1145">
            <v>0</v>
          </cell>
          <cell r="N1145">
            <v>8</v>
          </cell>
          <cell r="R1145" t="str">
            <v>005062088104</v>
          </cell>
          <cell r="S1145" t="str">
            <v>005062088</v>
          </cell>
          <cell r="T1145" t="str">
            <v>005062</v>
          </cell>
          <cell r="U1145" t="str">
            <v>005</v>
          </cell>
        </row>
        <row r="1146">
          <cell r="E1146">
            <v>8</v>
          </cell>
          <cell r="F1146">
            <v>16</v>
          </cell>
          <cell r="J1146">
            <v>1685.3999999999999</v>
          </cell>
          <cell r="N1146">
            <v>8</v>
          </cell>
          <cell r="R1146" t="str">
            <v>005062088104</v>
          </cell>
          <cell r="S1146" t="str">
            <v>005062088</v>
          </cell>
          <cell r="T1146" t="str">
            <v>005062</v>
          </cell>
          <cell r="U1146" t="str">
            <v>005</v>
          </cell>
        </row>
        <row r="1147">
          <cell r="E1147">
            <v>8</v>
          </cell>
          <cell r="F1147">
            <v>16</v>
          </cell>
          <cell r="J1147">
            <v>4493.2753400000001</v>
          </cell>
          <cell r="N1147">
            <v>8</v>
          </cell>
          <cell r="R1147" t="str">
            <v>005062085999</v>
          </cell>
          <cell r="S1147" t="str">
            <v>005062085</v>
          </cell>
          <cell r="T1147" t="str">
            <v>005062</v>
          </cell>
          <cell r="U1147" t="str">
            <v>005</v>
          </cell>
        </row>
        <row r="1148">
          <cell r="E1148">
            <v>8</v>
          </cell>
          <cell r="F1148">
            <v>16</v>
          </cell>
          <cell r="J1148">
            <v>3314.991</v>
          </cell>
          <cell r="N1148">
            <v>8</v>
          </cell>
          <cell r="R1148" t="str">
            <v>005062088105</v>
          </cell>
          <cell r="S1148" t="str">
            <v>005062088</v>
          </cell>
          <cell r="T1148" t="str">
            <v>005062</v>
          </cell>
          <cell r="U1148" t="str">
            <v>005</v>
          </cell>
        </row>
        <row r="1149">
          <cell r="E1149">
            <v>8</v>
          </cell>
          <cell r="F1149">
            <v>16</v>
          </cell>
          <cell r="J1149">
            <v>-5257</v>
          </cell>
          <cell r="N1149">
            <v>8</v>
          </cell>
          <cell r="R1149" t="str">
            <v>169170171172</v>
          </cell>
          <cell r="S1149" t="str">
            <v>169170171</v>
          </cell>
          <cell r="T1149" t="str">
            <v>169170</v>
          </cell>
          <cell r="U1149" t="str">
            <v>169</v>
          </cell>
        </row>
        <row r="1150">
          <cell r="E1150">
            <v>8</v>
          </cell>
          <cell r="F1150">
            <v>16</v>
          </cell>
          <cell r="J1150">
            <v>0</v>
          </cell>
          <cell r="N1150">
            <v>8</v>
          </cell>
          <cell r="R1150" t="str">
            <v>126149168240</v>
          </cell>
          <cell r="S1150" t="str">
            <v>126149168</v>
          </cell>
          <cell r="T1150" t="str">
            <v>126149</v>
          </cell>
          <cell r="U1150" t="str">
            <v>126</v>
          </cell>
        </row>
        <row r="1151">
          <cell r="E1151">
            <v>8</v>
          </cell>
          <cell r="F1151">
            <v>16</v>
          </cell>
          <cell r="J1151">
            <v>74795.596596987001</v>
          </cell>
          <cell r="N1151">
            <v>8</v>
          </cell>
          <cell r="R1151" t="str">
            <v>169180181999</v>
          </cell>
          <cell r="S1151" t="str">
            <v>169180181</v>
          </cell>
          <cell r="T1151" t="str">
            <v>169180</v>
          </cell>
          <cell r="U1151" t="str">
            <v>169</v>
          </cell>
        </row>
        <row r="1152">
          <cell r="E1152">
            <v>8</v>
          </cell>
          <cell r="F1152">
            <v>16</v>
          </cell>
          <cell r="J1152">
            <v>0</v>
          </cell>
          <cell r="N1152">
            <v>8</v>
          </cell>
          <cell r="R1152" t="str">
            <v>169180181999</v>
          </cell>
          <cell r="S1152" t="str">
            <v>169180181</v>
          </cell>
          <cell r="T1152" t="str">
            <v>169180</v>
          </cell>
          <cell r="U1152" t="str">
            <v>169</v>
          </cell>
        </row>
        <row r="1153">
          <cell r="E1153">
            <v>8</v>
          </cell>
          <cell r="F1153">
            <v>16</v>
          </cell>
          <cell r="J1153">
            <v>-44995.170332042006</v>
          </cell>
          <cell r="N1153">
            <v>8</v>
          </cell>
          <cell r="R1153" t="str">
            <v>169180181999</v>
          </cell>
          <cell r="S1153" t="str">
            <v>169180181</v>
          </cell>
          <cell r="T1153" t="str">
            <v>169180</v>
          </cell>
          <cell r="U1153" t="str">
            <v>169</v>
          </cell>
        </row>
        <row r="1154">
          <cell r="E1154">
            <v>8</v>
          </cell>
          <cell r="F1154">
            <v>16</v>
          </cell>
          <cell r="J1154">
            <v>0</v>
          </cell>
          <cell r="N1154">
            <v>8</v>
          </cell>
          <cell r="R1154" t="str">
            <v>169180184306</v>
          </cell>
          <cell r="S1154" t="str">
            <v>169180184</v>
          </cell>
          <cell r="T1154" t="str">
            <v>169180</v>
          </cell>
          <cell r="U1154" t="str">
            <v>169</v>
          </cell>
        </row>
        <row r="1155">
          <cell r="E1155">
            <v>8</v>
          </cell>
          <cell r="F1155">
            <v>16</v>
          </cell>
          <cell r="J1155">
            <v>0</v>
          </cell>
          <cell r="N1155">
            <v>8</v>
          </cell>
          <cell r="R1155" t="str">
            <v>169180184306</v>
          </cell>
          <cell r="S1155" t="str">
            <v>169180184</v>
          </cell>
          <cell r="T1155" t="str">
            <v>169180</v>
          </cell>
          <cell r="U1155" t="str">
            <v>169</v>
          </cell>
        </row>
        <row r="1156">
          <cell r="E1156">
            <v>8</v>
          </cell>
          <cell r="F1156">
            <v>16</v>
          </cell>
          <cell r="J1156">
            <v>0</v>
          </cell>
          <cell r="N1156">
            <v>8</v>
          </cell>
          <cell r="R1156" t="str">
            <v>169180184306</v>
          </cell>
          <cell r="S1156" t="str">
            <v>169180184</v>
          </cell>
          <cell r="T1156" t="str">
            <v>169180</v>
          </cell>
          <cell r="U1156" t="str">
            <v>169</v>
          </cell>
        </row>
        <row r="1157">
          <cell r="E1157">
            <v>8</v>
          </cell>
          <cell r="F1157">
            <v>16</v>
          </cell>
          <cell r="J1157">
            <v>0</v>
          </cell>
          <cell r="N1157">
            <v>8</v>
          </cell>
          <cell r="R1157" t="str">
            <v>169180184306</v>
          </cell>
          <cell r="S1157" t="str">
            <v>169180184</v>
          </cell>
          <cell r="T1157" t="str">
            <v>169180</v>
          </cell>
          <cell r="U1157" t="str">
            <v>169</v>
          </cell>
        </row>
        <row r="1158">
          <cell r="E1158">
            <v>8</v>
          </cell>
          <cell r="F1158">
            <v>16</v>
          </cell>
          <cell r="J1158">
            <v>0</v>
          </cell>
          <cell r="N1158">
            <v>8</v>
          </cell>
          <cell r="R1158" t="str">
            <v>169180184306</v>
          </cell>
          <cell r="S1158" t="str">
            <v>169180184</v>
          </cell>
          <cell r="T1158" t="str">
            <v>169180</v>
          </cell>
          <cell r="U1158" t="str">
            <v>169</v>
          </cell>
        </row>
        <row r="1159">
          <cell r="E1159">
            <v>8</v>
          </cell>
          <cell r="F1159">
            <v>16</v>
          </cell>
          <cell r="J1159">
            <v>0</v>
          </cell>
          <cell r="N1159">
            <v>8</v>
          </cell>
          <cell r="R1159" t="str">
            <v>169180184306</v>
          </cell>
          <cell r="S1159" t="str">
            <v>169180184</v>
          </cell>
          <cell r="T1159" t="str">
            <v>169180</v>
          </cell>
          <cell r="U1159" t="str">
            <v>169</v>
          </cell>
        </row>
        <row r="1160">
          <cell r="E1160">
            <v>8</v>
          </cell>
          <cell r="F1160">
            <v>16</v>
          </cell>
          <cell r="J1160">
            <v>0</v>
          </cell>
          <cell r="N1160">
            <v>8</v>
          </cell>
          <cell r="R1160" t="str">
            <v>169180184306</v>
          </cell>
          <cell r="S1160" t="str">
            <v>169180184</v>
          </cell>
          <cell r="T1160" t="str">
            <v>169180</v>
          </cell>
          <cell r="U1160" t="str">
            <v>169</v>
          </cell>
        </row>
        <row r="1161">
          <cell r="E1161">
            <v>8</v>
          </cell>
          <cell r="F1161">
            <v>16</v>
          </cell>
          <cell r="J1161">
            <v>0</v>
          </cell>
          <cell r="N1161">
            <v>8</v>
          </cell>
          <cell r="R1161" t="str">
            <v>169180184306</v>
          </cell>
          <cell r="S1161" t="str">
            <v>169180184</v>
          </cell>
          <cell r="T1161" t="str">
            <v>169180</v>
          </cell>
          <cell r="U1161" t="str">
            <v>169</v>
          </cell>
        </row>
        <row r="1162">
          <cell r="E1162">
            <v>8</v>
          </cell>
          <cell r="F1162">
            <v>16</v>
          </cell>
          <cell r="J1162">
            <v>0</v>
          </cell>
          <cell r="N1162">
            <v>8</v>
          </cell>
          <cell r="R1162" t="str">
            <v>169180184306</v>
          </cell>
          <cell r="S1162" t="str">
            <v>169180184</v>
          </cell>
          <cell r="T1162" t="str">
            <v>169180</v>
          </cell>
          <cell r="U1162" t="str">
            <v>169</v>
          </cell>
        </row>
        <row r="1163">
          <cell r="E1163">
            <v>8</v>
          </cell>
          <cell r="F1163">
            <v>16</v>
          </cell>
          <cell r="J1163">
            <v>0</v>
          </cell>
          <cell r="N1163">
            <v>8</v>
          </cell>
          <cell r="R1163" t="str">
            <v>169180184306</v>
          </cell>
          <cell r="S1163" t="str">
            <v>169180184</v>
          </cell>
          <cell r="T1163" t="str">
            <v>169180</v>
          </cell>
          <cell r="U1163" t="str">
            <v>169</v>
          </cell>
        </row>
        <row r="1164">
          <cell r="E1164">
            <v>8</v>
          </cell>
          <cell r="F1164">
            <v>16</v>
          </cell>
          <cell r="J1164">
            <v>0</v>
          </cell>
          <cell r="N1164">
            <v>8</v>
          </cell>
          <cell r="R1164" t="str">
            <v>169180184306</v>
          </cell>
          <cell r="S1164" t="str">
            <v>169180184</v>
          </cell>
          <cell r="T1164" t="str">
            <v>169180</v>
          </cell>
          <cell r="U1164" t="str">
            <v>169</v>
          </cell>
        </row>
        <row r="1165">
          <cell r="E1165">
            <v>8</v>
          </cell>
          <cell r="F1165">
            <v>16</v>
          </cell>
          <cell r="J1165">
            <v>0</v>
          </cell>
          <cell r="N1165">
            <v>8</v>
          </cell>
          <cell r="R1165" t="str">
            <v>169180184306</v>
          </cell>
          <cell r="S1165" t="str">
            <v>169180184</v>
          </cell>
          <cell r="T1165" t="str">
            <v>169180</v>
          </cell>
          <cell r="U1165" t="str">
            <v>169</v>
          </cell>
        </row>
        <row r="1166">
          <cell r="E1166">
            <v>8</v>
          </cell>
          <cell r="F1166">
            <v>16</v>
          </cell>
          <cell r="J1166">
            <v>0</v>
          </cell>
          <cell r="N1166">
            <v>8</v>
          </cell>
          <cell r="R1166" t="str">
            <v>169180184306</v>
          </cell>
          <cell r="S1166" t="str">
            <v>169180184</v>
          </cell>
          <cell r="T1166" t="str">
            <v>169180</v>
          </cell>
          <cell r="U1166" t="str">
            <v>169</v>
          </cell>
        </row>
        <row r="1167">
          <cell r="E1167">
            <v>8</v>
          </cell>
          <cell r="F1167">
            <v>16</v>
          </cell>
          <cell r="J1167">
            <v>0</v>
          </cell>
          <cell r="N1167">
            <v>8</v>
          </cell>
          <cell r="R1167" t="str">
            <v>169180184306</v>
          </cell>
          <cell r="S1167" t="str">
            <v>169180184</v>
          </cell>
          <cell r="T1167" t="str">
            <v>169180</v>
          </cell>
          <cell r="U1167" t="str">
            <v>169</v>
          </cell>
        </row>
        <row r="1168">
          <cell r="E1168">
            <v>8</v>
          </cell>
          <cell r="F1168">
            <v>16</v>
          </cell>
          <cell r="J1168">
            <v>0</v>
          </cell>
          <cell r="N1168">
            <v>8</v>
          </cell>
          <cell r="R1168" t="str">
            <v>169180184306</v>
          </cell>
          <cell r="S1168" t="str">
            <v>169180184</v>
          </cell>
          <cell r="T1168" t="str">
            <v>169180</v>
          </cell>
          <cell r="U1168" t="str">
            <v>169</v>
          </cell>
        </row>
        <row r="1169">
          <cell r="E1169">
            <v>8</v>
          </cell>
          <cell r="F1169">
            <v>16</v>
          </cell>
          <cell r="J1169">
            <v>0</v>
          </cell>
          <cell r="N1169">
            <v>8</v>
          </cell>
          <cell r="R1169" t="str">
            <v>169180184306</v>
          </cell>
          <cell r="S1169" t="str">
            <v>169180184</v>
          </cell>
          <cell r="T1169" t="str">
            <v>169180</v>
          </cell>
          <cell r="U1169" t="str">
            <v>169</v>
          </cell>
        </row>
        <row r="1170">
          <cell r="E1170">
            <v>8</v>
          </cell>
          <cell r="F1170">
            <v>16</v>
          </cell>
          <cell r="J1170">
            <v>0</v>
          </cell>
          <cell r="N1170">
            <v>8</v>
          </cell>
          <cell r="R1170" t="str">
            <v>169180184306</v>
          </cell>
          <cell r="S1170" t="str">
            <v>169180184</v>
          </cell>
          <cell r="T1170" t="str">
            <v>169180</v>
          </cell>
          <cell r="U1170" t="str">
            <v>169</v>
          </cell>
        </row>
        <row r="1171">
          <cell r="E1171">
            <v>8</v>
          </cell>
          <cell r="F1171">
            <v>16</v>
          </cell>
          <cell r="J1171">
            <v>0</v>
          </cell>
          <cell r="N1171">
            <v>8</v>
          </cell>
          <cell r="R1171" t="str">
            <v>169180184306</v>
          </cell>
          <cell r="S1171" t="str">
            <v>169180184</v>
          </cell>
          <cell r="T1171" t="str">
            <v>169180</v>
          </cell>
          <cell r="U1171" t="str">
            <v>169</v>
          </cell>
        </row>
        <row r="1172">
          <cell r="E1172">
            <v>8</v>
          </cell>
          <cell r="F1172">
            <v>16</v>
          </cell>
          <cell r="J1172">
            <v>0</v>
          </cell>
          <cell r="N1172">
            <v>8</v>
          </cell>
          <cell r="R1172" t="str">
            <v>169180184306</v>
          </cell>
          <cell r="S1172" t="str">
            <v>169180184</v>
          </cell>
          <cell r="T1172" t="str">
            <v>169180</v>
          </cell>
          <cell r="U1172" t="str">
            <v>169</v>
          </cell>
        </row>
        <row r="1173">
          <cell r="E1173">
            <v>8</v>
          </cell>
          <cell r="F1173">
            <v>16</v>
          </cell>
          <cell r="J1173">
            <v>0</v>
          </cell>
          <cell r="N1173">
            <v>8</v>
          </cell>
          <cell r="R1173" t="str">
            <v>169180184306</v>
          </cell>
          <cell r="S1173" t="str">
            <v>169180184</v>
          </cell>
          <cell r="T1173" t="str">
            <v>169180</v>
          </cell>
          <cell r="U1173" t="str">
            <v>169</v>
          </cell>
        </row>
        <row r="1174">
          <cell r="E1174">
            <v>8</v>
          </cell>
          <cell r="F1174">
            <v>16</v>
          </cell>
          <cell r="J1174">
            <v>0</v>
          </cell>
          <cell r="N1174">
            <v>8</v>
          </cell>
          <cell r="R1174" t="str">
            <v>169180184185</v>
          </cell>
          <cell r="S1174" t="str">
            <v>169180184</v>
          </cell>
          <cell r="T1174" t="str">
            <v>169180</v>
          </cell>
          <cell r="U1174" t="str">
            <v>169</v>
          </cell>
        </row>
        <row r="1175">
          <cell r="E1175">
            <v>8</v>
          </cell>
          <cell r="F1175">
            <v>16</v>
          </cell>
          <cell r="J1175">
            <v>-67236.312535154007</v>
          </cell>
          <cell r="N1175">
            <v>8</v>
          </cell>
          <cell r="R1175" t="str">
            <v>169180184185</v>
          </cell>
          <cell r="S1175" t="str">
            <v>169180184</v>
          </cell>
          <cell r="T1175" t="str">
            <v>169180</v>
          </cell>
          <cell r="U1175" t="str">
            <v>169</v>
          </cell>
        </row>
        <row r="1176">
          <cell r="E1176">
            <v>8</v>
          </cell>
          <cell r="F1176">
            <v>16</v>
          </cell>
          <cell r="J1176">
            <v>7656.0761088000008</v>
          </cell>
          <cell r="N1176">
            <v>8</v>
          </cell>
          <cell r="R1176" t="str">
            <v>126127128131</v>
          </cell>
          <cell r="S1176" t="str">
            <v>126127128</v>
          </cell>
          <cell r="T1176" t="str">
            <v>126127</v>
          </cell>
          <cell r="U1176" t="str">
            <v>126</v>
          </cell>
        </row>
        <row r="1177">
          <cell r="E1177">
            <v>8</v>
          </cell>
          <cell r="F1177">
            <v>16</v>
          </cell>
          <cell r="J1177">
            <v>-4109.4170237960006</v>
          </cell>
          <cell r="N1177">
            <v>8</v>
          </cell>
          <cell r="R1177" t="str">
            <v>126127128132</v>
          </cell>
          <cell r="S1177" t="str">
            <v>126127128</v>
          </cell>
          <cell r="T1177" t="str">
            <v>126127</v>
          </cell>
          <cell r="U1177" t="str">
            <v>126</v>
          </cell>
        </row>
        <row r="1178">
          <cell r="E1178">
            <v>8</v>
          </cell>
          <cell r="F1178">
            <v>16</v>
          </cell>
          <cell r="J1178">
            <v>14199.389222718</v>
          </cell>
          <cell r="N1178">
            <v>8</v>
          </cell>
          <cell r="R1178" t="str">
            <v>126127128133</v>
          </cell>
          <cell r="S1178" t="str">
            <v>126127128</v>
          </cell>
          <cell r="T1178" t="str">
            <v>126127</v>
          </cell>
          <cell r="U1178" t="str">
            <v>126</v>
          </cell>
        </row>
        <row r="1179">
          <cell r="E1179">
            <v>8</v>
          </cell>
          <cell r="F1179">
            <v>16</v>
          </cell>
          <cell r="J1179">
            <v>-3555.7140992800005</v>
          </cell>
          <cell r="N1179">
            <v>8</v>
          </cell>
          <cell r="R1179" t="str">
            <v>126127128134</v>
          </cell>
          <cell r="S1179" t="str">
            <v>126127128</v>
          </cell>
          <cell r="T1179" t="str">
            <v>126127</v>
          </cell>
          <cell r="U1179" t="str">
            <v>126</v>
          </cell>
        </row>
        <row r="1180">
          <cell r="E1180">
            <v>8</v>
          </cell>
          <cell r="F1180">
            <v>16</v>
          </cell>
          <cell r="J1180">
            <v>286621.82310339197</v>
          </cell>
          <cell r="N1180">
            <v>8</v>
          </cell>
          <cell r="R1180" t="str">
            <v>126127128135</v>
          </cell>
          <cell r="S1180" t="str">
            <v>126127128</v>
          </cell>
          <cell r="T1180" t="str">
            <v>126127</v>
          </cell>
          <cell r="U1180" t="str">
            <v>126</v>
          </cell>
        </row>
        <row r="1181">
          <cell r="E1181">
            <v>8</v>
          </cell>
          <cell r="F1181">
            <v>16</v>
          </cell>
          <cell r="J1181">
            <v>-95270.099210657005</v>
          </cell>
          <cell r="N1181">
            <v>8</v>
          </cell>
          <cell r="R1181" t="str">
            <v>126127128136</v>
          </cell>
          <cell r="S1181" t="str">
            <v>126127128</v>
          </cell>
          <cell r="T1181" t="str">
            <v>126127</v>
          </cell>
          <cell r="U1181" t="str">
            <v>126</v>
          </cell>
        </row>
        <row r="1182">
          <cell r="E1182">
            <v>8</v>
          </cell>
          <cell r="F1182">
            <v>16</v>
          </cell>
          <cell r="J1182">
            <v>158771.01026913</v>
          </cell>
          <cell r="N1182">
            <v>8</v>
          </cell>
          <cell r="R1182" t="str">
            <v>126127128139</v>
          </cell>
          <cell r="S1182" t="str">
            <v>126127128</v>
          </cell>
          <cell r="T1182" t="str">
            <v>126127</v>
          </cell>
          <cell r="U1182" t="str">
            <v>126</v>
          </cell>
        </row>
        <row r="1183">
          <cell r="E1183">
            <v>8</v>
          </cell>
          <cell r="F1183">
            <v>16</v>
          </cell>
          <cell r="J1183">
            <v>-52112.65870557601</v>
          </cell>
          <cell r="N1183">
            <v>8</v>
          </cell>
          <cell r="R1183" t="str">
            <v>126127128140</v>
          </cell>
          <cell r="S1183" t="str">
            <v>126127128</v>
          </cell>
          <cell r="T1183" t="str">
            <v>126127</v>
          </cell>
          <cell r="U1183" t="str">
            <v>126</v>
          </cell>
        </row>
        <row r="1184">
          <cell r="E1184">
            <v>8</v>
          </cell>
          <cell r="F1184">
            <v>16</v>
          </cell>
          <cell r="J1184">
            <v>8788.2289909400006</v>
          </cell>
          <cell r="N1184">
            <v>8</v>
          </cell>
          <cell r="R1184" t="str">
            <v>126127128141</v>
          </cell>
          <cell r="S1184" t="str">
            <v>126127128</v>
          </cell>
          <cell r="T1184" t="str">
            <v>126127</v>
          </cell>
          <cell r="U1184" t="str">
            <v>126</v>
          </cell>
        </row>
        <row r="1185">
          <cell r="E1185">
            <v>8</v>
          </cell>
          <cell r="F1185">
            <v>16</v>
          </cell>
          <cell r="J1185">
            <v>-1061.4137281090002</v>
          </cell>
          <cell r="N1185">
            <v>8</v>
          </cell>
          <cell r="R1185" t="str">
            <v>126127128142</v>
          </cell>
          <cell r="S1185" t="str">
            <v>126127128</v>
          </cell>
          <cell r="T1185" t="str">
            <v>126127</v>
          </cell>
          <cell r="U1185" t="str">
            <v>126</v>
          </cell>
        </row>
        <row r="1186">
          <cell r="E1186">
            <v>8</v>
          </cell>
          <cell r="F1186">
            <v>16</v>
          </cell>
          <cell r="J1186">
            <v>2197.3828558010005</v>
          </cell>
          <cell r="N1186">
            <v>8</v>
          </cell>
          <cell r="R1186" t="str">
            <v>126149162163</v>
          </cell>
          <cell r="S1186" t="str">
            <v>126149162</v>
          </cell>
          <cell r="T1186" t="str">
            <v>126149</v>
          </cell>
          <cell r="U1186" t="str">
            <v>126</v>
          </cell>
        </row>
        <row r="1187">
          <cell r="E1187">
            <v>8</v>
          </cell>
          <cell r="F1187">
            <v>16</v>
          </cell>
          <cell r="J1187">
            <v>107191.78689209202</v>
          </cell>
          <cell r="N1187">
            <v>8</v>
          </cell>
          <cell r="R1187" t="str">
            <v>126149157999</v>
          </cell>
          <cell r="S1187" t="str">
            <v>126149157</v>
          </cell>
          <cell r="T1187" t="str">
            <v>126149</v>
          </cell>
          <cell r="U1187" t="str">
            <v>126</v>
          </cell>
        </row>
        <row r="1188">
          <cell r="E1188">
            <v>8</v>
          </cell>
          <cell r="F1188">
            <v>16</v>
          </cell>
          <cell r="J1188">
            <v>-1691.7355245910001</v>
          </cell>
          <cell r="N1188">
            <v>8</v>
          </cell>
          <cell r="R1188" t="str">
            <v>126149158999</v>
          </cell>
          <cell r="S1188" t="str">
            <v>126149158</v>
          </cell>
          <cell r="T1188" t="str">
            <v>126149</v>
          </cell>
          <cell r="U1188" t="str">
            <v>126</v>
          </cell>
        </row>
        <row r="1189">
          <cell r="E1189">
            <v>8</v>
          </cell>
          <cell r="F1189">
            <v>16</v>
          </cell>
          <cell r="J1189">
            <v>11529.340659900001</v>
          </cell>
          <cell r="N1189">
            <v>8</v>
          </cell>
          <cell r="R1189" t="str">
            <v>126149334159</v>
          </cell>
          <cell r="S1189" t="str">
            <v>126149334</v>
          </cell>
          <cell r="T1189" t="str">
            <v>126149</v>
          </cell>
          <cell r="U1189" t="str">
            <v>126</v>
          </cell>
        </row>
        <row r="1190">
          <cell r="E1190">
            <v>8</v>
          </cell>
          <cell r="F1190">
            <v>16</v>
          </cell>
          <cell r="J1190">
            <v>0</v>
          </cell>
          <cell r="N1190">
            <v>8</v>
          </cell>
          <cell r="R1190" t="str">
            <v>126149161322</v>
          </cell>
          <cell r="S1190" t="str">
            <v>126149161</v>
          </cell>
          <cell r="T1190" t="str">
            <v>126149</v>
          </cell>
          <cell r="U1190" t="str">
            <v>126</v>
          </cell>
        </row>
        <row r="1191">
          <cell r="E1191">
            <v>8</v>
          </cell>
          <cell r="F1191">
            <v>16</v>
          </cell>
          <cell r="J1191">
            <v>1324.9874225000001</v>
          </cell>
          <cell r="N1191">
            <v>8</v>
          </cell>
          <cell r="R1191" t="str">
            <v>126149161322</v>
          </cell>
          <cell r="S1191" t="str">
            <v>126149161</v>
          </cell>
          <cell r="T1191" t="str">
            <v>126149</v>
          </cell>
          <cell r="U1191" t="str">
            <v>126</v>
          </cell>
        </row>
        <row r="1192">
          <cell r="E1192">
            <v>8</v>
          </cell>
          <cell r="F1192">
            <v>16</v>
          </cell>
          <cell r="J1192">
            <v>0</v>
          </cell>
          <cell r="N1192">
            <v>8</v>
          </cell>
          <cell r="R1192" t="str">
            <v>126149161322</v>
          </cell>
          <cell r="S1192" t="str">
            <v>126149161</v>
          </cell>
          <cell r="T1192" t="str">
            <v>126149</v>
          </cell>
          <cell r="U1192" t="str">
            <v>126</v>
          </cell>
        </row>
        <row r="1193">
          <cell r="E1193">
            <v>8</v>
          </cell>
          <cell r="F1193">
            <v>16</v>
          </cell>
          <cell r="J1193">
            <v>0</v>
          </cell>
          <cell r="N1193">
            <v>8</v>
          </cell>
          <cell r="R1193" t="str">
            <v>126149161322</v>
          </cell>
          <cell r="S1193" t="str">
            <v>126149161</v>
          </cell>
          <cell r="T1193" t="str">
            <v>126149</v>
          </cell>
          <cell r="U1193" t="str">
            <v>126</v>
          </cell>
        </row>
        <row r="1194">
          <cell r="E1194">
            <v>8</v>
          </cell>
          <cell r="F1194">
            <v>16</v>
          </cell>
          <cell r="J1194">
            <v>0</v>
          </cell>
          <cell r="N1194">
            <v>8</v>
          </cell>
          <cell r="R1194" t="str">
            <v>126149161322</v>
          </cell>
          <cell r="S1194" t="str">
            <v>126149161</v>
          </cell>
          <cell r="T1194" t="str">
            <v>126149</v>
          </cell>
          <cell r="U1194" t="str">
            <v>126</v>
          </cell>
        </row>
        <row r="1195">
          <cell r="E1195">
            <v>8</v>
          </cell>
          <cell r="F1195">
            <v>16</v>
          </cell>
          <cell r="J1195">
            <v>0</v>
          </cell>
          <cell r="N1195">
            <v>8</v>
          </cell>
          <cell r="R1195" t="str">
            <v>126149161322</v>
          </cell>
          <cell r="S1195" t="str">
            <v>126149161</v>
          </cell>
          <cell r="T1195" t="str">
            <v>126149</v>
          </cell>
          <cell r="U1195" t="str">
            <v>126</v>
          </cell>
        </row>
        <row r="1196">
          <cell r="E1196">
            <v>8</v>
          </cell>
          <cell r="F1196">
            <v>16</v>
          </cell>
          <cell r="J1196">
            <v>0</v>
          </cell>
          <cell r="N1196">
            <v>8</v>
          </cell>
          <cell r="R1196" t="str">
            <v>126149161322</v>
          </cell>
          <cell r="S1196" t="str">
            <v>126149161</v>
          </cell>
          <cell r="T1196" t="str">
            <v>126149</v>
          </cell>
          <cell r="U1196" t="str">
            <v>126</v>
          </cell>
        </row>
        <row r="1197">
          <cell r="E1197">
            <v>8</v>
          </cell>
          <cell r="F1197">
            <v>16</v>
          </cell>
          <cell r="J1197">
            <v>7852.3945682000003</v>
          </cell>
          <cell r="N1197">
            <v>8</v>
          </cell>
          <cell r="R1197" t="str">
            <v>126149161322</v>
          </cell>
          <cell r="S1197" t="str">
            <v>126149161</v>
          </cell>
          <cell r="T1197" t="str">
            <v>126149</v>
          </cell>
          <cell r="U1197" t="str">
            <v>126</v>
          </cell>
        </row>
        <row r="1198">
          <cell r="E1198">
            <v>8</v>
          </cell>
          <cell r="F1198">
            <v>16</v>
          </cell>
          <cell r="J1198">
            <v>0</v>
          </cell>
          <cell r="N1198">
            <v>8</v>
          </cell>
          <cell r="R1198" t="str">
            <v>126149161322</v>
          </cell>
          <cell r="S1198" t="str">
            <v>126149161</v>
          </cell>
          <cell r="T1198" t="str">
            <v>126149</v>
          </cell>
          <cell r="U1198" t="str">
            <v>126</v>
          </cell>
        </row>
        <row r="1199">
          <cell r="E1199">
            <v>8</v>
          </cell>
          <cell r="F1199">
            <v>16</v>
          </cell>
          <cell r="J1199">
            <v>1051.4000000000001</v>
          </cell>
          <cell r="N1199">
            <v>8</v>
          </cell>
          <cell r="R1199" t="str">
            <v>126149161322</v>
          </cell>
          <cell r="S1199" t="str">
            <v>126149161</v>
          </cell>
          <cell r="T1199" t="str">
            <v>126149</v>
          </cell>
          <cell r="U1199" t="str">
            <v>126</v>
          </cell>
        </row>
        <row r="1200">
          <cell r="E1200">
            <v>8</v>
          </cell>
          <cell r="F1200">
            <v>16</v>
          </cell>
          <cell r="J1200">
            <v>1650.6980000000001</v>
          </cell>
          <cell r="N1200">
            <v>8</v>
          </cell>
          <cell r="R1200" t="str">
            <v>126149161322</v>
          </cell>
          <cell r="S1200" t="str">
            <v>126149161</v>
          </cell>
          <cell r="T1200" t="str">
            <v>126149</v>
          </cell>
          <cell r="U1200" t="str">
            <v>126</v>
          </cell>
        </row>
        <row r="1201">
          <cell r="E1201">
            <v>8</v>
          </cell>
          <cell r="F1201">
            <v>16</v>
          </cell>
          <cell r="J1201">
            <v>120.54301000000001</v>
          </cell>
          <cell r="N1201">
            <v>8</v>
          </cell>
          <cell r="R1201" t="str">
            <v>126149161322</v>
          </cell>
          <cell r="S1201" t="str">
            <v>126149161</v>
          </cell>
          <cell r="T1201" t="str">
            <v>126149</v>
          </cell>
          <cell r="U1201" t="str">
            <v>126</v>
          </cell>
        </row>
        <row r="1202">
          <cell r="E1202">
            <v>8</v>
          </cell>
          <cell r="F1202">
            <v>16</v>
          </cell>
          <cell r="J1202">
            <v>2186.9120000000003</v>
          </cell>
          <cell r="N1202">
            <v>8</v>
          </cell>
          <cell r="R1202" t="str">
            <v>126149161322</v>
          </cell>
          <cell r="S1202" t="str">
            <v>126149161</v>
          </cell>
          <cell r="T1202" t="str">
            <v>126149</v>
          </cell>
          <cell r="U1202" t="str">
            <v>126</v>
          </cell>
        </row>
        <row r="1203">
          <cell r="E1203">
            <v>8</v>
          </cell>
          <cell r="F1203">
            <v>16</v>
          </cell>
          <cell r="J1203">
            <v>2631.1285000000003</v>
          </cell>
          <cell r="N1203">
            <v>8</v>
          </cell>
          <cell r="R1203" t="str">
            <v>126149161322</v>
          </cell>
          <cell r="S1203" t="str">
            <v>126149161</v>
          </cell>
          <cell r="T1203" t="str">
            <v>126149</v>
          </cell>
          <cell r="U1203" t="str">
            <v>126</v>
          </cell>
        </row>
        <row r="1204">
          <cell r="E1204">
            <v>8</v>
          </cell>
          <cell r="F1204">
            <v>16</v>
          </cell>
          <cell r="J1204">
            <v>3827.0960000000005</v>
          </cell>
          <cell r="N1204">
            <v>8</v>
          </cell>
          <cell r="R1204" t="str">
            <v>126149161322</v>
          </cell>
          <cell r="S1204" t="str">
            <v>126149161</v>
          </cell>
          <cell r="T1204" t="str">
            <v>126149</v>
          </cell>
          <cell r="U1204" t="str">
            <v>126</v>
          </cell>
        </row>
        <row r="1205">
          <cell r="E1205">
            <v>8</v>
          </cell>
          <cell r="F1205">
            <v>16</v>
          </cell>
          <cell r="J1205">
            <v>52.570000000000007</v>
          </cell>
          <cell r="N1205">
            <v>8</v>
          </cell>
          <cell r="R1205" t="str">
            <v>126149161322</v>
          </cell>
          <cell r="S1205" t="str">
            <v>126149161</v>
          </cell>
          <cell r="T1205" t="str">
            <v>126149</v>
          </cell>
          <cell r="U1205" t="str">
            <v>126</v>
          </cell>
        </row>
        <row r="1206">
          <cell r="E1206">
            <v>8</v>
          </cell>
          <cell r="F1206">
            <v>16</v>
          </cell>
          <cell r="J1206">
            <v>105.14000000000001</v>
          </cell>
          <cell r="N1206">
            <v>8</v>
          </cell>
          <cell r="R1206" t="str">
            <v>126149161322</v>
          </cell>
          <cell r="S1206" t="str">
            <v>126149161</v>
          </cell>
          <cell r="T1206" t="str">
            <v>126149</v>
          </cell>
          <cell r="U1206" t="str">
            <v>126</v>
          </cell>
        </row>
        <row r="1207">
          <cell r="E1207">
            <v>8</v>
          </cell>
          <cell r="F1207">
            <v>16</v>
          </cell>
          <cell r="J1207">
            <v>10514</v>
          </cell>
          <cell r="N1207">
            <v>8</v>
          </cell>
          <cell r="R1207" t="str">
            <v>126149161322</v>
          </cell>
          <cell r="S1207" t="str">
            <v>126149161</v>
          </cell>
          <cell r="T1207" t="str">
            <v>126149</v>
          </cell>
          <cell r="U1207" t="str">
            <v>126</v>
          </cell>
        </row>
        <row r="1208">
          <cell r="E1208">
            <v>8</v>
          </cell>
          <cell r="F1208">
            <v>16</v>
          </cell>
          <cell r="J1208">
            <v>525.70000000000005</v>
          </cell>
          <cell r="N1208">
            <v>8</v>
          </cell>
          <cell r="R1208" t="str">
            <v>126149161322</v>
          </cell>
          <cell r="S1208" t="str">
            <v>126149161</v>
          </cell>
          <cell r="T1208" t="str">
            <v>126149</v>
          </cell>
          <cell r="U1208" t="str">
            <v>126</v>
          </cell>
        </row>
        <row r="1209">
          <cell r="E1209">
            <v>8</v>
          </cell>
          <cell r="F1209">
            <v>16</v>
          </cell>
          <cell r="J1209">
            <v>221.84540000000001</v>
          </cell>
          <cell r="N1209">
            <v>8</v>
          </cell>
          <cell r="R1209" t="str">
            <v>126149161322</v>
          </cell>
          <cell r="S1209" t="str">
            <v>126149161</v>
          </cell>
          <cell r="T1209" t="str">
            <v>126149</v>
          </cell>
          <cell r="U1209" t="str">
            <v>126</v>
          </cell>
        </row>
        <row r="1210">
          <cell r="E1210">
            <v>8</v>
          </cell>
          <cell r="F1210">
            <v>16</v>
          </cell>
          <cell r="J1210">
            <v>1646.3409984000002</v>
          </cell>
          <cell r="N1210">
            <v>8</v>
          </cell>
          <cell r="R1210" t="str">
            <v>126149161322</v>
          </cell>
          <cell r="S1210" t="str">
            <v>126149161</v>
          </cell>
          <cell r="T1210" t="str">
            <v>126149</v>
          </cell>
          <cell r="U1210" t="str">
            <v>126</v>
          </cell>
        </row>
        <row r="1211">
          <cell r="E1211">
            <v>8</v>
          </cell>
          <cell r="F1211">
            <v>16</v>
          </cell>
          <cell r="J1211">
            <v>412.67449474300003</v>
          </cell>
          <cell r="N1211">
            <v>8</v>
          </cell>
          <cell r="R1211" t="str">
            <v>126149161322</v>
          </cell>
          <cell r="S1211" t="str">
            <v>126149161</v>
          </cell>
          <cell r="T1211" t="str">
            <v>126149</v>
          </cell>
          <cell r="U1211" t="str">
            <v>126</v>
          </cell>
        </row>
        <row r="1212">
          <cell r="E1212">
            <v>8</v>
          </cell>
          <cell r="F1212">
            <v>16</v>
          </cell>
          <cell r="J1212">
            <v>0</v>
          </cell>
          <cell r="N1212">
            <v>8</v>
          </cell>
          <cell r="R1212" t="str">
            <v>126149162166</v>
          </cell>
          <cell r="S1212" t="str">
            <v>126149162</v>
          </cell>
          <cell r="T1212" t="str">
            <v>126149</v>
          </cell>
          <cell r="U1212" t="str">
            <v>126</v>
          </cell>
        </row>
        <row r="1213">
          <cell r="E1213">
            <v>8</v>
          </cell>
          <cell r="F1213">
            <v>16</v>
          </cell>
          <cell r="J1213">
            <v>63103.807850300007</v>
          </cell>
          <cell r="N1213">
            <v>8</v>
          </cell>
          <cell r="R1213" t="str">
            <v>126149333155</v>
          </cell>
          <cell r="S1213" t="str">
            <v>126149333</v>
          </cell>
          <cell r="T1213" t="str">
            <v>126149</v>
          </cell>
          <cell r="U1213" t="str">
            <v>126</v>
          </cell>
        </row>
        <row r="1214">
          <cell r="E1214">
            <v>8</v>
          </cell>
          <cell r="F1214">
            <v>16</v>
          </cell>
          <cell r="J1214">
            <v>2628.6934576000003</v>
          </cell>
          <cell r="N1214">
            <v>8</v>
          </cell>
          <cell r="R1214" t="str">
            <v>126149162167</v>
          </cell>
          <cell r="S1214" t="str">
            <v>126149162</v>
          </cell>
          <cell r="T1214" t="str">
            <v>126149</v>
          </cell>
          <cell r="U1214" t="str">
            <v>126</v>
          </cell>
        </row>
        <row r="1215">
          <cell r="E1215">
            <v>8</v>
          </cell>
          <cell r="F1215">
            <v>16</v>
          </cell>
          <cell r="J1215">
            <v>2665.4645955000001</v>
          </cell>
          <cell r="N1215">
            <v>8</v>
          </cell>
          <cell r="R1215" t="str">
            <v>126149168253</v>
          </cell>
          <cell r="S1215" t="str">
            <v>126149168</v>
          </cell>
          <cell r="T1215" t="str">
            <v>126149</v>
          </cell>
          <cell r="U1215" t="str">
            <v>126</v>
          </cell>
        </row>
        <row r="1216">
          <cell r="E1216">
            <v>8</v>
          </cell>
          <cell r="F1216">
            <v>16</v>
          </cell>
          <cell r="J1216">
            <v>0</v>
          </cell>
          <cell r="N1216">
            <v>8</v>
          </cell>
          <cell r="R1216" t="str">
            <v>126149168254</v>
          </cell>
          <cell r="S1216" t="str">
            <v>126149168</v>
          </cell>
          <cell r="T1216" t="str">
            <v>126149</v>
          </cell>
          <cell r="U1216" t="str">
            <v>126</v>
          </cell>
        </row>
        <row r="1217">
          <cell r="E1217">
            <v>8</v>
          </cell>
          <cell r="F1217">
            <v>16</v>
          </cell>
          <cell r="J1217">
            <v>17809.864255602999</v>
          </cell>
          <cell r="N1217">
            <v>8</v>
          </cell>
          <cell r="R1217" t="str">
            <v>126149168292</v>
          </cell>
          <cell r="S1217" t="str">
            <v>126149168</v>
          </cell>
          <cell r="T1217" t="str">
            <v>126149</v>
          </cell>
          <cell r="U1217" t="str">
            <v>126</v>
          </cell>
        </row>
        <row r="1218">
          <cell r="E1218">
            <v>8</v>
          </cell>
          <cell r="F1218">
            <v>16</v>
          </cell>
          <cell r="J1218">
            <v>56.636641719000004</v>
          </cell>
          <cell r="N1218">
            <v>8</v>
          </cell>
          <cell r="R1218" t="str">
            <v>126149168293</v>
          </cell>
          <cell r="S1218" t="str">
            <v>126149168</v>
          </cell>
          <cell r="T1218" t="str">
            <v>126149</v>
          </cell>
          <cell r="U1218" t="str">
            <v>126</v>
          </cell>
        </row>
        <row r="1219">
          <cell r="E1219">
            <v>8</v>
          </cell>
          <cell r="F1219">
            <v>16</v>
          </cell>
          <cell r="J1219">
            <v>-49088.475260650004</v>
          </cell>
          <cell r="N1219">
            <v>8</v>
          </cell>
          <cell r="R1219" t="str">
            <v>169187188189</v>
          </cell>
          <cell r="S1219" t="str">
            <v>169187188</v>
          </cell>
          <cell r="T1219" t="str">
            <v>169187</v>
          </cell>
          <cell r="U1219" t="str">
            <v>169</v>
          </cell>
        </row>
        <row r="1220">
          <cell r="E1220">
            <v>8</v>
          </cell>
          <cell r="F1220">
            <v>16</v>
          </cell>
          <cell r="J1220">
            <v>-62004.973445142008</v>
          </cell>
          <cell r="N1220">
            <v>8</v>
          </cell>
          <cell r="R1220" t="str">
            <v>169187210220</v>
          </cell>
          <cell r="S1220" t="str">
            <v>169187210</v>
          </cell>
          <cell r="T1220" t="str">
            <v>169187</v>
          </cell>
          <cell r="U1220" t="str">
            <v>169</v>
          </cell>
        </row>
        <row r="1221">
          <cell r="E1221">
            <v>8</v>
          </cell>
          <cell r="F1221">
            <v>16</v>
          </cell>
          <cell r="J1221">
            <v>0</v>
          </cell>
          <cell r="N1221">
            <v>8</v>
          </cell>
          <cell r="R1221" t="str">
            <v>169187191193</v>
          </cell>
          <cell r="S1221" t="str">
            <v>169187191</v>
          </cell>
          <cell r="T1221" t="str">
            <v>169187</v>
          </cell>
          <cell r="U1221" t="str">
            <v>169</v>
          </cell>
        </row>
        <row r="1222">
          <cell r="E1222">
            <v>8</v>
          </cell>
          <cell r="F1222">
            <v>16</v>
          </cell>
          <cell r="J1222">
            <v>354.84750000000003</v>
          </cell>
          <cell r="N1222">
            <v>8</v>
          </cell>
          <cell r="R1222" t="str">
            <v>169187191194</v>
          </cell>
          <cell r="S1222" t="str">
            <v>169187191</v>
          </cell>
          <cell r="T1222" t="str">
            <v>169187</v>
          </cell>
          <cell r="U1222" t="str">
            <v>169</v>
          </cell>
        </row>
        <row r="1223">
          <cell r="E1223">
            <v>8</v>
          </cell>
          <cell r="F1223">
            <v>16</v>
          </cell>
          <cell r="J1223">
            <v>0</v>
          </cell>
          <cell r="N1223">
            <v>8</v>
          </cell>
          <cell r="R1223" t="str">
            <v>169187199201</v>
          </cell>
          <cell r="S1223" t="str">
            <v>169187199</v>
          </cell>
          <cell r="T1223" t="str">
            <v>169187</v>
          </cell>
          <cell r="U1223" t="str">
            <v>169</v>
          </cell>
        </row>
        <row r="1224">
          <cell r="E1224">
            <v>8</v>
          </cell>
          <cell r="F1224">
            <v>16</v>
          </cell>
          <cell r="J1224">
            <v>-59386.307205113008</v>
          </cell>
          <cell r="N1224">
            <v>8</v>
          </cell>
          <cell r="R1224" t="str">
            <v>169187199202</v>
          </cell>
          <cell r="S1224" t="str">
            <v>169187199</v>
          </cell>
          <cell r="T1224" t="str">
            <v>169187</v>
          </cell>
          <cell r="U1224" t="str">
            <v>169</v>
          </cell>
        </row>
        <row r="1225">
          <cell r="E1225">
            <v>8</v>
          </cell>
          <cell r="F1225">
            <v>16</v>
          </cell>
          <cell r="J1225">
            <v>-31237.294034107003</v>
          </cell>
          <cell r="N1225">
            <v>8</v>
          </cell>
          <cell r="R1225" t="str">
            <v>169187199203</v>
          </cell>
          <cell r="S1225" t="str">
            <v>169187199</v>
          </cell>
          <cell r="T1225" t="str">
            <v>169187</v>
          </cell>
          <cell r="U1225" t="str">
            <v>169</v>
          </cell>
        </row>
        <row r="1226">
          <cell r="E1226">
            <v>8</v>
          </cell>
          <cell r="F1226">
            <v>16</v>
          </cell>
          <cell r="J1226">
            <v>0</v>
          </cell>
          <cell r="N1226">
            <v>8</v>
          </cell>
          <cell r="R1226" t="str">
            <v>169187199204</v>
          </cell>
          <cell r="S1226" t="str">
            <v>169187199</v>
          </cell>
          <cell r="T1226" t="str">
            <v>169187</v>
          </cell>
          <cell r="U1226" t="str">
            <v>169</v>
          </cell>
        </row>
        <row r="1227">
          <cell r="E1227">
            <v>8</v>
          </cell>
          <cell r="F1227">
            <v>16</v>
          </cell>
          <cell r="J1227">
            <v>54900.456797963008</v>
          </cell>
          <cell r="N1227">
            <v>8</v>
          </cell>
          <cell r="R1227" t="str">
            <v>169187229232</v>
          </cell>
          <cell r="S1227" t="str">
            <v>169187229</v>
          </cell>
          <cell r="T1227" t="str">
            <v>169187</v>
          </cell>
          <cell r="U1227" t="str">
            <v>169</v>
          </cell>
        </row>
        <row r="1228">
          <cell r="E1228">
            <v>8</v>
          </cell>
          <cell r="F1228">
            <v>16</v>
          </cell>
          <cell r="J1228">
            <v>-59113.397725333001</v>
          </cell>
          <cell r="N1228">
            <v>8</v>
          </cell>
          <cell r="R1228" t="str">
            <v>169187205999</v>
          </cell>
          <cell r="S1228" t="str">
            <v>169187205</v>
          </cell>
          <cell r="T1228" t="str">
            <v>169187</v>
          </cell>
          <cell r="U1228" t="str">
            <v>169</v>
          </cell>
        </row>
        <row r="1229">
          <cell r="E1229">
            <v>8</v>
          </cell>
          <cell r="F1229">
            <v>16</v>
          </cell>
          <cell r="J1229">
            <v>-746194.55656972807</v>
          </cell>
          <cell r="N1229">
            <v>8</v>
          </cell>
          <cell r="R1229" t="str">
            <v>169187206207</v>
          </cell>
          <cell r="S1229" t="str">
            <v>169187206</v>
          </cell>
          <cell r="T1229" t="str">
            <v>169187</v>
          </cell>
          <cell r="U1229" t="str">
            <v>169</v>
          </cell>
        </row>
        <row r="1230">
          <cell r="E1230">
            <v>8</v>
          </cell>
          <cell r="F1230">
            <v>16</v>
          </cell>
          <cell r="J1230">
            <v>542.72441073900006</v>
          </cell>
          <cell r="N1230">
            <v>8</v>
          </cell>
          <cell r="R1230" t="str">
            <v>169187206208</v>
          </cell>
          <cell r="S1230" t="str">
            <v>169187206</v>
          </cell>
          <cell r="T1230" t="str">
            <v>169187</v>
          </cell>
          <cell r="U1230" t="str">
            <v>169</v>
          </cell>
        </row>
        <row r="1231">
          <cell r="E1231">
            <v>8</v>
          </cell>
          <cell r="F1231">
            <v>16</v>
          </cell>
          <cell r="J1231">
            <v>0</v>
          </cell>
          <cell r="N1231">
            <v>8</v>
          </cell>
          <cell r="R1231" t="str">
            <v>169187206209</v>
          </cell>
          <cell r="S1231" t="str">
            <v>169187206</v>
          </cell>
          <cell r="T1231" t="str">
            <v>169187</v>
          </cell>
          <cell r="U1231" t="str">
            <v>169</v>
          </cell>
        </row>
        <row r="1232">
          <cell r="E1232">
            <v>8</v>
          </cell>
          <cell r="F1232">
            <v>16</v>
          </cell>
          <cell r="J1232">
            <v>0</v>
          </cell>
          <cell r="N1232">
            <v>8</v>
          </cell>
          <cell r="R1232" t="str">
            <v>126149168305</v>
          </cell>
          <cell r="S1232" t="str">
            <v>126149168</v>
          </cell>
          <cell r="T1232" t="str">
            <v>126149</v>
          </cell>
          <cell r="U1232" t="str">
            <v>126</v>
          </cell>
        </row>
        <row r="1233">
          <cell r="E1233">
            <v>8</v>
          </cell>
          <cell r="F1233">
            <v>16</v>
          </cell>
          <cell r="J1233">
            <v>389966.55471204198</v>
          </cell>
          <cell r="N1233">
            <v>8</v>
          </cell>
          <cell r="R1233" t="str">
            <v>169170175178</v>
          </cell>
          <cell r="S1233" t="str">
            <v>169170175</v>
          </cell>
          <cell r="T1233" t="str">
            <v>169170</v>
          </cell>
          <cell r="U1233" t="str">
            <v>169</v>
          </cell>
        </row>
        <row r="1234">
          <cell r="E1234">
            <v>4</v>
          </cell>
          <cell r="F1234">
            <v>16</v>
          </cell>
          <cell r="J1234">
            <v>0</v>
          </cell>
          <cell r="N1234">
            <v>7</v>
          </cell>
          <cell r="R1234" t="str">
            <v>003020025999</v>
          </cell>
          <cell r="S1234" t="str">
            <v>003020025</v>
          </cell>
          <cell r="T1234" t="str">
            <v>003020</v>
          </cell>
          <cell r="U1234" t="str">
            <v>003</v>
          </cell>
        </row>
        <row r="1235">
          <cell r="E1235">
            <v>25</v>
          </cell>
          <cell r="F1235">
            <v>16</v>
          </cell>
          <cell r="J1235">
            <v>610.57145430000003</v>
          </cell>
          <cell r="N1235">
            <v>25</v>
          </cell>
          <cell r="R1235" t="str">
            <v>003018999999</v>
          </cell>
          <cell r="S1235" t="str">
            <v>003018999</v>
          </cell>
          <cell r="T1235" t="str">
            <v>003018</v>
          </cell>
          <cell r="U1235" t="str">
            <v>003</v>
          </cell>
        </row>
        <row r="1236">
          <cell r="E1236">
            <v>25</v>
          </cell>
          <cell r="F1236">
            <v>16</v>
          </cell>
          <cell r="J1236">
            <v>2038.92</v>
          </cell>
          <cell r="N1236">
            <v>25</v>
          </cell>
          <cell r="R1236" t="str">
            <v>003020025999</v>
          </cell>
          <cell r="S1236" t="str">
            <v>003020025</v>
          </cell>
          <cell r="T1236" t="str">
            <v>003020</v>
          </cell>
          <cell r="U1236" t="str">
            <v>003</v>
          </cell>
        </row>
        <row r="1237">
          <cell r="E1237">
            <v>25</v>
          </cell>
          <cell r="F1237">
            <v>16</v>
          </cell>
          <cell r="J1237">
            <v>3310.3089551999997</v>
          </cell>
          <cell r="N1237">
            <v>25</v>
          </cell>
          <cell r="R1237" t="str">
            <v>003020026999</v>
          </cell>
          <cell r="S1237" t="str">
            <v>003020026</v>
          </cell>
          <cell r="T1237" t="str">
            <v>003020</v>
          </cell>
          <cell r="U1237" t="str">
            <v>003</v>
          </cell>
        </row>
        <row r="1238">
          <cell r="E1238">
            <v>25</v>
          </cell>
          <cell r="F1238">
            <v>16</v>
          </cell>
          <cell r="J1238">
            <v>460.64796760000002</v>
          </cell>
          <cell r="N1238">
            <v>25</v>
          </cell>
          <cell r="R1238" t="str">
            <v>003020027999</v>
          </cell>
          <cell r="S1238" t="str">
            <v>003020027</v>
          </cell>
          <cell r="T1238" t="str">
            <v>003020</v>
          </cell>
          <cell r="U1238" t="str">
            <v>003</v>
          </cell>
        </row>
        <row r="1239">
          <cell r="E1239">
            <v>25</v>
          </cell>
          <cell r="F1239">
            <v>16</v>
          </cell>
          <cell r="J1239">
            <v>42.052725000000002</v>
          </cell>
          <cell r="N1239">
            <v>25</v>
          </cell>
          <cell r="R1239" t="str">
            <v>003021038999</v>
          </cell>
          <cell r="S1239" t="str">
            <v>003021038</v>
          </cell>
          <cell r="T1239" t="str">
            <v>003021</v>
          </cell>
          <cell r="U1239" t="str">
            <v>003</v>
          </cell>
        </row>
        <row r="1240">
          <cell r="E1240">
            <v>25</v>
          </cell>
          <cell r="F1240">
            <v>16</v>
          </cell>
          <cell r="J1240">
            <v>-351.18501850000001</v>
          </cell>
          <cell r="N1240">
            <v>25</v>
          </cell>
          <cell r="R1240" t="str">
            <v>004044999999</v>
          </cell>
          <cell r="S1240" t="str">
            <v>004044999</v>
          </cell>
          <cell r="T1240" t="str">
            <v>004044</v>
          </cell>
          <cell r="U1240" t="str">
            <v>004</v>
          </cell>
        </row>
        <row r="1241">
          <cell r="E1241">
            <v>25</v>
          </cell>
          <cell r="F1241">
            <v>16</v>
          </cell>
          <cell r="J1241">
            <v>214.0866</v>
          </cell>
          <cell r="N1241">
            <v>25</v>
          </cell>
          <cell r="R1241" t="str">
            <v>005062067999</v>
          </cell>
          <cell r="S1241" t="str">
            <v>005062067</v>
          </cell>
          <cell r="T1241" t="str">
            <v>005062</v>
          </cell>
          <cell r="U1241" t="str">
            <v>005</v>
          </cell>
        </row>
        <row r="1242">
          <cell r="E1242">
            <v>25</v>
          </cell>
          <cell r="F1242">
            <v>16</v>
          </cell>
          <cell r="J1242">
            <v>1210.251939</v>
          </cell>
          <cell r="N1242">
            <v>25</v>
          </cell>
          <cell r="R1242" t="str">
            <v>005062074999</v>
          </cell>
          <cell r="S1242" t="str">
            <v>005062074</v>
          </cell>
          <cell r="T1242" t="str">
            <v>005062</v>
          </cell>
          <cell r="U1242" t="str">
            <v>005</v>
          </cell>
        </row>
        <row r="1243">
          <cell r="E1243">
            <v>25</v>
          </cell>
          <cell r="F1243">
            <v>16</v>
          </cell>
          <cell r="J1243">
            <v>190.4457147</v>
          </cell>
          <cell r="N1243">
            <v>25</v>
          </cell>
          <cell r="R1243" t="str">
            <v>005062080097</v>
          </cell>
          <cell r="S1243" t="str">
            <v>005062080</v>
          </cell>
          <cell r="T1243" t="str">
            <v>005062</v>
          </cell>
          <cell r="U1243" t="str">
            <v>005</v>
          </cell>
        </row>
        <row r="1244">
          <cell r="E1244">
            <v>25</v>
          </cell>
          <cell r="F1244">
            <v>16</v>
          </cell>
          <cell r="J1244">
            <v>1253.9358</v>
          </cell>
          <cell r="N1244">
            <v>25</v>
          </cell>
          <cell r="R1244" t="str">
            <v>005062080098</v>
          </cell>
          <cell r="S1244" t="str">
            <v>005062080</v>
          </cell>
          <cell r="T1244" t="str">
            <v>005062</v>
          </cell>
          <cell r="U1244" t="str">
            <v>005</v>
          </cell>
        </row>
        <row r="1245">
          <cell r="E1245">
            <v>25</v>
          </cell>
          <cell r="F1245">
            <v>16</v>
          </cell>
          <cell r="J1245">
            <v>473.50937040000002</v>
          </cell>
          <cell r="N1245">
            <v>25</v>
          </cell>
          <cell r="R1245" t="str">
            <v>005062081103</v>
          </cell>
          <cell r="S1245" t="str">
            <v>005062081</v>
          </cell>
          <cell r="T1245" t="str">
            <v>005062</v>
          </cell>
          <cell r="U1245" t="str">
            <v>005</v>
          </cell>
        </row>
        <row r="1246">
          <cell r="E1246">
            <v>25</v>
          </cell>
          <cell r="F1246">
            <v>16</v>
          </cell>
          <cell r="J1246">
            <v>24.2223696</v>
          </cell>
          <cell r="N1246">
            <v>25</v>
          </cell>
          <cell r="R1246" t="str">
            <v>005062083999</v>
          </cell>
          <cell r="S1246" t="str">
            <v>005062083</v>
          </cell>
          <cell r="T1246" t="str">
            <v>005062</v>
          </cell>
          <cell r="U1246" t="str">
            <v>005</v>
          </cell>
        </row>
        <row r="1247">
          <cell r="E1247">
            <v>25</v>
          </cell>
          <cell r="F1247">
            <v>16</v>
          </cell>
          <cell r="J1247">
            <v>10.194599999999999</v>
          </cell>
          <cell r="N1247">
            <v>25</v>
          </cell>
          <cell r="R1247" t="str">
            <v>005046048060</v>
          </cell>
          <cell r="S1247" t="str">
            <v>005046048</v>
          </cell>
          <cell r="T1247" t="str">
            <v>005046</v>
          </cell>
          <cell r="U1247" t="str">
            <v>005</v>
          </cell>
        </row>
        <row r="1248">
          <cell r="E1248">
            <v>25</v>
          </cell>
          <cell r="F1248">
            <v>16</v>
          </cell>
          <cell r="J1248">
            <v>3908.9154780000003</v>
          </cell>
          <cell r="N1248">
            <v>25</v>
          </cell>
          <cell r="R1248" t="str">
            <v>005062088104</v>
          </cell>
          <cell r="S1248" t="str">
            <v>005062088</v>
          </cell>
          <cell r="T1248" t="str">
            <v>005062</v>
          </cell>
          <cell r="U1248" t="str">
            <v>005</v>
          </cell>
        </row>
        <row r="1249">
          <cell r="E1249">
            <v>25</v>
          </cell>
          <cell r="F1249">
            <v>16</v>
          </cell>
          <cell r="J1249">
            <v>848.29083620000006</v>
          </cell>
          <cell r="N1249">
            <v>25</v>
          </cell>
          <cell r="R1249" t="str">
            <v>005062085999</v>
          </cell>
          <cell r="S1249" t="str">
            <v>005062085</v>
          </cell>
          <cell r="T1249" t="str">
            <v>005062</v>
          </cell>
          <cell r="U1249" t="str">
            <v>005</v>
          </cell>
        </row>
        <row r="1250">
          <cell r="E1250">
            <v>25</v>
          </cell>
          <cell r="F1250">
            <v>16</v>
          </cell>
          <cell r="J1250">
            <v>398.79236280000003</v>
          </cell>
          <cell r="N1250">
            <v>25</v>
          </cell>
          <cell r="R1250" t="str">
            <v>005062088105</v>
          </cell>
          <cell r="S1250" t="str">
            <v>005062088</v>
          </cell>
          <cell r="T1250" t="str">
            <v>005062</v>
          </cell>
          <cell r="U1250" t="str">
            <v>005</v>
          </cell>
        </row>
        <row r="1251">
          <cell r="E1251">
            <v>25</v>
          </cell>
          <cell r="F1251">
            <v>16</v>
          </cell>
          <cell r="J1251">
            <v>162.19817719999998</v>
          </cell>
          <cell r="N1251">
            <v>25</v>
          </cell>
          <cell r="R1251" t="str">
            <v>005046048061</v>
          </cell>
          <cell r="S1251" t="str">
            <v>005046048</v>
          </cell>
          <cell r="T1251" t="str">
            <v>005046</v>
          </cell>
          <cell r="U1251" t="str">
            <v>005</v>
          </cell>
        </row>
        <row r="1252">
          <cell r="E1252">
            <v>25</v>
          </cell>
          <cell r="F1252">
            <v>16</v>
          </cell>
          <cell r="J1252">
            <v>-30000.000044</v>
          </cell>
          <cell r="N1252">
            <v>25</v>
          </cell>
          <cell r="R1252" t="str">
            <v>169180181999</v>
          </cell>
          <cell r="S1252" t="str">
            <v>169180181</v>
          </cell>
          <cell r="T1252" t="str">
            <v>169180</v>
          </cell>
          <cell r="U1252" t="str">
            <v>169</v>
          </cell>
        </row>
        <row r="1253">
          <cell r="E1253">
            <v>25</v>
          </cell>
          <cell r="F1253">
            <v>16</v>
          </cell>
          <cell r="J1253">
            <v>-24799.110011200002</v>
          </cell>
          <cell r="N1253">
            <v>25</v>
          </cell>
          <cell r="R1253" t="str">
            <v>169180181999</v>
          </cell>
          <cell r="S1253" t="str">
            <v>169180181</v>
          </cell>
          <cell r="T1253" t="str">
            <v>169180</v>
          </cell>
          <cell r="U1253" t="str">
            <v>169</v>
          </cell>
        </row>
        <row r="1254">
          <cell r="E1254">
            <v>25</v>
          </cell>
          <cell r="F1254">
            <v>16</v>
          </cell>
          <cell r="J1254">
            <v>573.97195520000002</v>
          </cell>
          <cell r="N1254">
            <v>25</v>
          </cell>
          <cell r="R1254" t="str">
            <v>126127128137</v>
          </cell>
          <cell r="S1254" t="str">
            <v>126127128</v>
          </cell>
          <cell r="T1254" t="str">
            <v>126127</v>
          </cell>
          <cell r="U1254" t="str">
            <v>126</v>
          </cell>
        </row>
        <row r="1255">
          <cell r="E1255">
            <v>25</v>
          </cell>
          <cell r="F1255">
            <v>16</v>
          </cell>
          <cell r="J1255">
            <v>4356.8511392000009</v>
          </cell>
          <cell r="N1255">
            <v>25</v>
          </cell>
          <cell r="R1255" t="str">
            <v>126127128143</v>
          </cell>
          <cell r="S1255" t="str">
            <v>126127128</v>
          </cell>
          <cell r="T1255" t="str">
            <v>126127</v>
          </cell>
          <cell r="U1255" t="str">
            <v>126</v>
          </cell>
        </row>
        <row r="1256">
          <cell r="E1256">
            <v>25</v>
          </cell>
          <cell r="F1256">
            <v>16</v>
          </cell>
          <cell r="J1256">
            <v>937.0130448000001</v>
          </cell>
          <cell r="N1256">
            <v>25</v>
          </cell>
          <cell r="R1256" t="str">
            <v>126149161322</v>
          </cell>
          <cell r="S1256" t="str">
            <v>126149161</v>
          </cell>
          <cell r="T1256" t="str">
            <v>126149</v>
          </cell>
          <cell r="U1256" t="str">
            <v>126</v>
          </cell>
        </row>
        <row r="1257">
          <cell r="E1257">
            <v>25</v>
          </cell>
          <cell r="F1257">
            <v>16</v>
          </cell>
          <cell r="J1257">
            <v>1093.0181808000002</v>
          </cell>
          <cell r="N1257">
            <v>25</v>
          </cell>
          <cell r="R1257" t="str">
            <v>126149161322</v>
          </cell>
          <cell r="S1257" t="str">
            <v>126149161</v>
          </cell>
          <cell r="T1257" t="str">
            <v>126149</v>
          </cell>
          <cell r="U1257" t="str">
            <v>126</v>
          </cell>
        </row>
        <row r="1258">
          <cell r="E1258">
            <v>25</v>
          </cell>
          <cell r="F1258">
            <v>16</v>
          </cell>
          <cell r="J1258">
            <v>2103.4951392000003</v>
          </cell>
          <cell r="N1258">
            <v>25</v>
          </cell>
          <cell r="R1258" t="str">
            <v>126149161322</v>
          </cell>
          <cell r="S1258" t="str">
            <v>126149161</v>
          </cell>
          <cell r="T1258" t="str">
            <v>126149</v>
          </cell>
          <cell r="U1258" t="str">
            <v>126</v>
          </cell>
        </row>
        <row r="1259">
          <cell r="E1259">
            <v>25</v>
          </cell>
          <cell r="F1259">
            <v>16</v>
          </cell>
          <cell r="J1259">
            <v>30139.200000000001</v>
          </cell>
          <cell r="N1259">
            <v>25</v>
          </cell>
          <cell r="R1259" t="str">
            <v>126149168554</v>
          </cell>
          <cell r="S1259" t="str">
            <v>126149168</v>
          </cell>
          <cell r="T1259" t="str">
            <v>126149</v>
          </cell>
          <cell r="U1259" t="str">
            <v>126</v>
          </cell>
        </row>
        <row r="1260">
          <cell r="E1260">
            <v>25</v>
          </cell>
          <cell r="F1260">
            <v>16</v>
          </cell>
          <cell r="J1260">
            <v>1004.6400000000001</v>
          </cell>
          <cell r="N1260">
            <v>25</v>
          </cell>
          <cell r="R1260" t="str">
            <v>169187188189</v>
          </cell>
          <cell r="S1260" t="str">
            <v>169187188</v>
          </cell>
          <cell r="T1260" t="str">
            <v>169187</v>
          </cell>
          <cell r="U1260" t="str">
            <v>169</v>
          </cell>
        </row>
        <row r="1261">
          <cell r="E1261">
            <v>11</v>
          </cell>
          <cell r="F1261">
            <v>16</v>
          </cell>
          <cell r="J1261">
            <v>10259.7555825</v>
          </cell>
          <cell r="N1261">
            <v>11</v>
          </cell>
          <cell r="R1261" t="str">
            <v>004044999999</v>
          </cell>
          <cell r="S1261" t="str">
            <v>004044999</v>
          </cell>
          <cell r="T1261" t="str">
            <v>004044</v>
          </cell>
          <cell r="U1261" t="str">
            <v>004</v>
          </cell>
        </row>
        <row r="1262">
          <cell r="E1262">
            <v>11</v>
          </cell>
          <cell r="F1262">
            <v>16</v>
          </cell>
          <cell r="J1262">
            <v>27</v>
          </cell>
          <cell r="N1262">
            <v>11</v>
          </cell>
          <cell r="R1262" t="str">
            <v>005062067999</v>
          </cell>
          <cell r="S1262" t="str">
            <v>005062067</v>
          </cell>
          <cell r="T1262" t="str">
            <v>005062</v>
          </cell>
          <cell r="U1262" t="str">
            <v>005</v>
          </cell>
        </row>
        <row r="1263">
          <cell r="E1263">
            <v>11</v>
          </cell>
          <cell r="F1263">
            <v>16</v>
          </cell>
          <cell r="J1263">
            <v>2934.3269925</v>
          </cell>
          <cell r="N1263">
            <v>11</v>
          </cell>
          <cell r="R1263" t="str">
            <v>005046047051</v>
          </cell>
          <cell r="S1263" t="str">
            <v>005046047</v>
          </cell>
          <cell r="T1263" t="str">
            <v>005046</v>
          </cell>
          <cell r="U1263" t="str">
            <v>005</v>
          </cell>
        </row>
        <row r="1264">
          <cell r="E1264">
            <v>11</v>
          </cell>
          <cell r="F1264">
            <v>16</v>
          </cell>
          <cell r="J1264">
            <v>-156081.66003179998</v>
          </cell>
          <cell r="N1264">
            <v>11</v>
          </cell>
          <cell r="R1264" t="str">
            <v>169180181999</v>
          </cell>
          <cell r="S1264" t="str">
            <v>169180181</v>
          </cell>
          <cell r="T1264" t="str">
            <v>169180</v>
          </cell>
          <cell r="U1264" t="str">
            <v>169</v>
          </cell>
        </row>
        <row r="1265">
          <cell r="E1265">
            <v>11</v>
          </cell>
          <cell r="F1265">
            <v>16</v>
          </cell>
          <cell r="J1265">
            <v>34440.175529459993</v>
          </cell>
          <cell r="N1265">
            <v>11</v>
          </cell>
          <cell r="R1265" t="str">
            <v>126149168324</v>
          </cell>
          <cell r="S1265" t="str">
            <v>126149168</v>
          </cell>
          <cell r="T1265" t="str">
            <v>126149</v>
          </cell>
          <cell r="U1265" t="str">
            <v>126</v>
          </cell>
        </row>
        <row r="1266">
          <cell r="E1266">
            <v>11</v>
          </cell>
          <cell r="F1266">
            <v>16</v>
          </cell>
          <cell r="J1266">
            <v>207.89383823999998</v>
          </cell>
          <cell r="N1266">
            <v>11</v>
          </cell>
          <cell r="R1266" t="str">
            <v>126149168325</v>
          </cell>
          <cell r="S1266" t="str">
            <v>126149168</v>
          </cell>
          <cell r="T1266" t="str">
            <v>126149</v>
          </cell>
          <cell r="U1266" t="str">
            <v>126</v>
          </cell>
        </row>
        <row r="1267">
          <cell r="E1267">
            <v>11</v>
          </cell>
          <cell r="F1267">
            <v>16</v>
          </cell>
          <cell r="J1267">
            <v>-2800.0000235099997</v>
          </cell>
          <cell r="N1267">
            <v>11</v>
          </cell>
          <cell r="R1267" t="str">
            <v>169187191192</v>
          </cell>
          <cell r="S1267" t="str">
            <v>169187191</v>
          </cell>
          <cell r="T1267" t="str">
            <v>169187</v>
          </cell>
          <cell r="U1267" t="str">
            <v>169</v>
          </cell>
        </row>
        <row r="1268">
          <cell r="E1268">
            <v>11</v>
          </cell>
          <cell r="F1268">
            <v>16</v>
          </cell>
          <cell r="J1268">
            <v>111617.73989270999</v>
          </cell>
          <cell r="N1268">
            <v>11</v>
          </cell>
          <cell r="R1268" t="str">
            <v>169170175178</v>
          </cell>
          <cell r="S1268" t="str">
            <v>169170175</v>
          </cell>
          <cell r="T1268" t="str">
            <v>169170</v>
          </cell>
          <cell r="U1268" t="str">
            <v>169</v>
          </cell>
        </row>
        <row r="1269">
          <cell r="E1269">
            <v>7</v>
          </cell>
          <cell r="F1269">
            <v>16</v>
          </cell>
          <cell r="J1269">
            <v>0</v>
          </cell>
          <cell r="N1269">
            <v>7</v>
          </cell>
          <cell r="R1269" t="str">
            <v>002006999999</v>
          </cell>
          <cell r="S1269" t="str">
            <v>002006999</v>
          </cell>
          <cell r="T1269" t="str">
            <v>002006</v>
          </cell>
          <cell r="U1269" t="str">
            <v>002</v>
          </cell>
        </row>
        <row r="1270">
          <cell r="E1270">
            <v>7</v>
          </cell>
          <cell r="F1270">
            <v>16</v>
          </cell>
          <cell r="J1270">
            <v>0</v>
          </cell>
          <cell r="N1270">
            <v>7</v>
          </cell>
          <cell r="R1270" t="str">
            <v>002008999999</v>
          </cell>
          <cell r="S1270" t="str">
            <v>002008999</v>
          </cell>
          <cell r="T1270" t="str">
            <v>002008</v>
          </cell>
          <cell r="U1270" t="str">
            <v>002</v>
          </cell>
        </row>
        <row r="1271">
          <cell r="E1271">
            <v>7</v>
          </cell>
          <cell r="F1271">
            <v>16</v>
          </cell>
          <cell r="J1271">
            <v>0</v>
          </cell>
          <cell r="N1271">
            <v>7</v>
          </cell>
          <cell r="R1271" t="str">
            <v>002011012999</v>
          </cell>
          <cell r="S1271" t="str">
            <v>002011012</v>
          </cell>
          <cell r="T1271" t="str">
            <v>002011</v>
          </cell>
          <cell r="U1271" t="str">
            <v>002</v>
          </cell>
        </row>
        <row r="1272">
          <cell r="E1272">
            <v>7</v>
          </cell>
          <cell r="F1272">
            <v>16</v>
          </cell>
          <cell r="J1272">
            <v>0</v>
          </cell>
          <cell r="N1272">
            <v>7</v>
          </cell>
          <cell r="R1272" t="str">
            <v>003016999999</v>
          </cell>
          <cell r="S1272" t="str">
            <v>003016999</v>
          </cell>
          <cell r="T1272" t="str">
            <v>003016</v>
          </cell>
          <cell r="U1272" t="str">
            <v>003</v>
          </cell>
        </row>
        <row r="1273">
          <cell r="E1273">
            <v>7</v>
          </cell>
          <cell r="F1273">
            <v>16</v>
          </cell>
          <cell r="J1273">
            <v>9632.6299999999992</v>
          </cell>
          <cell r="N1273">
            <v>7</v>
          </cell>
          <cell r="R1273" t="str">
            <v>003018999999</v>
          </cell>
          <cell r="S1273" t="str">
            <v>003018999</v>
          </cell>
          <cell r="T1273" t="str">
            <v>003018</v>
          </cell>
          <cell r="U1273" t="str">
            <v>003</v>
          </cell>
        </row>
        <row r="1274">
          <cell r="E1274">
            <v>7</v>
          </cell>
          <cell r="F1274">
            <v>16</v>
          </cell>
          <cell r="J1274">
            <v>6400.1412061999999</v>
          </cell>
          <cell r="N1274">
            <v>7</v>
          </cell>
          <cell r="R1274" t="str">
            <v>003019999999</v>
          </cell>
          <cell r="S1274" t="str">
            <v>003019999</v>
          </cell>
          <cell r="T1274" t="str">
            <v>003019</v>
          </cell>
          <cell r="U1274" t="str">
            <v>003</v>
          </cell>
        </row>
        <row r="1275">
          <cell r="E1275">
            <v>7</v>
          </cell>
          <cell r="F1275">
            <v>16</v>
          </cell>
          <cell r="J1275">
            <v>0</v>
          </cell>
          <cell r="N1275">
            <v>7</v>
          </cell>
          <cell r="R1275" t="str">
            <v>003020025999</v>
          </cell>
          <cell r="S1275" t="str">
            <v>003020025</v>
          </cell>
          <cell r="T1275" t="str">
            <v>003020</v>
          </cell>
          <cell r="U1275" t="str">
            <v>003</v>
          </cell>
        </row>
        <row r="1276">
          <cell r="E1276">
            <v>7</v>
          </cell>
          <cell r="F1276">
            <v>16</v>
          </cell>
          <cell r="J1276">
            <v>0</v>
          </cell>
          <cell r="N1276">
            <v>7</v>
          </cell>
          <cell r="R1276" t="str">
            <v>003020026999</v>
          </cell>
          <cell r="S1276" t="str">
            <v>003020026</v>
          </cell>
          <cell r="T1276" t="str">
            <v>003020</v>
          </cell>
          <cell r="U1276" t="str">
            <v>003</v>
          </cell>
        </row>
        <row r="1277">
          <cell r="E1277">
            <v>7</v>
          </cell>
          <cell r="F1277">
            <v>16</v>
          </cell>
          <cell r="J1277">
            <v>0</v>
          </cell>
          <cell r="N1277">
            <v>7</v>
          </cell>
          <cell r="R1277" t="str">
            <v>003020027999</v>
          </cell>
          <cell r="S1277" t="str">
            <v>003020027</v>
          </cell>
          <cell r="T1277" t="str">
            <v>003020</v>
          </cell>
          <cell r="U1277" t="str">
            <v>003</v>
          </cell>
        </row>
        <row r="1278">
          <cell r="E1278">
            <v>7</v>
          </cell>
          <cell r="F1278">
            <v>16</v>
          </cell>
          <cell r="J1278">
            <v>0</v>
          </cell>
          <cell r="N1278">
            <v>7</v>
          </cell>
          <cell r="R1278" t="str">
            <v>003020029999</v>
          </cell>
          <cell r="S1278" t="str">
            <v>003020029</v>
          </cell>
          <cell r="T1278" t="str">
            <v>003020</v>
          </cell>
          <cell r="U1278" t="str">
            <v>003</v>
          </cell>
        </row>
        <row r="1279">
          <cell r="E1279">
            <v>7</v>
          </cell>
          <cell r="F1279">
            <v>16</v>
          </cell>
          <cell r="J1279">
            <v>0</v>
          </cell>
          <cell r="N1279">
            <v>7</v>
          </cell>
          <cell r="R1279" t="str">
            <v>003021038999</v>
          </cell>
          <cell r="S1279" t="str">
            <v>003021038</v>
          </cell>
          <cell r="T1279" t="str">
            <v>003021</v>
          </cell>
          <cell r="U1279" t="str">
            <v>003</v>
          </cell>
        </row>
        <row r="1280">
          <cell r="E1280">
            <v>7</v>
          </cell>
          <cell r="F1280">
            <v>16</v>
          </cell>
          <cell r="J1280">
            <v>0</v>
          </cell>
          <cell r="N1280">
            <v>7</v>
          </cell>
          <cell r="R1280" t="str">
            <v>003022035999</v>
          </cell>
          <cell r="S1280" t="str">
            <v>003022035</v>
          </cell>
          <cell r="T1280" t="str">
            <v>003022</v>
          </cell>
          <cell r="U1280" t="str">
            <v>003</v>
          </cell>
        </row>
        <row r="1281">
          <cell r="E1281">
            <v>7</v>
          </cell>
          <cell r="F1281">
            <v>16</v>
          </cell>
          <cell r="J1281">
            <v>-36.895404699999993</v>
          </cell>
          <cell r="N1281">
            <v>7</v>
          </cell>
          <cell r="R1281" t="str">
            <v>004043999999</v>
          </cell>
          <cell r="S1281" t="str">
            <v>004043999</v>
          </cell>
          <cell r="T1281" t="str">
            <v>004043</v>
          </cell>
          <cell r="U1281" t="str">
            <v>004</v>
          </cell>
        </row>
        <row r="1282">
          <cell r="E1282">
            <v>7</v>
          </cell>
          <cell r="F1282">
            <v>16</v>
          </cell>
          <cell r="J1282">
            <v>-2279.8718088999999</v>
          </cell>
          <cell r="N1282">
            <v>7</v>
          </cell>
          <cell r="R1282" t="str">
            <v>004044999999</v>
          </cell>
          <cell r="S1282" t="str">
            <v>004044999</v>
          </cell>
          <cell r="T1282" t="str">
            <v>004044</v>
          </cell>
          <cell r="U1282" t="str">
            <v>004</v>
          </cell>
        </row>
        <row r="1283">
          <cell r="E1283">
            <v>7</v>
          </cell>
          <cell r="F1283">
            <v>16</v>
          </cell>
          <cell r="J1283">
            <v>-497.91104999999999</v>
          </cell>
          <cell r="N1283">
            <v>7</v>
          </cell>
          <cell r="R1283" t="str">
            <v>005062063999</v>
          </cell>
          <cell r="S1283" t="str">
            <v>005062063</v>
          </cell>
          <cell r="T1283" t="str">
            <v>005062</v>
          </cell>
          <cell r="U1283" t="str">
            <v>005</v>
          </cell>
        </row>
        <row r="1284">
          <cell r="E1284">
            <v>7</v>
          </cell>
          <cell r="F1284">
            <v>16</v>
          </cell>
          <cell r="J1284">
            <v>0</v>
          </cell>
          <cell r="N1284">
            <v>7</v>
          </cell>
          <cell r="R1284" t="str">
            <v>005062064999</v>
          </cell>
          <cell r="S1284" t="str">
            <v>005062064</v>
          </cell>
          <cell r="T1284" t="str">
            <v>005062</v>
          </cell>
          <cell r="U1284" t="str">
            <v>005</v>
          </cell>
        </row>
        <row r="1285">
          <cell r="E1285">
            <v>7</v>
          </cell>
          <cell r="F1285">
            <v>16</v>
          </cell>
          <cell r="J1285">
            <v>523.65975900000001</v>
          </cell>
          <cell r="N1285">
            <v>7</v>
          </cell>
          <cell r="R1285" t="str">
            <v>005062067999</v>
          </cell>
          <cell r="S1285" t="str">
            <v>005062067</v>
          </cell>
          <cell r="T1285" t="str">
            <v>005062</v>
          </cell>
          <cell r="U1285" t="str">
            <v>005</v>
          </cell>
        </row>
        <row r="1286">
          <cell r="E1286">
            <v>7</v>
          </cell>
          <cell r="F1286">
            <v>16</v>
          </cell>
          <cell r="J1286">
            <v>9.1192499999999992</v>
          </cell>
          <cell r="N1286">
            <v>7</v>
          </cell>
          <cell r="R1286" t="str">
            <v>005062069090</v>
          </cell>
          <cell r="S1286" t="str">
            <v>005062069</v>
          </cell>
          <cell r="T1286" t="str">
            <v>005062</v>
          </cell>
          <cell r="U1286" t="str">
            <v>005</v>
          </cell>
        </row>
        <row r="1287">
          <cell r="E1287">
            <v>7</v>
          </cell>
          <cell r="F1287">
            <v>16</v>
          </cell>
          <cell r="J1287">
            <v>31.073</v>
          </cell>
          <cell r="N1287">
            <v>7</v>
          </cell>
          <cell r="R1287" t="str">
            <v>005062070095</v>
          </cell>
          <cell r="S1287" t="str">
            <v>005062070</v>
          </cell>
          <cell r="T1287" t="str">
            <v>005062</v>
          </cell>
          <cell r="U1287" t="str">
            <v>005</v>
          </cell>
        </row>
        <row r="1288">
          <cell r="E1288">
            <v>7</v>
          </cell>
          <cell r="F1288">
            <v>16</v>
          </cell>
          <cell r="J1288">
            <v>87.814999999999998</v>
          </cell>
          <cell r="N1288">
            <v>7</v>
          </cell>
          <cell r="R1288" t="str">
            <v>005062071999</v>
          </cell>
          <cell r="S1288" t="str">
            <v>005062071</v>
          </cell>
          <cell r="T1288" t="str">
            <v>005062</v>
          </cell>
          <cell r="U1288" t="str">
            <v>005</v>
          </cell>
        </row>
        <row r="1289">
          <cell r="E1289">
            <v>7</v>
          </cell>
          <cell r="F1289">
            <v>16</v>
          </cell>
          <cell r="J1289">
            <v>0</v>
          </cell>
          <cell r="N1289">
            <v>7</v>
          </cell>
          <cell r="R1289" t="str">
            <v>111888888113</v>
          </cell>
          <cell r="S1289" t="str">
            <v>111888888</v>
          </cell>
          <cell r="T1289" t="str">
            <v>111888</v>
          </cell>
          <cell r="U1289" t="str">
            <v>111</v>
          </cell>
        </row>
        <row r="1290">
          <cell r="E1290">
            <v>7</v>
          </cell>
          <cell r="F1290">
            <v>16</v>
          </cell>
          <cell r="J1290">
            <v>0</v>
          </cell>
          <cell r="N1290">
            <v>7</v>
          </cell>
          <cell r="R1290" t="str">
            <v>111888888114</v>
          </cell>
          <cell r="S1290" t="str">
            <v>111888888</v>
          </cell>
          <cell r="T1290" t="str">
            <v>111888</v>
          </cell>
          <cell r="U1290" t="str">
            <v>111</v>
          </cell>
        </row>
        <row r="1291">
          <cell r="E1291">
            <v>7</v>
          </cell>
          <cell r="F1291">
            <v>16</v>
          </cell>
          <cell r="J1291">
            <v>0</v>
          </cell>
          <cell r="N1291">
            <v>7</v>
          </cell>
          <cell r="R1291" t="str">
            <v>111888888116</v>
          </cell>
          <cell r="S1291" t="str">
            <v>111888888</v>
          </cell>
          <cell r="T1291" t="str">
            <v>111888</v>
          </cell>
          <cell r="U1291" t="str">
            <v>111</v>
          </cell>
        </row>
        <row r="1292">
          <cell r="E1292">
            <v>7</v>
          </cell>
          <cell r="F1292">
            <v>16</v>
          </cell>
          <cell r="J1292">
            <v>60.794999999999995</v>
          </cell>
          <cell r="N1292">
            <v>7</v>
          </cell>
          <cell r="R1292" t="str">
            <v>005062069091</v>
          </cell>
          <cell r="S1292" t="str">
            <v>005062069</v>
          </cell>
          <cell r="T1292" t="str">
            <v>005062</v>
          </cell>
          <cell r="U1292" t="str">
            <v>005</v>
          </cell>
        </row>
        <row r="1293">
          <cell r="E1293">
            <v>7</v>
          </cell>
          <cell r="F1293">
            <v>16</v>
          </cell>
          <cell r="J1293">
            <v>12.131979999999999</v>
          </cell>
          <cell r="N1293">
            <v>7</v>
          </cell>
          <cell r="R1293" t="str">
            <v>005062074999</v>
          </cell>
          <cell r="S1293" t="str">
            <v>005062074</v>
          </cell>
          <cell r="T1293" t="str">
            <v>005062</v>
          </cell>
          <cell r="U1293" t="str">
            <v>005</v>
          </cell>
        </row>
        <row r="1294">
          <cell r="E1294">
            <v>7</v>
          </cell>
          <cell r="F1294">
            <v>16</v>
          </cell>
          <cell r="J1294">
            <v>0</v>
          </cell>
          <cell r="N1294">
            <v>7</v>
          </cell>
          <cell r="R1294" t="str">
            <v>005046048057</v>
          </cell>
          <cell r="S1294" t="str">
            <v>005046048</v>
          </cell>
          <cell r="T1294" t="str">
            <v>005046</v>
          </cell>
          <cell r="U1294" t="str">
            <v>005</v>
          </cell>
        </row>
        <row r="1295">
          <cell r="E1295">
            <v>7</v>
          </cell>
          <cell r="F1295">
            <v>16</v>
          </cell>
          <cell r="J1295">
            <v>0</v>
          </cell>
          <cell r="N1295">
            <v>7</v>
          </cell>
          <cell r="R1295" t="str">
            <v>005062077999</v>
          </cell>
          <cell r="S1295" t="str">
            <v>005062077</v>
          </cell>
          <cell r="T1295" t="str">
            <v>005062</v>
          </cell>
          <cell r="U1295" t="str">
            <v>005</v>
          </cell>
        </row>
        <row r="1296">
          <cell r="E1296">
            <v>7</v>
          </cell>
          <cell r="F1296">
            <v>16</v>
          </cell>
          <cell r="J1296">
            <v>1784.2116599999999</v>
          </cell>
          <cell r="N1296">
            <v>7</v>
          </cell>
          <cell r="R1296" t="str">
            <v>005062078999</v>
          </cell>
          <cell r="S1296" t="str">
            <v>005062078</v>
          </cell>
          <cell r="T1296" t="str">
            <v>005062</v>
          </cell>
          <cell r="U1296" t="str">
            <v>005</v>
          </cell>
        </row>
        <row r="1297">
          <cell r="E1297">
            <v>7</v>
          </cell>
          <cell r="F1297">
            <v>16</v>
          </cell>
          <cell r="J1297">
            <v>1304.3905</v>
          </cell>
          <cell r="N1297">
            <v>7</v>
          </cell>
          <cell r="R1297" t="str">
            <v>005062080097</v>
          </cell>
          <cell r="S1297" t="str">
            <v>005062080</v>
          </cell>
          <cell r="T1297" t="str">
            <v>005062</v>
          </cell>
          <cell r="U1297" t="str">
            <v>005</v>
          </cell>
        </row>
        <row r="1298">
          <cell r="E1298">
            <v>7</v>
          </cell>
          <cell r="F1298">
            <v>16</v>
          </cell>
          <cell r="J1298">
            <v>257.23039999999997</v>
          </cell>
          <cell r="N1298">
            <v>7</v>
          </cell>
          <cell r="R1298" t="str">
            <v>005062080100</v>
          </cell>
          <cell r="S1298" t="str">
            <v>005062080</v>
          </cell>
          <cell r="T1298" t="str">
            <v>005062</v>
          </cell>
          <cell r="U1298" t="str">
            <v>005</v>
          </cell>
        </row>
        <row r="1299">
          <cell r="E1299">
            <v>7</v>
          </cell>
          <cell r="F1299">
            <v>16</v>
          </cell>
          <cell r="J1299">
            <v>6.7549999999999999</v>
          </cell>
          <cell r="N1299">
            <v>7</v>
          </cell>
          <cell r="R1299" t="str">
            <v>005062080101</v>
          </cell>
          <cell r="S1299" t="str">
            <v>005062080</v>
          </cell>
          <cell r="T1299" t="str">
            <v>005062</v>
          </cell>
          <cell r="U1299" t="str">
            <v>005</v>
          </cell>
        </row>
        <row r="1300">
          <cell r="E1300">
            <v>7</v>
          </cell>
          <cell r="F1300">
            <v>16</v>
          </cell>
          <cell r="J1300">
            <v>409.86637999999999</v>
          </cell>
          <cell r="N1300">
            <v>7</v>
          </cell>
          <cell r="R1300" t="str">
            <v>005062081102</v>
          </cell>
          <cell r="S1300" t="str">
            <v>005062081</v>
          </cell>
          <cell r="T1300" t="str">
            <v>005062</v>
          </cell>
          <cell r="U1300" t="str">
            <v>005</v>
          </cell>
        </row>
        <row r="1301">
          <cell r="E1301">
            <v>7</v>
          </cell>
          <cell r="F1301">
            <v>16</v>
          </cell>
          <cell r="J1301">
            <v>0</v>
          </cell>
          <cell r="N1301">
            <v>7</v>
          </cell>
          <cell r="R1301" t="str">
            <v>005062081103</v>
          </cell>
          <cell r="S1301" t="str">
            <v>005062081</v>
          </cell>
          <cell r="T1301" t="str">
            <v>005062</v>
          </cell>
          <cell r="U1301" t="str">
            <v>005</v>
          </cell>
        </row>
        <row r="1302">
          <cell r="E1302">
            <v>7</v>
          </cell>
          <cell r="F1302">
            <v>16</v>
          </cell>
          <cell r="J1302">
            <v>2503.1327999999999</v>
          </cell>
          <cell r="N1302">
            <v>7</v>
          </cell>
          <cell r="R1302" t="str">
            <v>005062081103</v>
          </cell>
          <cell r="S1302" t="str">
            <v>005062081</v>
          </cell>
          <cell r="T1302" t="str">
            <v>005062</v>
          </cell>
          <cell r="U1302" t="str">
            <v>005</v>
          </cell>
        </row>
        <row r="1303">
          <cell r="E1303">
            <v>7</v>
          </cell>
          <cell r="F1303">
            <v>16</v>
          </cell>
          <cell r="J1303">
            <v>0</v>
          </cell>
          <cell r="N1303">
            <v>7</v>
          </cell>
          <cell r="R1303" t="str">
            <v>005062082999</v>
          </cell>
          <cell r="S1303" t="str">
            <v>005062082</v>
          </cell>
          <cell r="T1303" t="str">
            <v>005062</v>
          </cell>
          <cell r="U1303" t="str">
            <v>005</v>
          </cell>
        </row>
        <row r="1304">
          <cell r="E1304">
            <v>7</v>
          </cell>
          <cell r="F1304">
            <v>16</v>
          </cell>
          <cell r="J1304">
            <v>4390.75</v>
          </cell>
          <cell r="N1304">
            <v>7</v>
          </cell>
          <cell r="R1304" t="str">
            <v>005062069092</v>
          </cell>
          <cell r="S1304" t="str">
            <v>005062069</v>
          </cell>
          <cell r="T1304" t="str">
            <v>005062</v>
          </cell>
          <cell r="U1304" t="str">
            <v>005</v>
          </cell>
        </row>
        <row r="1305">
          <cell r="E1305">
            <v>7</v>
          </cell>
          <cell r="F1305">
            <v>16</v>
          </cell>
          <cell r="J1305">
            <v>123.99477999999999</v>
          </cell>
          <cell r="N1305">
            <v>7</v>
          </cell>
          <cell r="R1305" t="str">
            <v>005062083999</v>
          </cell>
          <cell r="S1305" t="str">
            <v>005062083</v>
          </cell>
          <cell r="T1305" t="str">
            <v>005062</v>
          </cell>
          <cell r="U1305" t="str">
            <v>005</v>
          </cell>
        </row>
        <row r="1306">
          <cell r="E1306">
            <v>7</v>
          </cell>
          <cell r="F1306">
            <v>16</v>
          </cell>
          <cell r="J1306">
            <v>16252.070254699998</v>
          </cell>
          <cell r="N1306">
            <v>7</v>
          </cell>
          <cell r="R1306" t="str">
            <v>005046047051</v>
          </cell>
          <cell r="S1306" t="str">
            <v>005046047</v>
          </cell>
          <cell r="T1306" t="str">
            <v>005046</v>
          </cell>
          <cell r="U1306" t="str">
            <v>005</v>
          </cell>
        </row>
        <row r="1307">
          <cell r="E1307">
            <v>7</v>
          </cell>
          <cell r="F1307">
            <v>16</v>
          </cell>
          <cell r="J1307">
            <v>0</v>
          </cell>
          <cell r="N1307">
            <v>7</v>
          </cell>
          <cell r="R1307" t="str">
            <v>005046047052</v>
          </cell>
          <cell r="S1307" t="str">
            <v>005046047</v>
          </cell>
          <cell r="T1307" t="str">
            <v>005046</v>
          </cell>
          <cell r="U1307" t="str">
            <v>005</v>
          </cell>
        </row>
        <row r="1308">
          <cell r="E1308">
            <v>7</v>
          </cell>
          <cell r="F1308">
            <v>16</v>
          </cell>
          <cell r="J1308">
            <v>0</v>
          </cell>
          <cell r="N1308">
            <v>7</v>
          </cell>
          <cell r="R1308" t="str">
            <v>005062069094</v>
          </cell>
          <cell r="S1308" t="str">
            <v>005062069</v>
          </cell>
          <cell r="T1308" t="str">
            <v>005062</v>
          </cell>
          <cell r="U1308" t="str">
            <v>005</v>
          </cell>
        </row>
        <row r="1309">
          <cell r="E1309">
            <v>7</v>
          </cell>
          <cell r="F1309">
            <v>16</v>
          </cell>
          <cell r="J1309">
            <v>397.95056</v>
          </cell>
          <cell r="N1309">
            <v>7</v>
          </cell>
          <cell r="R1309" t="str">
            <v>005046048060</v>
          </cell>
          <cell r="S1309" t="str">
            <v>005046048</v>
          </cell>
          <cell r="T1309" t="str">
            <v>005046</v>
          </cell>
          <cell r="U1309" t="str">
            <v>005</v>
          </cell>
        </row>
        <row r="1310">
          <cell r="E1310">
            <v>7</v>
          </cell>
          <cell r="F1310">
            <v>16</v>
          </cell>
          <cell r="J1310">
            <v>0</v>
          </cell>
          <cell r="N1310">
            <v>7</v>
          </cell>
          <cell r="R1310" t="str">
            <v>005046048060</v>
          </cell>
          <cell r="S1310" t="str">
            <v>005046048</v>
          </cell>
          <cell r="T1310" t="str">
            <v>005046</v>
          </cell>
          <cell r="U1310" t="str">
            <v>005</v>
          </cell>
        </row>
        <row r="1311">
          <cell r="E1311">
            <v>7</v>
          </cell>
          <cell r="F1311">
            <v>16</v>
          </cell>
          <cell r="J1311">
            <v>0</v>
          </cell>
          <cell r="N1311">
            <v>7</v>
          </cell>
          <cell r="R1311" t="str">
            <v>005062084999</v>
          </cell>
          <cell r="S1311" t="str">
            <v>005062084</v>
          </cell>
          <cell r="T1311" t="str">
            <v>005062</v>
          </cell>
          <cell r="U1311" t="str">
            <v>005</v>
          </cell>
        </row>
        <row r="1312">
          <cell r="E1312">
            <v>7</v>
          </cell>
          <cell r="F1312">
            <v>16</v>
          </cell>
          <cell r="J1312">
            <v>4332.7920999999997</v>
          </cell>
          <cell r="N1312">
            <v>7</v>
          </cell>
          <cell r="R1312" t="str">
            <v>005062088104</v>
          </cell>
          <cell r="S1312" t="str">
            <v>005062088</v>
          </cell>
          <cell r="T1312" t="str">
            <v>005062</v>
          </cell>
          <cell r="U1312" t="str">
            <v>005</v>
          </cell>
        </row>
        <row r="1313">
          <cell r="E1313">
            <v>7</v>
          </cell>
          <cell r="F1313">
            <v>16</v>
          </cell>
          <cell r="J1313">
            <v>407.32650000000001</v>
          </cell>
          <cell r="N1313">
            <v>7</v>
          </cell>
          <cell r="R1313" t="str">
            <v>005062085999</v>
          </cell>
          <cell r="S1313" t="str">
            <v>005062085</v>
          </cell>
          <cell r="T1313" t="str">
            <v>005062</v>
          </cell>
          <cell r="U1313" t="str">
            <v>005</v>
          </cell>
        </row>
        <row r="1314">
          <cell r="E1314">
            <v>7</v>
          </cell>
          <cell r="F1314">
            <v>16</v>
          </cell>
          <cell r="J1314">
            <v>-567.40648999999996</v>
          </cell>
          <cell r="N1314">
            <v>7</v>
          </cell>
          <cell r="R1314" t="str">
            <v>005062088105</v>
          </cell>
          <cell r="S1314" t="str">
            <v>005062088</v>
          </cell>
          <cell r="T1314" t="str">
            <v>005062</v>
          </cell>
          <cell r="U1314" t="str">
            <v>005</v>
          </cell>
        </row>
        <row r="1315">
          <cell r="E1315">
            <v>7</v>
          </cell>
          <cell r="F1315">
            <v>16</v>
          </cell>
          <cell r="J1315">
            <v>145.36759999999998</v>
          </cell>
          <cell r="N1315">
            <v>7</v>
          </cell>
          <cell r="R1315" t="str">
            <v>005062088105</v>
          </cell>
          <cell r="S1315" t="str">
            <v>005062088</v>
          </cell>
          <cell r="T1315" t="str">
            <v>005062</v>
          </cell>
          <cell r="U1315" t="str">
            <v>005</v>
          </cell>
        </row>
        <row r="1316">
          <cell r="E1316">
            <v>7</v>
          </cell>
          <cell r="F1316">
            <v>16</v>
          </cell>
          <cell r="J1316">
            <v>271.55099999999999</v>
          </cell>
          <cell r="N1316">
            <v>7</v>
          </cell>
          <cell r="R1316" t="str">
            <v>005046048061</v>
          </cell>
          <cell r="S1316" t="str">
            <v>005046048</v>
          </cell>
          <cell r="T1316" t="str">
            <v>005046</v>
          </cell>
          <cell r="U1316" t="str">
            <v>005</v>
          </cell>
        </row>
        <row r="1317">
          <cell r="E1317">
            <v>7</v>
          </cell>
          <cell r="F1317">
            <v>16</v>
          </cell>
          <cell r="J1317">
            <v>1884.645</v>
          </cell>
          <cell r="N1317">
            <v>7</v>
          </cell>
          <cell r="R1317" t="str">
            <v>106337109999</v>
          </cell>
          <cell r="S1317" t="str">
            <v>106337109</v>
          </cell>
          <cell r="T1317" t="str">
            <v>106337</v>
          </cell>
          <cell r="U1317" t="str">
            <v>106</v>
          </cell>
        </row>
        <row r="1318">
          <cell r="E1318">
            <v>4</v>
          </cell>
          <cell r="F1318">
            <v>16</v>
          </cell>
          <cell r="J1318">
            <v>0</v>
          </cell>
          <cell r="N1318">
            <v>4</v>
          </cell>
          <cell r="R1318" t="str">
            <v>003019999999</v>
          </cell>
          <cell r="S1318" t="str">
            <v>003019999</v>
          </cell>
          <cell r="T1318" t="str">
            <v>003019</v>
          </cell>
          <cell r="U1318" t="str">
            <v>003</v>
          </cell>
        </row>
        <row r="1319">
          <cell r="E1319">
            <v>4</v>
          </cell>
          <cell r="F1319">
            <v>16</v>
          </cell>
          <cell r="J1319">
            <v>0</v>
          </cell>
          <cell r="N1319">
            <v>4</v>
          </cell>
          <cell r="R1319" t="str">
            <v>126149161322</v>
          </cell>
          <cell r="S1319" t="str">
            <v>126149161</v>
          </cell>
          <cell r="T1319" t="str">
            <v>126149</v>
          </cell>
          <cell r="U1319" t="str">
            <v>126</v>
          </cell>
        </row>
        <row r="1320">
          <cell r="E1320">
            <v>12</v>
          </cell>
          <cell r="F1320">
            <v>16</v>
          </cell>
          <cell r="J1320">
            <v>-1984.9489899999999</v>
          </cell>
          <cell r="N1320">
            <v>12</v>
          </cell>
          <cell r="R1320" t="str">
            <v>004044999999</v>
          </cell>
          <cell r="S1320" t="str">
            <v>004044999</v>
          </cell>
          <cell r="T1320" t="str">
            <v>004044</v>
          </cell>
          <cell r="U1320" t="str">
            <v>004</v>
          </cell>
        </row>
        <row r="1321">
          <cell r="E1321">
            <v>12</v>
          </cell>
          <cell r="F1321">
            <v>16</v>
          </cell>
          <cell r="J1321">
            <v>-759</v>
          </cell>
          <cell r="N1321">
            <v>12</v>
          </cell>
          <cell r="R1321" t="str">
            <v>169170171172</v>
          </cell>
          <cell r="S1321" t="str">
            <v>169170171</v>
          </cell>
          <cell r="T1321" t="str">
            <v>169170</v>
          </cell>
          <cell r="U1321" t="str">
            <v>169</v>
          </cell>
        </row>
        <row r="1322">
          <cell r="E1322">
            <v>12</v>
          </cell>
          <cell r="F1322">
            <v>16</v>
          </cell>
          <cell r="J1322">
            <v>243975.39942599999</v>
          </cell>
          <cell r="N1322">
            <v>12</v>
          </cell>
          <cell r="R1322" t="str">
            <v>169170175176</v>
          </cell>
          <cell r="S1322" t="str">
            <v>169170175</v>
          </cell>
          <cell r="T1322" t="str">
            <v>169170</v>
          </cell>
          <cell r="U1322" t="str">
            <v>169</v>
          </cell>
        </row>
        <row r="1323">
          <cell r="E1323">
            <v>12</v>
          </cell>
          <cell r="F1323">
            <v>16</v>
          </cell>
          <cell r="J1323">
            <v>-312653.99980649998</v>
          </cell>
          <cell r="N1323">
            <v>12</v>
          </cell>
          <cell r="R1323" t="str">
            <v>169180181999</v>
          </cell>
          <cell r="S1323" t="str">
            <v>169180181</v>
          </cell>
          <cell r="T1323" t="str">
            <v>169180</v>
          </cell>
          <cell r="U1323" t="str">
            <v>169</v>
          </cell>
        </row>
        <row r="1324">
          <cell r="E1324">
            <v>12</v>
          </cell>
          <cell r="F1324">
            <v>16</v>
          </cell>
          <cell r="J1324">
            <v>-1132.8602504999999</v>
          </cell>
          <cell r="N1324">
            <v>12</v>
          </cell>
          <cell r="R1324" t="str">
            <v>169180181999</v>
          </cell>
          <cell r="S1324" t="str">
            <v>169180181</v>
          </cell>
          <cell r="T1324" t="str">
            <v>169180</v>
          </cell>
          <cell r="U1324" t="str">
            <v>169</v>
          </cell>
        </row>
        <row r="1325">
          <cell r="E1325">
            <v>12</v>
          </cell>
          <cell r="F1325">
            <v>16</v>
          </cell>
          <cell r="J1325">
            <v>1768.1709539999999</v>
          </cell>
          <cell r="N1325">
            <v>12</v>
          </cell>
          <cell r="R1325" t="str">
            <v>126127128131</v>
          </cell>
          <cell r="S1325" t="str">
            <v>126127128</v>
          </cell>
          <cell r="T1325" t="str">
            <v>126127</v>
          </cell>
          <cell r="U1325" t="str">
            <v>126</v>
          </cell>
        </row>
        <row r="1326">
          <cell r="E1326">
            <v>12</v>
          </cell>
          <cell r="F1326">
            <v>16</v>
          </cell>
          <cell r="J1326">
            <v>-985.25486399999988</v>
          </cell>
          <cell r="N1326">
            <v>12</v>
          </cell>
          <cell r="R1326" t="str">
            <v>126127128132</v>
          </cell>
          <cell r="S1326" t="str">
            <v>126127128</v>
          </cell>
          <cell r="T1326" t="str">
            <v>126127</v>
          </cell>
          <cell r="U1326" t="str">
            <v>126</v>
          </cell>
        </row>
        <row r="1327">
          <cell r="E1327">
            <v>12</v>
          </cell>
          <cell r="F1327">
            <v>16</v>
          </cell>
          <cell r="J1327">
            <v>916.49705399999993</v>
          </cell>
          <cell r="N1327">
            <v>12</v>
          </cell>
          <cell r="R1327" t="str">
            <v>126127128133</v>
          </cell>
          <cell r="S1327" t="str">
            <v>126127128</v>
          </cell>
          <cell r="T1327" t="str">
            <v>126127</v>
          </cell>
          <cell r="U1327" t="str">
            <v>126</v>
          </cell>
        </row>
        <row r="1328">
          <cell r="E1328">
            <v>12</v>
          </cell>
          <cell r="F1328">
            <v>16</v>
          </cell>
          <cell r="J1328">
            <v>-717.95365949999996</v>
          </cell>
          <cell r="N1328">
            <v>12</v>
          </cell>
          <cell r="R1328" t="str">
            <v>126127128134</v>
          </cell>
          <cell r="S1328" t="str">
            <v>126127128</v>
          </cell>
          <cell r="T1328" t="str">
            <v>126127</v>
          </cell>
          <cell r="U1328" t="str">
            <v>126</v>
          </cell>
        </row>
        <row r="1329">
          <cell r="E1329">
            <v>12</v>
          </cell>
          <cell r="F1329">
            <v>16</v>
          </cell>
          <cell r="J1329">
            <v>175.32899999999998</v>
          </cell>
          <cell r="N1329">
            <v>12</v>
          </cell>
          <cell r="R1329" t="str">
            <v>126149162163</v>
          </cell>
          <cell r="S1329" t="str">
            <v>126149162</v>
          </cell>
          <cell r="T1329" t="str">
            <v>126149</v>
          </cell>
          <cell r="U1329" t="str">
            <v>126</v>
          </cell>
        </row>
        <row r="1330">
          <cell r="E1330">
            <v>12</v>
          </cell>
          <cell r="F1330">
            <v>16</v>
          </cell>
          <cell r="J1330">
            <v>0</v>
          </cell>
          <cell r="N1330">
            <v>12</v>
          </cell>
          <cell r="R1330" t="str">
            <v>126149157999</v>
          </cell>
          <cell r="S1330" t="str">
            <v>126149157</v>
          </cell>
          <cell r="T1330" t="str">
            <v>126149</v>
          </cell>
          <cell r="U1330" t="str">
            <v>126</v>
          </cell>
        </row>
        <row r="1331">
          <cell r="E1331">
            <v>12</v>
          </cell>
          <cell r="F1331">
            <v>16</v>
          </cell>
          <cell r="J1331">
            <v>94.875</v>
          </cell>
          <cell r="N1331">
            <v>12</v>
          </cell>
          <cell r="R1331" t="str">
            <v>126149161322</v>
          </cell>
          <cell r="S1331" t="str">
            <v>126149161</v>
          </cell>
          <cell r="T1331" t="str">
            <v>126149</v>
          </cell>
          <cell r="U1331" t="str">
            <v>126</v>
          </cell>
        </row>
        <row r="1332">
          <cell r="E1332">
            <v>12</v>
          </cell>
          <cell r="F1332">
            <v>16</v>
          </cell>
          <cell r="J1332">
            <v>2796.7153830000002</v>
          </cell>
          <cell r="N1332">
            <v>12</v>
          </cell>
          <cell r="R1332" t="str">
            <v>126149162166</v>
          </cell>
          <cell r="S1332" t="str">
            <v>126149162</v>
          </cell>
          <cell r="T1332" t="str">
            <v>126149</v>
          </cell>
          <cell r="U1332" t="str">
            <v>126</v>
          </cell>
        </row>
        <row r="1333">
          <cell r="E1333">
            <v>12</v>
          </cell>
          <cell r="F1333">
            <v>16</v>
          </cell>
          <cell r="J1333">
            <v>154.76237699999999</v>
          </cell>
          <cell r="N1333">
            <v>12</v>
          </cell>
          <cell r="R1333" t="str">
            <v>126149168257</v>
          </cell>
          <cell r="S1333" t="str">
            <v>126149168</v>
          </cell>
          <cell r="T1333" t="str">
            <v>126149</v>
          </cell>
          <cell r="U1333" t="str">
            <v>126</v>
          </cell>
        </row>
        <row r="1334">
          <cell r="E1334">
            <v>12</v>
          </cell>
          <cell r="F1334">
            <v>16</v>
          </cell>
          <cell r="J1334">
            <v>10688.6148435</v>
          </cell>
          <cell r="N1334">
            <v>12</v>
          </cell>
          <cell r="R1334" t="str">
            <v>126149168258</v>
          </cell>
          <cell r="S1334" t="str">
            <v>126149168</v>
          </cell>
          <cell r="T1334" t="str">
            <v>126149</v>
          </cell>
          <cell r="U1334" t="str">
            <v>126</v>
          </cell>
        </row>
        <row r="1335">
          <cell r="E1335">
            <v>12</v>
          </cell>
          <cell r="F1335">
            <v>16</v>
          </cell>
          <cell r="J1335">
            <v>1088.7156719999998</v>
          </cell>
          <cell r="N1335">
            <v>12</v>
          </cell>
          <cell r="R1335" t="str">
            <v>126149168304</v>
          </cell>
          <cell r="S1335" t="str">
            <v>126149168</v>
          </cell>
          <cell r="T1335" t="str">
            <v>126149</v>
          </cell>
          <cell r="U1335" t="str">
            <v>126</v>
          </cell>
        </row>
        <row r="1336">
          <cell r="E1336">
            <v>12</v>
          </cell>
          <cell r="F1336">
            <v>16</v>
          </cell>
          <cell r="J1336">
            <v>-2821.6200705000001</v>
          </cell>
          <cell r="N1336">
            <v>12</v>
          </cell>
          <cell r="R1336" t="str">
            <v>169187191192</v>
          </cell>
          <cell r="S1336" t="str">
            <v>169187191</v>
          </cell>
          <cell r="T1336" t="str">
            <v>169187</v>
          </cell>
          <cell r="U1336" t="str">
            <v>169</v>
          </cell>
        </row>
        <row r="1337">
          <cell r="E1337">
            <v>12</v>
          </cell>
          <cell r="F1337">
            <v>16</v>
          </cell>
          <cell r="J1337">
            <v>-2710.7358629999999</v>
          </cell>
          <cell r="N1337">
            <v>12</v>
          </cell>
          <cell r="R1337" t="str">
            <v>169187191193</v>
          </cell>
          <cell r="S1337" t="str">
            <v>169187191</v>
          </cell>
          <cell r="T1337" t="str">
            <v>169187</v>
          </cell>
          <cell r="U1337" t="str">
            <v>169</v>
          </cell>
        </row>
        <row r="1338">
          <cell r="E1338">
            <v>12</v>
          </cell>
          <cell r="F1338">
            <v>16</v>
          </cell>
          <cell r="J1338">
            <v>-1309.5770819999998</v>
          </cell>
          <cell r="N1338">
            <v>12</v>
          </cell>
          <cell r="R1338" t="str">
            <v>169187191196</v>
          </cell>
          <cell r="S1338" t="str">
            <v>169187191</v>
          </cell>
          <cell r="T1338" t="str">
            <v>169187</v>
          </cell>
          <cell r="U1338" t="str">
            <v>169</v>
          </cell>
        </row>
        <row r="1339">
          <cell r="E1339">
            <v>12</v>
          </cell>
          <cell r="F1339">
            <v>16</v>
          </cell>
          <cell r="J1339">
            <v>-7408.0536585</v>
          </cell>
          <cell r="N1339">
            <v>12</v>
          </cell>
          <cell r="R1339" t="str">
            <v>169187199203</v>
          </cell>
          <cell r="S1339" t="str">
            <v>169187199</v>
          </cell>
          <cell r="T1339" t="str">
            <v>169187</v>
          </cell>
          <cell r="U1339" t="str">
            <v>169</v>
          </cell>
        </row>
        <row r="1340">
          <cell r="E1340">
            <v>12</v>
          </cell>
          <cell r="F1340">
            <v>16</v>
          </cell>
          <cell r="J1340">
            <v>-565.66789949999998</v>
          </cell>
          <cell r="N1340">
            <v>12</v>
          </cell>
          <cell r="R1340" t="str">
            <v>169187205999</v>
          </cell>
          <cell r="S1340" t="str">
            <v>169187205</v>
          </cell>
          <cell r="T1340" t="str">
            <v>169187</v>
          </cell>
          <cell r="U1340" t="str">
            <v>169</v>
          </cell>
        </row>
        <row r="1341">
          <cell r="E1341">
            <v>12</v>
          </cell>
          <cell r="F1341">
            <v>16</v>
          </cell>
          <cell r="J1341">
            <v>2486.5891214999997</v>
          </cell>
          <cell r="N1341">
            <v>12</v>
          </cell>
          <cell r="R1341" t="str">
            <v>169187206207</v>
          </cell>
          <cell r="S1341" t="str">
            <v>169187206</v>
          </cell>
          <cell r="T1341" t="str">
            <v>169187</v>
          </cell>
          <cell r="U1341" t="str">
            <v>169</v>
          </cell>
        </row>
        <row r="1342">
          <cell r="E1342">
            <v>12</v>
          </cell>
          <cell r="F1342">
            <v>16</v>
          </cell>
          <cell r="J1342">
            <v>-3422.4148694999999</v>
          </cell>
          <cell r="N1342">
            <v>12</v>
          </cell>
          <cell r="R1342" t="str">
            <v>169187206209</v>
          </cell>
          <cell r="S1342" t="str">
            <v>169187206</v>
          </cell>
          <cell r="T1342" t="str">
            <v>169187</v>
          </cell>
          <cell r="U1342" t="str">
            <v>169</v>
          </cell>
        </row>
        <row r="1343">
          <cell r="E1343">
            <v>12</v>
          </cell>
          <cell r="F1343">
            <v>16</v>
          </cell>
          <cell r="J1343">
            <v>72338.521529999998</v>
          </cell>
          <cell r="N1343">
            <v>12</v>
          </cell>
          <cell r="R1343" t="str">
            <v>169170175178</v>
          </cell>
          <cell r="S1343" t="str">
            <v>169170175</v>
          </cell>
          <cell r="T1343" t="str">
            <v>169170</v>
          </cell>
          <cell r="U1343" t="str">
            <v>169</v>
          </cell>
        </row>
        <row r="1344">
          <cell r="E1344">
            <v>7</v>
          </cell>
          <cell r="F1344">
            <v>16</v>
          </cell>
          <cell r="J1344">
            <v>-1360</v>
          </cell>
          <cell r="N1344">
            <v>7</v>
          </cell>
          <cell r="R1344" t="str">
            <v>169170171172</v>
          </cell>
          <cell r="S1344" t="str">
            <v>169170171</v>
          </cell>
          <cell r="T1344" t="str">
            <v>169170</v>
          </cell>
          <cell r="U1344" t="str">
            <v>169</v>
          </cell>
        </row>
        <row r="1345">
          <cell r="E1345">
            <v>7</v>
          </cell>
          <cell r="F1345">
            <v>16</v>
          </cell>
          <cell r="J1345">
            <v>6130.0591039999999</v>
          </cell>
          <cell r="N1345">
            <v>7</v>
          </cell>
          <cell r="R1345" t="str">
            <v>169180181999</v>
          </cell>
          <cell r="S1345" t="str">
            <v>169180181</v>
          </cell>
          <cell r="T1345" t="str">
            <v>169180</v>
          </cell>
          <cell r="U1345" t="str">
            <v>169</v>
          </cell>
        </row>
        <row r="1346">
          <cell r="E1346">
            <v>7</v>
          </cell>
          <cell r="F1346">
            <v>16</v>
          </cell>
          <cell r="J1346">
            <v>-7041.4201279999997</v>
          </cell>
          <cell r="N1346">
            <v>7</v>
          </cell>
          <cell r="R1346" t="str">
            <v>169180181999</v>
          </cell>
          <cell r="S1346" t="str">
            <v>169180181</v>
          </cell>
          <cell r="T1346" t="str">
            <v>169180</v>
          </cell>
          <cell r="U1346" t="str">
            <v>169</v>
          </cell>
        </row>
        <row r="1347">
          <cell r="E1347">
            <v>7</v>
          </cell>
          <cell r="F1347">
            <v>16</v>
          </cell>
          <cell r="J1347">
            <v>5331.9241999999995</v>
          </cell>
          <cell r="N1347">
            <v>7</v>
          </cell>
          <cell r="R1347" t="str">
            <v>169180181999</v>
          </cell>
          <cell r="S1347" t="str">
            <v>169180181</v>
          </cell>
          <cell r="T1347" t="str">
            <v>169180</v>
          </cell>
          <cell r="U1347" t="str">
            <v>169</v>
          </cell>
        </row>
        <row r="1348">
          <cell r="E1348">
            <v>7</v>
          </cell>
          <cell r="F1348">
            <v>16</v>
          </cell>
          <cell r="J1348">
            <v>-90548.890575999991</v>
          </cell>
          <cell r="N1348">
            <v>7</v>
          </cell>
          <cell r="R1348" t="str">
            <v>169180181999</v>
          </cell>
          <cell r="S1348" t="str">
            <v>169180181</v>
          </cell>
          <cell r="T1348" t="str">
            <v>169180</v>
          </cell>
          <cell r="U1348" t="str">
            <v>169</v>
          </cell>
        </row>
        <row r="1349">
          <cell r="E1349">
            <v>7</v>
          </cell>
          <cell r="F1349">
            <v>16</v>
          </cell>
          <cell r="J1349">
            <v>0</v>
          </cell>
          <cell r="N1349">
            <v>7</v>
          </cell>
          <cell r="R1349" t="str">
            <v>169180181999</v>
          </cell>
          <cell r="S1349" t="str">
            <v>169180181</v>
          </cell>
          <cell r="T1349" t="str">
            <v>169180</v>
          </cell>
          <cell r="U1349" t="str">
            <v>169</v>
          </cell>
        </row>
        <row r="1350">
          <cell r="E1350">
            <v>7</v>
          </cell>
          <cell r="F1350">
            <v>16</v>
          </cell>
          <cell r="J1350">
            <v>48709.594351999993</v>
          </cell>
          <cell r="N1350">
            <v>7</v>
          </cell>
          <cell r="R1350" t="str">
            <v>126127128131</v>
          </cell>
          <cell r="S1350" t="str">
            <v>126127128</v>
          </cell>
          <cell r="T1350" t="str">
            <v>126127</v>
          </cell>
          <cell r="U1350" t="str">
            <v>126</v>
          </cell>
        </row>
        <row r="1351">
          <cell r="E1351">
            <v>7</v>
          </cell>
          <cell r="F1351">
            <v>16</v>
          </cell>
          <cell r="J1351">
            <v>-10192.106968</v>
          </cell>
          <cell r="N1351">
            <v>7</v>
          </cell>
          <cell r="R1351" t="str">
            <v>126127128132</v>
          </cell>
          <cell r="S1351" t="str">
            <v>126127128</v>
          </cell>
          <cell r="T1351" t="str">
            <v>126127</v>
          </cell>
          <cell r="U1351" t="str">
            <v>126</v>
          </cell>
        </row>
        <row r="1352">
          <cell r="E1352">
            <v>7</v>
          </cell>
          <cell r="F1352">
            <v>16</v>
          </cell>
          <cell r="J1352">
            <v>4458.8061040000002</v>
          </cell>
          <cell r="N1352">
            <v>7</v>
          </cell>
          <cell r="R1352" t="str">
            <v>126127128133</v>
          </cell>
          <cell r="S1352" t="str">
            <v>126127128</v>
          </cell>
          <cell r="T1352" t="str">
            <v>126127</v>
          </cell>
          <cell r="U1352" t="str">
            <v>126</v>
          </cell>
        </row>
        <row r="1353">
          <cell r="E1353">
            <v>7</v>
          </cell>
          <cell r="F1353">
            <v>16</v>
          </cell>
          <cell r="J1353">
            <v>-1003.3877359999999</v>
          </cell>
          <cell r="N1353">
            <v>7</v>
          </cell>
          <cell r="R1353" t="str">
            <v>126127128134</v>
          </cell>
          <cell r="S1353" t="str">
            <v>126127128</v>
          </cell>
          <cell r="T1353" t="str">
            <v>126127</v>
          </cell>
          <cell r="U1353" t="str">
            <v>126</v>
          </cell>
        </row>
        <row r="1354">
          <cell r="E1354">
            <v>7</v>
          </cell>
          <cell r="F1354">
            <v>16</v>
          </cell>
          <cell r="J1354">
            <v>7838.3643519999987</v>
          </cell>
          <cell r="N1354">
            <v>7</v>
          </cell>
          <cell r="R1354" t="str">
            <v>126127128135</v>
          </cell>
          <cell r="S1354" t="str">
            <v>126127128</v>
          </cell>
          <cell r="T1354" t="str">
            <v>126127</v>
          </cell>
          <cell r="U1354" t="str">
            <v>126</v>
          </cell>
        </row>
        <row r="1355">
          <cell r="E1355">
            <v>7</v>
          </cell>
          <cell r="F1355">
            <v>16</v>
          </cell>
          <cell r="J1355">
            <v>-3527.2640399999996</v>
          </cell>
          <cell r="N1355">
            <v>7</v>
          </cell>
          <cell r="R1355" t="str">
            <v>126127128136</v>
          </cell>
          <cell r="S1355" t="str">
            <v>126127128</v>
          </cell>
          <cell r="T1355" t="str">
            <v>126127</v>
          </cell>
          <cell r="U1355" t="str">
            <v>126</v>
          </cell>
        </row>
        <row r="1356">
          <cell r="E1356">
            <v>7</v>
          </cell>
          <cell r="F1356">
            <v>16</v>
          </cell>
          <cell r="J1356">
            <v>762.06892800000003</v>
          </cell>
          <cell r="N1356">
            <v>7</v>
          </cell>
          <cell r="R1356" t="str">
            <v>126127128137</v>
          </cell>
          <cell r="S1356" t="str">
            <v>126127128</v>
          </cell>
          <cell r="T1356" t="str">
            <v>126127</v>
          </cell>
          <cell r="U1356" t="str">
            <v>126</v>
          </cell>
        </row>
        <row r="1357">
          <cell r="E1357">
            <v>7</v>
          </cell>
          <cell r="F1357">
            <v>16</v>
          </cell>
          <cell r="J1357">
            <v>-116.42701599999998</v>
          </cell>
          <cell r="N1357">
            <v>7</v>
          </cell>
          <cell r="R1357" t="str">
            <v>126127128138</v>
          </cell>
          <cell r="S1357" t="str">
            <v>126127128</v>
          </cell>
          <cell r="T1357" t="str">
            <v>126127</v>
          </cell>
          <cell r="U1357" t="str">
            <v>126</v>
          </cell>
        </row>
        <row r="1358">
          <cell r="E1358">
            <v>7</v>
          </cell>
          <cell r="F1358">
            <v>16</v>
          </cell>
          <cell r="J1358">
            <v>-116.73614400000001</v>
          </cell>
          <cell r="N1358">
            <v>7</v>
          </cell>
          <cell r="R1358" t="str">
            <v>126127128140</v>
          </cell>
          <cell r="S1358" t="str">
            <v>126127128</v>
          </cell>
          <cell r="T1358" t="str">
            <v>126127</v>
          </cell>
          <cell r="U1358" t="str">
            <v>126</v>
          </cell>
        </row>
        <row r="1359">
          <cell r="E1359">
            <v>7</v>
          </cell>
          <cell r="F1359">
            <v>16</v>
          </cell>
          <cell r="J1359">
            <v>11575.963951999998</v>
          </cell>
          <cell r="N1359">
            <v>7</v>
          </cell>
          <cell r="R1359" t="str">
            <v>126127128143</v>
          </cell>
          <cell r="S1359" t="str">
            <v>126127128</v>
          </cell>
          <cell r="T1359" t="str">
            <v>126127</v>
          </cell>
          <cell r="U1359" t="str">
            <v>126</v>
          </cell>
        </row>
        <row r="1360">
          <cell r="E1360">
            <v>7</v>
          </cell>
          <cell r="F1360">
            <v>16</v>
          </cell>
          <cell r="J1360">
            <v>-350.20856800000001</v>
          </cell>
          <cell r="N1360">
            <v>7</v>
          </cell>
          <cell r="R1360" t="str">
            <v>126127128144</v>
          </cell>
          <cell r="S1360" t="str">
            <v>126127128</v>
          </cell>
          <cell r="T1360" t="str">
            <v>126127</v>
          </cell>
          <cell r="U1360" t="str">
            <v>126</v>
          </cell>
        </row>
        <row r="1361">
          <cell r="E1361">
            <v>7</v>
          </cell>
          <cell r="F1361">
            <v>16</v>
          </cell>
          <cell r="J1361">
            <v>47.599999999999994</v>
          </cell>
          <cell r="N1361">
            <v>7</v>
          </cell>
          <cell r="R1361" t="str">
            <v>126127128145</v>
          </cell>
          <cell r="S1361" t="str">
            <v>126127128</v>
          </cell>
          <cell r="T1361" t="str">
            <v>126127</v>
          </cell>
          <cell r="U1361" t="str">
            <v>126</v>
          </cell>
        </row>
        <row r="1362">
          <cell r="E1362">
            <v>7</v>
          </cell>
          <cell r="F1362">
            <v>16</v>
          </cell>
          <cell r="J1362">
            <v>4624</v>
          </cell>
          <cell r="N1362">
            <v>7</v>
          </cell>
          <cell r="R1362" t="str">
            <v>126149162163</v>
          </cell>
          <cell r="S1362" t="str">
            <v>126149162</v>
          </cell>
          <cell r="T1362" t="str">
            <v>126149</v>
          </cell>
          <cell r="U1362" t="str">
            <v>126</v>
          </cell>
        </row>
        <row r="1363">
          <cell r="E1363">
            <v>7</v>
          </cell>
          <cell r="F1363">
            <v>16</v>
          </cell>
          <cell r="J1363">
            <v>419192.85031999997</v>
          </cell>
          <cell r="N1363">
            <v>7</v>
          </cell>
          <cell r="R1363" t="str">
            <v>126149157999</v>
          </cell>
          <cell r="S1363" t="str">
            <v>126149157</v>
          </cell>
          <cell r="T1363" t="str">
            <v>126149</v>
          </cell>
          <cell r="U1363" t="str">
            <v>126</v>
          </cell>
        </row>
        <row r="1364">
          <cell r="E1364">
            <v>7</v>
          </cell>
          <cell r="F1364">
            <v>16</v>
          </cell>
          <cell r="J1364">
            <v>-23261.375808000001</v>
          </cell>
          <cell r="N1364">
            <v>7</v>
          </cell>
          <cell r="R1364" t="str">
            <v>126149158999</v>
          </cell>
          <cell r="S1364" t="str">
            <v>126149158</v>
          </cell>
          <cell r="T1364" t="str">
            <v>126149</v>
          </cell>
          <cell r="U1364" t="str">
            <v>126</v>
          </cell>
        </row>
        <row r="1365">
          <cell r="E1365">
            <v>7</v>
          </cell>
          <cell r="F1365">
            <v>16</v>
          </cell>
          <cell r="J1365">
            <v>-319296.34314399998</v>
          </cell>
          <cell r="N1365">
            <v>7</v>
          </cell>
          <cell r="R1365" t="str">
            <v>126149334159</v>
          </cell>
          <cell r="S1365" t="str">
            <v>126149334</v>
          </cell>
          <cell r="T1365" t="str">
            <v>126149</v>
          </cell>
          <cell r="U1365" t="str">
            <v>126</v>
          </cell>
        </row>
        <row r="1366">
          <cell r="E1366">
            <v>7</v>
          </cell>
          <cell r="F1366">
            <v>16</v>
          </cell>
          <cell r="J1366">
            <v>0</v>
          </cell>
          <cell r="N1366">
            <v>7</v>
          </cell>
          <cell r="R1366" t="str">
            <v>126149162165</v>
          </cell>
          <cell r="S1366" t="str">
            <v>126149162</v>
          </cell>
          <cell r="T1366" t="str">
            <v>126149</v>
          </cell>
          <cell r="U1366" t="str">
            <v>126</v>
          </cell>
        </row>
        <row r="1367">
          <cell r="E1367">
            <v>7</v>
          </cell>
          <cell r="F1367">
            <v>16</v>
          </cell>
          <cell r="J1367">
            <v>2720</v>
          </cell>
          <cell r="N1367">
            <v>7</v>
          </cell>
          <cell r="R1367" t="str">
            <v>126149161322</v>
          </cell>
          <cell r="S1367" t="str">
            <v>126149161</v>
          </cell>
          <cell r="T1367" t="str">
            <v>126149</v>
          </cell>
          <cell r="U1367" t="str">
            <v>126</v>
          </cell>
        </row>
        <row r="1368">
          <cell r="E1368">
            <v>7</v>
          </cell>
          <cell r="F1368">
            <v>16</v>
          </cell>
          <cell r="J1368">
            <v>5841.0532560000001</v>
          </cell>
          <cell r="N1368">
            <v>7</v>
          </cell>
          <cell r="R1368" t="str">
            <v>126149161322</v>
          </cell>
          <cell r="S1368" t="str">
            <v>126149161</v>
          </cell>
          <cell r="T1368" t="str">
            <v>126149</v>
          </cell>
          <cell r="U1368" t="str">
            <v>126</v>
          </cell>
        </row>
        <row r="1369">
          <cell r="E1369">
            <v>7</v>
          </cell>
          <cell r="F1369">
            <v>16</v>
          </cell>
          <cell r="J1369">
            <v>-27094.191455999997</v>
          </cell>
          <cell r="N1369">
            <v>7</v>
          </cell>
          <cell r="R1369" t="str">
            <v>126149150151</v>
          </cell>
          <cell r="S1369" t="str">
            <v>126149150</v>
          </cell>
          <cell r="T1369" t="str">
            <v>126149</v>
          </cell>
          <cell r="U1369" t="str">
            <v>126</v>
          </cell>
        </row>
        <row r="1370">
          <cell r="E1370">
            <v>7</v>
          </cell>
          <cell r="F1370">
            <v>16</v>
          </cell>
          <cell r="J1370">
            <v>0</v>
          </cell>
          <cell r="N1370">
            <v>7</v>
          </cell>
          <cell r="R1370" t="str">
            <v>126149333155</v>
          </cell>
          <cell r="S1370" t="str">
            <v>126149333</v>
          </cell>
          <cell r="T1370" t="str">
            <v>126149</v>
          </cell>
          <cell r="U1370" t="str">
            <v>126</v>
          </cell>
        </row>
        <row r="1371">
          <cell r="E1371">
            <v>7</v>
          </cell>
          <cell r="F1371">
            <v>16</v>
          </cell>
          <cell r="J1371">
            <v>0</v>
          </cell>
          <cell r="N1371">
            <v>7</v>
          </cell>
          <cell r="R1371" t="str">
            <v>126149333155</v>
          </cell>
          <cell r="S1371" t="str">
            <v>126149333</v>
          </cell>
          <cell r="T1371" t="str">
            <v>126149</v>
          </cell>
          <cell r="U1371" t="str">
            <v>126</v>
          </cell>
        </row>
        <row r="1372">
          <cell r="E1372">
            <v>7</v>
          </cell>
          <cell r="F1372">
            <v>16</v>
          </cell>
          <cell r="J1372">
            <v>8976</v>
          </cell>
          <cell r="N1372">
            <v>7</v>
          </cell>
          <cell r="R1372" t="str">
            <v>126149162167</v>
          </cell>
          <cell r="S1372" t="str">
            <v>126149162</v>
          </cell>
          <cell r="T1372" t="str">
            <v>126149</v>
          </cell>
          <cell r="U1372" t="str">
            <v>126</v>
          </cell>
        </row>
        <row r="1373">
          <cell r="E1373">
            <v>7</v>
          </cell>
          <cell r="F1373">
            <v>16</v>
          </cell>
          <cell r="J1373">
            <v>2061.344384</v>
          </cell>
          <cell r="N1373">
            <v>7</v>
          </cell>
          <cell r="R1373" t="str">
            <v>126149168255</v>
          </cell>
          <cell r="S1373" t="str">
            <v>126149168</v>
          </cell>
          <cell r="T1373" t="str">
            <v>126149</v>
          </cell>
          <cell r="U1373" t="str">
            <v>126</v>
          </cell>
        </row>
        <row r="1374">
          <cell r="E1374">
            <v>7</v>
          </cell>
          <cell r="F1374">
            <v>16</v>
          </cell>
          <cell r="J1374">
            <v>0</v>
          </cell>
          <cell r="N1374">
            <v>7</v>
          </cell>
          <cell r="R1374" t="str">
            <v>126149168256</v>
          </cell>
          <cell r="S1374" t="str">
            <v>126149168</v>
          </cell>
          <cell r="T1374" t="str">
            <v>126149</v>
          </cell>
          <cell r="U1374" t="str">
            <v>126</v>
          </cell>
        </row>
        <row r="1375">
          <cell r="E1375">
            <v>7</v>
          </cell>
          <cell r="F1375">
            <v>16</v>
          </cell>
          <cell r="J1375">
            <v>0</v>
          </cell>
          <cell r="N1375">
            <v>7</v>
          </cell>
          <cell r="R1375" t="str">
            <v>126149168259</v>
          </cell>
          <cell r="S1375" t="str">
            <v>126149168</v>
          </cell>
          <cell r="T1375" t="str">
            <v>126149</v>
          </cell>
          <cell r="U1375" t="str">
            <v>126</v>
          </cell>
        </row>
        <row r="1376">
          <cell r="E1376">
            <v>7</v>
          </cell>
          <cell r="F1376">
            <v>16</v>
          </cell>
          <cell r="J1376">
            <v>3008.3199999999997</v>
          </cell>
          <cell r="N1376">
            <v>7</v>
          </cell>
          <cell r="R1376" t="str">
            <v>126149168307</v>
          </cell>
          <cell r="S1376" t="str">
            <v>126149168</v>
          </cell>
          <cell r="T1376" t="str">
            <v>126149</v>
          </cell>
          <cell r="U1376" t="str">
            <v>126</v>
          </cell>
        </row>
        <row r="1377">
          <cell r="E1377">
            <v>7</v>
          </cell>
          <cell r="F1377">
            <v>16</v>
          </cell>
          <cell r="J1377">
            <v>22801.186895999999</v>
          </cell>
          <cell r="N1377">
            <v>7</v>
          </cell>
          <cell r="R1377" t="str">
            <v>126149168301</v>
          </cell>
          <cell r="S1377" t="str">
            <v>126149168</v>
          </cell>
          <cell r="T1377" t="str">
            <v>126149</v>
          </cell>
          <cell r="U1377" t="str">
            <v>126</v>
          </cell>
        </row>
        <row r="1378">
          <cell r="E1378">
            <v>7</v>
          </cell>
          <cell r="F1378">
            <v>16</v>
          </cell>
          <cell r="J1378">
            <v>24821.987775999998</v>
          </cell>
          <cell r="N1378">
            <v>7</v>
          </cell>
          <cell r="R1378" t="str">
            <v>126149168302</v>
          </cell>
          <cell r="S1378" t="str">
            <v>126149168</v>
          </cell>
          <cell r="T1378" t="str">
            <v>126149</v>
          </cell>
          <cell r="U1378" t="str">
            <v>126</v>
          </cell>
        </row>
        <row r="1379">
          <cell r="E1379">
            <v>7</v>
          </cell>
          <cell r="F1379">
            <v>16</v>
          </cell>
          <cell r="J1379">
            <v>30.367847999999995</v>
          </cell>
          <cell r="N1379">
            <v>7</v>
          </cell>
          <cell r="R1379" t="str">
            <v>126149168312</v>
          </cell>
          <cell r="S1379" t="str">
            <v>126149168</v>
          </cell>
          <cell r="T1379" t="str">
            <v>126149</v>
          </cell>
          <cell r="U1379" t="str">
            <v>126</v>
          </cell>
        </row>
        <row r="1380">
          <cell r="E1380">
            <v>7</v>
          </cell>
          <cell r="F1380">
            <v>16</v>
          </cell>
          <cell r="J1380">
            <v>4189.7928000000002</v>
          </cell>
          <cell r="N1380">
            <v>7</v>
          </cell>
          <cell r="R1380" t="str">
            <v>169180184330</v>
          </cell>
          <cell r="S1380" t="str">
            <v>169180184</v>
          </cell>
          <cell r="T1380" t="str">
            <v>169180</v>
          </cell>
          <cell r="U1380" t="str">
            <v>169</v>
          </cell>
        </row>
        <row r="1381">
          <cell r="E1381">
            <v>7</v>
          </cell>
          <cell r="F1381">
            <v>16</v>
          </cell>
          <cell r="J1381">
            <v>12195.990399999999</v>
          </cell>
          <cell r="N1381">
            <v>7</v>
          </cell>
          <cell r="R1381" t="str">
            <v>169187188190</v>
          </cell>
          <cell r="S1381" t="str">
            <v>169187188</v>
          </cell>
          <cell r="T1381" t="str">
            <v>169187</v>
          </cell>
          <cell r="U1381" t="str">
            <v>169</v>
          </cell>
        </row>
        <row r="1382">
          <cell r="E1382">
            <v>7</v>
          </cell>
          <cell r="F1382">
            <v>16</v>
          </cell>
          <cell r="J1382">
            <v>-626286.89329599997</v>
          </cell>
          <cell r="N1382">
            <v>7</v>
          </cell>
          <cell r="R1382" t="str">
            <v>169187188189</v>
          </cell>
          <cell r="S1382" t="str">
            <v>169187188</v>
          </cell>
          <cell r="T1382" t="str">
            <v>169187</v>
          </cell>
          <cell r="U1382" t="str">
            <v>169</v>
          </cell>
        </row>
        <row r="1383">
          <cell r="E1383">
            <v>7</v>
          </cell>
          <cell r="F1383">
            <v>16</v>
          </cell>
          <cell r="J1383">
            <v>0</v>
          </cell>
          <cell r="N1383">
            <v>7</v>
          </cell>
          <cell r="R1383" t="str">
            <v>169187210227</v>
          </cell>
          <cell r="S1383" t="str">
            <v>169187210</v>
          </cell>
          <cell r="T1383" t="str">
            <v>169187</v>
          </cell>
          <cell r="U1383" t="str">
            <v>169</v>
          </cell>
        </row>
        <row r="1384">
          <cell r="E1384">
            <v>7</v>
          </cell>
          <cell r="F1384">
            <v>16</v>
          </cell>
          <cell r="J1384">
            <v>-47640.661688</v>
          </cell>
          <cell r="N1384">
            <v>7</v>
          </cell>
          <cell r="R1384" t="str">
            <v>169187191192</v>
          </cell>
          <cell r="S1384" t="str">
            <v>169187191</v>
          </cell>
          <cell r="T1384" t="str">
            <v>169187</v>
          </cell>
          <cell r="U1384" t="str">
            <v>169</v>
          </cell>
        </row>
        <row r="1385">
          <cell r="E1385">
            <v>7</v>
          </cell>
          <cell r="F1385">
            <v>16</v>
          </cell>
          <cell r="J1385">
            <v>-79788.626471999989</v>
          </cell>
          <cell r="N1385">
            <v>7</v>
          </cell>
          <cell r="R1385" t="str">
            <v>169187191193</v>
          </cell>
          <cell r="S1385" t="str">
            <v>169187191</v>
          </cell>
          <cell r="T1385" t="str">
            <v>169187</v>
          </cell>
          <cell r="U1385" t="str">
            <v>169</v>
          </cell>
        </row>
        <row r="1386">
          <cell r="E1386">
            <v>7</v>
          </cell>
          <cell r="F1386">
            <v>16</v>
          </cell>
          <cell r="J1386">
            <v>2276.2979599999999</v>
          </cell>
          <cell r="N1386">
            <v>7</v>
          </cell>
          <cell r="R1386" t="str">
            <v>169187191194</v>
          </cell>
          <cell r="S1386" t="str">
            <v>169187191</v>
          </cell>
          <cell r="T1386" t="str">
            <v>169187</v>
          </cell>
          <cell r="U1386" t="str">
            <v>169</v>
          </cell>
        </row>
        <row r="1387">
          <cell r="E1387">
            <v>7</v>
          </cell>
          <cell r="F1387">
            <v>16</v>
          </cell>
          <cell r="J1387">
            <v>-173.672</v>
          </cell>
          <cell r="N1387">
            <v>7</v>
          </cell>
          <cell r="R1387" t="str">
            <v>169187191195</v>
          </cell>
          <cell r="S1387" t="str">
            <v>169187191</v>
          </cell>
          <cell r="T1387" t="str">
            <v>169187</v>
          </cell>
          <cell r="U1387" t="str">
            <v>169</v>
          </cell>
        </row>
        <row r="1388">
          <cell r="E1388">
            <v>7</v>
          </cell>
          <cell r="F1388">
            <v>16</v>
          </cell>
          <cell r="J1388">
            <v>-245.34399999999999</v>
          </cell>
          <cell r="N1388">
            <v>7</v>
          </cell>
          <cell r="R1388" t="str">
            <v>169187191196</v>
          </cell>
          <cell r="S1388" t="str">
            <v>169187191</v>
          </cell>
          <cell r="T1388" t="str">
            <v>169187</v>
          </cell>
          <cell r="U1388" t="str">
            <v>169</v>
          </cell>
        </row>
        <row r="1389">
          <cell r="E1389">
            <v>7</v>
          </cell>
          <cell r="F1389">
            <v>16</v>
          </cell>
          <cell r="J1389">
            <v>-16815.96888</v>
          </cell>
          <cell r="N1389">
            <v>7</v>
          </cell>
          <cell r="R1389" t="str">
            <v>169187199203</v>
          </cell>
          <cell r="S1389" t="str">
            <v>169187199</v>
          </cell>
          <cell r="T1389" t="str">
            <v>169187</v>
          </cell>
          <cell r="U1389" t="str">
            <v>169</v>
          </cell>
        </row>
        <row r="1390">
          <cell r="E1390">
            <v>7</v>
          </cell>
          <cell r="F1390">
            <v>16</v>
          </cell>
          <cell r="J1390">
            <v>-6939.4033999999992</v>
          </cell>
          <cell r="N1390">
            <v>7</v>
          </cell>
          <cell r="R1390" t="str">
            <v>169187199204</v>
          </cell>
          <cell r="S1390" t="str">
            <v>169187199</v>
          </cell>
          <cell r="T1390" t="str">
            <v>169187</v>
          </cell>
          <cell r="U1390" t="str">
            <v>169</v>
          </cell>
        </row>
        <row r="1391">
          <cell r="E1391">
            <v>7</v>
          </cell>
          <cell r="F1391">
            <v>16</v>
          </cell>
          <cell r="J1391">
            <v>45930.026487999996</v>
          </cell>
          <cell r="N1391">
            <v>7</v>
          </cell>
          <cell r="R1391" t="str">
            <v>169187229232</v>
          </cell>
          <cell r="S1391" t="str">
            <v>169187229</v>
          </cell>
          <cell r="T1391" t="str">
            <v>169187</v>
          </cell>
          <cell r="U1391" t="str">
            <v>169</v>
          </cell>
        </row>
        <row r="1392">
          <cell r="E1392">
            <v>7</v>
          </cell>
          <cell r="F1392">
            <v>16</v>
          </cell>
          <cell r="J1392">
            <v>-20.399999999999999</v>
          </cell>
          <cell r="N1392">
            <v>7</v>
          </cell>
          <cell r="R1392" t="str">
            <v>169187229233</v>
          </cell>
          <cell r="S1392" t="str">
            <v>169187229</v>
          </cell>
          <cell r="T1392" t="str">
            <v>169187</v>
          </cell>
          <cell r="U1392" t="str">
            <v>169</v>
          </cell>
        </row>
        <row r="1393">
          <cell r="E1393">
            <v>7</v>
          </cell>
          <cell r="F1393">
            <v>16</v>
          </cell>
          <cell r="J1393">
            <v>-34146.201359999999</v>
          </cell>
          <cell r="N1393">
            <v>7</v>
          </cell>
          <cell r="R1393" t="str">
            <v>169187229234</v>
          </cell>
          <cell r="S1393" t="str">
            <v>169187229</v>
          </cell>
          <cell r="T1393" t="str">
            <v>169187</v>
          </cell>
          <cell r="U1393" t="str">
            <v>169</v>
          </cell>
        </row>
        <row r="1394">
          <cell r="E1394">
            <v>7</v>
          </cell>
          <cell r="F1394">
            <v>16</v>
          </cell>
          <cell r="J1394">
            <v>-40567.829775999999</v>
          </cell>
          <cell r="N1394">
            <v>7</v>
          </cell>
          <cell r="R1394" t="str">
            <v>169187205999</v>
          </cell>
          <cell r="S1394" t="str">
            <v>169187205</v>
          </cell>
          <cell r="T1394" t="str">
            <v>169187</v>
          </cell>
          <cell r="U1394" t="str">
            <v>169</v>
          </cell>
        </row>
        <row r="1395">
          <cell r="E1395">
            <v>7</v>
          </cell>
          <cell r="F1395">
            <v>16</v>
          </cell>
          <cell r="J1395">
            <v>21578.8344</v>
          </cell>
          <cell r="N1395">
            <v>7</v>
          </cell>
          <cell r="R1395" t="str">
            <v>169187206207</v>
          </cell>
          <cell r="S1395" t="str">
            <v>169187206</v>
          </cell>
          <cell r="T1395" t="str">
            <v>169187</v>
          </cell>
          <cell r="U1395" t="str">
            <v>169</v>
          </cell>
        </row>
        <row r="1396">
          <cell r="E1396">
            <v>7</v>
          </cell>
          <cell r="F1396">
            <v>16</v>
          </cell>
          <cell r="J1396">
            <v>16178.837032000001</v>
          </cell>
          <cell r="N1396">
            <v>7</v>
          </cell>
          <cell r="R1396" t="str">
            <v>169187206332</v>
          </cell>
          <cell r="S1396" t="str">
            <v>169187206</v>
          </cell>
          <cell r="T1396" t="str">
            <v>169187</v>
          </cell>
          <cell r="U1396" t="str">
            <v>169</v>
          </cell>
        </row>
        <row r="1397">
          <cell r="E1397">
            <v>7</v>
          </cell>
          <cell r="F1397">
            <v>16</v>
          </cell>
          <cell r="J1397">
            <v>0</v>
          </cell>
          <cell r="N1397">
            <v>7</v>
          </cell>
          <cell r="R1397" t="str">
            <v>169187206208</v>
          </cell>
          <cell r="S1397" t="str">
            <v>169187206</v>
          </cell>
          <cell r="T1397" t="str">
            <v>169187</v>
          </cell>
          <cell r="U1397" t="str">
            <v>169</v>
          </cell>
        </row>
        <row r="1398">
          <cell r="E1398">
            <v>7</v>
          </cell>
          <cell r="F1398">
            <v>16</v>
          </cell>
          <cell r="J1398">
            <v>15842.086072</v>
          </cell>
          <cell r="N1398">
            <v>7</v>
          </cell>
          <cell r="R1398" t="str">
            <v>169187206209</v>
          </cell>
          <cell r="S1398" t="str">
            <v>169187206</v>
          </cell>
          <cell r="T1398" t="str">
            <v>169187</v>
          </cell>
          <cell r="U1398" t="str">
            <v>169</v>
          </cell>
        </row>
        <row r="1399">
          <cell r="E1399">
            <v>7</v>
          </cell>
          <cell r="F1399">
            <v>16</v>
          </cell>
          <cell r="J1399">
            <v>-5319.6140240000004</v>
          </cell>
          <cell r="N1399">
            <v>7</v>
          </cell>
          <cell r="R1399" t="str">
            <v>169187236305</v>
          </cell>
          <cell r="S1399" t="str">
            <v>169187236</v>
          </cell>
          <cell r="T1399" t="str">
            <v>169187</v>
          </cell>
          <cell r="U1399" t="str">
            <v>169</v>
          </cell>
        </row>
        <row r="1400">
          <cell r="E1400">
            <v>7</v>
          </cell>
          <cell r="F1400">
            <v>16</v>
          </cell>
          <cell r="J1400">
            <v>596563.54888799996</v>
          </cell>
          <cell r="N1400">
            <v>7</v>
          </cell>
          <cell r="R1400" t="str">
            <v>169170175178</v>
          </cell>
          <cell r="S1400" t="str">
            <v>169170175</v>
          </cell>
          <cell r="T1400" t="str">
            <v>169170</v>
          </cell>
          <cell r="U1400" t="str">
            <v>169</v>
          </cell>
        </row>
        <row r="1401">
          <cell r="E1401">
            <v>18</v>
          </cell>
          <cell r="F1401">
            <v>16</v>
          </cell>
          <cell r="J1401">
            <v>0</v>
          </cell>
          <cell r="N1401">
            <v>18</v>
          </cell>
          <cell r="R1401" t="str">
            <v>169180181999</v>
          </cell>
          <cell r="S1401" t="str">
            <v>169180181</v>
          </cell>
          <cell r="T1401" t="str">
            <v>169180</v>
          </cell>
          <cell r="U1401" t="str">
            <v>169</v>
          </cell>
        </row>
        <row r="1402">
          <cell r="E1402">
            <v>20</v>
          </cell>
          <cell r="F1402">
            <v>16</v>
          </cell>
          <cell r="J1402">
            <v>11000</v>
          </cell>
          <cell r="N1402">
            <v>20</v>
          </cell>
          <cell r="R1402" t="str">
            <v>169180181999</v>
          </cell>
          <cell r="S1402" t="str">
            <v>169180181</v>
          </cell>
          <cell r="T1402" t="str">
            <v>169180</v>
          </cell>
          <cell r="U1402" t="str">
            <v>169</v>
          </cell>
        </row>
        <row r="1403">
          <cell r="E1403">
            <v>20</v>
          </cell>
          <cell r="F1403">
            <v>16</v>
          </cell>
          <cell r="J1403">
            <v>-5100</v>
          </cell>
          <cell r="N1403">
            <v>20</v>
          </cell>
          <cell r="R1403" t="str">
            <v>169180181999</v>
          </cell>
          <cell r="S1403" t="str">
            <v>169180181</v>
          </cell>
          <cell r="T1403" t="str">
            <v>169180</v>
          </cell>
          <cell r="U1403" t="str">
            <v>169</v>
          </cell>
        </row>
        <row r="1404">
          <cell r="E1404">
            <v>10</v>
          </cell>
          <cell r="F1404">
            <v>16</v>
          </cell>
          <cell r="J1404">
            <v>-605514.69149799994</v>
          </cell>
          <cell r="N1404">
            <v>10</v>
          </cell>
          <cell r="R1404" t="str">
            <v>002006999999</v>
          </cell>
          <cell r="S1404" t="str">
            <v>002006999</v>
          </cell>
          <cell r="T1404" t="str">
            <v>002006</v>
          </cell>
          <cell r="U1404" t="str">
            <v>002</v>
          </cell>
        </row>
        <row r="1405">
          <cell r="E1405">
            <v>10</v>
          </cell>
          <cell r="F1405">
            <v>16</v>
          </cell>
          <cell r="J1405">
            <v>-125164.929802</v>
          </cell>
          <cell r="N1405">
            <v>10</v>
          </cell>
          <cell r="R1405" t="str">
            <v>002007999999</v>
          </cell>
          <cell r="S1405" t="str">
            <v>002007999</v>
          </cell>
          <cell r="T1405" t="str">
            <v>002007</v>
          </cell>
          <cell r="U1405" t="str">
            <v>002</v>
          </cell>
        </row>
        <row r="1406">
          <cell r="E1406">
            <v>10</v>
          </cell>
          <cell r="F1406">
            <v>16</v>
          </cell>
          <cell r="J1406">
            <v>0</v>
          </cell>
          <cell r="N1406">
            <v>10</v>
          </cell>
          <cell r="R1406" t="str">
            <v>002008999999</v>
          </cell>
          <cell r="S1406" t="str">
            <v>002008999</v>
          </cell>
          <cell r="T1406" t="str">
            <v>002008</v>
          </cell>
          <cell r="U1406" t="str">
            <v>002</v>
          </cell>
        </row>
        <row r="1407">
          <cell r="E1407">
            <v>10</v>
          </cell>
          <cell r="F1407">
            <v>16</v>
          </cell>
          <cell r="J1407">
            <v>0</v>
          </cell>
          <cell r="N1407">
            <v>10</v>
          </cell>
          <cell r="R1407" t="str">
            <v>002009999999</v>
          </cell>
          <cell r="S1407" t="str">
            <v>002009999</v>
          </cell>
          <cell r="T1407" t="str">
            <v>002009</v>
          </cell>
          <cell r="U1407" t="str">
            <v>002</v>
          </cell>
        </row>
        <row r="1408">
          <cell r="E1408">
            <v>10</v>
          </cell>
          <cell r="F1408">
            <v>16</v>
          </cell>
          <cell r="J1408">
            <v>0</v>
          </cell>
          <cell r="N1408">
            <v>10</v>
          </cell>
          <cell r="R1408" t="str">
            <v>002010999999</v>
          </cell>
          <cell r="S1408" t="str">
            <v>002010999</v>
          </cell>
          <cell r="T1408" t="str">
            <v>002010</v>
          </cell>
          <cell r="U1408" t="str">
            <v>002</v>
          </cell>
        </row>
        <row r="1409">
          <cell r="E1409">
            <v>10</v>
          </cell>
          <cell r="F1409">
            <v>16</v>
          </cell>
          <cell r="J1409">
            <v>-203971.88068800003</v>
          </cell>
          <cell r="N1409">
            <v>10</v>
          </cell>
          <cell r="R1409" t="str">
            <v>002011012999</v>
          </cell>
          <cell r="S1409" t="str">
            <v>002011012</v>
          </cell>
          <cell r="T1409" t="str">
            <v>002011</v>
          </cell>
          <cell r="U1409" t="str">
            <v>002</v>
          </cell>
        </row>
        <row r="1410">
          <cell r="E1410">
            <v>10</v>
          </cell>
          <cell r="F1410">
            <v>16</v>
          </cell>
          <cell r="J1410">
            <v>-49129.017449999999</v>
          </cell>
          <cell r="N1410">
            <v>10</v>
          </cell>
          <cell r="R1410" t="str">
            <v>002011013999</v>
          </cell>
          <cell r="S1410" t="str">
            <v>002011013</v>
          </cell>
          <cell r="T1410" t="str">
            <v>002011</v>
          </cell>
          <cell r="U1410" t="str">
            <v>002</v>
          </cell>
        </row>
        <row r="1411">
          <cell r="E1411">
            <v>10</v>
          </cell>
          <cell r="F1411">
            <v>16</v>
          </cell>
          <cell r="J1411">
            <v>0</v>
          </cell>
          <cell r="N1411">
            <v>10</v>
          </cell>
          <cell r="R1411" t="str">
            <v>003016999999</v>
          </cell>
          <cell r="S1411" t="str">
            <v>003016999</v>
          </cell>
          <cell r="T1411" t="str">
            <v>003016</v>
          </cell>
          <cell r="U1411" t="str">
            <v>003</v>
          </cell>
        </row>
        <row r="1412">
          <cell r="E1412">
            <v>10</v>
          </cell>
          <cell r="F1412">
            <v>16</v>
          </cell>
          <cell r="J1412">
            <v>0</v>
          </cell>
          <cell r="N1412">
            <v>10</v>
          </cell>
          <cell r="R1412" t="str">
            <v>003021039999</v>
          </cell>
          <cell r="S1412" t="str">
            <v>003021039</v>
          </cell>
          <cell r="T1412" t="str">
            <v>003021</v>
          </cell>
          <cell r="U1412" t="str">
            <v>003</v>
          </cell>
        </row>
        <row r="1413">
          <cell r="E1413">
            <v>10</v>
          </cell>
          <cell r="F1413">
            <v>16</v>
          </cell>
          <cell r="J1413">
            <v>28335.121470000002</v>
          </cell>
          <cell r="N1413">
            <v>10</v>
          </cell>
          <cell r="R1413" t="str">
            <v>003018999999</v>
          </cell>
          <cell r="S1413" t="str">
            <v>003018999</v>
          </cell>
          <cell r="T1413" t="str">
            <v>003018</v>
          </cell>
          <cell r="U1413" t="str">
            <v>003</v>
          </cell>
        </row>
        <row r="1414">
          <cell r="E1414">
            <v>10</v>
          </cell>
          <cell r="F1414">
            <v>16</v>
          </cell>
          <cell r="J1414">
            <v>38494.342856000003</v>
          </cell>
          <cell r="N1414">
            <v>10</v>
          </cell>
          <cell r="R1414" t="str">
            <v>003019999999</v>
          </cell>
          <cell r="S1414" t="str">
            <v>003019999</v>
          </cell>
          <cell r="T1414" t="str">
            <v>003019</v>
          </cell>
          <cell r="U1414" t="str">
            <v>003</v>
          </cell>
        </row>
        <row r="1415">
          <cell r="E1415">
            <v>10</v>
          </cell>
          <cell r="F1415">
            <v>16</v>
          </cell>
          <cell r="J1415">
            <v>45796.446538000004</v>
          </cell>
          <cell r="N1415">
            <v>10</v>
          </cell>
          <cell r="R1415" t="str">
            <v>003020025999</v>
          </cell>
          <cell r="S1415" t="str">
            <v>003020025</v>
          </cell>
          <cell r="T1415" t="str">
            <v>003020</v>
          </cell>
          <cell r="U1415" t="str">
            <v>003</v>
          </cell>
        </row>
        <row r="1416">
          <cell r="E1416">
            <v>10</v>
          </cell>
          <cell r="F1416">
            <v>16</v>
          </cell>
          <cell r="J1416">
            <v>549.27586200000007</v>
          </cell>
          <cell r="N1416">
            <v>10</v>
          </cell>
          <cell r="R1416" t="str">
            <v>003020026999</v>
          </cell>
          <cell r="S1416" t="str">
            <v>003020026</v>
          </cell>
          <cell r="T1416" t="str">
            <v>003020</v>
          </cell>
          <cell r="U1416" t="str">
            <v>003</v>
          </cell>
        </row>
        <row r="1417">
          <cell r="E1417">
            <v>10</v>
          </cell>
          <cell r="F1417">
            <v>16</v>
          </cell>
          <cell r="J1417">
            <v>10</v>
          </cell>
          <cell r="N1417">
            <v>10</v>
          </cell>
          <cell r="R1417" t="str">
            <v>003020027999</v>
          </cell>
          <cell r="S1417" t="str">
            <v>003020027</v>
          </cell>
          <cell r="T1417" t="str">
            <v>003020</v>
          </cell>
          <cell r="U1417" t="str">
            <v>003</v>
          </cell>
        </row>
        <row r="1418">
          <cell r="E1418">
            <v>10</v>
          </cell>
          <cell r="F1418">
            <v>16</v>
          </cell>
          <cell r="J1418">
            <v>0</v>
          </cell>
          <cell r="N1418">
            <v>10</v>
          </cell>
          <cell r="R1418" t="str">
            <v>003020028999</v>
          </cell>
          <cell r="S1418" t="str">
            <v>003020028</v>
          </cell>
          <cell r="T1418" t="str">
            <v>003020</v>
          </cell>
          <cell r="U1418" t="str">
            <v>003</v>
          </cell>
        </row>
        <row r="1419">
          <cell r="E1419">
            <v>10</v>
          </cell>
          <cell r="F1419">
            <v>16</v>
          </cell>
          <cell r="J1419">
            <v>0</v>
          </cell>
          <cell r="N1419">
            <v>10</v>
          </cell>
          <cell r="R1419" t="str">
            <v>003020029999</v>
          </cell>
          <cell r="S1419" t="str">
            <v>003020029</v>
          </cell>
          <cell r="T1419" t="str">
            <v>003020</v>
          </cell>
          <cell r="U1419" t="str">
            <v>003</v>
          </cell>
        </row>
        <row r="1420">
          <cell r="E1420">
            <v>10</v>
          </cell>
          <cell r="F1420">
            <v>16</v>
          </cell>
          <cell r="J1420">
            <v>0</v>
          </cell>
          <cell r="N1420">
            <v>10</v>
          </cell>
          <cell r="R1420" t="str">
            <v>003021038999</v>
          </cell>
          <cell r="S1420" t="str">
            <v>003021038</v>
          </cell>
          <cell r="T1420" t="str">
            <v>003021</v>
          </cell>
          <cell r="U1420" t="str">
            <v>003</v>
          </cell>
        </row>
        <row r="1421">
          <cell r="E1421">
            <v>10</v>
          </cell>
          <cell r="F1421">
            <v>16</v>
          </cell>
          <cell r="J1421">
            <v>506777.85778400005</v>
          </cell>
          <cell r="N1421">
            <v>10</v>
          </cell>
          <cell r="R1421" t="str">
            <v>003022035999</v>
          </cell>
          <cell r="S1421" t="str">
            <v>003022035</v>
          </cell>
          <cell r="T1421" t="str">
            <v>003022</v>
          </cell>
          <cell r="U1421" t="str">
            <v>003</v>
          </cell>
        </row>
        <row r="1422">
          <cell r="E1422">
            <v>10</v>
          </cell>
          <cell r="F1422">
            <v>16</v>
          </cell>
          <cell r="J1422">
            <v>-164.00051999999999</v>
          </cell>
          <cell r="N1422">
            <v>10</v>
          </cell>
          <cell r="R1422" t="str">
            <v>004042999999</v>
          </cell>
          <cell r="S1422" t="str">
            <v>004042999</v>
          </cell>
          <cell r="T1422" t="str">
            <v>004042</v>
          </cell>
          <cell r="U1422" t="str">
            <v>004</v>
          </cell>
        </row>
        <row r="1423">
          <cell r="E1423">
            <v>10</v>
          </cell>
          <cell r="F1423">
            <v>16</v>
          </cell>
          <cell r="J1423">
            <v>-650.33280000000002</v>
          </cell>
          <cell r="N1423">
            <v>10</v>
          </cell>
          <cell r="R1423" t="str">
            <v>004043999999</v>
          </cell>
          <cell r="S1423" t="str">
            <v>004043999</v>
          </cell>
          <cell r="T1423" t="str">
            <v>004043</v>
          </cell>
          <cell r="U1423" t="str">
            <v>004</v>
          </cell>
        </row>
        <row r="1424">
          <cell r="E1424">
            <v>10</v>
          </cell>
          <cell r="F1424">
            <v>16</v>
          </cell>
          <cell r="J1424">
            <v>-164976.62300200001</v>
          </cell>
          <cell r="N1424">
            <v>10</v>
          </cell>
          <cell r="R1424" t="str">
            <v>004044999999</v>
          </cell>
          <cell r="S1424" t="str">
            <v>004044999</v>
          </cell>
          <cell r="T1424" t="str">
            <v>004044</v>
          </cell>
          <cell r="U1424" t="str">
            <v>004</v>
          </cell>
        </row>
        <row r="1425">
          <cell r="E1425">
            <v>10</v>
          </cell>
          <cell r="F1425">
            <v>16</v>
          </cell>
          <cell r="J1425">
            <v>0</v>
          </cell>
          <cell r="N1425">
            <v>10</v>
          </cell>
          <cell r="R1425" t="str">
            <v>004045999999</v>
          </cell>
          <cell r="S1425" t="str">
            <v>004045999</v>
          </cell>
          <cell r="T1425" t="str">
            <v>004045</v>
          </cell>
          <cell r="U1425" t="str">
            <v>004</v>
          </cell>
        </row>
        <row r="1426">
          <cell r="E1426">
            <v>10</v>
          </cell>
          <cell r="F1426">
            <v>16</v>
          </cell>
          <cell r="J1426">
            <v>0</v>
          </cell>
          <cell r="N1426">
            <v>10</v>
          </cell>
          <cell r="R1426" t="str">
            <v>005062064999</v>
          </cell>
          <cell r="S1426" t="str">
            <v>005062064</v>
          </cell>
          <cell r="T1426" t="str">
            <v>005062</v>
          </cell>
          <cell r="U1426" t="str">
            <v>005</v>
          </cell>
        </row>
        <row r="1427">
          <cell r="E1427">
            <v>10</v>
          </cell>
          <cell r="F1427">
            <v>16</v>
          </cell>
          <cell r="J1427">
            <v>3097</v>
          </cell>
          <cell r="N1427">
            <v>10</v>
          </cell>
          <cell r="R1427" t="str">
            <v>005062065999</v>
          </cell>
          <cell r="S1427" t="str">
            <v>005062065</v>
          </cell>
          <cell r="T1427" t="str">
            <v>005062</v>
          </cell>
          <cell r="U1427" t="str">
            <v>005</v>
          </cell>
        </row>
        <row r="1428">
          <cell r="E1428">
            <v>10</v>
          </cell>
          <cell r="F1428">
            <v>16</v>
          </cell>
          <cell r="J1428">
            <v>345.55534599999999</v>
          </cell>
          <cell r="N1428">
            <v>10</v>
          </cell>
          <cell r="R1428" t="str">
            <v>005062067999</v>
          </cell>
          <cell r="S1428" t="str">
            <v>005062067</v>
          </cell>
          <cell r="T1428" t="str">
            <v>005062</v>
          </cell>
          <cell r="U1428" t="str">
            <v>005</v>
          </cell>
        </row>
        <row r="1429">
          <cell r="E1429">
            <v>10</v>
          </cell>
          <cell r="F1429">
            <v>16</v>
          </cell>
          <cell r="J1429">
            <v>162.56560800000003</v>
          </cell>
          <cell r="N1429">
            <v>10</v>
          </cell>
          <cell r="R1429" t="str">
            <v>005062068999</v>
          </cell>
          <cell r="S1429" t="str">
            <v>005062068</v>
          </cell>
          <cell r="T1429" t="str">
            <v>005062</v>
          </cell>
          <cell r="U1429" t="str">
            <v>005</v>
          </cell>
        </row>
        <row r="1430">
          <cell r="E1430">
            <v>10</v>
          </cell>
          <cell r="F1430">
            <v>16</v>
          </cell>
          <cell r="J1430">
            <v>128.52758600000001</v>
          </cell>
          <cell r="N1430">
            <v>10</v>
          </cell>
          <cell r="R1430" t="str">
            <v>005062069090</v>
          </cell>
          <cell r="S1430" t="str">
            <v>005062069</v>
          </cell>
          <cell r="T1430" t="str">
            <v>005062</v>
          </cell>
          <cell r="U1430" t="str">
            <v>005</v>
          </cell>
        </row>
        <row r="1431">
          <cell r="E1431">
            <v>10</v>
          </cell>
          <cell r="F1431">
            <v>16</v>
          </cell>
          <cell r="J1431">
            <v>0</v>
          </cell>
          <cell r="N1431">
            <v>10</v>
          </cell>
          <cell r="R1431" t="str">
            <v>005062070095</v>
          </cell>
          <cell r="S1431" t="str">
            <v>005062070</v>
          </cell>
          <cell r="T1431" t="str">
            <v>005062</v>
          </cell>
          <cell r="U1431" t="str">
            <v>005</v>
          </cell>
        </row>
        <row r="1432">
          <cell r="E1432">
            <v>10</v>
          </cell>
          <cell r="F1432">
            <v>16</v>
          </cell>
          <cell r="J1432">
            <v>0</v>
          </cell>
          <cell r="N1432">
            <v>10</v>
          </cell>
          <cell r="R1432" t="str">
            <v>005062071999</v>
          </cell>
          <cell r="S1432" t="str">
            <v>005062071</v>
          </cell>
          <cell r="T1432" t="str">
            <v>005062</v>
          </cell>
          <cell r="U1432" t="str">
            <v>005</v>
          </cell>
        </row>
        <row r="1433">
          <cell r="E1433">
            <v>10</v>
          </cell>
          <cell r="F1433">
            <v>16</v>
          </cell>
          <cell r="J1433">
            <v>793.03904199999999</v>
          </cell>
          <cell r="N1433">
            <v>10</v>
          </cell>
          <cell r="R1433" t="str">
            <v>111888888112</v>
          </cell>
          <cell r="S1433" t="str">
            <v>111888888</v>
          </cell>
          <cell r="T1433" t="str">
            <v>111888</v>
          </cell>
          <cell r="U1433" t="str">
            <v>111</v>
          </cell>
        </row>
        <row r="1434">
          <cell r="E1434">
            <v>10</v>
          </cell>
          <cell r="F1434">
            <v>16</v>
          </cell>
          <cell r="J1434">
            <v>802.35809600000005</v>
          </cell>
          <cell r="N1434">
            <v>10</v>
          </cell>
          <cell r="R1434" t="str">
            <v>111888888113</v>
          </cell>
          <cell r="S1434" t="str">
            <v>111888888</v>
          </cell>
          <cell r="T1434" t="str">
            <v>111888</v>
          </cell>
          <cell r="U1434" t="str">
            <v>111</v>
          </cell>
        </row>
        <row r="1435">
          <cell r="E1435">
            <v>10</v>
          </cell>
          <cell r="F1435">
            <v>16</v>
          </cell>
          <cell r="J1435">
            <v>9707.2739860000001</v>
          </cell>
          <cell r="N1435">
            <v>10</v>
          </cell>
          <cell r="R1435" t="str">
            <v>111888888114</v>
          </cell>
          <cell r="S1435" t="str">
            <v>111888888</v>
          </cell>
          <cell r="T1435" t="str">
            <v>111888</v>
          </cell>
          <cell r="U1435" t="str">
            <v>111</v>
          </cell>
        </row>
        <row r="1436">
          <cell r="E1436">
            <v>10</v>
          </cell>
          <cell r="F1436">
            <v>16</v>
          </cell>
          <cell r="J1436">
            <v>557.38168800000005</v>
          </cell>
          <cell r="N1436">
            <v>10</v>
          </cell>
          <cell r="R1436" t="str">
            <v>111888888115</v>
          </cell>
          <cell r="S1436" t="str">
            <v>111888888</v>
          </cell>
          <cell r="T1436" t="str">
            <v>111888</v>
          </cell>
          <cell r="U1436" t="str">
            <v>111</v>
          </cell>
        </row>
        <row r="1437">
          <cell r="E1437">
            <v>10</v>
          </cell>
          <cell r="F1437">
            <v>16</v>
          </cell>
          <cell r="J1437">
            <v>446.33677599999999</v>
          </cell>
          <cell r="N1437">
            <v>10</v>
          </cell>
          <cell r="R1437" t="str">
            <v>111888888116</v>
          </cell>
          <cell r="S1437" t="str">
            <v>111888888</v>
          </cell>
          <cell r="T1437" t="str">
            <v>111888</v>
          </cell>
          <cell r="U1437" t="str">
            <v>111</v>
          </cell>
        </row>
        <row r="1438">
          <cell r="E1438">
            <v>10</v>
          </cell>
          <cell r="F1438">
            <v>16</v>
          </cell>
          <cell r="J1438">
            <v>8.6111120000000003</v>
          </cell>
          <cell r="N1438">
            <v>10</v>
          </cell>
          <cell r="R1438" t="str">
            <v>111888888117</v>
          </cell>
          <cell r="S1438" t="str">
            <v>111888888</v>
          </cell>
          <cell r="T1438" t="str">
            <v>111888</v>
          </cell>
          <cell r="U1438" t="str">
            <v>111</v>
          </cell>
        </row>
        <row r="1439">
          <cell r="E1439">
            <v>10</v>
          </cell>
          <cell r="F1439">
            <v>16</v>
          </cell>
          <cell r="J1439">
            <v>0</v>
          </cell>
          <cell r="N1439">
            <v>10</v>
          </cell>
          <cell r="R1439" t="str">
            <v>005046047050</v>
          </cell>
          <cell r="S1439" t="str">
            <v>005046047</v>
          </cell>
          <cell r="T1439" t="str">
            <v>005046</v>
          </cell>
          <cell r="U1439" t="str">
            <v>005</v>
          </cell>
        </row>
        <row r="1440">
          <cell r="E1440">
            <v>10</v>
          </cell>
          <cell r="F1440">
            <v>16</v>
          </cell>
          <cell r="J1440">
            <v>0</v>
          </cell>
          <cell r="N1440">
            <v>10</v>
          </cell>
          <cell r="R1440" t="str">
            <v>005062073999</v>
          </cell>
          <cell r="S1440" t="str">
            <v>005062073</v>
          </cell>
          <cell r="T1440" t="str">
            <v>005062</v>
          </cell>
          <cell r="U1440" t="str">
            <v>005</v>
          </cell>
        </row>
        <row r="1441">
          <cell r="E1441">
            <v>10</v>
          </cell>
          <cell r="F1441">
            <v>16</v>
          </cell>
          <cell r="J1441">
            <v>54.52</v>
          </cell>
          <cell r="N1441">
            <v>10</v>
          </cell>
          <cell r="R1441" t="str">
            <v>005062069091</v>
          </cell>
          <cell r="S1441" t="str">
            <v>005062069</v>
          </cell>
          <cell r="T1441" t="str">
            <v>005062</v>
          </cell>
          <cell r="U1441" t="str">
            <v>005</v>
          </cell>
        </row>
        <row r="1442">
          <cell r="E1442">
            <v>10</v>
          </cell>
          <cell r="F1442">
            <v>16</v>
          </cell>
          <cell r="J1442">
            <v>2715.264138</v>
          </cell>
          <cell r="N1442">
            <v>10</v>
          </cell>
          <cell r="R1442" t="str">
            <v>005062074999</v>
          </cell>
          <cell r="S1442" t="str">
            <v>005062074</v>
          </cell>
          <cell r="T1442" t="str">
            <v>005062</v>
          </cell>
          <cell r="U1442" t="str">
            <v>005</v>
          </cell>
        </row>
        <row r="1443">
          <cell r="E1443">
            <v>10</v>
          </cell>
          <cell r="F1443">
            <v>16</v>
          </cell>
          <cell r="J1443">
            <v>-215.51724200000001</v>
          </cell>
          <cell r="N1443">
            <v>10</v>
          </cell>
          <cell r="R1443" t="str">
            <v>005062075999</v>
          </cell>
          <cell r="S1443" t="str">
            <v>005062075</v>
          </cell>
          <cell r="T1443" t="str">
            <v>005062</v>
          </cell>
          <cell r="U1443" t="str">
            <v>005</v>
          </cell>
        </row>
        <row r="1444">
          <cell r="E1444">
            <v>10</v>
          </cell>
          <cell r="F1444">
            <v>16</v>
          </cell>
          <cell r="J1444">
            <v>5895.0184280000003</v>
          </cell>
          <cell r="N1444">
            <v>10</v>
          </cell>
          <cell r="R1444" t="str">
            <v>106336107999</v>
          </cell>
          <cell r="S1444" t="str">
            <v>106336107</v>
          </cell>
          <cell r="T1444" t="str">
            <v>106336</v>
          </cell>
          <cell r="U1444" t="str">
            <v>106</v>
          </cell>
        </row>
        <row r="1445">
          <cell r="E1445">
            <v>10</v>
          </cell>
          <cell r="F1445">
            <v>16</v>
          </cell>
          <cell r="J1445">
            <v>0</v>
          </cell>
          <cell r="N1445">
            <v>10</v>
          </cell>
          <cell r="R1445" t="str">
            <v>005062076999</v>
          </cell>
          <cell r="S1445" t="str">
            <v>005062076</v>
          </cell>
          <cell r="T1445" t="str">
            <v>005062</v>
          </cell>
          <cell r="U1445" t="str">
            <v>005</v>
          </cell>
        </row>
        <row r="1446">
          <cell r="E1446">
            <v>10</v>
          </cell>
          <cell r="F1446">
            <v>16</v>
          </cell>
          <cell r="J1446">
            <v>0</v>
          </cell>
          <cell r="N1446">
            <v>10</v>
          </cell>
          <cell r="R1446" t="str">
            <v>005046048056</v>
          </cell>
          <cell r="S1446" t="str">
            <v>005046048</v>
          </cell>
          <cell r="T1446" t="str">
            <v>005046</v>
          </cell>
          <cell r="U1446" t="str">
            <v>005</v>
          </cell>
        </row>
        <row r="1447">
          <cell r="E1447">
            <v>10</v>
          </cell>
          <cell r="F1447">
            <v>16</v>
          </cell>
          <cell r="J1447">
            <v>0</v>
          </cell>
          <cell r="N1447">
            <v>10</v>
          </cell>
          <cell r="R1447" t="str">
            <v>005046048057</v>
          </cell>
          <cell r="S1447" t="str">
            <v>005046048</v>
          </cell>
          <cell r="T1447" t="str">
            <v>005046</v>
          </cell>
          <cell r="U1447" t="str">
            <v>005</v>
          </cell>
        </row>
        <row r="1448">
          <cell r="E1448">
            <v>10</v>
          </cell>
          <cell r="F1448">
            <v>16</v>
          </cell>
          <cell r="J1448">
            <v>2011.4497000000001</v>
          </cell>
          <cell r="N1448">
            <v>10</v>
          </cell>
          <cell r="R1448" t="str">
            <v>005062077999</v>
          </cell>
          <cell r="S1448" t="str">
            <v>005062077</v>
          </cell>
          <cell r="T1448" t="str">
            <v>005062</v>
          </cell>
          <cell r="U1448" t="str">
            <v>005</v>
          </cell>
        </row>
        <row r="1449">
          <cell r="E1449">
            <v>10</v>
          </cell>
          <cell r="F1449">
            <v>16</v>
          </cell>
          <cell r="J1449">
            <v>16608.731366</v>
          </cell>
          <cell r="N1449">
            <v>10</v>
          </cell>
          <cell r="R1449" t="str">
            <v>106336108999</v>
          </cell>
          <cell r="S1449" t="str">
            <v>106336108</v>
          </cell>
          <cell r="T1449" t="str">
            <v>106336</v>
          </cell>
          <cell r="U1449" t="str">
            <v>106</v>
          </cell>
        </row>
        <row r="1450">
          <cell r="E1450">
            <v>10</v>
          </cell>
          <cell r="F1450">
            <v>16</v>
          </cell>
          <cell r="J1450">
            <v>7</v>
          </cell>
          <cell r="N1450">
            <v>10</v>
          </cell>
          <cell r="R1450" t="str">
            <v>005062078999</v>
          </cell>
          <cell r="S1450" t="str">
            <v>005062078</v>
          </cell>
          <cell r="T1450" t="str">
            <v>005062</v>
          </cell>
          <cell r="U1450" t="str">
            <v>005</v>
          </cell>
        </row>
        <row r="1451">
          <cell r="E1451">
            <v>10</v>
          </cell>
          <cell r="F1451">
            <v>16</v>
          </cell>
          <cell r="J1451">
            <v>0</v>
          </cell>
          <cell r="N1451">
            <v>10</v>
          </cell>
          <cell r="R1451" t="str">
            <v>005046048058</v>
          </cell>
          <cell r="S1451" t="str">
            <v>005046048</v>
          </cell>
          <cell r="T1451" t="str">
            <v>005046</v>
          </cell>
          <cell r="U1451" t="str">
            <v>005</v>
          </cell>
        </row>
        <row r="1452">
          <cell r="E1452">
            <v>10</v>
          </cell>
          <cell r="F1452">
            <v>16</v>
          </cell>
          <cell r="J1452">
            <v>145.172414</v>
          </cell>
          <cell r="N1452">
            <v>10</v>
          </cell>
          <cell r="R1452" t="str">
            <v>005062080097</v>
          </cell>
          <cell r="S1452" t="str">
            <v>005062080</v>
          </cell>
          <cell r="T1452" t="str">
            <v>005062</v>
          </cell>
          <cell r="U1452" t="str">
            <v>005</v>
          </cell>
        </row>
        <row r="1453">
          <cell r="E1453">
            <v>10</v>
          </cell>
          <cell r="F1453">
            <v>16</v>
          </cell>
          <cell r="J1453">
            <v>1820</v>
          </cell>
          <cell r="N1453">
            <v>10</v>
          </cell>
          <cell r="R1453" t="str">
            <v>005062080098</v>
          </cell>
          <cell r="S1453" t="str">
            <v>005062080</v>
          </cell>
          <cell r="T1453" t="str">
            <v>005062</v>
          </cell>
          <cell r="U1453" t="str">
            <v>005</v>
          </cell>
        </row>
        <row r="1454">
          <cell r="E1454">
            <v>10</v>
          </cell>
          <cell r="F1454">
            <v>16</v>
          </cell>
          <cell r="J1454">
            <v>1840</v>
          </cell>
          <cell r="N1454">
            <v>10</v>
          </cell>
          <cell r="R1454" t="str">
            <v>005062080099</v>
          </cell>
          <cell r="S1454" t="str">
            <v>005062080</v>
          </cell>
          <cell r="T1454" t="str">
            <v>005062</v>
          </cell>
          <cell r="U1454" t="str">
            <v>005</v>
          </cell>
        </row>
        <row r="1455">
          <cell r="E1455">
            <v>10</v>
          </cell>
          <cell r="F1455">
            <v>16</v>
          </cell>
          <cell r="J1455">
            <v>1593.3240000000001</v>
          </cell>
          <cell r="N1455">
            <v>10</v>
          </cell>
          <cell r="R1455" t="str">
            <v>005062080101</v>
          </cell>
          <cell r="S1455" t="str">
            <v>005062080</v>
          </cell>
          <cell r="T1455" t="str">
            <v>005062</v>
          </cell>
          <cell r="U1455" t="str">
            <v>005</v>
          </cell>
        </row>
        <row r="1456">
          <cell r="E1456">
            <v>10</v>
          </cell>
          <cell r="F1456">
            <v>16</v>
          </cell>
          <cell r="J1456">
            <v>0</v>
          </cell>
          <cell r="N1456">
            <v>10</v>
          </cell>
          <cell r="R1456" t="str">
            <v>005062081102</v>
          </cell>
          <cell r="S1456" t="str">
            <v>005062081</v>
          </cell>
          <cell r="T1456" t="str">
            <v>005062</v>
          </cell>
          <cell r="U1456" t="str">
            <v>005</v>
          </cell>
        </row>
        <row r="1457">
          <cell r="E1457">
            <v>10</v>
          </cell>
          <cell r="F1457">
            <v>16</v>
          </cell>
          <cell r="J1457">
            <v>199.413794</v>
          </cell>
          <cell r="N1457">
            <v>10</v>
          </cell>
          <cell r="R1457" t="str">
            <v>005062081103</v>
          </cell>
          <cell r="S1457" t="str">
            <v>005062081</v>
          </cell>
          <cell r="T1457" t="str">
            <v>005062</v>
          </cell>
          <cell r="U1457" t="str">
            <v>005</v>
          </cell>
        </row>
        <row r="1458">
          <cell r="E1458">
            <v>10</v>
          </cell>
          <cell r="F1458">
            <v>16</v>
          </cell>
          <cell r="J1458">
            <v>2010</v>
          </cell>
          <cell r="N1458">
            <v>10</v>
          </cell>
          <cell r="R1458" t="str">
            <v>005062082999</v>
          </cell>
          <cell r="S1458" t="str">
            <v>005062082</v>
          </cell>
          <cell r="T1458" t="str">
            <v>005062</v>
          </cell>
          <cell r="U1458" t="str">
            <v>005</v>
          </cell>
        </row>
        <row r="1459">
          <cell r="E1459">
            <v>10</v>
          </cell>
          <cell r="F1459">
            <v>16</v>
          </cell>
          <cell r="J1459">
            <v>0</v>
          </cell>
          <cell r="N1459">
            <v>10</v>
          </cell>
          <cell r="R1459" t="str">
            <v>005046048059</v>
          </cell>
          <cell r="S1459" t="str">
            <v>005046048</v>
          </cell>
          <cell r="T1459" t="str">
            <v>005046</v>
          </cell>
          <cell r="U1459" t="str">
            <v>005</v>
          </cell>
        </row>
        <row r="1460">
          <cell r="E1460">
            <v>10</v>
          </cell>
          <cell r="F1460">
            <v>16</v>
          </cell>
          <cell r="J1460">
            <v>21054.706504000002</v>
          </cell>
          <cell r="N1460">
            <v>10</v>
          </cell>
          <cell r="R1460" t="str">
            <v>005062069092</v>
          </cell>
          <cell r="S1460" t="str">
            <v>005062069</v>
          </cell>
          <cell r="T1460" t="str">
            <v>005062</v>
          </cell>
          <cell r="U1460" t="str">
            <v>005</v>
          </cell>
        </row>
        <row r="1461">
          <cell r="E1461">
            <v>10</v>
          </cell>
          <cell r="F1461">
            <v>16</v>
          </cell>
          <cell r="J1461">
            <v>1759.6424100000002</v>
          </cell>
          <cell r="N1461">
            <v>10</v>
          </cell>
          <cell r="R1461" t="str">
            <v>005062083999</v>
          </cell>
          <cell r="S1461" t="str">
            <v>005062083</v>
          </cell>
          <cell r="T1461" t="str">
            <v>005062</v>
          </cell>
          <cell r="U1461" t="str">
            <v>005</v>
          </cell>
        </row>
        <row r="1462">
          <cell r="E1462">
            <v>10</v>
          </cell>
          <cell r="F1462">
            <v>16</v>
          </cell>
          <cell r="J1462">
            <v>47745.940878000001</v>
          </cell>
          <cell r="N1462">
            <v>10</v>
          </cell>
          <cell r="R1462" t="str">
            <v>005046047051</v>
          </cell>
          <cell r="S1462" t="str">
            <v>005046047</v>
          </cell>
          <cell r="T1462" t="str">
            <v>005046</v>
          </cell>
          <cell r="U1462" t="str">
            <v>005</v>
          </cell>
        </row>
        <row r="1463">
          <cell r="E1463">
            <v>10</v>
          </cell>
          <cell r="F1463">
            <v>16</v>
          </cell>
          <cell r="J1463">
            <v>1161.7899199999999</v>
          </cell>
          <cell r="N1463">
            <v>10</v>
          </cell>
          <cell r="R1463" t="str">
            <v>005046047054</v>
          </cell>
          <cell r="S1463" t="str">
            <v>005046047</v>
          </cell>
          <cell r="T1463" t="str">
            <v>005046</v>
          </cell>
          <cell r="U1463" t="str">
            <v>005</v>
          </cell>
        </row>
        <row r="1464">
          <cell r="E1464">
            <v>10</v>
          </cell>
          <cell r="F1464">
            <v>16</v>
          </cell>
          <cell r="J1464">
            <v>519</v>
          </cell>
          <cell r="N1464">
            <v>10</v>
          </cell>
          <cell r="R1464" t="str">
            <v>005062069093</v>
          </cell>
          <cell r="S1464" t="str">
            <v>005062069</v>
          </cell>
          <cell r="T1464" t="str">
            <v>005062</v>
          </cell>
          <cell r="U1464" t="str">
            <v>005</v>
          </cell>
        </row>
        <row r="1465">
          <cell r="E1465">
            <v>10</v>
          </cell>
          <cell r="F1465">
            <v>16</v>
          </cell>
          <cell r="J1465">
            <v>21.37931</v>
          </cell>
          <cell r="N1465">
            <v>10</v>
          </cell>
          <cell r="R1465" t="str">
            <v>005062069094</v>
          </cell>
          <cell r="S1465" t="str">
            <v>005062069</v>
          </cell>
          <cell r="T1465" t="str">
            <v>005062</v>
          </cell>
          <cell r="U1465" t="str">
            <v>005</v>
          </cell>
        </row>
        <row r="1466">
          <cell r="E1466">
            <v>10</v>
          </cell>
          <cell r="F1466">
            <v>16</v>
          </cell>
          <cell r="J1466">
            <v>255.20000000000002</v>
          </cell>
          <cell r="N1466">
            <v>10</v>
          </cell>
          <cell r="R1466" t="str">
            <v>005046048060</v>
          </cell>
          <cell r="S1466" t="str">
            <v>005046048</v>
          </cell>
          <cell r="T1466" t="str">
            <v>005046</v>
          </cell>
          <cell r="U1466" t="str">
            <v>005</v>
          </cell>
        </row>
        <row r="1467">
          <cell r="E1467">
            <v>10</v>
          </cell>
          <cell r="F1467">
            <v>16</v>
          </cell>
          <cell r="J1467">
            <v>0</v>
          </cell>
          <cell r="N1467">
            <v>10</v>
          </cell>
          <cell r="R1467" t="str">
            <v>005062084999</v>
          </cell>
          <cell r="S1467" t="str">
            <v>005062084</v>
          </cell>
          <cell r="T1467" t="str">
            <v>005062</v>
          </cell>
          <cell r="U1467" t="str">
            <v>005</v>
          </cell>
        </row>
        <row r="1468">
          <cell r="E1468">
            <v>10</v>
          </cell>
          <cell r="F1468">
            <v>16</v>
          </cell>
          <cell r="J1468">
            <v>0</v>
          </cell>
          <cell r="N1468">
            <v>10</v>
          </cell>
          <cell r="R1468" t="str">
            <v>005062088104</v>
          </cell>
          <cell r="S1468" t="str">
            <v>005062088</v>
          </cell>
          <cell r="T1468" t="str">
            <v>005062</v>
          </cell>
          <cell r="U1468" t="str">
            <v>005</v>
          </cell>
        </row>
        <row r="1469">
          <cell r="E1469">
            <v>10</v>
          </cell>
          <cell r="F1469">
            <v>16</v>
          </cell>
          <cell r="J1469">
            <v>8076.8660260000006</v>
          </cell>
          <cell r="N1469">
            <v>10</v>
          </cell>
          <cell r="R1469" t="str">
            <v>005062085999</v>
          </cell>
          <cell r="S1469" t="str">
            <v>005062085</v>
          </cell>
          <cell r="T1469" t="str">
            <v>005062</v>
          </cell>
          <cell r="U1469" t="str">
            <v>005</v>
          </cell>
        </row>
        <row r="1470">
          <cell r="E1470">
            <v>10</v>
          </cell>
          <cell r="F1470">
            <v>16</v>
          </cell>
          <cell r="J1470">
            <v>0</v>
          </cell>
          <cell r="N1470">
            <v>4</v>
          </cell>
          <cell r="R1470" t="str">
            <v>005062088105</v>
          </cell>
          <cell r="S1470" t="str">
            <v>005062088</v>
          </cell>
          <cell r="T1470" t="str">
            <v>005062</v>
          </cell>
          <cell r="U1470" t="str">
            <v>005</v>
          </cell>
        </row>
        <row r="1471">
          <cell r="E1471">
            <v>10</v>
          </cell>
          <cell r="F1471">
            <v>16</v>
          </cell>
          <cell r="J1471">
            <v>60.896552000000007</v>
          </cell>
          <cell r="N1471">
            <v>10</v>
          </cell>
          <cell r="R1471" t="str">
            <v>005062088105</v>
          </cell>
          <cell r="S1471" t="str">
            <v>005062088</v>
          </cell>
          <cell r="T1471" t="str">
            <v>005062</v>
          </cell>
          <cell r="U1471" t="str">
            <v>005</v>
          </cell>
        </row>
        <row r="1472">
          <cell r="E1472">
            <v>10</v>
          </cell>
          <cell r="F1472">
            <v>16</v>
          </cell>
          <cell r="J1472">
            <v>0</v>
          </cell>
          <cell r="N1472">
            <v>10</v>
          </cell>
          <cell r="R1472" t="str">
            <v>005046049999</v>
          </cell>
          <cell r="S1472" t="str">
            <v>005046049</v>
          </cell>
          <cell r="T1472" t="str">
            <v>005046</v>
          </cell>
          <cell r="U1472" t="str">
            <v>005</v>
          </cell>
        </row>
        <row r="1473">
          <cell r="E1473">
            <v>10</v>
          </cell>
          <cell r="F1473">
            <v>16</v>
          </cell>
          <cell r="J1473">
            <v>0</v>
          </cell>
          <cell r="N1473">
            <v>10</v>
          </cell>
          <cell r="R1473" t="str">
            <v>005046048061</v>
          </cell>
          <cell r="S1473" t="str">
            <v>005046048</v>
          </cell>
          <cell r="T1473" t="str">
            <v>005046</v>
          </cell>
          <cell r="U1473" t="str">
            <v>005</v>
          </cell>
        </row>
        <row r="1474">
          <cell r="E1474">
            <v>10</v>
          </cell>
          <cell r="F1474">
            <v>16</v>
          </cell>
          <cell r="J1474">
            <v>-997.5</v>
          </cell>
          <cell r="N1474">
            <v>10</v>
          </cell>
          <cell r="R1474" t="str">
            <v>169170171172</v>
          </cell>
          <cell r="S1474" t="str">
            <v>169170171</v>
          </cell>
          <cell r="T1474" t="str">
            <v>169170</v>
          </cell>
          <cell r="U1474" t="str">
            <v>169</v>
          </cell>
        </row>
        <row r="1475">
          <cell r="E1475">
            <v>10</v>
          </cell>
          <cell r="F1475">
            <v>16</v>
          </cell>
          <cell r="J1475">
            <v>555011.38592423999</v>
          </cell>
          <cell r="N1475">
            <v>10</v>
          </cell>
          <cell r="R1475" t="str">
            <v>169170175176</v>
          </cell>
          <cell r="S1475" t="str">
            <v>169170175</v>
          </cell>
          <cell r="T1475" t="str">
            <v>169170</v>
          </cell>
          <cell r="U1475" t="str">
            <v>169</v>
          </cell>
        </row>
        <row r="1476">
          <cell r="E1476">
            <v>10</v>
          </cell>
          <cell r="F1476">
            <v>16</v>
          </cell>
          <cell r="J1476">
            <v>-424328.02842202503</v>
          </cell>
          <cell r="N1476">
            <v>10</v>
          </cell>
          <cell r="R1476" t="str">
            <v>169187236241</v>
          </cell>
          <cell r="S1476" t="str">
            <v>169187236</v>
          </cell>
          <cell r="T1476" t="str">
            <v>169187</v>
          </cell>
          <cell r="U1476" t="str">
            <v>169</v>
          </cell>
        </row>
        <row r="1477">
          <cell r="E1477">
            <v>10</v>
          </cell>
          <cell r="F1477">
            <v>16</v>
          </cell>
          <cell r="J1477">
            <v>-24619.078482915</v>
          </cell>
          <cell r="N1477">
            <v>10</v>
          </cell>
          <cell r="R1477" t="str">
            <v>169187236323</v>
          </cell>
          <cell r="S1477" t="str">
            <v>169187236</v>
          </cell>
          <cell r="T1477" t="str">
            <v>169187</v>
          </cell>
          <cell r="U1477" t="str">
            <v>169</v>
          </cell>
        </row>
        <row r="1478">
          <cell r="E1478">
            <v>10</v>
          </cell>
          <cell r="F1478">
            <v>16</v>
          </cell>
          <cell r="J1478">
            <v>-721834.81101994507</v>
          </cell>
          <cell r="N1478">
            <v>10</v>
          </cell>
          <cell r="R1478" t="str">
            <v>169187236319</v>
          </cell>
          <cell r="S1478" t="str">
            <v>169187236</v>
          </cell>
          <cell r="T1478" t="str">
            <v>169187</v>
          </cell>
          <cell r="U1478" t="str">
            <v>169</v>
          </cell>
        </row>
        <row r="1479">
          <cell r="E1479">
            <v>10</v>
          </cell>
          <cell r="F1479">
            <v>16</v>
          </cell>
          <cell r="J1479">
            <v>-9179.49501882</v>
          </cell>
          <cell r="N1479">
            <v>10</v>
          </cell>
          <cell r="R1479" t="str">
            <v>169187236320</v>
          </cell>
          <cell r="S1479" t="str">
            <v>169187236</v>
          </cell>
          <cell r="T1479" t="str">
            <v>169187</v>
          </cell>
          <cell r="U1479" t="str">
            <v>169</v>
          </cell>
        </row>
        <row r="1480">
          <cell r="E1480">
            <v>10</v>
          </cell>
          <cell r="F1480">
            <v>16</v>
          </cell>
          <cell r="J1480">
            <v>131150.000000145</v>
          </cell>
          <cell r="N1480">
            <v>10</v>
          </cell>
          <cell r="R1480" t="str">
            <v>169180181999</v>
          </cell>
          <cell r="S1480" t="str">
            <v>169180181</v>
          </cell>
          <cell r="T1480" t="str">
            <v>169180</v>
          </cell>
          <cell r="U1480" t="str">
            <v>169</v>
          </cell>
        </row>
        <row r="1481">
          <cell r="E1481">
            <v>10</v>
          </cell>
          <cell r="F1481">
            <v>16</v>
          </cell>
          <cell r="J1481">
            <v>-2187791.0000003399</v>
          </cell>
          <cell r="N1481">
            <v>10</v>
          </cell>
          <cell r="R1481" t="str">
            <v>169180181999</v>
          </cell>
          <cell r="S1481" t="str">
            <v>169180181</v>
          </cell>
          <cell r="T1481" t="str">
            <v>169180</v>
          </cell>
          <cell r="U1481" t="str">
            <v>169</v>
          </cell>
        </row>
        <row r="1482">
          <cell r="E1482">
            <v>10</v>
          </cell>
          <cell r="F1482">
            <v>16</v>
          </cell>
          <cell r="J1482">
            <v>244605.01710035998</v>
          </cell>
          <cell r="N1482">
            <v>10</v>
          </cell>
          <cell r="R1482" t="str">
            <v>169180181999</v>
          </cell>
          <cell r="S1482" t="str">
            <v>169180181</v>
          </cell>
          <cell r="T1482" t="str">
            <v>169180</v>
          </cell>
          <cell r="U1482" t="str">
            <v>169</v>
          </cell>
        </row>
        <row r="1483">
          <cell r="E1483">
            <v>10</v>
          </cell>
          <cell r="F1483">
            <v>16</v>
          </cell>
          <cell r="J1483">
            <v>-2869609.483507935</v>
          </cell>
          <cell r="N1483">
            <v>10</v>
          </cell>
          <cell r="R1483" t="str">
            <v>169180181999</v>
          </cell>
          <cell r="S1483" t="str">
            <v>169180181</v>
          </cell>
          <cell r="T1483" t="str">
            <v>169180</v>
          </cell>
          <cell r="U1483" t="str">
            <v>169</v>
          </cell>
        </row>
        <row r="1484">
          <cell r="E1484">
            <v>10</v>
          </cell>
          <cell r="F1484">
            <v>16</v>
          </cell>
          <cell r="J1484">
            <v>-1188.67729491</v>
          </cell>
          <cell r="N1484">
            <v>10</v>
          </cell>
          <cell r="R1484" t="str">
            <v>169180184185</v>
          </cell>
          <cell r="S1484" t="str">
            <v>169180184</v>
          </cell>
          <cell r="T1484" t="str">
            <v>169180</v>
          </cell>
          <cell r="U1484" t="str">
            <v>169</v>
          </cell>
        </row>
        <row r="1485">
          <cell r="E1485">
            <v>10</v>
          </cell>
          <cell r="F1485">
            <v>16</v>
          </cell>
          <cell r="J1485">
            <v>-1083.303954495</v>
          </cell>
          <cell r="N1485">
            <v>10</v>
          </cell>
          <cell r="R1485" t="str">
            <v>169180184185</v>
          </cell>
          <cell r="S1485" t="str">
            <v>169180184</v>
          </cell>
          <cell r="T1485" t="str">
            <v>169180</v>
          </cell>
          <cell r="U1485" t="str">
            <v>169</v>
          </cell>
        </row>
        <row r="1486">
          <cell r="E1486">
            <v>10</v>
          </cell>
          <cell r="F1486">
            <v>16</v>
          </cell>
          <cell r="J1486">
            <v>-903.10155358500003</v>
          </cell>
          <cell r="N1486">
            <v>10</v>
          </cell>
          <cell r="R1486" t="str">
            <v>169180184185</v>
          </cell>
          <cell r="S1486" t="str">
            <v>169180184</v>
          </cell>
          <cell r="T1486" t="str">
            <v>169180</v>
          </cell>
          <cell r="U1486" t="str">
            <v>169</v>
          </cell>
        </row>
        <row r="1487">
          <cell r="E1487">
            <v>10</v>
          </cell>
          <cell r="F1487">
            <v>16</v>
          </cell>
          <cell r="J1487">
            <v>-1108.1241484949999</v>
          </cell>
          <cell r="N1487">
            <v>10</v>
          </cell>
          <cell r="R1487" t="str">
            <v>169180184185</v>
          </cell>
          <cell r="S1487" t="str">
            <v>169180184</v>
          </cell>
          <cell r="T1487" t="str">
            <v>169180</v>
          </cell>
          <cell r="U1487" t="str">
            <v>169</v>
          </cell>
        </row>
        <row r="1488">
          <cell r="E1488">
            <v>10</v>
          </cell>
          <cell r="F1488">
            <v>16</v>
          </cell>
          <cell r="J1488">
            <v>-3144.8459346149998</v>
          </cell>
          <cell r="N1488">
            <v>10</v>
          </cell>
          <cell r="R1488" t="str">
            <v>169180184185</v>
          </cell>
          <cell r="S1488" t="str">
            <v>169180184</v>
          </cell>
          <cell r="T1488" t="str">
            <v>169180</v>
          </cell>
          <cell r="U1488" t="str">
            <v>169</v>
          </cell>
        </row>
        <row r="1489">
          <cell r="E1489">
            <v>10</v>
          </cell>
          <cell r="F1489">
            <v>16</v>
          </cell>
          <cell r="J1489">
            <v>-2151.7379291099996</v>
          </cell>
          <cell r="N1489">
            <v>10</v>
          </cell>
          <cell r="R1489" t="str">
            <v>169180184185</v>
          </cell>
          <cell r="S1489" t="str">
            <v>169180184</v>
          </cell>
          <cell r="T1489" t="str">
            <v>169180</v>
          </cell>
          <cell r="U1489" t="str">
            <v>169</v>
          </cell>
        </row>
        <row r="1490">
          <cell r="E1490">
            <v>10</v>
          </cell>
          <cell r="F1490">
            <v>16</v>
          </cell>
          <cell r="J1490">
            <v>0</v>
          </cell>
          <cell r="N1490">
            <v>10</v>
          </cell>
          <cell r="R1490" t="str">
            <v>169180184185</v>
          </cell>
          <cell r="S1490" t="str">
            <v>169180184</v>
          </cell>
          <cell r="T1490" t="str">
            <v>169180</v>
          </cell>
          <cell r="U1490" t="str">
            <v>169</v>
          </cell>
        </row>
        <row r="1491">
          <cell r="E1491">
            <v>10</v>
          </cell>
          <cell r="F1491">
            <v>16</v>
          </cell>
          <cell r="J1491">
            <v>-15557.355460184999</v>
          </cell>
          <cell r="N1491">
            <v>10</v>
          </cell>
          <cell r="R1491" t="str">
            <v>169180184185</v>
          </cell>
          <cell r="S1491" t="str">
            <v>169180184</v>
          </cell>
          <cell r="T1491" t="str">
            <v>169180</v>
          </cell>
          <cell r="U1491" t="str">
            <v>169</v>
          </cell>
        </row>
        <row r="1492">
          <cell r="E1492">
            <v>10</v>
          </cell>
          <cell r="F1492">
            <v>16</v>
          </cell>
          <cell r="J1492">
            <v>-13415.97814662</v>
          </cell>
          <cell r="N1492">
            <v>10</v>
          </cell>
          <cell r="R1492" t="str">
            <v>169180184185</v>
          </cell>
          <cell r="S1492" t="str">
            <v>169180184</v>
          </cell>
          <cell r="T1492" t="str">
            <v>169180</v>
          </cell>
          <cell r="U1492" t="str">
            <v>169</v>
          </cell>
        </row>
        <row r="1493">
          <cell r="E1493">
            <v>10</v>
          </cell>
          <cell r="F1493">
            <v>16</v>
          </cell>
          <cell r="J1493">
            <v>-36952.048431794996</v>
          </cell>
          <cell r="N1493">
            <v>10</v>
          </cell>
          <cell r="R1493" t="str">
            <v>169180184185</v>
          </cell>
          <cell r="S1493" t="str">
            <v>169180184</v>
          </cell>
          <cell r="T1493" t="str">
            <v>169180</v>
          </cell>
          <cell r="U1493" t="str">
            <v>169</v>
          </cell>
        </row>
        <row r="1494">
          <cell r="E1494">
            <v>10</v>
          </cell>
          <cell r="F1494">
            <v>16</v>
          </cell>
          <cell r="J1494">
            <v>-35905.658606685</v>
          </cell>
          <cell r="N1494">
            <v>10</v>
          </cell>
          <cell r="R1494" t="str">
            <v>169180184185</v>
          </cell>
          <cell r="S1494" t="str">
            <v>169180184</v>
          </cell>
          <cell r="T1494" t="str">
            <v>169180</v>
          </cell>
          <cell r="U1494" t="str">
            <v>169</v>
          </cell>
        </row>
        <row r="1495">
          <cell r="E1495">
            <v>10</v>
          </cell>
          <cell r="F1495">
            <v>16</v>
          </cell>
          <cell r="J1495">
            <v>-35905.658606685</v>
          </cell>
          <cell r="N1495">
            <v>10</v>
          </cell>
          <cell r="R1495" t="str">
            <v>169180184185</v>
          </cell>
          <cell r="S1495" t="str">
            <v>169180184</v>
          </cell>
          <cell r="T1495" t="str">
            <v>169180</v>
          </cell>
          <cell r="U1495" t="str">
            <v>169</v>
          </cell>
        </row>
        <row r="1496">
          <cell r="E1496">
            <v>10</v>
          </cell>
          <cell r="F1496">
            <v>16</v>
          </cell>
          <cell r="J1496">
            <v>-33027.870450330003</v>
          </cell>
          <cell r="N1496">
            <v>10</v>
          </cell>
          <cell r="R1496" t="str">
            <v>169180184185</v>
          </cell>
          <cell r="S1496" t="str">
            <v>169180184</v>
          </cell>
          <cell r="T1496" t="str">
            <v>169180</v>
          </cell>
          <cell r="U1496" t="str">
            <v>169</v>
          </cell>
        </row>
        <row r="1497">
          <cell r="E1497">
            <v>10</v>
          </cell>
          <cell r="F1497">
            <v>16</v>
          </cell>
          <cell r="J1497">
            <v>-33027.870450330003</v>
          </cell>
          <cell r="N1497">
            <v>10</v>
          </cell>
          <cell r="R1497" t="str">
            <v>169180184185</v>
          </cell>
          <cell r="S1497" t="str">
            <v>169180184</v>
          </cell>
          <cell r="T1497" t="str">
            <v>169180</v>
          </cell>
          <cell r="U1497" t="str">
            <v>169</v>
          </cell>
        </row>
        <row r="1498">
          <cell r="E1498">
            <v>10</v>
          </cell>
          <cell r="F1498">
            <v>16</v>
          </cell>
          <cell r="J1498">
            <v>-31981.48062522</v>
          </cell>
          <cell r="N1498">
            <v>10</v>
          </cell>
          <cell r="R1498" t="str">
            <v>169180184185</v>
          </cell>
          <cell r="S1498" t="str">
            <v>169180184</v>
          </cell>
          <cell r="T1498" t="str">
            <v>169180</v>
          </cell>
          <cell r="U1498" t="str">
            <v>169</v>
          </cell>
        </row>
        <row r="1499">
          <cell r="E1499">
            <v>10</v>
          </cell>
          <cell r="F1499">
            <v>16</v>
          </cell>
          <cell r="J1499">
            <v>-33027.870450330003</v>
          </cell>
          <cell r="N1499">
            <v>10</v>
          </cell>
          <cell r="R1499" t="str">
            <v>169180184185</v>
          </cell>
          <cell r="S1499" t="str">
            <v>169180184</v>
          </cell>
          <cell r="T1499" t="str">
            <v>169180</v>
          </cell>
          <cell r="U1499" t="str">
            <v>169</v>
          </cell>
        </row>
        <row r="1500">
          <cell r="E1500">
            <v>10</v>
          </cell>
          <cell r="F1500">
            <v>16</v>
          </cell>
          <cell r="J1500">
            <v>41677.170538500002</v>
          </cell>
          <cell r="N1500">
            <v>10</v>
          </cell>
          <cell r="R1500" t="str">
            <v>126127128131</v>
          </cell>
          <cell r="S1500" t="str">
            <v>126127128</v>
          </cell>
          <cell r="T1500" t="str">
            <v>126127</v>
          </cell>
          <cell r="U1500" t="str">
            <v>126</v>
          </cell>
        </row>
        <row r="1501">
          <cell r="E1501">
            <v>10</v>
          </cell>
          <cell r="F1501">
            <v>16</v>
          </cell>
          <cell r="J1501">
            <v>-4791.3986121749995</v>
          </cell>
          <cell r="N1501">
            <v>10</v>
          </cell>
          <cell r="R1501" t="str">
            <v>126127128132</v>
          </cell>
          <cell r="S1501" t="str">
            <v>126127128</v>
          </cell>
          <cell r="T1501" t="str">
            <v>126127</v>
          </cell>
          <cell r="U1501" t="str">
            <v>126</v>
          </cell>
        </row>
        <row r="1502">
          <cell r="E1502">
            <v>10</v>
          </cell>
          <cell r="F1502">
            <v>16</v>
          </cell>
          <cell r="J1502">
            <v>61895.614674179997</v>
          </cell>
          <cell r="N1502">
            <v>10</v>
          </cell>
          <cell r="R1502" t="str">
            <v>126127128133</v>
          </cell>
          <cell r="S1502" t="str">
            <v>126127128</v>
          </cell>
          <cell r="T1502" t="str">
            <v>126127</v>
          </cell>
          <cell r="U1502" t="str">
            <v>126</v>
          </cell>
        </row>
        <row r="1503">
          <cell r="E1503">
            <v>10</v>
          </cell>
          <cell r="F1503">
            <v>16</v>
          </cell>
          <cell r="J1503">
            <v>-11415.543906270001</v>
          </cell>
          <cell r="N1503">
            <v>10</v>
          </cell>
          <cell r="R1503" t="str">
            <v>126127128134</v>
          </cell>
          <cell r="S1503" t="str">
            <v>126127128</v>
          </cell>
          <cell r="T1503" t="str">
            <v>126127</v>
          </cell>
          <cell r="U1503" t="str">
            <v>126</v>
          </cell>
        </row>
        <row r="1504">
          <cell r="E1504">
            <v>10</v>
          </cell>
          <cell r="F1504">
            <v>16</v>
          </cell>
          <cell r="J1504">
            <v>562239.04651068</v>
          </cell>
          <cell r="N1504">
            <v>10</v>
          </cell>
          <cell r="R1504" t="str">
            <v>126127128135</v>
          </cell>
          <cell r="S1504" t="str">
            <v>126127128</v>
          </cell>
          <cell r="T1504" t="str">
            <v>126127</v>
          </cell>
          <cell r="U1504" t="str">
            <v>126</v>
          </cell>
        </row>
        <row r="1505">
          <cell r="E1505">
            <v>10</v>
          </cell>
          <cell r="F1505">
            <v>16</v>
          </cell>
          <cell r="J1505">
            <v>-147354.86486174999</v>
          </cell>
          <cell r="N1505">
            <v>10</v>
          </cell>
          <cell r="R1505" t="str">
            <v>126127128136</v>
          </cell>
          <cell r="S1505" t="str">
            <v>126127128</v>
          </cell>
          <cell r="T1505" t="str">
            <v>126127</v>
          </cell>
          <cell r="U1505" t="str">
            <v>126</v>
          </cell>
        </row>
        <row r="1506">
          <cell r="E1506">
            <v>10</v>
          </cell>
          <cell r="F1506">
            <v>16</v>
          </cell>
          <cell r="J1506">
            <v>38739.832581764997</v>
          </cell>
          <cell r="N1506">
            <v>10</v>
          </cell>
          <cell r="R1506" t="str">
            <v>126127128137</v>
          </cell>
          <cell r="S1506" t="str">
            <v>126127128</v>
          </cell>
          <cell r="T1506" t="str">
            <v>126127</v>
          </cell>
          <cell r="U1506" t="str">
            <v>126</v>
          </cell>
        </row>
        <row r="1507">
          <cell r="E1507">
            <v>10</v>
          </cell>
          <cell r="F1507">
            <v>16</v>
          </cell>
          <cell r="J1507">
            <v>-15943.77458121</v>
          </cell>
          <cell r="N1507">
            <v>10</v>
          </cell>
          <cell r="R1507" t="str">
            <v>126127128138</v>
          </cell>
          <cell r="S1507" t="str">
            <v>126127128</v>
          </cell>
          <cell r="T1507" t="str">
            <v>126127</v>
          </cell>
          <cell r="U1507" t="str">
            <v>126</v>
          </cell>
        </row>
        <row r="1508">
          <cell r="E1508">
            <v>10</v>
          </cell>
          <cell r="F1508">
            <v>16</v>
          </cell>
          <cell r="J1508">
            <v>36745.847743500002</v>
          </cell>
          <cell r="N1508">
            <v>10</v>
          </cell>
          <cell r="R1508" t="str">
            <v>126127128139</v>
          </cell>
          <cell r="S1508" t="str">
            <v>126127128</v>
          </cell>
          <cell r="T1508" t="str">
            <v>126127</v>
          </cell>
          <cell r="U1508" t="str">
            <v>126</v>
          </cell>
        </row>
        <row r="1509">
          <cell r="E1509">
            <v>10</v>
          </cell>
          <cell r="F1509">
            <v>16</v>
          </cell>
          <cell r="J1509">
            <v>-7432.6140047249992</v>
          </cell>
          <cell r="N1509">
            <v>10</v>
          </cell>
          <cell r="R1509" t="str">
            <v>126127128140</v>
          </cell>
          <cell r="S1509" t="str">
            <v>126127128</v>
          </cell>
          <cell r="T1509" t="str">
            <v>126127</v>
          </cell>
          <cell r="U1509" t="str">
            <v>126</v>
          </cell>
        </row>
        <row r="1510">
          <cell r="E1510">
            <v>10</v>
          </cell>
          <cell r="F1510">
            <v>16</v>
          </cell>
          <cell r="J1510">
            <v>66287.644484670003</v>
          </cell>
          <cell r="N1510">
            <v>10</v>
          </cell>
          <cell r="R1510" t="str">
            <v>126127128145</v>
          </cell>
          <cell r="S1510" t="str">
            <v>126127128</v>
          </cell>
          <cell r="T1510" t="str">
            <v>126127</v>
          </cell>
          <cell r="U1510" t="str">
            <v>126</v>
          </cell>
        </row>
        <row r="1511">
          <cell r="E1511">
            <v>10</v>
          </cell>
          <cell r="F1511">
            <v>16</v>
          </cell>
          <cell r="J1511">
            <v>-1566.4622674050001</v>
          </cell>
          <cell r="N1511">
            <v>10</v>
          </cell>
          <cell r="R1511" t="str">
            <v>126127128146</v>
          </cell>
          <cell r="S1511" t="str">
            <v>126127128</v>
          </cell>
          <cell r="T1511" t="str">
            <v>126127</v>
          </cell>
          <cell r="U1511" t="str">
            <v>126</v>
          </cell>
        </row>
        <row r="1512">
          <cell r="E1512">
            <v>10</v>
          </cell>
          <cell r="F1512">
            <v>16</v>
          </cell>
          <cell r="J1512">
            <v>10229.466958200001</v>
          </cell>
          <cell r="N1512">
            <v>10</v>
          </cell>
          <cell r="R1512" t="str">
            <v>126149162163</v>
          </cell>
          <cell r="S1512" t="str">
            <v>126149162</v>
          </cell>
          <cell r="T1512" t="str">
            <v>126149</v>
          </cell>
          <cell r="U1512" t="str">
            <v>126</v>
          </cell>
        </row>
        <row r="1513">
          <cell r="E1513">
            <v>10</v>
          </cell>
          <cell r="F1513">
            <v>16</v>
          </cell>
          <cell r="J1513">
            <v>3050212.3806220498</v>
          </cell>
          <cell r="N1513">
            <v>10</v>
          </cell>
          <cell r="R1513" t="str">
            <v>126149157999</v>
          </cell>
          <cell r="S1513" t="str">
            <v>126149157</v>
          </cell>
          <cell r="T1513" t="str">
            <v>126149</v>
          </cell>
          <cell r="U1513" t="str">
            <v>126</v>
          </cell>
        </row>
        <row r="1514">
          <cell r="E1514">
            <v>10</v>
          </cell>
          <cell r="F1514">
            <v>16</v>
          </cell>
          <cell r="J1514">
            <v>-118719.50355058501</v>
          </cell>
          <cell r="N1514">
            <v>10</v>
          </cell>
          <cell r="R1514" t="str">
            <v>126149158999</v>
          </cell>
          <cell r="S1514" t="str">
            <v>126149158</v>
          </cell>
          <cell r="T1514" t="str">
            <v>126149</v>
          </cell>
          <cell r="U1514" t="str">
            <v>126</v>
          </cell>
        </row>
        <row r="1515">
          <cell r="E1515">
            <v>10</v>
          </cell>
          <cell r="F1515">
            <v>16</v>
          </cell>
          <cell r="J1515">
            <v>691472.87314234499</v>
          </cell>
          <cell r="N1515">
            <v>10</v>
          </cell>
          <cell r="R1515" t="str">
            <v>126149334159</v>
          </cell>
          <cell r="S1515" t="str">
            <v>126149334</v>
          </cell>
          <cell r="T1515" t="str">
            <v>126149</v>
          </cell>
          <cell r="U1515" t="str">
            <v>126</v>
          </cell>
        </row>
        <row r="1516">
          <cell r="E1516">
            <v>10</v>
          </cell>
          <cell r="F1516">
            <v>16</v>
          </cell>
          <cell r="J1516">
            <v>24636.376694999999</v>
          </cell>
          <cell r="N1516">
            <v>10</v>
          </cell>
          <cell r="R1516" t="str">
            <v>126149162165</v>
          </cell>
          <cell r="S1516" t="str">
            <v>126149162</v>
          </cell>
          <cell r="T1516" t="str">
            <v>126149</v>
          </cell>
          <cell r="U1516" t="str">
            <v>126</v>
          </cell>
        </row>
        <row r="1517">
          <cell r="E1517">
            <v>10</v>
          </cell>
          <cell r="F1517">
            <v>16</v>
          </cell>
          <cell r="J1517">
            <v>0</v>
          </cell>
          <cell r="N1517">
            <v>10</v>
          </cell>
          <cell r="R1517" t="str">
            <v>126149161321</v>
          </cell>
          <cell r="S1517" t="str">
            <v>126149161</v>
          </cell>
          <cell r="T1517" t="str">
            <v>126149</v>
          </cell>
          <cell r="U1517" t="str">
            <v>126</v>
          </cell>
        </row>
        <row r="1518">
          <cell r="E1518">
            <v>10</v>
          </cell>
          <cell r="F1518">
            <v>16</v>
          </cell>
          <cell r="J1518">
            <v>10244.160925214999</v>
          </cell>
          <cell r="N1518">
            <v>10</v>
          </cell>
          <cell r="R1518" t="str">
            <v>126149161322</v>
          </cell>
          <cell r="S1518" t="str">
            <v>126149161</v>
          </cell>
          <cell r="T1518" t="str">
            <v>126149</v>
          </cell>
          <cell r="U1518" t="str">
            <v>126</v>
          </cell>
        </row>
        <row r="1519">
          <cell r="E1519">
            <v>10</v>
          </cell>
          <cell r="F1519">
            <v>16</v>
          </cell>
          <cell r="J1519">
            <v>2118.2910000000002</v>
          </cell>
          <cell r="N1519">
            <v>10</v>
          </cell>
          <cell r="R1519" t="str">
            <v>126149161322</v>
          </cell>
          <cell r="S1519" t="str">
            <v>126149161</v>
          </cell>
          <cell r="T1519" t="str">
            <v>126149</v>
          </cell>
          <cell r="U1519" t="str">
            <v>126</v>
          </cell>
        </row>
        <row r="1520">
          <cell r="E1520">
            <v>10</v>
          </cell>
          <cell r="F1520">
            <v>16</v>
          </cell>
          <cell r="J1520">
            <v>0</v>
          </cell>
          <cell r="N1520">
            <v>10</v>
          </cell>
          <cell r="R1520" t="str">
            <v>126149161322</v>
          </cell>
          <cell r="S1520" t="str">
            <v>126149161</v>
          </cell>
          <cell r="T1520" t="str">
            <v>126149</v>
          </cell>
          <cell r="U1520" t="str">
            <v>126</v>
          </cell>
        </row>
        <row r="1521">
          <cell r="E1521">
            <v>10</v>
          </cell>
          <cell r="F1521">
            <v>16</v>
          </cell>
          <cell r="J1521">
            <v>0</v>
          </cell>
          <cell r="N1521">
            <v>10</v>
          </cell>
          <cell r="R1521" t="str">
            <v>126149161322</v>
          </cell>
          <cell r="S1521" t="str">
            <v>126149161</v>
          </cell>
          <cell r="T1521" t="str">
            <v>126149</v>
          </cell>
          <cell r="U1521" t="str">
            <v>126</v>
          </cell>
        </row>
        <row r="1522">
          <cell r="E1522">
            <v>10</v>
          </cell>
          <cell r="F1522">
            <v>16</v>
          </cell>
          <cell r="J1522">
            <v>0</v>
          </cell>
          <cell r="N1522">
            <v>10</v>
          </cell>
          <cell r="R1522" t="str">
            <v>126149161322</v>
          </cell>
          <cell r="S1522" t="str">
            <v>126149161</v>
          </cell>
          <cell r="T1522" t="str">
            <v>126149</v>
          </cell>
          <cell r="U1522" t="str">
            <v>126</v>
          </cell>
        </row>
        <row r="1523">
          <cell r="E1523">
            <v>10</v>
          </cell>
          <cell r="F1523">
            <v>16</v>
          </cell>
          <cell r="J1523">
            <v>0</v>
          </cell>
          <cell r="N1523">
            <v>10</v>
          </cell>
          <cell r="R1523" t="str">
            <v>126149161322</v>
          </cell>
          <cell r="S1523" t="str">
            <v>126149161</v>
          </cell>
          <cell r="T1523" t="str">
            <v>126149</v>
          </cell>
          <cell r="U1523" t="str">
            <v>126</v>
          </cell>
        </row>
        <row r="1524">
          <cell r="E1524">
            <v>10</v>
          </cell>
          <cell r="F1524">
            <v>16</v>
          </cell>
          <cell r="J1524">
            <v>0</v>
          </cell>
          <cell r="N1524">
            <v>10</v>
          </cell>
          <cell r="R1524" t="str">
            <v>126149161322</v>
          </cell>
          <cell r="S1524" t="str">
            <v>126149161</v>
          </cell>
          <cell r="T1524" t="str">
            <v>126149</v>
          </cell>
          <cell r="U1524" t="str">
            <v>126</v>
          </cell>
        </row>
        <row r="1525">
          <cell r="E1525">
            <v>10</v>
          </cell>
          <cell r="F1525">
            <v>16</v>
          </cell>
          <cell r="J1525">
            <v>4537.0889058600005</v>
          </cell>
          <cell r="N1525">
            <v>10</v>
          </cell>
          <cell r="R1525" t="str">
            <v>126149161322</v>
          </cell>
          <cell r="S1525" t="str">
            <v>126149161</v>
          </cell>
          <cell r="T1525" t="str">
            <v>126149</v>
          </cell>
          <cell r="U1525" t="str">
            <v>126</v>
          </cell>
        </row>
        <row r="1526">
          <cell r="E1526">
            <v>10</v>
          </cell>
          <cell r="F1526">
            <v>16</v>
          </cell>
          <cell r="J1526">
            <v>0</v>
          </cell>
          <cell r="N1526">
            <v>10</v>
          </cell>
          <cell r="R1526" t="str">
            <v>126149161322</v>
          </cell>
          <cell r="S1526" t="str">
            <v>126149161</v>
          </cell>
          <cell r="T1526" t="str">
            <v>126149</v>
          </cell>
          <cell r="U1526" t="str">
            <v>126</v>
          </cell>
        </row>
        <row r="1527">
          <cell r="E1527">
            <v>10</v>
          </cell>
          <cell r="F1527">
            <v>16</v>
          </cell>
          <cell r="J1527">
            <v>1943.1299999999999</v>
          </cell>
          <cell r="N1527">
            <v>10</v>
          </cell>
          <cell r="R1527" t="str">
            <v>126149161322</v>
          </cell>
          <cell r="S1527" t="str">
            <v>126149161</v>
          </cell>
          <cell r="T1527" t="str">
            <v>126149</v>
          </cell>
          <cell r="U1527" t="str">
            <v>126</v>
          </cell>
        </row>
        <row r="1528">
          <cell r="E1528">
            <v>10</v>
          </cell>
          <cell r="F1528">
            <v>16</v>
          </cell>
          <cell r="J1528">
            <v>216.72183749999999</v>
          </cell>
          <cell r="N1528">
            <v>10</v>
          </cell>
          <cell r="R1528" t="str">
            <v>126149161322</v>
          </cell>
          <cell r="S1528" t="str">
            <v>126149161</v>
          </cell>
          <cell r="T1528" t="str">
            <v>126149</v>
          </cell>
          <cell r="U1528" t="str">
            <v>126</v>
          </cell>
        </row>
        <row r="1529">
          <cell r="E1529">
            <v>10</v>
          </cell>
          <cell r="F1529">
            <v>16</v>
          </cell>
          <cell r="J1529">
            <v>22245.242512500001</v>
          </cell>
          <cell r="N1529">
            <v>10</v>
          </cell>
          <cell r="R1529" t="str">
            <v>126149161322</v>
          </cell>
          <cell r="S1529" t="str">
            <v>126149161</v>
          </cell>
          <cell r="T1529" t="str">
            <v>126149</v>
          </cell>
          <cell r="U1529" t="str">
            <v>126</v>
          </cell>
        </row>
        <row r="1530">
          <cell r="E1530">
            <v>10</v>
          </cell>
          <cell r="F1530">
            <v>16</v>
          </cell>
          <cell r="J1530">
            <v>369.56178</v>
          </cell>
          <cell r="N1530">
            <v>10</v>
          </cell>
          <cell r="R1530" t="str">
            <v>126149161322</v>
          </cell>
          <cell r="S1530" t="str">
            <v>126149161</v>
          </cell>
          <cell r="T1530" t="str">
            <v>126149</v>
          </cell>
          <cell r="U1530" t="str">
            <v>126</v>
          </cell>
        </row>
        <row r="1531">
          <cell r="E1531">
            <v>10</v>
          </cell>
          <cell r="F1531">
            <v>16</v>
          </cell>
          <cell r="J1531">
            <v>319.2</v>
          </cell>
          <cell r="N1531">
            <v>10</v>
          </cell>
          <cell r="R1531" t="str">
            <v>126149161322</v>
          </cell>
          <cell r="S1531" t="str">
            <v>126149161</v>
          </cell>
          <cell r="T1531" t="str">
            <v>126149</v>
          </cell>
          <cell r="U1531" t="str">
            <v>126</v>
          </cell>
        </row>
        <row r="1532">
          <cell r="E1532">
            <v>10</v>
          </cell>
          <cell r="F1532">
            <v>16</v>
          </cell>
          <cell r="J1532">
            <v>2992.5</v>
          </cell>
          <cell r="N1532">
            <v>10</v>
          </cell>
          <cell r="R1532" t="str">
            <v>126149161322</v>
          </cell>
          <cell r="S1532" t="str">
            <v>126149161</v>
          </cell>
          <cell r="T1532" t="str">
            <v>126149</v>
          </cell>
          <cell r="U1532" t="str">
            <v>126</v>
          </cell>
        </row>
        <row r="1533">
          <cell r="E1533">
            <v>10</v>
          </cell>
          <cell r="F1533">
            <v>16</v>
          </cell>
          <cell r="J1533">
            <v>5536.125</v>
          </cell>
          <cell r="N1533">
            <v>10</v>
          </cell>
          <cell r="R1533" t="str">
            <v>126149161322</v>
          </cell>
          <cell r="S1533" t="str">
            <v>126149161</v>
          </cell>
          <cell r="T1533" t="str">
            <v>126149</v>
          </cell>
          <cell r="U1533" t="str">
            <v>126</v>
          </cell>
        </row>
        <row r="1534">
          <cell r="E1534">
            <v>10</v>
          </cell>
          <cell r="F1534">
            <v>16</v>
          </cell>
          <cell r="J1534">
            <v>8402.3684324999995</v>
          </cell>
          <cell r="N1534">
            <v>10</v>
          </cell>
          <cell r="R1534" t="str">
            <v>126149162166</v>
          </cell>
          <cell r="S1534" t="str">
            <v>126149162</v>
          </cell>
          <cell r="T1534" t="str">
            <v>126149</v>
          </cell>
          <cell r="U1534" t="str">
            <v>126</v>
          </cell>
        </row>
        <row r="1535">
          <cell r="E1535">
            <v>10</v>
          </cell>
          <cell r="F1535">
            <v>16</v>
          </cell>
          <cell r="J1535">
            <v>0</v>
          </cell>
          <cell r="N1535">
            <v>10</v>
          </cell>
          <cell r="R1535" t="str">
            <v>126149333155</v>
          </cell>
          <cell r="S1535" t="str">
            <v>126149333</v>
          </cell>
          <cell r="T1535" t="str">
            <v>126149</v>
          </cell>
          <cell r="U1535" t="str">
            <v>126</v>
          </cell>
        </row>
        <row r="1536">
          <cell r="E1536">
            <v>10</v>
          </cell>
          <cell r="F1536">
            <v>16</v>
          </cell>
          <cell r="J1536">
            <v>498.85972499999997</v>
          </cell>
          <cell r="N1536">
            <v>10</v>
          </cell>
          <cell r="R1536" t="str">
            <v>126149168252</v>
          </cell>
          <cell r="S1536" t="str">
            <v>126149168</v>
          </cell>
          <cell r="T1536" t="str">
            <v>126149</v>
          </cell>
          <cell r="U1536" t="str">
            <v>126</v>
          </cell>
        </row>
        <row r="1537">
          <cell r="E1537">
            <v>10</v>
          </cell>
          <cell r="F1537">
            <v>16</v>
          </cell>
          <cell r="J1537">
            <v>0</v>
          </cell>
          <cell r="N1537">
            <v>10</v>
          </cell>
          <cell r="R1537" t="str">
            <v>126149168259</v>
          </cell>
          <cell r="S1537" t="str">
            <v>126149168</v>
          </cell>
          <cell r="T1537" t="str">
            <v>126149</v>
          </cell>
          <cell r="U1537" t="str">
            <v>126</v>
          </cell>
        </row>
        <row r="1538">
          <cell r="E1538">
            <v>10</v>
          </cell>
          <cell r="F1538">
            <v>16</v>
          </cell>
          <cell r="J1538">
            <v>1011.6310278899999</v>
          </cell>
          <cell r="N1538">
            <v>10</v>
          </cell>
          <cell r="R1538" t="str">
            <v>126149168297</v>
          </cell>
          <cell r="S1538" t="str">
            <v>126149168</v>
          </cell>
          <cell r="T1538" t="str">
            <v>126149</v>
          </cell>
          <cell r="U1538" t="str">
            <v>126</v>
          </cell>
        </row>
        <row r="1539">
          <cell r="E1539">
            <v>10</v>
          </cell>
          <cell r="F1539">
            <v>16</v>
          </cell>
          <cell r="J1539">
            <v>-6838.9340723549994</v>
          </cell>
          <cell r="N1539">
            <v>10</v>
          </cell>
          <cell r="R1539" t="str">
            <v>169187236298</v>
          </cell>
          <cell r="S1539" t="str">
            <v>169187236</v>
          </cell>
          <cell r="T1539" t="str">
            <v>169187</v>
          </cell>
          <cell r="U1539" t="str">
            <v>169</v>
          </cell>
        </row>
        <row r="1540">
          <cell r="E1540">
            <v>10</v>
          </cell>
          <cell r="F1540">
            <v>16</v>
          </cell>
          <cell r="J1540">
            <v>-278851.73241964501</v>
          </cell>
          <cell r="N1540">
            <v>10</v>
          </cell>
          <cell r="R1540" t="str">
            <v>169187229230</v>
          </cell>
          <cell r="S1540" t="str">
            <v>169187229</v>
          </cell>
          <cell r="T1540" t="str">
            <v>169187</v>
          </cell>
          <cell r="U1540" t="str">
            <v>169</v>
          </cell>
        </row>
        <row r="1541">
          <cell r="E1541">
            <v>10</v>
          </cell>
          <cell r="F1541">
            <v>16</v>
          </cell>
          <cell r="J1541">
            <v>-706550.11306761007</v>
          </cell>
          <cell r="N1541">
            <v>10</v>
          </cell>
          <cell r="R1541" t="str">
            <v>169187188189</v>
          </cell>
          <cell r="S1541" t="str">
            <v>169187188</v>
          </cell>
          <cell r="T1541" t="str">
            <v>169187</v>
          </cell>
          <cell r="U1541" t="str">
            <v>169</v>
          </cell>
        </row>
        <row r="1542">
          <cell r="E1542">
            <v>10</v>
          </cell>
          <cell r="F1542">
            <v>16</v>
          </cell>
          <cell r="J1542">
            <v>0</v>
          </cell>
          <cell r="N1542">
            <v>10</v>
          </cell>
          <cell r="R1542" t="str">
            <v>169187229231</v>
          </cell>
          <cell r="S1542" t="str">
            <v>169187229</v>
          </cell>
          <cell r="T1542" t="str">
            <v>169187</v>
          </cell>
          <cell r="U1542" t="str">
            <v>169</v>
          </cell>
        </row>
        <row r="1543">
          <cell r="E1543">
            <v>10</v>
          </cell>
          <cell r="F1543">
            <v>16</v>
          </cell>
          <cell r="J1543">
            <v>-32802.009549750001</v>
          </cell>
          <cell r="N1543">
            <v>10</v>
          </cell>
          <cell r="R1543" t="str">
            <v>169187210212</v>
          </cell>
          <cell r="S1543" t="str">
            <v>169187210</v>
          </cell>
          <cell r="T1543" t="str">
            <v>169187</v>
          </cell>
          <cell r="U1543" t="str">
            <v>169</v>
          </cell>
        </row>
        <row r="1544">
          <cell r="E1544">
            <v>10</v>
          </cell>
          <cell r="F1544">
            <v>16</v>
          </cell>
          <cell r="J1544">
            <v>-61626.283062750001</v>
          </cell>
          <cell r="N1544">
            <v>10</v>
          </cell>
          <cell r="R1544" t="str">
            <v>169187191192</v>
          </cell>
          <cell r="S1544" t="str">
            <v>169187191</v>
          </cell>
          <cell r="T1544" t="str">
            <v>169187</v>
          </cell>
          <cell r="U1544" t="str">
            <v>169</v>
          </cell>
        </row>
        <row r="1545">
          <cell r="E1545">
            <v>10</v>
          </cell>
          <cell r="F1545">
            <v>16</v>
          </cell>
          <cell r="J1545">
            <v>-53809.425743849999</v>
          </cell>
          <cell r="N1545">
            <v>10</v>
          </cell>
          <cell r="R1545" t="str">
            <v>169187191193</v>
          </cell>
          <cell r="S1545" t="str">
            <v>169187191</v>
          </cell>
          <cell r="T1545" t="str">
            <v>169187</v>
          </cell>
          <cell r="U1545" t="str">
            <v>169</v>
          </cell>
        </row>
        <row r="1546">
          <cell r="E1546">
            <v>10</v>
          </cell>
          <cell r="F1546">
            <v>16</v>
          </cell>
          <cell r="J1546">
            <v>19.95</v>
          </cell>
          <cell r="N1546">
            <v>10</v>
          </cell>
          <cell r="R1546" t="str">
            <v>169187191194</v>
          </cell>
          <cell r="S1546" t="str">
            <v>169187191</v>
          </cell>
          <cell r="T1546" t="str">
            <v>169187</v>
          </cell>
          <cell r="U1546" t="str">
            <v>169</v>
          </cell>
        </row>
        <row r="1547">
          <cell r="E1547">
            <v>10</v>
          </cell>
          <cell r="F1547">
            <v>16</v>
          </cell>
          <cell r="J1547">
            <v>5097.0873449999999</v>
          </cell>
          <cell r="N1547">
            <v>10</v>
          </cell>
          <cell r="R1547" t="str">
            <v>169187191194</v>
          </cell>
          <cell r="S1547" t="str">
            <v>169187191</v>
          </cell>
          <cell r="T1547" t="str">
            <v>169187</v>
          </cell>
          <cell r="U1547" t="str">
            <v>169</v>
          </cell>
        </row>
        <row r="1548">
          <cell r="E1548">
            <v>10</v>
          </cell>
          <cell r="F1548">
            <v>16</v>
          </cell>
          <cell r="J1548">
            <v>-4283.6470025999997</v>
          </cell>
          <cell r="N1548">
            <v>10</v>
          </cell>
          <cell r="R1548" t="str">
            <v>169187191196</v>
          </cell>
          <cell r="S1548" t="str">
            <v>169187191</v>
          </cell>
          <cell r="T1548" t="str">
            <v>169187</v>
          </cell>
          <cell r="U1548" t="str">
            <v>169</v>
          </cell>
        </row>
        <row r="1549">
          <cell r="E1549">
            <v>10</v>
          </cell>
          <cell r="F1549">
            <v>16</v>
          </cell>
          <cell r="J1549">
            <v>-39384.132520949999</v>
          </cell>
          <cell r="N1549">
            <v>10</v>
          </cell>
          <cell r="R1549" t="str">
            <v>169187199201</v>
          </cell>
          <cell r="S1549" t="str">
            <v>169187199</v>
          </cell>
          <cell r="T1549" t="str">
            <v>169187</v>
          </cell>
          <cell r="U1549" t="str">
            <v>169</v>
          </cell>
        </row>
        <row r="1550">
          <cell r="E1550">
            <v>10</v>
          </cell>
          <cell r="F1550">
            <v>16</v>
          </cell>
          <cell r="J1550">
            <v>-598615.06121602491</v>
          </cell>
          <cell r="N1550">
            <v>10</v>
          </cell>
          <cell r="R1550" t="str">
            <v>169187199202</v>
          </cell>
          <cell r="S1550" t="str">
            <v>169187199</v>
          </cell>
          <cell r="T1550" t="str">
            <v>169187</v>
          </cell>
          <cell r="U1550" t="str">
            <v>169</v>
          </cell>
        </row>
        <row r="1551">
          <cell r="E1551">
            <v>10</v>
          </cell>
          <cell r="F1551">
            <v>16</v>
          </cell>
          <cell r="J1551">
            <v>-14266.781655000001</v>
          </cell>
          <cell r="N1551">
            <v>10</v>
          </cell>
          <cell r="R1551" t="str">
            <v>169187199203</v>
          </cell>
          <cell r="S1551" t="str">
            <v>169187199</v>
          </cell>
          <cell r="T1551" t="str">
            <v>169187</v>
          </cell>
          <cell r="U1551" t="str">
            <v>169</v>
          </cell>
        </row>
        <row r="1552">
          <cell r="E1552">
            <v>10</v>
          </cell>
          <cell r="F1552">
            <v>16</v>
          </cell>
          <cell r="J1552">
            <v>0</v>
          </cell>
          <cell r="N1552">
            <v>10</v>
          </cell>
          <cell r="R1552" t="str">
            <v>169187229232</v>
          </cell>
          <cell r="S1552" t="str">
            <v>169187229</v>
          </cell>
          <cell r="T1552" t="str">
            <v>169187</v>
          </cell>
          <cell r="U1552" t="str">
            <v>169</v>
          </cell>
        </row>
        <row r="1553">
          <cell r="E1553">
            <v>10</v>
          </cell>
          <cell r="F1553">
            <v>16</v>
          </cell>
          <cell r="J1553">
            <v>-4238.2418399999997</v>
          </cell>
          <cell r="N1553">
            <v>10</v>
          </cell>
          <cell r="R1553" t="str">
            <v>169187229233</v>
          </cell>
          <cell r="S1553" t="str">
            <v>169187229</v>
          </cell>
          <cell r="T1553" t="str">
            <v>169187</v>
          </cell>
          <cell r="U1553" t="str">
            <v>169</v>
          </cell>
        </row>
        <row r="1554">
          <cell r="E1554">
            <v>10</v>
          </cell>
          <cell r="F1554">
            <v>16</v>
          </cell>
          <cell r="J1554">
            <v>-72695.736212399992</v>
          </cell>
          <cell r="N1554">
            <v>10</v>
          </cell>
          <cell r="R1554" t="str">
            <v>169187229234</v>
          </cell>
          <cell r="S1554" t="str">
            <v>169187229</v>
          </cell>
          <cell r="T1554" t="str">
            <v>169187</v>
          </cell>
          <cell r="U1554" t="str">
            <v>169</v>
          </cell>
        </row>
        <row r="1555">
          <cell r="E1555">
            <v>10</v>
          </cell>
          <cell r="F1555">
            <v>16</v>
          </cell>
          <cell r="J1555">
            <v>-188664.80724756001</v>
          </cell>
          <cell r="N1555">
            <v>10</v>
          </cell>
          <cell r="R1555" t="str">
            <v>169187205999</v>
          </cell>
          <cell r="S1555" t="str">
            <v>169187205</v>
          </cell>
          <cell r="T1555" t="str">
            <v>169187</v>
          </cell>
          <cell r="U1555" t="str">
            <v>169</v>
          </cell>
        </row>
        <row r="1556">
          <cell r="E1556">
            <v>10</v>
          </cell>
          <cell r="F1556">
            <v>16</v>
          </cell>
          <cell r="J1556">
            <v>-3328.9858770000001</v>
          </cell>
          <cell r="N1556">
            <v>10</v>
          </cell>
          <cell r="R1556" t="str">
            <v>169187206207</v>
          </cell>
          <cell r="S1556" t="str">
            <v>169187206</v>
          </cell>
          <cell r="T1556" t="str">
            <v>169187</v>
          </cell>
          <cell r="U1556" t="str">
            <v>169</v>
          </cell>
        </row>
        <row r="1557">
          <cell r="E1557">
            <v>10</v>
          </cell>
          <cell r="F1557">
            <v>16</v>
          </cell>
          <cell r="J1557">
            <v>245548.6715955</v>
          </cell>
          <cell r="N1557">
            <v>10</v>
          </cell>
          <cell r="R1557" t="str">
            <v>169187206208</v>
          </cell>
          <cell r="S1557" t="str">
            <v>169187206</v>
          </cell>
          <cell r="T1557" t="str">
            <v>169187</v>
          </cell>
          <cell r="U1557" t="str">
            <v>169</v>
          </cell>
        </row>
        <row r="1558">
          <cell r="E1558">
            <v>10</v>
          </cell>
          <cell r="F1558">
            <v>16</v>
          </cell>
          <cell r="J1558">
            <v>-23941.489881959998</v>
          </cell>
          <cell r="N1558">
            <v>10</v>
          </cell>
          <cell r="R1558" t="str">
            <v>169187206209</v>
          </cell>
          <cell r="S1558" t="str">
            <v>169187206</v>
          </cell>
          <cell r="T1558" t="str">
            <v>169187</v>
          </cell>
          <cell r="U1558" t="str">
            <v>169</v>
          </cell>
        </row>
        <row r="1559">
          <cell r="E1559">
            <v>10</v>
          </cell>
          <cell r="F1559">
            <v>16</v>
          </cell>
          <cell r="J1559">
            <v>-1.1487110249999999</v>
          </cell>
          <cell r="N1559">
            <v>10</v>
          </cell>
          <cell r="R1559" t="str">
            <v>169187236305</v>
          </cell>
          <cell r="S1559" t="str">
            <v>169187236</v>
          </cell>
          <cell r="T1559" t="str">
            <v>169187</v>
          </cell>
          <cell r="U1559" t="str">
            <v>169</v>
          </cell>
        </row>
        <row r="1560">
          <cell r="E1560">
            <v>10</v>
          </cell>
          <cell r="F1560">
            <v>16</v>
          </cell>
          <cell r="J1560">
            <v>3485084.8571518352</v>
          </cell>
          <cell r="N1560">
            <v>10</v>
          </cell>
          <cell r="R1560" t="str">
            <v>169170175178</v>
          </cell>
          <cell r="S1560" t="str">
            <v>169170175</v>
          </cell>
          <cell r="T1560" t="str">
            <v>169170</v>
          </cell>
          <cell r="U1560" t="str">
            <v>169</v>
          </cell>
        </row>
        <row r="1561">
          <cell r="E1561">
            <v>26</v>
          </cell>
          <cell r="F1561">
            <v>16</v>
          </cell>
          <cell r="J1561">
            <v>-66727</v>
          </cell>
          <cell r="N1561">
            <v>26</v>
          </cell>
          <cell r="R1561" t="str">
            <v>002546395479</v>
          </cell>
          <cell r="S1561" t="str">
            <v>002546395</v>
          </cell>
          <cell r="T1561" t="str">
            <v>002546</v>
          </cell>
          <cell r="U1561" t="str">
            <v>002</v>
          </cell>
        </row>
        <row r="1562">
          <cell r="E1562">
            <v>26</v>
          </cell>
          <cell r="F1562">
            <v>16</v>
          </cell>
          <cell r="J1562">
            <v>20806</v>
          </cell>
          <cell r="N1562">
            <v>26</v>
          </cell>
          <cell r="R1562" t="str">
            <v>003547474425</v>
          </cell>
          <cell r="S1562" t="str">
            <v>003547474</v>
          </cell>
          <cell r="T1562" t="str">
            <v>003547</v>
          </cell>
          <cell r="U1562" t="str">
            <v>003</v>
          </cell>
        </row>
        <row r="1563">
          <cell r="E1563">
            <v>26</v>
          </cell>
          <cell r="F1563">
            <v>16</v>
          </cell>
          <cell r="J1563">
            <v>0</v>
          </cell>
          <cell r="N1563">
            <v>26</v>
          </cell>
          <cell r="R1563" t="str">
            <v>004043999999</v>
          </cell>
          <cell r="S1563" t="str">
            <v>004043999</v>
          </cell>
          <cell r="T1563" t="str">
            <v>004043</v>
          </cell>
          <cell r="U1563" t="str">
            <v>004</v>
          </cell>
        </row>
        <row r="1564">
          <cell r="E1564">
            <v>26</v>
          </cell>
          <cell r="F1564">
            <v>16</v>
          </cell>
          <cell r="J1564">
            <v>34423</v>
          </cell>
          <cell r="N1564">
            <v>26</v>
          </cell>
          <cell r="R1564" t="str">
            <v>005046047051</v>
          </cell>
          <cell r="S1564" t="str">
            <v>005046047</v>
          </cell>
          <cell r="T1564" t="str">
            <v>005046</v>
          </cell>
          <cell r="U1564" t="str">
            <v>005</v>
          </cell>
        </row>
        <row r="1565">
          <cell r="E1565">
            <v>26</v>
          </cell>
          <cell r="F1565">
            <v>16</v>
          </cell>
          <cell r="J1565">
            <v>0</v>
          </cell>
          <cell r="N1565">
            <v>26</v>
          </cell>
          <cell r="R1565" t="str">
            <v>005062063999</v>
          </cell>
          <cell r="S1565" t="str">
            <v>005062063</v>
          </cell>
          <cell r="T1565" t="str">
            <v>005062</v>
          </cell>
          <cell r="U1565" t="str">
            <v>005</v>
          </cell>
        </row>
        <row r="1566">
          <cell r="E1566">
            <v>26</v>
          </cell>
          <cell r="F1566">
            <v>16</v>
          </cell>
          <cell r="J1566">
            <v>0</v>
          </cell>
          <cell r="N1566">
            <v>26</v>
          </cell>
          <cell r="R1566" t="str">
            <v>005062064999</v>
          </cell>
          <cell r="S1566" t="str">
            <v>005062064</v>
          </cell>
          <cell r="T1566" t="str">
            <v>005062</v>
          </cell>
          <cell r="U1566" t="str">
            <v>005</v>
          </cell>
        </row>
        <row r="1567">
          <cell r="E1567">
            <v>26</v>
          </cell>
          <cell r="F1567">
            <v>16</v>
          </cell>
          <cell r="J1567">
            <v>500</v>
          </cell>
          <cell r="N1567">
            <v>26</v>
          </cell>
          <cell r="R1567" t="str">
            <v>005062065999</v>
          </cell>
          <cell r="S1567" t="str">
            <v>005062065</v>
          </cell>
          <cell r="T1567" t="str">
            <v>005062</v>
          </cell>
          <cell r="U1567" t="str">
            <v>005</v>
          </cell>
        </row>
        <row r="1568">
          <cell r="E1568">
            <v>26</v>
          </cell>
          <cell r="F1568">
            <v>16</v>
          </cell>
          <cell r="J1568">
            <v>0</v>
          </cell>
          <cell r="N1568">
            <v>26</v>
          </cell>
          <cell r="R1568" t="str">
            <v>005062066999</v>
          </cell>
          <cell r="S1568" t="str">
            <v>005062066</v>
          </cell>
          <cell r="T1568" t="str">
            <v>005062</v>
          </cell>
          <cell r="U1568" t="str">
            <v>005</v>
          </cell>
        </row>
        <row r="1569">
          <cell r="E1569">
            <v>26</v>
          </cell>
          <cell r="F1569">
            <v>16</v>
          </cell>
          <cell r="J1569">
            <v>0</v>
          </cell>
          <cell r="N1569">
            <v>26</v>
          </cell>
          <cell r="R1569" t="str">
            <v>005062067999</v>
          </cell>
          <cell r="S1569" t="str">
            <v>005062067</v>
          </cell>
          <cell r="T1569" t="str">
            <v>005062</v>
          </cell>
          <cell r="U1569" t="str">
            <v>005</v>
          </cell>
        </row>
        <row r="1570">
          <cell r="E1570">
            <v>26</v>
          </cell>
          <cell r="F1570">
            <v>16</v>
          </cell>
          <cell r="J1570">
            <v>0</v>
          </cell>
          <cell r="N1570">
            <v>26</v>
          </cell>
          <cell r="R1570" t="str">
            <v>005062068999</v>
          </cell>
          <cell r="S1570" t="str">
            <v>005062068</v>
          </cell>
          <cell r="T1570" t="str">
            <v>005062</v>
          </cell>
          <cell r="U1570" t="str">
            <v>005</v>
          </cell>
        </row>
        <row r="1571">
          <cell r="E1571">
            <v>26</v>
          </cell>
          <cell r="F1571">
            <v>16</v>
          </cell>
          <cell r="J1571">
            <v>19817</v>
          </cell>
          <cell r="N1571">
            <v>26</v>
          </cell>
          <cell r="R1571" t="str">
            <v>005062069091</v>
          </cell>
          <cell r="S1571" t="str">
            <v>005062069</v>
          </cell>
          <cell r="T1571" t="str">
            <v>005062</v>
          </cell>
          <cell r="U1571" t="str">
            <v>005</v>
          </cell>
        </row>
        <row r="1572">
          <cell r="E1572">
            <v>26</v>
          </cell>
          <cell r="F1572">
            <v>16</v>
          </cell>
          <cell r="J1572">
            <v>0</v>
          </cell>
          <cell r="N1572">
            <v>26</v>
          </cell>
          <cell r="R1572" t="str">
            <v>005062070095</v>
          </cell>
          <cell r="S1572" t="str">
            <v>005062070</v>
          </cell>
          <cell r="T1572" t="str">
            <v>005062</v>
          </cell>
          <cell r="U1572" t="str">
            <v>005</v>
          </cell>
        </row>
        <row r="1573">
          <cell r="E1573">
            <v>26</v>
          </cell>
          <cell r="F1573">
            <v>16</v>
          </cell>
          <cell r="J1573">
            <v>0</v>
          </cell>
          <cell r="N1573">
            <v>26</v>
          </cell>
          <cell r="R1573" t="str">
            <v>005062071999</v>
          </cell>
          <cell r="S1573" t="str">
            <v>005062071</v>
          </cell>
          <cell r="T1573" t="str">
            <v>005062</v>
          </cell>
          <cell r="U1573" t="str">
            <v>005</v>
          </cell>
        </row>
        <row r="1574">
          <cell r="E1574">
            <v>26</v>
          </cell>
          <cell r="F1574">
            <v>16</v>
          </cell>
          <cell r="J1574">
            <v>0</v>
          </cell>
          <cell r="N1574">
            <v>26</v>
          </cell>
          <cell r="R1574" t="str">
            <v>005062072999</v>
          </cell>
          <cell r="S1574" t="str">
            <v>005062072</v>
          </cell>
          <cell r="T1574" t="str">
            <v>005062</v>
          </cell>
          <cell r="U1574" t="str">
            <v>005</v>
          </cell>
        </row>
        <row r="1575">
          <cell r="E1575">
            <v>26</v>
          </cell>
          <cell r="F1575">
            <v>16</v>
          </cell>
          <cell r="J1575">
            <v>0</v>
          </cell>
          <cell r="N1575">
            <v>26</v>
          </cell>
          <cell r="R1575" t="str">
            <v>005062073999</v>
          </cell>
          <cell r="S1575" t="str">
            <v>005062073</v>
          </cell>
          <cell r="T1575" t="str">
            <v>005062</v>
          </cell>
          <cell r="U1575" t="str">
            <v>005</v>
          </cell>
        </row>
        <row r="1576">
          <cell r="E1576">
            <v>26</v>
          </cell>
          <cell r="F1576">
            <v>16</v>
          </cell>
          <cell r="J1576">
            <v>46</v>
          </cell>
          <cell r="N1576">
            <v>26</v>
          </cell>
          <cell r="R1576" t="str">
            <v>005062074999</v>
          </cell>
          <cell r="S1576" t="str">
            <v>005062074</v>
          </cell>
          <cell r="T1576" t="str">
            <v>005062</v>
          </cell>
          <cell r="U1576" t="str">
            <v>005</v>
          </cell>
        </row>
        <row r="1577">
          <cell r="E1577">
            <v>26</v>
          </cell>
          <cell r="F1577">
            <v>16</v>
          </cell>
          <cell r="J1577">
            <v>0</v>
          </cell>
          <cell r="N1577">
            <v>26</v>
          </cell>
          <cell r="R1577" t="str">
            <v>005062075999</v>
          </cell>
          <cell r="S1577" t="str">
            <v>005062075</v>
          </cell>
          <cell r="T1577" t="str">
            <v>005062</v>
          </cell>
          <cell r="U1577" t="str">
            <v>005</v>
          </cell>
        </row>
        <row r="1578">
          <cell r="E1578">
            <v>26</v>
          </cell>
          <cell r="F1578">
            <v>16</v>
          </cell>
          <cell r="J1578">
            <v>0</v>
          </cell>
          <cell r="N1578">
            <v>26</v>
          </cell>
          <cell r="R1578" t="str">
            <v>005062076999</v>
          </cell>
          <cell r="S1578" t="str">
            <v>005062076</v>
          </cell>
          <cell r="T1578" t="str">
            <v>005062</v>
          </cell>
          <cell r="U1578" t="str">
            <v>005</v>
          </cell>
        </row>
        <row r="1579">
          <cell r="E1579">
            <v>26</v>
          </cell>
          <cell r="F1579">
            <v>16</v>
          </cell>
          <cell r="J1579">
            <v>0</v>
          </cell>
          <cell r="N1579">
            <v>26</v>
          </cell>
          <cell r="R1579" t="str">
            <v>005062471455</v>
          </cell>
          <cell r="S1579" t="str">
            <v>005062471</v>
          </cell>
          <cell r="T1579" t="str">
            <v>005062</v>
          </cell>
          <cell r="U1579" t="str">
            <v>005</v>
          </cell>
        </row>
        <row r="1580">
          <cell r="E1580">
            <v>26</v>
          </cell>
          <cell r="F1580">
            <v>16</v>
          </cell>
          <cell r="J1580">
            <v>0</v>
          </cell>
          <cell r="N1580">
            <v>26</v>
          </cell>
          <cell r="R1580" t="str">
            <v>005062077999</v>
          </cell>
          <cell r="S1580" t="str">
            <v>005062077</v>
          </cell>
          <cell r="T1580" t="str">
            <v>005062</v>
          </cell>
          <cell r="U1580" t="str">
            <v>005</v>
          </cell>
        </row>
        <row r="1581">
          <cell r="E1581">
            <v>26</v>
          </cell>
          <cell r="F1581">
            <v>16</v>
          </cell>
          <cell r="J1581">
            <v>0</v>
          </cell>
          <cell r="N1581">
            <v>26</v>
          </cell>
          <cell r="R1581" t="str">
            <v>005062078999</v>
          </cell>
          <cell r="S1581" t="str">
            <v>005062078</v>
          </cell>
          <cell r="T1581" t="str">
            <v>005062</v>
          </cell>
          <cell r="U1581" t="str">
            <v>005</v>
          </cell>
        </row>
        <row r="1582">
          <cell r="E1582">
            <v>26</v>
          </cell>
          <cell r="F1582">
            <v>16</v>
          </cell>
          <cell r="J1582">
            <v>0</v>
          </cell>
          <cell r="N1582">
            <v>26</v>
          </cell>
          <cell r="R1582" t="str">
            <v>005062079999</v>
          </cell>
          <cell r="S1582" t="str">
            <v>005062079</v>
          </cell>
          <cell r="T1582" t="str">
            <v>005062</v>
          </cell>
          <cell r="U1582" t="str">
            <v>005</v>
          </cell>
        </row>
        <row r="1583">
          <cell r="E1583">
            <v>26</v>
          </cell>
          <cell r="F1583">
            <v>16</v>
          </cell>
          <cell r="J1583">
            <v>4000</v>
          </cell>
          <cell r="N1583">
            <v>26</v>
          </cell>
          <cell r="R1583" t="str">
            <v>005062080097</v>
          </cell>
          <cell r="S1583" t="str">
            <v>005062080</v>
          </cell>
          <cell r="T1583" t="str">
            <v>005062</v>
          </cell>
          <cell r="U1583" t="str">
            <v>005</v>
          </cell>
        </row>
        <row r="1584">
          <cell r="E1584">
            <v>26</v>
          </cell>
          <cell r="F1584">
            <v>16</v>
          </cell>
          <cell r="J1584">
            <v>103</v>
          </cell>
          <cell r="N1584">
            <v>26</v>
          </cell>
          <cell r="R1584" t="str">
            <v>005062081102</v>
          </cell>
          <cell r="S1584" t="str">
            <v>005062081</v>
          </cell>
          <cell r="T1584" t="str">
            <v>005062</v>
          </cell>
          <cell r="U1584" t="str">
            <v>005</v>
          </cell>
        </row>
        <row r="1585">
          <cell r="E1585">
            <v>26</v>
          </cell>
          <cell r="F1585">
            <v>16</v>
          </cell>
          <cell r="J1585">
            <v>5</v>
          </cell>
          <cell r="N1585">
            <v>26</v>
          </cell>
          <cell r="R1585" t="str">
            <v>005062081103</v>
          </cell>
          <cell r="S1585" t="str">
            <v>005062081</v>
          </cell>
          <cell r="T1585" t="str">
            <v>005062</v>
          </cell>
          <cell r="U1585" t="str">
            <v>005</v>
          </cell>
        </row>
        <row r="1586">
          <cell r="E1586">
            <v>26</v>
          </cell>
          <cell r="F1586">
            <v>16</v>
          </cell>
          <cell r="J1586">
            <v>0</v>
          </cell>
          <cell r="N1586">
            <v>26</v>
          </cell>
          <cell r="R1586" t="str">
            <v>005062082999</v>
          </cell>
          <cell r="S1586" t="str">
            <v>005062082</v>
          </cell>
          <cell r="T1586" t="str">
            <v>005062</v>
          </cell>
          <cell r="U1586" t="str">
            <v>005</v>
          </cell>
        </row>
        <row r="1587">
          <cell r="E1587">
            <v>26</v>
          </cell>
          <cell r="F1587">
            <v>16</v>
          </cell>
          <cell r="J1587">
            <v>0</v>
          </cell>
          <cell r="N1587">
            <v>26</v>
          </cell>
          <cell r="R1587" t="str">
            <v>005062083999</v>
          </cell>
          <cell r="S1587" t="str">
            <v>005062083</v>
          </cell>
          <cell r="T1587" t="str">
            <v>005062</v>
          </cell>
          <cell r="U1587" t="str">
            <v>005</v>
          </cell>
        </row>
        <row r="1588">
          <cell r="E1588">
            <v>26</v>
          </cell>
          <cell r="F1588">
            <v>16</v>
          </cell>
          <cell r="J1588">
            <v>9855</v>
          </cell>
          <cell r="N1588">
            <v>26</v>
          </cell>
          <cell r="R1588" t="str">
            <v>005062084999</v>
          </cell>
          <cell r="S1588" t="str">
            <v>005062084</v>
          </cell>
          <cell r="T1588" t="str">
            <v>005062</v>
          </cell>
          <cell r="U1588" t="str">
            <v>005</v>
          </cell>
        </row>
        <row r="1589">
          <cell r="E1589">
            <v>26</v>
          </cell>
          <cell r="F1589">
            <v>16</v>
          </cell>
          <cell r="J1589">
            <v>2000</v>
          </cell>
          <cell r="N1589">
            <v>26</v>
          </cell>
          <cell r="R1589" t="str">
            <v>005062085999</v>
          </cell>
          <cell r="S1589" t="str">
            <v>005062085</v>
          </cell>
          <cell r="T1589" t="str">
            <v>005062</v>
          </cell>
          <cell r="U1589" t="str">
            <v>005</v>
          </cell>
        </row>
        <row r="1590">
          <cell r="E1590">
            <v>26</v>
          </cell>
          <cell r="F1590">
            <v>16</v>
          </cell>
          <cell r="J1590">
            <v>0</v>
          </cell>
          <cell r="N1590">
            <v>26</v>
          </cell>
          <cell r="R1590" t="str">
            <v>005062086999</v>
          </cell>
          <cell r="S1590" t="str">
            <v>005062086</v>
          </cell>
          <cell r="T1590" t="str">
            <v>005062</v>
          </cell>
          <cell r="U1590" t="str">
            <v>005</v>
          </cell>
        </row>
        <row r="1591">
          <cell r="E1591">
            <v>26</v>
          </cell>
          <cell r="F1591">
            <v>16</v>
          </cell>
          <cell r="J1591">
            <v>6534</v>
          </cell>
          <cell r="N1591">
            <v>26</v>
          </cell>
          <cell r="R1591" t="str">
            <v>005062088104</v>
          </cell>
          <cell r="S1591" t="str">
            <v>005062088</v>
          </cell>
          <cell r="T1591" t="str">
            <v>005062</v>
          </cell>
          <cell r="U1591" t="str">
            <v>005</v>
          </cell>
        </row>
        <row r="1592">
          <cell r="E1592">
            <v>26</v>
          </cell>
          <cell r="F1592">
            <v>16</v>
          </cell>
          <cell r="J1592">
            <v>0</v>
          </cell>
          <cell r="N1592">
            <v>26</v>
          </cell>
          <cell r="R1592" t="str">
            <v>005046049999</v>
          </cell>
          <cell r="S1592" t="str">
            <v>005046049</v>
          </cell>
          <cell r="T1592" t="str">
            <v>005046</v>
          </cell>
          <cell r="U1592" t="str">
            <v>005</v>
          </cell>
        </row>
        <row r="1593">
          <cell r="E1593">
            <v>26</v>
          </cell>
          <cell r="F1593">
            <v>16</v>
          </cell>
          <cell r="J1593">
            <v>0</v>
          </cell>
          <cell r="N1593">
            <v>26</v>
          </cell>
          <cell r="R1593" t="str">
            <v>005062089999</v>
          </cell>
          <cell r="S1593" t="str">
            <v>005062089</v>
          </cell>
          <cell r="T1593" t="str">
            <v>005062</v>
          </cell>
          <cell r="U1593" t="str">
            <v>005</v>
          </cell>
        </row>
        <row r="1594">
          <cell r="E1594">
            <v>26</v>
          </cell>
          <cell r="F1594">
            <v>16</v>
          </cell>
          <cell r="J1594">
            <v>0</v>
          </cell>
          <cell r="N1594">
            <v>26</v>
          </cell>
          <cell r="R1594" t="str">
            <v>005062123999</v>
          </cell>
          <cell r="S1594" t="str">
            <v>005062123</v>
          </cell>
          <cell r="T1594" t="str">
            <v>005062</v>
          </cell>
          <cell r="U1594" t="str">
            <v>005</v>
          </cell>
        </row>
        <row r="1595">
          <cell r="E1595">
            <v>26</v>
          </cell>
          <cell r="F1595">
            <v>16</v>
          </cell>
          <cell r="J1595">
            <v>727</v>
          </cell>
          <cell r="N1595">
            <v>26</v>
          </cell>
          <cell r="R1595" t="str">
            <v>005062125999</v>
          </cell>
          <cell r="S1595" t="str">
            <v>005062125</v>
          </cell>
          <cell r="T1595" t="str">
            <v>005062</v>
          </cell>
          <cell r="U1595" t="str">
            <v>005</v>
          </cell>
        </row>
        <row r="1596">
          <cell r="E1596">
            <v>26</v>
          </cell>
          <cell r="F1596">
            <v>16</v>
          </cell>
          <cell r="J1596">
            <v>0</v>
          </cell>
          <cell r="N1596">
            <v>26</v>
          </cell>
          <cell r="R1596" t="str">
            <v>005062471456</v>
          </cell>
          <cell r="S1596" t="str">
            <v>005062471</v>
          </cell>
          <cell r="T1596" t="str">
            <v>005062</v>
          </cell>
          <cell r="U1596" t="str">
            <v>005</v>
          </cell>
        </row>
        <row r="1597">
          <cell r="E1597">
            <v>26</v>
          </cell>
          <cell r="F1597">
            <v>16</v>
          </cell>
          <cell r="J1597">
            <v>0</v>
          </cell>
          <cell r="N1597">
            <v>26</v>
          </cell>
          <cell r="R1597" t="str">
            <v>004044999999</v>
          </cell>
          <cell r="S1597" t="str">
            <v>004044999</v>
          </cell>
          <cell r="T1597" t="str">
            <v>004044</v>
          </cell>
          <cell r="U1597" t="str">
            <v>004</v>
          </cell>
        </row>
        <row r="1598">
          <cell r="E1598">
            <v>26</v>
          </cell>
          <cell r="F1598">
            <v>16</v>
          </cell>
          <cell r="J1598">
            <v>16000</v>
          </cell>
          <cell r="N1598">
            <v>26</v>
          </cell>
          <cell r="R1598" t="str">
            <v>111888888112</v>
          </cell>
          <cell r="S1598" t="str">
            <v>111888888</v>
          </cell>
          <cell r="T1598" t="str">
            <v>111888</v>
          </cell>
          <cell r="U1598" t="str">
            <v>111</v>
          </cell>
        </row>
        <row r="1599">
          <cell r="E1599">
            <v>26</v>
          </cell>
          <cell r="F1599">
            <v>16</v>
          </cell>
          <cell r="J1599">
            <v>0</v>
          </cell>
          <cell r="N1599">
            <v>26</v>
          </cell>
          <cell r="R1599" t="str">
            <v>106336108999</v>
          </cell>
          <cell r="S1599" t="str">
            <v>106336108</v>
          </cell>
          <cell r="T1599" t="str">
            <v>106336</v>
          </cell>
          <cell r="U1599" t="str">
            <v>106</v>
          </cell>
        </row>
        <row r="1600">
          <cell r="E1600">
            <v>26</v>
          </cell>
          <cell r="F1600">
            <v>16</v>
          </cell>
          <cell r="J1600">
            <v>0</v>
          </cell>
          <cell r="N1600">
            <v>26</v>
          </cell>
          <cell r="R1600" t="str">
            <v>106337110999</v>
          </cell>
          <cell r="S1600" t="str">
            <v>106337110</v>
          </cell>
          <cell r="T1600" t="str">
            <v>106337</v>
          </cell>
          <cell r="U1600" t="str">
            <v>106</v>
          </cell>
        </row>
        <row r="1601">
          <cell r="E1601">
            <v>26</v>
          </cell>
          <cell r="F1601">
            <v>16</v>
          </cell>
          <cell r="J1601">
            <v>569429</v>
          </cell>
          <cell r="N1601">
            <v>26</v>
          </cell>
          <cell r="R1601" t="str">
            <v>126127128129</v>
          </cell>
          <cell r="S1601" t="str">
            <v>126127128</v>
          </cell>
          <cell r="T1601" t="str">
            <v>126127</v>
          </cell>
          <cell r="U1601" t="str">
            <v>126</v>
          </cell>
        </row>
        <row r="1602">
          <cell r="E1602">
            <v>26</v>
          </cell>
          <cell r="F1602">
            <v>16</v>
          </cell>
          <cell r="J1602">
            <v>0</v>
          </cell>
          <cell r="N1602">
            <v>26</v>
          </cell>
          <cell r="R1602" t="str">
            <v>126127148999</v>
          </cell>
          <cell r="S1602" t="str">
            <v>126127148</v>
          </cell>
          <cell r="T1602" t="str">
            <v>126127</v>
          </cell>
          <cell r="U1602" t="str">
            <v>126</v>
          </cell>
        </row>
        <row r="1603">
          <cell r="E1603">
            <v>26</v>
          </cell>
          <cell r="F1603">
            <v>16</v>
          </cell>
          <cell r="J1603">
            <v>0</v>
          </cell>
          <cell r="N1603">
            <v>26</v>
          </cell>
          <cell r="R1603" t="str">
            <v>126149150151</v>
          </cell>
          <cell r="S1603" t="str">
            <v>126149150</v>
          </cell>
          <cell r="T1603" t="str">
            <v>126149</v>
          </cell>
          <cell r="U1603" t="str">
            <v>126</v>
          </cell>
        </row>
        <row r="1604">
          <cell r="E1604">
            <v>26</v>
          </cell>
          <cell r="F1604">
            <v>16</v>
          </cell>
          <cell r="J1604">
            <v>0</v>
          </cell>
          <cell r="N1604">
            <v>26</v>
          </cell>
          <cell r="R1604" t="str">
            <v>126149333155</v>
          </cell>
          <cell r="S1604" t="str">
            <v>126149333</v>
          </cell>
          <cell r="T1604" t="str">
            <v>126149</v>
          </cell>
          <cell r="U1604" t="str">
            <v>126</v>
          </cell>
        </row>
        <row r="1605">
          <cell r="E1605">
            <v>26</v>
          </cell>
          <cell r="F1605">
            <v>16</v>
          </cell>
          <cell r="J1605">
            <v>200181</v>
          </cell>
          <cell r="N1605">
            <v>26</v>
          </cell>
          <cell r="R1605" t="str">
            <v>126149157999</v>
          </cell>
          <cell r="S1605" t="str">
            <v>126149157</v>
          </cell>
          <cell r="T1605" t="str">
            <v>126149</v>
          </cell>
          <cell r="U1605" t="str">
            <v>126</v>
          </cell>
        </row>
        <row r="1606">
          <cell r="E1606">
            <v>26</v>
          </cell>
          <cell r="F1606">
            <v>16</v>
          </cell>
          <cell r="J1606">
            <v>0</v>
          </cell>
          <cell r="N1606">
            <v>26</v>
          </cell>
          <cell r="R1606" t="str">
            <v>126149158999</v>
          </cell>
          <cell r="S1606" t="str">
            <v>126149158</v>
          </cell>
          <cell r="T1606" t="str">
            <v>126149</v>
          </cell>
          <cell r="U1606" t="str">
            <v>126</v>
          </cell>
        </row>
        <row r="1607">
          <cell r="E1607">
            <v>26</v>
          </cell>
          <cell r="F1607">
            <v>16</v>
          </cell>
          <cell r="J1607">
            <v>0</v>
          </cell>
          <cell r="N1607">
            <v>26</v>
          </cell>
          <cell r="R1607" t="str">
            <v>126149334159</v>
          </cell>
          <cell r="S1607" t="str">
            <v>126149334</v>
          </cell>
          <cell r="T1607" t="str">
            <v>126149</v>
          </cell>
          <cell r="U1607" t="str">
            <v>126</v>
          </cell>
        </row>
        <row r="1608">
          <cell r="E1608">
            <v>26</v>
          </cell>
          <cell r="F1608">
            <v>16</v>
          </cell>
          <cell r="J1608">
            <v>0</v>
          </cell>
          <cell r="N1608">
            <v>26</v>
          </cell>
          <cell r="R1608" t="str">
            <v>126149161322</v>
          </cell>
          <cell r="S1608" t="str">
            <v>126149161</v>
          </cell>
          <cell r="T1608" t="str">
            <v>126149</v>
          </cell>
          <cell r="U1608" t="str">
            <v>126</v>
          </cell>
        </row>
        <row r="1609">
          <cell r="E1609">
            <v>26</v>
          </cell>
          <cell r="F1609">
            <v>16</v>
          </cell>
          <cell r="J1609">
            <v>0</v>
          </cell>
          <cell r="N1609">
            <v>26</v>
          </cell>
          <cell r="R1609" t="str">
            <v>126149162166</v>
          </cell>
          <cell r="S1609" t="str">
            <v>126149162</v>
          </cell>
          <cell r="T1609" t="str">
            <v>126149</v>
          </cell>
          <cell r="U1609" t="str">
            <v>126</v>
          </cell>
        </row>
        <row r="1610">
          <cell r="E1610">
            <v>26</v>
          </cell>
          <cell r="F1610">
            <v>16</v>
          </cell>
          <cell r="J1610">
            <v>0</v>
          </cell>
          <cell r="N1610">
            <v>26</v>
          </cell>
          <cell r="R1610" t="str">
            <v>126149168533</v>
          </cell>
          <cell r="S1610" t="str">
            <v>126149168</v>
          </cell>
          <cell r="T1610" t="str">
            <v>126149</v>
          </cell>
          <cell r="U1610" t="str">
            <v>126</v>
          </cell>
        </row>
        <row r="1611">
          <cell r="E1611">
            <v>26</v>
          </cell>
          <cell r="F1611">
            <v>16</v>
          </cell>
          <cell r="J1611">
            <v>0</v>
          </cell>
          <cell r="N1611">
            <v>26</v>
          </cell>
          <cell r="R1611" t="str">
            <v>169170171172</v>
          </cell>
          <cell r="S1611" t="str">
            <v>169170171</v>
          </cell>
          <cell r="T1611" t="str">
            <v>169170</v>
          </cell>
          <cell r="U1611" t="str">
            <v>169</v>
          </cell>
        </row>
        <row r="1612">
          <cell r="E1612">
            <v>26</v>
          </cell>
          <cell r="F1612">
            <v>16</v>
          </cell>
          <cell r="J1612">
            <v>186499</v>
          </cell>
          <cell r="N1612">
            <v>26</v>
          </cell>
          <cell r="R1612" t="str">
            <v>169170175176</v>
          </cell>
          <cell r="S1612" t="str">
            <v>169170175</v>
          </cell>
          <cell r="T1612" t="str">
            <v>169170</v>
          </cell>
          <cell r="U1612" t="str">
            <v>169</v>
          </cell>
        </row>
        <row r="1613">
          <cell r="E1613">
            <v>26</v>
          </cell>
          <cell r="F1613">
            <v>16</v>
          </cell>
          <cell r="J1613">
            <v>-623108</v>
          </cell>
          <cell r="N1613">
            <v>26</v>
          </cell>
          <cell r="R1613" t="str">
            <v>169180181999</v>
          </cell>
          <cell r="S1613" t="str">
            <v>169180181</v>
          </cell>
          <cell r="T1613" t="str">
            <v>169180</v>
          </cell>
          <cell r="U1613" t="str">
            <v>169</v>
          </cell>
        </row>
        <row r="1614">
          <cell r="E1614">
            <v>26</v>
          </cell>
          <cell r="F1614">
            <v>16</v>
          </cell>
          <cell r="J1614">
            <v>0</v>
          </cell>
          <cell r="N1614">
            <v>26</v>
          </cell>
          <cell r="R1614" t="str">
            <v>169180182999</v>
          </cell>
          <cell r="S1614" t="str">
            <v>169180182</v>
          </cell>
          <cell r="T1614" t="str">
            <v>169180</v>
          </cell>
          <cell r="U1614" t="str">
            <v>169</v>
          </cell>
        </row>
        <row r="1615">
          <cell r="E1615">
            <v>26</v>
          </cell>
          <cell r="F1615">
            <v>16</v>
          </cell>
          <cell r="J1615">
            <v>0</v>
          </cell>
          <cell r="N1615">
            <v>26</v>
          </cell>
          <cell r="R1615" t="str">
            <v>169180183999</v>
          </cell>
          <cell r="S1615" t="str">
            <v>169180183</v>
          </cell>
          <cell r="T1615" t="str">
            <v>169180</v>
          </cell>
          <cell r="U1615" t="str">
            <v>169</v>
          </cell>
        </row>
        <row r="1616">
          <cell r="E1616">
            <v>26</v>
          </cell>
          <cell r="F1616">
            <v>16</v>
          </cell>
          <cell r="J1616">
            <v>0</v>
          </cell>
          <cell r="N1616">
            <v>26</v>
          </cell>
          <cell r="R1616" t="str">
            <v>169180184185</v>
          </cell>
          <cell r="S1616" t="str">
            <v>169180184</v>
          </cell>
          <cell r="T1616" t="str">
            <v>169180</v>
          </cell>
          <cell r="U1616" t="str">
            <v>169</v>
          </cell>
        </row>
        <row r="1617">
          <cell r="E1617">
            <v>26</v>
          </cell>
          <cell r="F1617">
            <v>16</v>
          </cell>
          <cell r="J1617">
            <v>-381090</v>
          </cell>
          <cell r="N1617">
            <v>26</v>
          </cell>
          <cell r="R1617" t="str">
            <v>169187188189</v>
          </cell>
          <cell r="S1617" t="str">
            <v>169187188</v>
          </cell>
          <cell r="T1617" t="str">
            <v>169187</v>
          </cell>
          <cell r="U1617" t="str">
            <v>169</v>
          </cell>
        </row>
        <row r="1618">
          <cell r="E1618">
            <v>26</v>
          </cell>
          <cell r="F1618">
            <v>16</v>
          </cell>
          <cell r="J1618">
            <v>0</v>
          </cell>
          <cell r="N1618">
            <v>26</v>
          </cell>
          <cell r="R1618" t="str">
            <v>169187191192</v>
          </cell>
          <cell r="S1618" t="str">
            <v>169187191</v>
          </cell>
          <cell r="T1618" t="str">
            <v>169187</v>
          </cell>
          <cell r="U1618" t="str">
            <v>169</v>
          </cell>
        </row>
        <row r="1619">
          <cell r="E1619">
            <v>26</v>
          </cell>
          <cell r="F1619">
            <v>16</v>
          </cell>
          <cell r="J1619">
            <v>0</v>
          </cell>
          <cell r="N1619">
            <v>26</v>
          </cell>
          <cell r="R1619" t="str">
            <v>169187199202</v>
          </cell>
          <cell r="S1619" t="str">
            <v>169187199</v>
          </cell>
          <cell r="T1619" t="str">
            <v>169187</v>
          </cell>
          <cell r="U1619" t="str">
            <v>169</v>
          </cell>
        </row>
        <row r="1620">
          <cell r="E1620">
            <v>26</v>
          </cell>
          <cell r="F1620">
            <v>16</v>
          </cell>
          <cell r="J1620">
            <v>0</v>
          </cell>
          <cell r="N1620">
            <v>26</v>
          </cell>
          <cell r="R1620" t="str">
            <v>169187205999</v>
          </cell>
          <cell r="S1620" t="str">
            <v>169187205</v>
          </cell>
          <cell r="T1620" t="str">
            <v>169187</v>
          </cell>
          <cell r="U1620" t="str">
            <v>169</v>
          </cell>
        </row>
        <row r="1621">
          <cell r="E1621">
            <v>26</v>
          </cell>
          <cell r="F1621">
            <v>16</v>
          </cell>
          <cell r="J1621">
            <v>0</v>
          </cell>
          <cell r="N1621">
            <v>26</v>
          </cell>
          <cell r="R1621" t="str">
            <v>169187206207</v>
          </cell>
          <cell r="S1621" t="str">
            <v>169187206</v>
          </cell>
          <cell r="T1621" t="str">
            <v>169187</v>
          </cell>
          <cell r="U1621" t="str">
            <v>169</v>
          </cell>
        </row>
        <row r="1622">
          <cell r="E1622">
            <v>26</v>
          </cell>
          <cell r="F1622">
            <v>16</v>
          </cell>
          <cell r="J1622">
            <v>0</v>
          </cell>
          <cell r="N1622">
            <v>26</v>
          </cell>
          <cell r="R1622" t="str">
            <v>169187210212</v>
          </cell>
          <cell r="S1622" t="str">
            <v>169187210</v>
          </cell>
          <cell r="T1622" t="str">
            <v>169187</v>
          </cell>
          <cell r="U1622" t="str">
            <v>169</v>
          </cell>
        </row>
        <row r="1623">
          <cell r="E1623">
            <v>26</v>
          </cell>
          <cell r="F1623">
            <v>16</v>
          </cell>
          <cell r="J1623">
            <v>0</v>
          </cell>
          <cell r="N1623">
            <v>26</v>
          </cell>
          <cell r="R1623" t="str">
            <v>169187229230</v>
          </cell>
          <cell r="S1623" t="str">
            <v>169187229</v>
          </cell>
          <cell r="T1623" t="str">
            <v>169187</v>
          </cell>
          <cell r="U1623" t="str">
            <v>169</v>
          </cell>
        </row>
        <row r="1624">
          <cell r="E1624">
            <v>26</v>
          </cell>
          <cell r="F1624">
            <v>16</v>
          </cell>
          <cell r="J1624">
            <v>0</v>
          </cell>
          <cell r="N1624">
            <v>26</v>
          </cell>
          <cell r="R1624" t="str">
            <v>126149168534</v>
          </cell>
          <cell r="S1624" t="str">
            <v>126149168</v>
          </cell>
          <cell r="T1624" t="str">
            <v>126149</v>
          </cell>
          <cell r="U1624" t="str">
            <v>126</v>
          </cell>
        </row>
        <row r="1625">
          <cell r="E1625">
            <v>15</v>
          </cell>
          <cell r="F1625">
            <v>16</v>
          </cell>
          <cell r="J1625">
            <v>-341104</v>
          </cell>
          <cell r="N1625">
            <v>15</v>
          </cell>
          <cell r="R1625" t="str">
            <v>002546395479</v>
          </cell>
          <cell r="S1625" t="str">
            <v>002546395</v>
          </cell>
          <cell r="T1625" t="str">
            <v>002546</v>
          </cell>
          <cell r="U1625" t="str">
            <v>002</v>
          </cell>
        </row>
        <row r="1626">
          <cell r="E1626">
            <v>15</v>
          </cell>
          <cell r="F1626">
            <v>16</v>
          </cell>
          <cell r="J1626">
            <v>206302</v>
          </cell>
          <cell r="N1626">
            <v>15</v>
          </cell>
          <cell r="R1626" t="str">
            <v>003547474425</v>
          </cell>
          <cell r="S1626" t="str">
            <v>003547474</v>
          </cell>
          <cell r="T1626" t="str">
            <v>003547</v>
          </cell>
          <cell r="U1626" t="str">
            <v>003</v>
          </cell>
        </row>
        <row r="1627">
          <cell r="E1627">
            <v>15</v>
          </cell>
          <cell r="F1627">
            <v>16</v>
          </cell>
          <cell r="J1627">
            <v>0</v>
          </cell>
          <cell r="N1627">
            <v>15</v>
          </cell>
          <cell r="R1627" t="str">
            <v>004043999999</v>
          </cell>
          <cell r="S1627" t="str">
            <v>004043999</v>
          </cell>
          <cell r="T1627" t="str">
            <v>004043</v>
          </cell>
          <cell r="U1627" t="str">
            <v>004</v>
          </cell>
        </row>
        <row r="1628">
          <cell r="E1628">
            <v>15</v>
          </cell>
          <cell r="F1628">
            <v>16</v>
          </cell>
          <cell r="J1628">
            <v>61624</v>
          </cell>
          <cell r="N1628">
            <v>15</v>
          </cell>
          <cell r="R1628" t="str">
            <v>005046047051</v>
          </cell>
          <cell r="S1628" t="str">
            <v>005046047</v>
          </cell>
          <cell r="T1628" t="str">
            <v>005046</v>
          </cell>
          <cell r="U1628" t="str">
            <v>005</v>
          </cell>
        </row>
        <row r="1629">
          <cell r="E1629">
            <v>15</v>
          </cell>
          <cell r="F1629">
            <v>16</v>
          </cell>
          <cell r="J1629">
            <v>0</v>
          </cell>
          <cell r="N1629">
            <v>15</v>
          </cell>
          <cell r="R1629" t="str">
            <v>005062063999</v>
          </cell>
          <cell r="S1629" t="str">
            <v>005062063</v>
          </cell>
          <cell r="T1629" t="str">
            <v>005062</v>
          </cell>
          <cell r="U1629" t="str">
            <v>005</v>
          </cell>
        </row>
        <row r="1630">
          <cell r="E1630">
            <v>15</v>
          </cell>
          <cell r="F1630">
            <v>16</v>
          </cell>
          <cell r="J1630">
            <v>0</v>
          </cell>
          <cell r="N1630">
            <v>15</v>
          </cell>
          <cell r="R1630" t="str">
            <v>005062064999</v>
          </cell>
          <cell r="S1630" t="str">
            <v>005062064</v>
          </cell>
          <cell r="T1630" t="str">
            <v>005062</v>
          </cell>
          <cell r="U1630" t="str">
            <v>005</v>
          </cell>
        </row>
        <row r="1631">
          <cell r="E1631">
            <v>15</v>
          </cell>
          <cell r="F1631">
            <v>16</v>
          </cell>
          <cell r="J1631">
            <v>0</v>
          </cell>
          <cell r="N1631">
            <v>15</v>
          </cell>
          <cell r="R1631" t="str">
            <v>005062065999</v>
          </cell>
          <cell r="S1631" t="str">
            <v>005062065</v>
          </cell>
          <cell r="T1631" t="str">
            <v>005062</v>
          </cell>
          <cell r="U1631" t="str">
            <v>005</v>
          </cell>
        </row>
        <row r="1632">
          <cell r="E1632">
            <v>15</v>
          </cell>
          <cell r="F1632">
            <v>16</v>
          </cell>
          <cell r="J1632">
            <v>0</v>
          </cell>
          <cell r="N1632">
            <v>15</v>
          </cell>
          <cell r="R1632" t="str">
            <v>005062066999</v>
          </cell>
          <cell r="S1632" t="str">
            <v>005062066</v>
          </cell>
          <cell r="T1632" t="str">
            <v>005062</v>
          </cell>
          <cell r="U1632" t="str">
            <v>005</v>
          </cell>
        </row>
        <row r="1633">
          <cell r="E1633">
            <v>15</v>
          </cell>
          <cell r="F1633">
            <v>16</v>
          </cell>
          <cell r="J1633">
            <v>581</v>
          </cell>
          <cell r="N1633">
            <v>15</v>
          </cell>
          <cell r="R1633" t="str">
            <v>005062067999</v>
          </cell>
          <cell r="S1633" t="str">
            <v>005062067</v>
          </cell>
          <cell r="T1633" t="str">
            <v>005062</v>
          </cell>
          <cell r="U1633" t="str">
            <v>005</v>
          </cell>
        </row>
        <row r="1634">
          <cell r="E1634">
            <v>15</v>
          </cell>
          <cell r="F1634">
            <v>16</v>
          </cell>
          <cell r="J1634">
            <v>0</v>
          </cell>
          <cell r="N1634">
            <v>15</v>
          </cell>
          <cell r="R1634" t="str">
            <v>005062068999</v>
          </cell>
          <cell r="S1634" t="str">
            <v>005062068</v>
          </cell>
          <cell r="T1634" t="str">
            <v>005062</v>
          </cell>
          <cell r="U1634" t="str">
            <v>005</v>
          </cell>
        </row>
        <row r="1635">
          <cell r="E1635">
            <v>15</v>
          </cell>
          <cell r="F1635">
            <v>16</v>
          </cell>
          <cell r="J1635">
            <v>14430</v>
          </cell>
          <cell r="N1635">
            <v>15</v>
          </cell>
          <cell r="R1635" t="str">
            <v>005062069091</v>
          </cell>
          <cell r="S1635" t="str">
            <v>005062069</v>
          </cell>
          <cell r="T1635" t="str">
            <v>005062</v>
          </cell>
          <cell r="U1635" t="str">
            <v>005</v>
          </cell>
        </row>
        <row r="1636">
          <cell r="E1636">
            <v>15</v>
          </cell>
          <cell r="F1636">
            <v>16</v>
          </cell>
          <cell r="J1636">
            <v>0</v>
          </cell>
          <cell r="N1636">
            <v>15</v>
          </cell>
          <cell r="R1636" t="str">
            <v>005062070095</v>
          </cell>
          <cell r="S1636" t="str">
            <v>005062070</v>
          </cell>
          <cell r="T1636" t="str">
            <v>005062</v>
          </cell>
          <cell r="U1636" t="str">
            <v>005</v>
          </cell>
        </row>
        <row r="1637">
          <cell r="E1637">
            <v>15</v>
          </cell>
          <cell r="F1637">
            <v>16</v>
          </cell>
          <cell r="J1637">
            <v>0</v>
          </cell>
          <cell r="N1637">
            <v>15</v>
          </cell>
          <cell r="R1637" t="str">
            <v>005062071999</v>
          </cell>
          <cell r="S1637" t="str">
            <v>005062071</v>
          </cell>
          <cell r="T1637" t="str">
            <v>005062</v>
          </cell>
          <cell r="U1637" t="str">
            <v>005</v>
          </cell>
        </row>
        <row r="1638">
          <cell r="E1638">
            <v>15</v>
          </cell>
          <cell r="F1638">
            <v>16</v>
          </cell>
          <cell r="J1638">
            <v>0</v>
          </cell>
          <cell r="N1638">
            <v>15</v>
          </cell>
          <cell r="R1638" t="str">
            <v>005062072999</v>
          </cell>
          <cell r="S1638" t="str">
            <v>005062072</v>
          </cell>
          <cell r="T1638" t="str">
            <v>005062</v>
          </cell>
          <cell r="U1638" t="str">
            <v>005</v>
          </cell>
        </row>
        <row r="1639">
          <cell r="E1639">
            <v>15</v>
          </cell>
          <cell r="F1639">
            <v>16</v>
          </cell>
          <cell r="J1639">
            <v>0</v>
          </cell>
          <cell r="N1639">
            <v>15</v>
          </cell>
          <cell r="R1639" t="str">
            <v>005062073999</v>
          </cell>
          <cell r="S1639" t="str">
            <v>005062073</v>
          </cell>
          <cell r="T1639" t="str">
            <v>005062</v>
          </cell>
          <cell r="U1639" t="str">
            <v>005</v>
          </cell>
        </row>
        <row r="1640">
          <cell r="E1640">
            <v>15</v>
          </cell>
          <cell r="F1640">
            <v>16</v>
          </cell>
          <cell r="J1640">
            <v>0</v>
          </cell>
          <cell r="N1640">
            <v>15</v>
          </cell>
          <cell r="R1640" t="str">
            <v>005062074999</v>
          </cell>
          <cell r="S1640" t="str">
            <v>005062074</v>
          </cell>
          <cell r="T1640" t="str">
            <v>005062</v>
          </cell>
          <cell r="U1640" t="str">
            <v>005</v>
          </cell>
        </row>
        <row r="1641">
          <cell r="E1641">
            <v>15</v>
          </cell>
          <cell r="F1641">
            <v>16</v>
          </cell>
          <cell r="J1641">
            <v>0</v>
          </cell>
          <cell r="N1641">
            <v>15</v>
          </cell>
          <cell r="R1641" t="str">
            <v>005062075999</v>
          </cell>
          <cell r="S1641" t="str">
            <v>005062075</v>
          </cell>
          <cell r="T1641" t="str">
            <v>005062</v>
          </cell>
          <cell r="U1641" t="str">
            <v>005</v>
          </cell>
        </row>
        <row r="1642">
          <cell r="E1642">
            <v>15</v>
          </cell>
          <cell r="F1642">
            <v>16</v>
          </cell>
          <cell r="J1642">
            <v>0</v>
          </cell>
          <cell r="N1642">
            <v>15</v>
          </cell>
          <cell r="R1642" t="str">
            <v>005062076999</v>
          </cell>
          <cell r="S1642" t="str">
            <v>005062076</v>
          </cell>
          <cell r="T1642" t="str">
            <v>005062</v>
          </cell>
          <cell r="U1642" t="str">
            <v>005</v>
          </cell>
        </row>
        <row r="1643">
          <cell r="E1643">
            <v>15</v>
          </cell>
          <cell r="F1643">
            <v>16</v>
          </cell>
          <cell r="J1643">
            <v>0</v>
          </cell>
          <cell r="N1643">
            <v>15</v>
          </cell>
          <cell r="R1643" t="str">
            <v>005062471455</v>
          </cell>
          <cell r="S1643" t="str">
            <v>005062471</v>
          </cell>
          <cell r="T1643" t="str">
            <v>005062</v>
          </cell>
          <cell r="U1643" t="str">
            <v>005</v>
          </cell>
        </row>
        <row r="1644">
          <cell r="E1644">
            <v>15</v>
          </cell>
          <cell r="F1644">
            <v>16</v>
          </cell>
          <cell r="J1644">
            <v>1621</v>
          </cell>
          <cell r="N1644">
            <v>15</v>
          </cell>
          <cell r="R1644" t="str">
            <v>005062077999</v>
          </cell>
          <cell r="S1644" t="str">
            <v>005062077</v>
          </cell>
          <cell r="T1644" t="str">
            <v>005062</v>
          </cell>
          <cell r="U1644" t="str">
            <v>005</v>
          </cell>
        </row>
        <row r="1645">
          <cell r="E1645">
            <v>15</v>
          </cell>
          <cell r="F1645">
            <v>16</v>
          </cell>
          <cell r="J1645">
            <v>0</v>
          </cell>
          <cell r="N1645">
            <v>15</v>
          </cell>
          <cell r="R1645" t="str">
            <v>005062078999</v>
          </cell>
          <cell r="S1645" t="str">
            <v>005062078</v>
          </cell>
          <cell r="T1645" t="str">
            <v>005062</v>
          </cell>
          <cell r="U1645" t="str">
            <v>005</v>
          </cell>
        </row>
        <row r="1646">
          <cell r="E1646">
            <v>15</v>
          </cell>
          <cell r="F1646">
            <v>16</v>
          </cell>
          <cell r="J1646">
            <v>0</v>
          </cell>
          <cell r="N1646">
            <v>15</v>
          </cell>
          <cell r="R1646" t="str">
            <v>005062079999</v>
          </cell>
          <cell r="S1646" t="str">
            <v>005062079</v>
          </cell>
          <cell r="T1646" t="str">
            <v>005062</v>
          </cell>
          <cell r="U1646" t="str">
            <v>005</v>
          </cell>
        </row>
        <row r="1647">
          <cell r="E1647">
            <v>15</v>
          </cell>
          <cell r="F1647">
            <v>16</v>
          </cell>
          <cell r="J1647">
            <v>0</v>
          </cell>
          <cell r="N1647">
            <v>15</v>
          </cell>
          <cell r="R1647" t="str">
            <v>005062080097</v>
          </cell>
          <cell r="S1647" t="str">
            <v>005062080</v>
          </cell>
          <cell r="T1647" t="str">
            <v>005062</v>
          </cell>
          <cell r="U1647" t="str">
            <v>005</v>
          </cell>
        </row>
        <row r="1648">
          <cell r="E1648">
            <v>15</v>
          </cell>
          <cell r="F1648">
            <v>16</v>
          </cell>
          <cell r="J1648">
            <v>52</v>
          </cell>
          <cell r="N1648">
            <v>15</v>
          </cell>
          <cell r="R1648" t="str">
            <v>005062081102</v>
          </cell>
          <cell r="S1648" t="str">
            <v>005062081</v>
          </cell>
          <cell r="T1648" t="str">
            <v>005062</v>
          </cell>
          <cell r="U1648" t="str">
            <v>005</v>
          </cell>
        </row>
        <row r="1649">
          <cell r="E1649">
            <v>15</v>
          </cell>
          <cell r="F1649">
            <v>16</v>
          </cell>
          <cell r="J1649">
            <v>400</v>
          </cell>
          <cell r="N1649">
            <v>15</v>
          </cell>
          <cell r="R1649" t="str">
            <v>005062081103</v>
          </cell>
          <cell r="S1649" t="str">
            <v>005062081</v>
          </cell>
          <cell r="T1649" t="str">
            <v>005062</v>
          </cell>
          <cell r="U1649" t="str">
            <v>005</v>
          </cell>
        </row>
        <row r="1650">
          <cell r="E1650">
            <v>15</v>
          </cell>
          <cell r="F1650">
            <v>16</v>
          </cell>
          <cell r="J1650">
            <v>2000</v>
          </cell>
          <cell r="N1650">
            <v>15</v>
          </cell>
          <cell r="R1650" t="str">
            <v>005062082999</v>
          </cell>
          <cell r="S1650" t="str">
            <v>005062082</v>
          </cell>
          <cell r="T1650" t="str">
            <v>005062</v>
          </cell>
          <cell r="U1650" t="str">
            <v>005</v>
          </cell>
        </row>
        <row r="1651">
          <cell r="E1651">
            <v>15</v>
          </cell>
          <cell r="F1651">
            <v>16</v>
          </cell>
          <cell r="J1651">
            <v>0</v>
          </cell>
          <cell r="N1651">
            <v>15</v>
          </cell>
          <cell r="R1651" t="str">
            <v>005062083999</v>
          </cell>
          <cell r="S1651" t="str">
            <v>005062083</v>
          </cell>
          <cell r="T1651" t="str">
            <v>005062</v>
          </cell>
          <cell r="U1651" t="str">
            <v>005</v>
          </cell>
        </row>
        <row r="1652">
          <cell r="E1652">
            <v>15</v>
          </cell>
          <cell r="F1652">
            <v>16</v>
          </cell>
          <cell r="J1652">
            <v>465</v>
          </cell>
          <cell r="N1652">
            <v>15</v>
          </cell>
          <cell r="R1652" t="str">
            <v>005062084999</v>
          </cell>
          <cell r="S1652" t="str">
            <v>005062084</v>
          </cell>
          <cell r="T1652" t="str">
            <v>005062</v>
          </cell>
          <cell r="U1652" t="str">
            <v>005</v>
          </cell>
        </row>
        <row r="1653">
          <cell r="E1653">
            <v>15</v>
          </cell>
          <cell r="F1653">
            <v>16</v>
          </cell>
          <cell r="J1653">
            <v>3933</v>
          </cell>
          <cell r="N1653">
            <v>15</v>
          </cell>
          <cell r="R1653" t="str">
            <v>005062085999</v>
          </cell>
          <cell r="S1653" t="str">
            <v>005062085</v>
          </cell>
          <cell r="T1653" t="str">
            <v>005062</v>
          </cell>
          <cell r="U1653" t="str">
            <v>005</v>
          </cell>
        </row>
        <row r="1654">
          <cell r="E1654">
            <v>15</v>
          </cell>
          <cell r="F1654">
            <v>16</v>
          </cell>
          <cell r="J1654">
            <v>0</v>
          </cell>
          <cell r="N1654">
            <v>15</v>
          </cell>
          <cell r="R1654" t="str">
            <v>005062086999</v>
          </cell>
          <cell r="S1654" t="str">
            <v>005062086</v>
          </cell>
          <cell r="T1654" t="str">
            <v>005062</v>
          </cell>
          <cell r="U1654" t="str">
            <v>005</v>
          </cell>
        </row>
        <row r="1655">
          <cell r="E1655">
            <v>15</v>
          </cell>
          <cell r="F1655">
            <v>16</v>
          </cell>
          <cell r="J1655">
            <v>2338</v>
          </cell>
          <cell r="N1655">
            <v>15</v>
          </cell>
          <cell r="R1655" t="str">
            <v>005062088104</v>
          </cell>
          <cell r="S1655" t="str">
            <v>005062088</v>
          </cell>
          <cell r="T1655" t="str">
            <v>005062</v>
          </cell>
          <cell r="U1655" t="str">
            <v>005</v>
          </cell>
        </row>
        <row r="1656">
          <cell r="E1656">
            <v>15</v>
          </cell>
          <cell r="F1656">
            <v>16</v>
          </cell>
          <cell r="J1656">
            <v>0</v>
          </cell>
          <cell r="N1656">
            <v>15</v>
          </cell>
          <cell r="R1656" t="str">
            <v>005046049999</v>
          </cell>
          <cell r="S1656" t="str">
            <v>005046049</v>
          </cell>
          <cell r="T1656" t="str">
            <v>005046</v>
          </cell>
          <cell r="U1656" t="str">
            <v>005</v>
          </cell>
        </row>
        <row r="1657">
          <cell r="E1657">
            <v>15</v>
          </cell>
          <cell r="F1657">
            <v>16</v>
          </cell>
          <cell r="J1657">
            <v>0</v>
          </cell>
          <cell r="N1657">
            <v>15</v>
          </cell>
          <cell r="R1657" t="str">
            <v>005062089999</v>
          </cell>
          <cell r="S1657" t="str">
            <v>005062089</v>
          </cell>
          <cell r="T1657" t="str">
            <v>005062</v>
          </cell>
          <cell r="U1657" t="str">
            <v>005</v>
          </cell>
        </row>
        <row r="1658">
          <cell r="E1658">
            <v>15</v>
          </cell>
          <cell r="F1658">
            <v>16</v>
          </cell>
          <cell r="J1658">
            <v>0</v>
          </cell>
          <cell r="N1658">
            <v>15</v>
          </cell>
          <cell r="R1658" t="str">
            <v>005062123999</v>
          </cell>
          <cell r="S1658" t="str">
            <v>005062123</v>
          </cell>
          <cell r="T1658" t="str">
            <v>005062</v>
          </cell>
          <cell r="U1658" t="str">
            <v>005</v>
          </cell>
        </row>
        <row r="1659">
          <cell r="E1659">
            <v>15</v>
          </cell>
          <cell r="F1659">
            <v>16</v>
          </cell>
          <cell r="J1659">
            <v>0</v>
          </cell>
          <cell r="N1659">
            <v>15</v>
          </cell>
          <cell r="R1659" t="str">
            <v>005062125999</v>
          </cell>
          <cell r="S1659" t="str">
            <v>005062125</v>
          </cell>
          <cell r="T1659" t="str">
            <v>005062</v>
          </cell>
          <cell r="U1659" t="str">
            <v>005</v>
          </cell>
        </row>
        <row r="1660">
          <cell r="E1660">
            <v>15</v>
          </cell>
          <cell r="F1660">
            <v>16</v>
          </cell>
          <cell r="J1660">
            <v>3000</v>
          </cell>
          <cell r="N1660">
            <v>15</v>
          </cell>
          <cell r="R1660" t="str">
            <v>005062471456</v>
          </cell>
          <cell r="S1660" t="str">
            <v>005062471</v>
          </cell>
          <cell r="T1660" t="str">
            <v>005062</v>
          </cell>
          <cell r="U1660" t="str">
            <v>005</v>
          </cell>
        </row>
        <row r="1661">
          <cell r="E1661">
            <v>15</v>
          </cell>
          <cell r="F1661">
            <v>16</v>
          </cell>
          <cell r="J1661">
            <v>0</v>
          </cell>
          <cell r="N1661">
            <v>15</v>
          </cell>
          <cell r="R1661" t="str">
            <v>004044999999</v>
          </cell>
          <cell r="S1661" t="str">
            <v>004044999</v>
          </cell>
          <cell r="T1661" t="str">
            <v>004044</v>
          </cell>
          <cell r="U1661" t="str">
            <v>004</v>
          </cell>
        </row>
        <row r="1662">
          <cell r="E1662">
            <v>15</v>
          </cell>
          <cell r="F1662">
            <v>16</v>
          </cell>
          <cell r="J1662">
            <v>5000</v>
          </cell>
          <cell r="N1662">
            <v>15</v>
          </cell>
          <cell r="R1662" t="str">
            <v>111888888112</v>
          </cell>
          <cell r="S1662" t="str">
            <v>111888888</v>
          </cell>
          <cell r="T1662" t="str">
            <v>111888</v>
          </cell>
          <cell r="U1662" t="str">
            <v>111</v>
          </cell>
        </row>
        <row r="1663">
          <cell r="E1663">
            <v>15</v>
          </cell>
          <cell r="F1663">
            <v>16</v>
          </cell>
          <cell r="J1663">
            <v>0</v>
          </cell>
          <cell r="N1663">
            <v>15</v>
          </cell>
          <cell r="R1663" t="str">
            <v>106336108999</v>
          </cell>
          <cell r="S1663" t="str">
            <v>106336108</v>
          </cell>
          <cell r="T1663" t="str">
            <v>106336</v>
          </cell>
          <cell r="U1663" t="str">
            <v>106</v>
          </cell>
        </row>
        <row r="1664">
          <cell r="E1664">
            <v>15</v>
          </cell>
          <cell r="F1664">
            <v>16</v>
          </cell>
          <cell r="J1664">
            <v>0</v>
          </cell>
          <cell r="N1664">
            <v>15</v>
          </cell>
          <cell r="R1664" t="str">
            <v>106337110999</v>
          </cell>
          <cell r="S1664" t="str">
            <v>106337110</v>
          </cell>
          <cell r="T1664" t="str">
            <v>106337</v>
          </cell>
          <cell r="U1664" t="str">
            <v>106</v>
          </cell>
        </row>
        <row r="1665">
          <cell r="E1665">
            <v>15</v>
          </cell>
          <cell r="F1665">
            <v>16</v>
          </cell>
          <cell r="J1665">
            <v>230369</v>
          </cell>
          <cell r="N1665">
            <v>15</v>
          </cell>
          <cell r="R1665" t="str">
            <v>126127128129</v>
          </cell>
          <cell r="S1665" t="str">
            <v>126127128</v>
          </cell>
          <cell r="T1665" t="str">
            <v>126127</v>
          </cell>
          <cell r="U1665" t="str">
            <v>126</v>
          </cell>
        </row>
        <row r="1666">
          <cell r="E1666">
            <v>15</v>
          </cell>
          <cell r="F1666">
            <v>16</v>
          </cell>
          <cell r="J1666">
            <v>0</v>
          </cell>
          <cell r="N1666">
            <v>15</v>
          </cell>
          <cell r="R1666" t="str">
            <v>126127148999</v>
          </cell>
          <cell r="S1666" t="str">
            <v>126127148</v>
          </cell>
          <cell r="T1666" t="str">
            <v>126127</v>
          </cell>
          <cell r="U1666" t="str">
            <v>126</v>
          </cell>
        </row>
        <row r="1667">
          <cell r="E1667">
            <v>15</v>
          </cell>
          <cell r="F1667">
            <v>16</v>
          </cell>
          <cell r="J1667">
            <v>0</v>
          </cell>
          <cell r="N1667">
            <v>15</v>
          </cell>
          <cell r="R1667" t="str">
            <v>126149150151</v>
          </cell>
          <cell r="S1667" t="str">
            <v>126149150</v>
          </cell>
          <cell r="T1667" t="str">
            <v>126149</v>
          </cell>
          <cell r="U1667" t="str">
            <v>126</v>
          </cell>
        </row>
        <row r="1668">
          <cell r="E1668">
            <v>15</v>
          </cell>
          <cell r="F1668">
            <v>16</v>
          </cell>
          <cell r="J1668">
            <v>0</v>
          </cell>
          <cell r="N1668">
            <v>15</v>
          </cell>
          <cell r="R1668" t="str">
            <v>126149333155</v>
          </cell>
          <cell r="S1668" t="str">
            <v>126149333</v>
          </cell>
          <cell r="T1668" t="str">
            <v>126149</v>
          </cell>
          <cell r="U1668" t="str">
            <v>126</v>
          </cell>
        </row>
        <row r="1669">
          <cell r="E1669">
            <v>15</v>
          </cell>
          <cell r="F1669">
            <v>16</v>
          </cell>
          <cell r="J1669">
            <v>1002744</v>
          </cell>
          <cell r="N1669">
            <v>15</v>
          </cell>
          <cell r="R1669" t="str">
            <v>126149157999</v>
          </cell>
          <cell r="S1669" t="str">
            <v>126149157</v>
          </cell>
          <cell r="T1669" t="str">
            <v>126149</v>
          </cell>
          <cell r="U1669" t="str">
            <v>126</v>
          </cell>
        </row>
        <row r="1670">
          <cell r="E1670">
            <v>15</v>
          </cell>
          <cell r="F1670">
            <v>16</v>
          </cell>
          <cell r="J1670">
            <v>0</v>
          </cell>
          <cell r="N1670">
            <v>15</v>
          </cell>
          <cell r="R1670" t="str">
            <v>126149158999</v>
          </cell>
          <cell r="S1670" t="str">
            <v>126149158</v>
          </cell>
          <cell r="T1670" t="str">
            <v>126149</v>
          </cell>
          <cell r="U1670" t="str">
            <v>126</v>
          </cell>
        </row>
        <row r="1671">
          <cell r="E1671">
            <v>15</v>
          </cell>
          <cell r="F1671">
            <v>16</v>
          </cell>
          <cell r="J1671">
            <v>0</v>
          </cell>
          <cell r="N1671">
            <v>15</v>
          </cell>
          <cell r="R1671" t="str">
            <v>126149334159</v>
          </cell>
          <cell r="S1671" t="str">
            <v>126149334</v>
          </cell>
          <cell r="T1671" t="str">
            <v>126149</v>
          </cell>
          <cell r="U1671" t="str">
            <v>126</v>
          </cell>
        </row>
        <row r="1672">
          <cell r="E1672">
            <v>15</v>
          </cell>
          <cell r="F1672">
            <v>16</v>
          </cell>
          <cell r="J1672">
            <v>14893</v>
          </cell>
          <cell r="N1672">
            <v>15</v>
          </cell>
          <cell r="R1672" t="str">
            <v>126149161322</v>
          </cell>
          <cell r="S1672" t="str">
            <v>126149161</v>
          </cell>
          <cell r="T1672" t="str">
            <v>126149</v>
          </cell>
          <cell r="U1672" t="str">
            <v>126</v>
          </cell>
        </row>
        <row r="1673">
          <cell r="E1673">
            <v>15</v>
          </cell>
          <cell r="F1673">
            <v>16</v>
          </cell>
          <cell r="J1673">
            <v>591660.93999999994</v>
          </cell>
          <cell r="N1673">
            <v>15</v>
          </cell>
          <cell r="R1673" t="str">
            <v>126149162166</v>
          </cell>
          <cell r="S1673" t="str">
            <v>126149162</v>
          </cell>
          <cell r="T1673" t="str">
            <v>126149</v>
          </cell>
          <cell r="U1673" t="str">
            <v>126</v>
          </cell>
        </row>
        <row r="1674">
          <cell r="E1674">
            <v>15</v>
          </cell>
          <cell r="F1674">
            <v>16</v>
          </cell>
          <cell r="J1674">
            <v>417691</v>
          </cell>
          <cell r="N1674">
            <v>15</v>
          </cell>
          <cell r="R1674" t="str">
            <v>126149168533</v>
          </cell>
          <cell r="S1674" t="str">
            <v>126149168</v>
          </cell>
          <cell r="T1674" t="str">
            <v>126149</v>
          </cell>
          <cell r="U1674" t="str">
            <v>126</v>
          </cell>
        </row>
        <row r="1675">
          <cell r="E1675">
            <v>15</v>
          </cell>
          <cell r="F1675">
            <v>16</v>
          </cell>
          <cell r="J1675">
            <v>-40872</v>
          </cell>
          <cell r="N1675">
            <v>15</v>
          </cell>
          <cell r="R1675" t="str">
            <v>169170171172</v>
          </cell>
          <cell r="S1675" t="str">
            <v>169170171</v>
          </cell>
          <cell r="T1675" t="str">
            <v>169170</v>
          </cell>
          <cell r="U1675" t="str">
            <v>169</v>
          </cell>
        </row>
        <row r="1676">
          <cell r="E1676">
            <v>15</v>
          </cell>
          <cell r="F1676">
            <v>16</v>
          </cell>
          <cell r="J1676">
            <v>-459023</v>
          </cell>
          <cell r="N1676">
            <v>15</v>
          </cell>
          <cell r="R1676" t="str">
            <v>169170175176</v>
          </cell>
          <cell r="S1676" t="str">
            <v>169170175</v>
          </cell>
          <cell r="T1676" t="str">
            <v>169170</v>
          </cell>
          <cell r="U1676" t="str">
            <v>169</v>
          </cell>
        </row>
        <row r="1677">
          <cell r="E1677">
            <v>15</v>
          </cell>
          <cell r="F1677">
            <v>16</v>
          </cell>
          <cell r="J1677">
            <v>-562806.93999999994</v>
          </cell>
          <cell r="N1677">
            <v>15</v>
          </cell>
          <cell r="R1677" t="str">
            <v>169180181999</v>
          </cell>
          <cell r="S1677" t="str">
            <v>169180181</v>
          </cell>
          <cell r="T1677" t="str">
            <v>169180</v>
          </cell>
          <cell r="U1677" t="str">
            <v>169</v>
          </cell>
        </row>
        <row r="1678">
          <cell r="E1678">
            <v>15</v>
          </cell>
          <cell r="F1678">
            <v>16</v>
          </cell>
          <cell r="J1678">
            <v>0</v>
          </cell>
          <cell r="N1678">
            <v>15</v>
          </cell>
          <cell r="R1678" t="str">
            <v>169180182999</v>
          </cell>
          <cell r="S1678" t="str">
            <v>169180182</v>
          </cell>
          <cell r="T1678" t="str">
            <v>169180</v>
          </cell>
          <cell r="U1678" t="str">
            <v>169</v>
          </cell>
        </row>
        <row r="1679">
          <cell r="E1679">
            <v>15</v>
          </cell>
          <cell r="F1679">
            <v>16</v>
          </cell>
          <cell r="J1679">
            <v>0</v>
          </cell>
          <cell r="N1679">
            <v>15</v>
          </cell>
          <cell r="R1679" t="str">
            <v>169180183999</v>
          </cell>
          <cell r="S1679" t="str">
            <v>169180183</v>
          </cell>
          <cell r="T1679" t="str">
            <v>169180</v>
          </cell>
          <cell r="U1679" t="str">
            <v>169</v>
          </cell>
        </row>
        <row r="1680">
          <cell r="E1680">
            <v>15</v>
          </cell>
          <cell r="F1680">
            <v>16</v>
          </cell>
          <cell r="J1680">
            <v>0</v>
          </cell>
          <cell r="N1680">
            <v>15</v>
          </cell>
          <cell r="R1680" t="str">
            <v>169180184185</v>
          </cell>
          <cell r="S1680" t="str">
            <v>169180184</v>
          </cell>
          <cell r="T1680" t="str">
            <v>169180</v>
          </cell>
          <cell r="U1680" t="str">
            <v>169</v>
          </cell>
        </row>
        <row r="1681">
          <cell r="E1681">
            <v>15</v>
          </cell>
          <cell r="F1681">
            <v>16</v>
          </cell>
          <cell r="J1681">
            <v>-778241</v>
          </cell>
          <cell r="N1681">
            <v>15</v>
          </cell>
          <cell r="R1681" t="str">
            <v>169187188189</v>
          </cell>
          <cell r="S1681" t="str">
            <v>169187188</v>
          </cell>
          <cell r="T1681" t="str">
            <v>169187</v>
          </cell>
          <cell r="U1681" t="str">
            <v>169</v>
          </cell>
        </row>
        <row r="1682">
          <cell r="E1682">
            <v>15</v>
          </cell>
          <cell r="F1682">
            <v>16</v>
          </cell>
          <cell r="J1682">
            <v>-140288</v>
          </cell>
          <cell r="N1682">
            <v>15</v>
          </cell>
          <cell r="R1682" t="str">
            <v>169187191192</v>
          </cell>
          <cell r="S1682" t="str">
            <v>169187191</v>
          </cell>
          <cell r="T1682" t="str">
            <v>169187</v>
          </cell>
          <cell r="U1682" t="str">
            <v>169</v>
          </cell>
        </row>
        <row r="1683">
          <cell r="E1683">
            <v>15</v>
          </cell>
          <cell r="F1683">
            <v>16</v>
          </cell>
          <cell r="J1683">
            <v>-79942</v>
          </cell>
          <cell r="N1683">
            <v>15</v>
          </cell>
          <cell r="R1683" t="str">
            <v>169187199202</v>
          </cell>
          <cell r="S1683" t="str">
            <v>169187199</v>
          </cell>
          <cell r="T1683" t="str">
            <v>169187</v>
          </cell>
          <cell r="U1683" t="str">
            <v>169</v>
          </cell>
        </row>
        <row r="1684">
          <cell r="E1684">
            <v>15</v>
          </cell>
          <cell r="F1684">
            <v>16</v>
          </cell>
          <cell r="J1684">
            <v>0</v>
          </cell>
          <cell r="N1684">
            <v>15</v>
          </cell>
          <cell r="R1684" t="str">
            <v>169187205999</v>
          </cell>
          <cell r="S1684" t="str">
            <v>169187205</v>
          </cell>
          <cell r="T1684" t="str">
            <v>169187</v>
          </cell>
          <cell r="U1684" t="str">
            <v>169</v>
          </cell>
        </row>
        <row r="1685">
          <cell r="E1685">
            <v>15</v>
          </cell>
          <cell r="F1685">
            <v>16</v>
          </cell>
          <cell r="J1685">
            <v>0</v>
          </cell>
          <cell r="N1685">
            <v>15</v>
          </cell>
          <cell r="R1685" t="str">
            <v>169187206207</v>
          </cell>
          <cell r="S1685" t="str">
            <v>169187206</v>
          </cell>
          <cell r="T1685" t="str">
            <v>169187</v>
          </cell>
          <cell r="U1685" t="str">
            <v>169</v>
          </cell>
        </row>
        <row r="1686">
          <cell r="E1686">
            <v>15</v>
          </cell>
          <cell r="F1686">
            <v>16</v>
          </cell>
          <cell r="J1686">
            <v>-156827</v>
          </cell>
          <cell r="N1686">
            <v>15</v>
          </cell>
          <cell r="R1686" t="str">
            <v>169187210212</v>
          </cell>
          <cell r="S1686" t="str">
            <v>169187210</v>
          </cell>
          <cell r="T1686" t="str">
            <v>169187</v>
          </cell>
          <cell r="U1686" t="str">
            <v>169</v>
          </cell>
        </row>
        <row r="1687">
          <cell r="E1687">
            <v>15</v>
          </cell>
          <cell r="F1687">
            <v>16</v>
          </cell>
          <cell r="J1687">
            <v>0</v>
          </cell>
          <cell r="N1687">
            <v>15</v>
          </cell>
          <cell r="R1687" t="str">
            <v>169187229230</v>
          </cell>
          <cell r="S1687" t="str">
            <v>169187229</v>
          </cell>
          <cell r="T1687" t="str">
            <v>169187</v>
          </cell>
          <cell r="U1687" t="str">
            <v>169</v>
          </cell>
        </row>
        <row r="1688">
          <cell r="E1688">
            <v>15</v>
          </cell>
          <cell r="F1688">
            <v>16</v>
          </cell>
          <cell r="J1688">
            <v>0</v>
          </cell>
          <cell r="N1688">
            <v>15</v>
          </cell>
          <cell r="R1688" t="str">
            <v>126149168534</v>
          </cell>
          <cell r="S1688" t="str">
            <v>126149168</v>
          </cell>
          <cell r="T1688" t="str">
            <v>126149</v>
          </cell>
          <cell r="U1688" t="str">
            <v>126</v>
          </cell>
        </row>
        <row r="1689">
          <cell r="E1689">
            <v>1</v>
          </cell>
          <cell r="F1689">
            <v>16</v>
          </cell>
          <cell r="J1689">
            <v>-249225.65078880001</v>
          </cell>
          <cell r="N1689">
            <v>1</v>
          </cell>
          <cell r="R1689" t="str">
            <v>002546395479</v>
          </cell>
          <cell r="S1689" t="str">
            <v>002546395</v>
          </cell>
          <cell r="T1689" t="str">
            <v>002546</v>
          </cell>
          <cell r="U1689" t="str">
            <v>002</v>
          </cell>
        </row>
        <row r="1690">
          <cell r="E1690">
            <v>1</v>
          </cell>
          <cell r="F1690">
            <v>16</v>
          </cell>
          <cell r="J1690">
            <v>124775.7390096</v>
          </cell>
          <cell r="N1690">
            <v>1</v>
          </cell>
          <cell r="R1690" t="str">
            <v>003547474425</v>
          </cell>
          <cell r="S1690" t="str">
            <v>003547474</v>
          </cell>
          <cell r="T1690" t="str">
            <v>003547</v>
          </cell>
          <cell r="U1690" t="str">
            <v>003</v>
          </cell>
        </row>
        <row r="1691">
          <cell r="E1691">
            <v>1</v>
          </cell>
          <cell r="F1691">
            <v>16</v>
          </cell>
          <cell r="J1691">
            <v>-36.203025600000004</v>
          </cell>
          <cell r="N1691">
            <v>1</v>
          </cell>
          <cell r="R1691" t="str">
            <v>004043999999</v>
          </cell>
          <cell r="S1691" t="str">
            <v>004043999</v>
          </cell>
          <cell r="T1691" t="str">
            <v>004043</v>
          </cell>
          <cell r="U1691" t="str">
            <v>004</v>
          </cell>
        </row>
        <row r="1692">
          <cell r="E1692">
            <v>1</v>
          </cell>
          <cell r="F1692">
            <v>16</v>
          </cell>
          <cell r="J1692">
            <v>74720.02791959999</v>
          </cell>
          <cell r="N1692">
            <v>1</v>
          </cell>
          <cell r="R1692" t="str">
            <v>005046047051</v>
          </cell>
          <cell r="S1692" t="str">
            <v>005046047</v>
          </cell>
          <cell r="T1692" t="str">
            <v>005046</v>
          </cell>
          <cell r="U1692" t="str">
            <v>005</v>
          </cell>
        </row>
        <row r="1693">
          <cell r="E1693">
            <v>1</v>
          </cell>
          <cell r="F1693">
            <v>16</v>
          </cell>
          <cell r="J1693">
            <v>503.82543959999998</v>
          </cell>
          <cell r="N1693">
            <v>1</v>
          </cell>
          <cell r="R1693" t="str">
            <v>005062063999</v>
          </cell>
          <cell r="S1693" t="str">
            <v>005062063</v>
          </cell>
          <cell r="T1693" t="str">
            <v>005062</v>
          </cell>
          <cell r="U1693" t="str">
            <v>005</v>
          </cell>
        </row>
        <row r="1694">
          <cell r="E1694">
            <v>1</v>
          </cell>
          <cell r="F1694">
            <v>16</v>
          </cell>
          <cell r="J1694">
            <v>1416.9461964</v>
          </cell>
          <cell r="N1694">
            <v>1</v>
          </cell>
          <cell r="R1694" t="str">
            <v>005062064999</v>
          </cell>
          <cell r="S1694" t="str">
            <v>005062064</v>
          </cell>
          <cell r="T1694" t="str">
            <v>005062</v>
          </cell>
          <cell r="U1694" t="str">
            <v>005</v>
          </cell>
        </row>
        <row r="1695">
          <cell r="E1695">
            <v>1</v>
          </cell>
          <cell r="F1695">
            <v>16</v>
          </cell>
          <cell r="J1695">
            <v>0</v>
          </cell>
          <cell r="N1695">
            <v>1</v>
          </cell>
          <cell r="R1695" t="str">
            <v>005062065999</v>
          </cell>
          <cell r="S1695" t="str">
            <v>005062065</v>
          </cell>
          <cell r="T1695" t="str">
            <v>005062</v>
          </cell>
          <cell r="U1695" t="str">
            <v>005</v>
          </cell>
        </row>
        <row r="1696">
          <cell r="E1696">
            <v>1</v>
          </cell>
          <cell r="F1696">
            <v>16</v>
          </cell>
          <cell r="J1696">
            <v>0</v>
          </cell>
          <cell r="N1696">
            <v>1</v>
          </cell>
          <cell r="R1696" t="str">
            <v>005062066999</v>
          </cell>
          <cell r="S1696" t="str">
            <v>005062066</v>
          </cell>
          <cell r="T1696" t="str">
            <v>005062</v>
          </cell>
          <cell r="U1696" t="str">
            <v>005</v>
          </cell>
        </row>
        <row r="1697">
          <cell r="E1697">
            <v>1</v>
          </cell>
          <cell r="F1697">
            <v>16</v>
          </cell>
          <cell r="J1697">
            <v>850.77110159999995</v>
          </cell>
          <cell r="N1697">
            <v>1</v>
          </cell>
          <cell r="R1697" t="str">
            <v>005062067999</v>
          </cell>
          <cell r="S1697" t="str">
            <v>005062067</v>
          </cell>
          <cell r="T1697" t="str">
            <v>005062</v>
          </cell>
          <cell r="U1697" t="str">
            <v>005</v>
          </cell>
        </row>
        <row r="1698">
          <cell r="E1698">
            <v>1</v>
          </cell>
          <cell r="F1698">
            <v>16</v>
          </cell>
          <cell r="J1698">
            <v>0</v>
          </cell>
          <cell r="N1698">
            <v>1</v>
          </cell>
          <cell r="R1698" t="str">
            <v>005062068999</v>
          </cell>
          <cell r="S1698" t="str">
            <v>005062068</v>
          </cell>
          <cell r="T1698" t="str">
            <v>005062</v>
          </cell>
          <cell r="U1698" t="str">
            <v>005</v>
          </cell>
        </row>
        <row r="1699">
          <cell r="E1699">
            <v>1</v>
          </cell>
          <cell r="F1699">
            <v>16</v>
          </cell>
          <cell r="J1699">
            <v>11450.212485599999</v>
          </cell>
          <cell r="N1699">
            <v>1</v>
          </cell>
          <cell r="R1699" t="str">
            <v>005062069091</v>
          </cell>
          <cell r="S1699" t="str">
            <v>005062069</v>
          </cell>
          <cell r="T1699" t="str">
            <v>005062</v>
          </cell>
          <cell r="U1699" t="str">
            <v>005</v>
          </cell>
        </row>
        <row r="1700">
          <cell r="E1700">
            <v>1</v>
          </cell>
          <cell r="F1700">
            <v>16</v>
          </cell>
          <cell r="J1700">
            <v>4076.8629384000001</v>
          </cell>
          <cell r="N1700">
            <v>1</v>
          </cell>
          <cell r="R1700" t="str">
            <v>005062070095</v>
          </cell>
          <cell r="S1700" t="str">
            <v>005062070</v>
          </cell>
          <cell r="T1700" t="str">
            <v>005062</v>
          </cell>
          <cell r="U1700" t="str">
            <v>005</v>
          </cell>
        </row>
        <row r="1701">
          <cell r="E1701">
            <v>1</v>
          </cell>
          <cell r="F1701">
            <v>16</v>
          </cell>
          <cell r="J1701">
            <v>0</v>
          </cell>
          <cell r="N1701">
            <v>1</v>
          </cell>
          <cell r="R1701" t="str">
            <v>005062071999</v>
          </cell>
          <cell r="S1701" t="str">
            <v>005062071</v>
          </cell>
          <cell r="T1701" t="str">
            <v>005062</v>
          </cell>
          <cell r="U1701" t="str">
            <v>005</v>
          </cell>
        </row>
        <row r="1702">
          <cell r="E1702">
            <v>1</v>
          </cell>
          <cell r="F1702">
            <v>16</v>
          </cell>
          <cell r="J1702">
            <v>0</v>
          </cell>
          <cell r="N1702">
            <v>1</v>
          </cell>
          <cell r="R1702" t="str">
            <v>005062072999</v>
          </cell>
          <cell r="S1702" t="str">
            <v>005062072</v>
          </cell>
          <cell r="T1702" t="str">
            <v>005062</v>
          </cell>
          <cell r="U1702" t="str">
            <v>005</v>
          </cell>
        </row>
        <row r="1703">
          <cell r="E1703">
            <v>1</v>
          </cell>
          <cell r="F1703">
            <v>16</v>
          </cell>
          <cell r="J1703">
            <v>0</v>
          </cell>
          <cell r="N1703">
            <v>1</v>
          </cell>
          <cell r="R1703" t="str">
            <v>005062073999</v>
          </cell>
          <cell r="S1703" t="str">
            <v>005062073</v>
          </cell>
          <cell r="T1703" t="str">
            <v>005062</v>
          </cell>
          <cell r="U1703" t="str">
            <v>005</v>
          </cell>
        </row>
        <row r="1704">
          <cell r="E1704">
            <v>1</v>
          </cell>
          <cell r="F1704">
            <v>16</v>
          </cell>
          <cell r="J1704">
            <v>1053.9103008</v>
          </cell>
          <cell r="N1704">
            <v>1</v>
          </cell>
          <cell r="R1704" t="str">
            <v>005062074999</v>
          </cell>
          <cell r="S1704" t="str">
            <v>005062074</v>
          </cell>
          <cell r="T1704" t="str">
            <v>005062</v>
          </cell>
          <cell r="U1704" t="str">
            <v>005</v>
          </cell>
        </row>
        <row r="1705">
          <cell r="E1705">
            <v>1</v>
          </cell>
          <cell r="F1705">
            <v>16</v>
          </cell>
          <cell r="J1705">
            <v>0</v>
          </cell>
          <cell r="N1705">
            <v>1</v>
          </cell>
          <cell r="R1705" t="str">
            <v>005062075999</v>
          </cell>
          <cell r="S1705" t="str">
            <v>005062075</v>
          </cell>
          <cell r="T1705" t="str">
            <v>005062</v>
          </cell>
          <cell r="U1705" t="str">
            <v>005</v>
          </cell>
        </row>
        <row r="1706">
          <cell r="E1706">
            <v>1</v>
          </cell>
          <cell r="F1706">
            <v>16</v>
          </cell>
          <cell r="J1706">
            <v>0</v>
          </cell>
          <cell r="N1706">
            <v>1</v>
          </cell>
          <cell r="R1706" t="str">
            <v>005062076999</v>
          </cell>
          <cell r="S1706" t="str">
            <v>005062076</v>
          </cell>
          <cell r="T1706" t="str">
            <v>005062</v>
          </cell>
          <cell r="U1706" t="str">
            <v>005</v>
          </cell>
        </row>
        <row r="1707">
          <cell r="E1707">
            <v>1</v>
          </cell>
          <cell r="F1707">
            <v>16</v>
          </cell>
          <cell r="J1707">
            <v>0</v>
          </cell>
          <cell r="N1707">
            <v>1</v>
          </cell>
          <cell r="R1707" t="str">
            <v>005062471455</v>
          </cell>
          <cell r="S1707" t="str">
            <v>005062471</v>
          </cell>
          <cell r="T1707" t="str">
            <v>005062</v>
          </cell>
          <cell r="U1707" t="str">
            <v>005</v>
          </cell>
        </row>
        <row r="1708">
          <cell r="E1708">
            <v>1</v>
          </cell>
          <cell r="F1708">
            <v>16</v>
          </cell>
          <cell r="J1708">
            <v>0</v>
          </cell>
          <cell r="N1708">
            <v>1</v>
          </cell>
          <cell r="R1708" t="str">
            <v>005062077999</v>
          </cell>
          <cell r="S1708" t="str">
            <v>005062077</v>
          </cell>
          <cell r="T1708" t="str">
            <v>005062</v>
          </cell>
          <cell r="U1708" t="str">
            <v>005</v>
          </cell>
        </row>
        <row r="1709">
          <cell r="E1709">
            <v>1</v>
          </cell>
          <cell r="F1709">
            <v>16</v>
          </cell>
          <cell r="J1709">
            <v>0</v>
          </cell>
          <cell r="N1709">
            <v>1</v>
          </cell>
          <cell r="R1709" t="str">
            <v>005062078999</v>
          </cell>
          <cell r="S1709" t="str">
            <v>005062078</v>
          </cell>
          <cell r="T1709" t="str">
            <v>005062</v>
          </cell>
          <cell r="U1709" t="str">
            <v>005</v>
          </cell>
        </row>
        <row r="1710">
          <cell r="E1710">
            <v>1</v>
          </cell>
          <cell r="F1710">
            <v>16</v>
          </cell>
          <cell r="J1710">
            <v>0</v>
          </cell>
          <cell r="N1710">
            <v>1</v>
          </cell>
          <cell r="R1710" t="str">
            <v>005062079999</v>
          </cell>
          <cell r="S1710" t="str">
            <v>005062079</v>
          </cell>
          <cell r="T1710" t="str">
            <v>005062</v>
          </cell>
          <cell r="U1710" t="str">
            <v>005</v>
          </cell>
        </row>
        <row r="1711">
          <cell r="E1711">
            <v>1</v>
          </cell>
          <cell r="F1711">
            <v>16</v>
          </cell>
          <cell r="J1711">
            <v>0</v>
          </cell>
          <cell r="N1711">
            <v>1</v>
          </cell>
          <cell r="R1711" t="str">
            <v>005062080097</v>
          </cell>
          <cell r="S1711" t="str">
            <v>005062080</v>
          </cell>
          <cell r="T1711" t="str">
            <v>005062</v>
          </cell>
          <cell r="U1711" t="str">
            <v>005</v>
          </cell>
        </row>
        <row r="1712">
          <cell r="E1712">
            <v>1</v>
          </cell>
          <cell r="F1712">
            <v>16</v>
          </cell>
          <cell r="J1712">
            <v>0</v>
          </cell>
          <cell r="N1712">
            <v>1</v>
          </cell>
          <cell r="R1712" t="str">
            <v>005062081102</v>
          </cell>
          <cell r="S1712" t="str">
            <v>005062081</v>
          </cell>
          <cell r="T1712" t="str">
            <v>005062</v>
          </cell>
          <cell r="U1712" t="str">
            <v>005</v>
          </cell>
        </row>
        <row r="1713">
          <cell r="E1713">
            <v>1</v>
          </cell>
          <cell r="F1713">
            <v>16</v>
          </cell>
          <cell r="J1713">
            <v>722.04923280000003</v>
          </cell>
          <cell r="N1713">
            <v>1</v>
          </cell>
          <cell r="R1713" t="str">
            <v>005062081103</v>
          </cell>
          <cell r="S1713" t="str">
            <v>005062081</v>
          </cell>
          <cell r="T1713" t="str">
            <v>005062</v>
          </cell>
          <cell r="U1713" t="str">
            <v>005</v>
          </cell>
        </row>
        <row r="1714">
          <cell r="E1714">
            <v>1</v>
          </cell>
          <cell r="F1714">
            <v>16</v>
          </cell>
          <cell r="J1714">
            <v>3420.1802796000002</v>
          </cell>
          <cell r="N1714">
            <v>1</v>
          </cell>
          <cell r="R1714" t="str">
            <v>005062082999</v>
          </cell>
          <cell r="S1714" t="str">
            <v>005062082</v>
          </cell>
          <cell r="T1714" t="str">
            <v>005062</v>
          </cell>
          <cell r="U1714" t="str">
            <v>005</v>
          </cell>
        </row>
        <row r="1715">
          <cell r="E1715">
            <v>1</v>
          </cell>
          <cell r="F1715">
            <v>16</v>
          </cell>
          <cell r="J1715">
            <v>0</v>
          </cell>
          <cell r="N1715">
            <v>1</v>
          </cell>
          <cell r="R1715" t="str">
            <v>005062083999</v>
          </cell>
          <cell r="S1715" t="str">
            <v>005062083</v>
          </cell>
          <cell r="T1715" t="str">
            <v>005062</v>
          </cell>
          <cell r="U1715" t="str">
            <v>005</v>
          </cell>
        </row>
        <row r="1716">
          <cell r="E1716">
            <v>1</v>
          </cell>
          <cell r="F1716">
            <v>16</v>
          </cell>
          <cell r="J1716">
            <v>44.248142399999999</v>
          </cell>
          <cell r="N1716">
            <v>1</v>
          </cell>
          <cell r="R1716" t="str">
            <v>005062084999</v>
          </cell>
          <cell r="S1716" t="str">
            <v>005062084</v>
          </cell>
          <cell r="T1716" t="str">
            <v>005062</v>
          </cell>
          <cell r="U1716" t="str">
            <v>005</v>
          </cell>
        </row>
        <row r="1717">
          <cell r="E1717">
            <v>1</v>
          </cell>
          <cell r="F1717">
            <v>16</v>
          </cell>
          <cell r="J1717">
            <v>6409.9468103999998</v>
          </cell>
          <cell r="N1717">
            <v>1</v>
          </cell>
          <cell r="R1717" t="str">
            <v>005062085999</v>
          </cell>
          <cell r="S1717" t="str">
            <v>005062085</v>
          </cell>
          <cell r="T1717" t="str">
            <v>005062</v>
          </cell>
          <cell r="U1717" t="str">
            <v>005</v>
          </cell>
        </row>
        <row r="1718">
          <cell r="E1718">
            <v>1</v>
          </cell>
          <cell r="F1718">
            <v>16</v>
          </cell>
          <cell r="J1718">
            <v>0</v>
          </cell>
          <cell r="N1718">
            <v>1</v>
          </cell>
          <cell r="R1718" t="str">
            <v>005062086999</v>
          </cell>
          <cell r="S1718" t="str">
            <v>005062086</v>
          </cell>
          <cell r="T1718" t="str">
            <v>005062</v>
          </cell>
          <cell r="U1718" t="str">
            <v>005</v>
          </cell>
        </row>
        <row r="1719">
          <cell r="E1719">
            <v>1</v>
          </cell>
          <cell r="F1719">
            <v>16</v>
          </cell>
          <cell r="J1719">
            <v>3891.8252520000001</v>
          </cell>
          <cell r="N1719">
            <v>1</v>
          </cell>
          <cell r="R1719" t="str">
            <v>005062088104</v>
          </cell>
          <cell r="S1719" t="str">
            <v>005062088</v>
          </cell>
          <cell r="T1719" t="str">
            <v>005062</v>
          </cell>
          <cell r="U1719" t="str">
            <v>005</v>
          </cell>
        </row>
        <row r="1720">
          <cell r="E1720">
            <v>1</v>
          </cell>
          <cell r="F1720">
            <v>16</v>
          </cell>
          <cell r="J1720">
            <v>0</v>
          </cell>
          <cell r="N1720">
            <v>1</v>
          </cell>
          <cell r="R1720" t="str">
            <v>005046049999</v>
          </cell>
          <cell r="S1720" t="str">
            <v>005046049</v>
          </cell>
          <cell r="T1720" t="str">
            <v>005046</v>
          </cell>
          <cell r="U1720" t="str">
            <v>005</v>
          </cell>
        </row>
        <row r="1721">
          <cell r="E1721">
            <v>1</v>
          </cell>
          <cell r="F1721">
            <v>16</v>
          </cell>
          <cell r="J1721">
            <v>1574.8316135999999</v>
          </cell>
          <cell r="N1721">
            <v>1</v>
          </cell>
          <cell r="R1721" t="str">
            <v>005062089999</v>
          </cell>
          <cell r="S1721" t="str">
            <v>005062089</v>
          </cell>
          <cell r="T1721" t="str">
            <v>005062</v>
          </cell>
          <cell r="U1721" t="str">
            <v>005</v>
          </cell>
        </row>
        <row r="1722">
          <cell r="E1722">
            <v>1</v>
          </cell>
          <cell r="F1722">
            <v>16</v>
          </cell>
          <cell r="J1722">
            <v>0</v>
          </cell>
          <cell r="N1722">
            <v>1</v>
          </cell>
          <cell r="R1722" t="str">
            <v>005062123999</v>
          </cell>
          <cell r="S1722" t="str">
            <v>005062123</v>
          </cell>
          <cell r="T1722" t="str">
            <v>005062</v>
          </cell>
          <cell r="U1722" t="str">
            <v>005</v>
          </cell>
        </row>
        <row r="1723">
          <cell r="E1723">
            <v>1</v>
          </cell>
          <cell r="F1723">
            <v>16</v>
          </cell>
          <cell r="J1723">
            <v>0</v>
          </cell>
          <cell r="N1723">
            <v>1</v>
          </cell>
          <cell r="R1723" t="str">
            <v>005062125999</v>
          </cell>
          <cell r="S1723" t="str">
            <v>005062125</v>
          </cell>
          <cell r="T1723" t="str">
            <v>005062</v>
          </cell>
          <cell r="U1723" t="str">
            <v>005</v>
          </cell>
        </row>
        <row r="1724">
          <cell r="E1724">
            <v>1</v>
          </cell>
          <cell r="F1724">
            <v>16</v>
          </cell>
          <cell r="J1724">
            <v>0</v>
          </cell>
          <cell r="N1724">
            <v>1</v>
          </cell>
          <cell r="R1724" t="str">
            <v>005062471456</v>
          </cell>
          <cell r="S1724" t="str">
            <v>005062471</v>
          </cell>
          <cell r="T1724" t="str">
            <v>005062</v>
          </cell>
          <cell r="U1724" t="str">
            <v>005</v>
          </cell>
        </row>
        <row r="1725">
          <cell r="E1725">
            <v>1</v>
          </cell>
          <cell r="F1725">
            <v>16</v>
          </cell>
          <cell r="J1725">
            <v>2513.0933603999997</v>
          </cell>
          <cell r="N1725">
            <v>1</v>
          </cell>
          <cell r="R1725" t="str">
            <v>004044999999</v>
          </cell>
          <cell r="S1725" t="str">
            <v>004044999</v>
          </cell>
          <cell r="T1725" t="str">
            <v>004044</v>
          </cell>
          <cell r="U1725" t="str">
            <v>004</v>
          </cell>
        </row>
        <row r="1726">
          <cell r="E1726">
            <v>1</v>
          </cell>
          <cell r="F1726">
            <v>16</v>
          </cell>
          <cell r="J1726">
            <v>3110.4432828000004</v>
          </cell>
          <cell r="N1726">
            <v>1</v>
          </cell>
          <cell r="R1726" t="str">
            <v>111888888112</v>
          </cell>
          <cell r="S1726" t="str">
            <v>111888888</v>
          </cell>
          <cell r="T1726" t="str">
            <v>111888</v>
          </cell>
          <cell r="U1726" t="str">
            <v>111</v>
          </cell>
        </row>
        <row r="1727">
          <cell r="E1727">
            <v>1</v>
          </cell>
          <cell r="F1727">
            <v>16</v>
          </cell>
          <cell r="J1727">
            <v>1156.4855399999999</v>
          </cell>
          <cell r="N1727">
            <v>1</v>
          </cell>
          <cell r="R1727" t="str">
            <v>106336108999</v>
          </cell>
          <cell r="S1727" t="str">
            <v>106336108</v>
          </cell>
          <cell r="T1727" t="str">
            <v>106336</v>
          </cell>
          <cell r="U1727" t="str">
            <v>106</v>
          </cell>
        </row>
        <row r="1728">
          <cell r="E1728">
            <v>1</v>
          </cell>
          <cell r="F1728">
            <v>16</v>
          </cell>
          <cell r="J1728">
            <v>2119.8882767999999</v>
          </cell>
          <cell r="N1728">
            <v>1</v>
          </cell>
          <cell r="R1728" t="str">
            <v>106337110999</v>
          </cell>
          <cell r="S1728" t="str">
            <v>106337110</v>
          </cell>
          <cell r="T1728" t="str">
            <v>106337</v>
          </cell>
          <cell r="U1728" t="str">
            <v>106</v>
          </cell>
        </row>
        <row r="1729">
          <cell r="E1729">
            <v>1</v>
          </cell>
          <cell r="F1729">
            <v>16</v>
          </cell>
          <cell r="J1729">
            <v>50674.097250000006</v>
          </cell>
          <cell r="N1729">
            <v>1</v>
          </cell>
          <cell r="R1729" t="str">
            <v>126127128129</v>
          </cell>
          <cell r="S1729" t="str">
            <v>126127128</v>
          </cell>
          <cell r="T1729" t="str">
            <v>126127</v>
          </cell>
          <cell r="U1729" t="str">
            <v>126</v>
          </cell>
        </row>
        <row r="1730">
          <cell r="E1730">
            <v>1</v>
          </cell>
          <cell r="F1730">
            <v>16</v>
          </cell>
          <cell r="J1730">
            <v>0</v>
          </cell>
          <cell r="N1730">
            <v>1</v>
          </cell>
          <cell r="R1730" t="str">
            <v>126127148999</v>
          </cell>
          <cell r="S1730" t="str">
            <v>126127148</v>
          </cell>
          <cell r="T1730" t="str">
            <v>126127</v>
          </cell>
          <cell r="U1730" t="str">
            <v>126</v>
          </cell>
        </row>
        <row r="1731">
          <cell r="E1731">
            <v>1</v>
          </cell>
          <cell r="F1731">
            <v>16</v>
          </cell>
          <cell r="J1731">
            <v>0</v>
          </cell>
          <cell r="N1731">
            <v>1</v>
          </cell>
          <cell r="R1731" t="str">
            <v>126149150151</v>
          </cell>
          <cell r="S1731" t="str">
            <v>126149150</v>
          </cell>
          <cell r="T1731" t="str">
            <v>126149</v>
          </cell>
          <cell r="U1731" t="str">
            <v>126</v>
          </cell>
        </row>
        <row r="1732">
          <cell r="E1732">
            <v>1</v>
          </cell>
          <cell r="F1732">
            <v>16</v>
          </cell>
          <cell r="J1732">
            <v>0</v>
          </cell>
          <cell r="N1732">
            <v>1</v>
          </cell>
          <cell r="R1732" t="str">
            <v>126149333155</v>
          </cell>
          <cell r="S1732" t="str">
            <v>126149333</v>
          </cell>
          <cell r="T1732" t="str">
            <v>126149</v>
          </cell>
          <cell r="U1732" t="str">
            <v>126</v>
          </cell>
        </row>
        <row r="1733">
          <cell r="E1733">
            <v>1</v>
          </cell>
          <cell r="F1733">
            <v>16</v>
          </cell>
          <cell r="J1733">
            <v>745180.38</v>
          </cell>
          <cell r="N1733">
            <v>1</v>
          </cell>
          <cell r="R1733" t="str">
            <v>126149157999</v>
          </cell>
          <cell r="S1733" t="str">
            <v>126149157</v>
          </cell>
          <cell r="T1733" t="str">
            <v>126149</v>
          </cell>
          <cell r="U1733" t="str">
            <v>126</v>
          </cell>
        </row>
        <row r="1734">
          <cell r="E1734">
            <v>1</v>
          </cell>
          <cell r="F1734">
            <v>16</v>
          </cell>
          <cell r="J1734">
            <v>0</v>
          </cell>
          <cell r="N1734">
            <v>1</v>
          </cell>
          <cell r="R1734" t="str">
            <v>126149158999</v>
          </cell>
          <cell r="S1734" t="str">
            <v>126149158</v>
          </cell>
          <cell r="T1734" t="str">
            <v>126149</v>
          </cell>
          <cell r="U1734" t="str">
            <v>126</v>
          </cell>
        </row>
        <row r="1735">
          <cell r="E1735">
            <v>1</v>
          </cell>
          <cell r="F1735">
            <v>16</v>
          </cell>
          <cell r="J1735">
            <v>0</v>
          </cell>
          <cell r="N1735">
            <v>1</v>
          </cell>
          <cell r="R1735" t="str">
            <v>126149334159</v>
          </cell>
          <cell r="S1735" t="str">
            <v>126149334</v>
          </cell>
          <cell r="T1735" t="str">
            <v>126149</v>
          </cell>
          <cell r="U1735" t="str">
            <v>126</v>
          </cell>
        </row>
        <row r="1736">
          <cell r="E1736">
            <v>1</v>
          </cell>
          <cell r="F1736">
            <v>16</v>
          </cell>
          <cell r="J1736">
            <v>0</v>
          </cell>
          <cell r="N1736">
            <v>1</v>
          </cell>
          <cell r="R1736" t="str">
            <v>126149161322</v>
          </cell>
          <cell r="S1736" t="str">
            <v>126149161</v>
          </cell>
          <cell r="T1736" t="str">
            <v>126149</v>
          </cell>
          <cell r="U1736" t="str">
            <v>126</v>
          </cell>
        </row>
        <row r="1737">
          <cell r="E1737">
            <v>1</v>
          </cell>
          <cell r="F1737">
            <v>16</v>
          </cell>
          <cell r="J1737">
            <v>80815.03605000001</v>
          </cell>
          <cell r="N1737">
            <v>1</v>
          </cell>
          <cell r="R1737" t="str">
            <v>126149162166</v>
          </cell>
          <cell r="S1737" t="str">
            <v>126149162</v>
          </cell>
          <cell r="T1737" t="str">
            <v>126149</v>
          </cell>
          <cell r="U1737" t="str">
            <v>126</v>
          </cell>
        </row>
        <row r="1738">
          <cell r="E1738">
            <v>1</v>
          </cell>
          <cell r="F1738">
            <v>16</v>
          </cell>
          <cell r="J1738">
            <v>260045.97570000001</v>
          </cell>
          <cell r="N1738">
            <v>1</v>
          </cell>
          <cell r="R1738" t="str">
            <v>126149168533</v>
          </cell>
          <cell r="S1738" t="str">
            <v>126149168</v>
          </cell>
          <cell r="T1738" t="str">
            <v>126149</v>
          </cell>
          <cell r="U1738" t="str">
            <v>126</v>
          </cell>
        </row>
        <row r="1739">
          <cell r="E1739">
            <v>1</v>
          </cell>
          <cell r="F1739">
            <v>16</v>
          </cell>
          <cell r="J1739">
            <v>-13.226850000000001</v>
          </cell>
          <cell r="N1739">
            <v>1</v>
          </cell>
          <cell r="R1739" t="str">
            <v>169170171172</v>
          </cell>
          <cell r="S1739" t="str">
            <v>169170171</v>
          </cell>
          <cell r="T1739" t="str">
            <v>169170</v>
          </cell>
          <cell r="U1739" t="str">
            <v>169</v>
          </cell>
        </row>
        <row r="1740">
          <cell r="E1740">
            <v>1</v>
          </cell>
          <cell r="F1740">
            <v>16</v>
          </cell>
          <cell r="J1740">
            <v>-211558.37849999999</v>
          </cell>
          <cell r="N1740">
            <v>1</v>
          </cell>
          <cell r="R1740" t="str">
            <v>169170175176</v>
          </cell>
          <cell r="S1740" t="str">
            <v>169170175</v>
          </cell>
          <cell r="T1740" t="str">
            <v>169170</v>
          </cell>
          <cell r="U1740" t="str">
            <v>169</v>
          </cell>
        </row>
        <row r="1741">
          <cell r="E1741">
            <v>1</v>
          </cell>
          <cell r="F1741">
            <v>16</v>
          </cell>
          <cell r="J1741">
            <v>120898.49625</v>
          </cell>
          <cell r="N1741">
            <v>1</v>
          </cell>
          <cell r="R1741" t="str">
            <v>169180181999</v>
          </cell>
          <cell r="S1741" t="str">
            <v>169180181</v>
          </cell>
          <cell r="T1741" t="str">
            <v>169180</v>
          </cell>
          <cell r="U1741" t="str">
            <v>169</v>
          </cell>
        </row>
        <row r="1742">
          <cell r="E1742">
            <v>1</v>
          </cell>
          <cell r="F1742">
            <v>16</v>
          </cell>
          <cell r="J1742">
            <v>0</v>
          </cell>
          <cell r="N1742">
            <v>1</v>
          </cell>
          <cell r="R1742" t="str">
            <v>169180182999</v>
          </cell>
          <cell r="S1742" t="str">
            <v>169180182</v>
          </cell>
          <cell r="T1742" t="str">
            <v>169180</v>
          </cell>
          <cell r="U1742" t="str">
            <v>169</v>
          </cell>
        </row>
        <row r="1743">
          <cell r="E1743">
            <v>1</v>
          </cell>
          <cell r="F1743">
            <v>16</v>
          </cell>
          <cell r="J1743">
            <v>0</v>
          </cell>
          <cell r="N1743">
            <v>1</v>
          </cell>
          <cell r="R1743" t="str">
            <v>169180183999</v>
          </cell>
          <cell r="S1743" t="str">
            <v>169180183</v>
          </cell>
          <cell r="T1743" t="str">
            <v>169180</v>
          </cell>
          <cell r="U1743" t="str">
            <v>169</v>
          </cell>
        </row>
        <row r="1744">
          <cell r="E1744">
            <v>1</v>
          </cell>
          <cell r="F1744">
            <v>16</v>
          </cell>
          <cell r="J1744">
            <v>0</v>
          </cell>
          <cell r="N1744">
            <v>1</v>
          </cell>
          <cell r="R1744" t="str">
            <v>169180184185</v>
          </cell>
          <cell r="S1744" t="str">
            <v>169180184</v>
          </cell>
          <cell r="T1744" t="str">
            <v>169180</v>
          </cell>
          <cell r="U1744" t="str">
            <v>169</v>
          </cell>
        </row>
        <row r="1745">
          <cell r="E1745">
            <v>1</v>
          </cell>
          <cell r="F1745">
            <v>16</v>
          </cell>
          <cell r="J1745">
            <v>-280520.12205000006</v>
          </cell>
          <cell r="N1745">
            <v>1</v>
          </cell>
          <cell r="R1745" t="str">
            <v>169187188189</v>
          </cell>
          <cell r="S1745" t="str">
            <v>169187188</v>
          </cell>
          <cell r="T1745" t="str">
            <v>169187</v>
          </cell>
          <cell r="U1745" t="str">
            <v>169</v>
          </cell>
        </row>
        <row r="1746">
          <cell r="E1746">
            <v>1</v>
          </cell>
          <cell r="F1746">
            <v>16</v>
          </cell>
          <cell r="J1746">
            <v>-46793.542950000003</v>
          </cell>
          <cell r="N1746">
            <v>1</v>
          </cell>
          <cell r="R1746" t="str">
            <v>169187191192</v>
          </cell>
          <cell r="S1746" t="str">
            <v>169187191</v>
          </cell>
          <cell r="T1746" t="str">
            <v>169187</v>
          </cell>
          <cell r="U1746" t="str">
            <v>169</v>
          </cell>
        </row>
        <row r="1747">
          <cell r="E1747">
            <v>1</v>
          </cell>
          <cell r="F1747">
            <v>16</v>
          </cell>
          <cell r="J1747">
            <v>-91938.816900000005</v>
          </cell>
          <cell r="N1747">
            <v>1</v>
          </cell>
          <cell r="R1747" t="str">
            <v>169187199202</v>
          </cell>
          <cell r="S1747" t="str">
            <v>169187199</v>
          </cell>
          <cell r="T1747" t="str">
            <v>169187</v>
          </cell>
          <cell r="U1747" t="str">
            <v>169</v>
          </cell>
        </row>
        <row r="1748">
          <cell r="E1748">
            <v>1</v>
          </cell>
          <cell r="F1748">
            <v>16</v>
          </cell>
          <cell r="J1748">
            <v>-2935.3432500000004</v>
          </cell>
          <cell r="N1748">
            <v>1</v>
          </cell>
          <cell r="R1748" t="str">
            <v>169187205999</v>
          </cell>
          <cell r="S1748" t="str">
            <v>169187205</v>
          </cell>
          <cell r="T1748" t="str">
            <v>169187</v>
          </cell>
          <cell r="U1748" t="str">
            <v>169</v>
          </cell>
        </row>
        <row r="1749">
          <cell r="E1749">
            <v>1</v>
          </cell>
          <cell r="F1749">
            <v>16</v>
          </cell>
          <cell r="J1749">
            <v>-160817.12955000001</v>
          </cell>
          <cell r="N1749">
            <v>1</v>
          </cell>
          <cell r="R1749" t="str">
            <v>169187206207</v>
          </cell>
          <cell r="S1749" t="str">
            <v>169187206</v>
          </cell>
          <cell r="T1749" t="str">
            <v>169187</v>
          </cell>
          <cell r="U1749" t="str">
            <v>169</v>
          </cell>
        </row>
        <row r="1750">
          <cell r="E1750">
            <v>1</v>
          </cell>
          <cell r="F1750">
            <v>16</v>
          </cell>
          <cell r="J1750">
            <v>-356239.76850000006</v>
          </cell>
          <cell r="N1750">
            <v>1</v>
          </cell>
          <cell r="R1750" t="str">
            <v>169187210212</v>
          </cell>
          <cell r="S1750" t="str">
            <v>169187210</v>
          </cell>
          <cell r="T1750" t="str">
            <v>169187</v>
          </cell>
          <cell r="U1750" t="str">
            <v>169</v>
          </cell>
        </row>
        <row r="1751">
          <cell r="E1751">
            <v>1</v>
          </cell>
          <cell r="F1751">
            <v>16</v>
          </cell>
          <cell r="J1751">
            <v>-94104.967950000006</v>
          </cell>
          <cell r="N1751">
            <v>1</v>
          </cell>
          <cell r="R1751" t="str">
            <v>169187229230</v>
          </cell>
          <cell r="S1751" t="str">
            <v>169187229</v>
          </cell>
          <cell r="T1751" t="str">
            <v>169187</v>
          </cell>
          <cell r="U1751" t="str">
            <v>169</v>
          </cell>
        </row>
        <row r="1752">
          <cell r="E1752">
            <v>1</v>
          </cell>
          <cell r="F1752">
            <v>16</v>
          </cell>
          <cell r="J1752">
            <v>-7178.1097500000005</v>
          </cell>
          <cell r="N1752">
            <v>1</v>
          </cell>
          <cell r="R1752" t="str">
            <v>169187236534</v>
          </cell>
          <cell r="S1752" t="str">
            <v>169187236</v>
          </cell>
          <cell r="T1752" t="str">
            <v>169187</v>
          </cell>
          <cell r="U1752" t="str">
            <v>169</v>
          </cell>
        </row>
        <row r="1753">
          <cell r="E1753">
            <v>2</v>
          </cell>
          <cell r="F1753">
            <v>16</v>
          </cell>
          <cell r="J1753">
            <v>0</v>
          </cell>
          <cell r="N1753">
            <v>2</v>
          </cell>
          <cell r="R1753" t="str">
            <v>002010999999</v>
          </cell>
          <cell r="S1753" t="str">
            <v>002010999</v>
          </cell>
          <cell r="T1753" t="str">
            <v>002010</v>
          </cell>
          <cell r="U1753" t="str">
            <v>002</v>
          </cell>
        </row>
        <row r="1754">
          <cell r="E1754">
            <v>2</v>
          </cell>
          <cell r="F1754">
            <v>16</v>
          </cell>
          <cell r="J1754">
            <v>0</v>
          </cell>
          <cell r="N1754">
            <v>2</v>
          </cell>
          <cell r="R1754" t="str">
            <v>005062082999</v>
          </cell>
          <cell r="S1754" t="str">
            <v>005062082</v>
          </cell>
          <cell r="T1754" t="str">
            <v>005062</v>
          </cell>
          <cell r="U1754" t="str">
            <v>005</v>
          </cell>
        </row>
        <row r="1755">
          <cell r="E1755">
            <v>2</v>
          </cell>
          <cell r="F1755">
            <v>16</v>
          </cell>
          <cell r="J1755">
            <v>0</v>
          </cell>
          <cell r="N1755">
            <v>2</v>
          </cell>
          <cell r="R1755" t="str">
            <v>126149168243</v>
          </cell>
          <cell r="S1755" t="str">
            <v>126149168</v>
          </cell>
          <cell r="T1755" t="str">
            <v>126149</v>
          </cell>
          <cell r="U1755" t="str">
            <v>126</v>
          </cell>
        </row>
        <row r="1756">
          <cell r="E1756">
            <v>999</v>
          </cell>
          <cell r="F1756">
            <v>999</v>
          </cell>
          <cell r="J1756">
            <v>0</v>
          </cell>
          <cell r="N1756">
            <v>999</v>
          </cell>
          <cell r="R1756">
            <v>0</v>
          </cell>
          <cell r="S1756">
            <v>0</v>
          </cell>
          <cell r="T1756">
            <v>0</v>
          </cell>
          <cell r="U1756">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OnAccTrans_1-1 (2)"/>
      <sheetName val="#DEF"/>
      <sheetName val="#Lookup"/>
      <sheetName val="ProjOnAccTrans_1-1"/>
      <sheetName val="Sheet1"/>
      <sheetName val="ProjOnAccTrans_1-1_(2)"/>
    </sheetNames>
    <sheetDataSet>
      <sheetData sheetId="0"/>
      <sheetData sheetId="1"/>
      <sheetData sheetId="2">
        <row r="2">
          <cell r="A2" t="str">
            <v>P01</v>
          </cell>
        </row>
      </sheetData>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OnAccTrans_1-1 (2)"/>
      <sheetName val="#DEF"/>
      <sheetName val="#Lookup"/>
      <sheetName val="ProjOnAccTrans_1-1"/>
      <sheetName val="Sheet1"/>
      <sheetName val="ProjOnAccTrans_1-1_(2)"/>
    </sheetNames>
    <sheetDataSet>
      <sheetData sheetId="0"/>
      <sheetData sheetId="1"/>
      <sheetData sheetId="2">
        <row r="2">
          <cell r="A2" t="str">
            <v>P01</v>
          </cell>
          <cell r="B2" t="str">
            <v>BWP</v>
          </cell>
          <cell r="C2" t="str">
            <v>000::No status</v>
          </cell>
        </row>
        <row r="3">
          <cell r="A3" t="str">
            <v>P02</v>
          </cell>
          <cell r="B3" t="str">
            <v>EUR</v>
          </cell>
          <cell r="C3" t="str">
            <v>001::Registered</v>
          </cell>
        </row>
        <row r="4">
          <cell r="A4" t="str">
            <v>P03</v>
          </cell>
          <cell r="B4" t="str">
            <v>GBP</v>
          </cell>
          <cell r="C4" t="str">
            <v>002::Posted</v>
          </cell>
        </row>
        <row r="5">
          <cell r="A5" t="str">
            <v>P04</v>
          </cell>
          <cell r="B5" t="str">
            <v>GHS</v>
          </cell>
          <cell r="C5" t="str">
            <v>003::Invoice proposal</v>
          </cell>
        </row>
        <row r="6">
          <cell r="A6" t="str">
            <v>P05</v>
          </cell>
          <cell r="B6" t="str">
            <v>USD</v>
          </cell>
          <cell r="C6" t="str">
            <v>004::Invoiced</v>
          </cell>
        </row>
        <row r="7">
          <cell r="A7" t="str">
            <v>P06</v>
          </cell>
          <cell r="B7" t="str">
            <v>ZAR</v>
          </cell>
          <cell r="C7" t="str">
            <v>005::Selected for credit note</v>
          </cell>
        </row>
        <row r="8">
          <cell r="A8" t="str">
            <v>P06-00001</v>
          </cell>
          <cell r="B8" t="str">
            <v/>
          </cell>
          <cell r="C8" t="str">
            <v>006::Credit note proposal</v>
          </cell>
        </row>
        <row r="9">
          <cell r="A9" t="str">
            <v>P06-00001-01</v>
          </cell>
          <cell r="C9" t="str">
            <v>007::Estimated</v>
          </cell>
        </row>
        <row r="10">
          <cell r="A10" t="str">
            <v>P06-00001-01-01</v>
          </cell>
          <cell r="C10" t="str">
            <v>008::Eliminated</v>
          </cell>
        </row>
        <row r="11">
          <cell r="A11" t="str">
            <v>P06-00001-02</v>
          </cell>
          <cell r="C11" t="str">
            <v>009::Adjusted</v>
          </cell>
        </row>
        <row r="12">
          <cell r="A12" t="str">
            <v>P06-00001-02-01</v>
          </cell>
        </row>
        <row r="13">
          <cell r="A13" t="str">
            <v>P06-00002</v>
          </cell>
        </row>
        <row r="14">
          <cell r="A14" t="str">
            <v>P06-00002-01</v>
          </cell>
        </row>
        <row r="15">
          <cell r="A15" t="str">
            <v>P06-00002-01-01</v>
          </cell>
        </row>
        <row r="16">
          <cell r="A16" t="str">
            <v>P06-00003</v>
          </cell>
        </row>
        <row r="17">
          <cell r="A17" t="str">
            <v>P06-00003-01</v>
          </cell>
        </row>
        <row r="18">
          <cell r="A18" t="str">
            <v>P06-00003-01-01</v>
          </cell>
        </row>
        <row r="19">
          <cell r="A19" t="str">
            <v>P06-00003-02</v>
          </cell>
        </row>
        <row r="20">
          <cell r="A20" t="str">
            <v>P06-00003-02-01</v>
          </cell>
        </row>
        <row r="21">
          <cell r="A21" t="str">
            <v>P06-00003-03</v>
          </cell>
        </row>
        <row r="22">
          <cell r="A22" t="str">
            <v>P06-00003-03-01</v>
          </cell>
        </row>
        <row r="23">
          <cell r="A23" t="str">
            <v>P06-00004</v>
          </cell>
        </row>
        <row r="24">
          <cell r="A24" t="str">
            <v>P06-00004-01</v>
          </cell>
        </row>
        <row r="25">
          <cell r="A25" t="str">
            <v>P06-00004-01-01</v>
          </cell>
        </row>
        <row r="26">
          <cell r="A26" t="str">
            <v>P06-00004-02</v>
          </cell>
        </row>
        <row r="27">
          <cell r="A27" t="str">
            <v>P06-00004-02-01</v>
          </cell>
        </row>
        <row r="28">
          <cell r="A28" t="str">
            <v>P06-00005</v>
          </cell>
        </row>
        <row r="29">
          <cell r="A29" t="str">
            <v>P06-00005-01</v>
          </cell>
        </row>
        <row r="30">
          <cell r="A30" t="str">
            <v>P06-00005-01-01</v>
          </cell>
        </row>
        <row r="31">
          <cell r="A31" t="str">
            <v>P06-00006</v>
          </cell>
        </row>
        <row r="32">
          <cell r="A32" t="str">
            <v>P06-00006-01</v>
          </cell>
        </row>
        <row r="33">
          <cell r="A33" t="str">
            <v>P06-00006-01-01</v>
          </cell>
        </row>
        <row r="34">
          <cell r="A34" t="str">
            <v>P06-00006-02</v>
          </cell>
        </row>
        <row r="35">
          <cell r="A35" t="str">
            <v>P06-00006-02-01</v>
          </cell>
        </row>
        <row r="36">
          <cell r="A36" t="str">
            <v>P06-00007</v>
          </cell>
        </row>
        <row r="37">
          <cell r="A37" t="str">
            <v>P06-00007-01</v>
          </cell>
        </row>
        <row r="38">
          <cell r="A38" t="str">
            <v>P06-00007-01-01</v>
          </cell>
        </row>
        <row r="39">
          <cell r="A39" t="str">
            <v>P06-00007-02</v>
          </cell>
        </row>
        <row r="40">
          <cell r="A40" t="str">
            <v>P06-00007-02-01</v>
          </cell>
        </row>
        <row r="41">
          <cell r="A41" t="str">
            <v>P06-00008</v>
          </cell>
        </row>
        <row r="42">
          <cell r="A42" t="str">
            <v>P06-00008-01</v>
          </cell>
        </row>
        <row r="43">
          <cell r="A43" t="str">
            <v>P06-00008-01-01</v>
          </cell>
        </row>
        <row r="44">
          <cell r="A44" t="str">
            <v>P06-00009</v>
          </cell>
        </row>
        <row r="45">
          <cell r="A45" t="str">
            <v>P06-00009-01</v>
          </cell>
        </row>
        <row r="46">
          <cell r="A46" t="str">
            <v>P06-00009-01-01</v>
          </cell>
        </row>
        <row r="47">
          <cell r="A47" t="str">
            <v>P06-00010</v>
          </cell>
        </row>
        <row r="48">
          <cell r="A48" t="str">
            <v>P06-00010-01</v>
          </cell>
        </row>
        <row r="49">
          <cell r="A49" t="str">
            <v>P06-00010-01-01</v>
          </cell>
        </row>
        <row r="50">
          <cell r="A50" t="str">
            <v>P06-00010-02</v>
          </cell>
        </row>
        <row r="51">
          <cell r="A51" t="str">
            <v>P06-00010-02-01</v>
          </cell>
        </row>
        <row r="52">
          <cell r="A52" t="str">
            <v>P06-00011</v>
          </cell>
        </row>
        <row r="53">
          <cell r="A53" t="str">
            <v>P06-00011-01</v>
          </cell>
        </row>
        <row r="54">
          <cell r="A54" t="str">
            <v>P06-00011-01-01</v>
          </cell>
        </row>
        <row r="55">
          <cell r="A55" t="str">
            <v>P06-00012</v>
          </cell>
        </row>
        <row r="56">
          <cell r="A56" t="str">
            <v>P06-00012-01</v>
          </cell>
        </row>
        <row r="57">
          <cell r="A57" t="str">
            <v>P06-00012-01-01</v>
          </cell>
        </row>
        <row r="58">
          <cell r="A58" t="str">
            <v>P06-00013</v>
          </cell>
        </row>
        <row r="59">
          <cell r="A59" t="str">
            <v>P06-00013-01</v>
          </cell>
        </row>
        <row r="60">
          <cell r="A60" t="str">
            <v>P06-00013-01-01</v>
          </cell>
        </row>
        <row r="61">
          <cell r="A61" t="str">
            <v>P06-00014</v>
          </cell>
        </row>
        <row r="62">
          <cell r="A62" t="str">
            <v>P06-00014-01</v>
          </cell>
        </row>
        <row r="63">
          <cell r="A63" t="str">
            <v>P06-00014-01-01</v>
          </cell>
        </row>
        <row r="64">
          <cell r="A64" t="str">
            <v>P06-00015</v>
          </cell>
        </row>
        <row r="65">
          <cell r="A65" t="str">
            <v>P06-00015-01</v>
          </cell>
        </row>
        <row r="66">
          <cell r="A66" t="str">
            <v>P06-00015-01-01</v>
          </cell>
        </row>
        <row r="67">
          <cell r="A67" t="str">
            <v>P06-00015-02</v>
          </cell>
        </row>
        <row r="68">
          <cell r="A68" t="str">
            <v>P06-00015-02-01</v>
          </cell>
        </row>
        <row r="69">
          <cell r="A69" t="str">
            <v>P06-00016</v>
          </cell>
        </row>
        <row r="70">
          <cell r="A70" t="str">
            <v>P06-00016-01</v>
          </cell>
        </row>
        <row r="71">
          <cell r="A71" t="str">
            <v>P06-00016-01-01</v>
          </cell>
        </row>
        <row r="72">
          <cell r="A72" t="str">
            <v>P06-00017</v>
          </cell>
        </row>
        <row r="73">
          <cell r="A73" t="str">
            <v>P06-00017-01</v>
          </cell>
        </row>
        <row r="74">
          <cell r="A74" t="str">
            <v>P06-00017-01-01</v>
          </cell>
        </row>
        <row r="75">
          <cell r="A75" t="str">
            <v>P06-00018</v>
          </cell>
        </row>
        <row r="76">
          <cell r="A76" t="str">
            <v>P06-00018-01</v>
          </cell>
        </row>
        <row r="77">
          <cell r="A77" t="str">
            <v>P06-00018-01-01</v>
          </cell>
        </row>
        <row r="78">
          <cell r="A78" t="str">
            <v>P06-00019</v>
          </cell>
        </row>
        <row r="79">
          <cell r="A79" t="str">
            <v>P06-00019-01</v>
          </cell>
        </row>
        <row r="80">
          <cell r="A80" t="str">
            <v>P06-00019-01-01</v>
          </cell>
        </row>
        <row r="81">
          <cell r="A81" t="str">
            <v>P06-00020</v>
          </cell>
        </row>
        <row r="82">
          <cell r="A82" t="str">
            <v>P06-00020-01</v>
          </cell>
        </row>
        <row r="83">
          <cell r="A83" t="str">
            <v>P06-00020-01-01</v>
          </cell>
        </row>
        <row r="84">
          <cell r="A84" t="str">
            <v>P06-00020-02</v>
          </cell>
        </row>
        <row r="85">
          <cell r="A85" t="str">
            <v>P06-00020-02-01</v>
          </cell>
        </row>
        <row r="86">
          <cell r="A86" t="str">
            <v>P06-00021</v>
          </cell>
        </row>
        <row r="87">
          <cell r="A87" t="str">
            <v>P06-00021-01</v>
          </cell>
        </row>
        <row r="88">
          <cell r="A88" t="str">
            <v>P06-00021-01-01</v>
          </cell>
        </row>
        <row r="89">
          <cell r="A89" t="str">
            <v>P06-00022</v>
          </cell>
        </row>
        <row r="90">
          <cell r="A90" t="str">
            <v>P06-00022-01</v>
          </cell>
        </row>
        <row r="91">
          <cell r="A91" t="str">
            <v>P06-00022-01-01</v>
          </cell>
        </row>
        <row r="92">
          <cell r="A92" t="str">
            <v>P06-00023</v>
          </cell>
        </row>
        <row r="93">
          <cell r="A93" t="str">
            <v>P06-00023-01</v>
          </cell>
        </row>
        <row r="94">
          <cell r="A94" t="str">
            <v>P06-00023-01-01</v>
          </cell>
        </row>
        <row r="95">
          <cell r="A95" t="str">
            <v>P06-00023-02</v>
          </cell>
        </row>
        <row r="96">
          <cell r="A96" t="str">
            <v>P06-00023-02-01</v>
          </cell>
        </row>
        <row r="97">
          <cell r="A97" t="str">
            <v>P06-00024</v>
          </cell>
        </row>
        <row r="98">
          <cell r="A98" t="str">
            <v>P06-00024-01</v>
          </cell>
        </row>
        <row r="99">
          <cell r="A99" t="str">
            <v>P06-00024-01-01</v>
          </cell>
        </row>
        <row r="100">
          <cell r="A100" t="str">
            <v>P06-00025</v>
          </cell>
        </row>
        <row r="101">
          <cell r="A101" t="str">
            <v>P06-00025-01</v>
          </cell>
        </row>
        <row r="102">
          <cell r="A102" t="str">
            <v>P06-00025-01-01</v>
          </cell>
        </row>
        <row r="103">
          <cell r="A103" t="str">
            <v>P06-00026</v>
          </cell>
        </row>
        <row r="104">
          <cell r="A104" t="str">
            <v>P06-00026-01</v>
          </cell>
        </row>
        <row r="105">
          <cell r="A105" t="str">
            <v>P06-00026-01-01</v>
          </cell>
        </row>
        <row r="106">
          <cell r="A106" t="str">
            <v>P06-00027</v>
          </cell>
        </row>
        <row r="107">
          <cell r="A107" t="str">
            <v>P06-00027-01</v>
          </cell>
        </row>
        <row r="108">
          <cell r="A108" t="str">
            <v>P06-00027-01-01</v>
          </cell>
        </row>
        <row r="109">
          <cell r="A109" t="str">
            <v>P06-00028</v>
          </cell>
        </row>
        <row r="110">
          <cell r="A110" t="str">
            <v>P06-00028-01</v>
          </cell>
        </row>
        <row r="111">
          <cell r="A111" t="str">
            <v>P06-00028-01-01</v>
          </cell>
        </row>
        <row r="112">
          <cell r="A112" t="str">
            <v>P06-00029</v>
          </cell>
        </row>
        <row r="113">
          <cell r="A113" t="str">
            <v>P06-00029-01</v>
          </cell>
        </row>
        <row r="114">
          <cell r="A114" t="str">
            <v>P06-00029-01-01</v>
          </cell>
        </row>
        <row r="115">
          <cell r="A115" t="str">
            <v>P06-00029-02</v>
          </cell>
        </row>
        <row r="116">
          <cell r="A116" t="str">
            <v>P06-00029-02-01</v>
          </cell>
        </row>
        <row r="117">
          <cell r="A117" t="str">
            <v>P06-00030</v>
          </cell>
        </row>
        <row r="118">
          <cell r="A118" t="str">
            <v>P06-00030-01</v>
          </cell>
        </row>
        <row r="119">
          <cell r="A119" t="str">
            <v>P06-00030-01-01</v>
          </cell>
        </row>
        <row r="120">
          <cell r="A120" t="str">
            <v>P06-00030-02</v>
          </cell>
        </row>
        <row r="121">
          <cell r="A121" t="str">
            <v>P06-00030-02-01</v>
          </cell>
        </row>
        <row r="122">
          <cell r="A122" t="str">
            <v>P06-00031</v>
          </cell>
        </row>
        <row r="123">
          <cell r="A123" t="str">
            <v>P06-00031-01</v>
          </cell>
        </row>
        <row r="124">
          <cell r="A124" t="str">
            <v>P06-00031-01-01</v>
          </cell>
        </row>
        <row r="125">
          <cell r="A125" t="str">
            <v>P06-00032</v>
          </cell>
        </row>
        <row r="126">
          <cell r="A126" t="str">
            <v>P06-00032-01</v>
          </cell>
        </row>
        <row r="127">
          <cell r="A127" t="str">
            <v>P06-00032-01-01</v>
          </cell>
        </row>
        <row r="128">
          <cell r="A128" t="str">
            <v>P06-00032-02</v>
          </cell>
        </row>
        <row r="129">
          <cell r="A129" t="str">
            <v>P06-00032-02-01</v>
          </cell>
        </row>
        <row r="130">
          <cell r="A130" t="str">
            <v>P06-00033</v>
          </cell>
        </row>
        <row r="131">
          <cell r="A131" t="str">
            <v>P06-00033-01</v>
          </cell>
        </row>
        <row r="132">
          <cell r="A132" t="str">
            <v>P06-00033-01-01</v>
          </cell>
        </row>
        <row r="133">
          <cell r="A133" t="str">
            <v>P06-00034</v>
          </cell>
        </row>
        <row r="134">
          <cell r="A134" t="str">
            <v>P06-00034-01</v>
          </cell>
        </row>
        <row r="135">
          <cell r="A135" t="str">
            <v>P06-00034-01-01</v>
          </cell>
        </row>
        <row r="136">
          <cell r="A136" t="str">
            <v>P06-00035</v>
          </cell>
        </row>
        <row r="137">
          <cell r="A137" t="str">
            <v>P06-00035-01</v>
          </cell>
        </row>
        <row r="138">
          <cell r="A138" t="str">
            <v>P06-00035-01-01</v>
          </cell>
        </row>
        <row r="139">
          <cell r="A139" t="str">
            <v>P06-00036</v>
          </cell>
        </row>
        <row r="140">
          <cell r="A140" t="str">
            <v>P06-00036-01</v>
          </cell>
        </row>
        <row r="141">
          <cell r="A141" t="str">
            <v>P06-00036-01-01</v>
          </cell>
        </row>
        <row r="142">
          <cell r="A142" t="str">
            <v>P06-00037</v>
          </cell>
        </row>
        <row r="143">
          <cell r="A143" t="str">
            <v>P06-00037-01</v>
          </cell>
        </row>
        <row r="144">
          <cell r="A144" t="str">
            <v>P06-00037-01-01</v>
          </cell>
        </row>
        <row r="145">
          <cell r="A145" t="str">
            <v>P06-00038</v>
          </cell>
        </row>
        <row r="146">
          <cell r="A146" t="str">
            <v>P06-00038-01</v>
          </cell>
        </row>
        <row r="147">
          <cell r="A147" t="str">
            <v>P06-00038-01-01</v>
          </cell>
        </row>
        <row r="148">
          <cell r="A148" t="str">
            <v>P06-00038-02</v>
          </cell>
        </row>
        <row r="149">
          <cell r="A149" t="str">
            <v>P06-00038-02-01</v>
          </cell>
        </row>
        <row r="150">
          <cell r="A150" t="str">
            <v>P06-00039</v>
          </cell>
        </row>
        <row r="151">
          <cell r="A151" t="str">
            <v>P06-00039-01</v>
          </cell>
        </row>
        <row r="152">
          <cell r="A152" t="str">
            <v>P06-00039-01-01</v>
          </cell>
        </row>
        <row r="153">
          <cell r="A153" t="str">
            <v>P06-00039-02</v>
          </cell>
        </row>
        <row r="154">
          <cell r="A154" t="str">
            <v>P06-00039-02-01</v>
          </cell>
        </row>
        <row r="155">
          <cell r="A155" t="str">
            <v>P06-00040</v>
          </cell>
        </row>
        <row r="156">
          <cell r="A156" t="str">
            <v>P06-00040-01</v>
          </cell>
        </row>
        <row r="157">
          <cell r="A157" t="str">
            <v>P06-00040-01-01</v>
          </cell>
        </row>
        <row r="158">
          <cell r="A158" t="str">
            <v>P06-00041</v>
          </cell>
        </row>
        <row r="159">
          <cell r="A159" t="str">
            <v>P06-00041-01</v>
          </cell>
        </row>
        <row r="160">
          <cell r="A160" t="str">
            <v>P06-00041-01-01</v>
          </cell>
        </row>
        <row r="161">
          <cell r="A161" t="str">
            <v>P06-00042</v>
          </cell>
        </row>
        <row r="162">
          <cell r="A162" t="str">
            <v>P06-00042-01</v>
          </cell>
        </row>
        <row r="163">
          <cell r="A163" t="str">
            <v>P06-00042-01-01</v>
          </cell>
        </row>
        <row r="164">
          <cell r="A164" t="str">
            <v>P06-00042-02</v>
          </cell>
        </row>
        <row r="165">
          <cell r="A165" t="str">
            <v>P06-00042-02-01</v>
          </cell>
        </row>
        <row r="166">
          <cell r="A166" t="str">
            <v>P06-00043</v>
          </cell>
        </row>
        <row r="167">
          <cell r="A167" t="str">
            <v>P06-00043-01</v>
          </cell>
        </row>
        <row r="168">
          <cell r="A168" t="str">
            <v>P06-00043-01-01</v>
          </cell>
        </row>
        <row r="169">
          <cell r="A169" t="str">
            <v>P06-00043-02</v>
          </cell>
        </row>
        <row r="170">
          <cell r="A170" t="str">
            <v>P06-00043-02-01</v>
          </cell>
        </row>
        <row r="171">
          <cell r="A171" t="str">
            <v>P06-00044</v>
          </cell>
        </row>
        <row r="172">
          <cell r="A172" t="str">
            <v>P06-00044-01</v>
          </cell>
        </row>
        <row r="173">
          <cell r="A173" t="str">
            <v>P06-00044-01-01</v>
          </cell>
        </row>
        <row r="174">
          <cell r="A174" t="str">
            <v>P06-00044-02</v>
          </cell>
        </row>
        <row r="175">
          <cell r="A175" t="str">
            <v>P06-00044-02-01</v>
          </cell>
        </row>
        <row r="176">
          <cell r="A176" t="str">
            <v>P06-00045</v>
          </cell>
        </row>
        <row r="177">
          <cell r="A177" t="str">
            <v>P06-00045-01</v>
          </cell>
        </row>
        <row r="178">
          <cell r="A178" t="str">
            <v>P06-00045-01-01</v>
          </cell>
        </row>
        <row r="179">
          <cell r="A179" t="str">
            <v>P06-00046</v>
          </cell>
        </row>
        <row r="180">
          <cell r="A180" t="str">
            <v>P06-00046-01</v>
          </cell>
        </row>
        <row r="181">
          <cell r="A181" t="str">
            <v>P06-00046-01-01</v>
          </cell>
        </row>
        <row r="182">
          <cell r="A182" t="str">
            <v>P06-00046-02</v>
          </cell>
        </row>
        <row r="183">
          <cell r="A183" t="str">
            <v>P06-00046-02-01</v>
          </cell>
        </row>
        <row r="184">
          <cell r="A184" t="str">
            <v>P06-00047</v>
          </cell>
        </row>
        <row r="185">
          <cell r="A185" t="str">
            <v>P06-00047-01</v>
          </cell>
        </row>
        <row r="186">
          <cell r="A186" t="str">
            <v>P06-00047-01-01</v>
          </cell>
        </row>
        <row r="187">
          <cell r="A187" t="str">
            <v>P06-00047-02</v>
          </cell>
        </row>
        <row r="188">
          <cell r="A188" t="str">
            <v>P06-00047-02-01</v>
          </cell>
        </row>
        <row r="189">
          <cell r="A189" t="str">
            <v>P06-00048</v>
          </cell>
        </row>
        <row r="190">
          <cell r="A190" t="str">
            <v>P06-00048-01</v>
          </cell>
        </row>
        <row r="191">
          <cell r="A191" t="str">
            <v>P06-00048-01-01</v>
          </cell>
        </row>
        <row r="192">
          <cell r="A192" t="str">
            <v>P06-00049</v>
          </cell>
        </row>
        <row r="193">
          <cell r="A193" t="str">
            <v>P06-00049-01</v>
          </cell>
        </row>
        <row r="194">
          <cell r="A194" t="str">
            <v>P06-00049-01-01</v>
          </cell>
        </row>
        <row r="195">
          <cell r="A195" t="str">
            <v>P06-00049-02</v>
          </cell>
        </row>
        <row r="196">
          <cell r="A196" t="str">
            <v>P06-00049-02-01</v>
          </cell>
        </row>
        <row r="197">
          <cell r="A197" t="str">
            <v>P06-00050</v>
          </cell>
        </row>
        <row r="198">
          <cell r="A198" t="str">
            <v>P06-00050-01</v>
          </cell>
        </row>
        <row r="199">
          <cell r="A199" t="str">
            <v>P06-00050-01-01</v>
          </cell>
        </row>
        <row r="200">
          <cell r="A200" t="str">
            <v>P06-00051</v>
          </cell>
        </row>
        <row r="201">
          <cell r="A201" t="str">
            <v>P06-00051-01</v>
          </cell>
        </row>
        <row r="202">
          <cell r="A202" t="str">
            <v>P06-00051-01-01</v>
          </cell>
        </row>
        <row r="203">
          <cell r="A203" t="str">
            <v>P06-00052</v>
          </cell>
        </row>
        <row r="204">
          <cell r="A204" t="str">
            <v>P06-00052-01</v>
          </cell>
        </row>
        <row r="205">
          <cell r="A205" t="str">
            <v>P06-00052-01-01</v>
          </cell>
        </row>
        <row r="206">
          <cell r="A206" t="str">
            <v>P06-00053</v>
          </cell>
        </row>
        <row r="207">
          <cell r="A207" t="str">
            <v>P06-00053-01</v>
          </cell>
        </row>
        <row r="208">
          <cell r="A208" t="str">
            <v>P06-00053-01-01</v>
          </cell>
        </row>
        <row r="209">
          <cell r="A209" t="str">
            <v>P06-00054</v>
          </cell>
        </row>
        <row r="210">
          <cell r="A210" t="str">
            <v>P06-00054-01</v>
          </cell>
        </row>
        <row r="211">
          <cell r="A211" t="str">
            <v>P06-00054-01-01</v>
          </cell>
        </row>
        <row r="212">
          <cell r="A212" t="str">
            <v>P06-00054-02</v>
          </cell>
        </row>
        <row r="213">
          <cell r="A213" t="str">
            <v>P06-00054-02-01</v>
          </cell>
        </row>
        <row r="214">
          <cell r="A214" t="str">
            <v>P06-00055</v>
          </cell>
        </row>
        <row r="215">
          <cell r="A215" t="str">
            <v>P06-00055-01</v>
          </cell>
        </row>
        <row r="216">
          <cell r="A216" t="str">
            <v>P06-00055-01-01</v>
          </cell>
        </row>
        <row r="217">
          <cell r="A217" t="str">
            <v>P06-00056</v>
          </cell>
        </row>
        <row r="218">
          <cell r="A218" t="str">
            <v>P06-00056-01</v>
          </cell>
        </row>
        <row r="219">
          <cell r="A219" t="str">
            <v>P06-00056-01-01</v>
          </cell>
        </row>
        <row r="220">
          <cell r="A220" t="str">
            <v>P06-00057</v>
          </cell>
        </row>
        <row r="221">
          <cell r="A221" t="str">
            <v>P06-00057-01</v>
          </cell>
        </row>
        <row r="222">
          <cell r="A222" t="str">
            <v>P06-00057-01-01</v>
          </cell>
        </row>
        <row r="223">
          <cell r="A223" t="str">
            <v>P06-00057-02</v>
          </cell>
        </row>
        <row r="224">
          <cell r="A224" t="str">
            <v>P06-00057-02-01</v>
          </cell>
        </row>
        <row r="225">
          <cell r="A225" t="str">
            <v>P06-00058</v>
          </cell>
        </row>
        <row r="226">
          <cell r="A226" t="str">
            <v>P06-00058-01</v>
          </cell>
        </row>
        <row r="227">
          <cell r="A227" t="str">
            <v>P06-00058-01-01</v>
          </cell>
        </row>
        <row r="228">
          <cell r="A228" t="str">
            <v>P06-00059</v>
          </cell>
        </row>
        <row r="229">
          <cell r="A229" t="str">
            <v>P06-00059-01</v>
          </cell>
        </row>
        <row r="230">
          <cell r="A230" t="str">
            <v>P06-00059-01-01</v>
          </cell>
        </row>
        <row r="231">
          <cell r="A231" t="str">
            <v>P06-00059-02</v>
          </cell>
        </row>
        <row r="232">
          <cell r="A232" t="str">
            <v>P06-00059-02-01</v>
          </cell>
        </row>
        <row r="233">
          <cell r="A233" t="str">
            <v>P06-00060</v>
          </cell>
        </row>
        <row r="234">
          <cell r="A234" t="str">
            <v>P06-00060-01</v>
          </cell>
        </row>
        <row r="235">
          <cell r="A235" t="str">
            <v>P06-00060-01-01</v>
          </cell>
        </row>
        <row r="236">
          <cell r="A236" t="str">
            <v>P06-00061</v>
          </cell>
        </row>
        <row r="237">
          <cell r="A237" t="str">
            <v>P06-00061-01</v>
          </cell>
        </row>
        <row r="238">
          <cell r="A238" t="str">
            <v>P06-00061-01-01</v>
          </cell>
        </row>
        <row r="239">
          <cell r="A239" t="str">
            <v>P06-00062</v>
          </cell>
        </row>
        <row r="240">
          <cell r="A240" t="str">
            <v>P06-00062-01</v>
          </cell>
        </row>
        <row r="241">
          <cell r="A241" t="str">
            <v>P06-00062-01-01</v>
          </cell>
        </row>
        <row r="242">
          <cell r="A242" t="str">
            <v>P06-00062-02</v>
          </cell>
        </row>
        <row r="243">
          <cell r="A243" t="str">
            <v>P06-00062-02-01</v>
          </cell>
        </row>
        <row r="244">
          <cell r="A244" t="str">
            <v>P06-00063</v>
          </cell>
        </row>
        <row r="245">
          <cell r="A245" t="str">
            <v>P06-00063-01</v>
          </cell>
        </row>
        <row r="246">
          <cell r="A246" t="str">
            <v>P06-00063-01-01</v>
          </cell>
        </row>
        <row r="247">
          <cell r="A247" t="str">
            <v>P06-00063-02</v>
          </cell>
        </row>
        <row r="248">
          <cell r="A248" t="str">
            <v>P06-00063-02-01</v>
          </cell>
        </row>
        <row r="249">
          <cell r="A249" t="str">
            <v>P06-00064</v>
          </cell>
        </row>
        <row r="250">
          <cell r="A250" t="str">
            <v>P06-00064-01</v>
          </cell>
        </row>
        <row r="251">
          <cell r="A251" t="str">
            <v>P06-00064-01-01</v>
          </cell>
        </row>
        <row r="252">
          <cell r="A252" t="str">
            <v>P06-00065</v>
          </cell>
        </row>
        <row r="253">
          <cell r="A253" t="str">
            <v>P06-00065-01</v>
          </cell>
        </row>
        <row r="254">
          <cell r="A254" t="str">
            <v>P06-00065-01-01</v>
          </cell>
        </row>
        <row r="255">
          <cell r="A255" t="str">
            <v>P06-00065-02</v>
          </cell>
        </row>
        <row r="256">
          <cell r="A256" t="str">
            <v>P06-00065-02-01</v>
          </cell>
        </row>
        <row r="257">
          <cell r="A257" t="str">
            <v>P06-00066</v>
          </cell>
        </row>
        <row r="258">
          <cell r="A258" t="str">
            <v>P06-00066-01</v>
          </cell>
        </row>
        <row r="259">
          <cell r="A259" t="str">
            <v>P06-00066-01-01</v>
          </cell>
        </row>
        <row r="260">
          <cell r="A260" t="str">
            <v>P06-00066-02</v>
          </cell>
        </row>
        <row r="261">
          <cell r="A261" t="str">
            <v>P06-00066-02-01</v>
          </cell>
        </row>
        <row r="262">
          <cell r="A262" t="str">
            <v>P06-00067</v>
          </cell>
        </row>
        <row r="263">
          <cell r="A263" t="str">
            <v>P06-00067-01</v>
          </cell>
        </row>
        <row r="264">
          <cell r="A264" t="str">
            <v>P06-00067-01-01</v>
          </cell>
        </row>
        <row r="265">
          <cell r="A265" t="str">
            <v>P06-00068</v>
          </cell>
        </row>
        <row r="266">
          <cell r="A266" t="str">
            <v>P06-00068-01</v>
          </cell>
        </row>
        <row r="267">
          <cell r="A267" t="str">
            <v>P06-00068-01-01</v>
          </cell>
        </row>
        <row r="268">
          <cell r="A268" t="str">
            <v>P06-00069</v>
          </cell>
        </row>
        <row r="269">
          <cell r="A269" t="str">
            <v>P06-00069-01</v>
          </cell>
        </row>
        <row r="270">
          <cell r="A270" t="str">
            <v>P06-00069-01-01</v>
          </cell>
        </row>
        <row r="271">
          <cell r="A271" t="str">
            <v>P06-00070</v>
          </cell>
        </row>
        <row r="272">
          <cell r="A272" t="str">
            <v>P06-00070-01</v>
          </cell>
        </row>
        <row r="273">
          <cell r="A273" t="str">
            <v>P06-00070-01-01</v>
          </cell>
        </row>
        <row r="274">
          <cell r="A274" t="str">
            <v>P06-00071</v>
          </cell>
        </row>
        <row r="275">
          <cell r="A275" t="str">
            <v>P06-00071-01</v>
          </cell>
        </row>
        <row r="276">
          <cell r="A276" t="str">
            <v>P06-00071-01-01</v>
          </cell>
        </row>
        <row r="277">
          <cell r="A277" t="str">
            <v>P06-00071-02</v>
          </cell>
        </row>
        <row r="278">
          <cell r="A278" t="str">
            <v>P06-00071-02-01</v>
          </cell>
        </row>
        <row r="279">
          <cell r="A279" t="str">
            <v>P06-00072</v>
          </cell>
        </row>
        <row r="280">
          <cell r="A280" t="str">
            <v>P06-00072-01</v>
          </cell>
        </row>
        <row r="281">
          <cell r="A281" t="str">
            <v>P06-00072-01-01</v>
          </cell>
        </row>
        <row r="282">
          <cell r="A282" t="str">
            <v>P06-00073</v>
          </cell>
        </row>
        <row r="283">
          <cell r="A283" t="str">
            <v>P06-00073-01</v>
          </cell>
        </row>
        <row r="284">
          <cell r="A284" t="str">
            <v>P06-00073-01-01</v>
          </cell>
        </row>
        <row r="285">
          <cell r="A285" t="str">
            <v>P06-00074</v>
          </cell>
        </row>
        <row r="286">
          <cell r="A286" t="str">
            <v>P06-00074-01</v>
          </cell>
        </row>
        <row r="287">
          <cell r="A287" t="str">
            <v>P06-00074-01-01</v>
          </cell>
        </row>
        <row r="288">
          <cell r="A288" t="str">
            <v>P06-00075</v>
          </cell>
        </row>
        <row r="289">
          <cell r="A289" t="str">
            <v>P06-00075-01</v>
          </cell>
        </row>
        <row r="290">
          <cell r="A290" t="str">
            <v>P06-00075-01-01</v>
          </cell>
        </row>
        <row r="291">
          <cell r="A291" t="str">
            <v>P06-00075-02</v>
          </cell>
        </row>
        <row r="292">
          <cell r="A292" t="str">
            <v>P06-00075-02-01</v>
          </cell>
        </row>
        <row r="293">
          <cell r="A293" t="str">
            <v>P06-00076</v>
          </cell>
        </row>
        <row r="294">
          <cell r="A294" t="str">
            <v>P06-00076-01</v>
          </cell>
        </row>
        <row r="295">
          <cell r="A295" t="str">
            <v>P06-00076-01-01</v>
          </cell>
        </row>
        <row r="296">
          <cell r="A296" t="str">
            <v>P06-00077</v>
          </cell>
        </row>
        <row r="297">
          <cell r="A297" t="str">
            <v>P06-00077-01</v>
          </cell>
        </row>
        <row r="298">
          <cell r="A298" t="str">
            <v>P06-00077-01-01</v>
          </cell>
        </row>
        <row r="299">
          <cell r="A299" t="str">
            <v>P06-00077-02</v>
          </cell>
        </row>
        <row r="300">
          <cell r="A300" t="str">
            <v>P06-00077-02-01</v>
          </cell>
        </row>
        <row r="301">
          <cell r="A301" t="str">
            <v>P06-00078</v>
          </cell>
        </row>
        <row r="302">
          <cell r="A302" t="str">
            <v>P06-00078-01</v>
          </cell>
        </row>
        <row r="303">
          <cell r="A303" t="str">
            <v>P06-00078-01-01</v>
          </cell>
        </row>
        <row r="304">
          <cell r="A304" t="str">
            <v>P06-00079</v>
          </cell>
        </row>
        <row r="305">
          <cell r="A305" t="str">
            <v>P06-00079-01</v>
          </cell>
        </row>
        <row r="306">
          <cell r="A306" t="str">
            <v>P06-00079-01-01</v>
          </cell>
        </row>
        <row r="307">
          <cell r="A307" t="str">
            <v>P06-00080</v>
          </cell>
        </row>
        <row r="308">
          <cell r="A308" t="str">
            <v>P06-00080-01</v>
          </cell>
        </row>
        <row r="309">
          <cell r="A309" t="str">
            <v>P06-00080-01-01</v>
          </cell>
        </row>
        <row r="310">
          <cell r="A310" t="str">
            <v>P06-00081</v>
          </cell>
        </row>
        <row r="311">
          <cell r="A311" t="str">
            <v>P06-00081-01</v>
          </cell>
        </row>
        <row r="312">
          <cell r="A312" t="str">
            <v>P06-00081-01-01</v>
          </cell>
        </row>
        <row r="313">
          <cell r="A313" t="str">
            <v>P06-00082</v>
          </cell>
        </row>
        <row r="314">
          <cell r="A314" t="str">
            <v>P06-00082-01</v>
          </cell>
        </row>
        <row r="315">
          <cell r="A315" t="str">
            <v>P06-00082-01-01</v>
          </cell>
        </row>
        <row r="316">
          <cell r="A316" t="str">
            <v>P06-00083</v>
          </cell>
        </row>
        <row r="317">
          <cell r="A317" t="str">
            <v>P06-00083-01</v>
          </cell>
        </row>
        <row r="318">
          <cell r="A318" t="str">
            <v>P06-00083-01-01</v>
          </cell>
        </row>
        <row r="319">
          <cell r="A319" t="str">
            <v>P06-00083-02</v>
          </cell>
        </row>
        <row r="320">
          <cell r="A320" t="str">
            <v>P06-00083-02-01</v>
          </cell>
        </row>
        <row r="321">
          <cell r="A321" t="str">
            <v>P06-00084</v>
          </cell>
        </row>
        <row r="322">
          <cell r="A322" t="str">
            <v>P06-00084-01</v>
          </cell>
        </row>
        <row r="323">
          <cell r="A323" t="str">
            <v>P06-00084-01-01</v>
          </cell>
        </row>
        <row r="324">
          <cell r="A324" t="str">
            <v>P06-00084-02</v>
          </cell>
        </row>
        <row r="325">
          <cell r="A325" t="str">
            <v>P06-00084-02-01</v>
          </cell>
        </row>
        <row r="326">
          <cell r="A326" t="str">
            <v>P06-00085</v>
          </cell>
        </row>
        <row r="327">
          <cell r="A327" t="str">
            <v>P06-00085-01</v>
          </cell>
        </row>
        <row r="328">
          <cell r="A328" t="str">
            <v>P06-00085-01-01</v>
          </cell>
        </row>
        <row r="329">
          <cell r="A329" t="str">
            <v>P06-00085-02</v>
          </cell>
        </row>
        <row r="330">
          <cell r="A330" t="str">
            <v>P06-00085-02-01</v>
          </cell>
        </row>
        <row r="331">
          <cell r="A331" t="str">
            <v>P06-00086</v>
          </cell>
        </row>
        <row r="332">
          <cell r="A332" t="str">
            <v>P06-00086-01</v>
          </cell>
        </row>
        <row r="333">
          <cell r="A333" t="str">
            <v>P06-00086-01-01</v>
          </cell>
        </row>
        <row r="334">
          <cell r="A334" t="str">
            <v>P06-00087</v>
          </cell>
        </row>
        <row r="335">
          <cell r="A335" t="str">
            <v>P06-00087-01</v>
          </cell>
        </row>
        <row r="336">
          <cell r="A336" t="str">
            <v>P06-00087-01-01</v>
          </cell>
        </row>
        <row r="337">
          <cell r="A337" t="str">
            <v>P06-00087-02</v>
          </cell>
        </row>
        <row r="338">
          <cell r="A338" t="str">
            <v>P06-00087-02-01</v>
          </cell>
        </row>
        <row r="339">
          <cell r="A339" t="str">
            <v>P06-00088</v>
          </cell>
        </row>
        <row r="340">
          <cell r="A340" t="str">
            <v>P06-00088-01</v>
          </cell>
        </row>
        <row r="341">
          <cell r="A341" t="str">
            <v>P06-00088-01-01</v>
          </cell>
        </row>
        <row r="342">
          <cell r="A342" t="str">
            <v>P06-00088-02</v>
          </cell>
        </row>
        <row r="343">
          <cell r="A343" t="str">
            <v>P06-00088-02-01</v>
          </cell>
        </row>
        <row r="344">
          <cell r="A344" t="str">
            <v>P06-00089</v>
          </cell>
        </row>
        <row r="345">
          <cell r="A345" t="str">
            <v>P06-00089-01</v>
          </cell>
        </row>
        <row r="346">
          <cell r="A346" t="str">
            <v>P06-00089-01-01</v>
          </cell>
        </row>
        <row r="347">
          <cell r="A347" t="str">
            <v>P06-00090</v>
          </cell>
        </row>
        <row r="348">
          <cell r="A348" t="str">
            <v>P06-00090-01</v>
          </cell>
        </row>
        <row r="349">
          <cell r="A349" t="str">
            <v>P06-00090-01-01</v>
          </cell>
        </row>
        <row r="350">
          <cell r="A350" t="str">
            <v>P06-00091</v>
          </cell>
        </row>
        <row r="351">
          <cell r="A351" t="str">
            <v>P06-00091-01</v>
          </cell>
        </row>
        <row r="352">
          <cell r="A352" t="str">
            <v>P06-00091-01-01</v>
          </cell>
        </row>
        <row r="353">
          <cell r="A353" t="str">
            <v>P06-00092</v>
          </cell>
        </row>
        <row r="354">
          <cell r="A354" t="str">
            <v>P06-00092-01</v>
          </cell>
        </row>
        <row r="355">
          <cell r="A355" t="str">
            <v>P06-00092-01-01</v>
          </cell>
        </row>
        <row r="356">
          <cell r="A356" t="str">
            <v>P06-00093</v>
          </cell>
        </row>
        <row r="357">
          <cell r="A357" t="str">
            <v>P06-00093-01</v>
          </cell>
        </row>
        <row r="358">
          <cell r="A358" t="str">
            <v>P06-00093-01-01</v>
          </cell>
        </row>
        <row r="359">
          <cell r="A359" t="str">
            <v>P06-00093-02</v>
          </cell>
        </row>
        <row r="360">
          <cell r="A360" t="str">
            <v>P06-00093-02-01</v>
          </cell>
        </row>
        <row r="361">
          <cell r="A361" t="str">
            <v>P06-00094</v>
          </cell>
        </row>
        <row r="362">
          <cell r="A362" t="str">
            <v>P06-00094-01</v>
          </cell>
        </row>
        <row r="363">
          <cell r="A363" t="str">
            <v>P06-00094-01-01</v>
          </cell>
        </row>
        <row r="364">
          <cell r="A364" t="str">
            <v>P06-00095</v>
          </cell>
        </row>
        <row r="365">
          <cell r="A365" t="str">
            <v>P06-00095-01</v>
          </cell>
        </row>
        <row r="366">
          <cell r="A366" t="str">
            <v>P06-00095-01-01</v>
          </cell>
        </row>
        <row r="367">
          <cell r="A367" t="str">
            <v>P06-00096</v>
          </cell>
        </row>
        <row r="368">
          <cell r="A368" t="str">
            <v>P06-00096-01</v>
          </cell>
        </row>
        <row r="369">
          <cell r="A369" t="str">
            <v>P06-00096-01-01</v>
          </cell>
        </row>
        <row r="370">
          <cell r="A370" t="str">
            <v>P06-00097</v>
          </cell>
        </row>
        <row r="371">
          <cell r="A371" t="str">
            <v>P06-00097-01</v>
          </cell>
        </row>
        <row r="372">
          <cell r="A372" t="str">
            <v>P06-00097-01-01</v>
          </cell>
        </row>
        <row r="373">
          <cell r="A373" t="str">
            <v>P06-00097-02</v>
          </cell>
        </row>
        <row r="374">
          <cell r="A374" t="str">
            <v>P06-00097-02-01</v>
          </cell>
        </row>
        <row r="375">
          <cell r="A375" t="str">
            <v>P06-00098</v>
          </cell>
        </row>
        <row r="376">
          <cell r="A376" t="str">
            <v>P06-00098-01</v>
          </cell>
        </row>
        <row r="377">
          <cell r="A377" t="str">
            <v>P06-00098-01-01</v>
          </cell>
        </row>
        <row r="378">
          <cell r="A378" t="str">
            <v>P06-00098-02</v>
          </cell>
        </row>
        <row r="379">
          <cell r="A379" t="str">
            <v>P06-00098-02-01</v>
          </cell>
        </row>
        <row r="380">
          <cell r="A380" t="str">
            <v>P06-00098-03</v>
          </cell>
        </row>
        <row r="381">
          <cell r="A381" t="str">
            <v>P06-00098-03-01</v>
          </cell>
        </row>
        <row r="382">
          <cell r="A382" t="str">
            <v>P06-00099</v>
          </cell>
        </row>
        <row r="383">
          <cell r="A383" t="str">
            <v>P06-00099-01</v>
          </cell>
        </row>
        <row r="384">
          <cell r="A384" t="str">
            <v>P06-00099-01-01</v>
          </cell>
        </row>
        <row r="385">
          <cell r="A385" t="str">
            <v>P06-00099-02</v>
          </cell>
        </row>
        <row r="386">
          <cell r="A386" t="str">
            <v>P06-00099-02-01</v>
          </cell>
        </row>
        <row r="387">
          <cell r="A387" t="str">
            <v>P06-00100</v>
          </cell>
        </row>
        <row r="388">
          <cell r="A388" t="str">
            <v>P06-00100-01</v>
          </cell>
        </row>
        <row r="389">
          <cell r="A389" t="str">
            <v>P06-00100-01-01</v>
          </cell>
        </row>
        <row r="390">
          <cell r="A390" t="str">
            <v>P06-00101</v>
          </cell>
        </row>
        <row r="391">
          <cell r="A391" t="str">
            <v>P06-00101-01</v>
          </cell>
        </row>
        <row r="392">
          <cell r="A392" t="str">
            <v>P06-00101-01-01</v>
          </cell>
        </row>
        <row r="393">
          <cell r="A393" t="str">
            <v>P06-00102</v>
          </cell>
        </row>
        <row r="394">
          <cell r="A394" t="str">
            <v>P06-00102-01</v>
          </cell>
        </row>
        <row r="395">
          <cell r="A395" t="str">
            <v>P06-00102-01-01</v>
          </cell>
        </row>
        <row r="396">
          <cell r="A396" t="str">
            <v>P06-00103</v>
          </cell>
        </row>
        <row r="397">
          <cell r="A397" t="str">
            <v>P06-00103-01</v>
          </cell>
        </row>
        <row r="398">
          <cell r="A398" t="str">
            <v>P06-00103-01-01</v>
          </cell>
        </row>
        <row r="399">
          <cell r="A399" t="str">
            <v>P06-00104</v>
          </cell>
        </row>
        <row r="400">
          <cell r="A400" t="str">
            <v>P06-00104-01</v>
          </cell>
        </row>
        <row r="401">
          <cell r="A401" t="str">
            <v>P06-00104-01-01</v>
          </cell>
        </row>
        <row r="402">
          <cell r="A402" t="str">
            <v>P06-00105</v>
          </cell>
        </row>
        <row r="403">
          <cell r="A403" t="str">
            <v>P06-00105-01</v>
          </cell>
        </row>
        <row r="404">
          <cell r="A404" t="str">
            <v>P06-00105-01-01</v>
          </cell>
        </row>
        <row r="405">
          <cell r="A405" t="str">
            <v>P06-00106</v>
          </cell>
        </row>
        <row r="406">
          <cell r="A406" t="str">
            <v>P06-00106-01</v>
          </cell>
        </row>
        <row r="407">
          <cell r="A407" t="str">
            <v>P06-00106-01-01</v>
          </cell>
        </row>
        <row r="408">
          <cell r="A408" t="str">
            <v>P06-00107</v>
          </cell>
        </row>
        <row r="409">
          <cell r="A409" t="str">
            <v>P06-00107-01</v>
          </cell>
        </row>
        <row r="410">
          <cell r="A410" t="str">
            <v>P06-00107-01-01</v>
          </cell>
        </row>
        <row r="411">
          <cell r="A411" t="str">
            <v>P06-00108</v>
          </cell>
        </row>
        <row r="412">
          <cell r="A412" t="str">
            <v>P06-00108-01</v>
          </cell>
        </row>
        <row r="413">
          <cell r="A413" t="str">
            <v>P06-00108-01-01</v>
          </cell>
        </row>
        <row r="414">
          <cell r="A414" t="str">
            <v>P06-00108-02</v>
          </cell>
        </row>
        <row r="415">
          <cell r="A415" t="str">
            <v>P06-00108-02-01</v>
          </cell>
        </row>
        <row r="416">
          <cell r="A416" t="str">
            <v>P06-00109</v>
          </cell>
        </row>
        <row r="417">
          <cell r="A417" t="str">
            <v>P06-00109-01</v>
          </cell>
        </row>
        <row r="418">
          <cell r="A418" t="str">
            <v>P06-00109-01-01</v>
          </cell>
        </row>
        <row r="419">
          <cell r="A419" t="str">
            <v>P06-00110</v>
          </cell>
        </row>
        <row r="420">
          <cell r="A420" t="str">
            <v>P06-00110-01</v>
          </cell>
        </row>
        <row r="421">
          <cell r="A421" t="str">
            <v>P06-00110-01-01</v>
          </cell>
        </row>
        <row r="422">
          <cell r="A422" t="str">
            <v>P06-00110-02</v>
          </cell>
        </row>
        <row r="423">
          <cell r="A423" t="str">
            <v>P06-00110-02-01</v>
          </cell>
        </row>
        <row r="424">
          <cell r="A424" t="str">
            <v>P06-00111</v>
          </cell>
        </row>
        <row r="425">
          <cell r="A425" t="str">
            <v>P06-00111-01</v>
          </cell>
        </row>
        <row r="426">
          <cell r="A426" t="str">
            <v>P06-00111-01-01</v>
          </cell>
        </row>
        <row r="427">
          <cell r="A427" t="str">
            <v>P06-00112</v>
          </cell>
        </row>
        <row r="428">
          <cell r="A428" t="str">
            <v>P06-00112-01</v>
          </cell>
        </row>
        <row r="429">
          <cell r="A429" t="str">
            <v>P06-00112-01-01</v>
          </cell>
        </row>
        <row r="430">
          <cell r="A430" t="str">
            <v>P06-00112-02</v>
          </cell>
        </row>
        <row r="431">
          <cell r="A431" t="str">
            <v>P06-00112-02-01</v>
          </cell>
        </row>
        <row r="432">
          <cell r="A432" t="str">
            <v>P06-00113</v>
          </cell>
        </row>
        <row r="433">
          <cell r="A433" t="str">
            <v>P06-00113-01</v>
          </cell>
        </row>
        <row r="434">
          <cell r="A434" t="str">
            <v>P06-00113-01-01</v>
          </cell>
        </row>
        <row r="435">
          <cell r="A435" t="str">
            <v>P06-00113-02</v>
          </cell>
        </row>
        <row r="436">
          <cell r="A436" t="str">
            <v>P06-00113-02-01</v>
          </cell>
        </row>
        <row r="437">
          <cell r="A437" t="str">
            <v>P06-00113-03</v>
          </cell>
        </row>
        <row r="438">
          <cell r="A438" t="str">
            <v>P06-00113-03-01</v>
          </cell>
        </row>
        <row r="439">
          <cell r="A439" t="str">
            <v>P06-00114</v>
          </cell>
        </row>
        <row r="440">
          <cell r="A440" t="str">
            <v>P06-00114-01</v>
          </cell>
        </row>
        <row r="441">
          <cell r="A441" t="str">
            <v>P06-00114-01-01</v>
          </cell>
        </row>
        <row r="442">
          <cell r="A442" t="str">
            <v>P06-00115</v>
          </cell>
        </row>
        <row r="443">
          <cell r="A443" t="str">
            <v>P06-00115-01</v>
          </cell>
        </row>
        <row r="444">
          <cell r="A444" t="str">
            <v>P06-00115-01-01</v>
          </cell>
        </row>
        <row r="445">
          <cell r="A445" t="str">
            <v>P06-00116</v>
          </cell>
        </row>
        <row r="446">
          <cell r="A446" t="str">
            <v>P06-00116-01</v>
          </cell>
        </row>
        <row r="447">
          <cell r="A447" t="str">
            <v>P06-00116-01-01</v>
          </cell>
        </row>
        <row r="448">
          <cell r="A448" t="str">
            <v>P06-00117</v>
          </cell>
        </row>
        <row r="449">
          <cell r="A449" t="str">
            <v>P06-00117-01</v>
          </cell>
        </row>
        <row r="450">
          <cell r="A450" t="str">
            <v>P06-00117-01-01</v>
          </cell>
        </row>
        <row r="451">
          <cell r="A451" t="str">
            <v>P06-00117-02</v>
          </cell>
        </row>
        <row r="452">
          <cell r="A452" t="str">
            <v>P06-00117-02-01</v>
          </cell>
        </row>
        <row r="453">
          <cell r="A453" t="str">
            <v>P06-00118</v>
          </cell>
        </row>
        <row r="454">
          <cell r="A454" t="str">
            <v>P06-00118-01</v>
          </cell>
        </row>
        <row r="455">
          <cell r="A455" t="str">
            <v>P06-00118-01-01</v>
          </cell>
        </row>
        <row r="456">
          <cell r="A456" t="str">
            <v>P06-00118-02</v>
          </cell>
        </row>
        <row r="457">
          <cell r="A457" t="str">
            <v>P06-00118-02-01</v>
          </cell>
        </row>
        <row r="458">
          <cell r="A458" t="str">
            <v>P06-00119</v>
          </cell>
        </row>
        <row r="459">
          <cell r="A459" t="str">
            <v>P06-00119-01</v>
          </cell>
        </row>
        <row r="460">
          <cell r="A460" t="str">
            <v>P06-00119-01-01</v>
          </cell>
        </row>
        <row r="461">
          <cell r="A461" t="str">
            <v>P06-00119-02</v>
          </cell>
        </row>
        <row r="462">
          <cell r="A462" t="str">
            <v>P06-00119-02-01</v>
          </cell>
        </row>
        <row r="463">
          <cell r="A463" t="str">
            <v>P06-00120</v>
          </cell>
        </row>
        <row r="464">
          <cell r="A464" t="str">
            <v>P06-00120-01</v>
          </cell>
        </row>
        <row r="465">
          <cell r="A465" t="str">
            <v>P06-00120-01-01</v>
          </cell>
        </row>
        <row r="466">
          <cell r="A466" t="str">
            <v>P06-00121</v>
          </cell>
        </row>
        <row r="467">
          <cell r="A467" t="str">
            <v>P06-00121-01</v>
          </cell>
        </row>
        <row r="468">
          <cell r="A468" t="str">
            <v>P06-00121-01-01</v>
          </cell>
        </row>
        <row r="469">
          <cell r="A469" t="str">
            <v>P06-00122</v>
          </cell>
        </row>
        <row r="470">
          <cell r="A470" t="str">
            <v>P06-00122-01</v>
          </cell>
        </row>
        <row r="471">
          <cell r="A471" t="str">
            <v>P06-00122-01-01</v>
          </cell>
        </row>
        <row r="472">
          <cell r="A472" t="str">
            <v>P06-00123</v>
          </cell>
        </row>
        <row r="473">
          <cell r="A473" t="str">
            <v>P06-00123-01</v>
          </cell>
        </row>
        <row r="474">
          <cell r="A474" t="str">
            <v>P06-00123-01-01</v>
          </cell>
        </row>
        <row r="475">
          <cell r="A475" t="str">
            <v>P06-00123-02</v>
          </cell>
        </row>
        <row r="476">
          <cell r="A476" t="str">
            <v>P06-00123-02-01</v>
          </cell>
        </row>
        <row r="477">
          <cell r="A477" t="str">
            <v>P06-00124</v>
          </cell>
        </row>
        <row r="478">
          <cell r="A478" t="str">
            <v>P06-00124-01</v>
          </cell>
        </row>
        <row r="479">
          <cell r="A479" t="str">
            <v>P06-00124-01-01</v>
          </cell>
        </row>
        <row r="480">
          <cell r="A480" t="str">
            <v>P06-00125</v>
          </cell>
        </row>
        <row r="481">
          <cell r="A481" t="str">
            <v>P06-00125-01</v>
          </cell>
        </row>
        <row r="482">
          <cell r="A482" t="str">
            <v>P06-00125-01-01</v>
          </cell>
        </row>
        <row r="483">
          <cell r="A483" t="str">
            <v>P06-00126</v>
          </cell>
        </row>
        <row r="484">
          <cell r="A484" t="str">
            <v>P06-00126-01</v>
          </cell>
        </row>
        <row r="485">
          <cell r="A485" t="str">
            <v>P06-00126-01-01</v>
          </cell>
        </row>
        <row r="486">
          <cell r="A486" t="str">
            <v>P06-00126-02</v>
          </cell>
        </row>
        <row r="487">
          <cell r="A487" t="str">
            <v>P06-00126-02-01</v>
          </cell>
        </row>
        <row r="488">
          <cell r="A488" t="str">
            <v>P06-00127</v>
          </cell>
        </row>
        <row r="489">
          <cell r="A489" t="str">
            <v>P06-00127-01</v>
          </cell>
        </row>
        <row r="490">
          <cell r="A490" t="str">
            <v>P06-00127-01-01</v>
          </cell>
        </row>
        <row r="491">
          <cell r="A491" t="str">
            <v>P06-00128</v>
          </cell>
        </row>
        <row r="492">
          <cell r="A492" t="str">
            <v>P06-00128-01</v>
          </cell>
        </row>
        <row r="493">
          <cell r="A493" t="str">
            <v>P06-00128-01-01</v>
          </cell>
        </row>
        <row r="494">
          <cell r="A494" t="str">
            <v>P06-00128-02</v>
          </cell>
        </row>
        <row r="495">
          <cell r="A495" t="str">
            <v>P06-00128-02-01</v>
          </cell>
        </row>
        <row r="496">
          <cell r="A496" t="str">
            <v>P06-00129</v>
          </cell>
        </row>
        <row r="497">
          <cell r="A497" t="str">
            <v>P06-00129-01</v>
          </cell>
        </row>
        <row r="498">
          <cell r="A498" t="str">
            <v>P06-00129-01-01</v>
          </cell>
        </row>
        <row r="499">
          <cell r="A499" t="str">
            <v>P06-00130</v>
          </cell>
        </row>
        <row r="500">
          <cell r="A500" t="str">
            <v>P06-00130-01</v>
          </cell>
        </row>
        <row r="501">
          <cell r="A501" t="str">
            <v>P06-00130-01-01</v>
          </cell>
        </row>
        <row r="502">
          <cell r="A502" t="str">
            <v>P06-00131</v>
          </cell>
        </row>
        <row r="503">
          <cell r="A503" t="str">
            <v>P06-00131-01</v>
          </cell>
        </row>
        <row r="504">
          <cell r="A504" t="str">
            <v>P06-00131-01-01</v>
          </cell>
        </row>
        <row r="505">
          <cell r="A505" t="str">
            <v>P06-00131-02</v>
          </cell>
        </row>
        <row r="506">
          <cell r="A506" t="str">
            <v>P06-00131-02-01</v>
          </cell>
        </row>
        <row r="507">
          <cell r="A507" t="str">
            <v>P06-00132</v>
          </cell>
        </row>
        <row r="508">
          <cell r="A508" t="str">
            <v>P06-00132-01</v>
          </cell>
        </row>
        <row r="509">
          <cell r="A509" t="str">
            <v>P06-00132-01-01</v>
          </cell>
        </row>
        <row r="510">
          <cell r="A510" t="str">
            <v>P06-00132-02</v>
          </cell>
        </row>
        <row r="511">
          <cell r="A511" t="str">
            <v>P06-00132-02-01</v>
          </cell>
        </row>
        <row r="512">
          <cell r="A512" t="str">
            <v>P06-00133</v>
          </cell>
        </row>
        <row r="513">
          <cell r="A513" t="str">
            <v>P06-00133-01</v>
          </cell>
        </row>
        <row r="514">
          <cell r="A514" t="str">
            <v>P06-00133-01-01</v>
          </cell>
        </row>
        <row r="515">
          <cell r="A515" t="str">
            <v>P06-00133-02</v>
          </cell>
        </row>
        <row r="516">
          <cell r="A516" t="str">
            <v>P06-00133-02-01</v>
          </cell>
        </row>
        <row r="517">
          <cell r="A517" t="str">
            <v>P06-00134</v>
          </cell>
        </row>
        <row r="518">
          <cell r="A518" t="str">
            <v>P06-00134-01</v>
          </cell>
        </row>
        <row r="519">
          <cell r="A519" t="str">
            <v>P06-00134-01-01</v>
          </cell>
        </row>
        <row r="520">
          <cell r="A520" t="str">
            <v>P06-00135</v>
          </cell>
        </row>
        <row r="521">
          <cell r="A521" t="str">
            <v>P06-00135-01</v>
          </cell>
        </row>
        <row r="522">
          <cell r="A522" t="str">
            <v>P06-00135-01-01</v>
          </cell>
        </row>
        <row r="523">
          <cell r="A523" t="str">
            <v>P06-00136</v>
          </cell>
        </row>
        <row r="524">
          <cell r="A524" t="str">
            <v>P06-00136-01</v>
          </cell>
        </row>
        <row r="525">
          <cell r="A525" t="str">
            <v>P06-00136-01-01</v>
          </cell>
        </row>
        <row r="526">
          <cell r="A526" t="str">
            <v>P06-00136-02</v>
          </cell>
        </row>
        <row r="527">
          <cell r="A527" t="str">
            <v>P06-00136-02-01</v>
          </cell>
        </row>
        <row r="528">
          <cell r="A528" t="str">
            <v>P06-00137</v>
          </cell>
        </row>
        <row r="529">
          <cell r="A529" t="str">
            <v>P06-00137-01</v>
          </cell>
        </row>
        <row r="530">
          <cell r="A530" t="str">
            <v>P06-00137-01-01</v>
          </cell>
        </row>
        <row r="531">
          <cell r="A531" t="str">
            <v>P06-00138</v>
          </cell>
        </row>
        <row r="532">
          <cell r="A532" t="str">
            <v>P06-00138-01</v>
          </cell>
        </row>
        <row r="533">
          <cell r="A533" t="str">
            <v>P06-00138-01-01</v>
          </cell>
        </row>
        <row r="534">
          <cell r="A534" t="str">
            <v>P06-00139</v>
          </cell>
        </row>
        <row r="535">
          <cell r="A535" t="str">
            <v>P06-00139-01</v>
          </cell>
        </row>
        <row r="536">
          <cell r="A536" t="str">
            <v>P06-00139-01-01</v>
          </cell>
        </row>
        <row r="537">
          <cell r="A537" t="str">
            <v>P06-00139-02</v>
          </cell>
        </row>
        <row r="538">
          <cell r="A538" t="str">
            <v>P06-00139-02-01</v>
          </cell>
        </row>
        <row r="539">
          <cell r="A539" t="str">
            <v>P06-00140</v>
          </cell>
        </row>
        <row r="540">
          <cell r="A540" t="str">
            <v>P06-00140-01</v>
          </cell>
        </row>
        <row r="541">
          <cell r="A541" t="str">
            <v>P06-00140-01-01</v>
          </cell>
        </row>
        <row r="542">
          <cell r="A542" t="str">
            <v>P06-00140-02</v>
          </cell>
        </row>
        <row r="543">
          <cell r="A543" t="str">
            <v>P06-00140-02-01</v>
          </cell>
        </row>
        <row r="544">
          <cell r="A544" t="str">
            <v>P06-00141</v>
          </cell>
        </row>
        <row r="545">
          <cell r="A545" t="str">
            <v>P06-00141-01</v>
          </cell>
        </row>
        <row r="546">
          <cell r="A546" t="str">
            <v>P06-00141-01-01</v>
          </cell>
        </row>
        <row r="547">
          <cell r="A547" t="str">
            <v>P06-00141-02</v>
          </cell>
        </row>
        <row r="548">
          <cell r="A548" t="str">
            <v>P06-00141-02-01</v>
          </cell>
        </row>
        <row r="549">
          <cell r="A549" t="str">
            <v>P06-00142</v>
          </cell>
        </row>
        <row r="550">
          <cell r="A550" t="str">
            <v>P06-00142-01</v>
          </cell>
        </row>
        <row r="551">
          <cell r="A551" t="str">
            <v>P06-00142-01-01</v>
          </cell>
        </row>
        <row r="552">
          <cell r="A552" t="str">
            <v>P06-00143</v>
          </cell>
        </row>
        <row r="553">
          <cell r="A553" t="str">
            <v>P06-00143-01</v>
          </cell>
        </row>
        <row r="554">
          <cell r="A554" t="str">
            <v>P06-00143-01-01</v>
          </cell>
        </row>
        <row r="555">
          <cell r="A555" t="str">
            <v>P06-00143-02</v>
          </cell>
        </row>
        <row r="556">
          <cell r="A556" t="str">
            <v>P06-00143-02-01</v>
          </cell>
        </row>
        <row r="557">
          <cell r="A557" t="str">
            <v>P06-00144</v>
          </cell>
        </row>
        <row r="558">
          <cell r="A558" t="str">
            <v>P06-00144-01</v>
          </cell>
        </row>
        <row r="559">
          <cell r="A559" t="str">
            <v>P06-00144-01-01</v>
          </cell>
        </row>
        <row r="560">
          <cell r="A560" t="str">
            <v>P06-00145</v>
          </cell>
        </row>
        <row r="561">
          <cell r="A561" t="str">
            <v>P06-00145-01</v>
          </cell>
        </row>
        <row r="562">
          <cell r="A562" t="str">
            <v>P06-00145-01-01</v>
          </cell>
        </row>
        <row r="563">
          <cell r="A563" t="str">
            <v>P06-00146</v>
          </cell>
        </row>
        <row r="564">
          <cell r="A564" t="str">
            <v>P06-00146-01</v>
          </cell>
        </row>
        <row r="565">
          <cell r="A565" t="str">
            <v>P06-00146-01-01</v>
          </cell>
        </row>
        <row r="566">
          <cell r="A566" t="str">
            <v>P06-00147</v>
          </cell>
        </row>
        <row r="567">
          <cell r="A567" t="str">
            <v>P06-00147-01</v>
          </cell>
        </row>
        <row r="568">
          <cell r="A568" t="str">
            <v>P06-00147-01-01</v>
          </cell>
        </row>
        <row r="569">
          <cell r="A569" t="str">
            <v>P06-00147-02</v>
          </cell>
        </row>
        <row r="570">
          <cell r="A570" t="str">
            <v>P06-00147-02-01</v>
          </cell>
        </row>
        <row r="571">
          <cell r="A571" t="str">
            <v>P06-00148</v>
          </cell>
        </row>
        <row r="572">
          <cell r="A572" t="str">
            <v>P06-00148-01</v>
          </cell>
        </row>
        <row r="573">
          <cell r="A573" t="str">
            <v>P06-00148-01-01</v>
          </cell>
        </row>
        <row r="574">
          <cell r="A574" t="str">
            <v>P06-00149</v>
          </cell>
        </row>
        <row r="575">
          <cell r="A575" t="str">
            <v>P06-00149-01</v>
          </cell>
        </row>
        <row r="576">
          <cell r="A576" t="str">
            <v>P06-00149-01-01</v>
          </cell>
        </row>
        <row r="577">
          <cell r="A577" t="str">
            <v>P06-00150</v>
          </cell>
        </row>
        <row r="578">
          <cell r="A578" t="str">
            <v>P06-00150-01</v>
          </cell>
        </row>
        <row r="579">
          <cell r="A579" t="str">
            <v>P06-00150-01-01</v>
          </cell>
        </row>
        <row r="580">
          <cell r="A580" t="str">
            <v>P06-00150-02</v>
          </cell>
        </row>
        <row r="581">
          <cell r="A581" t="str">
            <v>P06-00150-02-01</v>
          </cell>
        </row>
        <row r="582">
          <cell r="A582" t="str">
            <v>P06-00151</v>
          </cell>
        </row>
        <row r="583">
          <cell r="A583" t="str">
            <v>P06-00151-01</v>
          </cell>
        </row>
        <row r="584">
          <cell r="A584" t="str">
            <v>P06-00151-01-01</v>
          </cell>
        </row>
        <row r="585">
          <cell r="A585" t="str">
            <v>P06-00152</v>
          </cell>
        </row>
        <row r="586">
          <cell r="A586" t="str">
            <v>P06-00152-01</v>
          </cell>
        </row>
        <row r="587">
          <cell r="A587" t="str">
            <v>P06-00152-01-01</v>
          </cell>
        </row>
        <row r="588">
          <cell r="A588" t="str">
            <v>P06-00152-02</v>
          </cell>
        </row>
        <row r="589">
          <cell r="A589" t="str">
            <v>P06-00152-02-01</v>
          </cell>
        </row>
        <row r="590">
          <cell r="A590" t="str">
            <v>P06-00153</v>
          </cell>
        </row>
        <row r="591">
          <cell r="A591" t="str">
            <v>P06-00153-01</v>
          </cell>
        </row>
        <row r="592">
          <cell r="A592" t="str">
            <v>P06-00153-01-01</v>
          </cell>
        </row>
        <row r="593">
          <cell r="A593" t="str">
            <v>P06-00154</v>
          </cell>
        </row>
        <row r="594">
          <cell r="A594" t="str">
            <v>P06-00154-01</v>
          </cell>
        </row>
        <row r="595">
          <cell r="A595" t="str">
            <v>P06-00154-01-01</v>
          </cell>
        </row>
        <row r="596">
          <cell r="A596" t="str">
            <v>P06-00154-02</v>
          </cell>
        </row>
        <row r="597">
          <cell r="A597" t="str">
            <v>P06-00154-02-01</v>
          </cell>
        </row>
        <row r="598">
          <cell r="A598" t="str">
            <v>P06-00155</v>
          </cell>
        </row>
        <row r="599">
          <cell r="A599" t="str">
            <v>P06-00155-01</v>
          </cell>
        </row>
        <row r="600">
          <cell r="A600" t="str">
            <v>P06-00155-01-01</v>
          </cell>
        </row>
        <row r="601">
          <cell r="A601" t="str">
            <v>P06-00155-02</v>
          </cell>
        </row>
        <row r="602">
          <cell r="A602" t="str">
            <v>P06-00155-02-01</v>
          </cell>
        </row>
        <row r="603">
          <cell r="A603" t="str">
            <v>P06-00156</v>
          </cell>
        </row>
        <row r="604">
          <cell r="A604" t="str">
            <v>P06-00156-01</v>
          </cell>
        </row>
        <row r="605">
          <cell r="A605" t="str">
            <v>P06-00156-01-01</v>
          </cell>
        </row>
        <row r="606">
          <cell r="A606" t="str">
            <v>P06-00156-02</v>
          </cell>
        </row>
        <row r="607">
          <cell r="A607" t="str">
            <v>P06-00156-02-01</v>
          </cell>
        </row>
        <row r="608">
          <cell r="A608" t="str">
            <v>P06-00157</v>
          </cell>
        </row>
        <row r="609">
          <cell r="A609" t="str">
            <v>P06-00157-01</v>
          </cell>
        </row>
        <row r="610">
          <cell r="A610" t="str">
            <v>P06-00157-01-01</v>
          </cell>
        </row>
        <row r="611">
          <cell r="A611" t="str">
            <v>P06-00158</v>
          </cell>
        </row>
        <row r="612">
          <cell r="A612" t="str">
            <v>P06-00158-01</v>
          </cell>
        </row>
        <row r="613">
          <cell r="A613" t="str">
            <v>P06-00158-01-01</v>
          </cell>
        </row>
        <row r="614">
          <cell r="A614" t="str">
            <v>P06-00158-02</v>
          </cell>
        </row>
        <row r="615">
          <cell r="A615" t="str">
            <v>P06-00158-02-01</v>
          </cell>
        </row>
        <row r="616">
          <cell r="A616" t="str">
            <v>P06-00159</v>
          </cell>
        </row>
        <row r="617">
          <cell r="A617" t="str">
            <v>P06-00159-01</v>
          </cell>
        </row>
        <row r="618">
          <cell r="A618" t="str">
            <v>P06-00159-01-01</v>
          </cell>
        </row>
        <row r="619">
          <cell r="A619" t="str">
            <v>P06-00160</v>
          </cell>
        </row>
        <row r="620">
          <cell r="A620" t="str">
            <v>P06-00160-01</v>
          </cell>
        </row>
        <row r="621">
          <cell r="A621" t="str">
            <v>P06-00160-01-01</v>
          </cell>
        </row>
        <row r="622">
          <cell r="A622" t="str">
            <v>P06-00160-02</v>
          </cell>
        </row>
        <row r="623">
          <cell r="A623" t="str">
            <v>P06-00160-02-01</v>
          </cell>
        </row>
        <row r="624">
          <cell r="A624" t="str">
            <v>P06-00161</v>
          </cell>
        </row>
        <row r="625">
          <cell r="A625" t="str">
            <v>P06-00161-01</v>
          </cell>
        </row>
        <row r="626">
          <cell r="A626" t="str">
            <v>P06-00161-01-01</v>
          </cell>
        </row>
        <row r="627">
          <cell r="A627" t="str">
            <v>P06-00161-02</v>
          </cell>
        </row>
        <row r="628">
          <cell r="A628" t="str">
            <v>P06-00161-02-01</v>
          </cell>
        </row>
        <row r="629">
          <cell r="A629" t="str">
            <v>P06-00162</v>
          </cell>
        </row>
        <row r="630">
          <cell r="A630" t="str">
            <v>P06-00162-01</v>
          </cell>
        </row>
        <row r="631">
          <cell r="A631" t="str">
            <v>P06-00162-01-01</v>
          </cell>
        </row>
        <row r="632">
          <cell r="A632" t="str">
            <v>P06-00163</v>
          </cell>
        </row>
        <row r="633">
          <cell r="A633" t="str">
            <v>P06-00163-01</v>
          </cell>
        </row>
        <row r="634">
          <cell r="A634" t="str">
            <v>P06-00163-01-01</v>
          </cell>
        </row>
        <row r="635">
          <cell r="A635" t="str">
            <v>P06-00163-02</v>
          </cell>
        </row>
        <row r="636">
          <cell r="A636" t="str">
            <v>P06-00163-02-01</v>
          </cell>
        </row>
        <row r="637">
          <cell r="A637" t="str">
            <v>P06-00164</v>
          </cell>
        </row>
        <row r="638">
          <cell r="A638" t="str">
            <v>P06-00164-01</v>
          </cell>
        </row>
        <row r="639">
          <cell r="A639" t="str">
            <v>P06-00164-01-01</v>
          </cell>
        </row>
        <row r="640">
          <cell r="A640" t="str">
            <v>P06-00164-02</v>
          </cell>
        </row>
        <row r="641">
          <cell r="A641" t="str">
            <v>P06-00164-02-01</v>
          </cell>
        </row>
        <row r="642">
          <cell r="A642" t="str">
            <v>P06-00165</v>
          </cell>
        </row>
        <row r="643">
          <cell r="A643" t="str">
            <v>P06-00165-01</v>
          </cell>
        </row>
        <row r="644">
          <cell r="A644" t="str">
            <v>P06-00165-01-01</v>
          </cell>
        </row>
        <row r="645">
          <cell r="A645" t="str">
            <v>P06-00165-02</v>
          </cell>
        </row>
        <row r="646">
          <cell r="A646" t="str">
            <v>P06-00165-02-01</v>
          </cell>
        </row>
        <row r="647">
          <cell r="A647" t="str">
            <v>P06-00165-03</v>
          </cell>
        </row>
        <row r="648">
          <cell r="A648" t="str">
            <v>P06-00165-03-01</v>
          </cell>
        </row>
        <row r="649">
          <cell r="A649" t="str">
            <v>P06-00166</v>
          </cell>
        </row>
        <row r="650">
          <cell r="A650" t="str">
            <v>P06-00166-01</v>
          </cell>
        </row>
        <row r="651">
          <cell r="A651" t="str">
            <v>P06-00166-01-01</v>
          </cell>
        </row>
        <row r="652">
          <cell r="A652" t="str">
            <v>P06-00166-02</v>
          </cell>
        </row>
        <row r="653">
          <cell r="A653" t="str">
            <v>P06-00166-02-01</v>
          </cell>
        </row>
        <row r="654">
          <cell r="A654" t="str">
            <v>P06-00167</v>
          </cell>
        </row>
        <row r="655">
          <cell r="A655" t="str">
            <v>P06-00167-01</v>
          </cell>
        </row>
        <row r="656">
          <cell r="A656" t="str">
            <v>P06-00167-01-01</v>
          </cell>
        </row>
        <row r="657">
          <cell r="A657" t="str">
            <v>P06-00168</v>
          </cell>
        </row>
        <row r="658">
          <cell r="A658" t="str">
            <v>P06-00168-01</v>
          </cell>
        </row>
        <row r="659">
          <cell r="A659" t="str">
            <v>P06-00168-01-01</v>
          </cell>
        </row>
        <row r="660">
          <cell r="A660" t="str">
            <v>P06-00169</v>
          </cell>
        </row>
        <row r="661">
          <cell r="A661" t="str">
            <v>P06-00169-01</v>
          </cell>
        </row>
        <row r="662">
          <cell r="A662" t="str">
            <v>P06-00169-01-01</v>
          </cell>
        </row>
        <row r="663">
          <cell r="A663" t="str">
            <v>P06-00170</v>
          </cell>
        </row>
        <row r="664">
          <cell r="A664" t="str">
            <v>P06-00170-01</v>
          </cell>
        </row>
        <row r="665">
          <cell r="A665" t="str">
            <v>P06-00170-01-01</v>
          </cell>
        </row>
        <row r="666">
          <cell r="A666" t="str">
            <v>P06-00170-02</v>
          </cell>
        </row>
        <row r="667">
          <cell r="A667" t="str">
            <v>P06-00170-02-01</v>
          </cell>
        </row>
        <row r="668">
          <cell r="A668" t="str">
            <v>P06-00171</v>
          </cell>
        </row>
        <row r="669">
          <cell r="A669" t="str">
            <v>P06-00171-01</v>
          </cell>
        </row>
        <row r="670">
          <cell r="A670" t="str">
            <v>P06-00171-01-01</v>
          </cell>
        </row>
        <row r="671">
          <cell r="A671" t="str">
            <v>P06-00172</v>
          </cell>
        </row>
        <row r="672">
          <cell r="A672" t="str">
            <v>P06-00172-01</v>
          </cell>
        </row>
        <row r="673">
          <cell r="A673" t="str">
            <v>P06-00172-01-01</v>
          </cell>
        </row>
        <row r="674">
          <cell r="A674" t="str">
            <v>P06-00173</v>
          </cell>
        </row>
        <row r="675">
          <cell r="A675" t="str">
            <v>P06-00173-01</v>
          </cell>
        </row>
        <row r="676">
          <cell r="A676" t="str">
            <v>P06-00173-01-01</v>
          </cell>
        </row>
        <row r="677">
          <cell r="A677" t="str">
            <v>P06-00174</v>
          </cell>
        </row>
        <row r="678">
          <cell r="A678" t="str">
            <v>P06-00174-01</v>
          </cell>
        </row>
        <row r="679">
          <cell r="A679" t="str">
            <v>P06-00174-01-01</v>
          </cell>
        </row>
        <row r="680">
          <cell r="A680" t="str">
            <v>P06-00175</v>
          </cell>
        </row>
        <row r="681">
          <cell r="A681" t="str">
            <v>P06-00175-01</v>
          </cell>
        </row>
        <row r="682">
          <cell r="A682" t="str">
            <v>P06-00175-01-01</v>
          </cell>
        </row>
        <row r="683">
          <cell r="A683" t="str">
            <v>P06-00176</v>
          </cell>
        </row>
        <row r="684">
          <cell r="A684" t="str">
            <v>P06-00176-01</v>
          </cell>
        </row>
        <row r="685">
          <cell r="A685" t="str">
            <v>P06-00176-01-01</v>
          </cell>
        </row>
        <row r="686">
          <cell r="A686" t="str">
            <v>P06-00177</v>
          </cell>
        </row>
        <row r="687">
          <cell r="A687" t="str">
            <v>P06-00177-01</v>
          </cell>
        </row>
        <row r="688">
          <cell r="A688" t="str">
            <v>P06-00177-01-01</v>
          </cell>
        </row>
        <row r="689">
          <cell r="A689" t="str">
            <v>P06-00178</v>
          </cell>
        </row>
        <row r="690">
          <cell r="A690" t="str">
            <v>P06-00178-01</v>
          </cell>
        </row>
        <row r="691">
          <cell r="A691" t="str">
            <v>P06-00178-01-01</v>
          </cell>
        </row>
        <row r="692">
          <cell r="A692" t="str">
            <v>P06-00179</v>
          </cell>
        </row>
        <row r="693">
          <cell r="A693" t="str">
            <v>P06-00179-01</v>
          </cell>
        </row>
        <row r="694">
          <cell r="A694" t="str">
            <v>P06-00179-01-01</v>
          </cell>
        </row>
        <row r="695">
          <cell r="A695" t="str">
            <v>P06-00179-02</v>
          </cell>
        </row>
        <row r="696">
          <cell r="A696" t="str">
            <v>P06-00179-02-01</v>
          </cell>
        </row>
        <row r="697">
          <cell r="A697" t="str">
            <v>P06-00180</v>
          </cell>
        </row>
        <row r="698">
          <cell r="A698" t="str">
            <v>P06-00180-01</v>
          </cell>
        </row>
        <row r="699">
          <cell r="A699" t="str">
            <v>P06-00180-01-01</v>
          </cell>
        </row>
        <row r="700">
          <cell r="A700" t="str">
            <v>P06-00180-02</v>
          </cell>
        </row>
        <row r="701">
          <cell r="A701" t="str">
            <v>P06-00180-02-01</v>
          </cell>
        </row>
        <row r="702">
          <cell r="A702" t="str">
            <v>P06-00181</v>
          </cell>
        </row>
        <row r="703">
          <cell r="A703" t="str">
            <v>P06-00181-01</v>
          </cell>
        </row>
        <row r="704">
          <cell r="A704" t="str">
            <v>P06-00181-01-01</v>
          </cell>
        </row>
        <row r="705">
          <cell r="A705" t="str">
            <v>P06-00182</v>
          </cell>
        </row>
        <row r="706">
          <cell r="A706" t="str">
            <v>P06-00182-01</v>
          </cell>
        </row>
        <row r="707">
          <cell r="A707" t="str">
            <v>P06-00182-01-01</v>
          </cell>
        </row>
        <row r="708">
          <cell r="A708" t="str">
            <v>P06-00182-02</v>
          </cell>
        </row>
        <row r="709">
          <cell r="A709" t="str">
            <v>P06-00182-02-01</v>
          </cell>
        </row>
        <row r="710">
          <cell r="A710" t="str">
            <v>P06-00183</v>
          </cell>
        </row>
        <row r="711">
          <cell r="A711" t="str">
            <v>P06-00183-01</v>
          </cell>
        </row>
        <row r="712">
          <cell r="A712" t="str">
            <v>P06-00183-01-01</v>
          </cell>
        </row>
        <row r="713">
          <cell r="A713" t="str">
            <v>P06-00183-02</v>
          </cell>
        </row>
        <row r="714">
          <cell r="A714" t="str">
            <v>P06-00183-02-01</v>
          </cell>
        </row>
        <row r="715">
          <cell r="A715" t="str">
            <v>P06-00184</v>
          </cell>
        </row>
        <row r="716">
          <cell r="A716" t="str">
            <v>P06-00184-01</v>
          </cell>
        </row>
        <row r="717">
          <cell r="A717" t="str">
            <v>P06-00184-01-01</v>
          </cell>
        </row>
        <row r="718">
          <cell r="A718" t="str">
            <v>P06-00185</v>
          </cell>
        </row>
        <row r="719">
          <cell r="A719" t="str">
            <v>P06-00185-01</v>
          </cell>
        </row>
        <row r="720">
          <cell r="A720" t="str">
            <v>P06-00185-01-01</v>
          </cell>
        </row>
        <row r="721">
          <cell r="A721" t="str">
            <v>P06-00185-02</v>
          </cell>
        </row>
        <row r="722">
          <cell r="A722" t="str">
            <v>P06-00185-02-01</v>
          </cell>
        </row>
        <row r="723">
          <cell r="A723" t="str">
            <v>P06-00186</v>
          </cell>
        </row>
        <row r="724">
          <cell r="A724" t="str">
            <v>P06-00186-01</v>
          </cell>
        </row>
        <row r="725">
          <cell r="A725" t="str">
            <v>P06-00186-01-01</v>
          </cell>
        </row>
        <row r="726">
          <cell r="A726" t="str">
            <v>P06-00187</v>
          </cell>
        </row>
        <row r="727">
          <cell r="A727" t="str">
            <v>P06-00187-01</v>
          </cell>
        </row>
        <row r="728">
          <cell r="A728" t="str">
            <v>P06-00187-01-01</v>
          </cell>
        </row>
        <row r="729">
          <cell r="A729" t="str">
            <v>P06-00187-02</v>
          </cell>
        </row>
        <row r="730">
          <cell r="A730" t="str">
            <v>P06-00187-02-01</v>
          </cell>
        </row>
        <row r="731">
          <cell r="A731" t="str">
            <v>P06-00188</v>
          </cell>
        </row>
        <row r="732">
          <cell r="A732" t="str">
            <v>P06-00188-01</v>
          </cell>
        </row>
        <row r="733">
          <cell r="A733" t="str">
            <v>P06-00188-01-01</v>
          </cell>
        </row>
        <row r="734">
          <cell r="A734" t="str">
            <v>P06-00189</v>
          </cell>
        </row>
        <row r="735">
          <cell r="A735" t="str">
            <v>P06-00189-01</v>
          </cell>
        </row>
        <row r="736">
          <cell r="A736" t="str">
            <v>P06-00189-01-01</v>
          </cell>
        </row>
        <row r="737">
          <cell r="A737" t="str">
            <v>P06-00190</v>
          </cell>
        </row>
        <row r="738">
          <cell r="A738" t="str">
            <v>P06-00190-01</v>
          </cell>
        </row>
        <row r="739">
          <cell r="A739" t="str">
            <v>P06-00190-01-01</v>
          </cell>
        </row>
        <row r="740">
          <cell r="A740" t="str">
            <v>P06-00191</v>
          </cell>
        </row>
        <row r="741">
          <cell r="A741" t="str">
            <v>P06-00191-01</v>
          </cell>
        </row>
        <row r="742">
          <cell r="A742" t="str">
            <v>P06-00191-01-01</v>
          </cell>
        </row>
        <row r="743">
          <cell r="A743" t="str">
            <v>P06-00192</v>
          </cell>
        </row>
        <row r="744">
          <cell r="A744" t="str">
            <v>P06-00192-01</v>
          </cell>
        </row>
        <row r="745">
          <cell r="A745" t="str">
            <v>P06-00192-01-01</v>
          </cell>
        </row>
        <row r="746">
          <cell r="A746" t="str">
            <v>P06-00193</v>
          </cell>
        </row>
        <row r="747">
          <cell r="A747" t="str">
            <v>P06-00193-01</v>
          </cell>
        </row>
        <row r="748">
          <cell r="A748" t="str">
            <v>P06-00193-01-01</v>
          </cell>
        </row>
        <row r="749">
          <cell r="A749" t="str">
            <v>P06-00194</v>
          </cell>
        </row>
        <row r="750">
          <cell r="A750" t="str">
            <v>P06-00194-01</v>
          </cell>
        </row>
        <row r="751">
          <cell r="A751" t="str">
            <v>P06-00194-01-01</v>
          </cell>
        </row>
        <row r="752">
          <cell r="A752" t="str">
            <v>P06-00195</v>
          </cell>
        </row>
        <row r="753">
          <cell r="A753" t="str">
            <v>P06-00195-01</v>
          </cell>
        </row>
        <row r="754">
          <cell r="A754" t="str">
            <v>P06-00195-01-01</v>
          </cell>
        </row>
        <row r="755">
          <cell r="A755" t="str">
            <v>P06-00196</v>
          </cell>
        </row>
        <row r="756">
          <cell r="A756" t="str">
            <v>P06-00196-01</v>
          </cell>
        </row>
        <row r="757">
          <cell r="A757" t="str">
            <v>P06-00196-01-01</v>
          </cell>
        </row>
        <row r="758">
          <cell r="A758" t="str">
            <v>P06-00196-02</v>
          </cell>
        </row>
        <row r="759">
          <cell r="A759" t="str">
            <v>P06-00196-02-01</v>
          </cell>
        </row>
        <row r="760">
          <cell r="A760" t="str">
            <v>P06-00197</v>
          </cell>
        </row>
        <row r="761">
          <cell r="A761" t="str">
            <v>P06-00197-01</v>
          </cell>
        </row>
        <row r="762">
          <cell r="A762" t="str">
            <v>P06-00197-01-01</v>
          </cell>
        </row>
        <row r="763">
          <cell r="A763" t="str">
            <v>P06-00198</v>
          </cell>
        </row>
        <row r="764">
          <cell r="A764" t="str">
            <v>P06-00198-01</v>
          </cell>
        </row>
        <row r="765">
          <cell r="A765" t="str">
            <v>P06-00198-01-01</v>
          </cell>
        </row>
        <row r="766">
          <cell r="A766" t="str">
            <v>P06-00199</v>
          </cell>
        </row>
        <row r="767">
          <cell r="A767" t="str">
            <v>P06-00199-01</v>
          </cell>
        </row>
        <row r="768">
          <cell r="A768" t="str">
            <v>P06-00199-01-01</v>
          </cell>
        </row>
        <row r="769">
          <cell r="A769" t="str">
            <v>P06-00200</v>
          </cell>
        </row>
        <row r="770">
          <cell r="A770" t="str">
            <v>P06-00200-01</v>
          </cell>
        </row>
        <row r="771">
          <cell r="A771" t="str">
            <v>P06-00200-01-01</v>
          </cell>
        </row>
        <row r="772">
          <cell r="A772" t="str">
            <v>P06-00200-02</v>
          </cell>
        </row>
        <row r="773">
          <cell r="A773" t="str">
            <v>P06-00200-02-01</v>
          </cell>
        </row>
        <row r="774">
          <cell r="A774" t="str">
            <v>P06-00201</v>
          </cell>
        </row>
        <row r="775">
          <cell r="A775" t="str">
            <v>P06-00201-01</v>
          </cell>
        </row>
        <row r="776">
          <cell r="A776" t="str">
            <v>P06-00201-01-01</v>
          </cell>
        </row>
        <row r="777">
          <cell r="A777" t="str">
            <v>P06-00202</v>
          </cell>
        </row>
        <row r="778">
          <cell r="A778" t="str">
            <v>P06-00202-01</v>
          </cell>
        </row>
        <row r="779">
          <cell r="A779" t="str">
            <v>P06-00202-01-01</v>
          </cell>
        </row>
        <row r="780">
          <cell r="A780" t="str">
            <v>P06-00203</v>
          </cell>
        </row>
        <row r="781">
          <cell r="A781" t="str">
            <v>P06-00203-01</v>
          </cell>
        </row>
        <row r="782">
          <cell r="A782" t="str">
            <v>P06-00203-01-01</v>
          </cell>
        </row>
        <row r="783">
          <cell r="A783" t="str">
            <v>P06-00203-02</v>
          </cell>
        </row>
        <row r="784">
          <cell r="A784" t="str">
            <v>P06-00203-02-01</v>
          </cell>
        </row>
        <row r="785">
          <cell r="A785" t="str">
            <v>P06-00204</v>
          </cell>
        </row>
        <row r="786">
          <cell r="A786" t="str">
            <v>P06-00204-01</v>
          </cell>
        </row>
        <row r="787">
          <cell r="A787" t="str">
            <v>P06-00204-01-01</v>
          </cell>
        </row>
        <row r="788">
          <cell r="A788" t="str">
            <v>P06-00205</v>
          </cell>
        </row>
        <row r="789">
          <cell r="A789" t="str">
            <v>P06-00205-01</v>
          </cell>
        </row>
        <row r="790">
          <cell r="A790" t="str">
            <v>P06-00205-01-01</v>
          </cell>
        </row>
        <row r="791">
          <cell r="A791" t="str">
            <v>P06-00206</v>
          </cell>
        </row>
        <row r="792">
          <cell r="A792" t="str">
            <v>P06-00206-01</v>
          </cell>
        </row>
        <row r="793">
          <cell r="A793" t="str">
            <v>P06-00206-01-01</v>
          </cell>
        </row>
        <row r="794">
          <cell r="A794" t="str">
            <v>P06-00206-02</v>
          </cell>
        </row>
        <row r="795">
          <cell r="A795" t="str">
            <v>P06-00206-02-01</v>
          </cell>
        </row>
        <row r="796">
          <cell r="A796" t="str">
            <v>P06-00207</v>
          </cell>
        </row>
        <row r="797">
          <cell r="A797" t="str">
            <v>P06-00207-01</v>
          </cell>
        </row>
        <row r="798">
          <cell r="A798" t="str">
            <v>P06-00207-01-01</v>
          </cell>
        </row>
        <row r="799">
          <cell r="A799" t="str">
            <v>P06-00207-02</v>
          </cell>
        </row>
        <row r="800">
          <cell r="A800" t="str">
            <v>P06-00207-02-01</v>
          </cell>
        </row>
        <row r="801">
          <cell r="A801" t="str">
            <v>P06-00208</v>
          </cell>
        </row>
        <row r="802">
          <cell r="A802" t="str">
            <v>P06-00208-01</v>
          </cell>
        </row>
        <row r="803">
          <cell r="A803" t="str">
            <v>P06-00208-01-01</v>
          </cell>
        </row>
        <row r="804">
          <cell r="A804" t="str">
            <v>P06-00208-02</v>
          </cell>
        </row>
        <row r="805">
          <cell r="A805" t="str">
            <v>P06-00208-02-01</v>
          </cell>
        </row>
        <row r="806">
          <cell r="A806" t="str">
            <v>P06-00209</v>
          </cell>
        </row>
        <row r="807">
          <cell r="A807" t="str">
            <v>P06-00209-01</v>
          </cell>
        </row>
        <row r="808">
          <cell r="A808" t="str">
            <v>P06-00209-01-01</v>
          </cell>
        </row>
        <row r="809">
          <cell r="A809" t="str">
            <v>P06-00210</v>
          </cell>
        </row>
        <row r="810">
          <cell r="A810" t="str">
            <v>P06-00210-01</v>
          </cell>
        </row>
        <row r="811">
          <cell r="A811" t="str">
            <v>P06-00210-01-01</v>
          </cell>
        </row>
        <row r="812">
          <cell r="A812" t="str">
            <v>P06-00210-02</v>
          </cell>
        </row>
        <row r="813">
          <cell r="A813" t="str">
            <v>P06-00210-02-01</v>
          </cell>
        </row>
        <row r="814">
          <cell r="A814" t="str">
            <v>P06-00211</v>
          </cell>
        </row>
        <row r="815">
          <cell r="A815" t="str">
            <v>P06-00211-01</v>
          </cell>
        </row>
        <row r="816">
          <cell r="A816" t="str">
            <v>P06-00211-01-01</v>
          </cell>
        </row>
        <row r="817">
          <cell r="A817" t="str">
            <v>P06-00212</v>
          </cell>
        </row>
        <row r="818">
          <cell r="A818" t="str">
            <v>P06-00212-01</v>
          </cell>
        </row>
        <row r="819">
          <cell r="A819" t="str">
            <v>P06-00212-01-01</v>
          </cell>
        </row>
        <row r="820">
          <cell r="A820" t="str">
            <v>P06-00213</v>
          </cell>
        </row>
        <row r="821">
          <cell r="A821" t="str">
            <v>P06-00213-01</v>
          </cell>
        </row>
        <row r="822">
          <cell r="A822" t="str">
            <v>P06-00213-01-01</v>
          </cell>
        </row>
        <row r="823">
          <cell r="A823" t="str">
            <v>P06-00213-02</v>
          </cell>
        </row>
        <row r="824">
          <cell r="A824" t="str">
            <v>P06-00213-02-01</v>
          </cell>
        </row>
        <row r="825">
          <cell r="A825" t="str">
            <v>P06-00214</v>
          </cell>
        </row>
        <row r="826">
          <cell r="A826" t="str">
            <v>P06-00214-01</v>
          </cell>
        </row>
        <row r="827">
          <cell r="A827" t="str">
            <v>P06-00214-01-01</v>
          </cell>
        </row>
        <row r="828">
          <cell r="A828" t="str">
            <v>P06-00214-02</v>
          </cell>
        </row>
        <row r="829">
          <cell r="A829" t="str">
            <v>P06-00214-02-01</v>
          </cell>
        </row>
        <row r="830">
          <cell r="A830" t="str">
            <v>P06-00215</v>
          </cell>
        </row>
        <row r="831">
          <cell r="A831" t="str">
            <v>P06-00215-01</v>
          </cell>
        </row>
        <row r="832">
          <cell r="A832" t="str">
            <v>P06-00215-01-01</v>
          </cell>
        </row>
        <row r="833">
          <cell r="A833" t="str">
            <v>P06-00216</v>
          </cell>
        </row>
        <row r="834">
          <cell r="A834" t="str">
            <v>P06-00216-01</v>
          </cell>
        </row>
        <row r="835">
          <cell r="A835" t="str">
            <v>P06-00216-01-01</v>
          </cell>
        </row>
        <row r="836">
          <cell r="A836" t="str">
            <v>P06-00217</v>
          </cell>
        </row>
        <row r="837">
          <cell r="A837" t="str">
            <v>P06-00217-01</v>
          </cell>
        </row>
        <row r="838">
          <cell r="A838" t="str">
            <v>P06-00217-01-01</v>
          </cell>
        </row>
        <row r="839">
          <cell r="A839" t="str">
            <v>P06-00218</v>
          </cell>
        </row>
        <row r="840">
          <cell r="A840" t="str">
            <v>P06-00218-01</v>
          </cell>
        </row>
        <row r="841">
          <cell r="A841" t="str">
            <v>P06-00218-01-01</v>
          </cell>
        </row>
        <row r="842">
          <cell r="A842" t="str">
            <v>P06-00218-02</v>
          </cell>
        </row>
        <row r="843">
          <cell r="A843" t="str">
            <v>P06-00218-02-01</v>
          </cell>
        </row>
        <row r="844">
          <cell r="A844" t="str">
            <v>P06-00219</v>
          </cell>
        </row>
        <row r="845">
          <cell r="A845" t="str">
            <v>P06-00219-01</v>
          </cell>
        </row>
        <row r="846">
          <cell r="A846" t="str">
            <v>P06-00219-01-01</v>
          </cell>
        </row>
        <row r="847">
          <cell r="A847" t="str">
            <v>P06-00220</v>
          </cell>
        </row>
        <row r="848">
          <cell r="A848" t="str">
            <v>P06-00220-01</v>
          </cell>
        </row>
        <row r="849">
          <cell r="A849" t="str">
            <v>P06-00220-01-01</v>
          </cell>
        </row>
        <row r="850">
          <cell r="A850" t="str">
            <v>P06-00221</v>
          </cell>
        </row>
        <row r="851">
          <cell r="A851" t="str">
            <v>P06-00221-01</v>
          </cell>
        </row>
        <row r="852">
          <cell r="A852" t="str">
            <v>P06-00221-01-01</v>
          </cell>
        </row>
        <row r="853">
          <cell r="A853" t="str">
            <v>P06-00222</v>
          </cell>
        </row>
        <row r="854">
          <cell r="A854" t="str">
            <v>P06-00222-01</v>
          </cell>
        </row>
        <row r="855">
          <cell r="A855" t="str">
            <v>P06-00222-01-01</v>
          </cell>
        </row>
        <row r="856">
          <cell r="A856" t="str">
            <v>P06-00223</v>
          </cell>
        </row>
        <row r="857">
          <cell r="A857" t="str">
            <v>P06-00223-01</v>
          </cell>
        </row>
        <row r="858">
          <cell r="A858" t="str">
            <v>P06-00223-01-01</v>
          </cell>
        </row>
        <row r="859">
          <cell r="A859" t="str">
            <v>P06-00223-02</v>
          </cell>
        </row>
        <row r="860">
          <cell r="A860" t="str">
            <v>P06-00223-02-01</v>
          </cell>
        </row>
        <row r="861">
          <cell r="A861" t="str">
            <v>P06-00224</v>
          </cell>
        </row>
        <row r="862">
          <cell r="A862" t="str">
            <v>P06-00224-01</v>
          </cell>
        </row>
        <row r="863">
          <cell r="A863" t="str">
            <v>P06-00224-01-01</v>
          </cell>
        </row>
        <row r="864">
          <cell r="A864" t="str">
            <v>P06-00225</v>
          </cell>
        </row>
        <row r="865">
          <cell r="A865" t="str">
            <v>P06-00225-01</v>
          </cell>
        </row>
        <row r="866">
          <cell r="A866" t="str">
            <v>P06-00225-01-01</v>
          </cell>
        </row>
        <row r="867">
          <cell r="A867" t="str">
            <v>P06-00225-02</v>
          </cell>
        </row>
        <row r="868">
          <cell r="A868" t="str">
            <v>P06-00225-02-01</v>
          </cell>
        </row>
        <row r="869">
          <cell r="A869" t="str">
            <v>P06-00226</v>
          </cell>
        </row>
        <row r="870">
          <cell r="A870" t="str">
            <v>P06-00226-01</v>
          </cell>
        </row>
        <row r="871">
          <cell r="A871" t="str">
            <v>P06-00226-01-01</v>
          </cell>
        </row>
        <row r="872">
          <cell r="A872" t="str">
            <v>P06-00226-02</v>
          </cell>
        </row>
        <row r="873">
          <cell r="A873" t="str">
            <v>P06-00226-02-01</v>
          </cell>
        </row>
        <row r="874">
          <cell r="A874" t="str">
            <v>P06-00227</v>
          </cell>
        </row>
        <row r="875">
          <cell r="A875" t="str">
            <v>P06-00227-01</v>
          </cell>
        </row>
        <row r="876">
          <cell r="A876" t="str">
            <v>P06-00227-01-01</v>
          </cell>
        </row>
        <row r="877">
          <cell r="A877" t="str">
            <v>P06-00228</v>
          </cell>
        </row>
        <row r="878">
          <cell r="A878" t="str">
            <v>P06-00228-01</v>
          </cell>
        </row>
        <row r="879">
          <cell r="A879" t="str">
            <v>P06-00228-01-01</v>
          </cell>
        </row>
        <row r="880">
          <cell r="A880" t="str">
            <v>P06-00229</v>
          </cell>
        </row>
        <row r="881">
          <cell r="A881" t="str">
            <v>P06-00229-01</v>
          </cell>
        </row>
        <row r="882">
          <cell r="A882" t="str">
            <v>P06-00229-01-01</v>
          </cell>
        </row>
        <row r="883">
          <cell r="A883" t="str">
            <v>P06-00230</v>
          </cell>
        </row>
        <row r="884">
          <cell r="A884" t="str">
            <v>P06-00230-01</v>
          </cell>
        </row>
        <row r="885">
          <cell r="A885" t="str">
            <v>P06-00230-01-01</v>
          </cell>
        </row>
        <row r="886">
          <cell r="A886" t="str">
            <v>P06-00231</v>
          </cell>
        </row>
        <row r="887">
          <cell r="A887" t="str">
            <v>P06-00231-01</v>
          </cell>
        </row>
        <row r="888">
          <cell r="A888" t="str">
            <v>P06-00231-01-01</v>
          </cell>
        </row>
        <row r="889">
          <cell r="A889" t="str">
            <v>P06-00231-02</v>
          </cell>
        </row>
        <row r="890">
          <cell r="A890" t="str">
            <v>P06-00231-02-01</v>
          </cell>
        </row>
        <row r="891">
          <cell r="A891" t="str">
            <v>P06-00232</v>
          </cell>
        </row>
        <row r="892">
          <cell r="A892" t="str">
            <v>P06-00232-01</v>
          </cell>
        </row>
        <row r="893">
          <cell r="A893" t="str">
            <v>P06-00232-01-01</v>
          </cell>
        </row>
        <row r="894">
          <cell r="A894" t="str">
            <v>P06-00233</v>
          </cell>
        </row>
        <row r="895">
          <cell r="A895" t="str">
            <v>P06-00233-01</v>
          </cell>
        </row>
        <row r="896">
          <cell r="A896" t="str">
            <v>P06-00233-01-01</v>
          </cell>
        </row>
        <row r="897">
          <cell r="A897" t="str">
            <v>P06-00234</v>
          </cell>
        </row>
        <row r="898">
          <cell r="A898" t="str">
            <v>P06-00234-01</v>
          </cell>
        </row>
        <row r="899">
          <cell r="A899" t="str">
            <v>P06-00234-01-01</v>
          </cell>
        </row>
        <row r="900">
          <cell r="A900" t="str">
            <v>P06-00235</v>
          </cell>
        </row>
        <row r="901">
          <cell r="A901" t="str">
            <v>P06-00235-01</v>
          </cell>
        </row>
        <row r="902">
          <cell r="A902" t="str">
            <v>P06-00235-01-01</v>
          </cell>
        </row>
        <row r="903">
          <cell r="A903" t="str">
            <v>P06-00236</v>
          </cell>
        </row>
        <row r="904">
          <cell r="A904" t="str">
            <v>P06-00236-01</v>
          </cell>
        </row>
        <row r="905">
          <cell r="A905" t="str">
            <v>P06-00236-01-01</v>
          </cell>
        </row>
        <row r="906">
          <cell r="A906" t="str">
            <v>P06-00237</v>
          </cell>
        </row>
        <row r="907">
          <cell r="A907" t="str">
            <v>P06-00237-01</v>
          </cell>
        </row>
        <row r="908">
          <cell r="A908" t="str">
            <v>P06-00237-01-01</v>
          </cell>
        </row>
        <row r="909">
          <cell r="A909" t="str">
            <v>P06-00238</v>
          </cell>
        </row>
        <row r="910">
          <cell r="A910" t="str">
            <v>P06-00238-01</v>
          </cell>
        </row>
        <row r="911">
          <cell r="A911" t="str">
            <v>P06-00238-01-01</v>
          </cell>
        </row>
        <row r="912">
          <cell r="A912" t="str">
            <v>P06-00239</v>
          </cell>
        </row>
        <row r="913">
          <cell r="A913" t="str">
            <v>P06-00239-01</v>
          </cell>
        </row>
        <row r="914">
          <cell r="A914" t="str">
            <v>P06-00239-01-01</v>
          </cell>
        </row>
        <row r="915">
          <cell r="A915" t="str">
            <v>P06-00240</v>
          </cell>
        </row>
        <row r="916">
          <cell r="A916" t="str">
            <v>P06-00240-01</v>
          </cell>
        </row>
        <row r="917">
          <cell r="A917" t="str">
            <v>P06-00240-01-01</v>
          </cell>
        </row>
        <row r="918">
          <cell r="A918" t="str">
            <v>P06-00241</v>
          </cell>
        </row>
        <row r="919">
          <cell r="A919" t="str">
            <v>P06-00241-01</v>
          </cell>
        </row>
        <row r="920">
          <cell r="A920" t="str">
            <v>P06-00241-01-01</v>
          </cell>
        </row>
        <row r="921">
          <cell r="A921" t="str">
            <v>P06-00242</v>
          </cell>
        </row>
        <row r="922">
          <cell r="A922" t="str">
            <v>P06-00242-01</v>
          </cell>
        </row>
        <row r="923">
          <cell r="A923" t="str">
            <v>P06-00242-01-01</v>
          </cell>
        </row>
        <row r="924">
          <cell r="A924" t="str">
            <v>P06-00243</v>
          </cell>
        </row>
        <row r="925">
          <cell r="A925" t="str">
            <v>P06-00243-01</v>
          </cell>
        </row>
        <row r="926">
          <cell r="A926" t="str">
            <v>P06-00243-01-01</v>
          </cell>
        </row>
        <row r="927">
          <cell r="A927" t="str">
            <v>P06-00244</v>
          </cell>
        </row>
        <row r="928">
          <cell r="A928" t="str">
            <v>P06-00244-01</v>
          </cell>
        </row>
        <row r="929">
          <cell r="A929" t="str">
            <v>P06-00244-01-01</v>
          </cell>
        </row>
        <row r="930">
          <cell r="A930" t="str">
            <v>P06-00245</v>
          </cell>
        </row>
        <row r="931">
          <cell r="A931" t="str">
            <v>P06-00245-01</v>
          </cell>
        </row>
        <row r="932">
          <cell r="A932" t="str">
            <v>P06-00245-01-01</v>
          </cell>
        </row>
        <row r="933">
          <cell r="A933" t="str">
            <v>P06-00246</v>
          </cell>
        </row>
        <row r="934">
          <cell r="A934" t="str">
            <v>P06-00246-01</v>
          </cell>
        </row>
        <row r="935">
          <cell r="A935" t="str">
            <v>P06-00246-01-01</v>
          </cell>
        </row>
        <row r="936">
          <cell r="A936" t="str">
            <v>P06-00247</v>
          </cell>
        </row>
        <row r="937">
          <cell r="A937" t="str">
            <v>P06-00247-01</v>
          </cell>
        </row>
        <row r="938">
          <cell r="A938" t="str">
            <v>P06-00247-01-01</v>
          </cell>
        </row>
        <row r="939">
          <cell r="A939" t="str">
            <v>P06-00248</v>
          </cell>
        </row>
        <row r="940">
          <cell r="A940" t="str">
            <v>P06-00248-01</v>
          </cell>
        </row>
        <row r="941">
          <cell r="A941" t="str">
            <v>P06-00248-01-01</v>
          </cell>
        </row>
        <row r="942">
          <cell r="A942" t="str">
            <v>P06-00249</v>
          </cell>
        </row>
        <row r="943">
          <cell r="A943" t="str">
            <v>P06-00249-01</v>
          </cell>
        </row>
        <row r="944">
          <cell r="A944" t="str">
            <v>P06-00249-01-01</v>
          </cell>
        </row>
        <row r="945">
          <cell r="A945" t="str">
            <v>P06-00250</v>
          </cell>
        </row>
        <row r="946">
          <cell r="A946" t="str">
            <v>P06-00250-01</v>
          </cell>
        </row>
        <row r="947">
          <cell r="A947" t="str">
            <v>P06-00250-01-01</v>
          </cell>
        </row>
        <row r="948">
          <cell r="A948" t="str">
            <v>P06-00250-02</v>
          </cell>
        </row>
        <row r="949">
          <cell r="A949" t="str">
            <v>P06-00250-02-01</v>
          </cell>
        </row>
        <row r="950">
          <cell r="A950" t="str">
            <v>P06-00251</v>
          </cell>
        </row>
        <row r="951">
          <cell r="A951" t="str">
            <v>P06-00251-01</v>
          </cell>
        </row>
        <row r="952">
          <cell r="A952" t="str">
            <v>P06-00251-01-01</v>
          </cell>
        </row>
        <row r="953">
          <cell r="A953" t="str">
            <v>P06-00252</v>
          </cell>
        </row>
        <row r="954">
          <cell r="A954" t="str">
            <v>P06-00252-01</v>
          </cell>
        </row>
        <row r="955">
          <cell r="A955" t="str">
            <v>P06-00252-01-01</v>
          </cell>
        </row>
        <row r="956">
          <cell r="A956" t="str">
            <v>P06-00253</v>
          </cell>
        </row>
        <row r="957">
          <cell r="A957" t="str">
            <v>P06-00253-01</v>
          </cell>
        </row>
        <row r="958">
          <cell r="A958" t="str">
            <v>P06-00253-01-01</v>
          </cell>
        </row>
        <row r="959">
          <cell r="A959" t="str">
            <v>P06-00254</v>
          </cell>
        </row>
        <row r="960">
          <cell r="A960" t="str">
            <v>P06-00254-01</v>
          </cell>
        </row>
        <row r="961">
          <cell r="A961" t="str">
            <v>P06-00254-01-01</v>
          </cell>
        </row>
        <row r="962">
          <cell r="A962" t="str">
            <v>P06-00255</v>
          </cell>
        </row>
        <row r="963">
          <cell r="A963" t="str">
            <v>P06-00255-01</v>
          </cell>
        </row>
        <row r="964">
          <cell r="A964" t="str">
            <v>P06-00255-01-01</v>
          </cell>
        </row>
        <row r="965">
          <cell r="A965" t="str">
            <v>P06-00256</v>
          </cell>
        </row>
        <row r="966">
          <cell r="A966" t="str">
            <v>P06-00256-01</v>
          </cell>
        </row>
        <row r="967">
          <cell r="A967" t="str">
            <v>P06-00256-01-01</v>
          </cell>
        </row>
        <row r="968">
          <cell r="A968" t="str">
            <v>P06-00257</v>
          </cell>
        </row>
        <row r="969">
          <cell r="A969" t="str">
            <v>P06-00257-01</v>
          </cell>
        </row>
        <row r="970">
          <cell r="A970" t="str">
            <v>P06-00257-01-01</v>
          </cell>
        </row>
        <row r="971">
          <cell r="A971" t="str">
            <v>P06-00257-02</v>
          </cell>
        </row>
        <row r="972">
          <cell r="A972" t="str">
            <v>P06-00257-02-01</v>
          </cell>
        </row>
        <row r="973">
          <cell r="A973" t="str">
            <v>P06-00258</v>
          </cell>
        </row>
        <row r="974">
          <cell r="A974" t="str">
            <v>P06-00258-01</v>
          </cell>
        </row>
        <row r="975">
          <cell r="A975" t="str">
            <v>P06-00258-01-01</v>
          </cell>
        </row>
        <row r="976">
          <cell r="A976" t="str">
            <v>P06-00258-02</v>
          </cell>
        </row>
        <row r="977">
          <cell r="A977" t="str">
            <v>P06-00258-02-01</v>
          </cell>
        </row>
        <row r="978">
          <cell r="A978" t="str">
            <v>P06-00259</v>
          </cell>
        </row>
        <row r="979">
          <cell r="A979" t="str">
            <v>P06-00259-01</v>
          </cell>
        </row>
        <row r="980">
          <cell r="A980" t="str">
            <v>P06-00259-01-01</v>
          </cell>
        </row>
        <row r="981">
          <cell r="A981" t="str">
            <v>P06-00260</v>
          </cell>
        </row>
        <row r="982">
          <cell r="A982" t="str">
            <v>P06-00260-01</v>
          </cell>
        </row>
        <row r="983">
          <cell r="A983" t="str">
            <v>P06-00260-01-01</v>
          </cell>
        </row>
        <row r="984">
          <cell r="A984" t="str">
            <v>P06-00260-02</v>
          </cell>
        </row>
        <row r="985">
          <cell r="A985" t="str">
            <v>P06-00260-02-01</v>
          </cell>
        </row>
        <row r="986">
          <cell r="A986" t="str">
            <v>P06-00260-03</v>
          </cell>
        </row>
        <row r="987">
          <cell r="A987" t="str">
            <v>P06-00260-03-01</v>
          </cell>
        </row>
        <row r="988">
          <cell r="A988" t="str">
            <v>P06-00261</v>
          </cell>
        </row>
        <row r="989">
          <cell r="A989" t="str">
            <v>P06-00261-01</v>
          </cell>
        </row>
        <row r="990">
          <cell r="A990" t="str">
            <v>P06-00261-01-01</v>
          </cell>
        </row>
        <row r="991">
          <cell r="A991" t="str">
            <v>P06-00262</v>
          </cell>
        </row>
        <row r="992">
          <cell r="A992" t="str">
            <v>P06-00262-01</v>
          </cell>
        </row>
        <row r="993">
          <cell r="A993" t="str">
            <v>P06-00262-01-01</v>
          </cell>
        </row>
        <row r="994">
          <cell r="A994" t="str">
            <v>P06-00263</v>
          </cell>
        </row>
        <row r="995">
          <cell r="A995" t="str">
            <v>P06-00263-01</v>
          </cell>
        </row>
        <row r="996">
          <cell r="A996" t="str">
            <v>P06-00263-01-01</v>
          </cell>
        </row>
        <row r="997">
          <cell r="A997" t="str">
            <v>P06-00264</v>
          </cell>
        </row>
        <row r="998">
          <cell r="A998" t="str">
            <v>P06-00264-01</v>
          </cell>
        </row>
        <row r="999">
          <cell r="A999" t="str">
            <v>P06-00264-01-01</v>
          </cell>
        </row>
        <row r="1000">
          <cell r="A1000" t="str">
            <v>P06-00264-02</v>
          </cell>
        </row>
        <row r="1001">
          <cell r="A1001" t="str">
            <v>P06-00264-02-01</v>
          </cell>
        </row>
        <row r="1002">
          <cell r="A1002" t="str">
            <v>P06-00265</v>
          </cell>
        </row>
        <row r="1003">
          <cell r="A1003" t="str">
            <v>P06-00265-01</v>
          </cell>
        </row>
        <row r="1004">
          <cell r="A1004" t="str">
            <v>P06-00265-01-01</v>
          </cell>
        </row>
        <row r="1005">
          <cell r="A1005" t="str">
            <v>P06-00266</v>
          </cell>
        </row>
        <row r="1006">
          <cell r="A1006" t="str">
            <v>P06-00266-01</v>
          </cell>
        </row>
        <row r="1007">
          <cell r="A1007" t="str">
            <v>P06-00266-01-01</v>
          </cell>
        </row>
        <row r="1008">
          <cell r="A1008" t="str">
            <v>P06-00267</v>
          </cell>
        </row>
        <row r="1009">
          <cell r="A1009" t="str">
            <v>P06-00267-01</v>
          </cell>
        </row>
        <row r="1010">
          <cell r="A1010" t="str">
            <v>P06-00267-01-01</v>
          </cell>
        </row>
        <row r="1011">
          <cell r="A1011" t="str">
            <v>P06-00268</v>
          </cell>
        </row>
        <row r="1012">
          <cell r="A1012" t="str">
            <v>P06-00268-01</v>
          </cell>
        </row>
        <row r="1013">
          <cell r="A1013" t="str">
            <v>P06-00268-01-01</v>
          </cell>
        </row>
        <row r="1014">
          <cell r="A1014" t="str">
            <v>P06-00269</v>
          </cell>
        </row>
        <row r="1015">
          <cell r="A1015" t="str">
            <v>P06-00269-01</v>
          </cell>
        </row>
        <row r="1016">
          <cell r="A1016" t="str">
            <v>P06-00269-01-01</v>
          </cell>
        </row>
        <row r="1017">
          <cell r="A1017" t="str">
            <v>P06-00270</v>
          </cell>
        </row>
        <row r="1018">
          <cell r="A1018" t="str">
            <v>P06-00270-01</v>
          </cell>
        </row>
        <row r="1019">
          <cell r="A1019" t="str">
            <v>P06-00270-01-01</v>
          </cell>
        </row>
        <row r="1020">
          <cell r="A1020" t="str">
            <v>P06-00271</v>
          </cell>
        </row>
        <row r="1021">
          <cell r="A1021" t="str">
            <v>P06-00271-01</v>
          </cell>
        </row>
        <row r="1022">
          <cell r="A1022" t="str">
            <v>P06-00271-01-01</v>
          </cell>
        </row>
        <row r="1023">
          <cell r="A1023" t="str">
            <v>P06-00271-02</v>
          </cell>
        </row>
        <row r="1024">
          <cell r="A1024" t="str">
            <v>P06-00271-02-01</v>
          </cell>
        </row>
        <row r="1025">
          <cell r="A1025" t="str">
            <v>P06-00272</v>
          </cell>
        </row>
        <row r="1026">
          <cell r="A1026" t="str">
            <v>P06-00272-01</v>
          </cell>
        </row>
        <row r="1027">
          <cell r="A1027" t="str">
            <v>P06-00272-01-01</v>
          </cell>
        </row>
        <row r="1028">
          <cell r="A1028" t="str">
            <v>P06-00272-02</v>
          </cell>
        </row>
        <row r="1029">
          <cell r="A1029" t="str">
            <v>P06-00272-02-01</v>
          </cell>
        </row>
        <row r="1030">
          <cell r="A1030" t="str">
            <v>P06-00273</v>
          </cell>
        </row>
        <row r="1031">
          <cell r="A1031" t="str">
            <v>P06-00273-01</v>
          </cell>
        </row>
        <row r="1032">
          <cell r="A1032" t="str">
            <v>P06-00273-01-01</v>
          </cell>
        </row>
        <row r="1033">
          <cell r="A1033" t="str">
            <v>P06-00274</v>
          </cell>
        </row>
        <row r="1034">
          <cell r="A1034" t="str">
            <v>P06-00274-01</v>
          </cell>
        </row>
        <row r="1035">
          <cell r="A1035" t="str">
            <v>P06-00274-01-01</v>
          </cell>
        </row>
        <row r="1036">
          <cell r="A1036" t="str">
            <v>P06-00275</v>
          </cell>
        </row>
        <row r="1037">
          <cell r="A1037" t="str">
            <v>P06-00275-01</v>
          </cell>
        </row>
        <row r="1038">
          <cell r="A1038" t="str">
            <v>P06-00275-01-01</v>
          </cell>
        </row>
        <row r="1039">
          <cell r="A1039" t="str">
            <v>P06-00276</v>
          </cell>
        </row>
        <row r="1040">
          <cell r="A1040" t="str">
            <v>P06-00276-01</v>
          </cell>
        </row>
        <row r="1041">
          <cell r="A1041" t="str">
            <v>P06-00276-01-01</v>
          </cell>
        </row>
        <row r="1042">
          <cell r="A1042" t="str">
            <v>P06-00277</v>
          </cell>
        </row>
        <row r="1043">
          <cell r="A1043" t="str">
            <v>P06-00277-01</v>
          </cell>
        </row>
        <row r="1044">
          <cell r="A1044" t="str">
            <v>P06-00277-01-01</v>
          </cell>
        </row>
        <row r="1045">
          <cell r="A1045" t="str">
            <v>P06-00278</v>
          </cell>
        </row>
        <row r="1046">
          <cell r="A1046" t="str">
            <v>P06-00278-01</v>
          </cell>
        </row>
        <row r="1047">
          <cell r="A1047" t="str">
            <v>P06-00278-01-01</v>
          </cell>
        </row>
        <row r="1048">
          <cell r="A1048" t="str">
            <v>P06-00279</v>
          </cell>
        </row>
        <row r="1049">
          <cell r="A1049" t="str">
            <v>P06-00279-01</v>
          </cell>
        </row>
        <row r="1050">
          <cell r="A1050" t="str">
            <v>P06-00279-01-01</v>
          </cell>
        </row>
        <row r="1051">
          <cell r="A1051" t="str">
            <v>P06-00280</v>
          </cell>
        </row>
        <row r="1052">
          <cell r="A1052" t="str">
            <v>P06-00280-01</v>
          </cell>
        </row>
        <row r="1053">
          <cell r="A1053" t="str">
            <v>P06-00280-01-01</v>
          </cell>
        </row>
        <row r="1054">
          <cell r="A1054" t="str">
            <v>P06-00280-02</v>
          </cell>
        </row>
        <row r="1055">
          <cell r="A1055" t="str">
            <v>P06-00280-02-01</v>
          </cell>
        </row>
        <row r="1056">
          <cell r="A1056" t="str">
            <v>P06-00281</v>
          </cell>
        </row>
        <row r="1057">
          <cell r="A1057" t="str">
            <v>P06-00281-01</v>
          </cell>
        </row>
        <row r="1058">
          <cell r="A1058" t="str">
            <v>P06-00281-01-01</v>
          </cell>
        </row>
        <row r="1059">
          <cell r="A1059" t="str">
            <v>P06-00282</v>
          </cell>
        </row>
        <row r="1060">
          <cell r="A1060" t="str">
            <v>P06-00282-01</v>
          </cell>
        </row>
        <row r="1061">
          <cell r="A1061" t="str">
            <v>P06-00282-01-01</v>
          </cell>
        </row>
        <row r="1062">
          <cell r="A1062" t="str">
            <v>P06-00283</v>
          </cell>
        </row>
        <row r="1063">
          <cell r="A1063" t="str">
            <v>P06-00283-01</v>
          </cell>
        </row>
        <row r="1064">
          <cell r="A1064" t="str">
            <v>P06-00283-01-01</v>
          </cell>
        </row>
        <row r="1065">
          <cell r="A1065" t="str">
            <v>P06-00283-02</v>
          </cell>
        </row>
        <row r="1066">
          <cell r="A1066" t="str">
            <v>P06-00283-02-01</v>
          </cell>
        </row>
        <row r="1067">
          <cell r="A1067" t="str">
            <v>P06-00284</v>
          </cell>
        </row>
        <row r="1068">
          <cell r="A1068" t="str">
            <v>P06-00284-01</v>
          </cell>
        </row>
        <row r="1069">
          <cell r="A1069" t="str">
            <v>P06-00284-01-01</v>
          </cell>
        </row>
        <row r="1070">
          <cell r="A1070" t="str">
            <v>P06-00284-02</v>
          </cell>
        </row>
        <row r="1071">
          <cell r="A1071" t="str">
            <v>P06-00284-02-01</v>
          </cell>
        </row>
        <row r="1072">
          <cell r="A1072" t="str">
            <v>P06-00285</v>
          </cell>
        </row>
        <row r="1073">
          <cell r="A1073" t="str">
            <v>P06-00285-01</v>
          </cell>
        </row>
        <row r="1074">
          <cell r="A1074" t="str">
            <v>P06-00285-01-01</v>
          </cell>
        </row>
        <row r="1075">
          <cell r="A1075" t="str">
            <v>P06-00286</v>
          </cell>
        </row>
        <row r="1076">
          <cell r="A1076" t="str">
            <v>P06-00286-01</v>
          </cell>
        </row>
        <row r="1077">
          <cell r="A1077" t="str">
            <v>P06-00286-01-01</v>
          </cell>
        </row>
        <row r="1078">
          <cell r="A1078" t="str">
            <v>P06-00286-02</v>
          </cell>
        </row>
        <row r="1079">
          <cell r="A1079" t="str">
            <v>P06-00286-02-01</v>
          </cell>
        </row>
        <row r="1080">
          <cell r="A1080" t="str">
            <v>P06-00287</v>
          </cell>
        </row>
        <row r="1081">
          <cell r="A1081" t="str">
            <v>P06-00287-01</v>
          </cell>
        </row>
        <row r="1082">
          <cell r="A1082" t="str">
            <v>P06-00287-01-01</v>
          </cell>
        </row>
        <row r="1083">
          <cell r="A1083" t="str">
            <v>P06-00288</v>
          </cell>
        </row>
        <row r="1084">
          <cell r="A1084" t="str">
            <v>P06-00288-01</v>
          </cell>
        </row>
        <row r="1085">
          <cell r="A1085" t="str">
            <v>P06-00288-01-01</v>
          </cell>
        </row>
        <row r="1086">
          <cell r="A1086" t="str">
            <v>P06-00288-02</v>
          </cell>
        </row>
        <row r="1087">
          <cell r="A1087" t="str">
            <v>P06-00288-02-01</v>
          </cell>
        </row>
        <row r="1088">
          <cell r="A1088" t="str">
            <v>P06-00289</v>
          </cell>
        </row>
        <row r="1089">
          <cell r="A1089" t="str">
            <v>P06-00289-01</v>
          </cell>
        </row>
        <row r="1090">
          <cell r="A1090" t="str">
            <v>P06-00289-01-01</v>
          </cell>
        </row>
        <row r="1091">
          <cell r="A1091" t="str">
            <v>P06-00290</v>
          </cell>
        </row>
        <row r="1092">
          <cell r="A1092" t="str">
            <v>P06-00290-01</v>
          </cell>
        </row>
        <row r="1093">
          <cell r="A1093" t="str">
            <v>P06-00290-01-01</v>
          </cell>
        </row>
        <row r="1094">
          <cell r="A1094" t="str">
            <v>P06-00291</v>
          </cell>
        </row>
        <row r="1095">
          <cell r="A1095" t="str">
            <v>P06-00291-01</v>
          </cell>
        </row>
        <row r="1096">
          <cell r="A1096" t="str">
            <v>P06-00291-01-01</v>
          </cell>
        </row>
        <row r="1097">
          <cell r="A1097" t="str">
            <v>P06-00292</v>
          </cell>
        </row>
        <row r="1098">
          <cell r="A1098" t="str">
            <v>P06-00292-01</v>
          </cell>
        </row>
        <row r="1099">
          <cell r="A1099" t="str">
            <v>P06-00292-01-01</v>
          </cell>
        </row>
        <row r="1100">
          <cell r="A1100" t="str">
            <v>P06-00292-02</v>
          </cell>
        </row>
        <row r="1101">
          <cell r="A1101" t="str">
            <v>P06-00292-02-01</v>
          </cell>
        </row>
        <row r="1102">
          <cell r="A1102" t="str">
            <v>P06-00293</v>
          </cell>
        </row>
        <row r="1103">
          <cell r="A1103" t="str">
            <v>P06-00293-01</v>
          </cell>
        </row>
        <row r="1104">
          <cell r="A1104" t="str">
            <v>P06-00293-01-01</v>
          </cell>
        </row>
        <row r="1105">
          <cell r="A1105" t="str">
            <v>P06-00294</v>
          </cell>
        </row>
        <row r="1106">
          <cell r="A1106" t="str">
            <v>P06-00294-01</v>
          </cell>
        </row>
        <row r="1107">
          <cell r="A1107" t="str">
            <v>P06-00294-01-01</v>
          </cell>
        </row>
        <row r="1108">
          <cell r="A1108" t="str">
            <v>P06-00295</v>
          </cell>
        </row>
        <row r="1109">
          <cell r="A1109" t="str">
            <v>P06-00295-01</v>
          </cell>
        </row>
        <row r="1110">
          <cell r="A1110" t="str">
            <v>P06-00295-01-01</v>
          </cell>
        </row>
        <row r="1111">
          <cell r="A1111" t="str">
            <v>P06-00295-02</v>
          </cell>
        </row>
        <row r="1112">
          <cell r="A1112" t="str">
            <v>P06-00295-02-01</v>
          </cell>
        </row>
        <row r="1113">
          <cell r="A1113" t="str">
            <v>P06-00296</v>
          </cell>
        </row>
        <row r="1114">
          <cell r="A1114" t="str">
            <v>P06-00296-01</v>
          </cell>
        </row>
        <row r="1115">
          <cell r="A1115" t="str">
            <v>P06-00296-01-01</v>
          </cell>
        </row>
        <row r="1116">
          <cell r="A1116" t="str">
            <v>P06-00297</v>
          </cell>
        </row>
        <row r="1117">
          <cell r="A1117" t="str">
            <v>P06-00297-01</v>
          </cell>
        </row>
        <row r="1118">
          <cell r="A1118" t="str">
            <v>P06-00297-01-01</v>
          </cell>
        </row>
        <row r="1119">
          <cell r="A1119" t="str">
            <v>P06-00298</v>
          </cell>
        </row>
        <row r="1120">
          <cell r="A1120" t="str">
            <v>P06-00298-01</v>
          </cell>
        </row>
        <row r="1121">
          <cell r="A1121" t="str">
            <v>P06-00298-01-01</v>
          </cell>
        </row>
        <row r="1122">
          <cell r="A1122" t="str">
            <v>P06-00299</v>
          </cell>
        </row>
        <row r="1123">
          <cell r="A1123" t="str">
            <v>P06-00299-01</v>
          </cell>
        </row>
        <row r="1124">
          <cell r="A1124" t="str">
            <v>P06-00299-01-01</v>
          </cell>
        </row>
        <row r="1125">
          <cell r="A1125" t="str">
            <v>P06-00300</v>
          </cell>
        </row>
        <row r="1126">
          <cell r="A1126" t="str">
            <v>P06-00300-01</v>
          </cell>
        </row>
        <row r="1127">
          <cell r="A1127" t="str">
            <v>P06-00300-01-01</v>
          </cell>
        </row>
        <row r="1128">
          <cell r="A1128" t="str">
            <v>P06-00301</v>
          </cell>
        </row>
        <row r="1129">
          <cell r="A1129" t="str">
            <v>P06-00301-01</v>
          </cell>
        </row>
        <row r="1130">
          <cell r="A1130" t="str">
            <v>P06-00301-01-01</v>
          </cell>
        </row>
        <row r="1131">
          <cell r="A1131" t="str">
            <v>P06-00302</v>
          </cell>
        </row>
        <row r="1132">
          <cell r="A1132" t="str">
            <v>P06-00302-01</v>
          </cell>
        </row>
        <row r="1133">
          <cell r="A1133" t="str">
            <v>P06-00302-01-01</v>
          </cell>
        </row>
        <row r="1134">
          <cell r="A1134" t="str">
            <v>P06-00302-02</v>
          </cell>
        </row>
        <row r="1135">
          <cell r="A1135" t="str">
            <v>P06-00302-02-01</v>
          </cell>
        </row>
        <row r="1136">
          <cell r="A1136" t="str">
            <v>P06-00303</v>
          </cell>
        </row>
        <row r="1137">
          <cell r="A1137" t="str">
            <v>P06-00303-01</v>
          </cell>
        </row>
        <row r="1138">
          <cell r="A1138" t="str">
            <v>P06-00303-01-01</v>
          </cell>
        </row>
        <row r="1139">
          <cell r="A1139" t="str">
            <v>P06-00303-02</v>
          </cell>
        </row>
        <row r="1140">
          <cell r="A1140" t="str">
            <v>P06-00303-02-01</v>
          </cell>
        </row>
        <row r="1141">
          <cell r="A1141" t="str">
            <v>P06-00304</v>
          </cell>
        </row>
        <row r="1142">
          <cell r="A1142" t="str">
            <v>P06-00304-01</v>
          </cell>
        </row>
        <row r="1143">
          <cell r="A1143" t="str">
            <v>P06-00304-01-01</v>
          </cell>
        </row>
        <row r="1144">
          <cell r="A1144" t="str">
            <v>P06-00305</v>
          </cell>
        </row>
        <row r="1145">
          <cell r="A1145" t="str">
            <v>P06-00305-01</v>
          </cell>
        </row>
        <row r="1146">
          <cell r="A1146" t="str">
            <v>P06-00305-01-01</v>
          </cell>
        </row>
        <row r="1147">
          <cell r="A1147" t="str">
            <v>P06-00306</v>
          </cell>
        </row>
        <row r="1148">
          <cell r="A1148" t="str">
            <v>P06-00306-01</v>
          </cell>
        </row>
        <row r="1149">
          <cell r="A1149" t="str">
            <v>P06-00306-01-01</v>
          </cell>
        </row>
        <row r="1150">
          <cell r="A1150" t="str">
            <v>P06-00307</v>
          </cell>
        </row>
        <row r="1151">
          <cell r="A1151" t="str">
            <v>P06-00307-01</v>
          </cell>
        </row>
        <row r="1152">
          <cell r="A1152" t="str">
            <v>P06-00307-01-01</v>
          </cell>
        </row>
        <row r="1153">
          <cell r="A1153" t="str">
            <v>P06-00307-02</v>
          </cell>
        </row>
        <row r="1154">
          <cell r="A1154" t="str">
            <v>P06-00307-02-01</v>
          </cell>
        </row>
        <row r="1155">
          <cell r="A1155" t="str">
            <v>P06-00308</v>
          </cell>
        </row>
        <row r="1156">
          <cell r="A1156" t="str">
            <v>P06-00308-01</v>
          </cell>
        </row>
        <row r="1157">
          <cell r="A1157" t="str">
            <v>P06-00308-01-01</v>
          </cell>
        </row>
        <row r="1158">
          <cell r="A1158" t="str">
            <v>P06-00308-02</v>
          </cell>
        </row>
        <row r="1159">
          <cell r="A1159" t="str">
            <v>P06-00308-02-01</v>
          </cell>
        </row>
        <row r="1160">
          <cell r="A1160" t="str">
            <v>P06-00309</v>
          </cell>
        </row>
        <row r="1161">
          <cell r="A1161" t="str">
            <v>P06-00309-01</v>
          </cell>
        </row>
        <row r="1162">
          <cell r="A1162" t="str">
            <v>P06-00309-01-01</v>
          </cell>
        </row>
        <row r="1163">
          <cell r="A1163" t="str">
            <v>P06-00310</v>
          </cell>
        </row>
        <row r="1164">
          <cell r="A1164" t="str">
            <v>P06-00310-01</v>
          </cell>
        </row>
        <row r="1165">
          <cell r="A1165" t="str">
            <v>P06-00310-01-01</v>
          </cell>
        </row>
        <row r="1166">
          <cell r="A1166" t="str">
            <v>P06-00310-02</v>
          </cell>
        </row>
        <row r="1167">
          <cell r="A1167" t="str">
            <v>P06-00310-02-01</v>
          </cell>
        </row>
        <row r="1168">
          <cell r="A1168" t="str">
            <v>P06-00311</v>
          </cell>
        </row>
        <row r="1169">
          <cell r="A1169" t="str">
            <v>P06-00311-01</v>
          </cell>
        </row>
        <row r="1170">
          <cell r="A1170" t="str">
            <v>P06-00311-01-01</v>
          </cell>
        </row>
        <row r="1171">
          <cell r="A1171" t="str">
            <v>P06-00312</v>
          </cell>
        </row>
        <row r="1172">
          <cell r="A1172" t="str">
            <v>P06-00312-01</v>
          </cell>
        </row>
        <row r="1173">
          <cell r="A1173" t="str">
            <v>P06-00312-01-01</v>
          </cell>
        </row>
        <row r="1174">
          <cell r="A1174" t="str">
            <v>P06-00313</v>
          </cell>
        </row>
        <row r="1175">
          <cell r="A1175" t="str">
            <v>P06-00313-01</v>
          </cell>
        </row>
        <row r="1176">
          <cell r="A1176" t="str">
            <v>P06-00313-01-01</v>
          </cell>
        </row>
        <row r="1177">
          <cell r="A1177" t="str">
            <v>P06-00314</v>
          </cell>
        </row>
        <row r="1178">
          <cell r="A1178" t="str">
            <v>P06-00314-01</v>
          </cell>
        </row>
        <row r="1179">
          <cell r="A1179" t="str">
            <v>P06-00314-01-01</v>
          </cell>
        </row>
        <row r="1180">
          <cell r="A1180" t="str">
            <v>P06-00314-02</v>
          </cell>
        </row>
        <row r="1181">
          <cell r="A1181" t="str">
            <v>P06-00314-02-01</v>
          </cell>
        </row>
        <row r="1182">
          <cell r="A1182" t="str">
            <v>P06-00315</v>
          </cell>
        </row>
        <row r="1183">
          <cell r="A1183" t="str">
            <v>P06-00315-01</v>
          </cell>
        </row>
        <row r="1184">
          <cell r="A1184" t="str">
            <v>P06-00315-01-01</v>
          </cell>
        </row>
        <row r="1185">
          <cell r="A1185" t="str">
            <v>P06-00316</v>
          </cell>
        </row>
        <row r="1186">
          <cell r="A1186" t="str">
            <v>P06-00316-01</v>
          </cell>
        </row>
        <row r="1187">
          <cell r="A1187" t="str">
            <v>P06-00316-01-01</v>
          </cell>
        </row>
        <row r="1188">
          <cell r="A1188" t="str">
            <v>P06-00316-02</v>
          </cell>
        </row>
        <row r="1189">
          <cell r="A1189" t="str">
            <v>P06-00316-02-01</v>
          </cell>
        </row>
        <row r="1190">
          <cell r="A1190" t="str">
            <v>P06-00317</v>
          </cell>
        </row>
        <row r="1191">
          <cell r="A1191" t="str">
            <v>P06-00317-01</v>
          </cell>
        </row>
        <row r="1192">
          <cell r="A1192" t="str">
            <v>P06-00317-01-01</v>
          </cell>
        </row>
        <row r="1193">
          <cell r="A1193" t="str">
            <v>P06-00317-02</v>
          </cell>
        </row>
        <row r="1194">
          <cell r="A1194" t="str">
            <v>P06-00317-02-01</v>
          </cell>
        </row>
        <row r="1195">
          <cell r="A1195" t="str">
            <v>P06-00318</v>
          </cell>
        </row>
        <row r="1196">
          <cell r="A1196" t="str">
            <v>P06-00318-01</v>
          </cell>
        </row>
        <row r="1197">
          <cell r="A1197" t="str">
            <v>P06-00318-01-01</v>
          </cell>
        </row>
        <row r="1198">
          <cell r="A1198" t="str">
            <v>P06-00318-02</v>
          </cell>
        </row>
        <row r="1199">
          <cell r="A1199" t="str">
            <v>P06-00318-02-01</v>
          </cell>
        </row>
        <row r="1200">
          <cell r="A1200" t="str">
            <v>P06-00319</v>
          </cell>
        </row>
        <row r="1201">
          <cell r="A1201" t="str">
            <v>P06-00319-01</v>
          </cell>
        </row>
        <row r="1202">
          <cell r="A1202" t="str">
            <v>P06-00319-01-01</v>
          </cell>
        </row>
        <row r="1203">
          <cell r="A1203" t="str">
            <v>P06-00320</v>
          </cell>
        </row>
        <row r="1204">
          <cell r="A1204" t="str">
            <v>P06-00320-01</v>
          </cell>
        </row>
        <row r="1205">
          <cell r="A1205" t="str">
            <v>P06-00320-01-01</v>
          </cell>
        </row>
        <row r="1206">
          <cell r="A1206" t="str">
            <v>P06-00321</v>
          </cell>
        </row>
        <row r="1207">
          <cell r="A1207" t="str">
            <v>P06-00321-01</v>
          </cell>
        </row>
        <row r="1208">
          <cell r="A1208" t="str">
            <v>P06-00321-01-01</v>
          </cell>
        </row>
        <row r="1209">
          <cell r="A1209" t="str">
            <v>P06-00322</v>
          </cell>
        </row>
        <row r="1210">
          <cell r="A1210" t="str">
            <v>P06-00322-01</v>
          </cell>
        </row>
        <row r="1211">
          <cell r="A1211" t="str">
            <v>P06-00322-01-01</v>
          </cell>
        </row>
        <row r="1212">
          <cell r="A1212" t="str">
            <v>P06-00322-02</v>
          </cell>
        </row>
        <row r="1213">
          <cell r="A1213" t="str">
            <v>P06-00322-02-01</v>
          </cell>
        </row>
        <row r="1214">
          <cell r="A1214" t="str">
            <v>P06-00323</v>
          </cell>
        </row>
        <row r="1215">
          <cell r="A1215" t="str">
            <v>P06-00323-01</v>
          </cell>
        </row>
        <row r="1216">
          <cell r="A1216" t="str">
            <v>P06-00323-01-01</v>
          </cell>
        </row>
        <row r="1217">
          <cell r="A1217" t="str">
            <v>P06-00324</v>
          </cell>
        </row>
        <row r="1218">
          <cell r="A1218" t="str">
            <v>P06-00324-01</v>
          </cell>
        </row>
        <row r="1219">
          <cell r="A1219" t="str">
            <v>P06-00324-01-01</v>
          </cell>
        </row>
        <row r="1220">
          <cell r="A1220" t="str">
            <v>P06-00325</v>
          </cell>
        </row>
        <row r="1221">
          <cell r="A1221" t="str">
            <v>P06-00325-01</v>
          </cell>
        </row>
        <row r="1222">
          <cell r="A1222" t="str">
            <v>P06-00325-01-01</v>
          </cell>
        </row>
        <row r="1223">
          <cell r="A1223" t="str">
            <v>P06-00326</v>
          </cell>
        </row>
        <row r="1224">
          <cell r="A1224" t="str">
            <v>P06-00326-01</v>
          </cell>
        </row>
        <row r="1225">
          <cell r="A1225" t="str">
            <v>P06-00326-01-01</v>
          </cell>
        </row>
        <row r="1226">
          <cell r="A1226" t="str">
            <v>P06-00327</v>
          </cell>
        </row>
        <row r="1227">
          <cell r="A1227" t="str">
            <v>P06-00327-01</v>
          </cell>
        </row>
        <row r="1228">
          <cell r="A1228" t="str">
            <v>P06-00327-01-01</v>
          </cell>
        </row>
        <row r="1229">
          <cell r="A1229" t="str">
            <v>P06-00327-02</v>
          </cell>
        </row>
        <row r="1230">
          <cell r="A1230" t="str">
            <v>P06-00327-02-01</v>
          </cell>
        </row>
        <row r="1231">
          <cell r="A1231" t="str">
            <v>P06-00328</v>
          </cell>
        </row>
        <row r="1232">
          <cell r="A1232" t="str">
            <v>P06-00328-01</v>
          </cell>
        </row>
        <row r="1233">
          <cell r="A1233" t="str">
            <v>P06-00328-01-01</v>
          </cell>
        </row>
        <row r="1234">
          <cell r="A1234" t="str">
            <v>P06-00329</v>
          </cell>
        </row>
        <row r="1235">
          <cell r="A1235" t="str">
            <v>P06-00329-01</v>
          </cell>
        </row>
        <row r="1236">
          <cell r="A1236" t="str">
            <v>P06-00329-01-01</v>
          </cell>
        </row>
        <row r="1237">
          <cell r="A1237" t="str">
            <v>P06-00329-02</v>
          </cell>
        </row>
        <row r="1238">
          <cell r="A1238" t="str">
            <v>P06-00329-02-01</v>
          </cell>
        </row>
        <row r="1239">
          <cell r="A1239" t="str">
            <v>P06-00330</v>
          </cell>
        </row>
        <row r="1240">
          <cell r="A1240" t="str">
            <v>P06-00330-01</v>
          </cell>
        </row>
        <row r="1241">
          <cell r="A1241" t="str">
            <v>P06-00330-01-01</v>
          </cell>
        </row>
        <row r="1242">
          <cell r="A1242" t="str">
            <v>P06-00330-02</v>
          </cell>
        </row>
        <row r="1243">
          <cell r="A1243" t="str">
            <v>P06-00330-02-01</v>
          </cell>
        </row>
        <row r="1244">
          <cell r="A1244" t="str">
            <v>P06-00331</v>
          </cell>
        </row>
        <row r="1245">
          <cell r="A1245" t="str">
            <v>P06-00331-01</v>
          </cell>
        </row>
        <row r="1246">
          <cell r="A1246" t="str">
            <v>P06-00331-01-01</v>
          </cell>
        </row>
        <row r="1247">
          <cell r="A1247" t="str">
            <v>P06-00332</v>
          </cell>
        </row>
        <row r="1248">
          <cell r="A1248" t="str">
            <v>P06-00332-01</v>
          </cell>
        </row>
        <row r="1249">
          <cell r="A1249" t="str">
            <v>P06-00332-01-01</v>
          </cell>
        </row>
        <row r="1250">
          <cell r="A1250" t="str">
            <v>P06-00332-02</v>
          </cell>
        </row>
        <row r="1251">
          <cell r="A1251" t="str">
            <v>P06-00332-02-01</v>
          </cell>
        </row>
        <row r="1252">
          <cell r="A1252" t="str">
            <v>P06-00333</v>
          </cell>
        </row>
        <row r="1253">
          <cell r="A1253" t="str">
            <v>P06-00333-01</v>
          </cell>
        </row>
        <row r="1254">
          <cell r="A1254" t="str">
            <v>P06-00333-01-01</v>
          </cell>
        </row>
        <row r="1255">
          <cell r="A1255" t="str">
            <v>P06-00333-02</v>
          </cell>
        </row>
        <row r="1256">
          <cell r="A1256" t="str">
            <v>P06-00333-02-01</v>
          </cell>
        </row>
        <row r="1257">
          <cell r="A1257" t="str">
            <v>P06-00334</v>
          </cell>
        </row>
        <row r="1258">
          <cell r="A1258" t="str">
            <v>P06-00334-01</v>
          </cell>
        </row>
        <row r="1259">
          <cell r="A1259" t="str">
            <v>P06-00334-01-01</v>
          </cell>
        </row>
        <row r="1260">
          <cell r="A1260" t="str">
            <v>P06-00335</v>
          </cell>
        </row>
        <row r="1261">
          <cell r="A1261" t="str">
            <v>P06-00335-01</v>
          </cell>
        </row>
        <row r="1262">
          <cell r="A1262" t="str">
            <v>P06-00335-01-01</v>
          </cell>
        </row>
        <row r="1263">
          <cell r="A1263" t="str">
            <v>P06-00336</v>
          </cell>
        </row>
        <row r="1264">
          <cell r="A1264" t="str">
            <v>P06-00336-01</v>
          </cell>
        </row>
        <row r="1265">
          <cell r="A1265" t="str">
            <v>P06-00336-01-01</v>
          </cell>
        </row>
        <row r="1266">
          <cell r="A1266" t="str">
            <v>P06-00337</v>
          </cell>
        </row>
        <row r="1267">
          <cell r="A1267" t="str">
            <v>P06-00337-01</v>
          </cell>
        </row>
        <row r="1268">
          <cell r="A1268" t="str">
            <v>P06-00337-01-01</v>
          </cell>
        </row>
        <row r="1269">
          <cell r="A1269" t="str">
            <v>P06-00337-02</v>
          </cell>
        </row>
        <row r="1270">
          <cell r="A1270" t="str">
            <v>P06-00337-02-01</v>
          </cell>
        </row>
        <row r="1271">
          <cell r="A1271" t="str">
            <v>P06-00338</v>
          </cell>
        </row>
        <row r="1272">
          <cell r="A1272" t="str">
            <v>P06-00338-01</v>
          </cell>
        </row>
        <row r="1273">
          <cell r="A1273" t="str">
            <v>P06-00338-01-01</v>
          </cell>
        </row>
        <row r="1274">
          <cell r="A1274" t="str">
            <v>P06-00339</v>
          </cell>
        </row>
        <row r="1275">
          <cell r="A1275" t="str">
            <v>P06-00339-01</v>
          </cell>
        </row>
        <row r="1276">
          <cell r="A1276" t="str">
            <v>P06-00339-01-01</v>
          </cell>
        </row>
        <row r="1277">
          <cell r="A1277" t="str">
            <v>P06-00340</v>
          </cell>
        </row>
        <row r="1278">
          <cell r="A1278" t="str">
            <v>P06-00340-01</v>
          </cell>
        </row>
        <row r="1279">
          <cell r="A1279" t="str">
            <v>P06-00340-01-01</v>
          </cell>
        </row>
        <row r="1280">
          <cell r="A1280" t="str">
            <v>P06-00340-02</v>
          </cell>
        </row>
        <row r="1281">
          <cell r="A1281" t="str">
            <v>P06-00340-02-01</v>
          </cell>
        </row>
        <row r="1282">
          <cell r="A1282" t="str">
            <v>P06-00341</v>
          </cell>
        </row>
        <row r="1283">
          <cell r="A1283" t="str">
            <v>P06-00341-01</v>
          </cell>
        </row>
        <row r="1284">
          <cell r="A1284" t="str">
            <v>P06-00341-01-01</v>
          </cell>
        </row>
        <row r="1285">
          <cell r="A1285" t="str">
            <v>P06-00342</v>
          </cell>
        </row>
        <row r="1286">
          <cell r="A1286" t="str">
            <v>P06-00342-01</v>
          </cell>
        </row>
        <row r="1287">
          <cell r="A1287" t="str">
            <v>P06-00342-01-01</v>
          </cell>
        </row>
        <row r="1288">
          <cell r="A1288" t="str">
            <v>P06-00343</v>
          </cell>
        </row>
        <row r="1289">
          <cell r="A1289" t="str">
            <v>P06-00343-01</v>
          </cell>
        </row>
        <row r="1290">
          <cell r="A1290" t="str">
            <v>P06-00343-01-01</v>
          </cell>
        </row>
        <row r="1291">
          <cell r="A1291" t="str">
            <v>P06-00344</v>
          </cell>
        </row>
        <row r="1292">
          <cell r="A1292" t="str">
            <v>P06-00344-01</v>
          </cell>
        </row>
        <row r="1293">
          <cell r="A1293" t="str">
            <v>P06-00344-01-01</v>
          </cell>
        </row>
        <row r="1294">
          <cell r="A1294" t="str">
            <v>P06-00344-02</v>
          </cell>
        </row>
        <row r="1295">
          <cell r="A1295" t="str">
            <v>P06-00344-02-01</v>
          </cell>
        </row>
        <row r="1296">
          <cell r="A1296" t="str">
            <v>P06-00345</v>
          </cell>
        </row>
        <row r="1297">
          <cell r="A1297" t="str">
            <v>P06-00345-01</v>
          </cell>
        </row>
        <row r="1298">
          <cell r="A1298" t="str">
            <v>P06-00345-01-01</v>
          </cell>
        </row>
        <row r="1299">
          <cell r="A1299" t="str">
            <v>P06-00345-02</v>
          </cell>
        </row>
        <row r="1300">
          <cell r="A1300" t="str">
            <v>P06-00345-02-01</v>
          </cell>
        </row>
        <row r="1301">
          <cell r="A1301" t="str">
            <v>P06-00346</v>
          </cell>
        </row>
        <row r="1302">
          <cell r="A1302" t="str">
            <v>P06-00346-01</v>
          </cell>
        </row>
        <row r="1303">
          <cell r="A1303" t="str">
            <v>P06-00346-01-01</v>
          </cell>
        </row>
        <row r="1304">
          <cell r="A1304" t="str">
            <v>P06-00347</v>
          </cell>
        </row>
        <row r="1305">
          <cell r="A1305" t="str">
            <v>P06-00347-01</v>
          </cell>
        </row>
        <row r="1306">
          <cell r="A1306" t="str">
            <v>P06-00347-01-01</v>
          </cell>
        </row>
        <row r="1307">
          <cell r="A1307" t="str">
            <v>P06-00347-02</v>
          </cell>
        </row>
        <row r="1308">
          <cell r="A1308" t="str">
            <v>P06-00347-02-01</v>
          </cell>
        </row>
        <row r="1309">
          <cell r="A1309" t="str">
            <v>P06-00348</v>
          </cell>
        </row>
        <row r="1310">
          <cell r="A1310" t="str">
            <v>P06-00348-01</v>
          </cell>
        </row>
        <row r="1311">
          <cell r="A1311" t="str">
            <v>P06-00348-01-01</v>
          </cell>
        </row>
        <row r="1312">
          <cell r="A1312" t="str">
            <v>P06-00348-02</v>
          </cell>
        </row>
        <row r="1313">
          <cell r="A1313" t="str">
            <v>P06-00348-02-01</v>
          </cell>
        </row>
        <row r="1314">
          <cell r="A1314" t="str">
            <v>P06-00348-03</v>
          </cell>
        </row>
        <row r="1315">
          <cell r="A1315" t="str">
            <v>P06-00348-03-01</v>
          </cell>
        </row>
        <row r="1316">
          <cell r="A1316" t="str">
            <v>P06-00349</v>
          </cell>
        </row>
        <row r="1317">
          <cell r="A1317" t="str">
            <v>P06-00349-01</v>
          </cell>
        </row>
        <row r="1318">
          <cell r="A1318" t="str">
            <v>P06-00349-01-01</v>
          </cell>
        </row>
        <row r="1319">
          <cell r="A1319" t="str">
            <v>P06-00350</v>
          </cell>
        </row>
        <row r="1320">
          <cell r="A1320" t="str">
            <v>P06-00350-01</v>
          </cell>
        </row>
        <row r="1321">
          <cell r="A1321" t="str">
            <v>P06-00350-01-01</v>
          </cell>
        </row>
        <row r="1322">
          <cell r="A1322" t="str">
            <v>P06-00351</v>
          </cell>
        </row>
        <row r="1323">
          <cell r="A1323" t="str">
            <v>P06-00351-01</v>
          </cell>
        </row>
        <row r="1324">
          <cell r="A1324" t="str">
            <v>P06-00351-01-01</v>
          </cell>
        </row>
        <row r="1325">
          <cell r="A1325" t="str">
            <v>P06-00352</v>
          </cell>
        </row>
        <row r="1326">
          <cell r="A1326" t="str">
            <v>P06-00352-01</v>
          </cell>
        </row>
        <row r="1327">
          <cell r="A1327" t="str">
            <v>P06-00352-01-01</v>
          </cell>
        </row>
        <row r="1328">
          <cell r="A1328" t="str">
            <v>P06-00352-02</v>
          </cell>
        </row>
        <row r="1329">
          <cell r="A1329" t="str">
            <v>P06-00352-02-01</v>
          </cell>
        </row>
        <row r="1330">
          <cell r="A1330" t="str">
            <v>P06-00353</v>
          </cell>
        </row>
        <row r="1331">
          <cell r="A1331" t="str">
            <v>P06-00353-01</v>
          </cell>
        </row>
        <row r="1332">
          <cell r="A1332" t="str">
            <v>P06-00353-01-01</v>
          </cell>
        </row>
        <row r="1333">
          <cell r="A1333" t="str">
            <v>P06-00354</v>
          </cell>
        </row>
        <row r="1334">
          <cell r="A1334" t="str">
            <v>P06-00354-01</v>
          </cell>
        </row>
        <row r="1335">
          <cell r="A1335" t="str">
            <v>P06-00354-01-01</v>
          </cell>
        </row>
        <row r="1336">
          <cell r="A1336" t="str">
            <v>P06-00354-02</v>
          </cell>
        </row>
        <row r="1337">
          <cell r="A1337" t="str">
            <v>P06-00354-02-01</v>
          </cell>
        </row>
        <row r="1338">
          <cell r="A1338" t="str">
            <v>P06-00355</v>
          </cell>
        </row>
        <row r="1339">
          <cell r="A1339" t="str">
            <v>P06-00355-01</v>
          </cell>
        </row>
        <row r="1340">
          <cell r="A1340" t="str">
            <v>P06-00355-01-01</v>
          </cell>
        </row>
        <row r="1341">
          <cell r="A1341" t="str">
            <v>P06-00356</v>
          </cell>
        </row>
        <row r="1342">
          <cell r="A1342" t="str">
            <v>P06-00356-01</v>
          </cell>
        </row>
        <row r="1343">
          <cell r="A1343" t="str">
            <v>P06-00356-01-01</v>
          </cell>
        </row>
        <row r="1344">
          <cell r="A1344" t="str">
            <v>P06-00357</v>
          </cell>
        </row>
        <row r="1345">
          <cell r="A1345" t="str">
            <v>P06-00357-01</v>
          </cell>
        </row>
        <row r="1346">
          <cell r="A1346" t="str">
            <v>P06-00357-01-01</v>
          </cell>
        </row>
        <row r="1347">
          <cell r="A1347" t="str">
            <v>P06-00357-02</v>
          </cell>
        </row>
        <row r="1348">
          <cell r="A1348" t="str">
            <v>P06-00357-02-01</v>
          </cell>
        </row>
        <row r="1349">
          <cell r="A1349" t="str">
            <v>P06-00358</v>
          </cell>
        </row>
        <row r="1350">
          <cell r="A1350" t="str">
            <v>P06-00358-01</v>
          </cell>
        </row>
        <row r="1351">
          <cell r="A1351" t="str">
            <v>P06-00358-01-01</v>
          </cell>
        </row>
        <row r="1352">
          <cell r="A1352" t="str">
            <v>P06-00359</v>
          </cell>
        </row>
        <row r="1353">
          <cell r="A1353" t="str">
            <v>P06-00359-01</v>
          </cell>
        </row>
        <row r="1354">
          <cell r="A1354" t="str">
            <v>P06-00359-01-01</v>
          </cell>
        </row>
        <row r="1355">
          <cell r="A1355" t="str">
            <v>P06-00360</v>
          </cell>
        </row>
        <row r="1356">
          <cell r="A1356" t="str">
            <v>P06-00360-01</v>
          </cell>
        </row>
        <row r="1357">
          <cell r="A1357" t="str">
            <v>P06-00360-01-01</v>
          </cell>
        </row>
        <row r="1358">
          <cell r="A1358" t="str">
            <v>P06-00361</v>
          </cell>
        </row>
        <row r="1359">
          <cell r="A1359" t="str">
            <v>P06-00361-01</v>
          </cell>
        </row>
        <row r="1360">
          <cell r="A1360" t="str">
            <v>P06-00361-01-01</v>
          </cell>
        </row>
        <row r="1361">
          <cell r="A1361" t="str">
            <v>P06-00362</v>
          </cell>
        </row>
        <row r="1362">
          <cell r="A1362" t="str">
            <v>P06-00362-01</v>
          </cell>
        </row>
        <row r="1363">
          <cell r="A1363" t="str">
            <v>P06-00362-01-01</v>
          </cell>
        </row>
        <row r="1364">
          <cell r="A1364" t="str">
            <v>P06-00362-02</v>
          </cell>
        </row>
        <row r="1365">
          <cell r="A1365" t="str">
            <v>P06-00362-02-01</v>
          </cell>
        </row>
        <row r="1366">
          <cell r="A1366" t="str">
            <v>P06-00363</v>
          </cell>
        </row>
        <row r="1367">
          <cell r="A1367" t="str">
            <v>P06-00363-01</v>
          </cell>
        </row>
        <row r="1368">
          <cell r="A1368" t="str">
            <v>P06-00363-01-01</v>
          </cell>
        </row>
        <row r="1369">
          <cell r="A1369" t="str">
            <v>P06-00364</v>
          </cell>
        </row>
        <row r="1370">
          <cell r="A1370" t="str">
            <v>P06-00364-01</v>
          </cell>
        </row>
        <row r="1371">
          <cell r="A1371" t="str">
            <v>P06-00364-01-01</v>
          </cell>
        </row>
        <row r="1372">
          <cell r="A1372" t="str">
            <v>P06-00365</v>
          </cell>
        </row>
        <row r="1373">
          <cell r="A1373" t="str">
            <v>P06-00365-01</v>
          </cell>
        </row>
        <row r="1374">
          <cell r="A1374" t="str">
            <v>P06-00365-01-01</v>
          </cell>
        </row>
        <row r="1375">
          <cell r="A1375" t="str">
            <v>P06-00366</v>
          </cell>
        </row>
        <row r="1376">
          <cell r="A1376" t="str">
            <v>P06-00366-01</v>
          </cell>
        </row>
        <row r="1377">
          <cell r="A1377" t="str">
            <v>P06-00366-01-01</v>
          </cell>
        </row>
        <row r="1378">
          <cell r="A1378" t="str">
            <v>P06-00367</v>
          </cell>
        </row>
        <row r="1379">
          <cell r="A1379" t="str">
            <v>P06-00367-01</v>
          </cell>
        </row>
        <row r="1380">
          <cell r="A1380" t="str">
            <v>P06-00367-01-01</v>
          </cell>
        </row>
        <row r="1381">
          <cell r="A1381" t="str">
            <v>P06-00368</v>
          </cell>
        </row>
        <row r="1382">
          <cell r="A1382" t="str">
            <v>P06-00368-01</v>
          </cell>
        </row>
        <row r="1383">
          <cell r="A1383" t="str">
            <v>P06-00368-01-01</v>
          </cell>
        </row>
        <row r="1384">
          <cell r="A1384" t="str">
            <v>P06-00369</v>
          </cell>
        </row>
        <row r="1385">
          <cell r="A1385" t="str">
            <v>P06-00369-01</v>
          </cell>
        </row>
        <row r="1386">
          <cell r="A1386" t="str">
            <v>P06-00369-01-01</v>
          </cell>
        </row>
        <row r="1387">
          <cell r="A1387" t="str">
            <v>P06-00369-02</v>
          </cell>
        </row>
        <row r="1388">
          <cell r="A1388" t="str">
            <v>P06-00369-02-01</v>
          </cell>
        </row>
        <row r="1389">
          <cell r="A1389" t="str">
            <v>P06-00370</v>
          </cell>
        </row>
        <row r="1390">
          <cell r="A1390" t="str">
            <v>P06-00370-01</v>
          </cell>
        </row>
        <row r="1391">
          <cell r="A1391" t="str">
            <v>P06-00370-01-01</v>
          </cell>
        </row>
        <row r="1392">
          <cell r="A1392" t="str">
            <v>P06-00371</v>
          </cell>
        </row>
        <row r="1393">
          <cell r="A1393" t="str">
            <v>P06-00371-01</v>
          </cell>
        </row>
        <row r="1394">
          <cell r="A1394" t="str">
            <v>P06-00371-01-01</v>
          </cell>
        </row>
        <row r="1395">
          <cell r="A1395" t="str">
            <v>P06-00372</v>
          </cell>
        </row>
        <row r="1396">
          <cell r="A1396" t="str">
            <v>P06-00372-01</v>
          </cell>
        </row>
        <row r="1397">
          <cell r="A1397" t="str">
            <v>P06-00372-01-01</v>
          </cell>
        </row>
        <row r="1398">
          <cell r="A1398" t="str">
            <v>P06-00373</v>
          </cell>
        </row>
        <row r="1399">
          <cell r="A1399" t="str">
            <v>P06-00373-01</v>
          </cell>
        </row>
        <row r="1400">
          <cell r="A1400" t="str">
            <v>P06-00373-01-01</v>
          </cell>
        </row>
        <row r="1401">
          <cell r="A1401" t="str">
            <v>P06-00374</v>
          </cell>
        </row>
        <row r="1402">
          <cell r="A1402" t="str">
            <v>P06-00374-01</v>
          </cell>
        </row>
        <row r="1403">
          <cell r="A1403" t="str">
            <v>P06-00374-01-01</v>
          </cell>
        </row>
        <row r="1404">
          <cell r="A1404" t="str">
            <v>P06-00375</v>
          </cell>
        </row>
        <row r="1405">
          <cell r="A1405" t="str">
            <v>P06-00375-01</v>
          </cell>
        </row>
        <row r="1406">
          <cell r="A1406" t="str">
            <v>P06-00375-01-01</v>
          </cell>
        </row>
        <row r="1407">
          <cell r="A1407" t="str">
            <v>P06-00376</v>
          </cell>
        </row>
        <row r="1408">
          <cell r="A1408" t="str">
            <v>P06-00376-01</v>
          </cell>
        </row>
        <row r="1409">
          <cell r="A1409" t="str">
            <v>P06-00376-01-01</v>
          </cell>
        </row>
        <row r="1410">
          <cell r="A1410" t="str">
            <v>P06-00376-02</v>
          </cell>
        </row>
        <row r="1411">
          <cell r="A1411" t="str">
            <v>P06-00376-02-01</v>
          </cell>
        </row>
        <row r="1412">
          <cell r="A1412" t="str">
            <v>P06-00377</v>
          </cell>
        </row>
        <row r="1413">
          <cell r="A1413" t="str">
            <v>P06-00377-01</v>
          </cell>
        </row>
        <row r="1414">
          <cell r="A1414" t="str">
            <v>P06-00377-01-01</v>
          </cell>
        </row>
        <row r="1415">
          <cell r="A1415" t="str">
            <v>P06-00378</v>
          </cell>
        </row>
        <row r="1416">
          <cell r="A1416" t="str">
            <v>P06-00378-01</v>
          </cell>
        </row>
        <row r="1417">
          <cell r="A1417" t="str">
            <v>P06-00378-01-01</v>
          </cell>
        </row>
        <row r="1418">
          <cell r="A1418" t="str">
            <v>P06-00379</v>
          </cell>
        </row>
        <row r="1419">
          <cell r="A1419" t="str">
            <v>P06-00379-01</v>
          </cell>
        </row>
        <row r="1420">
          <cell r="A1420" t="str">
            <v>P06-00379-01-01</v>
          </cell>
        </row>
        <row r="1421">
          <cell r="A1421" t="str">
            <v>P06-00380</v>
          </cell>
        </row>
        <row r="1422">
          <cell r="A1422" t="str">
            <v>P06-00380-01</v>
          </cell>
        </row>
        <row r="1423">
          <cell r="A1423" t="str">
            <v>P06-00380-01-01</v>
          </cell>
        </row>
        <row r="1424">
          <cell r="A1424" t="str">
            <v>P06-00380-02</v>
          </cell>
        </row>
        <row r="1425">
          <cell r="A1425" t="str">
            <v>P06-00380-02-01</v>
          </cell>
        </row>
        <row r="1426">
          <cell r="A1426" t="str">
            <v>P06-00381</v>
          </cell>
        </row>
        <row r="1427">
          <cell r="A1427" t="str">
            <v>P06-00381-01</v>
          </cell>
        </row>
        <row r="1428">
          <cell r="A1428" t="str">
            <v>P06-00381-01-01</v>
          </cell>
        </row>
        <row r="1429">
          <cell r="A1429" t="str">
            <v>P06-00382</v>
          </cell>
        </row>
        <row r="1430">
          <cell r="A1430" t="str">
            <v>P06-00382-01</v>
          </cell>
        </row>
        <row r="1431">
          <cell r="A1431" t="str">
            <v>P06-00382-01-01</v>
          </cell>
        </row>
        <row r="1432">
          <cell r="A1432" t="str">
            <v>P06-00383</v>
          </cell>
        </row>
        <row r="1433">
          <cell r="A1433" t="str">
            <v>P06-00383-01</v>
          </cell>
        </row>
        <row r="1434">
          <cell r="A1434" t="str">
            <v>P06-00383-01-01</v>
          </cell>
        </row>
        <row r="1435">
          <cell r="A1435" t="str">
            <v>P06-00384</v>
          </cell>
        </row>
        <row r="1436">
          <cell r="A1436" t="str">
            <v>P06-00384-01</v>
          </cell>
        </row>
        <row r="1437">
          <cell r="A1437" t="str">
            <v>P06-00384-01-01</v>
          </cell>
        </row>
        <row r="1438">
          <cell r="A1438" t="str">
            <v>P06-00385</v>
          </cell>
        </row>
        <row r="1439">
          <cell r="A1439" t="str">
            <v>P06-00385-01</v>
          </cell>
        </row>
        <row r="1440">
          <cell r="A1440" t="str">
            <v>P06-00385-01-01</v>
          </cell>
        </row>
        <row r="1441">
          <cell r="A1441" t="str">
            <v>P06-00385-02</v>
          </cell>
        </row>
        <row r="1442">
          <cell r="A1442" t="str">
            <v>P06-00385-02-01</v>
          </cell>
        </row>
        <row r="1443">
          <cell r="A1443" t="str">
            <v>P06-00386</v>
          </cell>
        </row>
        <row r="1444">
          <cell r="A1444" t="str">
            <v>P06-00386-01</v>
          </cell>
        </row>
        <row r="1445">
          <cell r="A1445" t="str">
            <v>P06-00386-01-01</v>
          </cell>
        </row>
        <row r="1446">
          <cell r="A1446" t="str">
            <v>P06-00387</v>
          </cell>
        </row>
        <row r="1447">
          <cell r="A1447" t="str">
            <v>P06-00387-01</v>
          </cell>
        </row>
        <row r="1448">
          <cell r="A1448" t="str">
            <v>P06-00387-01-01</v>
          </cell>
        </row>
        <row r="1449">
          <cell r="A1449" t="str">
            <v>P06-00388</v>
          </cell>
        </row>
        <row r="1450">
          <cell r="A1450" t="str">
            <v>P06-00388-01</v>
          </cell>
        </row>
        <row r="1451">
          <cell r="A1451" t="str">
            <v>P06-00388-01-01</v>
          </cell>
        </row>
        <row r="1452">
          <cell r="A1452" t="str">
            <v>P06-00389</v>
          </cell>
        </row>
        <row r="1453">
          <cell r="A1453" t="str">
            <v>P06-00389-01</v>
          </cell>
        </row>
        <row r="1454">
          <cell r="A1454" t="str">
            <v>P06-00389-01-01</v>
          </cell>
        </row>
        <row r="1455">
          <cell r="A1455" t="str">
            <v>P06-00390</v>
          </cell>
        </row>
        <row r="1456">
          <cell r="A1456" t="str">
            <v>P06-00390-01</v>
          </cell>
        </row>
        <row r="1457">
          <cell r="A1457" t="str">
            <v>P06-00390-01-01</v>
          </cell>
        </row>
        <row r="1458">
          <cell r="A1458" t="str">
            <v>P06-00391</v>
          </cell>
        </row>
        <row r="1459">
          <cell r="A1459" t="str">
            <v>P06-00391-01</v>
          </cell>
        </row>
        <row r="1460">
          <cell r="A1460" t="str">
            <v>P06-00391-01-01</v>
          </cell>
        </row>
        <row r="1461">
          <cell r="A1461" t="str">
            <v>P06-00392</v>
          </cell>
        </row>
        <row r="1462">
          <cell r="A1462" t="str">
            <v>P06-00392-01</v>
          </cell>
        </row>
        <row r="1463">
          <cell r="A1463" t="str">
            <v>P06-00392-01-01</v>
          </cell>
        </row>
        <row r="1464">
          <cell r="A1464" t="str">
            <v>P06-00393</v>
          </cell>
        </row>
        <row r="1465">
          <cell r="A1465" t="str">
            <v>P06-00393-01</v>
          </cell>
        </row>
        <row r="1466">
          <cell r="A1466" t="str">
            <v>P06-00393-01-01</v>
          </cell>
        </row>
        <row r="1467">
          <cell r="A1467" t="str">
            <v>P06-00394</v>
          </cell>
        </row>
        <row r="1468">
          <cell r="A1468" t="str">
            <v>P06-00394-01</v>
          </cell>
        </row>
        <row r="1469">
          <cell r="A1469" t="str">
            <v>P06-00394-01-01</v>
          </cell>
        </row>
        <row r="1470">
          <cell r="A1470" t="str">
            <v>P06-00394-02</v>
          </cell>
        </row>
        <row r="1471">
          <cell r="A1471" t="str">
            <v>P06-00394-02-01</v>
          </cell>
        </row>
        <row r="1472">
          <cell r="A1472" t="str">
            <v>P06-00394-03</v>
          </cell>
        </row>
        <row r="1473">
          <cell r="A1473" t="str">
            <v>P06-00394-03-01</v>
          </cell>
        </row>
        <row r="1474">
          <cell r="A1474" t="str">
            <v>P06-00395</v>
          </cell>
        </row>
        <row r="1475">
          <cell r="A1475" t="str">
            <v>P06-00395-01</v>
          </cell>
        </row>
        <row r="1476">
          <cell r="A1476" t="str">
            <v>P06-00395-01-01</v>
          </cell>
        </row>
        <row r="1477">
          <cell r="A1477" t="str">
            <v>P06-00396</v>
          </cell>
        </row>
        <row r="1478">
          <cell r="A1478" t="str">
            <v>P06-00396-01</v>
          </cell>
        </row>
        <row r="1479">
          <cell r="A1479" t="str">
            <v>P06-00396-01-01</v>
          </cell>
        </row>
        <row r="1480">
          <cell r="A1480" t="str">
            <v>P06-00396-02</v>
          </cell>
        </row>
        <row r="1481">
          <cell r="A1481" t="str">
            <v>P06-00396-02-01</v>
          </cell>
        </row>
        <row r="1482">
          <cell r="A1482" t="str">
            <v>P06-00396-03</v>
          </cell>
        </row>
        <row r="1483">
          <cell r="A1483" t="str">
            <v>P06-00396-03-01</v>
          </cell>
        </row>
        <row r="1484">
          <cell r="A1484" t="str">
            <v>P06-00397</v>
          </cell>
        </row>
        <row r="1485">
          <cell r="A1485" t="str">
            <v>P06-00397-01</v>
          </cell>
        </row>
        <row r="1486">
          <cell r="A1486" t="str">
            <v>P06-00397-01-01</v>
          </cell>
        </row>
        <row r="1487">
          <cell r="A1487" t="str">
            <v>P06-00398</v>
          </cell>
        </row>
        <row r="1488">
          <cell r="A1488" t="str">
            <v>P06-00398-01</v>
          </cell>
        </row>
        <row r="1489">
          <cell r="A1489" t="str">
            <v>P06-00398-01-01</v>
          </cell>
        </row>
        <row r="1490">
          <cell r="A1490" t="str">
            <v>P06-00398-02</v>
          </cell>
        </row>
        <row r="1491">
          <cell r="A1491" t="str">
            <v>P06-00398-02-01</v>
          </cell>
        </row>
        <row r="1492">
          <cell r="A1492" t="str">
            <v>P06-00398-03</v>
          </cell>
        </row>
        <row r="1493">
          <cell r="A1493" t="str">
            <v>P06-00398-03-01</v>
          </cell>
        </row>
        <row r="1494">
          <cell r="A1494" t="str">
            <v>P06-00399</v>
          </cell>
        </row>
        <row r="1495">
          <cell r="A1495" t="str">
            <v>P06-00399-01</v>
          </cell>
        </row>
        <row r="1496">
          <cell r="A1496" t="str">
            <v>P06-00399-01-01</v>
          </cell>
        </row>
        <row r="1497">
          <cell r="A1497" t="str">
            <v>P06-00400</v>
          </cell>
        </row>
        <row r="1498">
          <cell r="A1498" t="str">
            <v>P06-00400-01</v>
          </cell>
        </row>
        <row r="1499">
          <cell r="A1499" t="str">
            <v>P06-00400-01-01</v>
          </cell>
        </row>
        <row r="1500">
          <cell r="A1500" t="str">
            <v>P06-00401</v>
          </cell>
        </row>
        <row r="1501">
          <cell r="A1501" t="str">
            <v>P06-00401-01</v>
          </cell>
        </row>
        <row r="1502">
          <cell r="A1502" t="str">
            <v>P06-00401-01-01</v>
          </cell>
        </row>
        <row r="1503">
          <cell r="A1503" t="str">
            <v>P06-00401-02</v>
          </cell>
        </row>
        <row r="1504">
          <cell r="A1504" t="str">
            <v>P06-00401-02-01</v>
          </cell>
        </row>
        <row r="1505">
          <cell r="A1505" t="str">
            <v>P06-00402</v>
          </cell>
        </row>
        <row r="1506">
          <cell r="A1506" t="str">
            <v>P06-00402-01</v>
          </cell>
        </row>
        <row r="1507">
          <cell r="A1507" t="str">
            <v>P06-00402-01-01</v>
          </cell>
        </row>
        <row r="1508">
          <cell r="A1508" t="str">
            <v>P06-00402-02</v>
          </cell>
        </row>
        <row r="1509">
          <cell r="A1509" t="str">
            <v>P06-00402-02-01</v>
          </cell>
        </row>
        <row r="1510">
          <cell r="A1510" t="str">
            <v>P06-00403</v>
          </cell>
        </row>
        <row r="1511">
          <cell r="A1511" t="str">
            <v>P06-00403-01</v>
          </cell>
        </row>
        <row r="1512">
          <cell r="A1512" t="str">
            <v>P06-00403-01-01</v>
          </cell>
        </row>
        <row r="1513">
          <cell r="A1513" t="str">
            <v>P06-00404</v>
          </cell>
        </row>
        <row r="1514">
          <cell r="A1514" t="str">
            <v>P06-00404-01</v>
          </cell>
        </row>
        <row r="1515">
          <cell r="A1515" t="str">
            <v>P06-00404-01-01</v>
          </cell>
        </row>
        <row r="1516">
          <cell r="A1516" t="str">
            <v>P06-00404-02</v>
          </cell>
        </row>
        <row r="1517">
          <cell r="A1517" t="str">
            <v>P06-00404-02-01</v>
          </cell>
        </row>
        <row r="1518">
          <cell r="A1518" t="str">
            <v>P06-00404-03</v>
          </cell>
        </row>
        <row r="1519">
          <cell r="A1519" t="str">
            <v>P06-00404-03-01</v>
          </cell>
        </row>
        <row r="1520">
          <cell r="A1520" t="str">
            <v>P06-00405</v>
          </cell>
        </row>
        <row r="1521">
          <cell r="A1521" t="str">
            <v>P06-00405-01</v>
          </cell>
        </row>
        <row r="1522">
          <cell r="A1522" t="str">
            <v>P06-00405-01-01</v>
          </cell>
        </row>
        <row r="1523">
          <cell r="A1523" t="str">
            <v>P06-00405-02</v>
          </cell>
        </row>
        <row r="1524">
          <cell r="A1524" t="str">
            <v>P06-00405-02-01</v>
          </cell>
        </row>
        <row r="1525">
          <cell r="A1525" t="str">
            <v>P06-00406</v>
          </cell>
        </row>
        <row r="1526">
          <cell r="A1526" t="str">
            <v>P06-00406-01</v>
          </cell>
        </row>
        <row r="1527">
          <cell r="A1527" t="str">
            <v>P06-00406-01-01</v>
          </cell>
        </row>
        <row r="1528">
          <cell r="A1528" t="str">
            <v>P06-00406-02</v>
          </cell>
        </row>
        <row r="1529">
          <cell r="A1529" t="str">
            <v>P06-00406-02-01</v>
          </cell>
        </row>
        <row r="1530">
          <cell r="A1530" t="str">
            <v>P06-00407</v>
          </cell>
        </row>
        <row r="1531">
          <cell r="A1531" t="str">
            <v>P06-00407-01</v>
          </cell>
        </row>
        <row r="1532">
          <cell r="A1532" t="str">
            <v>P06-00407-01-01</v>
          </cell>
        </row>
        <row r="1533">
          <cell r="A1533" t="str">
            <v>P06-00407-02</v>
          </cell>
        </row>
        <row r="1534">
          <cell r="A1534" t="str">
            <v>P06-00407-02-01</v>
          </cell>
        </row>
        <row r="1535">
          <cell r="A1535" t="str">
            <v>P06-00408</v>
          </cell>
        </row>
        <row r="1536">
          <cell r="A1536" t="str">
            <v>P06-00408-01</v>
          </cell>
        </row>
        <row r="1537">
          <cell r="A1537" t="str">
            <v>P06-00408-01-01</v>
          </cell>
        </row>
        <row r="1538">
          <cell r="A1538" t="str">
            <v>P06-00409</v>
          </cell>
        </row>
        <row r="1539">
          <cell r="A1539" t="str">
            <v>P06-00409-01</v>
          </cell>
        </row>
        <row r="1540">
          <cell r="A1540" t="str">
            <v>P06-00409-01-01</v>
          </cell>
        </row>
        <row r="1541">
          <cell r="A1541" t="str">
            <v>P06-00409-02</v>
          </cell>
        </row>
        <row r="1542">
          <cell r="A1542" t="str">
            <v>P06-00409-02-01</v>
          </cell>
        </row>
        <row r="1543">
          <cell r="A1543" t="str">
            <v>P06-00409-03</v>
          </cell>
        </row>
        <row r="1544">
          <cell r="A1544" t="str">
            <v>P06-00409-03-01</v>
          </cell>
        </row>
        <row r="1545">
          <cell r="A1545" t="str">
            <v>P06-00410</v>
          </cell>
        </row>
        <row r="1546">
          <cell r="A1546" t="str">
            <v>P06-00410-01</v>
          </cell>
        </row>
        <row r="1547">
          <cell r="A1547" t="str">
            <v>P06-00410-01-01</v>
          </cell>
        </row>
        <row r="1548">
          <cell r="A1548" t="str">
            <v>P06-00410-02</v>
          </cell>
        </row>
        <row r="1549">
          <cell r="A1549" t="str">
            <v>P06-00410-02-01</v>
          </cell>
        </row>
        <row r="1550">
          <cell r="A1550" t="str">
            <v>P06-00411</v>
          </cell>
        </row>
        <row r="1551">
          <cell r="A1551" t="str">
            <v>P06-00411-01</v>
          </cell>
        </row>
        <row r="1552">
          <cell r="A1552" t="str">
            <v>P06-00411-01-01</v>
          </cell>
        </row>
        <row r="1553">
          <cell r="A1553" t="str">
            <v>P06-00411-02</v>
          </cell>
        </row>
        <row r="1554">
          <cell r="A1554" t="str">
            <v>P06-00411-02-01</v>
          </cell>
        </row>
        <row r="1555">
          <cell r="A1555" t="str">
            <v>P06-00412</v>
          </cell>
        </row>
        <row r="1556">
          <cell r="A1556" t="str">
            <v>P06-00412-01</v>
          </cell>
        </row>
        <row r="1557">
          <cell r="A1557" t="str">
            <v>P06-00412-01-01</v>
          </cell>
        </row>
        <row r="1558">
          <cell r="A1558" t="str">
            <v>P06-00413</v>
          </cell>
        </row>
        <row r="1559">
          <cell r="A1559" t="str">
            <v>P06-00413-01</v>
          </cell>
        </row>
        <row r="1560">
          <cell r="A1560" t="str">
            <v>P06-00413-01-01</v>
          </cell>
        </row>
        <row r="1561">
          <cell r="A1561" t="str">
            <v>P06-00414</v>
          </cell>
        </row>
        <row r="1562">
          <cell r="A1562" t="str">
            <v>P06-00414-01</v>
          </cell>
        </row>
        <row r="1563">
          <cell r="A1563" t="str">
            <v>P06-00414-01-01</v>
          </cell>
        </row>
        <row r="1564">
          <cell r="A1564" t="str">
            <v>P06-00415</v>
          </cell>
        </row>
        <row r="1565">
          <cell r="A1565" t="str">
            <v>P06-00415-01</v>
          </cell>
        </row>
        <row r="1566">
          <cell r="A1566" t="str">
            <v>P06-00415-01-01</v>
          </cell>
        </row>
        <row r="1567">
          <cell r="A1567" t="str">
            <v>P06-00416</v>
          </cell>
        </row>
        <row r="1568">
          <cell r="A1568" t="str">
            <v>P06-00416-01</v>
          </cell>
        </row>
        <row r="1569">
          <cell r="A1569" t="str">
            <v>P06-00416-01-01</v>
          </cell>
        </row>
        <row r="1570">
          <cell r="A1570" t="str">
            <v>P06-00417</v>
          </cell>
        </row>
        <row r="1571">
          <cell r="A1571" t="str">
            <v>P06-00417-01</v>
          </cell>
        </row>
        <row r="1572">
          <cell r="A1572" t="str">
            <v>P06-00417-01-01</v>
          </cell>
        </row>
        <row r="1573">
          <cell r="A1573" t="str">
            <v>P06-00418</v>
          </cell>
        </row>
        <row r="1574">
          <cell r="A1574" t="str">
            <v>P06-00418-01</v>
          </cell>
        </row>
        <row r="1575">
          <cell r="A1575" t="str">
            <v>P06-00418-01-01</v>
          </cell>
        </row>
        <row r="1576">
          <cell r="A1576" t="str">
            <v>P06-00419</v>
          </cell>
        </row>
        <row r="1577">
          <cell r="A1577" t="str">
            <v>P06-00419-01</v>
          </cell>
        </row>
        <row r="1578">
          <cell r="A1578" t="str">
            <v>P06-00419-01-01</v>
          </cell>
        </row>
        <row r="1579">
          <cell r="A1579" t="str">
            <v>P06-00420</v>
          </cell>
        </row>
        <row r="1580">
          <cell r="A1580" t="str">
            <v>P06-00420-01</v>
          </cell>
        </row>
        <row r="1581">
          <cell r="A1581" t="str">
            <v>P06-00420-01-01</v>
          </cell>
        </row>
        <row r="1582">
          <cell r="A1582" t="str">
            <v>P06-00421</v>
          </cell>
        </row>
        <row r="1583">
          <cell r="A1583" t="str">
            <v>P06-00421-01</v>
          </cell>
        </row>
        <row r="1584">
          <cell r="A1584" t="str">
            <v>P06-00421-01-01</v>
          </cell>
        </row>
        <row r="1585">
          <cell r="A1585" t="str">
            <v>P06-00422</v>
          </cell>
        </row>
        <row r="1586">
          <cell r="A1586" t="str">
            <v>P06-00422-01</v>
          </cell>
        </row>
        <row r="1587">
          <cell r="A1587" t="str">
            <v>P06-00422-01-01</v>
          </cell>
        </row>
        <row r="1588">
          <cell r="A1588" t="str">
            <v>P06-00422-02</v>
          </cell>
        </row>
        <row r="1589">
          <cell r="A1589" t="str">
            <v>P06-00422-02-01</v>
          </cell>
        </row>
        <row r="1590">
          <cell r="A1590" t="str">
            <v>P06-00423</v>
          </cell>
        </row>
        <row r="1591">
          <cell r="A1591" t="str">
            <v>P06-00423-01</v>
          </cell>
        </row>
        <row r="1592">
          <cell r="A1592" t="str">
            <v>P06-00423-01-01</v>
          </cell>
        </row>
        <row r="1593">
          <cell r="A1593" t="str">
            <v>P06-00423-02</v>
          </cell>
        </row>
        <row r="1594">
          <cell r="A1594" t="str">
            <v>P06-00423-02-01</v>
          </cell>
        </row>
        <row r="1595">
          <cell r="A1595" t="str">
            <v>P06-00424</v>
          </cell>
        </row>
        <row r="1596">
          <cell r="A1596" t="str">
            <v>P06-00424-01</v>
          </cell>
        </row>
        <row r="1597">
          <cell r="A1597" t="str">
            <v>P06-00424-01-01</v>
          </cell>
        </row>
        <row r="1598">
          <cell r="A1598" t="str">
            <v>P06-00425</v>
          </cell>
        </row>
        <row r="1599">
          <cell r="A1599" t="str">
            <v>P06-00425-01</v>
          </cell>
        </row>
        <row r="1600">
          <cell r="A1600" t="str">
            <v>P06-00425-01-01</v>
          </cell>
        </row>
        <row r="1601">
          <cell r="A1601" t="str">
            <v>P06-00425-02</v>
          </cell>
        </row>
        <row r="1602">
          <cell r="A1602" t="str">
            <v>P06-00425-02-01</v>
          </cell>
        </row>
        <row r="1603">
          <cell r="A1603" t="str">
            <v>P06-00426</v>
          </cell>
        </row>
        <row r="1604">
          <cell r="A1604" t="str">
            <v>P06-00426-01</v>
          </cell>
        </row>
        <row r="1605">
          <cell r="A1605" t="str">
            <v>P06-00426-01-01</v>
          </cell>
        </row>
        <row r="1606">
          <cell r="A1606" t="str">
            <v>P06-00427</v>
          </cell>
        </row>
        <row r="1607">
          <cell r="A1607" t="str">
            <v>P06-00427-01</v>
          </cell>
        </row>
        <row r="1608">
          <cell r="A1608" t="str">
            <v>P06-00427-01-01</v>
          </cell>
        </row>
        <row r="1609">
          <cell r="A1609" t="str">
            <v>P06-00428</v>
          </cell>
        </row>
        <row r="1610">
          <cell r="A1610" t="str">
            <v>P06-00428-01</v>
          </cell>
        </row>
        <row r="1611">
          <cell r="A1611" t="str">
            <v>P06-00428-01-01</v>
          </cell>
        </row>
        <row r="1612">
          <cell r="A1612" t="str">
            <v>P06-00429</v>
          </cell>
        </row>
        <row r="1613">
          <cell r="A1613" t="str">
            <v>P06-00429-01</v>
          </cell>
        </row>
        <row r="1614">
          <cell r="A1614" t="str">
            <v>P06-00429-01-01</v>
          </cell>
        </row>
        <row r="1615">
          <cell r="A1615" t="str">
            <v>P06-00430</v>
          </cell>
        </row>
        <row r="1616">
          <cell r="A1616" t="str">
            <v>P06-00430-01</v>
          </cell>
        </row>
        <row r="1617">
          <cell r="A1617" t="str">
            <v>P06-00430-01-01</v>
          </cell>
        </row>
        <row r="1618">
          <cell r="A1618" t="str">
            <v>P06-00431</v>
          </cell>
        </row>
        <row r="1619">
          <cell r="A1619" t="str">
            <v>P06-00431-01</v>
          </cell>
        </row>
        <row r="1620">
          <cell r="A1620" t="str">
            <v>P06-00431-01-01</v>
          </cell>
        </row>
        <row r="1621">
          <cell r="A1621" t="str">
            <v>P06-00431-02</v>
          </cell>
        </row>
        <row r="1622">
          <cell r="A1622" t="str">
            <v>P06-00431-02-01</v>
          </cell>
        </row>
        <row r="1623">
          <cell r="A1623" t="str">
            <v>P06-00432</v>
          </cell>
        </row>
        <row r="1624">
          <cell r="A1624" t="str">
            <v>P06-00432-01</v>
          </cell>
        </row>
        <row r="1625">
          <cell r="A1625" t="str">
            <v>P06-00432-01-01</v>
          </cell>
        </row>
        <row r="1626">
          <cell r="A1626" t="str">
            <v>P06-00433</v>
          </cell>
        </row>
        <row r="1627">
          <cell r="A1627" t="str">
            <v>P06-00433-01</v>
          </cell>
        </row>
        <row r="1628">
          <cell r="A1628" t="str">
            <v>P06-00433-01-01</v>
          </cell>
        </row>
        <row r="1629">
          <cell r="A1629" t="str">
            <v>P06-00433-02</v>
          </cell>
        </row>
        <row r="1630">
          <cell r="A1630" t="str">
            <v>P06-00433-02-01</v>
          </cell>
        </row>
        <row r="1631">
          <cell r="A1631" t="str">
            <v>P06-00434</v>
          </cell>
        </row>
        <row r="1632">
          <cell r="A1632" t="str">
            <v>P06-00434-01</v>
          </cell>
        </row>
        <row r="1633">
          <cell r="A1633" t="str">
            <v>P06-00434-01-01</v>
          </cell>
        </row>
        <row r="1634">
          <cell r="A1634" t="str">
            <v>P06-00435</v>
          </cell>
        </row>
        <row r="1635">
          <cell r="A1635" t="str">
            <v>P06-00435-01</v>
          </cell>
        </row>
        <row r="1636">
          <cell r="A1636" t="str">
            <v>P06-00435-01-01</v>
          </cell>
        </row>
        <row r="1637">
          <cell r="A1637" t="str">
            <v>P06-00436</v>
          </cell>
        </row>
        <row r="1638">
          <cell r="A1638" t="str">
            <v>P06-00436-01</v>
          </cell>
        </row>
        <row r="1639">
          <cell r="A1639" t="str">
            <v>P06-00436-01-01</v>
          </cell>
        </row>
        <row r="1640">
          <cell r="A1640" t="str">
            <v>P06-00437</v>
          </cell>
        </row>
        <row r="1641">
          <cell r="A1641" t="str">
            <v>P06-00437-01</v>
          </cell>
        </row>
        <row r="1642">
          <cell r="A1642" t="str">
            <v>P06-00437-01-01</v>
          </cell>
        </row>
        <row r="1643">
          <cell r="A1643" t="str">
            <v>P06-00438</v>
          </cell>
        </row>
        <row r="1644">
          <cell r="A1644" t="str">
            <v>P06-00438-01</v>
          </cell>
        </row>
        <row r="1645">
          <cell r="A1645" t="str">
            <v>P06-00438-01-01</v>
          </cell>
        </row>
        <row r="1646">
          <cell r="A1646" t="str">
            <v>P06-00439</v>
          </cell>
        </row>
        <row r="1647">
          <cell r="A1647" t="str">
            <v>P06-00439-01</v>
          </cell>
        </row>
        <row r="1648">
          <cell r="A1648" t="str">
            <v>P06-00439-01-01</v>
          </cell>
        </row>
        <row r="1649">
          <cell r="A1649" t="str">
            <v>P06-00440</v>
          </cell>
        </row>
        <row r="1650">
          <cell r="A1650" t="str">
            <v>P06-00440-01</v>
          </cell>
        </row>
        <row r="1651">
          <cell r="A1651" t="str">
            <v>P06-00440-01-01</v>
          </cell>
        </row>
        <row r="1652">
          <cell r="A1652" t="str">
            <v>P06-00440-02</v>
          </cell>
        </row>
        <row r="1653">
          <cell r="A1653" t="str">
            <v>P06-00440-02-01</v>
          </cell>
        </row>
        <row r="1654">
          <cell r="A1654" t="str">
            <v>P06-00441</v>
          </cell>
        </row>
        <row r="1655">
          <cell r="A1655" t="str">
            <v>P06-00441-01</v>
          </cell>
        </row>
        <row r="1656">
          <cell r="A1656" t="str">
            <v>P06-00441-01-01</v>
          </cell>
        </row>
        <row r="1657">
          <cell r="A1657" t="str">
            <v>P06-00441-02</v>
          </cell>
        </row>
        <row r="1658">
          <cell r="A1658" t="str">
            <v>P06-00441-02-01</v>
          </cell>
        </row>
        <row r="1659">
          <cell r="A1659" t="str">
            <v>P06-00442</v>
          </cell>
        </row>
        <row r="1660">
          <cell r="A1660" t="str">
            <v>P06-00442-01</v>
          </cell>
        </row>
        <row r="1661">
          <cell r="A1661" t="str">
            <v>P06-00442-01-01</v>
          </cell>
        </row>
        <row r="1662">
          <cell r="A1662" t="str">
            <v>P06-00442-02</v>
          </cell>
        </row>
        <row r="1663">
          <cell r="A1663" t="str">
            <v>P06-00442-02-01</v>
          </cell>
        </row>
        <row r="1664">
          <cell r="A1664" t="str">
            <v>P06-00443</v>
          </cell>
        </row>
        <row r="1665">
          <cell r="A1665" t="str">
            <v>P06-00443-01</v>
          </cell>
        </row>
        <row r="1666">
          <cell r="A1666" t="str">
            <v>P06-00443-01-01</v>
          </cell>
        </row>
        <row r="1667">
          <cell r="A1667" t="str">
            <v>P06-00444</v>
          </cell>
        </row>
        <row r="1668">
          <cell r="A1668" t="str">
            <v>P06-00444-01</v>
          </cell>
        </row>
        <row r="1669">
          <cell r="A1669" t="str">
            <v>P06-00444-01-01</v>
          </cell>
        </row>
        <row r="1670">
          <cell r="A1670" t="str">
            <v>P06-00444-02</v>
          </cell>
        </row>
        <row r="1671">
          <cell r="A1671" t="str">
            <v>P06-00444-02-01</v>
          </cell>
        </row>
        <row r="1672">
          <cell r="A1672" t="str">
            <v>P06-00445</v>
          </cell>
        </row>
        <row r="1673">
          <cell r="A1673" t="str">
            <v>P06-00445-01</v>
          </cell>
        </row>
        <row r="1674">
          <cell r="A1674" t="str">
            <v>P06-00445-01-01</v>
          </cell>
        </row>
        <row r="1675">
          <cell r="A1675" t="str">
            <v>P06-00446</v>
          </cell>
        </row>
        <row r="1676">
          <cell r="A1676" t="str">
            <v>P06-00446-01</v>
          </cell>
        </row>
        <row r="1677">
          <cell r="A1677" t="str">
            <v>P06-00446-01-01</v>
          </cell>
        </row>
        <row r="1678">
          <cell r="A1678" t="str">
            <v>P06-00447</v>
          </cell>
        </row>
        <row r="1679">
          <cell r="A1679" t="str">
            <v>P06-00447-01</v>
          </cell>
        </row>
        <row r="1680">
          <cell r="A1680" t="str">
            <v>P06-00447-01-01</v>
          </cell>
        </row>
        <row r="1681">
          <cell r="A1681" t="str">
            <v>P06-00448</v>
          </cell>
        </row>
        <row r="1682">
          <cell r="A1682" t="str">
            <v>P06-00448-01</v>
          </cell>
        </row>
        <row r="1683">
          <cell r="A1683" t="str">
            <v>P06-00448-01-01</v>
          </cell>
        </row>
        <row r="1684">
          <cell r="A1684" t="str">
            <v>P06-00448-02</v>
          </cell>
        </row>
        <row r="1685">
          <cell r="A1685" t="str">
            <v>P06-00448-02-01</v>
          </cell>
        </row>
        <row r="1686">
          <cell r="A1686" t="str">
            <v>P06-00449</v>
          </cell>
        </row>
        <row r="1687">
          <cell r="A1687" t="str">
            <v>P06-00449-01</v>
          </cell>
        </row>
        <row r="1688">
          <cell r="A1688" t="str">
            <v>P06-00449-01-01</v>
          </cell>
        </row>
        <row r="1689">
          <cell r="A1689" t="str">
            <v>P06-00450</v>
          </cell>
        </row>
        <row r="1690">
          <cell r="A1690" t="str">
            <v>P06-00450-01</v>
          </cell>
        </row>
        <row r="1691">
          <cell r="A1691" t="str">
            <v>P06-00450-01-01</v>
          </cell>
        </row>
        <row r="1692">
          <cell r="A1692" t="str">
            <v>P06-00451</v>
          </cell>
        </row>
        <row r="1693">
          <cell r="A1693" t="str">
            <v>P06-00451-01</v>
          </cell>
        </row>
        <row r="1694">
          <cell r="A1694" t="str">
            <v>P06-00451-01-01</v>
          </cell>
        </row>
        <row r="1695">
          <cell r="A1695" t="str">
            <v>P06-00452</v>
          </cell>
        </row>
        <row r="1696">
          <cell r="A1696" t="str">
            <v>P06-00452-01</v>
          </cell>
        </row>
        <row r="1697">
          <cell r="A1697" t="str">
            <v>P06-00452-01-01</v>
          </cell>
        </row>
        <row r="1698">
          <cell r="A1698" t="str">
            <v>P06-00452-02</v>
          </cell>
        </row>
        <row r="1699">
          <cell r="A1699" t="str">
            <v>P06-00452-02-01</v>
          </cell>
        </row>
        <row r="1700">
          <cell r="A1700" t="str">
            <v>P06-00453</v>
          </cell>
        </row>
        <row r="1701">
          <cell r="A1701" t="str">
            <v>P06-00453-01</v>
          </cell>
        </row>
        <row r="1702">
          <cell r="A1702" t="str">
            <v>P06-00453-01-01</v>
          </cell>
        </row>
        <row r="1703">
          <cell r="A1703" t="str">
            <v>P06-00454</v>
          </cell>
        </row>
        <row r="1704">
          <cell r="A1704" t="str">
            <v>P06-00454-01</v>
          </cell>
        </row>
        <row r="1705">
          <cell r="A1705" t="str">
            <v>P06-00454-01-01</v>
          </cell>
        </row>
        <row r="1706">
          <cell r="A1706" t="str">
            <v>P06-00455</v>
          </cell>
        </row>
        <row r="1707">
          <cell r="A1707" t="str">
            <v>P06-00455-01</v>
          </cell>
        </row>
        <row r="1708">
          <cell r="A1708" t="str">
            <v>P06-00455-01-01</v>
          </cell>
        </row>
        <row r="1709">
          <cell r="A1709" t="str">
            <v>P06-00456</v>
          </cell>
        </row>
        <row r="1710">
          <cell r="A1710" t="str">
            <v>P06-00456-01</v>
          </cell>
        </row>
        <row r="1711">
          <cell r="A1711" t="str">
            <v>P06-00456-01-01</v>
          </cell>
        </row>
        <row r="1712">
          <cell r="A1712" t="str">
            <v>P06-00457</v>
          </cell>
        </row>
        <row r="1713">
          <cell r="A1713" t="str">
            <v>P06-00457-01</v>
          </cell>
        </row>
        <row r="1714">
          <cell r="A1714" t="str">
            <v>P06-00457-01-01</v>
          </cell>
        </row>
        <row r="1715">
          <cell r="A1715" t="str">
            <v>P06-00458</v>
          </cell>
        </row>
        <row r="1716">
          <cell r="A1716" t="str">
            <v>P06-00458-01</v>
          </cell>
        </row>
        <row r="1717">
          <cell r="A1717" t="str">
            <v>P06-00458-01-01</v>
          </cell>
        </row>
        <row r="1718">
          <cell r="A1718" t="str">
            <v>P06-00459</v>
          </cell>
        </row>
        <row r="1719">
          <cell r="A1719" t="str">
            <v>P06-00459-01</v>
          </cell>
        </row>
        <row r="1720">
          <cell r="A1720" t="str">
            <v>P06-00459-01-01</v>
          </cell>
        </row>
        <row r="1721">
          <cell r="A1721" t="str">
            <v>P06-00460</v>
          </cell>
        </row>
        <row r="1722">
          <cell r="A1722" t="str">
            <v>P06-00460-01</v>
          </cell>
        </row>
        <row r="1723">
          <cell r="A1723" t="str">
            <v>P06-00460-01-01</v>
          </cell>
        </row>
        <row r="1724">
          <cell r="A1724" t="str">
            <v>P06-00461</v>
          </cell>
        </row>
        <row r="1725">
          <cell r="A1725" t="str">
            <v>P06-00461-01</v>
          </cell>
        </row>
        <row r="1726">
          <cell r="A1726" t="str">
            <v>P06-00461-01-01</v>
          </cell>
        </row>
        <row r="1727">
          <cell r="A1727" t="str">
            <v>P06-00462</v>
          </cell>
        </row>
        <row r="1728">
          <cell r="A1728" t="str">
            <v>P06-00462-01</v>
          </cell>
        </row>
        <row r="1729">
          <cell r="A1729" t="str">
            <v>P06-00462-01-01</v>
          </cell>
        </row>
        <row r="1730">
          <cell r="A1730" t="str">
            <v>P06-00463</v>
          </cell>
        </row>
        <row r="1731">
          <cell r="A1731" t="str">
            <v>P06-00463-01</v>
          </cell>
        </row>
        <row r="1732">
          <cell r="A1732" t="str">
            <v>P06-00463-01-01</v>
          </cell>
        </row>
        <row r="1733">
          <cell r="A1733" t="str">
            <v>P06-00463-02</v>
          </cell>
        </row>
        <row r="1734">
          <cell r="A1734" t="str">
            <v>P06-00463-02-01</v>
          </cell>
        </row>
        <row r="1735">
          <cell r="A1735" t="str">
            <v>P06-00464</v>
          </cell>
        </row>
        <row r="1736">
          <cell r="A1736" t="str">
            <v>P06-00464-01</v>
          </cell>
        </row>
        <row r="1737">
          <cell r="A1737" t="str">
            <v>P06-00464-01-01</v>
          </cell>
        </row>
        <row r="1738">
          <cell r="A1738" t="str">
            <v>P06-00464-02</v>
          </cell>
        </row>
        <row r="1739">
          <cell r="A1739" t="str">
            <v>P06-00464-02-01</v>
          </cell>
        </row>
        <row r="1740">
          <cell r="A1740" t="str">
            <v>P06-00465</v>
          </cell>
        </row>
        <row r="1741">
          <cell r="A1741" t="str">
            <v>P06-00465-01</v>
          </cell>
        </row>
        <row r="1742">
          <cell r="A1742" t="str">
            <v>P06-00465-01-01</v>
          </cell>
        </row>
        <row r="1743">
          <cell r="A1743" t="str">
            <v>P06-00465-02</v>
          </cell>
        </row>
        <row r="1744">
          <cell r="A1744" t="str">
            <v>P06-00465-02-01</v>
          </cell>
        </row>
        <row r="1745">
          <cell r="A1745" t="str">
            <v>P06-00466</v>
          </cell>
        </row>
        <row r="1746">
          <cell r="A1746" t="str">
            <v>P06-00466-01</v>
          </cell>
        </row>
        <row r="1747">
          <cell r="A1747" t="str">
            <v>P06-00466-01-01</v>
          </cell>
        </row>
        <row r="1748">
          <cell r="A1748" t="str">
            <v>P06-00466-02</v>
          </cell>
        </row>
        <row r="1749">
          <cell r="A1749" t="str">
            <v>P06-00466-02-01</v>
          </cell>
        </row>
        <row r="1750">
          <cell r="A1750" t="str">
            <v>P06-00467</v>
          </cell>
        </row>
        <row r="1751">
          <cell r="A1751" t="str">
            <v>P06-00467-01</v>
          </cell>
        </row>
        <row r="1752">
          <cell r="A1752" t="str">
            <v>P06-00467-01-01</v>
          </cell>
        </row>
        <row r="1753">
          <cell r="A1753" t="str">
            <v>P06-00468</v>
          </cell>
        </row>
        <row r="1754">
          <cell r="A1754" t="str">
            <v>P06-00468-01</v>
          </cell>
        </row>
        <row r="1755">
          <cell r="A1755" t="str">
            <v>P06-00468-01-01</v>
          </cell>
        </row>
        <row r="1756">
          <cell r="A1756" t="str">
            <v>P06-00469</v>
          </cell>
        </row>
        <row r="1757">
          <cell r="A1757" t="str">
            <v>P06-00469-01</v>
          </cell>
        </row>
        <row r="1758">
          <cell r="A1758" t="str">
            <v>P06-00469-01-01</v>
          </cell>
        </row>
        <row r="1759">
          <cell r="A1759" t="str">
            <v>P06-00469-02</v>
          </cell>
        </row>
        <row r="1760">
          <cell r="A1760" t="str">
            <v>P06-00469-02-01</v>
          </cell>
        </row>
        <row r="1761">
          <cell r="A1761" t="str">
            <v>P06-00470</v>
          </cell>
        </row>
        <row r="1762">
          <cell r="A1762" t="str">
            <v>P06-00470-01</v>
          </cell>
        </row>
        <row r="1763">
          <cell r="A1763" t="str">
            <v>P06-00470-01-01</v>
          </cell>
        </row>
        <row r="1764">
          <cell r="A1764" t="str">
            <v>P06-00471</v>
          </cell>
        </row>
        <row r="1765">
          <cell r="A1765" t="str">
            <v>P06-00471-01</v>
          </cell>
        </row>
        <row r="1766">
          <cell r="A1766" t="str">
            <v>P06-00471-01-01</v>
          </cell>
        </row>
        <row r="1767">
          <cell r="A1767" t="str">
            <v>P06-00471-02</v>
          </cell>
        </row>
        <row r="1768">
          <cell r="A1768" t="str">
            <v>P06-00471-02-01</v>
          </cell>
        </row>
        <row r="1769">
          <cell r="A1769" t="str">
            <v>P06-00472</v>
          </cell>
        </row>
        <row r="1770">
          <cell r="A1770" t="str">
            <v>P06-00472-01</v>
          </cell>
        </row>
        <row r="1771">
          <cell r="A1771" t="str">
            <v>P06-00472-01-01</v>
          </cell>
        </row>
        <row r="1772">
          <cell r="A1772" t="str">
            <v>P06-00472-02</v>
          </cell>
        </row>
        <row r="1773">
          <cell r="A1773" t="str">
            <v>P06-00472-02-01</v>
          </cell>
        </row>
        <row r="1774">
          <cell r="A1774" t="str">
            <v>P06-00473</v>
          </cell>
        </row>
        <row r="1775">
          <cell r="A1775" t="str">
            <v>P06-00473-01</v>
          </cell>
        </row>
        <row r="1776">
          <cell r="A1776" t="str">
            <v>P06-00473-01-01</v>
          </cell>
        </row>
        <row r="1777">
          <cell r="A1777" t="str">
            <v>P06-00474</v>
          </cell>
        </row>
        <row r="1778">
          <cell r="A1778" t="str">
            <v>P06-00474-01</v>
          </cell>
        </row>
        <row r="1779">
          <cell r="A1779" t="str">
            <v>P06-00474-01-01</v>
          </cell>
        </row>
        <row r="1780">
          <cell r="A1780" t="str">
            <v>P06-00474-02</v>
          </cell>
        </row>
        <row r="1781">
          <cell r="A1781" t="str">
            <v>P06-00474-02-01</v>
          </cell>
        </row>
        <row r="1782">
          <cell r="A1782" t="str">
            <v>P06-00475</v>
          </cell>
        </row>
        <row r="1783">
          <cell r="A1783" t="str">
            <v>P06-00475-01</v>
          </cell>
        </row>
        <row r="1784">
          <cell r="A1784" t="str">
            <v>P06-00475-01-01</v>
          </cell>
        </row>
        <row r="1785">
          <cell r="A1785" t="str">
            <v>P06-00476</v>
          </cell>
        </row>
        <row r="1786">
          <cell r="A1786" t="str">
            <v>P06-00476-01</v>
          </cell>
        </row>
        <row r="1787">
          <cell r="A1787" t="str">
            <v>P06-00476-01-01</v>
          </cell>
        </row>
        <row r="1788">
          <cell r="A1788" t="str">
            <v>P06-00477</v>
          </cell>
        </row>
        <row r="1789">
          <cell r="A1789" t="str">
            <v>P06-00477-01</v>
          </cell>
        </row>
        <row r="1790">
          <cell r="A1790" t="str">
            <v>P06-00477-01-01</v>
          </cell>
        </row>
        <row r="1791">
          <cell r="A1791" t="str">
            <v>P06-00478</v>
          </cell>
        </row>
        <row r="1792">
          <cell r="A1792" t="str">
            <v>P06-00478-01</v>
          </cell>
        </row>
        <row r="1793">
          <cell r="A1793" t="str">
            <v>P06-00478-01-01</v>
          </cell>
        </row>
        <row r="1794">
          <cell r="A1794" t="str">
            <v>P06-00479</v>
          </cell>
        </row>
        <row r="1795">
          <cell r="A1795" t="str">
            <v>P06-00479-01</v>
          </cell>
        </row>
        <row r="1796">
          <cell r="A1796" t="str">
            <v>P06-00479-01-01</v>
          </cell>
        </row>
        <row r="1797">
          <cell r="A1797" t="str">
            <v>P06-00479-02</v>
          </cell>
        </row>
        <row r="1798">
          <cell r="A1798" t="str">
            <v>P06-00479-02-01</v>
          </cell>
        </row>
        <row r="1799">
          <cell r="A1799" t="str">
            <v>P06-00480</v>
          </cell>
        </row>
        <row r="1800">
          <cell r="A1800" t="str">
            <v>P06-00480-01</v>
          </cell>
        </row>
        <row r="1801">
          <cell r="A1801" t="str">
            <v>P06-00480-01-01</v>
          </cell>
        </row>
        <row r="1802">
          <cell r="A1802" t="str">
            <v>P06-00481</v>
          </cell>
        </row>
        <row r="1803">
          <cell r="A1803" t="str">
            <v>P06-00481-01</v>
          </cell>
        </row>
        <row r="1804">
          <cell r="A1804" t="str">
            <v>P06-00481-01-01</v>
          </cell>
        </row>
        <row r="1805">
          <cell r="A1805" t="str">
            <v>P06-00482</v>
          </cell>
        </row>
        <row r="1806">
          <cell r="A1806" t="str">
            <v>P06-00482-01</v>
          </cell>
        </row>
        <row r="1807">
          <cell r="A1807" t="str">
            <v>P06-00482-01-01</v>
          </cell>
        </row>
        <row r="1808">
          <cell r="A1808" t="str">
            <v>P06-00483</v>
          </cell>
        </row>
        <row r="1809">
          <cell r="A1809" t="str">
            <v>P06-00483-01</v>
          </cell>
        </row>
        <row r="1810">
          <cell r="A1810" t="str">
            <v>P06-00483-01-01</v>
          </cell>
        </row>
        <row r="1811">
          <cell r="A1811" t="str">
            <v>P06-00484</v>
          </cell>
        </row>
        <row r="1812">
          <cell r="A1812" t="str">
            <v>P06-00484-01</v>
          </cell>
        </row>
        <row r="1813">
          <cell r="A1813" t="str">
            <v>P06-00484-01-01</v>
          </cell>
        </row>
        <row r="1814">
          <cell r="A1814" t="str">
            <v>P06-00485</v>
          </cell>
        </row>
        <row r="1815">
          <cell r="A1815" t="str">
            <v>P06-00485-01</v>
          </cell>
        </row>
        <row r="1816">
          <cell r="A1816" t="str">
            <v>P06-00485-01-01</v>
          </cell>
        </row>
        <row r="1817">
          <cell r="A1817" t="str">
            <v>P06-00486</v>
          </cell>
        </row>
        <row r="1818">
          <cell r="A1818" t="str">
            <v>P06-00486-01</v>
          </cell>
        </row>
        <row r="1819">
          <cell r="A1819" t="str">
            <v>P06-00486-01-01</v>
          </cell>
        </row>
        <row r="1820">
          <cell r="A1820" t="str">
            <v>P06-00487</v>
          </cell>
        </row>
        <row r="1821">
          <cell r="A1821" t="str">
            <v>P06-00487-01</v>
          </cell>
        </row>
        <row r="1822">
          <cell r="A1822" t="str">
            <v>P06-00487-01-01</v>
          </cell>
        </row>
        <row r="1823">
          <cell r="A1823" t="str">
            <v>P06-00488</v>
          </cell>
        </row>
        <row r="1824">
          <cell r="A1824" t="str">
            <v>P06-00488-01</v>
          </cell>
        </row>
        <row r="1825">
          <cell r="A1825" t="str">
            <v>P06-00488-01-01</v>
          </cell>
        </row>
        <row r="1826">
          <cell r="A1826" t="str">
            <v>P06-00489</v>
          </cell>
        </row>
        <row r="1827">
          <cell r="A1827" t="str">
            <v>P06-00489-01</v>
          </cell>
        </row>
        <row r="1828">
          <cell r="A1828" t="str">
            <v>P06-00489-01-01</v>
          </cell>
        </row>
        <row r="1829">
          <cell r="A1829" t="str">
            <v>P06-00490</v>
          </cell>
        </row>
        <row r="1830">
          <cell r="A1830" t="str">
            <v>P06-00490-01</v>
          </cell>
        </row>
        <row r="1831">
          <cell r="A1831" t="str">
            <v>P06-00490-01-01</v>
          </cell>
        </row>
        <row r="1832">
          <cell r="A1832" t="str">
            <v>P06-00491</v>
          </cell>
        </row>
        <row r="1833">
          <cell r="A1833" t="str">
            <v>P06-00491-01</v>
          </cell>
        </row>
        <row r="1834">
          <cell r="A1834" t="str">
            <v>P06-00491-01-01</v>
          </cell>
        </row>
        <row r="1835">
          <cell r="A1835" t="str">
            <v>P06-00492</v>
          </cell>
        </row>
        <row r="1836">
          <cell r="A1836" t="str">
            <v>P06-00492-01</v>
          </cell>
        </row>
        <row r="1837">
          <cell r="A1837" t="str">
            <v>P06-00492-01-01</v>
          </cell>
        </row>
        <row r="1838">
          <cell r="A1838" t="str">
            <v>P06-00493</v>
          </cell>
        </row>
        <row r="1839">
          <cell r="A1839" t="str">
            <v>P06-00493-01</v>
          </cell>
        </row>
        <row r="1840">
          <cell r="A1840" t="str">
            <v>P06-00493-01-01</v>
          </cell>
        </row>
        <row r="1841">
          <cell r="A1841" t="str">
            <v>P06-00494</v>
          </cell>
        </row>
        <row r="1842">
          <cell r="A1842" t="str">
            <v>P06-00494-01</v>
          </cell>
        </row>
        <row r="1843">
          <cell r="A1843" t="str">
            <v>P06-00494-01-01</v>
          </cell>
        </row>
        <row r="1844">
          <cell r="A1844" t="str">
            <v>P06-00494-02</v>
          </cell>
        </row>
        <row r="1845">
          <cell r="A1845" t="str">
            <v>P06-00494-02-01</v>
          </cell>
        </row>
        <row r="1846">
          <cell r="A1846" t="str">
            <v>P06-00495</v>
          </cell>
        </row>
        <row r="1847">
          <cell r="A1847" t="str">
            <v>P06-00495-01</v>
          </cell>
        </row>
        <row r="1848">
          <cell r="A1848" t="str">
            <v>P06-00495-01-01</v>
          </cell>
        </row>
        <row r="1849">
          <cell r="A1849" t="str">
            <v>P06-00496</v>
          </cell>
        </row>
        <row r="1850">
          <cell r="A1850" t="str">
            <v>P06-00496-01</v>
          </cell>
        </row>
        <row r="1851">
          <cell r="A1851" t="str">
            <v>P06-00496-01-01</v>
          </cell>
        </row>
        <row r="1852">
          <cell r="A1852" t="str">
            <v>P06-00497</v>
          </cell>
        </row>
        <row r="1853">
          <cell r="A1853" t="str">
            <v>P06-00497-01</v>
          </cell>
        </row>
        <row r="1854">
          <cell r="A1854" t="str">
            <v>P06-00497-01-01</v>
          </cell>
        </row>
        <row r="1855">
          <cell r="A1855" t="str">
            <v>P06-00497-02</v>
          </cell>
        </row>
        <row r="1856">
          <cell r="A1856" t="str">
            <v>P06-00497-02-01</v>
          </cell>
        </row>
        <row r="1857">
          <cell r="A1857" t="str">
            <v>P06-00498</v>
          </cell>
        </row>
        <row r="1858">
          <cell r="A1858" t="str">
            <v>P06-00498-01</v>
          </cell>
        </row>
        <row r="1859">
          <cell r="A1859" t="str">
            <v>P06-00498-01-01</v>
          </cell>
        </row>
        <row r="1860">
          <cell r="A1860" t="str">
            <v>P06-00498-02</v>
          </cell>
        </row>
        <row r="1861">
          <cell r="A1861" t="str">
            <v>P06-00498-02-01</v>
          </cell>
        </row>
        <row r="1862">
          <cell r="A1862" t="str">
            <v>P06-00498-03</v>
          </cell>
        </row>
        <row r="1863">
          <cell r="A1863" t="str">
            <v>P06-00498-03-01</v>
          </cell>
        </row>
        <row r="1864">
          <cell r="A1864" t="str">
            <v>P06-00499</v>
          </cell>
        </row>
        <row r="1865">
          <cell r="A1865" t="str">
            <v>P06-00499-01</v>
          </cell>
        </row>
        <row r="1866">
          <cell r="A1866" t="str">
            <v>P06-00499-01-01</v>
          </cell>
        </row>
        <row r="1867">
          <cell r="A1867" t="str">
            <v>P06-00500</v>
          </cell>
        </row>
        <row r="1868">
          <cell r="A1868" t="str">
            <v>P06-00500-01</v>
          </cell>
        </row>
        <row r="1869">
          <cell r="A1869" t="str">
            <v>P06-00500-01-01</v>
          </cell>
        </row>
        <row r="1870">
          <cell r="A1870" t="str">
            <v>P06-00501</v>
          </cell>
        </row>
        <row r="1871">
          <cell r="A1871" t="str">
            <v>P06-00501-01</v>
          </cell>
        </row>
        <row r="1872">
          <cell r="A1872" t="str">
            <v>P06-00501-01-01</v>
          </cell>
        </row>
        <row r="1873">
          <cell r="A1873" t="str">
            <v>P06-00502</v>
          </cell>
        </row>
        <row r="1874">
          <cell r="A1874" t="str">
            <v>P06-00502-01</v>
          </cell>
        </row>
        <row r="1875">
          <cell r="A1875" t="str">
            <v>P06-00502-01-01</v>
          </cell>
        </row>
        <row r="1876">
          <cell r="A1876" t="str">
            <v>P06-00503</v>
          </cell>
        </row>
        <row r="1877">
          <cell r="A1877" t="str">
            <v>P06-00503-01</v>
          </cell>
        </row>
        <row r="1878">
          <cell r="A1878" t="str">
            <v>P06-00503-01-01</v>
          </cell>
        </row>
        <row r="1879">
          <cell r="A1879" t="str">
            <v>P06-00503-02</v>
          </cell>
        </row>
        <row r="1880">
          <cell r="A1880" t="str">
            <v>P06-00503-02-01</v>
          </cell>
        </row>
        <row r="1881">
          <cell r="A1881" t="str">
            <v>P06-00504</v>
          </cell>
        </row>
        <row r="1882">
          <cell r="A1882" t="str">
            <v>P06-00504-01</v>
          </cell>
        </row>
        <row r="1883">
          <cell r="A1883" t="str">
            <v>P06-00504-01-01</v>
          </cell>
        </row>
        <row r="1884">
          <cell r="A1884" t="str">
            <v>P06-00505</v>
          </cell>
        </row>
        <row r="1885">
          <cell r="A1885" t="str">
            <v>P06-00505-01</v>
          </cell>
        </row>
        <row r="1886">
          <cell r="A1886" t="str">
            <v>P06-00505-01-01</v>
          </cell>
        </row>
        <row r="1887">
          <cell r="A1887" t="str">
            <v>P06-00506</v>
          </cell>
        </row>
        <row r="1888">
          <cell r="A1888" t="str">
            <v>P06-00506-01</v>
          </cell>
        </row>
        <row r="1889">
          <cell r="A1889" t="str">
            <v>P06-00506-01-01</v>
          </cell>
        </row>
        <row r="1890">
          <cell r="A1890" t="str">
            <v>P06-00507</v>
          </cell>
        </row>
        <row r="1891">
          <cell r="A1891" t="str">
            <v>P06-00507-01</v>
          </cell>
        </row>
        <row r="1892">
          <cell r="A1892" t="str">
            <v>P06-00507-01-01</v>
          </cell>
        </row>
        <row r="1893">
          <cell r="A1893" t="str">
            <v>P06-00508</v>
          </cell>
        </row>
        <row r="1894">
          <cell r="A1894" t="str">
            <v>P06-00508-01</v>
          </cell>
        </row>
        <row r="1895">
          <cell r="A1895" t="str">
            <v>P06-00508-01-01</v>
          </cell>
        </row>
        <row r="1896">
          <cell r="A1896" t="str">
            <v>P06-00509</v>
          </cell>
        </row>
        <row r="1897">
          <cell r="A1897" t="str">
            <v>P06-00509-01</v>
          </cell>
        </row>
        <row r="1898">
          <cell r="A1898" t="str">
            <v>P06-00509-01-01</v>
          </cell>
        </row>
        <row r="1899">
          <cell r="A1899" t="str">
            <v>P06-00510</v>
          </cell>
        </row>
        <row r="1900">
          <cell r="A1900" t="str">
            <v>P06-00510-01</v>
          </cell>
        </row>
        <row r="1901">
          <cell r="A1901" t="str">
            <v>P06-00510-01-01</v>
          </cell>
        </row>
        <row r="1902">
          <cell r="A1902" t="str">
            <v>P06-00511</v>
          </cell>
        </row>
        <row r="1903">
          <cell r="A1903" t="str">
            <v>P06-00511-01</v>
          </cell>
        </row>
        <row r="1904">
          <cell r="A1904" t="str">
            <v>P06-00511-01-01</v>
          </cell>
        </row>
        <row r="1905">
          <cell r="A1905" t="str">
            <v>P06-00512</v>
          </cell>
        </row>
        <row r="1906">
          <cell r="A1906" t="str">
            <v>P06-00512-01</v>
          </cell>
        </row>
        <row r="1907">
          <cell r="A1907" t="str">
            <v>P06-00512-01-01</v>
          </cell>
        </row>
        <row r="1908">
          <cell r="A1908" t="str">
            <v>P06-00513</v>
          </cell>
        </row>
        <row r="1909">
          <cell r="A1909" t="str">
            <v>P06-00513-01</v>
          </cell>
        </row>
        <row r="1910">
          <cell r="A1910" t="str">
            <v>P06-00513-01-01</v>
          </cell>
        </row>
        <row r="1911">
          <cell r="A1911" t="str">
            <v>P06-00514</v>
          </cell>
        </row>
        <row r="1912">
          <cell r="A1912" t="str">
            <v>P06-00514-01</v>
          </cell>
        </row>
        <row r="1913">
          <cell r="A1913" t="str">
            <v>P06-00514-01-01</v>
          </cell>
        </row>
        <row r="1914">
          <cell r="A1914" t="str">
            <v>P06-00515</v>
          </cell>
        </row>
        <row r="1915">
          <cell r="A1915" t="str">
            <v>P06-00515-01</v>
          </cell>
        </row>
        <row r="1916">
          <cell r="A1916" t="str">
            <v>P06-00515-01-01</v>
          </cell>
        </row>
        <row r="1917">
          <cell r="A1917" t="str">
            <v>P06-00516</v>
          </cell>
        </row>
        <row r="1918">
          <cell r="A1918" t="str">
            <v>P06-00516-01</v>
          </cell>
        </row>
        <row r="1919">
          <cell r="A1919" t="str">
            <v>P06-00516-01-01</v>
          </cell>
        </row>
        <row r="1920">
          <cell r="A1920" t="str">
            <v>P06-00517</v>
          </cell>
        </row>
        <row r="1921">
          <cell r="A1921" t="str">
            <v>P06-00517-01</v>
          </cell>
        </row>
        <row r="1922">
          <cell r="A1922" t="str">
            <v>P06-00517-01-01</v>
          </cell>
        </row>
        <row r="1923">
          <cell r="A1923" t="str">
            <v>P06-00518</v>
          </cell>
        </row>
        <row r="1924">
          <cell r="A1924" t="str">
            <v>P06-00518-01</v>
          </cell>
        </row>
        <row r="1925">
          <cell r="A1925" t="str">
            <v>P06-00518-01-01</v>
          </cell>
        </row>
        <row r="1926">
          <cell r="A1926" t="str">
            <v>P06-00519</v>
          </cell>
        </row>
        <row r="1927">
          <cell r="A1927" t="str">
            <v>P06-00519-01</v>
          </cell>
        </row>
        <row r="1928">
          <cell r="A1928" t="str">
            <v>P06-00519-01-01</v>
          </cell>
        </row>
        <row r="1929">
          <cell r="A1929" t="str">
            <v>P06-00520</v>
          </cell>
        </row>
        <row r="1930">
          <cell r="A1930" t="str">
            <v>P06-00520-01</v>
          </cell>
        </row>
        <row r="1931">
          <cell r="A1931" t="str">
            <v>P06-00520-01-01</v>
          </cell>
        </row>
        <row r="1932">
          <cell r="A1932" t="str">
            <v>P06-00521</v>
          </cell>
        </row>
        <row r="1933">
          <cell r="A1933" t="str">
            <v>P06-00521-01</v>
          </cell>
        </row>
        <row r="1934">
          <cell r="A1934" t="str">
            <v>P06-00521-01-01</v>
          </cell>
        </row>
        <row r="1935">
          <cell r="A1935" t="str">
            <v>P06-00522</v>
          </cell>
        </row>
        <row r="1936">
          <cell r="A1936" t="str">
            <v>P06-00522-01</v>
          </cell>
        </row>
        <row r="1937">
          <cell r="A1937" t="str">
            <v>P06-00522-01-01</v>
          </cell>
        </row>
        <row r="1938">
          <cell r="A1938" t="str">
            <v>P06-00523</v>
          </cell>
        </row>
        <row r="1939">
          <cell r="A1939" t="str">
            <v>P06-00523-01</v>
          </cell>
        </row>
        <row r="1940">
          <cell r="A1940" t="str">
            <v>P06-00523-01-01</v>
          </cell>
        </row>
        <row r="1941">
          <cell r="A1941" t="str">
            <v>P06-00524</v>
          </cell>
        </row>
        <row r="1942">
          <cell r="A1942" t="str">
            <v>P06-00524-01</v>
          </cell>
        </row>
        <row r="1943">
          <cell r="A1943" t="str">
            <v>P06-00524-01-01</v>
          </cell>
        </row>
        <row r="1944">
          <cell r="A1944" t="str">
            <v>P06-00525</v>
          </cell>
        </row>
        <row r="1945">
          <cell r="A1945" t="str">
            <v>P06-00525-01</v>
          </cell>
        </row>
        <row r="1946">
          <cell r="A1946" t="str">
            <v>P06-00525-01-01</v>
          </cell>
        </row>
        <row r="1947">
          <cell r="A1947" t="str">
            <v>P06-00526</v>
          </cell>
        </row>
        <row r="1948">
          <cell r="A1948" t="str">
            <v>P06-00526-01</v>
          </cell>
        </row>
        <row r="1949">
          <cell r="A1949" t="str">
            <v>P06-00526-01-01</v>
          </cell>
        </row>
        <row r="1950">
          <cell r="A1950" t="str">
            <v>P06-00527</v>
          </cell>
        </row>
        <row r="1951">
          <cell r="A1951" t="str">
            <v>P06-00527-01</v>
          </cell>
        </row>
        <row r="1952">
          <cell r="A1952" t="str">
            <v>P06-00527-01-01</v>
          </cell>
        </row>
        <row r="1953">
          <cell r="A1953" t="str">
            <v>P06-00528</v>
          </cell>
        </row>
        <row r="1954">
          <cell r="A1954" t="str">
            <v>P06-00528-01</v>
          </cell>
        </row>
        <row r="1955">
          <cell r="A1955" t="str">
            <v>P06-00528-01-01</v>
          </cell>
        </row>
        <row r="1956">
          <cell r="A1956" t="str">
            <v>P06-00529</v>
          </cell>
        </row>
        <row r="1957">
          <cell r="A1957" t="str">
            <v>P06-00529-01</v>
          </cell>
        </row>
        <row r="1958">
          <cell r="A1958" t="str">
            <v>P06-00529-01-01</v>
          </cell>
        </row>
        <row r="1959">
          <cell r="A1959" t="str">
            <v>P06-00530</v>
          </cell>
        </row>
        <row r="1960">
          <cell r="A1960" t="str">
            <v>P06-00530-01</v>
          </cell>
        </row>
        <row r="1961">
          <cell r="A1961" t="str">
            <v>P06-00530-01-01</v>
          </cell>
        </row>
        <row r="1962">
          <cell r="A1962" t="str">
            <v>P06-00531</v>
          </cell>
        </row>
        <row r="1963">
          <cell r="A1963" t="str">
            <v>P06-00531-01</v>
          </cell>
        </row>
        <row r="1964">
          <cell r="A1964" t="str">
            <v>P06-00531-01-01</v>
          </cell>
        </row>
        <row r="1965">
          <cell r="A1965" t="str">
            <v>P06-00532</v>
          </cell>
        </row>
        <row r="1966">
          <cell r="A1966" t="str">
            <v>P06-00532-01</v>
          </cell>
        </row>
        <row r="1967">
          <cell r="A1967" t="str">
            <v>P06-00532-01-01</v>
          </cell>
        </row>
        <row r="1968">
          <cell r="A1968" t="str">
            <v>P06-00533</v>
          </cell>
        </row>
        <row r="1969">
          <cell r="A1969" t="str">
            <v>P06-00533-01</v>
          </cell>
        </row>
        <row r="1970">
          <cell r="A1970" t="str">
            <v>P06-00533-01-01</v>
          </cell>
        </row>
        <row r="1971">
          <cell r="A1971" t="str">
            <v>P06-00534</v>
          </cell>
        </row>
        <row r="1972">
          <cell r="A1972" t="str">
            <v>P06-00534-01</v>
          </cell>
        </row>
        <row r="1973">
          <cell r="A1973" t="str">
            <v>P06-00534-01-01</v>
          </cell>
        </row>
        <row r="1974">
          <cell r="A1974" t="str">
            <v>P06-00535</v>
          </cell>
        </row>
        <row r="1975">
          <cell r="A1975" t="str">
            <v>P06-00535-01</v>
          </cell>
        </row>
        <row r="1976">
          <cell r="A1976" t="str">
            <v>P06-00535-01-01</v>
          </cell>
        </row>
        <row r="1977">
          <cell r="A1977" t="str">
            <v>P06-00536</v>
          </cell>
        </row>
        <row r="1978">
          <cell r="A1978" t="str">
            <v>P06-00536-01</v>
          </cell>
        </row>
        <row r="1979">
          <cell r="A1979" t="str">
            <v>P06-00536-01-01</v>
          </cell>
        </row>
        <row r="1980">
          <cell r="A1980" t="str">
            <v>P06-00537</v>
          </cell>
        </row>
        <row r="1981">
          <cell r="A1981" t="str">
            <v>P06-00537-01</v>
          </cell>
        </row>
        <row r="1982">
          <cell r="A1982" t="str">
            <v>P06-00537-01-01</v>
          </cell>
        </row>
        <row r="1983">
          <cell r="A1983" t="str">
            <v>P06-00537-02</v>
          </cell>
        </row>
        <row r="1984">
          <cell r="A1984" t="str">
            <v>P06-00537-02-01</v>
          </cell>
        </row>
        <row r="1985">
          <cell r="A1985" t="str">
            <v>P06-00538</v>
          </cell>
        </row>
        <row r="1986">
          <cell r="A1986" t="str">
            <v>P06-00538-01</v>
          </cell>
        </row>
        <row r="1987">
          <cell r="A1987" t="str">
            <v>P06-00538-01-01</v>
          </cell>
        </row>
        <row r="1988">
          <cell r="A1988" t="str">
            <v>P06-00539</v>
          </cell>
        </row>
        <row r="1989">
          <cell r="A1989" t="str">
            <v>P06-00539-01</v>
          </cell>
        </row>
        <row r="1990">
          <cell r="A1990" t="str">
            <v>P06-00539-01-01</v>
          </cell>
        </row>
        <row r="1991">
          <cell r="A1991" t="str">
            <v>P06-00540</v>
          </cell>
        </row>
        <row r="1992">
          <cell r="A1992" t="str">
            <v>P06-00540-01</v>
          </cell>
        </row>
        <row r="1993">
          <cell r="A1993" t="str">
            <v>P06-00540-01-01</v>
          </cell>
        </row>
        <row r="1994">
          <cell r="A1994" t="str">
            <v>P06-00541</v>
          </cell>
        </row>
        <row r="1995">
          <cell r="A1995" t="str">
            <v>P06-00541-01</v>
          </cell>
        </row>
        <row r="1996">
          <cell r="A1996" t="str">
            <v>P06-00541-01-01</v>
          </cell>
        </row>
        <row r="1997">
          <cell r="A1997" t="str">
            <v>P06-00541-02</v>
          </cell>
        </row>
        <row r="1998">
          <cell r="A1998" t="str">
            <v>P06-00541-02-01</v>
          </cell>
        </row>
        <row r="1999">
          <cell r="A1999" t="str">
            <v>P06-00542</v>
          </cell>
        </row>
        <row r="2000">
          <cell r="A2000" t="str">
            <v>P06-00542-01</v>
          </cell>
        </row>
        <row r="2001">
          <cell r="A2001" t="str">
            <v>P06-00542-01-01</v>
          </cell>
        </row>
        <row r="2002">
          <cell r="A2002" t="str">
            <v>P06-00543</v>
          </cell>
        </row>
        <row r="2003">
          <cell r="A2003" t="str">
            <v>P06-00543-01</v>
          </cell>
        </row>
        <row r="2004">
          <cell r="A2004" t="str">
            <v>P06-00543-01-01</v>
          </cell>
        </row>
        <row r="2005">
          <cell r="A2005" t="str">
            <v>P06-00544</v>
          </cell>
        </row>
        <row r="2006">
          <cell r="A2006" t="str">
            <v>P06-00544-01</v>
          </cell>
        </row>
        <row r="2007">
          <cell r="A2007" t="str">
            <v>P06-00544-01-01</v>
          </cell>
        </row>
        <row r="2008">
          <cell r="A2008" t="str">
            <v>P06-00545</v>
          </cell>
        </row>
        <row r="2009">
          <cell r="A2009" t="str">
            <v>P06-00545-01</v>
          </cell>
        </row>
        <row r="2010">
          <cell r="A2010" t="str">
            <v>P06-00545-01-01</v>
          </cell>
        </row>
        <row r="2011">
          <cell r="A2011" t="str">
            <v>P06-00546</v>
          </cell>
        </row>
        <row r="2012">
          <cell r="A2012" t="str">
            <v>P06-00546-01</v>
          </cell>
        </row>
        <row r="2013">
          <cell r="A2013" t="str">
            <v>P06-00546-01-01</v>
          </cell>
        </row>
        <row r="2014">
          <cell r="A2014" t="str">
            <v>P06-00547</v>
          </cell>
        </row>
        <row r="2015">
          <cell r="A2015" t="str">
            <v>P06-00547-01</v>
          </cell>
        </row>
        <row r="2016">
          <cell r="A2016" t="str">
            <v>P06-00547-01-01</v>
          </cell>
        </row>
        <row r="2017">
          <cell r="A2017" t="str">
            <v>P06-00548</v>
          </cell>
        </row>
        <row r="2018">
          <cell r="A2018" t="str">
            <v>P06-00548-01</v>
          </cell>
        </row>
        <row r="2019">
          <cell r="A2019" t="str">
            <v>P06-00548-01-01</v>
          </cell>
        </row>
        <row r="2020">
          <cell r="A2020" t="str">
            <v>P06-00548-02</v>
          </cell>
        </row>
        <row r="2021">
          <cell r="A2021" t="str">
            <v>P06-00548-02-01</v>
          </cell>
        </row>
        <row r="2022">
          <cell r="A2022" t="str">
            <v>P06-00549</v>
          </cell>
        </row>
        <row r="2023">
          <cell r="A2023" t="str">
            <v>P06-00549-01</v>
          </cell>
        </row>
        <row r="2024">
          <cell r="A2024" t="str">
            <v>P06-00549-01-01</v>
          </cell>
        </row>
        <row r="2025">
          <cell r="A2025" t="str">
            <v>P06-00549-02</v>
          </cell>
        </row>
        <row r="2026">
          <cell r="A2026" t="str">
            <v>P06-00549-02-01</v>
          </cell>
        </row>
        <row r="2027">
          <cell r="A2027" t="str">
            <v>P06-00550</v>
          </cell>
        </row>
        <row r="2028">
          <cell r="A2028" t="str">
            <v>P06-00550-01</v>
          </cell>
        </row>
        <row r="2029">
          <cell r="A2029" t="str">
            <v>P06-00550-01-01</v>
          </cell>
        </row>
        <row r="2030">
          <cell r="A2030" t="str">
            <v>P06-00551</v>
          </cell>
        </row>
        <row r="2031">
          <cell r="A2031" t="str">
            <v>P06-00551-01</v>
          </cell>
        </row>
        <row r="2032">
          <cell r="A2032" t="str">
            <v>P06-00551-01-01</v>
          </cell>
        </row>
        <row r="2033">
          <cell r="A2033" t="str">
            <v>P06-00552</v>
          </cell>
        </row>
        <row r="2034">
          <cell r="A2034" t="str">
            <v>P06-00552-01</v>
          </cell>
        </row>
        <row r="2035">
          <cell r="A2035" t="str">
            <v>P06-00552-01-01</v>
          </cell>
        </row>
        <row r="2036">
          <cell r="A2036" t="str">
            <v>P06-00553</v>
          </cell>
        </row>
        <row r="2037">
          <cell r="A2037" t="str">
            <v>P06-00553-01</v>
          </cell>
        </row>
        <row r="2038">
          <cell r="A2038" t="str">
            <v>P06-00553-01-01</v>
          </cell>
        </row>
        <row r="2039">
          <cell r="A2039" t="str">
            <v>P06-00554</v>
          </cell>
        </row>
        <row r="2040">
          <cell r="A2040" t="str">
            <v>P06-00554-01</v>
          </cell>
        </row>
        <row r="2041">
          <cell r="A2041" t="str">
            <v>P06-00554-01-01</v>
          </cell>
        </row>
        <row r="2042">
          <cell r="A2042" t="str">
            <v>P06-00555</v>
          </cell>
        </row>
        <row r="2043">
          <cell r="A2043" t="str">
            <v>P06-00555-01</v>
          </cell>
        </row>
        <row r="2044">
          <cell r="A2044" t="str">
            <v>P06-00555-01-01</v>
          </cell>
        </row>
        <row r="2045">
          <cell r="A2045" t="str">
            <v>P06-00556</v>
          </cell>
        </row>
        <row r="2046">
          <cell r="A2046" t="str">
            <v>P06-00556-01</v>
          </cell>
        </row>
        <row r="2047">
          <cell r="A2047" t="str">
            <v>P06-00556-01-01</v>
          </cell>
        </row>
        <row r="2048">
          <cell r="A2048" t="str">
            <v>P06-00557</v>
          </cell>
        </row>
        <row r="2049">
          <cell r="A2049" t="str">
            <v>P06-00557-01</v>
          </cell>
        </row>
        <row r="2050">
          <cell r="A2050" t="str">
            <v>P06-00557-01-01</v>
          </cell>
        </row>
        <row r="2051">
          <cell r="A2051" t="str">
            <v>P06-00558</v>
          </cell>
        </row>
        <row r="2052">
          <cell r="A2052" t="str">
            <v>P06-00558-01</v>
          </cell>
        </row>
        <row r="2053">
          <cell r="A2053" t="str">
            <v>P06-00558-01-01</v>
          </cell>
        </row>
        <row r="2054">
          <cell r="A2054" t="str">
            <v>P06-00558-02</v>
          </cell>
        </row>
        <row r="2055">
          <cell r="A2055" t="str">
            <v>P06-00558-02-01</v>
          </cell>
        </row>
        <row r="2056">
          <cell r="A2056" t="str">
            <v>P06-00559</v>
          </cell>
        </row>
        <row r="2057">
          <cell r="A2057" t="str">
            <v>P06-00559-01</v>
          </cell>
        </row>
        <row r="2058">
          <cell r="A2058" t="str">
            <v>P06-00559-01-01</v>
          </cell>
        </row>
        <row r="2059">
          <cell r="A2059" t="str">
            <v>P06-00560</v>
          </cell>
        </row>
        <row r="2060">
          <cell r="A2060" t="str">
            <v>P06-00560-01</v>
          </cell>
        </row>
        <row r="2061">
          <cell r="A2061" t="str">
            <v>P06-00560-01-01</v>
          </cell>
        </row>
        <row r="2062">
          <cell r="A2062" t="str">
            <v>P06-00561</v>
          </cell>
        </row>
        <row r="2063">
          <cell r="A2063" t="str">
            <v>P06-00561-01</v>
          </cell>
        </row>
        <row r="2064">
          <cell r="A2064" t="str">
            <v>P06-00561-01-01</v>
          </cell>
        </row>
        <row r="2065">
          <cell r="A2065" t="str">
            <v>P06-00562</v>
          </cell>
        </row>
        <row r="2066">
          <cell r="A2066" t="str">
            <v>P06-00562-01</v>
          </cell>
        </row>
        <row r="2067">
          <cell r="A2067" t="str">
            <v>P06-00562-01-01</v>
          </cell>
        </row>
        <row r="2068">
          <cell r="A2068" t="str">
            <v>P06-00563</v>
          </cell>
        </row>
        <row r="2069">
          <cell r="A2069" t="str">
            <v>P06-00563-01</v>
          </cell>
        </row>
        <row r="2070">
          <cell r="A2070" t="str">
            <v>P06-00563-01-01</v>
          </cell>
        </row>
        <row r="2071">
          <cell r="A2071" t="str">
            <v>P06-00563-02</v>
          </cell>
        </row>
        <row r="2072">
          <cell r="A2072" t="str">
            <v>P06-00563-02-01</v>
          </cell>
        </row>
        <row r="2073">
          <cell r="A2073" t="str">
            <v>P06-00564</v>
          </cell>
        </row>
        <row r="2074">
          <cell r="A2074" t="str">
            <v>P06-00564-01</v>
          </cell>
        </row>
        <row r="2075">
          <cell r="A2075" t="str">
            <v>P06-00564-01-01</v>
          </cell>
        </row>
        <row r="2076">
          <cell r="A2076" t="str">
            <v>P06-00565</v>
          </cell>
        </row>
        <row r="2077">
          <cell r="A2077" t="str">
            <v>P06-00565-01</v>
          </cell>
        </row>
        <row r="2078">
          <cell r="A2078" t="str">
            <v>P06-00565-01-01</v>
          </cell>
        </row>
        <row r="2079">
          <cell r="A2079" t="str">
            <v>P06-00565-02</v>
          </cell>
        </row>
        <row r="2080">
          <cell r="A2080" t="str">
            <v>P06-00565-02-01</v>
          </cell>
        </row>
        <row r="2081">
          <cell r="A2081" t="str">
            <v>P06-00566</v>
          </cell>
        </row>
        <row r="2082">
          <cell r="A2082" t="str">
            <v>P06-00566-01</v>
          </cell>
        </row>
        <row r="2083">
          <cell r="A2083" t="str">
            <v>P06-00566-01-01</v>
          </cell>
        </row>
        <row r="2084">
          <cell r="A2084" t="str">
            <v>P06-00566-02</v>
          </cell>
        </row>
        <row r="2085">
          <cell r="A2085" t="str">
            <v>P06-00566-02-01</v>
          </cell>
        </row>
        <row r="2086">
          <cell r="A2086" t="str">
            <v>P06-00567</v>
          </cell>
        </row>
        <row r="2087">
          <cell r="A2087" t="str">
            <v>P06-00567-01</v>
          </cell>
        </row>
        <row r="2088">
          <cell r="A2088" t="str">
            <v>P06-00567-01-01</v>
          </cell>
        </row>
        <row r="2089">
          <cell r="A2089" t="str">
            <v>P06-00568</v>
          </cell>
        </row>
        <row r="2090">
          <cell r="A2090" t="str">
            <v>P06-00568-01</v>
          </cell>
        </row>
        <row r="2091">
          <cell r="A2091" t="str">
            <v>P06-00568-01-01</v>
          </cell>
        </row>
        <row r="2092">
          <cell r="A2092" t="str">
            <v>P06-00569</v>
          </cell>
        </row>
        <row r="2093">
          <cell r="A2093" t="str">
            <v>P06-00569-01</v>
          </cell>
        </row>
        <row r="2094">
          <cell r="A2094" t="str">
            <v>P06-00569-01-01</v>
          </cell>
        </row>
        <row r="2095">
          <cell r="A2095" t="str">
            <v>P06-00570</v>
          </cell>
        </row>
        <row r="2096">
          <cell r="A2096" t="str">
            <v>P06-00570-01</v>
          </cell>
        </row>
        <row r="2097">
          <cell r="A2097" t="str">
            <v>P06-00570-01-01</v>
          </cell>
        </row>
        <row r="2098">
          <cell r="A2098" t="str">
            <v>P06-00570-02</v>
          </cell>
        </row>
        <row r="2099">
          <cell r="A2099" t="str">
            <v>P06-00570-02-01</v>
          </cell>
        </row>
        <row r="2100">
          <cell r="A2100" t="str">
            <v>P06-00571</v>
          </cell>
        </row>
        <row r="2101">
          <cell r="A2101" t="str">
            <v>P06-00571-01</v>
          </cell>
        </row>
        <row r="2102">
          <cell r="A2102" t="str">
            <v>P06-00571-01-01</v>
          </cell>
        </row>
        <row r="2103">
          <cell r="A2103" t="str">
            <v>P06-00572</v>
          </cell>
        </row>
        <row r="2104">
          <cell r="A2104" t="str">
            <v>P06-00572-01</v>
          </cell>
        </row>
        <row r="2105">
          <cell r="A2105" t="str">
            <v>P06-00572-01-01</v>
          </cell>
        </row>
        <row r="2106">
          <cell r="A2106" t="str">
            <v>P06-00573</v>
          </cell>
        </row>
        <row r="2107">
          <cell r="A2107" t="str">
            <v>P06-00573-01</v>
          </cell>
        </row>
        <row r="2108">
          <cell r="A2108" t="str">
            <v>P06-00573-01-01</v>
          </cell>
        </row>
        <row r="2109">
          <cell r="A2109" t="str">
            <v>P06-00573-02</v>
          </cell>
        </row>
        <row r="2110">
          <cell r="A2110" t="str">
            <v>P06-00573-02-01</v>
          </cell>
        </row>
        <row r="2111">
          <cell r="A2111" t="str">
            <v>P06-00574</v>
          </cell>
        </row>
        <row r="2112">
          <cell r="A2112" t="str">
            <v>P06-00574-01</v>
          </cell>
        </row>
        <row r="2113">
          <cell r="A2113" t="str">
            <v>P06-00574-01-01</v>
          </cell>
        </row>
        <row r="2114">
          <cell r="A2114" t="str">
            <v>P06-00575</v>
          </cell>
        </row>
        <row r="2115">
          <cell r="A2115" t="str">
            <v>P06-00575-01</v>
          </cell>
        </row>
        <row r="2116">
          <cell r="A2116" t="str">
            <v>P06-00575-01-01</v>
          </cell>
        </row>
        <row r="2117">
          <cell r="A2117" t="str">
            <v>P06-00576</v>
          </cell>
        </row>
        <row r="2118">
          <cell r="A2118" t="str">
            <v>P06-00576-01</v>
          </cell>
        </row>
        <row r="2119">
          <cell r="A2119" t="str">
            <v>P06-00576-01-01</v>
          </cell>
        </row>
        <row r="2120">
          <cell r="A2120" t="str">
            <v>P06-00577</v>
          </cell>
        </row>
        <row r="2121">
          <cell r="A2121" t="str">
            <v>P06-00577-01</v>
          </cell>
        </row>
        <row r="2122">
          <cell r="A2122" t="str">
            <v>P06-00577-01-01</v>
          </cell>
        </row>
        <row r="2123">
          <cell r="A2123" t="str">
            <v>P06-00577-02</v>
          </cell>
        </row>
        <row r="2124">
          <cell r="A2124" t="str">
            <v>P06-00577-02-01</v>
          </cell>
        </row>
        <row r="2125">
          <cell r="A2125" t="str">
            <v>P06-00578</v>
          </cell>
        </row>
        <row r="2126">
          <cell r="A2126" t="str">
            <v>P06-00578-01</v>
          </cell>
        </row>
        <row r="2127">
          <cell r="A2127" t="str">
            <v>P06-00578-01-01</v>
          </cell>
        </row>
        <row r="2128">
          <cell r="A2128" t="str">
            <v>P06-00578-02</v>
          </cell>
        </row>
        <row r="2129">
          <cell r="A2129" t="str">
            <v>P06-00578-02-01</v>
          </cell>
        </row>
        <row r="2130">
          <cell r="A2130" t="str">
            <v>P06-00579</v>
          </cell>
        </row>
        <row r="2131">
          <cell r="A2131" t="str">
            <v>P06-00579-01</v>
          </cell>
        </row>
        <row r="2132">
          <cell r="A2132" t="str">
            <v>P06-00579-01-01</v>
          </cell>
        </row>
        <row r="2133">
          <cell r="A2133" t="str">
            <v>P06-00580</v>
          </cell>
        </row>
        <row r="2134">
          <cell r="A2134" t="str">
            <v>P06-00580-01</v>
          </cell>
        </row>
        <row r="2135">
          <cell r="A2135" t="str">
            <v>P06-00580-01-01</v>
          </cell>
        </row>
        <row r="2136">
          <cell r="A2136" t="str">
            <v>P06-00580-02</v>
          </cell>
        </row>
        <row r="2137">
          <cell r="A2137" t="str">
            <v>P06-00580-02-01</v>
          </cell>
        </row>
        <row r="2138">
          <cell r="A2138" t="str">
            <v>P06-00581</v>
          </cell>
        </row>
        <row r="2139">
          <cell r="A2139" t="str">
            <v>P06-00581-01</v>
          </cell>
        </row>
        <row r="2140">
          <cell r="A2140" t="str">
            <v>P06-00581-01-01</v>
          </cell>
        </row>
        <row r="2141">
          <cell r="A2141" t="str">
            <v>P06-00582</v>
          </cell>
        </row>
        <row r="2142">
          <cell r="A2142" t="str">
            <v>P06-00582-01</v>
          </cell>
        </row>
        <row r="2143">
          <cell r="A2143" t="str">
            <v>P06-00582-01-01</v>
          </cell>
        </row>
        <row r="2144">
          <cell r="A2144" t="str">
            <v>P06-00583</v>
          </cell>
        </row>
        <row r="2145">
          <cell r="A2145" t="str">
            <v>P06-00583-01</v>
          </cell>
        </row>
        <row r="2146">
          <cell r="A2146" t="str">
            <v>P06-00583-01-01</v>
          </cell>
        </row>
        <row r="2147">
          <cell r="A2147" t="str">
            <v>P06-00584</v>
          </cell>
        </row>
        <row r="2148">
          <cell r="A2148" t="str">
            <v>P06-00584-01</v>
          </cell>
        </row>
        <row r="2149">
          <cell r="A2149" t="str">
            <v>P06-00584-01-01</v>
          </cell>
        </row>
        <row r="2150">
          <cell r="A2150" t="str">
            <v>P06-00585</v>
          </cell>
        </row>
        <row r="2151">
          <cell r="A2151" t="str">
            <v>P06-00585-01</v>
          </cell>
        </row>
        <row r="2152">
          <cell r="A2152" t="str">
            <v>P06-00585-01-01</v>
          </cell>
        </row>
        <row r="2153">
          <cell r="A2153" t="str">
            <v>P06-00586</v>
          </cell>
        </row>
        <row r="2154">
          <cell r="A2154" t="str">
            <v>P06-00586-01</v>
          </cell>
        </row>
        <row r="2155">
          <cell r="A2155" t="str">
            <v>P06-00586-01-01</v>
          </cell>
        </row>
        <row r="2156">
          <cell r="A2156" t="str">
            <v>P06-00587</v>
          </cell>
        </row>
        <row r="2157">
          <cell r="A2157" t="str">
            <v>P06-00587-01</v>
          </cell>
        </row>
        <row r="2158">
          <cell r="A2158" t="str">
            <v>P06-00587-01-01</v>
          </cell>
        </row>
        <row r="2159">
          <cell r="A2159" t="str">
            <v>P06-00587-02</v>
          </cell>
        </row>
        <row r="2160">
          <cell r="A2160" t="str">
            <v>P06-00587-02-01</v>
          </cell>
        </row>
        <row r="2161">
          <cell r="A2161" t="str">
            <v>P06-00588</v>
          </cell>
        </row>
        <row r="2162">
          <cell r="A2162" t="str">
            <v>P06-00588-01</v>
          </cell>
        </row>
        <row r="2163">
          <cell r="A2163" t="str">
            <v>P06-00588-01-01</v>
          </cell>
        </row>
        <row r="2164">
          <cell r="A2164" t="str">
            <v>P06-00589</v>
          </cell>
        </row>
        <row r="2165">
          <cell r="A2165" t="str">
            <v>P06-00589-01</v>
          </cell>
        </row>
        <row r="2166">
          <cell r="A2166" t="str">
            <v>P06-00589-01-01</v>
          </cell>
        </row>
        <row r="2167">
          <cell r="A2167" t="str">
            <v>P06-00589-02</v>
          </cell>
        </row>
        <row r="2168">
          <cell r="A2168" t="str">
            <v>P06-00589-02-01</v>
          </cell>
        </row>
        <row r="2169">
          <cell r="A2169" t="str">
            <v>P06-00590</v>
          </cell>
        </row>
        <row r="2170">
          <cell r="A2170" t="str">
            <v>P06-00590-01</v>
          </cell>
        </row>
        <row r="2171">
          <cell r="A2171" t="str">
            <v>P06-00590-01-01</v>
          </cell>
        </row>
        <row r="2172">
          <cell r="A2172" t="str">
            <v>P06-00590-02</v>
          </cell>
        </row>
        <row r="2173">
          <cell r="A2173" t="str">
            <v>P06-00590-02-01</v>
          </cell>
        </row>
        <row r="2174">
          <cell r="A2174" t="str">
            <v>P06-00591</v>
          </cell>
        </row>
        <row r="2175">
          <cell r="A2175" t="str">
            <v>P06-00591-01</v>
          </cell>
        </row>
        <row r="2176">
          <cell r="A2176" t="str">
            <v>P06-00591-01-01</v>
          </cell>
        </row>
        <row r="2177">
          <cell r="A2177" t="str">
            <v>P06-00592</v>
          </cell>
        </row>
        <row r="2178">
          <cell r="A2178" t="str">
            <v>P06-00592-01</v>
          </cell>
        </row>
        <row r="2179">
          <cell r="A2179" t="str">
            <v>P06-00592-01-01</v>
          </cell>
        </row>
        <row r="2180">
          <cell r="A2180" t="str">
            <v>P06-00592-02</v>
          </cell>
        </row>
        <row r="2181">
          <cell r="A2181" t="str">
            <v>P06-00592-02-01</v>
          </cell>
        </row>
        <row r="2182">
          <cell r="A2182" t="str">
            <v>P06-00593</v>
          </cell>
        </row>
        <row r="2183">
          <cell r="A2183" t="str">
            <v>P06-00593-01</v>
          </cell>
        </row>
        <row r="2184">
          <cell r="A2184" t="str">
            <v>P06-00593-01-01</v>
          </cell>
        </row>
        <row r="2185">
          <cell r="A2185" t="str">
            <v>P06-00594</v>
          </cell>
        </row>
        <row r="2186">
          <cell r="A2186" t="str">
            <v>P06-00594-01</v>
          </cell>
        </row>
        <row r="2187">
          <cell r="A2187" t="str">
            <v>P06-00594-01-01</v>
          </cell>
        </row>
        <row r="2188">
          <cell r="A2188" t="str">
            <v>P06-00595</v>
          </cell>
        </row>
        <row r="2189">
          <cell r="A2189" t="str">
            <v>P06-00595-01</v>
          </cell>
        </row>
        <row r="2190">
          <cell r="A2190" t="str">
            <v>P06-00595-01-01</v>
          </cell>
        </row>
        <row r="2191">
          <cell r="A2191" t="str">
            <v>P06-00595-02</v>
          </cell>
        </row>
        <row r="2192">
          <cell r="A2192" t="str">
            <v>P06-00595-02-01</v>
          </cell>
        </row>
        <row r="2193">
          <cell r="A2193" t="str">
            <v>P06-00596</v>
          </cell>
        </row>
        <row r="2194">
          <cell r="A2194" t="str">
            <v>P06-00596-01</v>
          </cell>
        </row>
        <row r="2195">
          <cell r="A2195" t="str">
            <v>P06-00596-01-01</v>
          </cell>
        </row>
        <row r="2196">
          <cell r="A2196" t="str">
            <v>P06-00597</v>
          </cell>
        </row>
        <row r="2197">
          <cell r="A2197" t="str">
            <v>P06-00597-01</v>
          </cell>
        </row>
        <row r="2198">
          <cell r="A2198" t="str">
            <v>P06-00597-01-01</v>
          </cell>
        </row>
        <row r="2199">
          <cell r="A2199" t="str">
            <v>P06-00598</v>
          </cell>
        </row>
        <row r="2200">
          <cell r="A2200" t="str">
            <v>P06-00598-01</v>
          </cell>
        </row>
        <row r="2201">
          <cell r="A2201" t="str">
            <v>P06-00598-01-01</v>
          </cell>
        </row>
        <row r="2202">
          <cell r="A2202" t="str">
            <v>P06-00599</v>
          </cell>
        </row>
        <row r="2203">
          <cell r="A2203" t="str">
            <v>P06-00599-01</v>
          </cell>
        </row>
        <row r="2204">
          <cell r="A2204" t="str">
            <v>P06-00599-01-01</v>
          </cell>
        </row>
        <row r="2205">
          <cell r="A2205" t="str">
            <v>P06-00599-02</v>
          </cell>
        </row>
        <row r="2206">
          <cell r="A2206" t="str">
            <v>P06-00599-02-01</v>
          </cell>
        </row>
        <row r="2207">
          <cell r="A2207" t="str">
            <v>P06-00600</v>
          </cell>
        </row>
        <row r="2208">
          <cell r="A2208" t="str">
            <v>P06-00600-01</v>
          </cell>
        </row>
        <row r="2209">
          <cell r="A2209" t="str">
            <v>P06-00600-01-01</v>
          </cell>
        </row>
        <row r="2210">
          <cell r="A2210" t="str">
            <v>P06-00601</v>
          </cell>
        </row>
        <row r="2211">
          <cell r="A2211" t="str">
            <v>P06-00601-01</v>
          </cell>
        </row>
        <row r="2212">
          <cell r="A2212" t="str">
            <v>P06-00601-01-01</v>
          </cell>
        </row>
        <row r="2213">
          <cell r="A2213" t="str">
            <v>P06-00601-02</v>
          </cell>
        </row>
        <row r="2214">
          <cell r="A2214" t="str">
            <v>P06-00601-02-01</v>
          </cell>
        </row>
        <row r="2215">
          <cell r="A2215" t="str">
            <v>P06-00602</v>
          </cell>
        </row>
        <row r="2216">
          <cell r="A2216" t="str">
            <v>P06-00602-01</v>
          </cell>
        </row>
        <row r="2217">
          <cell r="A2217" t="str">
            <v>P06-00602-01-01</v>
          </cell>
        </row>
        <row r="2218">
          <cell r="A2218" t="str">
            <v>P06-00602-02</v>
          </cell>
        </row>
        <row r="2219">
          <cell r="A2219" t="str">
            <v>P06-00602-02-01</v>
          </cell>
        </row>
        <row r="2220">
          <cell r="A2220" t="str">
            <v>P06-00603</v>
          </cell>
        </row>
        <row r="2221">
          <cell r="A2221" t="str">
            <v>P06-00603-01</v>
          </cell>
        </row>
        <row r="2222">
          <cell r="A2222" t="str">
            <v>P06-00603-01-01</v>
          </cell>
        </row>
        <row r="2223">
          <cell r="A2223" t="str">
            <v>P06-00603-02</v>
          </cell>
        </row>
        <row r="2224">
          <cell r="A2224" t="str">
            <v>P06-00603-02-01</v>
          </cell>
        </row>
        <row r="2225">
          <cell r="A2225" t="str">
            <v>P06-00604</v>
          </cell>
        </row>
        <row r="2226">
          <cell r="A2226" t="str">
            <v>P06-00604-01</v>
          </cell>
        </row>
        <row r="2227">
          <cell r="A2227" t="str">
            <v>P06-00604-01-01</v>
          </cell>
        </row>
        <row r="2228">
          <cell r="A2228" t="str">
            <v>P06-00605</v>
          </cell>
        </row>
        <row r="2229">
          <cell r="A2229" t="str">
            <v>P06-00605-01</v>
          </cell>
        </row>
        <row r="2230">
          <cell r="A2230" t="str">
            <v>P06-00605-01-01</v>
          </cell>
        </row>
        <row r="2231">
          <cell r="A2231" t="str">
            <v>P06-00606</v>
          </cell>
        </row>
        <row r="2232">
          <cell r="A2232" t="str">
            <v>P06-00606-01</v>
          </cell>
        </row>
        <row r="2233">
          <cell r="A2233" t="str">
            <v>P06-00606-01-01</v>
          </cell>
        </row>
        <row r="2234">
          <cell r="A2234" t="str">
            <v>P06-00607</v>
          </cell>
        </row>
        <row r="2235">
          <cell r="A2235" t="str">
            <v>P06-00607-01</v>
          </cell>
        </row>
        <row r="2236">
          <cell r="A2236" t="str">
            <v>P06-00607-01-01</v>
          </cell>
        </row>
        <row r="2237">
          <cell r="A2237" t="str">
            <v>P06-00608</v>
          </cell>
        </row>
        <row r="2238">
          <cell r="A2238" t="str">
            <v>P06-00608-01</v>
          </cell>
        </row>
        <row r="2239">
          <cell r="A2239" t="str">
            <v>P06-00608-01-01</v>
          </cell>
        </row>
        <row r="2240">
          <cell r="A2240" t="str">
            <v>P06-00608-02</v>
          </cell>
        </row>
        <row r="2241">
          <cell r="A2241" t="str">
            <v>P06-00608-02-01</v>
          </cell>
        </row>
        <row r="2242">
          <cell r="A2242" t="str">
            <v>P06-00609</v>
          </cell>
        </row>
        <row r="2243">
          <cell r="A2243" t="str">
            <v>P06-00609-01</v>
          </cell>
        </row>
        <row r="2244">
          <cell r="A2244" t="str">
            <v>P06-00609-01-01</v>
          </cell>
        </row>
        <row r="2245">
          <cell r="A2245" t="str">
            <v>P06-00609-02</v>
          </cell>
        </row>
        <row r="2246">
          <cell r="A2246" t="str">
            <v>P06-00609-02-01</v>
          </cell>
        </row>
        <row r="2247">
          <cell r="A2247" t="str">
            <v>P06-00610</v>
          </cell>
        </row>
        <row r="2248">
          <cell r="A2248" t="str">
            <v>P06-00610-01</v>
          </cell>
        </row>
        <row r="2249">
          <cell r="A2249" t="str">
            <v>P06-00610-01-01</v>
          </cell>
        </row>
        <row r="2250">
          <cell r="A2250" t="str">
            <v>P06-00611</v>
          </cell>
        </row>
        <row r="2251">
          <cell r="A2251" t="str">
            <v>P06-00611-01</v>
          </cell>
        </row>
        <row r="2252">
          <cell r="A2252" t="str">
            <v>P06-00611-01-01</v>
          </cell>
        </row>
        <row r="2253">
          <cell r="A2253" t="str">
            <v>P06-00612</v>
          </cell>
        </row>
        <row r="2254">
          <cell r="A2254" t="str">
            <v>P06-00612-01</v>
          </cell>
        </row>
        <row r="2255">
          <cell r="A2255" t="str">
            <v>P06-00612-01-01</v>
          </cell>
        </row>
        <row r="2256">
          <cell r="A2256" t="str">
            <v>P06-00612-02</v>
          </cell>
        </row>
        <row r="2257">
          <cell r="A2257" t="str">
            <v>P06-00612-02-01</v>
          </cell>
        </row>
        <row r="2258">
          <cell r="A2258" t="str">
            <v>P06-00613</v>
          </cell>
        </row>
        <row r="2259">
          <cell r="A2259" t="str">
            <v>P06-00613-01</v>
          </cell>
        </row>
        <row r="2260">
          <cell r="A2260" t="str">
            <v>P06-00613-01-01</v>
          </cell>
        </row>
        <row r="2261">
          <cell r="A2261" t="str">
            <v>P06-00613-02</v>
          </cell>
        </row>
        <row r="2262">
          <cell r="A2262" t="str">
            <v>P06-00613-02-01</v>
          </cell>
        </row>
        <row r="2263">
          <cell r="A2263" t="str">
            <v>P06-00614</v>
          </cell>
        </row>
        <row r="2264">
          <cell r="A2264" t="str">
            <v>P06-00614-01</v>
          </cell>
        </row>
        <row r="2265">
          <cell r="A2265" t="str">
            <v>P06-00614-01-01</v>
          </cell>
        </row>
        <row r="2266">
          <cell r="A2266" t="str">
            <v>P06-00614-02</v>
          </cell>
        </row>
        <row r="2267">
          <cell r="A2267" t="str">
            <v>P06-00614-02-01</v>
          </cell>
        </row>
        <row r="2268">
          <cell r="A2268" t="str">
            <v>P06-00615</v>
          </cell>
        </row>
        <row r="2269">
          <cell r="A2269" t="str">
            <v>P06-00615-01</v>
          </cell>
        </row>
        <row r="2270">
          <cell r="A2270" t="str">
            <v>P06-00615-01-01</v>
          </cell>
        </row>
        <row r="2271">
          <cell r="A2271" t="str">
            <v>P06-00616</v>
          </cell>
        </row>
        <row r="2272">
          <cell r="A2272" t="str">
            <v>P06-00616-01</v>
          </cell>
        </row>
        <row r="2273">
          <cell r="A2273" t="str">
            <v>P06-00616-01-01</v>
          </cell>
        </row>
        <row r="2274">
          <cell r="A2274" t="str">
            <v>P06-00616-02</v>
          </cell>
        </row>
        <row r="2275">
          <cell r="A2275" t="str">
            <v>P06-00616-02-01</v>
          </cell>
        </row>
        <row r="2276">
          <cell r="A2276" t="str">
            <v>P06-00617</v>
          </cell>
        </row>
        <row r="2277">
          <cell r="A2277" t="str">
            <v>P06-00617-01</v>
          </cell>
        </row>
        <row r="2278">
          <cell r="A2278" t="str">
            <v>P06-00617-01-01</v>
          </cell>
        </row>
        <row r="2279">
          <cell r="A2279" t="str">
            <v>P06-00618</v>
          </cell>
        </row>
        <row r="2280">
          <cell r="A2280" t="str">
            <v>P06-00618-01</v>
          </cell>
        </row>
        <row r="2281">
          <cell r="A2281" t="str">
            <v>P06-00618-01-01</v>
          </cell>
        </row>
        <row r="2282">
          <cell r="A2282" t="str">
            <v>P06-00618-02</v>
          </cell>
        </row>
        <row r="2283">
          <cell r="A2283" t="str">
            <v>P06-00618-02-01</v>
          </cell>
        </row>
        <row r="2284">
          <cell r="A2284" t="str">
            <v>P06-00619</v>
          </cell>
        </row>
        <row r="2285">
          <cell r="A2285" t="str">
            <v>P06-00619-01</v>
          </cell>
        </row>
        <row r="2286">
          <cell r="A2286" t="str">
            <v>P06-00619-01-01</v>
          </cell>
        </row>
        <row r="2287">
          <cell r="A2287" t="str">
            <v>P06-00620</v>
          </cell>
        </row>
        <row r="2288">
          <cell r="A2288" t="str">
            <v>P06-00620-01</v>
          </cell>
        </row>
        <row r="2289">
          <cell r="A2289" t="str">
            <v>P06-00620-01-01</v>
          </cell>
        </row>
        <row r="2290">
          <cell r="A2290" t="str">
            <v>P06-00621</v>
          </cell>
        </row>
        <row r="2291">
          <cell r="A2291" t="str">
            <v>P06-00621-01</v>
          </cell>
        </row>
        <row r="2292">
          <cell r="A2292" t="str">
            <v>P06-00621-01-01</v>
          </cell>
        </row>
        <row r="2293">
          <cell r="A2293" t="str">
            <v>P06-00621-02</v>
          </cell>
        </row>
        <row r="2294">
          <cell r="A2294" t="str">
            <v>P06-00621-02-01</v>
          </cell>
        </row>
        <row r="2295">
          <cell r="A2295" t="str">
            <v>P06-00622</v>
          </cell>
        </row>
        <row r="2296">
          <cell r="A2296" t="str">
            <v>P06-00622-01</v>
          </cell>
        </row>
        <row r="2297">
          <cell r="A2297" t="str">
            <v>P06-00622-01-01</v>
          </cell>
        </row>
        <row r="2298">
          <cell r="A2298" t="str">
            <v>P06-00623</v>
          </cell>
        </row>
        <row r="2299">
          <cell r="A2299" t="str">
            <v>P06-00623-01</v>
          </cell>
        </row>
        <row r="2300">
          <cell r="A2300" t="str">
            <v>P06-00623-01-01</v>
          </cell>
        </row>
        <row r="2301">
          <cell r="A2301" t="str">
            <v>P06-00624</v>
          </cell>
        </row>
        <row r="2302">
          <cell r="A2302" t="str">
            <v>P06-00624-01</v>
          </cell>
        </row>
        <row r="2303">
          <cell r="A2303" t="str">
            <v>P06-00624-01-01</v>
          </cell>
        </row>
        <row r="2304">
          <cell r="A2304" t="str">
            <v>P06-00625</v>
          </cell>
        </row>
        <row r="2305">
          <cell r="A2305" t="str">
            <v>P06-00625-01</v>
          </cell>
        </row>
        <row r="2306">
          <cell r="A2306" t="str">
            <v>P06-00625-01-01</v>
          </cell>
        </row>
        <row r="2307">
          <cell r="A2307" t="str">
            <v>P06-00625-02</v>
          </cell>
        </row>
        <row r="2308">
          <cell r="A2308" t="str">
            <v>P06-00625-02-01</v>
          </cell>
        </row>
        <row r="2309">
          <cell r="A2309" t="str">
            <v>P06-00626</v>
          </cell>
        </row>
        <row r="2310">
          <cell r="A2310" t="str">
            <v>P06-00626-01</v>
          </cell>
        </row>
        <row r="2311">
          <cell r="A2311" t="str">
            <v>P06-00626-01-01</v>
          </cell>
        </row>
        <row r="2312">
          <cell r="A2312" t="str">
            <v>P06-00627</v>
          </cell>
        </row>
        <row r="2313">
          <cell r="A2313" t="str">
            <v>P06-00627-01</v>
          </cell>
        </row>
        <row r="2314">
          <cell r="A2314" t="str">
            <v>P06-00627-01-01</v>
          </cell>
        </row>
        <row r="2315">
          <cell r="A2315" t="str">
            <v>P06-00627-02</v>
          </cell>
        </row>
        <row r="2316">
          <cell r="A2316" t="str">
            <v>P06-00627-02-01</v>
          </cell>
        </row>
        <row r="2317">
          <cell r="A2317" t="str">
            <v>P06-00628</v>
          </cell>
        </row>
        <row r="2318">
          <cell r="A2318" t="str">
            <v>P06-00628-01</v>
          </cell>
        </row>
        <row r="2319">
          <cell r="A2319" t="str">
            <v>P06-00628-01-01</v>
          </cell>
        </row>
        <row r="2320">
          <cell r="A2320" t="str">
            <v>P06-00629</v>
          </cell>
        </row>
        <row r="2321">
          <cell r="A2321" t="str">
            <v>P06-00629-01</v>
          </cell>
        </row>
        <row r="2322">
          <cell r="A2322" t="str">
            <v>P06-00629-01-01</v>
          </cell>
        </row>
        <row r="2323">
          <cell r="A2323" t="str">
            <v>P06-00630</v>
          </cell>
        </row>
        <row r="2324">
          <cell r="A2324" t="str">
            <v>P06-00630-01</v>
          </cell>
        </row>
        <row r="2325">
          <cell r="A2325" t="str">
            <v>P06-00630-01-01</v>
          </cell>
        </row>
        <row r="2326">
          <cell r="A2326" t="str">
            <v>P06-00631</v>
          </cell>
        </row>
        <row r="2327">
          <cell r="A2327" t="str">
            <v>P06-00631-01</v>
          </cell>
        </row>
        <row r="2328">
          <cell r="A2328" t="str">
            <v>P06-00631-01-01</v>
          </cell>
        </row>
        <row r="2329">
          <cell r="A2329" t="str">
            <v>P06-00631-02</v>
          </cell>
        </row>
        <row r="2330">
          <cell r="A2330" t="str">
            <v>P06-00631-02-01</v>
          </cell>
        </row>
        <row r="2331">
          <cell r="A2331" t="str">
            <v>P06-00632</v>
          </cell>
        </row>
        <row r="2332">
          <cell r="A2332" t="str">
            <v>P06-00632-01</v>
          </cell>
        </row>
        <row r="2333">
          <cell r="A2333" t="str">
            <v>P06-00632-01-01</v>
          </cell>
        </row>
        <row r="2334">
          <cell r="A2334" t="str">
            <v>P06-00632-02</v>
          </cell>
        </row>
        <row r="2335">
          <cell r="A2335" t="str">
            <v>P06-00632-02-01</v>
          </cell>
        </row>
        <row r="2336">
          <cell r="A2336" t="str">
            <v>P06-00633</v>
          </cell>
        </row>
        <row r="2337">
          <cell r="A2337" t="str">
            <v>P06-00633-01</v>
          </cell>
        </row>
        <row r="2338">
          <cell r="A2338" t="str">
            <v>P06-00633-01-01</v>
          </cell>
        </row>
        <row r="2339">
          <cell r="A2339" t="str">
            <v>P06-00634</v>
          </cell>
        </row>
        <row r="2340">
          <cell r="A2340" t="str">
            <v>P06-00634-01</v>
          </cell>
        </row>
        <row r="2341">
          <cell r="A2341" t="str">
            <v>P06-00634-01-01</v>
          </cell>
        </row>
        <row r="2342">
          <cell r="A2342" t="str">
            <v>P06-00634-02</v>
          </cell>
        </row>
        <row r="2343">
          <cell r="A2343" t="str">
            <v>P06-00634-02-01</v>
          </cell>
        </row>
        <row r="2344">
          <cell r="A2344" t="str">
            <v>P06-00635</v>
          </cell>
        </row>
        <row r="2345">
          <cell r="A2345" t="str">
            <v>P06-00635-01</v>
          </cell>
        </row>
        <row r="2346">
          <cell r="A2346" t="str">
            <v>P06-00635-01-01</v>
          </cell>
        </row>
        <row r="2347">
          <cell r="A2347" t="str">
            <v>P06-00636</v>
          </cell>
        </row>
        <row r="2348">
          <cell r="A2348" t="str">
            <v>P06-00636-01</v>
          </cell>
        </row>
        <row r="2349">
          <cell r="A2349" t="str">
            <v>P06-00636-01-01</v>
          </cell>
        </row>
        <row r="2350">
          <cell r="A2350" t="str">
            <v>P06-00636-02</v>
          </cell>
        </row>
        <row r="2351">
          <cell r="A2351" t="str">
            <v>P06-00636-02-01</v>
          </cell>
        </row>
        <row r="2352">
          <cell r="A2352" t="str">
            <v>P06-00637</v>
          </cell>
        </row>
        <row r="2353">
          <cell r="A2353" t="str">
            <v>P06-00637-01</v>
          </cell>
        </row>
        <row r="2354">
          <cell r="A2354" t="str">
            <v>P06-00637-01-01</v>
          </cell>
        </row>
        <row r="2355">
          <cell r="A2355" t="str">
            <v>P06-00638</v>
          </cell>
        </row>
        <row r="2356">
          <cell r="A2356" t="str">
            <v>P06-00638-01</v>
          </cell>
        </row>
        <row r="2357">
          <cell r="A2357" t="str">
            <v>P06-00638-01-01</v>
          </cell>
        </row>
        <row r="2358">
          <cell r="A2358" t="str">
            <v>P06-00639</v>
          </cell>
        </row>
        <row r="2359">
          <cell r="A2359" t="str">
            <v>P06-00639-01</v>
          </cell>
        </row>
        <row r="2360">
          <cell r="A2360" t="str">
            <v>P06-00639-01-01</v>
          </cell>
        </row>
        <row r="2361">
          <cell r="A2361" t="str">
            <v>P06-00639-02</v>
          </cell>
        </row>
        <row r="2362">
          <cell r="A2362" t="str">
            <v>P06-00639-02-01</v>
          </cell>
        </row>
        <row r="2363">
          <cell r="A2363" t="str">
            <v>P06-00640</v>
          </cell>
        </row>
        <row r="2364">
          <cell r="A2364" t="str">
            <v>P06-00640-01</v>
          </cell>
        </row>
        <row r="2365">
          <cell r="A2365" t="str">
            <v>P06-00640-01-01</v>
          </cell>
        </row>
        <row r="2366">
          <cell r="A2366" t="str">
            <v>P06-00640-02</v>
          </cell>
        </row>
        <row r="2367">
          <cell r="A2367" t="str">
            <v>P06-00640-02-01</v>
          </cell>
        </row>
        <row r="2368">
          <cell r="A2368" t="str">
            <v>P06-00641</v>
          </cell>
        </row>
        <row r="2369">
          <cell r="A2369" t="str">
            <v>P06-00641-01</v>
          </cell>
        </row>
        <row r="2370">
          <cell r="A2370" t="str">
            <v>P06-00641-01-01</v>
          </cell>
        </row>
        <row r="2371">
          <cell r="A2371" t="str">
            <v>P06-00641-02</v>
          </cell>
        </row>
        <row r="2372">
          <cell r="A2372" t="str">
            <v>P06-00641-02-01</v>
          </cell>
        </row>
        <row r="2373">
          <cell r="A2373" t="str">
            <v>P06-00642</v>
          </cell>
        </row>
        <row r="2374">
          <cell r="A2374" t="str">
            <v>P06-00642-01</v>
          </cell>
        </row>
        <row r="2375">
          <cell r="A2375" t="str">
            <v>P06-00642-01-01</v>
          </cell>
        </row>
        <row r="2376">
          <cell r="A2376" t="str">
            <v>P06-00643</v>
          </cell>
        </row>
        <row r="2377">
          <cell r="A2377" t="str">
            <v>P06-00643-01</v>
          </cell>
        </row>
        <row r="2378">
          <cell r="A2378" t="str">
            <v>P06-00643-01-01</v>
          </cell>
        </row>
        <row r="2379">
          <cell r="A2379" t="str">
            <v>P06-00644</v>
          </cell>
        </row>
        <row r="2380">
          <cell r="A2380" t="str">
            <v>P06-00644-01</v>
          </cell>
        </row>
        <row r="2381">
          <cell r="A2381" t="str">
            <v>P06-00644-01-01</v>
          </cell>
        </row>
        <row r="2382">
          <cell r="A2382" t="str">
            <v>P06-00645</v>
          </cell>
        </row>
        <row r="2383">
          <cell r="A2383" t="str">
            <v>P06-00645-01</v>
          </cell>
        </row>
        <row r="2384">
          <cell r="A2384" t="str">
            <v>P06-00645-01-01</v>
          </cell>
        </row>
        <row r="2385">
          <cell r="A2385" t="str">
            <v>P06-00645-02</v>
          </cell>
        </row>
        <row r="2386">
          <cell r="A2386" t="str">
            <v>P06-00645-02-01</v>
          </cell>
        </row>
        <row r="2387">
          <cell r="A2387" t="str">
            <v>P06-00646</v>
          </cell>
        </row>
        <row r="2388">
          <cell r="A2388" t="str">
            <v>P06-00646-01</v>
          </cell>
        </row>
        <row r="2389">
          <cell r="A2389" t="str">
            <v>P06-00646-01-01</v>
          </cell>
        </row>
        <row r="2390">
          <cell r="A2390" t="str">
            <v>P06-00647</v>
          </cell>
        </row>
        <row r="2391">
          <cell r="A2391" t="str">
            <v>P06-00647-01</v>
          </cell>
        </row>
        <row r="2392">
          <cell r="A2392" t="str">
            <v>P06-00647-01-01</v>
          </cell>
        </row>
        <row r="2393">
          <cell r="A2393" t="str">
            <v>P06-00648</v>
          </cell>
        </row>
        <row r="2394">
          <cell r="A2394" t="str">
            <v>P06-00648-01</v>
          </cell>
        </row>
        <row r="2395">
          <cell r="A2395" t="str">
            <v>P06-00648-01-01</v>
          </cell>
        </row>
        <row r="2396">
          <cell r="A2396" t="str">
            <v>P06-00648-02</v>
          </cell>
        </row>
        <row r="2397">
          <cell r="A2397" t="str">
            <v>P06-00648-02-01</v>
          </cell>
        </row>
        <row r="2398">
          <cell r="A2398" t="str">
            <v>P06-00649</v>
          </cell>
        </row>
        <row r="2399">
          <cell r="A2399" t="str">
            <v>P06-00649-01</v>
          </cell>
        </row>
        <row r="2400">
          <cell r="A2400" t="str">
            <v>P06-00649-01-01</v>
          </cell>
        </row>
        <row r="2401">
          <cell r="A2401" t="str">
            <v>P06-00649-02</v>
          </cell>
        </row>
        <row r="2402">
          <cell r="A2402" t="str">
            <v>P06-00649-02-01</v>
          </cell>
        </row>
        <row r="2403">
          <cell r="A2403" t="str">
            <v>P06-00650</v>
          </cell>
        </row>
        <row r="2404">
          <cell r="A2404" t="str">
            <v>P06-00650-01</v>
          </cell>
        </row>
        <row r="2405">
          <cell r="A2405" t="str">
            <v>P06-00650-01-01</v>
          </cell>
        </row>
        <row r="2406">
          <cell r="A2406" t="str">
            <v>P06-00651</v>
          </cell>
        </row>
        <row r="2407">
          <cell r="A2407" t="str">
            <v>P06-00651-01</v>
          </cell>
        </row>
        <row r="2408">
          <cell r="A2408" t="str">
            <v>P06-00651-01-01</v>
          </cell>
        </row>
        <row r="2409">
          <cell r="A2409" t="str">
            <v>P06-00652</v>
          </cell>
        </row>
        <row r="2410">
          <cell r="A2410" t="str">
            <v>P06-00652-01</v>
          </cell>
        </row>
        <row r="2411">
          <cell r="A2411" t="str">
            <v>P06-00652-01-01</v>
          </cell>
        </row>
        <row r="2412">
          <cell r="A2412" t="str">
            <v>P06-00652-02</v>
          </cell>
        </row>
        <row r="2413">
          <cell r="A2413" t="str">
            <v>P06-00652-02-01</v>
          </cell>
        </row>
        <row r="2414">
          <cell r="A2414" t="str">
            <v>P06-00653</v>
          </cell>
        </row>
        <row r="2415">
          <cell r="A2415" t="str">
            <v>P06-00653-01</v>
          </cell>
        </row>
        <row r="2416">
          <cell r="A2416" t="str">
            <v>P06-00653-01-01</v>
          </cell>
        </row>
        <row r="2417">
          <cell r="A2417" t="str">
            <v>P06-00654</v>
          </cell>
        </row>
        <row r="2418">
          <cell r="A2418" t="str">
            <v>P06-00654-01</v>
          </cell>
        </row>
        <row r="2419">
          <cell r="A2419" t="str">
            <v>P06-00654-01-01</v>
          </cell>
        </row>
        <row r="2420">
          <cell r="A2420" t="str">
            <v>P06-00655</v>
          </cell>
        </row>
        <row r="2421">
          <cell r="A2421" t="str">
            <v>P06-00655-01</v>
          </cell>
        </row>
        <row r="2422">
          <cell r="A2422" t="str">
            <v>P06-00655-01-01</v>
          </cell>
        </row>
        <row r="2423">
          <cell r="A2423" t="str">
            <v>P06-00656</v>
          </cell>
        </row>
        <row r="2424">
          <cell r="A2424" t="str">
            <v>P06-00656-01</v>
          </cell>
        </row>
        <row r="2425">
          <cell r="A2425" t="str">
            <v>P06-00656-01-01</v>
          </cell>
        </row>
        <row r="2426">
          <cell r="A2426" t="str">
            <v>P06-00656-02</v>
          </cell>
        </row>
        <row r="2427">
          <cell r="A2427" t="str">
            <v>P06-00656-02-01</v>
          </cell>
        </row>
        <row r="2428">
          <cell r="A2428" t="str">
            <v>P06-00657</v>
          </cell>
        </row>
        <row r="2429">
          <cell r="A2429" t="str">
            <v>P06-00657-01</v>
          </cell>
        </row>
        <row r="2430">
          <cell r="A2430" t="str">
            <v>P06-00657-01-01</v>
          </cell>
        </row>
        <row r="2431">
          <cell r="A2431" t="str">
            <v>P06-00658</v>
          </cell>
        </row>
        <row r="2432">
          <cell r="A2432" t="str">
            <v>P06-00658-01</v>
          </cell>
        </row>
        <row r="2433">
          <cell r="A2433" t="str">
            <v>P06-00658-01-01</v>
          </cell>
        </row>
        <row r="2434">
          <cell r="A2434" t="str">
            <v>P06-00659</v>
          </cell>
        </row>
        <row r="2435">
          <cell r="A2435" t="str">
            <v>P06-00659-01</v>
          </cell>
        </row>
        <row r="2436">
          <cell r="A2436" t="str">
            <v>P06-00659-01-01</v>
          </cell>
        </row>
        <row r="2437">
          <cell r="A2437" t="str">
            <v>P06-00660</v>
          </cell>
        </row>
        <row r="2438">
          <cell r="A2438" t="str">
            <v>P06-00660-01</v>
          </cell>
        </row>
        <row r="2439">
          <cell r="A2439" t="str">
            <v>P06-00660-01-01</v>
          </cell>
        </row>
        <row r="2440">
          <cell r="A2440" t="str">
            <v>P06-00660-02</v>
          </cell>
        </row>
        <row r="2441">
          <cell r="A2441" t="str">
            <v>P06-00660-02-01</v>
          </cell>
        </row>
        <row r="2442">
          <cell r="A2442" t="str">
            <v>P06-00661</v>
          </cell>
        </row>
        <row r="2443">
          <cell r="A2443" t="str">
            <v>P06-00661-01</v>
          </cell>
        </row>
        <row r="2444">
          <cell r="A2444" t="str">
            <v>P06-00661-01-01</v>
          </cell>
        </row>
        <row r="2445">
          <cell r="A2445" t="str">
            <v>P06-00662</v>
          </cell>
        </row>
        <row r="2446">
          <cell r="A2446" t="str">
            <v>P06-00662-01</v>
          </cell>
        </row>
        <row r="2447">
          <cell r="A2447" t="str">
            <v>P06-00662-01-01</v>
          </cell>
        </row>
        <row r="2448">
          <cell r="A2448" t="str">
            <v>P06-00663</v>
          </cell>
        </row>
        <row r="2449">
          <cell r="A2449" t="str">
            <v>P06-00663-01</v>
          </cell>
        </row>
        <row r="2450">
          <cell r="A2450" t="str">
            <v>P06-00663-01-01</v>
          </cell>
        </row>
        <row r="2451">
          <cell r="A2451" t="str">
            <v>P06-00664</v>
          </cell>
        </row>
        <row r="2452">
          <cell r="A2452" t="str">
            <v>P06-00664-01</v>
          </cell>
        </row>
        <row r="2453">
          <cell r="A2453" t="str">
            <v>P06-00664-01-01</v>
          </cell>
        </row>
        <row r="2454">
          <cell r="A2454" t="str">
            <v>P06-00665</v>
          </cell>
        </row>
        <row r="2455">
          <cell r="A2455" t="str">
            <v>P06-00665-01</v>
          </cell>
        </row>
        <row r="2456">
          <cell r="A2456" t="str">
            <v>P06-00665-01-01</v>
          </cell>
        </row>
        <row r="2457">
          <cell r="A2457" t="str">
            <v>P06-00666</v>
          </cell>
        </row>
        <row r="2458">
          <cell r="A2458" t="str">
            <v>P06-00666-01</v>
          </cell>
        </row>
        <row r="2459">
          <cell r="A2459" t="str">
            <v>P06-00666-01-01</v>
          </cell>
        </row>
        <row r="2460">
          <cell r="A2460" t="str">
            <v>P06-00667</v>
          </cell>
        </row>
        <row r="2461">
          <cell r="A2461" t="str">
            <v>P06-00667-01</v>
          </cell>
        </row>
        <row r="2462">
          <cell r="A2462" t="str">
            <v>P06-00667-01-01</v>
          </cell>
        </row>
        <row r="2463">
          <cell r="A2463" t="str">
            <v>P06-00668</v>
          </cell>
        </row>
        <row r="2464">
          <cell r="A2464" t="str">
            <v>P06-00668-01</v>
          </cell>
        </row>
        <row r="2465">
          <cell r="A2465" t="str">
            <v>P06-00668-01-01</v>
          </cell>
        </row>
        <row r="2466">
          <cell r="A2466" t="str">
            <v>P06-00669</v>
          </cell>
        </row>
        <row r="2467">
          <cell r="A2467" t="str">
            <v>P06-00669-01</v>
          </cell>
        </row>
        <row r="2468">
          <cell r="A2468" t="str">
            <v>P06-00669-01-01</v>
          </cell>
        </row>
        <row r="2469">
          <cell r="A2469" t="str">
            <v>P06-00670</v>
          </cell>
        </row>
        <row r="2470">
          <cell r="A2470" t="str">
            <v>P06-00670-01</v>
          </cell>
        </row>
        <row r="2471">
          <cell r="A2471" t="str">
            <v>P06-00670-01-01</v>
          </cell>
        </row>
        <row r="2472">
          <cell r="A2472" t="str">
            <v>P06-00671</v>
          </cell>
        </row>
        <row r="2473">
          <cell r="A2473" t="str">
            <v>P06-00671-01</v>
          </cell>
        </row>
        <row r="2474">
          <cell r="A2474" t="str">
            <v>P06-00671-01-01</v>
          </cell>
        </row>
        <row r="2475">
          <cell r="A2475" t="str">
            <v>P06-00671-02</v>
          </cell>
        </row>
        <row r="2476">
          <cell r="A2476" t="str">
            <v>P06-00671-02-01</v>
          </cell>
        </row>
        <row r="2477">
          <cell r="A2477" t="str">
            <v>P06-00672</v>
          </cell>
        </row>
        <row r="2478">
          <cell r="A2478" t="str">
            <v>P06-00672-01</v>
          </cell>
        </row>
        <row r="2479">
          <cell r="A2479" t="str">
            <v>P06-00672-01-01</v>
          </cell>
        </row>
        <row r="2480">
          <cell r="A2480" t="str">
            <v>P06-00673</v>
          </cell>
        </row>
        <row r="2481">
          <cell r="A2481" t="str">
            <v>P06-00673-01</v>
          </cell>
        </row>
        <row r="2482">
          <cell r="A2482" t="str">
            <v>P06-00673-01-01</v>
          </cell>
        </row>
        <row r="2483">
          <cell r="A2483" t="str">
            <v>P06-00674</v>
          </cell>
        </row>
        <row r="2484">
          <cell r="A2484" t="str">
            <v>P06-00674-01</v>
          </cell>
        </row>
        <row r="2485">
          <cell r="A2485" t="str">
            <v>P06-00674-01-01</v>
          </cell>
        </row>
        <row r="2486">
          <cell r="A2486" t="str">
            <v>P06-00675</v>
          </cell>
        </row>
        <row r="2487">
          <cell r="A2487" t="str">
            <v>P06-00675-01</v>
          </cell>
        </row>
        <row r="2488">
          <cell r="A2488" t="str">
            <v>P06-00675-01-01</v>
          </cell>
        </row>
        <row r="2489">
          <cell r="A2489" t="str">
            <v>P06-00676</v>
          </cell>
        </row>
        <row r="2490">
          <cell r="A2490" t="str">
            <v>P06-00676-01</v>
          </cell>
        </row>
        <row r="2491">
          <cell r="A2491" t="str">
            <v>P06-00676-01-01</v>
          </cell>
        </row>
        <row r="2492">
          <cell r="A2492" t="str">
            <v>P06-00677</v>
          </cell>
        </row>
        <row r="2493">
          <cell r="A2493" t="str">
            <v>P06-00677-01</v>
          </cell>
        </row>
        <row r="2494">
          <cell r="A2494" t="str">
            <v>P06-00677-01-01</v>
          </cell>
        </row>
        <row r="2495">
          <cell r="A2495" t="str">
            <v>P06-00678</v>
          </cell>
        </row>
        <row r="2496">
          <cell r="A2496" t="str">
            <v>P06-00678-01</v>
          </cell>
        </row>
        <row r="2497">
          <cell r="A2497" t="str">
            <v>P06-00678-01-01</v>
          </cell>
        </row>
        <row r="2498">
          <cell r="A2498" t="str">
            <v>P06-00679</v>
          </cell>
        </row>
        <row r="2499">
          <cell r="A2499" t="str">
            <v>P06-00679-01</v>
          </cell>
        </row>
        <row r="2500">
          <cell r="A2500" t="str">
            <v>P06-00679-01-01</v>
          </cell>
        </row>
        <row r="2501">
          <cell r="A2501" t="str">
            <v>P06-00680</v>
          </cell>
        </row>
        <row r="2502">
          <cell r="A2502" t="str">
            <v>P06-00680-01</v>
          </cell>
        </row>
        <row r="2503">
          <cell r="A2503" t="str">
            <v>P06-00680-01-01</v>
          </cell>
        </row>
        <row r="2504">
          <cell r="A2504" t="str">
            <v>P06-00681</v>
          </cell>
        </row>
        <row r="2505">
          <cell r="A2505" t="str">
            <v>P06-00681-01</v>
          </cell>
        </row>
        <row r="2506">
          <cell r="A2506" t="str">
            <v>P06-00681-01-01</v>
          </cell>
        </row>
        <row r="2507">
          <cell r="A2507" t="str">
            <v>P06-00681-02</v>
          </cell>
        </row>
        <row r="2508">
          <cell r="A2508" t="str">
            <v>P06-00681-02-01</v>
          </cell>
        </row>
        <row r="2509">
          <cell r="A2509" t="str">
            <v>P06-00682</v>
          </cell>
        </row>
        <row r="2510">
          <cell r="A2510" t="str">
            <v>P06-00682-01</v>
          </cell>
        </row>
        <row r="2511">
          <cell r="A2511" t="str">
            <v>P06-00682-01-01</v>
          </cell>
        </row>
        <row r="2512">
          <cell r="A2512" t="str">
            <v>P06-00683</v>
          </cell>
        </row>
        <row r="2513">
          <cell r="A2513" t="str">
            <v>P06-00683-01</v>
          </cell>
        </row>
        <row r="2514">
          <cell r="A2514" t="str">
            <v>P06-00683-01-01</v>
          </cell>
        </row>
        <row r="2515">
          <cell r="A2515" t="str">
            <v>P06-00684</v>
          </cell>
        </row>
        <row r="2516">
          <cell r="A2516" t="str">
            <v>P06-00684-01</v>
          </cell>
        </row>
        <row r="2517">
          <cell r="A2517" t="str">
            <v>P06-00684-01-01</v>
          </cell>
        </row>
        <row r="2518">
          <cell r="A2518" t="str">
            <v>P06-00685</v>
          </cell>
        </row>
        <row r="2519">
          <cell r="A2519" t="str">
            <v>P06-00685-01</v>
          </cell>
        </row>
        <row r="2520">
          <cell r="A2520" t="str">
            <v>P06-00685-01-01</v>
          </cell>
        </row>
        <row r="2521">
          <cell r="A2521" t="str">
            <v>P06-00686</v>
          </cell>
        </row>
        <row r="2522">
          <cell r="A2522" t="str">
            <v>P06-00686-01</v>
          </cell>
        </row>
        <row r="2523">
          <cell r="A2523" t="str">
            <v>P06-00686-01-01</v>
          </cell>
        </row>
        <row r="2524">
          <cell r="A2524" t="str">
            <v>P06-00687</v>
          </cell>
        </row>
        <row r="2525">
          <cell r="A2525" t="str">
            <v>P06-00687-01</v>
          </cell>
        </row>
        <row r="2526">
          <cell r="A2526" t="str">
            <v>P06-00687-01-01</v>
          </cell>
        </row>
        <row r="2527">
          <cell r="A2527" t="str">
            <v>P06-00687-02</v>
          </cell>
        </row>
        <row r="2528">
          <cell r="A2528" t="str">
            <v>P06-00687-02-01</v>
          </cell>
        </row>
        <row r="2529">
          <cell r="A2529" t="str">
            <v>P06-00688</v>
          </cell>
        </row>
        <row r="2530">
          <cell r="A2530" t="str">
            <v>P06-00688-01</v>
          </cell>
        </row>
        <row r="2531">
          <cell r="A2531" t="str">
            <v>P06-00688-01-01</v>
          </cell>
        </row>
        <row r="2532">
          <cell r="A2532" t="str">
            <v>P06-00688-02</v>
          </cell>
        </row>
        <row r="2533">
          <cell r="A2533" t="str">
            <v>P06-00688-02-01</v>
          </cell>
        </row>
        <row r="2534">
          <cell r="A2534" t="str">
            <v>P06-00689</v>
          </cell>
        </row>
        <row r="2535">
          <cell r="A2535" t="str">
            <v>P06-00689-01</v>
          </cell>
        </row>
        <row r="2536">
          <cell r="A2536" t="str">
            <v>P06-00689-01-01</v>
          </cell>
        </row>
        <row r="2537">
          <cell r="A2537" t="str">
            <v>P06-00689-02</v>
          </cell>
        </row>
        <row r="2538">
          <cell r="A2538" t="str">
            <v>P06-00689-02-01</v>
          </cell>
        </row>
        <row r="2539">
          <cell r="A2539" t="str">
            <v>P06-00690</v>
          </cell>
        </row>
        <row r="2540">
          <cell r="A2540" t="str">
            <v>P06-00690-01</v>
          </cell>
        </row>
        <row r="2541">
          <cell r="A2541" t="str">
            <v>P06-00690-01-01</v>
          </cell>
        </row>
        <row r="2542">
          <cell r="A2542" t="str">
            <v>P06-00691</v>
          </cell>
        </row>
        <row r="2543">
          <cell r="A2543" t="str">
            <v>P06-00691-01</v>
          </cell>
        </row>
        <row r="2544">
          <cell r="A2544" t="str">
            <v>P06-00691-01-01</v>
          </cell>
        </row>
        <row r="2545">
          <cell r="A2545" t="str">
            <v>P06-00691-02</v>
          </cell>
        </row>
        <row r="2546">
          <cell r="A2546" t="str">
            <v>P06-00691-02-01</v>
          </cell>
        </row>
        <row r="2547">
          <cell r="A2547" t="str">
            <v>P06-00692</v>
          </cell>
        </row>
        <row r="2548">
          <cell r="A2548" t="str">
            <v>P06-00692-01</v>
          </cell>
        </row>
        <row r="2549">
          <cell r="A2549" t="str">
            <v>P06-00692-01-01</v>
          </cell>
        </row>
        <row r="2550">
          <cell r="A2550" t="str">
            <v>P06-00692-02</v>
          </cell>
        </row>
        <row r="2551">
          <cell r="A2551" t="str">
            <v>P06-00692-02-01</v>
          </cell>
        </row>
        <row r="2552">
          <cell r="A2552" t="str">
            <v>P06-00693</v>
          </cell>
        </row>
        <row r="2553">
          <cell r="A2553" t="str">
            <v>P06-00693-01</v>
          </cell>
        </row>
        <row r="2554">
          <cell r="A2554" t="str">
            <v>P06-00693-01-01</v>
          </cell>
        </row>
        <row r="2555">
          <cell r="A2555" t="str">
            <v>P06-00693-02</v>
          </cell>
        </row>
        <row r="2556">
          <cell r="A2556" t="str">
            <v>P06-00693-02-01</v>
          </cell>
        </row>
        <row r="2557">
          <cell r="A2557" t="str">
            <v>P06-00694</v>
          </cell>
        </row>
        <row r="2558">
          <cell r="A2558" t="str">
            <v>P06-00694-01</v>
          </cell>
        </row>
        <row r="2559">
          <cell r="A2559" t="str">
            <v>P06-00694-01-01</v>
          </cell>
        </row>
        <row r="2560">
          <cell r="A2560" t="str">
            <v>P06-00695</v>
          </cell>
        </row>
        <row r="2561">
          <cell r="A2561" t="str">
            <v>P06-00695-01</v>
          </cell>
        </row>
        <row r="2562">
          <cell r="A2562" t="str">
            <v>P06-00695-01-01</v>
          </cell>
        </row>
        <row r="2563">
          <cell r="A2563" t="str">
            <v>P06-00696</v>
          </cell>
        </row>
        <row r="2564">
          <cell r="A2564" t="str">
            <v>P06-00696-01</v>
          </cell>
        </row>
        <row r="2565">
          <cell r="A2565" t="str">
            <v>P06-00696-01-01</v>
          </cell>
        </row>
        <row r="2566">
          <cell r="A2566" t="str">
            <v>P06-00697</v>
          </cell>
        </row>
        <row r="2567">
          <cell r="A2567" t="str">
            <v>P06-00697-01</v>
          </cell>
        </row>
        <row r="2568">
          <cell r="A2568" t="str">
            <v>P06-00697-01-01</v>
          </cell>
        </row>
        <row r="2569">
          <cell r="A2569" t="str">
            <v>P06-00698</v>
          </cell>
        </row>
        <row r="2570">
          <cell r="A2570" t="str">
            <v>P06-00698-01</v>
          </cell>
        </row>
        <row r="2571">
          <cell r="A2571" t="str">
            <v>P06-00698-01-01</v>
          </cell>
        </row>
        <row r="2572">
          <cell r="A2572" t="str">
            <v>P06-00699</v>
          </cell>
        </row>
        <row r="2573">
          <cell r="A2573" t="str">
            <v>P06-00699-01</v>
          </cell>
        </row>
        <row r="2574">
          <cell r="A2574" t="str">
            <v>P06-00699-01-01</v>
          </cell>
        </row>
        <row r="2575">
          <cell r="A2575" t="str">
            <v>P06-00699-02</v>
          </cell>
        </row>
        <row r="2576">
          <cell r="A2576" t="str">
            <v>P06-00699-02-01</v>
          </cell>
        </row>
        <row r="2577">
          <cell r="A2577" t="str">
            <v>P06-00700</v>
          </cell>
        </row>
        <row r="2578">
          <cell r="A2578" t="str">
            <v>P06-00700-01</v>
          </cell>
        </row>
        <row r="2579">
          <cell r="A2579" t="str">
            <v>P06-00700-01-01</v>
          </cell>
        </row>
        <row r="2580">
          <cell r="A2580" t="str">
            <v>P06-00700-02</v>
          </cell>
        </row>
        <row r="2581">
          <cell r="A2581" t="str">
            <v>P06-00700-02-01</v>
          </cell>
        </row>
        <row r="2582">
          <cell r="A2582" t="str">
            <v>P06-00701</v>
          </cell>
        </row>
        <row r="2583">
          <cell r="A2583" t="str">
            <v>P06-00701-01</v>
          </cell>
        </row>
        <row r="2584">
          <cell r="A2584" t="str">
            <v>P06-00701-01-01</v>
          </cell>
        </row>
        <row r="2585">
          <cell r="A2585" t="str">
            <v>P06-00702</v>
          </cell>
        </row>
        <row r="2586">
          <cell r="A2586" t="str">
            <v>P06-00702-01</v>
          </cell>
        </row>
        <row r="2587">
          <cell r="A2587" t="str">
            <v>P06-00702-01-01</v>
          </cell>
        </row>
        <row r="2588">
          <cell r="A2588" t="str">
            <v>P06-00703</v>
          </cell>
        </row>
        <row r="2589">
          <cell r="A2589" t="str">
            <v>P06-00703-01</v>
          </cell>
        </row>
        <row r="2590">
          <cell r="A2590" t="str">
            <v>P06-00703-01-01</v>
          </cell>
        </row>
        <row r="2591">
          <cell r="A2591" t="str">
            <v>P06-00704</v>
          </cell>
        </row>
        <row r="2592">
          <cell r="A2592" t="str">
            <v>P06-00704-01</v>
          </cell>
        </row>
        <row r="2593">
          <cell r="A2593" t="str">
            <v>P06-00704-01-01</v>
          </cell>
        </row>
        <row r="2594">
          <cell r="A2594" t="str">
            <v>P06-00705</v>
          </cell>
        </row>
        <row r="2595">
          <cell r="A2595" t="str">
            <v>P06-00705-01</v>
          </cell>
        </row>
        <row r="2596">
          <cell r="A2596" t="str">
            <v>P06-00705-01-01</v>
          </cell>
        </row>
        <row r="2597">
          <cell r="A2597" t="str">
            <v>P06-00706</v>
          </cell>
        </row>
        <row r="2598">
          <cell r="A2598" t="str">
            <v>P06-00706-01</v>
          </cell>
        </row>
        <row r="2599">
          <cell r="A2599" t="str">
            <v>P06-00706-01-01</v>
          </cell>
        </row>
        <row r="2600">
          <cell r="A2600" t="str">
            <v>P06-00707</v>
          </cell>
        </row>
        <row r="2601">
          <cell r="A2601" t="str">
            <v>P06-00707-01</v>
          </cell>
        </row>
        <row r="2602">
          <cell r="A2602" t="str">
            <v>P06-00707-01-01</v>
          </cell>
        </row>
        <row r="2603">
          <cell r="A2603" t="str">
            <v>P06-00708</v>
          </cell>
        </row>
        <row r="2604">
          <cell r="A2604" t="str">
            <v>P06-00708-01</v>
          </cell>
        </row>
        <row r="2605">
          <cell r="A2605" t="str">
            <v>P06-00708-01-01</v>
          </cell>
        </row>
        <row r="2606">
          <cell r="A2606" t="str">
            <v>P06-00708-02</v>
          </cell>
        </row>
        <row r="2607">
          <cell r="A2607" t="str">
            <v>P06-00708-02-01</v>
          </cell>
        </row>
        <row r="2608">
          <cell r="A2608" t="str">
            <v>P06-00708-03</v>
          </cell>
        </row>
        <row r="2609">
          <cell r="A2609" t="str">
            <v>P06-00708-03-01</v>
          </cell>
        </row>
        <row r="2610">
          <cell r="A2610" t="str">
            <v>P06-00708-04</v>
          </cell>
        </row>
        <row r="2611">
          <cell r="A2611" t="str">
            <v>P06-00708-04-01</v>
          </cell>
        </row>
        <row r="2612">
          <cell r="A2612" t="str">
            <v>P06-00709</v>
          </cell>
        </row>
        <row r="2613">
          <cell r="A2613" t="str">
            <v>P06-00709-01</v>
          </cell>
        </row>
        <row r="2614">
          <cell r="A2614" t="str">
            <v>P06-00709-01-01</v>
          </cell>
        </row>
        <row r="2615">
          <cell r="A2615" t="str">
            <v>P06-00710</v>
          </cell>
        </row>
        <row r="2616">
          <cell r="A2616" t="str">
            <v>P06-00710-01</v>
          </cell>
        </row>
        <row r="2617">
          <cell r="A2617" t="str">
            <v>P06-00710-01-01</v>
          </cell>
        </row>
        <row r="2618">
          <cell r="A2618" t="str">
            <v>P06-00711</v>
          </cell>
        </row>
        <row r="2619">
          <cell r="A2619" t="str">
            <v>P06-00711-01</v>
          </cell>
        </row>
        <row r="2620">
          <cell r="A2620" t="str">
            <v>P06-00711-01-01</v>
          </cell>
        </row>
        <row r="2621">
          <cell r="A2621" t="str">
            <v>P06-00712</v>
          </cell>
        </row>
        <row r="2622">
          <cell r="A2622" t="str">
            <v>P06-00712-01</v>
          </cell>
        </row>
        <row r="2623">
          <cell r="A2623" t="str">
            <v>P06-00712-01-01</v>
          </cell>
        </row>
        <row r="2624">
          <cell r="A2624" t="str">
            <v>P06-00713</v>
          </cell>
        </row>
        <row r="2625">
          <cell r="A2625" t="str">
            <v>P06-00713-01</v>
          </cell>
        </row>
        <row r="2626">
          <cell r="A2626" t="str">
            <v>P06-00713-01-01</v>
          </cell>
        </row>
        <row r="2627">
          <cell r="A2627" t="str">
            <v>P06-00713-02</v>
          </cell>
        </row>
        <row r="2628">
          <cell r="A2628" t="str">
            <v>P06-00713-02-01</v>
          </cell>
        </row>
        <row r="2629">
          <cell r="A2629" t="str">
            <v>P06-00713-03</v>
          </cell>
        </row>
        <row r="2630">
          <cell r="A2630" t="str">
            <v>P06-00713-03-01</v>
          </cell>
        </row>
        <row r="2631">
          <cell r="A2631" t="str">
            <v>P06-00714</v>
          </cell>
        </row>
        <row r="2632">
          <cell r="A2632" t="str">
            <v>P06-00714-01</v>
          </cell>
        </row>
        <row r="2633">
          <cell r="A2633" t="str">
            <v>P06-00714-01-01</v>
          </cell>
        </row>
        <row r="2634">
          <cell r="A2634" t="str">
            <v>P06-00715</v>
          </cell>
        </row>
        <row r="2635">
          <cell r="A2635" t="str">
            <v>P06-00715-01</v>
          </cell>
        </row>
        <row r="2636">
          <cell r="A2636" t="str">
            <v>P06-00715-01-01</v>
          </cell>
        </row>
        <row r="2637">
          <cell r="A2637" t="str">
            <v>P06-00716</v>
          </cell>
        </row>
        <row r="2638">
          <cell r="A2638" t="str">
            <v>P06-00716-01</v>
          </cell>
        </row>
        <row r="2639">
          <cell r="A2639" t="str">
            <v>P06-00716-01-01</v>
          </cell>
        </row>
        <row r="2640">
          <cell r="A2640" t="str">
            <v>P06-00717</v>
          </cell>
        </row>
        <row r="2641">
          <cell r="A2641" t="str">
            <v>P06-00717-01</v>
          </cell>
        </row>
        <row r="2642">
          <cell r="A2642" t="str">
            <v>P06-00717-01-01</v>
          </cell>
        </row>
        <row r="2643">
          <cell r="A2643" t="str">
            <v>P06-00717-02</v>
          </cell>
        </row>
        <row r="2644">
          <cell r="A2644" t="str">
            <v>P06-00717-02-01</v>
          </cell>
        </row>
        <row r="2645">
          <cell r="A2645" t="str">
            <v>P06-00718</v>
          </cell>
        </row>
        <row r="2646">
          <cell r="A2646" t="str">
            <v>P06-00718-01</v>
          </cell>
        </row>
        <row r="2647">
          <cell r="A2647" t="str">
            <v>P06-00718-01-01</v>
          </cell>
        </row>
        <row r="2648">
          <cell r="A2648" t="str">
            <v>P06-00719</v>
          </cell>
        </row>
        <row r="2649">
          <cell r="A2649" t="str">
            <v>P06-00719-01</v>
          </cell>
        </row>
        <row r="2650">
          <cell r="A2650" t="str">
            <v>P06-00719-01-01</v>
          </cell>
        </row>
        <row r="2651">
          <cell r="A2651" t="str">
            <v>P06-00719-02</v>
          </cell>
        </row>
        <row r="2652">
          <cell r="A2652" t="str">
            <v>P06-00719-02-01</v>
          </cell>
        </row>
        <row r="2653">
          <cell r="A2653" t="str">
            <v>P06-00720</v>
          </cell>
        </row>
        <row r="2654">
          <cell r="A2654" t="str">
            <v>P06-00720-01</v>
          </cell>
        </row>
        <row r="2655">
          <cell r="A2655" t="str">
            <v>P06-00720-01-01</v>
          </cell>
        </row>
        <row r="2656">
          <cell r="A2656" t="str">
            <v>P06-00721</v>
          </cell>
        </row>
        <row r="2657">
          <cell r="A2657" t="str">
            <v>P06-00721-01</v>
          </cell>
        </row>
        <row r="2658">
          <cell r="A2658" t="str">
            <v>P06-00721-01-01</v>
          </cell>
        </row>
        <row r="2659">
          <cell r="A2659" t="str">
            <v>P06-00722</v>
          </cell>
        </row>
        <row r="2660">
          <cell r="A2660" t="str">
            <v>P06-00722-01</v>
          </cell>
        </row>
        <row r="2661">
          <cell r="A2661" t="str">
            <v>P06-00722-01-01</v>
          </cell>
        </row>
        <row r="2662">
          <cell r="A2662" t="str">
            <v>P06-00723</v>
          </cell>
        </row>
        <row r="2663">
          <cell r="A2663" t="str">
            <v>P06-00723-01</v>
          </cell>
        </row>
        <row r="2664">
          <cell r="A2664" t="str">
            <v>P06-00723-01-01</v>
          </cell>
        </row>
        <row r="2665">
          <cell r="A2665" t="str">
            <v>P06-00724</v>
          </cell>
        </row>
        <row r="2666">
          <cell r="A2666" t="str">
            <v>P06-00724-01</v>
          </cell>
        </row>
        <row r="2667">
          <cell r="A2667" t="str">
            <v>P06-00724-01-01</v>
          </cell>
        </row>
        <row r="2668">
          <cell r="A2668" t="str">
            <v>P06-00724-02</v>
          </cell>
        </row>
        <row r="2669">
          <cell r="A2669" t="str">
            <v>P06-00724-02-01</v>
          </cell>
        </row>
        <row r="2670">
          <cell r="A2670" t="str">
            <v>P06-00725</v>
          </cell>
        </row>
        <row r="2671">
          <cell r="A2671" t="str">
            <v>P06-00725-01</v>
          </cell>
        </row>
        <row r="2672">
          <cell r="A2672" t="str">
            <v>P06-00725-01-01</v>
          </cell>
        </row>
        <row r="2673">
          <cell r="A2673" t="str">
            <v>P06-00726</v>
          </cell>
        </row>
        <row r="2674">
          <cell r="A2674" t="str">
            <v>P06-00726-01</v>
          </cell>
        </row>
        <row r="2675">
          <cell r="A2675" t="str">
            <v>P06-00726-01-01</v>
          </cell>
        </row>
        <row r="2676">
          <cell r="A2676" t="str">
            <v>P06-00727</v>
          </cell>
        </row>
        <row r="2677">
          <cell r="A2677" t="str">
            <v>P06-00727-01</v>
          </cell>
        </row>
        <row r="2678">
          <cell r="A2678" t="str">
            <v>P06-00727-01-01</v>
          </cell>
        </row>
        <row r="2679">
          <cell r="A2679" t="str">
            <v>P06-00728</v>
          </cell>
        </row>
        <row r="2680">
          <cell r="A2680" t="str">
            <v>P06-00728-01</v>
          </cell>
        </row>
        <row r="2681">
          <cell r="A2681" t="str">
            <v>P06-00728-01-01</v>
          </cell>
        </row>
        <row r="2682">
          <cell r="A2682" t="str">
            <v>P06-00729</v>
          </cell>
        </row>
        <row r="2683">
          <cell r="A2683" t="str">
            <v>P06-00729-01</v>
          </cell>
        </row>
        <row r="2684">
          <cell r="A2684" t="str">
            <v>P06-00729-01-01</v>
          </cell>
        </row>
        <row r="2685">
          <cell r="A2685" t="str">
            <v>P06-00730</v>
          </cell>
        </row>
        <row r="2686">
          <cell r="A2686" t="str">
            <v>P06-00730-01</v>
          </cell>
        </row>
        <row r="2687">
          <cell r="A2687" t="str">
            <v>P06-00730-01-01</v>
          </cell>
        </row>
        <row r="2688">
          <cell r="A2688" t="str">
            <v>P06-00731</v>
          </cell>
        </row>
        <row r="2689">
          <cell r="A2689" t="str">
            <v>P06-00731-01</v>
          </cell>
        </row>
        <row r="2690">
          <cell r="A2690" t="str">
            <v>P06-00731-01-01</v>
          </cell>
        </row>
        <row r="2691">
          <cell r="A2691" t="str">
            <v>P06-00732</v>
          </cell>
        </row>
        <row r="2692">
          <cell r="A2692" t="str">
            <v>P06-00732-01</v>
          </cell>
        </row>
        <row r="2693">
          <cell r="A2693" t="str">
            <v>P06-00732-01-01</v>
          </cell>
        </row>
        <row r="2694">
          <cell r="A2694" t="str">
            <v>P06-00733</v>
          </cell>
        </row>
        <row r="2695">
          <cell r="A2695" t="str">
            <v>P06-00733-01</v>
          </cell>
        </row>
        <row r="2696">
          <cell r="A2696" t="str">
            <v>P06-00733-01-01</v>
          </cell>
        </row>
        <row r="2697">
          <cell r="A2697" t="str">
            <v>P06-00734</v>
          </cell>
        </row>
        <row r="2698">
          <cell r="A2698" t="str">
            <v>P06-00734-01</v>
          </cell>
        </row>
        <row r="2699">
          <cell r="A2699" t="str">
            <v>P06-00734-01-01</v>
          </cell>
        </row>
        <row r="2700">
          <cell r="A2700" t="str">
            <v>P06-00735</v>
          </cell>
        </row>
        <row r="2701">
          <cell r="A2701" t="str">
            <v>P06-00735-01</v>
          </cell>
        </row>
        <row r="2702">
          <cell r="A2702" t="str">
            <v>P06-00735-01-01</v>
          </cell>
        </row>
        <row r="2703">
          <cell r="A2703" t="str">
            <v>P06-00736</v>
          </cell>
        </row>
        <row r="2704">
          <cell r="A2704" t="str">
            <v>P06-00736-01</v>
          </cell>
        </row>
        <row r="2705">
          <cell r="A2705" t="str">
            <v>P06-00736-01-01</v>
          </cell>
        </row>
        <row r="2706">
          <cell r="A2706" t="str">
            <v>P06-00737</v>
          </cell>
        </row>
        <row r="2707">
          <cell r="A2707" t="str">
            <v>P06-00737-01</v>
          </cell>
        </row>
        <row r="2708">
          <cell r="A2708" t="str">
            <v>P06-00737-01-01</v>
          </cell>
        </row>
        <row r="2709">
          <cell r="A2709" t="str">
            <v>P06-00738</v>
          </cell>
        </row>
        <row r="2710">
          <cell r="A2710" t="str">
            <v>P06-00738-01</v>
          </cell>
        </row>
        <row r="2711">
          <cell r="A2711" t="str">
            <v>P06-00738-01-01</v>
          </cell>
        </row>
        <row r="2712">
          <cell r="A2712" t="str">
            <v>P06-00738-02</v>
          </cell>
        </row>
        <row r="2713">
          <cell r="A2713" t="str">
            <v>P06-00738-02-01</v>
          </cell>
        </row>
        <row r="2714">
          <cell r="A2714" t="str">
            <v>P06-00738-03</v>
          </cell>
        </row>
        <row r="2715">
          <cell r="A2715" t="str">
            <v>P06-00738-03-01</v>
          </cell>
        </row>
        <row r="2716">
          <cell r="A2716" t="str">
            <v>P06-00739</v>
          </cell>
        </row>
        <row r="2717">
          <cell r="A2717" t="str">
            <v>P06-00739-01</v>
          </cell>
        </row>
        <row r="2718">
          <cell r="A2718" t="str">
            <v>P06-00739-01-01</v>
          </cell>
        </row>
        <row r="2719">
          <cell r="A2719" t="str">
            <v>P06-00740</v>
          </cell>
        </row>
        <row r="2720">
          <cell r="A2720" t="str">
            <v>P06-00740-01</v>
          </cell>
        </row>
        <row r="2721">
          <cell r="A2721" t="str">
            <v>P06-00740-01-01</v>
          </cell>
        </row>
        <row r="2722">
          <cell r="A2722" t="str">
            <v>P06-00741</v>
          </cell>
        </row>
        <row r="2723">
          <cell r="A2723" t="str">
            <v>P06-00741-01</v>
          </cell>
        </row>
        <row r="2724">
          <cell r="A2724" t="str">
            <v>P06-00741-01-01</v>
          </cell>
        </row>
        <row r="2725">
          <cell r="A2725" t="str">
            <v>P06-00742</v>
          </cell>
        </row>
        <row r="2726">
          <cell r="A2726" t="str">
            <v>P06-00742-01</v>
          </cell>
        </row>
        <row r="2727">
          <cell r="A2727" t="str">
            <v>P06-00742-01-01</v>
          </cell>
        </row>
        <row r="2728">
          <cell r="A2728" t="str">
            <v>P06-00743</v>
          </cell>
        </row>
        <row r="2729">
          <cell r="A2729" t="str">
            <v>P06-00743-01</v>
          </cell>
        </row>
        <row r="2730">
          <cell r="A2730" t="str">
            <v>P06-00743-01-01</v>
          </cell>
        </row>
        <row r="2731">
          <cell r="A2731" t="str">
            <v>P06-00744</v>
          </cell>
        </row>
        <row r="2732">
          <cell r="A2732" t="str">
            <v>P06-00744-01</v>
          </cell>
        </row>
        <row r="2733">
          <cell r="A2733" t="str">
            <v>P06-00744-01-01</v>
          </cell>
        </row>
        <row r="2734">
          <cell r="A2734" t="str">
            <v>P06-00745</v>
          </cell>
        </row>
        <row r="2735">
          <cell r="A2735" t="str">
            <v>P06-00745-01</v>
          </cell>
        </row>
        <row r="2736">
          <cell r="A2736" t="str">
            <v>P06-00745-01-01</v>
          </cell>
        </row>
        <row r="2737">
          <cell r="A2737" t="str">
            <v>P06-00746</v>
          </cell>
        </row>
        <row r="2738">
          <cell r="A2738" t="str">
            <v>P06-00746-01</v>
          </cell>
        </row>
        <row r="2739">
          <cell r="A2739" t="str">
            <v>P06-00746-01-01</v>
          </cell>
        </row>
        <row r="2740">
          <cell r="A2740" t="str">
            <v>P06-00746-02</v>
          </cell>
        </row>
        <row r="2741">
          <cell r="A2741" t="str">
            <v>P06-00746-02-01</v>
          </cell>
        </row>
        <row r="2742">
          <cell r="A2742" t="str">
            <v>P06-00747</v>
          </cell>
        </row>
        <row r="2743">
          <cell r="A2743" t="str">
            <v>P06-00747-01</v>
          </cell>
        </row>
        <row r="2744">
          <cell r="A2744" t="str">
            <v>P06-00747-01-01</v>
          </cell>
        </row>
        <row r="2745">
          <cell r="A2745" t="str">
            <v>P06-00747-02</v>
          </cell>
        </row>
        <row r="2746">
          <cell r="A2746" t="str">
            <v>P06-00747-02-01</v>
          </cell>
        </row>
        <row r="2747">
          <cell r="A2747" t="str">
            <v>P06-00748</v>
          </cell>
        </row>
        <row r="2748">
          <cell r="A2748" t="str">
            <v>P06-00748-01</v>
          </cell>
        </row>
        <row r="2749">
          <cell r="A2749" t="str">
            <v>P06-00748-01-01</v>
          </cell>
        </row>
        <row r="2750">
          <cell r="A2750" t="str">
            <v>P06-00749</v>
          </cell>
        </row>
        <row r="2751">
          <cell r="A2751" t="str">
            <v>P06-00749-01</v>
          </cell>
        </row>
        <row r="2752">
          <cell r="A2752" t="str">
            <v>P06-00749-01-01</v>
          </cell>
        </row>
        <row r="2753">
          <cell r="A2753" t="str">
            <v>P06-00749-02</v>
          </cell>
        </row>
        <row r="2754">
          <cell r="A2754" t="str">
            <v>P06-00749-02-01</v>
          </cell>
        </row>
        <row r="2755">
          <cell r="A2755" t="str">
            <v>P06-00750</v>
          </cell>
        </row>
        <row r="2756">
          <cell r="A2756" t="str">
            <v>P06-00750-01</v>
          </cell>
        </row>
        <row r="2757">
          <cell r="A2757" t="str">
            <v>P06-00750-01-01</v>
          </cell>
        </row>
        <row r="2758">
          <cell r="A2758" t="str">
            <v>P06-00751</v>
          </cell>
        </row>
        <row r="2759">
          <cell r="A2759" t="str">
            <v>P06-00751-01</v>
          </cell>
        </row>
        <row r="2760">
          <cell r="A2760" t="str">
            <v>P06-00751-01-01</v>
          </cell>
        </row>
        <row r="2761">
          <cell r="A2761" t="str">
            <v>P06-00752</v>
          </cell>
        </row>
        <row r="2762">
          <cell r="A2762" t="str">
            <v>P06-00752-01</v>
          </cell>
        </row>
        <row r="2763">
          <cell r="A2763" t="str">
            <v>P06-00752-01-01</v>
          </cell>
        </row>
        <row r="2764">
          <cell r="A2764" t="str">
            <v>P06-00753</v>
          </cell>
        </row>
        <row r="2765">
          <cell r="A2765" t="str">
            <v>P06-00753-01</v>
          </cell>
        </row>
        <row r="2766">
          <cell r="A2766" t="str">
            <v>P06-00753-01-01</v>
          </cell>
        </row>
        <row r="2767">
          <cell r="A2767" t="str">
            <v>P06-00754</v>
          </cell>
        </row>
        <row r="2768">
          <cell r="A2768" t="str">
            <v>P06-00754-01</v>
          </cell>
        </row>
        <row r="2769">
          <cell r="A2769" t="str">
            <v>P06-00754-01-01</v>
          </cell>
        </row>
        <row r="2770">
          <cell r="A2770" t="str">
            <v>P06-00755</v>
          </cell>
        </row>
        <row r="2771">
          <cell r="A2771" t="str">
            <v>P06-00755-01</v>
          </cell>
        </row>
        <row r="2772">
          <cell r="A2772" t="str">
            <v>P06-00755-01-01</v>
          </cell>
        </row>
        <row r="2773">
          <cell r="A2773" t="str">
            <v>P06-00756</v>
          </cell>
        </row>
        <row r="2774">
          <cell r="A2774" t="str">
            <v>P06-00756-01</v>
          </cell>
        </row>
        <row r="2775">
          <cell r="A2775" t="str">
            <v>P06-00756-01-01</v>
          </cell>
        </row>
        <row r="2776">
          <cell r="A2776" t="str">
            <v>P06-00757</v>
          </cell>
        </row>
        <row r="2777">
          <cell r="A2777" t="str">
            <v>P06-00757-01</v>
          </cell>
        </row>
        <row r="2778">
          <cell r="A2778" t="str">
            <v>P06-00757-01-01</v>
          </cell>
        </row>
        <row r="2779">
          <cell r="A2779" t="str">
            <v>P06-00758</v>
          </cell>
        </row>
        <row r="2780">
          <cell r="A2780" t="str">
            <v>P06-00758-01</v>
          </cell>
        </row>
        <row r="2781">
          <cell r="A2781" t="str">
            <v>P06-00758-01-01</v>
          </cell>
        </row>
        <row r="2782">
          <cell r="A2782" t="str">
            <v>P06-00759</v>
          </cell>
        </row>
        <row r="2783">
          <cell r="A2783" t="str">
            <v>P06-00759-01</v>
          </cell>
        </row>
        <row r="2784">
          <cell r="A2784" t="str">
            <v>P06-00759-01-01</v>
          </cell>
        </row>
        <row r="2785">
          <cell r="A2785" t="str">
            <v>P06-00760</v>
          </cell>
        </row>
        <row r="2786">
          <cell r="A2786" t="str">
            <v>P06-00760-01</v>
          </cell>
        </row>
        <row r="2787">
          <cell r="A2787" t="str">
            <v>P06-00760-01-01</v>
          </cell>
        </row>
        <row r="2788">
          <cell r="A2788" t="str">
            <v>P06-00761</v>
          </cell>
        </row>
        <row r="2789">
          <cell r="A2789" t="str">
            <v>P06-00761-01</v>
          </cell>
        </row>
        <row r="2790">
          <cell r="A2790" t="str">
            <v>P06-00761-01-01</v>
          </cell>
        </row>
        <row r="2791">
          <cell r="A2791" t="str">
            <v>P06-00762</v>
          </cell>
        </row>
        <row r="2792">
          <cell r="A2792" t="str">
            <v>P06-00762-01</v>
          </cell>
        </row>
        <row r="2793">
          <cell r="A2793" t="str">
            <v>P06-00762-01-01</v>
          </cell>
        </row>
        <row r="2794">
          <cell r="A2794" t="str">
            <v>P06-00763</v>
          </cell>
        </row>
        <row r="2795">
          <cell r="A2795" t="str">
            <v>P06-00763-01</v>
          </cell>
        </row>
        <row r="2796">
          <cell r="A2796" t="str">
            <v>P06-00763-01-01</v>
          </cell>
        </row>
        <row r="2797">
          <cell r="A2797" t="str">
            <v>P06-00764</v>
          </cell>
        </row>
        <row r="2798">
          <cell r="A2798" t="str">
            <v>P06-00764-01</v>
          </cell>
        </row>
        <row r="2799">
          <cell r="A2799" t="str">
            <v>P06-00764-01-01</v>
          </cell>
        </row>
        <row r="2800">
          <cell r="A2800" t="str">
            <v>P06-00764-02</v>
          </cell>
        </row>
        <row r="2801">
          <cell r="A2801" t="str">
            <v>P06-00764-02-01</v>
          </cell>
        </row>
        <row r="2802">
          <cell r="A2802" t="str">
            <v>P06-00765</v>
          </cell>
        </row>
        <row r="2803">
          <cell r="A2803" t="str">
            <v>P06-00765-01</v>
          </cell>
        </row>
        <row r="2804">
          <cell r="A2804" t="str">
            <v>P06-00765-01-01</v>
          </cell>
        </row>
        <row r="2805">
          <cell r="A2805" t="str">
            <v>P06-00766</v>
          </cell>
        </row>
        <row r="2806">
          <cell r="A2806" t="str">
            <v>P06-00766-01</v>
          </cell>
        </row>
        <row r="2807">
          <cell r="A2807" t="str">
            <v>P06-00766-01-01</v>
          </cell>
        </row>
        <row r="2808">
          <cell r="A2808" t="str">
            <v>P06-00766-02</v>
          </cell>
        </row>
        <row r="2809">
          <cell r="A2809" t="str">
            <v>P06-00766-02-01</v>
          </cell>
        </row>
        <row r="2810">
          <cell r="A2810" t="str">
            <v>P06-00767</v>
          </cell>
        </row>
        <row r="2811">
          <cell r="A2811" t="str">
            <v>P06-00767-01</v>
          </cell>
        </row>
        <row r="2812">
          <cell r="A2812" t="str">
            <v>P06-00767-01-01</v>
          </cell>
        </row>
        <row r="2813">
          <cell r="A2813" t="str">
            <v>P06-00768</v>
          </cell>
        </row>
        <row r="2814">
          <cell r="A2814" t="str">
            <v>P06-00768-01</v>
          </cell>
        </row>
        <row r="2815">
          <cell r="A2815" t="str">
            <v>P06-00768-01-01</v>
          </cell>
        </row>
        <row r="2816">
          <cell r="A2816" t="str">
            <v>P06-00769</v>
          </cell>
        </row>
        <row r="2817">
          <cell r="A2817" t="str">
            <v>P06-00769-01</v>
          </cell>
        </row>
        <row r="2818">
          <cell r="A2818" t="str">
            <v>P06-00769-01-01</v>
          </cell>
        </row>
        <row r="2819">
          <cell r="A2819" t="str">
            <v>P06-00770</v>
          </cell>
        </row>
        <row r="2820">
          <cell r="A2820" t="str">
            <v>P06-00770-01</v>
          </cell>
        </row>
        <row r="2821">
          <cell r="A2821" t="str">
            <v>P06-00770-01-01</v>
          </cell>
        </row>
        <row r="2822">
          <cell r="A2822" t="str">
            <v>P06-00771</v>
          </cell>
        </row>
        <row r="2823">
          <cell r="A2823" t="str">
            <v>P06-00771-01</v>
          </cell>
        </row>
        <row r="2824">
          <cell r="A2824" t="str">
            <v>P06-00771-01-01</v>
          </cell>
        </row>
        <row r="2825">
          <cell r="A2825" t="str">
            <v>P06-00772</v>
          </cell>
        </row>
        <row r="2826">
          <cell r="A2826" t="str">
            <v>P06-00772-01</v>
          </cell>
        </row>
        <row r="2827">
          <cell r="A2827" t="str">
            <v>P06-00772-01-01</v>
          </cell>
        </row>
        <row r="2828">
          <cell r="A2828" t="str">
            <v>P06-00773</v>
          </cell>
        </row>
        <row r="2829">
          <cell r="A2829" t="str">
            <v>P06-00773-01</v>
          </cell>
        </row>
        <row r="2830">
          <cell r="A2830" t="str">
            <v>P06-00773-01-01</v>
          </cell>
        </row>
        <row r="2831">
          <cell r="A2831" t="str">
            <v>P06-00773-02</v>
          </cell>
        </row>
        <row r="2832">
          <cell r="A2832" t="str">
            <v>P06-00773-02-01</v>
          </cell>
        </row>
        <row r="2833">
          <cell r="A2833" t="str">
            <v>P06-00774</v>
          </cell>
        </row>
        <row r="2834">
          <cell r="A2834" t="str">
            <v>P06-00774-01</v>
          </cell>
        </row>
        <row r="2835">
          <cell r="A2835" t="str">
            <v>P06-00774-01-01</v>
          </cell>
        </row>
        <row r="2836">
          <cell r="A2836" t="str">
            <v>P06-00775</v>
          </cell>
        </row>
        <row r="2837">
          <cell r="A2837" t="str">
            <v>P06-00775-01</v>
          </cell>
        </row>
        <row r="2838">
          <cell r="A2838" t="str">
            <v>P06-00775-01-01</v>
          </cell>
        </row>
        <row r="2839">
          <cell r="A2839" t="str">
            <v>P06-00776</v>
          </cell>
        </row>
        <row r="2840">
          <cell r="A2840" t="str">
            <v>P06-00776-01</v>
          </cell>
        </row>
        <row r="2841">
          <cell r="A2841" t="str">
            <v>P06-00776-01-01</v>
          </cell>
        </row>
        <row r="2842">
          <cell r="A2842" t="str">
            <v>P06-00777</v>
          </cell>
        </row>
        <row r="2843">
          <cell r="A2843" t="str">
            <v>P06-00777-01</v>
          </cell>
        </row>
        <row r="2844">
          <cell r="A2844" t="str">
            <v>P06-00777-01-01</v>
          </cell>
        </row>
        <row r="2845">
          <cell r="A2845" t="str">
            <v>P06-00778</v>
          </cell>
        </row>
        <row r="2846">
          <cell r="A2846" t="str">
            <v>P06-00778-01</v>
          </cell>
        </row>
        <row r="2847">
          <cell r="A2847" t="str">
            <v>P06-00778-01-01</v>
          </cell>
        </row>
        <row r="2848">
          <cell r="A2848" t="str">
            <v>P06-00779</v>
          </cell>
        </row>
        <row r="2849">
          <cell r="A2849" t="str">
            <v>P06-00779-01</v>
          </cell>
        </row>
        <row r="2850">
          <cell r="A2850" t="str">
            <v>P06-00779-01-01</v>
          </cell>
        </row>
        <row r="2851">
          <cell r="A2851" t="str">
            <v>P06-00780</v>
          </cell>
        </row>
        <row r="2852">
          <cell r="A2852" t="str">
            <v>P06-00780-01</v>
          </cell>
        </row>
        <row r="2853">
          <cell r="A2853" t="str">
            <v>P06-00780-01-01</v>
          </cell>
        </row>
        <row r="2854">
          <cell r="A2854" t="str">
            <v>P06-00780-02</v>
          </cell>
        </row>
        <row r="2855">
          <cell r="A2855" t="str">
            <v>P06-00780-02-01</v>
          </cell>
        </row>
        <row r="2856">
          <cell r="A2856" t="str">
            <v>P06-00781</v>
          </cell>
        </row>
        <row r="2857">
          <cell r="A2857" t="str">
            <v>P06-00781-01</v>
          </cell>
        </row>
        <row r="2858">
          <cell r="A2858" t="str">
            <v>P06-00781-01-01</v>
          </cell>
        </row>
        <row r="2859">
          <cell r="A2859" t="str">
            <v>P06-00782</v>
          </cell>
        </row>
        <row r="2860">
          <cell r="A2860" t="str">
            <v>P06-00782-01</v>
          </cell>
        </row>
        <row r="2861">
          <cell r="A2861" t="str">
            <v>P06-00782-01-01</v>
          </cell>
        </row>
        <row r="2862">
          <cell r="A2862" t="str">
            <v>P06-00783</v>
          </cell>
        </row>
        <row r="2863">
          <cell r="A2863" t="str">
            <v>P06-00783-01</v>
          </cell>
        </row>
        <row r="2864">
          <cell r="A2864" t="str">
            <v>P06-00783-01-01</v>
          </cell>
        </row>
        <row r="2865">
          <cell r="A2865" t="str">
            <v>P06-00784</v>
          </cell>
        </row>
        <row r="2866">
          <cell r="A2866" t="str">
            <v>P06-00784-01</v>
          </cell>
        </row>
        <row r="2867">
          <cell r="A2867" t="str">
            <v>P06-00784-01-01</v>
          </cell>
        </row>
        <row r="2868">
          <cell r="A2868" t="str">
            <v>P06-00785</v>
          </cell>
        </row>
        <row r="2869">
          <cell r="A2869" t="str">
            <v>P06-00785-01</v>
          </cell>
        </row>
        <row r="2870">
          <cell r="A2870" t="str">
            <v>P06-00785-01-01</v>
          </cell>
        </row>
        <row r="2871">
          <cell r="A2871" t="str">
            <v>P06-00786</v>
          </cell>
        </row>
        <row r="2872">
          <cell r="A2872" t="str">
            <v>P06-00786-01</v>
          </cell>
        </row>
        <row r="2873">
          <cell r="A2873" t="str">
            <v>P06-00786-01-01</v>
          </cell>
        </row>
        <row r="2874">
          <cell r="A2874" t="str">
            <v>P06-00787</v>
          </cell>
        </row>
        <row r="2875">
          <cell r="A2875" t="str">
            <v>P06-00787-01</v>
          </cell>
        </row>
        <row r="2876">
          <cell r="A2876" t="str">
            <v>P06-00787-01-01</v>
          </cell>
        </row>
        <row r="2877">
          <cell r="A2877" t="str">
            <v>P06-00788</v>
          </cell>
        </row>
        <row r="2878">
          <cell r="A2878" t="str">
            <v>P06-00788-01</v>
          </cell>
        </row>
        <row r="2879">
          <cell r="A2879" t="str">
            <v>P06-00788-01-01</v>
          </cell>
        </row>
        <row r="2880">
          <cell r="A2880" t="str">
            <v>P06-00789</v>
          </cell>
        </row>
        <row r="2881">
          <cell r="A2881" t="str">
            <v>P06-00789-01</v>
          </cell>
        </row>
        <row r="2882">
          <cell r="A2882" t="str">
            <v>P06-00789-01-01</v>
          </cell>
        </row>
        <row r="2883">
          <cell r="A2883" t="str">
            <v>P06-00790</v>
          </cell>
        </row>
        <row r="2884">
          <cell r="A2884" t="str">
            <v>P06-00790-01</v>
          </cell>
        </row>
        <row r="2885">
          <cell r="A2885" t="str">
            <v>P06-00790-01-01</v>
          </cell>
        </row>
        <row r="2886">
          <cell r="A2886" t="str">
            <v>P06-00791</v>
          </cell>
        </row>
        <row r="2887">
          <cell r="A2887" t="str">
            <v>P06-00791-01</v>
          </cell>
        </row>
        <row r="2888">
          <cell r="A2888" t="str">
            <v>P06-00791-01-01</v>
          </cell>
        </row>
        <row r="2889">
          <cell r="A2889" t="str">
            <v>P06-00792</v>
          </cell>
        </row>
        <row r="2890">
          <cell r="A2890" t="str">
            <v>P06-00792-01</v>
          </cell>
        </row>
        <row r="2891">
          <cell r="A2891" t="str">
            <v>P06-00792-01-01</v>
          </cell>
        </row>
        <row r="2892">
          <cell r="A2892" t="str">
            <v>P06-00793</v>
          </cell>
        </row>
        <row r="2893">
          <cell r="A2893" t="str">
            <v>P06-00793-01</v>
          </cell>
        </row>
        <row r="2894">
          <cell r="A2894" t="str">
            <v>P06-00793-01-01</v>
          </cell>
        </row>
        <row r="2895">
          <cell r="A2895" t="str">
            <v>P06-00794</v>
          </cell>
        </row>
        <row r="2896">
          <cell r="A2896" t="str">
            <v>P06-00794-01</v>
          </cell>
        </row>
        <row r="2897">
          <cell r="A2897" t="str">
            <v>P06-00794-01-01</v>
          </cell>
        </row>
        <row r="2898">
          <cell r="A2898" t="str">
            <v>P06-00795</v>
          </cell>
        </row>
        <row r="2899">
          <cell r="A2899" t="str">
            <v>P06-00795-01</v>
          </cell>
        </row>
        <row r="2900">
          <cell r="A2900" t="str">
            <v>P06-00795-01-01</v>
          </cell>
        </row>
        <row r="2901">
          <cell r="A2901" t="str">
            <v>P06-00796</v>
          </cell>
        </row>
        <row r="2902">
          <cell r="A2902" t="str">
            <v>P06-00796-01</v>
          </cell>
        </row>
        <row r="2903">
          <cell r="A2903" t="str">
            <v>P06-00796-01-01</v>
          </cell>
        </row>
        <row r="2904">
          <cell r="A2904" t="str">
            <v>P06-00797</v>
          </cell>
        </row>
        <row r="2905">
          <cell r="A2905" t="str">
            <v>P06-00797-01</v>
          </cell>
        </row>
        <row r="2906">
          <cell r="A2906" t="str">
            <v>P06-00797-01-01</v>
          </cell>
        </row>
        <row r="2907">
          <cell r="A2907" t="str">
            <v>P06-00798</v>
          </cell>
        </row>
        <row r="2908">
          <cell r="A2908" t="str">
            <v>P06-00798-01</v>
          </cell>
        </row>
        <row r="2909">
          <cell r="A2909" t="str">
            <v>P06-00798-01-01</v>
          </cell>
        </row>
        <row r="2910">
          <cell r="A2910" t="str">
            <v>P06-00799</v>
          </cell>
        </row>
        <row r="2911">
          <cell r="A2911" t="str">
            <v>P06-00799-01</v>
          </cell>
        </row>
        <row r="2912">
          <cell r="A2912" t="str">
            <v>P06-00799-01-01</v>
          </cell>
        </row>
        <row r="2913">
          <cell r="A2913" t="str">
            <v>P06-00800</v>
          </cell>
        </row>
        <row r="2914">
          <cell r="A2914" t="str">
            <v>P06-00800-01</v>
          </cell>
        </row>
        <row r="2915">
          <cell r="A2915" t="str">
            <v>P06-00800-01-01</v>
          </cell>
        </row>
        <row r="2916">
          <cell r="A2916" t="str">
            <v>P06-00801</v>
          </cell>
        </row>
        <row r="2917">
          <cell r="A2917" t="str">
            <v>P06-00801-01</v>
          </cell>
        </row>
        <row r="2918">
          <cell r="A2918" t="str">
            <v>P06-00801-01-01</v>
          </cell>
        </row>
        <row r="2919">
          <cell r="A2919" t="str">
            <v>P06-00802</v>
          </cell>
        </row>
        <row r="2920">
          <cell r="A2920" t="str">
            <v>P06-00802-01</v>
          </cell>
        </row>
        <row r="2921">
          <cell r="A2921" t="str">
            <v>P06-00802-01-01</v>
          </cell>
        </row>
        <row r="2922">
          <cell r="A2922" t="str">
            <v>P06-00803</v>
          </cell>
        </row>
        <row r="2923">
          <cell r="A2923" t="str">
            <v>P06-00803-01</v>
          </cell>
        </row>
        <row r="2924">
          <cell r="A2924" t="str">
            <v>P06-00803-01-01</v>
          </cell>
        </row>
        <row r="2925">
          <cell r="A2925" t="str">
            <v>P06-00804</v>
          </cell>
        </row>
        <row r="2926">
          <cell r="A2926" t="str">
            <v>P06-00804-01</v>
          </cell>
        </row>
        <row r="2927">
          <cell r="A2927" t="str">
            <v>P06-00804-01-01</v>
          </cell>
        </row>
        <row r="2928">
          <cell r="A2928" t="str">
            <v>P06-00805</v>
          </cell>
        </row>
        <row r="2929">
          <cell r="A2929" t="str">
            <v>P06-00805-01</v>
          </cell>
        </row>
        <row r="2930">
          <cell r="A2930" t="str">
            <v>P06-00805-01-01</v>
          </cell>
        </row>
        <row r="2931">
          <cell r="A2931" t="str">
            <v>P06-00806</v>
          </cell>
        </row>
        <row r="2932">
          <cell r="A2932" t="str">
            <v>P06-00806-01</v>
          </cell>
        </row>
        <row r="2933">
          <cell r="A2933" t="str">
            <v>P06-00806-01-01</v>
          </cell>
        </row>
        <row r="2934">
          <cell r="A2934" t="str">
            <v>P06-00807</v>
          </cell>
        </row>
        <row r="2935">
          <cell r="A2935" t="str">
            <v>P06-00807-01</v>
          </cell>
        </row>
        <row r="2936">
          <cell r="A2936" t="str">
            <v>P06-00807-01-01</v>
          </cell>
        </row>
        <row r="2937">
          <cell r="A2937" t="str">
            <v>P06-00808</v>
          </cell>
        </row>
        <row r="2938">
          <cell r="A2938" t="str">
            <v>P06-00808-01</v>
          </cell>
        </row>
        <row r="2939">
          <cell r="A2939" t="str">
            <v>P06-00808-01-01</v>
          </cell>
        </row>
        <row r="2940">
          <cell r="A2940" t="str">
            <v>P06-00809</v>
          </cell>
        </row>
        <row r="2941">
          <cell r="A2941" t="str">
            <v>P06-00809-01</v>
          </cell>
        </row>
        <row r="2942">
          <cell r="A2942" t="str">
            <v>P06-00809-01-01</v>
          </cell>
        </row>
        <row r="2943">
          <cell r="A2943" t="str">
            <v>P06-00810</v>
          </cell>
        </row>
        <row r="2944">
          <cell r="A2944" t="str">
            <v>P06-00810-01</v>
          </cell>
        </row>
        <row r="2945">
          <cell r="A2945" t="str">
            <v>P06-00810-01-01</v>
          </cell>
        </row>
        <row r="2946">
          <cell r="A2946" t="str">
            <v>P06-00811</v>
          </cell>
        </row>
        <row r="2947">
          <cell r="A2947" t="str">
            <v>P06-00811-01</v>
          </cell>
        </row>
        <row r="2948">
          <cell r="A2948" t="str">
            <v>P06-00811-01-01</v>
          </cell>
        </row>
        <row r="2949">
          <cell r="A2949" t="str">
            <v>P06-00812</v>
          </cell>
        </row>
        <row r="2950">
          <cell r="A2950" t="str">
            <v>P06-00812-01</v>
          </cell>
        </row>
        <row r="2951">
          <cell r="A2951" t="str">
            <v>P06-00812-01-01</v>
          </cell>
        </row>
        <row r="2952">
          <cell r="A2952" t="str">
            <v>P06-00813</v>
          </cell>
        </row>
        <row r="2953">
          <cell r="A2953" t="str">
            <v>P06-00813-01</v>
          </cell>
        </row>
        <row r="2954">
          <cell r="A2954" t="str">
            <v>P06-00813-01-01</v>
          </cell>
        </row>
        <row r="2955">
          <cell r="A2955" t="str">
            <v>P06-00814</v>
          </cell>
        </row>
        <row r="2956">
          <cell r="A2956" t="str">
            <v>P06-00814-01</v>
          </cell>
        </row>
        <row r="2957">
          <cell r="A2957" t="str">
            <v>P06-00814-01-01</v>
          </cell>
        </row>
        <row r="2958">
          <cell r="A2958" t="str">
            <v>P06-00815</v>
          </cell>
        </row>
        <row r="2959">
          <cell r="A2959" t="str">
            <v>P06-00815-01</v>
          </cell>
        </row>
        <row r="2960">
          <cell r="A2960" t="str">
            <v>P06-00815-01-01</v>
          </cell>
        </row>
        <row r="2961">
          <cell r="A2961" t="str">
            <v>P06-00816</v>
          </cell>
        </row>
        <row r="2962">
          <cell r="A2962" t="str">
            <v>P06-00816-01</v>
          </cell>
        </row>
        <row r="2963">
          <cell r="A2963" t="str">
            <v>P06-00816-01-01</v>
          </cell>
        </row>
        <row r="2964">
          <cell r="A2964" t="str">
            <v>P06-00817</v>
          </cell>
        </row>
        <row r="2965">
          <cell r="A2965" t="str">
            <v>P06-00817-01</v>
          </cell>
        </row>
        <row r="2966">
          <cell r="A2966" t="str">
            <v>P06-00817-01-01</v>
          </cell>
        </row>
        <row r="2967">
          <cell r="A2967" t="str">
            <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49"/>
  <sheetViews>
    <sheetView showGridLines="0" view="pageBreakPreview" topLeftCell="A7" zoomScaleNormal="100" zoomScaleSheetLayoutView="100" workbookViewId="0">
      <selection activeCell="F1" sqref="F1"/>
    </sheetView>
  </sheetViews>
  <sheetFormatPr defaultColWidth="9.109375" defaultRowHeight="17.399999999999999"/>
  <cols>
    <col min="1" max="1" width="7.109375" style="89" customWidth="1"/>
    <col min="2" max="2" width="72.109375" style="1" customWidth="1"/>
    <col min="3" max="3" width="3.109375" style="84" customWidth="1"/>
    <col min="4" max="4" width="12.109375" style="92" customWidth="1"/>
    <col min="5" max="16384" width="9.109375" style="84"/>
  </cols>
  <sheetData>
    <row r="1" spans="1:7">
      <c r="A1" s="83" t="s">
        <v>78</v>
      </c>
      <c r="B1" s="80"/>
    </row>
    <row r="2" spans="1:7">
      <c r="A2" s="86"/>
      <c r="B2" s="81"/>
      <c r="C2" s="85"/>
      <c r="D2" s="93" t="s">
        <v>79</v>
      </c>
      <c r="E2" s="85"/>
      <c r="F2" s="85"/>
      <c r="G2" s="85"/>
    </row>
    <row r="3" spans="1:7">
      <c r="A3" s="86" t="s">
        <v>1339</v>
      </c>
      <c r="B3" s="81"/>
      <c r="C3" s="86"/>
      <c r="D3" s="88"/>
      <c r="E3" s="85"/>
      <c r="F3" s="85"/>
      <c r="G3" s="85"/>
    </row>
    <row r="4" spans="1:7">
      <c r="B4" s="82" t="s">
        <v>584</v>
      </c>
      <c r="C4" s="85"/>
      <c r="D4" s="87">
        <v>1</v>
      </c>
      <c r="E4" s="85"/>
      <c r="F4" s="85"/>
      <c r="G4" s="85"/>
    </row>
    <row r="5" spans="1:7">
      <c r="A5" s="86"/>
      <c r="B5" s="82" t="s">
        <v>583</v>
      </c>
      <c r="C5" s="85"/>
      <c r="D5" s="87">
        <v>3</v>
      </c>
      <c r="E5" s="85"/>
      <c r="F5" s="85"/>
      <c r="G5" s="85"/>
    </row>
    <row r="6" spans="1:7">
      <c r="A6" s="86"/>
      <c r="B6" s="82" t="s">
        <v>1310</v>
      </c>
      <c r="C6" s="85"/>
      <c r="D6" s="87">
        <v>4</v>
      </c>
      <c r="E6" s="85"/>
      <c r="G6" s="85"/>
    </row>
    <row r="7" spans="1:7">
      <c r="A7" s="86"/>
      <c r="B7" s="82" t="s">
        <v>586</v>
      </c>
      <c r="C7" s="85"/>
      <c r="D7" s="87">
        <v>5</v>
      </c>
      <c r="E7" s="85"/>
      <c r="F7" s="85"/>
      <c r="G7" s="85"/>
    </row>
    <row r="8" spans="1:7">
      <c r="A8" s="86"/>
      <c r="B8" s="82" t="s">
        <v>585</v>
      </c>
      <c r="C8" s="85"/>
      <c r="D8" s="92">
        <v>7</v>
      </c>
      <c r="E8" s="85"/>
      <c r="G8" s="85"/>
    </row>
    <row r="9" spans="1:7">
      <c r="A9" s="86"/>
      <c r="B9" s="82" t="s">
        <v>1311</v>
      </c>
      <c r="C9" s="85"/>
      <c r="D9" s="87">
        <v>8</v>
      </c>
      <c r="E9" s="85"/>
      <c r="F9" s="85"/>
      <c r="G9" s="85"/>
    </row>
    <row r="10" spans="1:7">
      <c r="A10" s="86"/>
      <c r="B10" s="82" t="s">
        <v>587</v>
      </c>
      <c r="C10" s="85"/>
      <c r="D10" s="87">
        <v>9</v>
      </c>
      <c r="E10" s="85"/>
      <c r="F10" s="85"/>
      <c r="G10" s="85"/>
    </row>
    <row r="11" spans="1:7">
      <c r="A11" s="86"/>
      <c r="B11" s="82" t="s">
        <v>714</v>
      </c>
      <c r="C11" s="85"/>
      <c r="D11" s="87">
        <v>10</v>
      </c>
      <c r="E11" s="85"/>
      <c r="F11" s="85"/>
      <c r="G11" s="85"/>
    </row>
    <row r="12" spans="1:7">
      <c r="A12" s="86"/>
      <c r="B12" s="82" t="s">
        <v>1312</v>
      </c>
      <c r="C12" s="86"/>
      <c r="D12" s="87">
        <v>12</v>
      </c>
      <c r="E12" s="85"/>
      <c r="F12" s="85"/>
      <c r="G12" s="85"/>
    </row>
    <row r="13" spans="1:7">
      <c r="A13" s="86"/>
      <c r="B13" s="82" t="s">
        <v>1336</v>
      </c>
      <c r="C13" s="86"/>
      <c r="D13" s="87">
        <v>13</v>
      </c>
      <c r="E13" s="85"/>
      <c r="F13" s="85"/>
      <c r="G13" s="85"/>
    </row>
    <row r="14" spans="1:7">
      <c r="A14" s="86"/>
      <c r="B14" s="82" t="s">
        <v>1337</v>
      </c>
      <c r="C14" s="85"/>
      <c r="D14" s="87">
        <v>26</v>
      </c>
      <c r="E14" s="85"/>
      <c r="F14" s="85"/>
      <c r="G14" s="85"/>
    </row>
    <row r="15" spans="1:7">
      <c r="A15" s="86"/>
      <c r="B15" s="82"/>
      <c r="C15" s="85"/>
      <c r="D15" s="87"/>
      <c r="E15" s="85"/>
      <c r="F15" s="85"/>
      <c r="G15" s="85"/>
    </row>
    <row r="16" spans="1:7">
      <c r="A16" s="86" t="s">
        <v>1338</v>
      </c>
      <c r="B16"/>
    </row>
    <row r="17" spans="1:8">
      <c r="B17" s="82" t="s">
        <v>584</v>
      </c>
      <c r="C17" s="85"/>
      <c r="D17" s="87">
        <v>28</v>
      </c>
      <c r="E17" s="85"/>
      <c r="F17" s="85"/>
      <c r="G17" s="85"/>
    </row>
    <row r="18" spans="1:8">
      <c r="B18" s="82" t="s">
        <v>583</v>
      </c>
      <c r="C18" s="85"/>
      <c r="D18" s="87">
        <v>30</v>
      </c>
      <c r="E18" s="85"/>
      <c r="F18" s="85"/>
      <c r="G18" s="85"/>
    </row>
    <row r="19" spans="1:8">
      <c r="B19" s="82" t="s">
        <v>1313</v>
      </c>
      <c r="C19" s="85"/>
      <c r="D19" s="87">
        <v>31</v>
      </c>
      <c r="E19" s="85"/>
      <c r="F19" s="85"/>
      <c r="G19" s="85"/>
    </row>
    <row r="20" spans="1:8">
      <c r="B20" s="82" t="s">
        <v>586</v>
      </c>
      <c r="C20" s="85"/>
      <c r="D20" s="87">
        <v>32</v>
      </c>
      <c r="E20" s="85"/>
      <c r="F20" s="85"/>
      <c r="G20" s="85"/>
    </row>
    <row r="21" spans="1:8">
      <c r="A21" s="86"/>
      <c r="B21" s="82" t="s">
        <v>585</v>
      </c>
      <c r="C21" s="85"/>
      <c r="D21" s="87">
        <v>34</v>
      </c>
      <c r="E21" s="85"/>
      <c r="F21" s="85"/>
      <c r="G21" s="85"/>
    </row>
    <row r="22" spans="1:8">
      <c r="B22" s="82" t="s">
        <v>587</v>
      </c>
      <c r="C22" s="85"/>
      <c r="D22" s="87">
        <v>35</v>
      </c>
      <c r="E22" s="85"/>
      <c r="F22" s="85"/>
      <c r="G22" s="85"/>
    </row>
    <row r="23" spans="1:8">
      <c r="B23" s="82" t="s">
        <v>1336</v>
      </c>
      <c r="C23" s="85"/>
      <c r="D23" s="87">
        <v>36</v>
      </c>
      <c r="E23" s="85"/>
      <c r="F23" s="85"/>
      <c r="G23" s="85"/>
    </row>
    <row r="24" spans="1:8">
      <c r="B24" s="82" t="s">
        <v>1337</v>
      </c>
      <c r="C24" s="85"/>
      <c r="D24" s="87">
        <v>53</v>
      </c>
      <c r="E24" s="85"/>
      <c r="F24" s="85"/>
      <c r="G24" s="85"/>
    </row>
    <row r="25" spans="1:8">
      <c r="B25" s="82"/>
      <c r="C25" s="85"/>
      <c r="D25" s="88"/>
      <c r="E25" s="85"/>
      <c r="F25" s="85"/>
      <c r="G25" s="85"/>
    </row>
    <row r="26" spans="1:8">
      <c r="A26" s="45" t="s">
        <v>1325</v>
      </c>
      <c r="B26" s="44"/>
      <c r="C26" s="85"/>
      <c r="D26" s="87"/>
      <c r="E26" s="85"/>
      <c r="F26" s="85"/>
      <c r="G26" s="85"/>
    </row>
    <row r="27" spans="1:8">
      <c r="B27" s="1" t="s">
        <v>1314</v>
      </c>
      <c r="C27" s="85"/>
      <c r="D27" s="87">
        <v>58</v>
      </c>
      <c r="E27" s="85"/>
      <c r="F27" s="85"/>
      <c r="G27" s="85"/>
    </row>
    <row r="28" spans="1:8">
      <c r="B28" s="1" t="s">
        <v>1315</v>
      </c>
      <c r="C28" s="85"/>
      <c r="D28" s="87">
        <v>60</v>
      </c>
      <c r="E28" s="85"/>
      <c r="F28" s="85"/>
      <c r="G28" s="85"/>
      <c r="H28" s="46"/>
    </row>
    <row r="29" spans="1:8">
      <c r="B29" s="1" t="s">
        <v>1316</v>
      </c>
      <c r="C29" s="85"/>
      <c r="D29" s="87">
        <v>61</v>
      </c>
      <c r="E29" s="85"/>
      <c r="F29" s="85"/>
      <c r="G29" s="85"/>
      <c r="H29" s="86"/>
    </row>
    <row r="30" spans="1:8">
      <c r="B30" s="1" t="s">
        <v>1317</v>
      </c>
      <c r="D30" s="92">
        <v>62</v>
      </c>
    </row>
    <row r="31" spans="1:8">
      <c r="B31" s="1" t="s">
        <v>57</v>
      </c>
      <c r="D31" s="92">
        <v>64</v>
      </c>
    </row>
    <row r="32" spans="1:8">
      <c r="B32" s="1" t="s">
        <v>1318</v>
      </c>
      <c r="D32" s="92">
        <v>66</v>
      </c>
    </row>
    <row r="33" spans="1:4">
      <c r="B33" s="90"/>
    </row>
    <row r="34" spans="1:4">
      <c r="A34" s="45" t="s">
        <v>1326</v>
      </c>
      <c r="B34" s="43"/>
    </row>
    <row r="35" spans="1:4">
      <c r="B35" s="43" t="s">
        <v>588</v>
      </c>
      <c r="D35" s="92">
        <v>67</v>
      </c>
    </row>
    <row r="36" spans="1:4">
      <c r="B36" s="43" t="s">
        <v>1319</v>
      </c>
      <c r="D36" s="92">
        <v>77</v>
      </c>
    </row>
    <row r="37" spans="1:4">
      <c r="B37" s="43" t="s">
        <v>589</v>
      </c>
      <c r="D37" s="92">
        <v>78</v>
      </c>
    </row>
    <row r="38" spans="1:4">
      <c r="B38" s="43" t="s">
        <v>1320</v>
      </c>
      <c r="D38" s="92">
        <v>81</v>
      </c>
    </row>
    <row r="39" spans="1:4">
      <c r="B39" s="43" t="s">
        <v>1255</v>
      </c>
      <c r="D39" s="92">
        <v>82</v>
      </c>
    </row>
    <row r="40" spans="1:4">
      <c r="B40" s="43" t="s">
        <v>328</v>
      </c>
      <c r="D40" s="92">
        <v>83</v>
      </c>
    </row>
    <row r="41" spans="1:4">
      <c r="B41" s="43" t="s">
        <v>977</v>
      </c>
      <c r="D41" s="92">
        <v>84</v>
      </c>
    </row>
    <row r="42" spans="1:4">
      <c r="B42" s="43" t="s">
        <v>1321</v>
      </c>
      <c r="D42" s="92">
        <v>85</v>
      </c>
    </row>
    <row r="43" spans="1:4">
      <c r="B43" s="43" t="s">
        <v>1322</v>
      </c>
      <c r="D43" s="92">
        <v>86</v>
      </c>
    </row>
    <row r="44" spans="1:4">
      <c r="B44" s="43" t="s">
        <v>1323</v>
      </c>
      <c r="D44" s="92">
        <v>87</v>
      </c>
    </row>
    <row r="45" spans="1:4">
      <c r="B45" s="43" t="s">
        <v>746</v>
      </c>
      <c r="D45" s="92">
        <v>88</v>
      </c>
    </row>
    <row r="46" spans="1:4">
      <c r="B46" s="43" t="s">
        <v>1055</v>
      </c>
      <c r="D46" s="92">
        <v>89</v>
      </c>
    </row>
    <row r="47" spans="1:4">
      <c r="B47" s="43" t="s">
        <v>736</v>
      </c>
      <c r="D47" s="92">
        <v>90</v>
      </c>
    </row>
    <row r="48" spans="1:4">
      <c r="B48" s="43" t="s">
        <v>1074</v>
      </c>
      <c r="D48" s="92">
        <v>91</v>
      </c>
    </row>
    <row r="49" spans="2:4">
      <c r="B49" s="43" t="s">
        <v>1324</v>
      </c>
      <c r="D49" s="92">
        <v>92</v>
      </c>
    </row>
  </sheetData>
  <pageMargins left="0.95" right="0.31" top="0.75" bottom="0.75" header="0.3" footer="0.3"/>
  <pageSetup paperSize="9" scale="82"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O102"/>
  <sheetViews>
    <sheetView showGridLines="0" zoomScaleNormal="100" zoomScaleSheetLayoutView="80" workbookViewId="0">
      <pane xSplit="1" ySplit="2" topLeftCell="C58" activePane="bottomRight" state="frozen"/>
      <selection pane="topRight" activeCell="B1" sqref="B1"/>
      <selection pane="bottomLeft" activeCell="A6" sqref="A6"/>
      <selection pane="bottomRight" activeCell="M78" sqref="M78"/>
    </sheetView>
  </sheetViews>
  <sheetFormatPr defaultColWidth="9.33203125" defaultRowHeight="18.899999999999999" customHeight="1"/>
  <cols>
    <col min="1" max="1" width="4.44140625" style="95" customWidth="1"/>
    <col min="2" max="2" width="40.44140625" style="4" customWidth="1"/>
    <col min="3" max="3" width="15.6640625" style="734" bestFit="1" customWidth="1"/>
    <col min="4" max="4" width="17.109375" style="96" customWidth="1"/>
    <col min="5" max="5" width="14.5546875" style="96" bestFit="1" customWidth="1"/>
    <col min="6" max="6" width="15.6640625" style="96" bestFit="1" customWidth="1"/>
    <col min="7" max="7" width="15" style="96" customWidth="1"/>
    <col min="8" max="8" width="19.33203125" style="4" customWidth="1"/>
    <col min="9" max="10" width="13.6640625" style="4" customWidth="1"/>
    <col min="11" max="11" width="14.109375" style="751" bestFit="1" customWidth="1"/>
    <col min="12" max="12" width="15.109375" style="4" bestFit="1" customWidth="1"/>
    <col min="13" max="13" width="14.6640625" style="4" customWidth="1"/>
    <col min="14" max="14" width="13.88671875" style="4" customWidth="1"/>
    <col min="15" max="15" width="16.33203125" style="4" bestFit="1" customWidth="1"/>
    <col min="16" max="16384" width="9.33203125" style="4"/>
  </cols>
  <sheetData>
    <row r="1" spans="1:15" ht="19.2" customHeight="1">
      <c r="B1" s="131" t="s">
        <v>1440</v>
      </c>
      <c r="C1" s="885"/>
      <c r="D1" s="476"/>
      <c r="E1" s="476"/>
      <c r="F1" s="476"/>
      <c r="G1" s="476"/>
      <c r="H1" s="126"/>
      <c r="I1" s="126"/>
      <c r="J1" s="126"/>
      <c r="K1" s="886"/>
      <c r="L1" s="126"/>
      <c r="M1" s="126"/>
      <c r="N1" s="126"/>
      <c r="O1" s="126"/>
    </row>
    <row r="2" spans="1:15" ht="20.399999999999999">
      <c r="A2" s="484"/>
      <c r="B2" s="131" t="s">
        <v>1114</v>
      </c>
      <c r="C2" s="885"/>
      <c r="D2" s="476"/>
      <c r="E2" s="476"/>
      <c r="F2" s="476"/>
      <c r="G2" s="476"/>
      <c r="H2" s="126"/>
      <c r="I2" s="126"/>
      <c r="J2" s="126"/>
      <c r="K2" s="886"/>
      <c r="L2" s="126"/>
      <c r="M2" s="126"/>
      <c r="N2" s="126"/>
      <c r="O2" s="126"/>
    </row>
    <row r="3" spans="1:15" s="104" customFormat="1" ht="15">
      <c r="A3" s="586">
        <v>50</v>
      </c>
      <c r="B3" s="887" t="s">
        <v>746</v>
      </c>
      <c r="C3" s="888"/>
      <c r="D3" s="889"/>
      <c r="E3" s="889"/>
      <c r="F3" s="889"/>
      <c r="G3" s="889"/>
      <c r="H3" s="889"/>
      <c r="I3" s="889"/>
      <c r="J3" s="889"/>
      <c r="K3" s="888"/>
      <c r="L3" s="889"/>
      <c r="M3" s="889"/>
      <c r="N3" s="889"/>
      <c r="O3" s="890"/>
    </row>
    <row r="4" spans="1:15" s="105" customFormat="1" ht="41.4">
      <c r="A4" s="640"/>
      <c r="B4" s="409"/>
      <c r="C4" s="891"/>
      <c r="D4" s="184"/>
      <c r="E4" s="480" t="s">
        <v>1461</v>
      </c>
      <c r="F4" s="184" t="s">
        <v>1462</v>
      </c>
      <c r="G4" s="184" t="s">
        <v>1463</v>
      </c>
      <c r="H4" s="184" t="s">
        <v>742</v>
      </c>
      <c r="I4" s="184" t="s">
        <v>121</v>
      </c>
      <c r="K4" s="892"/>
      <c r="M4" s="184"/>
      <c r="O4" s="185"/>
    </row>
    <row r="5" spans="1:15" s="104" customFormat="1" ht="13.8">
      <c r="A5" s="586"/>
      <c r="B5" s="408" t="s">
        <v>743</v>
      </c>
      <c r="C5" s="819"/>
      <c r="D5" s="819"/>
      <c r="E5" s="893" t="s">
        <v>1464</v>
      </c>
      <c r="F5" s="893" t="s">
        <v>1464</v>
      </c>
      <c r="G5" s="893">
        <v>16385.7</v>
      </c>
      <c r="H5" s="893" t="s">
        <v>1464</v>
      </c>
      <c r="I5" s="893">
        <f>+E5+F5+G5+H5</f>
        <v>16385.7</v>
      </c>
      <c r="K5" s="819"/>
      <c r="O5" s="183"/>
    </row>
    <row r="6" spans="1:15" s="104" customFormat="1" ht="13.8">
      <c r="A6" s="586"/>
      <c r="B6" s="191" t="s">
        <v>604</v>
      </c>
      <c r="C6" s="819"/>
      <c r="D6" s="819"/>
      <c r="E6" s="893" t="s">
        <v>1464</v>
      </c>
      <c r="F6" s="893" t="s">
        <v>1464</v>
      </c>
      <c r="G6" s="893">
        <v>68122.17</v>
      </c>
      <c r="H6" s="893" t="s">
        <v>1464</v>
      </c>
      <c r="I6" s="893">
        <f>E6+F6+G6</f>
        <v>68122.17</v>
      </c>
      <c r="K6" s="819"/>
      <c r="O6" s="183"/>
    </row>
    <row r="7" spans="1:15" s="104" customFormat="1" ht="13.8">
      <c r="A7" s="586"/>
      <c r="B7" s="410"/>
      <c r="C7" s="821"/>
      <c r="D7" s="821"/>
      <c r="E7" s="894">
        <v>0</v>
      </c>
      <c r="F7" s="894">
        <v>0</v>
      </c>
      <c r="G7" s="894">
        <f>SUM(G5:G6)</f>
        <v>84507.87</v>
      </c>
      <c r="H7" s="894">
        <v>0</v>
      </c>
      <c r="I7" s="821">
        <f>E7+F7+G7+H7</f>
        <v>84507.87</v>
      </c>
      <c r="J7" s="111"/>
      <c r="K7" s="821"/>
      <c r="L7" s="111"/>
      <c r="M7" s="111"/>
      <c r="N7" s="111"/>
      <c r="O7" s="186"/>
    </row>
    <row r="8" spans="1:15" s="104" customFormat="1" ht="13.8">
      <c r="A8" s="586"/>
      <c r="B8" s="191"/>
      <c r="C8" s="819"/>
      <c r="D8" s="819"/>
      <c r="E8" s="893"/>
      <c r="F8" s="893"/>
      <c r="G8" s="893"/>
      <c r="H8" s="893"/>
      <c r="I8" s="819"/>
      <c r="K8" s="819"/>
      <c r="O8" s="183"/>
    </row>
    <row r="9" spans="1:15" s="104" customFormat="1" ht="13.8">
      <c r="A9" s="586"/>
      <c r="B9" s="408" t="s">
        <v>745</v>
      </c>
      <c r="C9" s="819"/>
      <c r="D9" s="819"/>
      <c r="E9" s="893" t="s">
        <v>1464</v>
      </c>
      <c r="F9" s="893" t="s">
        <v>1464</v>
      </c>
      <c r="G9" s="893">
        <v>64560.47</v>
      </c>
      <c r="H9" s="893" t="s">
        <v>1464</v>
      </c>
      <c r="I9" s="819">
        <f>E9+F9+G9+H9</f>
        <v>64560.47</v>
      </c>
      <c r="K9" s="819"/>
      <c r="O9" s="183"/>
    </row>
    <row r="10" spans="1:15" s="104" customFormat="1" ht="13.8">
      <c r="A10" s="586"/>
      <c r="B10" s="411" t="s">
        <v>748</v>
      </c>
      <c r="C10" s="895"/>
      <c r="D10" s="895"/>
      <c r="E10" s="896">
        <v>0</v>
      </c>
      <c r="F10" s="896">
        <v>0</v>
      </c>
      <c r="G10" s="896">
        <f>G7-G9</f>
        <v>19947.399999999994</v>
      </c>
      <c r="H10" s="896">
        <v>0</v>
      </c>
      <c r="I10" s="895">
        <f>'SCHD 2- INVENTORY'!E28</f>
        <v>19947.400000000001</v>
      </c>
      <c r="J10" s="112"/>
      <c r="K10" s="895"/>
      <c r="L10" s="112"/>
      <c r="M10" s="112"/>
      <c r="N10" s="112"/>
      <c r="O10" s="187"/>
    </row>
    <row r="11" spans="1:15" s="104" customFormat="1" ht="14.4" thickBot="1">
      <c r="A11" s="586"/>
      <c r="B11" s="412" t="s">
        <v>747</v>
      </c>
      <c r="C11" s="897"/>
      <c r="D11" s="897"/>
      <c r="E11" s="898" t="s">
        <v>1464</v>
      </c>
      <c r="F11" s="898" t="s">
        <v>1464</v>
      </c>
      <c r="G11" s="898">
        <f>G5</f>
        <v>16385.7</v>
      </c>
      <c r="H11" s="898" t="s">
        <v>1464</v>
      </c>
      <c r="I11" s="897">
        <f>G11</f>
        <v>16385.7</v>
      </c>
      <c r="J11" s="108"/>
      <c r="K11" s="897"/>
      <c r="L11" s="108"/>
      <c r="M11" s="108"/>
      <c r="N11" s="108"/>
      <c r="O11" s="188"/>
    </row>
    <row r="12" spans="1:15" s="104" customFormat="1" ht="13.8">
      <c r="A12" s="586"/>
      <c r="B12" s="191"/>
      <c r="C12" s="819"/>
      <c r="K12" s="819"/>
      <c r="N12" s="457"/>
      <c r="O12" s="456"/>
    </row>
    <row r="13" spans="1:15" s="104" customFormat="1" ht="13.8">
      <c r="A13" s="586"/>
      <c r="B13" s="191"/>
      <c r="C13" s="819"/>
      <c r="K13" s="819"/>
      <c r="O13" s="183"/>
    </row>
    <row r="14" spans="1:15" ht="15" customHeight="1">
      <c r="A14" s="586">
        <v>51</v>
      </c>
      <c r="B14" s="154"/>
      <c r="C14" s="738"/>
      <c r="D14" s="94"/>
      <c r="E14" s="94"/>
      <c r="F14" s="94"/>
      <c r="G14" s="94"/>
      <c r="K14" s="9"/>
      <c r="O14" s="169"/>
    </row>
    <row r="15" spans="1:15" s="327" customFormat="1" ht="21" thickBot="1">
      <c r="A15" s="586" t="s">
        <v>1465</v>
      </c>
      <c r="B15" s="414" t="s">
        <v>1003</v>
      </c>
      <c r="C15" s="899"/>
      <c r="K15" s="899"/>
      <c r="O15" s="338"/>
    </row>
    <row r="16" spans="1:15" s="322" customFormat="1" ht="18.45" customHeight="1">
      <c r="A16" s="641"/>
      <c r="B16" s="478"/>
      <c r="C16" s="900"/>
      <c r="D16" s="347"/>
      <c r="E16" s="1294" t="s">
        <v>1375</v>
      </c>
      <c r="F16" s="1294"/>
      <c r="G16" s="1294" t="s">
        <v>1038</v>
      </c>
      <c r="H16" s="1294"/>
      <c r="I16" s="345"/>
      <c r="J16" s="345"/>
      <c r="K16" s="901"/>
      <c r="L16" s="345"/>
      <c r="M16" s="333"/>
      <c r="N16" s="333"/>
      <c r="O16" s="349"/>
    </row>
    <row r="17" spans="1:15" s="322" customFormat="1" ht="18.45" customHeight="1">
      <c r="A17" s="641"/>
      <c r="B17" s="324"/>
      <c r="C17" s="902"/>
      <c r="D17" s="540"/>
      <c r="E17" s="542" t="s">
        <v>975</v>
      </c>
      <c r="F17" s="542" t="s">
        <v>976</v>
      </c>
      <c r="G17" s="542" t="s">
        <v>975</v>
      </c>
      <c r="H17" s="542" t="s">
        <v>976</v>
      </c>
      <c r="I17" s="334"/>
      <c r="J17" s="334"/>
      <c r="K17" s="903"/>
      <c r="L17" s="334"/>
      <c r="M17" s="539"/>
      <c r="N17" s="539"/>
      <c r="O17" s="541"/>
    </row>
    <row r="18" spans="1:15" s="215" customFormat="1" ht="18" thickBot="1">
      <c r="A18" s="641"/>
      <c r="B18" s="332"/>
      <c r="C18" s="904"/>
      <c r="D18" s="348"/>
      <c r="E18" s="543" t="s">
        <v>77</v>
      </c>
      <c r="F18" s="543" t="s">
        <v>77</v>
      </c>
      <c r="G18" s="543" t="s">
        <v>77</v>
      </c>
      <c r="H18" s="543" t="s">
        <v>77</v>
      </c>
      <c r="I18" s="222"/>
      <c r="J18" s="222"/>
      <c r="K18" s="222"/>
      <c r="L18" s="222"/>
      <c r="M18" s="336"/>
      <c r="N18" s="336"/>
      <c r="O18" s="350"/>
    </row>
    <row r="19" spans="1:15" s="215" customFormat="1" ht="13.8">
      <c r="A19" s="641"/>
      <c r="B19" s="415" t="s">
        <v>1007</v>
      </c>
      <c r="C19" s="905"/>
      <c r="D19" s="905"/>
      <c r="E19" s="906" t="s">
        <v>1464</v>
      </c>
      <c r="F19" s="906" t="s">
        <v>1464</v>
      </c>
      <c r="G19" s="905"/>
      <c r="H19" s="905"/>
      <c r="K19" s="905"/>
      <c r="O19" s="325"/>
    </row>
    <row r="20" spans="1:15" s="215" customFormat="1" ht="13.8">
      <c r="A20" s="641"/>
      <c r="B20" s="416" t="s">
        <v>1008</v>
      </c>
      <c r="C20" s="905"/>
      <c r="D20" s="905"/>
      <c r="E20" s="906"/>
      <c r="F20" s="906"/>
      <c r="G20" s="905"/>
      <c r="H20" s="905"/>
      <c r="K20" s="905"/>
      <c r="O20" s="325"/>
    </row>
    <row r="21" spans="1:15" s="215" customFormat="1" ht="13.8">
      <c r="A21" s="641"/>
      <c r="B21" s="355" t="s">
        <v>1007</v>
      </c>
      <c r="C21" s="905"/>
      <c r="D21" s="905"/>
      <c r="E21" s="906"/>
      <c r="F21" s="906"/>
      <c r="G21" s="905"/>
      <c r="H21" s="905"/>
      <c r="K21" s="905"/>
      <c r="O21" s="325"/>
    </row>
    <row r="22" spans="1:15" s="215" customFormat="1" ht="13.8">
      <c r="A22" s="641"/>
      <c r="B22" s="417" t="s">
        <v>604</v>
      </c>
      <c r="C22" s="905"/>
      <c r="D22" s="905"/>
      <c r="E22" s="906" t="s">
        <v>1464</v>
      </c>
      <c r="F22" s="906" t="s">
        <v>1464</v>
      </c>
      <c r="G22" s="905"/>
      <c r="H22" s="905"/>
      <c r="K22" s="905"/>
      <c r="O22" s="325"/>
    </row>
    <row r="23" spans="1:15" s="215" customFormat="1" ht="13.8">
      <c r="A23" s="641"/>
      <c r="B23" s="416" t="s">
        <v>1231</v>
      </c>
      <c r="C23" s="905"/>
      <c r="D23" s="905"/>
      <c r="E23" s="906" t="s">
        <v>1464</v>
      </c>
      <c r="F23" s="906" t="s">
        <v>1464</v>
      </c>
      <c r="G23" s="905"/>
      <c r="H23" s="905"/>
      <c r="K23" s="905"/>
      <c r="O23" s="325"/>
    </row>
    <row r="24" spans="1:15" s="215" customFormat="1" ht="13.8">
      <c r="A24" s="641"/>
      <c r="B24" s="417" t="s">
        <v>630</v>
      </c>
      <c r="C24" s="905"/>
      <c r="D24" s="905"/>
      <c r="E24" s="906"/>
      <c r="F24" s="906"/>
      <c r="G24" s="905"/>
      <c r="H24" s="905"/>
      <c r="K24" s="905"/>
      <c r="O24" s="325"/>
    </row>
    <row r="25" spans="1:15" s="215" customFormat="1" ht="13.8">
      <c r="A25" s="641"/>
      <c r="B25" s="355" t="s">
        <v>1009</v>
      </c>
      <c r="C25" s="905"/>
      <c r="E25" s="906"/>
      <c r="F25" s="906"/>
      <c r="K25" s="905"/>
      <c r="O25" s="325"/>
    </row>
    <row r="26" spans="1:15" ht="15" customHeight="1" thickBot="1">
      <c r="A26" s="586"/>
      <c r="B26" s="413" t="s">
        <v>26</v>
      </c>
      <c r="C26" s="744"/>
      <c r="D26" s="34"/>
      <c r="E26" s="907">
        <v>0</v>
      </c>
      <c r="F26" s="907">
        <v>0</v>
      </c>
      <c r="G26" s="34"/>
      <c r="H26" s="34"/>
      <c r="I26" s="34"/>
      <c r="J26" s="34"/>
      <c r="K26" s="744"/>
      <c r="L26" s="34"/>
      <c r="M26" s="34"/>
      <c r="N26" s="34"/>
      <c r="O26" s="189"/>
    </row>
    <row r="27" spans="1:15" ht="15" customHeight="1">
      <c r="A27" s="586"/>
      <c r="B27" s="154"/>
      <c r="C27" s="738"/>
      <c r="D27" s="94"/>
      <c r="E27" s="94"/>
      <c r="F27" s="94"/>
      <c r="G27" s="94"/>
      <c r="K27" s="9"/>
      <c r="O27" s="169"/>
    </row>
    <row r="28" spans="1:15" s="327" customFormat="1" ht="21" thickBot="1">
      <c r="A28" s="586" t="s">
        <v>1466</v>
      </c>
      <c r="B28" s="414" t="s">
        <v>1004</v>
      </c>
      <c r="C28" s="899"/>
      <c r="K28" s="899"/>
      <c r="O28" s="338"/>
    </row>
    <row r="29" spans="1:15" s="322" customFormat="1" ht="18.45" customHeight="1">
      <c r="A29" s="641"/>
      <c r="B29" s="478"/>
      <c r="C29" s="900"/>
      <c r="D29" s="347"/>
      <c r="E29" s="1294" t="s">
        <v>1375</v>
      </c>
      <c r="F29" s="1294"/>
      <c r="G29" s="1294" t="s">
        <v>1038</v>
      </c>
      <c r="H29" s="1294"/>
      <c r="I29" s="345"/>
      <c r="J29" s="345"/>
      <c r="K29" s="901"/>
      <c r="L29" s="345"/>
      <c r="M29" s="333"/>
      <c r="N29" s="333"/>
      <c r="O29" s="349"/>
    </row>
    <row r="30" spans="1:15" s="322" customFormat="1" ht="18.45" customHeight="1">
      <c r="A30" s="641"/>
      <c r="B30" s="324"/>
      <c r="C30" s="902"/>
      <c r="D30" s="540"/>
      <c r="E30" s="542" t="s">
        <v>1467</v>
      </c>
      <c r="F30" s="542" t="s">
        <v>1468</v>
      </c>
      <c r="G30" s="542" t="s">
        <v>1467</v>
      </c>
      <c r="H30" s="542" t="s">
        <v>1468</v>
      </c>
      <c r="I30" s="334"/>
      <c r="J30" s="334"/>
      <c r="K30" s="903"/>
      <c r="L30" s="334"/>
      <c r="M30" s="539"/>
      <c r="N30" s="539"/>
      <c r="O30" s="541"/>
    </row>
    <row r="31" spans="1:15" s="215" customFormat="1" ht="18" thickBot="1">
      <c r="A31" s="641"/>
      <c r="B31" s="332"/>
      <c r="C31" s="904"/>
      <c r="D31" s="348"/>
      <c r="E31" s="543" t="s">
        <v>77</v>
      </c>
      <c r="F31" s="543" t="s">
        <v>77</v>
      </c>
      <c r="G31" s="543" t="s">
        <v>77</v>
      </c>
      <c r="H31" s="543" t="s">
        <v>77</v>
      </c>
      <c r="I31" s="222"/>
      <c r="J31" s="222"/>
      <c r="K31" s="222"/>
      <c r="L31" s="222"/>
      <c r="M31" s="336"/>
      <c r="N31" s="336"/>
      <c r="O31" s="350"/>
    </row>
    <row r="32" spans="1:15" s="215" customFormat="1" ht="13.8">
      <c r="A32" s="641"/>
      <c r="B32" s="415" t="s">
        <v>1007</v>
      </c>
      <c r="C32" s="905"/>
      <c r="E32" s="906" t="s">
        <v>1464</v>
      </c>
      <c r="F32" s="906" t="s">
        <v>1464</v>
      </c>
      <c r="K32" s="905"/>
      <c r="O32" s="325"/>
    </row>
    <row r="33" spans="1:15" s="215" customFormat="1" ht="13.8">
      <c r="A33" s="641"/>
      <c r="B33" s="416" t="s">
        <v>1008</v>
      </c>
      <c r="C33" s="905"/>
      <c r="E33" s="906"/>
      <c r="F33" s="906"/>
      <c r="K33" s="905"/>
      <c r="O33" s="325"/>
    </row>
    <row r="34" spans="1:15" s="215" customFormat="1" ht="13.8">
      <c r="A34" s="641"/>
      <c r="B34" s="355" t="s">
        <v>1007</v>
      </c>
      <c r="C34" s="905"/>
      <c r="E34" s="906"/>
      <c r="F34" s="906"/>
      <c r="K34" s="905"/>
      <c r="O34" s="325"/>
    </row>
    <row r="35" spans="1:15" s="215" customFormat="1" ht="13.8">
      <c r="A35" s="641"/>
      <c r="B35" s="417" t="s">
        <v>604</v>
      </c>
      <c r="C35" s="905"/>
      <c r="E35" s="906" t="s">
        <v>1464</v>
      </c>
      <c r="F35" s="906" t="s">
        <v>1464</v>
      </c>
      <c r="K35" s="905"/>
      <c r="O35" s="325"/>
    </row>
    <row r="36" spans="1:15" s="215" customFormat="1" ht="13.8">
      <c r="A36" s="641"/>
      <c r="B36" s="416" t="s">
        <v>1231</v>
      </c>
      <c r="C36" s="905"/>
      <c r="E36" s="906" t="s">
        <v>1464</v>
      </c>
      <c r="F36" s="906" t="s">
        <v>1464</v>
      </c>
      <c r="K36" s="905"/>
      <c r="O36" s="325"/>
    </row>
    <row r="37" spans="1:15" s="215" customFormat="1" ht="13.8">
      <c r="A37" s="641"/>
      <c r="B37" s="417" t="s">
        <v>630</v>
      </c>
      <c r="C37" s="905"/>
      <c r="E37" s="906"/>
      <c r="F37" s="906"/>
      <c r="K37" s="905"/>
      <c r="O37" s="325"/>
    </row>
    <row r="38" spans="1:15" s="215" customFormat="1" ht="13.8">
      <c r="A38" s="641"/>
      <c r="B38" s="355" t="s">
        <v>1009</v>
      </c>
      <c r="C38" s="905"/>
      <c r="E38" s="906"/>
      <c r="F38" s="906"/>
      <c r="K38" s="905"/>
      <c r="O38" s="325"/>
    </row>
    <row r="39" spans="1:15" ht="15" customHeight="1" thickBot="1">
      <c r="A39" s="586"/>
      <c r="B39" s="413" t="s">
        <v>26</v>
      </c>
      <c r="C39" s="744"/>
      <c r="D39" s="34"/>
      <c r="E39" s="907">
        <v>0</v>
      </c>
      <c r="F39" s="907">
        <v>0</v>
      </c>
      <c r="G39" s="34"/>
      <c r="H39" s="34"/>
      <c r="I39" s="34"/>
      <c r="J39" s="34"/>
      <c r="K39" s="744"/>
      <c r="L39" s="34"/>
      <c r="M39" s="34"/>
      <c r="N39" s="34"/>
      <c r="O39" s="189"/>
    </row>
    <row r="40" spans="1:15" ht="13.8">
      <c r="A40" s="586"/>
      <c r="B40" s="154"/>
      <c r="C40" s="38"/>
      <c r="H40" s="96"/>
      <c r="I40" s="96"/>
      <c r="J40" s="96"/>
      <c r="K40" s="38"/>
      <c r="L40" s="96"/>
      <c r="M40" s="96"/>
      <c r="N40" s="96"/>
      <c r="O40" s="190"/>
    </row>
    <row r="41" spans="1:15" ht="15" customHeight="1" thickBot="1">
      <c r="A41" s="586"/>
      <c r="B41" s="407"/>
      <c r="C41" s="38"/>
      <c r="K41" s="9"/>
      <c r="O41" s="169"/>
    </row>
    <row r="42" spans="1:15" s="367" customFormat="1" ht="27.45" customHeight="1" thickBot="1">
      <c r="A42" s="586">
        <v>52</v>
      </c>
      <c r="B42" s="364" t="s">
        <v>637</v>
      </c>
      <c r="C42" s="908"/>
      <c r="D42" s="365"/>
      <c r="E42" s="1299" t="s">
        <v>638</v>
      </c>
      <c r="F42" s="1299"/>
      <c r="G42" s="1299" t="s">
        <v>1022</v>
      </c>
      <c r="H42" s="1299"/>
      <c r="I42" s="1299" t="s">
        <v>639</v>
      </c>
      <c r="J42" s="1299"/>
      <c r="K42" s="908" t="s">
        <v>26</v>
      </c>
      <c r="L42" s="365"/>
      <c r="M42" s="365"/>
      <c r="N42" s="365"/>
      <c r="O42" s="366"/>
    </row>
    <row r="43" spans="1:15" ht="19.2" customHeight="1">
      <c r="A43" s="586"/>
      <c r="B43" s="418" t="s">
        <v>1431</v>
      </c>
      <c r="C43" s="909"/>
      <c r="D43" s="100"/>
      <c r="E43" s="100"/>
      <c r="K43" s="9">
        <v>0</v>
      </c>
      <c r="O43" s="169"/>
    </row>
    <row r="44" spans="1:15" ht="19.2" customHeight="1">
      <c r="A44" s="586"/>
      <c r="B44" s="191" t="s">
        <v>763</v>
      </c>
      <c r="C44" s="909"/>
      <c r="D44" s="100"/>
      <c r="E44" s="100"/>
      <c r="K44" s="9">
        <v>0</v>
      </c>
      <c r="O44" s="169"/>
    </row>
    <row r="45" spans="1:15" ht="19.2" customHeight="1">
      <c r="A45" s="586"/>
      <c r="B45" s="191" t="s">
        <v>604</v>
      </c>
      <c r="C45" s="909"/>
      <c r="D45" s="100"/>
      <c r="E45" s="100"/>
      <c r="K45" s="9">
        <v>0</v>
      </c>
      <c r="O45" s="169"/>
    </row>
    <row r="46" spans="1:15" ht="19.2" customHeight="1">
      <c r="A46" s="586"/>
      <c r="B46" s="191" t="s">
        <v>792</v>
      </c>
      <c r="C46" s="909"/>
      <c r="D46" s="100"/>
      <c r="E46" s="100"/>
      <c r="K46" s="9">
        <v>0</v>
      </c>
      <c r="O46" s="169"/>
    </row>
    <row r="47" spans="1:15" ht="19.2" customHeight="1">
      <c r="A47" s="586"/>
      <c r="B47" s="410" t="s">
        <v>748</v>
      </c>
      <c r="C47" s="910"/>
      <c r="D47" s="657"/>
      <c r="E47" s="1295"/>
      <c r="F47" s="1295"/>
      <c r="G47" s="1295"/>
      <c r="H47" s="1295"/>
      <c r="I47" s="1295"/>
      <c r="J47" s="1295"/>
      <c r="K47" s="853">
        <v>0</v>
      </c>
      <c r="L47" s="429"/>
      <c r="M47" s="429"/>
      <c r="N47" s="429"/>
      <c r="O47" s="575"/>
    </row>
    <row r="48" spans="1:15" ht="19.2" customHeight="1" thickBot="1">
      <c r="A48" s="586"/>
      <c r="B48" s="412" t="s">
        <v>747</v>
      </c>
      <c r="C48" s="911"/>
      <c r="D48" s="912"/>
      <c r="E48" s="1292"/>
      <c r="F48" s="1292"/>
      <c r="G48" s="1292"/>
      <c r="H48" s="1292"/>
      <c r="I48" s="1292"/>
      <c r="J48" s="1292"/>
      <c r="K48" s="913">
        <v>0</v>
      </c>
      <c r="L48" s="404"/>
      <c r="M48" s="404"/>
      <c r="N48" s="404"/>
      <c r="O48" s="405"/>
    </row>
    <row r="49" spans="1:15" ht="19.2" customHeight="1">
      <c r="A49" s="586"/>
      <c r="B49" s="191"/>
      <c r="C49" s="909"/>
      <c r="D49" s="100"/>
      <c r="E49" s="98"/>
      <c r="F49" s="98"/>
      <c r="G49" s="98"/>
      <c r="H49" s="98"/>
      <c r="I49" s="98"/>
      <c r="J49" s="98"/>
      <c r="K49" s="9"/>
      <c r="O49" s="169"/>
    </row>
    <row r="50" spans="1:15" ht="19.2" customHeight="1">
      <c r="A50" s="586"/>
      <c r="B50" s="191"/>
      <c r="C50" s="909"/>
      <c r="D50" s="100"/>
      <c r="E50" s="98"/>
      <c r="F50" s="98"/>
      <c r="G50" s="98"/>
      <c r="H50" s="98"/>
      <c r="I50" s="98"/>
      <c r="J50" s="98"/>
      <c r="K50" s="9"/>
      <c r="O50" s="169"/>
    </row>
    <row r="51" spans="1:15" ht="19.2" customHeight="1">
      <c r="A51" s="586"/>
      <c r="B51" s="191"/>
      <c r="C51" s="909"/>
      <c r="D51" s="100"/>
      <c r="E51" s="98"/>
      <c r="F51" s="98"/>
      <c r="G51" s="98"/>
      <c r="H51" s="98"/>
      <c r="I51" s="98"/>
      <c r="J51" s="98"/>
      <c r="K51" s="9"/>
      <c r="O51" s="169"/>
    </row>
    <row r="52" spans="1:15" ht="19.2" customHeight="1">
      <c r="A52" s="586"/>
      <c r="B52" s="191"/>
      <c r="C52" s="909"/>
      <c r="D52" s="100"/>
      <c r="E52" s="98"/>
      <c r="F52" s="98"/>
      <c r="G52" s="98"/>
      <c r="H52" s="98"/>
      <c r="I52" s="98"/>
      <c r="J52" s="98"/>
      <c r="K52" s="9"/>
      <c r="O52" s="169"/>
    </row>
    <row r="53" spans="1:15" ht="19.2" customHeight="1">
      <c r="A53" s="586"/>
      <c r="B53" s="191"/>
      <c r="C53" s="909"/>
      <c r="D53" s="100"/>
      <c r="E53" s="98"/>
      <c r="F53" s="98"/>
      <c r="G53" s="98"/>
      <c r="H53" s="98"/>
      <c r="I53" s="98"/>
      <c r="J53" s="98"/>
      <c r="K53" s="9"/>
      <c r="O53" s="169"/>
    </row>
    <row r="54" spans="1:15" ht="19.2" customHeight="1">
      <c r="A54" s="586"/>
      <c r="B54" s="191"/>
      <c r="C54" s="909"/>
      <c r="D54" s="100"/>
      <c r="E54" s="98"/>
      <c r="F54" s="98"/>
      <c r="G54" s="98"/>
      <c r="H54" s="98"/>
      <c r="I54" s="98"/>
      <c r="J54" s="98"/>
      <c r="K54" s="9"/>
      <c r="O54" s="169"/>
    </row>
    <row r="55" spans="1:15" ht="19.2" customHeight="1">
      <c r="A55" s="586"/>
      <c r="B55" s="191"/>
      <c r="C55" s="909"/>
      <c r="D55" s="100"/>
      <c r="E55" s="98"/>
      <c r="F55" s="98"/>
      <c r="G55" s="98"/>
      <c r="H55" s="98"/>
      <c r="I55" s="98"/>
      <c r="J55" s="98"/>
      <c r="K55" s="9"/>
      <c r="O55" s="169"/>
    </row>
    <row r="56" spans="1:15" ht="19.2" customHeight="1">
      <c r="A56" s="586"/>
      <c r="B56" s="191"/>
      <c r="C56" s="909"/>
      <c r="D56" s="100"/>
      <c r="E56" s="98"/>
      <c r="F56" s="98"/>
      <c r="G56" s="98"/>
      <c r="H56" s="98"/>
      <c r="I56" s="98"/>
      <c r="J56" s="98"/>
      <c r="K56" s="9"/>
      <c r="O56" s="169"/>
    </row>
    <row r="57" spans="1:15" ht="19.2" customHeight="1">
      <c r="A57" s="586"/>
      <c r="B57" s="191"/>
      <c r="C57" s="909"/>
      <c r="D57" s="100"/>
      <c r="E57" s="98"/>
      <c r="F57" s="98"/>
      <c r="G57" s="98"/>
      <c r="H57" s="98"/>
      <c r="I57" s="98"/>
      <c r="J57" s="98"/>
      <c r="K57" s="9"/>
      <c r="O57" s="169"/>
    </row>
    <row r="58" spans="1:15" ht="19.2" customHeight="1">
      <c r="A58" s="586"/>
      <c r="B58" s="191"/>
      <c r="C58" s="909"/>
      <c r="D58" s="100"/>
      <c r="E58" s="98"/>
      <c r="F58" s="98"/>
      <c r="G58" s="98"/>
      <c r="H58" s="98"/>
      <c r="I58" s="98"/>
      <c r="J58" s="98"/>
      <c r="K58" s="9"/>
      <c r="O58" s="169"/>
    </row>
    <row r="59" spans="1:15" ht="19.2" customHeight="1">
      <c r="A59" s="586"/>
      <c r="B59" s="191"/>
      <c r="C59" s="909"/>
      <c r="D59" s="100"/>
      <c r="E59" s="98"/>
      <c r="F59" s="98"/>
      <c r="G59" s="98"/>
      <c r="H59" s="98"/>
      <c r="I59" s="98"/>
      <c r="J59" s="98"/>
      <c r="K59" s="9"/>
      <c r="O59" s="169"/>
    </row>
    <row r="60" spans="1:15" ht="19.2" customHeight="1">
      <c r="A60" s="586"/>
      <c r="B60" s="191"/>
      <c r="C60" s="909"/>
      <c r="D60" s="100"/>
      <c r="E60" s="98"/>
      <c r="F60" s="98"/>
      <c r="G60" s="98"/>
      <c r="H60" s="98"/>
      <c r="I60" s="98"/>
      <c r="J60" s="98"/>
      <c r="K60" s="9"/>
      <c r="O60" s="169"/>
    </row>
    <row r="61" spans="1:15" ht="19.2" customHeight="1">
      <c r="A61" s="586"/>
      <c r="B61" s="191"/>
      <c r="C61" s="909"/>
      <c r="D61" s="100"/>
      <c r="E61" s="100"/>
      <c r="K61" s="9"/>
      <c r="O61" s="169"/>
    </row>
    <row r="62" spans="1:15" s="104" customFormat="1" ht="14.4" thickBot="1">
      <c r="A62" s="586">
        <v>53</v>
      </c>
      <c r="B62" s="1296" t="s">
        <v>330</v>
      </c>
      <c r="C62" s="1297"/>
      <c r="D62" s="1297"/>
      <c r="E62" s="1297"/>
      <c r="F62" s="1297"/>
      <c r="G62" s="1297"/>
      <c r="H62" s="1297"/>
      <c r="I62" s="1297"/>
      <c r="J62" s="1297"/>
      <c r="K62" s="1297"/>
      <c r="L62" s="1297"/>
      <c r="M62" s="1297"/>
      <c r="N62" s="1297"/>
      <c r="O62" s="1298"/>
    </row>
    <row r="63" spans="1:15" s="275" customFormat="1" ht="55.8" thickBot="1">
      <c r="A63" s="640"/>
      <c r="B63" s="273"/>
      <c r="C63" s="914" t="s">
        <v>13</v>
      </c>
      <c r="D63" s="274" t="s">
        <v>618</v>
      </c>
      <c r="E63" s="274" t="s">
        <v>1469</v>
      </c>
      <c r="F63" s="274" t="s">
        <v>620</v>
      </c>
      <c r="G63" s="274" t="s">
        <v>762</v>
      </c>
      <c r="H63" s="274" t="s">
        <v>621</v>
      </c>
      <c r="I63" s="274" t="s">
        <v>622</v>
      </c>
      <c r="J63" s="274" t="s">
        <v>623</v>
      </c>
      <c r="K63" s="914" t="s">
        <v>624</v>
      </c>
      <c r="L63" s="274" t="s">
        <v>31</v>
      </c>
      <c r="M63" s="274" t="s">
        <v>1470</v>
      </c>
      <c r="N63" s="274" t="s">
        <v>1002</v>
      </c>
      <c r="O63" s="274" t="s">
        <v>121</v>
      </c>
    </row>
    <row r="64" spans="1:15" s="104" customFormat="1" ht="13.8">
      <c r="A64" s="586"/>
      <c r="B64" s="408" t="s">
        <v>625</v>
      </c>
      <c r="C64" s="819">
        <v>10000000</v>
      </c>
      <c r="D64" s="819">
        <v>19860306.84</v>
      </c>
      <c r="E64" s="819">
        <v>748267.9</v>
      </c>
      <c r="F64" s="819">
        <v>43583.8</v>
      </c>
      <c r="G64" s="819">
        <v>7888.02</v>
      </c>
      <c r="H64" s="819" t="s">
        <v>1464</v>
      </c>
      <c r="I64" s="819" t="s">
        <v>1464</v>
      </c>
      <c r="J64" s="819" t="s">
        <v>1464</v>
      </c>
      <c r="K64" s="819">
        <v>0</v>
      </c>
      <c r="L64" s="819" t="s">
        <v>1464</v>
      </c>
      <c r="M64" s="819">
        <v>267487.5</v>
      </c>
      <c r="N64" s="819" t="s">
        <v>1464</v>
      </c>
      <c r="O64" s="820">
        <f>SUM(C64:N64)</f>
        <v>30927534.059999999</v>
      </c>
    </row>
    <row r="65" spans="1:15" s="104" customFormat="1" ht="13.8">
      <c r="A65" s="586"/>
      <c r="B65" s="915" t="s">
        <v>604</v>
      </c>
      <c r="C65" s="819">
        <v>0</v>
      </c>
      <c r="D65" s="819">
        <f>'SCHEDULE 3-PPE'!E38</f>
        <v>2252815.7999999998</v>
      </c>
      <c r="E65" s="819">
        <f>'SCHEDULE 3-PPE'!F48</f>
        <v>37190.699999999997</v>
      </c>
      <c r="F65" s="819">
        <v>0</v>
      </c>
      <c r="G65" s="819">
        <f>'SCHEDULE 3-PPE'!F81</f>
        <v>0</v>
      </c>
      <c r="H65" s="819">
        <f>'SCHEDULE 3-PPE'!F85</f>
        <v>0</v>
      </c>
      <c r="I65" s="819">
        <f>'SCHEDULE 3-PPE'!F97</f>
        <v>0</v>
      </c>
      <c r="J65" s="819">
        <f>'SCHEDULE 3-PPE'!F102</f>
        <v>0</v>
      </c>
      <c r="K65" s="819">
        <f>'SCHEDULE 3-PPE'!F110</f>
        <v>0</v>
      </c>
      <c r="L65" s="819">
        <f>'SCHEDULE 3-PPE'!F143</f>
        <v>0</v>
      </c>
      <c r="M65" s="819">
        <f>'SCHEDULE 3-PPE'!F170</f>
        <v>8496886.1300000008</v>
      </c>
      <c r="N65" s="819">
        <f>'SCHEDULE 3-PPE'!F175</f>
        <v>0</v>
      </c>
      <c r="O65" s="820">
        <f>SUM(C65:N65)</f>
        <v>10786892.630000001</v>
      </c>
    </row>
    <row r="66" spans="1:15" s="104" customFormat="1" ht="13.8">
      <c r="A66" s="586"/>
      <c r="B66" s="916" t="s">
        <v>626</v>
      </c>
      <c r="C66" s="917">
        <v>0</v>
      </c>
      <c r="D66" s="917">
        <v>0</v>
      </c>
      <c r="E66" s="917">
        <v>0</v>
      </c>
      <c r="F66" s="917">
        <v>0</v>
      </c>
      <c r="G66" s="917">
        <v>0</v>
      </c>
      <c r="H66" s="917" t="s">
        <v>1464</v>
      </c>
      <c r="I66" s="917" t="s">
        <v>1464</v>
      </c>
      <c r="J66" s="917" t="s">
        <v>1464</v>
      </c>
      <c r="K66" s="917" t="s">
        <v>1464</v>
      </c>
      <c r="L66" s="917" t="s">
        <v>1464</v>
      </c>
      <c r="M66" s="917">
        <v>0</v>
      </c>
      <c r="N66" s="917" t="s">
        <v>1464</v>
      </c>
      <c r="O66" s="918">
        <v>0</v>
      </c>
    </row>
    <row r="67" spans="1:15" s="104" customFormat="1" ht="13.8">
      <c r="A67" s="586"/>
      <c r="B67" s="408" t="s">
        <v>26</v>
      </c>
      <c r="C67" s="819">
        <f>SUM(C64:C66)</f>
        <v>10000000</v>
      </c>
      <c r="D67" s="819">
        <f>SUM(D64:D66)</f>
        <v>22113122.640000001</v>
      </c>
      <c r="E67" s="819">
        <f>SUM(E64:E66)</f>
        <v>785458.6</v>
      </c>
      <c r="F67" s="819">
        <f t="shared" ref="F67:N67" si="0">SUM(F64:F66)</f>
        <v>43583.8</v>
      </c>
      <c r="G67" s="819">
        <f t="shared" si="0"/>
        <v>7888.02</v>
      </c>
      <c r="H67" s="819">
        <f t="shared" si="0"/>
        <v>0</v>
      </c>
      <c r="I67" s="819">
        <f t="shared" si="0"/>
        <v>0</v>
      </c>
      <c r="J67" s="819">
        <f t="shared" si="0"/>
        <v>0</v>
      </c>
      <c r="K67" s="819">
        <f t="shared" si="0"/>
        <v>0</v>
      </c>
      <c r="L67" s="819">
        <f t="shared" si="0"/>
        <v>0</v>
      </c>
      <c r="M67" s="819">
        <f>SUM(M64:M66)</f>
        <v>8764373.6300000008</v>
      </c>
      <c r="N67" s="819">
        <f t="shared" si="0"/>
        <v>0</v>
      </c>
      <c r="O67" s="819">
        <f>C67+D67+E67+F67+G67+H67+I67+J67+K67+L67+M67+N67</f>
        <v>41714426.690000005</v>
      </c>
    </row>
    <row r="68" spans="1:15" s="104" customFormat="1" ht="13.8">
      <c r="A68" s="586"/>
      <c r="B68" s="408"/>
      <c r="C68" s="819"/>
      <c r="K68" s="819"/>
      <c r="O68" s="183"/>
    </row>
    <row r="69" spans="1:15" s="104" customFormat="1" ht="13.8">
      <c r="A69" s="586"/>
      <c r="B69" s="1123" t="s">
        <v>628</v>
      </c>
      <c r="C69" s="819">
        <v>0</v>
      </c>
      <c r="D69" s="819">
        <f>'SCHEDULE 3-PPE'!L18</f>
        <v>384794.53</v>
      </c>
      <c r="E69" s="819">
        <f>'SCHEDULE 3-PPE'!L48</f>
        <v>135251.91</v>
      </c>
      <c r="F69" s="819">
        <f>'SCHEDULE 3-PPE'!L56</f>
        <v>18113.310000000001</v>
      </c>
      <c r="G69" s="819">
        <f>'SCHEDULE 3-PPE'!L81</f>
        <v>1314.67</v>
      </c>
      <c r="H69" s="819">
        <v>0</v>
      </c>
      <c r="I69" s="819">
        <v>0</v>
      </c>
      <c r="J69" s="819">
        <v>0</v>
      </c>
      <c r="K69" s="819">
        <v>0</v>
      </c>
      <c r="L69" s="819">
        <v>0</v>
      </c>
      <c r="M69" s="819">
        <f>'SCHEDULE 3-PPE'!L170</f>
        <v>38212.5</v>
      </c>
      <c r="N69" s="819">
        <v>0</v>
      </c>
      <c r="O69" s="820">
        <f>M69+G69+D69</f>
        <v>424321.7</v>
      </c>
    </row>
    <row r="70" spans="1:15" s="104" customFormat="1" ht="13.8">
      <c r="A70" s="586"/>
      <c r="B70" s="915" t="s">
        <v>1384</v>
      </c>
      <c r="C70" s="819" t="s">
        <v>1464</v>
      </c>
      <c r="D70" s="819">
        <f>'SCHEDULE 3-PPE'!J18</f>
        <v>466304.00700000004</v>
      </c>
      <c r="E70" s="819">
        <f>'SCHEDULE 3-PPE'!J48</f>
        <v>131530.07285714286</v>
      </c>
      <c r="F70" s="819">
        <f>'SCHEDULE 3-PPE'!J56</f>
        <v>13934.36</v>
      </c>
      <c r="G70" s="819">
        <f>'SCHEDULE 3-PPE'!J81</f>
        <v>1840.538</v>
      </c>
      <c r="H70" s="819">
        <f>'SCHEDULE 3-PPE'!J97</f>
        <v>0</v>
      </c>
      <c r="I70" s="819">
        <f>'SCHEDULE 3-PPE'!J97</f>
        <v>0</v>
      </c>
      <c r="J70" s="819">
        <f>'SCHEDULE 3-PPE'!J102</f>
        <v>0</v>
      </c>
      <c r="K70" s="819">
        <f>'SCHEDULE 3-PPE'!J110</f>
        <v>0</v>
      </c>
      <c r="L70" s="819">
        <f>'SCHEDULE 3-PPE'!J143</f>
        <v>0</v>
      </c>
      <c r="M70" s="819">
        <f>'SCHEDULE 3-PPE'!J170</f>
        <v>1103417.0309285715</v>
      </c>
      <c r="N70" s="819">
        <f>'SCHEDULE 3-PPE'!J175</f>
        <v>0</v>
      </c>
      <c r="O70" s="820">
        <f>C70+D70+E70+F70+G70+H70+I70+J70+K70+L70+M70</f>
        <v>1717026.0087857144</v>
      </c>
    </row>
    <row r="71" spans="1:15" s="104" customFormat="1" ht="13.8">
      <c r="A71" s="586"/>
      <c r="B71" s="915" t="s">
        <v>629</v>
      </c>
      <c r="C71" s="819">
        <v>0</v>
      </c>
      <c r="D71" s="819">
        <v>0</v>
      </c>
      <c r="E71" s="819">
        <v>0</v>
      </c>
      <c r="F71" s="819">
        <v>0</v>
      </c>
      <c r="G71" s="819">
        <v>0</v>
      </c>
      <c r="H71" s="819">
        <v>0</v>
      </c>
      <c r="I71" s="819">
        <v>0</v>
      </c>
      <c r="J71" s="819"/>
      <c r="K71" s="819"/>
      <c r="L71" s="819">
        <v>0</v>
      </c>
      <c r="M71" s="819">
        <v>0</v>
      </c>
      <c r="N71" s="819">
        <v>0</v>
      </c>
      <c r="O71" s="820">
        <v>0</v>
      </c>
    </row>
    <row r="72" spans="1:15" s="104" customFormat="1" ht="13.8">
      <c r="A72" s="586"/>
      <c r="B72" s="915" t="s">
        <v>630</v>
      </c>
      <c r="C72" s="819">
        <v>0</v>
      </c>
      <c r="D72" s="819">
        <v>0</v>
      </c>
      <c r="E72" s="819">
        <v>0</v>
      </c>
      <c r="F72" s="819">
        <v>0</v>
      </c>
      <c r="G72" s="819">
        <v>0</v>
      </c>
      <c r="H72" s="819">
        <v>0</v>
      </c>
      <c r="I72" s="819">
        <v>0</v>
      </c>
      <c r="J72" s="819">
        <v>0</v>
      </c>
      <c r="K72" s="819">
        <v>0</v>
      </c>
      <c r="L72" s="819">
        <v>0</v>
      </c>
      <c r="M72" s="819">
        <v>0</v>
      </c>
      <c r="N72" s="819">
        <v>0</v>
      </c>
      <c r="O72" s="820">
        <v>0</v>
      </c>
    </row>
    <row r="73" spans="1:15" s="104" customFormat="1" ht="13.8">
      <c r="A73" s="586"/>
      <c r="B73" s="420" t="s">
        <v>26</v>
      </c>
      <c r="C73" s="821">
        <v>0</v>
      </c>
      <c r="D73" s="821">
        <f>D69+D70</f>
        <v>851098.53700000001</v>
      </c>
      <c r="E73" s="821">
        <f t="shared" ref="E73:N73" si="1">E69+E70</f>
        <v>266781.98285714287</v>
      </c>
      <c r="F73" s="821">
        <f t="shared" si="1"/>
        <v>32047.670000000002</v>
      </c>
      <c r="G73" s="821">
        <f t="shared" si="1"/>
        <v>3155.2080000000001</v>
      </c>
      <c r="H73" s="821">
        <f t="shared" si="1"/>
        <v>0</v>
      </c>
      <c r="I73" s="821">
        <f t="shared" si="1"/>
        <v>0</v>
      </c>
      <c r="J73" s="821">
        <f t="shared" si="1"/>
        <v>0</v>
      </c>
      <c r="K73" s="821">
        <f t="shared" si="1"/>
        <v>0</v>
      </c>
      <c r="L73" s="821">
        <f t="shared" si="1"/>
        <v>0</v>
      </c>
      <c r="M73" s="821">
        <f t="shared" si="1"/>
        <v>1141629.5309285715</v>
      </c>
      <c r="N73" s="821">
        <f t="shared" si="1"/>
        <v>0</v>
      </c>
      <c r="O73" s="821">
        <f>O69+O70</f>
        <v>2141347.7087857146</v>
      </c>
    </row>
    <row r="74" spans="1:15" s="920" customFormat="1" ht="13.8">
      <c r="A74" s="586"/>
      <c r="B74" s="421" t="s">
        <v>1495</v>
      </c>
      <c r="C74" s="821">
        <f>C67-C73</f>
        <v>10000000</v>
      </c>
      <c r="D74" s="821">
        <f>'SCHEDULE 3-PPE'!R18</f>
        <v>22428021.943</v>
      </c>
      <c r="E74" s="821">
        <f>'SCHEDULE 3-PPE'!R48</f>
        <v>662963.31714285712</v>
      </c>
      <c r="F74" s="821">
        <f>'SCHEDULE 3-PPE'!R56</f>
        <v>41803.08</v>
      </c>
      <c r="G74" s="821">
        <f>'SCHEDULE 3-PPE'!R81</f>
        <v>5521.612000000001</v>
      </c>
      <c r="H74" s="821">
        <f t="shared" ref="H74:N74" si="2">H67-H73</f>
        <v>0</v>
      </c>
      <c r="I74" s="821">
        <f t="shared" si="2"/>
        <v>0</v>
      </c>
      <c r="J74" s="821">
        <f t="shared" si="2"/>
        <v>0</v>
      </c>
      <c r="K74" s="821">
        <f t="shared" si="2"/>
        <v>0</v>
      </c>
      <c r="L74" s="821">
        <f t="shared" si="2"/>
        <v>0</v>
      </c>
      <c r="M74" s="821">
        <f>'SCHEDULE 3-PPE'!R170</f>
        <v>7660131.5990714291</v>
      </c>
      <c r="N74" s="821">
        <f t="shared" si="2"/>
        <v>0</v>
      </c>
      <c r="O74" s="821">
        <f>C74+D74+E74+F74+G74+H74+I74+J74+K74+L74+M74+N74</f>
        <v>40798441.551214285</v>
      </c>
    </row>
    <row r="75" spans="1:15" s="104" customFormat="1" ht="13.8">
      <c r="A75" s="586"/>
      <c r="B75" s="421" t="s">
        <v>1496</v>
      </c>
      <c r="C75" s="895">
        <f>C64</f>
        <v>10000000</v>
      </c>
      <c r="D75" s="895">
        <f t="shared" ref="D75:N75" si="3">D64</f>
        <v>19860306.84</v>
      </c>
      <c r="E75" s="895">
        <f t="shared" si="3"/>
        <v>748267.9</v>
      </c>
      <c r="F75" s="895">
        <f t="shared" si="3"/>
        <v>43583.8</v>
      </c>
      <c r="G75" s="895">
        <f t="shared" si="3"/>
        <v>7888.02</v>
      </c>
      <c r="H75" s="895" t="str">
        <f t="shared" si="3"/>
        <v>0.00</v>
      </c>
      <c r="I75" s="895" t="str">
        <f t="shared" si="3"/>
        <v>0.00</v>
      </c>
      <c r="J75" s="895" t="str">
        <f t="shared" si="3"/>
        <v>0.00</v>
      </c>
      <c r="K75" s="895">
        <f t="shared" si="3"/>
        <v>0</v>
      </c>
      <c r="L75" s="895" t="str">
        <f t="shared" si="3"/>
        <v>0.00</v>
      </c>
      <c r="M75" s="895">
        <f t="shared" si="3"/>
        <v>267487.5</v>
      </c>
      <c r="N75" s="895" t="str">
        <f t="shared" si="3"/>
        <v>0.00</v>
      </c>
      <c r="O75" s="820">
        <f>SUM(C75:N75)</f>
        <v>30927534.059999999</v>
      </c>
    </row>
    <row r="76" spans="1:15" s="104" customFormat="1" ht="13.8">
      <c r="A76" s="586"/>
      <c r="B76" s="1132" t="s">
        <v>1582</v>
      </c>
      <c r="C76" s="1133"/>
      <c r="D76" s="1134"/>
      <c r="E76" s="1134"/>
      <c r="K76" s="819"/>
      <c r="O76" s="183"/>
    </row>
    <row r="77" spans="1:15" s="104" customFormat="1" ht="13.8">
      <c r="A77" s="919"/>
      <c r="B77" s="408" t="s">
        <v>1471</v>
      </c>
      <c r="C77" s="819"/>
      <c r="K77" s="819"/>
      <c r="O77" s="183"/>
    </row>
    <row r="78" spans="1:15" s="104" customFormat="1" ht="13.8">
      <c r="A78" s="586"/>
      <c r="B78" s="313" t="s">
        <v>669</v>
      </c>
      <c r="C78" s="819"/>
      <c r="K78" s="819"/>
      <c r="O78" s="183"/>
    </row>
    <row r="79" spans="1:15" s="104" customFormat="1" ht="13.8">
      <c r="A79" s="586"/>
      <c r="B79" s="313" t="s">
        <v>668</v>
      </c>
      <c r="C79" s="819"/>
      <c r="K79" s="819"/>
      <c r="O79" s="183"/>
    </row>
    <row r="80" spans="1:15" s="104" customFormat="1" ht="14.4" thickBot="1">
      <c r="A80" s="586"/>
      <c r="B80" s="422" t="s">
        <v>26</v>
      </c>
      <c r="C80" s="897"/>
      <c r="D80" s="108"/>
      <c r="E80" s="108"/>
      <c r="F80" s="108"/>
      <c r="G80" s="108"/>
      <c r="H80" s="108"/>
      <c r="I80" s="108"/>
      <c r="J80" s="108"/>
      <c r="K80" s="897"/>
      <c r="L80" s="108"/>
      <c r="M80" s="108"/>
      <c r="N80" s="108"/>
      <c r="O80" s="188"/>
    </row>
    <row r="81" spans="1:15" s="104" customFormat="1" ht="13.8">
      <c r="A81" s="586"/>
      <c r="B81" s="191"/>
      <c r="C81" s="819"/>
      <c r="K81" s="819"/>
      <c r="O81" s="183"/>
    </row>
    <row r="82" spans="1:15" s="104" customFormat="1" ht="13.8">
      <c r="A82" s="586"/>
      <c r="B82" s="191"/>
      <c r="C82" s="819"/>
      <c r="K82" s="819"/>
      <c r="O82" s="183"/>
    </row>
    <row r="83" spans="1:15" ht="15" customHeight="1" thickBot="1">
      <c r="A83" s="642"/>
      <c r="B83" s="406"/>
      <c r="C83" s="738"/>
      <c r="D83" s="94"/>
      <c r="E83" s="94"/>
      <c r="F83" s="94"/>
      <c r="G83" s="94"/>
      <c r="H83" s="94"/>
      <c r="I83" s="94"/>
      <c r="J83" s="94"/>
      <c r="O83" s="169"/>
    </row>
    <row r="84" spans="1:15" ht="14.4" thickBot="1">
      <c r="A84" s="586"/>
      <c r="B84" s="921"/>
      <c r="C84" s="922"/>
      <c r="D84" s="923"/>
      <c r="E84" s="1293" t="s">
        <v>1472</v>
      </c>
      <c r="F84" s="1293"/>
      <c r="G84" s="924" t="s">
        <v>26</v>
      </c>
      <c r="H84" s="268"/>
      <c r="I84" s="923"/>
      <c r="J84" s="923"/>
      <c r="K84" s="925"/>
      <c r="L84" s="926"/>
      <c r="M84" s="926"/>
      <c r="N84" s="926"/>
      <c r="O84" s="927"/>
    </row>
    <row r="85" spans="1:15" s="104" customFormat="1" ht="51" thickBot="1">
      <c r="A85" s="642"/>
      <c r="B85" s="928" t="s">
        <v>359</v>
      </c>
      <c r="C85" s="929"/>
      <c r="D85" s="930"/>
      <c r="E85" s="931" t="s">
        <v>1473</v>
      </c>
      <c r="F85" s="931" t="s">
        <v>1474</v>
      </c>
      <c r="G85" s="932"/>
      <c r="H85" s="933"/>
      <c r="I85" s="934"/>
      <c r="J85" s="935"/>
      <c r="K85" s="936"/>
      <c r="L85" s="935"/>
      <c r="M85" s="934"/>
      <c r="N85" s="935"/>
      <c r="O85" s="937"/>
    </row>
    <row r="86" spans="1:15" s="104" customFormat="1" ht="16.8">
      <c r="A86" s="586"/>
      <c r="B86" s="938" t="s">
        <v>631</v>
      </c>
      <c r="C86" s="939"/>
      <c r="D86" s="940"/>
      <c r="E86" s="940"/>
      <c r="F86" s="940"/>
      <c r="G86" s="941">
        <v>0</v>
      </c>
      <c r="H86" s="940"/>
      <c r="I86" s="940"/>
      <c r="J86" s="942"/>
      <c r="K86" s="943"/>
      <c r="L86" s="942"/>
      <c r="M86" s="942"/>
      <c r="N86" s="942"/>
      <c r="O86" s="944"/>
    </row>
    <row r="87" spans="1:15" s="104" customFormat="1" ht="16.8">
      <c r="A87" s="586"/>
      <c r="B87" s="945" t="s">
        <v>1432</v>
      </c>
      <c r="C87" s="939"/>
      <c r="D87" s="940"/>
      <c r="E87" s="946" t="s">
        <v>1464</v>
      </c>
      <c r="F87" s="946" t="s">
        <v>1464</v>
      </c>
      <c r="G87" s="941">
        <v>0</v>
      </c>
      <c r="H87" s="947"/>
      <c r="I87" s="947"/>
      <c r="J87" s="942"/>
      <c r="K87" s="943"/>
      <c r="L87" s="942"/>
      <c r="M87" s="942"/>
      <c r="N87" s="942"/>
      <c r="O87" s="944"/>
    </row>
    <row r="88" spans="1:15" s="104" customFormat="1" ht="16.8">
      <c r="A88" s="586">
        <v>54</v>
      </c>
      <c r="B88" s="945" t="s">
        <v>604</v>
      </c>
      <c r="C88" s="939"/>
      <c r="D88" s="940"/>
      <c r="E88" s="946" t="s">
        <v>1464</v>
      </c>
      <c r="F88" s="946" t="s">
        <v>1464</v>
      </c>
      <c r="G88" s="941">
        <v>0</v>
      </c>
      <c r="H88" s="947"/>
      <c r="I88" s="947"/>
      <c r="J88" s="942"/>
      <c r="K88" s="943"/>
      <c r="L88" s="942"/>
      <c r="M88" s="942"/>
      <c r="N88" s="942"/>
      <c r="O88" s="944"/>
    </row>
    <row r="89" spans="1:15" s="104" customFormat="1" ht="16.8">
      <c r="A89" s="642"/>
      <c r="B89" s="945" t="s">
        <v>632</v>
      </c>
      <c r="C89" s="939"/>
      <c r="D89" s="940"/>
      <c r="E89" s="946" t="s">
        <v>1464</v>
      </c>
      <c r="F89" s="946" t="s">
        <v>1464</v>
      </c>
      <c r="G89" s="941">
        <v>0</v>
      </c>
      <c r="H89" s="947"/>
      <c r="I89" s="947"/>
      <c r="J89" s="942"/>
      <c r="K89" s="943"/>
      <c r="L89" s="942"/>
      <c r="M89" s="942"/>
      <c r="N89" s="942"/>
      <c r="O89" s="944"/>
    </row>
    <row r="90" spans="1:15" s="104" customFormat="1" ht="16.8">
      <c r="A90" s="642"/>
      <c r="B90" s="948" t="s">
        <v>1433</v>
      </c>
      <c r="C90" s="949"/>
      <c r="D90" s="950"/>
      <c r="E90" s="951">
        <v>0</v>
      </c>
      <c r="F90" s="949">
        <v>0</v>
      </c>
      <c r="G90" s="952">
        <v>0</v>
      </c>
      <c r="H90" s="953"/>
      <c r="I90" s="953"/>
      <c r="J90" s="953"/>
      <c r="K90" s="954"/>
      <c r="L90" s="953"/>
      <c r="M90" s="953"/>
      <c r="N90" s="953"/>
      <c r="O90" s="955"/>
    </row>
    <row r="91" spans="1:15" s="104" customFormat="1" ht="16.8">
      <c r="A91" s="642"/>
      <c r="B91" s="956"/>
      <c r="C91" s="939"/>
      <c r="D91" s="940"/>
      <c r="E91" s="940"/>
      <c r="F91" s="940"/>
      <c r="G91" s="939">
        <v>0</v>
      </c>
      <c r="H91" s="947"/>
      <c r="I91" s="947"/>
      <c r="J91" s="947"/>
      <c r="K91" s="946"/>
      <c r="L91" s="947"/>
      <c r="M91" s="947"/>
      <c r="N91" s="947"/>
      <c r="O91" s="957"/>
    </row>
    <row r="92" spans="1:15" s="104" customFormat="1" ht="16.8">
      <c r="A92" s="642"/>
      <c r="B92" s="938" t="s">
        <v>1117</v>
      </c>
      <c r="C92" s="939"/>
      <c r="D92" s="940"/>
      <c r="E92" s="940"/>
      <c r="F92" s="940"/>
      <c r="G92" s="939">
        <v>0</v>
      </c>
      <c r="H92" s="940"/>
      <c r="I92" s="940"/>
      <c r="J92" s="940"/>
      <c r="K92" s="939"/>
      <c r="L92" s="940"/>
      <c r="M92" s="940"/>
      <c r="N92" s="940"/>
      <c r="O92" s="958"/>
    </row>
    <row r="93" spans="1:15" s="104" customFormat="1" ht="16.8">
      <c r="A93" s="642"/>
      <c r="B93" s="945" t="s">
        <v>1432</v>
      </c>
      <c r="C93" s="939"/>
      <c r="D93" s="940"/>
      <c r="E93" s="939">
        <v>0</v>
      </c>
      <c r="F93" s="939">
        <v>0</v>
      </c>
      <c r="G93" s="939">
        <v>0</v>
      </c>
      <c r="H93" s="947"/>
      <c r="I93" s="947"/>
      <c r="J93" s="947"/>
      <c r="K93" s="946"/>
      <c r="L93" s="947"/>
      <c r="M93" s="947"/>
      <c r="N93" s="947"/>
      <c r="O93" s="957"/>
    </row>
    <row r="94" spans="1:15" s="104" customFormat="1" ht="16.8">
      <c r="A94" s="642"/>
      <c r="B94" s="945" t="s">
        <v>633</v>
      </c>
      <c r="C94" s="939"/>
      <c r="D94" s="940"/>
      <c r="E94" s="939">
        <v>0</v>
      </c>
      <c r="F94" s="939">
        <v>0</v>
      </c>
      <c r="G94" s="939">
        <v>0</v>
      </c>
      <c r="H94" s="947"/>
      <c r="I94" s="947"/>
      <c r="J94" s="947"/>
      <c r="K94" s="946"/>
      <c r="L94" s="947"/>
      <c r="M94" s="947"/>
      <c r="N94" s="947"/>
      <c r="O94" s="957"/>
    </row>
    <row r="95" spans="1:15" s="104" customFormat="1" ht="16.8">
      <c r="A95" s="642"/>
      <c r="B95" s="945" t="s">
        <v>634</v>
      </c>
      <c r="C95" s="939"/>
      <c r="D95" s="940"/>
      <c r="E95" s="939">
        <v>0</v>
      </c>
      <c r="F95" s="939">
        <v>0</v>
      </c>
      <c r="G95" s="939">
        <v>0</v>
      </c>
      <c r="H95" s="947"/>
      <c r="I95" s="947"/>
      <c r="J95" s="947"/>
      <c r="K95" s="946"/>
      <c r="L95" s="947"/>
      <c r="M95" s="947"/>
      <c r="N95" s="947"/>
      <c r="O95" s="957"/>
    </row>
    <row r="96" spans="1:15" s="104" customFormat="1" ht="16.8">
      <c r="A96" s="642"/>
      <c r="B96" s="945" t="s">
        <v>632</v>
      </c>
      <c r="C96" s="939"/>
      <c r="D96" s="940"/>
      <c r="E96" s="939">
        <v>0</v>
      </c>
      <c r="F96" s="939">
        <v>0</v>
      </c>
      <c r="G96" s="939">
        <v>0</v>
      </c>
      <c r="H96" s="947"/>
      <c r="I96" s="947"/>
      <c r="J96" s="947"/>
      <c r="K96" s="946"/>
      <c r="L96" s="947"/>
      <c r="M96" s="947"/>
      <c r="N96" s="947"/>
      <c r="O96" s="957"/>
    </row>
    <row r="97" spans="1:15" s="104" customFormat="1" ht="16.8">
      <c r="A97" s="642"/>
      <c r="B97" s="948" t="s">
        <v>1433</v>
      </c>
      <c r="C97" s="949"/>
      <c r="D97" s="950"/>
      <c r="E97" s="951">
        <v>0</v>
      </c>
      <c r="F97" s="951">
        <v>0</v>
      </c>
      <c r="G97" s="949">
        <v>0</v>
      </c>
      <c r="H97" s="953"/>
      <c r="I97" s="953"/>
      <c r="J97" s="953"/>
      <c r="K97" s="954"/>
      <c r="L97" s="953"/>
      <c r="M97" s="953"/>
      <c r="N97" s="953"/>
      <c r="O97" s="955"/>
    </row>
    <row r="98" spans="1:15" s="104" customFormat="1" ht="16.8">
      <c r="A98" s="642"/>
      <c r="B98" s="959" t="s">
        <v>1475</v>
      </c>
      <c r="C98" s="949"/>
      <c r="D98" s="950"/>
      <c r="E98" s="951">
        <v>0</v>
      </c>
      <c r="F98" s="951">
        <v>0</v>
      </c>
      <c r="G98" s="949">
        <v>0</v>
      </c>
      <c r="H98" s="953"/>
      <c r="I98" s="953"/>
      <c r="J98" s="953"/>
      <c r="K98" s="954"/>
      <c r="L98" s="953"/>
      <c r="M98" s="953"/>
      <c r="N98" s="953"/>
      <c r="O98" s="955"/>
    </row>
    <row r="99" spans="1:15" ht="17.399999999999999" thickBot="1">
      <c r="A99" s="642"/>
      <c r="B99" s="960" t="s">
        <v>1476</v>
      </c>
      <c r="C99" s="961"/>
      <c r="D99" s="962"/>
      <c r="E99" s="961" t="s">
        <v>1464</v>
      </c>
      <c r="F99" s="961" t="s">
        <v>1464</v>
      </c>
      <c r="G99" s="963">
        <v>0</v>
      </c>
      <c r="H99" s="964"/>
      <c r="I99" s="964"/>
      <c r="J99" s="964"/>
      <c r="K99" s="965"/>
      <c r="L99" s="964"/>
      <c r="M99" s="964"/>
      <c r="N99" s="964"/>
      <c r="O99" s="966"/>
    </row>
    <row r="100" spans="1:15" ht="18.899999999999999" customHeight="1">
      <c r="A100" s="642"/>
    </row>
    <row r="101" spans="1:15" ht="18.899999999999999" customHeight="1">
      <c r="A101" s="642"/>
    </row>
    <row r="102" spans="1:15" ht="18.899999999999999" customHeight="1">
      <c r="A102" s="586"/>
    </row>
  </sheetData>
  <mergeCells count="15">
    <mergeCell ref="I48:J48"/>
    <mergeCell ref="E84:F84"/>
    <mergeCell ref="E16:F16"/>
    <mergeCell ref="G16:H16"/>
    <mergeCell ref="E47:F47"/>
    <mergeCell ref="G47:H47"/>
    <mergeCell ref="I47:J47"/>
    <mergeCell ref="B62:O62"/>
    <mergeCell ref="I42:J42"/>
    <mergeCell ref="E48:F48"/>
    <mergeCell ref="G48:H48"/>
    <mergeCell ref="E29:F29"/>
    <mergeCell ref="G29:H29"/>
    <mergeCell ref="E42:F42"/>
    <mergeCell ref="G42:H42"/>
  </mergeCells>
  <pageMargins left="0.32" right="0.15748031496063" top="0.74803149606299202" bottom="0.74803149606299202" header="0.31496062992126" footer="0.31496062992126"/>
  <pageSetup paperSize="9" scale="58" firstPageNumber="26" fitToHeight="0" orientation="landscape" useFirstPageNumber="1" r:id="rId1"/>
  <headerFooter>
    <oddFooter>&amp;C&amp;P</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1:I94"/>
  <sheetViews>
    <sheetView topLeftCell="A9" zoomScaleNormal="100" workbookViewId="0">
      <selection activeCell="G24" sqref="G24"/>
    </sheetView>
  </sheetViews>
  <sheetFormatPr defaultRowHeight="14.4"/>
  <cols>
    <col min="1" max="1" width="2" customWidth="1"/>
    <col min="3" max="3" width="31.88671875" customWidth="1"/>
    <col min="4" max="4" width="19.44140625" customWidth="1"/>
    <col min="5" max="5" width="17" customWidth="1"/>
    <col min="6" max="6" width="17.44140625" bestFit="1" customWidth="1"/>
    <col min="7" max="7" width="16.44140625" bestFit="1" customWidth="1"/>
    <col min="8" max="8" width="16" bestFit="1" customWidth="1"/>
    <col min="9" max="9" width="13.33203125" customWidth="1"/>
  </cols>
  <sheetData>
    <row r="1" spans="2:8" ht="31.8">
      <c r="B1" s="398"/>
      <c r="C1" s="1082" t="s">
        <v>1578</v>
      </c>
    </row>
    <row r="2" spans="2:8" ht="21">
      <c r="B2" s="1096" t="s">
        <v>1511</v>
      </c>
      <c r="C2" s="1096"/>
      <c r="D2" s="1096"/>
      <c r="E2" s="1095"/>
      <c r="F2" s="1095"/>
      <c r="G2" s="1095"/>
      <c r="H2" s="1095"/>
    </row>
    <row r="3" spans="2:8" ht="21">
      <c r="B3" s="1096" t="s">
        <v>1577</v>
      </c>
      <c r="C3" s="1095"/>
      <c r="D3" s="1095"/>
      <c r="E3" s="1095"/>
      <c r="F3" s="1095"/>
      <c r="G3" s="1095"/>
      <c r="H3" s="1095"/>
    </row>
    <row r="4" spans="2:8" ht="21">
      <c r="B4" s="1095"/>
      <c r="C4" s="1096" t="s">
        <v>1571</v>
      </c>
      <c r="D4" s="1095"/>
      <c r="E4" s="1095"/>
      <c r="F4" s="1095"/>
      <c r="G4" s="1095"/>
      <c r="H4" s="1095"/>
    </row>
    <row r="5" spans="2:8" ht="42">
      <c r="B5" s="1099" t="s">
        <v>1512</v>
      </c>
      <c r="C5" s="1300" t="s">
        <v>1513</v>
      </c>
      <c r="D5" s="1100" t="s">
        <v>1514</v>
      </c>
      <c r="E5" s="1116" t="s">
        <v>1515</v>
      </c>
      <c r="F5" s="1101" t="s">
        <v>1516</v>
      </c>
      <c r="G5" s="1101" t="s">
        <v>1517</v>
      </c>
      <c r="H5" s="1101" t="s">
        <v>1518</v>
      </c>
    </row>
    <row r="6" spans="2:8" ht="21">
      <c r="B6" s="1095"/>
      <c r="C6" s="1301"/>
      <c r="D6" s="1102"/>
      <c r="E6" s="1103" t="s">
        <v>1519</v>
      </c>
      <c r="F6" s="1103" t="s">
        <v>1519</v>
      </c>
      <c r="G6" s="1103" t="s">
        <v>1520</v>
      </c>
      <c r="H6" s="1103" t="s">
        <v>1521</v>
      </c>
    </row>
    <row r="7" spans="2:8" ht="42">
      <c r="B7" s="1095" t="s">
        <v>1522</v>
      </c>
      <c r="C7" s="1114" t="s">
        <v>48</v>
      </c>
      <c r="D7" s="1095"/>
      <c r="E7" s="1095"/>
      <c r="F7" s="1104"/>
      <c r="G7" s="1105"/>
      <c r="H7" s="1104"/>
    </row>
    <row r="8" spans="2:8" ht="21">
      <c r="B8" s="1095">
        <v>1</v>
      </c>
      <c r="C8" s="1099"/>
      <c r="D8" s="1104"/>
      <c r="E8" s="1105"/>
      <c r="F8" s="1106"/>
      <c r="G8" s="1106">
        <v>0</v>
      </c>
      <c r="H8" s="1099"/>
    </row>
    <row r="9" spans="2:8" ht="21">
      <c r="B9" s="1095">
        <v>2</v>
      </c>
      <c r="C9" s="1099"/>
      <c r="D9" s="1099"/>
      <c r="E9" s="1106"/>
      <c r="F9" s="1106"/>
      <c r="G9" s="1106"/>
      <c r="H9" s="1099"/>
    </row>
    <row r="10" spans="2:8" ht="21">
      <c r="B10" s="1095">
        <v>3</v>
      </c>
      <c r="C10" s="1099"/>
      <c r="D10" s="1099"/>
      <c r="E10" s="1106"/>
      <c r="F10" s="1106"/>
      <c r="G10" s="1106"/>
      <c r="H10" s="1099"/>
    </row>
    <row r="11" spans="2:8" ht="21">
      <c r="B11" s="1095"/>
      <c r="C11" s="1099"/>
      <c r="D11" s="1099"/>
      <c r="E11" s="1106"/>
      <c r="F11" s="1106"/>
      <c r="G11" s="1106"/>
      <c r="H11" s="1099"/>
    </row>
    <row r="12" spans="2:8" ht="42">
      <c r="B12" s="1095" t="s">
        <v>1523</v>
      </c>
      <c r="C12" s="1115" t="s">
        <v>141</v>
      </c>
      <c r="D12" s="1099"/>
      <c r="E12" s="1106"/>
      <c r="F12" s="1106"/>
      <c r="G12" s="1106"/>
      <c r="H12" s="1107"/>
    </row>
    <row r="13" spans="2:8" ht="42">
      <c r="B13" s="1095">
        <v>1</v>
      </c>
      <c r="C13" s="1099" t="s">
        <v>1524</v>
      </c>
      <c r="D13" s="1115" t="s">
        <v>1525</v>
      </c>
      <c r="E13" s="1106">
        <v>13250</v>
      </c>
      <c r="F13" s="1106">
        <v>12000</v>
      </c>
      <c r="G13" s="1106">
        <v>1250</v>
      </c>
      <c r="H13" s="1107">
        <v>45127</v>
      </c>
    </row>
    <row r="14" spans="2:8" ht="21">
      <c r="B14" s="1095">
        <v>2</v>
      </c>
      <c r="C14" s="1099"/>
      <c r="D14" s="1099"/>
      <c r="E14" s="1106"/>
      <c r="F14" s="1106"/>
      <c r="G14" s="1106"/>
      <c r="H14" s="1099"/>
    </row>
    <row r="15" spans="2:8" ht="21">
      <c r="B15" s="1095">
        <v>3</v>
      </c>
      <c r="C15" s="1099"/>
      <c r="D15" s="1099"/>
      <c r="E15" s="1106"/>
      <c r="F15" s="1106"/>
      <c r="G15" s="1106"/>
      <c r="H15" s="1099"/>
    </row>
    <row r="16" spans="2:8" ht="42">
      <c r="B16" s="1095" t="s">
        <v>1526</v>
      </c>
      <c r="C16" s="1115" t="s">
        <v>1527</v>
      </c>
      <c r="D16" s="1099"/>
      <c r="E16" s="1106"/>
      <c r="F16" s="1106">
        <v>0</v>
      </c>
      <c r="G16" s="1106">
        <v>0</v>
      </c>
      <c r="H16" s="1099"/>
    </row>
    <row r="17" spans="2:8" ht="21">
      <c r="B17" s="1095">
        <v>1</v>
      </c>
      <c r="C17" s="1099" t="s">
        <v>1528</v>
      </c>
      <c r="D17" s="1099" t="s">
        <v>1529</v>
      </c>
      <c r="E17" s="1106">
        <v>47386.89</v>
      </c>
      <c r="F17" s="1106">
        <v>45000</v>
      </c>
      <c r="G17" s="1106">
        <f>E17-F17</f>
        <v>2386.8899999999994</v>
      </c>
      <c r="H17" s="1107">
        <v>45649</v>
      </c>
    </row>
    <row r="18" spans="2:8" ht="21">
      <c r="B18" s="1095">
        <v>2</v>
      </c>
      <c r="C18" s="1099" t="s">
        <v>1530</v>
      </c>
      <c r="D18" s="1099" t="s">
        <v>1531</v>
      </c>
      <c r="E18" s="1106">
        <f>92845.12+184806.66</f>
        <v>277651.78000000003</v>
      </c>
      <c r="F18" s="1106">
        <v>270000</v>
      </c>
      <c r="G18" s="1106">
        <f>E18-F18</f>
        <v>7651.7800000000279</v>
      </c>
      <c r="H18" s="1107">
        <v>45649</v>
      </c>
    </row>
    <row r="19" spans="2:8" ht="21">
      <c r="B19" s="1095">
        <v>3</v>
      </c>
      <c r="C19" s="1099"/>
      <c r="D19" s="1099"/>
      <c r="E19" s="1095"/>
      <c r="F19" s="1106"/>
      <c r="G19" s="1106">
        <f t="shared" ref="G19:G20" si="0">E19-F19</f>
        <v>0</v>
      </c>
      <c r="H19" s="1099"/>
    </row>
    <row r="20" spans="2:8" ht="21">
      <c r="B20" s="1095" t="s">
        <v>1532</v>
      </c>
      <c r="C20" s="1099" t="s">
        <v>1533</v>
      </c>
      <c r="D20" s="1099"/>
      <c r="E20" s="1106"/>
      <c r="F20" s="1106"/>
      <c r="G20" s="1106">
        <f t="shared" si="0"/>
        <v>0</v>
      </c>
      <c r="H20" s="1099"/>
    </row>
    <row r="21" spans="2:8" ht="21">
      <c r="B21" s="1095">
        <v>1</v>
      </c>
      <c r="C21" s="1099"/>
      <c r="D21" s="1099"/>
      <c r="E21" s="1106">
        <v>0</v>
      </c>
      <c r="F21" s="1106">
        <v>0</v>
      </c>
      <c r="G21" s="1106">
        <v>0</v>
      </c>
      <c r="H21" s="1099"/>
    </row>
    <row r="22" spans="2:8" ht="21">
      <c r="B22" s="1095">
        <v>2</v>
      </c>
      <c r="C22" s="1099"/>
      <c r="D22" s="1099"/>
      <c r="E22" s="1106"/>
      <c r="F22" s="1106"/>
      <c r="G22" s="1106"/>
      <c r="H22" s="1099"/>
    </row>
    <row r="23" spans="2:8" ht="21">
      <c r="B23" s="1095"/>
      <c r="C23" s="1099" t="s">
        <v>121</v>
      </c>
      <c r="D23" s="1099"/>
      <c r="E23" s="1106"/>
      <c r="F23" s="1106"/>
      <c r="G23" s="1108">
        <f>SUM(G13+G17+G18)</f>
        <v>11288.670000000027</v>
      </c>
      <c r="H23" s="1099"/>
    </row>
    <row r="24" spans="2:8" ht="21">
      <c r="B24" s="1095"/>
      <c r="C24" s="1095"/>
      <c r="D24" s="1095"/>
      <c r="E24" s="1095"/>
      <c r="F24" s="1095"/>
      <c r="G24" s="1109"/>
      <c r="H24" s="1095"/>
    </row>
    <row r="25" spans="2:8" ht="21">
      <c r="B25" s="1095"/>
      <c r="C25" s="1095"/>
      <c r="D25" s="1095"/>
      <c r="E25" s="1095"/>
      <c r="F25" s="1095"/>
      <c r="G25" s="1095"/>
      <c r="H25" s="1095"/>
    </row>
    <row r="26" spans="2:8" ht="21">
      <c r="B26" s="1095"/>
      <c r="C26" s="1095"/>
      <c r="D26" s="1095"/>
      <c r="E26" s="1095"/>
      <c r="F26" s="1095"/>
      <c r="G26" s="1095"/>
      <c r="H26" s="1095"/>
    </row>
    <row r="27" spans="2:8" ht="21">
      <c r="B27" s="1095"/>
      <c r="C27" s="1095"/>
      <c r="D27" s="1095"/>
      <c r="E27" s="1095"/>
      <c r="F27" s="1095"/>
      <c r="G27" s="1095"/>
      <c r="H27" s="1095"/>
    </row>
    <row r="28" spans="2:8" ht="21">
      <c r="B28" s="1095"/>
      <c r="C28" s="1095"/>
      <c r="D28" s="1095"/>
      <c r="E28" s="1095"/>
      <c r="F28" s="1095"/>
      <c r="G28" s="1095"/>
      <c r="H28" s="1095"/>
    </row>
    <row r="29" spans="2:8" ht="21">
      <c r="B29" s="1095"/>
      <c r="C29" s="1095"/>
      <c r="D29" s="1095"/>
      <c r="E29" s="1095"/>
      <c r="F29" s="1095"/>
      <c r="G29" s="1095"/>
      <c r="H29" s="1095"/>
    </row>
    <row r="30" spans="2:8" ht="21">
      <c r="B30" s="1095"/>
      <c r="C30" s="1095"/>
      <c r="D30" s="1095"/>
      <c r="E30" s="1095"/>
      <c r="F30" s="1095"/>
      <c r="G30" s="1095"/>
      <c r="H30" s="1095"/>
    </row>
    <row r="31" spans="2:8" ht="21">
      <c r="B31" s="1095"/>
      <c r="C31" s="1095"/>
      <c r="D31" s="1095"/>
      <c r="E31" s="1095"/>
      <c r="F31" s="1095"/>
      <c r="G31" s="1095"/>
      <c r="H31" s="1095"/>
    </row>
    <row r="32" spans="2:8" ht="21">
      <c r="B32" s="1095"/>
      <c r="C32" s="1095"/>
      <c r="D32" s="1095"/>
      <c r="E32" s="1095"/>
      <c r="F32" s="1095"/>
      <c r="G32" s="1095"/>
      <c r="H32" s="1095"/>
    </row>
    <row r="33" spans="2:8" ht="21">
      <c r="B33" s="1095"/>
      <c r="C33" s="1095"/>
      <c r="D33" s="1095"/>
      <c r="E33" s="1095"/>
      <c r="F33" s="1095"/>
      <c r="G33" s="1095"/>
      <c r="H33" s="1095"/>
    </row>
    <row r="34" spans="2:8" ht="21">
      <c r="B34" s="1095"/>
      <c r="C34" s="1095"/>
      <c r="D34" s="1095"/>
      <c r="E34" s="1095"/>
      <c r="F34" s="1095"/>
      <c r="G34" s="1095"/>
      <c r="H34" s="1095"/>
    </row>
    <row r="35" spans="2:8" ht="21">
      <c r="B35" s="1095"/>
      <c r="C35" s="1095"/>
      <c r="D35" s="1095"/>
      <c r="E35" s="1095"/>
      <c r="F35" s="1095"/>
      <c r="G35" s="1095"/>
      <c r="H35" s="1095"/>
    </row>
    <row r="36" spans="2:8" ht="21">
      <c r="B36" s="1096" t="s">
        <v>1511</v>
      </c>
      <c r="C36" s="1096"/>
      <c r="D36" s="1096"/>
      <c r="E36" s="1095"/>
      <c r="F36" s="1095"/>
      <c r="G36" s="1095"/>
      <c r="H36" s="1095"/>
    </row>
    <row r="37" spans="2:8" ht="21">
      <c r="B37" s="1096" t="s">
        <v>1576</v>
      </c>
      <c r="C37" s="1096"/>
      <c r="D37" s="1096"/>
      <c r="E37" s="1095"/>
      <c r="F37" s="1095"/>
      <c r="G37" s="1095"/>
      <c r="H37" s="1095"/>
    </row>
    <row r="38" spans="2:8" ht="21">
      <c r="B38" s="1099" t="s">
        <v>1512</v>
      </c>
      <c r="C38" s="1302" t="s">
        <v>1513</v>
      </c>
      <c r="D38" s="1110" t="s">
        <v>1514</v>
      </c>
      <c r="E38" s="1111" t="s">
        <v>1515</v>
      </c>
      <c r="F38" s="1111" t="s">
        <v>1516</v>
      </c>
      <c r="G38" s="1111" t="s">
        <v>1517</v>
      </c>
      <c r="H38" s="1111" t="s">
        <v>1518</v>
      </c>
    </row>
    <row r="39" spans="2:8" ht="21">
      <c r="B39" s="1095"/>
      <c r="C39" s="1303"/>
      <c r="D39" s="1112"/>
      <c r="E39" s="1104" t="s">
        <v>1519</v>
      </c>
      <c r="F39" s="1104" t="s">
        <v>1519</v>
      </c>
      <c r="G39" s="1104" t="s">
        <v>1520</v>
      </c>
      <c r="H39" s="1104" t="s">
        <v>1521</v>
      </c>
    </row>
    <row r="40" spans="2:8" ht="21">
      <c r="B40" s="1095" t="s">
        <v>1522</v>
      </c>
      <c r="C40" s="1104" t="s">
        <v>1579</v>
      </c>
      <c r="D40" s="1095"/>
      <c r="E40" s="1095"/>
      <c r="F40" s="1104"/>
      <c r="G40" s="1105"/>
      <c r="H40" s="1104"/>
    </row>
    <row r="41" spans="2:8" ht="21">
      <c r="B41" s="1095">
        <v>1</v>
      </c>
      <c r="C41" s="1099" t="s">
        <v>1537</v>
      </c>
      <c r="D41" s="1104" t="s">
        <v>1540</v>
      </c>
      <c r="E41" s="1105">
        <v>25000</v>
      </c>
      <c r="F41" s="1106">
        <v>0</v>
      </c>
      <c r="G41" s="1106">
        <f>E41-F41</f>
        <v>25000</v>
      </c>
      <c r="H41" s="1099"/>
    </row>
    <row r="42" spans="2:8" ht="21">
      <c r="B42" s="1095">
        <v>2</v>
      </c>
      <c r="C42" s="1099" t="s">
        <v>1541</v>
      </c>
      <c r="D42" s="1099" t="s">
        <v>1542</v>
      </c>
      <c r="E42" s="1106">
        <v>4300</v>
      </c>
      <c r="F42" s="1106"/>
      <c r="G42" s="1106">
        <f t="shared" ref="G42:G47" si="1">E42-F42</f>
        <v>4300</v>
      </c>
      <c r="H42" s="1099"/>
    </row>
    <row r="43" spans="2:8" ht="21">
      <c r="B43" s="1095">
        <v>3</v>
      </c>
      <c r="C43" s="1099" t="s">
        <v>1543</v>
      </c>
      <c r="D43" s="1099" t="s">
        <v>1542</v>
      </c>
      <c r="E43" s="1106">
        <v>12000</v>
      </c>
      <c r="F43" s="1106"/>
      <c r="G43" s="1106">
        <f t="shared" si="1"/>
        <v>12000</v>
      </c>
      <c r="H43" s="1099"/>
    </row>
    <row r="44" spans="2:8" ht="21">
      <c r="B44" s="1095">
        <v>4</v>
      </c>
      <c r="C44" s="1099" t="s">
        <v>1544</v>
      </c>
      <c r="D44" s="1099" t="s">
        <v>1542</v>
      </c>
      <c r="E44" s="1106">
        <v>3000</v>
      </c>
      <c r="F44" s="1106"/>
      <c r="G44" s="1106">
        <f t="shared" si="1"/>
        <v>3000</v>
      </c>
      <c r="H44" s="1099"/>
    </row>
    <row r="45" spans="2:8" ht="21">
      <c r="B45" s="1095">
        <v>5</v>
      </c>
      <c r="C45" s="1099" t="s">
        <v>1545</v>
      </c>
      <c r="D45" s="1099" t="s">
        <v>1542</v>
      </c>
      <c r="E45" s="1106">
        <v>1000</v>
      </c>
      <c r="F45" s="1106"/>
      <c r="G45" s="1106">
        <f t="shared" si="1"/>
        <v>1000</v>
      </c>
      <c r="H45" s="1099"/>
    </row>
    <row r="46" spans="2:8" ht="21">
      <c r="B46" s="1095">
        <v>6</v>
      </c>
      <c r="C46" s="1099" t="s">
        <v>1546</v>
      </c>
      <c r="D46" s="1099" t="s">
        <v>1547</v>
      </c>
      <c r="E46" s="1106">
        <v>360</v>
      </c>
      <c r="F46" s="1106"/>
      <c r="G46" s="1106">
        <f t="shared" si="1"/>
        <v>360</v>
      </c>
      <c r="H46" s="1099"/>
    </row>
    <row r="47" spans="2:8" ht="21">
      <c r="B47" s="1095">
        <v>7</v>
      </c>
      <c r="C47" s="1099" t="s">
        <v>1548</v>
      </c>
      <c r="D47" s="1099" t="s">
        <v>1547</v>
      </c>
      <c r="E47" s="1106">
        <v>360</v>
      </c>
      <c r="F47" s="1106"/>
      <c r="G47" s="1106">
        <f t="shared" si="1"/>
        <v>360</v>
      </c>
      <c r="H47" s="1099"/>
    </row>
    <row r="48" spans="2:8" ht="21">
      <c r="B48" s="1095"/>
      <c r="C48" s="1099"/>
      <c r="D48" s="1099"/>
      <c r="E48" s="1106"/>
      <c r="F48" s="1106"/>
      <c r="G48" s="1108">
        <f>SUM(G41:G47)</f>
        <v>46020</v>
      </c>
      <c r="H48" s="1099"/>
    </row>
    <row r="49" spans="2:8" ht="21">
      <c r="B49" s="1095"/>
      <c r="C49" s="1099" t="s">
        <v>1534</v>
      </c>
      <c r="D49" s="1099"/>
      <c r="E49" s="1106">
        <v>0</v>
      </c>
      <c r="F49" s="1106"/>
      <c r="G49" s="1106">
        <v>0</v>
      </c>
      <c r="H49" s="1099"/>
    </row>
    <row r="50" spans="2:8" ht="21">
      <c r="B50" s="1095"/>
      <c r="C50" s="1104"/>
      <c r="D50" s="1104"/>
      <c r="E50" s="1105"/>
      <c r="F50" s="1106"/>
      <c r="G50" s="1106"/>
      <c r="H50" s="1099"/>
    </row>
    <row r="51" spans="2:8" ht="21">
      <c r="B51" s="1095" t="s">
        <v>1523</v>
      </c>
      <c r="C51" s="1104" t="s">
        <v>1538</v>
      </c>
      <c r="D51" s="1104" t="s">
        <v>1539</v>
      </c>
      <c r="E51" s="1105">
        <v>15366.68</v>
      </c>
      <c r="F51" s="1106">
        <v>11525.01</v>
      </c>
      <c r="G51" s="1106">
        <f>E51-F51</f>
        <v>3841.67</v>
      </c>
      <c r="H51" s="1099"/>
    </row>
    <row r="52" spans="2:8" ht="21">
      <c r="B52" s="1095">
        <v>1</v>
      </c>
      <c r="C52" s="1099"/>
      <c r="D52" s="1099"/>
      <c r="E52" s="1106"/>
      <c r="F52" s="1106"/>
      <c r="G52" s="1106"/>
      <c r="H52" s="1099"/>
    </row>
    <row r="53" spans="2:8" ht="21">
      <c r="B53" s="1095">
        <v>2</v>
      </c>
      <c r="C53" s="1099"/>
      <c r="D53" s="1099"/>
      <c r="E53" s="1106"/>
      <c r="F53" s="1106"/>
      <c r="G53" s="1106"/>
      <c r="H53" s="1099"/>
    </row>
    <row r="54" spans="2:8" ht="21">
      <c r="B54" s="1095">
        <v>3</v>
      </c>
      <c r="C54" s="1099" t="s">
        <v>1535</v>
      </c>
      <c r="D54" s="1099"/>
      <c r="E54" s="1106"/>
      <c r="F54" s="1106">
        <v>0</v>
      </c>
      <c r="G54" s="1106"/>
      <c r="H54" s="1099"/>
    </row>
    <row r="55" spans="2:8" ht="21">
      <c r="B55" s="1095" t="s">
        <v>1526</v>
      </c>
      <c r="C55" s="1099"/>
      <c r="D55" s="1099"/>
      <c r="E55" s="1106"/>
      <c r="F55" s="1106"/>
      <c r="G55" s="1106"/>
      <c r="H55" s="1099"/>
    </row>
    <row r="56" spans="2:8" ht="21">
      <c r="B56" s="1095">
        <v>1</v>
      </c>
      <c r="C56" s="1099"/>
      <c r="D56" s="1099"/>
      <c r="E56" s="1106"/>
      <c r="F56" s="1106"/>
      <c r="G56" s="1106"/>
      <c r="H56" s="1099"/>
    </row>
    <row r="57" spans="2:8" ht="21">
      <c r="B57" s="1095">
        <v>2</v>
      </c>
      <c r="C57" s="1099"/>
      <c r="D57" s="1099"/>
      <c r="E57" s="1106"/>
      <c r="F57" s="1106"/>
      <c r="G57" s="1106"/>
      <c r="H57" s="1099"/>
    </row>
    <row r="58" spans="2:8" ht="21">
      <c r="B58" s="1095">
        <v>3</v>
      </c>
      <c r="C58" s="1099" t="s">
        <v>1536</v>
      </c>
      <c r="D58" s="1099"/>
      <c r="E58" s="1106"/>
      <c r="F58" s="1106"/>
      <c r="G58" s="1106"/>
      <c r="H58" s="1099"/>
    </row>
    <row r="59" spans="2:8" ht="21">
      <c r="B59" s="1095"/>
      <c r="C59" s="1099"/>
      <c r="D59" s="1099"/>
      <c r="E59" s="1106"/>
      <c r="F59" s="1106"/>
      <c r="G59" s="1106"/>
      <c r="H59" s="1099"/>
    </row>
    <row r="60" spans="2:8" ht="21">
      <c r="B60" s="1095"/>
      <c r="C60" s="1113" t="s">
        <v>121</v>
      </c>
      <c r="D60" s="1099"/>
      <c r="E60" s="1106"/>
      <c r="F60" s="1106"/>
      <c r="G60" s="1108">
        <f>SUM(G48+G51)</f>
        <v>49861.67</v>
      </c>
      <c r="H60" s="1099" t="s">
        <v>1478</v>
      </c>
    </row>
    <row r="61" spans="2:8" ht="21">
      <c r="B61" s="1095"/>
      <c r="C61" s="1099"/>
      <c r="D61" s="1099"/>
      <c r="E61" s="1106"/>
      <c r="F61" s="1106"/>
      <c r="G61" s="1106"/>
      <c r="H61" s="1099"/>
    </row>
    <row r="62" spans="2:8" ht="15.6">
      <c r="B62" s="686"/>
      <c r="C62" s="686"/>
      <c r="D62" s="686"/>
      <c r="E62" s="686"/>
      <c r="F62" s="686"/>
      <c r="G62" s="686"/>
      <c r="H62" s="686"/>
    </row>
    <row r="63" spans="2:8" ht="15.6">
      <c r="B63" s="686"/>
      <c r="C63" s="686"/>
      <c r="D63" s="686"/>
      <c r="E63" s="1024"/>
      <c r="F63" s="686"/>
      <c r="G63" s="686"/>
      <c r="H63" s="686"/>
    </row>
    <row r="64" spans="2:8" ht="15.6">
      <c r="B64" s="686"/>
      <c r="C64" s="686"/>
      <c r="D64" s="686"/>
      <c r="E64" s="686"/>
      <c r="F64" s="686"/>
      <c r="G64" s="686"/>
      <c r="H64" s="686"/>
    </row>
    <row r="65" spans="2:9" ht="15.6">
      <c r="B65" s="686"/>
      <c r="C65" s="686"/>
      <c r="D65" s="686"/>
      <c r="E65" s="686"/>
      <c r="F65" s="686"/>
      <c r="G65" s="686"/>
      <c r="H65" s="686"/>
    </row>
    <row r="66" spans="2:9" ht="15.6">
      <c r="B66" s="686"/>
      <c r="C66" s="686"/>
      <c r="D66" s="686"/>
      <c r="E66" s="686"/>
      <c r="F66" s="686"/>
      <c r="G66" s="686"/>
      <c r="H66" s="686"/>
    </row>
    <row r="67" spans="2:9" ht="15.6">
      <c r="B67" s="686"/>
      <c r="C67" s="686"/>
      <c r="D67" s="686"/>
      <c r="E67" s="686"/>
      <c r="F67" s="686"/>
      <c r="G67" s="686"/>
      <c r="H67" s="686"/>
    </row>
    <row r="68" spans="2:9" ht="15.6">
      <c r="B68" s="686"/>
      <c r="C68" s="686"/>
      <c r="D68" s="686"/>
      <c r="E68" s="686"/>
      <c r="F68" s="686"/>
      <c r="G68" s="686"/>
      <c r="H68" s="686"/>
    </row>
    <row r="69" spans="2:9" ht="15.6">
      <c r="B69" s="686"/>
      <c r="C69" s="686"/>
      <c r="D69" s="686"/>
      <c r="E69" s="686"/>
      <c r="F69" s="686"/>
      <c r="G69" s="686"/>
      <c r="H69" s="686"/>
    </row>
    <row r="70" spans="2:9" ht="15.6">
      <c r="B70" s="686"/>
      <c r="C70" s="686"/>
      <c r="D70" s="686"/>
      <c r="E70" s="686"/>
      <c r="F70" s="686"/>
      <c r="G70" s="686"/>
      <c r="H70" s="686"/>
    </row>
    <row r="71" spans="2:9" ht="15.6">
      <c r="B71" s="686"/>
      <c r="C71" s="686"/>
      <c r="D71" s="686"/>
      <c r="E71" s="686"/>
      <c r="F71" s="686"/>
      <c r="G71" s="686"/>
      <c r="H71" s="686"/>
    </row>
    <row r="72" spans="2:9" ht="15.6">
      <c r="B72" s="686"/>
      <c r="C72" s="686"/>
      <c r="D72" s="686"/>
      <c r="E72" s="686"/>
      <c r="F72" s="686"/>
      <c r="G72" s="686"/>
      <c r="H72" s="686"/>
    </row>
    <row r="73" spans="2:9" ht="15.6">
      <c r="B73" s="686"/>
      <c r="C73" s="1023"/>
      <c r="D73" s="1023"/>
      <c r="E73" s="1023"/>
      <c r="F73" s="686"/>
      <c r="G73" s="686"/>
      <c r="H73" s="686"/>
      <c r="I73" s="686"/>
    </row>
    <row r="74" spans="2:9" ht="15.6">
      <c r="B74" s="686"/>
      <c r="C74" s="686"/>
      <c r="D74" s="686"/>
      <c r="E74" s="686"/>
      <c r="F74" s="686"/>
      <c r="G74" s="686"/>
      <c r="H74" s="686"/>
      <c r="I74" s="686"/>
    </row>
    <row r="75" spans="2:9" ht="15.6">
      <c r="B75" s="686"/>
      <c r="C75" s="686"/>
      <c r="D75" s="1304"/>
      <c r="E75" s="1023"/>
      <c r="F75" s="1023"/>
      <c r="G75" s="1023"/>
      <c r="H75" s="1023"/>
      <c r="I75" s="1023"/>
    </row>
    <row r="76" spans="2:9" ht="15.6">
      <c r="B76" s="686"/>
      <c r="C76" s="686"/>
      <c r="D76" s="1304"/>
      <c r="E76" s="1023"/>
      <c r="F76" s="1023"/>
      <c r="G76" s="1023"/>
      <c r="H76" s="1023"/>
      <c r="I76" s="1023"/>
    </row>
    <row r="77" spans="2:9" ht="15.6">
      <c r="B77" s="686"/>
      <c r="C77" s="686"/>
      <c r="D77" s="686"/>
      <c r="E77" s="686"/>
      <c r="F77" s="686"/>
      <c r="G77" s="686"/>
      <c r="H77" s="1097"/>
      <c r="I77" s="686"/>
    </row>
    <row r="78" spans="2:9" ht="15.6">
      <c r="B78" s="686"/>
      <c r="C78" s="686"/>
      <c r="D78" s="686"/>
      <c r="E78" s="686"/>
      <c r="F78" s="1097"/>
      <c r="G78" s="1097"/>
      <c r="H78" s="1097"/>
      <c r="I78" s="686"/>
    </row>
    <row r="79" spans="2:9" ht="15.6">
      <c r="B79" s="686"/>
      <c r="C79" s="686"/>
      <c r="D79" s="686"/>
      <c r="E79" s="686"/>
      <c r="F79" s="1097"/>
      <c r="G79" s="1097"/>
      <c r="H79" s="1097"/>
      <c r="I79" s="686"/>
    </row>
    <row r="80" spans="2:9" ht="15.6">
      <c r="B80" s="686"/>
      <c r="C80" s="686"/>
      <c r="D80" s="686"/>
      <c r="E80" s="686"/>
      <c r="F80" s="1097"/>
      <c r="G80" s="1097"/>
      <c r="H80" s="1097"/>
      <c r="I80" s="686"/>
    </row>
    <row r="81" spans="2:9" ht="15.6">
      <c r="B81" s="686"/>
      <c r="C81" s="686"/>
      <c r="D81" s="686"/>
      <c r="E81" s="686"/>
      <c r="F81" s="1097"/>
      <c r="G81" s="1097"/>
      <c r="H81" s="1097"/>
      <c r="I81" s="686"/>
    </row>
    <row r="82" spans="2:9" ht="15.6">
      <c r="B82" s="686"/>
      <c r="C82" s="686"/>
      <c r="D82" s="686"/>
      <c r="E82" s="686"/>
      <c r="F82" s="1097"/>
      <c r="G82" s="1097"/>
      <c r="H82" s="1097"/>
      <c r="I82" s="1098"/>
    </row>
    <row r="83" spans="2:9" ht="15.6">
      <c r="B83" s="686"/>
      <c r="C83" s="686"/>
      <c r="D83" s="686"/>
      <c r="E83" s="686"/>
      <c r="F83" s="1097"/>
      <c r="G83" s="1097"/>
      <c r="H83" s="1097"/>
      <c r="I83" s="1098"/>
    </row>
    <row r="84" spans="2:9" ht="15.6">
      <c r="B84" s="686"/>
      <c r="C84" s="686"/>
      <c r="D84" s="686"/>
      <c r="E84" s="686"/>
      <c r="F84" s="1097"/>
      <c r="G84" s="1097"/>
      <c r="H84" s="1097"/>
      <c r="I84" s="686"/>
    </row>
    <row r="85" spans="2:9" ht="15.6">
      <c r="B85" s="686"/>
      <c r="C85" s="686"/>
      <c r="D85" s="686"/>
      <c r="E85" s="686"/>
      <c r="F85" s="1097"/>
      <c r="G85" s="1097"/>
      <c r="H85" s="1097"/>
      <c r="I85" s="686"/>
    </row>
    <row r="86" spans="2:9" ht="15.6">
      <c r="B86" s="686"/>
      <c r="C86" s="686"/>
      <c r="D86" s="686"/>
      <c r="E86" s="686"/>
      <c r="F86" s="1097"/>
      <c r="G86" s="1097"/>
      <c r="H86" s="1097"/>
      <c r="I86" s="686"/>
    </row>
    <row r="87" spans="2:9" ht="15.6">
      <c r="B87" s="686"/>
      <c r="C87" s="686"/>
      <c r="D87" s="686"/>
      <c r="E87" s="686"/>
      <c r="F87" s="1097"/>
      <c r="G87" s="1097"/>
      <c r="H87" s="1097"/>
      <c r="I87" s="1098"/>
    </row>
    <row r="88" spans="2:9" ht="15.6">
      <c r="B88" s="686"/>
      <c r="C88" s="686"/>
      <c r="D88" s="686"/>
      <c r="E88" s="686"/>
      <c r="F88" s="1097"/>
      <c r="G88" s="1097"/>
      <c r="H88" s="1097"/>
      <c r="I88" s="1098"/>
    </row>
    <row r="89" spans="2:9" ht="15.6">
      <c r="B89" s="686"/>
      <c r="C89" s="686"/>
      <c r="D89" s="686"/>
      <c r="E89" s="686"/>
      <c r="G89" s="1097"/>
      <c r="H89" s="1097"/>
      <c r="I89" s="1098"/>
    </row>
    <row r="90" spans="2:9" ht="15.6">
      <c r="B90" s="686"/>
      <c r="C90" s="686"/>
      <c r="D90" s="686"/>
      <c r="E90" s="686"/>
      <c r="F90" s="1097"/>
      <c r="G90" s="1097"/>
      <c r="H90" s="1097"/>
      <c r="I90" s="686"/>
    </row>
    <row r="91" spans="2:9" ht="15.6">
      <c r="B91" s="686"/>
      <c r="C91" s="686"/>
      <c r="D91" s="686"/>
      <c r="E91" s="686"/>
      <c r="F91" s="1097"/>
      <c r="G91" s="1097"/>
      <c r="H91" s="1097"/>
      <c r="I91" s="686"/>
    </row>
    <row r="92" spans="2:9" ht="15.6">
      <c r="B92" s="686"/>
      <c r="C92" s="686"/>
      <c r="D92" s="686"/>
      <c r="E92" s="686"/>
      <c r="F92" s="1097"/>
      <c r="G92" s="1097"/>
      <c r="H92" s="1097"/>
      <c r="I92" s="686"/>
    </row>
    <row r="93" spans="2:9" ht="15.6">
      <c r="B93" s="686"/>
      <c r="C93" s="686"/>
      <c r="D93" s="686"/>
      <c r="E93" s="686"/>
      <c r="F93" s="1097"/>
      <c r="G93" s="1097"/>
      <c r="H93" s="1097"/>
      <c r="I93" s="686"/>
    </row>
    <row r="94" spans="2:9" ht="15.6">
      <c r="C94" s="686"/>
      <c r="D94" s="686"/>
      <c r="E94" s="686"/>
      <c r="F94" s="686"/>
      <c r="G94" s="686"/>
      <c r="H94" s="686"/>
      <c r="I94" s="686"/>
    </row>
  </sheetData>
  <mergeCells count="3">
    <mergeCell ref="C5:C6"/>
    <mergeCell ref="C38:C39"/>
    <mergeCell ref="D75:D76"/>
  </mergeCells>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0">
    <tabColor rgb="FFFF0000"/>
    <pageSetUpPr fitToPage="1"/>
  </sheetPr>
  <dimension ref="A1:E28"/>
  <sheetViews>
    <sheetView showGridLines="0" view="pageBreakPreview" zoomScale="98" zoomScaleNormal="100" zoomScaleSheetLayoutView="98" workbookViewId="0"/>
  </sheetViews>
  <sheetFormatPr defaultColWidth="8.88671875" defaultRowHeight="13.8"/>
  <cols>
    <col min="1" max="1" width="51.44140625" style="104" bestFit="1" customWidth="1"/>
    <col min="2" max="3" width="12.109375" style="107" customWidth="1"/>
    <col min="4" max="4" width="13.88671875" style="107" bestFit="1" customWidth="1"/>
    <col min="5" max="5" width="12.109375" style="107" customWidth="1"/>
    <col min="6" max="16384" width="8.88671875" style="104"/>
  </cols>
  <sheetData>
    <row r="1" spans="1:5" ht="17.399999999999999">
      <c r="A1" s="331" t="str">
        <f>'NON-FIN. ASSETS HELD FOR SALE'!A1</f>
        <v>ASOKORE MAMPONG MUNICIPAL ASSEMBLY</v>
      </c>
    </row>
    <row r="2" spans="1:5" ht="25.2" thickBot="1">
      <c r="A2" s="1086" t="s">
        <v>1581</v>
      </c>
    </row>
    <row r="3" spans="1:5" ht="17.399999999999999">
      <c r="A3" s="343"/>
      <c r="B3" s="321" t="s">
        <v>999</v>
      </c>
      <c r="C3" s="269" t="s">
        <v>604</v>
      </c>
      <c r="D3" s="269" t="s">
        <v>605</v>
      </c>
      <c r="E3" s="319" t="s">
        <v>1000</v>
      </c>
    </row>
    <row r="4" spans="1:5" ht="14.4" thickBot="1">
      <c r="A4" s="317"/>
      <c r="B4" s="320" t="s">
        <v>77</v>
      </c>
      <c r="C4" s="271" t="s">
        <v>77</v>
      </c>
      <c r="D4" s="271" t="s">
        <v>77</v>
      </c>
      <c r="E4" s="318" t="s">
        <v>77</v>
      </c>
    </row>
    <row r="5" spans="1:5">
      <c r="A5" s="344" t="s">
        <v>739</v>
      </c>
      <c r="B5" s="668"/>
      <c r="C5" s="668"/>
      <c r="D5" s="668"/>
      <c r="E5" s="669"/>
    </row>
    <row r="6" spans="1:5" ht="15">
      <c r="A6" s="204" t="s">
        <v>1019</v>
      </c>
      <c r="E6" s="328">
        <f>B6+C6-D6</f>
        <v>0</v>
      </c>
    </row>
    <row r="7" spans="1:5" ht="15">
      <c r="A7" s="204" t="s">
        <v>1020</v>
      </c>
      <c r="E7" s="328">
        <f t="shared" ref="E7:E8" si="0">B7+C7-D7</f>
        <v>0</v>
      </c>
    </row>
    <row r="8" spans="1:5" ht="15">
      <c r="A8" s="204" t="s">
        <v>1021</v>
      </c>
      <c r="E8" s="328">
        <f t="shared" si="0"/>
        <v>0</v>
      </c>
    </row>
    <row r="9" spans="1:5" ht="15">
      <c r="A9" s="670" t="s">
        <v>26</v>
      </c>
      <c r="B9" s="329">
        <f>SUM(B6:B8)</f>
        <v>0</v>
      </c>
      <c r="C9" s="329">
        <f t="shared" ref="C9:E9" si="1">SUM(C6:C8)</f>
        <v>0</v>
      </c>
      <c r="D9" s="329">
        <f t="shared" si="1"/>
        <v>0</v>
      </c>
      <c r="E9" s="329">
        <f t="shared" si="1"/>
        <v>0</v>
      </c>
    </row>
    <row r="10" spans="1:5" ht="15">
      <c r="A10" s="204"/>
      <c r="E10" s="328"/>
    </row>
    <row r="11" spans="1:5">
      <c r="A11" s="671" t="s">
        <v>740</v>
      </c>
      <c r="E11" s="328"/>
    </row>
    <row r="12" spans="1:5" ht="15">
      <c r="A12" s="204" t="s">
        <v>1019</v>
      </c>
      <c r="E12" s="328">
        <f>B12+C12-D12</f>
        <v>0</v>
      </c>
    </row>
    <row r="13" spans="1:5" ht="15">
      <c r="A13" s="204" t="s">
        <v>1020</v>
      </c>
      <c r="E13" s="328">
        <f t="shared" ref="E13:E14" si="2">B13+C13-D13</f>
        <v>0</v>
      </c>
    </row>
    <row r="14" spans="1:5" ht="15">
      <c r="A14" s="204" t="s">
        <v>1021</v>
      </c>
      <c r="E14" s="328">
        <f t="shared" si="2"/>
        <v>0</v>
      </c>
    </row>
    <row r="15" spans="1:5" ht="15">
      <c r="A15" s="670" t="s">
        <v>26</v>
      </c>
      <c r="B15" s="329">
        <f>SUM(B12:B14)</f>
        <v>0</v>
      </c>
      <c r="C15" s="329">
        <f t="shared" ref="C15" si="3">SUM(C12:C14)</f>
        <v>0</v>
      </c>
      <c r="D15" s="329">
        <f t="shared" ref="D15" si="4">SUM(D12:D14)</f>
        <v>0</v>
      </c>
      <c r="E15" s="329">
        <f t="shared" ref="E15" si="5">SUM(E12:E14)</f>
        <v>0</v>
      </c>
    </row>
    <row r="16" spans="1:5" ht="15">
      <c r="A16" s="204"/>
      <c r="E16" s="328"/>
    </row>
    <row r="17" spans="1:5">
      <c r="A17" s="671" t="s">
        <v>741</v>
      </c>
      <c r="E17" s="328"/>
    </row>
    <row r="18" spans="1:5" ht="30">
      <c r="A18" s="1117" t="s">
        <v>1580</v>
      </c>
      <c r="B18" s="107">
        <v>0</v>
      </c>
      <c r="E18" s="1083">
        <v>19947.400000000001</v>
      </c>
    </row>
    <row r="19" spans="1:5" ht="15">
      <c r="A19" s="204" t="s">
        <v>1020</v>
      </c>
      <c r="E19" s="328">
        <f t="shared" ref="E19:E20" si="6">B19+C19-D19</f>
        <v>0</v>
      </c>
    </row>
    <row r="20" spans="1:5" ht="15">
      <c r="A20" s="204" t="s">
        <v>1021</v>
      </c>
      <c r="E20" s="328">
        <f t="shared" si="6"/>
        <v>0</v>
      </c>
    </row>
    <row r="21" spans="1:5" ht="15">
      <c r="A21" s="670" t="s">
        <v>26</v>
      </c>
      <c r="B21" s="329">
        <f>SUM(B18:B20)</f>
        <v>0</v>
      </c>
      <c r="C21" s="329">
        <f t="shared" ref="C21" si="7">SUM(C18:C20)</f>
        <v>0</v>
      </c>
      <c r="D21" s="329">
        <f t="shared" ref="D21" si="8">SUM(D18:D20)</f>
        <v>0</v>
      </c>
      <c r="E21" s="1084">
        <f t="shared" ref="E21" si="9">SUM(E18:E20)</f>
        <v>19947.400000000001</v>
      </c>
    </row>
    <row r="22" spans="1:5" ht="15">
      <c r="A22" s="204"/>
      <c r="E22" s="328"/>
    </row>
    <row r="23" spans="1:5">
      <c r="A23" s="671" t="s">
        <v>742</v>
      </c>
      <c r="E23" s="328"/>
    </row>
    <row r="24" spans="1:5" ht="15">
      <c r="A24" s="204" t="s">
        <v>1019</v>
      </c>
      <c r="E24" s="328">
        <f>B24+C24-D24</f>
        <v>0</v>
      </c>
    </row>
    <row r="25" spans="1:5" ht="15">
      <c r="A25" s="204" t="s">
        <v>1020</v>
      </c>
      <c r="E25" s="328">
        <f t="shared" ref="E25:E26" si="10">B25+C25-D25</f>
        <v>0</v>
      </c>
    </row>
    <row r="26" spans="1:5" ht="15">
      <c r="A26" s="204" t="s">
        <v>1021</v>
      </c>
      <c r="E26" s="328">
        <f t="shared" si="10"/>
        <v>0</v>
      </c>
    </row>
    <row r="27" spans="1:5" ht="15">
      <c r="A27" s="670" t="s">
        <v>26</v>
      </c>
      <c r="B27" s="329">
        <f>SUM(B24:B26)</f>
        <v>0</v>
      </c>
      <c r="C27" s="329">
        <f t="shared" ref="C27" si="11">SUM(C24:C26)</f>
        <v>0</v>
      </c>
      <c r="D27" s="329">
        <f t="shared" ref="D27" si="12">SUM(D24:D26)</f>
        <v>0</v>
      </c>
      <c r="E27" s="329">
        <f t="shared" ref="E27" si="13">SUM(E24:E26)</f>
        <v>0</v>
      </c>
    </row>
    <row r="28" spans="1:5" ht="18" thickBot="1">
      <c r="A28" s="287" t="s">
        <v>764</v>
      </c>
      <c r="B28" s="330">
        <f>B27+B21+B15+B9</f>
        <v>0</v>
      </c>
      <c r="C28" s="330">
        <f t="shared" ref="C28:E28" si="14">C27+C21+C15+C9</f>
        <v>0</v>
      </c>
      <c r="D28" s="330">
        <f t="shared" si="14"/>
        <v>0</v>
      </c>
      <c r="E28" s="1085">
        <f t="shared" si="14"/>
        <v>19947.400000000001</v>
      </c>
    </row>
  </sheetData>
  <pageMargins left="0.7" right="0.7" top="0.75" bottom="0.75" header="0.3" footer="0.3"/>
  <pageSetup paperSize="9" firstPageNumber="88" fitToHeight="0" orientation="landscape" useFirstPageNumber="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tabColor rgb="FFFF0000"/>
  </sheetPr>
  <dimension ref="A1:S181"/>
  <sheetViews>
    <sheetView showGridLines="0" view="pageBreakPreview" zoomScale="90" zoomScaleNormal="100" zoomScaleSheetLayoutView="90" workbookViewId="0">
      <pane xSplit="1" ySplit="7" topLeftCell="B158" activePane="bottomRight" state="frozen"/>
      <selection activeCell="L14" sqref="L14"/>
      <selection pane="topRight" activeCell="L14" sqref="L14"/>
      <selection pane="bottomLeft" activeCell="L14" sqref="L14"/>
      <selection pane="bottomRight" activeCell="F169" sqref="F169"/>
    </sheetView>
  </sheetViews>
  <sheetFormatPr defaultColWidth="9.109375" defaultRowHeight="15"/>
  <cols>
    <col min="1" max="1" width="40.44140625" style="209" customWidth="1"/>
    <col min="2" max="2" width="18.6640625" style="209" customWidth="1"/>
    <col min="3" max="3" width="16.88671875" style="224" customWidth="1"/>
    <col min="4" max="4" width="18" style="209" bestFit="1" customWidth="1"/>
    <col min="5" max="5" width="16.88671875" style="209" customWidth="1"/>
    <col min="6" max="6" width="18" style="209" bestFit="1" customWidth="1"/>
    <col min="7" max="7" width="16.88671875" style="209" customWidth="1"/>
    <col min="8" max="8" width="18" style="209" bestFit="1" customWidth="1"/>
    <col min="9" max="9" width="4.5546875" style="225" bestFit="1" customWidth="1"/>
    <col min="10" max="10" width="16.6640625" style="209" bestFit="1" customWidth="1"/>
    <col min="11" max="11" width="14.6640625" style="209" customWidth="1"/>
    <col min="12" max="12" width="18" style="209" bestFit="1" customWidth="1"/>
    <col min="13" max="13" width="14.109375" style="209" customWidth="1"/>
    <col min="14" max="14" width="13.44140625" style="209" customWidth="1"/>
    <col min="15" max="15" width="18.109375" style="209" bestFit="1" customWidth="1"/>
    <col min="16" max="16" width="18" style="209" bestFit="1" customWidth="1"/>
    <col min="17" max="17" width="13.5546875" style="209" bestFit="1" customWidth="1"/>
    <col min="18" max="18" width="18.88671875" style="209" bestFit="1" customWidth="1"/>
    <col min="19" max="19" width="16.88671875" style="209" bestFit="1" customWidth="1"/>
    <col min="20" max="20" width="12.109375" style="209" bestFit="1" customWidth="1"/>
    <col min="21" max="16384" width="9.109375" style="209"/>
  </cols>
  <sheetData>
    <row r="1" spans="1:19">
      <c r="A1" s="226"/>
      <c r="B1" s="226">
        <v>0</v>
      </c>
      <c r="I1" s="226" t="s">
        <v>1443</v>
      </c>
    </row>
    <row r="2" spans="1:19" ht="25.2" thickBot="1">
      <c r="A2" s="1087" t="s">
        <v>1583</v>
      </c>
      <c r="B2" s="226" t="s">
        <v>1063</v>
      </c>
      <c r="C2" s="227"/>
      <c r="D2" s="210"/>
      <c r="E2" s="210"/>
      <c r="F2" s="210"/>
      <c r="G2" s="210"/>
      <c r="H2" s="210"/>
      <c r="I2" s="226" t="s">
        <v>1063</v>
      </c>
      <c r="J2" s="210"/>
      <c r="K2" s="210"/>
      <c r="L2" s="210"/>
      <c r="M2" s="210"/>
      <c r="N2" s="210"/>
      <c r="O2" s="210"/>
      <c r="P2" s="210"/>
      <c r="Q2" s="210"/>
      <c r="R2" s="210"/>
    </row>
    <row r="3" spans="1:19">
      <c r="A3" s="254"/>
      <c r="B3" s="255" t="s">
        <v>768</v>
      </c>
      <c r="C3" s="219" t="s">
        <v>769</v>
      </c>
      <c r="D3" s="255" t="s">
        <v>770</v>
      </c>
      <c r="E3" s="255" t="s">
        <v>771</v>
      </c>
      <c r="F3" s="255" t="s">
        <v>772</v>
      </c>
      <c r="G3" s="255" t="s">
        <v>773</v>
      </c>
      <c r="H3" s="256" t="s">
        <v>768</v>
      </c>
      <c r="I3" s="1305" t="s">
        <v>774</v>
      </c>
      <c r="J3" s="255" t="s">
        <v>775</v>
      </c>
      <c r="K3" s="255" t="s">
        <v>776</v>
      </c>
      <c r="L3" s="255" t="s">
        <v>777</v>
      </c>
      <c r="M3" s="255" t="s">
        <v>1413</v>
      </c>
      <c r="N3" s="255" t="s">
        <v>1504</v>
      </c>
      <c r="O3" s="255" t="s">
        <v>778</v>
      </c>
      <c r="P3" s="255" t="s">
        <v>779</v>
      </c>
      <c r="Q3" s="255" t="s">
        <v>630</v>
      </c>
      <c r="R3" s="256" t="s">
        <v>780</v>
      </c>
    </row>
    <row r="4" spans="1:19">
      <c r="A4" s="257"/>
      <c r="B4" s="258" t="s">
        <v>781</v>
      </c>
      <c r="C4" s="220" t="s">
        <v>782</v>
      </c>
      <c r="D4" s="258" t="s">
        <v>781</v>
      </c>
      <c r="E4" s="258" t="s">
        <v>784</v>
      </c>
      <c r="F4" s="258" t="s">
        <v>783</v>
      </c>
      <c r="G4" s="258" t="s">
        <v>785</v>
      </c>
      <c r="H4" s="259" t="s">
        <v>781</v>
      </c>
      <c r="I4" s="1306"/>
      <c r="J4" s="258" t="s">
        <v>195</v>
      </c>
      <c r="K4" s="258" t="s">
        <v>786</v>
      </c>
      <c r="L4" s="258" t="s">
        <v>787</v>
      </c>
      <c r="M4" s="258" t="s">
        <v>1414</v>
      </c>
      <c r="N4" s="258" t="s">
        <v>788</v>
      </c>
      <c r="O4" s="258" t="s">
        <v>781</v>
      </c>
      <c r="P4" s="258" t="s">
        <v>787</v>
      </c>
      <c r="Q4" s="258" t="s">
        <v>1415</v>
      </c>
      <c r="R4" s="259" t="s">
        <v>1418</v>
      </c>
    </row>
    <row r="5" spans="1:19">
      <c r="A5" s="257"/>
      <c r="B5" s="260" t="s">
        <v>1434</v>
      </c>
      <c r="C5" s="220" t="s">
        <v>789</v>
      </c>
      <c r="D5" s="260">
        <v>45292</v>
      </c>
      <c r="E5" s="260"/>
      <c r="F5" s="260" t="s">
        <v>1493</v>
      </c>
      <c r="G5" s="260" t="s">
        <v>1493</v>
      </c>
      <c r="H5" s="261" t="s">
        <v>1494</v>
      </c>
      <c r="I5" s="1306"/>
      <c r="J5" s="260" t="s">
        <v>790</v>
      </c>
      <c r="K5" s="260" t="s">
        <v>791</v>
      </c>
      <c r="L5" s="260">
        <v>45292</v>
      </c>
      <c r="M5" s="260"/>
      <c r="N5" s="260" t="s">
        <v>792</v>
      </c>
      <c r="O5" s="260">
        <v>45292</v>
      </c>
      <c r="P5" s="262" t="s">
        <v>1500</v>
      </c>
      <c r="Q5" s="258" t="s">
        <v>1416</v>
      </c>
      <c r="R5" s="261">
        <v>45657</v>
      </c>
    </row>
    <row r="6" spans="1:19" ht="17.399999999999999">
      <c r="A6" s="442"/>
      <c r="B6" s="260" t="s">
        <v>793</v>
      </c>
      <c r="C6" s="220" t="s">
        <v>794</v>
      </c>
      <c r="D6" s="260" t="s">
        <v>795</v>
      </c>
      <c r="E6" s="260"/>
      <c r="F6" s="260" t="s">
        <v>796</v>
      </c>
      <c r="G6" s="260"/>
      <c r="H6" s="261" t="s">
        <v>797</v>
      </c>
      <c r="I6" s="1306"/>
      <c r="J6" s="260" t="s">
        <v>798</v>
      </c>
      <c r="K6" s="260"/>
      <c r="L6" s="260" t="s">
        <v>799</v>
      </c>
      <c r="M6" s="260" t="s">
        <v>800</v>
      </c>
      <c r="N6" s="260"/>
      <c r="O6" s="260" t="s">
        <v>801</v>
      </c>
      <c r="P6" s="260" t="s">
        <v>802</v>
      </c>
      <c r="Q6" s="260" t="s">
        <v>1417</v>
      </c>
      <c r="R6" s="261" t="s">
        <v>803</v>
      </c>
    </row>
    <row r="7" spans="1:19" ht="15.6" thickBot="1">
      <c r="A7" s="263"/>
      <c r="B7" s="264" t="s">
        <v>77</v>
      </c>
      <c r="C7" s="264" t="s">
        <v>77</v>
      </c>
      <c r="D7" s="264" t="s">
        <v>77</v>
      </c>
      <c r="E7" s="264" t="s">
        <v>77</v>
      </c>
      <c r="F7" s="264" t="s">
        <v>77</v>
      </c>
      <c r="G7" s="264" t="s">
        <v>77</v>
      </c>
      <c r="H7" s="265" t="s">
        <v>77</v>
      </c>
      <c r="I7" s="264"/>
      <c r="J7" s="264" t="s">
        <v>77</v>
      </c>
      <c r="K7" s="264"/>
      <c r="L7" s="264" t="s">
        <v>77</v>
      </c>
      <c r="M7" s="264" t="s">
        <v>77</v>
      </c>
      <c r="N7" s="264" t="s">
        <v>77</v>
      </c>
      <c r="O7" s="264" t="s">
        <v>77</v>
      </c>
      <c r="P7" s="264" t="s">
        <v>77</v>
      </c>
      <c r="Q7" s="264" t="s">
        <v>77</v>
      </c>
      <c r="R7" s="265" t="s">
        <v>77</v>
      </c>
    </row>
    <row r="8" spans="1:19">
      <c r="A8" s="232" t="s">
        <v>13</v>
      </c>
      <c r="B8" s="978">
        <v>10000000</v>
      </c>
      <c r="C8" s="978"/>
      <c r="D8" s="978">
        <f>B8+C8</f>
        <v>10000000</v>
      </c>
      <c r="E8" s="978"/>
      <c r="F8" s="978"/>
      <c r="G8" s="978"/>
      <c r="H8" s="1020">
        <f>D8+E8+F8-G8</f>
        <v>10000000</v>
      </c>
      <c r="I8" s="228"/>
      <c r="J8" s="978"/>
      <c r="K8" s="978">
        <f>J8/4</f>
        <v>0</v>
      </c>
      <c r="L8" s="978">
        <v>0</v>
      </c>
      <c r="M8" s="978"/>
      <c r="N8" s="975"/>
      <c r="O8" s="978">
        <f>L8+M8-N8</f>
        <v>0</v>
      </c>
      <c r="P8" s="975">
        <f>J8+O8</f>
        <v>0</v>
      </c>
      <c r="Q8" s="975"/>
      <c r="R8" s="979">
        <f>H8-P8-Q8</f>
        <v>10000000</v>
      </c>
      <c r="S8" s="653"/>
    </row>
    <row r="9" spans="1:19">
      <c r="A9" s="232"/>
      <c r="B9" s="978"/>
      <c r="C9" s="978"/>
      <c r="D9" s="978"/>
      <c r="E9" s="978"/>
      <c r="F9" s="978"/>
      <c r="G9" s="978"/>
      <c r="H9" s="1020"/>
      <c r="I9" s="228"/>
      <c r="J9" s="978"/>
      <c r="K9" s="978"/>
      <c r="L9" s="978"/>
      <c r="M9" s="978"/>
      <c r="N9" s="975"/>
      <c r="O9" s="978"/>
      <c r="P9" s="975"/>
      <c r="Q9" s="975"/>
      <c r="R9" s="979"/>
      <c r="S9" s="208"/>
    </row>
    <row r="10" spans="1:19">
      <c r="A10" s="232" t="s">
        <v>820</v>
      </c>
      <c r="B10" s="978"/>
      <c r="C10" s="978"/>
      <c r="D10" s="978"/>
      <c r="E10" s="978"/>
      <c r="F10" s="978"/>
      <c r="G10" s="978"/>
      <c r="H10" s="1020"/>
      <c r="I10" s="228"/>
      <c r="J10" s="978"/>
      <c r="K10" s="978"/>
      <c r="L10" s="978"/>
      <c r="M10" s="978"/>
      <c r="N10" s="975"/>
      <c r="O10" s="978"/>
      <c r="P10" s="975"/>
      <c r="Q10" s="975"/>
      <c r="R10" s="979"/>
      <c r="S10" s="208"/>
    </row>
    <row r="11" spans="1:19">
      <c r="A11" s="229" t="s">
        <v>1387</v>
      </c>
      <c r="B11" s="978"/>
      <c r="C11" s="978"/>
      <c r="D11" s="978">
        <f>B11+C11</f>
        <v>0</v>
      </c>
      <c r="E11" s="978"/>
      <c r="F11" s="978"/>
      <c r="G11" s="978"/>
      <c r="H11" s="1020">
        <f>D11+E11+F11-G11</f>
        <v>0</v>
      </c>
      <c r="I11" s="228"/>
      <c r="J11" s="978"/>
      <c r="K11" s="978">
        <f>J11/4</f>
        <v>0</v>
      </c>
      <c r="L11" s="978"/>
      <c r="M11" s="978"/>
      <c r="N11" s="975"/>
      <c r="O11" s="978">
        <f>L11+M11-N11</f>
        <v>0</v>
      </c>
      <c r="P11" s="975">
        <f>J11+O11</f>
        <v>0</v>
      </c>
      <c r="Q11" s="975"/>
      <c r="R11" s="979">
        <f>H11-P11-Q11</f>
        <v>0</v>
      </c>
      <c r="S11" s="208"/>
    </row>
    <row r="12" spans="1:19">
      <c r="A12" s="229" t="s">
        <v>1388</v>
      </c>
      <c r="B12" s="978"/>
      <c r="C12" s="978"/>
      <c r="D12" s="978">
        <f t="shared" ref="D12:D37" si="0">B12+C12</f>
        <v>0</v>
      </c>
      <c r="E12" s="978"/>
      <c r="F12" s="978"/>
      <c r="G12" s="978"/>
      <c r="H12" s="1020">
        <f t="shared" ref="H12:H37" si="1">D12+E12+F12-G12</f>
        <v>0</v>
      </c>
      <c r="I12" s="228"/>
      <c r="J12" s="978"/>
      <c r="K12" s="978">
        <f t="shared" ref="K12:K37" si="2">J12/4</f>
        <v>0</v>
      </c>
      <c r="L12" s="978"/>
      <c r="M12" s="978"/>
      <c r="N12" s="975"/>
      <c r="O12" s="978">
        <f t="shared" ref="O12:O37" si="3">L12+M12-N12</f>
        <v>0</v>
      </c>
      <c r="P12" s="975">
        <f t="shared" ref="P12:P37" si="4">J12+O12</f>
        <v>0</v>
      </c>
      <c r="Q12" s="975"/>
      <c r="R12" s="979">
        <f t="shared" ref="R12:R37" si="5">H12-P12-Q12</f>
        <v>0</v>
      </c>
      <c r="S12" s="208"/>
    </row>
    <row r="13" spans="1:19">
      <c r="A13" s="229" t="s">
        <v>1389</v>
      </c>
      <c r="B13" s="978"/>
      <c r="C13" s="978"/>
      <c r="D13" s="978">
        <f t="shared" si="0"/>
        <v>0</v>
      </c>
      <c r="E13" s="978"/>
      <c r="F13" s="978"/>
      <c r="G13" s="978"/>
      <c r="H13" s="1020">
        <f t="shared" si="1"/>
        <v>0</v>
      </c>
      <c r="I13" s="228"/>
      <c r="J13" s="978"/>
      <c r="K13" s="978">
        <f t="shared" si="2"/>
        <v>0</v>
      </c>
      <c r="L13" s="978"/>
      <c r="M13" s="978"/>
      <c r="N13" s="975"/>
      <c r="O13" s="978">
        <f t="shared" si="3"/>
        <v>0</v>
      </c>
      <c r="P13" s="975">
        <f t="shared" si="4"/>
        <v>0</v>
      </c>
      <c r="Q13" s="975"/>
      <c r="R13" s="979">
        <f t="shared" si="5"/>
        <v>0</v>
      </c>
      <c r="S13" s="208"/>
    </row>
    <row r="14" spans="1:19">
      <c r="A14" s="229" t="s">
        <v>1390</v>
      </c>
      <c r="B14" s="978"/>
      <c r="C14" s="978"/>
      <c r="D14" s="978">
        <f t="shared" si="0"/>
        <v>0</v>
      </c>
      <c r="E14" s="978"/>
      <c r="F14" s="978"/>
      <c r="G14" s="978"/>
      <c r="H14" s="1020">
        <f t="shared" si="1"/>
        <v>0</v>
      </c>
      <c r="I14" s="228"/>
      <c r="J14" s="978"/>
      <c r="K14" s="978">
        <f t="shared" si="2"/>
        <v>0</v>
      </c>
      <c r="L14" s="978"/>
      <c r="M14" s="978"/>
      <c r="N14" s="975"/>
      <c r="O14" s="978">
        <f t="shared" si="3"/>
        <v>0</v>
      </c>
      <c r="P14" s="975">
        <f t="shared" si="4"/>
        <v>0</v>
      </c>
      <c r="Q14" s="975"/>
      <c r="R14" s="979">
        <f t="shared" si="5"/>
        <v>0</v>
      </c>
      <c r="S14" s="208"/>
    </row>
    <row r="15" spans="1:19">
      <c r="A15" s="229" t="s">
        <v>1391</v>
      </c>
      <c r="B15" s="978"/>
      <c r="C15" s="978"/>
      <c r="D15" s="978">
        <f t="shared" si="0"/>
        <v>0</v>
      </c>
      <c r="E15" s="978"/>
      <c r="F15" s="978"/>
      <c r="G15" s="978"/>
      <c r="H15" s="1020">
        <f t="shared" si="1"/>
        <v>0</v>
      </c>
      <c r="I15" s="228"/>
      <c r="J15" s="978"/>
      <c r="K15" s="978">
        <f t="shared" si="2"/>
        <v>0</v>
      </c>
      <c r="L15" s="978"/>
      <c r="M15" s="978"/>
      <c r="N15" s="975"/>
      <c r="O15" s="978">
        <f t="shared" si="3"/>
        <v>0</v>
      </c>
      <c r="P15" s="975">
        <f t="shared" si="4"/>
        <v>0</v>
      </c>
      <c r="Q15" s="975"/>
      <c r="R15" s="979">
        <f t="shared" si="5"/>
        <v>0</v>
      </c>
      <c r="S15" s="208"/>
    </row>
    <row r="16" spans="1:19">
      <c r="A16" s="229" t="s">
        <v>1392</v>
      </c>
      <c r="B16" s="978"/>
      <c r="C16" s="978"/>
      <c r="D16" s="978">
        <f t="shared" si="0"/>
        <v>0</v>
      </c>
      <c r="E16" s="978"/>
      <c r="F16" s="978"/>
      <c r="G16" s="978"/>
      <c r="H16" s="1020">
        <f t="shared" si="1"/>
        <v>0</v>
      </c>
      <c r="I16" s="228"/>
      <c r="J16" s="978"/>
      <c r="K16" s="978">
        <f t="shared" si="2"/>
        <v>0</v>
      </c>
      <c r="L16" s="978"/>
      <c r="M16" s="978"/>
      <c r="N16" s="975"/>
      <c r="O16" s="978">
        <f t="shared" si="3"/>
        <v>0</v>
      </c>
      <c r="P16" s="975">
        <f t="shared" si="4"/>
        <v>0</v>
      </c>
      <c r="Q16" s="975"/>
      <c r="R16" s="979">
        <f t="shared" si="5"/>
        <v>0</v>
      </c>
      <c r="S16" s="208"/>
    </row>
    <row r="17" spans="1:19">
      <c r="A17" s="229" t="s">
        <v>1393</v>
      </c>
      <c r="B17" s="978"/>
      <c r="C17" s="978"/>
      <c r="D17" s="978">
        <f t="shared" si="0"/>
        <v>0</v>
      </c>
      <c r="E17" s="978"/>
      <c r="F17" s="978"/>
      <c r="G17" s="978"/>
      <c r="H17" s="1020">
        <f t="shared" si="1"/>
        <v>0</v>
      </c>
      <c r="I17" s="228"/>
      <c r="J17" s="978"/>
      <c r="K17" s="978">
        <f t="shared" si="2"/>
        <v>0</v>
      </c>
      <c r="L17" s="978"/>
      <c r="M17" s="978"/>
      <c r="N17" s="975"/>
      <c r="O17" s="978">
        <f t="shared" si="3"/>
        <v>0</v>
      </c>
      <c r="P17" s="975">
        <f t="shared" si="4"/>
        <v>0</v>
      </c>
      <c r="Q17" s="975"/>
      <c r="R17" s="979">
        <f t="shared" si="5"/>
        <v>0</v>
      </c>
      <c r="S17" s="208"/>
    </row>
    <row r="18" spans="1:19">
      <c r="A18" s="229" t="s">
        <v>203</v>
      </c>
      <c r="B18" s="978">
        <v>21043719.530000001</v>
      </c>
      <c r="C18" s="978">
        <v>18665.02</v>
      </c>
      <c r="D18" s="978">
        <f t="shared" si="0"/>
        <v>21062384.550000001</v>
      </c>
      <c r="E18" s="978">
        <f>'SCHEDULE 4 -WIP'!F14</f>
        <v>2252815.7999999998</v>
      </c>
      <c r="F18" s="978">
        <v>0</v>
      </c>
      <c r="G18" s="978"/>
      <c r="H18" s="1020">
        <f t="shared" si="1"/>
        <v>23315200.350000001</v>
      </c>
      <c r="I18" s="228">
        <v>50</v>
      </c>
      <c r="J18" s="978">
        <f>H18/I18</f>
        <v>466304.00700000004</v>
      </c>
      <c r="K18" s="978">
        <f t="shared" si="2"/>
        <v>116576.00175000001</v>
      </c>
      <c r="L18" s="978">
        <v>384794.53</v>
      </c>
      <c r="M18" s="978">
        <v>36079.870000000003</v>
      </c>
      <c r="N18" s="975"/>
      <c r="O18" s="978">
        <f t="shared" si="3"/>
        <v>420874.4</v>
      </c>
      <c r="P18" s="975">
        <f>J18+O18</f>
        <v>887178.40700000012</v>
      </c>
      <c r="Q18" s="975"/>
      <c r="R18" s="979">
        <f>H18-P18-Q18</f>
        <v>22428021.943</v>
      </c>
      <c r="S18" s="208"/>
    </row>
    <row r="19" spans="1:19">
      <c r="A19" s="229" t="s">
        <v>1394</v>
      </c>
      <c r="B19" s="978"/>
      <c r="C19" s="978"/>
      <c r="D19" s="978">
        <f t="shared" si="0"/>
        <v>0</v>
      </c>
      <c r="E19" s="978"/>
      <c r="F19" s="978"/>
      <c r="G19" s="978"/>
      <c r="H19" s="1020">
        <f t="shared" si="1"/>
        <v>0</v>
      </c>
      <c r="I19" s="228"/>
      <c r="J19" s="978"/>
      <c r="K19" s="978">
        <f t="shared" si="2"/>
        <v>0</v>
      </c>
      <c r="L19" s="978"/>
      <c r="M19" s="978"/>
      <c r="N19" s="975"/>
      <c r="O19" s="978">
        <f t="shared" si="3"/>
        <v>0</v>
      </c>
      <c r="P19" s="975">
        <f t="shared" si="4"/>
        <v>0</v>
      </c>
      <c r="Q19" s="975"/>
      <c r="R19" s="979">
        <f t="shared" si="5"/>
        <v>0</v>
      </c>
      <c r="S19" s="208"/>
    </row>
    <row r="20" spans="1:19">
      <c r="A20" s="229" t="s">
        <v>1395</v>
      </c>
      <c r="B20" s="978"/>
      <c r="C20" s="978"/>
      <c r="D20" s="978">
        <f t="shared" si="0"/>
        <v>0</v>
      </c>
      <c r="E20" s="978"/>
      <c r="F20" s="978"/>
      <c r="G20" s="978"/>
      <c r="H20" s="1020">
        <f t="shared" si="1"/>
        <v>0</v>
      </c>
      <c r="I20" s="228"/>
      <c r="J20" s="978"/>
      <c r="K20" s="978">
        <f t="shared" si="2"/>
        <v>0</v>
      </c>
      <c r="L20" s="978"/>
      <c r="M20" s="978"/>
      <c r="N20" s="975"/>
      <c r="O20" s="978">
        <f t="shared" si="3"/>
        <v>0</v>
      </c>
      <c r="P20" s="975">
        <f t="shared" si="4"/>
        <v>0</v>
      </c>
      <c r="Q20" s="975"/>
      <c r="R20" s="979">
        <f t="shared" si="5"/>
        <v>0</v>
      </c>
      <c r="S20" s="208"/>
    </row>
    <row r="21" spans="1:19">
      <c r="A21" s="229" t="s">
        <v>1396</v>
      </c>
      <c r="B21" s="978"/>
      <c r="C21" s="978"/>
      <c r="D21" s="978">
        <f t="shared" si="0"/>
        <v>0</v>
      </c>
      <c r="E21" s="978"/>
      <c r="F21" s="978"/>
      <c r="G21" s="978"/>
      <c r="H21" s="1020">
        <f t="shared" si="1"/>
        <v>0</v>
      </c>
      <c r="I21" s="228"/>
      <c r="J21" s="978"/>
      <c r="K21" s="978">
        <f t="shared" si="2"/>
        <v>0</v>
      </c>
      <c r="L21" s="978"/>
      <c r="M21" s="978"/>
      <c r="N21" s="975"/>
      <c r="O21" s="978">
        <f t="shared" si="3"/>
        <v>0</v>
      </c>
      <c r="P21" s="975">
        <f t="shared" si="4"/>
        <v>0</v>
      </c>
      <c r="Q21" s="975"/>
      <c r="R21" s="979">
        <f t="shared" si="5"/>
        <v>0</v>
      </c>
      <c r="S21" s="208"/>
    </row>
    <row r="22" spans="1:19">
      <c r="A22" s="229" t="s">
        <v>1397</v>
      </c>
      <c r="B22" s="978"/>
      <c r="C22" s="978"/>
      <c r="D22" s="978">
        <f t="shared" si="0"/>
        <v>0</v>
      </c>
      <c r="E22" s="978"/>
      <c r="F22" s="978"/>
      <c r="G22" s="978"/>
      <c r="H22" s="1020">
        <f t="shared" si="1"/>
        <v>0</v>
      </c>
      <c r="I22" s="228"/>
      <c r="J22" s="978"/>
      <c r="K22" s="978">
        <f t="shared" si="2"/>
        <v>0</v>
      </c>
      <c r="L22" s="978"/>
      <c r="M22" s="978"/>
      <c r="N22" s="975"/>
      <c r="O22" s="978">
        <f t="shared" si="3"/>
        <v>0</v>
      </c>
      <c r="P22" s="975">
        <f t="shared" si="4"/>
        <v>0</v>
      </c>
      <c r="Q22" s="975"/>
      <c r="R22" s="979">
        <f t="shared" si="5"/>
        <v>0</v>
      </c>
      <c r="S22" s="208"/>
    </row>
    <row r="23" spans="1:19">
      <c r="A23" s="229" t="s">
        <v>1398</v>
      </c>
      <c r="B23" s="978"/>
      <c r="C23" s="978"/>
      <c r="D23" s="978">
        <f t="shared" si="0"/>
        <v>0</v>
      </c>
      <c r="E23" s="978"/>
      <c r="F23" s="978"/>
      <c r="G23" s="978"/>
      <c r="H23" s="1020">
        <f t="shared" si="1"/>
        <v>0</v>
      </c>
      <c r="I23" s="228"/>
      <c r="J23" s="978"/>
      <c r="K23" s="978">
        <f t="shared" si="2"/>
        <v>0</v>
      </c>
      <c r="L23" s="978"/>
      <c r="M23" s="978"/>
      <c r="N23" s="975"/>
      <c r="O23" s="978">
        <f t="shared" si="3"/>
        <v>0</v>
      </c>
      <c r="P23" s="975">
        <f t="shared" si="4"/>
        <v>0</v>
      </c>
      <c r="Q23" s="975"/>
      <c r="R23" s="979">
        <f t="shared" si="5"/>
        <v>0</v>
      </c>
      <c r="S23" s="208"/>
    </row>
    <row r="24" spans="1:19">
      <c r="A24" s="229" t="s">
        <v>1399</v>
      </c>
      <c r="B24" s="978"/>
      <c r="C24" s="978"/>
      <c r="D24" s="978">
        <f t="shared" si="0"/>
        <v>0</v>
      </c>
      <c r="E24" s="978"/>
      <c r="F24" s="978"/>
      <c r="G24" s="978"/>
      <c r="H24" s="1020">
        <f t="shared" si="1"/>
        <v>0</v>
      </c>
      <c r="I24" s="228"/>
      <c r="J24" s="978"/>
      <c r="K24" s="978">
        <f t="shared" si="2"/>
        <v>0</v>
      </c>
      <c r="L24" s="978"/>
      <c r="M24" s="978"/>
      <c r="N24" s="975"/>
      <c r="O24" s="978">
        <f t="shared" si="3"/>
        <v>0</v>
      </c>
      <c r="P24" s="975">
        <f t="shared" si="4"/>
        <v>0</v>
      </c>
      <c r="Q24" s="975"/>
      <c r="R24" s="979">
        <f t="shared" si="5"/>
        <v>0</v>
      </c>
      <c r="S24" s="208"/>
    </row>
    <row r="25" spans="1:19">
      <c r="A25" s="229" t="s">
        <v>1400</v>
      </c>
      <c r="B25" s="978"/>
      <c r="C25" s="978"/>
      <c r="D25" s="978">
        <f t="shared" si="0"/>
        <v>0</v>
      </c>
      <c r="E25" s="978"/>
      <c r="F25" s="978"/>
      <c r="G25" s="978"/>
      <c r="H25" s="1020">
        <f t="shared" si="1"/>
        <v>0</v>
      </c>
      <c r="I25" s="228"/>
      <c r="J25" s="978"/>
      <c r="K25" s="978">
        <f t="shared" si="2"/>
        <v>0</v>
      </c>
      <c r="L25" s="978"/>
      <c r="M25" s="978"/>
      <c r="N25" s="975"/>
      <c r="O25" s="978">
        <f t="shared" si="3"/>
        <v>0</v>
      </c>
      <c r="P25" s="975">
        <f t="shared" si="4"/>
        <v>0</v>
      </c>
      <c r="Q25" s="975"/>
      <c r="R25" s="979">
        <f t="shared" si="5"/>
        <v>0</v>
      </c>
      <c r="S25" s="208"/>
    </row>
    <row r="26" spans="1:19">
      <c r="A26" s="229" t="s">
        <v>1401</v>
      </c>
      <c r="B26" s="978"/>
      <c r="C26" s="978"/>
      <c r="D26" s="978">
        <f t="shared" si="0"/>
        <v>0</v>
      </c>
      <c r="E26" s="978"/>
      <c r="F26" s="978"/>
      <c r="G26" s="978"/>
      <c r="H26" s="1020">
        <f t="shared" si="1"/>
        <v>0</v>
      </c>
      <c r="I26" s="228"/>
      <c r="J26" s="978"/>
      <c r="K26" s="978">
        <f t="shared" si="2"/>
        <v>0</v>
      </c>
      <c r="L26" s="978"/>
      <c r="M26" s="978"/>
      <c r="N26" s="975"/>
      <c r="O26" s="978">
        <f t="shared" si="3"/>
        <v>0</v>
      </c>
      <c r="P26" s="975">
        <f t="shared" si="4"/>
        <v>0</v>
      </c>
      <c r="Q26" s="975"/>
      <c r="R26" s="979">
        <f t="shared" si="5"/>
        <v>0</v>
      </c>
      <c r="S26" s="208"/>
    </row>
    <row r="27" spans="1:19">
      <c r="A27" s="229" t="s">
        <v>1402</v>
      </c>
      <c r="B27" s="978"/>
      <c r="C27" s="978"/>
      <c r="D27" s="978">
        <f t="shared" si="0"/>
        <v>0</v>
      </c>
      <c r="E27" s="978"/>
      <c r="F27" s="978"/>
      <c r="G27" s="978"/>
      <c r="H27" s="1020">
        <f t="shared" si="1"/>
        <v>0</v>
      </c>
      <c r="I27" s="228"/>
      <c r="J27" s="978"/>
      <c r="K27" s="978">
        <f t="shared" si="2"/>
        <v>0</v>
      </c>
      <c r="L27" s="978"/>
      <c r="M27" s="978"/>
      <c r="N27" s="975"/>
      <c r="O27" s="978">
        <f t="shared" si="3"/>
        <v>0</v>
      </c>
      <c r="P27" s="975">
        <f t="shared" si="4"/>
        <v>0</v>
      </c>
      <c r="Q27" s="975"/>
      <c r="R27" s="979">
        <f t="shared" si="5"/>
        <v>0</v>
      </c>
      <c r="S27" s="208"/>
    </row>
    <row r="28" spans="1:19">
      <c r="A28" s="229" t="s">
        <v>1403</v>
      </c>
      <c r="B28" s="978"/>
      <c r="C28" s="978"/>
      <c r="D28" s="978">
        <f t="shared" si="0"/>
        <v>0</v>
      </c>
      <c r="E28" s="978"/>
      <c r="F28" s="978"/>
      <c r="G28" s="978"/>
      <c r="H28" s="1020">
        <f t="shared" si="1"/>
        <v>0</v>
      </c>
      <c r="I28" s="228"/>
      <c r="J28" s="978"/>
      <c r="K28" s="978">
        <f t="shared" si="2"/>
        <v>0</v>
      </c>
      <c r="L28" s="978"/>
      <c r="M28" s="978"/>
      <c r="N28" s="975"/>
      <c r="O28" s="978">
        <f t="shared" si="3"/>
        <v>0</v>
      </c>
      <c r="P28" s="975">
        <f t="shared" si="4"/>
        <v>0</v>
      </c>
      <c r="Q28" s="975"/>
      <c r="R28" s="979">
        <f t="shared" si="5"/>
        <v>0</v>
      </c>
      <c r="S28" s="208"/>
    </row>
    <row r="29" spans="1:19">
      <c r="A29" s="229" t="s">
        <v>1404</v>
      </c>
      <c r="B29" s="978"/>
      <c r="C29" s="978"/>
      <c r="D29" s="978">
        <f t="shared" si="0"/>
        <v>0</v>
      </c>
      <c r="E29" s="978"/>
      <c r="F29" s="978"/>
      <c r="G29" s="978"/>
      <c r="H29" s="1020">
        <f t="shared" si="1"/>
        <v>0</v>
      </c>
      <c r="I29" s="228"/>
      <c r="J29" s="978"/>
      <c r="K29" s="978">
        <f t="shared" si="2"/>
        <v>0</v>
      </c>
      <c r="L29" s="978"/>
      <c r="M29" s="978"/>
      <c r="N29" s="975"/>
      <c r="O29" s="978">
        <f t="shared" si="3"/>
        <v>0</v>
      </c>
      <c r="P29" s="975">
        <f t="shared" si="4"/>
        <v>0</v>
      </c>
      <c r="Q29" s="975"/>
      <c r="R29" s="979">
        <f t="shared" si="5"/>
        <v>0</v>
      </c>
      <c r="S29" s="208"/>
    </row>
    <row r="30" spans="1:19">
      <c r="A30" s="229" t="s">
        <v>1405</v>
      </c>
      <c r="B30" s="978"/>
      <c r="C30" s="978"/>
      <c r="D30" s="978">
        <f t="shared" si="0"/>
        <v>0</v>
      </c>
      <c r="E30" s="978"/>
      <c r="F30" s="978"/>
      <c r="G30" s="978"/>
      <c r="H30" s="1020">
        <f t="shared" si="1"/>
        <v>0</v>
      </c>
      <c r="I30" s="228">
        <v>50</v>
      </c>
      <c r="J30" s="978">
        <f t="shared" ref="J30:J37" si="6">H30/I30</f>
        <v>0</v>
      </c>
      <c r="K30" s="978">
        <f t="shared" si="2"/>
        <v>0</v>
      </c>
      <c r="L30" s="978"/>
      <c r="M30" s="978"/>
      <c r="N30" s="975"/>
      <c r="O30" s="978">
        <f t="shared" si="3"/>
        <v>0</v>
      </c>
      <c r="P30" s="975">
        <f t="shared" si="4"/>
        <v>0</v>
      </c>
      <c r="Q30" s="975"/>
      <c r="R30" s="979">
        <f t="shared" si="5"/>
        <v>0</v>
      </c>
      <c r="S30" s="208"/>
    </row>
    <row r="31" spans="1:19">
      <c r="A31" s="229" t="s">
        <v>1406</v>
      </c>
      <c r="B31" s="978"/>
      <c r="C31" s="978"/>
      <c r="D31" s="978">
        <f t="shared" si="0"/>
        <v>0</v>
      </c>
      <c r="E31" s="978"/>
      <c r="F31" s="978"/>
      <c r="G31" s="978"/>
      <c r="H31" s="1020">
        <f t="shared" si="1"/>
        <v>0</v>
      </c>
      <c r="I31" s="228">
        <v>50</v>
      </c>
      <c r="J31" s="978">
        <f t="shared" si="6"/>
        <v>0</v>
      </c>
      <c r="K31" s="978">
        <f t="shared" si="2"/>
        <v>0</v>
      </c>
      <c r="L31" s="978"/>
      <c r="M31" s="978"/>
      <c r="N31" s="975"/>
      <c r="O31" s="978">
        <f t="shared" si="3"/>
        <v>0</v>
      </c>
      <c r="P31" s="975">
        <f t="shared" si="4"/>
        <v>0</v>
      </c>
      <c r="Q31" s="975"/>
      <c r="R31" s="979">
        <f t="shared" si="5"/>
        <v>0</v>
      </c>
      <c r="S31" s="208"/>
    </row>
    <row r="32" spans="1:19">
      <c r="A32" s="229" t="s">
        <v>1407</v>
      </c>
      <c r="B32" s="978"/>
      <c r="C32" s="978"/>
      <c r="D32" s="978">
        <f t="shared" si="0"/>
        <v>0</v>
      </c>
      <c r="E32" s="978"/>
      <c r="F32" s="978"/>
      <c r="G32" s="978"/>
      <c r="H32" s="1020">
        <f t="shared" si="1"/>
        <v>0</v>
      </c>
      <c r="I32" s="228">
        <v>40</v>
      </c>
      <c r="J32" s="978">
        <f t="shared" si="6"/>
        <v>0</v>
      </c>
      <c r="K32" s="978">
        <f t="shared" si="2"/>
        <v>0</v>
      </c>
      <c r="L32" s="978"/>
      <c r="M32" s="978"/>
      <c r="N32" s="975"/>
      <c r="O32" s="978">
        <f t="shared" si="3"/>
        <v>0</v>
      </c>
      <c r="P32" s="975">
        <f t="shared" si="4"/>
        <v>0</v>
      </c>
      <c r="Q32" s="975"/>
      <c r="R32" s="979">
        <f t="shared" si="5"/>
        <v>0</v>
      </c>
      <c r="S32" s="208"/>
    </row>
    <row r="33" spans="1:19">
      <c r="A33" s="229" t="s">
        <v>1408</v>
      </c>
      <c r="B33" s="978"/>
      <c r="C33" s="978"/>
      <c r="D33" s="978">
        <f t="shared" si="0"/>
        <v>0</v>
      </c>
      <c r="E33" s="978"/>
      <c r="F33" s="978"/>
      <c r="G33" s="978"/>
      <c r="H33" s="1020">
        <f t="shared" si="1"/>
        <v>0</v>
      </c>
      <c r="I33" s="228"/>
      <c r="J33" s="978"/>
      <c r="K33" s="978">
        <f t="shared" si="2"/>
        <v>0</v>
      </c>
      <c r="L33" s="978"/>
      <c r="M33" s="978"/>
      <c r="N33" s="975"/>
      <c r="O33" s="978">
        <f t="shared" si="3"/>
        <v>0</v>
      </c>
      <c r="P33" s="975">
        <f t="shared" si="4"/>
        <v>0</v>
      </c>
      <c r="Q33" s="975"/>
      <c r="R33" s="979">
        <f t="shared" si="5"/>
        <v>0</v>
      </c>
      <c r="S33" s="208"/>
    </row>
    <row r="34" spans="1:19">
      <c r="A34" s="229" t="s">
        <v>1409</v>
      </c>
      <c r="B34" s="978"/>
      <c r="C34" s="978"/>
      <c r="D34" s="978">
        <f t="shared" si="0"/>
        <v>0</v>
      </c>
      <c r="E34" s="978"/>
      <c r="F34" s="978"/>
      <c r="G34" s="978"/>
      <c r="H34" s="1020">
        <f t="shared" si="1"/>
        <v>0</v>
      </c>
      <c r="I34" s="228"/>
      <c r="J34" s="978"/>
      <c r="K34" s="978">
        <f t="shared" si="2"/>
        <v>0</v>
      </c>
      <c r="L34" s="978"/>
      <c r="M34" s="978"/>
      <c r="N34" s="975"/>
      <c r="O34" s="978">
        <f t="shared" si="3"/>
        <v>0</v>
      </c>
      <c r="P34" s="975">
        <f t="shared" si="4"/>
        <v>0</v>
      </c>
      <c r="Q34" s="975"/>
      <c r="R34" s="979">
        <f t="shared" si="5"/>
        <v>0</v>
      </c>
      <c r="S34" s="208"/>
    </row>
    <row r="35" spans="1:19">
      <c r="A35" s="229" t="s">
        <v>1410</v>
      </c>
      <c r="B35" s="978"/>
      <c r="C35" s="978"/>
      <c r="D35" s="978">
        <f t="shared" si="0"/>
        <v>0</v>
      </c>
      <c r="E35" s="978"/>
      <c r="F35" s="978"/>
      <c r="G35" s="978"/>
      <c r="H35" s="1020">
        <f t="shared" si="1"/>
        <v>0</v>
      </c>
      <c r="I35" s="228">
        <v>30</v>
      </c>
      <c r="J35" s="978">
        <f t="shared" si="6"/>
        <v>0</v>
      </c>
      <c r="K35" s="978">
        <f t="shared" si="2"/>
        <v>0</v>
      </c>
      <c r="L35" s="978"/>
      <c r="M35" s="978"/>
      <c r="N35" s="975"/>
      <c r="O35" s="978">
        <f t="shared" si="3"/>
        <v>0</v>
      </c>
      <c r="P35" s="975">
        <f t="shared" si="4"/>
        <v>0</v>
      </c>
      <c r="Q35" s="975"/>
      <c r="R35" s="979">
        <f t="shared" si="5"/>
        <v>0</v>
      </c>
      <c r="S35" s="208"/>
    </row>
    <row r="36" spans="1:19">
      <c r="A36" s="229" t="s">
        <v>1411</v>
      </c>
      <c r="B36" s="978"/>
      <c r="C36" s="978"/>
      <c r="D36" s="978">
        <f t="shared" si="0"/>
        <v>0</v>
      </c>
      <c r="E36" s="978"/>
      <c r="F36" s="978"/>
      <c r="G36" s="978"/>
      <c r="H36" s="1020">
        <f t="shared" si="1"/>
        <v>0</v>
      </c>
      <c r="I36" s="228">
        <v>40</v>
      </c>
      <c r="J36" s="978">
        <f t="shared" si="6"/>
        <v>0</v>
      </c>
      <c r="K36" s="978">
        <f t="shared" si="2"/>
        <v>0</v>
      </c>
      <c r="L36" s="978"/>
      <c r="M36" s="978"/>
      <c r="N36" s="975"/>
      <c r="O36" s="978">
        <f t="shared" si="3"/>
        <v>0</v>
      </c>
      <c r="P36" s="975">
        <f t="shared" si="4"/>
        <v>0</v>
      </c>
      <c r="Q36" s="975"/>
      <c r="R36" s="979">
        <f t="shared" si="5"/>
        <v>0</v>
      </c>
      <c r="S36" s="208"/>
    </row>
    <row r="37" spans="1:19">
      <c r="A37" s="229" t="s">
        <v>1412</v>
      </c>
      <c r="B37" s="978"/>
      <c r="C37" s="978"/>
      <c r="D37" s="978">
        <f t="shared" si="0"/>
        <v>0</v>
      </c>
      <c r="E37" s="978"/>
      <c r="F37" s="978"/>
      <c r="G37" s="978"/>
      <c r="H37" s="1020">
        <f t="shared" si="1"/>
        <v>0</v>
      </c>
      <c r="I37" s="228">
        <v>50</v>
      </c>
      <c r="J37" s="978">
        <f t="shared" si="6"/>
        <v>0</v>
      </c>
      <c r="K37" s="978">
        <f t="shared" si="2"/>
        <v>0</v>
      </c>
      <c r="L37" s="978"/>
      <c r="M37" s="978"/>
      <c r="N37" s="975"/>
      <c r="O37" s="978">
        <f t="shared" si="3"/>
        <v>0</v>
      </c>
      <c r="P37" s="975">
        <f t="shared" si="4"/>
        <v>0</v>
      </c>
      <c r="Q37" s="975"/>
      <c r="R37" s="979">
        <f t="shared" si="5"/>
        <v>0</v>
      </c>
      <c r="S37" s="208"/>
    </row>
    <row r="38" spans="1:19">
      <c r="A38" s="230" t="s">
        <v>767</v>
      </c>
      <c r="B38" s="977">
        <f t="shared" ref="B38:C38" si="7">SUM(B11:B37)</f>
        <v>21043719.530000001</v>
      </c>
      <c r="C38" s="977">
        <f t="shared" si="7"/>
        <v>18665.02</v>
      </c>
      <c r="D38" s="977">
        <f>SUM(D11:D37)</f>
        <v>21062384.550000001</v>
      </c>
      <c r="E38" s="977">
        <f t="shared" ref="E38:H38" si="8">SUM(E11:E37)</f>
        <v>2252815.7999999998</v>
      </c>
      <c r="F38" s="977">
        <f t="shared" si="8"/>
        <v>0</v>
      </c>
      <c r="G38" s="977">
        <f t="shared" si="8"/>
        <v>0</v>
      </c>
      <c r="H38" s="977">
        <f t="shared" si="8"/>
        <v>23315200.350000001</v>
      </c>
      <c r="I38" s="253"/>
      <c r="J38" s="977">
        <f>SUM(J11:J37)</f>
        <v>466304.00700000004</v>
      </c>
      <c r="K38" s="977">
        <f>SUM(K11:K37)</f>
        <v>116576.00175000001</v>
      </c>
      <c r="L38" s="977">
        <f t="shared" ref="L38:Q38" si="9">SUM(L11:L37)</f>
        <v>384794.53</v>
      </c>
      <c r="M38" s="977">
        <f t="shared" si="9"/>
        <v>36079.870000000003</v>
      </c>
      <c r="N38" s="977">
        <f t="shared" si="9"/>
        <v>0</v>
      </c>
      <c r="O38" s="977">
        <f t="shared" si="9"/>
        <v>420874.4</v>
      </c>
      <c r="P38" s="977">
        <f t="shared" si="9"/>
        <v>887178.40700000012</v>
      </c>
      <c r="Q38" s="977">
        <f t="shared" si="9"/>
        <v>0</v>
      </c>
      <c r="R38" s="996">
        <f>SUM(R11:R37)</f>
        <v>22428021.943</v>
      </c>
      <c r="S38" s="208"/>
    </row>
    <row r="39" spans="1:19">
      <c r="A39" s="232"/>
      <c r="B39" s="978"/>
      <c r="C39" s="978"/>
      <c r="D39" s="978"/>
      <c r="E39" s="978"/>
      <c r="F39" s="978"/>
      <c r="G39" s="978"/>
      <c r="H39" s="1020"/>
      <c r="I39" s="228"/>
      <c r="J39" s="978"/>
      <c r="K39" s="978"/>
      <c r="L39" s="978"/>
      <c r="M39" s="978"/>
      <c r="N39" s="975"/>
      <c r="O39" s="978"/>
      <c r="P39" s="975"/>
      <c r="Q39" s="975"/>
      <c r="R39" s="979"/>
      <c r="S39" s="208"/>
    </row>
    <row r="40" spans="1:19">
      <c r="A40" s="232" t="s">
        <v>821</v>
      </c>
      <c r="B40" s="975"/>
      <c r="C40" s="975"/>
      <c r="D40" s="975"/>
      <c r="E40" s="975"/>
      <c r="F40" s="975"/>
      <c r="G40" s="975"/>
      <c r="H40" s="1021"/>
      <c r="I40" s="228"/>
      <c r="J40" s="975"/>
      <c r="K40" s="975"/>
      <c r="L40" s="975"/>
      <c r="M40" s="975"/>
      <c r="N40" s="975"/>
      <c r="O40" s="975"/>
      <c r="P40" s="975"/>
      <c r="Q40" s="975"/>
      <c r="R40" s="976"/>
    </row>
    <row r="41" spans="1:19">
      <c r="A41" s="229" t="s">
        <v>822</v>
      </c>
      <c r="B41" s="978"/>
      <c r="C41" s="978"/>
      <c r="D41" s="978">
        <f t="shared" ref="D41" si="10">B41+C41</f>
        <v>0</v>
      </c>
      <c r="E41" s="978"/>
      <c r="F41" s="978"/>
      <c r="G41" s="978"/>
      <c r="H41" s="1020">
        <f t="shared" ref="H41" si="11">D41+E41+F41-G41</f>
        <v>0</v>
      </c>
      <c r="I41" s="228">
        <v>7</v>
      </c>
      <c r="J41" s="978">
        <f t="shared" ref="J41:J47" si="12">H41/I41</f>
        <v>0</v>
      </c>
      <c r="K41" s="978">
        <f t="shared" ref="K41:K47" si="13">J41/4</f>
        <v>0</v>
      </c>
      <c r="L41" s="978"/>
      <c r="M41" s="978"/>
      <c r="N41" s="975"/>
      <c r="O41" s="978">
        <f t="shared" ref="O41" si="14">L41+M41-N41</f>
        <v>0</v>
      </c>
      <c r="P41" s="975">
        <f t="shared" ref="P41" si="15">J41+O41</f>
        <v>0</v>
      </c>
      <c r="Q41" s="975"/>
      <c r="R41" s="979">
        <f t="shared" ref="R41" si="16">H41-P41-Q41</f>
        <v>0</v>
      </c>
    </row>
    <row r="42" spans="1:19">
      <c r="A42" s="229" t="s">
        <v>823</v>
      </c>
      <c r="B42" s="975">
        <v>883519.81</v>
      </c>
      <c r="C42" s="978"/>
      <c r="D42" s="975">
        <f t="shared" ref="D42:D47" si="17">B42+C42</f>
        <v>883519.81</v>
      </c>
      <c r="E42" s="978"/>
      <c r="F42" s="978">
        <v>0</v>
      </c>
      <c r="G42" s="978"/>
      <c r="H42" s="1020">
        <f>D42+E42+F42-G42</f>
        <v>883519.81</v>
      </c>
      <c r="I42" s="228">
        <v>7</v>
      </c>
      <c r="J42" s="978">
        <f t="shared" si="12"/>
        <v>126217.11571428573</v>
      </c>
      <c r="K42" s="978">
        <f t="shared" si="13"/>
        <v>31554.278928571432</v>
      </c>
      <c r="L42" s="978">
        <v>135251.91</v>
      </c>
      <c r="M42" s="978">
        <v>-9034.7900000000009</v>
      </c>
      <c r="N42" s="975"/>
      <c r="O42" s="978">
        <f t="shared" ref="O42:O47" si="18">L42+M42-N42</f>
        <v>126217.12</v>
      </c>
      <c r="P42" s="975">
        <f t="shared" ref="P42:P47" si="19">J42+O42</f>
        <v>252434.23571428572</v>
      </c>
      <c r="Q42" s="975"/>
      <c r="R42" s="979">
        <f t="shared" ref="R42:R47" si="20">H42-P42-Q42</f>
        <v>631085.57428571431</v>
      </c>
    </row>
    <row r="43" spans="1:19">
      <c r="A43" s="229" t="s">
        <v>824</v>
      </c>
      <c r="B43" s="978"/>
      <c r="C43" s="978"/>
      <c r="D43" s="978">
        <f t="shared" si="17"/>
        <v>0</v>
      </c>
      <c r="E43" s="978"/>
      <c r="F43" s="978"/>
      <c r="G43" s="978"/>
      <c r="H43" s="1020">
        <f t="shared" ref="H43:H47" si="21">D43+E43+F43-G43</f>
        <v>0</v>
      </c>
      <c r="I43" s="228">
        <v>7</v>
      </c>
      <c r="J43" s="978">
        <f t="shared" si="12"/>
        <v>0</v>
      </c>
      <c r="K43" s="978">
        <f t="shared" si="13"/>
        <v>0</v>
      </c>
      <c r="L43" s="978"/>
      <c r="M43" s="978"/>
      <c r="N43" s="975"/>
      <c r="O43" s="978">
        <f t="shared" si="18"/>
        <v>0</v>
      </c>
      <c r="P43" s="975">
        <f t="shared" si="19"/>
        <v>0</v>
      </c>
      <c r="Q43" s="975"/>
      <c r="R43" s="979">
        <f t="shared" si="20"/>
        <v>0</v>
      </c>
    </row>
    <row r="44" spans="1:19">
      <c r="A44" s="229" t="s">
        <v>825</v>
      </c>
      <c r="B44" s="978"/>
      <c r="C44" s="978"/>
      <c r="D44" s="978">
        <f t="shared" si="17"/>
        <v>0</v>
      </c>
      <c r="E44" s="978"/>
      <c r="F44" s="978"/>
      <c r="G44" s="978"/>
      <c r="H44" s="1020">
        <f t="shared" si="21"/>
        <v>0</v>
      </c>
      <c r="I44" s="228">
        <v>7</v>
      </c>
      <c r="J44" s="978">
        <f t="shared" si="12"/>
        <v>0</v>
      </c>
      <c r="K44" s="978">
        <f t="shared" si="13"/>
        <v>0</v>
      </c>
      <c r="L44" s="978"/>
      <c r="M44" s="978"/>
      <c r="N44" s="975"/>
      <c r="O44" s="978">
        <f t="shared" si="18"/>
        <v>0</v>
      </c>
      <c r="P44" s="975">
        <f t="shared" si="19"/>
        <v>0</v>
      </c>
      <c r="Q44" s="975"/>
      <c r="R44" s="979">
        <f t="shared" si="20"/>
        <v>0</v>
      </c>
    </row>
    <row r="45" spans="1:19">
      <c r="A45" s="229" t="s">
        <v>826</v>
      </c>
      <c r="B45" s="978"/>
      <c r="C45" s="978"/>
      <c r="D45" s="978">
        <f t="shared" si="17"/>
        <v>0</v>
      </c>
      <c r="E45" s="978"/>
      <c r="F45" s="978"/>
      <c r="G45" s="978"/>
      <c r="H45" s="1020">
        <f t="shared" si="21"/>
        <v>0</v>
      </c>
      <c r="I45" s="228">
        <v>7</v>
      </c>
      <c r="J45" s="978">
        <f t="shared" si="12"/>
        <v>0</v>
      </c>
      <c r="K45" s="978">
        <f t="shared" si="13"/>
        <v>0</v>
      </c>
      <c r="L45" s="978"/>
      <c r="M45" s="978"/>
      <c r="N45" s="975"/>
      <c r="O45" s="978">
        <f t="shared" si="18"/>
        <v>0</v>
      </c>
      <c r="P45" s="975">
        <f t="shared" si="19"/>
        <v>0</v>
      </c>
      <c r="Q45" s="975"/>
      <c r="R45" s="979">
        <f t="shared" si="20"/>
        <v>0</v>
      </c>
    </row>
    <row r="46" spans="1:19">
      <c r="A46" s="229" t="s">
        <v>827</v>
      </c>
      <c r="B46" s="978"/>
      <c r="C46" s="978"/>
      <c r="D46" s="978">
        <f t="shared" si="17"/>
        <v>0</v>
      </c>
      <c r="E46" s="978"/>
      <c r="F46" s="978">
        <v>37190.699999999997</v>
      </c>
      <c r="G46" s="978"/>
      <c r="H46" s="1020">
        <f>D46+E46+F46-G46</f>
        <v>37190.699999999997</v>
      </c>
      <c r="I46" s="228">
        <v>7</v>
      </c>
      <c r="J46" s="978">
        <f t="shared" si="12"/>
        <v>5312.9571428571426</v>
      </c>
      <c r="K46" s="978">
        <f t="shared" si="13"/>
        <v>1328.2392857142856</v>
      </c>
      <c r="L46" s="978"/>
      <c r="M46" s="978"/>
      <c r="N46" s="975"/>
      <c r="O46" s="978">
        <f t="shared" si="18"/>
        <v>0</v>
      </c>
      <c r="P46" s="975">
        <f t="shared" si="19"/>
        <v>5312.9571428571426</v>
      </c>
      <c r="Q46" s="975"/>
      <c r="R46" s="979">
        <f t="shared" si="20"/>
        <v>31877.742857142854</v>
      </c>
    </row>
    <row r="47" spans="1:19">
      <c r="A47" s="229" t="s">
        <v>828</v>
      </c>
      <c r="B47" s="978"/>
      <c r="C47" s="978"/>
      <c r="D47" s="978">
        <f t="shared" si="17"/>
        <v>0</v>
      </c>
      <c r="E47" s="978"/>
      <c r="F47" s="978"/>
      <c r="G47" s="978"/>
      <c r="H47" s="1020">
        <f t="shared" si="21"/>
        <v>0</v>
      </c>
      <c r="I47" s="228">
        <v>7</v>
      </c>
      <c r="J47" s="978">
        <f t="shared" si="12"/>
        <v>0</v>
      </c>
      <c r="K47" s="978">
        <f t="shared" si="13"/>
        <v>0</v>
      </c>
      <c r="L47" s="978"/>
      <c r="M47" s="978"/>
      <c r="N47" s="975"/>
      <c r="O47" s="978">
        <f t="shared" si="18"/>
        <v>0</v>
      </c>
      <c r="P47" s="975">
        <f t="shared" si="19"/>
        <v>0</v>
      </c>
      <c r="Q47" s="975"/>
      <c r="R47" s="979">
        <f t="shared" si="20"/>
        <v>0</v>
      </c>
    </row>
    <row r="48" spans="1:19">
      <c r="A48" s="230" t="s">
        <v>767</v>
      </c>
      <c r="B48" s="977">
        <f t="shared" ref="B48:C48" si="22">SUM(B41:B47)</f>
        <v>883519.81</v>
      </c>
      <c r="C48" s="994">
        <f t="shared" si="22"/>
        <v>0</v>
      </c>
      <c r="D48" s="994">
        <f>SUM(D41:D47)</f>
        <v>883519.81</v>
      </c>
      <c r="E48" s="994">
        <f t="shared" ref="E48:G48" si="23">SUM(E41:E47)</f>
        <v>0</v>
      </c>
      <c r="F48" s="994">
        <f t="shared" si="23"/>
        <v>37190.699999999997</v>
      </c>
      <c r="G48" s="994">
        <f t="shared" si="23"/>
        <v>0</v>
      </c>
      <c r="H48" s="1022">
        <f>SUM(H41:H47)</f>
        <v>920710.51</v>
      </c>
      <c r="I48" s="253"/>
      <c r="J48" s="994">
        <f>SUM(J41:J47)</f>
        <v>131530.07285714286</v>
      </c>
      <c r="K48" s="994">
        <f>SUM(K41:K47)</f>
        <v>32882.518214285716</v>
      </c>
      <c r="L48" s="994">
        <f t="shared" ref="L48:R48" si="24">SUM(L41:L47)</f>
        <v>135251.91</v>
      </c>
      <c r="M48" s="994">
        <f t="shared" si="24"/>
        <v>-9034.7900000000009</v>
      </c>
      <c r="N48" s="994">
        <f t="shared" si="24"/>
        <v>0</v>
      </c>
      <c r="O48" s="994">
        <f t="shared" si="24"/>
        <v>126217.12</v>
      </c>
      <c r="P48" s="994">
        <f t="shared" si="24"/>
        <v>257747.19285714286</v>
      </c>
      <c r="Q48" s="994">
        <f t="shared" si="24"/>
        <v>0</v>
      </c>
      <c r="R48" s="994">
        <f t="shared" si="24"/>
        <v>662963.31714285712</v>
      </c>
    </row>
    <row r="49" spans="1:18">
      <c r="A49" s="232"/>
      <c r="B49" s="975"/>
      <c r="C49" s="975"/>
      <c r="D49" s="975"/>
      <c r="E49" s="975"/>
      <c r="F49" s="975"/>
      <c r="G49" s="975"/>
      <c r="H49" s="1021"/>
      <c r="I49" s="228"/>
      <c r="J49" s="975"/>
      <c r="K49" s="975"/>
      <c r="L49" s="975"/>
      <c r="M49" s="975"/>
      <c r="N49" s="975"/>
      <c r="O49" s="975"/>
      <c r="P49" s="975"/>
      <c r="Q49" s="975"/>
      <c r="R49" s="976"/>
    </row>
    <row r="50" spans="1:18">
      <c r="A50" s="232" t="s">
        <v>829</v>
      </c>
      <c r="B50" s="975"/>
      <c r="C50" s="975"/>
      <c r="D50" s="975"/>
      <c r="E50" s="975"/>
      <c r="F50" s="975"/>
      <c r="G50" s="975"/>
      <c r="H50" s="1021"/>
      <c r="I50" s="228"/>
      <c r="J50" s="975"/>
      <c r="K50" s="975"/>
      <c r="L50" s="975"/>
      <c r="M50" s="975"/>
      <c r="N50" s="975"/>
      <c r="O50" s="975"/>
      <c r="P50" s="975"/>
      <c r="Q50" s="975"/>
      <c r="R50" s="976"/>
    </row>
    <row r="51" spans="1:18">
      <c r="A51" s="229" t="s">
        <v>830</v>
      </c>
      <c r="B51" s="975">
        <v>69671.8</v>
      </c>
      <c r="C51" s="978"/>
      <c r="D51" s="975">
        <f t="shared" ref="D51" si="25">B51+C51</f>
        <v>69671.8</v>
      </c>
      <c r="E51" s="978"/>
      <c r="F51" s="978"/>
      <c r="G51" s="978"/>
      <c r="H51" s="1020">
        <f t="shared" ref="H51" si="26">D51+E51+F51-G51</f>
        <v>69671.8</v>
      </c>
      <c r="I51" s="228">
        <v>5</v>
      </c>
      <c r="J51" s="978">
        <f t="shared" ref="J51:J55" si="27">H51/I51</f>
        <v>13934.36</v>
      </c>
      <c r="K51" s="978">
        <f t="shared" ref="K51:K55" si="28">J51/4</f>
        <v>3483.59</v>
      </c>
      <c r="L51" s="978">
        <v>18113.310000000001</v>
      </c>
      <c r="M51" s="978">
        <v>-4178.95</v>
      </c>
      <c r="N51" s="975"/>
      <c r="O51" s="978">
        <f t="shared" ref="O51" si="29">L51+M51-N51</f>
        <v>13934.36</v>
      </c>
      <c r="P51" s="975">
        <f t="shared" ref="P51" si="30">J51+O51</f>
        <v>27868.720000000001</v>
      </c>
      <c r="Q51" s="975"/>
      <c r="R51" s="979">
        <f t="shared" ref="R51" si="31">H51-P51-Q51</f>
        <v>41803.08</v>
      </c>
    </row>
    <row r="52" spans="1:18">
      <c r="A52" s="229" t="s">
        <v>831</v>
      </c>
      <c r="B52" s="978"/>
      <c r="C52" s="978"/>
      <c r="D52" s="978">
        <f t="shared" ref="D52:D55" si="32">B52+C52</f>
        <v>0</v>
      </c>
      <c r="E52" s="978"/>
      <c r="F52" s="978"/>
      <c r="G52" s="978"/>
      <c r="H52" s="1020">
        <f t="shared" ref="H52:H55" si="33">D52+E52+F52-G52</f>
        <v>0</v>
      </c>
      <c r="I52" s="228">
        <v>5</v>
      </c>
      <c r="J52" s="978">
        <f t="shared" si="27"/>
        <v>0</v>
      </c>
      <c r="K52" s="978">
        <f t="shared" si="28"/>
        <v>0</v>
      </c>
      <c r="L52" s="978"/>
      <c r="M52" s="978"/>
      <c r="N52" s="975"/>
      <c r="O52" s="978">
        <f t="shared" ref="O52:O55" si="34">L52+M52-N52</f>
        <v>0</v>
      </c>
      <c r="P52" s="975">
        <f t="shared" ref="P52:P55" si="35">J52+O52</f>
        <v>0</v>
      </c>
      <c r="Q52" s="975"/>
      <c r="R52" s="979">
        <f t="shared" ref="R52:R55" si="36">H52-P52-Q52</f>
        <v>0</v>
      </c>
    </row>
    <row r="53" spans="1:18">
      <c r="A53" s="229" t="s">
        <v>832</v>
      </c>
      <c r="B53" s="233"/>
      <c r="C53" s="233"/>
      <c r="D53" s="233">
        <f t="shared" si="32"/>
        <v>0</v>
      </c>
      <c r="E53" s="233"/>
      <c r="F53" s="233"/>
      <c r="G53" s="233"/>
      <c r="H53" s="234">
        <f t="shared" si="33"/>
        <v>0</v>
      </c>
      <c r="I53" s="228">
        <v>5</v>
      </c>
      <c r="J53" s="978">
        <f t="shared" si="27"/>
        <v>0</v>
      </c>
      <c r="K53" s="978">
        <f t="shared" si="28"/>
        <v>0</v>
      </c>
      <c r="L53" s="978"/>
      <c r="M53" s="978"/>
      <c r="N53" s="975"/>
      <c r="O53" s="978">
        <f t="shared" si="34"/>
        <v>0</v>
      </c>
      <c r="P53" s="975">
        <f t="shared" si="35"/>
        <v>0</v>
      </c>
      <c r="Q53" s="975"/>
      <c r="R53" s="979">
        <f t="shared" si="36"/>
        <v>0</v>
      </c>
    </row>
    <row r="54" spans="1:18">
      <c r="A54" s="229" t="s">
        <v>833</v>
      </c>
      <c r="B54" s="233"/>
      <c r="C54" s="233"/>
      <c r="D54" s="233">
        <f t="shared" si="32"/>
        <v>0</v>
      </c>
      <c r="E54" s="233"/>
      <c r="F54" s="233"/>
      <c r="G54" s="233"/>
      <c r="H54" s="234">
        <f t="shared" si="33"/>
        <v>0</v>
      </c>
      <c r="I54" s="228">
        <v>5</v>
      </c>
      <c r="J54" s="978">
        <f t="shared" si="27"/>
        <v>0</v>
      </c>
      <c r="K54" s="978">
        <f t="shared" si="28"/>
        <v>0</v>
      </c>
      <c r="L54" s="978"/>
      <c r="M54" s="978"/>
      <c r="N54" s="975"/>
      <c r="O54" s="978">
        <f t="shared" si="34"/>
        <v>0</v>
      </c>
      <c r="P54" s="975">
        <f t="shared" si="35"/>
        <v>0</v>
      </c>
      <c r="Q54" s="975"/>
      <c r="R54" s="979">
        <f t="shared" si="36"/>
        <v>0</v>
      </c>
    </row>
    <row r="55" spans="1:18">
      <c r="A55" s="229" t="s">
        <v>834</v>
      </c>
      <c r="B55" s="233"/>
      <c r="C55" s="233"/>
      <c r="D55" s="233">
        <f t="shared" si="32"/>
        <v>0</v>
      </c>
      <c r="E55" s="233"/>
      <c r="F55" s="233"/>
      <c r="G55" s="233"/>
      <c r="H55" s="234">
        <f t="shared" si="33"/>
        <v>0</v>
      </c>
      <c r="I55" s="228">
        <v>5</v>
      </c>
      <c r="J55" s="978">
        <f t="shared" si="27"/>
        <v>0</v>
      </c>
      <c r="K55" s="978">
        <f t="shared" si="28"/>
        <v>0</v>
      </c>
      <c r="L55" s="978"/>
      <c r="M55" s="978"/>
      <c r="N55" s="975"/>
      <c r="O55" s="978">
        <f t="shared" si="34"/>
        <v>0</v>
      </c>
      <c r="P55" s="975">
        <f t="shared" si="35"/>
        <v>0</v>
      </c>
      <c r="Q55" s="975"/>
      <c r="R55" s="979">
        <f t="shared" si="36"/>
        <v>0</v>
      </c>
    </row>
    <row r="56" spans="1:18">
      <c r="A56" s="230" t="s">
        <v>767</v>
      </c>
      <c r="B56" s="977">
        <f>SUM(B51:B55)</f>
        <v>69671.8</v>
      </c>
      <c r="C56" s="238">
        <f t="shared" ref="C56" si="37">SUM(C51:C55)</f>
        <v>0</v>
      </c>
      <c r="D56" s="977">
        <f>SUM(D51:D55)</f>
        <v>69671.8</v>
      </c>
      <c r="E56" s="238">
        <f t="shared" ref="E56:G56" si="38">SUM(E51:E55)</f>
        <v>0</v>
      </c>
      <c r="F56" s="238">
        <f t="shared" si="38"/>
        <v>0</v>
      </c>
      <c r="G56" s="238">
        <f t="shared" si="38"/>
        <v>0</v>
      </c>
      <c r="H56" s="977">
        <f>SUM(H51:H55)</f>
        <v>69671.8</v>
      </c>
      <c r="I56" s="253"/>
      <c r="J56" s="977">
        <f>SUM(J51:J55)</f>
        <v>13934.36</v>
      </c>
      <c r="K56" s="994">
        <f>SUM(K51:K55)</f>
        <v>3483.59</v>
      </c>
      <c r="L56" s="994">
        <f t="shared" ref="L56:R56" si="39">SUM(L51:L55)</f>
        <v>18113.310000000001</v>
      </c>
      <c r="M56" s="994">
        <f t="shared" si="39"/>
        <v>-4178.95</v>
      </c>
      <c r="N56" s="994">
        <f t="shared" si="39"/>
        <v>0</v>
      </c>
      <c r="O56" s="994">
        <f t="shared" si="39"/>
        <v>13934.36</v>
      </c>
      <c r="P56" s="994">
        <f t="shared" si="39"/>
        <v>27868.720000000001</v>
      </c>
      <c r="Q56" s="994">
        <f t="shared" si="39"/>
        <v>0</v>
      </c>
      <c r="R56" s="994">
        <f t="shared" si="39"/>
        <v>41803.08</v>
      </c>
    </row>
    <row r="57" spans="1:18">
      <c r="A57" s="229"/>
      <c r="B57" s="975"/>
      <c r="C57" s="975"/>
      <c r="D57" s="975"/>
      <c r="E57" s="975"/>
      <c r="F57" s="975"/>
      <c r="G57" s="975"/>
      <c r="H57" s="1021"/>
      <c r="I57" s="228"/>
      <c r="J57" s="975"/>
      <c r="K57" s="975"/>
      <c r="L57" s="975"/>
      <c r="M57" s="975"/>
      <c r="N57" s="975"/>
      <c r="O57" s="975"/>
      <c r="P57" s="975"/>
      <c r="Q57" s="975"/>
      <c r="R57" s="976"/>
    </row>
    <row r="58" spans="1:18">
      <c r="A58" s="277" t="s">
        <v>835</v>
      </c>
      <c r="B58" s="975"/>
      <c r="C58" s="975"/>
      <c r="D58" s="975"/>
      <c r="E58" s="975"/>
      <c r="F58" s="975"/>
      <c r="G58" s="975"/>
      <c r="H58" s="1021"/>
      <c r="I58" s="228"/>
      <c r="J58" s="975"/>
      <c r="K58" s="975"/>
      <c r="L58" s="975"/>
      <c r="M58" s="975"/>
      <c r="N58" s="975"/>
      <c r="O58" s="975"/>
      <c r="P58" s="975"/>
      <c r="Q58" s="975"/>
      <c r="R58" s="976"/>
    </row>
    <row r="59" spans="1:18">
      <c r="A59" s="229" t="s">
        <v>444</v>
      </c>
      <c r="B59" s="978"/>
      <c r="C59" s="978"/>
      <c r="D59" s="978"/>
      <c r="E59" s="978"/>
      <c r="F59" s="978"/>
      <c r="G59" s="978"/>
      <c r="H59" s="1020">
        <f t="shared" ref="H59" si="40">D59+E59+F59-G59</f>
        <v>0</v>
      </c>
      <c r="I59" s="228">
        <v>5</v>
      </c>
      <c r="J59" s="978">
        <f t="shared" ref="J59:J80" si="41">H59/I59</f>
        <v>0</v>
      </c>
      <c r="K59" s="978">
        <f>J59/4</f>
        <v>0</v>
      </c>
      <c r="L59" s="978"/>
      <c r="M59" s="978"/>
      <c r="N59" s="975"/>
      <c r="O59" s="978">
        <f>L59+M59-N59</f>
        <v>0</v>
      </c>
      <c r="P59" s="975">
        <f>J59+O59</f>
        <v>0</v>
      </c>
      <c r="Q59" s="975"/>
      <c r="R59" s="979">
        <f>H59-P59-Q59</f>
        <v>0</v>
      </c>
    </row>
    <row r="60" spans="1:18">
      <c r="A60" s="229" t="s">
        <v>836</v>
      </c>
      <c r="B60" s="978"/>
      <c r="C60" s="978"/>
      <c r="D60" s="978">
        <f t="shared" ref="D60:D80" si="42">B60+C60</f>
        <v>0</v>
      </c>
      <c r="E60" s="978"/>
      <c r="F60" s="978"/>
      <c r="G60" s="978"/>
      <c r="H60" s="1020">
        <f t="shared" ref="H60:H80" si="43">D60+E60+F60-G60</f>
        <v>0</v>
      </c>
      <c r="I60" s="228">
        <v>5</v>
      </c>
      <c r="J60" s="978">
        <f t="shared" si="41"/>
        <v>0</v>
      </c>
      <c r="K60" s="978">
        <f t="shared" ref="K60:K80" si="44">J60/4</f>
        <v>0</v>
      </c>
      <c r="L60" s="978"/>
      <c r="M60" s="978"/>
      <c r="N60" s="975"/>
      <c r="O60" s="978">
        <f t="shared" ref="O60:O80" si="45">L60+M60-N60</f>
        <v>0</v>
      </c>
      <c r="P60" s="975">
        <f t="shared" ref="P60:P80" si="46">J60+O60</f>
        <v>0</v>
      </c>
      <c r="Q60" s="975"/>
      <c r="R60" s="979">
        <f t="shared" ref="R60:R80" si="47">H60-P60-Q60</f>
        <v>0</v>
      </c>
    </row>
    <row r="61" spans="1:18">
      <c r="A61" s="229" t="s">
        <v>837</v>
      </c>
      <c r="B61" s="975">
        <v>9202.69</v>
      </c>
      <c r="C61" s="978"/>
      <c r="D61" s="975">
        <f t="shared" si="42"/>
        <v>9202.69</v>
      </c>
      <c r="E61" s="978"/>
      <c r="F61" s="978">
        <v>0</v>
      </c>
      <c r="G61" s="978"/>
      <c r="H61" s="1020">
        <f t="shared" si="43"/>
        <v>9202.69</v>
      </c>
      <c r="I61" s="228">
        <v>5</v>
      </c>
      <c r="J61" s="978">
        <f>H61/I61</f>
        <v>1840.538</v>
      </c>
      <c r="K61" s="978">
        <f t="shared" si="44"/>
        <v>460.1345</v>
      </c>
      <c r="L61" s="978">
        <v>1314.67</v>
      </c>
      <c r="M61" s="978">
        <v>525.87</v>
      </c>
      <c r="N61" s="975"/>
      <c r="O61" s="978">
        <f t="shared" si="45"/>
        <v>1840.54</v>
      </c>
      <c r="P61" s="975">
        <f t="shared" si="46"/>
        <v>3681.078</v>
      </c>
      <c r="Q61" s="975"/>
      <c r="R61" s="979">
        <f t="shared" si="47"/>
        <v>5521.612000000001</v>
      </c>
    </row>
    <row r="62" spans="1:18">
      <c r="A62" s="229" t="s">
        <v>838</v>
      </c>
      <c r="B62" s="978"/>
      <c r="C62" s="978"/>
      <c r="D62" s="978">
        <f t="shared" si="42"/>
        <v>0</v>
      </c>
      <c r="E62" s="978"/>
      <c r="F62" s="978"/>
      <c r="G62" s="978"/>
      <c r="H62" s="1020">
        <f t="shared" si="43"/>
        <v>0</v>
      </c>
      <c r="I62" s="228">
        <v>5</v>
      </c>
      <c r="J62" s="978">
        <f t="shared" si="41"/>
        <v>0</v>
      </c>
      <c r="K62" s="978">
        <f t="shared" si="44"/>
        <v>0</v>
      </c>
      <c r="L62" s="978"/>
      <c r="M62" s="978"/>
      <c r="N62" s="975"/>
      <c r="O62" s="978">
        <f t="shared" si="45"/>
        <v>0</v>
      </c>
      <c r="P62" s="975">
        <f t="shared" si="46"/>
        <v>0</v>
      </c>
      <c r="Q62" s="975"/>
      <c r="R62" s="979">
        <f t="shared" si="47"/>
        <v>0</v>
      </c>
    </row>
    <row r="63" spans="1:18">
      <c r="A63" s="229" t="s">
        <v>839</v>
      </c>
      <c r="B63" s="978"/>
      <c r="C63" s="978"/>
      <c r="D63" s="978">
        <f t="shared" si="42"/>
        <v>0</v>
      </c>
      <c r="E63" s="978"/>
      <c r="F63" s="978"/>
      <c r="G63" s="978"/>
      <c r="H63" s="1020">
        <f t="shared" si="43"/>
        <v>0</v>
      </c>
      <c r="I63" s="228">
        <v>5</v>
      </c>
      <c r="J63" s="978">
        <f t="shared" si="41"/>
        <v>0</v>
      </c>
      <c r="K63" s="978">
        <f t="shared" si="44"/>
        <v>0</v>
      </c>
      <c r="L63" s="978"/>
      <c r="M63" s="978"/>
      <c r="N63" s="975"/>
      <c r="O63" s="978">
        <f t="shared" si="45"/>
        <v>0</v>
      </c>
      <c r="P63" s="975">
        <f t="shared" si="46"/>
        <v>0</v>
      </c>
      <c r="Q63" s="975"/>
      <c r="R63" s="979">
        <f t="shared" si="47"/>
        <v>0</v>
      </c>
    </row>
    <row r="64" spans="1:18">
      <c r="A64" s="229" t="s">
        <v>840</v>
      </c>
      <c r="B64" s="978"/>
      <c r="C64" s="978"/>
      <c r="D64" s="978">
        <f t="shared" si="42"/>
        <v>0</v>
      </c>
      <c r="E64" s="978"/>
      <c r="F64" s="978"/>
      <c r="G64" s="978"/>
      <c r="H64" s="1020">
        <f t="shared" si="43"/>
        <v>0</v>
      </c>
      <c r="I64" s="228">
        <v>5</v>
      </c>
      <c r="J64" s="978">
        <f t="shared" si="41"/>
        <v>0</v>
      </c>
      <c r="K64" s="978">
        <f t="shared" si="44"/>
        <v>0</v>
      </c>
      <c r="L64" s="978"/>
      <c r="M64" s="978"/>
      <c r="N64" s="975"/>
      <c r="O64" s="978">
        <f t="shared" si="45"/>
        <v>0</v>
      </c>
      <c r="P64" s="975">
        <f t="shared" si="46"/>
        <v>0</v>
      </c>
      <c r="Q64" s="975"/>
      <c r="R64" s="979">
        <f t="shared" si="47"/>
        <v>0</v>
      </c>
    </row>
    <row r="65" spans="1:18">
      <c r="A65" s="229" t="s">
        <v>841</v>
      </c>
      <c r="B65" s="978"/>
      <c r="C65" s="978"/>
      <c r="D65" s="978">
        <f t="shared" si="42"/>
        <v>0</v>
      </c>
      <c r="E65" s="978"/>
      <c r="F65" s="978"/>
      <c r="G65" s="978"/>
      <c r="H65" s="1020">
        <f t="shared" si="43"/>
        <v>0</v>
      </c>
      <c r="I65" s="228">
        <v>5</v>
      </c>
      <c r="J65" s="978">
        <f t="shared" si="41"/>
        <v>0</v>
      </c>
      <c r="K65" s="978">
        <f t="shared" si="44"/>
        <v>0</v>
      </c>
      <c r="L65" s="978"/>
      <c r="M65" s="978"/>
      <c r="N65" s="975"/>
      <c r="O65" s="978">
        <f t="shared" si="45"/>
        <v>0</v>
      </c>
      <c r="P65" s="975">
        <f t="shared" si="46"/>
        <v>0</v>
      </c>
      <c r="Q65" s="975"/>
      <c r="R65" s="979">
        <f t="shared" si="47"/>
        <v>0</v>
      </c>
    </row>
    <row r="66" spans="1:18">
      <c r="A66" s="229" t="s">
        <v>808</v>
      </c>
      <c r="B66" s="978"/>
      <c r="C66" s="978"/>
      <c r="D66" s="978">
        <f t="shared" si="42"/>
        <v>0</v>
      </c>
      <c r="E66" s="978"/>
      <c r="F66" s="978"/>
      <c r="G66" s="978"/>
      <c r="H66" s="1020">
        <f t="shared" si="43"/>
        <v>0</v>
      </c>
      <c r="I66" s="228">
        <v>5</v>
      </c>
      <c r="J66" s="978">
        <f t="shared" si="41"/>
        <v>0</v>
      </c>
      <c r="K66" s="978">
        <f t="shared" si="44"/>
        <v>0</v>
      </c>
      <c r="L66" s="978"/>
      <c r="M66" s="978"/>
      <c r="N66" s="975"/>
      <c r="O66" s="978">
        <f t="shared" si="45"/>
        <v>0</v>
      </c>
      <c r="P66" s="975">
        <f t="shared" si="46"/>
        <v>0</v>
      </c>
      <c r="Q66" s="975"/>
      <c r="R66" s="979">
        <f t="shared" si="47"/>
        <v>0</v>
      </c>
    </row>
    <row r="67" spans="1:18">
      <c r="A67" s="229" t="s">
        <v>842</v>
      </c>
      <c r="B67" s="978"/>
      <c r="C67" s="978"/>
      <c r="D67" s="978">
        <f t="shared" si="42"/>
        <v>0</v>
      </c>
      <c r="E67" s="978"/>
      <c r="F67" s="978"/>
      <c r="G67" s="978"/>
      <c r="H67" s="1020">
        <f t="shared" si="43"/>
        <v>0</v>
      </c>
      <c r="I67" s="228">
        <v>5</v>
      </c>
      <c r="J67" s="978">
        <f t="shared" si="41"/>
        <v>0</v>
      </c>
      <c r="K67" s="978">
        <f t="shared" si="44"/>
        <v>0</v>
      </c>
      <c r="L67" s="978"/>
      <c r="M67" s="978"/>
      <c r="N67" s="975"/>
      <c r="O67" s="978">
        <f t="shared" si="45"/>
        <v>0</v>
      </c>
      <c r="P67" s="975">
        <f t="shared" si="46"/>
        <v>0</v>
      </c>
      <c r="Q67" s="975"/>
      <c r="R67" s="979">
        <f t="shared" si="47"/>
        <v>0</v>
      </c>
    </row>
    <row r="68" spans="1:18">
      <c r="A68" s="229" t="s">
        <v>843</v>
      </c>
      <c r="B68" s="978"/>
      <c r="C68" s="978"/>
      <c r="D68" s="978">
        <f t="shared" si="42"/>
        <v>0</v>
      </c>
      <c r="E68" s="978"/>
      <c r="F68" s="978"/>
      <c r="G68" s="978"/>
      <c r="H68" s="1020">
        <f t="shared" si="43"/>
        <v>0</v>
      </c>
      <c r="I68" s="228">
        <v>5</v>
      </c>
      <c r="J68" s="978">
        <f t="shared" si="41"/>
        <v>0</v>
      </c>
      <c r="K68" s="978">
        <f t="shared" si="44"/>
        <v>0</v>
      </c>
      <c r="L68" s="978"/>
      <c r="M68" s="978"/>
      <c r="N68" s="975"/>
      <c r="O68" s="978">
        <f t="shared" si="45"/>
        <v>0</v>
      </c>
      <c r="P68" s="975">
        <f t="shared" si="46"/>
        <v>0</v>
      </c>
      <c r="Q68" s="975"/>
      <c r="R68" s="979">
        <f t="shared" si="47"/>
        <v>0</v>
      </c>
    </row>
    <row r="69" spans="1:18">
      <c r="A69" s="229" t="s">
        <v>844</v>
      </c>
      <c r="B69" s="978"/>
      <c r="C69" s="978"/>
      <c r="D69" s="978">
        <f t="shared" si="42"/>
        <v>0</v>
      </c>
      <c r="E69" s="978"/>
      <c r="F69" s="978"/>
      <c r="G69" s="978"/>
      <c r="H69" s="1020">
        <f t="shared" si="43"/>
        <v>0</v>
      </c>
      <c r="I69" s="228">
        <v>5</v>
      </c>
      <c r="J69" s="978">
        <f t="shared" si="41"/>
        <v>0</v>
      </c>
      <c r="K69" s="978">
        <f t="shared" si="44"/>
        <v>0</v>
      </c>
      <c r="L69" s="978"/>
      <c r="M69" s="978"/>
      <c r="N69" s="975"/>
      <c r="O69" s="978">
        <f t="shared" si="45"/>
        <v>0</v>
      </c>
      <c r="P69" s="975">
        <f t="shared" si="46"/>
        <v>0</v>
      </c>
      <c r="Q69" s="975"/>
      <c r="R69" s="979">
        <f t="shared" si="47"/>
        <v>0</v>
      </c>
    </row>
    <row r="70" spans="1:18">
      <c r="A70" s="229" t="s">
        <v>845</v>
      </c>
      <c r="B70" s="978"/>
      <c r="C70" s="978"/>
      <c r="D70" s="978">
        <f t="shared" si="42"/>
        <v>0</v>
      </c>
      <c r="E70" s="978"/>
      <c r="F70" s="978"/>
      <c r="G70" s="978"/>
      <c r="H70" s="1020">
        <f t="shared" si="43"/>
        <v>0</v>
      </c>
      <c r="I70" s="228">
        <v>5</v>
      </c>
      <c r="J70" s="978">
        <f t="shared" si="41"/>
        <v>0</v>
      </c>
      <c r="K70" s="978">
        <f t="shared" si="44"/>
        <v>0</v>
      </c>
      <c r="L70" s="978"/>
      <c r="M70" s="978"/>
      <c r="N70" s="975"/>
      <c r="O70" s="978">
        <f t="shared" si="45"/>
        <v>0</v>
      </c>
      <c r="P70" s="975">
        <f t="shared" si="46"/>
        <v>0</v>
      </c>
      <c r="Q70" s="975"/>
      <c r="R70" s="979">
        <f t="shared" si="47"/>
        <v>0</v>
      </c>
    </row>
    <row r="71" spans="1:18">
      <c r="A71" s="229" t="s">
        <v>846</v>
      </c>
      <c r="B71" s="978"/>
      <c r="C71" s="978"/>
      <c r="D71" s="978">
        <f t="shared" si="42"/>
        <v>0</v>
      </c>
      <c r="E71" s="978"/>
      <c r="F71" s="978"/>
      <c r="G71" s="978"/>
      <c r="H71" s="1020">
        <f t="shared" si="43"/>
        <v>0</v>
      </c>
      <c r="I71" s="228">
        <v>5</v>
      </c>
      <c r="J71" s="978">
        <f t="shared" si="41"/>
        <v>0</v>
      </c>
      <c r="K71" s="978">
        <f t="shared" si="44"/>
        <v>0</v>
      </c>
      <c r="L71" s="978"/>
      <c r="M71" s="978"/>
      <c r="N71" s="975"/>
      <c r="O71" s="978">
        <f t="shared" si="45"/>
        <v>0</v>
      </c>
      <c r="P71" s="975">
        <f t="shared" si="46"/>
        <v>0</v>
      </c>
      <c r="Q71" s="975"/>
      <c r="R71" s="979">
        <f t="shared" si="47"/>
        <v>0</v>
      </c>
    </row>
    <row r="72" spans="1:18">
      <c r="A72" s="229" t="s">
        <v>488</v>
      </c>
      <c r="B72" s="978"/>
      <c r="C72" s="978"/>
      <c r="D72" s="978">
        <f t="shared" si="42"/>
        <v>0</v>
      </c>
      <c r="E72" s="978"/>
      <c r="F72" s="978"/>
      <c r="G72" s="978"/>
      <c r="H72" s="1020">
        <f t="shared" si="43"/>
        <v>0</v>
      </c>
      <c r="I72" s="228">
        <v>5</v>
      </c>
      <c r="J72" s="978">
        <f t="shared" si="41"/>
        <v>0</v>
      </c>
      <c r="K72" s="978">
        <f t="shared" si="44"/>
        <v>0</v>
      </c>
      <c r="L72" s="978"/>
      <c r="M72" s="978"/>
      <c r="N72" s="975"/>
      <c r="O72" s="978">
        <f t="shared" si="45"/>
        <v>0</v>
      </c>
      <c r="P72" s="975">
        <f t="shared" si="46"/>
        <v>0</v>
      </c>
      <c r="Q72" s="975"/>
      <c r="R72" s="979">
        <f t="shared" si="47"/>
        <v>0</v>
      </c>
    </row>
    <row r="73" spans="1:18">
      <c r="A73" s="229" t="s">
        <v>847</v>
      </c>
      <c r="B73" s="978"/>
      <c r="C73" s="978"/>
      <c r="D73" s="978">
        <f t="shared" si="42"/>
        <v>0</v>
      </c>
      <c r="E73" s="978"/>
      <c r="F73" s="978"/>
      <c r="G73" s="978"/>
      <c r="H73" s="1020">
        <f t="shared" si="43"/>
        <v>0</v>
      </c>
      <c r="I73" s="228">
        <v>5</v>
      </c>
      <c r="J73" s="978">
        <f t="shared" si="41"/>
        <v>0</v>
      </c>
      <c r="K73" s="978">
        <f t="shared" si="44"/>
        <v>0</v>
      </c>
      <c r="L73" s="978"/>
      <c r="M73" s="978"/>
      <c r="N73" s="975"/>
      <c r="O73" s="978">
        <f t="shared" si="45"/>
        <v>0</v>
      </c>
      <c r="P73" s="975">
        <f t="shared" si="46"/>
        <v>0</v>
      </c>
      <c r="Q73" s="975"/>
      <c r="R73" s="979">
        <f t="shared" si="47"/>
        <v>0</v>
      </c>
    </row>
    <row r="74" spans="1:18">
      <c r="A74" s="229" t="s">
        <v>848</v>
      </c>
      <c r="B74" s="978"/>
      <c r="C74" s="978"/>
      <c r="D74" s="978">
        <f t="shared" si="42"/>
        <v>0</v>
      </c>
      <c r="E74" s="978"/>
      <c r="F74" s="978"/>
      <c r="G74" s="978"/>
      <c r="H74" s="1020">
        <f t="shared" si="43"/>
        <v>0</v>
      </c>
      <c r="I74" s="228">
        <v>5</v>
      </c>
      <c r="J74" s="978">
        <f t="shared" si="41"/>
        <v>0</v>
      </c>
      <c r="K74" s="978">
        <f t="shared" si="44"/>
        <v>0</v>
      </c>
      <c r="L74" s="978"/>
      <c r="M74" s="978"/>
      <c r="N74" s="975"/>
      <c r="O74" s="978">
        <f t="shared" si="45"/>
        <v>0</v>
      </c>
      <c r="P74" s="975">
        <f t="shared" si="46"/>
        <v>0</v>
      </c>
      <c r="Q74" s="975"/>
      <c r="R74" s="979">
        <f t="shared" si="47"/>
        <v>0</v>
      </c>
    </row>
    <row r="75" spans="1:18">
      <c r="A75" s="229" t="s">
        <v>849</v>
      </c>
      <c r="B75" s="978"/>
      <c r="C75" s="978"/>
      <c r="D75" s="978">
        <f t="shared" si="42"/>
        <v>0</v>
      </c>
      <c r="E75" s="978"/>
      <c r="F75" s="978"/>
      <c r="G75" s="978"/>
      <c r="H75" s="1020">
        <f t="shared" si="43"/>
        <v>0</v>
      </c>
      <c r="I75" s="228">
        <v>5</v>
      </c>
      <c r="J75" s="978">
        <f t="shared" si="41"/>
        <v>0</v>
      </c>
      <c r="K75" s="978">
        <f t="shared" si="44"/>
        <v>0</v>
      </c>
      <c r="L75" s="978"/>
      <c r="M75" s="978"/>
      <c r="N75" s="975"/>
      <c r="O75" s="978">
        <f t="shared" si="45"/>
        <v>0</v>
      </c>
      <c r="P75" s="975">
        <f t="shared" si="46"/>
        <v>0</v>
      </c>
      <c r="Q75" s="975"/>
      <c r="R75" s="979">
        <f t="shared" si="47"/>
        <v>0</v>
      </c>
    </row>
    <row r="76" spans="1:18">
      <c r="A76" s="229" t="s">
        <v>850</v>
      </c>
      <c r="B76" s="978"/>
      <c r="C76" s="978"/>
      <c r="D76" s="978">
        <f t="shared" si="42"/>
        <v>0</v>
      </c>
      <c r="E76" s="978"/>
      <c r="F76" s="978"/>
      <c r="G76" s="978"/>
      <c r="H76" s="1020">
        <f t="shared" si="43"/>
        <v>0</v>
      </c>
      <c r="I76" s="228">
        <v>5</v>
      </c>
      <c r="J76" s="978">
        <f t="shared" si="41"/>
        <v>0</v>
      </c>
      <c r="K76" s="978">
        <f t="shared" si="44"/>
        <v>0</v>
      </c>
      <c r="L76" s="978"/>
      <c r="M76" s="978"/>
      <c r="N76" s="975"/>
      <c r="O76" s="978">
        <f t="shared" si="45"/>
        <v>0</v>
      </c>
      <c r="P76" s="975">
        <f t="shared" si="46"/>
        <v>0</v>
      </c>
      <c r="Q76" s="975"/>
      <c r="R76" s="979">
        <f t="shared" si="47"/>
        <v>0</v>
      </c>
    </row>
    <row r="77" spans="1:18">
      <c r="A77" s="229" t="s">
        <v>805</v>
      </c>
      <c r="B77" s="978"/>
      <c r="C77" s="978"/>
      <c r="D77" s="978">
        <f t="shared" si="42"/>
        <v>0</v>
      </c>
      <c r="E77" s="978"/>
      <c r="F77" s="978"/>
      <c r="G77" s="978"/>
      <c r="H77" s="1020">
        <f t="shared" si="43"/>
        <v>0</v>
      </c>
      <c r="I77" s="228">
        <v>5</v>
      </c>
      <c r="J77" s="978">
        <f t="shared" si="41"/>
        <v>0</v>
      </c>
      <c r="K77" s="978">
        <f t="shared" si="44"/>
        <v>0</v>
      </c>
      <c r="L77" s="978"/>
      <c r="M77" s="978"/>
      <c r="N77" s="975"/>
      <c r="O77" s="978">
        <f t="shared" si="45"/>
        <v>0</v>
      </c>
      <c r="P77" s="975">
        <f t="shared" si="46"/>
        <v>0</v>
      </c>
      <c r="Q77" s="975"/>
      <c r="R77" s="979">
        <f t="shared" si="47"/>
        <v>0</v>
      </c>
    </row>
    <row r="78" spans="1:18">
      <c r="A78" s="229" t="s">
        <v>806</v>
      </c>
      <c r="B78" s="978"/>
      <c r="C78" s="978"/>
      <c r="D78" s="978">
        <f t="shared" si="42"/>
        <v>0</v>
      </c>
      <c r="E78" s="978"/>
      <c r="F78" s="978"/>
      <c r="G78" s="978"/>
      <c r="H78" s="1020">
        <f t="shared" si="43"/>
        <v>0</v>
      </c>
      <c r="I78" s="228">
        <v>5</v>
      </c>
      <c r="J78" s="978">
        <f t="shared" si="41"/>
        <v>0</v>
      </c>
      <c r="K78" s="978">
        <f t="shared" si="44"/>
        <v>0</v>
      </c>
      <c r="L78" s="978"/>
      <c r="M78" s="978"/>
      <c r="N78" s="975"/>
      <c r="O78" s="978">
        <f t="shared" si="45"/>
        <v>0</v>
      </c>
      <c r="P78" s="975">
        <f t="shared" si="46"/>
        <v>0</v>
      </c>
      <c r="Q78" s="975"/>
      <c r="R78" s="979">
        <f t="shared" si="47"/>
        <v>0</v>
      </c>
    </row>
    <row r="79" spans="1:18">
      <c r="A79" s="229" t="s">
        <v>851</v>
      </c>
      <c r="B79" s="978"/>
      <c r="C79" s="978"/>
      <c r="D79" s="978">
        <f t="shared" si="42"/>
        <v>0</v>
      </c>
      <c r="E79" s="978"/>
      <c r="F79" s="978"/>
      <c r="G79" s="978"/>
      <c r="H79" s="1020">
        <f t="shared" si="43"/>
        <v>0</v>
      </c>
      <c r="I79" s="228">
        <v>5</v>
      </c>
      <c r="J79" s="978">
        <f t="shared" si="41"/>
        <v>0</v>
      </c>
      <c r="K79" s="978">
        <f t="shared" si="44"/>
        <v>0</v>
      </c>
      <c r="L79" s="978"/>
      <c r="M79" s="978"/>
      <c r="N79" s="975"/>
      <c r="O79" s="978">
        <f t="shared" si="45"/>
        <v>0</v>
      </c>
      <c r="P79" s="975">
        <f t="shared" si="46"/>
        <v>0</v>
      </c>
      <c r="Q79" s="975"/>
      <c r="R79" s="979">
        <f t="shared" si="47"/>
        <v>0</v>
      </c>
    </row>
    <row r="80" spans="1:18">
      <c r="A80" s="229" t="s">
        <v>809</v>
      </c>
      <c r="B80" s="978"/>
      <c r="C80" s="978"/>
      <c r="D80" s="978">
        <f t="shared" si="42"/>
        <v>0</v>
      </c>
      <c r="E80" s="978"/>
      <c r="F80" s="978"/>
      <c r="G80" s="978"/>
      <c r="H80" s="1020">
        <f t="shared" si="43"/>
        <v>0</v>
      </c>
      <c r="I80" s="228">
        <v>5</v>
      </c>
      <c r="J80" s="978">
        <f t="shared" si="41"/>
        <v>0</v>
      </c>
      <c r="K80" s="978">
        <f t="shared" si="44"/>
        <v>0</v>
      </c>
      <c r="L80" s="978"/>
      <c r="M80" s="978"/>
      <c r="N80" s="975"/>
      <c r="O80" s="978">
        <f t="shared" si="45"/>
        <v>0</v>
      </c>
      <c r="P80" s="975">
        <f t="shared" si="46"/>
        <v>0</v>
      </c>
      <c r="Q80" s="975"/>
      <c r="R80" s="979">
        <f t="shared" si="47"/>
        <v>0</v>
      </c>
    </row>
    <row r="81" spans="1:18">
      <c r="A81" s="230" t="s">
        <v>767</v>
      </c>
      <c r="B81" s="977">
        <f t="shared" ref="B81:C81" si="48">SUM(B59:B80)</f>
        <v>9202.69</v>
      </c>
      <c r="C81" s="994">
        <f t="shared" si="48"/>
        <v>0</v>
      </c>
      <c r="D81" s="977">
        <f>SUM(D59:D80)</f>
        <v>9202.69</v>
      </c>
      <c r="E81" s="994">
        <f t="shared" ref="E81:G81" si="49">SUM(E59:E80)</f>
        <v>0</v>
      </c>
      <c r="F81" s="994">
        <f t="shared" si="49"/>
        <v>0</v>
      </c>
      <c r="G81" s="994">
        <f t="shared" si="49"/>
        <v>0</v>
      </c>
      <c r="H81" s="1022">
        <f>SUM(H59:H80)</f>
        <v>9202.69</v>
      </c>
      <c r="I81" s="253"/>
      <c r="J81" s="994">
        <f>SUM(J59:J80)</f>
        <v>1840.538</v>
      </c>
      <c r="K81" s="994">
        <f>SUM(K59:K80)</f>
        <v>460.1345</v>
      </c>
      <c r="L81" s="994">
        <f t="shared" ref="L81:Q81" si="50">SUM(L59:L80)</f>
        <v>1314.67</v>
      </c>
      <c r="M81" s="994">
        <f t="shared" si="50"/>
        <v>525.87</v>
      </c>
      <c r="N81" s="994">
        <f t="shared" si="50"/>
        <v>0</v>
      </c>
      <c r="O81" s="994">
        <f t="shared" si="50"/>
        <v>1840.54</v>
      </c>
      <c r="P81" s="994">
        <f t="shared" si="50"/>
        <v>3681.078</v>
      </c>
      <c r="Q81" s="994">
        <f t="shared" si="50"/>
        <v>0</v>
      </c>
      <c r="R81" s="995">
        <f>SUM(R59:R80)</f>
        <v>5521.612000000001</v>
      </c>
    </row>
    <row r="82" spans="1:18">
      <c r="A82" s="229"/>
      <c r="B82" s="975"/>
      <c r="C82" s="975"/>
      <c r="D82" s="975"/>
      <c r="E82" s="975"/>
      <c r="F82" s="975"/>
      <c r="G82" s="975"/>
      <c r="H82" s="1021"/>
      <c r="I82" s="228"/>
      <c r="J82" s="975"/>
      <c r="K82" s="975"/>
      <c r="L82" s="975"/>
      <c r="M82" s="975"/>
      <c r="N82" s="975"/>
      <c r="O82" s="975"/>
      <c r="P82" s="975"/>
      <c r="Q82" s="975"/>
      <c r="R82" s="976"/>
    </row>
    <row r="83" spans="1:18">
      <c r="A83" s="277" t="s">
        <v>852</v>
      </c>
      <c r="B83" s="975"/>
      <c r="C83" s="975"/>
      <c r="D83" s="975"/>
      <c r="E83" s="975"/>
      <c r="F83" s="975"/>
      <c r="G83" s="975"/>
      <c r="H83" s="1021"/>
      <c r="I83" s="228"/>
      <c r="J83" s="975"/>
      <c r="K83" s="975"/>
      <c r="L83" s="975"/>
      <c r="M83" s="975"/>
      <c r="N83" s="975"/>
      <c r="O83" s="975"/>
      <c r="P83" s="975"/>
      <c r="Q83" s="975"/>
      <c r="R83" s="976"/>
    </row>
    <row r="84" spans="1:18">
      <c r="A84" s="229" t="s">
        <v>853</v>
      </c>
      <c r="B84" s="978"/>
      <c r="C84" s="978"/>
      <c r="D84" s="978">
        <f t="shared" ref="D84" si="51">B84+C84</f>
        <v>0</v>
      </c>
      <c r="E84" s="978"/>
      <c r="F84" s="978"/>
      <c r="G84" s="978"/>
      <c r="H84" s="1020">
        <f t="shared" ref="H84" si="52">D84+E84+F84-G84</f>
        <v>0</v>
      </c>
      <c r="I84" s="228">
        <v>20</v>
      </c>
      <c r="J84" s="978">
        <f t="shared" ref="J84" si="53">H84/I84</f>
        <v>0</v>
      </c>
      <c r="K84" s="978">
        <f t="shared" ref="K84" si="54">J84/4</f>
        <v>0</v>
      </c>
      <c r="L84" s="978"/>
      <c r="M84" s="978"/>
      <c r="N84" s="975"/>
      <c r="O84" s="978">
        <f t="shared" ref="O84" si="55">L84+M84-N84</f>
        <v>0</v>
      </c>
      <c r="P84" s="975">
        <f t="shared" ref="P84" si="56">J84+O84</f>
        <v>0</v>
      </c>
      <c r="Q84" s="975"/>
      <c r="R84" s="979">
        <f t="shared" ref="R84" si="57">H84-P84-Q84</f>
        <v>0</v>
      </c>
    </row>
    <row r="85" spans="1:18">
      <c r="A85" s="230" t="s">
        <v>767</v>
      </c>
      <c r="B85" s="994">
        <f t="shared" ref="B85:C85" si="58">SUM(B84)</f>
        <v>0</v>
      </c>
      <c r="C85" s="994">
        <f t="shared" si="58"/>
        <v>0</v>
      </c>
      <c r="D85" s="994">
        <f>SUM(D84)</f>
        <v>0</v>
      </c>
      <c r="E85" s="994">
        <f t="shared" ref="E85:H85" si="59">SUM(E84)</f>
        <v>0</v>
      </c>
      <c r="F85" s="994">
        <f t="shared" si="59"/>
        <v>0</v>
      </c>
      <c r="G85" s="994">
        <f t="shared" si="59"/>
        <v>0</v>
      </c>
      <c r="H85" s="994">
        <f t="shared" si="59"/>
        <v>0</v>
      </c>
      <c r="I85" s="253"/>
      <c r="J85" s="994">
        <f>SUM(J84)</f>
        <v>0</v>
      </c>
      <c r="K85" s="994">
        <f>SUM(K84)</f>
        <v>0</v>
      </c>
      <c r="L85" s="994">
        <f t="shared" ref="L85:Q85" si="60">SUM(L84)</f>
        <v>0</v>
      </c>
      <c r="M85" s="994">
        <f t="shared" si="60"/>
        <v>0</v>
      </c>
      <c r="N85" s="994">
        <f t="shared" si="60"/>
        <v>0</v>
      </c>
      <c r="O85" s="994">
        <f t="shared" si="60"/>
        <v>0</v>
      </c>
      <c r="P85" s="994">
        <f t="shared" si="60"/>
        <v>0</v>
      </c>
      <c r="Q85" s="994">
        <f t="shared" si="60"/>
        <v>0</v>
      </c>
      <c r="R85" s="995">
        <f>SUM(R84)</f>
        <v>0</v>
      </c>
    </row>
    <row r="86" spans="1:18">
      <c r="A86" s="229"/>
      <c r="B86" s="975"/>
      <c r="C86" s="975"/>
      <c r="D86" s="975"/>
      <c r="E86" s="975"/>
      <c r="F86" s="975"/>
      <c r="G86" s="975"/>
      <c r="H86" s="1021"/>
      <c r="I86" s="228"/>
      <c r="J86" s="975"/>
      <c r="K86" s="975"/>
      <c r="L86" s="975"/>
      <c r="M86" s="975"/>
      <c r="N86" s="975"/>
      <c r="O86" s="975"/>
      <c r="P86" s="975"/>
      <c r="Q86" s="975"/>
      <c r="R86" s="976"/>
    </row>
    <row r="87" spans="1:18">
      <c r="A87" s="277" t="s">
        <v>854</v>
      </c>
      <c r="B87" s="975"/>
      <c r="C87" s="975"/>
      <c r="D87" s="975"/>
      <c r="E87" s="975"/>
      <c r="F87" s="975"/>
      <c r="G87" s="975"/>
      <c r="H87" s="1021"/>
      <c r="I87" s="228"/>
      <c r="J87" s="975"/>
      <c r="K87" s="975"/>
      <c r="L87" s="975"/>
      <c r="M87" s="975"/>
      <c r="N87" s="975"/>
      <c r="O87" s="975"/>
      <c r="P87" s="975"/>
      <c r="Q87" s="975"/>
      <c r="R87" s="976"/>
    </row>
    <row r="88" spans="1:18">
      <c r="A88" s="229" t="s">
        <v>855</v>
      </c>
      <c r="B88" s="978"/>
      <c r="C88" s="978"/>
      <c r="D88" s="978">
        <f t="shared" ref="D88" si="61">B88+C88</f>
        <v>0</v>
      </c>
      <c r="E88" s="978"/>
      <c r="F88" s="978"/>
      <c r="G88" s="978"/>
      <c r="H88" s="1020">
        <f t="shared" ref="H88" si="62">D88+E88+F88-G88</f>
        <v>0</v>
      </c>
      <c r="I88" s="228">
        <v>7</v>
      </c>
      <c r="J88" s="978">
        <f t="shared" ref="J88:J95" si="63">H88/I88</f>
        <v>0</v>
      </c>
      <c r="K88" s="978">
        <f t="shared" ref="K88:K96" si="64">J88/4</f>
        <v>0</v>
      </c>
      <c r="L88" s="978"/>
      <c r="M88" s="978"/>
      <c r="N88" s="975"/>
      <c r="O88" s="978">
        <f t="shared" ref="O88" si="65">L88+M88-N88</f>
        <v>0</v>
      </c>
      <c r="P88" s="975">
        <f t="shared" ref="P88" si="66">J88+O88</f>
        <v>0</v>
      </c>
      <c r="Q88" s="975"/>
      <c r="R88" s="979">
        <f t="shared" ref="R88" si="67">H88-P88-Q88</f>
        <v>0</v>
      </c>
    </row>
    <row r="89" spans="1:18">
      <c r="A89" s="229" t="s">
        <v>856</v>
      </c>
      <c r="B89" s="978"/>
      <c r="C89" s="978"/>
      <c r="D89" s="978">
        <f t="shared" ref="D89:D96" si="68">B89+C89</f>
        <v>0</v>
      </c>
      <c r="E89" s="978"/>
      <c r="F89" s="978"/>
      <c r="G89" s="978"/>
      <c r="H89" s="1020">
        <f t="shared" ref="H89:H96" si="69">D89+E89+F89-G89</f>
        <v>0</v>
      </c>
      <c r="I89" s="228">
        <v>25</v>
      </c>
      <c r="J89" s="978">
        <f t="shared" si="63"/>
        <v>0</v>
      </c>
      <c r="K89" s="978">
        <f t="shared" si="64"/>
        <v>0</v>
      </c>
      <c r="L89" s="978"/>
      <c r="M89" s="978"/>
      <c r="N89" s="975"/>
      <c r="O89" s="978">
        <f t="shared" ref="O89:O96" si="70">L89+M89-N89</f>
        <v>0</v>
      </c>
      <c r="P89" s="975">
        <f t="shared" ref="P89:P96" si="71">J89+O89</f>
        <v>0</v>
      </c>
      <c r="Q89" s="975"/>
      <c r="R89" s="979">
        <f t="shared" ref="R89:R96" si="72">H89-P89-Q89</f>
        <v>0</v>
      </c>
    </row>
    <row r="90" spans="1:18">
      <c r="A90" s="229" t="s">
        <v>857</v>
      </c>
      <c r="B90" s="978"/>
      <c r="C90" s="978"/>
      <c r="D90" s="978">
        <f t="shared" si="68"/>
        <v>0</v>
      </c>
      <c r="E90" s="978"/>
      <c r="F90" s="978"/>
      <c r="G90" s="978"/>
      <c r="H90" s="1020">
        <f t="shared" si="69"/>
        <v>0</v>
      </c>
      <c r="I90" s="228">
        <v>25</v>
      </c>
      <c r="J90" s="978">
        <f t="shared" si="63"/>
        <v>0</v>
      </c>
      <c r="K90" s="978">
        <f t="shared" si="64"/>
        <v>0</v>
      </c>
      <c r="L90" s="978"/>
      <c r="M90" s="978"/>
      <c r="N90" s="975"/>
      <c r="O90" s="978">
        <f t="shared" si="70"/>
        <v>0</v>
      </c>
      <c r="P90" s="975">
        <f t="shared" si="71"/>
        <v>0</v>
      </c>
      <c r="Q90" s="975"/>
      <c r="R90" s="979">
        <f t="shared" si="72"/>
        <v>0</v>
      </c>
    </row>
    <row r="91" spans="1:18">
      <c r="A91" s="229" t="s">
        <v>858</v>
      </c>
      <c r="B91" s="978"/>
      <c r="C91" s="978"/>
      <c r="D91" s="978">
        <f t="shared" si="68"/>
        <v>0</v>
      </c>
      <c r="E91" s="978"/>
      <c r="F91" s="978"/>
      <c r="G91" s="978"/>
      <c r="H91" s="1020">
        <f t="shared" si="69"/>
        <v>0</v>
      </c>
      <c r="I91" s="228">
        <v>25</v>
      </c>
      <c r="J91" s="978">
        <f t="shared" si="63"/>
        <v>0</v>
      </c>
      <c r="K91" s="978">
        <f t="shared" si="64"/>
        <v>0</v>
      </c>
      <c r="L91" s="978"/>
      <c r="M91" s="978"/>
      <c r="N91" s="975"/>
      <c r="O91" s="978">
        <f t="shared" si="70"/>
        <v>0</v>
      </c>
      <c r="P91" s="975">
        <f t="shared" si="71"/>
        <v>0</v>
      </c>
      <c r="Q91" s="975"/>
      <c r="R91" s="979">
        <f t="shared" si="72"/>
        <v>0</v>
      </c>
    </row>
    <row r="92" spans="1:18">
      <c r="A92" s="229" t="s">
        <v>859</v>
      </c>
      <c r="B92" s="978"/>
      <c r="C92" s="978"/>
      <c r="D92" s="978">
        <f t="shared" si="68"/>
        <v>0</v>
      </c>
      <c r="E92" s="978"/>
      <c r="F92" s="978"/>
      <c r="G92" s="978"/>
      <c r="H92" s="1020">
        <f t="shared" si="69"/>
        <v>0</v>
      </c>
      <c r="I92" s="228">
        <v>10</v>
      </c>
      <c r="J92" s="978">
        <f t="shared" si="63"/>
        <v>0</v>
      </c>
      <c r="K92" s="978">
        <f t="shared" si="64"/>
        <v>0</v>
      </c>
      <c r="L92" s="978"/>
      <c r="M92" s="978"/>
      <c r="N92" s="975"/>
      <c r="O92" s="978">
        <f t="shared" si="70"/>
        <v>0</v>
      </c>
      <c r="P92" s="975">
        <f t="shared" si="71"/>
        <v>0</v>
      </c>
      <c r="Q92" s="975"/>
      <c r="R92" s="979">
        <f t="shared" si="72"/>
        <v>0</v>
      </c>
    </row>
    <row r="93" spans="1:18">
      <c r="A93" s="229" t="s">
        <v>860</v>
      </c>
      <c r="B93" s="978"/>
      <c r="C93" s="978"/>
      <c r="D93" s="978">
        <f t="shared" si="68"/>
        <v>0</v>
      </c>
      <c r="E93" s="978"/>
      <c r="F93" s="978"/>
      <c r="G93" s="978"/>
      <c r="H93" s="1020">
        <f t="shared" si="69"/>
        <v>0</v>
      </c>
      <c r="I93" s="228">
        <v>10</v>
      </c>
      <c r="J93" s="978">
        <f t="shared" si="63"/>
        <v>0</v>
      </c>
      <c r="K93" s="978">
        <f t="shared" si="64"/>
        <v>0</v>
      </c>
      <c r="L93" s="978"/>
      <c r="M93" s="978"/>
      <c r="N93" s="975"/>
      <c r="O93" s="978">
        <f t="shared" si="70"/>
        <v>0</v>
      </c>
      <c r="P93" s="975">
        <f t="shared" si="71"/>
        <v>0</v>
      </c>
      <c r="Q93" s="975"/>
      <c r="R93" s="979">
        <f t="shared" si="72"/>
        <v>0</v>
      </c>
    </row>
    <row r="94" spans="1:18">
      <c r="A94" s="229" t="s">
        <v>861</v>
      </c>
      <c r="B94" s="978"/>
      <c r="C94" s="978"/>
      <c r="D94" s="978">
        <f t="shared" si="68"/>
        <v>0</v>
      </c>
      <c r="E94" s="978"/>
      <c r="F94" s="978"/>
      <c r="G94" s="978"/>
      <c r="H94" s="1020">
        <f t="shared" si="69"/>
        <v>0</v>
      </c>
      <c r="I94" s="228">
        <v>10</v>
      </c>
      <c r="J94" s="978">
        <f t="shared" si="63"/>
        <v>0</v>
      </c>
      <c r="K94" s="978">
        <f t="shared" si="64"/>
        <v>0</v>
      </c>
      <c r="L94" s="978"/>
      <c r="M94" s="978"/>
      <c r="N94" s="975"/>
      <c r="O94" s="978">
        <f t="shared" si="70"/>
        <v>0</v>
      </c>
      <c r="P94" s="975">
        <f t="shared" si="71"/>
        <v>0</v>
      </c>
      <c r="Q94" s="975"/>
      <c r="R94" s="979">
        <f t="shared" si="72"/>
        <v>0</v>
      </c>
    </row>
    <row r="95" spans="1:18">
      <c r="A95" s="229" t="s">
        <v>862</v>
      </c>
      <c r="B95" s="978"/>
      <c r="C95" s="978"/>
      <c r="D95" s="978">
        <f t="shared" si="68"/>
        <v>0</v>
      </c>
      <c r="E95" s="978"/>
      <c r="F95" s="978"/>
      <c r="G95" s="978"/>
      <c r="H95" s="1020">
        <f t="shared" si="69"/>
        <v>0</v>
      </c>
      <c r="I95" s="228">
        <v>10</v>
      </c>
      <c r="J95" s="978">
        <f t="shared" si="63"/>
        <v>0</v>
      </c>
      <c r="K95" s="978">
        <f t="shared" si="64"/>
        <v>0</v>
      </c>
      <c r="L95" s="978"/>
      <c r="M95" s="978"/>
      <c r="N95" s="975"/>
      <c r="O95" s="978">
        <f t="shared" si="70"/>
        <v>0</v>
      </c>
      <c r="P95" s="975">
        <f t="shared" si="71"/>
        <v>0</v>
      </c>
      <c r="Q95" s="975"/>
      <c r="R95" s="979">
        <f t="shared" si="72"/>
        <v>0</v>
      </c>
    </row>
    <row r="96" spans="1:18">
      <c r="A96" s="229" t="s">
        <v>863</v>
      </c>
      <c r="B96" s="978"/>
      <c r="C96" s="978"/>
      <c r="D96" s="978">
        <f t="shared" si="68"/>
        <v>0</v>
      </c>
      <c r="E96" s="978"/>
      <c r="F96" s="978"/>
      <c r="G96" s="978"/>
      <c r="H96" s="1020">
        <f t="shared" si="69"/>
        <v>0</v>
      </c>
      <c r="I96" s="228"/>
      <c r="J96" s="978"/>
      <c r="K96" s="978">
        <f t="shared" si="64"/>
        <v>0</v>
      </c>
      <c r="L96" s="978"/>
      <c r="M96" s="978"/>
      <c r="N96" s="975"/>
      <c r="O96" s="978">
        <f t="shared" si="70"/>
        <v>0</v>
      </c>
      <c r="P96" s="975">
        <f t="shared" si="71"/>
        <v>0</v>
      </c>
      <c r="Q96" s="975"/>
      <c r="R96" s="979">
        <f t="shared" si="72"/>
        <v>0</v>
      </c>
    </row>
    <row r="97" spans="1:18">
      <c r="A97" s="230" t="s">
        <v>767</v>
      </c>
      <c r="B97" s="994">
        <f t="shared" ref="B97:C97" si="73">SUM(B88:B96)</f>
        <v>0</v>
      </c>
      <c r="C97" s="994">
        <f t="shared" si="73"/>
        <v>0</v>
      </c>
      <c r="D97" s="994">
        <f>SUM(D88:D96)</f>
        <v>0</v>
      </c>
      <c r="E97" s="994">
        <f t="shared" ref="E97" si="74">SUM(E88:E96)</f>
        <v>0</v>
      </c>
      <c r="F97" s="994">
        <f t="shared" ref="F97:G97" si="75">SUM(F88:F96)</f>
        <v>0</v>
      </c>
      <c r="G97" s="994">
        <f t="shared" si="75"/>
        <v>0</v>
      </c>
      <c r="H97" s="994">
        <f t="shared" ref="H97" si="76">SUM(H88:H96)</f>
        <v>0</v>
      </c>
      <c r="I97" s="253"/>
      <c r="J97" s="994">
        <f>SUM(J88:J96)</f>
        <v>0</v>
      </c>
      <c r="K97" s="994">
        <f>SUM(K88:K96)</f>
        <v>0</v>
      </c>
      <c r="L97" s="994">
        <f t="shared" ref="L97:Q97" si="77">SUM(L88:L96)</f>
        <v>0</v>
      </c>
      <c r="M97" s="994">
        <f t="shared" si="77"/>
        <v>0</v>
      </c>
      <c r="N97" s="994">
        <f t="shared" si="77"/>
        <v>0</v>
      </c>
      <c r="O97" s="994">
        <f t="shared" si="77"/>
        <v>0</v>
      </c>
      <c r="P97" s="994">
        <f t="shared" si="77"/>
        <v>0</v>
      </c>
      <c r="Q97" s="994">
        <f t="shared" si="77"/>
        <v>0</v>
      </c>
      <c r="R97" s="995">
        <f>SUM(R88:R96)</f>
        <v>0</v>
      </c>
    </row>
    <row r="98" spans="1:18">
      <c r="A98" s="229"/>
      <c r="B98" s="975"/>
      <c r="C98" s="975"/>
      <c r="D98" s="975"/>
      <c r="E98" s="975"/>
      <c r="F98" s="975"/>
      <c r="G98" s="975"/>
      <c r="H98" s="1021"/>
      <c r="I98" s="228"/>
      <c r="J98" s="975"/>
      <c r="K98" s="975"/>
      <c r="L98" s="975"/>
      <c r="M98" s="975"/>
      <c r="N98" s="975"/>
      <c r="O98" s="975"/>
      <c r="P98" s="975"/>
      <c r="Q98" s="975"/>
      <c r="R98" s="976"/>
    </row>
    <row r="99" spans="1:18">
      <c r="A99" s="277" t="s">
        <v>864</v>
      </c>
      <c r="B99" s="975"/>
      <c r="C99" s="975"/>
      <c r="D99" s="975"/>
      <c r="E99" s="975"/>
      <c r="F99" s="975"/>
      <c r="G99" s="975"/>
      <c r="H99" s="1021"/>
      <c r="I99" s="228"/>
      <c r="J99" s="975"/>
      <c r="K99" s="975"/>
      <c r="L99" s="975"/>
      <c r="M99" s="975"/>
      <c r="N99" s="975"/>
      <c r="O99" s="975"/>
      <c r="P99" s="975"/>
      <c r="Q99" s="975"/>
      <c r="R99" s="976"/>
    </row>
    <row r="100" spans="1:18">
      <c r="A100" s="229" t="s">
        <v>865</v>
      </c>
      <c r="B100" s="978"/>
      <c r="C100" s="978"/>
      <c r="D100" s="978">
        <f t="shared" ref="D100:D101" si="78">B100+C100</f>
        <v>0</v>
      </c>
      <c r="E100" s="978"/>
      <c r="F100" s="978"/>
      <c r="G100" s="978"/>
      <c r="H100" s="1020">
        <f t="shared" ref="H100:H101" si="79">D100+E100+F100-G100</f>
        <v>0</v>
      </c>
      <c r="I100" s="228"/>
      <c r="J100" s="975"/>
      <c r="K100" s="978">
        <f t="shared" ref="K100:K101" si="80">J100/4</f>
        <v>0</v>
      </c>
      <c r="L100" s="978"/>
      <c r="M100" s="978"/>
      <c r="N100" s="975"/>
      <c r="O100" s="978">
        <f t="shared" ref="O100" si="81">L100+M100-N100</f>
        <v>0</v>
      </c>
      <c r="P100" s="975">
        <f t="shared" ref="P100" si="82">J100+O100</f>
        <v>0</v>
      </c>
      <c r="Q100" s="975"/>
      <c r="R100" s="979">
        <f t="shared" ref="R100" si="83">H100-P100-Q100</f>
        <v>0</v>
      </c>
    </row>
    <row r="101" spans="1:18">
      <c r="A101" s="229" t="s">
        <v>866</v>
      </c>
      <c r="B101" s="978"/>
      <c r="C101" s="978"/>
      <c r="D101" s="978">
        <f t="shared" si="78"/>
        <v>0</v>
      </c>
      <c r="E101" s="978"/>
      <c r="F101" s="978"/>
      <c r="G101" s="978"/>
      <c r="H101" s="1020">
        <f t="shared" si="79"/>
        <v>0</v>
      </c>
      <c r="I101" s="228"/>
      <c r="J101" s="975"/>
      <c r="K101" s="978">
        <f t="shared" si="80"/>
        <v>0</v>
      </c>
      <c r="L101" s="978"/>
      <c r="M101" s="978"/>
      <c r="N101" s="975"/>
      <c r="O101" s="978">
        <f t="shared" ref="O101" si="84">L101+M101-N101</f>
        <v>0</v>
      </c>
      <c r="P101" s="975">
        <f t="shared" ref="P101" si="85">J101+O101</f>
        <v>0</v>
      </c>
      <c r="Q101" s="975"/>
      <c r="R101" s="979">
        <f t="shared" ref="R101" si="86">H101-P101-Q101</f>
        <v>0</v>
      </c>
    </row>
    <row r="102" spans="1:18">
      <c r="A102" s="230" t="s">
        <v>767</v>
      </c>
      <c r="B102" s="994">
        <f t="shared" ref="B102:C102" si="87">SUM(B100:B101)</f>
        <v>0</v>
      </c>
      <c r="C102" s="994">
        <f t="shared" si="87"/>
        <v>0</v>
      </c>
      <c r="D102" s="994">
        <f>SUM(D100:D101)</f>
        <v>0</v>
      </c>
      <c r="E102" s="994">
        <f t="shared" ref="E102:H102" si="88">SUM(E100:E101)</f>
        <v>0</v>
      </c>
      <c r="F102" s="994">
        <f t="shared" si="88"/>
        <v>0</v>
      </c>
      <c r="G102" s="994">
        <f t="shared" si="88"/>
        <v>0</v>
      </c>
      <c r="H102" s="994">
        <f t="shared" si="88"/>
        <v>0</v>
      </c>
      <c r="I102" s="253"/>
      <c r="J102" s="994"/>
      <c r="K102" s="994">
        <f>SUM(K100:K101)</f>
        <v>0</v>
      </c>
      <c r="L102" s="994">
        <f t="shared" ref="L102:Q102" si="89">SUM(L100:L101)</f>
        <v>0</v>
      </c>
      <c r="M102" s="994">
        <f t="shared" si="89"/>
        <v>0</v>
      </c>
      <c r="N102" s="994">
        <f t="shared" si="89"/>
        <v>0</v>
      </c>
      <c r="O102" s="994">
        <f t="shared" si="89"/>
        <v>0</v>
      </c>
      <c r="P102" s="994">
        <f t="shared" si="89"/>
        <v>0</v>
      </c>
      <c r="Q102" s="994">
        <f t="shared" si="89"/>
        <v>0</v>
      </c>
      <c r="R102" s="995">
        <f>SUM(R100:R101)</f>
        <v>0</v>
      </c>
    </row>
    <row r="103" spans="1:18">
      <c r="A103" s="276"/>
      <c r="B103" s="975"/>
      <c r="C103" s="975"/>
      <c r="D103" s="975"/>
      <c r="E103" s="975"/>
      <c r="F103" s="975"/>
      <c r="G103" s="975"/>
      <c r="H103" s="1021"/>
      <c r="I103" s="228"/>
      <c r="J103" s="975"/>
      <c r="K103" s="975"/>
      <c r="L103" s="975"/>
      <c r="M103" s="975"/>
      <c r="N103" s="975"/>
      <c r="O103" s="975"/>
      <c r="P103" s="975"/>
      <c r="Q103" s="975"/>
      <c r="R103" s="976"/>
    </row>
    <row r="104" spans="1:18">
      <c r="A104" s="277" t="s">
        <v>867</v>
      </c>
      <c r="B104" s="975"/>
      <c r="C104" s="975"/>
      <c r="D104" s="975"/>
      <c r="E104" s="975"/>
      <c r="F104" s="975"/>
      <c r="G104" s="975"/>
      <c r="H104" s="1021"/>
      <c r="I104" s="228"/>
      <c r="J104" s="975"/>
      <c r="K104" s="975"/>
      <c r="L104" s="975"/>
      <c r="M104" s="975"/>
      <c r="N104" s="975"/>
      <c r="O104" s="975"/>
      <c r="P104" s="975"/>
      <c r="Q104" s="975"/>
      <c r="R104" s="976"/>
    </row>
    <row r="105" spans="1:18">
      <c r="A105" s="229" t="s">
        <v>868</v>
      </c>
      <c r="B105" s="978"/>
      <c r="C105" s="978"/>
      <c r="D105" s="978">
        <f t="shared" ref="D105" si="90">B105+C105</f>
        <v>0</v>
      </c>
      <c r="E105" s="978"/>
      <c r="F105" s="978"/>
      <c r="G105" s="978"/>
      <c r="H105" s="1020">
        <f t="shared" ref="H105" si="91">D105+E105+F105-G105</f>
        <v>0</v>
      </c>
      <c r="I105" s="228"/>
      <c r="J105" s="975"/>
      <c r="K105" s="978">
        <f t="shared" ref="K105:K109" si="92">J105/4</f>
        <v>0</v>
      </c>
      <c r="L105" s="978"/>
      <c r="M105" s="978"/>
      <c r="N105" s="975"/>
      <c r="O105" s="978">
        <f t="shared" ref="O105" si="93">L105+M105-N105</f>
        <v>0</v>
      </c>
      <c r="P105" s="975">
        <f t="shared" ref="P105" si="94">J105+O105</f>
        <v>0</v>
      </c>
      <c r="Q105" s="975"/>
      <c r="R105" s="979">
        <f t="shared" ref="R105" si="95">H105-P105-Q105</f>
        <v>0</v>
      </c>
    </row>
    <row r="106" spans="1:18">
      <c r="A106" s="229" t="s">
        <v>869</v>
      </c>
      <c r="B106" s="978"/>
      <c r="C106" s="978"/>
      <c r="D106" s="978">
        <f t="shared" ref="D106:D109" si="96">B106+C106</f>
        <v>0</v>
      </c>
      <c r="E106" s="978"/>
      <c r="F106" s="978"/>
      <c r="G106" s="978"/>
      <c r="H106" s="1020">
        <f t="shared" ref="H106:H109" si="97">D106+E106+F106-G106</f>
        <v>0</v>
      </c>
      <c r="I106" s="228"/>
      <c r="J106" s="975"/>
      <c r="K106" s="978">
        <f t="shared" si="92"/>
        <v>0</v>
      </c>
      <c r="L106" s="978"/>
      <c r="M106" s="978"/>
      <c r="N106" s="975"/>
      <c r="O106" s="978">
        <f t="shared" ref="O106:O109" si="98">L106+M106-N106</f>
        <v>0</v>
      </c>
      <c r="P106" s="975">
        <f t="shared" ref="P106:P109" si="99">J106+O106</f>
        <v>0</v>
      </c>
      <c r="Q106" s="975"/>
      <c r="R106" s="979">
        <f t="shared" ref="R106:R109" si="100">H106-P106-Q106</f>
        <v>0</v>
      </c>
    </row>
    <row r="107" spans="1:18">
      <c r="A107" s="229" t="s">
        <v>870</v>
      </c>
      <c r="B107" s="978"/>
      <c r="C107" s="978"/>
      <c r="D107" s="978">
        <f t="shared" si="96"/>
        <v>0</v>
      </c>
      <c r="E107" s="978"/>
      <c r="F107" s="978"/>
      <c r="G107" s="978"/>
      <c r="H107" s="1020">
        <f t="shared" si="97"/>
        <v>0</v>
      </c>
      <c r="I107" s="228"/>
      <c r="J107" s="975"/>
      <c r="K107" s="978">
        <f t="shared" si="92"/>
        <v>0</v>
      </c>
      <c r="L107" s="978"/>
      <c r="M107" s="978"/>
      <c r="N107" s="975"/>
      <c r="O107" s="978">
        <f t="shared" si="98"/>
        <v>0</v>
      </c>
      <c r="P107" s="975">
        <f t="shared" si="99"/>
        <v>0</v>
      </c>
      <c r="Q107" s="975"/>
      <c r="R107" s="979">
        <f t="shared" si="100"/>
        <v>0</v>
      </c>
    </row>
    <row r="108" spans="1:18">
      <c r="A108" s="229" t="s">
        <v>871</v>
      </c>
      <c r="B108" s="978"/>
      <c r="C108" s="978"/>
      <c r="D108" s="978">
        <f t="shared" si="96"/>
        <v>0</v>
      </c>
      <c r="E108" s="978"/>
      <c r="F108" s="978"/>
      <c r="G108" s="978"/>
      <c r="H108" s="1020">
        <f t="shared" si="97"/>
        <v>0</v>
      </c>
      <c r="I108" s="228"/>
      <c r="J108" s="975"/>
      <c r="K108" s="978">
        <f t="shared" si="92"/>
        <v>0</v>
      </c>
      <c r="L108" s="978"/>
      <c r="M108" s="978"/>
      <c r="N108" s="975"/>
      <c r="O108" s="978">
        <f t="shared" si="98"/>
        <v>0</v>
      </c>
      <c r="P108" s="975">
        <f t="shared" si="99"/>
        <v>0</v>
      </c>
      <c r="Q108" s="975"/>
      <c r="R108" s="979">
        <f t="shared" si="100"/>
        <v>0</v>
      </c>
    </row>
    <row r="109" spans="1:18">
      <c r="A109" s="229" t="s">
        <v>872</v>
      </c>
      <c r="B109" s="978"/>
      <c r="C109" s="978"/>
      <c r="D109" s="978">
        <f t="shared" si="96"/>
        <v>0</v>
      </c>
      <c r="E109" s="978"/>
      <c r="F109" s="978"/>
      <c r="G109" s="978"/>
      <c r="H109" s="1020">
        <f t="shared" si="97"/>
        <v>0</v>
      </c>
      <c r="I109" s="228"/>
      <c r="J109" s="975"/>
      <c r="K109" s="978">
        <f t="shared" si="92"/>
        <v>0</v>
      </c>
      <c r="L109" s="978"/>
      <c r="M109" s="978"/>
      <c r="N109" s="975"/>
      <c r="O109" s="978">
        <f t="shared" si="98"/>
        <v>0</v>
      </c>
      <c r="P109" s="975">
        <f t="shared" si="99"/>
        <v>0</v>
      </c>
      <c r="Q109" s="975"/>
      <c r="R109" s="979">
        <f t="shared" si="100"/>
        <v>0</v>
      </c>
    </row>
    <row r="110" spans="1:18">
      <c r="A110" s="230" t="s">
        <v>767</v>
      </c>
      <c r="B110" s="994">
        <f t="shared" ref="B110:C110" si="101">SUM(B105:B109)</f>
        <v>0</v>
      </c>
      <c r="C110" s="994">
        <f t="shared" si="101"/>
        <v>0</v>
      </c>
      <c r="D110" s="994">
        <f>SUM(D105:D109)</f>
        <v>0</v>
      </c>
      <c r="E110" s="994">
        <f t="shared" ref="E110" si="102">SUM(E105:E109)</f>
        <v>0</v>
      </c>
      <c r="F110" s="994">
        <f t="shared" ref="F110:G110" si="103">SUM(F105:F109)</f>
        <v>0</v>
      </c>
      <c r="G110" s="994">
        <f t="shared" si="103"/>
        <v>0</v>
      </c>
      <c r="H110" s="994">
        <f t="shared" ref="H110" si="104">SUM(H105:H109)</f>
        <v>0</v>
      </c>
      <c r="I110" s="253"/>
      <c r="J110" s="994"/>
      <c r="K110" s="994">
        <f>SUM(K105:K109)</f>
        <v>0</v>
      </c>
      <c r="L110" s="994">
        <f t="shared" ref="L110:Q110" si="105">SUM(L105:L109)</f>
        <v>0</v>
      </c>
      <c r="M110" s="994">
        <f t="shared" si="105"/>
        <v>0</v>
      </c>
      <c r="N110" s="994">
        <f t="shared" si="105"/>
        <v>0</v>
      </c>
      <c r="O110" s="994">
        <f t="shared" si="105"/>
        <v>0</v>
      </c>
      <c r="P110" s="994">
        <f t="shared" si="105"/>
        <v>0</v>
      </c>
      <c r="Q110" s="994">
        <f t="shared" si="105"/>
        <v>0</v>
      </c>
      <c r="R110" s="995">
        <f>SUM(R105:R109)</f>
        <v>0</v>
      </c>
    </row>
    <row r="111" spans="1:18">
      <c r="A111" s="229"/>
      <c r="B111" s="975"/>
      <c r="C111" s="975"/>
      <c r="D111" s="975"/>
      <c r="E111" s="975"/>
      <c r="F111" s="975"/>
      <c r="G111" s="975"/>
      <c r="H111" s="1021"/>
      <c r="I111" s="228"/>
      <c r="J111" s="975"/>
      <c r="K111" s="975"/>
      <c r="L111" s="975"/>
      <c r="M111" s="975"/>
      <c r="N111" s="975"/>
      <c r="O111" s="975"/>
      <c r="P111" s="975"/>
      <c r="Q111" s="975"/>
      <c r="R111" s="976"/>
    </row>
    <row r="112" spans="1:18">
      <c r="A112" s="232" t="s">
        <v>807</v>
      </c>
      <c r="B112" s="975"/>
      <c r="C112" s="975"/>
      <c r="D112" s="975"/>
      <c r="E112" s="975"/>
      <c r="F112" s="975"/>
      <c r="G112" s="975"/>
      <c r="H112" s="1021"/>
      <c r="I112" s="228"/>
      <c r="J112" s="975"/>
      <c r="K112" s="975"/>
      <c r="L112" s="975"/>
      <c r="M112" s="975"/>
      <c r="N112" s="975"/>
      <c r="O112" s="975"/>
      <c r="P112" s="975"/>
      <c r="Q112" s="975"/>
      <c r="R112" s="976"/>
    </row>
    <row r="113" spans="1:18">
      <c r="A113" s="229" t="s">
        <v>873</v>
      </c>
      <c r="B113" s="978"/>
      <c r="C113" s="978"/>
      <c r="D113" s="978">
        <f t="shared" ref="D113" si="106">B113+C113</f>
        <v>0</v>
      </c>
      <c r="E113" s="978"/>
      <c r="F113" s="978"/>
      <c r="G113" s="978"/>
      <c r="H113" s="1020">
        <f t="shared" ref="H113" si="107">D113+E113+F113-G113</f>
        <v>0</v>
      </c>
      <c r="I113" s="228">
        <v>10</v>
      </c>
      <c r="J113" s="978">
        <f t="shared" ref="J113:J142" si="108">H113/I113</f>
        <v>0</v>
      </c>
      <c r="K113" s="978">
        <f t="shared" ref="K113:K142" si="109">J113/4</f>
        <v>0</v>
      </c>
      <c r="L113" s="978"/>
      <c r="M113" s="978"/>
      <c r="N113" s="975"/>
      <c r="O113" s="978">
        <f t="shared" ref="O113" si="110">L113+M113-N113</f>
        <v>0</v>
      </c>
      <c r="P113" s="975">
        <f t="shared" ref="P113" si="111">J113+O113</f>
        <v>0</v>
      </c>
      <c r="Q113" s="975"/>
      <c r="R113" s="979">
        <f t="shared" ref="R113" si="112">H113-P113-Q113</f>
        <v>0</v>
      </c>
    </row>
    <row r="114" spans="1:18">
      <c r="A114" s="229" t="s">
        <v>874</v>
      </c>
      <c r="B114" s="978"/>
      <c r="C114" s="978"/>
      <c r="D114" s="978">
        <f t="shared" ref="D114:D142" si="113">B114+C114</f>
        <v>0</v>
      </c>
      <c r="E114" s="978"/>
      <c r="F114" s="978"/>
      <c r="G114" s="978"/>
      <c r="H114" s="1020">
        <f t="shared" ref="H114:H142" si="114">D114+E114+F114-G114</f>
        <v>0</v>
      </c>
      <c r="I114" s="228">
        <v>30</v>
      </c>
      <c r="J114" s="978">
        <f t="shared" si="108"/>
        <v>0</v>
      </c>
      <c r="K114" s="978">
        <f t="shared" si="109"/>
        <v>0</v>
      </c>
      <c r="L114" s="978"/>
      <c r="M114" s="978"/>
      <c r="N114" s="975"/>
      <c r="O114" s="978">
        <f t="shared" ref="O114:O142" si="115">L114+M114-N114</f>
        <v>0</v>
      </c>
      <c r="P114" s="975">
        <f t="shared" ref="P114:P142" si="116">J114+O114</f>
        <v>0</v>
      </c>
      <c r="Q114" s="975"/>
      <c r="R114" s="979">
        <f t="shared" ref="R114:R142" si="117">H114-P114-Q114</f>
        <v>0</v>
      </c>
    </row>
    <row r="115" spans="1:18" s="207" customFormat="1">
      <c r="A115" s="667" t="s">
        <v>875</v>
      </c>
      <c r="B115" s="978"/>
      <c r="C115" s="978"/>
      <c r="D115" s="978">
        <f t="shared" si="113"/>
        <v>0</v>
      </c>
      <c r="E115" s="978"/>
      <c r="F115" s="978"/>
      <c r="G115" s="978"/>
      <c r="H115" s="1020">
        <f t="shared" si="114"/>
        <v>0</v>
      </c>
      <c r="I115" s="228">
        <v>10</v>
      </c>
      <c r="J115" s="978">
        <f t="shared" si="108"/>
        <v>0</v>
      </c>
      <c r="K115" s="978">
        <f t="shared" si="109"/>
        <v>0</v>
      </c>
      <c r="L115" s="978"/>
      <c r="M115" s="978"/>
      <c r="N115" s="975"/>
      <c r="O115" s="978">
        <f t="shared" si="115"/>
        <v>0</v>
      </c>
      <c r="P115" s="975">
        <f t="shared" si="116"/>
        <v>0</v>
      </c>
      <c r="Q115" s="975"/>
      <c r="R115" s="979">
        <f t="shared" si="117"/>
        <v>0</v>
      </c>
    </row>
    <row r="116" spans="1:18" s="207" customFormat="1">
      <c r="A116" s="667" t="s">
        <v>876</v>
      </c>
      <c r="B116" s="978"/>
      <c r="C116" s="978"/>
      <c r="D116" s="978">
        <f t="shared" si="113"/>
        <v>0</v>
      </c>
      <c r="E116" s="978"/>
      <c r="F116" s="978"/>
      <c r="G116" s="978"/>
      <c r="H116" s="1020">
        <f t="shared" si="114"/>
        <v>0</v>
      </c>
      <c r="I116" s="228">
        <v>10</v>
      </c>
      <c r="J116" s="978">
        <f t="shared" si="108"/>
        <v>0</v>
      </c>
      <c r="K116" s="978">
        <f t="shared" si="109"/>
        <v>0</v>
      </c>
      <c r="L116" s="978"/>
      <c r="M116" s="978"/>
      <c r="N116" s="975"/>
      <c r="O116" s="978">
        <f t="shared" si="115"/>
        <v>0</v>
      </c>
      <c r="P116" s="975">
        <f t="shared" si="116"/>
        <v>0</v>
      </c>
      <c r="Q116" s="975"/>
      <c r="R116" s="979">
        <f t="shared" si="117"/>
        <v>0</v>
      </c>
    </row>
    <row r="117" spans="1:18">
      <c r="A117" s="667" t="s">
        <v>877</v>
      </c>
      <c r="B117" s="978"/>
      <c r="C117" s="978"/>
      <c r="D117" s="978">
        <f t="shared" si="113"/>
        <v>0</v>
      </c>
      <c r="E117" s="978"/>
      <c r="F117" s="978"/>
      <c r="G117" s="978"/>
      <c r="H117" s="1020">
        <f t="shared" si="114"/>
        <v>0</v>
      </c>
      <c r="I117" s="228">
        <v>10</v>
      </c>
      <c r="J117" s="978">
        <f t="shared" si="108"/>
        <v>0</v>
      </c>
      <c r="K117" s="978">
        <f t="shared" si="109"/>
        <v>0</v>
      </c>
      <c r="L117" s="978"/>
      <c r="M117" s="978"/>
      <c r="N117" s="975"/>
      <c r="O117" s="978">
        <f t="shared" si="115"/>
        <v>0</v>
      </c>
      <c r="P117" s="975">
        <f t="shared" si="116"/>
        <v>0</v>
      </c>
      <c r="Q117" s="975"/>
      <c r="R117" s="979">
        <f t="shared" si="117"/>
        <v>0</v>
      </c>
    </row>
    <row r="118" spans="1:18" s="207" customFormat="1">
      <c r="A118" s="667" t="s">
        <v>878</v>
      </c>
      <c r="B118" s="978"/>
      <c r="C118" s="978"/>
      <c r="D118" s="978">
        <f t="shared" si="113"/>
        <v>0</v>
      </c>
      <c r="E118" s="978"/>
      <c r="F118" s="978"/>
      <c r="G118" s="978"/>
      <c r="H118" s="1020">
        <f t="shared" si="114"/>
        <v>0</v>
      </c>
      <c r="I118" s="228">
        <v>10</v>
      </c>
      <c r="J118" s="978">
        <f t="shared" si="108"/>
        <v>0</v>
      </c>
      <c r="K118" s="978">
        <f t="shared" si="109"/>
        <v>0</v>
      </c>
      <c r="L118" s="978"/>
      <c r="M118" s="978"/>
      <c r="N118" s="975"/>
      <c r="O118" s="978">
        <f t="shared" si="115"/>
        <v>0</v>
      </c>
      <c r="P118" s="975">
        <f t="shared" si="116"/>
        <v>0</v>
      </c>
      <c r="Q118" s="975"/>
      <c r="R118" s="979">
        <f t="shared" si="117"/>
        <v>0</v>
      </c>
    </row>
    <row r="119" spans="1:18" s="207" customFormat="1">
      <c r="A119" s="667" t="s">
        <v>879</v>
      </c>
      <c r="B119" s="978"/>
      <c r="C119" s="978"/>
      <c r="D119" s="978">
        <f t="shared" si="113"/>
        <v>0</v>
      </c>
      <c r="E119" s="978"/>
      <c r="F119" s="978"/>
      <c r="G119" s="978"/>
      <c r="H119" s="1020">
        <f t="shared" si="114"/>
        <v>0</v>
      </c>
      <c r="I119" s="228">
        <v>10</v>
      </c>
      <c r="J119" s="978">
        <f t="shared" si="108"/>
        <v>0</v>
      </c>
      <c r="K119" s="978">
        <f t="shared" si="109"/>
        <v>0</v>
      </c>
      <c r="L119" s="978"/>
      <c r="M119" s="978"/>
      <c r="N119" s="975"/>
      <c r="O119" s="978">
        <f t="shared" si="115"/>
        <v>0</v>
      </c>
      <c r="P119" s="975">
        <f t="shared" si="116"/>
        <v>0</v>
      </c>
      <c r="Q119" s="975"/>
      <c r="R119" s="979">
        <f t="shared" si="117"/>
        <v>0</v>
      </c>
    </row>
    <row r="120" spans="1:18" s="207" customFormat="1">
      <c r="A120" s="667" t="s">
        <v>880</v>
      </c>
      <c r="B120" s="978"/>
      <c r="C120" s="978"/>
      <c r="D120" s="978">
        <f t="shared" si="113"/>
        <v>0</v>
      </c>
      <c r="E120" s="978"/>
      <c r="F120" s="978"/>
      <c r="G120" s="978"/>
      <c r="H120" s="1020">
        <f t="shared" si="114"/>
        <v>0</v>
      </c>
      <c r="I120" s="228">
        <v>10</v>
      </c>
      <c r="J120" s="978">
        <f t="shared" si="108"/>
        <v>0</v>
      </c>
      <c r="K120" s="978">
        <f t="shared" si="109"/>
        <v>0</v>
      </c>
      <c r="L120" s="978"/>
      <c r="M120" s="978"/>
      <c r="N120" s="975"/>
      <c r="O120" s="978">
        <f t="shared" si="115"/>
        <v>0</v>
      </c>
      <c r="P120" s="975">
        <f t="shared" si="116"/>
        <v>0</v>
      </c>
      <c r="Q120" s="975"/>
      <c r="R120" s="979">
        <f t="shared" si="117"/>
        <v>0</v>
      </c>
    </row>
    <row r="121" spans="1:18" s="207" customFormat="1">
      <c r="A121" s="667" t="s">
        <v>881</v>
      </c>
      <c r="B121" s="978"/>
      <c r="C121" s="978"/>
      <c r="D121" s="978">
        <f t="shared" si="113"/>
        <v>0</v>
      </c>
      <c r="E121" s="978"/>
      <c r="F121" s="978"/>
      <c r="G121" s="978"/>
      <c r="H121" s="1020">
        <f t="shared" si="114"/>
        <v>0</v>
      </c>
      <c r="I121" s="228">
        <v>10</v>
      </c>
      <c r="J121" s="978">
        <f t="shared" si="108"/>
        <v>0</v>
      </c>
      <c r="K121" s="978">
        <f t="shared" si="109"/>
        <v>0</v>
      </c>
      <c r="L121" s="978"/>
      <c r="M121" s="978"/>
      <c r="N121" s="975"/>
      <c r="O121" s="978">
        <f t="shared" si="115"/>
        <v>0</v>
      </c>
      <c r="P121" s="975">
        <f t="shared" si="116"/>
        <v>0</v>
      </c>
      <c r="Q121" s="975"/>
      <c r="R121" s="979">
        <f t="shared" si="117"/>
        <v>0</v>
      </c>
    </row>
    <row r="122" spans="1:18" s="207" customFormat="1">
      <c r="A122" s="667" t="s">
        <v>882</v>
      </c>
      <c r="B122" s="978"/>
      <c r="C122" s="978"/>
      <c r="D122" s="978">
        <f t="shared" si="113"/>
        <v>0</v>
      </c>
      <c r="E122" s="978"/>
      <c r="F122" s="978"/>
      <c r="G122" s="978"/>
      <c r="H122" s="1020">
        <f t="shared" si="114"/>
        <v>0</v>
      </c>
      <c r="I122" s="228">
        <v>10</v>
      </c>
      <c r="J122" s="978">
        <f t="shared" si="108"/>
        <v>0</v>
      </c>
      <c r="K122" s="978">
        <f t="shared" si="109"/>
        <v>0</v>
      </c>
      <c r="L122" s="978"/>
      <c r="M122" s="978"/>
      <c r="N122" s="975"/>
      <c r="O122" s="978">
        <f t="shared" si="115"/>
        <v>0</v>
      </c>
      <c r="P122" s="975">
        <f t="shared" si="116"/>
        <v>0</v>
      </c>
      <c r="Q122" s="975"/>
      <c r="R122" s="979">
        <f t="shared" si="117"/>
        <v>0</v>
      </c>
    </row>
    <row r="123" spans="1:18" s="207" customFormat="1">
      <c r="A123" s="229" t="s">
        <v>883</v>
      </c>
      <c r="B123" s="978"/>
      <c r="C123" s="978"/>
      <c r="D123" s="978">
        <f t="shared" si="113"/>
        <v>0</v>
      </c>
      <c r="E123" s="978"/>
      <c r="F123" s="978"/>
      <c r="G123" s="978"/>
      <c r="H123" s="1020">
        <f t="shared" si="114"/>
        <v>0</v>
      </c>
      <c r="I123" s="228">
        <v>30</v>
      </c>
      <c r="J123" s="978">
        <f t="shared" si="108"/>
        <v>0</v>
      </c>
      <c r="K123" s="978">
        <f t="shared" si="109"/>
        <v>0</v>
      </c>
      <c r="L123" s="978"/>
      <c r="M123" s="978"/>
      <c r="N123" s="975"/>
      <c r="O123" s="978">
        <f t="shared" si="115"/>
        <v>0</v>
      </c>
      <c r="P123" s="975">
        <f t="shared" si="116"/>
        <v>0</v>
      </c>
      <c r="Q123" s="975"/>
      <c r="R123" s="979">
        <f t="shared" si="117"/>
        <v>0</v>
      </c>
    </row>
    <row r="124" spans="1:18" s="207" customFormat="1">
      <c r="A124" s="229" t="s">
        <v>884</v>
      </c>
      <c r="B124" s="978"/>
      <c r="C124" s="978"/>
      <c r="D124" s="978">
        <f t="shared" si="113"/>
        <v>0</v>
      </c>
      <c r="E124" s="978"/>
      <c r="F124" s="978"/>
      <c r="G124" s="978"/>
      <c r="H124" s="1020">
        <f t="shared" si="114"/>
        <v>0</v>
      </c>
      <c r="I124" s="228">
        <v>30</v>
      </c>
      <c r="J124" s="978">
        <f t="shared" si="108"/>
        <v>0</v>
      </c>
      <c r="K124" s="978">
        <f t="shared" si="109"/>
        <v>0</v>
      </c>
      <c r="L124" s="978"/>
      <c r="M124" s="978"/>
      <c r="N124" s="975"/>
      <c r="O124" s="978">
        <f t="shared" si="115"/>
        <v>0</v>
      </c>
      <c r="P124" s="975">
        <f t="shared" si="116"/>
        <v>0</v>
      </c>
      <c r="Q124" s="975"/>
      <c r="R124" s="979">
        <f t="shared" si="117"/>
        <v>0</v>
      </c>
    </row>
    <row r="125" spans="1:18" s="207" customFormat="1">
      <c r="A125" s="229" t="s">
        <v>885</v>
      </c>
      <c r="B125" s="978"/>
      <c r="C125" s="978"/>
      <c r="D125" s="978">
        <f t="shared" si="113"/>
        <v>0</v>
      </c>
      <c r="E125" s="978"/>
      <c r="F125" s="978"/>
      <c r="G125" s="978"/>
      <c r="H125" s="1020">
        <f t="shared" si="114"/>
        <v>0</v>
      </c>
      <c r="I125" s="228">
        <v>10</v>
      </c>
      <c r="J125" s="978">
        <f t="shared" si="108"/>
        <v>0</v>
      </c>
      <c r="K125" s="978">
        <f t="shared" si="109"/>
        <v>0</v>
      </c>
      <c r="L125" s="978"/>
      <c r="M125" s="978"/>
      <c r="N125" s="975"/>
      <c r="O125" s="978">
        <f t="shared" si="115"/>
        <v>0</v>
      </c>
      <c r="P125" s="975">
        <f t="shared" si="116"/>
        <v>0</v>
      </c>
      <c r="Q125" s="975"/>
      <c r="R125" s="979">
        <f t="shared" si="117"/>
        <v>0</v>
      </c>
    </row>
    <row r="126" spans="1:18" s="207" customFormat="1">
      <c r="A126" s="229" t="s">
        <v>886</v>
      </c>
      <c r="B126" s="978"/>
      <c r="C126" s="978"/>
      <c r="D126" s="978">
        <f t="shared" si="113"/>
        <v>0</v>
      </c>
      <c r="E126" s="978"/>
      <c r="F126" s="978"/>
      <c r="G126" s="978"/>
      <c r="H126" s="1020">
        <f t="shared" si="114"/>
        <v>0</v>
      </c>
      <c r="I126" s="228">
        <v>20</v>
      </c>
      <c r="J126" s="978">
        <f t="shared" si="108"/>
        <v>0</v>
      </c>
      <c r="K126" s="978">
        <f t="shared" si="109"/>
        <v>0</v>
      </c>
      <c r="L126" s="978"/>
      <c r="M126" s="978"/>
      <c r="N126" s="975"/>
      <c r="O126" s="978">
        <f t="shared" si="115"/>
        <v>0</v>
      </c>
      <c r="P126" s="975">
        <f t="shared" si="116"/>
        <v>0</v>
      </c>
      <c r="Q126" s="975"/>
      <c r="R126" s="979">
        <f t="shared" si="117"/>
        <v>0</v>
      </c>
    </row>
    <row r="127" spans="1:18" s="207" customFormat="1">
      <c r="A127" s="229" t="s">
        <v>887</v>
      </c>
      <c r="B127" s="978"/>
      <c r="C127" s="978"/>
      <c r="D127" s="978">
        <f t="shared" si="113"/>
        <v>0</v>
      </c>
      <c r="E127" s="978"/>
      <c r="F127" s="978"/>
      <c r="G127" s="978"/>
      <c r="H127" s="1020">
        <f t="shared" si="114"/>
        <v>0</v>
      </c>
      <c r="I127" s="228">
        <v>5</v>
      </c>
      <c r="J127" s="978">
        <f t="shared" si="108"/>
        <v>0</v>
      </c>
      <c r="K127" s="978">
        <f t="shared" si="109"/>
        <v>0</v>
      </c>
      <c r="L127" s="978"/>
      <c r="M127" s="978"/>
      <c r="N127" s="975"/>
      <c r="O127" s="978">
        <f t="shared" si="115"/>
        <v>0</v>
      </c>
      <c r="P127" s="975">
        <f t="shared" si="116"/>
        <v>0</v>
      </c>
      <c r="Q127" s="975"/>
      <c r="R127" s="979">
        <f t="shared" si="117"/>
        <v>0</v>
      </c>
    </row>
    <row r="128" spans="1:18" s="207" customFormat="1">
      <c r="A128" s="229" t="s">
        <v>888</v>
      </c>
      <c r="B128" s="978"/>
      <c r="C128" s="978"/>
      <c r="D128" s="978">
        <f t="shared" si="113"/>
        <v>0</v>
      </c>
      <c r="E128" s="978"/>
      <c r="F128" s="978"/>
      <c r="G128" s="978"/>
      <c r="H128" s="1020">
        <f t="shared" si="114"/>
        <v>0</v>
      </c>
      <c r="I128" s="228">
        <v>5</v>
      </c>
      <c r="J128" s="978">
        <f t="shared" si="108"/>
        <v>0</v>
      </c>
      <c r="K128" s="978">
        <f t="shared" si="109"/>
        <v>0</v>
      </c>
      <c r="L128" s="978"/>
      <c r="M128" s="978"/>
      <c r="N128" s="975"/>
      <c r="O128" s="978">
        <f t="shared" si="115"/>
        <v>0</v>
      </c>
      <c r="P128" s="975">
        <f t="shared" si="116"/>
        <v>0</v>
      </c>
      <c r="Q128" s="975"/>
      <c r="R128" s="979">
        <f t="shared" si="117"/>
        <v>0</v>
      </c>
    </row>
    <row r="129" spans="1:18" s="207" customFormat="1">
      <c r="A129" s="229" t="s">
        <v>889</v>
      </c>
      <c r="B129" s="978"/>
      <c r="C129" s="978"/>
      <c r="D129" s="978">
        <f t="shared" si="113"/>
        <v>0</v>
      </c>
      <c r="E129" s="978"/>
      <c r="F129" s="978"/>
      <c r="G129" s="978"/>
      <c r="H129" s="1020">
        <f t="shared" si="114"/>
        <v>0</v>
      </c>
      <c r="I129" s="228">
        <v>5</v>
      </c>
      <c r="J129" s="978">
        <f t="shared" si="108"/>
        <v>0</v>
      </c>
      <c r="K129" s="978">
        <f t="shared" si="109"/>
        <v>0</v>
      </c>
      <c r="L129" s="978"/>
      <c r="M129" s="978"/>
      <c r="N129" s="975"/>
      <c r="O129" s="978">
        <f t="shared" si="115"/>
        <v>0</v>
      </c>
      <c r="P129" s="975">
        <f t="shared" si="116"/>
        <v>0</v>
      </c>
      <c r="Q129" s="975"/>
      <c r="R129" s="979">
        <f t="shared" si="117"/>
        <v>0</v>
      </c>
    </row>
    <row r="130" spans="1:18" s="207" customFormat="1">
      <c r="A130" s="229" t="s">
        <v>890</v>
      </c>
      <c r="B130" s="978"/>
      <c r="C130" s="978"/>
      <c r="D130" s="978">
        <f t="shared" si="113"/>
        <v>0</v>
      </c>
      <c r="E130" s="978"/>
      <c r="F130" s="978"/>
      <c r="G130" s="978"/>
      <c r="H130" s="1020">
        <f t="shared" si="114"/>
        <v>0</v>
      </c>
      <c r="I130" s="228">
        <v>50</v>
      </c>
      <c r="J130" s="978">
        <f t="shared" si="108"/>
        <v>0</v>
      </c>
      <c r="K130" s="978">
        <f t="shared" si="109"/>
        <v>0</v>
      </c>
      <c r="L130" s="978"/>
      <c r="M130" s="978"/>
      <c r="N130" s="975"/>
      <c r="O130" s="978">
        <f t="shared" si="115"/>
        <v>0</v>
      </c>
      <c r="P130" s="975">
        <f t="shared" si="116"/>
        <v>0</v>
      </c>
      <c r="Q130" s="975"/>
      <c r="R130" s="979">
        <f t="shared" si="117"/>
        <v>0</v>
      </c>
    </row>
    <row r="131" spans="1:18" s="207" customFormat="1">
      <c r="A131" s="229" t="s">
        <v>891</v>
      </c>
      <c r="B131" s="978"/>
      <c r="C131" s="978"/>
      <c r="D131" s="978">
        <f t="shared" si="113"/>
        <v>0</v>
      </c>
      <c r="E131" s="978"/>
      <c r="F131" s="978"/>
      <c r="G131" s="978"/>
      <c r="H131" s="1020">
        <f t="shared" si="114"/>
        <v>0</v>
      </c>
      <c r="I131" s="228">
        <v>20</v>
      </c>
      <c r="J131" s="978">
        <f t="shared" si="108"/>
        <v>0</v>
      </c>
      <c r="K131" s="978">
        <f t="shared" si="109"/>
        <v>0</v>
      </c>
      <c r="L131" s="978"/>
      <c r="M131" s="978"/>
      <c r="N131" s="975"/>
      <c r="O131" s="978">
        <f t="shared" si="115"/>
        <v>0</v>
      </c>
      <c r="P131" s="975">
        <f t="shared" si="116"/>
        <v>0</v>
      </c>
      <c r="Q131" s="975"/>
      <c r="R131" s="979">
        <f t="shared" si="117"/>
        <v>0</v>
      </c>
    </row>
    <row r="132" spans="1:18" s="207" customFormat="1">
      <c r="A132" s="229" t="s">
        <v>892</v>
      </c>
      <c r="B132" s="978"/>
      <c r="C132" s="978"/>
      <c r="D132" s="978">
        <f t="shared" si="113"/>
        <v>0</v>
      </c>
      <c r="E132" s="978"/>
      <c r="F132" s="978"/>
      <c r="G132" s="978"/>
      <c r="H132" s="1020">
        <f t="shared" si="114"/>
        <v>0</v>
      </c>
      <c r="I132" s="228">
        <v>10</v>
      </c>
      <c r="J132" s="978">
        <f t="shared" si="108"/>
        <v>0</v>
      </c>
      <c r="K132" s="978">
        <f t="shared" si="109"/>
        <v>0</v>
      </c>
      <c r="L132" s="978"/>
      <c r="M132" s="978"/>
      <c r="N132" s="975"/>
      <c r="O132" s="978">
        <f t="shared" si="115"/>
        <v>0</v>
      </c>
      <c r="P132" s="975">
        <f t="shared" si="116"/>
        <v>0</v>
      </c>
      <c r="Q132" s="975"/>
      <c r="R132" s="979">
        <f t="shared" si="117"/>
        <v>0</v>
      </c>
    </row>
    <row r="133" spans="1:18">
      <c r="A133" s="229" t="s">
        <v>893</v>
      </c>
      <c r="B133" s="978"/>
      <c r="C133" s="978"/>
      <c r="D133" s="978">
        <f t="shared" si="113"/>
        <v>0</v>
      </c>
      <c r="E133" s="978"/>
      <c r="F133" s="978"/>
      <c r="G133" s="978"/>
      <c r="H133" s="1020">
        <f t="shared" si="114"/>
        <v>0</v>
      </c>
      <c r="I133" s="228">
        <v>10</v>
      </c>
      <c r="J133" s="978">
        <f t="shared" si="108"/>
        <v>0</v>
      </c>
      <c r="K133" s="978">
        <f t="shared" si="109"/>
        <v>0</v>
      </c>
      <c r="L133" s="978"/>
      <c r="M133" s="978"/>
      <c r="N133" s="975"/>
      <c r="O133" s="978">
        <f t="shared" si="115"/>
        <v>0</v>
      </c>
      <c r="P133" s="975">
        <f t="shared" si="116"/>
        <v>0</v>
      </c>
      <c r="Q133" s="975"/>
      <c r="R133" s="979">
        <f t="shared" si="117"/>
        <v>0</v>
      </c>
    </row>
    <row r="134" spans="1:18">
      <c r="A134" s="229" t="s">
        <v>212</v>
      </c>
      <c r="B134" s="978"/>
      <c r="C134" s="978"/>
      <c r="D134" s="978">
        <f t="shared" si="113"/>
        <v>0</v>
      </c>
      <c r="E134" s="978"/>
      <c r="F134" s="978"/>
      <c r="G134" s="978"/>
      <c r="H134" s="1020">
        <f t="shared" si="114"/>
        <v>0</v>
      </c>
      <c r="I134" s="228">
        <v>10</v>
      </c>
      <c r="J134" s="978">
        <f t="shared" si="108"/>
        <v>0</v>
      </c>
      <c r="K134" s="978">
        <f t="shared" si="109"/>
        <v>0</v>
      </c>
      <c r="L134" s="978"/>
      <c r="M134" s="978"/>
      <c r="N134" s="975"/>
      <c r="O134" s="978">
        <f t="shared" si="115"/>
        <v>0</v>
      </c>
      <c r="P134" s="975">
        <f t="shared" si="116"/>
        <v>0</v>
      </c>
      <c r="Q134" s="975"/>
      <c r="R134" s="979">
        <f t="shared" si="117"/>
        <v>0</v>
      </c>
    </row>
    <row r="135" spans="1:18">
      <c r="A135" s="229" t="s">
        <v>214</v>
      </c>
      <c r="B135" s="978"/>
      <c r="C135" s="978"/>
      <c r="D135" s="978">
        <f t="shared" si="113"/>
        <v>0</v>
      </c>
      <c r="E135" s="978"/>
      <c r="F135" s="978"/>
      <c r="G135" s="978"/>
      <c r="H135" s="1020">
        <f t="shared" si="114"/>
        <v>0</v>
      </c>
      <c r="I135" s="228">
        <v>40</v>
      </c>
      <c r="J135" s="978">
        <f t="shared" si="108"/>
        <v>0</v>
      </c>
      <c r="K135" s="978">
        <f t="shared" si="109"/>
        <v>0</v>
      </c>
      <c r="L135" s="978"/>
      <c r="M135" s="978"/>
      <c r="N135" s="975"/>
      <c r="O135" s="978">
        <f t="shared" si="115"/>
        <v>0</v>
      </c>
      <c r="P135" s="975">
        <f t="shared" si="116"/>
        <v>0</v>
      </c>
      <c r="Q135" s="975"/>
      <c r="R135" s="979">
        <f t="shared" si="117"/>
        <v>0</v>
      </c>
    </row>
    <row r="136" spans="1:18">
      <c r="A136" s="229" t="s">
        <v>213</v>
      </c>
      <c r="B136" s="978"/>
      <c r="C136" s="978"/>
      <c r="D136" s="978">
        <f t="shared" si="113"/>
        <v>0</v>
      </c>
      <c r="E136" s="978"/>
      <c r="F136" s="978"/>
      <c r="G136" s="978"/>
      <c r="H136" s="1020">
        <f t="shared" si="114"/>
        <v>0</v>
      </c>
      <c r="I136" s="228">
        <v>30</v>
      </c>
      <c r="J136" s="978">
        <f t="shared" si="108"/>
        <v>0</v>
      </c>
      <c r="K136" s="978">
        <f t="shared" si="109"/>
        <v>0</v>
      </c>
      <c r="L136" s="978"/>
      <c r="M136" s="978"/>
      <c r="N136" s="975"/>
      <c r="O136" s="978">
        <f t="shared" si="115"/>
        <v>0</v>
      </c>
      <c r="P136" s="975">
        <f t="shared" si="116"/>
        <v>0</v>
      </c>
      <c r="Q136" s="975"/>
      <c r="R136" s="979">
        <f t="shared" si="117"/>
        <v>0</v>
      </c>
    </row>
    <row r="137" spans="1:18">
      <c r="A137" s="229" t="s">
        <v>894</v>
      </c>
      <c r="B137" s="978"/>
      <c r="C137" s="978"/>
      <c r="D137" s="978">
        <f t="shared" si="113"/>
        <v>0</v>
      </c>
      <c r="E137" s="978"/>
      <c r="F137" s="978"/>
      <c r="G137" s="978"/>
      <c r="H137" s="1020">
        <f t="shared" si="114"/>
        <v>0</v>
      </c>
      <c r="I137" s="228">
        <v>20</v>
      </c>
      <c r="J137" s="978">
        <f t="shared" si="108"/>
        <v>0</v>
      </c>
      <c r="K137" s="978">
        <f t="shared" si="109"/>
        <v>0</v>
      </c>
      <c r="L137" s="978"/>
      <c r="M137" s="978"/>
      <c r="N137" s="975"/>
      <c r="O137" s="978">
        <f t="shared" si="115"/>
        <v>0</v>
      </c>
      <c r="P137" s="975">
        <f t="shared" si="116"/>
        <v>0</v>
      </c>
      <c r="Q137" s="975"/>
      <c r="R137" s="979">
        <f t="shared" si="117"/>
        <v>0</v>
      </c>
    </row>
    <row r="138" spans="1:18">
      <c r="A138" s="229" t="s">
        <v>895</v>
      </c>
      <c r="B138" s="978"/>
      <c r="C138" s="978"/>
      <c r="D138" s="978">
        <f t="shared" si="113"/>
        <v>0</v>
      </c>
      <c r="E138" s="978"/>
      <c r="F138" s="978"/>
      <c r="G138" s="978"/>
      <c r="H138" s="1020">
        <f t="shared" si="114"/>
        <v>0</v>
      </c>
      <c r="I138" s="228">
        <v>20</v>
      </c>
      <c r="J138" s="978">
        <f t="shared" si="108"/>
        <v>0</v>
      </c>
      <c r="K138" s="978">
        <f t="shared" si="109"/>
        <v>0</v>
      </c>
      <c r="L138" s="978"/>
      <c r="M138" s="978"/>
      <c r="N138" s="975"/>
      <c r="O138" s="978">
        <f t="shared" si="115"/>
        <v>0</v>
      </c>
      <c r="P138" s="975">
        <f t="shared" si="116"/>
        <v>0</v>
      </c>
      <c r="Q138" s="975"/>
      <c r="R138" s="979">
        <f t="shared" si="117"/>
        <v>0</v>
      </c>
    </row>
    <row r="139" spans="1:18">
      <c r="A139" s="229" t="s">
        <v>896</v>
      </c>
      <c r="B139" s="978"/>
      <c r="C139" s="978"/>
      <c r="D139" s="978">
        <f t="shared" si="113"/>
        <v>0</v>
      </c>
      <c r="E139" s="978"/>
      <c r="F139" s="978"/>
      <c r="G139" s="978"/>
      <c r="H139" s="1020">
        <f t="shared" si="114"/>
        <v>0</v>
      </c>
      <c r="I139" s="228">
        <v>20</v>
      </c>
      <c r="J139" s="978">
        <f t="shared" si="108"/>
        <v>0</v>
      </c>
      <c r="K139" s="978">
        <f t="shared" si="109"/>
        <v>0</v>
      </c>
      <c r="L139" s="978"/>
      <c r="M139" s="978"/>
      <c r="N139" s="975"/>
      <c r="O139" s="978">
        <f t="shared" si="115"/>
        <v>0</v>
      </c>
      <c r="P139" s="975">
        <f t="shared" si="116"/>
        <v>0</v>
      </c>
      <c r="Q139" s="975"/>
      <c r="R139" s="979">
        <f t="shared" si="117"/>
        <v>0</v>
      </c>
    </row>
    <row r="140" spans="1:18">
      <c r="A140" s="229" t="s">
        <v>897</v>
      </c>
      <c r="B140" s="978"/>
      <c r="C140" s="978"/>
      <c r="D140" s="978">
        <f t="shared" si="113"/>
        <v>0</v>
      </c>
      <c r="E140" s="978"/>
      <c r="F140" s="978"/>
      <c r="G140" s="978"/>
      <c r="H140" s="1020">
        <f t="shared" si="114"/>
        <v>0</v>
      </c>
      <c r="I140" s="228">
        <v>20</v>
      </c>
      <c r="J140" s="978">
        <f t="shared" si="108"/>
        <v>0</v>
      </c>
      <c r="K140" s="978">
        <f t="shared" si="109"/>
        <v>0</v>
      </c>
      <c r="L140" s="978"/>
      <c r="M140" s="978"/>
      <c r="N140" s="975"/>
      <c r="O140" s="978">
        <f t="shared" si="115"/>
        <v>0</v>
      </c>
      <c r="P140" s="975">
        <f t="shared" si="116"/>
        <v>0</v>
      </c>
      <c r="Q140" s="975"/>
      <c r="R140" s="979">
        <f t="shared" si="117"/>
        <v>0</v>
      </c>
    </row>
    <row r="141" spans="1:18">
      <c r="A141" s="229" t="s">
        <v>898</v>
      </c>
      <c r="B141" s="978"/>
      <c r="C141" s="978"/>
      <c r="D141" s="978">
        <f t="shared" si="113"/>
        <v>0</v>
      </c>
      <c r="E141" s="978"/>
      <c r="F141" s="978"/>
      <c r="G141" s="978"/>
      <c r="H141" s="1020">
        <f t="shared" si="114"/>
        <v>0</v>
      </c>
      <c r="I141" s="228">
        <v>30</v>
      </c>
      <c r="J141" s="978">
        <f t="shared" si="108"/>
        <v>0</v>
      </c>
      <c r="K141" s="978">
        <f t="shared" si="109"/>
        <v>0</v>
      </c>
      <c r="L141" s="978"/>
      <c r="M141" s="978"/>
      <c r="N141" s="975"/>
      <c r="O141" s="978">
        <f t="shared" si="115"/>
        <v>0</v>
      </c>
      <c r="P141" s="975">
        <f t="shared" si="116"/>
        <v>0</v>
      </c>
      <c r="Q141" s="975"/>
      <c r="R141" s="979">
        <f t="shared" si="117"/>
        <v>0</v>
      </c>
    </row>
    <row r="142" spans="1:18">
      <c r="A142" s="229" t="s">
        <v>899</v>
      </c>
      <c r="B142" s="978"/>
      <c r="C142" s="978"/>
      <c r="D142" s="978">
        <f t="shared" si="113"/>
        <v>0</v>
      </c>
      <c r="E142" s="978"/>
      <c r="F142" s="978"/>
      <c r="G142" s="978"/>
      <c r="H142" s="1020">
        <f t="shared" si="114"/>
        <v>0</v>
      </c>
      <c r="I142" s="228">
        <v>7</v>
      </c>
      <c r="J142" s="978">
        <f t="shared" si="108"/>
        <v>0</v>
      </c>
      <c r="K142" s="978">
        <f t="shared" si="109"/>
        <v>0</v>
      </c>
      <c r="L142" s="978"/>
      <c r="M142" s="978"/>
      <c r="N142" s="975"/>
      <c r="O142" s="978">
        <f t="shared" si="115"/>
        <v>0</v>
      </c>
      <c r="P142" s="975">
        <f t="shared" si="116"/>
        <v>0</v>
      </c>
      <c r="Q142" s="975"/>
      <c r="R142" s="979">
        <f t="shared" si="117"/>
        <v>0</v>
      </c>
    </row>
    <row r="143" spans="1:18">
      <c r="A143" s="230" t="s">
        <v>767</v>
      </c>
      <c r="B143" s="994">
        <f t="shared" ref="B143:C143" si="118">SUM(B113:B142)</f>
        <v>0</v>
      </c>
      <c r="C143" s="994">
        <f t="shared" si="118"/>
        <v>0</v>
      </c>
      <c r="D143" s="994">
        <f>SUM(D113:D142)</f>
        <v>0</v>
      </c>
      <c r="E143" s="994">
        <f t="shared" ref="E143" si="119">SUM(E113:E142)</f>
        <v>0</v>
      </c>
      <c r="F143" s="994">
        <f t="shared" ref="F143:G143" si="120">SUM(F113:F142)</f>
        <v>0</v>
      </c>
      <c r="G143" s="994">
        <f t="shared" si="120"/>
        <v>0</v>
      </c>
      <c r="H143" s="994">
        <f t="shared" ref="H143" si="121">SUM(H113:H142)</f>
        <v>0</v>
      </c>
      <c r="I143" s="253"/>
      <c r="J143" s="994">
        <f>SUM(J113:J142)</f>
        <v>0</v>
      </c>
      <c r="K143" s="994">
        <f>SUM(K113:K142)</f>
        <v>0</v>
      </c>
      <c r="L143" s="994">
        <f t="shared" ref="L143:Q143" si="122">SUM(L113:L142)</f>
        <v>0</v>
      </c>
      <c r="M143" s="994">
        <f t="shared" si="122"/>
        <v>0</v>
      </c>
      <c r="N143" s="994">
        <f t="shared" si="122"/>
        <v>0</v>
      </c>
      <c r="O143" s="994">
        <f t="shared" si="122"/>
        <v>0</v>
      </c>
      <c r="P143" s="994">
        <f t="shared" si="122"/>
        <v>0</v>
      </c>
      <c r="Q143" s="994">
        <f t="shared" si="122"/>
        <v>0</v>
      </c>
      <c r="R143" s="995">
        <f>SUM(R113:R142)</f>
        <v>0</v>
      </c>
    </row>
    <row r="144" spans="1:18">
      <c r="A144" s="229"/>
      <c r="B144" s="975"/>
      <c r="C144" s="975"/>
      <c r="D144" s="975"/>
      <c r="E144" s="975"/>
      <c r="F144" s="975"/>
      <c r="G144" s="975"/>
      <c r="H144" s="1021"/>
      <c r="I144" s="228"/>
      <c r="J144" s="975"/>
      <c r="K144" s="975"/>
      <c r="L144" s="975"/>
      <c r="M144" s="975"/>
      <c r="N144" s="975"/>
      <c r="O144" s="975"/>
      <c r="P144" s="975"/>
      <c r="Q144" s="975"/>
      <c r="R144" s="976"/>
    </row>
    <row r="145" spans="1:18">
      <c r="A145" s="232" t="s">
        <v>804</v>
      </c>
      <c r="B145" s="975"/>
      <c r="C145" s="975"/>
      <c r="D145" s="975"/>
      <c r="E145" s="975"/>
      <c r="F145" s="975"/>
      <c r="G145" s="975"/>
      <c r="H145" s="1021"/>
      <c r="I145" s="228"/>
      <c r="J145" s="975"/>
      <c r="K145" s="975"/>
      <c r="L145" s="975"/>
      <c r="M145" s="975"/>
      <c r="N145" s="975"/>
      <c r="O145" s="975"/>
      <c r="P145" s="975"/>
      <c r="Q145" s="975"/>
      <c r="R145" s="976"/>
    </row>
    <row r="146" spans="1:18">
      <c r="A146" s="229" t="s">
        <v>900</v>
      </c>
      <c r="B146" s="978"/>
      <c r="C146" s="978"/>
      <c r="D146" s="978">
        <f t="shared" ref="D146" si="123">B146+C146</f>
        <v>0</v>
      </c>
      <c r="E146" s="978"/>
      <c r="F146" s="978"/>
      <c r="G146" s="978"/>
      <c r="H146" s="1020">
        <f t="shared" ref="H146" si="124">D146+E146+F146-G146</f>
        <v>0</v>
      </c>
      <c r="I146" s="228">
        <v>20</v>
      </c>
      <c r="J146" s="978">
        <f t="shared" ref="J146:J169" si="125">H146/I146</f>
        <v>0</v>
      </c>
      <c r="K146" s="978">
        <f t="shared" ref="K146:K169" si="126">J146/4</f>
        <v>0</v>
      </c>
      <c r="L146" s="978"/>
      <c r="M146" s="978"/>
      <c r="N146" s="975"/>
      <c r="O146" s="978">
        <f t="shared" ref="O146" si="127">L146+M146-N146</f>
        <v>0</v>
      </c>
      <c r="P146" s="975">
        <f t="shared" ref="P146" si="128">J146+O146</f>
        <v>0</v>
      </c>
      <c r="Q146" s="975"/>
      <c r="R146" s="979">
        <f t="shared" ref="R146" si="129">H146-P146-Q146</f>
        <v>0</v>
      </c>
    </row>
    <row r="147" spans="1:18">
      <c r="A147" s="229" t="s">
        <v>901</v>
      </c>
      <c r="B147" s="978"/>
      <c r="C147" s="978"/>
      <c r="D147" s="978">
        <f t="shared" ref="D147:D152" si="130">B147+C147</f>
        <v>0</v>
      </c>
      <c r="E147" s="978"/>
      <c r="F147" s="978"/>
      <c r="G147" s="978"/>
      <c r="H147" s="1020">
        <f t="shared" ref="H147:H152" si="131">D147+E147+F147-G147</f>
        <v>0</v>
      </c>
      <c r="I147" s="228">
        <v>20</v>
      </c>
      <c r="J147" s="978">
        <f t="shared" si="125"/>
        <v>0</v>
      </c>
      <c r="K147" s="978">
        <f t="shared" si="126"/>
        <v>0</v>
      </c>
      <c r="L147" s="978"/>
      <c r="M147" s="978"/>
      <c r="N147" s="975"/>
      <c r="O147" s="978">
        <f t="shared" ref="O147:O169" si="132">L147+M147-N147</f>
        <v>0</v>
      </c>
      <c r="P147" s="975">
        <f t="shared" ref="P147:P169" si="133">J147+O147</f>
        <v>0</v>
      </c>
      <c r="Q147" s="975"/>
      <c r="R147" s="979">
        <f t="shared" ref="R147:R169" si="134">H147-P147-Q147</f>
        <v>0</v>
      </c>
    </row>
    <row r="148" spans="1:18">
      <c r="A148" s="229" t="s">
        <v>902</v>
      </c>
      <c r="B148" s="978"/>
      <c r="C148" s="978"/>
      <c r="D148" s="978">
        <f t="shared" si="130"/>
        <v>0</v>
      </c>
      <c r="E148" s="978"/>
      <c r="F148" s="978"/>
      <c r="G148" s="978"/>
      <c r="H148" s="1020">
        <f t="shared" si="131"/>
        <v>0</v>
      </c>
      <c r="I148" s="228">
        <v>3</v>
      </c>
      <c r="J148" s="978">
        <f t="shared" si="125"/>
        <v>0</v>
      </c>
      <c r="K148" s="978">
        <f t="shared" si="126"/>
        <v>0</v>
      </c>
      <c r="L148" s="978"/>
      <c r="M148" s="978"/>
      <c r="N148" s="975"/>
      <c r="O148" s="978">
        <f t="shared" si="132"/>
        <v>0</v>
      </c>
      <c r="P148" s="975">
        <f t="shared" si="133"/>
        <v>0</v>
      </c>
      <c r="Q148" s="975"/>
      <c r="R148" s="979">
        <f t="shared" si="134"/>
        <v>0</v>
      </c>
    </row>
    <row r="149" spans="1:18">
      <c r="A149" s="229" t="s">
        <v>903</v>
      </c>
      <c r="B149" s="978">
        <v>11000</v>
      </c>
      <c r="C149" s="978"/>
      <c r="D149" s="978">
        <f t="shared" si="130"/>
        <v>11000</v>
      </c>
      <c r="E149" s="978"/>
      <c r="F149" s="978"/>
      <c r="G149" s="978"/>
      <c r="H149" s="1020">
        <f t="shared" si="131"/>
        <v>11000</v>
      </c>
      <c r="I149" s="228">
        <v>5</v>
      </c>
      <c r="J149" s="978">
        <f t="shared" si="125"/>
        <v>2200</v>
      </c>
      <c r="K149" s="978">
        <f t="shared" si="126"/>
        <v>550</v>
      </c>
      <c r="L149" s="978">
        <v>2200</v>
      </c>
      <c r="M149" s="978"/>
      <c r="N149" s="975">
        <v>0</v>
      </c>
      <c r="O149" s="978">
        <f t="shared" si="132"/>
        <v>2200</v>
      </c>
      <c r="P149" s="975">
        <f t="shared" si="133"/>
        <v>4400</v>
      </c>
      <c r="Q149" s="975"/>
      <c r="R149" s="979">
        <f t="shared" si="134"/>
        <v>6600</v>
      </c>
    </row>
    <row r="150" spans="1:18">
      <c r="A150" s="229" t="s">
        <v>411</v>
      </c>
      <c r="B150" s="978">
        <v>294700</v>
      </c>
      <c r="C150" s="978"/>
      <c r="D150" s="978">
        <f t="shared" si="130"/>
        <v>294700</v>
      </c>
      <c r="E150" s="978"/>
      <c r="F150" s="978">
        <v>494784.74</v>
      </c>
      <c r="G150" s="978"/>
      <c r="H150" s="1020">
        <f t="shared" si="131"/>
        <v>789484.74</v>
      </c>
      <c r="I150" s="228">
        <v>8</v>
      </c>
      <c r="J150" s="978">
        <f t="shared" si="125"/>
        <v>98685.592499999999</v>
      </c>
      <c r="K150" s="978">
        <f t="shared" si="126"/>
        <v>24671.398125</v>
      </c>
      <c r="L150" s="978">
        <v>36012.5</v>
      </c>
      <c r="M150" s="978">
        <v>825</v>
      </c>
      <c r="N150" s="975"/>
      <c r="O150" s="978">
        <f t="shared" si="132"/>
        <v>36837.5</v>
      </c>
      <c r="P150" s="975">
        <f t="shared" si="133"/>
        <v>135523.0925</v>
      </c>
      <c r="Q150" s="975"/>
      <c r="R150" s="979">
        <f t="shared" si="134"/>
        <v>653961.64749999996</v>
      </c>
    </row>
    <row r="151" spans="1:18">
      <c r="A151" s="229" t="s">
        <v>412</v>
      </c>
      <c r="B151" s="978"/>
      <c r="C151" s="978"/>
      <c r="D151" s="978">
        <f t="shared" si="130"/>
        <v>0</v>
      </c>
      <c r="E151" s="978"/>
      <c r="F151" s="978"/>
      <c r="G151" s="978"/>
      <c r="H151" s="1020">
        <f t="shared" si="131"/>
        <v>0</v>
      </c>
      <c r="I151" s="228">
        <v>5</v>
      </c>
      <c r="J151" s="978">
        <f t="shared" si="125"/>
        <v>0</v>
      </c>
      <c r="K151" s="978">
        <f t="shared" si="126"/>
        <v>0</v>
      </c>
      <c r="L151" s="978"/>
      <c r="M151" s="978"/>
      <c r="N151" s="975"/>
      <c r="O151" s="978">
        <f t="shared" si="132"/>
        <v>0</v>
      </c>
      <c r="P151" s="975">
        <f t="shared" si="133"/>
        <v>0</v>
      </c>
      <c r="Q151" s="975"/>
      <c r="R151" s="979">
        <f t="shared" si="134"/>
        <v>0</v>
      </c>
    </row>
    <row r="152" spans="1:18">
      <c r="A152" s="229" t="s">
        <v>904</v>
      </c>
      <c r="B152" s="978"/>
      <c r="C152" s="978"/>
      <c r="D152" s="978">
        <f t="shared" si="130"/>
        <v>0</v>
      </c>
      <c r="E152" s="978"/>
      <c r="F152" s="978"/>
      <c r="G152" s="978"/>
      <c r="H152" s="1020">
        <f t="shared" si="131"/>
        <v>0</v>
      </c>
      <c r="I152" s="228">
        <v>7</v>
      </c>
      <c r="J152" s="978">
        <f t="shared" si="125"/>
        <v>0</v>
      </c>
      <c r="K152" s="978">
        <f t="shared" si="126"/>
        <v>0</v>
      </c>
      <c r="L152" s="978"/>
      <c r="M152" s="978"/>
      <c r="N152" s="975"/>
      <c r="O152" s="978">
        <f t="shared" si="132"/>
        <v>0</v>
      </c>
      <c r="P152" s="975">
        <f t="shared" si="133"/>
        <v>0</v>
      </c>
      <c r="Q152" s="975"/>
      <c r="R152" s="979">
        <f t="shared" si="134"/>
        <v>0</v>
      </c>
    </row>
    <row r="153" spans="1:18">
      <c r="A153" s="229" t="s">
        <v>414</v>
      </c>
      <c r="B153" s="978"/>
      <c r="C153" s="978"/>
      <c r="D153" s="978">
        <f t="shared" ref="D153:D169" si="135">B153+C153</f>
        <v>0</v>
      </c>
      <c r="E153" s="978"/>
      <c r="F153" s="978"/>
      <c r="G153" s="978"/>
      <c r="H153" s="1020">
        <f t="shared" ref="H153:H169" si="136">D153+E153+F153-G153</f>
        <v>0</v>
      </c>
      <c r="I153" s="228">
        <v>10</v>
      </c>
      <c r="J153" s="978">
        <f t="shared" si="125"/>
        <v>0</v>
      </c>
      <c r="K153" s="978">
        <f t="shared" si="126"/>
        <v>0</v>
      </c>
      <c r="L153" s="978"/>
      <c r="M153" s="978"/>
      <c r="N153" s="975"/>
      <c r="O153" s="978">
        <f t="shared" si="132"/>
        <v>0</v>
      </c>
      <c r="P153" s="975">
        <f t="shared" si="133"/>
        <v>0</v>
      </c>
      <c r="Q153" s="975"/>
      <c r="R153" s="979">
        <f t="shared" si="134"/>
        <v>0</v>
      </c>
    </row>
    <row r="154" spans="1:18">
      <c r="A154" s="229" t="s">
        <v>415</v>
      </c>
      <c r="B154" s="978"/>
      <c r="C154" s="978"/>
      <c r="D154" s="978">
        <f t="shared" si="135"/>
        <v>0</v>
      </c>
      <c r="E154" s="978"/>
      <c r="F154" s="978"/>
      <c r="G154" s="978"/>
      <c r="H154" s="1020">
        <f t="shared" si="136"/>
        <v>0</v>
      </c>
      <c r="I154" s="228">
        <v>5</v>
      </c>
      <c r="J154" s="978">
        <f t="shared" si="125"/>
        <v>0</v>
      </c>
      <c r="K154" s="978">
        <f t="shared" si="126"/>
        <v>0</v>
      </c>
      <c r="L154" s="978"/>
      <c r="M154" s="978"/>
      <c r="N154" s="975"/>
      <c r="O154" s="978">
        <f t="shared" si="132"/>
        <v>0</v>
      </c>
      <c r="P154" s="975">
        <f t="shared" si="133"/>
        <v>0</v>
      </c>
      <c r="Q154" s="975"/>
      <c r="R154" s="979">
        <f t="shared" si="134"/>
        <v>0</v>
      </c>
    </row>
    <row r="155" spans="1:18">
      <c r="A155" s="229" t="s">
        <v>905</v>
      </c>
      <c r="B155" s="978"/>
      <c r="C155" s="978"/>
      <c r="D155" s="978">
        <f t="shared" si="135"/>
        <v>0</v>
      </c>
      <c r="E155" s="978"/>
      <c r="F155" s="978">
        <v>2132826.2000000002</v>
      </c>
      <c r="G155" s="978"/>
      <c r="H155" s="1020">
        <f t="shared" si="136"/>
        <v>2132826.2000000002</v>
      </c>
      <c r="I155" s="228">
        <v>10</v>
      </c>
      <c r="J155" s="978">
        <f t="shared" si="125"/>
        <v>213282.62000000002</v>
      </c>
      <c r="K155" s="978">
        <f t="shared" si="126"/>
        <v>53320.655000000006</v>
      </c>
      <c r="L155" s="978"/>
      <c r="M155" s="978"/>
      <c r="N155" s="975"/>
      <c r="O155" s="978">
        <f t="shared" si="132"/>
        <v>0</v>
      </c>
      <c r="P155" s="975">
        <f t="shared" si="133"/>
        <v>213282.62000000002</v>
      </c>
      <c r="Q155" s="975"/>
      <c r="R155" s="979">
        <f t="shared" si="134"/>
        <v>1919543.58</v>
      </c>
    </row>
    <row r="156" spans="1:18">
      <c r="A156" s="229" t="s">
        <v>417</v>
      </c>
      <c r="B156" s="978"/>
      <c r="C156" s="978"/>
      <c r="D156" s="978">
        <f t="shared" si="135"/>
        <v>0</v>
      </c>
      <c r="E156" s="978"/>
      <c r="F156" s="978"/>
      <c r="G156" s="978"/>
      <c r="H156" s="1020">
        <f t="shared" si="136"/>
        <v>0</v>
      </c>
      <c r="I156" s="228">
        <v>7</v>
      </c>
      <c r="J156" s="978">
        <f t="shared" si="125"/>
        <v>0</v>
      </c>
      <c r="K156" s="978">
        <f t="shared" si="126"/>
        <v>0</v>
      </c>
      <c r="L156" s="978"/>
      <c r="M156" s="978"/>
      <c r="N156" s="975"/>
      <c r="O156" s="978">
        <f t="shared" si="132"/>
        <v>0</v>
      </c>
      <c r="P156" s="975">
        <f t="shared" si="133"/>
        <v>0</v>
      </c>
      <c r="Q156" s="975"/>
      <c r="R156" s="979">
        <f t="shared" si="134"/>
        <v>0</v>
      </c>
    </row>
    <row r="157" spans="1:18">
      <c r="A157" s="229" t="s">
        <v>419</v>
      </c>
      <c r="B157" s="978"/>
      <c r="C157" s="978"/>
      <c r="D157" s="978">
        <f t="shared" si="135"/>
        <v>0</v>
      </c>
      <c r="E157" s="978"/>
      <c r="F157" s="978">
        <v>1148444.8700000001</v>
      </c>
      <c r="G157" s="978"/>
      <c r="H157" s="1020">
        <f t="shared" si="136"/>
        <v>1148444.8700000001</v>
      </c>
      <c r="I157" s="228">
        <v>10</v>
      </c>
      <c r="J157" s="978">
        <f t="shared" si="125"/>
        <v>114844.48700000001</v>
      </c>
      <c r="K157" s="978">
        <f t="shared" si="126"/>
        <v>28711.121750000002</v>
      </c>
      <c r="L157" s="978"/>
      <c r="M157" s="978"/>
      <c r="N157" s="975"/>
      <c r="O157" s="978">
        <f t="shared" si="132"/>
        <v>0</v>
      </c>
      <c r="P157" s="975">
        <f t="shared" si="133"/>
        <v>114844.48700000001</v>
      </c>
      <c r="Q157" s="975"/>
      <c r="R157" s="979">
        <f t="shared" si="134"/>
        <v>1033600.3830000001</v>
      </c>
    </row>
    <row r="158" spans="1:18">
      <c r="A158" s="229" t="s">
        <v>906</v>
      </c>
      <c r="B158" s="978"/>
      <c r="C158" s="978"/>
      <c r="D158" s="978">
        <f t="shared" si="135"/>
        <v>0</v>
      </c>
      <c r="E158" s="978"/>
      <c r="F158" s="978"/>
      <c r="G158" s="978"/>
      <c r="H158" s="1020">
        <f t="shared" si="136"/>
        <v>0</v>
      </c>
      <c r="I158" s="228">
        <v>10</v>
      </c>
      <c r="J158" s="978">
        <f t="shared" si="125"/>
        <v>0</v>
      </c>
      <c r="K158" s="978">
        <f t="shared" si="126"/>
        <v>0</v>
      </c>
      <c r="L158" s="978"/>
      <c r="M158" s="978"/>
      <c r="N158" s="975"/>
      <c r="O158" s="978">
        <f t="shared" si="132"/>
        <v>0</v>
      </c>
      <c r="P158" s="975">
        <f t="shared" si="133"/>
        <v>0</v>
      </c>
      <c r="Q158" s="975"/>
      <c r="R158" s="979">
        <f t="shared" si="134"/>
        <v>0</v>
      </c>
    </row>
    <row r="159" spans="1:18">
      <c r="A159" s="229" t="s">
        <v>907</v>
      </c>
      <c r="B159" s="978"/>
      <c r="C159" s="978"/>
      <c r="D159" s="978">
        <f t="shared" si="135"/>
        <v>0</v>
      </c>
      <c r="E159" s="978"/>
      <c r="F159" s="978"/>
      <c r="G159" s="978"/>
      <c r="H159" s="1020">
        <f t="shared" si="136"/>
        <v>0</v>
      </c>
      <c r="I159" s="228">
        <v>10</v>
      </c>
      <c r="J159" s="978">
        <f t="shared" si="125"/>
        <v>0</v>
      </c>
      <c r="K159" s="978">
        <f t="shared" si="126"/>
        <v>0</v>
      </c>
      <c r="L159" s="978"/>
      <c r="M159" s="978"/>
      <c r="N159" s="975"/>
      <c r="O159" s="978">
        <f t="shared" si="132"/>
        <v>0</v>
      </c>
      <c r="P159" s="975">
        <f t="shared" si="133"/>
        <v>0</v>
      </c>
      <c r="Q159" s="975"/>
      <c r="R159" s="979">
        <f t="shared" si="134"/>
        <v>0</v>
      </c>
    </row>
    <row r="160" spans="1:18">
      <c r="A160" s="229" t="s">
        <v>409</v>
      </c>
      <c r="B160" s="978"/>
      <c r="C160" s="978"/>
      <c r="D160" s="978">
        <f t="shared" si="135"/>
        <v>0</v>
      </c>
      <c r="E160" s="978"/>
      <c r="F160" s="978"/>
      <c r="G160" s="978"/>
      <c r="H160" s="1020">
        <f t="shared" si="136"/>
        <v>0</v>
      </c>
      <c r="I160" s="228">
        <v>5</v>
      </c>
      <c r="J160" s="978">
        <f t="shared" si="125"/>
        <v>0</v>
      </c>
      <c r="K160" s="978">
        <f t="shared" si="126"/>
        <v>0</v>
      </c>
      <c r="L160" s="978"/>
      <c r="M160" s="978"/>
      <c r="N160" s="975"/>
      <c r="O160" s="978">
        <f t="shared" si="132"/>
        <v>0</v>
      </c>
      <c r="P160" s="975">
        <f t="shared" si="133"/>
        <v>0</v>
      </c>
      <c r="Q160" s="975"/>
      <c r="R160" s="979">
        <f t="shared" si="134"/>
        <v>0</v>
      </c>
    </row>
    <row r="161" spans="1:18">
      <c r="A161" s="229" t="s">
        <v>908</v>
      </c>
      <c r="B161" s="978"/>
      <c r="C161" s="978"/>
      <c r="D161" s="978">
        <f t="shared" si="135"/>
        <v>0</v>
      </c>
      <c r="E161" s="978"/>
      <c r="F161" s="978"/>
      <c r="G161" s="978"/>
      <c r="H161" s="1020">
        <f t="shared" si="136"/>
        <v>0</v>
      </c>
      <c r="I161" s="228">
        <v>7</v>
      </c>
      <c r="J161" s="978">
        <f t="shared" si="125"/>
        <v>0</v>
      </c>
      <c r="K161" s="978">
        <f t="shared" si="126"/>
        <v>0</v>
      </c>
      <c r="L161" s="978"/>
      <c r="M161" s="978"/>
      <c r="N161" s="975"/>
      <c r="O161" s="978">
        <f t="shared" si="132"/>
        <v>0</v>
      </c>
      <c r="P161" s="975">
        <f t="shared" si="133"/>
        <v>0</v>
      </c>
      <c r="Q161" s="975"/>
      <c r="R161" s="979">
        <f t="shared" si="134"/>
        <v>0</v>
      </c>
    </row>
    <row r="162" spans="1:18">
      <c r="A162" s="229" t="s">
        <v>909</v>
      </c>
      <c r="B162" s="978"/>
      <c r="C162" s="978"/>
      <c r="D162" s="978">
        <f t="shared" si="135"/>
        <v>0</v>
      </c>
      <c r="E162" s="978"/>
      <c r="F162" s="978">
        <f>1061163.06+2532550.64+60703.52+1066413.1</f>
        <v>4720830.32</v>
      </c>
      <c r="G162" s="978"/>
      <c r="H162" s="1020">
        <f t="shared" si="136"/>
        <v>4720830.32</v>
      </c>
      <c r="I162" s="228">
        <v>7</v>
      </c>
      <c r="J162" s="978">
        <f t="shared" si="125"/>
        <v>674404.33142857149</v>
      </c>
      <c r="K162" s="978">
        <f t="shared" si="126"/>
        <v>168601.08285714287</v>
      </c>
      <c r="L162" s="978"/>
      <c r="M162" s="978"/>
      <c r="N162" s="975"/>
      <c r="O162" s="978">
        <f t="shared" si="132"/>
        <v>0</v>
      </c>
      <c r="P162" s="975">
        <f t="shared" si="133"/>
        <v>674404.33142857149</v>
      </c>
      <c r="Q162" s="975"/>
      <c r="R162" s="979">
        <f t="shared" si="134"/>
        <v>4046425.9885714287</v>
      </c>
    </row>
    <row r="163" spans="1:18">
      <c r="A163" s="229" t="s">
        <v>910</v>
      </c>
      <c r="B163" s="978"/>
      <c r="C163" s="978"/>
      <c r="D163" s="978">
        <f t="shared" si="135"/>
        <v>0</v>
      </c>
      <c r="E163" s="978"/>
      <c r="F163" s="978"/>
      <c r="G163" s="978"/>
      <c r="H163" s="1020">
        <f t="shared" si="136"/>
        <v>0</v>
      </c>
      <c r="I163" s="228">
        <v>7</v>
      </c>
      <c r="J163" s="978">
        <f t="shared" si="125"/>
        <v>0</v>
      </c>
      <c r="K163" s="978">
        <f t="shared" si="126"/>
        <v>0</v>
      </c>
      <c r="L163" s="978"/>
      <c r="M163" s="978"/>
      <c r="N163" s="975"/>
      <c r="O163" s="978">
        <f t="shared" si="132"/>
        <v>0</v>
      </c>
      <c r="P163" s="975">
        <f t="shared" si="133"/>
        <v>0</v>
      </c>
      <c r="Q163" s="975"/>
      <c r="R163" s="979">
        <f t="shared" si="134"/>
        <v>0</v>
      </c>
    </row>
    <row r="164" spans="1:18">
      <c r="A164" s="229" t="s">
        <v>420</v>
      </c>
      <c r="B164" s="978"/>
      <c r="C164" s="978"/>
      <c r="D164" s="978">
        <f t="shared" si="135"/>
        <v>0</v>
      </c>
      <c r="E164" s="978"/>
      <c r="F164" s="978"/>
      <c r="G164" s="978"/>
      <c r="H164" s="1020">
        <f t="shared" si="136"/>
        <v>0</v>
      </c>
      <c r="I164" s="228">
        <v>10</v>
      </c>
      <c r="J164" s="978">
        <f t="shared" si="125"/>
        <v>0</v>
      </c>
      <c r="K164" s="978">
        <f t="shared" si="126"/>
        <v>0</v>
      </c>
      <c r="L164" s="978"/>
      <c r="M164" s="978"/>
      <c r="N164" s="975"/>
      <c r="O164" s="978">
        <f t="shared" si="132"/>
        <v>0</v>
      </c>
      <c r="P164" s="975">
        <f t="shared" si="133"/>
        <v>0</v>
      </c>
      <c r="Q164" s="975"/>
      <c r="R164" s="979">
        <f t="shared" si="134"/>
        <v>0</v>
      </c>
    </row>
    <row r="165" spans="1:18">
      <c r="A165" s="229" t="s">
        <v>421</v>
      </c>
      <c r="B165" s="978"/>
      <c r="C165" s="978"/>
      <c r="D165" s="978">
        <f t="shared" si="135"/>
        <v>0</v>
      </c>
      <c r="E165" s="978"/>
      <c r="F165" s="978"/>
      <c r="G165" s="978"/>
      <c r="H165" s="1020">
        <f t="shared" si="136"/>
        <v>0</v>
      </c>
      <c r="I165" s="228">
        <v>30</v>
      </c>
      <c r="J165" s="978">
        <f t="shared" si="125"/>
        <v>0</v>
      </c>
      <c r="K165" s="978">
        <f t="shared" si="126"/>
        <v>0</v>
      </c>
      <c r="L165" s="978"/>
      <c r="M165" s="978"/>
      <c r="N165" s="975"/>
      <c r="O165" s="978">
        <f t="shared" si="132"/>
        <v>0</v>
      </c>
      <c r="P165" s="975">
        <f t="shared" si="133"/>
        <v>0</v>
      </c>
      <c r="Q165" s="975"/>
      <c r="R165" s="979">
        <f t="shared" si="134"/>
        <v>0</v>
      </c>
    </row>
    <row r="166" spans="1:18">
      <c r="A166" s="229" t="s">
        <v>422</v>
      </c>
      <c r="B166" s="978"/>
      <c r="C166" s="978"/>
      <c r="D166" s="978">
        <f t="shared" si="135"/>
        <v>0</v>
      </c>
      <c r="E166" s="978"/>
      <c r="F166" s="978"/>
      <c r="G166" s="978"/>
      <c r="H166" s="1020">
        <f t="shared" si="136"/>
        <v>0</v>
      </c>
      <c r="I166" s="228">
        <v>30</v>
      </c>
      <c r="J166" s="978">
        <f t="shared" si="125"/>
        <v>0</v>
      </c>
      <c r="K166" s="978">
        <f t="shared" si="126"/>
        <v>0</v>
      </c>
      <c r="L166" s="978"/>
      <c r="M166" s="978"/>
      <c r="N166" s="975"/>
      <c r="O166" s="978">
        <f t="shared" si="132"/>
        <v>0</v>
      </c>
      <c r="P166" s="975">
        <f t="shared" si="133"/>
        <v>0</v>
      </c>
      <c r="Q166" s="975"/>
      <c r="R166" s="979">
        <f t="shared" si="134"/>
        <v>0</v>
      </c>
    </row>
    <row r="167" spans="1:18">
      <c r="A167" s="229" t="s">
        <v>423</v>
      </c>
      <c r="B167" s="978"/>
      <c r="C167" s="978"/>
      <c r="D167" s="978">
        <f t="shared" si="135"/>
        <v>0</v>
      </c>
      <c r="E167" s="978"/>
      <c r="F167" s="978"/>
      <c r="G167" s="978"/>
      <c r="H167" s="1020">
        <f t="shared" si="136"/>
        <v>0</v>
      </c>
      <c r="I167" s="228">
        <v>30</v>
      </c>
      <c r="J167" s="978">
        <f t="shared" si="125"/>
        <v>0</v>
      </c>
      <c r="K167" s="978">
        <f t="shared" si="126"/>
        <v>0</v>
      </c>
      <c r="L167" s="978"/>
      <c r="M167" s="978"/>
      <c r="N167" s="975"/>
      <c r="O167" s="978">
        <f t="shared" si="132"/>
        <v>0</v>
      </c>
      <c r="P167" s="975">
        <f t="shared" si="133"/>
        <v>0</v>
      </c>
      <c r="Q167" s="975"/>
      <c r="R167" s="979">
        <f t="shared" si="134"/>
        <v>0</v>
      </c>
    </row>
    <row r="168" spans="1:18">
      <c r="A168" s="229" t="s">
        <v>424</v>
      </c>
      <c r="B168" s="978"/>
      <c r="C168" s="978"/>
      <c r="D168" s="978">
        <f t="shared" si="135"/>
        <v>0</v>
      </c>
      <c r="E168" s="978"/>
      <c r="F168" s="978"/>
      <c r="G168" s="978"/>
      <c r="H168" s="1020">
        <f t="shared" si="136"/>
        <v>0</v>
      </c>
      <c r="I168" s="228">
        <v>35</v>
      </c>
      <c r="J168" s="978">
        <f t="shared" si="125"/>
        <v>0</v>
      </c>
      <c r="K168" s="978">
        <f t="shared" si="126"/>
        <v>0</v>
      </c>
      <c r="L168" s="978"/>
      <c r="M168" s="978"/>
      <c r="N168" s="975"/>
      <c r="O168" s="978">
        <f t="shared" si="132"/>
        <v>0</v>
      </c>
      <c r="P168" s="975">
        <f t="shared" si="133"/>
        <v>0</v>
      </c>
      <c r="Q168" s="975"/>
      <c r="R168" s="979">
        <f t="shared" si="134"/>
        <v>0</v>
      </c>
    </row>
    <row r="169" spans="1:18">
      <c r="A169" s="229" t="s">
        <v>220</v>
      </c>
      <c r="B169" s="978"/>
      <c r="C169" s="978"/>
      <c r="D169" s="978">
        <f t="shared" si="135"/>
        <v>0</v>
      </c>
      <c r="E169" s="978"/>
      <c r="F169" s="978"/>
      <c r="G169" s="978"/>
      <c r="H169" s="1020">
        <f t="shared" si="136"/>
        <v>0</v>
      </c>
      <c r="I169" s="228">
        <v>25</v>
      </c>
      <c r="J169" s="978">
        <f t="shared" si="125"/>
        <v>0</v>
      </c>
      <c r="K169" s="978">
        <f t="shared" si="126"/>
        <v>0</v>
      </c>
      <c r="L169" s="978"/>
      <c r="M169" s="978"/>
      <c r="N169" s="975"/>
      <c r="O169" s="978">
        <f t="shared" si="132"/>
        <v>0</v>
      </c>
      <c r="P169" s="975">
        <f t="shared" si="133"/>
        <v>0</v>
      </c>
      <c r="Q169" s="975"/>
      <c r="R169" s="979">
        <f t="shared" si="134"/>
        <v>0</v>
      </c>
    </row>
    <row r="170" spans="1:18" s="213" customFormat="1">
      <c r="A170" s="230" t="s">
        <v>767</v>
      </c>
      <c r="B170" s="977">
        <f t="shared" ref="B170:C170" si="137">SUM(B146:B169)</f>
        <v>305700</v>
      </c>
      <c r="C170" s="977">
        <f t="shared" si="137"/>
        <v>0</v>
      </c>
      <c r="D170" s="977">
        <f>SUM(D146:D169)</f>
        <v>305700</v>
      </c>
      <c r="E170" s="977">
        <f t="shared" ref="E170" si="138">SUM(E146:E169)</f>
        <v>0</v>
      </c>
      <c r="F170" s="977">
        <f>SUM(F146:F169)</f>
        <v>8496886.1300000008</v>
      </c>
      <c r="G170" s="977">
        <f t="shared" ref="G170" si="139">SUM(G146:G169)</f>
        <v>0</v>
      </c>
      <c r="H170" s="977">
        <f t="shared" ref="H170" si="140">SUM(H146:H169)</f>
        <v>8802586.1300000008</v>
      </c>
      <c r="I170" s="235"/>
      <c r="J170" s="977">
        <f>SUM(J146:J169)</f>
        <v>1103417.0309285715</v>
      </c>
      <c r="K170" s="977">
        <f>SUM(K146:K169)</f>
        <v>275854.25773214287</v>
      </c>
      <c r="L170" s="977">
        <f t="shared" ref="L170:Q170" si="141">SUM(L146:L169)</f>
        <v>38212.5</v>
      </c>
      <c r="M170" s="977">
        <f t="shared" si="141"/>
        <v>825</v>
      </c>
      <c r="N170" s="977">
        <f t="shared" si="141"/>
        <v>0</v>
      </c>
      <c r="O170" s="977">
        <f t="shared" si="141"/>
        <v>39037.5</v>
      </c>
      <c r="P170" s="977">
        <f t="shared" si="141"/>
        <v>1142454.5309285715</v>
      </c>
      <c r="Q170" s="977">
        <f t="shared" si="141"/>
        <v>0</v>
      </c>
      <c r="R170" s="996">
        <f>SUM(R146:R169)</f>
        <v>7660131.5990714291</v>
      </c>
    </row>
    <row r="171" spans="1:18">
      <c r="A171" s="237"/>
      <c r="B171" s="975"/>
      <c r="C171" s="975"/>
      <c r="D171" s="975"/>
      <c r="E171" s="975"/>
      <c r="F171" s="975"/>
      <c r="G171" s="975"/>
      <c r="H171" s="1021"/>
      <c r="I171" s="252"/>
      <c r="J171" s="975"/>
      <c r="K171" s="975"/>
      <c r="L171" s="975"/>
      <c r="M171" s="975"/>
      <c r="N171" s="975"/>
      <c r="O171" s="975"/>
      <c r="P171" s="975"/>
      <c r="Q171" s="975"/>
      <c r="R171" s="976"/>
    </row>
    <row r="172" spans="1:18">
      <c r="A172" s="232" t="s">
        <v>1010</v>
      </c>
      <c r="B172" s="975"/>
      <c r="C172" s="975"/>
      <c r="D172" s="975"/>
      <c r="E172" s="975"/>
      <c r="F172" s="975"/>
      <c r="G172" s="975"/>
      <c r="H172" s="1021"/>
      <c r="I172" s="228"/>
      <c r="J172" s="975"/>
      <c r="K172" s="975"/>
      <c r="L172" s="975"/>
      <c r="M172" s="975"/>
      <c r="N172" s="975"/>
      <c r="O172" s="975"/>
      <c r="P172" s="975"/>
      <c r="Q172" s="975"/>
      <c r="R172" s="976"/>
    </row>
    <row r="173" spans="1:18">
      <c r="A173" s="229" t="s">
        <v>997</v>
      </c>
      <c r="B173" s="978"/>
      <c r="C173" s="978"/>
      <c r="D173" s="978">
        <f t="shared" ref="D173" si="142">B173+C173</f>
        <v>0</v>
      </c>
      <c r="E173" s="978"/>
      <c r="F173" s="978"/>
      <c r="G173" s="978"/>
      <c r="H173" s="1020">
        <f t="shared" ref="H173" si="143">D173+E173+F173-G173</f>
        <v>0</v>
      </c>
      <c r="I173" s="228"/>
      <c r="J173" s="975"/>
      <c r="K173" s="978">
        <f t="shared" ref="K173:K174" si="144">J173/4</f>
        <v>0</v>
      </c>
      <c r="L173" s="978"/>
      <c r="M173" s="978"/>
      <c r="N173" s="975"/>
      <c r="O173" s="978">
        <f t="shared" ref="O173:O174" si="145">L173+M173-N173</f>
        <v>0</v>
      </c>
      <c r="P173" s="975">
        <f t="shared" ref="P173:P174" si="146">J173+O173</f>
        <v>0</v>
      </c>
      <c r="Q173" s="975"/>
      <c r="R173" s="979">
        <f t="shared" ref="R173:R174" si="147">H173-P173-Q173</f>
        <v>0</v>
      </c>
    </row>
    <row r="174" spans="1:18">
      <c r="A174" s="229" t="s">
        <v>998</v>
      </c>
      <c r="B174" s="978"/>
      <c r="C174" s="978"/>
      <c r="D174" s="978">
        <f t="shared" ref="D174" si="148">B174+C174</f>
        <v>0</v>
      </c>
      <c r="E174" s="978"/>
      <c r="F174" s="978"/>
      <c r="G174" s="978"/>
      <c r="H174" s="1020">
        <f t="shared" ref="H174" si="149">D174+E174+F174-G174</f>
        <v>0</v>
      </c>
      <c r="I174" s="236"/>
      <c r="J174" s="997"/>
      <c r="K174" s="978">
        <f t="shared" si="144"/>
        <v>0</v>
      </c>
      <c r="L174" s="978"/>
      <c r="M174" s="978"/>
      <c r="N174" s="975"/>
      <c r="O174" s="978">
        <f t="shared" si="145"/>
        <v>0</v>
      </c>
      <c r="P174" s="975">
        <f t="shared" si="146"/>
        <v>0</v>
      </c>
      <c r="Q174" s="975"/>
      <c r="R174" s="979">
        <f t="shared" si="147"/>
        <v>0</v>
      </c>
    </row>
    <row r="175" spans="1:18" s="213" customFormat="1">
      <c r="A175" s="230" t="s">
        <v>767</v>
      </c>
      <c r="B175" s="977">
        <f t="shared" ref="B175:C175" si="150">SUM(B173:B174)</f>
        <v>0</v>
      </c>
      <c r="C175" s="977">
        <f t="shared" si="150"/>
        <v>0</v>
      </c>
      <c r="D175" s="977">
        <f>SUM(D173:D174)</f>
        <v>0</v>
      </c>
      <c r="E175" s="977">
        <f t="shared" ref="E175" si="151">SUM(E173:E174)</f>
        <v>0</v>
      </c>
      <c r="F175" s="977">
        <f t="shared" ref="F175:G175" si="152">SUM(F173:F174)</f>
        <v>0</v>
      </c>
      <c r="G175" s="977">
        <f t="shared" si="152"/>
        <v>0</v>
      </c>
      <c r="H175" s="977">
        <f t="shared" ref="H175" si="153">SUM(H173:H174)</f>
        <v>0</v>
      </c>
      <c r="I175" s="235"/>
      <c r="J175" s="977"/>
      <c r="K175" s="977">
        <f>SUM(K173:K174)</f>
        <v>0</v>
      </c>
      <c r="L175" s="977">
        <f t="shared" ref="L175:Q175" si="154">SUM(L173:L174)</f>
        <v>0</v>
      </c>
      <c r="M175" s="977">
        <f t="shared" si="154"/>
        <v>0</v>
      </c>
      <c r="N175" s="977">
        <f t="shared" si="154"/>
        <v>0</v>
      </c>
      <c r="O175" s="977">
        <f t="shared" si="154"/>
        <v>0</v>
      </c>
      <c r="P175" s="977">
        <f t="shared" si="154"/>
        <v>0</v>
      </c>
      <c r="Q175" s="977">
        <f t="shared" si="154"/>
        <v>0</v>
      </c>
      <c r="R175" s="996">
        <f>SUM(R173:R174)</f>
        <v>0</v>
      </c>
    </row>
    <row r="176" spans="1:18" s="213" customFormat="1">
      <c r="A176" s="232"/>
      <c r="B176" s="978"/>
      <c r="C176" s="978"/>
      <c r="D176" s="978"/>
      <c r="E176" s="978"/>
      <c r="F176" s="978"/>
      <c r="G176" s="978"/>
      <c r="H176" s="1020"/>
      <c r="I176" s="236"/>
      <c r="J176" s="978"/>
      <c r="K176" s="978"/>
      <c r="L176" s="978"/>
      <c r="M176" s="978"/>
      <c r="N176" s="978"/>
      <c r="O176" s="978"/>
      <c r="P176" s="978"/>
      <c r="Q176" s="978"/>
      <c r="R176" s="979"/>
    </row>
    <row r="177" spans="1:18">
      <c r="A177" s="232"/>
      <c r="B177" s="978"/>
      <c r="C177" s="978"/>
      <c r="D177" s="978"/>
      <c r="E177" s="978"/>
      <c r="F177" s="978"/>
      <c r="G177" s="978"/>
      <c r="H177" s="1020"/>
      <c r="I177" s="228"/>
      <c r="J177" s="978"/>
      <c r="K177" s="978"/>
      <c r="L177" s="978"/>
      <c r="M177" s="978"/>
      <c r="N177" s="975"/>
      <c r="O177" s="978"/>
      <c r="P177" s="978"/>
      <c r="Q177" s="978"/>
      <c r="R177" s="979"/>
    </row>
    <row r="178" spans="1:18" s="213" customFormat="1" ht="15.6" thickBot="1">
      <c r="A178" s="205" t="s">
        <v>764</v>
      </c>
      <c r="B178" s="836">
        <f>B175+B170+B143+B110+B102+B97+B85+B81+B56+B48+B38+B8</f>
        <v>32311813.830000002</v>
      </c>
      <c r="C178" s="836">
        <v>18665.02</v>
      </c>
      <c r="D178" s="836">
        <f t="shared" ref="D178:R178" si="155">D175+D170+D143+D110+D102+D97+D85+D81+D56+D48+D38+D8</f>
        <v>32330478.850000001</v>
      </c>
      <c r="E178" s="836">
        <f t="shared" si="155"/>
        <v>2252815.7999999998</v>
      </c>
      <c r="F178" s="836">
        <f>F175+F170+F143+F110+F102+F97+F85+F81+F56+F48+F38+F8</f>
        <v>8534076.8300000001</v>
      </c>
      <c r="G178" s="836">
        <f t="shared" si="155"/>
        <v>0</v>
      </c>
      <c r="H178" s="836">
        <f t="shared" si="155"/>
        <v>43117371.480000004</v>
      </c>
      <c r="I178" s="240">
        <f t="shared" si="155"/>
        <v>0</v>
      </c>
      <c r="J178" s="836">
        <f>J175+J170+J143+J110+J102+J97+J85+J81+J56+J48+J38+J8</f>
        <v>1717026.0087857144</v>
      </c>
      <c r="K178" s="836">
        <f t="shared" si="155"/>
        <v>429256.5021964286</v>
      </c>
      <c r="L178" s="836">
        <f t="shared" si="155"/>
        <v>577686.92000000004</v>
      </c>
      <c r="M178" s="836">
        <f t="shared" si="155"/>
        <v>24217</v>
      </c>
      <c r="N178" s="836">
        <f t="shared" si="155"/>
        <v>0</v>
      </c>
      <c r="O178" s="836">
        <f t="shared" si="155"/>
        <v>601903.92000000004</v>
      </c>
      <c r="P178" s="836">
        <f t="shared" si="155"/>
        <v>2318929.9287857143</v>
      </c>
      <c r="Q178" s="836">
        <f t="shared" si="155"/>
        <v>0</v>
      </c>
      <c r="R178" s="836">
        <f t="shared" si="155"/>
        <v>40798441.551214285</v>
      </c>
    </row>
    <row r="181" spans="1:18">
      <c r="E181" s="212"/>
    </row>
  </sheetData>
  <mergeCells count="1">
    <mergeCell ref="I3:I6"/>
  </mergeCells>
  <pageMargins left="0.33" right="0.1" top="0.75" bottom="0.75" header="0.3" footer="0.3"/>
  <pageSetup paperSize="9" scale="73" firstPageNumber="67" fitToWidth="2" fitToHeight="0" orientation="landscape" useFirstPageNumber="1" r:id="rId1"/>
  <headerFooter>
    <oddFooter>&amp;C&amp;P</oddFooter>
  </headerFooter>
  <rowBreaks count="1" manualBreakCount="1">
    <brk id="151" max="17" man="1"/>
  </rowBreaks>
  <colBreaks count="1" manualBreakCount="1">
    <brk id="8" max="177"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tabColor rgb="FFFF0000"/>
    <pageSetUpPr fitToPage="1"/>
  </sheetPr>
  <dimension ref="A1:H95"/>
  <sheetViews>
    <sheetView showGridLines="0" zoomScale="102" zoomScaleNormal="102" zoomScaleSheetLayoutView="179" workbookViewId="0">
      <selection activeCell="E3" sqref="E3"/>
    </sheetView>
  </sheetViews>
  <sheetFormatPr defaultColWidth="9.109375" defaultRowHeight="15"/>
  <cols>
    <col min="1" max="1" width="31.5546875" style="209" customWidth="1"/>
    <col min="2" max="2" width="19.5546875" style="224" customWidth="1"/>
    <col min="3" max="3" width="17.109375" style="209" bestFit="1" customWidth="1"/>
    <col min="4" max="4" width="18" style="224" bestFit="1" customWidth="1"/>
    <col min="5" max="5" width="24.44140625" style="209" customWidth="1"/>
    <col min="6" max="6" width="17.88671875" style="209" customWidth="1"/>
    <col min="7" max="7" width="18" style="224" bestFit="1" customWidth="1"/>
    <col min="8" max="8" width="16.109375" style="209" bestFit="1" customWidth="1"/>
    <col min="9" max="16384" width="9.109375" style="209"/>
  </cols>
  <sheetData>
    <row r="1" spans="1:7">
      <c r="A1" s="226" t="str">
        <f>'APPRO. AGST EXPENDITURE'!A1</f>
        <v>ASOKORE MAMPONG MUNICIPAL ASSEMBLY</v>
      </c>
    </row>
    <row r="2" spans="1:7">
      <c r="A2" s="241" t="s">
        <v>1510</v>
      </c>
      <c r="B2" s="242"/>
      <c r="C2" s="242"/>
      <c r="D2" s="242"/>
      <c r="E2" s="242"/>
      <c r="F2" s="242"/>
      <c r="G2" s="242"/>
    </row>
    <row r="3" spans="1:7" ht="21" thickBot="1">
      <c r="A3" s="1088" t="s">
        <v>1584</v>
      </c>
      <c r="B3" s="242"/>
      <c r="C3" s="242"/>
      <c r="D3" s="242"/>
      <c r="E3" s="242"/>
      <c r="F3" s="242"/>
      <c r="G3" s="242"/>
    </row>
    <row r="4" spans="1:7">
      <c r="A4" s="1307" t="s">
        <v>970</v>
      </c>
      <c r="B4" s="219" t="s">
        <v>784</v>
      </c>
      <c r="C4" s="255" t="s">
        <v>811</v>
      </c>
      <c r="D4" s="219" t="s">
        <v>812</v>
      </c>
      <c r="E4" s="255" t="s">
        <v>744</v>
      </c>
      <c r="F4" s="255" t="s">
        <v>771</v>
      </c>
      <c r="G4" s="266" t="s">
        <v>784</v>
      </c>
    </row>
    <row r="5" spans="1:7">
      <c r="A5" s="1308"/>
      <c r="B5" s="220" t="s">
        <v>781</v>
      </c>
      <c r="C5" s="258" t="s">
        <v>813</v>
      </c>
      <c r="D5" s="220" t="s">
        <v>781</v>
      </c>
      <c r="E5" s="258" t="s">
        <v>814</v>
      </c>
      <c r="F5" s="258" t="s">
        <v>784</v>
      </c>
      <c r="G5" s="221" t="s">
        <v>781</v>
      </c>
    </row>
    <row r="6" spans="1:7">
      <c r="A6" s="1308"/>
      <c r="B6" s="267">
        <v>45291</v>
      </c>
      <c r="C6" s="260"/>
      <c r="D6" s="267">
        <v>45292</v>
      </c>
      <c r="E6" s="260" t="s">
        <v>782</v>
      </c>
      <c r="F6" s="260"/>
      <c r="G6" s="986">
        <v>45657</v>
      </c>
    </row>
    <row r="7" spans="1:7" ht="15.6" thickBot="1">
      <c r="A7" s="1309"/>
      <c r="B7" s="222" t="s">
        <v>77</v>
      </c>
      <c r="C7" s="222" t="s">
        <v>77</v>
      </c>
      <c r="D7" s="222" t="s">
        <v>77</v>
      </c>
      <c r="E7" s="222" t="s">
        <v>77</v>
      </c>
      <c r="F7" s="222" t="s">
        <v>77</v>
      </c>
      <c r="G7" s="223" t="s">
        <v>77</v>
      </c>
    </row>
    <row r="8" spans="1:7" s="213" customFormat="1">
      <c r="A8" s="243" t="s">
        <v>820</v>
      </c>
      <c r="B8" s="244"/>
      <c r="C8" s="244"/>
      <c r="D8" s="244"/>
      <c r="E8" s="244"/>
      <c r="F8" s="244"/>
      <c r="G8" s="245"/>
    </row>
    <row r="9" spans="1:7">
      <c r="A9" s="246" t="s">
        <v>913</v>
      </c>
      <c r="B9" s="211"/>
      <c r="C9" s="211"/>
      <c r="D9" s="975">
        <f>B9+C9</f>
        <v>0</v>
      </c>
      <c r="E9" s="975"/>
      <c r="F9" s="975"/>
      <c r="G9" s="976">
        <f>D9+E9+F9</f>
        <v>0</v>
      </c>
    </row>
    <row r="10" spans="1:7">
      <c r="A10" s="246" t="s">
        <v>914</v>
      </c>
      <c r="B10" s="211"/>
      <c r="C10" s="211"/>
      <c r="D10" s="975">
        <f t="shared" ref="D10:D12" si="0">B10+C10</f>
        <v>0</v>
      </c>
      <c r="E10" s="975"/>
      <c r="F10" s="975"/>
      <c r="G10" s="976">
        <f>D10+E10+F10</f>
        <v>0</v>
      </c>
    </row>
    <row r="11" spans="1:7">
      <c r="A11" s="246" t="s">
        <v>915</v>
      </c>
      <c r="B11" s="211"/>
      <c r="C11" s="211"/>
      <c r="D11" s="975">
        <f t="shared" si="0"/>
        <v>0</v>
      </c>
      <c r="E11" s="975"/>
      <c r="F11" s="975"/>
      <c r="G11" s="976">
        <f>D11+E11+F11</f>
        <v>0</v>
      </c>
    </row>
    <row r="12" spans="1:7">
      <c r="A12" s="246" t="s">
        <v>916</v>
      </c>
      <c r="B12" s="211"/>
      <c r="C12" s="211"/>
      <c r="D12" s="975">
        <f t="shared" si="0"/>
        <v>0</v>
      </c>
      <c r="E12" s="975"/>
      <c r="F12" s="975"/>
      <c r="G12" s="976">
        <f>D12+E12+F12</f>
        <v>0</v>
      </c>
    </row>
    <row r="13" spans="1:7">
      <c r="A13" s="247" t="s">
        <v>917</v>
      </c>
      <c r="B13" s="211"/>
      <c r="C13" s="211"/>
      <c r="E13" s="975"/>
      <c r="F13" s="975"/>
      <c r="G13" s="976">
        <v>0</v>
      </c>
    </row>
    <row r="14" spans="1:7">
      <c r="A14" s="246" t="s">
        <v>918</v>
      </c>
      <c r="B14" s="975">
        <v>1961819.63</v>
      </c>
      <c r="C14" s="975">
        <f>673913.06+1081936.5</f>
        <v>1755849.56</v>
      </c>
      <c r="D14" s="975">
        <f>B14+C14</f>
        <v>3717669.19</v>
      </c>
      <c r="E14" s="208">
        <f>1832500.61+845412.88</f>
        <v>2677913.4900000002</v>
      </c>
      <c r="F14" s="975">
        <v>2252815.7999999998</v>
      </c>
      <c r="G14" s="976">
        <f>D14+E14-F14</f>
        <v>4142766.88</v>
      </c>
    </row>
    <row r="15" spans="1:7" s="213" customFormat="1">
      <c r="A15" s="248" t="s">
        <v>767</v>
      </c>
      <c r="B15" s="977">
        <f t="shared" ref="B15:C15" si="1">SUM(B9:B14)</f>
        <v>1961819.63</v>
      </c>
      <c r="C15" s="977">
        <f t="shared" si="1"/>
        <v>1755849.56</v>
      </c>
      <c r="D15" s="977">
        <f>SUM(D9:D14)</f>
        <v>3717669.19</v>
      </c>
      <c r="E15" s="977">
        <f t="shared" ref="E15" si="2">SUM(E9:E14)</f>
        <v>2677913.4900000002</v>
      </c>
      <c r="F15" s="977">
        <f>SUM(F9:F14)</f>
        <v>2252815.7999999998</v>
      </c>
      <c r="G15" s="977">
        <f>SUM(G9:G14)</f>
        <v>4142766.88</v>
      </c>
    </row>
    <row r="16" spans="1:7" s="213" customFormat="1" ht="27" customHeight="1">
      <c r="A16" s="1310" t="s">
        <v>1589</v>
      </c>
      <c r="B16" s="1311"/>
      <c r="C16" s="1311"/>
      <c r="D16" s="1311"/>
      <c r="E16" s="1311"/>
      <c r="F16" s="1311"/>
      <c r="G16" s="1311"/>
    </row>
    <row r="17" spans="1:8" s="213" customFormat="1">
      <c r="A17" s="1310"/>
      <c r="B17" s="1311"/>
      <c r="C17" s="1311"/>
      <c r="D17" s="1311"/>
      <c r="E17" s="1311"/>
      <c r="F17" s="1311"/>
      <c r="G17" s="1311"/>
      <c r="H17" s="1128">
        <f>C14-673913.06</f>
        <v>1081936.5</v>
      </c>
    </row>
    <row r="18" spans="1:8" s="213" customFormat="1">
      <c r="A18" s="249"/>
      <c r="B18" s="211"/>
      <c r="C18" s="211"/>
      <c r="D18" s="975"/>
      <c r="E18" s="975"/>
      <c r="F18" s="975"/>
      <c r="G18" s="976"/>
    </row>
    <row r="19" spans="1:8" s="213" customFormat="1">
      <c r="A19" s="243" t="s">
        <v>821</v>
      </c>
      <c r="B19" s="233"/>
      <c r="C19" s="233"/>
      <c r="D19" s="978"/>
      <c r="E19" s="978"/>
      <c r="F19" s="978"/>
      <c r="G19" s="976"/>
    </row>
    <row r="20" spans="1:8">
      <c r="A20" s="246" t="s">
        <v>919</v>
      </c>
      <c r="B20" s="211"/>
      <c r="C20" s="211"/>
      <c r="D20" s="975">
        <f t="shared" ref="D20" si="3">B20+C20</f>
        <v>0</v>
      </c>
      <c r="E20" s="975"/>
      <c r="F20" s="975"/>
      <c r="G20" s="976">
        <f>D20+E20+F20</f>
        <v>0</v>
      </c>
    </row>
    <row r="21" spans="1:8">
      <c r="A21" s="246" t="s">
        <v>920</v>
      </c>
      <c r="B21" s="211"/>
      <c r="C21" s="211"/>
      <c r="D21" s="975">
        <v>0</v>
      </c>
      <c r="E21" s="975">
        <v>0</v>
      </c>
      <c r="F21" s="975"/>
      <c r="G21" s="976">
        <f>D21+E21+F21</f>
        <v>0</v>
      </c>
    </row>
    <row r="22" spans="1:8">
      <c r="A22" s="246" t="s">
        <v>921</v>
      </c>
      <c r="B22" s="211"/>
      <c r="C22" s="211"/>
      <c r="D22" s="975">
        <f t="shared" ref="D22" si="4">B22+C22</f>
        <v>0</v>
      </c>
      <c r="E22" s="975"/>
      <c r="F22" s="975"/>
      <c r="G22" s="976">
        <f>D22+E22+F22</f>
        <v>0</v>
      </c>
    </row>
    <row r="23" spans="1:8" s="213" customFormat="1">
      <c r="A23" s="248" t="s">
        <v>767</v>
      </c>
      <c r="B23" s="231">
        <f t="shared" ref="B23:C23" si="5">SUM(B20:B22)</f>
        <v>0</v>
      </c>
      <c r="C23" s="231">
        <f t="shared" si="5"/>
        <v>0</v>
      </c>
      <c r="D23" s="977">
        <f>SUM(D20:D22)</f>
        <v>0</v>
      </c>
      <c r="E23" s="977">
        <f t="shared" ref="E23" si="6">SUM(E20:E22)</f>
        <v>0</v>
      </c>
      <c r="F23" s="977">
        <f t="shared" ref="F23" si="7">SUM(F20:F22)</f>
        <v>0</v>
      </c>
      <c r="G23" s="977">
        <f>SUM(G20:G22)</f>
        <v>0</v>
      </c>
    </row>
    <row r="24" spans="1:8" s="213" customFormat="1">
      <c r="A24" s="243" t="s">
        <v>835</v>
      </c>
      <c r="B24" s="233"/>
      <c r="C24" s="233"/>
      <c r="D24" s="978"/>
      <c r="E24" s="978"/>
      <c r="F24" s="978"/>
      <c r="G24" s="976"/>
    </row>
    <row r="25" spans="1:8" s="213" customFormat="1">
      <c r="A25" s="246" t="s">
        <v>922</v>
      </c>
      <c r="B25" s="211"/>
      <c r="C25" s="211"/>
      <c r="D25" s="975">
        <f t="shared" ref="D25" si="8">B25+C25</f>
        <v>0</v>
      </c>
      <c r="E25" s="975"/>
      <c r="F25" s="975"/>
      <c r="G25" s="976">
        <f t="shared" ref="G25:G37" si="9">D25+E25+F25</f>
        <v>0</v>
      </c>
    </row>
    <row r="26" spans="1:8">
      <c r="A26" s="246" t="s">
        <v>923</v>
      </c>
      <c r="B26" s="211"/>
      <c r="C26" s="211"/>
      <c r="D26" s="975">
        <f t="shared" ref="D26:D37" si="10">B26+C26</f>
        <v>0</v>
      </c>
      <c r="E26" s="975"/>
      <c r="F26" s="975"/>
      <c r="G26" s="976">
        <f t="shared" si="9"/>
        <v>0</v>
      </c>
    </row>
    <row r="27" spans="1:8">
      <c r="A27" s="246" t="s">
        <v>924</v>
      </c>
      <c r="B27" s="211"/>
      <c r="C27" s="211"/>
      <c r="D27" s="975">
        <f t="shared" si="10"/>
        <v>0</v>
      </c>
      <c r="E27" s="975"/>
      <c r="F27" s="975"/>
      <c r="G27" s="976">
        <f t="shared" si="9"/>
        <v>0</v>
      </c>
    </row>
    <row r="28" spans="1:8">
      <c r="A28" s="246" t="s">
        <v>925</v>
      </c>
      <c r="B28" s="211"/>
      <c r="C28" s="211"/>
      <c r="D28" s="975">
        <f t="shared" si="10"/>
        <v>0</v>
      </c>
      <c r="E28" s="975"/>
      <c r="F28" s="975"/>
      <c r="G28" s="976">
        <f t="shared" si="9"/>
        <v>0</v>
      </c>
    </row>
    <row r="29" spans="1:8">
      <c r="A29" s="246" t="s">
        <v>926</v>
      </c>
      <c r="B29" s="211"/>
      <c r="C29" s="211"/>
      <c r="D29" s="975">
        <f t="shared" si="10"/>
        <v>0</v>
      </c>
      <c r="E29" s="975"/>
      <c r="F29" s="975"/>
      <c r="G29" s="976">
        <f t="shared" si="9"/>
        <v>0</v>
      </c>
    </row>
    <row r="30" spans="1:8">
      <c r="A30" s="246" t="s">
        <v>927</v>
      </c>
      <c r="B30" s="211"/>
      <c r="C30" s="211"/>
      <c r="D30" s="975">
        <f t="shared" si="10"/>
        <v>0</v>
      </c>
      <c r="E30" s="975"/>
      <c r="F30" s="975"/>
      <c r="G30" s="976">
        <f t="shared" si="9"/>
        <v>0</v>
      </c>
    </row>
    <row r="31" spans="1:8">
      <c r="A31" s="246" t="s">
        <v>928</v>
      </c>
      <c r="B31" s="211"/>
      <c r="C31" s="211"/>
      <c r="D31" s="975">
        <f t="shared" si="10"/>
        <v>0</v>
      </c>
      <c r="E31" s="975"/>
      <c r="F31" s="975"/>
      <c r="G31" s="976">
        <f t="shared" si="9"/>
        <v>0</v>
      </c>
    </row>
    <row r="32" spans="1:8">
      <c r="A32" s="246" t="s">
        <v>929</v>
      </c>
      <c r="B32" s="211"/>
      <c r="C32" s="211"/>
      <c r="D32" s="975">
        <f t="shared" si="10"/>
        <v>0</v>
      </c>
      <c r="E32" s="975"/>
      <c r="F32" s="975"/>
      <c r="G32" s="976">
        <f t="shared" si="9"/>
        <v>0</v>
      </c>
    </row>
    <row r="33" spans="1:7">
      <c r="A33" s="246" t="s">
        <v>930</v>
      </c>
      <c r="B33" s="211"/>
      <c r="C33" s="211"/>
      <c r="D33" s="975">
        <f t="shared" si="10"/>
        <v>0</v>
      </c>
      <c r="E33" s="975"/>
      <c r="F33" s="975"/>
      <c r="G33" s="976">
        <f t="shared" si="9"/>
        <v>0</v>
      </c>
    </row>
    <row r="34" spans="1:7">
      <c r="A34" s="246" t="s">
        <v>931</v>
      </c>
      <c r="B34" s="211"/>
      <c r="C34" s="211"/>
      <c r="D34" s="975">
        <f t="shared" si="10"/>
        <v>0</v>
      </c>
      <c r="E34" s="975"/>
      <c r="F34" s="975"/>
      <c r="G34" s="976">
        <f t="shared" si="9"/>
        <v>0</v>
      </c>
    </row>
    <row r="35" spans="1:7">
      <c r="A35" s="246" t="s">
        <v>932</v>
      </c>
      <c r="B35" s="211"/>
      <c r="C35" s="211"/>
      <c r="D35" s="975">
        <f t="shared" si="10"/>
        <v>0</v>
      </c>
      <c r="E35" s="975"/>
      <c r="F35" s="975"/>
      <c r="G35" s="976">
        <f t="shared" si="9"/>
        <v>0</v>
      </c>
    </row>
    <row r="36" spans="1:7">
      <c r="A36" s="246" t="s">
        <v>933</v>
      </c>
      <c r="B36" s="211"/>
      <c r="C36" s="211"/>
      <c r="D36" s="975">
        <f t="shared" si="10"/>
        <v>0</v>
      </c>
      <c r="E36" s="975"/>
      <c r="F36" s="975"/>
      <c r="G36" s="976">
        <f t="shared" si="9"/>
        <v>0</v>
      </c>
    </row>
    <row r="37" spans="1:7">
      <c r="A37" s="246" t="s">
        <v>934</v>
      </c>
      <c r="B37" s="211"/>
      <c r="C37" s="211"/>
      <c r="D37" s="975">
        <f t="shared" si="10"/>
        <v>0</v>
      </c>
      <c r="E37" s="975"/>
      <c r="F37" s="975"/>
      <c r="G37" s="976">
        <f t="shared" si="9"/>
        <v>0</v>
      </c>
    </row>
    <row r="38" spans="1:7">
      <c r="A38" s="246" t="s">
        <v>1614</v>
      </c>
      <c r="B38" s="211"/>
      <c r="C38" s="211"/>
      <c r="D38" s="975"/>
      <c r="E38" s="975">
        <v>8496886.1300000008</v>
      </c>
      <c r="F38" s="975"/>
      <c r="G38" s="1135">
        <f>D38+E38-F38</f>
        <v>8496886.1300000008</v>
      </c>
    </row>
    <row r="39" spans="1:7" s="213" customFormat="1">
      <c r="A39" s="248" t="s">
        <v>767</v>
      </c>
      <c r="B39" s="231">
        <f t="shared" ref="B39:C39" si="11">SUM(B25:B37)</f>
        <v>0</v>
      </c>
      <c r="C39" s="231">
        <f t="shared" si="11"/>
        <v>0</v>
      </c>
      <c r="D39" s="977">
        <f>SUM(D25:D37)</f>
        <v>0</v>
      </c>
      <c r="E39" s="977">
        <f>SUM(E25:E38)</f>
        <v>8496886.1300000008</v>
      </c>
      <c r="F39" s="977">
        <f t="shared" ref="F39" si="12">SUM(F25:F37)</f>
        <v>0</v>
      </c>
      <c r="G39" s="977">
        <f>SUM(G25:G38)</f>
        <v>8496886.1300000008</v>
      </c>
    </row>
    <row r="40" spans="1:7" s="213" customFormat="1">
      <c r="A40" s="249"/>
      <c r="B40" s="211"/>
      <c r="C40" s="211"/>
      <c r="D40" s="975"/>
      <c r="E40" s="975"/>
      <c r="F40" s="975"/>
      <c r="G40" s="976"/>
    </row>
    <row r="41" spans="1:7">
      <c r="A41" s="243" t="s">
        <v>852</v>
      </c>
      <c r="B41" s="211"/>
      <c r="C41" s="233"/>
      <c r="D41" s="975"/>
      <c r="E41" s="975"/>
      <c r="F41" s="975"/>
      <c r="G41" s="976"/>
    </row>
    <row r="42" spans="1:7">
      <c r="A42" s="246" t="s">
        <v>935</v>
      </c>
      <c r="B42" s="211"/>
      <c r="C42" s="211"/>
      <c r="D42" s="975">
        <f t="shared" ref="D42" si="13">B42+C42</f>
        <v>0</v>
      </c>
      <c r="E42" s="975"/>
      <c r="F42" s="975"/>
      <c r="G42" s="976">
        <f>D42+E42+F42</f>
        <v>0</v>
      </c>
    </row>
    <row r="43" spans="1:7">
      <c r="A43" s="248" t="s">
        <v>767</v>
      </c>
      <c r="B43" s="231">
        <f>SUM(B42)</f>
        <v>0</v>
      </c>
      <c r="C43" s="231">
        <f t="shared" ref="C43:G43" si="14">SUM(C42)</f>
        <v>0</v>
      </c>
      <c r="D43" s="977">
        <f t="shared" si="14"/>
        <v>0</v>
      </c>
      <c r="E43" s="977">
        <f t="shared" si="14"/>
        <v>0</v>
      </c>
      <c r="F43" s="977">
        <f t="shared" si="14"/>
        <v>0</v>
      </c>
      <c r="G43" s="977">
        <f t="shared" si="14"/>
        <v>0</v>
      </c>
    </row>
    <row r="44" spans="1:7" s="213" customFormat="1">
      <c r="A44" s="249"/>
      <c r="B44" s="211"/>
      <c r="C44" s="211"/>
      <c r="D44" s="975"/>
      <c r="E44" s="975"/>
      <c r="F44" s="975"/>
      <c r="G44" s="976"/>
    </row>
    <row r="45" spans="1:7" s="213" customFormat="1" ht="5.0999999999999996" customHeight="1">
      <c r="A45" s="243"/>
      <c r="B45" s="233"/>
      <c r="C45" s="233"/>
      <c r="D45" s="978"/>
      <c r="E45" s="224"/>
      <c r="F45" s="224"/>
      <c r="G45" s="976"/>
    </row>
    <row r="46" spans="1:7" s="213" customFormat="1">
      <c r="A46" s="243" t="s">
        <v>854</v>
      </c>
      <c r="B46" s="233"/>
      <c r="C46" s="233"/>
      <c r="D46" s="978"/>
      <c r="E46" s="978"/>
      <c r="F46" s="978"/>
      <c r="G46" s="976"/>
    </row>
    <row r="47" spans="1:7" s="213" customFormat="1">
      <c r="A47" s="247" t="s">
        <v>936</v>
      </c>
      <c r="B47" s="211"/>
      <c r="C47" s="211"/>
      <c r="D47" s="975">
        <f t="shared" ref="D47" si="15">B47+C47</f>
        <v>0</v>
      </c>
      <c r="E47" s="975"/>
      <c r="F47" s="975"/>
      <c r="G47" s="976">
        <f t="shared" ref="G47:G54" si="16">D47+E47+F47</f>
        <v>0</v>
      </c>
    </row>
    <row r="48" spans="1:7" s="213" customFormat="1">
      <c r="A48" s="247" t="s">
        <v>937</v>
      </c>
      <c r="B48" s="211"/>
      <c r="C48" s="211"/>
      <c r="D48" s="975">
        <f t="shared" ref="D48:D54" si="17">B48+C48</f>
        <v>0</v>
      </c>
      <c r="E48" s="975"/>
      <c r="F48" s="975"/>
      <c r="G48" s="976">
        <f t="shared" si="16"/>
        <v>0</v>
      </c>
    </row>
    <row r="49" spans="1:7" s="213" customFormat="1">
      <c r="A49" s="247" t="s">
        <v>938</v>
      </c>
      <c r="B49" s="211"/>
      <c r="C49" s="211"/>
      <c r="D49" s="975">
        <f t="shared" si="17"/>
        <v>0</v>
      </c>
      <c r="E49" s="975"/>
      <c r="F49" s="975"/>
      <c r="G49" s="976">
        <f t="shared" si="16"/>
        <v>0</v>
      </c>
    </row>
    <row r="50" spans="1:7" s="213" customFormat="1">
      <c r="A50" s="246" t="s">
        <v>939</v>
      </c>
      <c r="B50" s="211"/>
      <c r="C50" s="211"/>
      <c r="D50" s="975">
        <f t="shared" si="17"/>
        <v>0</v>
      </c>
      <c r="E50" s="975"/>
      <c r="F50" s="975"/>
      <c r="G50" s="976">
        <f t="shared" si="16"/>
        <v>0</v>
      </c>
    </row>
    <row r="51" spans="1:7" s="213" customFormat="1">
      <c r="A51" s="246" t="s">
        <v>940</v>
      </c>
      <c r="B51" s="211"/>
      <c r="C51" s="211"/>
      <c r="D51" s="975">
        <f t="shared" si="17"/>
        <v>0</v>
      </c>
      <c r="E51" s="975"/>
      <c r="F51" s="975"/>
      <c r="G51" s="976">
        <f t="shared" si="16"/>
        <v>0</v>
      </c>
    </row>
    <row r="52" spans="1:7" s="213" customFormat="1">
      <c r="A52" s="246" t="s">
        <v>941</v>
      </c>
      <c r="B52" s="211"/>
      <c r="C52" s="211"/>
      <c r="D52" s="975">
        <f t="shared" si="17"/>
        <v>0</v>
      </c>
      <c r="E52" s="975"/>
      <c r="F52" s="975"/>
      <c r="G52" s="976">
        <f t="shared" si="16"/>
        <v>0</v>
      </c>
    </row>
    <row r="53" spans="1:7" s="213" customFormat="1">
      <c r="A53" s="246" t="s">
        <v>942</v>
      </c>
      <c r="B53" s="211"/>
      <c r="C53" s="211"/>
      <c r="D53" s="975">
        <f t="shared" si="17"/>
        <v>0</v>
      </c>
      <c r="E53" s="975"/>
      <c r="F53" s="975"/>
      <c r="G53" s="976">
        <f t="shared" si="16"/>
        <v>0</v>
      </c>
    </row>
    <row r="54" spans="1:7" s="213" customFormat="1">
      <c r="A54" s="246" t="s">
        <v>943</v>
      </c>
      <c r="B54" s="211"/>
      <c r="C54" s="211"/>
      <c r="D54" s="975">
        <f t="shared" si="17"/>
        <v>0</v>
      </c>
      <c r="E54" s="975"/>
      <c r="F54" s="975"/>
      <c r="G54" s="976">
        <f t="shared" si="16"/>
        <v>0</v>
      </c>
    </row>
    <row r="55" spans="1:7" s="213" customFormat="1">
      <c r="A55" s="248" t="s">
        <v>767</v>
      </c>
      <c r="B55" s="231">
        <f t="shared" ref="B55:C55" si="18">SUM(B47:B54)</f>
        <v>0</v>
      </c>
      <c r="C55" s="231">
        <f t="shared" si="18"/>
        <v>0</v>
      </c>
      <c r="D55" s="977">
        <f>SUM(D47:D54)</f>
        <v>0</v>
      </c>
      <c r="E55" s="977">
        <f t="shared" ref="E55" si="19">SUM(E47:E54)</f>
        <v>0</v>
      </c>
      <c r="F55" s="977">
        <f t="shared" ref="F55" si="20">SUM(F47:F54)</f>
        <v>0</v>
      </c>
      <c r="G55" s="977">
        <f>SUM(G47:G54)</f>
        <v>0</v>
      </c>
    </row>
    <row r="56" spans="1:7" s="213" customFormat="1">
      <c r="A56" s="243"/>
      <c r="B56" s="233"/>
      <c r="C56" s="211"/>
      <c r="D56" s="978"/>
      <c r="E56" s="978"/>
      <c r="F56" s="978"/>
      <c r="G56" s="979"/>
    </row>
    <row r="57" spans="1:7" s="213" customFormat="1">
      <c r="A57" s="243" t="s">
        <v>867</v>
      </c>
      <c r="B57" s="233"/>
      <c r="C57" s="211"/>
      <c r="D57" s="978"/>
      <c r="E57" s="978"/>
      <c r="F57" s="978"/>
      <c r="G57" s="979"/>
    </row>
    <row r="58" spans="1:7" s="213" customFormat="1">
      <c r="A58" s="246" t="s">
        <v>944</v>
      </c>
      <c r="B58" s="211"/>
      <c r="C58" s="211"/>
      <c r="D58" s="975">
        <f t="shared" ref="D58" si="21">B58+C58</f>
        <v>0</v>
      </c>
      <c r="E58" s="975"/>
      <c r="F58" s="975"/>
      <c r="G58" s="976">
        <f>D58+E58+F58</f>
        <v>0</v>
      </c>
    </row>
    <row r="59" spans="1:7" s="213" customFormat="1">
      <c r="A59" s="246" t="s">
        <v>945</v>
      </c>
      <c r="B59" s="211"/>
      <c r="C59" s="211"/>
      <c r="D59" s="975">
        <f t="shared" ref="D59:D60" si="22">B59+C59</f>
        <v>0</v>
      </c>
      <c r="E59" s="975"/>
      <c r="F59" s="975"/>
      <c r="G59" s="976">
        <f>D59+E59+F59</f>
        <v>0</v>
      </c>
    </row>
    <row r="60" spans="1:7" s="213" customFormat="1">
      <c r="A60" s="246" t="s">
        <v>946</v>
      </c>
      <c r="B60" s="211"/>
      <c r="C60" s="211"/>
      <c r="D60" s="975">
        <f t="shared" si="22"/>
        <v>0</v>
      </c>
      <c r="E60" s="975"/>
      <c r="F60" s="975"/>
      <c r="G60" s="976">
        <f>D60+E60+F60</f>
        <v>0</v>
      </c>
    </row>
    <row r="61" spans="1:7" s="213" customFormat="1">
      <c r="A61" s="248" t="s">
        <v>767</v>
      </c>
      <c r="B61" s="231">
        <f t="shared" ref="B61:C61" si="23">SUM(B58:B60)</f>
        <v>0</v>
      </c>
      <c r="C61" s="231">
        <f t="shared" si="23"/>
        <v>0</v>
      </c>
      <c r="D61" s="977">
        <f>SUM(D58:D60)</f>
        <v>0</v>
      </c>
      <c r="E61" s="977">
        <f t="shared" ref="E61" si="24">SUM(E58:E60)</f>
        <v>0</v>
      </c>
      <c r="F61" s="977">
        <f t="shared" ref="F61" si="25">SUM(F58:F60)</f>
        <v>0</v>
      </c>
      <c r="G61" s="977">
        <f>SUM(G58:G60)</f>
        <v>0</v>
      </c>
    </row>
    <row r="62" spans="1:7" s="213" customFormat="1">
      <c r="A62" s="243"/>
      <c r="B62" s="233"/>
      <c r="C62" s="211"/>
      <c r="D62" s="978"/>
      <c r="E62" s="978"/>
      <c r="F62" s="978"/>
      <c r="G62" s="979"/>
    </row>
    <row r="63" spans="1:7" s="213" customFormat="1">
      <c r="A63" s="243" t="s">
        <v>807</v>
      </c>
      <c r="B63" s="233"/>
      <c r="C63" s="211"/>
      <c r="D63" s="978"/>
      <c r="E63" s="978"/>
      <c r="F63" s="978"/>
      <c r="G63" s="979"/>
    </row>
    <row r="64" spans="1:7" s="213" customFormat="1">
      <c r="A64" s="246" t="s">
        <v>947</v>
      </c>
      <c r="B64" s="211"/>
      <c r="C64" s="211"/>
      <c r="D64" s="975">
        <f t="shared" ref="D64" si="26">B64+C64</f>
        <v>0</v>
      </c>
      <c r="E64" s="975"/>
      <c r="F64" s="975"/>
      <c r="G64" s="976">
        <f t="shared" ref="G64:G84" si="27">D64+E64+F64</f>
        <v>0</v>
      </c>
    </row>
    <row r="65" spans="1:7" s="213" customFormat="1">
      <c r="A65" s="246" t="s">
        <v>948</v>
      </c>
      <c r="B65" s="211"/>
      <c r="C65" s="211"/>
      <c r="D65" s="975">
        <f t="shared" ref="D65:D84" si="28">B65+C65</f>
        <v>0</v>
      </c>
      <c r="E65" s="975"/>
      <c r="F65" s="975"/>
      <c r="G65" s="976">
        <f t="shared" si="27"/>
        <v>0</v>
      </c>
    </row>
    <row r="66" spans="1:7" s="213" customFormat="1">
      <c r="A66" s="246" t="s">
        <v>949</v>
      </c>
      <c r="B66" s="211"/>
      <c r="C66" s="211"/>
      <c r="D66" s="975">
        <f t="shared" si="28"/>
        <v>0</v>
      </c>
      <c r="E66" s="975"/>
      <c r="F66" s="975"/>
      <c r="G66" s="976">
        <f t="shared" si="27"/>
        <v>0</v>
      </c>
    </row>
    <row r="67" spans="1:7" s="213" customFormat="1">
      <c r="A67" s="246" t="s">
        <v>950</v>
      </c>
      <c r="B67" s="211"/>
      <c r="C67" s="211"/>
      <c r="D67" s="975">
        <f t="shared" si="28"/>
        <v>0</v>
      </c>
      <c r="E67" s="975"/>
      <c r="F67" s="975"/>
      <c r="G67" s="976">
        <f t="shared" si="27"/>
        <v>0</v>
      </c>
    </row>
    <row r="68" spans="1:7" s="213" customFormat="1">
      <c r="A68" s="246" t="s">
        <v>951</v>
      </c>
      <c r="B68" s="211"/>
      <c r="C68" s="211"/>
      <c r="D68" s="975">
        <f t="shared" si="28"/>
        <v>0</v>
      </c>
      <c r="E68" s="975"/>
      <c r="F68" s="975"/>
      <c r="G68" s="976">
        <f t="shared" si="27"/>
        <v>0</v>
      </c>
    </row>
    <row r="69" spans="1:7" s="213" customFormat="1">
      <c r="A69" s="246" t="s">
        <v>952</v>
      </c>
      <c r="B69" s="211"/>
      <c r="C69" s="211"/>
      <c r="D69" s="975">
        <f t="shared" si="28"/>
        <v>0</v>
      </c>
      <c r="E69" s="975"/>
      <c r="F69" s="975"/>
      <c r="G69" s="976">
        <f t="shared" si="27"/>
        <v>0</v>
      </c>
    </row>
    <row r="70" spans="1:7" s="213" customFormat="1">
      <c r="A70" s="246" t="s">
        <v>953</v>
      </c>
      <c r="B70" s="211"/>
      <c r="C70" s="211"/>
      <c r="D70" s="975">
        <f t="shared" si="28"/>
        <v>0</v>
      </c>
      <c r="E70" s="975"/>
      <c r="F70" s="975"/>
      <c r="G70" s="976">
        <f t="shared" si="27"/>
        <v>0</v>
      </c>
    </row>
    <row r="71" spans="1:7" s="213" customFormat="1">
      <c r="A71" s="246" t="s">
        <v>954</v>
      </c>
      <c r="B71" s="211"/>
      <c r="C71" s="211"/>
      <c r="D71" s="975">
        <f t="shared" si="28"/>
        <v>0</v>
      </c>
      <c r="E71" s="975"/>
      <c r="F71" s="975"/>
      <c r="G71" s="976">
        <f t="shared" si="27"/>
        <v>0</v>
      </c>
    </row>
    <row r="72" spans="1:7" s="213" customFormat="1">
      <c r="A72" s="246" t="s">
        <v>955</v>
      </c>
      <c r="B72" s="211"/>
      <c r="C72" s="211"/>
      <c r="D72" s="975">
        <f t="shared" si="28"/>
        <v>0</v>
      </c>
      <c r="E72" s="975"/>
      <c r="F72" s="975"/>
      <c r="G72" s="976">
        <f t="shared" si="27"/>
        <v>0</v>
      </c>
    </row>
    <row r="73" spans="1:7" s="213" customFormat="1">
      <c r="A73" s="246" t="s">
        <v>956</v>
      </c>
      <c r="B73" s="211"/>
      <c r="C73" s="211"/>
      <c r="D73" s="975">
        <f t="shared" si="28"/>
        <v>0</v>
      </c>
      <c r="E73" s="975"/>
      <c r="F73" s="975"/>
      <c r="G73" s="976">
        <f t="shared" si="27"/>
        <v>0</v>
      </c>
    </row>
    <row r="74" spans="1:7" s="213" customFormat="1">
      <c r="A74" s="246" t="s">
        <v>957</v>
      </c>
      <c r="B74" s="211"/>
      <c r="C74" s="211"/>
      <c r="D74" s="975">
        <f t="shared" si="28"/>
        <v>0</v>
      </c>
      <c r="E74" s="975"/>
      <c r="F74" s="975"/>
      <c r="G74" s="976">
        <f t="shared" si="27"/>
        <v>0</v>
      </c>
    </row>
    <row r="75" spans="1:7" s="213" customFormat="1">
      <c r="A75" s="246" t="s">
        <v>958</v>
      </c>
      <c r="B75" s="211"/>
      <c r="C75" s="211"/>
      <c r="D75" s="975">
        <f t="shared" si="28"/>
        <v>0</v>
      </c>
      <c r="E75" s="975"/>
      <c r="F75" s="975"/>
      <c r="G75" s="976">
        <f t="shared" si="27"/>
        <v>0</v>
      </c>
    </row>
    <row r="76" spans="1:7" s="213" customFormat="1">
      <c r="A76" s="246" t="s">
        <v>959</v>
      </c>
      <c r="B76" s="211"/>
      <c r="C76" s="211"/>
      <c r="D76" s="975">
        <f t="shared" si="28"/>
        <v>0</v>
      </c>
      <c r="E76" s="975"/>
      <c r="F76" s="975"/>
      <c r="G76" s="976">
        <f t="shared" si="27"/>
        <v>0</v>
      </c>
    </row>
    <row r="77" spans="1:7" s="213" customFormat="1">
      <c r="A77" s="246" t="s">
        <v>960</v>
      </c>
      <c r="B77" s="211"/>
      <c r="C77" s="211"/>
      <c r="D77" s="975">
        <f t="shared" si="28"/>
        <v>0</v>
      </c>
      <c r="E77" s="975"/>
      <c r="F77" s="975"/>
      <c r="G77" s="976">
        <f t="shared" si="27"/>
        <v>0</v>
      </c>
    </row>
    <row r="78" spans="1:7" s="213" customFormat="1">
      <c r="A78" s="246" t="s">
        <v>961</v>
      </c>
      <c r="B78" s="211"/>
      <c r="C78" s="211"/>
      <c r="D78" s="975">
        <f t="shared" si="28"/>
        <v>0</v>
      </c>
      <c r="E78" s="975"/>
      <c r="F78" s="975"/>
      <c r="G78" s="976">
        <f t="shared" si="27"/>
        <v>0</v>
      </c>
    </row>
    <row r="79" spans="1:7" s="213" customFormat="1">
      <c r="A79" s="246" t="s">
        <v>962</v>
      </c>
      <c r="B79" s="211"/>
      <c r="C79" s="211"/>
      <c r="D79" s="975">
        <f t="shared" si="28"/>
        <v>0</v>
      </c>
      <c r="E79" s="975"/>
      <c r="F79" s="975"/>
      <c r="G79" s="976">
        <f t="shared" si="27"/>
        <v>0</v>
      </c>
    </row>
    <row r="80" spans="1:7" s="213" customFormat="1">
      <c r="A80" s="246" t="s">
        <v>963</v>
      </c>
      <c r="B80" s="211"/>
      <c r="C80" s="211"/>
      <c r="D80" s="975">
        <f t="shared" si="28"/>
        <v>0</v>
      </c>
      <c r="E80" s="975"/>
      <c r="F80" s="975"/>
      <c r="G80" s="976">
        <f t="shared" si="27"/>
        <v>0</v>
      </c>
    </row>
    <row r="81" spans="1:7" s="213" customFormat="1">
      <c r="A81" s="246" t="s">
        <v>964</v>
      </c>
      <c r="B81" s="211"/>
      <c r="C81" s="211"/>
      <c r="D81" s="975">
        <v>0</v>
      </c>
      <c r="E81" s="975"/>
      <c r="F81" s="975"/>
      <c r="G81" s="976">
        <f t="shared" si="27"/>
        <v>0</v>
      </c>
    </row>
    <row r="82" spans="1:7" s="213" customFormat="1">
      <c r="A82" s="246" t="s">
        <v>965</v>
      </c>
      <c r="B82" s="211"/>
      <c r="C82" s="211"/>
      <c r="D82" s="975">
        <f t="shared" si="28"/>
        <v>0</v>
      </c>
      <c r="E82" s="975"/>
      <c r="F82" s="975"/>
      <c r="G82" s="976">
        <f t="shared" si="27"/>
        <v>0</v>
      </c>
    </row>
    <row r="83" spans="1:7" s="213" customFormat="1">
      <c r="A83" s="246" t="s">
        <v>966</v>
      </c>
      <c r="B83" s="211"/>
      <c r="C83" s="211"/>
      <c r="D83" s="975">
        <f t="shared" si="28"/>
        <v>0</v>
      </c>
      <c r="E83" s="975"/>
      <c r="F83" s="975"/>
      <c r="G83" s="976">
        <f t="shared" si="27"/>
        <v>0</v>
      </c>
    </row>
    <row r="84" spans="1:7" s="213" customFormat="1">
      <c r="A84" s="246" t="s">
        <v>967</v>
      </c>
      <c r="B84" s="211"/>
      <c r="C84" s="211"/>
      <c r="D84" s="975">
        <f t="shared" si="28"/>
        <v>0</v>
      </c>
      <c r="E84" s="975"/>
      <c r="F84" s="975"/>
      <c r="G84" s="976">
        <f t="shared" si="27"/>
        <v>0</v>
      </c>
    </row>
    <row r="85" spans="1:7" s="213" customFormat="1">
      <c r="A85" s="248" t="s">
        <v>767</v>
      </c>
      <c r="B85" s="231">
        <f t="shared" ref="B85:C85" si="29">SUM(B64:B84)</f>
        <v>0</v>
      </c>
      <c r="C85" s="231">
        <f t="shared" si="29"/>
        <v>0</v>
      </c>
      <c r="D85" s="977">
        <f>SUM(D64:D84)</f>
        <v>0</v>
      </c>
      <c r="E85" s="977">
        <f t="shared" ref="E85" si="30">SUM(E64:E84)</f>
        <v>0</v>
      </c>
      <c r="F85" s="977">
        <f t="shared" ref="F85" si="31">SUM(F64:F84)</f>
        <v>0</v>
      </c>
      <c r="G85" s="977">
        <f>SUM(G64:G84)</f>
        <v>0</v>
      </c>
    </row>
    <row r="86" spans="1:7" s="213" customFormat="1">
      <c r="A86" s="243"/>
      <c r="B86" s="233"/>
      <c r="C86" s="211"/>
      <c r="D86" s="978"/>
      <c r="E86" s="978"/>
      <c r="F86" s="978"/>
      <c r="G86" s="979"/>
    </row>
    <row r="87" spans="1:7" s="213" customFormat="1">
      <c r="A87" s="243" t="s">
        <v>810</v>
      </c>
      <c r="B87" s="233"/>
      <c r="C87" s="211"/>
      <c r="D87" s="978"/>
      <c r="E87" s="978"/>
      <c r="F87" s="978"/>
      <c r="G87" s="979"/>
    </row>
    <row r="88" spans="1:7" s="213" customFormat="1">
      <c r="A88" s="246" t="s">
        <v>968</v>
      </c>
      <c r="B88" s="211"/>
      <c r="C88" s="211"/>
      <c r="D88" s="975">
        <f t="shared" ref="D88" si="32">B88+C88</f>
        <v>0</v>
      </c>
      <c r="E88" s="975"/>
      <c r="F88" s="975"/>
      <c r="G88" s="976">
        <f>D88+E88+F88</f>
        <v>0</v>
      </c>
    </row>
    <row r="89" spans="1:7" s="213" customFormat="1">
      <c r="A89" s="248" t="s">
        <v>767</v>
      </c>
      <c r="B89" s="231">
        <f t="shared" ref="B89:C89" si="33">SUM(B88)</f>
        <v>0</v>
      </c>
      <c r="C89" s="231">
        <f t="shared" si="33"/>
        <v>0</v>
      </c>
      <c r="D89" s="977">
        <f>SUM(D88)</f>
        <v>0</v>
      </c>
      <c r="E89" s="977">
        <f t="shared" ref="E89" si="34">SUM(E88)</f>
        <v>0</v>
      </c>
      <c r="F89" s="977">
        <f t="shared" ref="F89" si="35">SUM(F88)</f>
        <v>0</v>
      </c>
      <c r="G89" s="977">
        <f>SUM(G88)</f>
        <v>0</v>
      </c>
    </row>
    <row r="90" spans="1:7" s="213" customFormat="1">
      <c r="A90" s="246"/>
      <c r="B90" s="233"/>
      <c r="C90" s="211"/>
      <c r="D90" s="978"/>
      <c r="E90" s="978"/>
      <c r="F90" s="978"/>
      <c r="G90" s="979"/>
    </row>
    <row r="91" spans="1:7" s="207" customFormat="1" ht="15.6" thickBot="1">
      <c r="A91" s="250" t="s">
        <v>816</v>
      </c>
      <c r="B91" s="836">
        <f>B89+B85+B61+B55+B43+B39+B23+B15</f>
        <v>1961819.63</v>
      </c>
      <c r="C91" s="206">
        <f t="shared" ref="C91:G91" si="36">C89+C85+C61+C55+C43+C39+C23+C15</f>
        <v>1755849.56</v>
      </c>
      <c r="D91" s="836">
        <f t="shared" si="36"/>
        <v>3717669.19</v>
      </c>
      <c r="E91" s="836">
        <f t="shared" si="36"/>
        <v>11174799.620000001</v>
      </c>
      <c r="F91" s="836">
        <f t="shared" si="36"/>
        <v>2252815.7999999998</v>
      </c>
      <c r="G91" s="836">
        <f t="shared" si="36"/>
        <v>12639653.010000002</v>
      </c>
    </row>
    <row r="95" spans="1:7">
      <c r="F95" s="251"/>
    </row>
  </sheetData>
  <mergeCells count="2">
    <mergeCell ref="A4:A7"/>
    <mergeCell ref="A16:G17"/>
  </mergeCells>
  <pageMargins left="0.28000000000000003" right="0.04" top="0.75" bottom="0.75" header="0.3" footer="0.3"/>
  <pageSetup scale="91" firstPageNumber="78" fitToHeight="0" orientation="landscape" useFirstPageNumber="1" r:id="rId1"/>
  <headerFooter>
    <oddFooter>&amp;C&amp;P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G53"/>
  <sheetViews>
    <sheetView showGridLines="0" workbookViewId="0"/>
  </sheetViews>
  <sheetFormatPr defaultColWidth="8.88671875" defaultRowHeight="13.8"/>
  <cols>
    <col min="1" max="1" width="58.88671875" style="104" bestFit="1" customWidth="1"/>
    <col min="2" max="2" width="16.33203125" style="104" bestFit="1" customWidth="1"/>
    <col min="3" max="3" width="14.88671875" style="104" customWidth="1"/>
    <col min="4" max="4" width="15.33203125" style="104" customWidth="1"/>
    <col min="5" max="5" width="16.33203125" style="104" customWidth="1"/>
    <col min="6" max="6" width="15.5546875" style="104" customWidth="1"/>
    <col min="7" max="7" width="18.6640625" style="104" bestFit="1" customWidth="1"/>
    <col min="8" max="16384" width="8.88671875" style="104"/>
  </cols>
  <sheetData>
    <row r="1" spans="1:7" ht="32.4">
      <c r="A1" s="1118" t="s">
        <v>1610</v>
      </c>
    </row>
    <row r="2" spans="1:7">
      <c r="A2" s="42" t="s">
        <v>1442</v>
      </c>
    </row>
    <row r="3" spans="1:7" ht="14.4" thickBot="1">
      <c r="A3" s="1312" t="s">
        <v>1609</v>
      </c>
      <c r="B3" s="1312"/>
    </row>
    <row r="4" spans="1:7" customFormat="1" ht="24" customHeight="1">
      <c r="A4" s="491"/>
      <c r="B4" s="492" t="s">
        <v>1246</v>
      </c>
      <c r="C4" s="492" t="s">
        <v>1125</v>
      </c>
      <c r="D4" s="492" t="s">
        <v>1247</v>
      </c>
      <c r="E4" s="492" t="s">
        <v>1248</v>
      </c>
      <c r="F4" s="492" t="s">
        <v>1131</v>
      </c>
      <c r="G4" s="493" t="s">
        <v>1249</v>
      </c>
    </row>
    <row r="5" spans="1:7" s="42" customFormat="1" ht="30" customHeight="1">
      <c r="A5" s="572"/>
      <c r="B5" s="537" t="s">
        <v>1125</v>
      </c>
      <c r="C5" s="537" t="s">
        <v>815</v>
      </c>
      <c r="D5" s="537" t="s">
        <v>815</v>
      </c>
      <c r="E5" s="537" t="s">
        <v>1247</v>
      </c>
      <c r="F5" s="537" t="s">
        <v>1130</v>
      </c>
      <c r="G5" s="538" t="s">
        <v>1132</v>
      </c>
    </row>
    <row r="6" spans="1:7" s="42" customFormat="1" ht="15.6" thickBot="1">
      <c r="A6" s="564"/>
      <c r="B6" s="495" t="s">
        <v>77</v>
      </c>
      <c r="C6" s="495" t="s">
        <v>77</v>
      </c>
      <c r="D6" s="495" t="s">
        <v>77</v>
      </c>
      <c r="E6" s="495" t="s">
        <v>77</v>
      </c>
      <c r="F6" s="495" t="s">
        <v>77</v>
      </c>
      <c r="G6" s="562" t="s">
        <v>77</v>
      </c>
    </row>
    <row r="7" spans="1:7">
      <c r="A7" s="101" t="s">
        <v>1305</v>
      </c>
      <c r="G7" s="183"/>
    </row>
    <row r="8" spans="1:7">
      <c r="A8" s="31" t="s">
        <v>1274</v>
      </c>
      <c r="B8" s="819">
        <v>7914197</v>
      </c>
      <c r="C8" s="819">
        <f>B8/4</f>
        <v>1978549.25</v>
      </c>
      <c r="D8" s="819">
        <f>E8/4</f>
        <v>2012676.1074999999</v>
      </c>
      <c r="E8" s="819">
        <v>8050704.4299999997</v>
      </c>
      <c r="F8" s="819">
        <f>D8-C8</f>
        <v>34126.857499999925</v>
      </c>
      <c r="G8" s="820">
        <f>E8-B8</f>
        <v>136507.4299999997</v>
      </c>
    </row>
    <row r="9" spans="1:7">
      <c r="A9" s="31" t="s">
        <v>1275</v>
      </c>
      <c r="B9" s="819">
        <v>183000</v>
      </c>
      <c r="C9" s="819">
        <f t="shared" ref="C9:C21" si="0">B9/4</f>
        <v>45750</v>
      </c>
      <c r="D9" s="819">
        <f t="shared" ref="D9:D21" si="1">E9/4</f>
        <v>0</v>
      </c>
      <c r="E9" s="819">
        <v>0</v>
      </c>
      <c r="F9" s="819">
        <f t="shared" ref="F9:F21" si="2">D9-C9</f>
        <v>-45750</v>
      </c>
      <c r="G9" s="820">
        <f>E9-B9</f>
        <v>-183000</v>
      </c>
    </row>
    <row r="10" spans="1:7">
      <c r="A10" s="31" t="s">
        <v>1265</v>
      </c>
      <c r="B10" s="819">
        <v>3508093.17</v>
      </c>
      <c r="C10" s="819">
        <f t="shared" si="0"/>
        <v>877023.29249999998</v>
      </c>
      <c r="D10" s="819">
        <f t="shared" si="1"/>
        <v>889492.28</v>
      </c>
      <c r="E10" s="819">
        <v>3557969.12</v>
      </c>
      <c r="F10" s="819">
        <f t="shared" si="2"/>
        <v>12468.987500000047</v>
      </c>
      <c r="G10" s="820">
        <f t="shared" ref="G10:G21" si="3">E10-B10</f>
        <v>49875.950000000186</v>
      </c>
    </row>
    <row r="11" spans="1:7">
      <c r="A11" s="31" t="s">
        <v>1270</v>
      </c>
      <c r="B11" s="819">
        <v>1816670</v>
      </c>
      <c r="C11" s="819">
        <f t="shared" si="0"/>
        <v>454167.5</v>
      </c>
      <c r="D11" s="819">
        <f t="shared" si="1"/>
        <v>454167.5</v>
      </c>
      <c r="E11" s="819">
        <v>1816670</v>
      </c>
      <c r="F11" s="819">
        <f t="shared" si="2"/>
        <v>0</v>
      </c>
      <c r="G11" s="820">
        <f t="shared" si="3"/>
        <v>0</v>
      </c>
    </row>
    <row r="12" spans="1:7">
      <c r="A12" s="31" t="s">
        <v>1276</v>
      </c>
      <c r="B12" s="819"/>
      <c r="C12" s="819">
        <f t="shared" si="0"/>
        <v>0</v>
      </c>
      <c r="D12" s="819">
        <f t="shared" si="1"/>
        <v>0</v>
      </c>
      <c r="E12" s="819"/>
      <c r="F12" s="819">
        <f t="shared" si="2"/>
        <v>0</v>
      </c>
      <c r="G12" s="820">
        <f t="shared" si="3"/>
        <v>0</v>
      </c>
    </row>
    <row r="13" spans="1:7">
      <c r="A13" s="31" t="s">
        <v>1266</v>
      </c>
      <c r="B13" s="819"/>
      <c r="C13" s="819">
        <f t="shared" si="0"/>
        <v>0</v>
      </c>
      <c r="D13" s="819">
        <f t="shared" si="1"/>
        <v>0</v>
      </c>
      <c r="E13" s="819"/>
      <c r="F13" s="819">
        <f t="shared" si="2"/>
        <v>0</v>
      </c>
      <c r="G13" s="820">
        <f t="shared" si="3"/>
        <v>0</v>
      </c>
    </row>
    <row r="14" spans="1:7">
      <c r="A14" s="31" t="s">
        <v>1272</v>
      </c>
      <c r="B14" s="819"/>
      <c r="C14" s="819">
        <f t="shared" si="0"/>
        <v>0</v>
      </c>
      <c r="D14" s="819">
        <f t="shared" si="1"/>
        <v>0</v>
      </c>
      <c r="E14" s="819"/>
      <c r="F14" s="819">
        <f t="shared" si="2"/>
        <v>0</v>
      </c>
      <c r="G14" s="820">
        <f>E14-B14</f>
        <v>0</v>
      </c>
    </row>
    <row r="15" spans="1:7">
      <c r="A15" s="31" t="s">
        <v>1267</v>
      </c>
      <c r="B15" s="819">
        <v>0</v>
      </c>
      <c r="C15" s="819">
        <f t="shared" si="0"/>
        <v>0</v>
      </c>
      <c r="D15" s="819">
        <f t="shared" si="1"/>
        <v>0</v>
      </c>
      <c r="E15" s="819">
        <v>0</v>
      </c>
      <c r="F15" s="819">
        <f t="shared" si="2"/>
        <v>0</v>
      </c>
      <c r="G15" s="820">
        <f t="shared" si="3"/>
        <v>0</v>
      </c>
    </row>
    <row r="16" spans="1:7">
      <c r="A16" s="31" t="s">
        <v>1271</v>
      </c>
      <c r="B16" s="819">
        <v>1000000</v>
      </c>
      <c r="C16" s="819">
        <f t="shared" si="0"/>
        <v>250000</v>
      </c>
      <c r="D16" s="819">
        <f t="shared" si="1"/>
        <v>164011.10250000001</v>
      </c>
      <c r="E16" s="819">
        <v>656044.41</v>
      </c>
      <c r="F16" s="819">
        <f t="shared" si="2"/>
        <v>-85988.897499999992</v>
      </c>
      <c r="G16" s="820">
        <f t="shared" si="3"/>
        <v>-343955.58999999997</v>
      </c>
    </row>
    <row r="17" spans="1:7">
      <c r="A17" s="31" t="s">
        <v>1273</v>
      </c>
      <c r="B17" s="819">
        <v>16903.400000000001</v>
      </c>
      <c r="C17" s="819">
        <f t="shared" si="0"/>
        <v>4225.8500000000004</v>
      </c>
      <c r="D17" s="819">
        <f t="shared" si="1"/>
        <v>2881.2525000000001</v>
      </c>
      <c r="E17" s="819">
        <v>11525.01</v>
      </c>
      <c r="F17" s="819">
        <f t="shared" si="2"/>
        <v>-1344.5975000000003</v>
      </c>
      <c r="G17" s="820">
        <f t="shared" si="3"/>
        <v>-5378.3900000000012</v>
      </c>
    </row>
    <row r="18" spans="1:7">
      <c r="A18" s="31" t="s">
        <v>1268</v>
      </c>
      <c r="B18" s="819"/>
      <c r="C18" s="819">
        <f t="shared" si="0"/>
        <v>0</v>
      </c>
      <c r="D18" s="819">
        <f t="shared" si="1"/>
        <v>0</v>
      </c>
      <c r="E18" s="819"/>
      <c r="F18" s="819">
        <f t="shared" si="2"/>
        <v>0</v>
      </c>
      <c r="G18" s="820">
        <f t="shared" si="3"/>
        <v>0</v>
      </c>
    </row>
    <row r="19" spans="1:7">
      <c r="A19" s="31" t="s">
        <v>1269</v>
      </c>
      <c r="B19" s="819">
        <v>230000</v>
      </c>
      <c r="C19" s="819">
        <f t="shared" si="0"/>
        <v>57500</v>
      </c>
      <c r="D19" s="819">
        <f t="shared" si="1"/>
        <v>67025.625</v>
      </c>
      <c r="E19" s="819">
        <f>272708.72-4606.22</f>
        <v>268102.5</v>
      </c>
      <c r="F19" s="819">
        <f t="shared" si="2"/>
        <v>9525.625</v>
      </c>
      <c r="G19" s="820">
        <f t="shared" si="3"/>
        <v>38102.5</v>
      </c>
    </row>
    <row r="20" spans="1:7">
      <c r="A20" s="31" t="s">
        <v>1277</v>
      </c>
      <c r="B20" s="819"/>
      <c r="C20" s="819">
        <f t="shared" si="0"/>
        <v>0</v>
      </c>
      <c r="D20" s="819">
        <f t="shared" si="1"/>
        <v>0</v>
      </c>
      <c r="E20" s="819"/>
      <c r="F20" s="819">
        <f t="shared" si="2"/>
        <v>0</v>
      </c>
      <c r="G20" s="820">
        <f t="shared" si="3"/>
        <v>0</v>
      </c>
    </row>
    <row r="21" spans="1:7">
      <c r="A21" s="31" t="s">
        <v>1590</v>
      </c>
      <c r="B21" s="819">
        <v>65000</v>
      </c>
      <c r="C21" s="819">
        <f t="shared" si="0"/>
        <v>16250</v>
      </c>
      <c r="D21" s="819">
        <f t="shared" si="1"/>
        <v>7500</v>
      </c>
      <c r="E21" s="819">
        <v>30000</v>
      </c>
      <c r="F21" s="819">
        <f t="shared" si="2"/>
        <v>-8750</v>
      </c>
      <c r="G21" s="820">
        <f t="shared" si="3"/>
        <v>-35000</v>
      </c>
    </row>
    <row r="22" spans="1:7">
      <c r="A22" s="573" t="s">
        <v>766</v>
      </c>
      <c r="B22" s="1080">
        <f>SUM(B8:B21)</f>
        <v>14733863.57</v>
      </c>
      <c r="C22" s="1080">
        <f t="shared" ref="C22:G22" si="4">SUM(C8:C21)</f>
        <v>3683465.8925000001</v>
      </c>
      <c r="D22" s="1080">
        <f t="shared" si="4"/>
        <v>3597753.8675000002</v>
      </c>
      <c r="E22" s="1080">
        <f t="shared" si="4"/>
        <v>14391015.470000001</v>
      </c>
      <c r="F22" s="1080">
        <f t="shared" si="4"/>
        <v>-85712.025000000023</v>
      </c>
      <c r="G22" s="1080">
        <f t="shared" si="4"/>
        <v>-342848.10000000009</v>
      </c>
    </row>
    <row r="23" spans="1:7">
      <c r="A23" s="31"/>
      <c r="G23" s="183"/>
    </row>
    <row r="24" spans="1:7">
      <c r="A24" s="101" t="s">
        <v>1308</v>
      </c>
      <c r="G24" s="183"/>
    </row>
    <row r="25" spans="1:7">
      <c r="A25" s="31" t="s">
        <v>1300</v>
      </c>
      <c r="B25" s="819"/>
      <c r="C25" s="819">
        <f t="shared" ref="C25:C28" si="5">B25/4</f>
        <v>0</v>
      </c>
      <c r="D25" s="819"/>
      <c r="E25" s="819"/>
      <c r="F25" s="819">
        <f t="shared" ref="F25" si="6">D25-C25</f>
        <v>0</v>
      </c>
      <c r="G25" s="820">
        <f t="shared" ref="G25" si="7">E25-B25</f>
        <v>0</v>
      </c>
    </row>
    <row r="26" spans="1:7">
      <c r="A26" s="31" t="s">
        <v>1301</v>
      </c>
      <c r="B26" s="819"/>
      <c r="C26" s="819">
        <f t="shared" si="5"/>
        <v>0</v>
      </c>
      <c r="D26" s="819"/>
      <c r="E26" s="819"/>
      <c r="F26" s="819">
        <f t="shared" ref="F26:F28" si="8">D26-C26</f>
        <v>0</v>
      </c>
      <c r="G26" s="820">
        <f t="shared" ref="G26:G28" si="9">E26-B26</f>
        <v>0</v>
      </c>
    </row>
    <row r="27" spans="1:7">
      <c r="A27" s="31" t="s">
        <v>1302</v>
      </c>
      <c r="B27" s="819"/>
      <c r="C27" s="819">
        <f t="shared" si="5"/>
        <v>0</v>
      </c>
      <c r="D27" s="819"/>
      <c r="E27" s="819"/>
      <c r="F27" s="819">
        <f t="shared" si="8"/>
        <v>0</v>
      </c>
      <c r="G27" s="820">
        <f t="shared" si="9"/>
        <v>0</v>
      </c>
    </row>
    <row r="28" spans="1:7">
      <c r="A28" s="31" t="s">
        <v>1303</v>
      </c>
      <c r="B28" s="819"/>
      <c r="C28" s="819">
        <f t="shared" si="5"/>
        <v>0</v>
      </c>
      <c r="D28" s="819"/>
      <c r="E28" s="819"/>
      <c r="F28" s="819">
        <f t="shared" si="8"/>
        <v>0</v>
      </c>
      <c r="G28" s="820">
        <f t="shared" si="9"/>
        <v>0</v>
      </c>
    </row>
    <row r="29" spans="1:7">
      <c r="A29" s="573" t="s">
        <v>766</v>
      </c>
      <c r="B29" s="821">
        <f>SUM(B25:B28)</f>
        <v>0</v>
      </c>
      <c r="C29" s="821">
        <f>SUM(C25:C28)</f>
        <v>0</v>
      </c>
      <c r="D29" s="821">
        <f t="shared" ref="D29:F29" si="10">SUM(D25:D28)</f>
        <v>0</v>
      </c>
      <c r="E29" s="821">
        <f t="shared" si="10"/>
        <v>0</v>
      </c>
      <c r="F29" s="821">
        <f t="shared" si="10"/>
        <v>0</v>
      </c>
      <c r="G29" s="822">
        <f>SUM(G25:G28)</f>
        <v>0</v>
      </c>
    </row>
    <row r="30" spans="1:7">
      <c r="A30" s="35"/>
      <c r="B30" s="819"/>
      <c r="C30" s="819"/>
      <c r="D30" s="819"/>
      <c r="E30" s="819"/>
      <c r="F30" s="819"/>
      <c r="G30" s="820"/>
    </row>
    <row r="31" spans="1:7">
      <c r="A31" s="101" t="s">
        <v>1304</v>
      </c>
      <c r="B31" s="819"/>
      <c r="C31" s="819"/>
      <c r="D31" s="819"/>
      <c r="E31" s="819"/>
      <c r="F31" s="819"/>
      <c r="G31" s="820"/>
    </row>
    <row r="32" spans="1:7">
      <c r="A32" s="31" t="s">
        <v>1300</v>
      </c>
      <c r="B32" s="819"/>
      <c r="C32" s="819">
        <f t="shared" ref="C32:C35" si="11">B32/4</f>
        <v>0</v>
      </c>
      <c r="D32" s="819"/>
      <c r="E32" s="819"/>
      <c r="F32" s="819">
        <f t="shared" ref="F32" si="12">D32-C32</f>
        <v>0</v>
      </c>
      <c r="G32" s="820">
        <f t="shared" ref="G32" si="13">E32-B32</f>
        <v>0</v>
      </c>
    </row>
    <row r="33" spans="1:7">
      <c r="A33" s="31" t="s">
        <v>1301</v>
      </c>
      <c r="B33" s="819"/>
      <c r="C33" s="819">
        <f t="shared" si="11"/>
        <v>0</v>
      </c>
      <c r="D33" s="819"/>
      <c r="E33" s="819"/>
      <c r="F33" s="819">
        <f t="shared" ref="F33:F35" si="14">D33-C33</f>
        <v>0</v>
      </c>
      <c r="G33" s="820">
        <f t="shared" ref="G33:G35" si="15">E33-B33</f>
        <v>0</v>
      </c>
    </row>
    <row r="34" spans="1:7">
      <c r="A34" s="31" t="s">
        <v>1302</v>
      </c>
      <c r="B34" s="819"/>
      <c r="C34" s="819">
        <f t="shared" si="11"/>
        <v>0</v>
      </c>
      <c r="D34" s="819"/>
      <c r="E34" s="819"/>
      <c r="F34" s="819">
        <f t="shared" si="14"/>
        <v>0</v>
      </c>
      <c r="G34" s="820">
        <f t="shared" si="15"/>
        <v>0</v>
      </c>
    </row>
    <row r="35" spans="1:7">
      <c r="A35" s="31" t="s">
        <v>1303</v>
      </c>
      <c r="B35" s="819"/>
      <c r="C35" s="819">
        <f t="shared" si="11"/>
        <v>0</v>
      </c>
      <c r="D35" s="819"/>
      <c r="E35" s="819"/>
      <c r="F35" s="819">
        <f t="shared" si="14"/>
        <v>0</v>
      </c>
      <c r="G35" s="820">
        <f t="shared" si="15"/>
        <v>0</v>
      </c>
    </row>
    <row r="36" spans="1:7">
      <c r="A36" s="573" t="s">
        <v>766</v>
      </c>
      <c r="B36" s="821">
        <f t="shared" ref="B36:E36" si="16">SUM(B32:B35)</f>
        <v>0</v>
      </c>
      <c r="C36" s="821">
        <f t="shared" si="16"/>
        <v>0</v>
      </c>
      <c r="D36" s="821">
        <f t="shared" si="16"/>
        <v>0</v>
      </c>
      <c r="E36" s="821">
        <f t="shared" si="16"/>
        <v>0</v>
      </c>
      <c r="F36" s="821">
        <f>SUM(F32:F35)</f>
        <v>0</v>
      </c>
      <c r="G36" s="822">
        <f>SUM(G32:G35)</f>
        <v>0</v>
      </c>
    </row>
    <row r="37" spans="1:7">
      <c r="A37" s="191"/>
      <c r="B37" s="819"/>
      <c r="C37" s="819"/>
      <c r="D37" s="819"/>
      <c r="E37" s="819"/>
      <c r="F37" s="819"/>
      <c r="G37" s="820"/>
    </row>
    <row r="38" spans="1:7">
      <c r="A38" s="101" t="s">
        <v>1306</v>
      </c>
      <c r="B38" s="819"/>
      <c r="C38" s="819"/>
      <c r="D38" s="819"/>
      <c r="E38" s="819"/>
      <c r="F38" s="819"/>
      <c r="G38" s="820"/>
    </row>
    <row r="39" spans="1:7">
      <c r="A39" s="101" t="s">
        <v>1299</v>
      </c>
      <c r="B39" s="819"/>
      <c r="C39" s="819"/>
      <c r="D39" s="819"/>
      <c r="E39" s="819"/>
      <c r="F39" s="819"/>
      <c r="G39" s="820"/>
    </row>
    <row r="40" spans="1:7">
      <c r="A40" s="31" t="s">
        <v>1300</v>
      </c>
      <c r="B40" s="819"/>
      <c r="C40" s="819">
        <f t="shared" ref="C40:C43" si="17">B40/4</f>
        <v>0</v>
      </c>
      <c r="D40" s="819"/>
      <c r="E40" s="819"/>
      <c r="F40" s="819">
        <f t="shared" ref="F40" si="18">D40-C40</f>
        <v>0</v>
      </c>
      <c r="G40" s="820">
        <f t="shared" ref="G40" si="19">E40-B40</f>
        <v>0</v>
      </c>
    </row>
    <row r="41" spans="1:7">
      <c r="A41" s="31" t="s">
        <v>1301</v>
      </c>
      <c r="B41" s="819"/>
      <c r="C41" s="819">
        <f t="shared" si="17"/>
        <v>0</v>
      </c>
      <c r="D41" s="819"/>
      <c r="E41" s="819"/>
      <c r="F41" s="819">
        <f t="shared" ref="F41:F43" si="20">D41-C41</f>
        <v>0</v>
      </c>
      <c r="G41" s="820">
        <f t="shared" ref="G41:G43" si="21">E41-B41</f>
        <v>0</v>
      </c>
    </row>
    <row r="42" spans="1:7">
      <c r="A42" s="31" t="s">
        <v>1302</v>
      </c>
      <c r="B42" s="819"/>
      <c r="C42" s="819">
        <f t="shared" si="17"/>
        <v>0</v>
      </c>
      <c r="D42" s="819"/>
      <c r="E42" s="819"/>
      <c r="F42" s="819">
        <f t="shared" si="20"/>
        <v>0</v>
      </c>
      <c r="G42" s="820">
        <f t="shared" si="21"/>
        <v>0</v>
      </c>
    </row>
    <row r="43" spans="1:7">
      <c r="A43" s="31" t="s">
        <v>1303</v>
      </c>
      <c r="B43" s="819"/>
      <c r="C43" s="819">
        <f t="shared" si="17"/>
        <v>0</v>
      </c>
      <c r="D43" s="819"/>
      <c r="E43" s="819"/>
      <c r="F43" s="819">
        <f t="shared" si="20"/>
        <v>0</v>
      </c>
      <c r="G43" s="820">
        <f t="shared" si="21"/>
        <v>0</v>
      </c>
    </row>
    <row r="44" spans="1:7">
      <c r="A44" s="573" t="s">
        <v>766</v>
      </c>
      <c r="B44" s="821">
        <f t="shared" ref="B44:E44" si="22">SUM(B40:B43)</f>
        <v>0</v>
      </c>
      <c r="C44" s="821">
        <f t="shared" si="22"/>
        <v>0</v>
      </c>
      <c r="D44" s="821">
        <f t="shared" si="22"/>
        <v>0</v>
      </c>
      <c r="E44" s="821">
        <f t="shared" si="22"/>
        <v>0</v>
      </c>
      <c r="F44" s="821">
        <f>SUM(F40:F43)</f>
        <v>0</v>
      </c>
      <c r="G44" s="822">
        <f>SUM(G40:G43)</f>
        <v>0</v>
      </c>
    </row>
    <row r="45" spans="1:7">
      <c r="A45" s="35"/>
      <c r="B45" s="819"/>
      <c r="C45" s="819"/>
      <c r="D45" s="819"/>
      <c r="E45" s="819"/>
      <c r="F45" s="819"/>
      <c r="G45" s="820"/>
    </row>
    <row r="46" spans="1:7">
      <c r="A46" s="101" t="s">
        <v>1304</v>
      </c>
      <c r="B46" s="819"/>
      <c r="C46" s="819">
        <f t="shared" ref="C46:C50" si="23">B46/4</f>
        <v>0</v>
      </c>
      <c r="D46" s="819"/>
      <c r="E46" s="819"/>
      <c r="F46" s="819">
        <f t="shared" ref="F46" si="24">D46-C46</f>
        <v>0</v>
      </c>
      <c r="G46" s="820">
        <f t="shared" ref="G46" si="25">E46-B46</f>
        <v>0</v>
      </c>
    </row>
    <row r="47" spans="1:7">
      <c r="A47" s="31" t="s">
        <v>1300</v>
      </c>
      <c r="B47" s="819"/>
      <c r="C47" s="819">
        <f t="shared" si="23"/>
        <v>0</v>
      </c>
      <c r="D47" s="819"/>
      <c r="E47" s="819"/>
      <c r="F47" s="819">
        <f t="shared" ref="F47:F50" si="26">D47-C47</f>
        <v>0</v>
      </c>
      <c r="G47" s="820">
        <f t="shared" ref="G47:G50" si="27">E47-B47</f>
        <v>0</v>
      </c>
    </row>
    <row r="48" spans="1:7">
      <c r="A48" s="31" t="s">
        <v>1301</v>
      </c>
      <c r="B48" s="819"/>
      <c r="C48" s="819">
        <f t="shared" si="23"/>
        <v>0</v>
      </c>
      <c r="D48" s="819"/>
      <c r="E48" s="819"/>
      <c r="F48" s="819">
        <f t="shared" si="26"/>
        <v>0</v>
      </c>
      <c r="G48" s="820">
        <f t="shared" si="27"/>
        <v>0</v>
      </c>
    </row>
    <row r="49" spans="1:7">
      <c r="A49" s="31" t="s">
        <v>1302</v>
      </c>
      <c r="B49" s="819"/>
      <c r="C49" s="819">
        <f t="shared" si="23"/>
        <v>0</v>
      </c>
      <c r="D49" s="819"/>
      <c r="E49" s="819"/>
      <c r="F49" s="819">
        <f t="shared" si="26"/>
        <v>0</v>
      </c>
      <c r="G49" s="820">
        <f t="shared" si="27"/>
        <v>0</v>
      </c>
    </row>
    <row r="50" spans="1:7">
      <c r="A50" s="31" t="s">
        <v>1303</v>
      </c>
      <c r="B50" s="819"/>
      <c r="C50" s="819">
        <f t="shared" si="23"/>
        <v>0</v>
      </c>
      <c r="D50" s="819"/>
      <c r="E50" s="819"/>
      <c r="F50" s="819">
        <f t="shared" si="26"/>
        <v>0</v>
      </c>
      <c r="G50" s="820">
        <f t="shared" si="27"/>
        <v>0</v>
      </c>
    </row>
    <row r="51" spans="1:7">
      <c r="A51" s="573" t="s">
        <v>766</v>
      </c>
      <c r="B51" s="821">
        <f t="shared" ref="B51:E51" si="28">SUM(B46:B50)</f>
        <v>0</v>
      </c>
      <c r="C51" s="821">
        <f t="shared" si="28"/>
        <v>0</v>
      </c>
      <c r="D51" s="821">
        <f t="shared" si="28"/>
        <v>0</v>
      </c>
      <c r="E51" s="821">
        <f t="shared" si="28"/>
        <v>0</v>
      </c>
      <c r="F51" s="821">
        <f>SUM(F46:F50)</f>
        <v>0</v>
      </c>
      <c r="G51" s="822">
        <f>SUM(G46:G50)</f>
        <v>0</v>
      </c>
    </row>
    <row r="52" spans="1:7">
      <c r="A52" s="191"/>
      <c r="B52" s="819"/>
      <c r="C52" s="819"/>
      <c r="D52" s="819"/>
      <c r="E52" s="819"/>
      <c r="F52" s="819"/>
      <c r="G52" s="820"/>
    </row>
    <row r="53" spans="1:7" ht="14.4" thickBot="1">
      <c r="A53" s="571" t="s">
        <v>1307</v>
      </c>
      <c r="B53" s="1081">
        <f>B51+B44+B36+B29+B22</f>
        <v>14733863.57</v>
      </c>
      <c r="C53" s="1081">
        <f t="shared" ref="C53:G53" si="29">C51+C44+C36+C29+C22</f>
        <v>3683465.8925000001</v>
      </c>
      <c r="D53" s="1081">
        <f t="shared" si="29"/>
        <v>3597753.8675000002</v>
      </c>
      <c r="E53" s="1081">
        <f t="shared" si="29"/>
        <v>14391015.470000001</v>
      </c>
      <c r="F53" s="1081">
        <f t="shared" si="29"/>
        <v>-85712.025000000023</v>
      </c>
      <c r="G53" s="1081">
        <f t="shared" si="29"/>
        <v>-342848.10000000009</v>
      </c>
    </row>
  </sheetData>
  <mergeCells count="1">
    <mergeCell ref="A3:B3"/>
  </mergeCells>
  <pageMargins left="0.45" right="0.38" top="0.75" bottom="0.75" header="0.34" footer="0.3"/>
  <pageSetup paperSize="9" scale="88" firstPageNumber="64" fitToHeight="0" orientation="landscape"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H18"/>
  <sheetViews>
    <sheetView showGridLines="0" view="pageBreakPreview" topLeftCell="A13" zoomScale="109" zoomScaleNormal="100" zoomScaleSheetLayoutView="146" workbookViewId="0">
      <selection activeCell="A33" sqref="A33"/>
    </sheetView>
  </sheetViews>
  <sheetFormatPr defaultRowHeight="14.4"/>
  <cols>
    <col min="1" max="1" width="35.109375" bestFit="1" customWidth="1"/>
    <col min="2" max="2" width="16.6640625" bestFit="1" customWidth="1"/>
    <col min="3" max="3" width="14.6640625" bestFit="1" customWidth="1"/>
    <col min="4" max="4" width="16.6640625" customWidth="1"/>
    <col min="5" max="5" width="17" customWidth="1"/>
    <col min="6" max="6" width="15.6640625" bestFit="1" customWidth="1"/>
    <col min="7" max="7" width="18.6640625" bestFit="1" customWidth="1"/>
  </cols>
  <sheetData>
    <row r="1" spans="1:8" ht="24" customHeight="1">
      <c r="A1" s="498" t="str">
        <f>'COMPO NOTES 2'!B1</f>
        <v>ASOKORE MAMPONG MUNICIPAL ASSEMBLY</v>
      </c>
      <c r="B1" s="499"/>
      <c r="C1" s="499"/>
      <c r="D1" s="499"/>
      <c r="E1" s="499"/>
      <c r="F1" s="499"/>
      <c r="G1" s="499"/>
    </row>
    <row r="2" spans="1:8" ht="24" customHeight="1">
      <c r="A2" s="1313" t="s">
        <v>1506</v>
      </c>
      <c r="B2" s="1313"/>
      <c r="C2" s="1313"/>
      <c r="D2" s="1313"/>
      <c r="E2" s="1313"/>
      <c r="F2" s="1313"/>
      <c r="G2" s="1313"/>
    </row>
    <row r="3" spans="1:8" ht="24" customHeight="1" thickBot="1">
      <c r="A3" s="1093" t="s">
        <v>1591</v>
      </c>
      <c r="B3" s="498"/>
      <c r="C3" s="498"/>
      <c r="D3" s="498"/>
      <c r="E3" s="498"/>
      <c r="F3" s="498"/>
      <c r="G3" s="498"/>
    </row>
    <row r="4" spans="1:8" ht="24" customHeight="1">
      <c r="A4" s="491"/>
      <c r="B4" s="714" t="s">
        <v>1246</v>
      </c>
      <c r="C4" s="714" t="s">
        <v>1125</v>
      </c>
      <c r="D4" s="714" t="s">
        <v>1247</v>
      </c>
      <c r="E4" s="714" t="s">
        <v>1248</v>
      </c>
      <c r="F4" s="714" t="s">
        <v>1131</v>
      </c>
      <c r="G4" s="715" t="s">
        <v>1249</v>
      </c>
    </row>
    <row r="5" spans="1:8" ht="24" customHeight="1">
      <c r="A5" s="536"/>
      <c r="B5" s="716" t="s">
        <v>1125</v>
      </c>
      <c r="C5" s="716" t="s">
        <v>815</v>
      </c>
      <c r="D5" s="716" t="s">
        <v>815</v>
      </c>
      <c r="E5" s="716" t="s">
        <v>1247</v>
      </c>
      <c r="F5" s="716" t="s">
        <v>1130</v>
      </c>
      <c r="G5" s="717" t="s">
        <v>1132</v>
      </c>
    </row>
    <row r="6" spans="1:8" ht="24" customHeight="1" thickBot="1">
      <c r="A6" s="494"/>
      <c r="B6" s="495" t="s">
        <v>77</v>
      </c>
      <c r="C6" s="495" t="s">
        <v>77</v>
      </c>
      <c r="D6" s="495" t="s">
        <v>77</v>
      </c>
      <c r="E6" s="495" t="s">
        <v>77</v>
      </c>
      <c r="F6" s="495" t="s">
        <v>77</v>
      </c>
      <c r="G6" s="562" t="s">
        <v>77</v>
      </c>
    </row>
    <row r="7" spans="1:8" ht="24" customHeight="1">
      <c r="A7" s="560" t="s">
        <v>58</v>
      </c>
      <c r="B7" s="225"/>
      <c r="C7" s="225"/>
      <c r="D7" s="225"/>
      <c r="E7" s="225"/>
      <c r="F7" s="225"/>
      <c r="G7" s="563"/>
    </row>
    <row r="8" spans="1:8" ht="24" customHeight="1">
      <c r="A8" s="561" t="s">
        <v>1080</v>
      </c>
      <c r="B8" s="823">
        <v>0</v>
      </c>
      <c r="C8" s="823">
        <f>B8/4</f>
        <v>0</v>
      </c>
      <c r="D8" s="823"/>
      <c r="E8" s="823"/>
      <c r="F8" s="823">
        <f>D8-C8</f>
        <v>0</v>
      </c>
      <c r="G8" s="828">
        <f>E8-B8</f>
        <v>0</v>
      </c>
    </row>
    <row r="9" spans="1:8" ht="24" customHeight="1">
      <c r="A9" s="561" t="s">
        <v>1290</v>
      </c>
      <c r="B9" s="823">
        <v>435000</v>
      </c>
      <c r="C9" s="823">
        <f t="shared" ref="C9:C11" si="0">B9/4</f>
        <v>108750</v>
      </c>
      <c r="D9" s="823">
        <f>E9/4</f>
        <v>189905.0025</v>
      </c>
      <c r="E9" s="823">
        <f>594720.01+164900</f>
        <v>759620.01</v>
      </c>
      <c r="F9" s="823">
        <f t="shared" ref="F9:F11" si="1">D9-C9</f>
        <v>81155.002500000002</v>
      </c>
      <c r="G9" s="828">
        <f t="shared" ref="G9:G11" si="2">E9-B9</f>
        <v>324620.01</v>
      </c>
    </row>
    <row r="10" spans="1:8" ht="24" customHeight="1">
      <c r="A10" s="561" t="s">
        <v>1284</v>
      </c>
      <c r="B10" s="830">
        <v>501800</v>
      </c>
      <c r="C10" s="823">
        <f t="shared" si="0"/>
        <v>125450</v>
      </c>
      <c r="D10" s="823">
        <f t="shared" ref="D10:D11" si="3">E10/4</f>
        <v>84786.32</v>
      </c>
      <c r="E10" s="823">
        <v>339145.28</v>
      </c>
      <c r="F10" s="823">
        <f t="shared" si="1"/>
        <v>-40663.679999999993</v>
      </c>
      <c r="G10" s="828">
        <f t="shared" si="2"/>
        <v>-162654.71999999997</v>
      </c>
    </row>
    <row r="11" spans="1:8" ht="24" customHeight="1">
      <c r="A11" s="561" t="s">
        <v>1285</v>
      </c>
      <c r="B11" s="830">
        <v>25000</v>
      </c>
      <c r="C11" s="823">
        <f t="shared" si="0"/>
        <v>6250</v>
      </c>
      <c r="D11" s="823">
        <f t="shared" si="3"/>
        <v>3141.25</v>
      </c>
      <c r="E11" s="823">
        <f>11845+720</f>
        <v>12565</v>
      </c>
      <c r="F11" s="823">
        <f t="shared" si="1"/>
        <v>-3108.75</v>
      </c>
      <c r="G11" s="828">
        <f t="shared" si="2"/>
        <v>-12435</v>
      </c>
    </row>
    <row r="12" spans="1:8" ht="24" customHeight="1">
      <c r="A12" s="713" t="s">
        <v>1427</v>
      </c>
      <c r="B12" s="829">
        <f>SUM(B8:B11)</f>
        <v>961800</v>
      </c>
      <c r="C12" s="829">
        <f t="shared" ref="C12:G12" si="4">SUM(C8:C11)</f>
        <v>240450</v>
      </c>
      <c r="D12" s="829">
        <f t="shared" si="4"/>
        <v>277832.57250000001</v>
      </c>
      <c r="E12" s="829">
        <f t="shared" si="4"/>
        <v>1111330.29</v>
      </c>
      <c r="F12" s="829">
        <f t="shared" si="4"/>
        <v>37382.572500000009</v>
      </c>
      <c r="G12" s="829">
        <f t="shared" si="4"/>
        <v>149530.29000000004</v>
      </c>
    </row>
    <row r="13" spans="1:8" ht="24" customHeight="1">
      <c r="A13" s="560" t="s">
        <v>59</v>
      </c>
      <c r="B13" s="225"/>
      <c r="C13" s="225"/>
      <c r="D13" s="225"/>
      <c r="E13" s="225"/>
      <c r="F13" s="225"/>
      <c r="G13" s="563"/>
    </row>
    <row r="14" spans="1:8" ht="24" customHeight="1">
      <c r="A14" s="561" t="s">
        <v>1286</v>
      </c>
      <c r="B14" s="823">
        <v>636306.6</v>
      </c>
      <c r="C14" s="823">
        <f t="shared" ref="C14:C17" si="5">B14/4</f>
        <v>159076.65</v>
      </c>
      <c r="D14" s="823">
        <f>E14/4</f>
        <v>150387.10250000001</v>
      </c>
      <c r="E14" s="823">
        <f>587880.91+13667.5</f>
        <v>601548.41</v>
      </c>
      <c r="F14" s="823">
        <f t="shared" ref="F14:F17" si="6">D14-C14</f>
        <v>-8689.547499999986</v>
      </c>
      <c r="G14" s="828">
        <f t="shared" ref="G14:G17" si="7">E14-B14</f>
        <v>-34758.189999999944</v>
      </c>
      <c r="H14" s="398"/>
    </row>
    <row r="15" spans="1:8" ht="24" customHeight="1">
      <c r="A15" s="561" t="s">
        <v>1287</v>
      </c>
      <c r="B15" s="823">
        <v>423293.4</v>
      </c>
      <c r="C15" s="823">
        <f t="shared" si="5"/>
        <v>105823.35</v>
      </c>
      <c r="D15" s="823">
        <f t="shared" ref="D15:D17" si="8">E15/4</f>
        <v>70457.5625</v>
      </c>
      <c r="E15" s="823">
        <v>281830.25</v>
      </c>
      <c r="F15" s="823">
        <f t="shared" si="6"/>
        <v>-35365.787500000006</v>
      </c>
      <c r="G15" s="828">
        <f t="shared" si="7"/>
        <v>-141463.15000000002</v>
      </c>
    </row>
    <row r="16" spans="1:8" ht="24" customHeight="1">
      <c r="A16" s="560" t="s">
        <v>1288</v>
      </c>
      <c r="B16" s="823">
        <v>15000</v>
      </c>
      <c r="C16" s="823">
        <f t="shared" si="5"/>
        <v>3750</v>
      </c>
      <c r="D16" s="823">
        <f t="shared" si="8"/>
        <v>255</v>
      </c>
      <c r="E16" s="823">
        <v>1020</v>
      </c>
      <c r="F16" s="823">
        <f t="shared" si="6"/>
        <v>-3495</v>
      </c>
      <c r="G16" s="828">
        <f t="shared" si="7"/>
        <v>-13980</v>
      </c>
    </row>
    <row r="17" spans="1:7" ht="24" customHeight="1">
      <c r="A17" s="560" t="s">
        <v>1289</v>
      </c>
      <c r="B17" s="823">
        <v>100</v>
      </c>
      <c r="C17" s="823">
        <f t="shared" si="5"/>
        <v>25</v>
      </c>
      <c r="D17" s="823">
        <f t="shared" si="8"/>
        <v>5.625</v>
      </c>
      <c r="E17" s="823">
        <v>22.5</v>
      </c>
      <c r="F17" s="823">
        <f t="shared" si="6"/>
        <v>-19.375</v>
      </c>
      <c r="G17" s="828">
        <f t="shared" si="7"/>
        <v>-77.5</v>
      </c>
    </row>
    <row r="18" spans="1:7" ht="24" customHeight="1" thickBot="1">
      <c r="A18" s="497" t="s">
        <v>121</v>
      </c>
      <c r="B18" s="827">
        <f>B12+B14+B15+B16+B17</f>
        <v>2036500</v>
      </c>
      <c r="C18" s="827">
        <f t="shared" ref="C18:G18" si="9">SUM(C12:C17)</f>
        <v>509125</v>
      </c>
      <c r="D18" s="827">
        <f t="shared" si="9"/>
        <v>498937.86250000005</v>
      </c>
      <c r="E18" s="827">
        <f t="shared" si="9"/>
        <v>1995751.4500000002</v>
      </c>
      <c r="F18" s="827">
        <f t="shared" si="9"/>
        <v>-10187.137499999983</v>
      </c>
      <c r="G18" s="827">
        <f t="shared" si="9"/>
        <v>-40748.54999999993</v>
      </c>
    </row>
  </sheetData>
  <mergeCells count="1">
    <mergeCell ref="A2:G2"/>
  </mergeCells>
  <pageMargins left="0.7" right="0.7" top="0.75" bottom="0.75" header="0.3" footer="0.3"/>
  <pageSetup paperSize="9" scale="97" firstPageNumber="61" fitToHeight="0" orientation="landscape" useFirstPageNumber="1"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O94"/>
  <sheetViews>
    <sheetView showGridLines="0" zoomScale="105" zoomScaleNormal="100" workbookViewId="0">
      <pane xSplit="1" topLeftCell="G1" activePane="topRight" state="frozen"/>
      <selection activeCell="A84" sqref="A84"/>
      <selection pane="topRight" activeCell="N1" sqref="N1"/>
    </sheetView>
  </sheetViews>
  <sheetFormatPr defaultRowHeight="14.4"/>
  <cols>
    <col min="1" max="1" width="29.88671875" customWidth="1"/>
    <col min="2" max="2" width="17.33203125" style="570" customWidth="1"/>
    <col min="3" max="3" width="16.88671875" style="570" customWidth="1"/>
    <col min="4" max="4" width="17.109375" style="570" customWidth="1"/>
    <col min="5" max="5" width="22.5546875" style="570" customWidth="1"/>
    <col min="6" max="6" width="20.109375" style="570" customWidth="1"/>
    <col min="7" max="7" width="15.109375" style="570" customWidth="1"/>
    <col min="8" max="8" width="16.109375" style="570" customWidth="1"/>
    <col min="9" max="9" width="17.88671875" style="570" customWidth="1"/>
    <col min="10" max="10" width="14.44140625" style="570" customWidth="1"/>
    <col min="11" max="11" width="16.88671875" style="570" customWidth="1"/>
    <col min="12" max="12" width="15" style="570" customWidth="1"/>
    <col min="13" max="13" width="17.109375" style="570" customWidth="1"/>
    <col min="14" max="14" width="18" style="570" bestFit="1" customWidth="1"/>
    <col min="15" max="15" width="21.5546875" bestFit="1" customWidth="1"/>
  </cols>
  <sheetData>
    <row r="1" spans="1:15" ht="17.399999999999999">
      <c r="A1" s="498" t="str">
        <f>'COMPO NOTES 1'!B1</f>
        <v>ASOKORE MAMPONG MUNICIPAL ASSEMBLY</v>
      </c>
      <c r="B1" s="568"/>
      <c r="C1" s="568"/>
      <c r="D1" s="568"/>
      <c r="E1" s="569"/>
    </row>
    <row r="2" spans="1:15" ht="17.399999999999999">
      <c r="A2" s="1313" t="s">
        <v>1508</v>
      </c>
      <c r="B2" s="1313"/>
      <c r="C2" s="1313"/>
      <c r="D2" s="1313"/>
      <c r="E2" s="1313"/>
    </row>
    <row r="3" spans="1:15" ht="30.6" thickBot="1">
      <c r="A3" s="1094" t="s">
        <v>1607</v>
      </c>
      <c r="B3" s="498"/>
      <c r="C3" s="498"/>
      <c r="D3" s="498"/>
      <c r="E3" s="498"/>
    </row>
    <row r="4" spans="1:15" s="278" customFormat="1" ht="45.9" customHeight="1">
      <c r="A4" s="566"/>
      <c r="B4" s="321" t="s">
        <v>1294</v>
      </c>
      <c r="C4" s="321" t="s">
        <v>1291</v>
      </c>
      <c r="D4" s="321" t="s">
        <v>1292</v>
      </c>
      <c r="E4" s="321" t="s">
        <v>1293</v>
      </c>
      <c r="F4" s="321" t="s">
        <v>1296</v>
      </c>
      <c r="G4" s="321" t="s">
        <v>1297</v>
      </c>
      <c r="H4" s="321" t="s">
        <v>1298</v>
      </c>
      <c r="I4" s="321" t="s">
        <v>1295</v>
      </c>
      <c r="J4" s="321" t="s">
        <v>1459</v>
      </c>
      <c r="K4" s="321" t="s">
        <v>1460</v>
      </c>
      <c r="L4" s="321"/>
      <c r="M4" s="321"/>
      <c r="N4" s="319" t="s">
        <v>121</v>
      </c>
      <c r="O4" s="567"/>
    </row>
    <row r="5" spans="1:15" ht="16.2" thickBot="1">
      <c r="A5" s="565"/>
      <c r="B5" s="373" t="s">
        <v>77</v>
      </c>
      <c r="C5" s="373" t="s">
        <v>77</v>
      </c>
      <c r="D5" s="373" t="s">
        <v>77</v>
      </c>
      <c r="E5" s="373" t="s">
        <v>77</v>
      </c>
      <c r="F5" s="373" t="s">
        <v>77</v>
      </c>
      <c r="G5" s="373" t="s">
        <v>77</v>
      </c>
      <c r="H5" s="373" t="s">
        <v>77</v>
      </c>
      <c r="I5" s="373" t="s">
        <v>77</v>
      </c>
      <c r="J5" s="373" t="s">
        <v>77</v>
      </c>
      <c r="K5" s="373" t="s">
        <v>77</v>
      </c>
      <c r="L5" s="373" t="s">
        <v>77</v>
      </c>
      <c r="M5" s="373" t="s">
        <v>77</v>
      </c>
      <c r="N5" s="374" t="s">
        <v>77</v>
      </c>
    </row>
    <row r="6" spans="1:15" s="686" customFormat="1" ht="15.6">
      <c r="A6" s="501" t="s">
        <v>1133</v>
      </c>
      <c r="B6" s="823">
        <f>B17</f>
        <v>8050704.4299999997</v>
      </c>
      <c r="C6" s="823">
        <f t="shared" ref="C6:M6" si="0">C24</f>
        <v>0</v>
      </c>
      <c r="D6" s="823">
        <f t="shared" si="0"/>
        <v>0</v>
      </c>
      <c r="E6" s="823">
        <f t="shared" si="0"/>
        <v>0</v>
      </c>
      <c r="F6" s="823">
        <f t="shared" si="0"/>
        <v>0</v>
      </c>
      <c r="G6" s="823">
        <f t="shared" si="0"/>
        <v>0</v>
      </c>
      <c r="H6" s="823">
        <f t="shared" si="0"/>
        <v>0</v>
      </c>
      <c r="I6" s="823">
        <f t="shared" si="0"/>
        <v>0</v>
      </c>
      <c r="J6" s="823">
        <f t="shared" si="0"/>
        <v>0</v>
      </c>
      <c r="K6" s="823">
        <f>K24</f>
        <v>146969.73000000001</v>
      </c>
      <c r="L6" s="823">
        <f t="shared" si="0"/>
        <v>0</v>
      </c>
      <c r="M6" s="823">
        <f t="shared" si="0"/>
        <v>0</v>
      </c>
      <c r="N6" s="831">
        <f>SUM(B6:M6)</f>
        <v>8197674.1600000001</v>
      </c>
    </row>
    <row r="7" spans="1:15" s="686" customFormat="1" ht="15.6">
      <c r="A7" s="501" t="s">
        <v>1134</v>
      </c>
      <c r="B7" s="823">
        <f>B39</f>
        <v>0</v>
      </c>
      <c r="C7" s="823">
        <f t="shared" ref="C7:M7" si="1">C39</f>
        <v>40010</v>
      </c>
      <c r="D7" s="823">
        <f t="shared" si="1"/>
        <v>1040767.9899999999</v>
      </c>
      <c r="E7" s="823">
        <f t="shared" si="1"/>
        <v>0</v>
      </c>
      <c r="F7" s="823">
        <f t="shared" si="1"/>
        <v>1115</v>
      </c>
      <c r="G7" s="823">
        <f t="shared" si="1"/>
        <v>36513.410000000003</v>
      </c>
      <c r="H7" s="823">
        <f t="shared" si="1"/>
        <v>0</v>
      </c>
      <c r="I7" s="823">
        <f t="shared" si="1"/>
        <v>0</v>
      </c>
      <c r="J7" s="823">
        <f t="shared" si="1"/>
        <v>15000</v>
      </c>
      <c r="K7" s="823">
        <f>K39</f>
        <v>1520188.4899999998</v>
      </c>
      <c r="L7" s="823">
        <f t="shared" si="1"/>
        <v>0</v>
      </c>
      <c r="M7" s="823">
        <f t="shared" si="1"/>
        <v>0</v>
      </c>
      <c r="N7" s="831">
        <f t="shared" ref="N7:N12" si="2">SUM(B7:M7)</f>
        <v>2653594.8899999997</v>
      </c>
    </row>
    <row r="8" spans="1:15" s="686" customFormat="1" ht="15.6">
      <c r="A8" s="501" t="s">
        <v>1052</v>
      </c>
      <c r="B8" s="823">
        <f>B44</f>
        <v>0</v>
      </c>
      <c r="C8" s="823">
        <f t="shared" ref="C8:M8" si="3">C44</f>
        <v>0</v>
      </c>
      <c r="D8" s="823">
        <f t="shared" si="3"/>
        <v>0</v>
      </c>
      <c r="E8" s="823">
        <f t="shared" si="3"/>
        <v>0</v>
      </c>
      <c r="F8" s="823">
        <f t="shared" si="3"/>
        <v>0</v>
      </c>
      <c r="G8" s="823">
        <f t="shared" si="3"/>
        <v>0</v>
      </c>
      <c r="H8" s="823">
        <f t="shared" si="3"/>
        <v>0</v>
      </c>
      <c r="I8" s="823">
        <f t="shared" si="3"/>
        <v>0</v>
      </c>
      <c r="J8" s="823">
        <f t="shared" si="3"/>
        <v>0</v>
      </c>
      <c r="K8" s="823">
        <f t="shared" si="3"/>
        <v>0</v>
      </c>
      <c r="L8" s="823">
        <f t="shared" si="3"/>
        <v>0</v>
      </c>
      <c r="M8" s="823">
        <f t="shared" si="3"/>
        <v>0</v>
      </c>
      <c r="N8" s="831">
        <f t="shared" si="2"/>
        <v>0</v>
      </c>
    </row>
    <row r="9" spans="1:15" s="686" customFormat="1" ht="15.6">
      <c r="A9" s="501" t="s">
        <v>1135</v>
      </c>
      <c r="B9" s="823">
        <v>0</v>
      </c>
      <c r="C9" s="823">
        <f t="shared" ref="C9:M9" si="4">C51</f>
        <v>0</v>
      </c>
      <c r="D9" s="823">
        <f t="shared" si="4"/>
        <v>0</v>
      </c>
      <c r="E9" s="823">
        <f t="shared" si="4"/>
        <v>0</v>
      </c>
      <c r="F9" s="823">
        <f t="shared" si="4"/>
        <v>0</v>
      </c>
      <c r="G9" s="823">
        <f t="shared" si="4"/>
        <v>0</v>
      </c>
      <c r="H9" s="823">
        <f t="shared" si="4"/>
        <v>0</v>
      </c>
      <c r="I9" s="823">
        <f t="shared" si="4"/>
        <v>0</v>
      </c>
      <c r="J9" s="823">
        <f t="shared" si="4"/>
        <v>0</v>
      </c>
      <c r="K9" s="823">
        <f t="shared" si="4"/>
        <v>0</v>
      </c>
      <c r="L9" s="823">
        <f t="shared" si="4"/>
        <v>0</v>
      </c>
      <c r="M9" s="823">
        <f t="shared" si="4"/>
        <v>0</v>
      </c>
      <c r="N9" s="831">
        <f t="shared" si="2"/>
        <v>0</v>
      </c>
    </row>
    <row r="10" spans="1:15" s="686" customFormat="1" ht="15.6">
      <c r="A10" s="501" t="s">
        <v>1049</v>
      </c>
      <c r="B10" s="823">
        <f>B56</f>
        <v>0</v>
      </c>
      <c r="C10" s="823">
        <f t="shared" ref="C10:M10" si="5">C56</f>
        <v>0</v>
      </c>
      <c r="D10" s="823">
        <f t="shared" si="5"/>
        <v>0</v>
      </c>
      <c r="E10" s="823">
        <f t="shared" si="5"/>
        <v>0</v>
      </c>
      <c r="F10" s="823">
        <f t="shared" si="5"/>
        <v>0</v>
      </c>
      <c r="G10" s="823">
        <f t="shared" si="5"/>
        <v>0</v>
      </c>
      <c r="H10" s="823">
        <f t="shared" si="5"/>
        <v>0</v>
      </c>
      <c r="I10" s="823">
        <f t="shared" si="5"/>
        <v>0</v>
      </c>
      <c r="J10" s="823">
        <f t="shared" si="5"/>
        <v>0</v>
      </c>
      <c r="K10" s="823">
        <f t="shared" si="5"/>
        <v>21351.4</v>
      </c>
      <c r="L10" s="823">
        <f t="shared" si="5"/>
        <v>0</v>
      </c>
      <c r="M10" s="823">
        <f t="shared" si="5"/>
        <v>0</v>
      </c>
      <c r="N10" s="831">
        <f t="shared" si="2"/>
        <v>21351.4</v>
      </c>
    </row>
    <row r="11" spans="1:15" s="686" customFormat="1" ht="15.6">
      <c r="A11" s="501" t="s">
        <v>1051</v>
      </c>
      <c r="B11" s="823">
        <f>B76</f>
        <v>0</v>
      </c>
      <c r="C11" s="823">
        <f t="shared" ref="C11:M11" si="6">C76</f>
        <v>0</v>
      </c>
      <c r="D11" s="823">
        <f t="shared" si="6"/>
        <v>839775.39</v>
      </c>
      <c r="E11" s="823">
        <f t="shared" si="6"/>
        <v>829822</v>
      </c>
      <c r="F11" s="823">
        <f t="shared" si="6"/>
        <v>856849.64</v>
      </c>
      <c r="G11" s="823">
        <f t="shared" si="6"/>
        <v>0</v>
      </c>
      <c r="H11" s="823">
        <f t="shared" si="6"/>
        <v>251437.5</v>
      </c>
      <c r="I11" s="823">
        <f t="shared" si="6"/>
        <v>0</v>
      </c>
      <c r="J11" s="823">
        <f t="shared" si="6"/>
        <v>0</v>
      </c>
      <c r="K11" s="823">
        <f t="shared" si="6"/>
        <v>309940.31</v>
      </c>
      <c r="L11" s="823">
        <f t="shared" si="6"/>
        <v>0</v>
      </c>
      <c r="M11" s="823">
        <f t="shared" si="6"/>
        <v>0</v>
      </c>
      <c r="N11" s="831">
        <f t="shared" si="2"/>
        <v>3087824.8400000003</v>
      </c>
    </row>
    <row r="12" spans="1:15" s="686" customFormat="1" ht="15.6">
      <c r="A12" s="501" t="s">
        <v>1136</v>
      </c>
      <c r="B12" s="823">
        <f>B91</f>
        <v>0</v>
      </c>
      <c r="C12" s="823">
        <f t="shared" ref="C12:M12" si="7">C91</f>
        <v>0</v>
      </c>
      <c r="D12" s="823">
        <f t="shared" si="7"/>
        <v>1870841.8099999998</v>
      </c>
      <c r="E12" s="823">
        <f t="shared" si="7"/>
        <v>845412.88</v>
      </c>
      <c r="F12" s="823">
        <f t="shared" si="7"/>
        <v>0</v>
      </c>
      <c r="G12" s="823">
        <f t="shared" si="7"/>
        <v>0</v>
      </c>
      <c r="H12" s="823">
        <f t="shared" si="7"/>
        <v>0</v>
      </c>
      <c r="I12" s="823">
        <f t="shared" si="7"/>
        <v>0</v>
      </c>
      <c r="J12" s="823">
        <f t="shared" si="7"/>
        <v>0</v>
      </c>
      <c r="K12" s="823">
        <f t="shared" si="7"/>
        <v>0</v>
      </c>
      <c r="L12" s="823">
        <f t="shared" si="7"/>
        <v>0</v>
      </c>
      <c r="M12" s="823">
        <f t="shared" si="7"/>
        <v>0</v>
      </c>
      <c r="N12" s="831">
        <f t="shared" si="2"/>
        <v>2716254.69</v>
      </c>
    </row>
    <row r="13" spans="1:15" s="686" customFormat="1" ht="16.2" thickBot="1">
      <c r="A13" s="502" t="s">
        <v>121</v>
      </c>
      <c r="B13" s="825">
        <f>SUM(B6:B12)</f>
        <v>8050704.4299999997</v>
      </c>
      <c r="C13" s="825">
        <f>SUM(C6:C12)</f>
        <v>40010</v>
      </c>
      <c r="D13" s="825">
        <f t="shared" ref="D13:I13" si="8">SUM(D6:D12)</f>
        <v>3751385.1899999995</v>
      </c>
      <c r="E13" s="825">
        <f t="shared" si="8"/>
        <v>1675234.88</v>
      </c>
      <c r="F13" s="825">
        <f t="shared" si="8"/>
        <v>857964.64</v>
      </c>
      <c r="G13" s="825">
        <f t="shared" si="8"/>
        <v>36513.410000000003</v>
      </c>
      <c r="H13" s="825">
        <f t="shared" si="8"/>
        <v>251437.5</v>
      </c>
      <c r="I13" s="825">
        <f t="shared" si="8"/>
        <v>0</v>
      </c>
      <c r="J13" s="825">
        <f>SUM(J6:J12)</f>
        <v>15000</v>
      </c>
      <c r="K13" s="825">
        <f t="shared" ref="K13" si="9">SUM(K6:K12)</f>
        <v>1998449.9299999997</v>
      </c>
      <c r="L13" s="825">
        <f t="shared" ref="L13" si="10">SUM(L6:L12)</f>
        <v>0</v>
      </c>
      <c r="M13" s="825">
        <f t="shared" ref="M13" si="11">SUM(M6:M12)</f>
        <v>0</v>
      </c>
      <c r="N13" s="832">
        <f>SUM(N6:N12)</f>
        <v>16676699.98</v>
      </c>
    </row>
    <row r="14" spans="1:15" s="686" customFormat="1" ht="16.2" thickBot="1">
      <c r="B14" s="687"/>
      <c r="C14" s="687"/>
      <c r="D14" s="687"/>
      <c r="E14" s="687"/>
      <c r="F14" s="687"/>
      <c r="G14" s="687"/>
      <c r="H14" s="687"/>
      <c r="I14" s="687"/>
      <c r="J14" s="687"/>
      <c r="K14" s="687"/>
      <c r="L14" s="687"/>
      <c r="M14" s="687"/>
      <c r="N14" s="687"/>
    </row>
    <row r="15" spans="1:15" s="209" customFormat="1" ht="15">
      <c r="A15" s="688" t="s">
        <v>1309</v>
      </c>
      <c r="B15" s="689"/>
      <c r="C15" s="689"/>
      <c r="D15" s="689"/>
      <c r="E15" s="689"/>
      <c r="F15" s="689"/>
      <c r="G15" s="689"/>
      <c r="H15" s="689"/>
      <c r="I15" s="689"/>
      <c r="J15" s="689"/>
      <c r="K15" s="689"/>
      <c r="L15" s="689"/>
      <c r="M15" s="689"/>
      <c r="N15" s="690"/>
    </row>
    <row r="16" spans="1:15" s="209" customFormat="1" ht="15">
      <c r="A16" s="576" t="s">
        <v>1133</v>
      </c>
      <c r="N16" s="691"/>
    </row>
    <row r="17" spans="1:14" s="209" customFormat="1" ht="15.6">
      <c r="A17" s="692" t="s">
        <v>60</v>
      </c>
      <c r="B17" s="833">
        <v>8050704.4299999997</v>
      </c>
      <c r="C17" s="833"/>
      <c r="D17" s="833"/>
      <c r="E17" s="833"/>
      <c r="F17" s="833"/>
      <c r="G17" s="833"/>
      <c r="H17" s="833"/>
      <c r="I17" s="833"/>
      <c r="J17" s="833"/>
      <c r="K17" s="833">
        <v>0</v>
      </c>
      <c r="L17" s="833"/>
      <c r="M17" s="833"/>
      <c r="N17" s="831">
        <f t="shared" ref="N17:N23" si="12">SUM(B17:M17)</f>
        <v>8050704.4299999997</v>
      </c>
    </row>
    <row r="18" spans="1:14" s="209" customFormat="1" ht="15.6">
      <c r="A18" s="692" t="s">
        <v>61</v>
      </c>
      <c r="B18" s="833">
        <v>0</v>
      </c>
      <c r="C18" s="833"/>
      <c r="D18" s="833"/>
      <c r="E18" s="833"/>
      <c r="F18" s="833"/>
      <c r="G18" s="833"/>
      <c r="H18" s="833"/>
      <c r="I18" s="833"/>
      <c r="J18" s="833"/>
      <c r="K18" s="833">
        <v>133771.89000000001</v>
      </c>
      <c r="L18" s="833"/>
      <c r="M18" s="833"/>
      <c r="N18" s="831">
        <f t="shared" si="12"/>
        <v>133771.89000000001</v>
      </c>
    </row>
    <row r="19" spans="1:14" s="209" customFormat="1" ht="15.6">
      <c r="A19" s="692" t="s">
        <v>62</v>
      </c>
      <c r="B19" s="833">
        <v>0</v>
      </c>
      <c r="C19" s="833"/>
      <c r="D19" s="833"/>
      <c r="E19" s="833"/>
      <c r="F19" s="833"/>
      <c r="G19" s="833"/>
      <c r="H19" s="833"/>
      <c r="I19" s="833"/>
      <c r="J19" s="833"/>
      <c r="K19" s="833">
        <v>10929.6</v>
      </c>
      <c r="L19" s="833"/>
      <c r="M19" s="833"/>
      <c r="N19" s="831">
        <f t="shared" si="12"/>
        <v>10929.6</v>
      </c>
    </row>
    <row r="20" spans="1:14" s="209" customFormat="1" ht="15.6">
      <c r="A20" s="692" t="s">
        <v>152</v>
      </c>
      <c r="B20" s="833">
        <v>0</v>
      </c>
      <c r="C20" s="833"/>
      <c r="D20" s="833"/>
      <c r="E20" s="833"/>
      <c r="F20" s="833"/>
      <c r="G20" s="833"/>
      <c r="H20" s="833"/>
      <c r="I20" s="833"/>
      <c r="J20" s="833"/>
      <c r="K20" s="833">
        <v>2268.2399999999998</v>
      </c>
      <c r="L20" s="833"/>
      <c r="M20" s="833"/>
      <c r="N20" s="831">
        <f t="shared" si="12"/>
        <v>2268.2399999999998</v>
      </c>
    </row>
    <row r="21" spans="1:14" s="209" customFormat="1" ht="15.6">
      <c r="A21" s="692" t="s">
        <v>36</v>
      </c>
      <c r="B21" s="833"/>
      <c r="C21" s="833"/>
      <c r="D21" s="833"/>
      <c r="E21" s="833"/>
      <c r="F21" s="833"/>
      <c r="G21" s="833"/>
      <c r="H21" s="833"/>
      <c r="I21" s="833"/>
      <c r="J21" s="833"/>
      <c r="K21" s="833"/>
      <c r="L21" s="833"/>
      <c r="M21" s="833"/>
      <c r="N21" s="831">
        <f t="shared" si="12"/>
        <v>0</v>
      </c>
    </row>
    <row r="22" spans="1:14" s="209" customFormat="1" ht="15.6">
      <c r="A22" s="692" t="s">
        <v>37</v>
      </c>
      <c r="B22" s="833"/>
      <c r="C22" s="833"/>
      <c r="D22" s="833"/>
      <c r="E22" s="833"/>
      <c r="F22" s="833"/>
      <c r="G22" s="833"/>
      <c r="H22" s="833"/>
      <c r="I22" s="833"/>
      <c r="J22" s="833"/>
      <c r="K22" s="833"/>
      <c r="L22" s="833"/>
      <c r="M22" s="833"/>
      <c r="N22" s="831">
        <f t="shared" si="12"/>
        <v>0</v>
      </c>
    </row>
    <row r="23" spans="1:14" s="209" customFormat="1" ht="15.6">
      <c r="A23" s="692" t="s">
        <v>64</v>
      </c>
      <c r="B23" s="833"/>
      <c r="C23" s="833"/>
      <c r="D23" s="833"/>
      <c r="E23" s="833"/>
      <c r="F23" s="833"/>
      <c r="G23" s="833"/>
      <c r="H23" s="833"/>
      <c r="I23" s="833"/>
      <c r="J23" s="833"/>
      <c r="K23" s="833"/>
      <c r="L23" s="833"/>
      <c r="M23" s="833"/>
      <c r="N23" s="831">
        <f t="shared" si="12"/>
        <v>0</v>
      </c>
    </row>
    <row r="24" spans="1:14" s="209" customFormat="1" ht="15">
      <c r="A24" s="577" t="s">
        <v>766</v>
      </c>
      <c r="B24" s="834">
        <f>SUM(B17:B23)</f>
        <v>8050704.4299999997</v>
      </c>
      <c r="C24" s="834">
        <f t="shared" ref="C24:M24" si="13">SUM(C17:C23)</f>
        <v>0</v>
      </c>
      <c r="D24" s="834">
        <f t="shared" si="13"/>
        <v>0</v>
      </c>
      <c r="E24" s="834">
        <f t="shared" si="13"/>
        <v>0</v>
      </c>
      <c r="F24" s="834">
        <f t="shared" si="13"/>
        <v>0</v>
      </c>
      <c r="G24" s="834">
        <f t="shared" si="13"/>
        <v>0</v>
      </c>
      <c r="H24" s="834">
        <f t="shared" si="13"/>
        <v>0</v>
      </c>
      <c r="I24" s="834">
        <f t="shared" si="13"/>
        <v>0</v>
      </c>
      <c r="J24" s="834">
        <f t="shared" si="13"/>
        <v>0</v>
      </c>
      <c r="K24" s="834">
        <f t="shared" si="13"/>
        <v>146969.73000000001</v>
      </c>
      <c r="L24" s="834">
        <f t="shared" si="13"/>
        <v>0</v>
      </c>
      <c r="M24" s="834">
        <f t="shared" si="13"/>
        <v>0</v>
      </c>
      <c r="N24" s="834">
        <f>SUM(N17:N23)</f>
        <v>8197674.1599999992</v>
      </c>
    </row>
    <row r="25" spans="1:14" s="209" customFormat="1" ht="15">
      <c r="A25" s="501"/>
      <c r="B25" s="833"/>
      <c r="C25" s="833"/>
      <c r="D25" s="833"/>
      <c r="E25" s="833"/>
      <c r="F25" s="833"/>
      <c r="G25" s="833"/>
      <c r="H25" s="833"/>
      <c r="I25" s="833"/>
      <c r="J25" s="833"/>
      <c r="K25" s="833"/>
      <c r="L25" s="833"/>
      <c r="M25" s="833"/>
      <c r="N25" s="835"/>
    </row>
    <row r="26" spans="1:14" s="209" customFormat="1" ht="15">
      <c r="A26" s="576" t="s">
        <v>1134</v>
      </c>
      <c r="B26" s="833"/>
      <c r="C26" s="833"/>
      <c r="D26" s="833"/>
      <c r="E26" s="833"/>
      <c r="F26" s="833"/>
      <c r="G26" s="833"/>
      <c r="H26" s="833"/>
      <c r="I26" s="833"/>
      <c r="J26" s="833"/>
      <c r="K26" s="833"/>
      <c r="L26" s="833"/>
      <c r="M26" s="833"/>
      <c r="N26" s="835"/>
    </row>
    <row r="27" spans="1:14" s="209" customFormat="1" ht="15.6">
      <c r="A27" s="692" t="s">
        <v>93</v>
      </c>
      <c r="B27" s="833">
        <v>0</v>
      </c>
      <c r="C27" s="833">
        <v>0</v>
      </c>
      <c r="D27" s="833">
        <v>13109</v>
      </c>
      <c r="E27" s="833">
        <v>0</v>
      </c>
      <c r="F27" s="833"/>
      <c r="G27" s="833"/>
      <c r="H27" s="833">
        <v>0</v>
      </c>
      <c r="I27" s="833"/>
      <c r="J27" s="833">
        <v>0</v>
      </c>
      <c r="K27" s="833">
        <f>125090.01+2386</f>
        <v>127476.01</v>
      </c>
      <c r="L27" s="833"/>
      <c r="M27" s="833"/>
      <c r="N27" s="831">
        <f t="shared" ref="N27:N38" si="14">SUM(B27:M27)</f>
        <v>140585.01</v>
      </c>
    </row>
    <row r="28" spans="1:14" s="209" customFormat="1" ht="15.6">
      <c r="A28" s="692" t="s">
        <v>65</v>
      </c>
      <c r="B28" s="833"/>
      <c r="C28" s="833"/>
      <c r="D28" s="833">
        <f>1485+4056</f>
        <v>5541</v>
      </c>
      <c r="E28" s="833"/>
      <c r="F28" s="833">
        <v>0</v>
      </c>
      <c r="G28" s="833"/>
      <c r="H28" s="833"/>
      <c r="I28" s="833"/>
      <c r="J28" s="833">
        <v>0</v>
      </c>
      <c r="K28" s="833">
        <v>109479.96</v>
      </c>
      <c r="L28" s="833"/>
      <c r="M28" s="833"/>
      <c r="N28" s="831">
        <f t="shared" si="14"/>
        <v>115020.96</v>
      </c>
    </row>
    <row r="29" spans="1:14" s="209" customFormat="1" ht="15.6">
      <c r="A29" s="692" t="s">
        <v>66</v>
      </c>
      <c r="B29" s="833"/>
      <c r="C29" s="833"/>
      <c r="D29" s="833"/>
      <c r="E29" s="833"/>
      <c r="F29" s="833"/>
      <c r="G29" s="833"/>
      <c r="H29" s="833"/>
      <c r="I29" s="833"/>
      <c r="J29" s="833"/>
      <c r="K29" s="833">
        <v>358389.27</v>
      </c>
      <c r="L29" s="833"/>
      <c r="M29" s="833"/>
      <c r="N29" s="831">
        <f t="shared" si="14"/>
        <v>358389.27</v>
      </c>
    </row>
    <row r="30" spans="1:14" s="209" customFormat="1" ht="15.6">
      <c r="A30" s="692" t="s">
        <v>670</v>
      </c>
      <c r="B30" s="833"/>
      <c r="C30" s="833"/>
      <c r="D30" s="833">
        <v>0</v>
      </c>
      <c r="E30" s="833"/>
      <c r="F30" s="833"/>
      <c r="G30" s="833"/>
      <c r="H30" s="833"/>
      <c r="I30" s="833"/>
      <c r="J30" s="833"/>
      <c r="K30" s="833">
        <v>0</v>
      </c>
      <c r="L30" s="833"/>
      <c r="M30" s="833"/>
      <c r="N30" s="831">
        <f t="shared" si="14"/>
        <v>0</v>
      </c>
    </row>
    <row r="31" spans="1:14" s="209" customFormat="1" ht="15.6">
      <c r="A31" s="692" t="s">
        <v>67</v>
      </c>
      <c r="B31" s="833"/>
      <c r="C31" s="833">
        <v>0</v>
      </c>
      <c r="D31" s="833">
        <f>75520-1007</f>
        <v>74513</v>
      </c>
      <c r="E31" s="833"/>
      <c r="F31" s="833"/>
      <c r="G31" s="833"/>
      <c r="H31" s="833">
        <v>0</v>
      </c>
      <c r="I31" s="833">
        <v>0</v>
      </c>
      <c r="J31" s="833">
        <v>0</v>
      </c>
      <c r="K31" s="833">
        <f>489033.82-5465.8</f>
        <v>483568.02</v>
      </c>
      <c r="L31" s="833"/>
      <c r="M31" s="833"/>
      <c r="N31" s="831">
        <f t="shared" si="14"/>
        <v>558081.02</v>
      </c>
    </row>
    <row r="32" spans="1:14" s="209" customFormat="1" ht="15.6">
      <c r="A32" s="692" t="s">
        <v>68</v>
      </c>
      <c r="B32" s="833"/>
      <c r="C32" s="833">
        <v>0</v>
      </c>
      <c r="D32" s="833">
        <v>10098.4</v>
      </c>
      <c r="E32" s="833"/>
      <c r="F32" s="833"/>
      <c r="G32" s="833"/>
      <c r="H32" s="833"/>
      <c r="I32" s="833"/>
      <c r="J32" s="833"/>
      <c r="K32" s="833">
        <v>24692.5</v>
      </c>
      <c r="L32" s="833"/>
      <c r="M32" s="833"/>
      <c r="N32" s="831">
        <f t="shared" si="14"/>
        <v>34790.9</v>
      </c>
    </row>
    <row r="33" spans="1:14" s="209" customFormat="1" ht="15.6">
      <c r="A33" s="692" t="s">
        <v>157</v>
      </c>
      <c r="B33" s="833"/>
      <c r="C33" s="833">
        <v>40010</v>
      </c>
      <c r="D33" s="833">
        <f>800095.27-36513.41-15366.68-38340.93-59410.65</f>
        <v>650463.59999999986</v>
      </c>
      <c r="E33" s="833"/>
      <c r="F33" s="833"/>
      <c r="G33" s="833">
        <v>36513.410000000003</v>
      </c>
      <c r="H33" s="833">
        <v>0</v>
      </c>
      <c r="I33" s="833">
        <v>0</v>
      </c>
      <c r="J33" s="833">
        <v>15000</v>
      </c>
      <c r="K33" s="833">
        <f>218779.94+1910</f>
        <v>220689.94</v>
      </c>
      <c r="L33" s="833"/>
      <c r="M33" s="833"/>
      <c r="N33" s="831">
        <f t="shared" si="14"/>
        <v>962676.95</v>
      </c>
    </row>
    <row r="34" spans="1:14" s="209" customFormat="1" ht="15.6">
      <c r="A34" s="692" t="s">
        <v>69</v>
      </c>
      <c r="B34" s="833"/>
      <c r="C34" s="833"/>
      <c r="D34" s="833">
        <v>2570.9899999999998</v>
      </c>
      <c r="E34" s="833">
        <v>0</v>
      </c>
      <c r="F34" s="833"/>
      <c r="G34" s="833"/>
      <c r="H34" s="833"/>
      <c r="I34" s="833"/>
      <c r="J34" s="833"/>
      <c r="K34" s="833">
        <v>143876</v>
      </c>
      <c r="L34" s="833"/>
      <c r="M34" s="833"/>
      <c r="N34" s="831">
        <f t="shared" si="14"/>
        <v>146446.99</v>
      </c>
    </row>
    <row r="35" spans="1:14" s="209" customFormat="1" ht="15.6">
      <c r="A35" s="692" t="s">
        <v>70</v>
      </c>
      <c r="B35" s="833"/>
      <c r="C35" s="833"/>
      <c r="D35" s="833">
        <v>162442</v>
      </c>
      <c r="E35" s="833"/>
      <c r="F35" s="833">
        <v>0</v>
      </c>
      <c r="G35" s="833"/>
      <c r="H35" s="833"/>
      <c r="I35" s="833"/>
      <c r="J35" s="833"/>
      <c r="K35" s="833">
        <v>48521.9</v>
      </c>
      <c r="L35" s="833"/>
      <c r="M35" s="833"/>
      <c r="N35" s="831">
        <f t="shared" si="14"/>
        <v>210963.9</v>
      </c>
    </row>
    <row r="36" spans="1:14" s="209" customFormat="1" ht="15.6">
      <c r="A36" s="692" t="s">
        <v>131</v>
      </c>
      <c r="B36" s="833"/>
      <c r="C36" s="833">
        <v>0</v>
      </c>
      <c r="D36" s="833">
        <f>30</f>
        <v>30</v>
      </c>
      <c r="E36" s="833"/>
      <c r="F36" s="833">
        <v>1115</v>
      </c>
      <c r="G36" s="833">
        <v>0</v>
      </c>
      <c r="H36" s="833">
        <v>0</v>
      </c>
      <c r="I36" s="833"/>
      <c r="J36" s="833">
        <v>0</v>
      </c>
      <c r="K36" s="833">
        <v>3494.89</v>
      </c>
      <c r="L36" s="833"/>
      <c r="M36" s="833"/>
      <c r="N36" s="831">
        <f t="shared" si="14"/>
        <v>4639.8899999999994</v>
      </c>
    </row>
    <row r="37" spans="1:14" s="209" customFormat="1" ht="15.6">
      <c r="A37" s="692" t="s">
        <v>71</v>
      </c>
      <c r="B37" s="833"/>
      <c r="C37" s="833"/>
      <c r="D37" s="833">
        <v>122000</v>
      </c>
      <c r="E37" s="833"/>
      <c r="F37" s="833"/>
      <c r="G37" s="833"/>
      <c r="H37" s="833">
        <v>0</v>
      </c>
      <c r="I37" s="833"/>
      <c r="J37" s="833"/>
      <c r="K37" s="833"/>
      <c r="L37" s="833"/>
      <c r="M37" s="833"/>
      <c r="N37" s="831">
        <f t="shared" si="14"/>
        <v>122000</v>
      </c>
    </row>
    <row r="38" spans="1:14" s="209" customFormat="1" ht="15.6">
      <c r="A38" s="692" t="s">
        <v>113</v>
      </c>
      <c r="B38" s="833"/>
      <c r="C38" s="833"/>
      <c r="D38" s="833"/>
      <c r="E38" s="833"/>
      <c r="F38" s="833"/>
      <c r="G38" s="833"/>
      <c r="H38" s="833"/>
      <c r="I38" s="833"/>
      <c r="J38" s="833"/>
      <c r="K38" s="833">
        <v>0</v>
      </c>
      <c r="L38" s="833"/>
      <c r="M38" s="833"/>
      <c r="N38" s="831">
        <f t="shared" si="14"/>
        <v>0</v>
      </c>
    </row>
    <row r="39" spans="1:14" s="209" customFormat="1" ht="15">
      <c r="A39" s="577" t="s">
        <v>766</v>
      </c>
      <c r="B39" s="834">
        <f>SUM(B27:B38)</f>
        <v>0</v>
      </c>
      <c r="C39" s="834">
        <f t="shared" ref="C39:M39" si="15">SUM(C27:C38)</f>
        <v>40010</v>
      </c>
      <c r="D39" s="834">
        <f t="shared" si="15"/>
        <v>1040767.9899999999</v>
      </c>
      <c r="E39" s="834">
        <v>0</v>
      </c>
      <c r="F39" s="834">
        <f t="shared" si="15"/>
        <v>1115</v>
      </c>
      <c r="G39" s="834">
        <f t="shared" si="15"/>
        <v>36513.410000000003</v>
      </c>
      <c r="H39" s="834">
        <f t="shared" si="15"/>
        <v>0</v>
      </c>
      <c r="I39" s="834">
        <f t="shared" si="15"/>
        <v>0</v>
      </c>
      <c r="J39" s="834">
        <f t="shared" si="15"/>
        <v>15000</v>
      </c>
      <c r="K39" s="834">
        <f t="shared" si="15"/>
        <v>1520188.4899999998</v>
      </c>
      <c r="L39" s="834">
        <f t="shared" si="15"/>
        <v>0</v>
      </c>
      <c r="M39" s="834">
        <f t="shared" si="15"/>
        <v>0</v>
      </c>
      <c r="N39" s="834">
        <f>SUM(N27:N38)</f>
        <v>2653594.8899999997</v>
      </c>
    </row>
    <row r="40" spans="1:14" s="209" customFormat="1" ht="15.6">
      <c r="A40" s="501"/>
      <c r="B40" s="833"/>
      <c r="C40" s="833"/>
      <c r="D40" s="833"/>
      <c r="E40" s="833"/>
      <c r="F40" s="833"/>
      <c r="G40" s="833"/>
      <c r="H40" s="833"/>
      <c r="I40" s="833"/>
      <c r="J40" s="833"/>
      <c r="K40" s="833"/>
      <c r="L40" s="833"/>
      <c r="M40" s="833"/>
      <c r="N40" s="831"/>
    </row>
    <row r="41" spans="1:14" s="209" customFormat="1" ht="15.6">
      <c r="A41" s="576" t="s">
        <v>1052</v>
      </c>
      <c r="B41" s="833"/>
      <c r="C41" s="833"/>
      <c r="D41" s="833"/>
      <c r="E41" s="833"/>
      <c r="F41" s="833"/>
      <c r="G41" s="833"/>
      <c r="H41" s="833"/>
      <c r="I41" s="833"/>
      <c r="J41" s="833"/>
      <c r="K41" s="833"/>
      <c r="L41" s="833"/>
      <c r="M41" s="833"/>
      <c r="N41" s="831"/>
    </row>
    <row r="42" spans="1:14" s="209" customFormat="1" ht="15.6">
      <c r="A42" s="692" t="s">
        <v>85</v>
      </c>
      <c r="B42" s="833"/>
      <c r="C42" s="833"/>
      <c r="D42" s="833">
        <v>0</v>
      </c>
      <c r="E42" s="833"/>
      <c r="F42" s="833"/>
      <c r="G42" s="833"/>
      <c r="H42" s="833"/>
      <c r="I42" s="833"/>
      <c r="J42" s="833"/>
      <c r="K42" s="833"/>
      <c r="L42" s="833"/>
      <c r="M42" s="833"/>
      <c r="N42" s="831">
        <f t="shared" ref="N42:N43" si="16">SUM(B42:M42)</f>
        <v>0</v>
      </c>
    </row>
    <row r="43" spans="1:14" s="209" customFormat="1" ht="15.6">
      <c r="A43" s="692" t="s">
        <v>86</v>
      </c>
      <c r="B43" s="833"/>
      <c r="C43" s="833"/>
      <c r="D43" s="833"/>
      <c r="E43" s="833"/>
      <c r="F43" s="833"/>
      <c r="G43" s="833"/>
      <c r="H43" s="833"/>
      <c r="I43" s="833"/>
      <c r="J43" s="833"/>
      <c r="K43" s="833"/>
      <c r="L43" s="833"/>
      <c r="M43" s="833"/>
      <c r="N43" s="831">
        <f t="shared" si="16"/>
        <v>0</v>
      </c>
    </row>
    <row r="44" spans="1:14" s="209" customFormat="1" ht="15">
      <c r="A44" s="577" t="s">
        <v>766</v>
      </c>
      <c r="B44" s="834">
        <f>SUM(B42:B43)</f>
        <v>0</v>
      </c>
      <c r="C44" s="834">
        <f t="shared" ref="C44:N44" si="17">SUM(C42:C43)</f>
        <v>0</v>
      </c>
      <c r="D44" s="834">
        <f t="shared" si="17"/>
        <v>0</v>
      </c>
      <c r="E44" s="834">
        <f t="shared" si="17"/>
        <v>0</v>
      </c>
      <c r="F44" s="834">
        <f t="shared" si="17"/>
        <v>0</v>
      </c>
      <c r="G44" s="834">
        <f t="shared" si="17"/>
        <v>0</v>
      </c>
      <c r="H44" s="834">
        <f t="shared" si="17"/>
        <v>0</v>
      </c>
      <c r="I44" s="834">
        <f t="shared" si="17"/>
        <v>0</v>
      </c>
      <c r="J44" s="834">
        <f t="shared" si="17"/>
        <v>0</v>
      </c>
      <c r="K44" s="834">
        <f t="shared" si="17"/>
        <v>0</v>
      </c>
      <c r="L44" s="834">
        <f t="shared" si="17"/>
        <v>0</v>
      </c>
      <c r="M44" s="834">
        <f t="shared" si="17"/>
        <v>0</v>
      </c>
      <c r="N44" s="834">
        <f t="shared" si="17"/>
        <v>0</v>
      </c>
    </row>
    <row r="45" spans="1:14" s="209" customFormat="1" ht="15">
      <c r="A45" s="578"/>
      <c r="B45" s="833"/>
      <c r="C45" s="833"/>
      <c r="D45" s="833"/>
      <c r="E45" s="833"/>
      <c r="F45" s="833"/>
      <c r="G45" s="833"/>
      <c r="H45" s="833"/>
      <c r="I45" s="833"/>
      <c r="J45" s="833"/>
      <c r="K45" s="833"/>
      <c r="L45" s="833"/>
      <c r="M45" s="833"/>
      <c r="N45" s="835"/>
    </row>
    <row r="46" spans="1:14" s="209" customFormat="1" ht="15">
      <c r="A46" s="576" t="s">
        <v>1135</v>
      </c>
      <c r="B46" s="833"/>
      <c r="C46" s="833"/>
      <c r="D46" s="833"/>
      <c r="E46" s="833"/>
      <c r="F46" s="833"/>
      <c r="G46" s="833"/>
      <c r="H46" s="833"/>
      <c r="I46" s="833"/>
      <c r="J46" s="833"/>
      <c r="K46" s="833"/>
      <c r="L46" s="833"/>
      <c r="M46" s="833"/>
      <c r="N46" s="835"/>
    </row>
    <row r="47" spans="1:14" s="209" customFormat="1" ht="15.6">
      <c r="A47" s="693" t="s">
        <v>119</v>
      </c>
      <c r="B47" s="833"/>
      <c r="C47" s="833"/>
      <c r="D47" s="833"/>
      <c r="E47" s="833"/>
      <c r="F47" s="833"/>
      <c r="G47" s="833"/>
      <c r="H47" s="833"/>
      <c r="I47" s="833"/>
      <c r="J47" s="833"/>
      <c r="K47" s="833"/>
      <c r="L47" s="833"/>
      <c r="M47" s="833"/>
      <c r="N47" s="831">
        <f t="shared" ref="N47:N50" si="18">SUM(B47:M47)</f>
        <v>0</v>
      </c>
    </row>
    <row r="48" spans="1:14" s="209" customFormat="1" ht="15.6">
      <c r="A48" s="693" t="s">
        <v>129</v>
      </c>
      <c r="B48" s="833"/>
      <c r="C48" s="833"/>
      <c r="D48" s="833"/>
      <c r="E48" s="833"/>
      <c r="F48" s="833"/>
      <c r="G48" s="833"/>
      <c r="H48" s="833"/>
      <c r="I48" s="833"/>
      <c r="J48" s="833"/>
      <c r="K48" s="833"/>
      <c r="L48" s="833"/>
      <c r="M48" s="833"/>
      <c r="N48" s="831">
        <f t="shared" si="18"/>
        <v>0</v>
      </c>
    </row>
    <row r="49" spans="1:14" s="209" customFormat="1" ht="15.6">
      <c r="A49" s="692" t="s">
        <v>116</v>
      </c>
      <c r="B49" s="833"/>
      <c r="C49" s="833"/>
      <c r="D49" s="833"/>
      <c r="E49" s="833"/>
      <c r="F49" s="833"/>
      <c r="G49" s="833"/>
      <c r="H49" s="833"/>
      <c r="I49" s="833"/>
      <c r="J49" s="833"/>
      <c r="K49" s="833"/>
      <c r="L49" s="833"/>
      <c r="M49" s="833"/>
      <c r="N49" s="831">
        <f t="shared" si="18"/>
        <v>0</v>
      </c>
    </row>
    <row r="50" spans="1:14" s="209" customFormat="1" ht="15.6">
      <c r="A50" s="692" t="s">
        <v>160</v>
      </c>
      <c r="B50" s="833"/>
      <c r="C50" s="833"/>
      <c r="D50" s="833"/>
      <c r="E50" s="833"/>
      <c r="F50" s="833"/>
      <c r="G50" s="833"/>
      <c r="H50" s="833"/>
      <c r="I50" s="833"/>
      <c r="J50" s="833"/>
      <c r="K50" s="833"/>
      <c r="L50" s="833"/>
      <c r="M50" s="833"/>
      <c r="N50" s="831">
        <f t="shared" si="18"/>
        <v>0</v>
      </c>
    </row>
    <row r="51" spans="1:14" s="209" customFormat="1" ht="15">
      <c r="A51" s="577" t="s">
        <v>766</v>
      </c>
      <c r="B51" s="834">
        <f>SUM(B47:B50)</f>
        <v>0</v>
      </c>
      <c r="C51" s="834">
        <f t="shared" ref="C51:N51" si="19">SUM(C47:C50)</f>
        <v>0</v>
      </c>
      <c r="D51" s="834">
        <f t="shared" si="19"/>
        <v>0</v>
      </c>
      <c r="E51" s="834">
        <f t="shared" si="19"/>
        <v>0</v>
      </c>
      <c r="F51" s="834">
        <f t="shared" si="19"/>
        <v>0</v>
      </c>
      <c r="G51" s="834">
        <f t="shared" si="19"/>
        <v>0</v>
      </c>
      <c r="H51" s="834">
        <f t="shared" si="19"/>
        <v>0</v>
      </c>
      <c r="I51" s="834">
        <f t="shared" si="19"/>
        <v>0</v>
      </c>
      <c r="J51" s="834">
        <f t="shared" si="19"/>
        <v>0</v>
      </c>
      <c r="K51" s="834">
        <f t="shared" si="19"/>
        <v>0</v>
      </c>
      <c r="L51" s="834">
        <f t="shared" si="19"/>
        <v>0</v>
      </c>
      <c r="M51" s="834">
        <f t="shared" si="19"/>
        <v>0</v>
      </c>
      <c r="N51" s="834">
        <f t="shared" si="19"/>
        <v>0</v>
      </c>
    </row>
    <row r="52" spans="1:14" s="209" customFormat="1" ht="15">
      <c r="A52" s="578"/>
      <c r="B52" s="833"/>
      <c r="C52" s="833"/>
      <c r="D52" s="833"/>
      <c r="E52" s="833"/>
      <c r="F52" s="833"/>
      <c r="G52" s="833"/>
      <c r="H52" s="833"/>
      <c r="I52" s="833"/>
      <c r="J52" s="833"/>
      <c r="K52" s="833"/>
      <c r="L52" s="833"/>
      <c r="M52" s="833"/>
      <c r="N52" s="835"/>
    </row>
    <row r="53" spans="1:14" s="209" customFormat="1" ht="15">
      <c r="A53" s="576" t="s">
        <v>1049</v>
      </c>
      <c r="B53" s="833"/>
      <c r="C53" s="833"/>
      <c r="D53" s="833"/>
      <c r="E53" s="833"/>
      <c r="F53" s="833"/>
      <c r="G53" s="833"/>
      <c r="H53" s="833"/>
      <c r="I53" s="833"/>
      <c r="J53" s="833"/>
      <c r="K53" s="833"/>
      <c r="L53" s="833"/>
      <c r="M53" s="833"/>
      <c r="N53" s="835"/>
    </row>
    <row r="54" spans="1:14" s="209" customFormat="1" ht="15.6">
      <c r="A54" s="692" t="s">
        <v>103</v>
      </c>
      <c r="B54" s="833"/>
      <c r="C54" s="833"/>
      <c r="D54" s="833"/>
      <c r="E54" s="833"/>
      <c r="F54" s="833"/>
      <c r="G54" s="833"/>
      <c r="H54" s="833"/>
      <c r="I54" s="833"/>
      <c r="J54" s="833"/>
      <c r="K54" s="833">
        <v>21351.4</v>
      </c>
      <c r="L54" s="833"/>
      <c r="M54" s="833"/>
      <c r="N54" s="831">
        <f t="shared" ref="N54:N55" si="20">SUM(B54:M54)</f>
        <v>21351.4</v>
      </c>
    </row>
    <row r="55" spans="1:14" s="209" customFormat="1" ht="15.6">
      <c r="A55" s="692" t="s">
        <v>115</v>
      </c>
      <c r="B55" s="833"/>
      <c r="C55" s="833"/>
      <c r="D55" s="833"/>
      <c r="E55" s="833"/>
      <c r="F55" s="833"/>
      <c r="G55" s="833"/>
      <c r="H55" s="833"/>
      <c r="I55" s="833"/>
      <c r="J55" s="833"/>
      <c r="K55" s="833">
        <v>0</v>
      </c>
      <c r="L55" s="833"/>
      <c r="M55" s="833"/>
      <c r="N55" s="831">
        <f t="shared" si="20"/>
        <v>0</v>
      </c>
    </row>
    <row r="56" spans="1:14" s="209" customFormat="1" ht="15">
      <c r="A56" s="577" t="s">
        <v>766</v>
      </c>
      <c r="B56" s="834">
        <f>SUM(B54:B55)</f>
        <v>0</v>
      </c>
      <c r="C56" s="834">
        <f t="shared" ref="C56:N56" si="21">SUM(C54:C55)</f>
        <v>0</v>
      </c>
      <c r="D56" s="834">
        <f t="shared" si="21"/>
        <v>0</v>
      </c>
      <c r="E56" s="834">
        <f t="shared" si="21"/>
        <v>0</v>
      </c>
      <c r="F56" s="834">
        <f t="shared" si="21"/>
        <v>0</v>
      </c>
      <c r="G56" s="834">
        <f t="shared" si="21"/>
        <v>0</v>
      </c>
      <c r="H56" s="834">
        <f t="shared" si="21"/>
        <v>0</v>
      </c>
      <c r="I56" s="834">
        <f t="shared" si="21"/>
        <v>0</v>
      </c>
      <c r="J56" s="834">
        <f t="shared" si="21"/>
        <v>0</v>
      </c>
      <c r="K56" s="834">
        <f>SUM(K54:K55)</f>
        <v>21351.4</v>
      </c>
      <c r="L56" s="834">
        <f t="shared" si="21"/>
        <v>0</v>
      </c>
      <c r="M56" s="834">
        <f t="shared" si="21"/>
        <v>0</v>
      </c>
      <c r="N56" s="834">
        <f t="shared" si="21"/>
        <v>21351.4</v>
      </c>
    </row>
    <row r="57" spans="1:14" s="209" customFormat="1" ht="15">
      <c r="A57" s="501"/>
      <c r="B57" s="833"/>
      <c r="C57" s="833"/>
      <c r="D57" s="833"/>
      <c r="E57" s="833"/>
      <c r="F57" s="833"/>
      <c r="G57" s="833"/>
      <c r="H57" s="833"/>
      <c r="I57" s="833"/>
      <c r="J57" s="833"/>
      <c r="K57" s="833"/>
      <c r="L57" s="833"/>
      <c r="M57" s="833"/>
      <c r="N57" s="835"/>
    </row>
    <row r="58" spans="1:14" s="209" customFormat="1" ht="15">
      <c r="A58" s="576" t="s">
        <v>1051</v>
      </c>
      <c r="B58" s="833"/>
      <c r="C58" s="833"/>
      <c r="D58" s="833"/>
      <c r="E58" s="833"/>
      <c r="F58" s="833"/>
      <c r="G58" s="833"/>
      <c r="H58" s="833"/>
      <c r="I58" s="833"/>
      <c r="J58" s="833"/>
      <c r="K58" s="833"/>
      <c r="L58" s="833"/>
      <c r="M58" s="833"/>
      <c r="N58" s="835"/>
    </row>
    <row r="59" spans="1:14" s="209" customFormat="1" ht="15.6">
      <c r="A59" s="692" t="s">
        <v>38</v>
      </c>
      <c r="B59" s="833"/>
      <c r="C59" s="833"/>
      <c r="D59" s="833"/>
      <c r="E59" s="833"/>
      <c r="F59" s="833"/>
      <c r="G59" s="833"/>
      <c r="H59" s="833"/>
      <c r="I59" s="833"/>
      <c r="J59" s="833"/>
      <c r="K59" s="833">
        <v>0</v>
      </c>
      <c r="L59" s="833"/>
      <c r="M59" s="833"/>
      <c r="N59" s="831">
        <f t="shared" ref="N59:N75" si="22">SUM(B59:M59)</f>
        <v>0</v>
      </c>
    </row>
    <row r="60" spans="1:14" s="209" customFormat="1" ht="15.6">
      <c r="A60" s="692" t="s">
        <v>39</v>
      </c>
      <c r="B60" s="833"/>
      <c r="C60" s="833"/>
      <c r="D60" s="833"/>
      <c r="E60" s="833"/>
      <c r="F60" s="833"/>
      <c r="G60" s="833"/>
      <c r="H60" s="833"/>
      <c r="I60" s="833"/>
      <c r="J60" s="833"/>
      <c r="K60" s="833"/>
      <c r="L60" s="833"/>
      <c r="M60" s="833"/>
      <c r="N60" s="831">
        <f t="shared" si="22"/>
        <v>0</v>
      </c>
    </row>
    <row r="61" spans="1:14" s="209" customFormat="1" ht="15.6">
      <c r="A61" s="692" t="s">
        <v>40</v>
      </c>
      <c r="B61" s="833"/>
      <c r="C61" s="833"/>
      <c r="D61" s="833"/>
      <c r="E61" s="833"/>
      <c r="F61" s="833"/>
      <c r="G61" s="833"/>
      <c r="H61" s="833"/>
      <c r="I61" s="833"/>
      <c r="J61" s="833"/>
      <c r="K61" s="833">
        <v>0</v>
      </c>
      <c r="L61" s="833"/>
      <c r="M61" s="833"/>
      <c r="N61" s="831">
        <f t="shared" si="22"/>
        <v>0</v>
      </c>
    </row>
    <row r="62" spans="1:14" s="209" customFormat="1" ht="15.6">
      <c r="A62" s="692" t="s">
        <v>74</v>
      </c>
      <c r="B62" s="833"/>
      <c r="C62" s="833"/>
      <c r="D62" s="833">
        <v>0</v>
      </c>
      <c r="E62" s="833"/>
      <c r="F62" s="833"/>
      <c r="G62" s="833"/>
      <c r="H62" s="833">
        <v>15418.75</v>
      </c>
      <c r="I62" s="833"/>
      <c r="J62" s="833"/>
      <c r="K62" s="833">
        <v>9100</v>
      </c>
      <c r="L62" s="833"/>
      <c r="M62" s="833"/>
      <c r="N62" s="831">
        <f t="shared" si="22"/>
        <v>24518.75</v>
      </c>
    </row>
    <row r="63" spans="1:14" s="209" customFormat="1" ht="15.6">
      <c r="A63" s="692" t="s">
        <v>41</v>
      </c>
      <c r="B63" s="833"/>
      <c r="C63" s="833"/>
      <c r="D63" s="833">
        <f>55681.97+15039.09+605063.42</f>
        <v>675784.48</v>
      </c>
      <c r="E63" s="833">
        <v>829822</v>
      </c>
      <c r="F63" s="833">
        <f>2305+95010</f>
        <v>97315</v>
      </c>
      <c r="G63" s="833"/>
      <c r="H63" s="833">
        <v>17500</v>
      </c>
      <c r="I63" s="833"/>
      <c r="J63" s="833"/>
      <c r="K63" s="833">
        <v>174148.62</v>
      </c>
      <c r="L63" s="833"/>
      <c r="M63" s="833"/>
      <c r="N63" s="831">
        <f t="shared" si="22"/>
        <v>1794570.1</v>
      </c>
    </row>
    <row r="64" spans="1:14" s="209" customFormat="1" ht="15.6">
      <c r="A64" s="692" t="s">
        <v>130</v>
      </c>
      <c r="B64" s="833"/>
      <c r="C64" s="833"/>
      <c r="D64" s="833">
        <v>138197</v>
      </c>
      <c r="E64" s="833"/>
      <c r="F64" s="833"/>
      <c r="G64" s="833"/>
      <c r="H64" s="833">
        <f>262168.75-43650</f>
        <v>218518.75</v>
      </c>
      <c r="I64" s="833"/>
      <c r="J64" s="833"/>
      <c r="K64" s="833">
        <v>84531.69</v>
      </c>
      <c r="L64" s="833"/>
      <c r="M64" s="833"/>
      <c r="N64" s="831">
        <f t="shared" si="22"/>
        <v>441247.44</v>
      </c>
    </row>
    <row r="65" spans="1:14" s="209" customFormat="1" ht="15.6">
      <c r="A65" s="692" t="s">
        <v>76</v>
      </c>
      <c r="B65" s="833"/>
      <c r="C65" s="833"/>
      <c r="D65" s="833">
        <v>25793.91</v>
      </c>
      <c r="E65" s="833"/>
      <c r="F65" s="833">
        <f>758534.64+1000</f>
        <v>759534.64</v>
      </c>
      <c r="G65" s="833"/>
      <c r="H65" s="833">
        <v>0</v>
      </c>
      <c r="I65" s="833"/>
      <c r="J65" s="833"/>
      <c r="K65" s="833"/>
      <c r="L65" s="833"/>
      <c r="M65" s="833"/>
      <c r="N65" s="831">
        <f t="shared" si="22"/>
        <v>785328.55</v>
      </c>
    </row>
    <row r="66" spans="1:14" s="209" customFormat="1" ht="15.6">
      <c r="A66" s="692" t="s">
        <v>75</v>
      </c>
      <c r="B66" s="833"/>
      <c r="C66" s="833"/>
      <c r="D66" s="833"/>
      <c r="E66" s="833"/>
      <c r="F66" s="833"/>
      <c r="G66" s="833"/>
      <c r="H66" s="833"/>
      <c r="I66" s="833"/>
      <c r="J66" s="833"/>
      <c r="K66" s="833">
        <v>42160</v>
      </c>
      <c r="L66" s="833"/>
      <c r="M66" s="833"/>
      <c r="N66" s="831">
        <f t="shared" si="22"/>
        <v>42160</v>
      </c>
    </row>
    <row r="67" spans="1:14" s="209" customFormat="1" ht="15.6">
      <c r="A67" s="692" t="s">
        <v>42</v>
      </c>
      <c r="B67" s="833"/>
      <c r="C67" s="833"/>
      <c r="D67" s="833"/>
      <c r="E67" s="833"/>
      <c r="F67" s="833"/>
      <c r="G67" s="833"/>
      <c r="H67" s="833"/>
      <c r="I67" s="833"/>
      <c r="J67" s="833"/>
      <c r="K67" s="833">
        <v>0</v>
      </c>
      <c r="L67" s="833"/>
      <c r="M67" s="833"/>
      <c r="N67" s="831">
        <f t="shared" si="22"/>
        <v>0</v>
      </c>
    </row>
    <row r="68" spans="1:14" s="209" customFormat="1" ht="15.6">
      <c r="A68" s="692" t="s">
        <v>104</v>
      </c>
      <c r="B68" s="833"/>
      <c r="C68" s="833"/>
      <c r="D68" s="833">
        <v>0</v>
      </c>
      <c r="E68" s="833"/>
      <c r="F68" s="833"/>
      <c r="G68" s="833"/>
      <c r="H68" s="833"/>
      <c r="I68" s="833"/>
      <c r="J68" s="833"/>
      <c r="K68" s="833">
        <v>0</v>
      </c>
      <c r="L68" s="833"/>
      <c r="M68" s="833"/>
      <c r="N68" s="831">
        <f t="shared" si="22"/>
        <v>0</v>
      </c>
    </row>
    <row r="69" spans="1:14" s="209" customFormat="1" ht="15.6">
      <c r="A69" s="692" t="s">
        <v>117</v>
      </c>
      <c r="B69" s="833"/>
      <c r="C69" s="833"/>
      <c r="D69" s="833"/>
      <c r="E69" s="833"/>
      <c r="F69" s="833"/>
      <c r="G69" s="833"/>
      <c r="H69" s="833"/>
      <c r="I69" s="833"/>
      <c r="J69" s="833"/>
      <c r="K69" s="833"/>
      <c r="L69" s="833"/>
      <c r="M69" s="833"/>
      <c r="N69" s="831">
        <f t="shared" si="22"/>
        <v>0</v>
      </c>
    </row>
    <row r="70" spans="1:14" s="209" customFormat="1" ht="15.6">
      <c r="A70" s="692" t="s">
        <v>118</v>
      </c>
      <c r="B70" s="833"/>
      <c r="C70" s="833"/>
      <c r="D70" s="833"/>
      <c r="E70" s="833"/>
      <c r="F70" s="833"/>
      <c r="G70" s="833"/>
      <c r="H70" s="833"/>
      <c r="I70" s="833"/>
      <c r="J70" s="833"/>
      <c r="K70" s="833"/>
      <c r="L70" s="833"/>
      <c r="M70" s="833"/>
      <c r="N70" s="831">
        <f t="shared" si="22"/>
        <v>0</v>
      </c>
    </row>
    <row r="71" spans="1:14" s="209" customFormat="1" ht="15.6">
      <c r="A71" s="692" t="s">
        <v>153</v>
      </c>
      <c r="B71" s="833"/>
      <c r="C71" s="833"/>
      <c r="D71" s="833"/>
      <c r="E71" s="833"/>
      <c r="F71" s="833"/>
      <c r="G71" s="833"/>
      <c r="H71" s="833"/>
      <c r="I71" s="833"/>
      <c r="J71" s="833"/>
      <c r="K71" s="833"/>
      <c r="L71" s="833"/>
      <c r="M71" s="833"/>
      <c r="N71" s="831">
        <f t="shared" si="22"/>
        <v>0</v>
      </c>
    </row>
    <row r="72" spans="1:14" s="209" customFormat="1" ht="15.6">
      <c r="A72" s="692" t="s">
        <v>102</v>
      </c>
      <c r="B72" s="833"/>
      <c r="C72" s="833"/>
      <c r="D72" s="833"/>
      <c r="E72" s="833"/>
      <c r="F72" s="833"/>
      <c r="G72" s="833"/>
      <c r="H72" s="833"/>
      <c r="I72" s="833"/>
      <c r="J72" s="833"/>
      <c r="K72" s="833"/>
      <c r="L72" s="833"/>
      <c r="M72" s="833"/>
      <c r="N72" s="831">
        <f t="shared" si="22"/>
        <v>0</v>
      </c>
    </row>
    <row r="73" spans="1:14" s="209" customFormat="1" ht="15.6">
      <c r="A73" s="692" t="s">
        <v>158</v>
      </c>
      <c r="B73" s="833"/>
      <c r="C73" s="833"/>
      <c r="D73" s="833"/>
      <c r="E73" s="833"/>
      <c r="F73" s="833"/>
      <c r="G73" s="833"/>
      <c r="H73" s="833"/>
      <c r="I73" s="833"/>
      <c r="J73" s="833"/>
      <c r="K73" s="833"/>
      <c r="L73" s="833"/>
      <c r="M73" s="833"/>
      <c r="N73" s="831">
        <f t="shared" si="22"/>
        <v>0</v>
      </c>
    </row>
    <row r="74" spans="1:14" s="209" customFormat="1" ht="15.6">
      <c r="A74" s="692" t="s">
        <v>630</v>
      </c>
      <c r="B74" s="833"/>
      <c r="C74" s="833"/>
      <c r="D74" s="833"/>
      <c r="E74" s="833"/>
      <c r="F74" s="833"/>
      <c r="G74" s="833"/>
      <c r="H74" s="833"/>
      <c r="I74" s="833"/>
      <c r="J74" s="833"/>
      <c r="K74" s="833"/>
      <c r="L74" s="833"/>
      <c r="M74" s="833"/>
      <c r="N74" s="831">
        <f t="shared" si="22"/>
        <v>0</v>
      </c>
    </row>
    <row r="75" spans="1:14" s="209" customFormat="1" ht="15.6">
      <c r="A75" s="694" t="s">
        <v>1356</v>
      </c>
      <c r="B75" s="833"/>
      <c r="C75" s="833"/>
      <c r="D75" s="833"/>
      <c r="E75" s="833"/>
      <c r="F75" s="833"/>
      <c r="G75" s="833"/>
      <c r="H75" s="833"/>
      <c r="I75" s="833"/>
      <c r="J75" s="833"/>
      <c r="K75" s="833"/>
      <c r="L75" s="833"/>
      <c r="M75" s="833"/>
      <c r="N75" s="831">
        <f t="shared" si="22"/>
        <v>0</v>
      </c>
    </row>
    <row r="76" spans="1:14" s="209" customFormat="1" ht="15">
      <c r="A76" s="577" t="s">
        <v>766</v>
      </c>
      <c r="B76" s="834">
        <f>SUM(B59:B75)</f>
        <v>0</v>
      </c>
      <c r="C76" s="834">
        <f t="shared" ref="C76:N76" si="23">SUM(C59:C75)</f>
        <v>0</v>
      </c>
      <c r="D76" s="834">
        <f t="shared" si="23"/>
        <v>839775.39</v>
      </c>
      <c r="E76" s="834">
        <f t="shared" si="23"/>
        <v>829822</v>
      </c>
      <c r="F76" s="834">
        <f t="shared" si="23"/>
        <v>856849.64</v>
      </c>
      <c r="G76" s="834">
        <f t="shared" si="23"/>
        <v>0</v>
      </c>
      <c r="H76" s="834">
        <f t="shared" si="23"/>
        <v>251437.5</v>
      </c>
      <c r="I76" s="834">
        <f t="shared" si="23"/>
        <v>0</v>
      </c>
      <c r="J76" s="834">
        <f t="shared" si="23"/>
        <v>0</v>
      </c>
      <c r="K76" s="834">
        <f t="shared" si="23"/>
        <v>309940.31</v>
      </c>
      <c r="L76" s="834">
        <f t="shared" si="23"/>
        <v>0</v>
      </c>
      <c r="M76" s="834">
        <f t="shared" si="23"/>
        <v>0</v>
      </c>
      <c r="N76" s="834">
        <f t="shared" si="23"/>
        <v>3087824.84</v>
      </c>
    </row>
    <row r="77" spans="1:14" s="209" customFormat="1" ht="15">
      <c r="A77" s="578"/>
      <c r="B77" s="833"/>
      <c r="C77" s="833"/>
      <c r="D77" s="833"/>
      <c r="E77" s="833"/>
      <c r="F77" s="833"/>
      <c r="G77" s="833"/>
      <c r="H77" s="833"/>
      <c r="I77" s="833"/>
      <c r="J77" s="833"/>
      <c r="K77" s="833"/>
      <c r="L77" s="833"/>
      <c r="M77" s="833"/>
      <c r="N77" s="835"/>
    </row>
    <row r="78" spans="1:14" s="209" customFormat="1" ht="15">
      <c r="A78" s="576" t="s">
        <v>1136</v>
      </c>
      <c r="B78" s="833"/>
      <c r="C78" s="833"/>
      <c r="D78" s="833"/>
      <c r="E78" s="833"/>
      <c r="F78" s="833"/>
      <c r="G78" s="833"/>
      <c r="H78" s="833"/>
      <c r="I78" s="833"/>
      <c r="J78" s="833"/>
      <c r="K78" s="833"/>
      <c r="L78" s="833"/>
      <c r="M78" s="833"/>
      <c r="N78" s="835"/>
    </row>
    <row r="79" spans="1:14" s="209" customFormat="1" ht="15.6">
      <c r="A79" s="695" t="s">
        <v>13</v>
      </c>
      <c r="B79" s="833"/>
      <c r="C79" s="833"/>
      <c r="D79" s="833"/>
      <c r="E79" s="833"/>
      <c r="F79" s="833"/>
      <c r="G79" s="833"/>
      <c r="H79" s="833"/>
      <c r="I79" s="833"/>
      <c r="J79" s="833"/>
      <c r="K79" s="833"/>
      <c r="L79" s="833"/>
      <c r="M79" s="833"/>
      <c r="N79" s="831">
        <f t="shared" ref="N79:N90" si="24">SUM(B79:M79)</f>
        <v>0</v>
      </c>
    </row>
    <row r="80" spans="1:14" s="209" customFormat="1" ht="15.6">
      <c r="A80" s="695" t="s">
        <v>618</v>
      </c>
      <c r="B80" s="833"/>
      <c r="C80" s="833"/>
      <c r="D80" s="833">
        <f>1043580.25+34749+681395.67+72775.96</f>
        <v>1832500.88</v>
      </c>
      <c r="E80" s="833">
        <v>845412.88</v>
      </c>
      <c r="F80" s="833"/>
      <c r="G80" s="833"/>
      <c r="H80" s="833"/>
      <c r="I80" s="833"/>
      <c r="J80" s="833"/>
      <c r="K80" s="833">
        <v>0</v>
      </c>
      <c r="L80" s="833"/>
      <c r="M80" s="833"/>
      <c r="N80" s="831">
        <f t="shared" si="24"/>
        <v>2677913.7599999998</v>
      </c>
    </row>
    <row r="81" spans="1:14" s="209" customFormat="1" ht="30">
      <c r="A81" s="695" t="s">
        <v>619</v>
      </c>
      <c r="B81" s="833"/>
      <c r="C81" s="833"/>
      <c r="D81" s="833">
        <v>38340.93</v>
      </c>
      <c r="E81" s="833"/>
      <c r="F81" s="833"/>
      <c r="G81" s="833"/>
      <c r="H81" s="833"/>
      <c r="I81" s="833"/>
      <c r="J81" s="833"/>
      <c r="K81" s="833">
        <v>0</v>
      </c>
      <c r="L81" s="833"/>
      <c r="M81" s="833"/>
      <c r="N81" s="831">
        <f t="shared" si="24"/>
        <v>38340.93</v>
      </c>
    </row>
    <row r="82" spans="1:14" s="209" customFormat="1" ht="15.6">
      <c r="A82" s="695" t="s">
        <v>620</v>
      </c>
      <c r="B82" s="833"/>
      <c r="C82" s="833"/>
      <c r="D82" s="833"/>
      <c r="E82" s="833"/>
      <c r="F82" s="833"/>
      <c r="G82" s="833"/>
      <c r="H82" s="833"/>
      <c r="I82" s="833"/>
      <c r="J82" s="833"/>
      <c r="K82" s="833"/>
      <c r="L82" s="833"/>
      <c r="M82" s="833"/>
      <c r="N82" s="831">
        <f t="shared" si="24"/>
        <v>0</v>
      </c>
    </row>
    <row r="83" spans="1:14" s="209" customFormat="1" ht="30">
      <c r="A83" s="695" t="s">
        <v>762</v>
      </c>
      <c r="B83" s="833"/>
      <c r="C83" s="833"/>
      <c r="D83" s="833"/>
      <c r="E83" s="833"/>
      <c r="F83" s="833"/>
      <c r="G83" s="833"/>
      <c r="H83" s="833"/>
      <c r="I83" s="833"/>
      <c r="J83" s="833"/>
      <c r="K83" s="833"/>
      <c r="L83" s="833"/>
      <c r="M83" s="833"/>
      <c r="N83" s="831">
        <f t="shared" si="24"/>
        <v>0</v>
      </c>
    </row>
    <row r="84" spans="1:14" s="209" customFormat="1" ht="15.6">
      <c r="A84" s="695" t="s">
        <v>621</v>
      </c>
      <c r="B84" s="833"/>
      <c r="C84" s="833"/>
      <c r="D84" s="833"/>
      <c r="E84" s="833"/>
      <c r="F84" s="833"/>
      <c r="G84" s="833"/>
      <c r="H84" s="833"/>
      <c r="I84" s="833"/>
      <c r="J84" s="833"/>
      <c r="K84" s="833"/>
      <c r="L84" s="833"/>
      <c r="M84" s="833"/>
      <c r="N84" s="831">
        <f t="shared" si="24"/>
        <v>0</v>
      </c>
    </row>
    <row r="85" spans="1:14" s="209" customFormat="1" ht="30">
      <c r="A85" s="695" t="s">
        <v>622</v>
      </c>
      <c r="B85" s="833"/>
      <c r="C85" s="833"/>
      <c r="D85" s="833"/>
      <c r="E85" s="833"/>
      <c r="F85" s="833"/>
      <c r="G85" s="833"/>
      <c r="H85" s="833"/>
      <c r="I85" s="833"/>
      <c r="J85" s="833"/>
      <c r="K85" s="833"/>
      <c r="L85" s="833"/>
      <c r="M85" s="833"/>
      <c r="N85" s="831">
        <f t="shared" si="24"/>
        <v>0</v>
      </c>
    </row>
    <row r="86" spans="1:14" s="209" customFormat="1" ht="15.6">
      <c r="A86" s="695" t="s">
        <v>623</v>
      </c>
      <c r="B86" s="833"/>
      <c r="C86" s="833"/>
      <c r="D86" s="833"/>
      <c r="E86" s="833"/>
      <c r="F86" s="833"/>
      <c r="G86" s="833"/>
      <c r="H86" s="833"/>
      <c r="I86" s="833"/>
      <c r="J86" s="833"/>
      <c r="K86" s="833"/>
      <c r="L86" s="833"/>
      <c r="M86" s="833"/>
      <c r="N86" s="831">
        <f t="shared" si="24"/>
        <v>0</v>
      </c>
    </row>
    <row r="87" spans="1:14" s="209" customFormat="1" ht="15.6">
      <c r="A87" s="695" t="s">
        <v>624</v>
      </c>
      <c r="B87" s="833"/>
      <c r="C87" s="833"/>
      <c r="D87" s="833"/>
      <c r="E87" s="833"/>
      <c r="F87" s="833"/>
      <c r="G87" s="833"/>
      <c r="H87" s="833"/>
      <c r="I87" s="833"/>
      <c r="J87" s="833"/>
      <c r="K87" s="833"/>
      <c r="L87" s="833"/>
      <c r="M87" s="833"/>
      <c r="N87" s="831">
        <f t="shared" si="24"/>
        <v>0</v>
      </c>
    </row>
    <row r="88" spans="1:14" s="209" customFormat="1" ht="15.6">
      <c r="A88" s="695" t="s">
        <v>31</v>
      </c>
      <c r="B88" s="833"/>
      <c r="C88" s="833"/>
      <c r="D88" s="833">
        <v>0</v>
      </c>
      <c r="E88" s="833"/>
      <c r="F88" s="833"/>
      <c r="G88" s="833"/>
      <c r="H88" s="833"/>
      <c r="I88" s="833"/>
      <c r="J88" s="833"/>
      <c r="K88" s="833"/>
      <c r="L88" s="833"/>
      <c r="M88" s="833"/>
      <c r="N88" s="831">
        <f t="shared" si="24"/>
        <v>0</v>
      </c>
    </row>
    <row r="89" spans="1:14" s="209" customFormat="1" ht="15.6">
      <c r="A89" s="695" t="s">
        <v>30</v>
      </c>
      <c r="B89" s="833"/>
      <c r="C89" s="833"/>
      <c r="D89" s="833"/>
      <c r="E89" s="833"/>
      <c r="F89" s="833"/>
      <c r="G89" s="833"/>
      <c r="H89" s="833"/>
      <c r="I89" s="833"/>
      <c r="J89" s="833"/>
      <c r="K89" s="833"/>
      <c r="L89" s="833"/>
      <c r="M89" s="833"/>
      <c r="N89" s="831">
        <f t="shared" si="24"/>
        <v>0</v>
      </c>
    </row>
    <row r="90" spans="1:14" s="209" customFormat="1" ht="30">
      <c r="A90" s="695" t="s">
        <v>1002</v>
      </c>
      <c r="B90" s="833"/>
      <c r="C90" s="833"/>
      <c r="D90" s="833"/>
      <c r="E90" s="833"/>
      <c r="F90" s="833"/>
      <c r="G90" s="833"/>
      <c r="H90" s="833"/>
      <c r="I90" s="833"/>
      <c r="J90" s="833"/>
      <c r="K90" s="833"/>
      <c r="L90" s="833"/>
      <c r="M90" s="833"/>
      <c r="N90" s="831">
        <f t="shared" si="24"/>
        <v>0</v>
      </c>
    </row>
    <row r="91" spans="1:14" s="209" customFormat="1" ht="15">
      <c r="A91" s="577" t="s">
        <v>766</v>
      </c>
      <c r="B91" s="834">
        <f>SUM(B79:B90)</f>
        <v>0</v>
      </c>
      <c r="C91" s="834">
        <f t="shared" ref="C91:N91" si="25">SUM(C79:C90)</f>
        <v>0</v>
      </c>
      <c r="D91" s="834">
        <f t="shared" si="25"/>
        <v>1870841.8099999998</v>
      </c>
      <c r="E91" s="834">
        <f t="shared" si="25"/>
        <v>845412.88</v>
      </c>
      <c r="F91" s="834">
        <f t="shared" si="25"/>
        <v>0</v>
      </c>
      <c r="G91" s="834">
        <f t="shared" si="25"/>
        <v>0</v>
      </c>
      <c r="H91" s="834">
        <f t="shared" si="25"/>
        <v>0</v>
      </c>
      <c r="I91" s="834">
        <f t="shared" si="25"/>
        <v>0</v>
      </c>
      <c r="J91" s="834">
        <f t="shared" si="25"/>
        <v>0</v>
      </c>
      <c r="K91" s="834">
        <f t="shared" si="25"/>
        <v>0</v>
      </c>
      <c r="L91" s="834">
        <f t="shared" si="25"/>
        <v>0</v>
      </c>
      <c r="M91" s="834">
        <f t="shared" si="25"/>
        <v>0</v>
      </c>
      <c r="N91" s="834">
        <f t="shared" si="25"/>
        <v>2716254.69</v>
      </c>
    </row>
    <row r="92" spans="1:14" s="209" customFormat="1" ht="15">
      <c r="A92" s="239"/>
      <c r="B92" s="833"/>
      <c r="C92" s="833"/>
      <c r="D92" s="833"/>
      <c r="E92" s="833"/>
      <c r="F92" s="833"/>
      <c r="G92" s="833"/>
      <c r="H92" s="833"/>
      <c r="I92" s="833"/>
      <c r="J92" s="833"/>
      <c r="K92" s="833"/>
      <c r="L92" s="833"/>
      <c r="M92" s="833"/>
      <c r="N92" s="835"/>
    </row>
    <row r="93" spans="1:14" s="209" customFormat="1" ht="15.6" thickBot="1">
      <c r="A93" s="205" t="s">
        <v>764</v>
      </c>
      <c r="B93" s="836">
        <f>B91+B76+B56+B51+B44+B39+B24</f>
        <v>8050704.4299999997</v>
      </c>
      <c r="C93" s="836">
        <f t="shared" ref="C93:N93" si="26">C91+C76+C56+C51+C44+C39+C24</f>
        <v>40010</v>
      </c>
      <c r="D93" s="836">
        <f t="shared" si="26"/>
        <v>3751385.1899999995</v>
      </c>
      <c r="E93" s="836">
        <f t="shared" si="26"/>
        <v>1675234.88</v>
      </c>
      <c r="F93" s="836">
        <f t="shared" si="26"/>
        <v>857964.64</v>
      </c>
      <c r="G93" s="836">
        <f t="shared" si="26"/>
        <v>36513.410000000003</v>
      </c>
      <c r="H93" s="836">
        <f t="shared" si="26"/>
        <v>251437.5</v>
      </c>
      <c r="I93" s="836">
        <f t="shared" si="26"/>
        <v>0</v>
      </c>
      <c r="J93" s="836">
        <f t="shared" si="26"/>
        <v>15000</v>
      </c>
      <c r="K93" s="836">
        <f t="shared" si="26"/>
        <v>1998449.9299999997</v>
      </c>
      <c r="L93" s="836">
        <f t="shared" si="26"/>
        <v>0</v>
      </c>
      <c r="M93" s="836">
        <f t="shared" si="26"/>
        <v>0</v>
      </c>
      <c r="N93" s="836">
        <f t="shared" si="26"/>
        <v>16676699.98</v>
      </c>
    </row>
    <row r="94" spans="1:14">
      <c r="B94" s="837"/>
      <c r="C94" s="837"/>
      <c r="D94" s="837"/>
      <c r="E94" s="837"/>
      <c r="F94" s="837"/>
      <c r="G94" s="837"/>
      <c r="H94" s="837"/>
      <c r="I94" s="837"/>
      <c r="J94" s="837"/>
      <c r="K94" s="837"/>
      <c r="L94" s="837"/>
      <c r="M94" s="837"/>
      <c r="N94" s="837"/>
    </row>
  </sheetData>
  <mergeCells count="1">
    <mergeCell ref="A2:E2"/>
  </mergeCells>
  <pageMargins left="0.25" right="0.19" top="0.75" bottom="0.75" header="0.3" footer="0.3"/>
  <pageSetup paperSize="9" scale="56" firstPageNumber="62" fitToHeight="0" orientation="landscape" useFirstPageNumber="1" r:id="rId1"/>
  <headerFoot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G19"/>
  <sheetViews>
    <sheetView topLeftCell="A5" zoomScaleNormal="100" workbookViewId="0">
      <selection activeCell="C19" sqref="C19"/>
    </sheetView>
  </sheetViews>
  <sheetFormatPr defaultRowHeight="14.4"/>
  <cols>
    <col min="2" max="2" width="22.33203125" customWidth="1"/>
    <col min="3" max="3" width="15" customWidth="1"/>
  </cols>
  <sheetData>
    <row r="1" spans="1:7" ht="31.8">
      <c r="A1" s="1082" t="s">
        <v>1608</v>
      </c>
    </row>
    <row r="2" spans="1:7" ht="25.8">
      <c r="A2" s="1314" t="s">
        <v>1611</v>
      </c>
      <c r="B2" s="1314"/>
      <c r="C2" s="1314"/>
      <c r="D2" s="1314"/>
      <c r="E2" s="1314"/>
      <c r="F2" s="1314"/>
      <c r="G2" s="1314"/>
    </row>
    <row r="3" spans="1:7" ht="23.4">
      <c r="B3" s="1119" t="s">
        <v>1604</v>
      </c>
      <c r="C3" s="1119" t="s">
        <v>1605</v>
      </c>
    </row>
    <row r="4" spans="1:7" ht="21">
      <c r="B4" s="1099" t="s">
        <v>1593</v>
      </c>
      <c r="C4" s="1106">
        <v>324.23</v>
      </c>
    </row>
    <row r="5" spans="1:7" ht="21">
      <c r="B5" s="1099" t="s">
        <v>1594</v>
      </c>
      <c r="C5" s="1106">
        <v>299.35000000000002</v>
      </c>
    </row>
    <row r="6" spans="1:7" ht="21">
      <c r="B6" s="1099" t="s">
        <v>1595</v>
      </c>
      <c r="C6" s="1106">
        <v>312.39999999999998</v>
      </c>
    </row>
    <row r="7" spans="1:7" ht="21">
      <c r="B7" s="1099" t="s">
        <v>1596</v>
      </c>
      <c r="C7" s="1106">
        <v>292.19</v>
      </c>
    </row>
    <row r="8" spans="1:7" ht="21">
      <c r="B8" s="1099" t="s">
        <v>1597</v>
      </c>
      <c r="C8" s="1106">
        <v>302.64999999999998</v>
      </c>
    </row>
    <row r="9" spans="1:7" ht="21">
      <c r="B9" s="1099" t="s">
        <v>1598</v>
      </c>
      <c r="C9" s="1106">
        <v>207.67</v>
      </c>
    </row>
    <row r="10" spans="1:7" ht="21">
      <c r="B10" s="1099" t="s">
        <v>1599</v>
      </c>
      <c r="C10" s="1106">
        <v>171.29</v>
      </c>
    </row>
    <row r="11" spans="1:7" ht="21">
      <c r="B11" s="1099" t="s">
        <v>1600</v>
      </c>
      <c r="C11" s="1106">
        <v>402.04</v>
      </c>
    </row>
    <row r="12" spans="1:7" ht="21">
      <c r="B12" s="1099" t="s">
        <v>1606</v>
      </c>
      <c r="C12" s="1106">
        <f>280+368.57</f>
        <v>648.56999999999994</v>
      </c>
    </row>
    <row r="13" spans="1:7" ht="21">
      <c r="B13" s="1099" t="s">
        <v>1601</v>
      </c>
      <c r="C13" s="1106">
        <v>465.84</v>
      </c>
    </row>
    <row r="14" spans="1:7" ht="21">
      <c r="B14" s="1099" t="s">
        <v>1602</v>
      </c>
      <c r="C14" s="1106">
        <v>637.89</v>
      </c>
    </row>
    <row r="15" spans="1:7" ht="21">
      <c r="B15" s="1099" t="s">
        <v>1603</v>
      </c>
      <c r="C15" s="1106">
        <v>508.63</v>
      </c>
    </row>
    <row r="16" spans="1:7" ht="21">
      <c r="B16" s="1113" t="s">
        <v>121</v>
      </c>
      <c r="C16" s="1108">
        <f>SUM(C4:C15)</f>
        <v>4572.75</v>
      </c>
    </row>
    <row r="19" spans="2:3" ht="21">
      <c r="B19" t="s">
        <v>1615</v>
      </c>
      <c r="C19" s="1095">
        <v>33.47</v>
      </c>
    </row>
  </sheetData>
  <mergeCells count="1">
    <mergeCell ref="A2:G2"/>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F202"/>
  <sheetViews>
    <sheetView workbookViewId="0">
      <selection activeCell="C1" sqref="C1"/>
    </sheetView>
  </sheetViews>
  <sheetFormatPr defaultColWidth="9.109375" defaultRowHeight="13.8" zeroHeight="1"/>
  <cols>
    <col min="1" max="1" width="52.5546875" style="4" bestFit="1" customWidth="1"/>
    <col min="2" max="2" width="16.5546875" style="4" customWidth="1"/>
    <col min="3" max="3" width="21.5546875" style="16" customWidth="1"/>
    <col min="4" max="4" width="22" style="4" customWidth="1"/>
    <col min="5" max="5" width="22.44140625" style="9" customWidth="1"/>
    <col min="6" max="6" width="19.109375" style="4" bestFit="1" customWidth="1"/>
    <col min="7" max="16384" width="9.109375" style="4"/>
  </cols>
  <sheetData>
    <row r="1" spans="1:6" ht="20.399999999999999">
      <c r="A1" s="131" t="str">
        <f>FP!A1</f>
        <v>ASOKORE MAMPONG MUNICIPAL ASSEMBLY</v>
      </c>
      <c r="B1" s="131"/>
      <c r="C1" s="17"/>
      <c r="D1" s="17"/>
      <c r="E1" s="47"/>
    </row>
    <row r="2" spans="1:6" ht="20.399999999999999">
      <c r="A2" s="131" t="s">
        <v>1111</v>
      </c>
      <c r="B2" s="131"/>
      <c r="C2" s="17"/>
      <c r="D2" s="17"/>
      <c r="E2" s="47"/>
    </row>
    <row r="3" spans="1:6" ht="21" thickBot="1">
      <c r="A3" s="131" t="s">
        <v>1555</v>
      </c>
      <c r="B3" s="131"/>
      <c r="C3" s="17"/>
      <c r="D3" s="17"/>
    </row>
    <row r="4" spans="1:6" ht="15.6" customHeight="1">
      <c r="A4" s="1025"/>
      <c r="B4" s="1059"/>
      <c r="C4" s="1026" t="s">
        <v>1107</v>
      </c>
      <c r="D4" s="1027" t="s">
        <v>1038</v>
      </c>
    </row>
    <row r="5" spans="1:6" ht="15.6" customHeight="1">
      <c r="A5" s="1028"/>
      <c r="B5" s="1069" t="s">
        <v>83</v>
      </c>
      <c r="C5" s="1029">
        <v>2024</v>
      </c>
      <c r="D5" s="1030">
        <v>2023</v>
      </c>
    </row>
    <row r="6" spans="1:6" ht="15.6" customHeight="1" thickBot="1">
      <c r="A6" s="1031"/>
      <c r="B6" s="1060"/>
      <c r="C6" s="1032" t="s">
        <v>77</v>
      </c>
      <c r="D6" s="1033" t="s">
        <v>77</v>
      </c>
    </row>
    <row r="7" spans="1:6" s="5" customFormat="1" ht="15.6" customHeight="1">
      <c r="A7" s="1034" t="s">
        <v>756</v>
      </c>
      <c r="B7" s="1061"/>
      <c r="C7" s="1035"/>
      <c r="D7" s="1036"/>
      <c r="E7" s="14"/>
    </row>
    <row r="8" spans="1:6" s="5" customFormat="1" ht="15.6" customHeight="1">
      <c r="A8" s="1037"/>
      <c r="B8" s="1062"/>
      <c r="C8" s="1038"/>
      <c r="D8" s="1039"/>
      <c r="E8" s="14"/>
    </row>
    <row r="9" spans="1:6" ht="15.6" customHeight="1">
      <c r="A9" s="1040" t="s">
        <v>1549</v>
      </c>
      <c r="B9" s="1063"/>
      <c r="C9" s="1041"/>
      <c r="D9" s="1042">
        <v>0</v>
      </c>
      <c r="F9" s="12"/>
    </row>
    <row r="10" spans="1:6" ht="15.6" customHeight="1">
      <c r="A10" s="1043" t="s">
        <v>1569</v>
      </c>
      <c r="B10" s="1078">
        <v>29</v>
      </c>
      <c r="C10" s="1041">
        <f>'NOTES 2'!E346</f>
        <v>1995751.4500000002</v>
      </c>
      <c r="D10" s="1044">
        <v>1431440.47</v>
      </c>
      <c r="F10" s="12"/>
    </row>
    <row r="11" spans="1:6" ht="15.6" customHeight="1">
      <c r="A11" s="1045" t="s">
        <v>45</v>
      </c>
      <c r="B11" s="1078">
        <v>30</v>
      </c>
      <c r="C11" s="1041">
        <f>'NOTES 2'!E364</f>
        <v>14391015.470000001</v>
      </c>
      <c r="D11" s="1044">
        <v>9977816.8900000006</v>
      </c>
      <c r="F11" s="12"/>
    </row>
    <row r="12" spans="1:6" ht="15.6" customHeight="1">
      <c r="A12" s="1045" t="s">
        <v>665</v>
      </c>
      <c r="B12" s="1064"/>
      <c r="C12" s="1041">
        <v>0</v>
      </c>
      <c r="D12" s="1044">
        <v>0</v>
      </c>
      <c r="F12" s="12"/>
    </row>
    <row r="13" spans="1:6" ht="15.6" customHeight="1">
      <c r="A13" s="1045" t="s">
        <v>52</v>
      </c>
      <c r="B13" s="1064"/>
      <c r="C13" s="1041">
        <v>0</v>
      </c>
      <c r="D13" s="1044">
        <v>0</v>
      </c>
      <c r="F13" s="12"/>
    </row>
    <row r="14" spans="1:6" ht="15.6" customHeight="1">
      <c r="A14" s="1045" t="s">
        <v>1550</v>
      </c>
      <c r="B14" s="1064"/>
      <c r="C14" s="1041">
        <v>0</v>
      </c>
      <c r="D14" s="1044">
        <v>0</v>
      </c>
      <c r="F14" s="12"/>
    </row>
    <row r="15" spans="1:6" ht="15.6" customHeight="1">
      <c r="A15" s="1045" t="s">
        <v>737</v>
      </c>
      <c r="B15" s="1064"/>
      <c r="C15" s="1041">
        <v>0</v>
      </c>
      <c r="D15" s="1044">
        <v>0</v>
      </c>
      <c r="F15" s="12"/>
    </row>
    <row r="16" spans="1:6" ht="15.6" customHeight="1">
      <c r="A16" s="1045" t="s">
        <v>736</v>
      </c>
      <c r="B16" s="1064"/>
      <c r="C16" s="1041">
        <v>0</v>
      </c>
      <c r="D16" s="1044">
        <v>0</v>
      </c>
      <c r="F16" s="12"/>
    </row>
    <row r="17" spans="1:6" ht="15.6" customHeight="1">
      <c r="A17" s="1045" t="s">
        <v>1119</v>
      </c>
      <c r="B17" s="1078">
        <v>36</v>
      </c>
      <c r="C17" s="1041"/>
      <c r="D17" s="1044">
        <v>108800</v>
      </c>
      <c r="F17" s="12"/>
    </row>
    <row r="18" spans="1:6" ht="15.6" customHeight="1">
      <c r="A18" s="1045" t="s">
        <v>1308</v>
      </c>
      <c r="B18" s="1064"/>
      <c r="C18" s="1041">
        <v>0</v>
      </c>
      <c r="D18" s="1044">
        <v>0</v>
      </c>
      <c r="F18" s="12"/>
    </row>
    <row r="19" spans="1:6" ht="15.6" customHeight="1">
      <c r="A19" s="1046" t="s">
        <v>1551</v>
      </c>
      <c r="B19" s="1065"/>
      <c r="C19" s="1076">
        <f>SUM(C10:C18)</f>
        <v>16386766.920000002</v>
      </c>
      <c r="D19" s="1071">
        <f>SUM(D9:D18)</f>
        <v>11518057.360000001</v>
      </c>
      <c r="F19" s="12"/>
    </row>
    <row r="20" spans="1:6" ht="15.6" customHeight="1">
      <c r="A20" s="1040" t="s">
        <v>1552</v>
      </c>
      <c r="B20" s="1063"/>
      <c r="C20" s="1049"/>
      <c r="D20" s="1050"/>
      <c r="F20" s="12"/>
    </row>
    <row r="21" spans="1:6" ht="15.6" customHeight="1">
      <c r="A21" s="156" t="s">
        <v>48</v>
      </c>
      <c r="B21" s="382">
        <v>37</v>
      </c>
      <c r="C21" s="1041">
        <f>'NOTES 2'!E424</f>
        <v>8197674.1599999992</v>
      </c>
      <c r="D21" s="1044">
        <v>6926059.6600000001</v>
      </c>
      <c r="F21" s="12"/>
    </row>
    <row r="22" spans="1:6" ht="15.6" customHeight="1">
      <c r="A22" s="156" t="s">
        <v>141</v>
      </c>
      <c r="B22" s="382">
        <v>38</v>
      </c>
      <c r="C22" s="1041">
        <f>'NOTES 2'!E440</f>
        <v>2653594.8899999997</v>
      </c>
      <c r="D22" s="1044">
        <v>2422655.06</v>
      </c>
      <c r="F22" s="12"/>
    </row>
    <row r="23" spans="1:6" ht="15.6" customHeight="1">
      <c r="A23" s="156" t="s">
        <v>54</v>
      </c>
      <c r="B23" s="382"/>
      <c r="C23" s="1041">
        <v>0</v>
      </c>
      <c r="D23" s="1044">
        <v>0</v>
      </c>
      <c r="F23" s="12"/>
    </row>
    <row r="24" spans="1:6" ht="15.6" customHeight="1">
      <c r="A24" s="156" t="s">
        <v>664</v>
      </c>
      <c r="B24" s="382"/>
      <c r="C24" s="1041">
        <v>0</v>
      </c>
      <c r="D24" s="1044">
        <v>0</v>
      </c>
      <c r="F24" s="12"/>
    </row>
    <row r="25" spans="1:6" ht="15.6" customHeight="1">
      <c r="A25" s="156" t="s">
        <v>89</v>
      </c>
      <c r="B25" s="382"/>
      <c r="C25" s="1041">
        <v>0</v>
      </c>
      <c r="D25" s="1044">
        <v>0</v>
      </c>
      <c r="F25" s="12"/>
    </row>
    <row r="26" spans="1:6" ht="15.6" customHeight="1">
      <c r="A26" s="156" t="s">
        <v>49</v>
      </c>
      <c r="B26" s="382">
        <v>42</v>
      </c>
      <c r="C26" s="1041">
        <f>'NOTES 2'!E466</f>
        <v>21351.4</v>
      </c>
      <c r="D26" s="1044">
        <v>32727.78</v>
      </c>
      <c r="F26" s="12"/>
    </row>
    <row r="27" spans="1:6" ht="15.6" customHeight="1">
      <c r="A27" s="156" t="s">
        <v>647</v>
      </c>
      <c r="B27" s="382">
        <v>43</v>
      </c>
      <c r="C27" s="1041">
        <f>'NOTES 2'!E485</f>
        <v>3087824.84</v>
      </c>
      <c r="D27" s="1044">
        <v>968872.62</v>
      </c>
      <c r="F27" s="12"/>
    </row>
    <row r="28" spans="1:6" ht="15.6" hidden="1" customHeight="1">
      <c r="A28" s="156" t="s">
        <v>736</v>
      </c>
      <c r="B28" s="382">
        <f>'NOTES 2'!A488</f>
        <v>0</v>
      </c>
      <c r="C28" s="1041"/>
      <c r="D28" s="1044"/>
      <c r="F28" s="12"/>
    </row>
    <row r="29" spans="1:6" ht="15.6" customHeight="1">
      <c r="A29" s="156" t="s">
        <v>736</v>
      </c>
      <c r="B29" s="382"/>
      <c r="C29" s="1041"/>
      <c r="D29" s="1044">
        <v>0</v>
      </c>
      <c r="F29" s="12"/>
    </row>
    <row r="30" spans="1:6" ht="15.6" customHeight="1">
      <c r="A30" s="156" t="s">
        <v>55</v>
      </c>
      <c r="B30" s="382"/>
      <c r="C30" s="1041"/>
      <c r="D30" s="1044">
        <v>0</v>
      </c>
      <c r="F30" s="12"/>
    </row>
    <row r="31" spans="1:6" ht="15.6" customHeight="1">
      <c r="A31" s="156" t="s">
        <v>91</v>
      </c>
      <c r="B31" s="382"/>
      <c r="C31" s="1041"/>
      <c r="D31" s="1044">
        <v>0</v>
      </c>
      <c r="F31" s="12"/>
    </row>
    <row r="32" spans="1:6" ht="15.6" customHeight="1">
      <c r="A32" s="156" t="s">
        <v>732</v>
      </c>
      <c r="B32" s="382"/>
      <c r="C32" s="1041"/>
      <c r="D32" s="1044">
        <v>0</v>
      </c>
      <c r="F32" s="12"/>
    </row>
    <row r="33" spans="1:6" ht="15.6" customHeight="1">
      <c r="A33" s="156" t="s">
        <v>1115</v>
      </c>
      <c r="B33" s="382"/>
      <c r="C33" s="1041"/>
      <c r="D33" s="1044">
        <v>146581.45000000001</v>
      </c>
      <c r="F33" s="12"/>
    </row>
    <row r="34" spans="1:6" ht="15.6" customHeight="1">
      <c r="A34" s="156" t="s">
        <v>57</v>
      </c>
      <c r="B34" s="382"/>
      <c r="C34" s="1041"/>
      <c r="D34" s="1044"/>
      <c r="F34" s="12"/>
    </row>
    <row r="35" spans="1:6" ht="15.6" customHeight="1">
      <c r="A35" s="156" t="s">
        <v>1250</v>
      </c>
      <c r="B35" s="382"/>
      <c r="C35" s="1041"/>
      <c r="D35" s="1044"/>
      <c r="F35" s="12"/>
    </row>
    <row r="36" spans="1:6" ht="15.6" customHeight="1">
      <c r="A36" s="1046" t="s">
        <v>1553</v>
      </c>
      <c r="B36" s="1065"/>
      <c r="C36" s="1076">
        <f>SUM(C21:C35)</f>
        <v>13960445.289999999</v>
      </c>
      <c r="D36" s="1071">
        <f>SUM(D21:D35)</f>
        <v>10496896.569999998</v>
      </c>
      <c r="F36" s="12"/>
    </row>
    <row r="37" spans="1:6" ht="15.6" customHeight="1">
      <c r="A37" s="1040"/>
      <c r="B37" s="1063"/>
      <c r="C37" s="1077"/>
      <c r="D37" s="1072"/>
      <c r="F37" s="12"/>
    </row>
    <row r="38" spans="1:6" s="5" customFormat="1" ht="15.6" customHeight="1">
      <c r="A38" s="1040" t="s">
        <v>1554</v>
      </c>
      <c r="B38" s="1066"/>
      <c r="C38" s="1051">
        <f>C19-C36</f>
        <v>2426321.6300000027</v>
      </c>
      <c r="D38" s="1052">
        <f>D19-D36</f>
        <v>1021160.7900000028</v>
      </c>
      <c r="E38" s="9"/>
      <c r="F38" s="12"/>
    </row>
    <row r="39" spans="1:6" s="5" customFormat="1" ht="15.6" customHeight="1">
      <c r="A39" s="1040"/>
      <c r="B39" s="1066"/>
      <c r="C39" s="1051"/>
      <c r="D39" s="1052"/>
      <c r="E39" s="9"/>
      <c r="F39" s="12"/>
    </row>
    <row r="40" spans="1:6" ht="15.6" customHeight="1">
      <c r="A40" s="1053" t="s">
        <v>757</v>
      </c>
      <c r="B40" s="1067"/>
      <c r="C40" s="1049"/>
      <c r="D40" s="1050"/>
      <c r="F40" s="12"/>
    </row>
    <row r="41" spans="1:6" ht="15.6" customHeight="1">
      <c r="A41" s="1045" t="s">
        <v>144</v>
      </c>
      <c r="B41" s="1064"/>
      <c r="C41" s="1054">
        <v>0</v>
      </c>
      <c r="D41" s="1042"/>
      <c r="F41" s="12"/>
    </row>
    <row r="42" spans="1:6" ht="15.6" customHeight="1">
      <c r="A42" s="1045" t="s">
        <v>145</v>
      </c>
      <c r="B42" s="1064"/>
      <c r="C42" s="1041"/>
      <c r="D42" s="1044"/>
      <c r="F42" s="12"/>
    </row>
    <row r="43" spans="1:6" ht="15.6" customHeight="1">
      <c r="A43" s="1045" t="s">
        <v>1556</v>
      </c>
      <c r="B43" s="1064"/>
      <c r="C43" s="1041"/>
      <c r="D43" s="1055">
        <v>0</v>
      </c>
      <c r="F43" s="12"/>
    </row>
    <row r="44" spans="1:6" ht="15.6" customHeight="1">
      <c r="A44" s="1045" t="s">
        <v>146</v>
      </c>
      <c r="B44" s="1064"/>
      <c r="C44" s="1056"/>
      <c r="D44" s="1055">
        <v>0</v>
      </c>
      <c r="F44" s="12"/>
    </row>
    <row r="45" spans="1:6" ht="15.6" customHeight="1">
      <c r="A45" s="1045" t="s">
        <v>156</v>
      </c>
      <c r="B45" s="1064"/>
      <c r="C45" s="1041">
        <v>0</v>
      </c>
      <c r="D45" s="1042">
        <v>0</v>
      </c>
      <c r="F45" s="12"/>
    </row>
    <row r="46" spans="1:6" ht="15.6" customHeight="1">
      <c r="A46" s="1070" t="s">
        <v>20</v>
      </c>
      <c r="B46" s="1064"/>
      <c r="C46" s="1041"/>
      <c r="D46" s="1044"/>
      <c r="F46" s="12"/>
    </row>
    <row r="47" spans="1:6" ht="15.6" customHeight="1">
      <c r="A47" s="1070"/>
      <c r="B47" s="1064"/>
      <c r="C47" s="1041"/>
      <c r="D47" s="1044"/>
      <c r="F47" s="12"/>
    </row>
    <row r="48" spans="1:6" ht="15.6" customHeight="1">
      <c r="A48" s="1045"/>
      <c r="B48" s="1064"/>
      <c r="C48" s="1041"/>
      <c r="D48" s="1044"/>
      <c r="F48" s="12"/>
    </row>
    <row r="49" spans="1:6" ht="15.6" customHeight="1">
      <c r="A49" s="1046" t="s">
        <v>1557</v>
      </c>
      <c r="B49" s="1065"/>
      <c r="C49" s="1047">
        <f>SUM(C41:C48)</f>
        <v>0</v>
      </c>
      <c r="D49" s="1048">
        <f>SUM(D41:D48)</f>
        <v>0</v>
      </c>
      <c r="F49" s="12"/>
    </row>
    <row r="50" spans="1:6" ht="15.6" customHeight="1">
      <c r="A50" s="1043" t="s">
        <v>1558</v>
      </c>
      <c r="B50" s="1079">
        <v>39</v>
      </c>
      <c r="C50" s="1091">
        <f>'NOTES 2'!E445</f>
        <v>10786892.629999999</v>
      </c>
      <c r="D50" s="1042">
        <v>2520837.5499999998</v>
      </c>
      <c r="F50" s="12"/>
    </row>
    <row r="51" spans="1:6" ht="15.6" customHeight="1">
      <c r="A51" s="1043" t="s">
        <v>142</v>
      </c>
      <c r="B51" s="1063"/>
      <c r="C51" s="1041"/>
      <c r="D51" s="1042">
        <v>0</v>
      </c>
      <c r="F51" s="12"/>
    </row>
    <row r="52" spans="1:6" ht="15.6" customHeight="1">
      <c r="A52" s="1043" t="s">
        <v>1559</v>
      </c>
      <c r="B52" s="1063"/>
      <c r="C52" s="1041"/>
      <c r="D52" s="1042">
        <v>0</v>
      </c>
      <c r="F52" s="12"/>
    </row>
    <row r="53" spans="1:6" ht="15.6" customHeight="1">
      <c r="A53" s="1043" t="s">
        <v>143</v>
      </c>
      <c r="B53" s="1063"/>
      <c r="C53" s="1041"/>
      <c r="D53" s="1042">
        <v>0</v>
      </c>
      <c r="F53" s="12"/>
    </row>
    <row r="54" spans="1:6" ht="15.6" customHeight="1">
      <c r="A54" s="1040" t="s">
        <v>684</v>
      </c>
      <c r="B54" s="1063"/>
      <c r="C54" s="1077">
        <f>SUM(C50:C53)</f>
        <v>10786892.629999999</v>
      </c>
      <c r="D54" s="1072">
        <v>2520837.5499999998</v>
      </c>
      <c r="F54" s="12"/>
    </row>
    <row r="55" spans="1:6" ht="15.6" customHeight="1">
      <c r="A55" s="1040"/>
      <c r="B55" s="1063"/>
      <c r="C55" s="1041"/>
      <c r="D55" s="1042"/>
      <c r="F55" s="12"/>
    </row>
    <row r="56" spans="1:6" ht="15.6" customHeight="1">
      <c r="A56" s="1053" t="s">
        <v>1560</v>
      </c>
      <c r="B56" s="1063"/>
      <c r="C56" s="1077">
        <f>C54</f>
        <v>10786892.629999999</v>
      </c>
      <c r="D56" s="1072">
        <v>2520837.5499999998</v>
      </c>
      <c r="F56" s="12"/>
    </row>
    <row r="57" spans="1:6" ht="15.6" customHeight="1">
      <c r="A57" s="1040"/>
      <c r="B57" s="1063"/>
      <c r="C57" s="1041"/>
      <c r="D57" s="1042"/>
      <c r="F57" s="12"/>
    </row>
    <row r="58" spans="1:6" ht="15.6" customHeight="1">
      <c r="A58" s="1045"/>
      <c r="B58" s="1064"/>
      <c r="C58" s="1049">
        <v>0</v>
      </c>
      <c r="D58" s="1050"/>
      <c r="F58" s="12"/>
    </row>
    <row r="59" spans="1:6" ht="15.6" customHeight="1">
      <c r="A59" s="1053" t="s">
        <v>1561</v>
      </c>
      <c r="B59" s="1067"/>
      <c r="C59" s="1041"/>
      <c r="D59" s="1044"/>
      <c r="F59" s="12"/>
    </row>
    <row r="60" spans="1:6" ht="15.6" customHeight="1">
      <c r="A60" s="1045" t="s">
        <v>1562</v>
      </c>
      <c r="B60" s="1064"/>
      <c r="C60" s="1041">
        <f>'NOTES 2'!E243</f>
        <v>4572.75</v>
      </c>
      <c r="D60" s="1044">
        <v>0</v>
      </c>
      <c r="F60" s="12"/>
    </row>
    <row r="61" spans="1:6" ht="15.6" customHeight="1">
      <c r="A61" s="1045" t="s">
        <v>1564</v>
      </c>
      <c r="B61" s="1064"/>
      <c r="C61" s="1041"/>
      <c r="D61" s="1044">
        <v>0</v>
      </c>
      <c r="F61" s="12"/>
    </row>
    <row r="62" spans="1:6" ht="15.6" customHeight="1">
      <c r="A62" s="1045" t="s">
        <v>1563</v>
      </c>
      <c r="B62" s="1064"/>
      <c r="C62" s="1041"/>
      <c r="D62" s="1044">
        <v>0</v>
      </c>
      <c r="F62" s="12"/>
    </row>
    <row r="63" spans="1:6" ht="15.6" customHeight="1">
      <c r="A63" s="1070" t="s">
        <v>716</v>
      </c>
      <c r="B63" s="1064"/>
      <c r="C63" s="1041"/>
      <c r="D63" s="1042"/>
      <c r="F63" s="12"/>
    </row>
    <row r="64" spans="1:6" ht="15.6" customHeight="1">
      <c r="A64" s="1045"/>
      <c r="B64" s="1064"/>
      <c r="C64" s="1041"/>
      <c r="D64" s="1042"/>
      <c r="F64" s="12"/>
    </row>
    <row r="65" spans="1:6" s="5" customFormat="1" ht="15.6" customHeight="1">
      <c r="A65" s="1046" t="s">
        <v>1565</v>
      </c>
      <c r="B65" s="1065"/>
      <c r="C65" s="1047">
        <f>SUM(C60:C62)</f>
        <v>4572.75</v>
      </c>
      <c r="D65" s="1048">
        <f>SUM(D60:D62)</f>
        <v>0</v>
      </c>
      <c r="E65" s="9"/>
      <c r="F65" s="12"/>
    </row>
    <row r="66" spans="1:6" s="5" customFormat="1" ht="15.6" customHeight="1">
      <c r="A66" s="1045" t="s">
        <v>1566</v>
      </c>
      <c r="B66" s="1063"/>
      <c r="C66" s="1041"/>
      <c r="D66" s="1042"/>
      <c r="E66" s="9"/>
      <c r="F66" s="12"/>
    </row>
    <row r="67" spans="1:6" s="5" customFormat="1" ht="15.6" customHeight="1">
      <c r="A67" s="1045" t="s">
        <v>1567</v>
      </c>
      <c r="B67" s="1063"/>
      <c r="C67" s="1041"/>
      <c r="D67" s="1042"/>
      <c r="E67" s="9"/>
      <c r="F67" s="12"/>
    </row>
    <row r="68" spans="1:6" s="5" customFormat="1" ht="15.6" customHeight="1">
      <c r="A68" s="1043" t="s">
        <v>150</v>
      </c>
      <c r="B68" s="1063"/>
      <c r="C68" s="1041"/>
      <c r="D68" s="1042"/>
      <c r="E68" s="9"/>
      <c r="F68" s="12"/>
    </row>
    <row r="69" spans="1:6" s="5" customFormat="1" ht="15.6" customHeight="1">
      <c r="A69" s="1040" t="s">
        <v>684</v>
      </c>
      <c r="B69" s="1063"/>
      <c r="C69" s="1041"/>
      <c r="D69" s="1042"/>
      <c r="E69" s="9"/>
      <c r="F69" s="12"/>
    </row>
    <row r="70" spans="1:6" s="5" customFormat="1" ht="15.6" customHeight="1">
      <c r="A70" s="1040"/>
      <c r="B70" s="1063"/>
      <c r="C70" s="1041"/>
      <c r="D70" s="1042"/>
      <c r="E70" s="9"/>
      <c r="F70" s="12"/>
    </row>
    <row r="71" spans="1:6" s="5" customFormat="1" ht="15.6" customHeight="1">
      <c r="A71" s="1053" t="s">
        <v>1568</v>
      </c>
      <c r="B71" s="1064"/>
      <c r="C71" s="1049"/>
      <c r="D71" s="1050"/>
      <c r="E71" s="9"/>
      <c r="F71" s="12"/>
    </row>
    <row r="72" spans="1:6" s="5" customFormat="1" ht="15.6" customHeight="1">
      <c r="A72" s="1053"/>
      <c r="B72" s="1064"/>
      <c r="C72" s="1049"/>
      <c r="D72" s="1073"/>
      <c r="E72" s="9"/>
      <c r="F72" s="12"/>
    </row>
    <row r="73" spans="1:6" s="5" customFormat="1" ht="15.6" customHeight="1">
      <c r="A73" s="1075" t="s">
        <v>758</v>
      </c>
      <c r="B73" s="1062"/>
      <c r="C73" s="1041">
        <f>C38-C56+C65</f>
        <v>-8355998.2499999963</v>
      </c>
      <c r="D73" s="1042">
        <f>D38-D56</f>
        <v>-1499676.759999997</v>
      </c>
      <c r="E73" s="9"/>
      <c r="F73" s="12"/>
    </row>
    <row r="74" spans="1:6" s="5" customFormat="1" ht="15.6" customHeight="1">
      <c r="A74" s="1037"/>
      <c r="B74" s="1062"/>
      <c r="C74" s="1051"/>
      <c r="D74" s="1052"/>
      <c r="E74" s="9"/>
      <c r="F74" s="12"/>
    </row>
    <row r="75" spans="1:6" s="5" customFormat="1" ht="15.6" customHeight="1">
      <c r="A75" s="1075" t="s">
        <v>24</v>
      </c>
      <c r="B75" s="1062"/>
      <c r="C75" s="1041">
        <f>D77</f>
        <v>974691.46000000322</v>
      </c>
      <c r="D75" s="1044">
        <v>2474368.2200000002</v>
      </c>
      <c r="E75" s="9"/>
      <c r="F75" s="12"/>
    </row>
    <row r="76" spans="1:6" ht="15.6" customHeight="1">
      <c r="A76" s="1037"/>
      <c r="B76" s="1062"/>
      <c r="C76" s="1051"/>
      <c r="D76" s="1052"/>
      <c r="F76" s="12"/>
    </row>
    <row r="77" spans="1:6" ht="15.6" customHeight="1" thickBot="1">
      <c r="A77" s="1057" t="s">
        <v>25</v>
      </c>
      <c r="B77" s="1068"/>
      <c r="C77" s="1058">
        <f>C73+C75</f>
        <v>-7381306.7899999935</v>
      </c>
      <c r="D77" s="1074">
        <f>D73+D75</f>
        <v>974691.46000000322</v>
      </c>
      <c r="F77" s="12"/>
    </row>
    <row r="78" spans="1:6">
      <c r="C78" s="793"/>
      <c r="D78" s="793"/>
      <c r="F78" s="4">
        <v>709086.87</v>
      </c>
    </row>
    <row r="79" spans="1:6">
      <c r="F79" s="4">
        <v>-693286.29</v>
      </c>
    </row>
    <row r="80" spans="1:6">
      <c r="F80" s="4">
        <f>F78+F79</f>
        <v>15800.579999999958</v>
      </c>
    </row>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BF1DD-D9BC-4DB2-B09D-422EB120455D}">
  <sheetPr>
    <tabColor rgb="FFFF0000"/>
  </sheetPr>
  <dimension ref="A1:I911"/>
  <sheetViews>
    <sheetView topLeftCell="A641" workbookViewId="0">
      <selection activeCell="A606" sqref="A606"/>
    </sheetView>
  </sheetViews>
  <sheetFormatPr defaultRowHeight="14.4"/>
  <cols>
    <col min="1" max="1" width="82.21875" customWidth="1"/>
    <col min="2" max="2" width="40.88671875" customWidth="1"/>
    <col min="3" max="3" width="14" customWidth="1"/>
    <col min="4" max="4" width="18.5546875" customWidth="1"/>
    <col min="5" max="13" width="8.88671875" customWidth="1"/>
  </cols>
  <sheetData>
    <row r="1" spans="1:2" ht="15">
      <c r="A1" s="1136"/>
    </row>
    <row r="2" spans="1:2" ht="15">
      <c r="A2" s="1137"/>
    </row>
    <row r="3" spans="1:2" ht="15">
      <c r="A3" s="1136">
        <v>1</v>
      </c>
      <c r="B3" s="1136" t="s">
        <v>1616</v>
      </c>
    </row>
    <row r="4" spans="1:2" ht="15">
      <c r="A4" s="1138" t="s">
        <v>1617</v>
      </c>
    </row>
    <row r="5" spans="1:2" ht="75">
      <c r="A5" s="1137" t="s">
        <v>1618</v>
      </c>
    </row>
    <row r="6" spans="1:2" ht="15">
      <c r="A6" s="1138" t="s">
        <v>1619</v>
      </c>
    </row>
    <row r="7" spans="1:2" ht="106.8">
      <c r="A7" s="1137" t="s">
        <v>1620</v>
      </c>
    </row>
    <row r="8" spans="1:2" ht="15">
      <c r="A8" s="1138" t="s">
        <v>1621</v>
      </c>
    </row>
    <row r="9" spans="1:2" ht="15">
      <c r="A9" s="1139" t="s">
        <v>1622</v>
      </c>
    </row>
    <row r="10" spans="1:2" ht="165">
      <c r="A10" s="1137" t="s">
        <v>1623</v>
      </c>
    </row>
    <row r="11" spans="1:2" ht="15">
      <c r="A11" s="1137" t="s">
        <v>1624</v>
      </c>
    </row>
    <row r="12" spans="1:2" ht="15">
      <c r="A12" s="1137" t="s">
        <v>1625</v>
      </c>
    </row>
    <row r="13" spans="1:2" ht="15">
      <c r="A13" s="1137" t="s">
        <v>1626</v>
      </c>
    </row>
    <row r="14" spans="1:2" ht="15">
      <c r="A14" s="1137" t="s">
        <v>1627</v>
      </c>
    </row>
    <row r="15" spans="1:2" ht="15">
      <c r="A15" s="1137" t="s">
        <v>1628</v>
      </c>
    </row>
    <row r="16" spans="1:2" ht="15">
      <c r="A16" s="1137" t="s">
        <v>1629</v>
      </c>
    </row>
    <row r="17" spans="1:4" ht="30">
      <c r="A17" s="1137" t="s">
        <v>1630</v>
      </c>
    </row>
    <row r="18" spans="1:4" ht="60">
      <c r="A18" s="1137" t="s">
        <v>1631</v>
      </c>
    </row>
    <row r="19" spans="1:4" ht="45">
      <c r="A19" s="1137" t="s">
        <v>1632</v>
      </c>
    </row>
    <row r="20" spans="1:4" ht="15">
      <c r="A20" s="1137"/>
    </row>
    <row r="21" spans="1:4" ht="15">
      <c r="A21" s="1137"/>
    </row>
    <row r="22" spans="1:4" ht="15">
      <c r="A22" s="1140" t="s">
        <v>1633</v>
      </c>
    </row>
    <row r="23" spans="1:4" ht="15">
      <c r="A23" s="1139" t="s">
        <v>1634</v>
      </c>
    </row>
    <row r="24" spans="1:4" ht="30.6" thickBot="1">
      <c r="A24" s="1141" t="s">
        <v>1635</v>
      </c>
    </row>
    <row r="25" spans="1:4" ht="15">
      <c r="A25" s="1275" t="s">
        <v>1636</v>
      </c>
      <c r="B25" s="1278" t="s">
        <v>1637</v>
      </c>
      <c r="C25" s="1278" t="s">
        <v>1638</v>
      </c>
      <c r="D25" s="1142" t="s">
        <v>1639</v>
      </c>
    </row>
    <row r="26" spans="1:4" ht="15">
      <c r="A26" s="1276"/>
      <c r="B26" s="1279"/>
      <c r="C26" s="1279"/>
      <c r="D26" s="1143" t="s">
        <v>1640</v>
      </c>
    </row>
    <row r="27" spans="1:4" ht="15">
      <c r="A27" s="1276"/>
      <c r="B27" s="1279"/>
      <c r="C27" s="1279"/>
      <c r="D27" s="1144" t="s">
        <v>1641</v>
      </c>
    </row>
    <row r="28" spans="1:4" ht="15.6" thickBot="1">
      <c r="A28" s="1277"/>
      <c r="B28" s="1280"/>
      <c r="C28" s="1280"/>
      <c r="D28" s="1145" t="s">
        <v>1642</v>
      </c>
    </row>
    <row r="29" spans="1:4" ht="75.599999999999994" thickBot="1">
      <c r="A29" s="1146">
        <v>1</v>
      </c>
      <c r="B29" s="1147" t="s">
        <v>1643</v>
      </c>
      <c r="C29" s="1147" t="s">
        <v>1644</v>
      </c>
      <c r="D29" s="1147" t="s">
        <v>1645</v>
      </c>
    </row>
    <row r="30" spans="1:4" ht="45.6" thickBot="1">
      <c r="A30" s="1146">
        <v>2</v>
      </c>
      <c r="B30" s="1147" t="s">
        <v>1646</v>
      </c>
      <c r="C30" s="1147" t="s">
        <v>1647</v>
      </c>
      <c r="D30" s="1147" t="s">
        <v>1645</v>
      </c>
    </row>
    <row r="31" spans="1:4" ht="105.6" thickBot="1">
      <c r="A31" s="1146">
        <v>3</v>
      </c>
      <c r="B31" s="1147" t="s">
        <v>1648</v>
      </c>
      <c r="C31" s="1147" t="s">
        <v>1649</v>
      </c>
      <c r="D31" s="1147" t="s">
        <v>1645</v>
      </c>
    </row>
    <row r="32" spans="1:4" ht="90.6" thickBot="1">
      <c r="A32" s="1146">
        <v>4</v>
      </c>
      <c r="B32" s="1147" t="s">
        <v>1650</v>
      </c>
      <c r="C32" s="1147" t="s">
        <v>1651</v>
      </c>
      <c r="D32" s="1147" t="s">
        <v>1645</v>
      </c>
    </row>
    <row r="33" spans="1:4" ht="30.6" thickBot="1">
      <c r="A33" s="1146">
        <v>5</v>
      </c>
      <c r="B33" s="1147" t="s">
        <v>1652</v>
      </c>
      <c r="C33" s="1147" t="s">
        <v>1653</v>
      </c>
      <c r="D33" s="1147" t="s">
        <v>1654</v>
      </c>
    </row>
    <row r="34" spans="1:4" ht="75.599999999999994" thickBot="1">
      <c r="A34" s="1146">
        <v>6</v>
      </c>
      <c r="B34" s="1147" t="s">
        <v>1655</v>
      </c>
      <c r="C34" s="1147" t="s">
        <v>1656</v>
      </c>
      <c r="D34" s="1147" t="s">
        <v>1645</v>
      </c>
    </row>
    <row r="35" spans="1:4" ht="90.6" thickBot="1">
      <c r="A35" s="1146">
        <v>7</v>
      </c>
      <c r="B35" s="1147" t="s">
        <v>1657</v>
      </c>
      <c r="C35" s="1147" t="s">
        <v>1658</v>
      </c>
      <c r="D35" s="1147" t="s">
        <v>1654</v>
      </c>
    </row>
    <row r="36" spans="1:4" ht="45.6" thickBot="1">
      <c r="A36" s="1146">
        <v>8</v>
      </c>
      <c r="B36" s="1147" t="s">
        <v>1659</v>
      </c>
      <c r="C36" s="1147" t="s">
        <v>1660</v>
      </c>
      <c r="D36" s="1147" t="s">
        <v>1654</v>
      </c>
    </row>
    <row r="37" spans="1:4" ht="30.6" thickBot="1">
      <c r="A37" s="1146">
        <v>9</v>
      </c>
      <c r="B37" s="1147" t="s">
        <v>1661</v>
      </c>
      <c r="C37" s="1147" t="s">
        <v>1662</v>
      </c>
      <c r="D37" s="1147" t="s">
        <v>1645</v>
      </c>
    </row>
    <row r="38" spans="1:4" ht="15.6" thickBot="1">
      <c r="A38" s="1146">
        <v>10</v>
      </c>
      <c r="B38" s="1147" t="s">
        <v>1663</v>
      </c>
      <c r="C38" s="1147" t="s">
        <v>1664</v>
      </c>
      <c r="D38" s="1147" t="s">
        <v>1654</v>
      </c>
    </row>
    <row r="39" spans="1:4" ht="60.6" thickBot="1">
      <c r="A39" s="1146">
        <v>11</v>
      </c>
      <c r="B39" s="1147" t="s">
        <v>1665</v>
      </c>
      <c r="C39" s="1147" t="s">
        <v>1666</v>
      </c>
      <c r="D39" s="1147" t="s">
        <v>1645</v>
      </c>
    </row>
    <row r="40" spans="1:4" ht="30.6" thickBot="1">
      <c r="A40" s="1146">
        <v>12</v>
      </c>
      <c r="B40" s="1147" t="s">
        <v>1667</v>
      </c>
      <c r="C40" s="1147" t="s">
        <v>1668</v>
      </c>
      <c r="D40" s="1147" t="s">
        <v>1654</v>
      </c>
    </row>
    <row r="41" spans="1:4" ht="45.6" thickBot="1">
      <c r="A41" s="1146">
        <v>13</v>
      </c>
      <c r="B41" s="1147" t="s">
        <v>1669</v>
      </c>
      <c r="C41" s="1147" t="s">
        <v>1670</v>
      </c>
      <c r="D41" s="1147" t="s">
        <v>1645</v>
      </c>
    </row>
    <row r="42" spans="1:4" ht="30.6" thickBot="1">
      <c r="A42" s="1146">
        <v>14</v>
      </c>
      <c r="B42" s="1147" t="s">
        <v>1671</v>
      </c>
      <c r="C42" s="1147" t="s">
        <v>1672</v>
      </c>
      <c r="D42" s="1147" t="s">
        <v>1654</v>
      </c>
    </row>
    <row r="43" spans="1:4" ht="105.6" thickBot="1">
      <c r="A43" s="1146">
        <v>15</v>
      </c>
      <c r="B43" s="1147" t="s">
        <v>1673</v>
      </c>
      <c r="C43" s="1147" t="s">
        <v>1674</v>
      </c>
      <c r="D43" s="1147" t="s">
        <v>1645</v>
      </c>
    </row>
    <row r="44" spans="1:4" ht="60.6" thickBot="1">
      <c r="A44" s="1146">
        <v>16</v>
      </c>
      <c r="B44" s="1147" t="s">
        <v>1675</v>
      </c>
      <c r="C44" s="1147" t="s">
        <v>1676</v>
      </c>
      <c r="D44" s="1147" t="s">
        <v>1645</v>
      </c>
    </row>
    <row r="45" spans="1:4" ht="75.599999999999994" thickBot="1">
      <c r="A45" s="1146">
        <v>17</v>
      </c>
      <c r="B45" s="1147" t="s">
        <v>1677</v>
      </c>
      <c r="C45" s="1147" t="s">
        <v>1678</v>
      </c>
      <c r="D45" s="1147" t="s">
        <v>1645</v>
      </c>
    </row>
    <row r="46" spans="1:4" ht="135.6" thickBot="1">
      <c r="A46" s="1146">
        <v>18</v>
      </c>
      <c r="B46" s="1147" t="s">
        <v>1679</v>
      </c>
      <c r="C46" s="1147" t="s">
        <v>1680</v>
      </c>
      <c r="D46" s="1147" t="s">
        <v>1654</v>
      </c>
    </row>
    <row r="47" spans="1:4" ht="105.6" thickBot="1">
      <c r="A47" s="1146">
        <v>19</v>
      </c>
      <c r="B47" s="1147" t="s">
        <v>1681</v>
      </c>
      <c r="C47" s="1147" t="s">
        <v>1682</v>
      </c>
      <c r="D47" s="1147" t="s">
        <v>1645</v>
      </c>
    </row>
    <row r="48" spans="1:4" ht="120.6" thickBot="1">
      <c r="A48" s="1146">
        <v>20</v>
      </c>
      <c r="B48" s="1147" t="s">
        <v>1683</v>
      </c>
      <c r="C48" s="1147" t="s">
        <v>1684</v>
      </c>
      <c r="D48" s="1147" t="s">
        <v>1645</v>
      </c>
    </row>
    <row r="49" spans="1:4" ht="60.6" thickBot="1">
      <c r="A49" s="1146">
        <v>21</v>
      </c>
      <c r="B49" s="1147" t="s">
        <v>1685</v>
      </c>
      <c r="C49" s="1147" t="s">
        <v>1686</v>
      </c>
      <c r="D49" s="1147" t="s">
        <v>1645</v>
      </c>
    </row>
    <row r="50" spans="1:4" ht="30.6" thickBot="1">
      <c r="A50" s="1146">
        <v>22</v>
      </c>
      <c r="B50" s="1147" t="s">
        <v>1687</v>
      </c>
      <c r="C50" s="1147" t="s">
        <v>1688</v>
      </c>
      <c r="D50" s="1147" t="s">
        <v>1654</v>
      </c>
    </row>
    <row r="51" spans="1:4" ht="75.599999999999994" thickBot="1">
      <c r="A51" s="1146">
        <v>23</v>
      </c>
      <c r="B51" s="1147" t="s">
        <v>1689</v>
      </c>
      <c r="C51" s="1147" t="s">
        <v>1690</v>
      </c>
      <c r="D51" s="1147" t="s">
        <v>1654</v>
      </c>
    </row>
    <row r="52" spans="1:4" ht="75.599999999999994" thickBot="1">
      <c r="A52" s="1146">
        <v>24</v>
      </c>
      <c r="B52" s="1147" t="s">
        <v>1691</v>
      </c>
      <c r="C52" s="1147" t="s">
        <v>1692</v>
      </c>
      <c r="D52" s="1147" t="s">
        <v>1654</v>
      </c>
    </row>
    <row r="53" spans="1:4" ht="30.6" thickBot="1">
      <c r="A53" s="1146">
        <v>25</v>
      </c>
      <c r="B53" s="1147" t="s">
        <v>1693</v>
      </c>
      <c r="C53" s="1147" t="s">
        <v>1694</v>
      </c>
      <c r="D53" s="1147" t="s">
        <v>1654</v>
      </c>
    </row>
    <row r="54" spans="1:4" ht="75.599999999999994" thickBot="1">
      <c r="A54" s="1146">
        <v>26</v>
      </c>
      <c r="B54" s="1147" t="s">
        <v>1695</v>
      </c>
      <c r="C54" s="1147" t="s">
        <v>1696</v>
      </c>
      <c r="D54" s="1147" t="s">
        <v>1654</v>
      </c>
    </row>
    <row r="55" spans="1:4" ht="60">
      <c r="A55" s="1261">
        <v>27</v>
      </c>
      <c r="B55" s="1261" t="s">
        <v>1697</v>
      </c>
      <c r="C55" s="1149" t="s">
        <v>1698</v>
      </c>
      <c r="D55" s="1261" t="s">
        <v>1654</v>
      </c>
    </row>
    <row r="56" spans="1:4" ht="105.6" thickBot="1">
      <c r="A56" s="1263"/>
      <c r="B56" s="1263"/>
      <c r="C56" s="1147" t="s">
        <v>1699</v>
      </c>
      <c r="D56" s="1263"/>
    </row>
    <row r="57" spans="1:4" ht="60.6" thickBot="1">
      <c r="A57" s="1146">
        <v>28</v>
      </c>
      <c r="B57" s="1147" t="s">
        <v>1700</v>
      </c>
      <c r="C57" s="1147" t="s">
        <v>1701</v>
      </c>
      <c r="D57" s="1147" t="s">
        <v>1654</v>
      </c>
    </row>
    <row r="58" spans="1:4" ht="75.599999999999994" thickBot="1">
      <c r="A58" s="1146">
        <v>29</v>
      </c>
      <c r="B58" s="1147" t="s">
        <v>1702</v>
      </c>
      <c r="C58" s="1147" t="s">
        <v>1703</v>
      </c>
      <c r="D58" s="1147" t="s">
        <v>1654</v>
      </c>
    </row>
    <row r="59" spans="1:4" ht="75.599999999999994" thickBot="1">
      <c r="A59" s="1146">
        <v>30</v>
      </c>
      <c r="B59" s="1147" t="s">
        <v>1704</v>
      </c>
      <c r="C59" s="1147" t="s">
        <v>1705</v>
      </c>
      <c r="D59" s="1147" t="s">
        <v>1654</v>
      </c>
    </row>
    <row r="60" spans="1:4" ht="45.6" thickBot="1">
      <c r="A60" s="1146">
        <v>31</v>
      </c>
      <c r="B60" s="1147" t="s">
        <v>1706</v>
      </c>
      <c r="C60" s="1147" t="s">
        <v>1707</v>
      </c>
      <c r="D60" s="1147" t="s">
        <v>1654</v>
      </c>
    </row>
    <row r="61" spans="1:4" ht="75.599999999999994" thickBot="1">
      <c r="A61" s="1146">
        <v>32</v>
      </c>
      <c r="B61" s="1147" t="s">
        <v>1708</v>
      </c>
      <c r="C61" s="1147" t="s">
        <v>1709</v>
      </c>
      <c r="D61" s="1147" t="s">
        <v>1654</v>
      </c>
    </row>
    <row r="62" spans="1:4" ht="30.6" thickBot="1">
      <c r="A62" s="1146">
        <v>33</v>
      </c>
      <c r="B62" s="1147" t="s">
        <v>1710</v>
      </c>
      <c r="C62" s="1147" t="s">
        <v>1711</v>
      </c>
      <c r="D62" s="1147" t="s">
        <v>1654</v>
      </c>
    </row>
    <row r="63" spans="1:4" ht="60.6" thickBot="1">
      <c r="A63" s="1146">
        <v>34</v>
      </c>
      <c r="B63" s="1147" t="s">
        <v>1712</v>
      </c>
      <c r="C63" s="1147" t="s">
        <v>1713</v>
      </c>
      <c r="D63" s="1147" t="s">
        <v>1654</v>
      </c>
    </row>
    <row r="64" spans="1:4" ht="45.6" thickBot="1">
      <c r="A64" s="1146">
        <v>35</v>
      </c>
      <c r="B64" s="1147" t="s">
        <v>1714</v>
      </c>
      <c r="C64" s="1147" t="s">
        <v>1715</v>
      </c>
      <c r="D64" s="1147" t="s">
        <v>1654</v>
      </c>
    </row>
    <row r="65" spans="1:4" ht="30.6" thickBot="1">
      <c r="A65" s="1146">
        <v>36</v>
      </c>
      <c r="B65" s="1147" t="s">
        <v>1716</v>
      </c>
      <c r="C65" s="1147" t="s">
        <v>1717</v>
      </c>
      <c r="D65" s="1147" t="s">
        <v>1654</v>
      </c>
    </row>
    <row r="66" spans="1:4" ht="105.6" thickBot="1">
      <c r="A66" s="1146">
        <v>37</v>
      </c>
      <c r="B66" s="1147" t="s">
        <v>1718</v>
      </c>
      <c r="C66" s="1147" t="s">
        <v>1719</v>
      </c>
      <c r="D66" s="1147" t="s">
        <v>1654</v>
      </c>
    </row>
    <row r="67" spans="1:4" ht="75.599999999999994" thickBot="1">
      <c r="A67" s="1146">
        <v>38</v>
      </c>
      <c r="B67" s="1147" t="s">
        <v>1720</v>
      </c>
      <c r="C67" s="1147" t="s">
        <v>1721</v>
      </c>
      <c r="D67" s="1147" t="s">
        <v>1654</v>
      </c>
    </row>
    <row r="68" spans="1:4" ht="90.6" thickBot="1">
      <c r="A68" s="1146">
        <v>39</v>
      </c>
      <c r="B68" s="1147" t="s">
        <v>1722</v>
      </c>
      <c r="C68" s="1147" t="s">
        <v>1723</v>
      </c>
      <c r="D68" s="1147" t="s">
        <v>1654</v>
      </c>
    </row>
    <row r="69" spans="1:4" ht="15">
      <c r="A69" s="1136" t="s">
        <v>1497</v>
      </c>
    </row>
    <row r="70" spans="1:4" ht="15">
      <c r="A70" s="1139" t="s">
        <v>1724</v>
      </c>
    </row>
    <row r="71" spans="1:4" ht="75">
      <c r="A71" s="1137" t="s">
        <v>1725</v>
      </c>
    </row>
    <row r="72" spans="1:4" ht="15">
      <c r="A72" s="1139" t="s">
        <v>1726</v>
      </c>
    </row>
    <row r="73" spans="1:4" ht="60">
      <c r="A73" s="1230" t="s">
        <v>1727</v>
      </c>
    </row>
    <row r="74" spans="1:4" ht="15">
      <c r="A74" s="1152" t="s">
        <v>1728</v>
      </c>
    </row>
    <row r="75" spans="1:4" ht="15">
      <c r="A75" s="1153" t="s">
        <v>1729</v>
      </c>
    </row>
    <row r="76" spans="1:4" ht="60">
      <c r="A76" s="1137" t="s">
        <v>1730</v>
      </c>
    </row>
    <row r="77" spans="1:4" ht="15">
      <c r="A77" s="1137"/>
    </row>
    <row r="78" spans="1:4" ht="15">
      <c r="A78" s="1154" t="s">
        <v>1633</v>
      </c>
    </row>
    <row r="79" spans="1:4" ht="15">
      <c r="A79" s="1139" t="s">
        <v>1731</v>
      </c>
    </row>
    <row r="80" spans="1:4" ht="30">
      <c r="A80" s="1137" t="s">
        <v>1732</v>
      </c>
    </row>
    <row r="81" spans="1:1" ht="15">
      <c r="A81" s="1151" t="s">
        <v>1633</v>
      </c>
    </row>
    <row r="82" spans="1:1" ht="15">
      <c r="A82" s="1139" t="s">
        <v>1733</v>
      </c>
    </row>
    <row r="83" spans="1:1" ht="45">
      <c r="A83" s="1137" t="s">
        <v>1734</v>
      </c>
    </row>
    <row r="84" spans="1:1" ht="45">
      <c r="A84" s="1155" t="s">
        <v>1735</v>
      </c>
    </row>
    <row r="85" spans="1:1" ht="30">
      <c r="A85" s="1156" t="s">
        <v>1736</v>
      </c>
    </row>
    <row r="86" spans="1:1" ht="30">
      <c r="A86" s="1156" t="s">
        <v>1737</v>
      </c>
    </row>
    <row r="87" spans="1:1" ht="60">
      <c r="A87" s="1155" t="s">
        <v>1738</v>
      </c>
    </row>
    <row r="88" spans="1:1" ht="45">
      <c r="A88" s="1155" t="s">
        <v>1739</v>
      </c>
    </row>
    <row r="89" spans="1:1" ht="45">
      <c r="A89" s="1155" t="s">
        <v>1740</v>
      </c>
    </row>
    <row r="90" spans="1:1" ht="75">
      <c r="A90" s="1155" t="s">
        <v>1741</v>
      </c>
    </row>
    <row r="91" spans="1:1" ht="45">
      <c r="A91" s="1155" t="s">
        <v>1742</v>
      </c>
    </row>
    <row r="92" spans="1:1" ht="60">
      <c r="A92" s="1155" t="s">
        <v>1743</v>
      </c>
    </row>
    <row r="93" spans="1:1" ht="15">
      <c r="A93" s="1151" t="s">
        <v>1633</v>
      </c>
    </row>
    <row r="94" spans="1:1" ht="15">
      <c r="A94" s="1138" t="s">
        <v>1744</v>
      </c>
    </row>
    <row r="95" spans="1:1" ht="15">
      <c r="A95" s="1139" t="s">
        <v>1745</v>
      </c>
    </row>
    <row r="96" spans="1:1" ht="60">
      <c r="A96" s="1137" t="s">
        <v>1746</v>
      </c>
    </row>
    <row r="97" spans="1:2" ht="60">
      <c r="A97" s="1155" t="s">
        <v>1747</v>
      </c>
    </row>
    <row r="98" spans="1:2" ht="15">
      <c r="A98" s="1157" t="s">
        <v>1748</v>
      </c>
    </row>
    <row r="99" spans="1:2" ht="60">
      <c r="A99" s="1155" t="s">
        <v>1749</v>
      </c>
    </row>
    <row r="100" spans="1:2" ht="45">
      <c r="A100" s="1155" t="s">
        <v>1750</v>
      </c>
    </row>
    <row r="101" spans="1:2" ht="45">
      <c r="A101" s="1155" t="s">
        <v>1751</v>
      </c>
    </row>
    <row r="102" spans="1:2" ht="15">
      <c r="A102" s="1136" t="s">
        <v>1633</v>
      </c>
      <c r="B102" s="1154" t="s">
        <v>1752</v>
      </c>
    </row>
    <row r="103" spans="1:2" ht="75">
      <c r="A103" s="1155" t="s">
        <v>1753</v>
      </c>
    </row>
    <row r="104" spans="1:2" ht="45">
      <c r="A104" s="1137" t="s">
        <v>1754</v>
      </c>
    </row>
    <row r="105" spans="1:2" ht="60">
      <c r="A105" s="1155" t="s">
        <v>1755</v>
      </c>
    </row>
    <row r="106" spans="1:2" ht="30">
      <c r="A106" s="1137" t="s">
        <v>1756</v>
      </c>
    </row>
    <row r="107" spans="1:2" ht="75">
      <c r="A107" s="1155" t="s">
        <v>1757</v>
      </c>
    </row>
    <row r="108" spans="1:2" ht="15">
      <c r="A108" s="1136" t="s">
        <v>1497</v>
      </c>
    </row>
    <row r="109" spans="1:2" ht="45">
      <c r="A109" s="1155" t="s">
        <v>1758</v>
      </c>
    </row>
    <row r="110" spans="1:2" ht="15">
      <c r="A110" s="1136" t="s">
        <v>1633</v>
      </c>
    </row>
    <row r="111" spans="1:2" ht="15">
      <c r="A111" s="1139" t="s">
        <v>1759</v>
      </c>
    </row>
    <row r="112" spans="1:2" ht="60">
      <c r="A112" s="1155" t="s">
        <v>1760</v>
      </c>
    </row>
    <row r="113" spans="1:3" ht="75">
      <c r="A113" s="1155" t="s">
        <v>1761</v>
      </c>
    </row>
    <row r="114" spans="1:3" ht="15">
      <c r="B114" s="1153" t="s">
        <v>1762</v>
      </c>
      <c r="C114" s="1153" t="s">
        <v>1763</v>
      </c>
    </row>
    <row r="115" spans="1:3" ht="30">
      <c r="A115" s="1137" t="s">
        <v>1764</v>
      </c>
    </row>
    <row r="116" spans="1:3" ht="30">
      <c r="A116" s="1137" t="s">
        <v>1765</v>
      </c>
    </row>
    <row r="117" spans="1:3" ht="15">
      <c r="A117" s="1137" t="s">
        <v>1766</v>
      </c>
    </row>
    <row r="118" spans="1:3" ht="30">
      <c r="A118" s="1137" t="s">
        <v>1767</v>
      </c>
    </row>
    <row r="119" spans="1:3" ht="30">
      <c r="A119" s="1137" t="s">
        <v>1768</v>
      </c>
    </row>
    <row r="120" spans="1:3" ht="15">
      <c r="B120" s="1153" t="s">
        <v>1769</v>
      </c>
      <c r="C120" s="1153" t="s">
        <v>1770</v>
      </c>
    </row>
    <row r="121" spans="1:3" ht="15">
      <c r="A121" s="1137" t="s">
        <v>1771</v>
      </c>
    </row>
    <row r="122" spans="1:3" ht="30">
      <c r="A122" s="1137" t="s">
        <v>1772</v>
      </c>
    </row>
    <row r="123" spans="1:3" ht="30">
      <c r="A123" s="1137" t="s">
        <v>1773</v>
      </c>
    </row>
    <row r="124" spans="1:3" ht="30">
      <c r="A124" s="1137" t="s">
        <v>1774</v>
      </c>
    </row>
    <row r="125" spans="1:3" ht="15">
      <c r="A125" s="1138" t="s">
        <v>1775</v>
      </c>
    </row>
    <row r="126" spans="1:3" ht="15">
      <c r="A126" s="1139" t="s">
        <v>1776</v>
      </c>
    </row>
    <row r="127" spans="1:3" ht="90">
      <c r="A127" s="1137" t="s">
        <v>1777</v>
      </c>
    </row>
    <row r="128" spans="1:3" ht="15">
      <c r="A128" s="1137" t="s">
        <v>1778</v>
      </c>
    </row>
    <row r="129" spans="1:1" ht="15">
      <c r="A129" s="1139" t="s">
        <v>1779</v>
      </c>
    </row>
    <row r="130" spans="1:1" ht="45">
      <c r="A130" s="1137" t="s">
        <v>1780</v>
      </c>
    </row>
    <row r="131" spans="1:1" ht="15">
      <c r="A131" s="1139" t="s">
        <v>1781</v>
      </c>
    </row>
    <row r="132" spans="1:1" ht="30">
      <c r="A132" s="1137" t="s">
        <v>1782</v>
      </c>
    </row>
    <row r="133" spans="1:1" ht="15">
      <c r="A133" s="1139" t="s">
        <v>1783</v>
      </c>
    </row>
    <row r="134" spans="1:1" ht="30">
      <c r="A134" s="1137" t="s">
        <v>1784</v>
      </c>
    </row>
    <row r="135" spans="1:1" ht="15">
      <c r="A135" s="1139" t="s">
        <v>1785</v>
      </c>
    </row>
    <row r="136" spans="1:1" ht="30">
      <c r="A136" s="1137" t="s">
        <v>1786</v>
      </c>
    </row>
    <row r="137" spans="1:1" ht="15">
      <c r="A137" s="1139" t="s">
        <v>1787</v>
      </c>
    </row>
    <row r="138" spans="1:1" ht="30">
      <c r="A138" s="1137" t="s">
        <v>1788</v>
      </c>
    </row>
    <row r="139" spans="1:1" ht="15">
      <c r="A139" s="1138" t="s">
        <v>1789</v>
      </c>
    </row>
    <row r="140" spans="1:1" ht="15">
      <c r="A140" s="1139" t="s">
        <v>1790</v>
      </c>
    </row>
    <row r="141" spans="1:1" ht="75">
      <c r="A141" s="1137" t="s">
        <v>1791</v>
      </c>
    </row>
    <row r="142" spans="1:1" ht="15">
      <c r="A142" s="1137" t="s">
        <v>1792</v>
      </c>
    </row>
    <row r="143" spans="1:1" ht="30">
      <c r="A143" s="1137" t="s">
        <v>1793</v>
      </c>
    </row>
    <row r="144" spans="1:1" ht="30">
      <c r="A144" s="1137" t="s">
        <v>1794</v>
      </c>
    </row>
    <row r="145" spans="1:5" ht="45">
      <c r="A145" s="1137" t="s">
        <v>1795</v>
      </c>
    </row>
    <row r="146" spans="1:5" ht="90">
      <c r="A146" s="1137" t="s">
        <v>1796</v>
      </c>
      <c r="B146" s="1137" t="s">
        <v>1797</v>
      </c>
    </row>
    <row r="147" spans="1:5" ht="30">
      <c r="A147" s="1137" t="s">
        <v>1798</v>
      </c>
    </row>
    <row r="148" spans="1:5" ht="15">
      <c r="A148" s="1137" t="s">
        <v>1799</v>
      </c>
    </row>
    <row r="149" spans="1:5" ht="15">
      <c r="A149" s="1137" t="s">
        <v>1800</v>
      </c>
    </row>
    <row r="150" spans="1:5" ht="30">
      <c r="A150" s="1137" t="s">
        <v>1801</v>
      </c>
    </row>
    <row r="151" spans="1:5" ht="30">
      <c r="A151" s="1137" t="s">
        <v>1802</v>
      </c>
    </row>
    <row r="152" spans="1:5" ht="15">
      <c r="A152" s="1139" t="s">
        <v>1803</v>
      </c>
    </row>
    <row r="153" spans="1:5" ht="60">
      <c r="A153" s="1141" t="s">
        <v>1804</v>
      </c>
    </row>
    <row r="154" spans="1:5" ht="45">
      <c r="A154" s="1137" t="s">
        <v>1805</v>
      </c>
    </row>
    <row r="155" spans="1:5" ht="60">
      <c r="A155" s="1137" t="s">
        <v>1806</v>
      </c>
    </row>
    <row r="156" spans="1:5" ht="15.6" thickBot="1">
      <c r="A156" s="1158" t="s">
        <v>1633</v>
      </c>
    </row>
    <row r="157" spans="1:5" ht="15">
      <c r="A157" s="1159" t="s">
        <v>1633</v>
      </c>
      <c r="B157" s="1271"/>
      <c r="C157" s="1161" t="s">
        <v>1633</v>
      </c>
      <c r="D157" s="1161" t="s">
        <v>1633</v>
      </c>
      <c r="E157" s="1273" t="s">
        <v>1810</v>
      </c>
    </row>
    <row r="158" spans="1:5" ht="30.6" thickBot="1">
      <c r="A158" s="1160" t="s">
        <v>1807</v>
      </c>
      <c r="B158" s="1272"/>
      <c r="C158" s="1162" t="s">
        <v>1808</v>
      </c>
      <c r="D158" s="1162" t="s">
        <v>1809</v>
      </c>
      <c r="E158" s="1274"/>
    </row>
    <row r="159" spans="1:5" ht="15.6" thickBot="1">
      <c r="A159" s="1163"/>
      <c r="B159" s="1164"/>
      <c r="C159" s="1147"/>
      <c r="D159" s="1147"/>
      <c r="E159" s="1147"/>
    </row>
    <row r="160" spans="1:5" ht="15">
      <c r="A160" s="1165" t="s">
        <v>1811</v>
      </c>
      <c r="B160" s="1250" t="s">
        <v>1813</v>
      </c>
      <c r="C160" s="1261" t="s">
        <v>1814</v>
      </c>
      <c r="D160" s="1261" t="s">
        <v>1815</v>
      </c>
      <c r="E160" s="1261">
        <v>50</v>
      </c>
    </row>
    <row r="161" spans="1:6" ht="15.6" thickBot="1">
      <c r="A161" s="1163" t="s">
        <v>1812</v>
      </c>
      <c r="B161" s="1252"/>
      <c r="C161" s="1263"/>
      <c r="D161" s="1263"/>
      <c r="E161" s="1263"/>
    </row>
    <row r="162" spans="1:6" ht="15">
      <c r="A162" s="1165" t="s">
        <v>1811</v>
      </c>
      <c r="B162" s="1250" t="s">
        <v>1813</v>
      </c>
      <c r="C162" s="1261" t="s">
        <v>1814</v>
      </c>
      <c r="D162" s="1261" t="s">
        <v>1816</v>
      </c>
      <c r="E162" s="1261">
        <v>50</v>
      </c>
    </row>
    <row r="163" spans="1:6" ht="15.6" thickBot="1">
      <c r="A163" s="1163" t="s">
        <v>1812</v>
      </c>
      <c r="B163" s="1252"/>
      <c r="C163" s="1263"/>
      <c r="D163" s="1263"/>
      <c r="E163" s="1263"/>
    </row>
    <row r="164" spans="1:6" ht="15">
      <c r="A164" s="1165" t="s">
        <v>1811</v>
      </c>
      <c r="B164" s="1250" t="s">
        <v>1813</v>
      </c>
      <c r="C164" s="1261" t="s">
        <v>1817</v>
      </c>
      <c r="D164" s="1261" t="s">
        <v>1817</v>
      </c>
      <c r="E164" s="1261">
        <v>50</v>
      </c>
    </row>
    <row r="165" spans="1:6" ht="15.6" thickBot="1">
      <c r="A165" s="1163" t="s">
        <v>1812</v>
      </c>
      <c r="B165" s="1252"/>
      <c r="C165" s="1263"/>
      <c r="D165" s="1263"/>
      <c r="E165" s="1263"/>
    </row>
    <row r="166" spans="1:6" ht="15.6" thickBot="1">
      <c r="A166" s="1136"/>
    </row>
    <row r="167" spans="1:6" ht="15" customHeight="1">
      <c r="A167" s="1255" t="s">
        <v>1633</v>
      </c>
      <c r="B167" s="1269"/>
      <c r="C167" s="1253"/>
      <c r="D167" s="1169" t="s">
        <v>1633</v>
      </c>
      <c r="E167" s="1169" t="s">
        <v>1633</v>
      </c>
      <c r="F167" s="1171" t="s">
        <v>1821</v>
      </c>
    </row>
    <row r="168" spans="1:6" ht="45.6" thickBot="1">
      <c r="A168" s="1243" t="s">
        <v>1818</v>
      </c>
      <c r="B168" s="1270"/>
      <c r="C168" s="1254"/>
      <c r="D168" s="1170" t="s">
        <v>1819</v>
      </c>
      <c r="E168" s="1170" t="s">
        <v>1820</v>
      </c>
      <c r="F168" s="1170" t="s">
        <v>1822</v>
      </c>
    </row>
    <row r="169" spans="1:6" ht="45.6" thickBot="1">
      <c r="A169" s="1163" t="s">
        <v>1823</v>
      </c>
      <c r="B169" s="1172" t="s">
        <v>1824</v>
      </c>
      <c r="C169" s="1164" t="s">
        <v>1813</v>
      </c>
      <c r="D169" s="1147" t="s">
        <v>1825</v>
      </c>
      <c r="E169" s="1147" t="s">
        <v>1825</v>
      </c>
      <c r="F169" s="1147">
        <v>50</v>
      </c>
    </row>
    <row r="170" spans="1:6" ht="30.6" thickBot="1">
      <c r="A170" s="1163" t="s">
        <v>1823</v>
      </c>
      <c r="B170" s="1172" t="s">
        <v>1824</v>
      </c>
      <c r="C170" s="1164" t="s">
        <v>1813</v>
      </c>
      <c r="D170" s="1147" t="s">
        <v>1826</v>
      </c>
      <c r="E170" s="1147" t="s">
        <v>1826</v>
      </c>
      <c r="F170" s="1147">
        <v>50</v>
      </c>
    </row>
    <row r="171" spans="1:6" ht="30.6" thickBot="1">
      <c r="A171" s="1163" t="s">
        <v>1823</v>
      </c>
      <c r="B171" s="1172" t="s">
        <v>1824</v>
      </c>
      <c r="C171" s="1164" t="s">
        <v>1813</v>
      </c>
      <c r="D171" s="1147" t="s">
        <v>1827</v>
      </c>
      <c r="E171" s="1147" t="s">
        <v>1827</v>
      </c>
      <c r="F171" s="1147">
        <v>50</v>
      </c>
    </row>
    <row r="172" spans="1:6" ht="15.6" thickBot="1">
      <c r="A172" s="1163" t="s">
        <v>1823</v>
      </c>
      <c r="B172" s="1172" t="s">
        <v>1824</v>
      </c>
      <c r="C172" s="1164" t="s">
        <v>1813</v>
      </c>
      <c r="D172" s="1147" t="s">
        <v>1828</v>
      </c>
      <c r="E172" s="1147" t="s">
        <v>1828</v>
      </c>
      <c r="F172" s="1147">
        <v>50</v>
      </c>
    </row>
    <row r="173" spans="1:6" ht="45.6" thickBot="1">
      <c r="A173" s="1163" t="s">
        <v>1823</v>
      </c>
      <c r="B173" s="1172" t="s">
        <v>1824</v>
      </c>
      <c r="C173" s="1164" t="s">
        <v>1813</v>
      </c>
      <c r="D173" s="1147" t="s">
        <v>1829</v>
      </c>
      <c r="E173" s="1147" t="s">
        <v>1829</v>
      </c>
      <c r="F173" s="1147">
        <v>50</v>
      </c>
    </row>
    <row r="174" spans="1:6" ht="15.6" thickBot="1">
      <c r="A174" s="1163" t="s">
        <v>1823</v>
      </c>
      <c r="B174" s="1172" t="s">
        <v>1824</v>
      </c>
      <c r="C174" s="1164" t="s">
        <v>1813</v>
      </c>
      <c r="D174" s="1147" t="s">
        <v>1830</v>
      </c>
      <c r="E174" s="1147" t="s">
        <v>1830</v>
      </c>
      <c r="F174" s="1147">
        <v>50</v>
      </c>
    </row>
    <row r="175" spans="1:6" ht="45.6" thickBot="1">
      <c r="A175" s="1163" t="s">
        <v>1823</v>
      </c>
      <c r="B175" s="1172" t="s">
        <v>1824</v>
      </c>
      <c r="C175" s="1164" t="s">
        <v>1813</v>
      </c>
      <c r="D175" s="1147" t="s">
        <v>1831</v>
      </c>
      <c r="E175" s="1147" t="s">
        <v>1831</v>
      </c>
      <c r="F175" s="1147">
        <v>50</v>
      </c>
    </row>
    <row r="176" spans="1:6" ht="29.4" customHeight="1">
      <c r="A176" s="1247" t="s">
        <v>1823</v>
      </c>
      <c r="B176" s="1267" t="s">
        <v>1824</v>
      </c>
      <c r="C176" s="1250" t="s">
        <v>1813</v>
      </c>
      <c r="D176" s="1261" t="s">
        <v>1832</v>
      </c>
      <c r="E176" s="1149" t="s">
        <v>1833</v>
      </c>
      <c r="F176" s="1261">
        <v>50</v>
      </c>
    </row>
    <row r="177" spans="1:6" ht="30.6" thickBot="1">
      <c r="A177" s="1249"/>
      <c r="B177" s="1268"/>
      <c r="C177" s="1252"/>
      <c r="D177" s="1263"/>
      <c r="E177" s="1147" t="s">
        <v>1834</v>
      </c>
      <c r="F177" s="1263"/>
    </row>
    <row r="178" spans="1:6" ht="30">
      <c r="A178" s="1247" t="s">
        <v>1823</v>
      </c>
      <c r="B178" s="1267" t="s">
        <v>1824</v>
      </c>
      <c r="C178" s="1250" t="s">
        <v>1813</v>
      </c>
      <c r="D178" s="1261" t="s">
        <v>1835</v>
      </c>
      <c r="E178" s="1149" t="s">
        <v>1836</v>
      </c>
      <c r="F178" s="1261">
        <v>50</v>
      </c>
    </row>
    <row r="179" spans="1:6" ht="45.6" thickBot="1">
      <c r="A179" s="1249"/>
      <c r="B179" s="1268"/>
      <c r="C179" s="1252"/>
      <c r="D179" s="1263"/>
      <c r="E179" s="1147" t="s">
        <v>1837</v>
      </c>
      <c r="F179" s="1263"/>
    </row>
    <row r="180" spans="1:6" ht="45.6" thickBot="1">
      <c r="A180" s="1163" t="s">
        <v>1823</v>
      </c>
      <c r="B180" s="1172" t="s">
        <v>1824</v>
      </c>
      <c r="C180" s="1164" t="s">
        <v>1813</v>
      </c>
      <c r="D180" s="1147" t="s">
        <v>1838</v>
      </c>
      <c r="E180" s="1147" t="s">
        <v>1838</v>
      </c>
      <c r="F180" s="1147">
        <v>40</v>
      </c>
    </row>
    <row r="181" spans="1:6" ht="15">
      <c r="A181" s="1136"/>
    </row>
    <row r="182" spans="1:6" ht="15">
      <c r="A182" s="1136"/>
    </row>
    <row r="183" spans="1:6" ht="15">
      <c r="A183" s="1136"/>
    </row>
    <row r="184" spans="1:6" ht="15.6" thickBot="1">
      <c r="A184" s="1136"/>
    </row>
    <row r="185" spans="1:6" ht="15">
      <c r="A185" s="1255"/>
      <c r="B185" s="1253"/>
      <c r="C185" s="1169" t="s">
        <v>1633</v>
      </c>
      <c r="D185" s="1169" t="s">
        <v>1633</v>
      </c>
      <c r="E185" s="1171" t="s">
        <v>1821</v>
      </c>
    </row>
    <row r="186" spans="1:6" ht="30.6" thickBot="1">
      <c r="A186" s="1243" t="s">
        <v>1818</v>
      </c>
      <c r="B186" s="1244"/>
      <c r="C186" s="1170" t="s">
        <v>1819</v>
      </c>
      <c r="D186" s="1170" t="s">
        <v>1820</v>
      </c>
      <c r="E186" s="1170" t="s">
        <v>1822</v>
      </c>
    </row>
    <row r="187" spans="1:6" ht="30">
      <c r="A187" s="1165" t="s">
        <v>1839</v>
      </c>
      <c r="B187" s="1258" t="s">
        <v>1841</v>
      </c>
      <c r="C187" s="1149" t="s">
        <v>1842</v>
      </c>
      <c r="D187" s="1261" t="s">
        <v>1843</v>
      </c>
      <c r="E187" s="1261">
        <v>7</v>
      </c>
    </row>
    <row r="188" spans="1:6" ht="15">
      <c r="A188" s="1165" t="s">
        <v>1633</v>
      </c>
      <c r="B188" s="1260"/>
      <c r="C188" s="1149" t="s">
        <v>1840</v>
      </c>
      <c r="D188" s="1262"/>
      <c r="E188" s="1262"/>
    </row>
    <row r="189" spans="1:6" ht="15.6" thickBot="1">
      <c r="A189" s="1163" t="s">
        <v>1840</v>
      </c>
      <c r="B189" s="1259"/>
      <c r="C189" s="1173"/>
      <c r="D189" s="1263"/>
      <c r="E189" s="1263"/>
    </row>
    <row r="190" spans="1:6" ht="30">
      <c r="A190" s="1165" t="s">
        <v>1839</v>
      </c>
      <c r="B190" s="1258" t="s">
        <v>1841</v>
      </c>
      <c r="C190" s="1149" t="s">
        <v>1842</v>
      </c>
      <c r="D190" s="1264" t="s">
        <v>1844</v>
      </c>
      <c r="E190" s="1261">
        <v>7</v>
      </c>
    </row>
    <row r="191" spans="1:6" ht="15">
      <c r="A191" s="1165" t="s">
        <v>1633</v>
      </c>
      <c r="B191" s="1260"/>
      <c r="C191" s="1149" t="s">
        <v>1840</v>
      </c>
      <c r="D191" s="1265"/>
      <c r="E191" s="1262"/>
    </row>
    <row r="192" spans="1:6" ht="15.6" thickBot="1">
      <c r="A192" s="1163" t="s">
        <v>1840</v>
      </c>
      <c r="B192" s="1259"/>
      <c r="C192" s="1173"/>
      <c r="D192" s="1266"/>
      <c r="E192" s="1263"/>
    </row>
    <row r="193" spans="1:5" ht="30">
      <c r="A193" s="1165" t="s">
        <v>1839</v>
      </c>
      <c r="B193" s="1258" t="s">
        <v>1841</v>
      </c>
      <c r="C193" s="1149" t="s">
        <v>1842</v>
      </c>
      <c r="D193" s="1261" t="s">
        <v>1845</v>
      </c>
      <c r="E193" s="1261">
        <v>7</v>
      </c>
    </row>
    <row r="194" spans="1:5" ht="15">
      <c r="A194" s="1165" t="s">
        <v>1633</v>
      </c>
      <c r="B194" s="1260"/>
      <c r="C194" s="1149" t="s">
        <v>1840</v>
      </c>
      <c r="D194" s="1262"/>
      <c r="E194" s="1262"/>
    </row>
    <row r="195" spans="1:5" ht="15.6" thickBot="1">
      <c r="A195" s="1163" t="s">
        <v>1840</v>
      </c>
      <c r="B195" s="1259"/>
      <c r="C195" s="1173"/>
      <c r="D195" s="1263"/>
      <c r="E195" s="1263"/>
    </row>
    <row r="196" spans="1:5" ht="71.400000000000006" customHeight="1">
      <c r="A196" s="1247" t="s">
        <v>1846</v>
      </c>
      <c r="B196" s="1258" t="s">
        <v>1847</v>
      </c>
      <c r="C196" s="1149" t="s">
        <v>1848</v>
      </c>
      <c r="D196" s="1256" t="s">
        <v>1849</v>
      </c>
      <c r="E196" s="1149" t="s">
        <v>1633</v>
      </c>
    </row>
    <row r="197" spans="1:5" ht="15.6" thickBot="1">
      <c r="A197" s="1249"/>
      <c r="B197" s="1259"/>
      <c r="C197" s="1147" t="s">
        <v>1840</v>
      </c>
      <c r="D197" s="1257"/>
      <c r="E197" s="1147">
        <v>7</v>
      </c>
    </row>
    <row r="198" spans="1:5" ht="30">
      <c r="A198" s="1247" t="s">
        <v>1846</v>
      </c>
      <c r="B198" s="1258" t="s">
        <v>1847</v>
      </c>
      <c r="C198" s="1149" t="s">
        <v>1848</v>
      </c>
      <c r="D198" s="1149" t="s">
        <v>1633</v>
      </c>
      <c r="E198" s="1149" t="s">
        <v>1633</v>
      </c>
    </row>
    <row r="199" spans="1:5" ht="15.6" thickBot="1">
      <c r="A199" s="1249"/>
      <c r="B199" s="1259"/>
      <c r="C199" s="1147" t="s">
        <v>1840</v>
      </c>
      <c r="D199" s="1147" t="s">
        <v>1850</v>
      </c>
      <c r="E199" s="1147">
        <v>7</v>
      </c>
    </row>
    <row r="200" spans="1:5" ht="30">
      <c r="A200" s="1247" t="s">
        <v>1851</v>
      </c>
      <c r="B200" s="1258"/>
      <c r="C200" s="1149" t="s">
        <v>1848</v>
      </c>
      <c r="D200" s="1149" t="s">
        <v>1633</v>
      </c>
      <c r="E200" s="1149" t="s">
        <v>1633</v>
      </c>
    </row>
    <row r="201" spans="1:5" ht="15.6" thickBot="1">
      <c r="A201" s="1249" t="s">
        <v>1840</v>
      </c>
      <c r="B201" s="1259"/>
      <c r="C201" s="1147" t="s">
        <v>1840</v>
      </c>
      <c r="D201" s="1147" t="s">
        <v>1852</v>
      </c>
      <c r="E201" s="1147">
        <v>7</v>
      </c>
    </row>
    <row r="202" spans="1:5" ht="30">
      <c r="A202" s="1247" t="s">
        <v>1851</v>
      </c>
      <c r="B202" s="1258"/>
      <c r="C202" s="1149" t="s">
        <v>1848</v>
      </c>
      <c r="D202" s="1149" t="s">
        <v>1633</v>
      </c>
      <c r="E202" s="1149" t="s">
        <v>1633</v>
      </c>
    </row>
    <row r="203" spans="1:5" ht="15.6" thickBot="1">
      <c r="A203" s="1249" t="s">
        <v>1840</v>
      </c>
      <c r="B203" s="1259"/>
      <c r="C203" s="1147" t="s">
        <v>1840</v>
      </c>
      <c r="D203" s="1147" t="s">
        <v>1853</v>
      </c>
      <c r="E203" s="1147">
        <v>7</v>
      </c>
    </row>
    <row r="204" spans="1:5" ht="15">
      <c r="A204" s="1136"/>
    </row>
    <row r="205" spans="1:5" ht="15">
      <c r="A205" s="1136"/>
    </row>
    <row r="206" spans="1:5" ht="15">
      <c r="A206" s="1136"/>
    </row>
    <row r="207" spans="1:5" ht="15">
      <c r="A207" s="1136"/>
    </row>
    <row r="208" spans="1:5" ht="15">
      <c r="A208" s="1136"/>
    </row>
    <row r="209" spans="1:5" ht="15">
      <c r="A209" s="1136"/>
    </row>
    <row r="210" spans="1:5" ht="15">
      <c r="A210" s="1136"/>
    </row>
    <row r="211" spans="1:5" ht="15">
      <c r="A211" s="1136"/>
    </row>
    <row r="212" spans="1:5" ht="15">
      <c r="A212" s="1136"/>
    </row>
    <row r="213" spans="1:5" ht="15">
      <c r="A213" s="1136"/>
    </row>
    <row r="214" spans="1:5" ht="15">
      <c r="A214" s="1136"/>
    </row>
    <row r="215" spans="1:5" ht="15">
      <c r="A215" s="1136"/>
    </row>
    <row r="216" spans="1:5" ht="15">
      <c r="A216" s="1136"/>
    </row>
    <row r="217" spans="1:5" ht="15">
      <c r="A217" s="1136"/>
    </row>
    <row r="218" spans="1:5" ht="15.6" thickBot="1">
      <c r="A218" s="1136"/>
    </row>
    <row r="219" spans="1:5" ht="15">
      <c r="A219" s="1167" t="s">
        <v>1633</v>
      </c>
      <c r="B219" s="1253"/>
      <c r="C219" s="1169" t="s">
        <v>1633</v>
      </c>
      <c r="D219" s="1169" t="s">
        <v>1633</v>
      </c>
      <c r="E219" s="1245" t="s">
        <v>1854</v>
      </c>
    </row>
    <row r="220" spans="1:5" ht="30.6" thickBot="1">
      <c r="A220" s="1168" t="s">
        <v>1818</v>
      </c>
      <c r="B220" s="1254"/>
      <c r="C220" s="1170" t="s">
        <v>1819</v>
      </c>
      <c r="D220" s="1170" t="s">
        <v>1820</v>
      </c>
      <c r="E220" s="1246"/>
    </row>
    <row r="221" spans="1:5" ht="71.400000000000006" customHeight="1">
      <c r="A221" s="1165" t="s">
        <v>1855</v>
      </c>
      <c r="B221" s="1250" t="s">
        <v>1824</v>
      </c>
      <c r="C221" s="1149" t="s">
        <v>1848</v>
      </c>
      <c r="D221" s="1256" t="s">
        <v>1856</v>
      </c>
      <c r="E221" s="1149" t="s">
        <v>1633</v>
      </c>
    </row>
    <row r="222" spans="1:5" ht="15.6" thickBot="1">
      <c r="A222" s="1163" t="s">
        <v>1840</v>
      </c>
      <c r="B222" s="1252"/>
      <c r="C222" s="1147" t="s">
        <v>1840</v>
      </c>
      <c r="D222" s="1257"/>
      <c r="E222" s="1147">
        <v>7</v>
      </c>
    </row>
    <row r="223" spans="1:5" ht="30">
      <c r="A223" s="1165" t="s">
        <v>1855</v>
      </c>
      <c r="B223" s="1250" t="s">
        <v>1824</v>
      </c>
      <c r="C223" s="1149" t="s">
        <v>1848</v>
      </c>
      <c r="D223" s="1149" t="s">
        <v>1633</v>
      </c>
      <c r="E223" s="1149" t="s">
        <v>1633</v>
      </c>
    </row>
    <row r="224" spans="1:5" ht="15.6" thickBot="1">
      <c r="A224" s="1163" t="s">
        <v>1840</v>
      </c>
      <c r="B224" s="1252"/>
      <c r="C224" s="1147" t="s">
        <v>1840</v>
      </c>
      <c r="D224" s="1147" t="s">
        <v>1857</v>
      </c>
      <c r="E224" s="1147">
        <v>7</v>
      </c>
    </row>
    <row r="225" spans="1:5" ht="15.6" thickBot="1">
      <c r="A225" s="1163" t="s">
        <v>1858</v>
      </c>
      <c r="B225" s="1164" t="s">
        <v>1824</v>
      </c>
      <c r="C225" s="1147" t="s">
        <v>1859</v>
      </c>
      <c r="D225" s="1174" t="s">
        <v>1859</v>
      </c>
      <c r="E225" s="1147">
        <v>5</v>
      </c>
    </row>
    <row r="226" spans="1:5" ht="30.6" thickBot="1">
      <c r="A226" s="1163" t="s">
        <v>1858</v>
      </c>
      <c r="B226" s="1164" t="s">
        <v>1824</v>
      </c>
      <c r="C226" s="1147" t="s">
        <v>1860</v>
      </c>
      <c r="D226" s="1147" t="s">
        <v>1860</v>
      </c>
      <c r="E226" s="1147">
        <v>7</v>
      </c>
    </row>
    <row r="227" spans="1:5" ht="15.6" thickBot="1">
      <c r="A227" s="1163" t="s">
        <v>1858</v>
      </c>
      <c r="B227" s="1164" t="s">
        <v>1824</v>
      </c>
      <c r="C227" s="1147" t="s">
        <v>1861</v>
      </c>
      <c r="D227" s="1147" t="s">
        <v>1861</v>
      </c>
      <c r="E227" s="1147">
        <v>5</v>
      </c>
    </row>
    <row r="228" spans="1:5" ht="45.6" thickBot="1">
      <c r="A228" s="1163" t="s">
        <v>1858</v>
      </c>
      <c r="B228" s="1164" t="s">
        <v>1824</v>
      </c>
      <c r="C228" s="1147" t="s">
        <v>1862</v>
      </c>
      <c r="D228" s="1147" t="s">
        <v>1863</v>
      </c>
      <c r="E228" s="1147">
        <v>3</v>
      </c>
    </row>
    <row r="229" spans="1:5" ht="45.6" thickBot="1">
      <c r="A229" s="1163" t="s">
        <v>1858</v>
      </c>
      <c r="B229" s="1164" t="s">
        <v>1824</v>
      </c>
      <c r="C229" s="1147" t="s">
        <v>1862</v>
      </c>
      <c r="D229" s="1147" t="s">
        <v>1864</v>
      </c>
      <c r="E229" s="1147">
        <v>3</v>
      </c>
    </row>
    <row r="230" spans="1:5" ht="45.6" thickBot="1">
      <c r="A230" s="1163" t="s">
        <v>1858</v>
      </c>
      <c r="B230" s="1164" t="s">
        <v>1824</v>
      </c>
      <c r="C230" s="1147" t="s">
        <v>1862</v>
      </c>
      <c r="D230" s="1147" t="s">
        <v>1865</v>
      </c>
      <c r="E230" s="1147">
        <v>3</v>
      </c>
    </row>
    <row r="231" spans="1:5" ht="45.6" thickBot="1">
      <c r="A231" s="1163" t="s">
        <v>1858</v>
      </c>
      <c r="B231" s="1164" t="s">
        <v>1824</v>
      </c>
      <c r="C231" s="1147" t="s">
        <v>1862</v>
      </c>
      <c r="D231" s="1147" t="s">
        <v>1866</v>
      </c>
      <c r="E231" s="1147">
        <v>3</v>
      </c>
    </row>
    <row r="232" spans="1:5" ht="45.6" thickBot="1">
      <c r="A232" s="1163" t="s">
        <v>1858</v>
      </c>
      <c r="B232" s="1164" t="s">
        <v>1824</v>
      </c>
      <c r="C232" s="1147" t="s">
        <v>1862</v>
      </c>
      <c r="D232" s="1147" t="s">
        <v>1867</v>
      </c>
      <c r="E232" s="1147">
        <v>3</v>
      </c>
    </row>
    <row r="233" spans="1:5" ht="15">
      <c r="A233" s="1136"/>
    </row>
    <row r="234" spans="1:5" ht="15">
      <c r="A234" s="1136"/>
    </row>
    <row r="235" spans="1:5" ht="15">
      <c r="A235" s="1136"/>
    </row>
    <row r="236" spans="1:5" ht="15.6" thickBot="1">
      <c r="A236" s="1136"/>
    </row>
    <row r="237" spans="1:5" ht="15">
      <c r="A237" s="1167" t="s">
        <v>1633</v>
      </c>
      <c r="B237" s="1253"/>
      <c r="C237" s="1169" t="s">
        <v>1633</v>
      </c>
      <c r="D237" s="1169" t="s">
        <v>1633</v>
      </c>
      <c r="E237" s="1171" t="s">
        <v>1821</v>
      </c>
    </row>
    <row r="238" spans="1:5" ht="30.6" thickBot="1">
      <c r="A238" s="1168" t="s">
        <v>1818</v>
      </c>
      <c r="B238" s="1254"/>
      <c r="C238" s="1170" t="s">
        <v>1819</v>
      </c>
      <c r="D238" s="1170" t="s">
        <v>1820</v>
      </c>
      <c r="E238" s="1170" t="s">
        <v>1822</v>
      </c>
    </row>
    <row r="239" spans="1:5" ht="45.6" thickBot="1">
      <c r="A239" s="1163" t="s">
        <v>1858</v>
      </c>
      <c r="B239" s="1164" t="s">
        <v>1824</v>
      </c>
      <c r="C239" s="1147" t="s">
        <v>1862</v>
      </c>
      <c r="D239" s="1147" t="s">
        <v>1868</v>
      </c>
      <c r="E239" s="1147">
        <v>3</v>
      </c>
    </row>
    <row r="240" spans="1:5" ht="45.6" thickBot="1">
      <c r="A240" s="1163" t="s">
        <v>1858</v>
      </c>
      <c r="B240" s="1164" t="s">
        <v>1824</v>
      </c>
      <c r="C240" s="1147" t="s">
        <v>1869</v>
      </c>
      <c r="D240" s="1147" t="s">
        <v>1869</v>
      </c>
      <c r="E240" s="1147">
        <v>5</v>
      </c>
    </row>
    <row r="241" spans="1:5" ht="30.6" thickBot="1">
      <c r="A241" s="1163" t="s">
        <v>1858</v>
      </c>
      <c r="B241" s="1164" t="s">
        <v>1824</v>
      </c>
      <c r="C241" s="1147" t="s">
        <v>1870</v>
      </c>
      <c r="D241" s="1147" t="s">
        <v>1871</v>
      </c>
      <c r="E241" s="1147">
        <v>5</v>
      </c>
    </row>
    <row r="242" spans="1:5" ht="15">
      <c r="A242" s="1247" t="s">
        <v>1858</v>
      </c>
      <c r="B242" s="1250" t="s">
        <v>1824</v>
      </c>
      <c r="C242" s="1149" t="s">
        <v>1633</v>
      </c>
      <c r="D242" s="1149" t="s">
        <v>1872</v>
      </c>
      <c r="E242" s="1149" t="s">
        <v>1633</v>
      </c>
    </row>
    <row r="243" spans="1:5" ht="30">
      <c r="A243" s="1248"/>
      <c r="B243" s="1251"/>
      <c r="C243" s="1149" t="s">
        <v>1870</v>
      </c>
      <c r="D243" s="1149" t="s">
        <v>1873</v>
      </c>
      <c r="E243" s="1149">
        <v>5</v>
      </c>
    </row>
    <row r="244" spans="1:5" ht="15.6" thickBot="1">
      <c r="A244" s="1249"/>
      <c r="B244" s="1252"/>
      <c r="C244" s="1175"/>
      <c r="D244" s="1147" t="s">
        <v>1874</v>
      </c>
      <c r="E244" s="1175"/>
    </row>
    <row r="245" spans="1:5" ht="45.6" thickBot="1">
      <c r="A245" s="1163" t="s">
        <v>1858</v>
      </c>
      <c r="B245" s="1164" t="s">
        <v>1824</v>
      </c>
      <c r="C245" s="1147" t="s">
        <v>1875</v>
      </c>
      <c r="D245" s="1147" t="s">
        <v>1876</v>
      </c>
      <c r="E245" s="1147">
        <v>7</v>
      </c>
    </row>
    <row r="246" spans="1:5" ht="15.6" thickBot="1">
      <c r="A246" s="1136"/>
    </row>
    <row r="247" spans="1:5" ht="15">
      <c r="A247" s="1167" t="s">
        <v>1633</v>
      </c>
      <c r="B247" s="1253"/>
      <c r="C247" s="1169" t="s">
        <v>1633</v>
      </c>
      <c r="D247" s="1169" t="s">
        <v>1633</v>
      </c>
      <c r="E247" s="1171" t="s">
        <v>1821</v>
      </c>
    </row>
    <row r="248" spans="1:5" ht="30.6" thickBot="1">
      <c r="A248" s="1168" t="s">
        <v>1818</v>
      </c>
      <c r="B248" s="1254"/>
      <c r="C248" s="1170" t="s">
        <v>1819</v>
      </c>
      <c r="D248" s="1170" t="s">
        <v>1820</v>
      </c>
      <c r="E248" s="1170" t="s">
        <v>1822</v>
      </c>
    </row>
    <row r="249" spans="1:5" ht="30.6" thickBot="1">
      <c r="A249" s="1163" t="s">
        <v>1858</v>
      </c>
      <c r="B249" s="1164" t="s">
        <v>1824</v>
      </c>
      <c r="C249" s="1147" t="s">
        <v>1877</v>
      </c>
      <c r="D249" s="1147" t="s">
        <v>1878</v>
      </c>
      <c r="E249" s="1147">
        <v>8</v>
      </c>
    </row>
    <row r="250" spans="1:5" ht="30.6" thickBot="1">
      <c r="A250" s="1163" t="s">
        <v>1858</v>
      </c>
      <c r="B250" s="1164" t="s">
        <v>1824</v>
      </c>
      <c r="C250" s="1147" t="s">
        <v>1877</v>
      </c>
      <c r="D250" s="1147" t="s">
        <v>1879</v>
      </c>
      <c r="E250" s="1147">
        <v>8</v>
      </c>
    </row>
    <row r="251" spans="1:5" ht="30.6" thickBot="1">
      <c r="A251" s="1163" t="s">
        <v>1858</v>
      </c>
      <c r="B251" s="1164" t="s">
        <v>1824</v>
      </c>
      <c r="C251" s="1147" t="s">
        <v>1877</v>
      </c>
      <c r="D251" s="1147" t="s">
        <v>1880</v>
      </c>
      <c r="E251" s="1147">
        <v>8</v>
      </c>
    </row>
    <row r="252" spans="1:5" ht="30.6" thickBot="1">
      <c r="A252" s="1163" t="s">
        <v>1858</v>
      </c>
      <c r="B252" s="1164" t="s">
        <v>1824</v>
      </c>
      <c r="C252" s="1147" t="s">
        <v>1877</v>
      </c>
      <c r="D252" s="1147" t="s">
        <v>1881</v>
      </c>
      <c r="E252" s="1147">
        <v>8</v>
      </c>
    </row>
    <row r="253" spans="1:5" ht="30.6" thickBot="1">
      <c r="A253" s="1163" t="s">
        <v>1858</v>
      </c>
      <c r="B253" s="1164" t="s">
        <v>1824</v>
      </c>
      <c r="C253" s="1147" t="s">
        <v>1877</v>
      </c>
      <c r="D253" s="1147" t="s">
        <v>1882</v>
      </c>
      <c r="E253" s="1147">
        <v>5</v>
      </c>
    </row>
    <row r="254" spans="1:5" ht="30.6" thickBot="1">
      <c r="A254" s="1163" t="s">
        <v>1858</v>
      </c>
      <c r="B254" s="1164" t="s">
        <v>1824</v>
      </c>
      <c r="C254" s="1147" t="s">
        <v>1877</v>
      </c>
      <c r="D254" s="1147" t="s">
        <v>1883</v>
      </c>
      <c r="E254" s="1147">
        <v>5</v>
      </c>
    </row>
    <row r="255" spans="1:5" ht="30.6" thickBot="1">
      <c r="A255" s="1163" t="s">
        <v>1858</v>
      </c>
      <c r="B255" s="1164" t="s">
        <v>1824</v>
      </c>
      <c r="C255" s="1147" t="s">
        <v>1877</v>
      </c>
      <c r="D255" s="1147" t="s">
        <v>1884</v>
      </c>
      <c r="E255" s="1147">
        <v>8</v>
      </c>
    </row>
    <row r="256" spans="1:5" ht="30.6" thickBot="1">
      <c r="A256" s="1163" t="s">
        <v>1858</v>
      </c>
      <c r="B256" s="1164" t="s">
        <v>1824</v>
      </c>
      <c r="C256" s="1147" t="s">
        <v>1877</v>
      </c>
      <c r="D256" s="1147" t="s">
        <v>1885</v>
      </c>
      <c r="E256" s="1147">
        <v>5</v>
      </c>
    </row>
    <row r="257" spans="1:5" ht="30.6" thickBot="1">
      <c r="A257" s="1163" t="s">
        <v>1858</v>
      </c>
      <c r="B257" s="1164" t="s">
        <v>1824</v>
      </c>
      <c r="C257" s="1147" t="s">
        <v>1877</v>
      </c>
      <c r="D257" s="1147" t="s">
        <v>1886</v>
      </c>
      <c r="E257" s="1147">
        <v>8</v>
      </c>
    </row>
    <row r="258" spans="1:5" ht="30.6" thickBot="1">
      <c r="A258" s="1163" t="s">
        <v>1858</v>
      </c>
      <c r="B258" s="1164" t="s">
        <v>1824</v>
      </c>
      <c r="C258" s="1147" t="s">
        <v>1877</v>
      </c>
      <c r="D258" s="1147" t="s">
        <v>1887</v>
      </c>
      <c r="E258" s="1147">
        <v>8</v>
      </c>
    </row>
    <row r="259" spans="1:5" ht="60.6" thickBot="1">
      <c r="A259" s="1163" t="s">
        <v>1858</v>
      </c>
      <c r="B259" s="1164" t="s">
        <v>1824</v>
      </c>
      <c r="C259" s="1147" t="s">
        <v>1888</v>
      </c>
      <c r="D259" s="1147" t="s">
        <v>1888</v>
      </c>
      <c r="E259" s="1147">
        <v>8</v>
      </c>
    </row>
    <row r="260" spans="1:5" ht="30.6" thickBot="1">
      <c r="A260" s="1163" t="s">
        <v>1858</v>
      </c>
      <c r="B260" s="1164" t="s">
        <v>1824</v>
      </c>
      <c r="C260" s="1147" t="s">
        <v>1889</v>
      </c>
      <c r="D260" s="1147" t="s">
        <v>1889</v>
      </c>
      <c r="E260" s="1147">
        <v>8</v>
      </c>
    </row>
    <row r="261" spans="1:5" ht="30" customHeight="1" thickBot="1">
      <c r="A261" s="1241" t="s">
        <v>1890</v>
      </c>
      <c r="B261" s="1242"/>
      <c r="C261" s="1147" t="s">
        <v>1891</v>
      </c>
      <c r="D261" s="1147" t="s">
        <v>1891</v>
      </c>
      <c r="E261" s="1147">
        <v>50</v>
      </c>
    </row>
    <row r="262" spans="1:5" ht="30.6" thickBot="1">
      <c r="A262" s="1241" t="s">
        <v>1890</v>
      </c>
      <c r="B262" s="1242"/>
      <c r="C262" s="1147" t="s">
        <v>1892</v>
      </c>
      <c r="D262" s="1147" t="s">
        <v>1892</v>
      </c>
      <c r="E262" s="1147">
        <v>30</v>
      </c>
    </row>
    <row r="263" spans="1:5" ht="15" customHeight="1">
      <c r="A263" s="1255" t="s">
        <v>1633</v>
      </c>
      <c r="B263" s="1253"/>
      <c r="C263" s="1176" t="s">
        <v>1633</v>
      </c>
      <c r="D263" s="1176" t="s">
        <v>1633</v>
      </c>
      <c r="E263" s="1245" t="s">
        <v>1854</v>
      </c>
    </row>
    <row r="264" spans="1:5" ht="30.6" thickBot="1">
      <c r="A264" s="1243" t="s">
        <v>1818</v>
      </c>
      <c r="B264" s="1244"/>
      <c r="C264" s="1170" t="s">
        <v>1819</v>
      </c>
      <c r="D264" s="1170" t="s">
        <v>1820</v>
      </c>
      <c r="E264" s="1246"/>
    </row>
    <row r="265" spans="1:5" ht="30" customHeight="1" thickBot="1">
      <c r="A265" s="1241" t="s">
        <v>1890</v>
      </c>
      <c r="B265" s="1242"/>
      <c r="C265" s="1147" t="s">
        <v>1893</v>
      </c>
      <c r="D265" s="1147" t="s">
        <v>1893</v>
      </c>
      <c r="E265" s="1147">
        <v>30</v>
      </c>
    </row>
    <row r="266" spans="1:5" ht="15.6" thickBot="1">
      <c r="A266" s="1241" t="s">
        <v>1890</v>
      </c>
      <c r="B266" s="1242"/>
      <c r="C266" s="1147" t="s">
        <v>1894</v>
      </c>
      <c r="D266" s="1147" t="s">
        <v>1894</v>
      </c>
      <c r="E266" s="1147">
        <v>30</v>
      </c>
    </row>
    <row r="267" spans="1:5" ht="30.6" thickBot="1">
      <c r="A267" s="1241" t="s">
        <v>1890</v>
      </c>
      <c r="B267" s="1242"/>
      <c r="C267" s="1147" t="s">
        <v>1895</v>
      </c>
      <c r="D267" s="1147" t="s">
        <v>1895</v>
      </c>
      <c r="E267" s="1147">
        <v>10</v>
      </c>
    </row>
    <row r="268" spans="1:5" ht="30.6" thickBot="1">
      <c r="A268" s="1241" t="s">
        <v>1890</v>
      </c>
      <c r="B268" s="1242"/>
      <c r="C268" s="1147" t="s">
        <v>1896</v>
      </c>
      <c r="D268" s="1147" t="s">
        <v>1896</v>
      </c>
      <c r="E268" s="1147">
        <v>10</v>
      </c>
    </row>
    <row r="269" spans="1:5" ht="30.6" thickBot="1">
      <c r="A269" s="1241" t="s">
        <v>1890</v>
      </c>
      <c r="B269" s="1242"/>
      <c r="C269" s="1147" t="s">
        <v>1897</v>
      </c>
      <c r="D269" s="1147" t="s">
        <v>1897</v>
      </c>
      <c r="E269" s="1147">
        <v>20</v>
      </c>
    </row>
    <row r="270" spans="1:5" ht="45.6" thickBot="1">
      <c r="A270" s="1241" t="s">
        <v>1890</v>
      </c>
      <c r="B270" s="1242"/>
      <c r="C270" s="1147" t="s">
        <v>1898</v>
      </c>
      <c r="D270" s="1147" t="s">
        <v>1899</v>
      </c>
      <c r="E270" s="1147">
        <v>20</v>
      </c>
    </row>
    <row r="271" spans="1:5" ht="30" customHeight="1" thickBot="1">
      <c r="A271" s="1241" t="s">
        <v>1890</v>
      </c>
      <c r="B271" s="1242"/>
      <c r="C271" s="1147" t="s">
        <v>1900</v>
      </c>
      <c r="D271" s="1147" t="s">
        <v>1900</v>
      </c>
      <c r="E271" s="1147">
        <v>25</v>
      </c>
    </row>
    <row r="272" spans="1:5" ht="15.6" thickBot="1">
      <c r="A272" s="1241" t="s">
        <v>1890</v>
      </c>
      <c r="B272" s="1242"/>
      <c r="C272" s="1147" t="s">
        <v>1901</v>
      </c>
      <c r="D272" s="1147" t="s">
        <v>1901</v>
      </c>
      <c r="E272" s="1147">
        <v>30</v>
      </c>
    </row>
    <row r="273" spans="1:5" ht="30.6" thickBot="1">
      <c r="A273" s="1241" t="s">
        <v>1890</v>
      </c>
      <c r="B273" s="1242"/>
      <c r="C273" s="1147" t="s">
        <v>1902</v>
      </c>
      <c r="D273" s="1147" t="s">
        <v>1902</v>
      </c>
      <c r="E273" s="1147">
        <v>20</v>
      </c>
    </row>
    <row r="274" spans="1:5" ht="15.6" thickBot="1">
      <c r="A274" s="1241" t="s">
        <v>1903</v>
      </c>
      <c r="B274" s="1242"/>
      <c r="C274" s="1147" t="s">
        <v>1903</v>
      </c>
      <c r="D274" s="1147" t="s">
        <v>1903</v>
      </c>
      <c r="E274" s="1174" t="s">
        <v>1904</v>
      </c>
    </row>
    <row r="275" spans="1:5" ht="30.6" thickBot="1">
      <c r="A275" s="1241" t="s">
        <v>1905</v>
      </c>
      <c r="B275" s="1242"/>
      <c r="C275" s="1147" t="s">
        <v>1906</v>
      </c>
      <c r="D275" s="1147" t="s">
        <v>1907</v>
      </c>
      <c r="E275" s="1147">
        <v>7</v>
      </c>
    </row>
    <row r="276" spans="1:5" ht="15">
      <c r="A276" s="1136" t="s">
        <v>1633</v>
      </c>
    </row>
    <row r="277" spans="1:5" ht="15">
      <c r="A277" s="1139" t="s">
        <v>1908</v>
      </c>
    </row>
    <row r="278" spans="1:5" ht="60">
      <c r="A278" s="1137" t="s">
        <v>1909</v>
      </c>
    </row>
    <row r="279" spans="1:5" ht="15">
      <c r="A279" s="1138" t="s">
        <v>1910</v>
      </c>
    </row>
    <row r="280" spans="1:5" ht="15">
      <c r="A280" s="1139" t="s">
        <v>1911</v>
      </c>
    </row>
    <row r="281" spans="1:5" ht="15">
      <c r="A281" s="1155" t="s">
        <v>1912</v>
      </c>
    </row>
    <row r="282" spans="1:5" ht="30">
      <c r="A282" s="1137" t="s">
        <v>1913</v>
      </c>
    </row>
    <row r="283" spans="1:5" ht="30">
      <c r="A283" s="1137" t="s">
        <v>1914</v>
      </c>
    </row>
    <row r="284" spans="1:5" ht="30">
      <c r="A284" s="1137" t="s">
        <v>1915</v>
      </c>
      <c r="B284" s="1137" t="s">
        <v>1916</v>
      </c>
    </row>
    <row r="285" spans="1:5" ht="60">
      <c r="A285" s="1155" t="s">
        <v>1917</v>
      </c>
    </row>
    <row r="286" spans="1:5" ht="30">
      <c r="A286" s="1137" t="s">
        <v>1918</v>
      </c>
    </row>
    <row r="287" spans="1:5" ht="15">
      <c r="A287" s="1151" t="s">
        <v>1633</v>
      </c>
    </row>
    <row r="288" spans="1:5" ht="15">
      <c r="A288" s="1139" t="s">
        <v>1919</v>
      </c>
    </row>
    <row r="289" spans="1:1" ht="105">
      <c r="A289" s="1155" t="s">
        <v>1920</v>
      </c>
    </row>
    <row r="290" spans="1:1" ht="30">
      <c r="A290" s="1137" t="s">
        <v>1921</v>
      </c>
    </row>
    <row r="291" spans="1:1" ht="60">
      <c r="A291" s="1155" t="s">
        <v>1922</v>
      </c>
    </row>
    <row r="292" spans="1:1" ht="45">
      <c r="A292" s="1155" t="s">
        <v>1923</v>
      </c>
    </row>
    <row r="293" spans="1:1" ht="60">
      <c r="A293" s="1155" t="s">
        <v>1924</v>
      </c>
    </row>
    <row r="294" spans="1:1" ht="30">
      <c r="A294" s="1155" t="s">
        <v>1925</v>
      </c>
    </row>
    <row r="295" spans="1:1" ht="15">
      <c r="A295" s="1136" t="s">
        <v>1633</v>
      </c>
    </row>
    <row r="296" spans="1:1" ht="15">
      <c r="A296" s="1136" t="s">
        <v>1497</v>
      </c>
    </row>
    <row r="297" spans="1:1" ht="15">
      <c r="A297" s="1138" t="s">
        <v>1926</v>
      </c>
    </row>
    <row r="298" spans="1:1" ht="15">
      <c r="A298" s="1139" t="s">
        <v>1927</v>
      </c>
    </row>
    <row r="299" spans="1:1" ht="60">
      <c r="A299" s="1155" t="s">
        <v>1928</v>
      </c>
    </row>
    <row r="300" spans="1:1" ht="30">
      <c r="A300" s="1155" t="s">
        <v>1929</v>
      </c>
    </row>
    <row r="301" spans="1:1" ht="30">
      <c r="A301" s="1155" t="s">
        <v>1930</v>
      </c>
    </row>
    <row r="302" spans="1:1" ht="30">
      <c r="A302" s="1155" t="s">
        <v>1931</v>
      </c>
    </row>
    <row r="303" spans="1:1" ht="15">
      <c r="A303" s="1139" t="s">
        <v>1932</v>
      </c>
    </row>
    <row r="304" spans="1:1" ht="75">
      <c r="A304" s="1141" t="s">
        <v>1933</v>
      </c>
    </row>
    <row r="305" spans="1:2" ht="45">
      <c r="A305" s="1137" t="s">
        <v>1934</v>
      </c>
    </row>
    <row r="306" spans="1:2" ht="15">
      <c r="A306" s="1139" t="s">
        <v>1935</v>
      </c>
    </row>
    <row r="307" spans="1:2" ht="60">
      <c r="A307" s="1137" t="s">
        <v>1936</v>
      </c>
    </row>
    <row r="308" spans="1:2" ht="15">
      <c r="A308" s="1136" t="s">
        <v>1633</v>
      </c>
    </row>
    <row r="309" spans="1:2" ht="15">
      <c r="A309" s="1138" t="s">
        <v>1937</v>
      </c>
    </row>
    <row r="310" spans="1:2" ht="15">
      <c r="A310" s="1139" t="s">
        <v>1938</v>
      </c>
    </row>
    <row r="311" spans="1:2" ht="45">
      <c r="A311" s="1137" t="s">
        <v>1939</v>
      </c>
    </row>
    <row r="312" spans="1:2">
      <c r="A312" s="1177" t="s">
        <v>1633</v>
      </c>
    </row>
    <row r="313" spans="1:2" ht="15">
      <c r="A313" s="1138" t="s">
        <v>1940</v>
      </c>
    </row>
    <row r="314" spans="1:2" ht="15">
      <c r="A314" s="1139" t="s">
        <v>1941</v>
      </c>
    </row>
    <row r="315" spans="1:2" ht="15">
      <c r="A315" s="1136" t="s">
        <v>1633</v>
      </c>
      <c r="B315" s="1136" t="s">
        <v>1942</v>
      </c>
    </row>
    <row r="316" spans="1:2" ht="15">
      <c r="A316" s="1139" t="s">
        <v>1943</v>
      </c>
    </row>
    <row r="317" spans="1:2" ht="15">
      <c r="A317" s="1155" t="s">
        <v>1944</v>
      </c>
    </row>
    <row r="318" spans="1:2" ht="30">
      <c r="A318" s="1156" t="s">
        <v>1945</v>
      </c>
    </row>
    <row r="319" spans="1:2" ht="30">
      <c r="A319" s="1156" t="s">
        <v>1946</v>
      </c>
    </row>
    <row r="320" spans="1:2" ht="15">
      <c r="A320" s="1156" t="s">
        <v>1947</v>
      </c>
    </row>
    <row r="321" spans="1:1" ht="45">
      <c r="A321" s="1155" t="s">
        <v>1948</v>
      </c>
    </row>
    <row r="322" spans="1:1">
      <c r="A322" s="1177" t="s">
        <v>1633</v>
      </c>
    </row>
    <row r="323" spans="1:1" ht="15">
      <c r="A323" s="1139" t="s">
        <v>1949</v>
      </c>
    </row>
    <row r="324" spans="1:1" ht="15">
      <c r="A324" s="1139" t="s">
        <v>1950</v>
      </c>
    </row>
    <row r="325" spans="1:1" ht="45">
      <c r="A325" s="1137" t="s">
        <v>1951</v>
      </c>
    </row>
    <row r="326" spans="1:1" ht="15">
      <c r="A326" s="1139" t="s">
        <v>1952</v>
      </c>
    </row>
    <row r="327" spans="1:1" ht="45">
      <c r="A327" s="1155" t="s">
        <v>1953</v>
      </c>
    </row>
    <row r="328" spans="1:1" ht="15">
      <c r="A328" s="1137" t="s">
        <v>1954</v>
      </c>
    </row>
    <row r="329" spans="1:1" ht="30">
      <c r="A329" s="1137" t="s">
        <v>1955</v>
      </c>
    </row>
    <row r="330" spans="1:1" ht="15">
      <c r="A330" s="1137" t="s">
        <v>1956</v>
      </c>
    </row>
    <row r="331" spans="1:1" ht="75">
      <c r="A331" s="1155" t="s">
        <v>1957</v>
      </c>
    </row>
    <row r="332" spans="1:1" ht="15">
      <c r="A332" s="1136" t="s">
        <v>1477</v>
      </c>
    </row>
    <row r="333" spans="1:1" ht="15">
      <c r="A333" s="1139" t="s">
        <v>1958</v>
      </c>
    </row>
    <row r="334" spans="1:1" ht="15">
      <c r="A334" s="1139" t="s">
        <v>1959</v>
      </c>
    </row>
    <row r="335" spans="1:1" ht="60">
      <c r="A335" s="1137" t="s">
        <v>1960</v>
      </c>
    </row>
    <row r="336" spans="1:1" ht="15">
      <c r="A336" s="1139" t="s">
        <v>1961</v>
      </c>
    </row>
    <row r="337" spans="1:3" ht="45">
      <c r="A337" s="1155" t="s">
        <v>1962</v>
      </c>
    </row>
    <row r="338" spans="1:3" ht="45">
      <c r="A338" s="1155" t="s">
        <v>1963</v>
      </c>
    </row>
    <row r="339" spans="1:3" ht="15">
      <c r="A339" s="1136" t="s">
        <v>1633</v>
      </c>
    </row>
    <row r="340" spans="1:3" ht="15">
      <c r="A340" s="1136" t="s">
        <v>1633</v>
      </c>
    </row>
    <row r="341" spans="1:3" ht="15">
      <c r="A341" s="1138" t="s">
        <v>1964</v>
      </c>
    </row>
    <row r="342" spans="1:3" ht="15">
      <c r="A342" s="1139" t="s">
        <v>1965</v>
      </c>
    </row>
    <row r="343" spans="1:3" ht="60">
      <c r="A343" s="1137" t="s">
        <v>1966</v>
      </c>
    </row>
    <row r="344" spans="1:3" ht="15">
      <c r="A344" s="1139" t="s">
        <v>1967</v>
      </c>
    </row>
    <row r="345" spans="1:3" ht="30.6" thickBot="1">
      <c r="A345" s="1137" t="s">
        <v>1968</v>
      </c>
    </row>
    <row r="346" spans="1:3" ht="45.6" thickBot="1">
      <c r="A346" s="1178" t="s">
        <v>1514</v>
      </c>
      <c r="B346" s="1179" t="s">
        <v>1969</v>
      </c>
      <c r="C346" s="1179" t="s">
        <v>1970</v>
      </c>
    </row>
    <row r="347" spans="1:3" ht="15.6" thickBot="1">
      <c r="A347" s="1150" t="s">
        <v>1971</v>
      </c>
      <c r="B347" s="1147" t="s">
        <v>1633</v>
      </c>
      <c r="C347" s="1147" t="s">
        <v>1633</v>
      </c>
    </row>
    <row r="348" spans="1:3" ht="32.4" thickBot="1">
      <c r="A348" s="1146" t="s">
        <v>1972</v>
      </c>
      <c r="B348" s="1147" t="s">
        <v>1973</v>
      </c>
      <c r="C348" s="1147" t="s">
        <v>1974</v>
      </c>
    </row>
    <row r="349" spans="1:3" ht="32.4" thickBot="1">
      <c r="A349" s="1146" t="s">
        <v>1975</v>
      </c>
      <c r="B349" s="1147" t="s">
        <v>1976</v>
      </c>
      <c r="C349" s="1147" t="s">
        <v>1977</v>
      </c>
    </row>
    <row r="350" spans="1:3" ht="32.4" thickBot="1">
      <c r="A350" s="1146" t="s">
        <v>1978</v>
      </c>
      <c r="B350" s="1164" t="s">
        <v>1979</v>
      </c>
      <c r="C350" s="1147" t="s">
        <v>1980</v>
      </c>
    </row>
    <row r="351" spans="1:3" ht="32.4" thickBot="1">
      <c r="A351" s="1146" t="s">
        <v>1981</v>
      </c>
      <c r="B351" s="1147" t="s">
        <v>1982</v>
      </c>
      <c r="C351" s="1147" t="s">
        <v>1983</v>
      </c>
    </row>
    <row r="352" spans="1:3" ht="32.4" thickBot="1">
      <c r="A352" s="1146" t="s">
        <v>1984</v>
      </c>
      <c r="B352" s="1147" t="s">
        <v>1982</v>
      </c>
      <c r="C352" s="1147" t="s">
        <v>1985</v>
      </c>
    </row>
    <row r="353" spans="1:1" ht="15">
      <c r="A353" s="1151" t="s">
        <v>1633</v>
      </c>
    </row>
    <row r="354" spans="1:1" ht="15">
      <c r="A354" s="1139" t="s">
        <v>1986</v>
      </c>
    </row>
    <row r="355" spans="1:1" ht="45">
      <c r="A355" s="1231" t="s">
        <v>1987</v>
      </c>
    </row>
    <row r="356" spans="1:1" ht="60">
      <c r="A356" s="1155" t="s">
        <v>1988</v>
      </c>
    </row>
    <row r="357" spans="1:1" ht="15">
      <c r="A357" s="1137" t="s">
        <v>1989</v>
      </c>
    </row>
    <row r="358" spans="1:1" ht="30">
      <c r="A358" s="1137" t="s">
        <v>1990</v>
      </c>
    </row>
    <row r="359" spans="1:1" ht="15">
      <c r="A359" s="1136" t="s">
        <v>1633</v>
      </c>
    </row>
    <row r="360" spans="1:1" ht="15">
      <c r="A360" s="1138" t="s">
        <v>1991</v>
      </c>
    </row>
    <row r="361" spans="1:1" ht="15">
      <c r="A361" s="1139" t="s">
        <v>1992</v>
      </c>
    </row>
    <row r="362" spans="1:1" ht="15">
      <c r="A362" s="1153" t="s">
        <v>1993</v>
      </c>
    </row>
    <row r="363" spans="1:1" ht="45">
      <c r="A363" s="1137" t="s">
        <v>1994</v>
      </c>
    </row>
    <row r="364" spans="1:1" ht="30">
      <c r="A364" s="1155" t="s">
        <v>1995</v>
      </c>
    </row>
    <row r="365" spans="1:1" ht="15">
      <c r="A365" s="1137" t="s">
        <v>1996</v>
      </c>
    </row>
    <row r="366" spans="1:1" ht="30">
      <c r="A366" s="1137" t="s">
        <v>1997</v>
      </c>
    </row>
    <row r="367" spans="1:1" ht="30">
      <c r="A367" s="1155" t="s">
        <v>1998</v>
      </c>
    </row>
    <row r="368" spans="1:1" ht="15">
      <c r="A368" s="1137" t="s">
        <v>1999</v>
      </c>
    </row>
    <row r="369" spans="1:1" ht="45">
      <c r="A369" s="1137" t="s">
        <v>2000</v>
      </c>
    </row>
    <row r="370" spans="1:1" ht="15">
      <c r="A370" s="1139" t="s">
        <v>2001</v>
      </c>
    </row>
    <row r="371" spans="1:1" ht="90">
      <c r="A371" s="1137" t="s">
        <v>2002</v>
      </c>
    </row>
    <row r="372" spans="1:1" ht="15">
      <c r="A372" s="1151" t="s">
        <v>1633</v>
      </c>
    </row>
    <row r="373" spans="1:1" ht="15">
      <c r="A373" s="1139" t="s">
        <v>2003</v>
      </c>
    </row>
    <row r="374" spans="1:1" ht="60">
      <c r="A374" s="1141" t="s">
        <v>2004</v>
      </c>
    </row>
    <row r="375" spans="1:1" ht="15">
      <c r="A375" s="1136" t="s">
        <v>1633</v>
      </c>
    </row>
    <row r="376" spans="1:1" ht="15">
      <c r="A376" s="1139" t="s">
        <v>2005</v>
      </c>
    </row>
    <row r="377" spans="1:1" ht="15">
      <c r="A377" s="1153" t="s">
        <v>2006</v>
      </c>
    </row>
    <row r="378" spans="1:1" ht="75">
      <c r="A378" s="1155" t="s">
        <v>2007</v>
      </c>
    </row>
    <row r="379" spans="1:1" ht="15">
      <c r="A379" s="1136" t="s">
        <v>1633</v>
      </c>
    </row>
    <row r="380" spans="1:1" ht="75">
      <c r="A380" s="1155" t="s">
        <v>2008</v>
      </c>
    </row>
    <row r="381" spans="1:1" ht="15">
      <c r="A381" s="1137" t="s">
        <v>2009</v>
      </c>
    </row>
    <row r="382" spans="1:1" ht="15">
      <c r="A382" s="1137" t="s">
        <v>2010</v>
      </c>
    </row>
    <row r="383" spans="1:1" ht="15">
      <c r="A383" s="1137" t="s">
        <v>2011</v>
      </c>
    </row>
    <row r="384" spans="1:1" ht="15">
      <c r="A384" s="1137" t="s">
        <v>2012</v>
      </c>
    </row>
    <row r="385" spans="1:1" ht="45">
      <c r="A385" s="1137" t="s">
        <v>2013</v>
      </c>
    </row>
    <row r="386" spans="1:1" ht="15">
      <c r="A386" s="1137" t="s">
        <v>2014</v>
      </c>
    </row>
    <row r="387" spans="1:1" ht="90">
      <c r="A387" s="1155" t="s">
        <v>2015</v>
      </c>
    </row>
    <row r="388" spans="1:1" ht="75">
      <c r="A388" s="1155" t="s">
        <v>2016</v>
      </c>
    </row>
    <row r="389" spans="1:1" ht="15">
      <c r="A389" s="1136" t="s">
        <v>1633</v>
      </c>
    </row>
    <row r="390" spans="1:1" ht="15">
      <c r="A390" s="1139" t="s">
        <v>2017</v>
      </c>
    </row>
    <row r="391" spans="1:1" ht="60">
      <c r="A391" s="1155" t="s">
        <v>2018</v>
      </c>
    </row>
    <row r="392" spans="1:1" ht="45">
      <c r="A392" s="1155" t="s">
        <v>2019</v>
      </c>
    </row>
    <row r="393" spans="1:1" ht="15">
      <c r="A393" s="1137" t="s">
        <v>2020</v>
      </c>
    </row>
    <row r="394" spans="1:1" ht="15">
      <c r="A394" s="1137" t="s">
        <v>2021</v>
      </c>
    </row>
    <row r="395" spans="1:1" ht="15">
      <c r="A395" s="1136" t="s">
        <v>1633</v>
      </c>
    </row>
    <row r="396" spans="1:1" ht="15">
      <c r="A396" s="1139" t="s">
        <v>2022</v>
      </c>
    </row>
    <row r="397" spans="1:1" ht="75">
      <c r="A397" s="1137" t="s">
        <v>2023</v>
      </c>
    </row>
    <row r="398" spans="1:1" ht="15">
      <c r="A398" s="1139" t="s">
        <v>2024</v>
      </c>
    </row>
    <row r="399" spans="1:1" ht="135">
      <c r="A399" s="1155" t="s">
        <v>2025</v>
      </c>
    </row>
    <row r="400" spans="1:1" ht="30">
      <c r="A400" s="1155" t="s">
        <v>2026</v>
      </c>
    </row>
    <row r="401" spans="1:1" ht="15">
      <c r="A401" s="1137" t="s">
        <v>2027</v>
      </c>
    </row>
    <row r="402" spans="1:1" ht="30">
      <c r="A402" s="1137" t="s">
        <v>2028</v>
      </c>
    </row>
    <row r="403" spans="1:1" ht="45">
      <c r="A403" s="1155" t="s">
        <v>2029</v>
      </c>
    </row>
    <row r="404" spans="1:1" ht="15">
      <c r="A404" s="1136" t="s">
        <v>1633</v>
      </c>
    </row>
    <row r="405" spans="1:1" ht="15">
      <c r="A405" s="1136" t="s">
        <v>1633</v>
      </c>
    </row>
    <row r="406" spans="1:1" ht="15">
      <c r="A406" s="1180" t="s">
        <v>2030</v>
      </c>
    </row>
    <row r="407" spans="1:1" ht="15">
      <c r="A407" s="1181" t="s">
        <v>2031</v>
      </c>
    </row>
    <row r="408" spans="1:1" ht="45.6">
      <c r="A408" s="1182" t="s">
        <v>2032</v>
      </c>
    </row>
    <row r="409" spans="1:1" ht="30">
      <c r="A409" s="1137" t="s">
        <v>2033</v>
      </c>
    </row>
    <row r="410" spans="1:1" ht="30">
      <c r="A410" s="1137" t="s">
        <v>2034</v>
      </c>
    </row>
    <row r="411" spans="1:1" ht="45">
      <c r="A411" s="1155" t="s">
        <v>2035</v>
      </c>
    </row>
    <row r="412" spans="1:1" ht="15">
      <c r="A412" s="1137" t="s">
        <v>2036</v>
      </c>
    </row>
    <row r="413" spans="1:1" ht="30">
      <c r="A413" s="1137" t="s">
        <v>2037</v>
      </c>
    </row>
    <row r="414" spans="1:1" ht="45">
      <c r="A414" s="1155" t="s">
        <v>2038</v>
      </c>
    </row>
    <row r="415" spans="1:1" ht="75">
      <c r="A415" s="1155" t="s">
        <v>2039</v>
      </c>
    </row>
    <row r="416" spans="1:1" ht="60">
      <c r="A416" s="1155" t="s">
        <v>2040</v>
      </c>
    </row>
    <row r="417" spans="1:1" ht="30">
      <c r="A417" s="1155" t="s">
        <v>2041</v>
      </c>
    </row>
    <row r="418" spans="1:1" ht="15">
      <c r="A418" s="1137" t="s">
        <v>2042</v>
      </c>
    </row>
    <row r="419" spans="1:1" ht="30">
      <c r="A419" s="1137" t="s">
        <v>2043</v>
      </c>
    </row>
    <row r="420" spans="1:1" ht="30">
      <c r="A420" s="1137" t="s">
        <v>2044</v>
      </c>
    </row>
    <row r="421" spans="1:1" ht="45">
      <c r="A421" s="1137" t="s">
        <v>2045</v>
      </c>
    </row>
    <row r="422" spans="1:1" ht="30">
      <c r="A422" s="1137" t="s">
        <v>2046</v>
      </c>
    </row>
    <row r="423" spans="1:1" ht="15">
      <c r="A423" s="1183" t="s">
        <v>1633</v>
      </c>
    </row>
    <row r="424" spans="1:1" ht="15">
      <c r="A424" s="1138" t="s">
        <v>2047</v>
      </c>
    </row>
    <row r="425" spans="1:1" ht="60">
      <c r="A425" s="1155" t="s">
        <v>2048</v>
      </c>
    </row>
    <row r="426" spans="1:1" ht="90">
      <c r="A426" s="1155" t="s">
        <v>2049</v>
      </c>
    </row>
    <row r="427" spans="1:1" ht="90">
      <c r="A427" s="1155" t="s">
        <v>2050</v>
      </c>
    </row>
    <row r="428" spans="1:1" ht="15">
      <c r="A428" s="1136" t="s">
        <v>1633</v>
      </c>
    </row>
    <row r="429" spans="1:1" ht="15">
      <c r="A429" s="1139" t="s">
        <v>2051</v>
      </c>
    </row>
    <row r="430" spans="1:1" ht="45">
      <c r="A430" s="1155" t="s">
        <v>2052</v>
      </c>
    </row>
    <row r="431" spans="1:1" ht="15">
      <c r="A431" s="1137" t="s">
        <v>2053</v>
      </c>
    </row>
    <row r="432" spans="1:1" ht="30">
      <c r="A432" s="1137" t="s">
        <v>2054</v>
      </c>
    </row>
    <row r="433" spans="1:1" ht="15">
      <c r="A433" s="1136" t="s">
        <v>1633</v>
      </c>
    </row>
    <row r="434" spans="1:1" ht="75">
      <c r="A434" s="1155" t="s">
        <v>2055</v>
      </c>
    </row>
    <row r="435" spans="1:1" ht="15">
      <c r="A435" s="1137" t="s">
        <v>2056</v>
      </c>
    </row>
    <row r="436" spans="1:1" ht="15">
      <c r="A436" s="1137" t="s">
        <v>2057</v>
      </c>
    </row>
    <row r="437" spans="1:1" ht="15">
      <c r="A437" s="1137" t="s">
        <v>2058</v>
      </c>
    </row>
    <row r="438" spans="1:1" ht="15">
      <c r="A438" s="1137" t="s">
        <v>2059</v>
      </c>
    </row>
    <row r="439" spans="1:1" ht="15">
      <c r="A439" s="1137" t="s">
        <v>2060</v>
      </c>
    </row>
    <row r="440" spans="1:1" ht="15">
      <c r="A440" s="1137" t="s">
        <v>2061</v>
      </c>
    </row>
    <row r="441" spans="1:1" ht="15">
      <c r="A441" s="1136" t="s">
        <v>1497</v>
      </c>
    </row>
    <row r="442" spans="1:1" ht="15">
      <c r="A442" s="1138" t="s">
        <v>2062</v>
      </c>
    </row>
    <row r="443" spans="1:1" ht="15">
      <c r="A443" s="1139" t="s">
        <v>2063</v>
      </c>
    </row>
    <row r="444" spans="1:1" ht="30">
      <c r="A444" s="1155" t="s">
        <v>2064</v>
      </c>
    </row>
    <row r="445" spans="1:1" ht="15">
      <c r="A445" s="1137" t="s">
        <v>2065</v>
      </c>
    </row>
    <row r="446" spans="1:1" ht="45">
      <c r="A446" s="1137" t="s">
        <v>2066</v>
      </c>
    </row>
    <row r="447" spans="1:1" ht="75">
      <c r="A447" s="1155" t="s">
        <v>2067</v>
      </c>
    </row>
    <row r="448" spans="1:1" ht="30">
      <c r="A448" s="1155" t="s">
        <v>2068</v>
      </c>
    </row>
    <row r="449" spans="1:1" ht="15">
      <c r="A449" s="1152" t="s">
        <v>1633</v>
      </c>
    </row>
    <row r="450" spans="1:1" ht="15">
      <c r="A450" s="1139" t="s">
        <v>2069</v>
      </c>
    </row>
    <row r="451" spans="1:1" ht="90">
      <c r="A451" s="1155" t="s">
        <v>2070</v>
      </c>
    </row>
    <row r="452" spans="1:1" ht="15">
      <c r="A452" s="1155" t="s">
        <v>2071</v>
      </c>
    </row>
    <row r="453" spans="1:1" ht="30">
      <c r="A453" s="1137" t="s">
        <v>2072</v>
      </c>
    </row>
    <row r="454" spans="1:1" ht="30">
      <c r="A454" s="1137" t="s">
        <v>2073</v>
      </c>
    </row>
    <row r="455" spans="1:1" ht="30">
      <c r="A455" s="1155" t="s">
        <v>2074</v>
      </c>
    </row>
    <row r="456" spans="1:1" ht="15">
      <c r="A456" s="1137" t="s">
        <v>2075</v>
      </c>
    </row>
    <row r="457" spans="1:1" ht="15">
      <c r="A457" s="1137" t="s">
        <v>2076</v>
      </c>
    </row>
    <row r="458" spans="1:1" ht="15">
      <c r="A458" s="1137" t="s">
        <v>2077</v>
      </c>
    </row>
    <row r="459" spans="1:1" ht="15">
      <c r="A459" s="1137" t="s">
        <v>2078</v>
      </c>
    </row>
    <row r="460" spans="1:1" ht="15">
      <c r="A460" s="1137" t="s">
        <v>2079</v>
      </c>
    </row>
    <row r="461" spans="1:1" ht="15">
      <c r="A461" s="1137" t="s">
        <v>2080</v>
      </c>
    </row>
    <row r="462" spans="1:1" ht="15">
      <c r="A462" s="1137" t="s">
        <v>2081</v>
      </c>
    </row>
    <row r="463" spans="1:1" ht="30">
      <c r="A463" s="1137" t="s">
        <v>2082</v>
      </c>
    </row>
    <row r="464" spans="1:1" ht="15">
      <c r="A464" s="1137" t="s">
        <v>2083</v>
      </c>
    </row>
    <row r="465" spans="1:1" ht="15">
      <c r="A465" s="1139" t="s">
        <v>2084</v>
      </c>
    </row>
    <row r="466" spans="1:1" ht="15">
      <c r="A466" s="1154" t="s">
        <v>2085</v>
      </c>
    </row>
    <row r="467" spans="1:1" ht="30">
      <c r="A467" s="1137" t="s">
        <v>2086</v>
      </c>
    </row>
    <row r="468" spans="1:1" ht="15">
      <c r="A468" s="1137" t="s">
        <v>2087</v>
      </c>
    </row>
    <row r="469" spans="1:1" ht="45">
      <c r="A469" s="1137" t="s">
        <v>2088</v>
      </c>
    </row>
    <row r="470" spans="1:1" ht="30">
      <c r="A470" s="1137" t="s">
        <v>2089</v>
      </c>
    </row>
    <row r="471" spans="1:1" ht="45">
      <c r="A471" s="1137" t="s">
        <v>2090</v>
      </c>
    </row>
    <row r="472" spans="1:1" ht="30">
      <c r="A472" s="1155" t="s">
        <v>2091</v>
      </c>
    </row>
    <row r="473" spans="1:1" ht="15">
      <c r="A473" s="1137" t="s">
        <v>2092</v>
      </c>
    </row>
    <row r="474" spans="1:1" ht="15">
      <c r="A474" s="1137" t="s">
        <v>2093</v>
      </c>
    </row>
    <row r="475" spans="1:1" ht="15">
      <c r="A475" s="1184" t="s">
        <v>1633</v>
      </c>
    </row>
    <row r="476" spans="1:1" ht="15">
      <c r="A476" s="1137" t="s">
        <v>2094</v>
      </c>
    </row>
    <row r="477" spans="1:1" ht="15">
      <c r="A477" s="1136" t="s">
        <v>1633</v>
      </c>
    </row>
    <row r="478" spans="1:1" ht="15">
      <c r="A478" s="1139" t="s">
        <v>2095</v>
      </c>
    </row>
    <row r="479" spans="1:1" ht="45">
      <c r="A479" s="1137" t="s">
        <v>2096</v>
      </c>
    </row>
    <row r="480" spans="1:1" ht="30">
      <c r="A480" s="1137" t="s">
        <v>2097</v>
      </c>
    </row>
    <row r="481" spans="1:1" ht="45">
      <c r="A481" s="1137" t="s">
        <v>2098</v>
      </c>
    </row>
    <row r="482" spans="1:1" ht="15">
      <c r="A482" s="1137" t="s">
        <v>2099</v>
      </c>
    </row>
    <row r="483" spans="1:1" ht="30">
      <c r="A483" s="1137" t="s">
        <v>2100</v>
      </c>
    </row>
    <row r="484" spans="1:1" ht="15">
      <c r="A484" s="1185" t="s">
        <v>1633</v>
      </c>
    </row>
    <row r="485" spans="1:1" ht="15">
      <c r="A485" s="1185" t="s">
        <v>1633</v>
      </c>
    </row>
    <row r="486" spans="1:1" ht="15">
      <c r="A486" s="1137" t="s">
        <v>1633</v>
      </c>
    </row>
    <row r="487" spans="1:1" ht="15">
      <c r="A487" s="1151" t="s">
        <v>1633</v>
      </c>
    </row>
    <row r="488" spans="1:1" ht="15">
      <c r="A488" s="1138" t="s">
        <v>2101</v>
      </c>
    </row>
    <row r="489" spans="1:1" ht="15">
      <c r="A489" s="1139" t="s">
        <v>2102</v>
      </c>
    </row>
    <row r="490" spans="1:1" ht="15">
      <c r="A490" s="1155" t="s">
        <v>2103</v>
      </c>
    </row>
    <row r="491" spans="1:1" ht="15">
      <c r="A491" s="1136" t="s">
        <v>1633</v>
      </c>
    </row>
    <row r="492" spans="1:1" ht="30">
      <c r="A492" s="1155" t="s">
        <v>2104</v>
      </c>
    </row>
    <row r="493" spans="1:1" ht="15">
      <c r="A493" s="1151" t="s">
        <v>1633</v>
      </c>
    </row>
    <row r="494" spans="1:1" ht="45">
      <c r="A494" s="1155" t="s">
        <v>2105</v>
      </c>
    </row>
    <row r="495" spans="1:1" ht="15">
      <c r="A495" s="1151" t="s">
        <v>1633</v>
      </c>
    </row>
    <row r="496" spans="1:1" ht="30">
      <c r="A496" s="1155" t="s">
        <v>2106</v>
      </c>
    </row>
    <row r="497" spans="1:1" ht="15">
      <c r="A497" s="1151" t="s">
        <v>1633</v>
      </c>
    </row>
    <row r="498" spans="1:1" ht="15">
      <c r="A498" s="1152" t="s">
        <v>2107</v>
      </c>
    </row>
    <row r="499" spans="1:1" ht="45">
      <c r="A499" s="1137" t="s">
        <v>2108</v>
      </c>
    </row>
    <row r="500" spans="1:1" ht="15">
      <c r="A500" s="1152" t="s">
        <v>1633</v>
      </c>
    </row>
    <row r="501" spans="1:1" ht="30">
      <c r="A501" s="1155" t="s">
        <v>2109</v>
      </c>
    </row>
    <row r="502" spans="1:1" ht="15">
      <c r="A502" s="1152" t="s">
        <v>1633</v>
      </c>
    </row>
    <row r="503" spans="1:1" ht="60">
      <c r="A503" s="1155" t="s">
        <v>2110</v>
      </c>
    </row>
    <row r="504" spans="1:1" ht="15">
      <c r="A504" s="1151" t="s">
        <v>1633</v>
      </c>
    </row>
    <row r="505" spans="1:1" ht="15">
      <c r="A505" s="1139" t="s">
        <v>2111</v>
      </c>
    </row>
    <row r="506" spans="1:1" ht="15">
      <c r="A506" s="1155" t="s">
        <v>2112</v>
      </c>
    </row>
    <row r="507" spans="1:1" ht="45">
      <c r="A507" s="1137" t="s">
        <v>2113</v>
      </c>
    </row>
    <row r="508" spans="1:1" ht="15">
      <c r="A508" s="1183" t="s">
        <v>1633</v>
      </c>
    </row>
    <row r="509" spans="1:1" ht="75">
      <c r="A509" s="1137" t="s">
        <v>2114</v>
      </c>
    </row>
    <row r="510" spans="1:1" ht="15">
      <c r="A510" s="1183" t="s">
        <v>1633</v>
      </c>
    </row>
    <row r="511" spans="1:1" ht="45">
      <c r="A511" s="1137" t="s">
        <v>2115</v>
      </c>
    </row>
    <row r="512" spans="1:1" ht="15">
      <c r="A512" s="1183" t="s">
        <v>1633</v>
      </c>
    </row>
    <row r="513" spans="1:1" ht="75">
      <c r="A513" s="1137" t="s">
        <v>2116</v>
      </c>
    </row>
    <row r="514" spans="1:1" ht="15">
      <c r="A514" s="1151" t="s">
        <v>1633</v>
      </c>
    </row>
    <row r="515" spans="1:1" ht="45">
      <c r="A515" s="1137" t="s">
        <v>2117</v>
      </c>
    </row>
    <row r="516" spans="1:1" ht="15">
      <c r="A516" s="1151" t="s">
        <v>1633</v>
      </c>
    </row>
    <row r="517" spans="1:1" ht="15">
      <c r="A517" s="1153" t="s">
        <v>2118</v>
      </c>
    </row>
    <row r="518" spans="1:1" ht="45">
      <c r="A518" s="1137" t="s">
        <v>2119</v>
      </c>
    </row>
    <row r="519" spans="1:1" ht="15.6">
      <c r="A519" s="1152" t="s">
        <v>2120</v>
      </c>
    </row>
    <row r="520" spans="1:1" ht="15">
      <c r="A520" s="1137" t="s">
        <v>2121</v>
      </c>
    </row>
    <row r="521" spans="1:1" ht="30">
      <c r="A521" s="1137" t="s">
        <v>2122</v>
      </c>
    </row>
    <row r="522" spans="1:1" ht="15">
      <c r="A522" s="1156" t="s">
        <v>2123</v>
      </c>
    </row>
    <row r="523" spans="1:1" ht="15">
      <c r="A523" s="1156" t="s">
        <v>2124</v>
      </c>
    </row>
    <row r="524" spans="1:1" ht="15">
      <c r="A524" s="1156" t="s">
        <v>2125</v>
      </c>
    </row>
    <row r="525" spans="1:1" ht="15">
      <c r="A525" s="1156" t="s">
        <v>2126</v>
      </c>
    </row>
    <row r="526" spans="1:1" ht="30">
      <c r="A526" s="1137" t="s">
        <v>2127</v>
      </c>
    </row>
    <row r="527" spans="1:1" ht="30">
      <c r="A527" s="1137" t="s">
        <v>2128</v>
      </c>
    </row>
    <row r="528" spans="1:1" ht="15">
      <c r="A528" s="1184" t="s">
        <v>1633</v>
      </c>
    </row>
    <row r="529" spans="1:1" ht="15.6">
      <c r="A529" s="1152" t="s">
        <v>2129</v>
      </c>
    </row>
    <row r="530" spans="1:1" ht="30">
      <c r="A530" s="1137" t="s">
        <v>2130</v>
      </c>
    </row>
    <row r="531" spans="1:1" ht="60">
      <c r="A531" s="1137" t="s">
        <v>2131</v>
      </c>
    </row>
    <row r="532" spans="1:1" ht="60">
      <c r="A532" s="1137" t="s">
        <v>2132</v>
      </c>
    </row>
    <row r="533" spans="1:1" ht="15">
      <c r="A533" s="1184" t="s">
        <v>1633</v>
      </c>
    </row>
    <row r="534" spans="1:1" ht="15">
      <c r="A534" s="1151" t="s">
        <v>1633</v>
      </c>
    </row>
    <row r="535" spans="1:1" ht="15">
      <c r="A535" s="1153" t="s">
        <v>2133</v>
      </c>
    </row>
    <row r="536" spans="1:1" ht="60">
      <c r="A536" s="1141" t="s">
        <v>2134</v>
      </c>
    </row>
    <row r="537" spans="1:1" ht="15">
      <c r="A537" s="1154" t="s">
        <v>1633</v>
      </c>
    </row>
    <row r="538" spans="1:1" ht="15">
      <c r="A538" s="1151" t="s">
        <v>1633</v>
      </c>
    </row>
    <row r="539" spans="1:1" ht="45">
      <c r="A539" s="1155" t="s">
        <v>2135</v>
      </c>
    </row>
    <row r="540" spans="1:1" ht="15">
      <c r="A540" s="1151" t="s">
        <v>1633</v>
      </c>
    </row>
    <row r="541" spans="1:1" ht="15">
      <c r="A541" s="1186" t="s">
        <v>1633</v>
      </c>
    </row>
    <row r="542" spans="1:1" ht="15">
      <c r="A542" s="1138" t="s">
        <v>2136</v>
      </c>
    </row>
    <row r="543" spans="1:1" ht="15">
      <c r="A543" s="1139" t="s">
        <v>2137</v>
      </c>
    </row>
    <row r="544" spans="1:1" ht="60">
      <c r="A544" s="1137" t="s">
        <v>2138</v>
      </c>
    </row>
    <row r="545" spans="1:9" ht="30">
      <c r="A545" s="1155" t="s">
        <v>2139</v>
      </c>
    </row>
    <row r="546" spans="1:9" ht="45">
      <c r="A546" s="1155" t="s">
        <v>2140</v>
      </c>
    </row>
    <row r="547" spans="1:9" ht="45">
      <c r="A547" s="1155" t="s">
        <v>2141</v>
      </c>
    </row>
    <row r="548" spans="1:9" ht="15">
      <c r="A548" s="1151" t="s">
        <v>1633</v>
      </c>
    </row>
    <row r="549" spans="1:9" ht="15">
      <c r="A549" s="1139" t="s">
        <v>2142</v>
      </c>
    </row>
    <row r="550" spans="1:9" ht="15">
      <c r="A550" s="1141" t="s">
        <v>2143</v>
      </c>
    </row>
    <row r="551" spans="1:9" ht="45">
      <c r="A551" s="1137" t="s">
        <v>2144</v>
      </c>
    </row>
    <row r="552" spans="1:9" ht="15">
      <c r="A552" s="1183" t="s">
        <v>1633</v>
      </c>
    </row>
    <row r="553" spans="1:9" ht="45">
      <c r="A553" s="1137" t="s">
        <v>2145</v>
      </c>
    </row>
    <row r="554" spans="1:9" ht="15">
      <c r="A554" s="1183" t="s">
        <v>1633</v>
      </c>
    </row>
    <row r="555" spans="1:9" ht="75">
      <c r="A555" s="1137" t="s">
        <v>2146</v>
      </c>
    </row>
    <row r="556" spans="1:9" ht="15">
      <c r="A556" s="1151" t="s">
        <v>1633</v>
      </c>
    </row>
    <row r="557" spans="1:9" ht="45">
      <c r="A557" s="1137" t="s">
        <v>2147</v>
      </c>
    </row>
    <row r="558" spans="1:9" ht="15">
      <c r="A558" s="1151" t="s">
        <v>1633</v>
      </c>
    </row>
    <row r="559" spans="1:9" ht="30">
      <c r="A559" s="1137" t="s">
        <v>2148</v>
      </c>
      <c r="B559" s="1137" t="s">
        <v>2149</v>
      </c>
      <c r="C559" s="1137" t="s">
        <v>2150</v>
      </c>
      <c r="D559" s="1137" t="s">
        <v>2151</v>
      </c>
      <c r="E559" s="1137" t="s">
        <v>2152</v>
      </c>
      <c r="F559" s="1137" t="s">
        <v>2153</v>
      </c>
      <c r="G559" s="1137" t="s">
        <v>2154</v>
      </c>
      <c r="H559" s="1137" t="s">
        <v>2149</v>
      </c>
      <c r="I559" s="1137" t="s">
        <v>2155</v>
      </c>
    </row>
    <row r="560" spans="1:9" ht="45">
      <c r="A560" s="1137" t="s">
        <v>2156</v>
      </c>
    </row>
    <row r="561" spans="1:1" ht="15">
      <c r="A561" s="1136" t="s">
        <v>1633</v>
      </c>
    </row>
    <row r="562" spans="1:1" ht="15">
      <c r="A562" s="1136" t="s">
        <v>1633</v>
      </c>
    </row>
    <row r="563" spans="1:1" ht="15">
      <c r="A563" s="1139" t="s">
        <v>2157</v>
      </c>
    </row>
    <row r="564" spans="1:1" ht="90">
      <c r="A564" s="1155" t="s">
        <v>2158</v>
      </c>
    </row>
    <row r="565" spans="1:1" ht="30">
      <c r="A565" s="1137" t="s">
        <v>2159</v>
      </c>
    </row>
    <row r="566" spans="1:1" ht="30">
      <c r="A566" s="1137" t="s">
        <v>2160</v>
      </c>
    </row>
    <row r="567" spans="1:1" ht="15">
      <c r="A567" s="1136" t="s">
        <v>1633</v>
      </c>
    </row>
    <row r="568" spans="1:1" ht="30">
      <c r="A568" s="1155" t="s">
        <v>2161</v>
      </c>
    </row>
    <row r="569" spans="1:1" ht="15">
      <c r="A569" s="1151" t="s">
        <v>1633</v>
      </c>
    </row>
    <row r="570" spans="1:1" ht="15">
      <c r="A570" s="1151" t="s">
        <v>1633</v>
      </c>
    </row>
    <row r="571" spans="1:1" ht="30">
      <c r="A571" s="1155" t="s">
        <v>2162</v>
      </c>
    </row>
    <row r="572" spans="1:1" ht="15">
      <c r="A572" s="1184" t="s">
        <v>2163</v>
      </c>
    </row>
    <row r="573" spans="1:1" ht="15">
      <c r="A573" s="1151" t="s">
        <v>1633</v>
      </c>
    </row>
    <row r="574" spans="1:1" ht="45">
      <c r="A574" s="1155" t="s">
        <v>2164</v>
      </c>
    </row>
    <row r="575" spans="1:1" ht="15">
      <c r="A575" s="1151" t="s">
        <v>1633</v>
      </c>
    </row>
    <row r="576" spans="1:1" ht="90">
      <c r="A576" s="1155" t="s">
        <v>2165</v>
      </c>
    </row>
    <row r="577" spans="1:1" ht="15">
      <c r="A577" s="1151" t="s">
        <v>1633</v>
      </c>
    </row>
    <row r="578" spans="1:1" ht="15">
      <c r="A578" s="1184" t="s">
        <v>1633</v>
      </c>
    </row>
    <row r="579" spans="1:1" ht="45">
      <c r="A579" s="1155" t="s">
        <v>2166</v>
      </c>
    </row>
    <row r="580" spans="1:1" ht="15">
      <c r="A580" s="1151" t="s">
        <v>1633</v>
      </c>
    </row>
    <row r="581" spans="1:1" ht="60">
      <c r="A581" s="1155" t="s">
        <v>2167</v>
      </c>
    </row>
    <row r="582" spans="1:1" ht="15">
      <c r="A582" s="1136" t="s">
        <v>1633</v>
      </c>
    </row>
    <row r="583" spans="1:1" ht="75">
      <c r="A583" s="1155" t="s">
        <v>2168</v>
      </c>
    </row>
    <row r="584" spans="1:1" ht="15">
      <c r="A584" s="1139" t="s">
        <v>2169</v>
      </c>
    </row>
    <row r="585" spans="1:1" ht="45">
      <c r="A585" s="1137" t="s">
        <v>2119</v>
      </c>
    </row>
    <row r="586" spans="1:1" ht="15">
      <c r="A586" s="1152" t="s">
        <v>2170</v>
      </c>
    </row>
    <row r="587" spans="1:1" ht="15">
      <c r="A587" s="1137" t="s">
        <v>2171</v>
      </c>
    </row>
    <row r="588" spans="1:1" ht="30">
      <c r="A588" s="1137" t="s">
        <v>2172</v>
      </c>
    </row>
    <row r="589" spans="1:1" ht="15">
      <c r="A589" s="1156" t="s">
        <v>2123</v>
      </c>
    </row>
    <row r="590" spans="1:1" ht="15">
      <c r="A590" s="1156" t="s">
        <v>2124</v>
      </c>
    </row>
    <row r="591" spans="1:1" ht="15">
      <c r="A591" s="1156" t="s">
        <v>2125</v>
      </c>
    </row>
    <row r="592" spans="1:1" ht="15">
      <c r="A592" s="1156" t="s">
        <v>2126</v>
      </c>
    </row>
    <row r="593" spans="1:2" ht="30">
      <c r="A593" s="1137" t="s">
        <v>2173</v>
      </c>
    </row>
    <row r="594" spans="1:2" ht="30">
      <c r="A594" s="1137" t="s">
        <v>2174</v>
      </c>
    </row>
    <row r="595" spans="1:2" ht="15">
      <c r="A595" s="1152" t="s">
        <v>1633</v>
      </c>
    </row>
    <row r="596" spans="1:2" ht="15">
      <c r="A596" s="1138" t="s">
        <v>2175</v>
      </c>
    </row>
    <row r="597" spans="1:2" ht="15">
      <c r="A597" s="1139" t="s">
        <v>2176</v>
      </c>
    </row>
    <row r="598" spans="1:2" ht="30">
      <c r="A598" s="1137" t="s">
        <v>2177</v>
      </c>
    </row>
    <row r="599" spans="1:2" ht="45">
      <c r="A599" s="1155" t="s">
        <v>2178</v>
      </c>
    </row>
    <row r="600" spans="1:2" ht="30">
      <c r="A600" s="1155" t="s">
        <v>2179</v>
      </c>
    </row>
    <row r="601" spans="1:2" ht="30">
      <c r="A601" s="1137" t="s">
        <v>2180</v>
      </c>
    </row>
    <row r="602" spans="1:2" ht="15">
      <c r="A602" s="1137" t="s">
        <v>2181</v>
      </c>
    </row>
    <row r="603" spans="1:2" ht="45">
      <c r="A603" s="1155" t="s">
        <v>2182</v>
      </c>
    </row>
    <row r="604" spans="1:2" ht="15">
      <c r="A604" s="1185" t="s">
        <v>1633</v>
      </c>
    </row>
    <row r="605" spans="1:2" ht="15">
      <c r="A605" s="1139" t="s">
        <v>2183</v>
      </c>
    </row>
    <row r="606" spans="1:2" ht="15">
      <c r="A606" s="1148" t="s">
        <v>1633</v>
      </c>
      <c r="B606" s="1136" t="s">
        <v>2184</v>
      </c>
    </row>
    <row r="607" spans="1:2" ht="30">
      <c r="A607" s="1137" t="s">
        <v>2185</v>
      </c>
    </row>
    <row r="608" spans="1:2" ht="15">
      <c r="A608" s="1137" t="s">
        <v>2186</v>
      </c>
    </row>
    <row r="609" spans="1:1" ht="15">
      <c r="A609" s="1184" t="s">
        <v>1633</v>
      </c>
    </row>
    <row r="610" spans="1:1" ht="15">
      <c r="A610" s="1139" t="s">
        <v>2187</v>
      </c>
    </row>
    <row r="611" spans="1:1" ht="30">
      <c r="A611" s="1137" t="s">
        <v>2188</v>
      </c>
    </row>
    <row r="612" spans="1:1" ht="30">
      <c r="A612" s="1137" t="s">
        <v>2189</v>
      </c>
    </row>
    <row r="613" spans="1:1" ht="15">
      <c r="A613" s="1151" t="s">
        <v>1633</v>
      </c>
    </row>
    <row r="614" spans="1:1" ht="15">
      <c r="A614" s="1139" t="s">
        <v>2190</v>
      </c>
    </row>
    <row r="615" spans="1:1" ht="30">
      <c r="A615" s="1137" t="s">
        <v>2191</v>
      </c>
    </row>
    <row r="616" spans="1:1" ht="30">
      <c r="A616" s="1137" t="s">
        <v>2192</v>
      </c>
    </row>
    <row r="617" spans="1:1" ht="15">
      <c r="A617" s="1136" t="s">
        <v>1633</v>
      </c>
    </row>
    <row r="618" spans="1:1" ht="15">
      <c r="A618" s="1139" t="s">
        <v>2193</v>
      </c>
    </row>
    <row r="619" spans="1:1" ht="45">
      <c r="A619" s="1137" t="s">
        <v>2194</v>
      </c>
    </row>
    <row r="620" spans="1:1" ht="60">
      <c r="A620" s="1137" t="s">
        <v>2195</v>
      </c>
    </row>
    <row r="621" spans="1:1" ht="15">
      <c r="A621" s="1136" t="s">
        <v>1633</v>
      </c>
    </row>
    <row r="622" spans="1:1" ht="15">
      <c r="A622" s="1139" t="s">
        <v>2196</v>
      </c>
    </row>
    <row r="623" spans="1:1" ht="30">
      <c r="A623" s="1141" t="s">
        <v>2197</v>
      </c>
    </row>
    <row r="624" spans="1:1" ht="15">
      <c r="A624" s="1137" t="s">
        <v>2198</v>
      </c>
    </row>
    <row r="625" spans="1:1" ht="45">
      <c r="A625" s="1137" t="s">
        <v>2199</v>
      </c>
    </row>
    <row r="626" spans="1:1" ht="15">
      <c r="A626" s="1184" t="s">
        <v>1633</v>
      </c>
    </row>
    <row r="627" spans="1:1" ht="60">
      <c r="A627" s="1137" t="s">
        <v>2200</v>
      </c>
    </row>
    <row r="628" spans="1:1" ht="15">
      <c r="A628" s="1151" t="s">
        <v>1497</v>
      </c>
    </row>
    <row r="629" spans="1:1" ht="75">
      <c r="A629" s="1137" t="s">
        <v>2201</v>
      </c>
    </row>
    <row r="630" spans="1:1" ht="15">
      <c r="A630" s="1184" t="s">
        <v>1633</v>
      </c>
    </row>
    <row r="631" spans="1:1" ht="15">
      <c r="A631" s="1137" t="s">
        <v>2202</v>
      </c>
    </row>
    <row r="632" spans="1:1" ht="15">
      <c r="A632" s="1151" t="s">
        <v>1633</v>
      </c>
    </row>
    <row r="633" spans="1:1" ht="15">
      <c r="A633" s="1187" t="s">
        <v>2203</v>
      </c>
    </row>
    <row r="634" spans="1:1" ht="30">
      <c r="A634" s="1187" t="s">
        <v>2204</v>
      </c>
    </row>
    <row r="635" spans="1:1" ht="30">
      <c r="A635" s="1187" t="s">
        <v>2205</v>
      </c>
    </row>
    <row r="636" spans="1:1" ht="15">
      <c r="A636" s="1184" t="s">
        <v>1633</v>
      </c>
    </row>
    <row r="637" spans="1:1" ht="30">
      <c r="A637" s="1137" t="s">
        <v>2206</v>
      </c>
    </row>
    <row r="638" spans="1:1" ht="15">
      <c r="A638" s="1184" t="s">
        <v>1633</v>
      </c>
    </row>
    <row r="639" spans="1:1" ht="30">
      <c r="A639" s="1137" t="s">
        <v>2207</v>
      </c>
    </row>
    <row r="640" spans="1:1" ht="15">
      <c r="A640" s="1151" t="s">
        <v>1633</v>
      </c>
    </row>
    <row r="641" spans="1:2" ht="30">
      <c r="A641" s="1137" t="s">
        <v>2208</v>
      </c>
    </row>
    <row r="643" spans="1:2">
      <c r="A643" s="1188" t="s">
        <v>1633</v>
      </c>
    </row>
    <row r="644" spans="1:2" ht="19.8">
      <c r="A644" s="1189" t="s">
        <v>2209</v>
      </c>
    </row>
    <row r="645" spans="1:2" ht="15.6">
      <c r="A645" s="1190" t="s">
        <v>2210</v>
      </c>
      <c r="B645" s="1190" t="s">
        <v>2211</v>
      </c>
    </row>
    <row r="646" spans="1:2" ht="43.2">
      <c r="A646" s="1191" t="s">
        <v>2212</v>
      </c>
      <c r="B646" s="1192" t="s">
        <v>2213</v>
      </c>
    </row>
    <row r="647" spans="1:2" ht="32.4">
      <c r="A647" s="1191" t="s">
        <v>2214</v>
      </c>
      <c r="B647" s="1192" t="s">
        <v>2215</v>
      </c>
    </row>
    <row r="648" spans="1:2" ht="86.4">
      <c r="A648" s="1191" t="s">
        <v>2216</v>
      </c>
      <c r="B648" s="1193" t="s">
        <v>2217</v>
      </c>
    </row>
    <row r="649" spans="1:2">
      <c r="A649" s="1232" t="s">
        <v>2218</v>
      </c>
      <c r="B649" s="1193" t="s">
        <v>2219</v>
      </c>
    </row>
    <row r="650" spans="1:2">
      <c r="A650" s="1232"/>
      <c r="B650" s="1194" t="s">
        <v>2220</v>
      </c>
    </row>
    <row r="651" spans="1:2" ht="21.6">
      <c r="A651" s="1232"/>
      <c r="B651" s="1193" t="s">
        <v>2221</v>
      </c>
    </row>
    <row r="652" spans="1:2" ht="32.4">
      <c r="A652" s="1191" t="s">
        <v>2222</v>
      </c>
      <c r="B652" s="1192" t="s">
        <v>2223</v>
      </c>
    </row>
    <row r="653" spans="1:2" ht="21.6">
      <c r="A653" s="1191" t="s">
        <v>2224</v>
      </c>
      <c r="B653" s="1193" t="s">
        <v>2225</v>
      </c>
    </row>
    <row r="654" spans="1:2" ht="32.4">
      <c r="A654" s="1191" t="s">
        <v>2226</v>
      </c>
      <c r="B654" s="1192" t="s">
        <v>2227</v>
      </c>
    </row>
    <row r="655" spans="1:2" ht="32.4">
      <c r="A655" s="1191" t="s">
        <v>2228</v>
      </c>
      <c r="B655" s="1193" t="s">
        <v>2229</v>
      </c>
    </row>
    <row r="656" spans="1:2" ht="43.2">
      <c r="A656" s="1191" t="s">
        <v>2230</v>
      </c>
      <c r="B656" s="1193" t="s">
        <v>2231</v>
      </c>
    </row>
    <row r="657" spans="1:2" ht="21.6">
      <c r="A657" s="1191" t="s">
        <v>2232</v>
      </c>
      <c r="B657" s="1193" t="s">
        <v>2233</v>
      </c>
    </row>
    <row r="658" spans="1:2" ht="21.6">
      <c r="A658" s="1191" t="s">
        <v>2234</v>
      </c>
      <c r="B658" s="1192" t="s">
        <v>2235</v>
      </c>
    </row>
    <row r="659" spans="1:2" ht="21.6">
      <c r="A659" s="1195" t="s">
        <v>2236</v>
      </c>
      <c r="B659" s="1193" t="s">
        <v>2237</v>
      </c>
    </row>
    <row r="660" spans="1:2" ht="32.4">
      <c r="A660" s="1191" t="s">
        <v>2238</v>
      </c>
      <c r="B660" s="1192" t="s">
        <v>2239</v>
      </c>
    </row>
    <row r="661" spans="1:2">
      <c r="A661" s="1196" t="s">
        <v>2240</v>
      </c>
    </row>
    <row r="662" spans="1:2" ht="21.6">
      <c r="A662" s="1148"/>
      <c r="B662" s="1193" t="s">
        <v>2241</v>
      </c>
    </row>
    <row r="663" spans="1:2" ht="21.6">
      <c r="A663" s="1191" t="s">
        <v>2242</v>
      </c>
      <c r="B663" s="1193" t="s">
        <v>2243</v>
      </c>
    </row>
    <row r="664" spans="1:2">
      <c r="A664" s="1191" t="s">
        <v>2244</v>
      </c>
      <c r="B664" s="1193" t="s">
        <v>2245</v>
      </c>
    </row>
    <row r="665" spans="1:2" ht="32.4">
      <c r="A665" s="1191" t="s">
        <v>2246</v>
      </c>
      <c r="B665" s="1192" t="s">
        <v>2247</v>
      </c>
    </row>
    <row r="666" spans="1:2">
      <c r="A666" s="1191" t="s">
        <v>2248</v>
      </c>
      <c r="B666" s="1193" t="s">
        <v>2249</v>
      </c>
    </row>
    <row r="667" spans="1:2">
      <c r="A667" s="1191" t="s">
        <v>2250</v>
      </c>
      <c r="B667" s="1193" t="s">
        <v>2251</v>
      </c>
    </row>
    <row r="668" spans="1:2" ht="147.6" customHeight="1">
      <c r="A668" s="1191" t="s">
        <v>2252</v>
      </c>
      <c r="B668" s="1237" t="s">
        <v>2254</v>
      </c>
    </row>
    <row r="669" spans="1:2">
      <c r="A669" s="1191" t="s">
        <v>2253</v>
      </c>
      <c r="B669" s="1237"/>
    </row>
    <row r="670" spans="1:2" ht="32.4">
      <c r="A670" s="1195" t="s">
        <v>2255</v>
      </c>
      <c r="B670" s="1193" t="s">
        <v>2256</v>
      </c>
    </row>
    <row r="671" spans="1:2">
      <c r="A671" s="1191" t="s">
        <v>2257</v>
      </c>
      <c r="B671" s="1193" t="s">
        <v>2258</v>
      </c>
    </row>
    <row r="672" spans="1:2" ht="43.2">
      <c r="A672" s="1191" t="s">
        <v>2259</v>
      </c>
      <c r="B672" s="1192" t="s">
        <v>2260</v>
      </c>
    </row>
    <row r="673" spans="1:2" ht="32.4">
      <c r="A673" s="1191" t="s">
        <v>2261</v>
      </c>
      <c r="B673" s="1193" t="s">
        <v>2262</v>
      </c>
    </row>
    <row r="674" spans="1:2" ht="15">
      <c r="A674" s="1136"/>
    </row>
    <row r="675" spans="1:2" ht="54">
      <c r="A675" s="1191" t="s">
        <v>2263</v>
      </c>
      <c r="B675" s="1192" t="s">
        <v>2264</v>
      </c>
    </row>
    <row r="676" spans="1:2" ht="21.6">
      <c r="A676" s="1191" t="s">
        <v>2265</v>
      </c>
      <c r="B676" s="1193" t="s">
        <v>2266</v>
      </c>
    </row>
    <row r="677" spans="1:2" ht="54">
      <c r="A677" s="1191" t="s">
        <v>2267</v>
      </c>
      <c r="B677" s="1192" t="s">
        <v>2268</v>
      </c>
    </row>
    <row r="678" spans="1:2">
      <c r="A678" s="1232" t="s">
        <v>2269</v>
      </c>
      <c r="B678" s="1193" t="s">
        <v>2270</v>
      </c>
    </row>
    <row r="679" spans="1:2" ht="43.2">
      <c r="A679" s="1232"/>
      <c r="B679" s="1192" t="s">
        <v>2271</v>
      </c>
    </row>
    <row r="680" spans="1:2" ht="32.4">
      <c r="A680" s="1232"/>
      <c r="B680" s="1192" t="s">
        <v>2272</v>
      </c>
    </row>
    <row r="681" spans="1:2" ht="43.2">
      <c r="A681" s="1191" t="s">
        <v>2273</v>
      </c>
      <c r="B681" s="1193" t="s">
        <v>2274</v>
      </c>
    </row>
    <row r="682" spans="1:2" ht="43.2">
      <c r="A682" s="1232" t="s">
        <v>2275</v>
      </c>
      <c r="B682" s="1193" t="s">
        <v>2276</v>
      </c>
    </row>
    <row r="683" spans="1:2" ht="21.6">
      <c r="A683" s="1232"/>
      <c r="B683" s="1193" t="s">
        <v>2277</v>
      </c>
    </row>
    <row r="684" spans="1:2" ht="32.4">
      <c r="A684" s="1232"/>
      <c r="B684" s="1193" t="s">
        <v>2278</v>
      </c>
    </row>
    <row r="685" spans="1:2" ht="21.6">
      <c r="A685" s="1232"/>
      <c r="B685" s="1193" t="s">
        <v>2279</v>
      </c>
    </row>
    <row r="686" spans="1:2" ht="54">
      <c r="A686" s="1191" t="s">
        <v>2280</v>
      </c>
      <c r="B686" s="1192" t="s">
        <v>2281</v>
      </c>
    </row>
    <row r="687" spans="1:2" ht="21.6">
      <c r="A687" s="1191" t="s">
        <v>2282</v>
      </c>
      <c r="B687" s="1193" t="s">
        <v>2283</v>
      </c>
    </row>
    <row r="688" spans="1:2" ht="43.2">
      <c r="A688" s="1232" t="s">
        <v>2284</v>
      </c>
      <c r="B688" s="1193" t="s">
        <v>2285</v>
      </c>
    </row>
    <row r="689" spans="1:2" ht="64.8">
      <c r="A689" s="1232"/>
      <c r="B689" s="1193" t="s">
        <v>2286</v>
      </c>
    </row>
    <row r="690" spans="1:2">
      <c r="A690" s="1232"/>
      <c r="B690" s="1193" t="s">
        <v>2287</v>
      </c>
    </row>
    <row r="691" spans="1:2" ht="21.6">
      <c r="A691" s="1191" t="s">
        <v>2288</v>
      </c>
      <c r="B691" s="1193" t="s">
        <v>2289</v>
      </c>
    </row>
    <row r="692" spans="1:2" ht="32.4">
      <c r="A692" s="1191" t="s">
        <v>2290</v>
      </c>
      <c r="B692" s="1192" t="s">
        <v>2291</v>
      </c>
    </row>
    <row r="693" spans="1:2" ht="32.4">
      <c r="A693" s="1191" t="s">
        <v>2292</v>
      </c>
      <c r="B693" s="1193" t="s">
        <v>2293</v>
      </c>
    </row>
    <row r="694" spans="1:2">
      <c r="A694" s="1191" t="s">
        <v>2294</v>
      </c>
      <c r="B694" s="1193" t="s">
        <v>2295</v>
      </c>
    </row>
    <row r="695" spans="1:2" ht="32.4">
      <c r="A695" s="1191" t="s">
        <v>2296</v>
      </c>
      <c r="B695" s="1192" t="s">
        <v>2297</v>
      </c>
    </row>
    <row r="696" spans="1:2" ht="86.4">
      <c r="A696" s="1191" t="s">
        <v>2298</v>
      </c>
      <c r="B696" s="1193" t="s">
        <v>2299</v>
      </c>
    </row>
    <row r="697" spans="1:2" ht="43.2">
      <c r="A697" s="1191" t="s">
        <v>2300</v>
      </c>
      <c r="B697" s="1192" t="s">
        <v>2301</v>
      </c>
    </row>
    <row r="698" spans="1:2" ht="21.6">
      <c r="A698" s="1191" t="s">
        <v>2302</v>
      </c>
      <c r="B698" s="1192" t="s">
        <v>2303</v>
      </c>
    </row>
    <row r="699" spans="1:2" ht="15">
      <c r="A699" s="1136"/>
    </row>
    <row r="700" spans="1:2" ht="43.2">
      <c r="A700" s="1191" t="s">
        <v>2304</v>
      </c>
      <c r="B700" s="1193" t="s">
        <v>2305</v>
      </c>
    </row>
    <row r="701" spans="1:2" ht="21.6">
      <c r="A701" s="1191" t="s">
        <v>2306</v>
      </c>
      <c r="B701" s="1193" t="s">
        <v>2307</v>
      </c>
    </row>
    <row r="702" spans="1:2" ht="21.6">
      <c r="A702" s="1191" t="s">
        <v>2308</v>
      </c>
      <c r="B702" s="1193" t="s">
        <v>2309</v>
      </c>
    </row>
    <row r="703" spans="1:2" ht="21.6">
      <c r="A703" s="1191" t="s">
        <v>2310</v>
      </c>
      <c r="B703" s="1193" t="s">
        <v>2311</v>
      </c>
    </row>
    <row r="704" spans="1:2" ht="32.4">
      <c r="A704" s="1191" t="s">
        <v>2312</v>
      </c>
      <c r="B704" s="1193" t="s">
        <v>2313</v>
      </c>
    </row>
    <row r="705" spans="1:2" ht="21.6">
      <c r="A705" s="1191" t="s">
        <v>2314</v>
      </c>
      <c r="B705" s="1193" t="s">
        <v>2315</v>
      </c>
    </row>
    <row r="706" spans="1:2">
      <c r="A706" s="1232" t="s">
        <v>2316</v>
      </c>
      <c r="B706" s="1193" t="s">
        <v>2317</v>
      </c>
    </row>
    <row r="707" spans="1:2" ht="32.4">
      <c r="A707" s="1232"/>
      <c r="B707" s="1193" t="s">
        <v>2318</v>
      </c>
    </row>
    <row r="708" spans="1:2" ht="21.6">
      <c r="A708" s="1232"/>
      <c r="B708" s="1193" t="s">
        <v>2319</v>
      </c>
    </row>
    <row r="709" spans="1:2" ht="43.2">
      <c r="A709" s="1191" t="s">
        <v>2320</v>
      </c>
      <c r="B709" s="1193" t="s">
        <v>2321</v>
      </c>
    </row>
    <row r="710" spans="1:2" ht="21.6">
      <c r="A710" s="1191" t="s">
        <v>2322</v>
      </c>
      <c r="B710" s="1193" t="s">
        <v>2323</v>
      </c>
    </row>
    <row r="711" spans="1:2" ht="54">
      <c r="A711" s="1232" t="s">
        <v>2324</v>
      </c>
      <c r="B711" s="1193" t="s">
        <v>2325</v>
      </c>
    </row>
    <row r="712" spans="1:2" ht="64.8">
      <c r="A712" s="1232"/>
      <c r="B712" s="1193" t="s">
        <v>2326</v>
      </c>
    </row>
    <row r="713" spans="1:2" ht="43.2">
      <c r="A713" s="1232" t="s">
        <v>2327</v>
      </c>
      <c r="B713" s="1193" t="s">
        <v>2328</v>
      </c>
    </row>
    <row r="714" spans="1:2" ht="32.4">
      <c r="A714" s="1232"/>
      <c r="B714" s="1193" t="s">
        <v>2329</v>
      </c>
    </row>
    <row r="715" spans="1:2" ht="32.4">
      <c r="A715" s="1232"/>
      <c r="B715" s="1193" t="s">
        <v>2330</v>
      </c>
    </row>
    <row r="716" spans="1:2" ht="32.4">
      <c r="A716" s="1191" t="s">
        <v>2331</v>
      </c>
      <c r="B716" s="1192" t="s">
        <v>2332</v>
      </c>
    </row>
    <row r="717" spans="1:2">
      <c r="A717" s="1191" t="s">
        <v>2333</v>
      </c>
      <c r="B717" s="1193" t="s">
        <v>2334</v>
      </c>
    </row>
    <row r="718" spans="1:2" ht="43.2">
      <c r="A718" s="1191" t="s">
        <v>2335</v>
      </c>
      <c r="B718" s="1193" t="s">
        <v>2336</v>
      </c>
    </row>
    <row r="719" spans="1:2" ht="32.4">
      <c r="A719" s="1191" t="s">
        <v>2337</v>
      </c>
      <c r="B719" s="1193" t="s">
        <v>2338</v>
      </c>
    </row>
    <row r="720" spans="1:2" ht="54">
      <c r="A720" s="1191" t="s">
        <v>2339</v>
      </c>
      <c r="B720" s="1192" t="s">
        <v>2340</v>
      </c>
    </row>
    <row r="721" spans="1:3" ht="21.6">
      <c r="A721" s="1191" t="s">
        <v>2341</v>
      </c>
      <c r="B721" s="1193" t="s">
        <v>2342</v>
      </c>
    </row>
    <row r="722" spans="1:3" ht="32.4">
      <c r="A722" s="1191" t="s">
        <v>2343</v>
      </c>
      <c r="B722" s="1192" t="s">
        <v>2344</v>
      </c>
    </row>
    <row r="723" spans="1:3" ht="32.4">
      <c r="A723" s="1191" t="s">
        <v>2345</v>
      </c>
      <c r="B723" s="1193" t="s">
        <v>2346</v>
      </c>
    </row>
    <row r="724" spans="1:3" ht="43.2">
      <c r="A724" s="1191" t="s">
        <v>2347</v>
      </c>
      <c r="B724" s="1192" t="s">
        <v>2348</v>
      </c>
    </row>
    <row r="725" spans="1:3" ht="32.4">
      <c r="A725" s="1191" t="s">
        <v>2349</v>
      </c>
      <c r="B725" s="1193" t="s">
        <v>2350</v>
      </c>
    </row>
    <row r="726" spans="1:3" ht="15">
      <c r="A726" s="1136"/>
    </row>
    <row r="727" spans="1:3">
      <c r="A727" s="1232" t="s">
        <v>2351</v>
      </c>
      <c r="B727" s="1193" t="s">
        <v>2352</v>
      </c>
      <c r="C727" s="1239"/>
    </row>
    <row r="728" spans="1:3">
      <c r="A728" s="1232"/>
      <c r="B728" s="1193" t="s">
        <v>2353</v>
      </c>
      <c r="C728" s="1239"/>
    </row>
    <row r="729" spans="1:3" ht="21.6">
      <c r="A729" s="1232"/>
      <c r="B729" s="1193" t="s">
        <v>2354</v>
      </c>
      <c r="C729" s="1239"/>
    </row>
    <row r="730" spans="1:3" ht="32.4">
      <c r="A730" s="1232"/>
      <c r="B730" s="1193" t="s">
        <v>2355</v>
      </c>
      <c r="C730" s="1239"/>
    </row>
    <row r="731" spans="1:3">
      <c r="A731" s="1232"/>
      <c r="B731" s="1193" t="s">
        <v>2356</v>
      </c>
      <c r="C731" s="1239"/>
    </row>
    <row r="732" spans="1:3" ht="32.4">
      <c r="A732" s="1232" t="s">
        <v>2357</v>
      </c>
      <c r="B732" s="1193" t="s">
        <v>2358</v>
      </c>
      <c r="C732" s="1239"/>
    </row>
    <row r="733" spans="1:3" ht="75.599999999999994">
      <c r="A733" s="1232"/>
      <c r="B733" s="1193" t="s">
        <v>2359</v>
      </c>
      <c r="C733" s="1239"/>
    </row>
    <row r="734" spans="1:3">
      <c r="A734" s="1232" t="s">
        <v>2360</v>
      </c>
      <c r="B734" s="1193" t="s">
        <v>2361</v>
      </c>
      <c r="C734" s="1239"/>
    </row>
    <row r="735" spans="1:3" ht="21.6">
      <c r="A735" s="1232"/>
      <c r="B735" s="1193" t="s">
        <v>2362</v>
      </c>
      <c r="C735" s="1239"/>
    </row>
    <row r="736" spans="1:3" ht="21.6">
      <c r="A736" s="1232"/>
      <c r="B736" s="1193" t="s">
        <v>2363</v>
      </c>
      <c r="C736" s="1239"/>
    </row>
    <row r="737" spans="1:3" ht="108">
      <c r="A737" s="1232"/>
      <c r="B737" s="1193" t="s">
        <v>2364</v>
      </c>
      <c r="C737" s="1239"/>
    </row>
    <row r="738" spans="1:3" ht="21.6">
      <c r="A738" s="1191" t="s">
        <v>2365</v>
      </c>
      <c r="B738" s="1192" t="s">
        <v>2366</v>
      </c>
      <c r="C738" s="1166"/>
    </row>
    <row r="739" spans="1:3" ht="43.2">
      <c r="A739" s="1191" t="s">
        <v>2367</v>
      </c>
      <c r="B739" s="1193" t="s">
        <v>2368</v>
      </c>
      <c r="C739" s="1166"/>
    </row>
    <row r="740" spans="1:3" ht="32.4">
      <c r="A740" s="1191" t="s">
        <v>2369</v>
      </c>
      <c r="B740" s="1193" t="s">
        <v>2370</v>
      </c>
      <c r="C740" s="1166"/>
    </row>
    <row r="741" spans="1:3" ht="21.6">
      <c r="A741" s="1191" t="s">
        <v>2371</v>
      </c>
      <c r="B741" s="1193" t="s">
        <v>2372</v>
      </c>
      <c r="C741" s="1166"/>
    </row>
    <row r="742" spans="1:3" ht="43.2">
      <c r="A742" s="1191" t="s">
        <v>2373</v>
      </c>
      <c r="B742" s="1192" t="s">
        <v>2374</v>
      </c>
      <c r="C742" s="1166"/>
    </row>
    <row r="743" spans="1:3" ht="21.6">
      <c r="A743" s="1191" t="s">
        <v>2375</v>
      </c>
      <c r="B743" s="1193" t="s">
        <v>2376</v>
      </c>
      <c r="C743" s="1166"/>
    </row>
    <row r="744" spans="1:3" ht="15">
      <c r="A744" s="1191" t="s">
        <v>2377</v>
      </c>
      <c r="B744" s="1193" t="s">
        <v>2378</v>
      </c>
      <c r="C744" s="1166"/>
    </row>
    <row r="745" spans="1:3" ht="21.6">
      <c r="A745" s="1191" t="s">
        <v>2379</v>
      </c>
      <c r="B745" s="1192" t="s">
        <v>2380</v>
      </c>
      <c r="C745" s="1166"/>
    </row>
    <row r="746" spans="1:3">
      <c r="A746" s="1232" t="s">
        <v>2381</v>
      </c>
      <c r="B746" s="1193" t="s">
        <v>2382</v>
      </c>
      <c r="C746" s="1239"/>
    </row>
    <row r="747" spans="1:3" ht="21.6">
      <c r="A747" s="1232"/>
      <c r="B747" s="1193" t="s">
        <v>2383</v>
      </c>
      <c r="C747" s="1239"/>
    </row>
    <row r="748" spans="1:3" ht="21.6">
      <c r="A748" s="1232"/>
      <c r="B748" s="1193" t="s">
        <v>2384</v>
      </c>
      <c r="C748" s="1239"/>
    </row>
    <row r="749" spans="1:3" ht="21.6">
      <c r="A749" s="1232"/>
      <c r="B749" s="1193" t="s">
        <v>2385</v>
      </c>
      <c r="C749" s="1239"/>
    </row>
    <row r="750" spans="1:3" ht="32.4">
      <c r="A750" s="1232"/>
      <c r="B750" s="1193" t="s">
        <v>2386</v>
      </c>
      <c r="C750" s="1239"/>
    </row>
    <row r="751" spans="1:3">
      <c r="A751" s="1232"/>
      <c r="B751" s="1193" t="s">
        <v>2387</v>
      </c>
      <c r="C751" s="1239"/>
    </row>
    <row r="752" spans="1:3">
      <c r="A752" s="1232" t="s">
        <v>2388</v>
      </c>
      <c r="B752" s="1193" t="s">
        <v>2389</v>
      </c>
      <c r="C752" s="1239"/>
    </row>
    <row r="753" spans="1:3" ht="32.4">
      <c r="A753" s="1232"/>
      <c r="B753" s="1193" t="s">
        <v>2390</v>
      </c>
      <c r="C753" s="1239"/>
    </row>
    <row r="754" spans="1:3" ht="43.2">
      <c r="A754" s="1191" t="s">
        <v>2391</v>
      </c>
      <c r="B754" s="1192" t="s">
        <v>2392</v>
      </c>
      <c r="C754" s="1166"/>
    </row>
    <row r="755" spans="1:3" ht="86.4" customHeight="1">
      <c r="A755" s="1148"/>
      <c r="B755" s="1237" t="s">
        <v>2393</v>
      </c>
      <c r="C755" s="1237"/>
    </row>
    <row r="756" spans="1:3" ht="97.2" customHeight="1">
      <c r="A756" s="1191" t="s">
        <v>2394</v>
      </c>
      <c r="B756" s="1237" t="s">
        <v>2395</v>
      </c>
      <c r="C756" s="1237"/>
    </row>
    <row r="757" spans="1:3" ht="54" customHeight="1">
      <c r="A757" s="1195" t="s">
        <v>2396</v>
      </c>
      <c r="B757" s="1238" t="s">
        <v>2397</v>
      </c>
      <c r="C757" s="1238"/>
    </row>
    <row r="758" spans="1:3" ht="54" customHeight="1">
      <c r="A758" s="1191" t="s">
        <v>2398</v>
      </c>
      <c r="B758" s="1238" t="s">
        <v>2399</v>
      </c>
      <c r="C758" s="1238"/>
    </row>
    <row r="759" spans="1:3" ht="108" customHeight="1">
      <c r="A759" s="1232" t="s">
        <v>2400</v>
      </c>
      <c r="B759" s="1238" t="s">
        <v>2401</v>
      </c>
      <c r="C759" s="1238"/>
    </row>
    <row r="760" spans="1:3" ht="54" customHeight="1">
      <c r="A760" s="1232"/>
      <c r="B760" s="1238" t="s">
        <v>2402</v>
      </c>
      <c r="C760" s="1238"/>
    </row>
    <row r="761" spans="1:3" ht="86.4" customHeight="1">
      <c r="A761" s="1191" t="s">
        <v>2403</v>
      </c>
      <c r="B761" s="1237" t="s">
        <v>2404</v>
      </c>
      <c r="C761" s="1237"/>
    </row>
    <row r="762" spans="1:3" ht="140.4" customHeight="1">
      <c r="A762" s="1191" t="s">
        <v>2405</v>
      </c>
      <c r="B762" s="1238" t="s">
        <v>2406</v>
      </c>
      <c r="C762" s="1238"/>
    </row>
    <row r="763" spans="1:3" ht="43.2" customHeight="1">
      <c r="A763" s="1232" t="s">
        <v>2407</v>
      </c>
      <c r="B763" s="1238" t="s">
        <v>2408</v>
      </c>
      <c r="C763" s="1238"/>
    </row>
    <row r="764" spans="1:3" ht="21.6" customHeight="1">
      <c r="A764" s="1232"/>
      <c r="B764" s="1238" t="s">
        <v>2409</v>
      </c>
      <c r="C764" s="1238"/>
    </row>
    <row r="765" spans="1:3" ht="64.8" customHeight="1">
      <c r="A765" s="1232"/>
      <c r="B765" s="1238" t="s">
        <v>2410</v>
      </c>
      <c r="C765" s="1238"/>
    </row>
    <row r="766" spans="1:3">
      <c r="A766" s="1232" t="s">
        <v>2411</v>
      </c>
      <c r="B766" s="1238" t="s">
        <v>2412</v>
      </c>
      <c r="C766" s="1238"/>
    </row>
    <row r="767" spans="1:3" ht="43.2" customHeight="1">
      <c r="A767" s="1232"/>
      <c r="B767" s="1238" t="s">
        <v>2413</v>
      </c>
      <c r="C767" s="1238"/>
    </row>
    <row r="768" spans="1:3" ht="43.2" customHeight="1">
      <c r="A768" s="1232"/>
      <c r="B768" s="1238" t="s">
        <v>2414</v>
      </c>
      <c r="C768" s="1238"/>
    </row>
    <row r="769" spans="1:3" ht="32.4" customHeight="1">
      <c r="A769" s="1232"/>
      <c r="B769" s="1238" t="s">
        <v>2415</v>
      </c>
      <c r="C769" s="1238"/>
    </row>
    <row r="770" spans="1:3" ht="32.4" customHeight="1">
      <c r="A770" s="1232"/>
      <c r="B770" s="1238" t="s">
        <v>2416</v>
      </c>
      <c r="C770" s="1238"/>
    </row>
    <row r="771" spans="1:3" ht="54" customHeight="1">
      <c r="A771" s="1191" t="s">
        <v>2417</v>
      </c>
      <c r="B771" s="1238" t="s">
        <v>2418</v>
      </c>
      <c r="C771" s="1238"/>
    </row>
    <row r="772" spans="1:3" ht="54" customHeight="1">
      <c r="A772" s="1232" t="s">
        <v>2419</v>
      </c>
      <c r="B772" s="1238" t="s">
        <v>2420</v>
      </c>
      <c r="C772" s="1238"/>
    </row>
    <row r="773" spans="1:3" ht="43.2" customHeight="1">
      <c r="A773" s="1232"/>
      <c r="B773" s="1240" t="s">
        <v>2421</v>
      </c>
      <c r="C773" s="1240"/>
    </row>
    <row r="774" spans="1:3" ht="21.6" customHeight="1">
      <c r="A774" s="1232"/>
      <c r="B774" s="1240" t="s">
        <v>2422</v>
      </c>
      <c r="C774" s="1240"/>
    </row>
    <row r="775" spans="1:3" ht="43.2" customHeight="1">
      <c r="A775" s="1191" t="s">
        <v>2423</v>
      </c>
      <c r="B775" s="1238" t="s">
        <v>2424</v>
      </c>
      <c r="C775" s="1238"/>
    </row>
    <row r="776" spans="1:3" ht="32.4" customHeight="1">
      <c r="A776" s="1191" t="s">
        <v>2425</v>
      </c>
      <c r="B776" s="1238" t="s">
        <v>2426</v>
      </c>
      <c r="C776" s="1238"/>
    </row>
    <row r="777" spans="1:3" ht="54" customHeight="1">
      <c r="A777" s="1191" t="s">
        <v>2427</v>
      </c>
      <c r="B777" s="1237" t="s">
        <v>2428</v>
      </c>
      <c r="C777" s="1237"/>
    </row>
    <row r="778" spans="1:3">
      <c r="A778" s="1191" t="s">
        <v>2429</v>
      </c>
      <c r="B778" s="1238" t="s">
        <v>2430</v>
      </c>
      <c r="C778" s="1238"/>
    </row>
    <row r="779" spans="1:3">
      <c r="A779" s="1198" t="s">
        <v>2431</v>
      </c>
    </row>
    <row r="780" spans="1:3" ht="21.6">
      <c r="A780" s="1199" t="s">
        <v>2432</v>
      </c>
    </row>
    <row r="781" spans="1:3">
      <c r="A781" s="1199" t="s">
        <v>2433</v>
      </c>
    </row>
    <row r="782" spans="1:3" ht="15">
      <c r="A782" s="1136"/>
    </row>
    <row r="783" spans="1:3" ht="75.599999999999994" customHeight="1">
      <c r="A783" s="1148"/>
      <c r="B783" s="1238" t="s">
        <v>2434</v>
      </c>
      <c r="C783" s="1238"/>
    </row>
    <row r="784" spans="1:3" ht="75.599999999999994" customHeight="1">
      <c r="A784" s="1191" t="s">
        <v>2435</v>
      </c>
      <c r="B784" s="1237" t="s">
        <v>2436</v>
      </c>
      <c r="C784" s="1237"/>
    </row>
    <row r="785" spans="1:3" ht="129.6" customHeight="1">
      <c r="A785" s="1191" t="s">
        <v>2437</v>
      </c>
      <c r="B785" s="1237" t="s">
        <v>2438</v>
      </c>
      <c r="C785" s="1237"/>
    </row>
    <row r="786" spans="1:3" ht="21.6" customHeight="1">
      <c r="A786" s="1232" t="s">
        <v>2439</v>
      </c>
      <c r="B786" s="1238" t="s">
        <v>2440</v>
      </c>
      <c r="C786" s="1238"/>
    </row>
    <row r="787" spans="1:3" ht="21.6" customHeight="1">
      <c r="A787" s="1232"/>
      <c r="B787" s="1240" t="s">
        <v>2441</v>
      </c>
      <c r="C787" s="1240"/>
    </row>
    <row r="788" spans="1:3">
      <c r="A788" s="1232"/>
      <c r="B788" s="1240" t="s">
        <v>2442</v>
      </c>
      <c r="C788" s="1240"/>
    </row>
    <row r="789" spans="1:3" ht="21.6" customHeight="1">
      <c r="A789" s="1232"/>
      <c r="B789" s="1240" t="s">
        <v>2443</v>
      </c>
      <c r="C789" s="1240"/>
    </row>
    <row r="790" spans="1:3" ht="86.4" customHeight="1">
      <c r="A790" s="1191" t="s">
        <v>2444</v>
      </c>
      <c r="B790" s="1238" t="s">
        <v>2446</v>
      </c>
      <c r="C790" s="1238"/>
    </row>
    <row r="791" spans="1:3">
      <c r="A791" s="1191" t="s">
        <v>2445</v>
      </c>
      <c r="B791" s="1238"/>
      <c r="C791" s="1238"/>
    </row>
    <row r="792" spans="1:3" ht="97.2" customHeight="1">
      <c r="A792" s="1191" t="s">
        <v>2447</v>
      </c>
      <c r="B792" s="1238" t="s">
        <v>2448</v>
      </c>
      <c r="C792" s="1238"/>
    </row>
    <row r="793" spans="1:3" ht="54" customHeight="1">
      <c r="A793" s="1191" t="s">
        <v>2449</v>
      </c>
      <c r="B793" s="1237" t="s">
        <v>2450</v>
      </c>
      <c r="C793" s="1237"/>
    </row>
    <row r="794" spans="1:3" ht="172.8" customHeight="1">
      <c r="A794" s="1191" t="s">
        <v>2451</v>
      </c>
      <c r="B794" s="1237" t="s">
        <v>2452</v>
      </c>
      <c r="C794" s="1237"/>
    </row>
    <row r="795" spans="1:3" ht="21.6" customHeight="1">
      <c r="A795" s="1191" t="s">
        <v>2453</v>
      </c>
      <c r="B795" s="1238" t="s">
        <v>2454</v>
      </c>
      <c r="C795" s="1238"/>
    </row>
    <row r="796" spans="1:3" ht="97.2" customHeight="1">
      <c r="A796" s="1232" t="s">
        <v>2455</v>
      </c>
      <c r="B796" s="1237" t="s">
        <v>2456</v>
      </c>
      <c r="C796" s="1237"/>
    </row>
    <row r="797" spans="1:3" ht="43.2" customHeight="1">
      <c r="A797" s="1232"/>
      <c r="B797" s="1240" t="s">
        <v>2457</v>
      </c>
      <c r="C797" s="1240"/>
    </row>
    <row r="798" spans="1:3" ht="32.4" customHeight="1">
      <c r="A798" s="1232"/>
      <c r="B798" s="1240" t="s">
        <v>2458</v>
      </c>
      <c r="C798" s="1240"/>
    </row>
    <row r="799" spans="1:3">
      <c r="A799" s="1232"/>
      <c r="B799" s="1238" t="s">
        <v>2459</v>
      </c>
      <c r="C799" s="1238"/>
    </row>
    <row r="800" spans="1:3" ht="21.6" customHeight="1">
      <c r="A800" s="1232"/>
      <c r="B800" s="1238" t="s">
        <v>2460</v>
      </c>
      <c r="C800" s="1238"/>
    </row>
    <row r="801" spans="1:3" ht="64.8" customHeight="1">
      <c r="A801" s="1232"/>
      <c r="B801" s="1238" t="s">
        <v>2461</v>
      </c>
      <c r="C801" s="1238"/>
    </row>
    <row r="802" spans="1:3" ht="194.4" customHeight="1">
      <c r="A802" s="1232"/>
      <c r="B802" s="1238" t="s">
        <v>2462</v>
      </c>
      <c r="C802" s="1238"/>
    </row>
    <row r="803" spans="1:3" ht="108" customHeight="1">
      <c r="A803" s="1191" t="s">
        <v>2463</v>
      </c>
      <c r="B803" s="1237" t="s">
        <v>2464</v>
      </c>
      <c r="C803" s="1237"/>
    </row>
    <row r="804" spans="1:3" ht="21.6" customHeight="1">
      <c r="A804" s="1191" t="s">
        <v>2465</v>
      </c>
      <c r="B804" s="1238" t="s">
        <v>2466</v>
      </c>
      <c r="C804" s="1238"/>
    </row>
    <row r="805" spans="1:3" ht="54" customHeight="1">
      <c r="A805" s="1191" t="s">
        <v>2467</v>
      </c>
      <c r="B805" s="1238" t="s">
        <v>2468</v>
      </c>
      <c r="C805" s="1238"/>
    </row>
    <row r="806" spans="1:3">
      <c r="A806" s="1191" t="s">
        <v>2469</v>
      </c>
      <c r="B806" s="1237" t="s">
        <v>2473</v>
      </c>
      <c r="C806" s="1237"/>
    </row>
    <row r="807" spans="1:3">
      <c r="A807" s="1191" t="s">
        <v>2470</v>
      </c>
      <c r="B807" s="1237"/>
      <c r="C807" s="1237"/>
    </row>
    <row r="808" spans="1:3">
      <c r="A808" s="1195" t="s">
        <v>2471</v>
      </c>
      <c r="B808" s="1237"/>
      <c r="C808" s="1237"/>
    </row>
    <row r="809" spans="1:3">
      <c r="A809" s="1191" t="s">
        <v>2472</v>
      </c>
      <c r="B809" s="1237"/>
      <c r="C809" s="1237"/>
    </row>
    <row r="810" spans="1:3" ht="64.8" customHeight="1">
      <c r="A810" s="1191" t="s">
        <v>2474</v>
      </c>
      <c r="B810" s="1237" t="s">
        <v>2475</v>
      </c>
      <c r="C810" s="1237"/>
    </row>
    <row r="811" spans="1:3" ht="32.4" customHeight="1">
      <c r="A811" s="1191" t="s">
        <v>2476</v>
      </c>
      <c r="B811" s="1238" t="s">
        <v>2477</v>
      </c>
      <c r="C811" s="1238"/>
    </row>
    <row r="812" spans="1:3" ht="21.6">
      <c r="A812" s="1191" t="s">
        <v>2478</v>
      </c>
      <c r="B812" s="1193" t="s">
        <v>2479</v>
      </c>
      <c r="C812" s="1166"/>
    </row>
    <row r="813" spans="1:3" ht="21.6">
      <c r="A813" s="1191" t="s">
        <v>2480</v>
      </c>
      <c r="B813" s="1193" t="s">
        <v>2481</v>
      </c>
      <c r="C813" s="1166"/>
    </row>
    <row r="814" spans="1:3" ht="43.2">
      <c r="A814" s="1191" t="s">
        <v>2482</v>
      </c>
      <c r="B814" s="1193" t="s">
        <v>2483</v>
      </c>
      <c r="C814" s="1166"/>
    </row>
    <row r="815" spans="1:3">
      <c r="A815" s="1232" t="s">
        <v>2484</v>
      </c>
      <c r="B815" s="1193" t="s">
        <v>2485</v>
      </c>
      <c r="C815" s="1239"/>
    </row>
    <row r="816" spans="1:3">
      <c r="A816" s="1232"/>
      <c r="B816" s="1193" t="s">
        <v>2486</v>
      </c>
      <c r="C816" s="1239"/>
    </row>
    <row r="817" spans="1:3">
      <c r="A817" s="1232"/>
      <c r="B817" s="1193" t="s">
        <v>2487</v>
      </c>
      <c r="C817" s="1239"/>
    </row>
    <row r="818" spans="1:3" ht="21.6">
      <c r="A818" s="1232"/>
      <c r="B818" s="1193" t="s">
        <v>2488</v>
      </c>
      <c r="C818" s="1239"/>
    </row>
    <row r="819" spans="1:3" ht="32.4">
      <c r="A819" s="1232"/>
      <c r="B819" s="1193" t="s">
        <v>2489</v>
      </c>
      <c r="C819" s="1239"/>
    </row>
    <row r="820" spans="1:3">
      <c r="A820" s="1200" t="s">
        <v>2490</v>
      </c>
    </row>
    <row r="821" spans="1:3" ht="54">
      <c r="A821" s="1191" t="s">
        <v>2491</v>
      </c>
      <c r="B821" s="1192" t="s">
        <v>2492</v>
      </c>
    </row>
    <row r="822" spans="1:3">
      <c r="A822" s="1191" t="s">
        <v>2493</v>
      </c>
      <c r="B822" s="1193" t="s">
        <v>2494</v>
      </c>
    </row>
    <row r="823" spans="1:3" ht="75.599999999999994">
      <c r="A823" s="1191" t="s">
        <v>2495</v>
      </c>
      <c r="B823" s="1193" t="s">
        <v>2496</v>
      </c>
    </row>
    <row r="824" spans="1:3" ht="32.4">
      <c r="A824" s="1191" t="s">
        <v>2497</v>
      </c>
      <c r="B824" s="1192" t="s">
        <v>2498</v>
      </c>
    </row>
    <row r="825" spans="1:3" ht="43.2">
      <c r="A825" s="1191" t="s">
        <v>2499</v>
      </c>
      <c r="B825" s="1192" t="s">
        <v>2500</v>
      </c>
    </row>
    <row r="826" spans="1:3" ht="21.6">
      <c r="A826" s="1191" t="s">
        <v>2501</v>
      </c>
      <c r="B826" s="1193" t="s">
        <v>2502</v>
      </c>
    </row>
    <row r="827" spans="1:3">
      <c r="A827" s="1191" t="s">
        <v>2503</v>
      </c>
      <c r="B827" s="1193" t="s">
        <v>2504</v>
      </c>
    </row>
    <row r="828" spans="1:3">
      <c r="A828" s="1191" t="s">
        <v>2505</v>
      </c>
      <c r="B828" s="1193" t="s">
        <v>2506</v>
      </c>
    </row>
    <row r="829" spans="1:3" ht="43.2">
      <c r="A829" s="1191" t="s">
        <v>2507</v>
      </c>
      <c r="B829" s="1192" t="s">
        <v>2508</v>
      </c>
    </row>
    <row r="830" spans="1:3" ht="32.4">
      <c r="A830" s="1191" t="s">
        <v>2509</v>
      </c>
      <c r="B830" s="1193" t="s">
        <v>2510</v>
      </c>
    </row>
    <row r="831" spans="1:3">
      <c r="A831" s="1191" t="s">
        <v>2511</v>
      </c>
      <c r="B831" s="1193" t="s">
        <v>2512</v>
      </c>
    </row>
    <row r="832" spans="1:3" ht="32.4">
      <c r="A832" s="1232" t="s">
        <v>2513</v>
      </c>
      <c r="B832" s="1193" t="s">
        <v>2514</v>
      </c>
    </row>
    <row r="833" spans="1:2" ht="21.6">
      <c r="A833" s="1232"/>
      <c r="B833" s="1193" t="s">
        <v>2515</v>
      </c>
    </row>
    <row r="834" spans="1:2" ht="32.4">
      <c r="A834" s="1232"/>
      <c r="B834" s="1193" t="s">
        <v>2516</v>
      </c>
    </row>
    <row r="835" spans="1:2" ht="32.4">
      <c r="A835" s="1232"/>
      <c r="B835" s="1192" t="s">
        <v>2517</v>
      </c>
    </row>
    <row r="836" spans="1:2">
      <c r="A836" s="1232" t="s">
        <v>2518</v>
      </c>
      <c r="B836" s="1193" t="s">
        <v>2519</v>
      </c>
    </row>
    <row r="837" spans="1:2" ht="32.4">
      <c r="A837" s="1232"/>
      <c r="B837" s="1193" t="s">
        <v>2520</v>
      </c>
    </row>
    <row r="838" spans="1:2" ht="21.6">
      <c r="A838" s="1232"/>
      <c r="B838" s="1193" t="s">
        <v>2521</v>
      </c>
    </row>
    <row r="839" spans="1:2" ht="54">
      <c r="A839" s="1191" t="s">
        <v>2522</v>
      </c>
      <c r="B839" s="1192" t="s">
        <v>2523</v>
      </c>
    </row>
    <row r="840" spans="1:2" ht="15">
      <c r="A840" s="1136"/>
    </row>
    <row r="841" spans="1:2" ht="75.599999999999994" customHeight="1">
      <c r="A841" s="1235" t="s">
        <v>2524</v>
      </c>
      <c r="B841" s="1235"/>
    </row>
    <row r="842" spans="1:2" ht="64.8" customHeight="1">
      <c r="A842" s="1236" t="s">
        <v>2525</v>
      </c>
      <c r="B842" s="1236"/>
    </row>
    <row r="843" spans="1:2" ht="54" customHeight="1">
      <c r="A843" s="1236" t="s">
        <v>2526</v>
      </c>
      <c r="B843" s="1236"/>
    </row>
    <row r="844" spans="1:2" ht="32.4" customHeight="1">
      <c r="A844" s="1232" t="s">
        <v>2527</v>
      </c>
      <c r="B844" s="1232"/>
    </row>
    <row r="845" spans="1:2" ht="54" customHeight="1">
      <c r="A845" s="1232" t="s">
        <v>2528</v>
      </c>
      <c r="B845" s="1232"/>
    </row>
    <row r="846" spans="1:2" ht="108" customHeight="1">
      <c r="A846" s="1232" t="s">
        <v>2529</v>
      </c>
      <c r="B846" s="1232"/>
    </row>
    <row r="847" spans="1:2" ht="54">
      <c r="A847" s="1232" t="s">
        <v>2530</v>
      </c>
      <c r="B847" s="1193" t="s">
        <v>2531</v>
      </c>
    </row>
    <row r="848" spans="1:2" ht="32.4">
      <c r="A848" s="1232"/>
      <c r="B848" s="1192" t="s">
        <v>2532</v>
      </c>
    </row>
    <row r="849" spans="1:2" ht="32.4">
      <c r="A849" s="1232"/>
      <c r="B849" s="1192" t="s">
        <v>2533</v>
      </c>
    </row>
    <row r="850" spans="1:2" ht="43.2">
      <c r="A850" s="1232"/>
      <c r="B850" s="1192" t="s">
        <v>2534</v>
      </c>
    </row>
    <row r="851" spans="1:2" ht="21.6">
      <c r="A851" s="1232"/>
      <c r="B851" s="1192" t="s">
        <v>2535</v>
      </c>
    </row>
    <row r="852" spans="1:2" ht="21.6">
      <c r="A852" s="1232"/>
      <c r="B852" s="1192" t="s">
        <v>2536</v>
      </c>
    </row>
    <row r="853" spans="1:2" ht="21.6">
      <c r="A853" s="1232"/>
      <c r="B853" s="1193" t="s">
        <v>2537</v>
      </c>
    </row>
    <row r="854" spans="1:2" ht="54">
      <c r="A854" s="1191" t="s">
        <v>2538</v>
      </c>
      <c r="B854" s="1192" t="s">
        <v>2539</v>
      </c>
    </row>
    <row r="855" spans="1:2" ht="54">
      <c r="A855" s="1195" t="s">
        <v>2540</v>
      </c>
      <c r="B855" s="1193" t="s">
        <v>2541</v>
      </c>
    </row>
    <row r="856" spans="1:2" ht="21.6">
      <c r="A856" s="1191" t="s">
        <v>2542</v>
      </c>
      <c r="B856" s="1193" t="s">
        <v>2543</v>
      </c>
    </row>
    <row r="857" spans="1:2" ht="43.2">
      <c r="A857" s="1191" t="s">
        <v>2544</v>
      </c>
      <c r="B857" s="1193" t="s">
        <v>2545</v>
      </c>
    </row>
    <row r="858" spans="1:2" ht="43.2">
      <c r="A858" s="1191" t="s">
        <v>2546</v>
      </c>
      <c r="B858" s="1193" t="s">
        <v>2547</v>
      </c>
    </row>
    <row r="859" spans="1:2" ht="21.6">
      <c r="A859" s="1232" t="s">
        <v>2548</v>
      </c>
      <c r="B859" s="1193" t="s">
        <v>2549</v>
      </c>
    </row>
    <row r="860" spans="1:2">
      <c r="A860" s="1232"/>
      <c r="B860" s="1197" t="s">
        <v>2550</v>
      </c>
    </row>
    <row r="861" spans="1:2">
      <c r="A861" s="1232"/>
      <c r="B861" s="1197" t="s">
        <v>2551</v>
      </c>
    </row>
    <row r="862" spans="1:2" ht="32.4">
      <c r="A862" s="1191" t="s">
        <v>2552</v>
      </c>
      <c r="B862" s="1192" t="s">
        <v>2553</v>
      </c>
    </row>
    <row r="863" spans="1:2" ht="32.4">
      <c r="A863" s="1191" t="s">
        <v>2554</v>
      </c>
      <c r="B863" s="1192" t="s">
        <v>2555</v>
      </c>
    </row>
    <row r="864" spans="1:2" ht="43.2">
      <c r="A864" s="1191" t="s">
        <v>2556</v>
      </c>
      <c r="B864" s="1192" t="s">
        <v>2557</v>
      </c>
    </row>
    <row r="865" spans="1:2" ht="54">
      <c r="A865" s="1191" t="s">
        <v>2558</v>
      </c>
      <c r="B865" s="1193" t="s">
        <v>2559</v>
      </c>
    </row>
    <row r="866" spans="1:2" ht="21.6">
      <c r="A866" s="1200" t="s">
        <v>2560</v>
      </c>
    </row>
    <row r="867" spans="1:2" ht="43.2">
      <c r="A867" s="1200" t="s">
        <v>2561</v>
      </c>
      <c r="B867" s="1199" t="s">
        <v>2562</v>
      </c>
    </row>
    <row r="868" spans="1:2">
      <c r="A868" s="1199" t="s">
        <v>2563</v>
      </c>
    </row>
    <row r="869" spans="1:2" ht="21.6">
      <c r="A869" s="1201" t="s">
        <v>2564</v>
      </c>
    </row>
    <row r="870" spans="1:2" ht="21.6">
      <c r="A870" s="1201" t="s">
        <v>2565</v>
      </c>
    </row>
    <row r="871" spans="1:2" ht="21.6">
      <c r="A871" s="1201" t="s">
        <v>2566</v>
      </c>
    </row>
    <row r="872" spans="1:2" ht="21.6">
      <c r="A872" s="1199" t="s">
        <v>2567</v>
      </c>
    </row>
    <row r="873" spans="1:2" ht="43.2">
      <c r="A873" s="1200" t="s">
        <v>2568</v>
      </c>
    </row>
    <row r="874" spans="1:2">
      <c r="A874" s="1199" t="s">
        <v>2569</v>
      </c>
    </row>
    <row r="875" spans="1:2" ht="21.6">
      <c r="A875" s="1199" t="s">
        <v>2570</v>
      </c>
    </row>
    <row r="876" spans="1:2" ht="21.6">
      <c r="A876" s="1199" t="s">
        <v>2571</v>
      </c>
    </row>
    <row r="877" spans="1:2" ht="21.6">
      <c r="A877" s="1199" t="s">
        <v>2572</v>
      </c>
    </row>
    <row r="878" spans="1:2" ht="21.6">
      <c r="A878" s="1199" t="s">
        <v>2573</v>
      </c>
    </row>
    <row r="879" spans="1:2" ht="43.2">
      <c r="A879" s="1199" t="s">
        <v>2574</v>
      </c>
    </row>
    <row r="880" spans="1:2" ht="21.6">
      <c r="A880" s="1199" t="s">
        <v>2575</v>
      </c>
    </row>
    <row r="881" spans="1:2">
      <c r="A881" s="1199" t="s">
        <v>2576</v>
      </c>
    </row>
    <row r="882" spans="1:2">
      <c r="A882" s="1196" t="s">
        <v>2577</v>
      </c>
      <c r="B882" s="1202" t="s">
        <v>2578</v>
      </c>
    </row>
    <row r="883" spans="1:2">
      <c r="A883" s="1203" t="s">
        <v>1633</v>
      </c>
    </row>
    <row r="884" spans="1:2">
      <c r="A884" s="1199" t="s">
        <v>2579</v>
      </c>
    </row>
    <row r="885" spans="1:2" ht="21.6">
      <c r="A885" s="1201" t="s">
        <v>2580</v>
      </c>
    </row>
    <row r="886" spans="1:2">
      <c r="A886" s="1201" t="s">
        <v>2581</v>
      </c>
    </row>
    <row r="887" spans="1:2" ht="21.6">
      <c r="A887" s="1199" t="s">
        <v>2582</v>
      </c>
    </row>
    <row r="888" spans="1:2" ht="43.2">
      <c r="A888" s="1200" t="s">
        <v>2583</v>
      </c>
    </row>
    <row r="889" spans="1:2" ht="32.4">
      <c r="A889" s="1233"/>
      <c r="B889" s="1193" t="s">
        <v>2584</v>
      </c>
    </row>
    <row r="890" spans="1:2" ht="32.4">
      <c r="A890" s="1233"/>
      <c r="B890" s="1193" t="s">
        <v>2585</v>
      </c>
    </row>
    <row r="891" spans="1:2" ht="75.599999999999994">
      <c r="A891" s="1233"/>
      <c r="B891" s="1192" t="s">
        <v>2586</v>
      </c>
    </row>
    <row r="892" spans="1:2" ht="54">
      <c r="A892" s="1191" t="s">
        <v>2587</v>
      </c>
      <c r="B892" s="1193" t="s">
        <v>2588</v>
      </c>
    </row>
    <row r="893" spans="1:2" ht="32.4">
      <c r="A893" s="1191" t="s">
        <v>2589</v>
      </c>
      <c r="B893" s="1193" t="s">
        <v>2590</v>
      </c>
    </row>
    <row r="894" spans="1:2">
      <c r="A894" s="1191" t="s">
        <v>2591</v>
      </c>
      <c r="B894" s="1193" t="s">
        <v>2592</v>
      </c>
    </row>
    <row r="895" spans="1:2">
      <c r="A895" s="1191" t="s">
        <v>2593</v>
      </c>
      <c r="B895" s="1193" t="s">
        <v>2594</v>
      </c>
    </row>
    <row r="896" spans="1:2" ht="32.4">
      <c r="A896" s="1191" t="s">
        <v>2595</v>
      </c>
      <c r="B896" s="1193" t="s">
        <v>2596</v>
      </c>
    </row>
    <row r="897" spans="1:2" ht="21.6">
      <c r="A897" s="1191" t="s">
        <v>2597</v>
      </c>
      <c r="B897" s="1193" t="s">
        <v>2598</v>
      </c>
    </row>
    <row r="898" spans="1:2" ht="21.6">
      <c r="A898" s="1191" t="s">
        <v>2599</v>
      </c>
      <c r="B898" s="1193" t="s">
        <v>2600</v>
      </c>
    </row>
    <row r="899" spans="1:2" ht="54">
      <c r="A899" s="1191" t="s">
        <v>2601</v>
      </c>
      <c r="B899" s="1192" t="s">
        <v>2602</v>
      </c>
    </row>
    <row r="900" spans="1:2" ht="21.6">
      <c r="A900" s="1191" t="s">
        <v>2603</v>
      </c>
      <c r="B900" s="1192" t="s">
        <v>2604</v>
      </c>
    </row>
    <row r="901" spans="1:2">
      <c r="A901" s="1232" t="s">
        <v>2605</v>
      </c>
      <c r="B901" s="1193" t="s">
        <v>2606</v>
      </c>
    </row>
    <row r="902" spans="1:2">
      <c r="A902" s="1232"/>
      <c r="B902" s="1192" t="s">
        <v>2607</v>
      </c>
    </row>
    <row r="903" spans="1:2">
      <c r="A903" s="1232"/>
      <c r="B903" s="1192" t="s">
        <v>2608</v>
      </c>
    </row>
    <row r="904" spans="1:2" ht="32.4">
      <c r="A904" s="1191" t="s">
        <v>2609</v>
      </c>
      <c r="B904" s="1193" t="s">
        <v>2610</v>
      </c>
    </row>
    <row r="905" spans="1:2" ht="43.2">
      <c r="A905" s="1191" t="s">
        <v>2611</v>
      </c>
      <c r="B905" s="1193" t="s">
        <v>2612</v>
      </c>
    </row>
    <row r="906" spans="1:2">
      <c r="A906" s="1234" t="s">
        <v>2613</v>
      </c>
      <c r="B906" s="1193" t="s">
        <v>2317</v>
      </c>
    </row>
    <row r="907" spans="1:2" ht="21.6">
      <c r="A907" s="1234"/>
      <c r="B907" s="1193" t="s">
        <v>2614</v>
      </c>
    </row>
    <row r="908" spans="1:2" ht="21.6">
      <c r="A908" s="1234"/>
      <c r="B908" s="1193" t="s">
        <v>2615</v>
      </c>
    </row>
    <row r="909" spans="1:2">
      <c r="A909" s="1195" t="s">
        <v>2616</v>
      </c>
      <c r="B909" s="1193" t="s">
        <v>2617</v>
      </c>
    </row>
    <row r="910" spans="1:2" ht="21.6">
      <c r="A910" s="1191" t="s">
        <v>2618</v>
      </c>
      <c r="B910" s="1193" t="s">
        <v>2619</v>
      </c>
    </row>
    <row r="911" spans="1:2">
      <c r="A911" s="1177" t="s">
        <v>1633</v>
      </c>
    </row>
  </sheetData>
  <mergeCells count="166">
    <mergeCell ref="A25:A28"/>
    <mergeCell ref="B25:B28"/>
    <mergeCell ref="C25:C28"/>
    <mergeCell ref="A55:A56"/>
    <mergeCell ref="B55:B56"/>
    <mergeCell ref="D55:D56"/>
    <mergeCell ref="B162:B163"/>
    <mergeCell ref="C162:C163"/>
    <mergeCell ref="D162:D163"/>
    <mergeCell ref="E162:E163"/>
    <mergeCell ref="B164:B165"/>
    <mergeCell ref="C164:C165"/>
    <mergeCell ref="D164:D165"/>
    <mergeCell ref="E164:E165"/>
    <mergeCell ref="B157:B158"/>
    <mergeCell ref="E157:E158"/>
    <mergeCell ref="B160:B161"/>
    <mergeCell ref="C160:C161"/>
    <mergeCell ref="D160:D161"/>
    <mergeCell ref="E160:E161"/>
    <mergeCell ref="D176:D177"/>
    <mergeCell ref="F176:F177"/>
    <mergeCell ref="A178:A179"/>
    <mergeCell ref="B178:B179"/>
    <mergeCell ref="C178:C179"/>
    <mergeCell ref="D178:D179"/>
    <mergeCell ref="F178:F179"/>
    <mergeCell ref="A167:B167"/>
    <mergeCell ref="A168:B168"/>
    <mergeCell ref="C167:C168"/>
    <mergeCell ref="A176:A177"/>
    <mergeCell ref="B176:B177"/>
    <mergeCell ref="C176:C177"/>
    <mergeCell ref="B193:B195"/>
    <mergeCell ref="D193:D195"/>
    <mergeCell ref="E193:E195"/>
    <mergeCell ref="A196:A197"/>
    <mergeCell ref="B196:B197"/>
    <mergeCell ref="D196:D197"/>
    <mergeCell ref="A185:B185"/>
    <mergeCell ref="A186:B186"/>
    <mergeCell ref="B187:B189"/>
    <mergeCell ref="D187:D189"/>
    <mergeCell ref="E187:E189"/>
    <mergeCell ref="B190:B192"/>
    <mergeCell ref="D190:D192"/>
    <mergeCell ref="E190:E192"/>
    <mergeCell ref="B219:B220"/>
    <mergeCell ref="E219:E220"/>
    <mergeCell ref="B221:B222"/>
    <mergeCell ref="D221:D222"/>
    <mergeCell ref="B223:B224"/>
    <mergeCell ref="B237:B238"/>
    <mergeCell ref="A198:A199"/>
    <mergeCell ref="B198:B199"/>
    <mergeCell ref="A200:B200"/>
    <mergeCell ref="A201:B201"/>
    <mergeCell ref="A202:B202"/>
    <mergeCell ref="A203:B203"/>
    <mergeCell ref="A264:B264"/>
    <mergeCell ref="E263:E264"/>
    <mergeCell ref="A265:B265"/>
    <mergeCell ref="A266:B266"/>
    <mergeCell ref="A267:B267"/>
    <mergeCell ref="A268:B268"/>
    <mergeCell ref="A242:A244"/>
    <mergeCell ref="B242:B244"/>
    <mergeCell ref="B247:B248"/>
    <mergeCell ref="A261:B261"/>
    <mergeCell ref="A262:B262"/>
    <mergeCell ref="A263:B263"/>
    <mergeCell ref="A275:B275"/>
    <mergeCell ref="A649:A651"/>
    <mergeCell ref="B668:B669"/>
    <mergeCell ref="A678:A680"/>
    <mergeCell ref="A682:A685"/>
    <mergeCell ref="A688:A690"/>
    <mergeCell ref="A269:B269"/>
    <mergeCell ref="A270:B270"/>
    <mergeCell ref="A271:B271"/>
    <mergeCell ref="A272:B272"/>
    <mergeCell ref="A273:B273"/>
    <mergeCell ref="A274:B274"/>
    <mergeCell ref="A734:A737"/>
    <mergeCell ref="C734:C737"/>
    <mergeCell ref="A746:A751"/>
    <mergeCell ref="C746:C751"/>
    <mergeCell ref="A752:A753"/>
    <mergeCell ref="C752:C753"/>
    <mergeCell ref="A706:A708"/>
    <mergeCell ref="A711:A712"/>
    <mergeCell ref="A713:A715"/>
    <mergeCell ref="A727:A731"/>
    <mergeCell ref="C727:C731"/>
    <mergeCell ref="A732:A733"/>
    <mergeCell ref="C732:C733"/>
    <mergeCell ref="B761:C761"/>
    <mergeCell ref="B762:C762"/>
    <mergeCell ref="A763:A765"/>
    <mergeCell ref="B763:C763"/>
    <mergeCell ref="B764:C764"/>
    <mergeCell ref="B765:C765"/>
    <mergeCell ref="B755:C755"/>
    <mergeCell ref="B756:C756"/>
    <mergeCell ref="B757:C757"/>
    <mergeCell ref="B758:C758"/>
    <mergeCell ref="A759:A760"/>
    <mergeCell ref="B759:C759"/>
    <mergeCell ref="B760:C760"/>
    <mergeCell ref="B771:C771"/>
    <mergeCell ref="A772:A774"/>
    <mergeCell ref="B772:C772"/>
    <mergeCell ref="B773:C773"/>
    <mergeCell ref="B774:C774"/>
    <mergeCell ref="B775:C775"/>
    <mergeCell ref="A766:A770"/>
    <mergeCell ref="B766:C766"/>
    <mergeCell ref="B767:C767"/>
    <mergeCell ref="B768:C768"/>
    <mergeCell ref="B769:C769"/>
    <mergeCell ref="B770:C770"/>
    <mergeCell ref="A786:A789"/>
    <mergeCell ref="B786:C786"/>
    <mergeCell ref="B787:C787"/>
    <mergeCell ref="B788:C788"/>
    <mergeCell ref="B789:C789"/>
    <mergeCell ref="B790:C791"/>
    <mergeCell ref="B776:C776"/>
    <mergeCell ref="B777:C777"/>
    <mergeCell ref="B778:C778"/>
    <mergeCell ref="B783:C783"/>
    <mergeCell ref="B784:C784"/>
    <mergeCell ref="B785:C785"/>
    <mergeCell ref="B792:C792"/>
    <mergeCell ref="B793:C793"/>
    <mergeCell ref="B794:C794"/>
    <mergeCell ref="B795:C795"/>
    <mergeCell ref="A796:A802"/>
    <mergeCell ref="B796:C796"/>
    <mergeCell ref="B797:C797"/>
    <mergeCell ref="B798:C798"/>
    <mergeCell ref="B799:C799"/>
    <mergeCell ref="B800:C800"/>
    <mergeCell ref="B810:C810"/>
    <mergeCell ref="B811:C811"/>
    <mergeCell ref="A815:A819"/>
    <mergeCell ref="C815:C819"/>
    <mergeCell ref="A832:A835"/>
    <mergeCell ref="A836:A838"/>
    <mergeCell ref="B801:C801"/>
    <mergeCell ref="B802:C802"/>
    <mergeCell ref="B803:C803"/>
    <mergeCell ref="B804:C804"/>
    <mergeCell ref="B805:C805"/>
    <mergeCell ref="B806:C809"/>
    <mergeCell ref="A847:A853"/>
    <mergeCell ref="A859:A861"/>
    <mergeCell ref="A889:A891"/>
    <mergeCell ref="A901:A903"/>
    <mergeCell ref="A906:A908"/>
    <mergeCell ref="A841:B841"/>
    <mergeCell ref="A842:B842"/>
    <mergeCell ref="A843:B843"/>
    <mergeCell ref="A844:B844"/>
    <mergeCell ref="A845:B845"/>
    <mergeCell ref="A846:B846"/>
  </mergeCells>
  <pageMargins left="0.7" right="0.7" top="0.75" bottom="0.75" header="0.3" footer="0.3"/>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pageSetUpPr fitToPage="1"/>
  </sheetPr>
  <dimension ref="A1:F41"/>
  <sheetViews>
    <sheetView showGridLines="0" view="pageBreakPreview" zoomScale="120" zoomScaleNormal="100" zoomScaleSheetLayoutView="120" workbookViewId="0"/>
  </sheetViews>
  <sheetFormatPr defaultColWidth="9.109375" defaultRowHeight="13.8"/>
  <cols>
    <col min="1" max="1" width="46.88671875" style="4" customWidth="1"/>
    <col min="2" max="2" width="6.5546875" style="98" bestFit="1" customWidth="1"/>
    <col min="3" max="3" width="15.109375" style="7" bestFit="1" customWidth="1"/>
    <col min="4" max="4" width="14.5546875" style="7" bestFit="1" customWidth="1"/>
    <col min="5" max="5" width="14.6640625" style="7" customWidth="1"/>
    <col min="6" max="6" width="15.44140625" style="4" customWidth="1"/>
    <col min="7" max="16384" width="9.109375" style="4"/>
  </cols>
  <sheetData>
    <row r="1" spans="1:6" s="129" customFormat="1" ht="19.5" customHeight="1">
      <c r="A1" s="401" t="str">
        <f>FPM!A1:D1</f>
        <v>ASOKORE MAMPONG MUNICIPAL ASSEMBLY</v>
      </c>
      <c r="B1" s="401"/>
      <c r="C1" s="401"/>
      <c r="D1" s="401"/>
      <c r="E1" s="401"/>
      <c r="F1" s="401"/>
    </row>
    <row r="2" spans="1:6" s="129" customFormat="1" ht="19.5" customHeight="1">
      <c r="A2" s="401" t="s">
        <v>1262</v>
      </c>
      <c r="B2" s="401"/>
      <c r="C2" s="401"/>
      <c r="D2" s="401"/>
      <c r="E2" s="401"/>
      <c r="F2" s="401"/>
    </row>
    <row r="3" spans="1:6" s="129" customFormat="1" ht="19.5" customHeight="1" thickBot="1">
      <c r="A3" s="131" t="s">
        <v>1555</v>
      </c>
      <c r="B3" s="401"/>
      <c r="C3" s="401"/>
      <c r="D3" s="401"/>
      <c r="E3" s="401"/>
      <c r="F3" s="401"/>
    </row>
    <row r="4" spans="1:6">
      <c r="A4" s="138"/>
      <c r="B4" s="1289" t="s">
        <v>83</v>
      </c>
      <c r="C4" s="703" t="s">
        <v>1259</v>
      </c>
      <c r="D4" s="703" t="s">
        <v>1260</v>
      </c>
      <c r="E4" s="703" t="s">
        <v>1248</v>
      </c>
      <c r="F4" s="159" t="s">
        <v>1261</v>
      </c>
    </row>
    <row r="5" spans="1:6">
      <c r="A5" s="140"/>
      <c r="B5" s="1290"/>
      <c r="C5" s="704" t="s">
        <v>715</v>
      </c>
      <c r="D5" s="704" t="s">
        <v>715</v>
      </c>
      <c r="E5" s="704">
        <v>2024</v>
      </c>
      <c r="F5" s="161">
        <v>2023</v>
      </c>
    </row>
    <row r="6" spans="1:6" ht="14.4" thickBot="1">
      <c r="A6" s="141"/>
      <c r="B6" s="1291"/>
      <c r="C6" s="162" t="s">
        <v>77</v>
      </c>
      <c r="D6" s="162" t="s">
        <v>77</v>
      </c>
      <c r="E6" s="162" t="s">
        <v>77</v>
      </c>
      <c r="F6" s="163" t="s">
        <v>77</v>
      </c>
    </row>
    <row r="7" spans="1:6" ht="20.399999999999999">
      <c r="A7" s="15" t="s">
        <v>6</v>
      </c>
      <c r="B7" s="10"/>
      <c r="C7" s="9"/>
      <c r="D7" s="9"/>
      <c r="E7" s="9"/>
      <c r="F7" s="176"/>
    </row>
    <row r="8" spans="1:6" s="157" customFormat="1" ht="13.2">
      <c r="A8" s="156" t="s">
        <v>46</v>
      </c>
      <c r="B8" s="382">
        <f>'NOTES 2'!A328</f>
        <v>28</v>
      </c>
      <c r="C8" s="768">
        <v>1349015.74</v>
      </c>
      <c r="D8" s="769">
        <f>E8-C8</f>
        <v>646735.7100000002</v>
      </c>
      <c r="E8" s="768">
        <f>'NOTES 2'!E346</f>
        <v>1995751.4500000002</v>
      </c>
      <c r="F8" s="770">
        <f>'NOTES 2'!F346</f>
        <v>1431440.47</v>
      </c>
    </row>
    <row r="9" spans="1:6" s="157" customFormat="1" ht="13.2">
      <c r="A9" s="156" t="s">
        <v>45</v>
      </c>
      <c r="B9" s="382">
        <f>'NOTES 2'!A348</f>
        <v>30</v>
      </c>
      <c r="C9" s="768">
        <v>9943016.1400000006</v>
      </c>
      <c r="D9" s="769">
        <f t="shared" ref="D9" si="0">E9-C9</f>
        <v>4447999.33</v>
      </c>
      <c r="E9" s="768">
        <f>'NOTES 2'!E371</f>
        <v>14391015.470000001</v>
      </c>
      <c r="F9" s="770">
        <f>'NOTES 2'!F371</f>
        <v>9977816.8899999987</v>
      </c>
    </row>
    <row r="10" spans="1:6" s="157" customFormat="1" ht="13.2">
      <c r="A10" s="156" t="s">
        <v>665</v>
      </c>
      <c r="B10" s="382">
        <f>'NOTES 2'!A373</f>
        <v>31</v>
      </c>
      <c r="C10" s="768"/>
      <c r="D10" s="769"/>
      <c r="E10" s="768">
        <f>'NOTES 2'!E376</f>
        <v>4572.75</v>
      </c>
      <c r="F10" s="770"/>
    </row>
    <row r="11" spans="1:6" s="157" customFormat="1" ht="13.2">
      <c r="A11" s="156" t="s">
        <v>52</v>
      </c>
      <c r="B11" s="382">
        <f>'NOTES 2'!A389</f>
        <v>32</v>
      </c>
      <c r="C11" s="768"/>
      <c r="D11" s="769"/>
      <c r="E11" s="768">
        <f t="shared" ref="E11:E15" si="1">C11+D11</f>
        <v>0</v>
      </c>
      <c r="F11" s="770"/>
    </row>
    <row r="12" spans="1:6" s="157" customFormat="1" ht="13.2">
      <c r="A12" s="156" t="s">
        <v>159</v>
      </c>
      <c r="B12" s="382">
        <f>'NOTES 2'!A395</f>
        <v>33</v>
      </c>
      <c r="C12" s="768"/>
      <c r="D12" s="769"/>
      <c r="E12" s="768">
        <f t="shared" si="1"/>
        <v>0</v>
      </c>
      <c r="F12" s="770"/>
    </row>
    <row r="13" spans="1:6" s="157" customFormat="1" ht="13.2">
      <c r="A13" s="156" t="s">
        <v>737</v>
      </c>
      <c r="B13" s="382">
        <f>'NOTES 2'!A399</f>
        <v>34</v>
      </c>
      <c r="C13" s="768"/>
      <c r="D13" s="769"/>
      <c r="E13" s="768">
        <f t="shared" si="1"/>
        <v>0</v>
      </c>
      <c r="F13" s="770"/>
    </row>
    <row r="14" spans="1:6" s="157" customFormat="1" ht="13.2">
      <c r="A14" s="156" t="s">
        <v>736</v>
      </c>
      <c r="B14" s="382">
        <f>'NOTES 2'!A405</f>
        <v>35</v>
      </c>
      <c r="C14" s="768"/>
      <c r="D14" s="769"/>
      <c r="E14" s="768">
        <f t="shared" si="1"/>
        <v>0</v>
      </c>
      <c r="F14" s="770"/>
    </row>
    <row r="15" spans="1:6" s="157" customFormat="1" ht="13.2">
      <c r="A15" s="156" t="s">
        <v>1116</v>
      </c>
      <c r="B15" s="382">
        <f>'NOTES 2'!A410</f>
        <v>36</v>
      </c>
      <c r="C15" s="768"/>
      <c r="D15" s="769"/>
      <c r="E15" s="768">
        <f t="shared" si="1"/>
        <v>0</v>
      </c>
      <c r="F15" s="770">
        <v>108800</v>
      </c>
    </row>
    <row r="16" spans="1:6" s="128" customFormat="1" ht="13.2">
      <c r="A16" s="151" t="s">
        <v>53</v>
      </c>
      <c r="B16" s="383"/>
      <c r="C16" s="771">
        <f t="shared" ref="C16:D16" si="2">SUM(C8:C15)</f>
        <v>11292031.880000001</v>
      </c>
      <c r="D16" s="771">
        <f t="shared" si="2"/>
        <v>5094735.04</v>
      </c>
      <c r="E16" s="771">
        <f>SUM(E8:E15)</f>
        <v>16391339.670000002</v>
      </c>
      <c r="F16" s="772">
        <f>SUM(F8:F15)</f>
        <v>11518057.359999999</v>
      </c>
    </row>
    <row r="17" spans="1:6" s="157" customFormat="1" ht="13.2">
      <c r="A17" s="152"/>
      <c r="B17" s="382"/>
      <c r="C17" s="381"/>
      <c r="D17" s="381"/>
      <c r="E17" s="381"/>
      <c r="F17" s="610"/>
    </row>
    <row r="18" spans="1:6" s="157" customFormat="1" ht="20.399999999999999">
      <c r="A18" s="15" t="s">
        <v>7</v>
      </c>
      <c r="B18" s="382"/>
      <c r="C18" s="381"/>
      <c r="D18" s="381"/>
      <c r="E18" s="381"/>
      <c r="F18" s="610"/>
    </row>
    <row r="19" spans="1:6" s="157" customFormat="1" ht="13.2">
      <c r="A19" s="156" t="s">
        <v>48</v>
      </c>
      <c r="B19" s="382">
        <f>'NOTES 2'!A416</f>
        <v>37</v>
      </c>
      <c r="C19" s="768">
        <v>6169250.4500000002</v>
      </c>
      <c r="D19" s="769">
        <f>E19-C19</f>
        <v>2028423.709999999</v>
      </c>
      <c r="E19" s="768">
        <f>'NOTES 2'!E424</f>
        <v>8197674.1599999992</v>
      </c>
      <c r="F19" s="770">
        <f>'NOTES 2'!F424</f>
        <v>6926059.6599999992</v>
      </c>
    </row>
    <row r="20" spans="1:6" s="157" customFormat="1" ht="13.2">
      <c r="A20" s="156" t="s">
        <v>141</v>
      </c>
      <c r="B20" s="382">
        <f>'NOTES 2'!A427</f>
        <v>38</v>
      </c>
      <c r="C20" s="768">
        <v>1728316.09</v>
      </c>
      <c r="D20" s="769">
        <f t="shared" ref="D20:D30" si="3">E20-C20</f>
        <v>925278.79999999958</v>
      </c>
      <c r="E20" s="768">
        <f>'NOTES 2'!E440</f>
        <v>2653594.8899999997</v>
      </c>
      <c r="F20" s="770">
        <f>'NOTES 2'!F440</f>
        <v>2422655.06</v>
      </c>
    </row>
    <row r="21" spans="1:6" s="157" customFormat="1" ht="13.2">
      <c r="A21" s="156" t="s">
        <v>54</v>
      </c>
      <c r="B21" s="382">
        <f>'NOTES 2'!A442</f>
        <v>39</v>
      </c>
      <c r="C21" s="768">
        <v>1030541.11</v>
      </c>
      <c r="D21" s="769">
        <f t="shared" si="3"/>
        <v>9756351.5199999996</v>
      </c>
      <c r="E21" s="768">
        <f>'NOTES 2'!E445</f>
        <v>10786892.629999999</v>
      </c>
      <c r="F21" s="770">
        <f>'NOTES 2'!F445</f>
        <v>2520837.5499999998</v>
      </c>
    </row>
    <row r="22" spans="1:6" s="157" customFormat="1" ht="13.2">
      <c r="A22" s="156" t="s">
        <v>664</v>
      </c>
      <c r="B22" s="382">
        <f>'NOTES 2'!A447</f>
        <v>40</v>
      </c>
      <c r="C22" s="768"/>
      <c r="D22" s="769">
        <v>0</v>
      </c>
      <c r="E22" s="768">
        <f t="shared" ref="E22:E32" si="4">C22+D22</f>
        <v>0</v>
      </c>
      <c r="F22" s="770"/>
    </row>
    <row r="23" spans="1:6" s="157" customFormat="1" ht="13.2">
      <c r="A23" s="156" t="s">
        <v>89</v>
      </c>
      <c r="B23" s="382">
        <f>'NOTES 2'!A453</f>
        <v>41</v>
      </c>
      <c r="C23" s="768"/>
      <c r="D23" s="769">
        <v>0</v>
      </c>
      <c r="E23" s="768">
        <f t="shared" si="4"/>
        <v>0</v>
      </c>
      <c r="F23" s="770"/>
    </row>
    <row r="24" spans="1:6" s="157" customFormat="1" ht="13.2">
      <c r="A24" s="156" t="s">
        <v>49</v>
      </c>
      <c r="B24" s="382">
        <f>'NOTES 2'!A462</f>
        <v>42</v>
      </c>
      <c r="C24" s="768">
        <v>21351.4</v>
      </c>
      <c r="D24" s="769">
        <f t="shared" si="3"/>
        <v>0</v>
      </c>
      <c r="E24" s="768">
        <f>'NOTES 2'!E466</f>
        <v>21351.4</v>
      </c>
      <c r="F24" s="770">
        <f>'NOTES 2'!F466</f>
        <v>32727.78</v>
      </c>
    </row>
    <row r="25" spans="1:6" s="157" customFormat="1" ht="13.2">
      <c r="A25" s="156" t="s">
        <v>647</v>
      </c>
      <c r="B25" s="382">
        <f>'NOTES 2'!A468</f>
        <v>43</v>
      </c>
      <c r="C25" s="768">
        <v>812527.99</v>
      </c>
      <c r="D25" s="769">
        <f t="shared" si="3"/>
        <v>2275296.8499999996</v>
      </c>
      <c r="E25" s="768">
        <f>'NOTES 2'!E485</f>
        <v>3087824.84</v>
      </c>
      <c r="F25" s="770">
        <f>'NOTES 2'!F485</f>
        <v>968872.62</v>
      </c>
    </row>
    <row r="26" spans="1:6" s="157" customFormat="1" ht="13.2">
      <c r="A26" s="156" t="s">
        <v>736</v>
      </c>
      <c r="B26" s="382">
        <f>'NOTES 2'!A487</f>
        <v>44</v>
      </c>
      <c r="C26" s="768"/>
      <c r="D26" s="769">
        <v>0</v>
      </c>
      <c r="E26" s="768">
        <f t="shared" si="4"/>
        <v>0</v>
      </c>
      <c r="F26" s="770">
        <f>'NOTES 2'!F490</f>
        <v>0</v>
      </c>
    </row>
    <row r="27" spans="1:6" s="157" customFormat="1" ht="13.2">
      <c r="A27" s="156" t="s">
        <v>55</v>
      </c>
      <c r="B27" s="382">
        <f>'NOTES 2'!A491</f>
        <v>45</v>
      </c>
      <c r="C27" s="768"/>
      <c r="D27" s="769">
        <v>0</v>
      </c>
      <c r="E27" s="768">
        <f t="shared" si="4"/>
        <v>0</v>
      </c>
      <c r="F27" s="770"/>
    </row>
    <row r="28" spans="1:6" s="157" customFormat="1" ht="13.2">
      <c r="A28" s="156" t="s">
        <v>91</v>
      </c>
      <c r="B28" s="382">
        <f>'NOTES 2'!A496</f>
        <v>46</v>
      </c>
      <c r="C28" s="768"/>
      <c r="D28" s="769">
        <v>0</v>
      </c>
      <c r="E28" s="768">
        <f t="shared" si="4"/>
        <v>0</v>
      </c>
      <c r="F28" s="770"/>
    </row>
    <row r="29" spans="1:6" s="157" customFormat="1" ht="13.2">
      <c r="A29" s="156" t="s">
        <v>732</v>
      </c>
      <c r="B29" s="382">
        <f>'NOTES 2'!A502</f>
        <v>47</v>
      </c>
      <c r="C29" s="768"/>
      <c r="D29" s="769">
        <v>0</v>
      </c>
      <c r="E29" s="768">
        <f t="shared" si="4"/>
        <v>0</v>
      </c>
      <c r="F29" s="770"/>
    </row>
    <row r="30" spans="1:6" s="157" customFormat="1" ht="13.2">
      <c r="A30" s="156" t="s">
        <v>1115</v>
      </c>
      <c r="B30" s="382">
        <f>'NOTES 2'!A507</f>
        <v>48</v>
      </c>
      <c r="C30" s="768"/>
      <c r="D30" s="769">
        <f t="shared" si="3"/>
        <v>0</v>
      </c>
      <c r="E30" s="768">
        <v>0</v>
      </c>
      <c r="F30" s="770">
        <v>146581.45000000001</v>
      </c>
    </row>
    <row r="31" spans="1:6" s="157" customFormat="1" ht="13.2">
      <c r="A31" s="156" t="s">
        <v>57</v>
      </c>
      <c r="B31" s="382">
        <v>47</v>
      </c>
      <c r="C31" s="768"/>
      <c r="D31" s="769">
        <v>0</v>
      </c>
      <c r="E31" s="768">
        <f t="shared" si="4"/>
        <v>0</v>
      </c>
      <c r="F31" s="770"/>
    </row>
    <row r="32" spans="1:6" s="157" customFormat="1" ht="13.2">
      <c r="A32" s="156" t="s">
        <v>1250</v>
      </c>
      <c r="B32" s="382">
        <f>'NOTES 2'!A520</f>
        <v>56</v>
      </c>
      <c r="C32" s="768"/>
      <c r="D32" s="769">
        <v>0</v>
      </c>
      <c r="E32" s="768">
        <f t="shared" si="4"/>
        <v>0</v>
      </c>
      <c r="F32" s="770"/>
    </row>
    <row r="33" spans="1:6" s="128" customFormat="1" ht="13.2">
      <c r="A33" s="151" t="s">
        <v>56</v>
      </c>
      <c r="B33" s="383"/>
      <c r="C33" s="771">
        <f t="shared" ref="C33:D33" si="5">SUM(C19:C32)</f>
        <v>9761987.040000001</v>
      </c>
      <c r="D33" s="771">
        <f t="shared" si="5"/>
        <v>14985350.879999997</v>
      </c>
      <c r="E33" s="771">
        <f>SUM(E19:E32)</f>
        <v>24747337.919999998</v>
      </c>
      <c r="F33" s="772">
        <f>SUM(F19:F32)</f>
        <v>13017734.119999997</v>
      </c>
    </row>
    <row r="34" spans="1:6" s="157" customFormat="1" ht="13.2">
      <c r="A34" s="152"/>
      <c r="B34" s="382"/>
      <c r="C34" s="768"/>
      <c r="D34" s="768"/>
      <c r="E34" s="768"/>
      <c r="F34" s="773"/>
    </row>
    <row r="35" spans="1:6" s="128" customFormat="1" thickBot="1">
      <c r="A35" s="153" t="s">
        <v>23</v>
      </c>
      <c r="B35" s="384"/>
      <c r="C35" s="774">
        <f>C16-C33</f>
        <v>1530044.8399999999</v>
      </c>
      <c r="D35" s="774">
        <f t="shared" ref="D35:F35" si="6">D16-D33</f>
        <v>-9890615.8399999961</v>
      </c>
      <c r="E35" s="774">
        <f t="shared" si="6"/>
        <v>-8355998.2499999963</v>
      </c>
      <c r="F35" s="775">
        <f t="shared" si="6"/>
        <v>-1499676.7599999979</v>
      </c>
    </row>
    <row r="36" spans="1:6" s="128" customFormat="1" ht="13.2">
      <c r="A36" s="155"/>
      <c r="B36" s="382"/>
      <c r="C36" s="381"/>
      <c r="D36" s="381"/>
      <c r="E36" s="381"/>
      <c r="F36" s="613"/>
    </row>
    <row r="37" spans="1:6" s="128" customFormat="1" ht="13.2">
      <c r="A37" s="155" t="s">
        <v>24</v>
      </c>
      <c r="B37" s="382"/>
      <c r="C37" s="768"/>
      <c r="D37" s="768">
        <f>C37</f>
        <v>0</v>
      </c>
      <c r="E37" s="768">
        <f>'NOTES 2'!F20</f>
        <v>974691.46</v>
      </c>
      <c r="F37" s="773">
        <v>2474368.2200000002</v>
      </c>
    </row>
    <row r="38" spans="1:6" s="128" customFormat="1" ht="13.2">
      <c r="A38" s="155"/>
      <c r="B38" s="382"/>
      <c r="C38" s="768"/>
      <c r="D38" s="768"/>
      <c r="E38" s="768"/>
      <c r="F38" s="776"/>
    </row>
    <row r="39" spans="1:6" s="128" customFormat="1" thickBot="1">
      <c r="A39" s="471" t="s">
        <v>738</v>
      </c>
      <c r="B39" s="588"/>
      <c r="C39" s="777">
        <f>C35+C37</f>
        <v>1530044.8399999999</v>
      </c>
      <c r="D39" s="777">
        <f t="shared" ref="D39:F39" si="7">D35+D37</f>
        <v>-9890615.8399999961</v>
      </c>
      <c r="E39" s="777">
        <f t="shared" si="7"/>
        <v>-7381306.7899999963</v>
      </c>
      <c r="F39" s="777">
        <f t="shared" si="7"/>
        <v>974691.46000000229</v>
      </c>
    </row>
    <row r="40" spans="1:6" ht="14.1" customHeight="1"/>
    <row r="41" spans="1:6" ht="14.4" customHeight="1"/>
  </sheetData>
  <mergeCells count="1">
    <mergeCell ref="B4:B6"/>
  </mergeCells>
  <pageMargins left="1.06" right="0.39" top="0.75" bottom="0.75" header="0.3" footer="0.3"/>
  <pageSetup paperSize="9" scale="76" firstPageNumber="8" fitToHeight="0" orientation="portrait" useFirstPageNumber="1" r:id="rId1"/>
  <headerFoot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pageSetUpPr fitToPage="1"/>
  </sheetPr>
  <dimension ref="A1:G32"/>
  <sheetViews>
    <sheetView showGridLines="0" view="pageBreakPreview" zoomScale="106" zoomScaleNormal="100" zoomScaleSheetLayoutView="131" workbookViewId="0">
      <selection sqref="A1:F1"/>
    </sheetView>
  </sheetViews>
  <sheetFormatPr defaultColWidth="9.109375" defaultRowHeight="13.8"/>
  <cols>
    <col min="1" max="1" width="62.109375" style="4" customWidth="1"/>
    <col min="2" max="2" width="7.44140625" style="10" bestFit="1" customWidth="1"/>
    <col min="3" max="3" width="15.109375" style="10" bestFit="1" customWidth="1"/>
    <col min="4" max="4" width="15.5546875" style="10" customWidth="1"/>
    <col min="5" max="5" width="17.44140625" style="98" customWidth="1"/>
    <col min="6" max="6" width="16.88671875" style="98" bestFit="1" customWidth="1"/>
    <col min="7" max="7" width="14.6640625" style="4" bestFit="1" customWidth="1"/>
    <col min="8" max="16384" width="9.109375" style="4"/>
  </cols>
  <sheetData>
    <row r="1" spans="1:7" ht="20.399999999999999">
      <c r="A1" s="1287" t="str">
        <f>FP!A1</f>
        <v>ASOKORE MAMPONG MUNICIPAL ASSEMBLY</v>
      </c>
      <c r="B1" s="1287"/>
      <c r="C1" s="1287"/>
      <c r="D1" s="1287"/>
      <c r="E1" s="1287"/>
      <c r="F1" s="1287"/>
    </row>
    <row r="2" spans="1:7" s="2" customFormat="1" ht="20.399999999999999">
      <c r="A2" s="1287" t="s">
        <v>1258</v>
      </c>
      <c r="B2" s="1287"/>
      <c r="C2" s="1287"/>
      <c r="D2" s="1287"/>
      <c r="E2" s="1287"/>
      <c r="F2" s="1287"/>
    </row>
    <row r="3" spans="1:7" s="2" customFormat="1" ht="21" thickBot="1">
      <c r="A3" s="1315" t="s">
        <v>1570</v>
      </c>
      <c r="B3" s="1315"/>
      <c r="C3" s="1315"/>
      <c r="D3" s="1315"/>
      <c r="E3" s="1315"/>
      <c r="F3" s="1315"/>
    </row>
    <row r="4" spans="1:7">
      <c r="A4" s="158"/>
      <c r="B4" s="268" t="s">
        <v>83</v>
      </c>
      <c r="C4" s="703" t="s">
        <v>1425</v>
      </c>
      <c r="D4" s="703" t="s">
        <v>1260</v>
      </c>
      <c r="E4" s="703" t="s">
        <v>1248</v>
      </c>
      <c r="F4" s="159" t="s">
        <v>1261</v>
      </c>
    </row>
    <row r="5" spans="1:7">
      <c r="A5" s="160"/>
      <c r="B5" s="473"/>
      <c r="C5" s="704" t="s">
        <v>715</v>
      </c>
      <c r="D5" s="704" t="s">
        <v>715</v>
      </c>
      <c r="E5" s="704">
        <v>2024</v>
      </c>
      <c r="F5" s="161">
        <v>2023</v>
      </c>
    </row>
    <row r="6" spans="1:7" ht="14.4" thickBot="1">
      <c r="A6" s="141"/>
      <c r="B6" s="474"/>
      <c r="C6" s="162" t="s">
        <v>77</v>
      </c>
      <c r="D6" s="162" t="s">
        <v>77</v>
      </c>
      <c r="E6" s="162" t="s">
        <v>77</v>
      </c>
      <c r="F6" s="163" t="s">
        <v>77</v>
      </c>
    </row>
    <row r="7" spans="1:7" s="596" customFormat="1" ht="22.5" customHeight="1">
      <c r="A7" s="15" t="s">
        <v>8</v>
      </c>
      <c r="B7" s="97"/>
      <c r="C7" s="97"/>
      <c r="D7" s="97"/>
      <c r="E7" s="591"/>
      <c r="F7" s="592"/>
    </row>
    <row r="8" spans="1:7" s="596" customFormat="1" ht="22.5" customHeight="1">
      <c r="A8" s="597" t="s">
        <v>46</v>
      </c>
      <c r="B8" s="95">
        <f>'NOTES 2'!A197</f>
        <v>18</v>
      </c>
      <c r="C8" s="794">
        <v>0</v>
      </c>
      <c r="D8" s="794">
        <v>0</v>
      </c>
      <c r="E8" s="795">
        <f>'NOTES 2'!E211</f>
        <v>2041771.4500000002</v>
      </c>
      <c r="F8" s="796">
        <f>'NOTES 2'!F211</f>
        <v>1431440.47</v>
      </c>
      <c r="G8" s="980"/>
    </row>
    <row r="9" spans="1:7" s="596" customFormat="1" ht="22.5" customHeight="1">
      <c r="A9" s="597" t="s">
        <v>45</v>
      </c>
      <c r="B9" s="95">
        <f>'NOTES 2'!A213</f>
        <v>19</v>
      </c>
      <c r="C9" s="794">
        <v>0</v>
      </c>
      <c r="D9" s="794">
        <v>0</v>
      </c>
      <c r="E9" s="795">
        <f>' SCHEDULE 5-GRANT SCHEDULE'!E53</f>
        <v>14391015.470000001</v>
      </c>
      <c r="F9" s="796">
        <f>'COMPO FPM'!L8</f>
        <v>9977816.8899999987</v>
      </c>
      <c r="G9" s="980"/>
    </row>
    <row r="10" spans="1:7" s="596" customFormat="1" ht="22.5" customHeight="1">
      <c r="A10" s="597" t="s">
        <v>665</v>
      </c>
      <c r="B10" s="95">
        <f>'NOTES 2'!A240</f>
        <v>20</v>
      </c>
      <c r="C10" s="794"/>
      <c r="D10" s="794"/>
      <c r="E10" s="795">
        <v>4606.22</v>
      </c>
      <c r="F10" s="796"/>
    </row>
    <row r="11" spans="1:7" s="596" customFormat="1" ht="22.5" customHeight="1">
      <c r="A11" s="597" t="s">
        <v>1308</v>
      </c>
      <c r="B11" s="95">
        <v>51</v>
      </c>
      <c r="C11" s="794"/>
      <c r="D11" s="794"/>
      <c r="E11" s="795"/>
      <c r="F11" s="816">
        <f>'NOTES 2'!F524</f>
        <v>0</v>
      </c>
    </row>
    <row r="12" spans="1:7" s="598" customFormat="1" ht="22.5" customHeight="1">
      <c r="A12" s="28" t="s">
        <v>47</v>
      </c>
      <c r="B12" s="29"/>
      <c r="C12" s="797">
        <f>SUM(C8:C10)</f>
        <v>0</v>
      </c>
      <c r="D12" s="797">
        <f>SUM(D8:D10)</f>
        <v>0</v>
      </c>
      <c r="E12" s="797">
        <f>SUM(E8:E10)</f>
        <v>16437393.140000002</v>
      </c>
      <c r="F12" s="798">
        <f>SUM(F8:F11)</f>
        <v>11409257.359999999</v>
      </c>
      <c r="G12" s="981"/>
    </row>
    <row r="13" spans="1:7" s="596" customFormat="1" ht="22.5" customHeight="1">
      <c r="A13" s="19"/>
      <c r="B13" s="97"/>
      <c r="C13" s="97"/>
      <c r="D13" s="97"/>
      <c r="E13" s="593"/>
      <c r="F13" s="592"/>
    </row>
    <row r="14" spans="1:7" s="596" customFormat="1" ht="22.5" customHeight="1">
      <c r="A14" s="15" t="s">
        <v>9</v>
      </c>
      <c r="B14" s="95"/>
      <c r="C14" s="95"/>
      <c r="D14" s="95"/>
      <c r="E14" s="593"/>
      <c r="F14" s="592"/>
    </row>
    <row r="15" spans="1:7" s="596" customFormat="1" ht="22.5" customHeight="1">
      <c r="A15" s="597" t="s">
        <v>48</v>
      </c>
      <c r="B15" s="95">
        <f>'NOTES 2'!A257</f>
        <v>21</v>
      </c>
      <c r="C15" s="794">
        <v>0</v>
      </c>
      <c r="D15" s="794"/>
      <c r="E15" s="795">
        <f>'SCHEDULE 7 -EXP BY FUND SOURCE'!N6</f>
        <v>8197674.1600000001</v>
      </c>
      <c r="F15" s="796">
        <f>'NOTES 2'!F265</f>
        <v>6926059.6599999992</v>
      </c>
    </row>
    <row r="16" spans="1:7" s="596" customFormat="1" ht="22.5" customHeight="1">
      <c r="A16" s="597" t="s">
        <v>141</v>
      </c>
      <c r="B16" s="95">
        <f>'NOTES 2'!A267</f>
        <v>22</v>
      </c>
      <c r="C16" s="794"/>
      <c r="D16" s="794"/>
      <c r="E16" s="795">
        <f>'SCHEDULE 7 -EXP BY FUND SOURCE'!N7</f>
        <v>2653594.8899999997</v>
      </c>
      <c r="F16" s="796">
        <f>'NOTES 2'!F280</f>
        <v>2422655.06</v>
      </c>
      <c r="G16" s="980"/>
    </row>
    <row r="17" spans="1:7" s="596" customFormat="1" ht="22.5" customHeight="1">
      <c r="A17" s="597" t="s">
        <v>664</v>
      </c>
      <c r="B17" s="95">
        <f>'NOTES 2'!A282</f>
        <v>23</v>
      </c>
      <c r="C17" s="794"/>
      <c r="D17" s="794"/>
      <c r="E17" s="795">
        <f>'SCHEDULE 7 -EXP BY FUND SOURCE'!N8</f>
        <v>0</v>
      </c>
      <c r="F17" s="796">
        <f>'COMPO FPM'!L15</f>
        <v>0</v>
      </c>
    </row>
    <row r="18" spans="1:7" s="596" customFormat="1" ht="22.5" customHeight="1">
      <c r="A18" s="597" t="s">
        <v>89</v>
      </c>
      <c r="B18" s="95">
        <f>'NOTES 2'!A287</f>
        <v>24</v>
      </c>
      <c r="C18" s="794"/>
      <c r="D18" s="794"/>
      <c r="E18" s="795">
        <f>'SCHEDULE 7 -EXP BY FUND SOURCE'!N9</f>
        <v>0</v>
      </c>
      <c r="F18" s="796">
        <f>'COMPO FPM'!L16</f>
        <v>0</v>
      </c>
    </row>
    <row r="19" spans="1:7" s="596" customFormat="1" ht="22.5" customHeight="1">
      <c r="A19" s="597" t="s">
        <v>49</v>
      </c>
      <c r="B19" s="95">
        <f>'NOTES 2'!A294</f>
        <v>25</v>
      </c>
      <c r="C19" s="794"/>
      <c r="D19" s="794"/>
      <c r="E19" s="795">
        <f>'SCHEDULE 7 -EXP BY FUND SOURCE'!N10</f>
        <v>21351.4</v>
      </c>
      <c r="F19" s="796">
        <f>'NOTES 2'!F298</f>
        <v>32727.78</v>
      </c>
    </row>
    <row r="20" spans="1:7" s="596" customFormat="1" ht="22.5" customHeight="1">
      <c r="A20" s="597" t="s">
        <v>647</v>
      </c>
      <c r="B20" s="95">
        <f>'NOTES 2'!A300</f>
        <v>26</v>
      </c>
      <c r="C20" s="794"/>
      <c r="D20" s="794"/>
      <c r="E20" s="795">
        <f>'SCHEDULE 7 -EXP BY FUND SOURCE'!N11</f>
        <v>3087824.8400000003</v>
      </c>
      <c r="F20" s="796">
        <f>'NOTES 2'!F319</f>
        <v>968872.62</v>
      </c>
      <c r="G20" s="980"/>
    </row>
    <row r="21" spans="1:7" s="596" customFormat="1" ht="22.5" customHeight="1">
      <c r="A21" s="597" t="s">
        <v>108</v>
      </c>
      <c r="B21" s="97">
        <f>'NOTES 2'!A321</f>
        <v>27</v>
      </c>
      <c r="C21" s="794"/>
      <c r="D21" s="799"/>
      <c r="E21" s="795"/>
      <c r="F21" s="796">
        <f>'COMPO FPM'!L19</f>
        <v>0</v>
      </c>
    </row>
    <row r="22" spans="1:7" s="596" customFormat="1" ht="22.5" customHeight="1">
      <c r="A22" s="597" t="s">
        <v>45</v>
      </c>
      <c r="B22" s="97">
        <f>'NOTES 2'!A328</f>
        <v>28</v>
      </c>
      <c r="C22" s="794"/>
      <c r="D22" s="799"/>
      <c r="E22" s="795">
        <f t="shared" ref="E22" si="0">C22+D22</f>
        <v>0</v>
      </c>
      <c r="F22" s="796">
        <f>'COMPO FPM'!L20</f>
        <v>0</v>
      </c>
    </row>
    <row r="23" spans="1:7" s="596" customFormat="1" ht="22.5" customHeight="1">
      <c r="A23" s="597" t="s">
        <v>84</v>
      </c>
      <c r="B23" s="594" t="s">
        <v>1376</v>
      </c>
      <c r="C23" s="794"/>
      <c r="D23" s="800"/>
      <c r="E23" s="795">
        <f>'NOTES 3'!O73</f>
        <v>2141347.7087857146</v>
      </c>
      <c r="F23" s="796">
        <f>FPM!D23</f>
        <v>577686.93000000005</v>
      </c>
    </row>
    <row r="24" spans="1:7" s="598" customFormat="1" ht="22.5" customHeight="1">
      <c r="A24" s="28" t="s">
        <v>50</v>
      </c>
      <c r="B24" s="29"/>
      <c r="C24" s="797">
        <f t="shared" ref="C24:D24" si="1">SUM(C15:C23)</f>
        <v>0</v>
      </c>
      <c r="D24" s="797">
        <f t="shared" si="1"/>
        <v>0</v>
      </c>
      <c r="E24" s="797">
        <f>SUM(E15:E23)</f>
        <v>16101792.998785716</v>
      </c>
      <c r="F24" s="798">
        <f>SUM(F15:F23)</f>
        <v>10928002.049999997</v>
      </c>
      <c r="G24" s="981"/>
    </row>
    <row r="25" spans="1:7" s="598" customFormat="1" ht="22.5" customHeight="1">
      <c r="A25" s="20"/>
      <c r="B25" s="97"/>
      <c r="C25" s="97"/>
      <c r="D25" s="97"/>
      <c r="E25" s="595"/>
      <c r="F25" s="592"/>
    </row>
    <row r="26" spans="1:7" s="598" customFormat="1" ht="22.5" customHeight="1" thickBot="1">
      <c r="A26" s="22" t="s">
        <v>1340</v>
      </c>
      <c r="B26" s="23"/>
      <c r="C26" s="801">
        <f>C12-C24</f>
        <v>0</v>
      </c>
      <c r="D26" s="801">
        <f t="shared" ref="D26:F26" si="2">D12-D24</f>
        <v>0</v>
      </c>
      <c r="E26" s="801">
        <f>E12-E24</f>
        <v>335600.14121428691</v>
      </c>
      <c r="F26" s="801">
        <f t="shared" si="2"/>
        <v>481255.31000000238</v>
      </c>
      <c r="G26" s="981"/>
    </row>
    <row r="27" spans="1:7" s="596" customFormat="1" ht="19.350000000000001" customHeight="1">
      <c r="A27" s="33"/>
      <c r="B27" s="95"/>
      <c r="C27" s="95"/>
      <c r="D27" s="95"/>
      <c r="E27" s="95"/>
      <c r="F27" s="586"/>
    </row>
    <row r="28" spans="1:7" s="596" customFormat="1" ht="19.350000000000001" customHeight="1">
      <c r="A28" s="147" t="s">
        <v>1341</v>
      </c>
      <c r="B28" s="95"/>
      <c r="C28" s="95"/>
      <c r="D28" s="95"/>
      <c r="E28" s="95"/>
      <c r="F28" s="586"/>
    </row>
    <row r="29" spans="1:7" s="596" customFormat="1" ht="19.350000000000001" customHeight="1">
      <c r="A29" s="19" t="s">
        <v>1342</v>
      </c>
      <c r="B29" s="97"/>
      <c r="C29" s="799"/>
      <c r="D29" s="799"/>
      <c r="E29" s="799"/>
      <c r="F29" s="802"/>
    </row>
    <row r="30" spans="1:7" s="596" customFormat="1" ht="19.350000000000001" customHeight="1">
      <c r="A30" s="19" t="s">
        <v>1343</v>
      </c>
      <c r="B30" s="97"/>
      <c r="C30" s="799"/>
      <c r="D30" s="799"/>
      <c r="E30" s="799"/>
      <c r="F30" s="802"/>
    </row>
    <row r="31" spans="1:7" s="596" customFormat="1" ht="19.350000000000001" customHeight="1">
      <c r="A31" s="19"/>
      <c r="B31" s="97"/>
      <c r="C31" s="799"/>
      <c r="D31" s="799"/>
      <c r="E31" s="799"/>
      <c r="F31" s="802"/>
    </row>
    <row r="32" spans="1:7" s="598" customFormat="1" ht="22.5" customHeight="1" thickBot="1">
      <c r="A32" s="22" t="s">
        <v>1344</v>
      </c>
      <c r="B32" s="23"/>
      <c r="C32" s="801">
        <f>C26+C29+C30</f>
        <v>0</v>
      </c>
      <c r="D32" s="801">
        <f t="shared" ref="D32:F32" si="3">D26+D29+D30</f>
        <v>0</v>
      </c>
      <c r="E32" s="801">
        <f t="shared" si="3"/>
        <v>335600.14121428691</v>
      </c>
      <c r="F32" s="801">
        <f t="shared" si="3"/>
        <v>481255.31000000238</v>
      </c>
      <c r="G32" s="981"/>
    </row>
  </sheetData>
  <mergeCells count="3">
    <mergeCell ref="A1:F1"/>
    <mergeCell ref="A2:F2"/>
    <mergeCell ref="A3:F3"/>
  </mergeCells>
  <pageMargins left="1.1200000000000001" right="0.36" top="0.75" bottom="0.75" header="0.3" footer="0.3"/>
  <pageSetup paperSize="9" scale="64" firstPageNumber="4" fitToHeight="0" orientation="portrait" useFirstPageNumber="1"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tabColor rgb="FFFF0000"/>
    <pageSetUpPr fitToPage="1"/>
  </sheetPr>
  <dimension ref="A1:J111"/>
  <sheetViews>
    <sheetView showGridLines="0" view="pageBreakPreview" zoomScale="120" zoomScaleNormal="100" zoomScaleSheetLayoutView="120" workbookViewId="0">
      <selection activeCell="F1" sqref="F1"/>
    </sheetView>
  </sheetViews>
  <sheetFormatPr defaultColWidth="9.109375" defaultRowHeight="18.899999999999999" customHeight="1"/>
  <cols>
    <col min="1" max="1" width="28.44140625" style="4" customWidth="1"/>
    <col min="2" max="2" width="17.5546875" style="99" customWidth="1"/>
    <col min="3" max="3" width="14.88671875" style="4" customWidth="1"/>
    <col min="4" max="4" width="15" style="4" customWidth="1"/>
    <col min="5" max="5" width="15.88671875" style="4" customWidth="1"/>
    <col min="6" max="6" width="16.33203125" style="4" customWidth="1"/>
    <col min="7" max="7" width="16.6640625" style="4" customWidth="1"/>
    <col min="8" max="8" width="19.109375" style="4" bestFit="1" customWidth="1"/>
    <col min="9" max="9" width="17.88671875" style="4" bestFit="1" customWidth="1"/>
    <col min="10" max="10" width="15.44140625" style="4" bestFit="1" customWidth="1"/>
    <col min="11" max="16384" width="9.109375" style="4"/>
  </cols>
  <sheetData>
    <row r="1" spans="1:8" ht="18.899999999999999" customHeight="1">
      <c r="A1" s="198" t="str">
        <f>FP!A1</f>
        <v>ASOKORE MAMPONG MUNICIPAL ASSEMBLY</v>
      </c>
      <c r="B1" s="198"/>
      <c r="C1" s="198"/>
      <c r="D1" s="198"/>
      <c r="E1" s="198"/>
      <c r="F1" s="198"/>
      <c r="G1" s="198"/>
    </row>
    <row r="2" spans="1:8" s="135" customFormat="1" ht="18" thickBot="1">
      <c r="A2" s="198" t="s">
        <v>714</v>
      </c>
      <c r="B2" s="181"/>
      <c r="C2" s="181"/>
      <c r="D2" s="181"/>
      <c r="E2" s="181"/>
      <c r="F2" s="181"/>
      <c r="G2" s="181"/>
    </row>
    <row r="3" spans="1:8" ht="13.8">
      <c r="A3" s="178"/>
      <c r="B3" s="139">
        <v>2024</v>
      </c>
      <c r="C3" s="139">
        <v>2024</v>
      </c>
      <c r="D3" s="139">
        <v>2024</v>
      </c>
      <c r="E3" s="139">
        <v>2024</v>
      </c>
      <c r="F3" s="139">
        <v>2024</v>
      </c>
      <c r="G3" s="139">
        <v>2024</v>
      </c>
    </row>
    <row r="4" spans="1:8" s="136" customFormat="1" ht="22.8">
      <c r="A4" s="179"/>
      <c r="B4" s="199" t="s">
        <v>723</v>
      </c>
      <c r="C4" s="203" t="s">
        <v>724</v>
      </c>
      <c r="D4" s="203" t="s">
        <v>725</v>
      </c>
      <c r="E4" s="199" t="s">
        <v>726</v>
      </c>
      <c r="F4" s="199" t="s">
        <v>715</v>
      </c>
      <c r="G4" s="200" t="s">
        <v>51</v>
      </c>
    </row>
    <row r="5" spans="1:8" s="136" customFormat="1" ht="12" thickBot="1">
      <c r="A5" s="180"/>
      <c r="B5" s="201" t="s">
        <v>77</v>
      </c>
      <c r="C5" s="201" t="s">
        <v>77</v>
      </c>
      <c r="D5" s="201" t="s">
        <v>77</v>
      </c>
      <c r="E5" s="201" t="s">
        <v>77</v>
      </c>
      <c r="F5" s="201" t="s">
        <v>77</v>
      </c>
      <c r="G5" s="202" t="s">
        <v>77</v>
      </c>
    </row>
    <row r="6" spans="1:8" s="128" customFormat="1" ht="13.2">
      <c r="A6" s="155"/>
      <c r="B6" s="385"/>
      <c r="C6" s="385"/>
      <c r="D6" s="385"/>
      <c r="E6" s="385"/>
      <c r="F6" s="385"/>
      <c r="G6" s="388"/>
    </row>
    <row r="7" spans="1:8" s="157" customFormat="1" ht="13.2">
      <c r="A7" s="155" t="s">
        <v>46</v>
      </c>
      <c r="B7" s="615"/>
      <c r="C7" s="615"/>
      <c r="D7" s="615"/>
      <c r="E7" s="615"/>
      <c r="F7" s="615"/>
      <c r="G7" s="610"/>
    </row>
    <row r="8" spans="1:8" s="157" customFormat="1" ht="13.2">
      <c r="A8" s="156" t="s">
        <v>58</v>
      </c>
      <c r="B8" s="768">
        <f>' SCHEDULE 6-IGF'!B9+' SCHEDULE 6-IGF'!B10+' SCHEDULE 6-IGF'!B11</f>
        <v>961800</v>
      </c>
      <c r="C8" s="768">
        <f>435000+501800+25000-B8</f>
        <v>0</v>
      </c>
      <c r="D8" s="768"/>
      <c r="E8" s="768">
        <f t="shared" ref="E8:E13" si="0">SUM(B8:D8)</f>
        <v>961800</v>
      </c>
      <c r="F8" s="768">
        <f>'NOTES 2'!E204</f>
        <v>1111330.29</v>
      </c>
      <c r="G8" s="773">
        <f>F8-E8</f>
        <v>149530.29000000004</v>
      </c>
    </row>
    <row r="9" spans="1:8" s="128" customFormat="1" ht="13.2">
      <c r="A9" s="156" t="s">
        <v>158</v>
      </c>
      <c r="B9" s="768"/>
      <c r="C9" s="768"/>
      <c r="D9" s="768"/>
      <c r="E9" s="768">
        <f t="shared" si="0"/>
        <v>0</v>
      </c>
      <c r="F9" s="768">
        <v>0</v>
      </c>
      <c r="G9" s="773">
        <f t="shared" ref="G9:G14" si="1">F9-E9</f>
        <v>0</v>
      </c>
    </row>
    <row r="10" spans="1:8" s="157" customFormat="1" ht="13.2">
      <c r="A10" s="156" t="s">
        <v>759</v>
      </c>
      <c r="B10" s="768">
        <f>' SCHEDULE 6-IGF'!B14+' SCHEDULE 6-IGF'!B15</f>
        <v>1059600</v>
      </c>
      <c r="C10" s="768">
        <f>-B10+636306.6+423293.4</f>
        <v>0</v>
      </c>
      <c r="D10" s="768"/>
      <c r="E10" s="768">
        <f t="shared" si="0"/>
        <v>1059600</v>
      </c>
      <c r="F10" s="768">
        <f>' SCHEDULE 6-IGF'!E14+' SCHEDULE 6-IGF'!E15</f>
        <v>883378.66</v>
      </c>
      <c r="G10" s="773">
        <f t="shared" si="1"/>
        <v>-176221.33999999997</v>
      </c>
      <c r="H10" s="177"/>
    </row>
    <row r="11" spans="1:8" s="157" customFormat="1" ht="13.2">
      <c r="A11" s="156" t="s">
        <v>99</v>
      </c>
      <c r="B11" s="768">
        <f>' SCHEDULE 6-IGF'!B16</f>
        <v>15000</v>
      </c>
      <c r="C11" s="768">
        <v>5000</v>
      </c>
      <c r="D11" s="768"/>
      <c r="E11" s="768">
        <f t="shared" si="0"/>
        <v>20000</v>
      </c>
      <c r="F11" s="768">
        <v>0</v>
      </c>
      <c r="G11" s="773">
        <f t="shared" si="1"/>
        <v>-20000</v>
      </c>
      <c r="H11" s="177"/>
    </row>
    <row r="12" spans="1:8" s="157" customFormat="1" ht="13.2">
      <c r="A12" s="156" t="s">
        <v>1284</v>
      </c>
      <c r="B12" s="768"/>
      <c r="C12" s="768"/>
      <c r="D12" s="768"/>
      <c r="E12" s="768">
        <f t="shared" si="0"/>
        <v>0</v>
      </c>
      <c r="F12" s="768">
        <f>'NOTES 2'!E207</f>
        <v>1020</v>
      </c>
      <c r="G12" s="773">
        <f t="shared" si="1"/>
        <v>1020</v>
      </c>
      <c r="H12" s="177"/>
    </row>
    <row r="13" spans="1:8" s="157" customFormat="1" ht="13.2">
      <c r="A13" s="156" t="s">
        <v>27</v>
      </c>
      <c r="B13" s="768">
        <f>' SCHEDULE 6-IGF'!B17</f>
        <v>100</v>
      </c>
      <c r="C13" s="768">
        <v>-15400</v>
      </c>
      <c r="D13" s="768"/>
      <c r="E13" s="768">
        <f t="shared" si="0"/>
        <v>-15300</v>
      </c>
      <c r="F13" s="768">
        <f>'NOTES 2'!E208</f>
        <v>22.5</v>
      </c>
      <c r="G13" s="877">
        <f t="shared" si="1"/>
        <v>15322.5</v>
      </c>
      <c r="H13" s="177"/>
    </row>
    <row r="14" spans="1:8" s="128" customFormat="1" ht="13.2">
      <c r="A14" s="387" t="s">
        <v>716</v>
      </c>
      <c r="B14" s="771">
        <f>SUM(B8:B13)</f>
        <v>2036500</v>
      </c>
      <c r="C14" s="787">
        <f>SUM(C8:C13)</f>
        <v>-10400</v>
      </c>
      <c r="D14" s="787"/>
      <c r="E14" s="771">
        <f>SUM(E8:E13)</f>
        <v>2026100</v>
      </c>
      <c r="F14" s="771">
        <f>SUM(F8:F13)</f>
        <v>1995751.4500000002</v>
      </c>
      <c r="G14" s="776">
        <f t="shared" si="1"/>
        <v>-30348.549999999814</v>
      </c>
      <c r="H14" s="386"/>
    </row>
    <row r="15" spans="1:8" s="128" customFormat="1" ht="13.2">
      <c r="A15" s="155"/>
      <c r="B15" s="768"/>
      <c r="C15" s="768"/>
      <c r="D15" s="768"/>
      <c r="E15" s="768"/>
      <c r="F15" s="768"/>
      <c r="G15" s="773"/>
    </row>
    <row r="16" spans="1:8" s="157" customFormat="1" ht="13.2">
      <c r="A16" s="155" t="s">
        <v>57</v>
      </c>
      <c r="B16" s="768"/>
      <c r="C16" s="768"/>
      <c r="D16" s="768"/>
      <c r="E16" s="768"/>
      <c r="F16" s="768"/>
      <c r="G16" s="773"/>
    </row>
    <row r="17" spans="1:8" s="157" customFormat="1" ht="13.2">
      <c r="A17" s="156" t="s">
        <v>671</v>
      </c>
      <c r="B17" s="768">
        <f>' SCHEDULE 5-GRANT SCHEDULE'!B22</f>
        <v>14733863.57</v>
      </c>
      <c r="C17" s="768">
        <v>3836683.96</v>
      </c>
      <c r="D17" s="768"/>
      <c r="E17" s="768">
        <f>SUM(B17:D17)</f>
        <v>18570547.530000001</v>
      </c>
      <c r="F17" s="768">
        <f>'NOTES 2'!E230</f>
        <v>14394857.140000001</v>
      </c>
      <c r="G17" s="773">
        <f t="shared" ref="G17:G19" si="2">F17-E17</f>
        <v>-4175690.3900000006</v>
      </c>
    </row>
    <row r="18" spans="1:8" s="157" customFormat="1" ht="13.2">
      <c r="A18" s="156" t="s">
        <v>672</v>
      </c>
      <c r="B18" s="768"/>
      <c r="C18" s="768"/>
      <c r="D18" s="768"/>
      <c r="E18" s="768">
        <f>SUM(B18:D18)</f>
        <v>0</v>
      </c>
      <c r="F18" s="768">
        <f>'NOTES 2'!E235</f>
        <v>0</v>
      </c>
      <c r="G18" s="877">
        <f t="shared" si="2"/>
        <v>0</v>
      </c>
    </row>
    <row r="19" spans="1:8" s="128" customFormat="1" ht="13.2">
      <c r="A19" s="151" t="s">
        <v>26</v>
      </c>
      <c r="B19" s="879">
        <f>B14+B17</f>
        <v>16770363.57</v>
      </c>
      <c r="C19" s="878">
        <f>C14+C17</f>
        <v>3826283.96</v>
      </c>
      <c r="D19" s="878"/>
      <c r="E19" s="879">
        <f>E14+E17</f>
        <v>20596647.530000001</v>
      </c>
      <c r="F19" s="879">
        <f>F14+F17</f>
        <v>16390608.59</v>
      </c>
      <c r="G19" s="776">
        <f t="shared" si="2"/>
        <v>-4206038.9400000013</v>
      </c>
      <c r="H19" s="386"/>
    </row>
    <row r="20" spans="1:8" s="128" customFormat="1" ht="13.2">
      <c r="A20" s="155"/>
      <c r="B20" s="768"/>
      <c r="C20" s="768"/>
      <c r="D20" s="768"/>
      <c r="E20" s="768"/>
      <c r="F20" s="768"/>
      <c r="G20" s="773"/>
    </row>
    <row r="21" spans="1:8" s="157" customFormat="1" ht="13.2">
      <c r="A21" s="155" t="s">
        <v>718</v>
      </c>
      <c r="B21" s="768"/>
      <c r="C21" s="768"/>
      <c r="D21" s="768"/>
      <c r="E21" s="768"/>
      <c r="F21" s="768"/>
      <c r="G21" s="773"/>
    </row>
    <row r="22" spans="1:8" s="157" customFormat="1" ht="13.2">
      <c r="A22" s="156" t="s">
        <v>60</v>
      </c>
      <c r="B22" s="768">
        <v>6922838</v>
      </c>
      <c r="C22" s="768">
        <f>-B22+7914197</f>
        <v>991359</v>
      </c>
      <c r="D22" s="768"/>
      <c r="E22" s="768">
        <f t="shared" ref="E22:E28" si="3">SUM(B22:D22)</f>
        <v>7914197</v>
      </c>
      <c r="F22" s="768">
        <f>'NOTES 2'!E258</f>
        <v>8050704.4299999997</v>
      </c>
      <c r="G22" s="773">
        <f t="shared" ref="G22" si="4">F22-E22</f>
        <v>136507.4299999997</v>
      </c>
    </row>
    <row r="23" spans="1:8" s="157" customFormat="1" ht="13.2">
      <c r="A23" s="156" t="s">
        <v>61</v>
      </c>
      <c r="B23" s="768">
        <v>122150.26</v>
      </c>
      <c r="C23" s="768">
        <f>-B23+100000</f>
        <v>-22150.259999999995</v>
      </c>
      <c r="D23" s="768"/>
      <c r="E23" s="768">
        <f t="shared" si="3"/>
        <v>100000</v>
      </c>
      <c r="F23" s="768">
        <f>'NOTES 2'!E259</f>
        <v>133771.89000000001</v>
      </c>
      <c r="G23" s="773">
        <f t="shared" ref="G23:G29" si="5">F23-E23</f>
        <v>33771.890000000014</v>
      </c>
    </row>
    <row r="24" spans="1:8" s="157" customFormat="1" ht="13.2">
      <c r="A24" s="156" t="s">
        <v>62</v>
      </c>
      <c r="B24" s="768">
        <v>120000</v>
      </c>
      <c r="C24" s="768">
        <f>-B24+155000</f>
        <v>35000</v>
      </c>
      <c r="D24" s="768"/>
      <c r="E24" s="768">
        <f t="shared" si="3"/>
        <v>155000</v>
      </c>
      <c r="F24" s="768">
        <f>'NOTES 2'!E260</f>
        <v>10929.6</v>
      </c>
      <c r="G24" s="773">
        <f t="shared" si="5"/>
        <v>-144070.39999999999</v>
      </c>
    </row>
    <row r="25" spans="1:8" s="157" customFormat="1" ht="13.2">
      <c r="A25" s="156" t="s">
        <v>152</v>
      </c>
      <c r="B25" s="768">
        <v>32735.05</v>
      </c>
      <c r="C25" s="768">
        <f>-B25+12000</f>
        <v>-20735.05</v>
      </c>
      <c r="D25" s="768"/>
      <c r="E25" s="768">
        <f t="shared" si="3"/>
        <v>12000</v>
      </c>
      <c r="F25" s="768">
        <f>'NOTES 2'!E261</f>
        <v>2268.2399999999998</v>
      </c>
      <c r="G25" s="773">
        <f t="shared" si="5"/>
        <v>-9731.76</v>
      </c>
    </row>
    <row r="26" spans="1:8" s="157" customFormat="1" ht="13.2">
      <c r="A26" s="156" t="s">
        <v>36</v>
      </c>
      <c r="B26" s="768"/>
      <c r="C26" s="768"/>
      <c r="D26" s="768"/>
      <c r="E26" s="768">
        <f t="shared" si="3"/>
        <v>0</v>
      </c>
      <c r="F26" s="768">
        <f>'NOTES 2'!E262</f>
        <v>0</v>
      </c>
      <c r="G26" s="773">
        <f t="shared" si="5"/>
        <v>0</v>
      </c>
    </row>
    <row r="27" spans="1:8" s="157" customFormat="1" ht="13.2">
      <c r="A27" s="156" t="s">
        <v>37</v>
      </c>
      <c r="B27" s="768"/>
      <c r="C27" s="768"/>
      <c r="D27" s="768"/>
      <c r="E27" s="768">
        <f t="shared" si="3"/>
        <v>0</v>
      </c>
      <c r="F27" s="768">
        <f>'NOTES 2'!E263</f>
        <v>0</v>
      </c>
      <c r="G27" s="773">
        <f t="shared" si="5"/>
        <v>0</v>
      </c>
    </row>
    <row r="28" spans="1:8" s="157" customFormat="1" ht="13.2">
      <c r="A28" s="156" t="s">
        <v>64</v>
      </c>
      <c r="B28" s="768"/>
      <c r="C28" s="768"/>
      <c r="D28" s="768"/>
      <c r="E28" s="768">
        <f t="shared" si="3"/>
        <v>0</v>
      </c>
      <c r="F28" s="768">
        <f>'NOTES 2'!E264</f>
        <v>0</v>
      </c>
      <c r="G28" s="773">
        <f t="shared" si="5"/>
        <v>0</v>
      </c>
    </row>
    <row r="29" spans="1:8" s="128" customFormat="1" ht="13.2">
      <c r="A29" s="151" t="s">
        <v>63</v>
      </c>
      <c r="B29" s="879">
        <f>SUM(B22:B28)</f>
        <v>7197723.3099999996</v>
      </c>
      <c r="C29" s="879">
        <f>SUM(C22:C28)</f>
        <v>983473.69</v>
      </c>
      <c r="D29" s="878"/>
      <c r="E29" s="879">
        <f>SUM(E22:E28)</f>
        <v>8181197</v>
      </c>
      <c r="F29" s="879">
        <f>SUM(F22:F28)</f>
        <v>8197674.1599999992</v>
      </c>
      <c r="G29" s="880">
        <f t="shared" si="5"/>
        <v>16477.159999999218</v>
      </c>
    </row>
    <row r="30" spans="1:8" s="128" customFormat="1" ht="13.2">
      <c r="A30" s="155"/>
      <c r="B30" s="768"/>
      <c r="C30" s="768"/>
      <c r="D30" s="768"/>
      <c r="E30" s="768"/>
      <c r="F30" s="768"/>
      <c r="G30" s="773"/>
    </row>
    <row r="31" spans="1:8" s="157" customFormat="1" ht="13.2">
      <c r="A31" s="155" t="s">
        <v>719</v>
      </c>
      <c r="B31" s="768"/>
      <c r="C31" s="768"/>
      <c r="D31" s="768"/>
      <c r="E31" s="768"/>
      <c r="F31" s="768"/>
      <c r="G31" s="773"/>
    </row>
    <row r="32" spans="1:8" s="157" customFormat="1" ht="13.2">
      <c r="A32" s="156" t="s">
        <v>93</v>
      </c>
      <c r="B32" s="768">
        <f>68500+212761.57+3500+500+17000+39719.5+130986.59+40000+6500+124000</f>
        <v>643467.66</v>
      </c>
      <c r="C32" s="768">
        <f>-B32+135000+14000+183000</f>
        <v>-311467.66000000003</v>
      </c>
      <c r="D32" s="768"/>
      <c r="E32" s="768">
        <f t="shared" ref="E32:E43" si="6">SUM(B32:D32)</f>
        <v>332000</v>
      </c>
      <c r="F32" s="768">
        <f>'NOTES 2'!E268</f>
        <v>140585.01</v>
      </c>
      <c r="G32" s="773">
        <f t="shared" ref="G32" si="7">F32-E32</f>
        <v>-191414.99</v>
      </c>
    </row>
    <row r="33" spans="1:7" s="157" customFormat="1" ht="13.2">
      <c r="A33" s="156" t="s">
        <v>65</v>
      </c>
      <c r="B33" s="768">
        <f>185400+5000+4000+10000+35000+8000+1000</f>
        <v>248400</v>
      </c>
      <c r="C33" s="768">
        <f>-B33+114200+1600</f>
        <v>-132600</v>
      </c>
      <c r="D33" s="768"/>
      <c r="E33" s="768">
        <f t="shared" si="6"/>
        <v>115800</v>
      </c>
      <c r="F33" s="768">
        <f>'NOTES 2'!E269</f>
        <v>115020.96</v>
      </c>
      <c r="G33" s="773">
        <f t="shared" ref="G33:G44" si="8">F33-E33</f>
        <v>-779.0399999999936</v>
      </c>
    </row>
    <row r="34" spans="1:7" s="157" customFormat="1" ht="13.2">
      <c r="A34" s="156" t="s">
        <v>66</v>
      </c>
      <c r="B34" s="768">
        <v>20500</v>
      </c>
      <c r="C34" s="768">
        <f>-B34</f>
        <v>-20500</v>
      </c>
      <c r="D34" s="768"/>
      <c r="E34" s="768">
        <f t="shared" si="6"/>
        <v>0</v>
      </c>
      <c r="F34" s="768">
        <f>'NOTES 2'!E270</f>
        <v>358389.27</v>
      </c>
      <c r="G34" s="773">
        <f t="shared" si="8"/>
        <v>358389.27</v>
      </c>
    </row>
    <row r="35" spans="1:7" s="157" customFormat="1" ht="13.2">
      <c r="A35" s="156" t="s">
        <v>670</v>
      </c>
      <c r="B35" s="768">
        <f>17500+500000</f>
        <v>517500</v>
      </c>
      <c r="C35" s="768">
        <f>-B35+25000+11000</f>
        <v>-481500</v>
      </c>
      <c r="D35" s="768"/>
      <c r="E35" s="768">
        <f t="shared" si="6"/>
        <v>36000</v>
      </c>
      <c r="F35" s="768">
        <f>'NOTES 2'!E271</f>
        <v>0</v>
      </c>
      <c r="G35" s="773">
        <f t="shared" si="8"/>
        <v>-36000</v>
      </c>
    </row>
    <row r="36" spans="1:7" s="157" customFormat="1" ht="13.2">
      <c r="A36" s="156" t="s">
        <v>67</v>
      </c>
      <c r="B36" s="768">
        <f>138496.4+332845.33</f>
        <v>471341.73</v>
      </c>
      <c r="C36" s="768">
        <f>-B36+367500+77000+99333.33</f>
        <v>72491.60000000002</v>
      </c>
      <c r="D36" s="768"/>
      <c r="E36" s="768">
        <f t="shared" si="6"/>
        <v>543833.32999999996</v>
      </c>
      <c r="F36" s="768">
        <f>'NOTES 2'!E272</f>
        <v>558081.02</v>
      </c>
      <c r="G36" s="773">
        <f t="shared" si="8"/>
        <v>14247.690000000061</v>
      </c>
    </row>
    <row r="37" spans="1:7" s="157" customFormat="1" ht="13.2">
      <c r="A37" s="156" t="s">
        <v>68</v>
      </c>
      <c r="B37" s="768">
        <f>115000+716537.6</f>
        <v>831537.6</v>
      </c>
      <c r="C37" s="768">
        <f>-B37+25000+11000</f>
        <v>-795537.6</v>
      </c>
      <c r="D37" s="768"/>
      <c r="E37" s="768">
        <f t="shared" si="6"/>
        <v>36000</v>
      </c>
      <c r="F37" s="768">
        <f>'NOTES 2'!E273</f>
        <v>36040.9</v>
      </c>
      <c r="G37" s="773">
        <f t="shared" si="8"/>
        <v>40.900000000001455</v>
      </c>
    </row>
    <row r="38" spans="1:7" s="157" customFormat="1" ht="13.2">
      <c r="A38" s="156" t="s">
        <v>157</v>
      </c>
      <c r="B38" s="768">
        <f>338129.29+260000+23000+23000+11000+9000+50000+19000</f>
        <v>733129.29</v>
      </c>
      <c r="C38" s="768">
        <f>-B38+153000+843000-25000+4166.67+65000+143000</f>
        <v>450037.38</v>
      </c>
      <c r="D38" s="768"/>
      <c r="E38" s="768">
        <f t="shared" si="6"/>
        <v>1183166.67</v>
      </c>
      <c r="F38" s="768">
        <f>'NOTES 2'!E274</f>
        <v>962676.95</v>
      </c>
      <c r="G38" s="773">
        <f t="shared" si="8"/>
        <v>-220489.71999999997</v>
      </c>
    </row>
    <row r="39" spans="1:7" s="157" customFormat="1" ht="13.2">
      <c r="A39" s="156" t="s">
        <v>69</v>
      </c>
      <c r="B39" s="768">
        <f>61489+56378</f>
        <v>117867</v>
      </c>
      <c r="C39" s="768">
        <f>-B39+144000</f>
        <v>26133</v>
      </c>
      <c r="D39" s="768"/>
      <c r="E39" s="768">
        <f t="shared" si="6"/>
        <v>144000</v>
      </c>
      <c r="F39" s="768">
        <f>'NOTES 2'!E275</f>
        <v>146446.99</v>
      </c>
      <c r="G39" s="773">
        <f t="shared" si="8"/>
        <v>2446.9899999999907</v>
      </c>
    </row>
    <row r="40" spans="1:7" s="157" customFormat="1" ht="13.2">
      <c r="A40" s="156" t="s">
        <v>70</v>
      </c>
      <c r="B40" s="768">
        <f>146000+15000+290000-10000</f>
        <v>441000</v>
      </c>
      <c r="C40" s="768">
        <f>-B40+49000+170000</f>
        <v>-222000</v>
      </c>
      <c r="D40" s="768"/>
      <c r="E40" s="768">
        <f t="shared" si="6"/>
        <v>219000</v>
      </c>
      <c r="F40" s="768">
        <f>'NOTES 2'!E276</f>
        <v>210963.9</v>
      </c>
      <c r="G40" s="773">
        <f t="shared" si="8"/>
        <v>-8036.1000000000058</v>
      </c>
    </row>
    <row r="41" spans="1:7" s="157" customFormat="1" ht="13.2">
      <c r="A41" s="156" t="s">
        <v>131</v>
      </c>
      <c r="B41" s="768">
        <f>4000+9479.89</f>
        <v>13479.89</v>
      </c>
      <c r="C41" s="768">
        <f>-B41+4000+3000</f>
        <v>-6479.8899999999994</v>
      </c>
      <c r="D41" s="768"/>
      <c r="E41" s="768">
        <f t="shared" si="6"/>
        <v>7000</v>
      </c>
      <c r="F41" s="768">
        <f>'NOTES 2'!E277</f>
        <v>4639.8899999999994</v>
      </c>
      <c r="G41" s="773">
        <f t="shared" si="8"/>
        <v>-2360.1100000000006</v>
      </c>
    </row>
    <row r="42" spans="1:7" s="157" customFormat="1" ht="13.2">
      <c r="A42" s="156" t="s">
        <v>71</v>
      </c>
      <c r="B42" s="768">
        <v>10000</v>
      </c>
      <c r="C42" s="768">
        <v>114000</v>
      </c>
      <c r="D42" s="768"/>
      <c r="E42" s="768">
        <f t="shared" si="6"/>
        <v>124000</v>
      </c>
      <c r="F42" s="768">
        <f>'NOTES 2'!E278</f>
        <v>122000</v>
      </c>
      <c r="G42" s="773">
        <f t="shared" si="8"/>
        <v>-2000</v>
      </c>
    </row>
    <row r="43" spans="1:7" s="157" customFormat="1" ht="13.2">
      <c r="A43" s="156" t="s">
        <v>113</v>
      </c>
      <c r="B43" s="768"/>
      <c r="C43" s="768"/>
      <c r="D43" s="768"/>
      <c r="E43" s="768">
        <f t="shared" si="6"/>
        <v>0</v>
      </c>
      <c r="F43" s="768">
        <f>'NOTES 2'!E279</f>
        <v>0</v>
      </c>
      <c r="G43" s="773">
        <f t="shared" si="8"/>
        <v>0</v>
      </c>
    </row>
    <row r="44" spans="1:7" s="128" customFormat="1" ht="13.2">
      <c r="A44" s="387" t="s">
        <v>684</v>
      </c>
      <c r="B44" s="771">
        <f>SUM(B32:B43)</f>
        <v>4048223.1700000004</v>
      </c>
      <c r="C44" s="771">
        <f>SUM(C32:C43)</f>
        <v>-1307423.1700000002</v>
      </c>
      <c r="D44" s="787"/>
      <c r="E44" s="771">
        <f>SUM(E32:E43)</f>
        <v>2740800</v>
      </c>
      <c r="F44" s="771">
        <f>SUM(F32:F43)</f>
        <v>2654844.8899999997</v>
      </c>
      <c r="G44" s="881">
        <f t="shared" si="8"/>
        <v>-85955.110000000335</v>
      </c>
    </row>
    <row r="45" spans="1:7" s="157" customFormat="1" ht="13.2">
      <c r="A45" s="152"/>
      <c r="B45" s="768"/>
      <c r="C45" s="768"/>
      <c r="D45" s="768"/>
      <c r="E45" s="768"/>
      <c r="F45" s="768"/>
      <c r="G45" s="773"/>
    </row>
    <row r="46" spans="1:7" s="157" customFormat="1" ht="13.2">
      <c r="A46" s="155" t="s">
        <v>664</v>
      </c>
      <c r="B46" s="768"/>
      <c r="C46" s="768"/>
      <c r="D46" s="768"/>
      <c r="E46" s="768"/>
      <c r="F46" s="768"/>
      <c r="G46" s="773"/>
    </row>
    <row r="47" spans="1:7" s="157" customFormat="1" ht="13.2">
      <c r="A47" s="156" t="s">
        <v>85</v>
      </c>
      <c r="B47" s="768"/>
      <c r="C47" s="768"/>
      <c r="D47" s="768"/>
      <c r="E47" s="768">
        <f>SUM(B47:D47)</f>
        <v>0</v>
      </c>
      <c r="F47" s="768">
        <f>'NOTES 2'!E283</f>
        <v>0</v>
      </c>
      <c r="G47" s="773">
        <f t="shared" ref="G47" si="9">F47-E47</f>
        <v>0</v>
      </c>
    </row>
    <row r="48" spans="1:7" s="157" customFormat="1" ht="13.2">
      <c r="A48" s="156" t="s">
        <v>86</v>
      </c>
      <c r="B48" s="768"/>
      <c r="C48" s="768"/>
      <c r="D48" s="768"/>
      <c r="E48" s="768">
        <f>SUM(B48:D48)</f>
        <v>0</v>
      </c>
      <c r="F48" s="768">
        <f>'NOTES 2'!E284</f>
        <v>0</v>
      </c>
      <c r="G48" s="877">
        <f t="shared" ref="G48:G49" si="10">F48-E48</f>
        <v>0</v>
      </c>
    </row>
    <row r="49" spans="1:7" s="128" customFormat="1" ht="13.2">
      <c r="A49" s="151" t="s">
        <v>63</v>
      </c>
      <c r="B49" s="878"/>
      <c r="C49" s="878"/>
      <c r="D49" s="878"/>
      <c r="E49" s="879">
        <f>SUM(E47:E48)</f>
        <v>0</v>
      </c>
      <c r="F49" s="879">
        <f>SUM(F47:F48)</f>
        <v>0</v>
      </c>
      <c r="G49" s="776">
        <f t="shared" si="10"/>
        <v>0</v>
      </c>
    </row>
    <row r="50" spans="1:7" s="128" customFormat="1" ht="13.2">
      <c r="A50" s="155"/>
      <c r="B50" s="768"/>
      <c r="C50" s="768"/>
      <c r="D50" s="768"/>
      <c r="E50" s="768"/>
      <c r="F50" s="768"/>
      <c r="G50" s="773"/>
    </row>
    <row r="51" spans="1:7" s="128" customFormat="1" ht="13.2">
      <c r="A51" s="155" t="s">
        <v>720</v>
      </c>
      <c r="B51" s="768"/>
      <c r="C51" s="768"/>
      <c r="D51" s="768"/>
      <c r="E51" s="768"/>
      <c r="F51" s="768"/>
      <c r="G51" s="773"/>
    </row>
    <row r="52" spans="1:7" s="128" customFormat="1" ht="13.2">
      <c r="A52" s="389" t="s">
        <v>119</v>
      </c>
      <c r="B52" s="768"/>
      <c r="C52" s="768"/>
      <c r="D52" s="768"/>
      <c r="E52" s="768">
        <f>SUM(B52:D52)</f>
        <v>0</v>
      </c>
      <c r="F52" s="768">
        <f>'NOTES 2'!E288</f>
        <v>0</v>
      </c>
      <c r="G52" s="773">
        <f t="shared" ref="G52" si="11">F52-E52</f>
        <v>0</v>
      </c>
    </row>
    <row r="53" spans="1:7" s="128" customFormat="1" ht="13.2">
      <c r="A53" s="389" t="s">
        <v>129</v>
      </c>
      <c r="B53" s="768"/>
      <c r="C53" s="768"/>
      <c r="D53" s="768"/>
      <c r="E53" s="768">
        <f>SUM(B53:D53)</f>
        <v>0</v>
      </c>
      <c r="F53" s="768">
        <f>'NOTES 2'!E289</f>
        <v>0</v>
      </c>
      <c r="G53" s="773">
        <f t="shared" ref="G53:G56" si="12">F53-E53</f>
        <v>0</v>
      </c>
    </row>
    <row r="54" spans="1:7" s="128" customFormat="1" ht="13.2">
      <c r="A54" s="156" t="s">
        <v>760</v>
      </c>
      <c r="B54" s="768"/>
      <c r="C54" s="768"/>
      <c r="D54" s="768"/>
      <c r="E54" s="768">
        <f>SUM(B54:D54)</f>
        <v>0</v>
      </c>
      <c r="F54" s="768">
        <f>'NOTES 2'!E290</f>
        <v>0</v>
      </c>
      <c r="G54" s="773">
        <f t="shared" si="12"/>
        <v>0</v>
      </c>
    </row>
    <row r="55" spans="1:7" s="128" customFormat="1" ht="13.2">
      <c r="A55" s="156" t="s">
        <v>160</v>
      </c>
      <c r="B55" s="768"/>
      <c r="C55" s="768"/>
      <c r="D55" s="768"/>
      <c r="E55" s="768">
        <f>SUM(B55:D55)</f>
        <v>0</v>
      </c>
      <c r="F55" s="768">
        <f>'NOTES 2'!E291</f>
        <v>0</v>
      </c>
      <c r="G55" s="773">
        <f t="shared" si="12"/>
        <v>0</v>
      </c>
    </row>
    <row r="56" spans="1:7" s="128" customFormat="1" ht="13.2">
      <c r="A56" s="151" t="s">
        <v>63</v>
      </c>
      <c r="B56" s="878"/>
      <c r="C56" s="878"/>
      <c r="D56" s="878"/>
      <c r="E56" s="879">
        <f>SUM(E52:E55)</f>
        <v>0</v>
      </c>
      <c r="F56" s="879">
        <f>SUM(F52:F55)</f>
        <v>0</v>
      </c>
      <c r="G56" s="880">
        <f t="shared" si="12"/>
        <v>0</v>
      </c>
    </row>
    <row r="57" spans="1:7" s="128" customFormat="1" ht="13.2">
      <c r="A57" s="155"/>
      <c r="B57" s="768"/>
      <c r="C57" s="768"/>
      <c r="D57" s="768"/>
      <c r="E57" s="768"/>
      <c r="F57" s="768"/>
      <c r="G57" s="773"/>
    </row>
    <row r="58" spans="1:7" s="157" customFormat="1" ht="13.2">
      <c r="A58" s="155" t="s">
        <v>49</v>
      </c>
      <c r="B58" s="768"/>
      <c r="C58" s="768"/>
      <c r="D58" s="768"/>
      <c r="E58" s="768"/>
      <c r="F58" s="768"/>
      <c r="G58" s="773"/>
    </row>
    <row r="59" spans="1:7" s="157" customFormat="1" ht="13.2">
      <c r="A59" s="156" t="s">
        <v>103</v>
      </c>
      <c r="B59" s="768">
        <v>33000</v>
      </c>
      <c r="C59" s="768">
        <f>-B59+22000</f>
        <v>-11000</v>
      </c>
      <c r="D59" s="768"/>
      <c r="E59" s="768">
        <f>SUM(B59:D59)</f>
        <v>22000</v>
      </c>
      <c r="F59" s="768">
        <f>'NOTES 2'!E296</f>
        <v>21351.4</v>
      </c>
      <c r="G59" s="773">
        <f t="shared" ref="G59" si="13">F59-E59</f>
        <v>-648.59999999999854</v>
      </c>
    </row>
    <row r="60" spans="1:7" s="157" customFormat="1" ht="13.2">
      <c r="A60" s="156" t="s">
        <v>115</v>
      </c>
      <c r="B60" s="768"/>
      <c r="C60" s="768"/>
      <c r="D60" s="768"/>
      <c r="E60" s="768">
        <f>SUM(B60:D60)</f>
        <v>0</v>
      </c>
      <c r="F60" s="768">
        <f>'NOTES 2'!E295</f>
        <v>0</v>
      </c>
      <c r="G60" s="877">
        <f t="shared" ref="G60:G61" si="14">F60-E60</f>
        <v>0</v>
      </c>
    </row>
    <row r="61" spans="1:7" s="128" customFormat="1" ht="13.2">
      <c r="A61" s="151" t="s">
        <v>63</v>
      </c>
      <c r="B61" s="878">
        <f>B59+B60</f>
        <v>33000</v>
      </c>
      <c r="C61" s="878">
        <f>C59+C60</f>
        <v>-11000</v>
      </c>
      <c r="D61" s="878"/>
      <c r="E61" s="879">
        <f>SUM(E59:E60)</f>
        <v>22000</v>
      </c>
      <c r="F61" s="879">
        <f>SUM(F59:F60)</f>
        <v>21351.4</v>
      </c>
      <c r="G61" s="776">
        <f t="shared" si="14"/>
        <v>-648.59999999999854</v>
      </c>
    </row>
    <row r="62" spans="1:7" s="128" customFormat="1" ht="13.2">
      <c r="A62" s="155"/>
      <c r="B62" s="768"/>
      <c r="C62" s="768"/>
      <c r="D62" s="768"/>
      <c r="E62" s="768"/>
      <c r="F62" s="768"/>
      <c r="G62" s="773"/>
    </row>
    <row r="63" spans="1:7" s="157" customFormat="1" ht="13.2">
      <c r="A63" s="155" t="s">
        <v>721</v>
      </c>
      <c r="B63" s="768"/>
      <c r="C63" s="768"/>
      <c r="D63" s="768"/>
      <c r="E63" s="768"/>
      <c r="F63" s="768"/>
      <c r="G63" s="773"/>
    </row>
    <row r="64" spans="1:7" s="157" customFormat="1" ht="13.2">
      <c r="A64" s="156" t="s">
        <v>38</v>
      </c>
      <c r="B64" s="768">
        <f>4500+28000</f>
        <v>32500</v>
      </c>
      <c r="C64" s="768">
        <f>-B64-7000</f>
        <v>-39500</v>
      </c>
      <c r="D64" s="768"/>
      <c r="E64" s="768">
        <f t="shared" ref="E64:E78" si="15">SUM(B64:D64)</f>
        <v>-7000</v>
      </c>
      <c r="F64" s="768">
        <f>'NOTES 2'!E301</f>
        <v>0</v>
      </c>
      <c r="G64" s="773">
        <f t="shared" ref="G64" si="16">F64-E64</f>
        <v>7000</v>
      </c>
    </row>
    <row r="65" spans="1:7" s="157" customFormat="1" ht="13.2">
      <c r="A65" s="156" t="s">
        <v>39</v>
      </c>
      <c r="B65" s="768"/>
      <c r="C65" s="768"/>
      <c r="D65" s="768"/>
      <c r="E65" s="768">
        <f t="shared" si="15"/>
        <v>0</v>
      </c>
      <c r="F65" s="768">
        <f>'NOTES 2'!E302</f>
        <v>0</v>
      </c>
      <c r="G65" s="773">
        <f t="shared" ref="G65:G79" si="17">F65-E65</f>
        <v>0</v>
      </c>
    </row>
    <row r="66" spans="1:7" s="157" customFormat="1" ht="13.2">
      <c r="A66" s="156" t="s">
        <v>40</v>
      </c>
      <c r="B66" s="768">
        <v>5000</v>
      </c>
      <c r="C66" s="768">
        <f>-B66+300</f>
        <v>-4700</v>
      </c>
      <c r="D66" s="768"/>
      <c r="E66" s="768">
        <f t="shared" si="15"/>
        <v>300</v>
      </c>
      <c r="F66" s="768">
        <f>'NOTES 2'!E304</f>
        <v>0</v>
      </c>
      <c r="G66" s="773">
        <f t="shared" si="17"/>
        <v>-300</v>
      </c>
    </row>
    <row r="67" spans="1:7" s="157" customFormat="1" ht="13.2">
      <c r="A67" s="156" t="s">
        <v>74</v>
      </c>
      <c r="B67" s="768"/>
      <c r="C67" s="768">
        <f>20284+10000</f>
        <v>30284</v>
      </c>
      <c r="D67" s="768"/>
      <c r="E67" s="768">
        <f t="shared" si="15"/>
        <v>30284</v>
      </c>
      <c r="F67" s="768">
        <f>'NOTES 2'!E305</f>
        <v>24518.75</v>
      </c>
      <c r="G67" s="773">
        <f t="shared" si="17"/>
        <v>-5765.25</v>
      </c>
    </row>
    <row r="68" spans="1:7" s="157" customFormat="1" ht="13.2">
      <c r="A68" s="156" t="s">
        <v>41</v>
      </c>
      <c r="B68" s="768">
        <f>93000+244000+35000+130986.59+80000</f>
        <v>582986.59</v>
      </c>
      <c r="C68" s="768">
        <f>-B68+160000+140000+100000+20284</f>
        <v>-162702.58999999997</v>
      </c>
      <c r="D68" s="768"/>
      <c r="E68" s="768">
        <f t="shared" si="15"/>
        <v>420284</v>
      </c>
      <c r="F68" s="768">
        <f>'NOTES 2'!E306</f>
        <v>1796956.99</v>
      </c>
      <c r="G68" s="773">
        <f t="shared" si="17"/>
        <v>1376672.99</v>
      </c>
    </row>
    <row r="69" spans="1:7" s="157" customFormat="1" ht="13.2">
      <c r="A69" s="156" t="s">
        <v>130</v>
      </c>
      <c r="B69" s="768">
        <v>520000</v>
      </c>
      <c r="C69" s="768">
        <f>-B69+80000+140000+189432</f>
        <v>-110568</v>
      </c>
      <c r="D69" s="768"/>
      <c r="E69" s="768">
        <f t="shared" si="15"/>
        <v>409432</v>
      </c>
      <c r="F69" s="768">
        <f>'NOTES 2'!E307</f>
        <v>441247.44</v>
      </c>
      <c r="G69" s="773">
        <f t="shared" si="17"/>
        <v>31815.440000000002</v>
      </c>
    </row>
    <row r="70" spans="1:7" s="157" customFormat="1" ht="13.2">
      <c r="A70" s="156" t="s">
        <v>76</v>
      </c>
      <c r="B70" s="768">
        <v>283000</v>
      </c>
      <c r="C70" s="768">
        <f>-B70+26000+850000</f>
        <v>593000</v>
      </c>
      <c r="D70" s="768"/>
      <c r="E70" s="768">
        <f t="shared" si="15"/>
        <v>876000</v>
      </c>
      <c r="F70" s="768">
        <f>'NOTES 2'!E308</f>
        <v>785328.55</v>
      </c>
      <c r="G70" s="773">
        <f t="shared" si="17"/>
        <v>-90671.449999999953</v>
      </c>
    </row>
    <row r="71" spans="1:7" s="157" customFormat="1" ht="13.2">
      <c r="A71" s="156" t="s">
        <v>75</v>
      </c>
      <c r="B71" s="768"/>
      <c r="C71" s="768">
        <v>65000</v>
      </c>
      <c r="D71" s="768"/>
      <c r="E71" s="768">
        <f t="shared" si="15"/>
        <v>65000</v>
      </c>
      <c r="F71" s="768">
        <f>'NOTES 2'!E309</f>
        <v>42160</v>
      </c>
      <c r="G71" s="773">
        <f t="shared" si="17"/>
        <v>-22840</v>
      </c>
    </row>
    <row r="72" spans="1:7" s="157" customFormat="1" ht="13.2">
      <c r="A72" s="156" t="s">
        <v>42</v>
      </c>
      <c r="B72" s="768">
        <v>7000</v>
      </c>
      <c r="C72" s="768">
        <v>-7000</v>
      </c>
      <c r="D72" s="768"/>
      <c r="E72" s="768">
        <f t="shared" si="15"/>
        <v>0</v>
      </c>
      <c r="F72" s="768">
        <f>'NOTES 2'!E310</f>
        <v>0</v>
      </c>
      <c r="G72" s="773">
        <f t="shared" si="17"/>
        <v>0</v>
      </c>
    </row>
    <row r="73" spans="1:7" s="157" customFormat="1" ht="13.2">
      <c r="A73" s="156" t="s">
        <v>104</v>
      </c>
      <c r="B73" s="768">
        <f>15000+110000-50000</f>
        <v>75000</v>
      </c>
      <c r="C73" s="768">
        <v>-75000</v>
      </c>
      <c r="D73" s="768"/>
      <c r="E73" s="768">
        <f t="shared" si="15"/>
        <v>0</v>
      </c>
      <c r="F73" s="768">
        <f>'NOTES 2'!E311</f>
        <v>0</v>
      </c>
      <c r="G73" s="773">
        <f t="shared" si="17"/>
        <v>0</v>
      </c>
    </row>
    <row r="74" spans="1:7" s="157" customFormat="1" ht="13.2">
      <c r="A74" s="156" t="s">
        <v>117</v>
      </c>
      <c r="B74" s="768"/>
      <c r="C74" s="768"/>
      <c r="D74" s="768"/>
      <c r="E74" s="768">
        <f t="shared" si="15"/>
        <v>0</v>
      </c>
      <c r="F74" s="768">
        <f>'NOTES 2'!E312</f>
        <v>0</v>
      </c>
      <c r="G74" s="773">
        <f t="shared" si="17"/>
        <v>0</v>
      </c>
    </row>
    <row r="75" spans="1:7" s="157" customFormat="1" ht="13.2">
      <c r="A75" s="156" t="s">
        <v>118</v>
      </c>
      <c r="B75" s="768"/>
      <c r="C75" s="768"/>
      <c r="D75" s="768"/>
      <c r="E75" s="768">
        <f t="shared" si="15"/>
        <v>0</v>
      </c>
      <c r="F75" s="768">
        <f>'NOTES 2'!E313</f>
        <v>0</v>
      </c>
      <c r="G75" s="773">
        <f t="shared" si="17"/>
        <v>0</v>
      </c>
    </row>
    <row r="76" spans="1:7" s="157" customFormat="1" ht="13.2">
      <c r="A76" s="156" t="s">
        <v>153</v>
      </c>
      <c r="B76" s="768"/>
      <c r="C76" s="768"/>
      <c r="D76" s="768"/>
      <c r="E76" s="768">
        <f t="shared" si="15"/>
        <v>0</v>
      </c>
      <c r="F76" s="768">
        <f>'NOTES 2'!E314</f>
        <v>0</v>
      </c>
      <c r="G76" s="773">
        <f t="shared" si="17"/>
        <v>0</v>
      </c>
    </row>
    <row r="77" spans="1:7" s="157" customFormat="1" ht="13.2">
      <c r="A77" s="156" t="s">
        <v>102</v>
      </c>
      <c r="B77" s="768"/>
      <c r="C77" s="768"/>
      <c r="D77" s="768"/>
      <c r="E77" s="768">
        <f t="shared" si="15"/>
        <v>0</v>
      </c>
      <c r="F77" s="768">
        <f>'NOTES 2'!E315</f>
        <v>0</v>
      </c>
      <c r="G77" s="773">
        <f t="shared" si="17"/>
        <v>0</v>
      </c>
    </row>
    <row r="78" spans="1:7" s="157" customFormat="1" ht="13.2">
      <c r="A78" s="156" t="s">
        <v>158</v>
      </c>
      <c r="B78" s="768"/>
      <c r="C78" s="768"/>
      <c r="D78" s="768"/>
      <c r="E78" s="768">
        <f t="shared" si="15"/>
        <v>0</v>
      </c>
      <c r="F78" s="768">
        <f>'NOTES 2'!E316</f>
        <v>0</v>
      </c>
      <c r="G78" s="773">
        <f t="shared" si="17"/>
        <v>0</v>
      </c>
    </row>
    <row r="79" spans="1:7" s="128" customFormat="1" ht="13.2">
      <c r="A79" s="387" t="s">
        <v>63</v>
      </c>
      <c r="B79" s="771">
        <f>SUM(B64:B78)</f>
        <v>1505486.5899999999</v>
      </c>
      <c r="C79" s="771">
        <f>SUM(C64:C78)</f>
        <v>288813.41000000003</v>
      </c>
      <c r="D79" s="787"/>
      <c r="E79" s="771">
        <f>SUM(E64:E78)</f>
        <v>1794300</v>
      </c>
      <c r="F79" s="771">
        <f>SUM(F64:F78)</f>
        <v>3090211.7300000004</v>
      </c>
      <c r="G79" s="881">
        <f t="shared" si="17"/>
        <v>1295911.7300000004</v>
      </c>
    </row>
    <row r="80" spans="1:7" s="157" customFormat="1" ht="13.2">
      <c r="A80" s="152"/>
      <c r="B80" s="768"/>
      <c r="C80" s="768"/>
      <c r="D80" s="768"/>
      <c r="E80" s="768"/>
      <c r="F80" s="768"/>
      <c r="G80" s="773"/>
    </row>
    <row r="81" spans="1:7" s="157" customFormat="1" ht="13.2">
      <c r="A81" s="155" t="s">
        <v>722</v>
      </c>
      <c r="B81" s="768"/>
      <c r="C81" s="768"/>
      <c r="D81" s="768"/>
      <c r="E81" s="768"/>
      <c r="F81" s="768"/>
      <c r="G81" s="773"/>
    </row>
    <row r="82" spans="1:7" s="157" customFormat="1" ht="13.2">
      <c r="A82" s="156" t="s">
        <v>72</v>
      </c>
      <c r="B82" s="768">
        <f>3480277.82+1111962.07-901844+303100</f>
        <v>3993495.8899999997</v>
      </c>
      <c r="C82" s="768">
        <f>-B82+1196000+1816670</f>
        <v>-980825.88999999966</v>
      </c>
      <c r="D82" s="768"/>
      <c r="E82" s="768">
        <f>SUM(B82:D82)</f>
        <v>3012670</v>
      </c>
      <c r="F82" s="1092">
        <v>1293175.42</v>
      </c>
      <c r="G82" s="773">
        <f t="shared" ref="G82" si="18">F82-E82</f>
        <v>-1719494.58</v>
      </c>
    </row>
    <row r="83" spans="1:7" s="157" customFormat="1" ht="13.2">
      <c r="A83" s="156" t="s">
        <v>73</v>
      </c>
      <c r="B83" s="768">
        <f>224700+125400+54024.5+462719.5+35000</f>
        <v>901844</v>
      </c>
      <c r="C83" s="768">
        <f>-B83+219302.57+700000+100000</f>
        <v>117458.57000000007</v>
      </c>
      <c r="D83" s="768"/>
      <c r="E83" s="768">
        <f>SUM(B83:D83)</f>
        <v>1019302.5700000001</v>
      </c>
      <c r="F83" s="1092">
        <v>1423079.27</v>
      </c>
      <c r="G83" s="877">
        <f t="shared" ref="G83:G84" si="19">F83-E83</f>
        <v>403776.69999999995</v>
      </c>
    </row>
    <row r="84" spans="1:7" s="128" customFormat="1" ht="13.8" thickBot="1">
      <c r="A84" s="153" t="s">
        <v>63</v>
      </c>
      <c r="B84" s="883">
        <f>SUM(B82:B83)</f>
        <v>4895339.8899999997</v>
      </c>
      <c r="C84" s="882">
        <f>SUM(C82:C83)</f>
        <v>-863367.3199999996</v>
      </c>
      <c r="D84" s="882"/>
      <c r="E84" s="883">
        <f>SUM(E82:E83)</f>
        <v>4031972.5700000003</v>
      </c>
      <c r="F84" s="883">
        <f>SUM(F82:F83)</f>
        <v>2716254.69</v>
      </c>
      <c r="G84" s="776">
        <f t="shared" si="19"/>
        <v>-1315717.8800000004</v>
      </c>
    </row>
    <row r="85" spans="1:7" ht="13.8">
      <c r="B85" s="751">
        <f>B84+B79+B61+B44+B29</f>
        <v>17679772.960000001</v>
      </c>
      <c r="C85" s="751"/>
      <c r="D85" s="751"/>
      <c r="E85" s="751">
        <f>E84+E79+E61+E44+E29</f>
        <v>16770269.57</v>
      </c>
      <c r="F85" s="751">
        <f>F84+F79+F61+F44+F29</f>
        <v>16680336.870000001</v>
      </c>
      <c r="G85" s="751"/>
    </row>
    <row r="86" spans="1:7" ht="13.8">
      <c r="B86" s="751"/>
      <c r="C86" s="751"/>
      <c r="D86" s="751"/>
      <c r="E86" s="751"/>
      <c r="F86" s="751"/>
      <c r="G86" s="751"/>
    </row>
    <row r="87" spans="1:7" ht="13.8"/>
    <row r="88" spans="1:7" ht="13.8"/>
    <row r="89" spans="1:7" ht="13.8"/>
    <row r="90" spans="1:7" ht="13.8"/>
    <row r="91" spans="1:7" ht="13.8"/>
    <row r="92" spans="1:7" ht="13.8"/>
    <row r="93" spans="1:7" ht="13.8"/>
    <row r="94" spans="1:7" ht="13.8"/>
    <row r="95" spans="1:7" ht="13.8"/>
    <row r="96" spans="1:7" ht="13.8"/>
    <row r="97" spans="1:10" ht="13.8"/>
    <row r="98" spans="1:10" ht="13.8"/>
    <row r="99" spans="1:10" ht="13.8"/>
    <row r="100" spans="1:10" ht="13.8"/>
    <row r="101" spans="1:10" s="98" customFormat="1" ht="13.8">
      <c r="A101" s="4"/>
      <c r="B101" s="99"/>
      <c r="C101" s="4"/>
      <c r="D101" s="4"/>
      <c r="E101" s="4"/>
      <c r="F101" s="4"/>
      <c r="G101" s="4"/>
      <c r="H101" s="4"/>
      <c r="I101" s="4"/>
      <c r="J101" s="4"/>
    </row>
    <row r="102" spans="1:10" s="98" customFormat="1" ht="13.8">
      <c r="A102" s="4"/>
      <c r="B102" s="99"/>
      <c r="C102" s="4"/>
      <c r="D102" s="4"/>
      <c r="E102" s="4"/>
      <c r="F102" s="4"/>
      <c r="G102" s="4"/>
      <c r="H102" s="4"/>
      <c r="I102" s="4"/>
      <c r="J102" s="4"/>
    </row>
    <row r="103" spans="1:10" s="98" customFormat="1" ht="13.8">
      <c r="A103" s="4"/>
      <c r="B103" s="99"/>
      <c r="C103" s="4"/>
      <c r="D103" s="4"/>
      <c r="E103" s="4"/>
      <c r="F103" s="4"/>
      <c r="G103" s="4"/>
      <c r="H103" s="4"/>
      <c r="I103" s="4"/>
      <c r="J103" s="4"/>
    </row>
    <row r="104" spans="1:10" s="98" customFormat="1" ht="13.8">
      <c r="A104" s="4"/>
      <c r="B104" s="99"/>
      <c r="C104" s="4"/>
      <c r="D104" s="4"/>
      <c r="E104" s="4"/>
      <c r="F104" s="4"/>
      <c r="G104" s="4"/>
      <c r="H104" s="4"/>
      <c r="I104" s="4"/>
      <c r="J104" s="4"/>
    </row>
    <row r="105" spans="1:10" s="98" customFormat="1" ht="13.8">
      <c r="A105" s="4"/>
      <c r="B105" s="99"/>
      <c r="C105" s="4"/>
      <c r="D105" s="4"/>
      <c r="E105" s="4"/>
      <c r="F105" s="4"/>
      <c r="G105" s="4"/>
      <c r="H105" s="4"/>
      <c r="I105" s="4"/>
      <c r="J105" s="4"/>
    </row>
    <row r="106" spans="1:10" s="98" customFormat="1" ht="13.8">
      <c r="A106" s="4"/>
      <c r="B106" s="99"/>
      <c r="C106" s="4"/>
      <c r="D106" s="4"/>
      <c r="E106" s="4"/>
      <c r="F106" s="4"/>
      <c r="G106" s="4"/>
      <c r="H106" s="4"/>
      <c r="I106" s="4"/>
      <c r="J106" s="4"/>
    </row>
    <row r="107" spans="1:10" s="98" customFormat="1" ht="13.8">
      <c r="A107" s="4"/>
      <c r="B107" s="99"/>
      <c r="C107" s="4"/>
      <c r="D107" s="4"/>
      <c r="E107" s="4"/>
      <c r="F107" s="4"/>
      <c r="G107" s="4"/>
      <c r="H107" s="4"/>
      <c r="I107" s="4"/>
      <c r="J107" s="4"/>
    </row>
    <row r="108" spans="1:10" s="98" customFormat="1" ht="13.8">
      <c r="A108" s="4"/>
      <c r="B108" s="99"/>
      <c r="C108" s="4"/>
      <c r="D108" s="4"/>
      <c r="E108" s="4"/>
      <c r="F108" s="4"/>
      <c r="G108" s="4"/>
      <c r="H108" s="4"/>
      <c r="I108" s="4"/>
      <c r="J108" s="4"/>
    </row>
    <row r="109" spans="1:10" s="98" customFormat="1" ht="13.8">
      <c r="A109" s="4"/>
      <c r="B109" s="99"/>
      <c r="C109" s="4"/>
      <c r="D109" s="4"/>
      <c r="E109" s="4"/>
      <c r="F109" s="4"/>
      <c r="G109" s="4"/>
      <c r="H109" s="4"/>
      <c r="I109" s="4"/>
      <c r="J109" s="4"/>
    </row>
    <row r="110" spans="1:10" s="98" customFormat="1" ht="13.8">
      <c r="A110" s="4"/>
      <c r="B110" s="99"/>
      <c r="C110" s="4"/>
      <c r="D110" s="4"/>
      <c r="E110" s="4"/>
      <c r="F110" s="4"/>
      <c r="G110" s="4"/>
      <c r="H110" s="4"/>
      <c r="I110" s="4"/>
      <c r="J110" s="4"/>
    </row>
    <row r="111" spans="1:10" s="98" customFormat="1" ht="13.8">
      <c r="A111" s="4"/>
      <c r="B111" s="99"/>
      <c r="C111" s="4"/>
      <c r="D111" s="4"/>
      <c r="E111" s="4"/>
      <c r="F111" s="4"/>
      <c r="G111" s="4"/>
      <c r="H111" s="4"/>
      <c r="I111" s="4"/>
      <c r="J111" s="4"/>
    </row>
  </sheetData>
  <pageMargins left="1.1200000000000001" right="0.27" top="0.74803149606299202" bottom="0.74803149606299202" header="0.31496062992126" footer="0.31496062992126"/>
  <pageSetup paperSize="9" firstPageNumber="10" fitToHeight="0" orientation="landscape" useFirstPageNumber="1" r:id="rId1"/>
  <headerFooter>
    <oddFooter>&amp;C&amp;P</oddFooter>
  </headerFooter>
  <rowBreaks count="1" manualBreakCount="1">
    <brk id="56"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pageSetUpPr fitToPage="1"/>
  </sheetPr>
  <dimension ref="A1:D34"/>
  <sheetViews>
    <sheetView showGridLines="0" view="pageBreakPreview" zoomScale="110" zoomScaleNormal="100" zoomScaleSheetLayoutView="110" workbookViewId="0">
      <selection activeCell="H15" sqref="H15"/>
    </sheetView>
  </sheetViews>
  <sheetFormatPr defaultColWidth="8.88671875" defaultRowHeight="13.8"/>
  <cols>
    <col min="1" max="1" width="46.88671875" style="104" customWidth="1"/>
    <col min="2" max="2" width="15.88671875" style="104" customWidth="1"/>
    <col min="3" max="3" width="18.109375" style="104" customWidth="1"/>
    <col min="4" max="4" width="17.44140625" style="104" customWidth="1"/>
    <col min="5" max="16384" width="8.88671875" style="104"/>
  </cols>
  <sheetData>
    <row r="1" spans="1:4" s="2" customFormat="1" ht="20.399999999999999">
      <c r="A1" s="130" t="str">
        <f>FPM!A1:D1</f>
        <v>ASOKORE MAMPONG MUNICIPAL ASSEMBLY</v>
      </c>
      <c r="B1" s="132"/>
      <c r="C1" s="133"/>
      <c r="D1" s="134"/>
    </row>
    <row r="2" spans="1:4" s="2" customFormat="1" ht="20.399999999999999">
      <c r="A2" s="130" t="s">
        <v>583</v>
      </c>
      <c r="B2" s="132"/>
      <c r="C2" s="133"/>
      <c r="D2" s="134"/>
    </row>
    <row r="3" spans="1:4" s="2" customFormat="1" ht="20.399999999999999">
      <c r="A3" s="130" t="s">
        <v>1110</v>
      </c>
      <c r="B3" s="132"/>
      <c r="C3" s="133"/>
      <c r="D3" s="134"/>
    </row>
    <row r="4" spans="1:4" s="2" customFormat="1" ht="21" thickBot="1">
      <c r="A4" s="1315" t="s">
        <v>1555</v>
      </c>
      <c r="B4" s="1315"/>
      <c r="C4" s="1315"/>
      <c r="D4" s="1315"/>
    </row>
    <row r="5" spans="1:4" s="4" customFormat="1" ht="14.4" thickBot="1">
      <c r="A5" s="158"/>
      <c r="B5" s="1316" t="s">
        <v>1349</v>
      </c>
      <c r="C5" s="269" t="s">
        <v>1107</v>
      </c>
      <c r="D5" s="159" t="s">
        <v>1038</v>
      </c>
    </row>
    <row r="6" spans="1:4" s="4" customFormat="1">
      <c r="A6" s="160"/>
      <c r="B6" s="1317"/>
      <c r="C6" s="139">
        <v>2024</v>
      </c>
      <c r="D6" s="139">
        <v>2023</v>
      </c>
    </row>
    <row r="7" spans="1:4" s="4" customFormat="1" ht="14.4" thickBot="1">
      <c r="A7" s="141"/>
      <c r="B7" s="1318"/>
      <c r="C7" s="162" t="s">
        <v>77</v>
      </c>
      <c r="D7" s="163" t="s">
        <v>77</v>
      </c>
    </row>
    <row r="8" spans="1:4" s="4" customFormat="1" ht="23.4" customHeight="1">
      <c r="A8" s="15" t="s">
        <v>8</v>
      </c>
      <c r="B8" s="97"/>
      <c r="C8" s="99"/>
      <c r="D8" s="27"/>
    </row>
    <row r="9" spans="1:4" s="4" customFormat="1" ht="23.4" customHeight="1">
      <c r="A9" s="31" t="s">
        <v>46</v>
      </c>
      <c r="B9" s="95">
        <f>'NOTES 2'!A197</f>
        <v>18</v>
      </c>
      <c r="C9" s="752">
        <f>'NOTES 2'!E211</f>
        <v>2041771.4500000002</v>
      </c>
      <c r="D9" s="753">
        <f>'NOTES 2'!F211</f>
        <v>1431440.47</v>
      </c>
    </row>
    <row r="10" spans="1:4" s="4" customFormat="1" ht="23.4" customHeight="1">
      <c r="A10" s="31" t="s">
        <v>45</v>
      </c>
      <c r="B10" s="95">
        <f>'NOTES 2'!A213</f>
        <v>19</v>
      </c>
      <c r="C10" s="752">
        <f>'NOTES 2'!E237</f>
        <v>14394857.140000001</v>
      </c>
      <c r="D10" s="753">
        <f>'NOTES 2'!F237</f>
        <v>9977816.8899999987</v>
      </c>
    </row>
    <row r="11" spans="1:4" s="4" customFormat="1" ht="23.4" customHeight="1">
      <c r="A11" s="31" t="s">
        <v>665</v>
      </c>
      <c r="B11" s="95">
        <f>'NOTES 2'!A240</f>
        <v>20</v>
      </c>
      <c r="C11" s="752">
        <f>'NOTES 2'!E243</f>
        <v>4572.75</v>
      </c>
      <c r="D11" s="753">
        <f>'NOTES 2'!F243</f>
        <v>0</v>
      </c>
    </row>
    <row r="12" spans="1:4" ht="23.4" customHeight="1">
      <c r="A12" s="420" t="s">
        <v>121</v>
      </c>
      <c r="B12" s="111"/>
      <c r="C12" s="754">
        <f>SUM(C9:C11)</f>
        <v>16441201.34</v>
      </c>
      <c r="D12" s="755">
        <f>SUM(D9:D11)</f>
        <v>11409257.359999999</v>
      </c>
    </row>
    <row r="13" spans="1:4" ht="23.4" customHeight="1">
      <c r="A13" s="191"/>
      <c r="C13" s="616"/>
      <c r="D13" s="617"/>
    </row>
    <row r="14" spans="1:4" ht="23.4" customHeight="1">
      <c r="A14" s="15" t="s">
        <v>9</v>
      </c>
      <c r="C14" s="616"/>
      <c r="D14" s="617"/>
    </row>
    <row r="15" spans="1:4" ht="23.4" customHeight="1">
      <c r="A15" s="313" t="s">
        <v>1102</v>
      </c>
      <c r="B15" s="361"/>
      <c r="C15" s="756"/>
      <c r="D15" s="757"/>
    </row>
    <row r="16" spans="1:4" ht="23.4" customHeight="1">
      <c r="A16" s="313" t="s">
        <v>1095</v>
      </c>
      <c r="B16" s="361"/>
      <c r="C16" s="756"/>
      <c r="D16" s="757"/>
    </row>
    <row r="17" spans="1:4" ht="23.4" customHeight="1">
      <c r="A17" s="313" t="s">
        <v>1103</v>
      </c>
      <c r="B17" s="361"/>
      <c r="C17" s="756"/>
      <c r="D17" s="757"/>
    </row>
    <row r="18" spans="1:4" ht="23.4" customHeight="1">
      <c r="A18" s="313" t="s">
        <v>1096</v>
      </c>
      <c r="B18" s="361"/>
      <c r="C18" s="756"/>
      <c r="D18" s="757"/>
    </row>
    <row r="19" spans="1:4" ht="23.4" customHeight="1">
      <c r="A19" s="313" t="s">
        <v>1098</v>
      </c>
      <c r="B19" s="361"/>
      <c r="C19" s="756"/>
      <c r="D19" s="757"/>
    </row>
    <row r="20" spans="1:4" ht="23.4" customHeight="1">
      <c r="A20" s="313" t="s">
        <v>1104</v>
      </c>
      <c r="B20" s="361"/>
      <c r="C20" s="756"/>
      <c r="D20" s="757"/>
    </row>
    <row r="21" spans="1:4" ht="23.4" customHeight="1">
      <c r="A21" s="313" t="s">
        <v>1099</v>
      </c>
      <c r="B21" s="361"/>
      <c r="C21" s="756"/>
      <c r="D21" s="757"/>
    </row>
    <row r="22" spans="1:4" ht="23.4" customHeight="1">
      <c r="A22" s="313" t="s">
        <v>1105</v>
      </c>
      <c r="C22" s="756"/>
      <c r="D22" s="757"/>
    </row>
    <row r="23" spans="1:4" ht="23.4" customHeight="1">
      <c r="A23" s="313" t="s">
        <v>1097</v>
      </c>
      <c r="C23" s="756"/>
      <c r="D23" s="757"/>
    </row>
    <row r="24" spans="1:4" ht="23.4" customHeight="1">
      <c r="A24" s="313" t="s">
        <v>1100</v>
      </c>
      <c r="C24" s="756"/>
      <c r="D24" s="757"/>
    </row>
    <row r="25" spans="1:4" ht="23.4" customHeight="1">
      <c r="A25" s="313" t="s">
        <v>1101</v>
      </c>
      <c r="C25" s="752"/>
      <c r="D25" s="757"/>
    </row>
    <row r="26" spans="1:4" ht="23.4" customHeight="1">
      <c r="A26" s="420" t="s">
        <v>121</v>
      </c>
      <c r="B26" s="111"/>
      <c r="C26" s="754">
        <f>SUM(C15:C25)</f>
        <v>0</v>
      </c>
      <c r="D26" s="758">
        <f>SUM(D15:D25)</f>
        <v>0</v>
      </c>
    </row>
    <row r="27" spans="1:4" ht="23.4" customHeight="1">
      <c r="A27" s="191"/>
      <c r="C27" s="756"/>
      <c r="D27" s="757"/>
    </row>
    <row r="28" spans="1:4" s="5" customFormat="1" ht="22.5" customHeight="1" thickBot="1">
      <c r="A28" s="22" t="s">
        <v>1340</v>
      </c>
      <c r="B28" s="23"/>
      <c r="C28" s="759">
        <f>C12-C26</f>
        <v>16441201.34</v>
      </c>
      <c r="D28" s="759">
        <f>D12-D26</f>
        <v>11409257.359999999</v>
      </c>
    </row>
    <row r="29" spans="1:4" s="4" customFormat="1" ht="19.350000000000001" customHeight="1">
      <c r="A29" s="33"/>
      <c r="B29" s="95"/>
      <c r="C29" s="618"/>
      <c r="D29" s="619"/>
    </row>
    <row r="30" spans="1:4" s="4" customFormat="1" ht="19.350000000000001" customHeight="1">
      <c r="A30" s="147" t="s">
        <v>1341</v>
      </c>
      <c r="B30" s="95"/>
      <c r="C30" s="618"/>
      <c r="D30" s="619"/>
    </row>
    <row r="31" spans="1:4" s="4" customFormat="1" ht="19.350000000000001" customHeight="1">
      <c r="A31" s="407" t="s">
        <v>1342</v>
      </c>
      <c r="B31" s="10"/>
      <c r="C31" s="760"/>
      <c r="D31" s="735"/>
    </row>
    <row r="32" spans="1:4" s="4" customFormat="1" ht="19.350000000000001" customHeight="1">
      <c r="A32" s="407" t="s">
        <v>1343</v>
      </c>
      <c r="B32" s="10"/>
      <c r="C32" s="760"/>
      <c r="D32" s="735"/>
    </row>
    <row r="33" spans="1:4" s="4" customFormat="1" ht="19.350000000000001" customHeight="1">
      <c r="A33" s="407"/>
      <c r="B33" s="10"/>
      <c r="C33" s="761"/>
      <c r="D33" s="762"/>
    </row>
    <row r="34" spans="1:4" s="5" customFormat="1" ht="22.5" customHeight="1" thickBot="1">
      <c r="A34" s="22" t="s">
        <v>1344</v>
      </c>
      <c r="B34" s="23"/>
      <c r="C34" s="759">
        <f>C28+C31+C32</f>
        <v>16441201.34</v>
      </c>
      <c r="D34" s="759">
        <f>D28+D31+D32</f>
        <v>11409257.359999999</v>
      </c>
    </row>
  </sheetData>
  <mergeCells count="2">
    <mergeCell ref="B5:B7"/>
    <mergeCell ref="A4:D4"/>
  </mergeCells>
  <pageMargins left="1.22" right="0.4" top="0.75" bottom="0.75" header="0.3" footer="0.3"/>
  <pageSetup paperSize="9" scale="86" firstPageNumber="12" fitToHeight="0" orientation="portrait" useFirstPageNumber="1" r:id="rId1"/>
  <headerFoot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pageSetUpPr fitToPage="1"/>
  </sheetPr>
  <dimension ref="A1:L72"/>
  <sheetViews>
    <sheetView showGridLines="0" view="pageBreakPreview" zoomScaleNormal="100" zoomScaleSheetLayoutView="100" workbookViewId="0">
      <selection activeCell="A2" sqref="A2:L2"/>
    </sheetView>
  </sheetViews>
  <sheetFormatPr defaultColWidth="9.109375" defaultRowHeight="13.8"/>
  <cols>
    <col min="1" max="1" width="33.5546875" style="4" customWidth="1"/>
    <col min="2" max="2" width="7.109375" style="106" bestFit="1" customWidth="1"/>
    <col min="3" max="4" width="15.5546875" style="24" customWidth="1"/>
    <col min="5" max="6" width="10.88671875" style="24" customWidth="1"/>
    <col min="7" max="8" width="11" style="24" customWidth="1"/>
    <col min="9" max="10" width="10.109375" style="4" customWidth="1"/>
    <col min="11" max="11" width="12.5546875" style="4" customWidth="1"/>
    <col min="12" max="12" width="14.44140625" style="4" bestFit="1" customWidth="1"/>
    <col min="13" max="16384" width="9.109375" style="4"/>
  </cols>
  <sheetData>
    <row r="1" spans="1:12" s="2" customFormat="1" ht="20.100000000000001" customHeight="1">
      <c r="A1" s="1288" t="str">
        <f>'NOTES 2'!B1</f>
        <v>ASOKORE MAMPONG MUNICIPAL ASSEMBLY</v>
      </c>
      <c r="B1" s="1288"/>
      <c r="C1" s="1288"/>
      <c r="D1" s="1288"/>
      <c r="E1" s="1288"/>
      <c r="F1" s="1288"/>
      <c r="G1" s="1288"/>
      <c r="H1" s="1288"/>
      <c r="I1" s="1288"/>
      <c r="J1" s="1288"/>
      <c r="K1" s="1288"/>
      <c r="L1" s="1288"/>
    </row>
    <row r="2" spans="1:12" s="2" customFormat="1" ht="15.9" customHeight="1" thickBot="1">
      <c r="A2" s="1288" t="s">
        <v>1483</v>
      </c>
      <c r="B2" s="1288"/>
      <c r="C2" s="1288"/>
      <c r="D2" s="1288"/>
      <c r="E2" s="1288"/>
      <c r="F2" s="1288"/>
      <c r="G2" s="1288"/>
      <c r="H2" s="1288"/>
      <c r="I2" s="1288"/>
      <c r="J2" s="1288"/>
      <c r="K2" s="1288"/>
      <c r="L2" s="1288"/>
    </row>
    <row r="3" spans="1:12" s="128" customFormat="1" ht="14.4" customHeight="1">
      <c r="A3" s="158"/>
      <c r="B3" s="1289" t="s">
        <v>83</v>
      </c>
      <c r="C3" s="1319" t="s">
        <v>1278</v>
      </c>
      <c r="D3" s="1319"/>
      <c r="E3" s="1319" t="s">
        <v>1328</v>
      </c>
      <c r="F3" s="1319"/>
      <c r="G3" s="1319" t="s">
        <v>1329</v>
      </c>
      <c r="H3" s="1319"/>
      <c r="I3" s="1320" t="s">
        <v>993</v>
      </c>
      <c r="J3" s="1320"/>
      <c r="K3" s="1320" t="s">
        <v>1279</v>
      </c>
      <c r="L3" s="1321"/>
    </row>
    <row r="4" spans="1:12" s="128" customFormat="1">
      <c r="A4" s="160"/>
      <c r="B4" s="1290"/>
      <c r="C4" s="375" t="s">
        <v>994</v>
      </c>
      <c r="D4" s="375" t="s">
        <v>995</v>
      </c>
      <c r="E4" s="375" t="s">
        <v>994</v>
      </c>
      <c r="F4" s="375" t="s">
        <v>995</v>
      </c>
      <c r="G4" s="375" t="s">
        <v>994</v>
      </c>
      <c r="H4" s="375" t="s">
        <v>995</v>
      </c>
      <c r="I4" s="375" t="s">
        <v>994</v>
      </c>
      <c r="J4" s="375" t="s">
        <v>995</v>
      </c>
      <c r="K4" s="375" t="s">
        <v>994</v>
      </c>
      <c r="L4" s="376" t="s">
        <v>995</v>
      </c>
    </row>
    <row r="5" spans="1:12" s="128" customFormat="1" ht="14.4" thickBot="1">
      <c r="A5" s="141"/>
      <c r="B5" s="1291"/>
      <c r="C5" s="377" t="s">
        <v>77</v>
      </c>
      <c r="D5" s="377" t="s">
        <v>77</v>
      </c>
      <c r="E5" s="377" t="s">
        <v>77</v>
      </c>
      <c r="F5" s="377" t="s">
        <v>77</v>
      </c>
      <c r="G5" s="377" t="s">
        <v>77</v>
      </c>
      <c r="H5" s="377" t="s">
        <v>77</v>
      </c>
      <c r="I5" s="377" t="s">
        <v>77</v>
      </c>
      <c r="J5" s="377" t="s">
        <v>77</v>
      </c>
      <c r="K5" s="377" t="s">
        <v>77</v>
      </c>
      <c r="L5" s="378" t="s">
        <v>77</v>
      </c>
    </row>
    <row r="6" spans="1:12" s="127" customFormat="1" ht="15">
      <c r="A6" s="170" t="s">
        <v>0</v>
      </c>
      <c r="B6" s="106"/>
      <c r="C6" s="171"/>
      <c r="D6" s="171"/>
      <c r="E6" s="171"/>
      <c r="F6" s="171"/>
      <c r="G6" s="171"/>
      <c r="H6" s="171"/>
      <c r="L6" s="175"/>
    </row>
    <row r="7" spans="1:12" s="5" customFormat="1">
      <c r="A7" s="20"/>
      <c r="B7" s="106"/>
      <c r="C7" s="24"/>
      <c r="D7" s="24"/>
      <c r="E7" s="24"/>
      <c r="F7" s="24"/>
      <c r="G7" s="24"/>
      <c r="H7" s="24"/>
      <c r="L7" s="32"/>
    </row>
    <row r="8" spans="1:12" s="5" customFormat="1">
      <c r="A8" s="147" t="s">
        <v>1</v>
      </c>
      <c r="B8" s="106"/>
      <c r="C8" s="24"/>
      <c r="D8" s="24"/>
      <c r="E8" s="24"/>
      <c r="F8" s="24"/>
      <c r="G8" s="24"/>
      <c r="H8" s="24"/>
      <c r="L8" s="32"/>
    </row>
    <row r="9" spans="1:12">
      <c r="A9" s="31" t="s">
        <v>10</v>
      </c>
      <c r="B9" s="98">
        <f>'COMPO NOTES 1'!A6</f>
        <v>1</v>
      </c>
      <c r="C9" s="558">
        <f>'COMPO NOTES 1'!D17</f>
        <v>400081.68000000005</v>
      </c>
      <c r="D9" s="558">
        <f>'COMPO NOTES 1'!E17</f>
        <v>265342.84999999998</v>
      </c>
      <c r="E9" s="558"/>
      <c r="F9" s="558"/>
      <c r="G9" s="558"/>
      <c r="H9" s="558"/>
      <c r="I9" s="558"/>
      <c r="J9" s="558"/>
      <c r="K9" s="558">
        <f>C9+E9+G9-I9</f>
        <v>400081.68000000005</v>
      </c>
      <c r="L9" s="710">
        <f>D9+F9+H9-J9</f>
        <v>265342.84999999998</v>
      </c>
    </row>
    <row r="10" spans="1:12">
      <c r="A10" s="31" t="s">
        <v>598</v>
      </c>
      <c r="B10" s="98">
        <f>'COMPO NOTES 1'!A25</f>
        <v>2</v>
      </c>
      <c r="C10" s="558">
        <f>'COMPO NOTES 1'!D37</f>
        <v>49861.67</v>
      </c>
      <c r="D10" s="558">
        <f>'COMPO NOTES 1'!E37</f>
        <v>0</v>
      </c>
      <c r="E10" s="558"/>
      <c r="F10" s="558"/>
      <c r="G10" s="558"/>
      <c r="H10" s="558"/>
      <c r="I10" s="558"/>
      <c r="J10" s="558"/>
      <c r="K10" s="558">
        <f t="shared" ref="K10:K14" si="0">C10+E10+G10-I10</f>
        <v>49861.67</v>
      </c>
      <c r="L10" s="710">
        <f t="shared" ref="L10:L14" si="1">D10+F10+H10-J10</f>
        <v>0</v>
      </c>
    </row>
    <row r="11" spans="1:12">
      <c r="A11" s="31" t="s">
        <v>11</v>
      </c>
      <c r="B11" s="98">
        <f>'COMPO NOTES 1'!A39</f>
        <v>3</v>
      </c>
      <c r="C11" s="558">
        <f>'COMPO NOTES 1'!D42</f>
        <v>0</v>
      </c>
      <c r="D11" s="558">
        <f>'COMPO NOTES 1'!E42</f>
        <v>0</v>
      </c>
      <c r="E11" s="558"/>
      <c r="F11" s="558"/>
      <c r="G11" s="558"/>
      <c r="H11" s="558"/>
      <c r="I11" s="558"/>
      <c r="J11" s="558"/>
      <c r="K11" s="558">
        <f t="shared" si="0"/>
        <v>0</v>
      </c>
      <c r="L11" s="710">
        <f t="shared" si="1"/>
        <v>0</v>
      </c>
    </row>
    <row r="12" spans="1:12">
      <c r="A12" s="31" t="s">
        <v>22</v>
      </c>
      <c r="B12" s="98">
        <f>'COMPO NOTES 2'!A3</f>
        <v>48</v>
      </c>
      <c r="C12" s="558">
        <f>'COMPO NOTES 2'!I11</f>
        <v>84507.87</v>
      </c>
      <c r="D12" s="558">
        <f>'COMPO NOTES 2'!I6</f>
        <v>16385.7</v>
      </c>
      <c r="E12" s="558"/>
      <c r="F12" s="558"/>
      <c r="G12" s="558"/>
      <c r="H12" s="558"/>
      <c r="I12" s="558"/>
      <c r="J12" s="558"/>
      <c r="K12" s="558">
        <f t="shared" si="0"/>
        <v>84507.87</v>
      </c>
      <c r="L12" s="710">
        <f t="shared" si="1"/>
        <v>16385.7</v>
      </c>
    </row>
    <row r="13" spans="1:12">
      <c r="A13" s="31" t="s">
        <v>606</v>
      </c>
      <c r="B13" s="98">
        <f>'COMPO NOTES 1'!A44</f>
        <v>4</v>
      </c>
      <c r="C13" s="558">
        <f>'COMPO NOTES 1'!D57</f>
        <v>0</v>
      </c>
      <c r="D13" s="558">
        <f>'COMPO NOTES 1'!E57</f>
        <v>0</v>
      </c>
      <c r="E13" s="558"/>
      <c r="F13" s="558"/>
      <c r="G13" s="558"/>
      <c r="H13" s="558"/>
      <c r="I13" s="558"/>
      <c r="J13" s="558"/>
      <c r="K13" s="558">
        <f t="shared" si="0"/>
        <v>0</v>
      </c>
      <c r="L13" s="710">
        <f t="shared" si="1"/>
        <v>0</v>
      </c>
    </row>
    <row r="14" spans="1:12">
      <c r="A14" s="31" t="s">
        <v>996</v>
      </c>
      <c r="B14" s="98" t="str">
        <f>'COMPO NOTES 2'!A49</f>
        <v>49a</v>
      </c>
      <c r="C14" s="558">
        <f>'COMPO NOTES 2'!E59+'COMPO NOTES 2'!F59</f>
        <v>0</v>
      </c>
      <c r="D14" s="558">
        <f>'COMPO NOTES 2'!E60+'COMPO NOTES 2'!F60</f>
        <v>0</v>
      </c>
      <c r="E14" s="558"/>
      <c r="F14" s="558"/>
      <c r="G14" s="558"/>
      <c r="H14" s="558"/>
      <c r="I14" s="558"/>
      <c r="J14" s="558"/>
      <c r="K14" s="558">
        <f t="shared" si="0"/>
        <v>0</v>
      </c>
      <c r="L14" s="710">
        <f t="shared" si="1"/>
        <v>0</v>
      </c>
    </row>
    <row r="15" spans="1:12" s="5" customFormat="1">
      <c r="A15" s="624" t="s">
        <v>12</v>
      </c>
      <c r="B15" s="627"/>
      <c r="C15" s="645">
        <f t="shared" ref="C15:J15" si="2">SUM(C9:C14)</f>
        <v>534451.22</v>
      </c>
      <c r="D15" s="645">
        <f t="shared" si="2"/>
        <v>281728.55</v>
      </c>
      <c r="E15" s="645">
        <f t="shared" si="2"/>
        <v>0</v>
      </c>
      <c r="F15" s="645">
        <f t="shared" si="2"/>
        <v>0</v>
      </c>
      <c r="G15" s="645">
        <f t="shared" si="2"/>
        <v>0</v>
      </c>
      <c r="H15" s="645">
        <f t="shared" si="2"/>
        <v>0</v>
      </c>
      <c r="I15" s="645">
        <f t="shared" si="2"/>
        <v>0</v>
      </c>
      <c r="J15" s="645">
        <f t="shared" si="2"/>
        <v>0</v>
      </c>
      <c r="K15" s="645">
        <f>SUM(K9:K14)</f>
        <v>534451.22</v>
      </c>
      <c r="L15" s="632">
        <f>SUM(L9:L14)</f>
        <v>281728.55</v>
      </c>
    </row>
    <row r="16" spans="1:12" s="5" customFormat="1">
      <c r="A16" s="154"/>
      <c r="B16" s="98"/>
      <c r="C16" s="623"/>
      <c r="D16" s="623"/>
      <c r="E16" s="623"/>
      <c r="F16" s="623"/>
      <c r="G16" s="623"/>
      <c r="H16" s="623"/>
      <c r="I16" s="558"/>
      <c r="J16" s="558"/>
      <c r="K16" s="558"/>
      <c r="L16" s="631"/>
    </row>
    <row r="17" spans="1:12" s="5" customFormat="1">
      <c r="A17" s="20" t="s">
        <v>2</v>
      </c>
      <c r="B17" s="98"/>
      <c r="C17" s="623"/>
      <c r="D17" s="623"/>
      <c r="E17" s="623"/>
      <c r="F17" s="623"/>
      <c r="G17" s="623"/>
      <c r="H17" s="623"/>
      <c r="I17" s="558"/>
      <c r="J17" s="558"/>
      <c r="K17" s="558"/>
      <c r="L17" s="631"/>
    </row>
    <row r="18" spans="1:12">
      <c r="A18" s="31" t="s">
        <v>608</v>
      </c>
      <c r="B18" s="98">
        <f>'COMPO NOTES 1'!A59</f>
        <v>5</v>
      </c>
      <c r="C18" s="558">
        <f>'COMPO NOTES 1'!D67</f>
        <v>0</v>
      </c>
      <c r="D18" s="558">
        <f>'COMPO NOTES 1'!E67</f>
        <v>0</v>
      </c>
      <c r="E18" s="558"/>
      <c r="F18" s="558"/>
      <c r="G18" s="558"/>
      <c r="H18" s="558"/>
      <c r="I18" s="558"/>
      <c r="J18" s="558"/>
      <c r="K18" s="558">
        <f t="shared" ref="K18" si="3">C18+E18+G18-I18</f>
        <v>0</v>
      </c>
      <c r="L18" s="710">
        <f t="shared" ref="L18" si="4">D18+F18+H18-J18</f>
        <v>0</v>
      </c>
    </row>
    <row r="19" spans="1:12">
      <c r="A19" s="31" t="s">
        <v>616</v>
      </c>
      <c r="B19" s="98">
        <f>'COMPO NOTES 1'!A69</f>
        <v>6</v>
      </c>
      <c r="C19" s="558">
        <f>'COMPO NOTES 1'!D76</f>
        <v>0</v>
      </c>
      <c r="D19" s="558">
        <f>'COMPO NOTES 1'!E76</f>
        <v>0</v>
      </c>
      <c r="E19" s="558"/>
      <c r="F19" s="558"/>
      <c r="G19" s="558"/>
      <c r="H19" s="558"/>
      <c r="I19" s="558"/>
      <c r="J19" s="558"/>
      <c r="K19" s="558">
        <f t="shared" ref="K19:K25" si="5">C19+E19+G19-I19</f>
        <v>0</v>
      </c>
      <c r="L19" s="710">
        <f t="shared" ref="L19:L25" si="6">D19+F19+H19-J19</f>
        <v>0</v>
      </c>
    </row>
    <row r="20" spans="1:12">
      <c r="A20" s="31" t="s">
        <v>609</v>
      </c>
      <c r="B20" s="98">
        <f>'COMPO NOTES 1'!A78</f>
        <v>7</v>
      </c>
      <c r="C20" s="558">
        <f>'COMPO NOTES 1'!D81</f>
        <v>0</v>
      </c>
      <c r="D20" s="558">
        <f>'COMPO NOTES 1'!E81</f>
        <v>0</v>
      </c>
      <c r="E20" s="558"/>
      <c r="F20" s="558"/>
      <c r="G20" s="558"/>
      <c r="H20" s="558"/>
      <c r="I20" s="558"/>
      <c r="J20" s="558"/>
      <c r="K20" s="558">
        <f t="shared" si="5"/>
        <v>0</v>
      </c>
      <c r="L20" s="710">
        <f t="shared" si="6"/>
        <v>0</v>
      </c>
    </row>
    <row r="21" spans="1:12">
      <c r="A21" s="31" t="s">
        <v>996</v>
      </c>
      <c r="B21" s="98" t="str">
        <f>'COMPO NOTES 2'!A62</f>
        <v>49b</v>
      </c>
      <c r="C21" s="558">
        <f>'COMPO NOTES 2'!E72+'COMPO NOTES 2'!F72</f>
        <v>0</v>
      </c>
      <c r="D21" s="558">
        <f>'COMPO NOTES 2'!E74+'COMPO NOTES 2'!F74</f>
        <v>0</v>
      </c>
      <c r="E21" s="558"/>
      <c r="F21" s="558"/>
      <c r="G21" s="558"/>
      <c r="H21" s="558"/>
      <c r="I21" s="558"/>
      <c r="J21" s="558"/>
      <c r="K21" s="558">
        <f t="shared" si="5"/>
        <v>0</v>
      </c>
      <c r="L21" s="710">
        <f t="shared" si="6"/>
        <v>0</v>
      </c>
    </row>
    <row r="22" spans="1:12">
      <c r="A22" s="31" t="s">
        <v>640</v>
      </c>
      <c r="B22" s="98">
        <f>'COMPO NOTES 2'!A76</f>
        <v>50</v>
      </c>
      <c r="C22" s="558">
        <f>'COMPO NOTES 2'!K82</f>
        <v>0</v>
      </c>
      <c r="D22" s="558">
        <f>'COMPO NOTES 2'!K84</f>
        <v>0</v>
      </c>
      <c r="E22" s="558"/>
      <c r="F22" s="558"/>
      <c r="G22" s="558"/>
      <c r="H22" s="558"/>
      <c r="I22" s="558"/>
      <c r="J22" s="558"/>
      <c r="K22" s="558">
        <f t="shared" si="5"/>
        <v>0</v>
      </c>
      <c r="L22" s="710">
        <f t="shared" si="6"/>
        <v>0</v>
      </c>
    </row>
    <row r="23" spans="1:12">
      <c r="A23" s="31" t="s">
        <v>106</v>
      </c>
      <c r="B23" s="98">
        <f>'COMPO NOTES 2'!A116</f>
        <v>51</v>
      </c>
      <c r="C23" s="558">
        <f>'COMPO NOTES 2'!O130</f>
        <v>39419713.761214286</v>
      </c>
      <c r="D23" s="558">
        <f>'COMPO NOTES 2'!O132</f>
        <v>30927534.059999999</v>
      </c>
      <c r="E23" s="558"/>
      <c r="F23" s="558"/>
      <c r="G23" s="558"/>
      <c r="H23" s="558"/>
      <c r="I23" s="558"/>
      <c r="J23" s="558"/>
      <c r="K23" s="558">
        <f t="shared" si="5"/>
        <v>39419713.761214286</v>
      </c>
      <c r="L23" s="710">
        <f t="shared" si="6"/>
        <v>30927534.059999999</v>
      </c>
    </row>
    <row r="24" spans="1:12">
      <c r="A24" s="31" t="s">
        <v>14</v>
      </c>
      <c r="B24" s="98">
        <f>'COMPO NOTES 1'!A83</f>
        <v>8</v>
      </c>
      <c r="C24" s="558">
        <f>'COMPO NOTES 1'!D90</f>
        <v>4142766.88</v>
      </c>
      <c r="D24" s="558">
        <f>'COMPO NOTES 1'!E90</f>
        <v>1961819.63</v>
      </c>
      <c r="E24" s="558"/>
      <c r="F24" s="558"/>
      <c r="G24" s="558"/>
      <c r="H24" s="558"/>
      <c r="I24" s="558"/>
      <c r="J24" s="558"/>
      <c r="K24" s="558">
        <f t="shared" si="5"/>
        <v>4142766.88</v>
      </c>
      <c r="L24" s="710">
        <f t="shared" si="6"/>
        <v>1961819.63</v>
      </c>
    </row>
    <row r="25" spans="1:12">
      <c r="A25" s="31" t="s">
        <v>610</v>
      </c>
      <c r="B25" s="98">
        <f>'COMPO NOTES 2'!A215</f>
        <v>52</v>
      </c>
      <c r="C25" s="558">
        <f>'COMPO NOTES 2'!E229+'COMPO NOTES 2'!F229</f>
        <v>0</v>
      </c>
      <c r="D25" s="558">
        <f>'COMPO NOTES 2'!F231+'COMPO NOTES 2'!E231</f>
        <v>0</v>
      </c>
      <c r="E25" s="558"/>
      <c r="F25" s="558"/>
      <c r="G25" s="558"/>
      <c r="H25" s="558"/>
      <c r="I25" s="558"/>
      <c r="J25" s="558"/>
      <c r="K25" s="558">
        <f t="shared" si="5"/>
        <v>0</v>
      </c>
      <c r="L25" s="710">
        <f t="shared" si="6"/>
        <v>0</v>
      </c>
    </row>
    <row r="26" spans="1:12" s="5" customFormat="1">
      <c r="A26" s="624" t="s">
        <v>15</v>
      </c>
      <c r="B26" s="627"/>
      <c r="C26" s="645">
        <f t="shared" ref="C26:J26" si="7">SUM(C18:C25)</f>
        <v>43562480.641214289</v>
      </c>
      <c r="D26" s="645">
        <f t="shared" si="7"/>
        <v>32889353.689999998</v>
      </c>
      <c r="E26" s="645">
        <f t="shared" si="7"/>
        <v>0</v>
      </c>
      <c r="F26" s="645">
        <f t="shared" si="7"/>
        <v>0</v>
      </c>
      <c r="G26" s="645">
        <f t="shared" si="7"/>
        <v>0</v>
      </c>
      <c r="H26" s="645">
        <f t="shared" si="7"/>
        <v>0</v>
      </c>
      <c r="I26" s="645">
        <f t="shared" si="7"/>
        <v>0</v>
      </c>
      <c r="J26" s="645">
        <f t="shared" si="7"/>
        <v>0</v>
      </c>
      <c r="K26" s="645">
        <f>SUM(K18:K25)</f>
        <v>43562480.641214289</v>
      </c>
      <c r="L26" s="632">
        <f>SUM(L18:L25)</f>
        <v>32889353.689999998</v>
      </c>
    </row>
    <row r="27" spans="1:12" s="5" customFormat="1">
      <c r="A27" s="20"/>
      <c r="B27" s="98"/>
      <c r="C27" s="623"/>
      <c r="D27" s="623"/>
      <c r="E27" s="623"/>
      <c r="F27" s="623"/>
      <c r="G27" s="623"/>
      <c r="H27" s="623"/>
      <c r="I27" s="99"/>
      <c r="J27" s="99"/>
      <c r="K27" s="99"/>
      <c r="L27" s="631"/>
    </row>
    <row r="28" spans="1:12" s="5" customFormat="1" ht="14.4" thickBot="1">
      <c r="A28" s="172" t="s">
        <v>16</v>
      </c>
      <c r="B28" s="628"/>
      <c r="C28" s="625">
        <f>C15+C26</f>
        <v>44096931.861214288</v>
      </c>
      <c r="D28" s="625">
        <f t="shared" ref="D28:L28" si="8">D15+D26</f>
        <v>33171082.239999998</v>
      </c>
      <c r="E28" s="625">
        <f t="shared" si="8"/>
        <v>0</v>
      </c>
      <c r="F28" s="625">
        <f t="shared" si="8"/>
        <v>0</v>
      </c>
      <c r="G28" s="625">
        <f t="shared" si="8"/>
        <v>0</v>
      </c>
      <c r="H28" s="625">
        <f t="shared" si="8"/>
        <v>0</v>
      </c>
      <c r="I28" s="625">
        <f t="shared" si="8"/>
        <v>0</v>
      </c>
      <c r="J28" s="625">
        <f t="shared" si="8"/>
        <v>0</v>
      </c>
      <c r="K28" s="625">
        <f t="shared" si="8"/>
        <v>44096931.861214288</v>
      </c>
      <c r="L28" s="626">
        <f t="shared" si="8"/>
        <v>33171082.239999998</v>
      </c>
    </row>
    <row r="29" spans="1:12" s="5" customFormat="1">
      <c r="A29" s="20"/>
      <c r="B29" s="98"/>
      <c r="C29" s="623"/>
      <c r="D29" s="623"/>
      <c r="E29" s="623"/>
      <c r="F29" s="623"/>
      <c r="G29" s="623"/>
      <c r="H29" s="623"/>
      <c r="I29" s="99"/>
      <c r="J29" s="99"/>
      <c r="K29" s="99"/>
      <c r="L29" s="621"/>
    </row>
    <row r="30" spans="1:12">
      <c r="A30" s="173" t="s">
        <v>3</v>
      </c>
      <c r="B30" s="98"/>
      <c r="C30" s="623"/>
      <c r="D30" s="623"/>
      <c r="E30" s="623"/>
      <c r="F30" s="623"/>
      <c r="G30" s="623"/>
      <c r="H30" s="623"/>
      <c r="I30" s="99"/>
      <c r="J30" s="99"/>
      <c r="K30" s="99"/>
      <c r="L30" s="621"/>
    </row>
    <row r="31" spans="1:12" s="5" customFormat="1">
      <c r="A31" s="20"/>
      <c r="B31" s="98"/>
      <c r="C31" s="623"/>
      <c r="D31" s="623"/>
      <c r="E31" s="623"/>
      <c r="F31" s="623"/>
      <c r="G31" s="623"/>
      <c r="H31" s="623"/>
      <c r="I31" s="99"/>
      <c r="J31" s="99"/>
      <c r="K31" s="99"/>
      <c r="L31" s="621"/>
    </row>
    <row r="32" spans="1:12" s="5" customFormat="1">
      <c r="A32" s="20" t="s">
        <v>4</v>
      </c>
      <c r="B32" s="98"/>
      <c r="C32" s="623"/>
      <c r="D32" s="623"/>
      <c r="E32" s="623"/>
      <c r="F32" s="623"/>
      <c r="G32" s="623"/>
      <c r="H32" s="623"/>
      <c r="I32" s="99"/>
      <c r="J32" s="99"/>
      <c r="K32" s="99"/>
      <c r="L32" s="621"/>
    </row>
    <row r="33" spans="1:12">
      <c r="A33" s="31" t="s">
        <v>641</v>
      </c>
      <c r="B33" s="98">
        <f>'COMPO NOTES 1'!A92</f>
        <v>9</v>
      </c>
      <c r="C33" s="558">
        <f>'COMPO NOTES 1'!D96</f>
        <v>11288.77999999997</v>
      </c>
      <c r="D33" s="558">
        <f>'COMPO NOTES 1'!E96</f>
        <v>71482.010000000009</v>
      </c>
      <c r="E33" s="558"/>
      <c r="F33" s="558"/>
      <c r="G33" s="558"/>
      <c r="H33" s="558"/>
      <c r="I33" s="558"/>
      <c r="J33" s="558"/>
      <c r="K33" s="558">
        <f t="shared" ref="K33" si="9">C33+E33+G33-I33</f>
        <v>11288.77999999997</v>
      </c>
      <c r="L33" s="710">
        <f t="shared" ref="L33" si="10">D33+F33+H33-J33</f>
        <v>71482.010000000009</v>
      </c>
    </row>
    <row r="34" spans="1:12">
      <c r="A34" s="31" t="s">
        <v>643</v>
      </c>
      <c r="B34" s="98">
        <f>'COMPO NOTES 1'!A98</f>
        <v>10</v>
      </c>
      <c r="C34" s="558">
        <f>'COMPO NOTES 1'!D105</f>
        <v>0</v>
      </c>
      <c r="D34" s="558">
        <f>'COMPO NOTES 1'!E105</f>
        <v>0</v>
      </c>
      <c r="E34" s="558"/>
      <c r="F34" s="558"/>
      <c r="G34" s="558"/>
      <c r="H34" s="558"/>
      <c r="I34" s="558"/>
      <c r="J34" s="558"/>
      <c r="K34" s="558">
        <f t="shared" ref="K34:K40" si="11">C34+E34+G34-I34</f>
        <v>0</v>
      </c>
      <c r="L34" s="710">
        <f t="shared" ref="L34:L40" si="12">D34+F34+H34-J34</f>
        <v>0</v>
      </c>
    </row>
    <row r="35" spans="1:12">
      <c r="A35" s="31" t="s">
        <v>105</v>
      </c>
      <c r="B35" s="98" t="str">
        <f>'COMPO NOTES 1'!A118</f>
        <v>11a</v>
      </c>
      <c r="C35" s="558">
        <f>'COMPO NOTES 1'!D121</f>
        <v>20059.900000000001</v>
      </c>
      <c r="D35" s="558">
        <f>'COMPO NOTES 1'!E121</f>
        <v>220980.13</v>
      </c>
      <c r="E35" s="558"/>
      <c r="F35" s="558"/>
      <c r="G35" s="558"/>
      <c r="H35" s="558"/>
      <c r="I35" s="558"/>
      <c r="J35" s="558"/>
      <c r="K35" s="558">
        <f t="shared" si="11"/>
        <v>20059.900000000001</v>
      </c>
      <c r="L35" s="710">
        <f t="shared" si="12"/>
        <v>220980.13</v>
      </c>
    </row>
    <row r="36" spans="1:12">
      <c r="A36" s="31" t="s">
        <v>607</v>
      </c>
      <c r="B36" s="98" t="str">
        <f>'COMPO NOTES 1'!A129</f>
        <v>12a</v>
      </c>
      <c r="C36" s="558">
        <f>'COMPO NOTES 1'!D134</f>
        <v>0</v>
      </c>
      <c r="D36" s="558">
        <f>'COMPO NOTES 1'!E134</f>
        <v>0</v>
      </c>
      <c r="E36" s="558"/>
      <c r="F36" s="558"/>
      <c r="G36" s="558"/>
      <c r="H36" s="558"/>
      <c r="I36" s="558"/>
      <c r="J36" s="558"/>
      <c r="K36" s="558">
        <f t="shared" si="11"/>
        <v>0</v>
      </c>
      <c r="L36" s="710">
        <f t="shared" si="12"/>
        <v>0</v>
      </c>
    </row>
    <row r="37" spans="1:12">
      <c r="A37" s="31" t="s">
        <v>1001</v>
      </c>
      <c r="B37" s="98" t="str">
        <f>'COMPO NOTES 1'!A144</f>
        <v>13a</v>
      </c>
      <c r="C37" s="558">
        <f>'COMPO NOTES 1'!D148</f>
        <v>0</v>
      </c>
      <c r="D37" s="558">
        <f>'COMPO NOTES 1'!E148</f>
        <v>0</v>
      </c>
      <c r="E37" s="558"/>
      <c r="F37" s="558"/>
      <c r="G37" s="558"/>
      <c r="H37" s="558"/>
      <c r="I37" s="558"/>
      <c r="J37" s="558"/>
      <c r="K37" s="558">
        <f t="shared" si="11"/>
        <v>0</v>
      </c>
      <c r="L37" s="710">
        <f t="shared" si="12"/>
        <v>0</v>
      </c>
    </row>
    <row r="38" spans="1:12">
      <c r="A38" s="31" t="s">
        <v>653</v>
      </c>
      <c r="B38" s="98" t="str">
        <f>'COMPO NOTES 1'!A157</f>
        <v>14a</v>
      </c>
      <c r="C38" s="558">
        <f>'COMPO NOTES 1'!D161</f>
        <v>0</v>
      </c>
      <c r="D38" s="558">
        <f>'COMPO NOTES 1'!E161</f>
        <v>0</v>
      </c>
      <c r="E38" s="558"/>
      <c r="F38" s="558"/>
      <c r="G38" s="558"/>
      <c r="H38" s="558"/>
      <c r="I38" s="558"/>
      <c r="J38" s="558"/>
      <c r="K38" s="558">
        <f t="shared" si="11"/>
        <v>0</v>
      </c>
      <c r="L38" s="710">
        <f t="shared" si="12"/>
        <v>0</v>
      </c>
    </row>
    <row r="39" spans="1:12">
      <c r="A39" s="31" t="s">
        <v>28</v>
      </c>
      <c r="B39" s="98" t="str">
        <f>'COMPO NOTES 1'!A169</f>
        <v>14a</v>
      </c>
      <c r="C39" s="558">
        <f>'COMPO NOTES 1'!D172</f>
        <v>0</v>
      </c>
      <c r="D39" s="558">
        <f>'COMPO NOTES 1'!E172</f>
        <v>0</v>
      </c>
      <c r="E39" s="558"/>
      <c r="F39" s="558"/>
      <c r="G39" s="558"/>
      <c r="H39" s="558"/>
      <c r="I39" s="558"/>
      <c r="J39" s="558"/>
      <c r="K39" s="558">
        <f t="shared" si="11"/>
        <v>0</v>
      </c>
      <c r="L39" s="710">
        <f t="shared" si="12"/>
        <v>0</v>
      </c>
    </row>
    <row r="40" spans="1:12">
      <c r="A40" s="31" t="s">
        <v>1049</v>
      </c>
      <c r="B40" s="98" t="str">
        <f>'COMPO NOTES 1'!A182</f>
        <v>15a</v>
      </c>
      <c r="C40" s="558">
        <f>'COMPO NOTES 1'!D182</f>
        <v>0</v>
      </c>
      <c r="D40" s="558">
        <f>'COMPO NOTES 1'!E182</f>
        <v>0</v>
      </c>
      <c r="E40" s="558"/>
      <c r="F40" s="558"/>
      <c r="G40" s="558"/>
      <c r="H40" s="558"/>
      <c r="I40" s="558"/>
      <c r="J40" s="558"/>
      <c r="K40" s="558">
        <f t="shared" si="11"/>
        <v>0</v>
      </c>
      <c r="L40" s="710">
        <f t="shared" si="12"/>
        <v>0</v>
      </c>
    </row>
    <row r="41" spans="1:12" s="5" customFormat="1">
      <c r="A41" s="624" t="s">
        <v>17</v>
      </c>
      <c r="B41" s="627"/>
      <c r="C41" s="645">
        <f t="shared" ref="C41:J41" si="13">SUM(C33:C40)</f>
        <v>31348.679999999971</v>
      </c>
      <c r="D41" s="645">
        <f t="shared" si="13"/>
        <v>292462.14</v>
      </c>
      <c r="E41" s="645">
        <f t="shared" si="13"/>
        <v>0</v>
      </c>
      <c r="F41" s="645">
        <f t="shared" si="13"/>
        <v>0</v>
      </c>
      <c r="G41" s="645">
        <f t="shared" si="13"/>
        <v>0</v>
      </c>
      <c r="H41" s="645">
        <f t="shared" si="13"/>
        <v>0</v>
      </c>
      <c r="I41" s="645">
        <f t="shared" si="13"/>
        <v>0</v>
      </c>
      <c r="J41" s="645">
        <f t="shared" si="13"/>
        <v>0</v>
      </c>
      <c r="K41" s="645">
        <f>SUM(K33:K40)</f>
        <v>31348.679999999971</v>
      </c>
      <c r="L41" s="711">
        <f>SUM(L33:L40)</f>
        <v>292462.14</v>
      </c>
    </row>
    <row r="42" spans="1:12">
      <c r="A42" s="19"/>
      <c r="B42" s="98"/>
      <c r="C42" s="623"/>
      <c r="D42" s="623"/>
      <c r="E42" s="623"/>
      <c r="F42" s="623"/>
      <c r="G42" s="623"/>
      <c r="H42" s="623"/>
      <c r="I42" s="99"/>
      <c r="J42" s="99"/>
      <c r="K42" s="99"/>
      <c r="L42" s="621"/>
    </row>
    <row r="43" spans="1:12" s="5" customFormat="1">
      <c r="A43" s="20" t="s">
        <v>5</v>
      </c>
      <c r="B43" s="98"/>
      <c r="C43" s="623"/>
      <c r="D43" s="623"/>
      <c r="E43" s="623"/>
      <c r="F43" s="623"/>
      <c r="G43" s="623"/>
      <c r="H43" s="623"/>
      <c r="I43" s="99"/>
      <c r="J43" s="99"/>
      <c r="K43" s="99"/>
      <c r="L43" s="621"/>
    </row>
    <row r="44" spans="1:12">
      <c r="A44" s="31" t="s">
        <v>105</v>
      </c>
      <c r="B44" s="98" t="str">
        <f>'COMPO NOTES 1'!A123</f>
        <v>11b</v>
      </c>
      <c r="C44" s="558">
        <f>'COMPO NOTES 1'!D126</f>
        <v>19059.900000000023</v>
      </c>
      <c r="D44" s="558">
        <f>'COMPO NOTES 1'!E126</f>
        <v>0</v>
      </c>
      <c r="E44" s="558"/>
      <c r="F44" s="558"/>
      <c r="G44" s="558"/>
      <c r="H44" s="558"/>
      <c r="I44" s="558"/>
      <c r="J44" s="558"/>
      <c r="K44" s="558">
        <f t="shared" ref="K44" si="14">C44+E44+G44-I44</f>
        <v>19059.900000000023</v>
      </c>
      <c r="L44" s="710">
        <f t="shared" ref="L44" si="15">D44+F44+H44-J44</f>
        <v>0</v>
      </c>
    </row>
    <row r="45" spans="1:12">
      <c r="A45" s="31" t="s">
        <v>607</v>
      </c>
      <c r="B45" s="98" t="str">
        <f>'COMPO NOTES 1'!A136</f>
        <v>12b</v>
      </c>
      <c r="C45" s="558">
        <f>'COMPO NOTES 1'!D141</f>
        <v>0</v>
      </c>
      <c r="D45" s="558">
        <f>'COMPO NOTES 1'!E141</f>
        <v>0</v>
      </c>
      <c r="E45" s="558"/>
      <c r="F45" s="558"/>
      <c r="G45" s="558"/>
      <c r="H45" s="558"/>
      <c r="I45" s="558"/>
      <c r="J45" s="558"/>
      <c r="K45" s="558">
        <f t="shared" ref="K45:K49" si="16">C45+E45+G45-I45</f>
        <v>0</v>
      </c>
      <c r="L45" s="710">
        <f t="shared" ref="L45:L49" si="17">D45+F45+H45-J45</f>
        <v>0</v>
      </c>
    </row>
    <row r="46" spans="1:12">
      <c r="A46" s="31" t="s">
        <v>1001</v>
      </c>
      <c r="B46" s="98" t="str">
        <f>'COMPO NOTES 1'!A150</f>
        <v>13b</v>
      </c>
      <c r="C46" s="558">
        <f>'COMPO NOTES 1'!D154</f>
        <v>0</v>
      </c>
      <c r="D46" s="558">
        <f>'COMPO NOTES 1'!E154</f>
        <v>0</v>
      </c>
      <c r="E46" s="558"/>
      <c r="F46" s="558"/>
      <c r="G46" s="558"/>
      <c r="H46" s="558"/>
      <c r="I46" s="558"/>
      <c r="J46" s="558"/>
      <c r="K46" s="558">
        <f t="shared" si="16"/>
        <v>0</v>
      </c>
      <c r="L46" s="710">
        <f t="shared" si="17"/>
        <v>0</v>
      </c>
    </row>
    <row r="47" spans="1:12">
      <c r="A47" s="31" t="s">
        <v>654</v>
      </c>
      <c r="B47" s="98" t="str">
        <f>'COMPO NOTES 1'!A163</f>
        <v>14b</v>
      </c>
      <c r="C47" s="558">
        <f>'COMPO NOTES 1'!D166</f>
        <v>0</v>
      </c>
      <c r="D47" s="558">
        <f>'COMPO NOTES 1'!E166</f>
        <v>0</v>
      </c>
      <c r="E47" s="558"/>
      <c r="F47" s="558"/>
      <c r="G47" s="558"/>
      <c r="H47" s="558"/>
      <c r="I47" s="558"/>
      <c r="J47" s="558"/>
      <c r="K47" s="558">
        <f t="shared" si="16"/>
        <v>0</v>
      </c>
      <c r="L47" s="710">
        <f t="shared" si="17"/>
        <v>0</v>
      </c>
    </row>
    <row r="48" spans="1:12">
      <c r="A48" s="31" t="s">
        <v>28</v>
      </c>
      <c r="B48" s="98" t="str">
        <f>'COMPO NOTES 1'!A175</f>
        <v>14b</v>
      </c>
      <c r="C48" s="558">
        <f>'COMPO NOTES 1'!D178</f>
        <v>0</v>
      </c>
      <c r="D48" s="558">
        <f>'COMPO NOTES 1'!E178</f>
        <v>0</v>
      </c>
      <c r="E48" s="558"/>
      <c r="F48" s="558"/>
      <c r="G48" s="558"/>
      <c r="H48" s="558"/>
      <c r="I48" s="558"/>
      <c r="J48" s="558"/>
      <c r="K48" s="558">
        <f t="shared" si="16"/>
        <v>0</v>
      </c>
      <c r="L48" s="710">
        <f t="shared" si="17"/>
        <v>0</v>
      </c>
    </row>
    <row r="49" spans="1:12">
      <c r="A49" s="31" t="s">
        <v>1049</v>
      </c>
      <c r="B49" s="98" t="str">
        <f>'COMPO NOTES 1'!A188</f>
        <v>15b</v>
      </c>
      <c r="C49" s="558">
        <f>'COMPO NOTES 1'!D192</f>
        <v>0</v>
      </c>
      <c r="D49" s="558">
        <f>'COMPO NOTES 1'!E192</f>
        <v>0</v>
      </c>
      <c r="E49" s="558"/>
      <c r="F49" s="558"/>
      <c r="G49" s="558"/>
      <c r="H49" s="558"/>
      <c r="I49" s="558"/>
      <c r="J49" s="558"/>
      <c r="K49" s="558">
        <f t="shared" si="16"/>
        <v>0</v>
      </c>
      <c r="L49" s="710">
        <f t="shared" si="17"/>
        <v>0</v>
      </c>
    </row>
    <row r="50" spans="1:12" s="5" customFormat="1">
      <c r="A50" s="624" t="s">
        <v>18</v>
      </c>
      <c r="B50" s="627"/>
      <c r="C50" s="645">
        <f t="shared" ref="C50:J50" si="18">SUM(C44:C49)</f>
        <v>19059.900000000023</v>
      </c>
      <c r="D50" s="645">
        <f t="shared" si="18"/>
        <v>0</v>
      </c>
      <c r="E50" s="645">
        <f t="shared" si="18"/>
        <v>0</v>
      </c>
      <c r="F50" s="645">
        <f t="shared" si="18"/>
        <v>0</v>
      </c>
      <c r="G50" s="645">
        <f t="shared" si="18"/>
        <v>0</v>
      </c>
      <c r="H50" s="645">
        <f t="shared" si="18"/>
        <v>0</v>
      </c>
      <c r="I50" s="645">
        <f t="shared" si="18"/>
        <v>0</v>
      </c>
      <c r="J50" s="645">
        <f t="shared" si="18"/>
        <v>0</v>
      </c>
      <c r="K50" s="645">
        <f>SUM(K44:K49)</f>
        <v>19059.900000000023</v>
      </c>
      <c r="L50" s="632">
        <f>SUM(L44:L49)</f>
        <v>0</v>
      </c>
    </row>
    <row r="51" spans="1:12">
      <c r="A51" s="19"/>
      <c r="B51" s="98"/>
      <c r="C51" s="623"/>
      <c r="D51" s="623"/>
      <c r="E51" s="623"/>
      <c r="F51" s="623"/>
      <c r="G51" s="623"/>
      <c r="H51" s="623"/>
      <c r="I51" s="622"/>
      <c r="J51" s="622"/>
      <c r="K51" s="622"/>
      <c r="L51" s="630"/>
    </row>
    <row r="52" spans="1:12" s="5" customFormat="1" ht="14.4" thickBot="1">
      <c r="A52" s="172" t="s">
        <v>19</v>
      </c>
      <c r="B52" s="628"/>
      <c r="C52" s="625">
        <f>C41+C50</f>
        <v>50408.579999999994</v>
      </c>
      <c r="D52" s="625">
        <f t="shared" ref="D52:L52" si="19">D41+D50</f>
        <v>292462.14</v>
      </c>
      <c r="E52" s="625">
        <f t="shared" si="19"/>
        <v>0</v>
      </c>
      <c r="F52" s="625">
        <f t="shared" si="19"/>
        <v>0</v>
      </c>
      <c r="G52" s="625">
        <f t="shared" si="19"/>
        <v>0</v>
      </c>
      <c r="H52" s="625">
        <f t="shared" si="19"/>
        <v>0</v>
      </c>
      <c r="I52" s="625">
        <f t="shared" si="19"/>
        <v>0</v>
      </c>
      <c r="J52" s="625">
        <f t="shared" si="19"/>
        <v>0</v>
      </c>
      <c r="K52" s="625">
        <f t="shared" si="19"/>
        <v>50408.579999999994</v>
      </c>
      <c r="L52" s="626">
        <f t="shared" si="19"/>
        <v>292462.14</v>
      </c>
    </row>
    <row r="53" spans="1:12">
      <c r="A53" s="19"/>
      <c r="B53" s="98"/>
      <c r="C53" s="623"/>
      <c r="D53" s="623"/>
      <c r="E53" s="623"/>
      <c r="F53" s="623"/>
      <c r="G53" s="623"/>
      <c r="H53" s="623"/>
      <c r="I53" s="99"/>
      <c r="J53" s="99"/>
      <c r="K53" s="99"/>
      <c r="L53" s="621"/>
    </row>
    <row r="54" spans="1:12" s="5" customFormat="1">
      <c r="A54" s="173" t="s">
        <v>660</v>
      </c>
      <c r="B54" s="98"/>
      <c r="C54" s="623">
        <f>C28-C52</f>
        <v>44046523.281214289</v>
      </c>
      <c r="D54" s="623">
        <f t="shared" ref="D54:L54" si="20">D28-D52</f>
        <v>32878620.099999998</v>
      </c>
      <c r="E54" s="623">
        <f t="shared" si="20"/>
        <v>0</v>
      </c>
      <c r="F54" s="623">
        <f t="shared" si="20"/>
        <v>0</v>
      </c>
      <c r="G54" s="623">
        <f t="shared" si="20"/>
        <v>0</v>
      </c>
      <c r="H54" s="623">
        <f t="shared" si="20"/>
        <v>0</v>
      </c>
      <c r="I54" s="623">
        <f t="shared" si="20"/>
        <v>0</v>
      </c>
      <c r="J54" s="623">
        <f t="shared" si="20"/>
        <v>0</v>
      </c>
      <c r="K54" s="623">
        <f t="shared" si="20"/>
        <v>44046523.281214289</v>
      </c>
      <c r="L54" s="712">
        <f t="shared" si="20"/>
        <v>32878620.099999998</v>
      </c>
    </row>
    <row r="55" spans="1:12">
      <c r="A55" s="19"/>
      <c r="B55" s="98"/>
      <c r="C55" s="623"/>
      <c r="D55" s="623"/>
      <c r="E55" s="623"/>
      <c r="F55" s="623"/>
      <c r="G55" s="623"/>
      <c r="H55" s="623"/>
      <c r="I55" s="99"/>
      <c r="J55" s="99"/>
      <c r="K55" s="99"/>
      <c r="L55" s="621"/>
    </row>
    <row r="56" spans="1:12" s="5" customFormat="1">
      <c r="A56" s="20" t="s">
        <v>581</v>
      </c>
      <c r="B56" s="98"/>
      <c r="C56" s="623"/>
      <c r="D56" s="623"/>
      <c r="E56" s="623"/>
      <c r="F56" s="623"/>
      <c r="G56" s="623"/>
      <c r="H56" s="623"/>
      <c r="I56" s="99"/>
      <c r="J56" s="99"/>
      <c r="K56" s="99"/>
      <c r="L56" s="621"/>
    </row>
    <row r="57" spans="1:12" ht="15">
      <c r="A57" s="646" t="s">
        <v>1013</v>
      </c>
      <c r="B57" s="98"/>
      <c r="C57" s="558">
        <f>FP!C58</f>
        <v>0</v>
      </c>
      <c r="D57" s="558">
        <f>FP!D58</f>
        <v>0</v>
      </c>
      <c r="E57" s="558"/>
      <c r="F57" s="558"/>
      <c r="G57" s="558"/>
      <c r="H57" s="558"/>
      <c r="I57" s="558"/>
      <c r="J57" s="558"/>
      <c r="K57" s="558">
        <f t="shared" ref="K57" si="21">C57+E57+G57-I57</f>
        <v>0</v>
      </c>
      <c r="L57" s="710">
        <f t="shared" ref="L57" si="22">D57+F57+H57-J57</f>
        <v>0</v>
      </c>
    </row>
    <row r="58" spans="1:12" ht="15">
      <c r="A58" s="646" t="s">
        <v>1012</v>
      </c>
      <c r="B58" s="98"/>
      <c r="C58" s="558">
        <f>FP!C59</f>
        <v>0</v>
      </c>
      <c r="D58" s="558">
        <f>FP!D59</f>
        <v>35837979.420000002</v>
      </c>
      <c r="E58" s="558"/>
      <c r="F58" s="558"/>
      <c r="G58" s="558"/>
      <c r="H58" s="558"/>
      <c r="I58" s="558"/>
      <c r="J58" s="558"/>
      <c r="K58" s="558">
        <f t="shared" ref="K58:K61" si="23">C58+E58+G58-I58</f>
        <v>0</v>
      </c>
      <c r="L58" s="710">
        <f t="shared" ref="L58:L61" si="24">D58+F58+H58-J58</f>
        <v>35837979.420000002</v>
      </c>
    </row>
    <row r="59" spans="1:12" ht="15">
      <c r="A59" s="646" t="s">
        <v>1014</v>
      </c>
      <c r="B59" s="98"/>
      <c r="C59" s="558">
        <f>FP!C60</f>
        <v>0</v>
      </c>
      <c r="D59" s="558">
        <f>FP!D60</f>
        <v>0</v>
      </c>
      <c r="E59" s="558"/>
      <c r="F59" s="558"/>
      <c r="G59" s="558"/>
      <c r="H59" s="558"/>
      <c r="I59" s="558"/>
      <c r="J59" s="558"/>
      <c r="K59" s="558">
        <f t="shared" si="23"/>
        <v>0</v>
      </c>
      <c r="L59" s="710">
        <f t="shared" si="24"/>
        <v>0</v>
      </c>
    </row>
    <row r="60" spans="1:12" ht="15">
      <c r="A60" s="646" t="s">
        <v>1011</v>
      </c>
      <c r="B60" s="98"/>
      <c r="C60" s="558">
        <f>FP!C61</f>
        <v>0</v>
      </c>
      <c r="D60" s="558">
        <f>FP!D61</f>
        <v>0</v>
      </c>
      <c r="E60" s="558"/>
      <c r="F60" s="558"/>
      <c r="G60" s="558"/>
      <c r="H60" s="558"/>
      <c r="I60" s="558"/>
      <c r="J60" s="558"/>
      <c r="K60" s="558">
        <f t="shared" si="23"/>
        <v>0</v>
      </c>
      <c r="L60" s="710">
        <f t="shared" si="24"/>
        <v>0</v>
      </c>
    </row>
    <row r="61" spans="1:12" ht="15">
      <c r="A61" s="654" t="s">
        <v>1379</v>
      </c>
      <c r="B61" s="98"/>
      <c r="C61" s="558">
        <f>FP!C62</f>
        <v>45689755.689999998</v>
      </c>
      <c r="D61" s="558">
        <f>FP!D62</f>
        <v>6235184.0899999999</v>
      </c>
      <c r="E61" s="558"/>
      <c r="F61" s="558"/>
      <c r="G61" s="558"/>
      <c r="H61" s="558"/>
      <c r="I61" s="558"/>
      <c r="J61" s="558"/>
      <c r="K61" s="558">
        <f t="shared" si="23"/>
        <v>45689755.689999998</v>
      </c>
      <c r="L61" s="710">
        <f t="shared" si="24"/>
        <v>6235184.0899999999</v>
      </c>
    </row>
    <row r="62" spans="1:12" s="5" customFormat="1" ht="14.4" thickBot="1">
      <c r="A62" s="21" t="s">
        <v>591</v>
      </c>
      <c r="B62" s="629"/>
      <c r="C62" s="651">
        <f t="shared" ref="C62:J62" si="25">SUM(C57:C61)</f>
        <v>45689755.689999998</v>
      </c>
      <c r="D62" s="651">
        <f t="shared" si="25"/>
        <v>42073163.510000005</v>
      </c>
      <c r="E62" s="651">
        <f t="shared" si="25"/>
        <v>0</v>
      </c>
      <c r="F62" s="651">
        <f t="shared" si="25"/>
        <v>0</v>
      </c>
      <c r="G62" s="651">
        <f t="shared" si="25"/>
        <v>0</v>
      </c>
      <c r="H62" s="651">
        <f t="shared" si="25"/>
        <v>0</v>
      </c>
      <c r="I62" s="651">
        <f t="shared" si="25"/>
        <v>0</v>
      </c>
      <c r="J62" s="651">
        <f t="shared" si="25"/>
        <v>0</v>
      </c>
      <c r="K62" s="651">
        <f>SUM(K57:K61)</f>
        <v>45689755.689999998</v>
      </c>
      <c r="L62" s="643">
        <f>SUM(L57:L61)</f>
        <v>42073163.510000005</v>
      </c>
    </row>
    <row r="63" spans="1:12">
      <c r="A63" s="9"/>
      <c r="I63" s="12"/>
      <c r="J63" s="12"/>
      <c r="K63" s="12"/>
    </row>
    <row r="64" spans="1:12">
      <c r="I64" s="12"/>
      <c r="J64" s="12"/>
      <c r="K64" s="12"/>
    </row>
    <row r="65" spans="1:11">
      <c r="I65" s="12"/>
      <c r="J65" s="12"/>
      <c r="K65" s="12"/>
    </row>
    <row r="66" spans="1:11">
      <c r="I66" s="12"/>
      <c r="J66" s="12"/>
      <c r="K66" s="12"/>
    </row>
    <row r="67" spans="1:11" ht="20.100000000000001" customHeight="1">
      <c r="A67" s="25"/>
      <c r="I67" s="12"/>
      <c r="J67" s="12"/>
      <c r="K67" s="12"/>
    </row>
    <row r="68" spans="1:11" ht="20.100000000000001" customHeight="1">
      <c r="I68" s="12"/>
      <c r="J68" s="12"/>
      <c r="K68" s="12"/>
    </row>
    <row r="72" spans="1:11" ht="20.100000000000001" hidden="1" customHeight="1">
      <c r="A72" s="6">
        <v>-153271154465.9567</v>
      </c>
      <c r="B72" s="428"/>
      <c r="C72" s="11"/>
      <c r="D72" s="11"/>
      <c r="E72" s="11"/>
      <c r="F72" s="11"/>
      <c r="G72" s="11"/>
      <c r="H72" s="11"/>
    </row>
  </sheetData>
  <mergeCells count="8">
    <mergeCell ref="A1:L1"/>
    <mergeCell ref="A2:L2"/>
    <mergeCell ref="B3:B5"/>
    <mergeCell ref="C3:D3"/>
    <mergeCell ref="K3:L3"/>
    <mergeCell ref="I3:J3"/>
    <mergeCell ref="E3:F3"/>
    <mergeCell ref="G3:H3"/>
  </mergeCells>
  <pageMargins left="0.24" right="0.31" top="0.75" bottom="0.75" header="0.3" footer="0.3"/>
  <pageSetup paperSize="9" scale="87" firstPageNumber="28" fitToHeight="0" orientation="landscape" useFirstPageNumber="1" horizontalDpi="300" verticalDpi="300" r:id="rId1"/>
  <headerFoot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A1:L30"/>
  <sheetViews>
    <sheetView showGridLines="0" view="pageBreakPreview" zoomScale="90" zoomScaleNormal="100" zoomScaleSheetLayoutView="90" workbookViewId="0">
      <selection activeCell="A2" sqref="A2"/>
    </sheetView>
  </sheetViews>
  <sheetFormatPr defaultColWidth="9.109375" defaultRowHeight="13.8"/>
  <cols>
    <col min="1" max="1" width="53.44140625" style="4" bestFit="1" customWidth="1"/>
    <col min="2" max="2" width="9.5546875" style="10" bestFit="1" customWidth="1"/>
    <col min="3" max="3" width="16.6640625" style="10" bestFit="1" customWidth="1"/>
    <col min="4" max="4" width="17" style="10" customWidth="1"/>
    <col min="5" max="5" width="12.6640625" style="10" customWidth="1"/>
    <col min="6" max="6" width="12" style="4" customWidth="1"/>
    <col min="7" max="7" width="13.5546875" style="4" customWidth="1"/>
    <col min="8" max="8" width="11.6640625" style="4" customWidth="1"/>
    <col min="9" max="9" width="12.6640625" style="4" customWidth="1"/>
    <col min="10" max="10" width="12.33203125" style="4" customWidth="1"/>
    <col min="11" max="11" width="17" style="4" customWidth="1"/>
    <col min="12" max="12" width="16.5546875" style="4" customWidth="1"/>
    <col min="13" max="16384" width="9.109375" style="4"/>
  </cols>
  <sheetData>
    <row r="1" spans="1:12" s="2" customFormat="1" ht="20.399999999999999">
      <c r="A1" s="130" t="str">
        <f>'NOTES 2'!B1</f>
        <v>ASOKORE MAMPONG MUNICIPAL ASSEMBLY</v>
      </c>
      <c r="B1" s="132"/>
      <c r="C1" s="132"/>
      <c r="D1" s="132"/>
      <c r="E1" s="132"/>
      <c r="F1" s="134"/>
      <c r="G1" s="134"/>
      <c r="H1" s="134"/>
      <c r="I1" s="134"/>
      <c r="J1" s="134"/>
      <c r="K1" s="134"/>
      <c r="L1" s="134"/>
    </row>
    <row r="2" spans="1:12" s="2" customFormat="1" ht="21" thickBot="1">
      <c r="A2" s="130" t="s">
        <v>1484</v>
      </c>
      <c r="B2" s="132"/>
      <c r="C2" s="132"/>
      <c r="D2" s="132"/>
      <c r="E2" s="132"/>
      <c r="F2" s="134"/>
      <c r="G2" s="134"/>
      <c r="H2" s="134"/>
      <c r="I2" s="134"/>
      <c r="J2" s="134"/>
      <c r="K2" s="134"/>
      <c r="L2" s="134"/>
    </row>
    <row r="3" spans="1:12">
      <c r="A3" s="158"/>
      <c r="B3" s="1322" t="s">
        <v>83</v>
      </c>
      <c r="C3" s="1319" t="s">
        <v>1278</v>
      </c>
      <c r="D3" s="1319"/>
      <c r="E3" s="1319" t="s">
        <v>1328</v>
      </c>
      <c r="F3" s="1319"/>
      <c r="G3" s="1319" t="s">
        <v>1329</v>
      </c>
      <c r="H3" s="1319"/>
      <c r="I3" s="1320" t="s">
        <v>993</v>
      </c>
      <c r="J3" s="1320"/>
      <c r="K3" s="1320" t="s">
        <v>1279</v>
      </c>
      <c r="L3" s="1321"/>
    </row>
    <row r="4" spans="1:12">
      <c r="A4" s="160"/>
      <c r="B4" s="1317"/>
      <c r="C4" s="375">
        <v>2024</v>
      </c>
      <c r="D4" s="375">
        <v>2023</v>
      </c>
      <c r="E4" s="375">
        <v>2024</v>
      </c>
      <c r="F4" s="375">
        <v>2023</v>
      </c>
      <c r="G4" s="375">
        <v>2024</v>
      </c>
      <c r="H4" s="375">
        <v>2023</v>
      </c>
      <c r="I4" s="375">
        <v>2024</v>
      </c>
      <c r="J4" s="375">
        <v>2023</v>
      </c>
      <c r="K4" s="375">
        <v>2024</v>
      </c>
      <c r="L4" s="376">
        <v>2023</v>
      </c>
    </row>
    <row r="5" spans="1:12" ht="14.4" thickBot="1">
      <c r="A5" s="141"/>
      <c r="B5" s="1318"/>
      <c r="C5" s="377" t="s">
        <v>77</v>
      </c>
      <c r="D5" s="377" t="s">
        <v>77</v>
      </c>
      <c r="E5" s="377" t="s">
        <v>77</v>
      </c>
      <c r="F5" s="377" t="s">
        <v>77</v>
      </c>
      <c r="G5" s="377" t="s">
        <v>77</v>
      </c>
      <c r="H5" s="377" t="s">
        <v>77</v>
      </c>
      <c r="I5" s="377" t="s">
        <v>77</v>
      </c>
      <c r="J5" s="377" t="s">
        <v>77</v>
      </c>
      <c r="K5" s="377" t="s">
        <v>77</v>
      </c>
      <c r="L5" s="378" t="s">
        <v>77</v>
      </c>
    </row>
    <row r="6" spans="1:12" ht="22.5" customHeight="1">
      <c r="A6" s="658" t="s">
        <v>8</v>
      </c>
      <c r="B6" s="659"/>
      <c r="C6" s="659"/>
      <c r="D6" s="659"/>
      <c r="E6" s="659"/>
      <c r="F6" s="665"/>
      <c r="G6" s="665"/>
      <c r="H6" s="665"/>
      <c r="I6" s="665"/>
      <c r="J6" s="665"/>
      <c r="K6" s="665"/>
      <c r="L6" s="666"/>
    </row>
    <row r="7" spans="1:12" ht="22.5" customHeight="1">
      <c r="A7" s="31" t="s">
        <v>46</v>
      </c>
      <c r="B7" s="95">
        <f>'COMPO NOTES 1'!A194</f>
        <v>16</v>
      </c>
      <c r="C7" s="810">
        <f>'COMPO NOTES 1'!D207</f>
        <v>1995751.4500000002</v>
      </c>
      <c r="D7" s="810">
        <f>'COMPO NOTES 1'!E207</f>
        <v>1431440.47</v>
      </c>
      <c r="E7" s="810"/>
      <c r="F7" s="810"/>
      <c r="G7" s="810"/>
      <c r="H7" s="810"/>
      <c r="I7" s="810"/>
      <c r="J7" s="810"/>
      <c r="K7" s="810">
        <f>C7+E7+G7-I7</f>
        <v>1995751.4500000002</v>
      </c>
      <c r="L7" s="816">
        <f>D7+F7+H7-J7</f>
        <v>1431440.47</v>
      </c>
    </row>
    <row r="8" spans="1:12" ht="22.5" customHeight="1">
      <c r="A8" s="31" t="s">
        <v>45</v>
      </c>
      <c r="B8" s="95">
        <f>'COMPO NOTES 1'!A209</f>
        <v>17</v>
      </c>
      <c r="C8" s="810">
        <f>'COMPO NOTES 1'!D232</f>
        <v>14391015.470000001</v>
      </c>
      <c r="D8" s="810">
        <f>'COMPO NOTES 1'!E232</f>
        <v>9977816.8899999987</v>
      </c>
      <c r="E8" s="810"/>
      <c r="F8" s="810"/>
      <c r="G8" s="810"/>
      <c r="H8" s="810"/>
      <c r="I8" s="810"/>
      <c r="J8" s="810"/>
      <c r="K8" s="810">
        <f t="shared" ref="K8:K9" si="0">C8+E8+G8-I8</f>
        <v>14391015.470000001</v>
      </c>
      <c r="L8" s="816">
        <f t="shared" ref="L8:L9" si="1">D8+F8+H8-J8</f>
        <v>9977816.8899999987</v>
      </c>
    </row>
    <row r="9" spans="1:12" ht="22.5" customHeight="1">
      <c r="A9" s="31" t="s">
        <v>665</v>
      </c>
      <c r="B9" s="95">
        <f>'COMPO NOTES 1'!A234</f>
        <v>18</v>
      </c>
      <c r="C9" s="810">
        <f>'COMPO NOTES 1'!D249</f>
        <v>16391339.670000002</v>
      </c>
      <c r="D9" s="810">
        <f>'COMPO NOTES 1'!E249</f>
        <v>11409257.359999999</v>
      </c>
      <c r="E9" s="810"/>
      <c r="F9" s="810"/>
      <c r="G9" s="810"/>
      <c r="H9" s="810"/>
      <c r="I9" s="810"/>
      <c r="J9" s="810"/>
      <c r="K9" s="810">
        <f t="shared" si="0"/>
        <v>16391339.670000002</v>
      </c>
      <c r="L9" s="816">
        <f t="shared" si="1"/>
        <v>11409257.359999999</v>
      </c>
    </row>
    <row r="10" spans="1:12" s="5" customFormat="1" ht="22.5" customHeight="1">
      <c r="A10" s="28" t="s">
        <v>47</v>
      </c>
      <c r="B10" s="29"/>
      <c r="C10" s="855">
        <f t="shared" ref="C10:J10" si="2">SUM(C7:C9)</f>
        <v>32778106.590000004</v>
      </c>
      <c r="D10" s="855">
        <f t="shared" si="2"/>
        <v>22818514.719999999</v>
      </c>
      <c r="E10" s="855">
        <f t="shared" si="2"/>
        <v>0</v>
      </c>
      <c r="F10" s="855">
        <f t="shared" si="2"/>
        <v>0</v>
      </c>
      <c r="G10" s="855">
        <f t="shared" si="2"/>
        <v>0</v>
      </c>
      <c r="H10" s="855">
        <f t="shared" si="2"/>
        <v>0</v>
      </c>
      <c r="I10" s="855">
        <f t="shared" si="2"/>
        <v>0</v>
      </c>
      <c r="J10" s="855">
        <f t="shared" si="2"/>
        <v>0</v>
      </c>
      <c r="K10" s="855">
        <f>SUM(K7:K9)</f>
        <v>32778106.590000004</v>
      </c>
      <c r="L10" s="856">
        <f>SUM(L7:L9)</f>
        <v>22818514.719999999</v>
      </c>
    </row>
    <row r="11" spans="1:12" ht="22.5" customHeight="1">
      <c r="A11" s="19"/>
      <c r="B11" s="97"/>
      <c r="C11" s="799"/>
      <c r="D11" s="799"/>
      <c r="E11" s="857"/>
      <c r="F11" s="751"/>
      <c r="G11" s="751"/>
      <c r="H11" s="751"/>
      <c r="I11" s="751"/>
      <c r="J11" s="751"/>
      <c r="K11" s="751"/>
      <c r="L11" s="811"/>
    </row>
    <row r="12" spans="1:12" ht="22.5" customHeight="1">
      <c r="A12" s="15" t="s">
        <v>9</v>
      </c>
      <c r="B12" s="95"/>
      <c r="C12" s="97"/>
      <c r="D12" s="97"/>
      <c r="E12" s="97"/>
      <c r="L12" s="647"/>
    </row>
    <row r="13" spans="1:12" ht="22.5" customHeight="1">
      <c r="A13" s="31" t="s">
        <v>48</v>
      </c>
      <c r="B13" s="95">
        <f>'COMPO NOTES 1'!A252</f>
        <v>19</v>
      </c>
      <c r="C13" s="810">
        <f>'COMPO NOTES 1'!D260</f>
        <v>8197674.1599999992</v>
      </c>
      <c r="D13" s="810">
        <f>'COMPO NOTES 1'!E260</f>
        <v>6926059.6599999992</v>
      </c>
      <c r="E13" s="810"/>
      <c r="F13" s="810"/>
      <c r="G13" s="810"/>
      <c r="H13" s="810"/>
      <c r="I13" s="810"/>
      <c r="J13" s="810"/>
      <c r="K13" s="810">
        <f t="shared" ref="K13" si="3">C13+E13+G13-I13</f>
        <v>8197674.1599999992</v>
      </c>
      <c r="L13" s="816">
        <f t="shared" ref="L13" si="4">D13+F13+H13-J13</f>
        <v>6926059.6599999992</v>
      </c>
    </row>
    <row r="14" spans="1:12" ht="22.5" customHeight="1">
      <c r="A14" s="31" t="s">
        <v>141</v>
      </c>
      <c r="B14" s="95">
        <f>'COMPO NOTES 1'!A262</f>
        <v>20</v>
      </c>
      <c r="C14" s="810">
        <f>'COMPO NOTES 1'!D275</f>
        <v>2654844.8899999997</v>
      </c>
      <c r="D14" s="810">
        <f>'COMPO NOTES 1'!E275</f>
        <v>2422655.06</v>
      </c>
      <c r="E14" s="810"/>
      <c r="F14" s="810"/>
      <c r="G14" s="810"/>
      <c r="H14" s="810"/>
      <c r="I14" s="810"/>
      <c r="J14" s="810"/>
      <c r="K14" s="810">
        <f t="shared" ref="K14:K21" si="5">C14+E14+G14-I14</f>
        <v>2654844.8899999997</v>
      </c>
      <c r="L14" s="816">
        <f t="shared" ref="L14:L21" si="6">D14+F14+H14-J14</f>
        <v>2422655.06</v>
      </c>
    </row>
    <row r="15" spans="1:12" ht="22.5" customHeight="1">
      <c r="A15" s="31" t="s">
        <v>664</v>
      </c>
      <c r="B15" s="95">
        <f>'COMPO NOTES 1'!A277</f>
        <v>21</v>
      </c>
      <c r="C15" s="810">
        <f>'COMPO NOTES 1'!D280</f>
        <v>0</v>
      </c>
      <c r="D15" s="810">
        <f>'COMPO NOTES 1'!E280</f>
        <v>0</v>
      </c>
      <c r="E15" s="810"/>
      <c r="F15" s="810"/>
      <c r="G15" s="810"/>
      <c r="H15" s="810"/>
      <c r="I15" s="810"/>
      <c r="J15" s="810"/>
      <c r="K15" s="810">
        <f t="shared" si="5"/>
        <v>0</v>
      </c>
      <c r="L15" s="816">
        <f t="shared" si="6"/>
        <v>0</v>
      </c>
    </row>
    <row r="16" spans="1:12" ht="22.5" customHeight="1">
      <c r="A16" s="31" t="s">
        <v>89</v>
      </c>
      <c r="B16" s="97">
        <f>'COMPO NOTES 1'!A282</f>
        <v>22</v>
      </c>
      <c r="C16" s="810">
        <f>'COMPO NOTES 1'!D287</f>
        <v>0</v>
      </c>
      <c r="D16" s="810">
        <f>'COMPO NOTES 1'!E287</f>
        <v>0</v>
      </c>
      <c r="E16" s="810"/>
      <c r="F16" s="810"/>
      <c r="G16" s="810"/>
      <c r="H16" s="810"/>
      <c r="I16" s="810"/>
      <c r="J16" s="810"/>
      <c r="K16" s="810">
        <f t="shared" si="5"/>
        <v>0</v>
      </c>
      <c r="L16" s="816">
        <f t="shared" si="6"/>
        <v>0</v>
      </c>
    </row>
    <row r="17" spans="1:12" ht="22.5" customHeight="1">
      <c r="A17" s="31" t="s">
        <v>49</v>
      </c>
      <c r="B17" s="95">
        <f>'COMPO NOTES 1'!A289</f>
        <v>23</v>
      </c>
      <c r="C17" s="810">
        <f>'COMPO NOTES 1'!D293</f>
        <v>21351.4</v>
      </c>
      <c r="D17" s="810">
        <f>'COMPO NOTES 1'!E293</f>
        <v>32727.78</v>
      </c>
      <c r="E17" s="810"/>
      <c r="F17" s="810"/>
      <c r="G17" s="810"/>
      <c r="H17" s="810"/>
      <c r="I17" s="810"/>
      <c r="J17" s="810"/>
      <c r="K17" s="810">
        <f t="shared" si="5"/>
        <v>21351.4</v>
      </c>
      <c r="L17" s="816">
        <f t="shared" si="6"/>
        <v>32727.78</v>
      </c>
    </row>
    <row r="18" spans="1:12" ht="22.5" customHeight="1">
      <c r="A18" s="31" t="s">
        <v>647</v>
      </c>
      <c r="B18" s="95">
        <f>'COMPO NOTES 1'!A295</f>
        <v>24</v>
      </c>
      <c r="C18" s="810">
        <f>'COMPO NOTES 1'!D313</f>
        <v>3090211.7300000004</v>
      </c>
      <c r="D18" s="810">
        <f>'COMPO NOTES 1'!E313</f>
        <v>968872.62</v>
      </c>
      <c r="E18" s="810"/>
      <c r="F18" s="810"/>
      <c r="G18" s="810"/>
      <c r="H18" s="810"/>
      <c r="I18" s="810"/>
      <c r="J18" s="810"/>
      <c r="K18" s="810">
        <f t="shared" si="5"/>
        <v>3090211.7300000004</v>
      </c>
      <c r="L18" s="816">
        <f t="shared" si="6"/>
        <v>968872.62</v>
      </c>
    </row>
    <row r="19" spans="1:12" ht="22.5" customHeight="1">
      <c r="A19" s="31" t="s">
        <v>108</v>
      </c>
      <c r="B19" s="97">
        <f>'COMPO NOTES 1'!A315</f>
        <v>25</v>
      </c>
      <c r="C19" s="810">
        <f>'COMPO NOTES 1'!D319</f>
        <v>0</v>
      </c>
      <c r="D19" s="810">
        <f>'COMPO NOTES 1'!E319</f>
        <v>0</v>
      </c>
      <c r="E19" s="810"/>
      <c r="F19" s="810"/>
      <c r="G19" s="810"/>
      <c r="H19" s="810"/>
      <c r="I19" s="810"/>
      <c r="J19" s="810"/>
      <c r="K19" s="810">
        <f t="shared" si="5"/>
        <v>0</v>
      </c>
      <c r="L19" s="816">
        <f t="shared" si="6"/>
        <v>0</v>
      </c>
    </row>
    <row r="20" spans="1:12" ht="22.5" customHeight="1">
      <c r="A20" s="31" t="s">
        <v>45</v>
      </c>
      <c r="B20" s="97">
        <f>'COMPO NOTES 1'!A321</f>
        <v>26</v>
      </c>
      <c r="C20" s="810">
        <f>'COMPO NOTES 1'!D325</f>
        <v>0</v>
      </c>
      <c r="D20" s="810">
        <f>'COMPO NOTES 1'!E325</f>
        <v>0</v>
      </c>
      <c r="E20" s="810"/>
      <c r="F20" s="810"/>
      <c r="G20" s="810"/>
      <c r="H20" s="810"/>
      <c r="I20" s="810"/>
      <c r="J20" s="810"/>
      <c r="K20" s="810">
        <f t="shared" si="5"/>
        <v>0</v>
      </c>
      <c r="L20" s="816">
        <f t="shared" si="6"/>
        <v>0</v>
      </c>
    </row>
    <row r="21" spans="1:12" ht="22.5" customHeight="1">
      <c r="A21" s="31" t="s">
        <v>84</v>
      </c>
      <c r="B21" s="587" t="s">
        <v>1382</v>
      </c>
      <c r="C21" s="810">
        <f>'COMPO NOTES 2'!O126+'COMPO NOTES 2'!E225+'COMPO NOTES 2'!F226</f>
        <v>1717026.0087857144</v>
      </c>
      <c r="D21" s="810">
        <f>'COMPO NOTES 2'!O125+'COMPO NOTES 2'!E224+'COMPO NOTES 2'!F224</f>
        <v>577686.92000000016</v>
      </c>
      <c r="E21" s="752"/>
      <c r="F21" s="760"/>
      <c r="G21" s="760"/>
      <c r="H21" s="760"/>
      <c r="I21" s="760"/>
      <c r="J21" s="760"/>
      <c r="K21" s="810">
        <f t="shared" si="5"/>
        <v>1717026.0087857144</v>
      </c>
      <c r="L21" s="816">
        <f t="shared" si="6"/>
        <v>577686.92000000016</v>
      </c>
    </row>
    <row r="22" spans="1:12" s="5" customFormat="1" ht="22.5" customHeight="1">
      <c r="A22" s="28" t="s">
        <v>50</v>
      </c>
      <c r="B22" s="29"/>
      <c r="C22" s="855">
        <f t="shared" ref="C22:J22" si="7">SUM(C13:C21)</f>
        <v>15681108.188785713</v>
      </c>
      <c r="D22" s="855">
        <f t="shared" si="7"/>
        <v>10928002.039999997</v>
      </c>
      <c r="E22" s="855">
        <f t="shared" si="7"/>
        <v>0</v>
      </c>
      <c r="F22" s="855">
        <f t="shared" si="7"/>
        <v>0</v>
      </c>
      <c r="G22" s="855">
        <f t="shared" si="7"/>
        <v>0</v>
      </c>
      <c r="H22" s="855">
        <f t="shared" si="7"/>
        <v>0</v>
      </c>
      <c r="I22" s="855">
        <f t="shared" si="7"/>
        <v>0</v>
      </c>
      <c r="J22" s="855">
        <f t="shared" si="7"/>
        <v>0</v>
      </c>
      <c r="K22" s="855">
        <f>SUM(K13:K21)</f>
        <v>15681108.188785713</v>
      </c>
      <c r="L22" s="858">
        <f>SUM(L13:L21)</f>
        <v>10928002.039999997</v>
      </c>
    </row>
    <row r="23" spans="1:12" s="5" customFormat="1" ht="22.5" customHeight="1">
      <c r="A23" s="20"/>
      <c r="B23" s="97"/>
      <c r="C23" s="799"/>
      <c r="D23" s="799"/>
      <c r="E23" s="857"/>
      <c r="F23" s="839"/>
      <c r="G23" s="839"/>
      <c r="H23" s="839"/>
      <c r="I23" s="839"/>
      <c r="J23" s="839"/>
      <c r="K23" s="839"/>
      <c r="L23" s="811"/>
    </row>
    <row r="24" spans="1:12" s="5" customFormat="1" ht="22.5" customHeight="1" thickBot="1">
      <c r="A24" s="22" t="s">
        <v>1340</v>
      </c>
      <c r="B24" s="23"/>
      <c r="C24" s="859">
        <f>C10+C22</f>
        <v>48459214.77878572</v>
      </c>
      <c r="D24" s="859">
        <f t="shared" ref="D24:L24" si="8">D10+D22</f>
        <v>33746516.759999998</v>
      </c>
      <c r="E24" s="859">
        <f t="shared" si="8"/>
        <v>0</v>
      </c>
      <c r="F24" s="859">
        <f t="shared" si="8"/>
        <v>0</v>
      </c>
      <c r="G24" s="859">
        <f t="shared" si="8"/>
        <v>0</v>
      </c>
      <c r="H24" s="859">
        <f t="shared" si="8"/>
        <v>0</v>
      </c>
      <c r="I24" s="859">
        <f t="shared" si="8"/>
        <v>0</v>
      </c>
      <c r="J24" s="859">
        <f t="shared" si="8"/>
        <v>0</v>
      </c>
      <c r="K24" s="859">
        <f t="shared" si="8"/>
        <v>48459214.77878572</v>
      </c>
      <c r="L24" s="859">
        <f t="shared" si="8"/>
        <v>33746516.759999998</v>
      </c>
    </row>
    <row r="25" spans="1:12" ht="19.350000000000001" customHeight="1">
      <c r="A25" s="33"/>
      <c r="B25" s="95"/>
      <c r="C25" s="97"/>
      <c r="D25" s="97"/>
      <c r="E25" s="97"/>
      <c r="F25" s="97"/>
      <c r="G25" s="8"/>
      <c r="H25" s="8"/>
      <c r="I25" s="8"/>
      <c r="J25" s="8"/>
      <c r="K25" s="8"/>
      <c r="L25" s="648"/>
    </row>
    <row r="26" spans="1:12" ht="19.350000000000001" customHeight="1">
      <c r="A26" s="147" t="s">
        <v>1341</v>
      </c>
      <c r="B26" s="95"/>
      <c r="C26" s="97"/>
      <c r="D26" s="97"/>
      <c r="E26" s="97"/>
      <c r="F26" s="97"/>
      <c r="G26" s="8"/>
      <c r="H26" s="8"/>
      <c r="I26" s="8"/>
      <c r="J26" s="8"/>
      <c r="K26" s="8"/>
      <c r="L26" s="648"/>
    </row>
    <row r="27" spans="1:12" ht="19.350000000000001" customHeight="1">
      <c r="A27" s="407" t="s">
        <v>1342</v>
      </c>
      <c r="C27" s="98"/>
      <c r="D27" s="98"/>
      <c r="E27" s="98"/>
      <c r="F27" s="98"/>
      <c r="G27" s="98"/>
      <c r="H27" s="98"/>
      <c r="I27" s="98"/>
      <c r="J27" s="98"/>
      <c r="K27" s="98"/>
      <c r="L27" s="644"/>
    </row>
    <row r="28" spans="1:12" ht="19.350000000000001" customHeight="1">
      <c r="A28" s="407" t="s">
        <v>1343</v>
      </c>
      <c r="C28" s="98"/>
      <c r="D28" s="98"/>
      <c r="E28" s="98"/>
      <c r="F28" s="98"/>
      <c r="G28" s="98"/>
      <c r="H28" s="98"/>
      <c r="I28" s="98"/>
      <c r="J28" s="98"/>
      <c r="K28" s="98"/>
      <c r="L28" s="644"/>
    </row>
    <row r="29" spans="1:12" ht="19.350000000000001" customHeight="1">
      <c r="A29" s="407"/>
      <c r="F29" s="10"/>
      <c r="G29" s="16"/>
      <c r="H29" s="16"/>
      <c r="I29" s="16"/>
      <c r="J29" s="16"/>
      <c r="K29" s="16"/>
      <c r="L29" s="644"/>
    </row>
    <row r="30" spans="1:12" s="5" customFormat="1" ht="22.5" customHeight="1" thickBot="1">
      <c r="A30" s="22" t="s">
        <v>1344</v>
      </c>
      <c r="B30" s="23"/>
      <c r="C30" s="859">
        <f>C24+C27+C28</f>
        <v>48459214.77878572</v>
      </c>
      <c r="D30" s="859">
        <f t="shared" ref="D30:L30" si="9">D24+D27+D28</f>
        <v>33746516.759999998</v>
      </c>
      <c r="E30" s="859">
        <f t="shared" si="9"/>
        <v>0</v>
      </c>
      <c r="F30" s="859">
        <f t="shared" si="9"/>
        <v>0</v>
      </c>
      <c r="G30" s="859">
        <f t="shared" si="9"/>
        <v>0</v>
      </c>
      <c r="H30" s="859">
        <f t="shared" si="9"/>
        <v>0</v>
      </c>
      <c r="I30" s="859">
        <f t="shared" si="9"/>
        <v>0</v>
      </c>
      <c r="J30" s="859">
        <f t="shared" si="9"/>
        <v>0</v>
      </c>
      <c r="K30" s="859">
        <f t="shared" si="9"/>
        <v>48459214.77878572</v>
      </c>
      <c r="L30" s="859">
        <f t="shared" si="9"/>
        <v>33746516.759999998</v>
      </c>
    </row>
  </sheetData>
  <mergeCells count="6">
    <mergeCell ref="B3:B5"/>
    <mergeCell ref="C3:D3"/>
    <mergeCell ref="E3:F3"/>
    <mergeCell ref="I3:J3"/>
    <mergeCell ref="K3:L3"/>
    <mergeCell ref="G3:H3"/>
  </mergeCells>
  <pageMargins left="0.35" right="0.33" top="0.75" bottom="0.75" header="0.3" footer="0.3"/>
  <pageSetup paperSize="9" scale="68" firstPageNumber="30" fitToHeight="0" orientation="landscape" useFirstPageNumber="1" horizontalDpi="4294967295" verticalDpi="4294967295" r:id="rId1"/>
  <headerFooter>
    <oddFooter>&amp;C&amp;P</oddFooter>
  </headerFooter>
  <colBreaks count="1" manualBreakCount="1">
    <brk id="12"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L32"/>
  <sheetViews>
    <sheetView showGridLines="0" view="pageBreakPreview" zoomScale="101" zoomScaleNormal="100" zoomScaleSheetLayoutView="80" workbookViewId="0">
      <selection activeCell="A2" sqref="A2"/>
    </sheetView>
  </sheetViews>
  <sheetFormatPr defaultColWidth="8.88671875" defaultRowHeight="13.8"/>
  <cols>
    <col min="1" max="1" width="39.44140625" style="104" bestFit="1" customWidth="1"/>
    <col min="2" max="2" width="7.109375" style="104" bestFit="1" customWidth="1"/>
    <col min="3" max="3" width="17.5546875" style="104" customWidth="1"/>
    <col min="4" max="4" width="19.44140625" style="104" customWidth="1"/>
    <col min="5" max="5" width="10.5546875" style="104" customWidth="1"/>
    <col min="6" max="6" width="9.44140625" style="104" customWidth="1"/>
    <col min="7" max="7" width="11.88671875" style="104" customWidth="1"/>
    <col min="8" max="8" width="8.6640625" style="104" customWidth="1"/>
    <col min="9" max="9" width="9.5546875" style="104" customWidth="1"/>
    <col min="10" max="10" width="8.109375" style="104" customWidth="1"/>
    <col min="11" max="11" width="17.88671875" style="104" customWidth="1"/>
    <col min="12" max="12" width="19.109375" style="104" customWidth="1"/>
    <col min="13" max="16384" width="8.88671875" style="104"/>
  </cols>
  <sheetData>
    <row r="1" spans="1:12" ht="20.399999999999999">
      <c r="A1" s="130" t="str">
        <f>'NOTES 2'!B1</f>
        <v>ASOKORE MAMPONG MUNICIPAL ASSEMBLY</v>
      </c>
      <c r="B1" s="130"/>
      <c r="C1" s="130"/>
      <c r="D1" s="130"/>
      <c r="E1" s="130"/>
      <c r="F1" s="130"/>
      <c r="G1" s="130"/>
      <c r="H1" s="130"/>
      <c r="I1" s="130"/>
      <c r="J1" s="130"/>
      <c r="K1" s="130"/>
      <c r="L1" s="130"/>
    </row>
    <row r="2" spans="1:12" s="2" customFormat="1" ht="21" thickBot="1">
      <c r="A2" s="130" t="s">
        <v>1485</v>
      </c>
      <c r="B2" s="132"/>
      <c r="C2" s="132"/>
      <c r="D2" s="132"/>
      <c r="E2" s="132"/>
      <c r="F2" s="134"/>
      <c r="G2" s="134"/>
      <c r="H2" s="134"/>
      <c r="I2" s="134"/>
      <c r="J2" s="134"/>
      <c r="K2" s="134"/>
      <c r="L2" s="134"/>
    </row>
    <row r="3" spans="1:12" s="4" customFormat="1">
      <c r="A3" s="158"/>
      <c r="B3" s="1322"/>
      <c r="C3" s="1319" t="s">
        <v>1278</v>
      </c>
      <c r="D3" s="1319"/>
      <c r="E3" s="1319" t="s">
        <v>1328</v>
      </c>
      <c r="F3" s="1319"/>
      <c r="G3" s="1319" t="s">
        <v>1329</v>
      </c>
      <c r="H3" s="1319"/>
      <c r="I3" s="1320" t="s">
        <v>993</v>
      </c>
      <c r="J3" s="1320"/>
      <c r="K3" s="1320" t="s">
        <v>1279</v>
      </c>
      <c r="L3" s="1321"/>
    </row>
    <row r="4" spans="1:12" s="4" customFormat="1">
      <c r="A4" s="160"/>
      <c r="B4" s="1317"/>
      <c r="C4" s="375">
        <v>2024</v>
      </c>
      <c r="D4" s="375">
        <v>2023</v>
      </c>
      <c r="E4" s="375">
        <v>2024</v>
      </c>
      <c r="F4" s="375">
        <v>2023</v>
      </c>
      <c r="G4" s="375">
        <v>2024</v>
      </c>
      <c r="H4" s="375">
        <v>2023</v>
      </c>
      <c r="I4" s="375">
        <v>2024</v>
      </c>
      <c r="J4" s="375">
        <v>2023</v>
      </c>
      <c r="K4" s="375">
        <v>2024</v>
      </c>
      <c r="L4" s="376">
        <v>2023</v>
      </c>
    </row>
    <row r="5" spans="1:12" s="4" customFormat="1" ht="14.4" thickBot="1">
      <c r="A5" s="141"/>
      <c r="B5" s="1318"/>
      <c r="C5" s="377" t="s">
        <v>77</v>
      </c>
      <c r="D5" s="377" t="s">
        <v>77</v>
      </c>
      <c r="E5" s="377" t="s">
        <v>77</v>
      </c>
      <c r="F5" s="377" t="s">
        <v>77</v>
      </c>
      <c r="G5" s="377" t="s">
        <v>77</v>
      </c>
      <c r="H5" s="377" t="s">
        <v>77</v>
      </c>
      <c r="I5" s="377" t="s">
        <v>77</v>
      </c>
      <c r="J5" s="377" t="s">
        <v>77</v>
      </c>
      <c r="K5" s="377" t="s">
        <v>77</v>
      </c>
      <c r="L5" s="378" t="s">
        <v>77</v>
      </c>
    </row>
    <row r="6" spans="1:12" s="4" customFormat="1" ht="23.4" customHeight="1">
      <c r="A6" s="15" t="s">
        <v>8</v>
      </c>
      <c r="B6" s="95"/>
      <c r="C6" s="379"/>
      <c r="L6" s="176"/>
    </row>
    <row r="7" spans="1:12" s="4" customFormat="1" ht="17.399999999999999" customHeight="1">
      <c r="A7" s="31" t="s">
        <v>46</v>
      </c>
      <c r="B7" s="95"/>
      <c r="C7" s="810">
        <f>'FPM-COFOG'!C9</f>
        <v>2041771.4500000002</v>
      </c>
      <c r="D7" s="810">
        <f>'FPM-COFOG'!D9</f>
        <v>1431440.47</v>
      </c>
      <c r="E7" s="810"/>
      <c r="F7" s="810"/>
      <c r="G7" s="810"/>
      <c r="H7" s="810"/>
      <c r="I7" s="810"/>
      <c r="J7" s="810"/>
      <c r="K7" s="810">
        <f>C7+E7+G7-I7</f>
        <v>2041771.4500000002</v>
      </c>
      <c r="L7" s="816">
        <f>D7+F7+H7-J7</f>
        <v>1431440.47</v>
      </c>
    </row>
    <row r="8" spans="1:12" s="4" customFormat="1" ht="17.399999999999999" customHeight="1">
      <c r="A8" s="31" t="s">
        <v>45</v>
      </c>
      <c r="B8" s="95"/>
      <c r="C8" s="810">
        <f>'FPM-COFOG'!C10</f>
        <v>14394857.140000001</v>
      </c>
      <c r="D8" s="810">
        <f>'FPM-COFOG'!D10</f>
        <v>9977816.8899999987</v>
      </c>
      <c r="E8" s="810"/>
      <c r="F8" s="810"/>
      <c r="G8" s="810"/>
      <c r="H8" s="810"/>
      <c r="I8" s="810"/>
      <c r="J8" s="810"/>
      <c r="K8" s="810">
        <f t="shared" ref="K8:K9" si="0">C8+E8+G8-I8</f>
        <v>14394857.140000001</v>
      </c>
      <c r="L8" s="816">
        <f t="shared" ref="L8:L9" si="1">D8+F8+H8-J8</f>
        <v>9977816.8899999987</v>
      </c>
    </row>
    <row r="9" spans="1:12" s="4" customFormat="1" ht="17.399999999999999" customHeight="1">
      <c r="A9" s="31" t="s">
        <v>665</v>
      </c>
      <c r="B9" s="95"/>
      <c r="C9" s="810">
        <f>'FPM-COFOG'!C11</f>
        <v>4572.75</v>
      </c>
      <c r="D9" s="810">
        <f>'FPM-COFOG'!D11</f>
        <v>0</v>
      </c>
      <c r="E9" s="810"/>
      <c r="F9" s="810"/>
      <c r="G9" s="810"/>
      <c r="H9" s="810"/>
      <c r="I9" s="810"/>
      <c r="J9" s="810"/>
      <c r="K9" s="810">
        <f t="shared" si="0"/>
        <v>4572.75</v>
      </c>
      <c r="L9" s="816">
        <f t="shared" si="1"/>
        <v>0</v>
      </c>
    </row>
    <row r="10" spans="1:12" ht="17.399999999999999" customHeight="1">
      <c r="A10" s="420" t="s">
        <v>121</v>
      </c>
      <c r="B10" s="111"/>
      <c r="C10" s="821">
        <f t="shared" ref="C10:J10" si="2">SUM(C7:C9)</f>
        <v>16441201.34</v>
      </c>
      <c r="D10" s="821">
        <f t="shared" si="2"/>
        <v>11409257.359999999</v>
      </c>
      <c r="E10" s="821">
        <f t="shared" si="2"/>
        <v>0</v>
      </c>
      <c r="F10" s="821">
        <f t="shared" si="2"/>
        <v>0</v>
      </c>
      <c r="G10" s="821">
        <f t="shared" si="2"/>
        <v>0</v>
      </c>
      <c r="H10" s="821">
        <f t="shared" si="2"/>
        <v>0</v>
      </c>
      <c r="I10" s="821">
        <f t="shared" si="2"/>
        <v>0</v>
      </c>
      <c r="J10" s="821">
        <f t="shared" si="2"/>
        <v>0</v>
      </c>
      <c r="K10" s="821">
        <f>SUM(K7:K9)</f>
        <v>16441201.34</v>
      </c>
      <c r="L10" s="860">
        <f>SUM(L7:L9)</f>
        <v>11409257.359999999</v>
      </c>
    </row>
    <row r="11" spans="1:12" ht="17.399999999999999" customHeight="1">
      <c r="A11" s="191"/>
      <c r="C11" s="819"/>
      <c r="D11" s="819"/>
      <c r="E11" s="819"/>
      <c r="F11" s="819"/>
      <c r="G11" s="819"/>
      <c r="H11" s="819"/>
      <c r="I11" s="819"/>
      <c r="J11" s="819"/>
      <c r="K11" s="819"/>
      <c r="L11" s="861"/>
    </row>
    <row r="12" spans="1:12" ht="17.399999999999999" customHeight="1">
      <c r="A12" s="15" t="s">
        <v>9</v>
      </c>
      <c r="C12" s="819"/>
      <c r="D12" s="819"/>
      <c r="E12" s="819"/>
      <c r="F12" s="819"/>
      <c r="G12" s="819"/>
      <c r="H12" s="819"/>
      <c r="I12" s="819"/>
      <c r="J12" s="819"/>
      <c r="K12" s="819"/>
      <c r="L12" s="861"/>
    </row>
    <row r="13" spans="1:12" ht="17.399999999999999" customHeight="1">
      <c r="A13" s="313" t="s">
        <v>1102</v>
      </c>
      <c r="C13" s="810">
        <f>'FPM-COFOG'!C15</f>
        <v>0</v>
      </c>
      <c r="D13" s="810">
        <f>'FPM-COFOG'!D15</f>
        <v>0</v>
      </c>
      <c r="E13" s="819"/>
      <c r="F13" s="819"/>
      <c r="G13" s="819"/>
      <c r="H13" s="819"/>
      <c r="I13" s="819"/>
      <c r="J13" s="819"/>
      <c r="K13" s="810">
        <f t="shared" ref="K13" si="3">C13+E13+G13-I13</f>
        <v>0</v>
      </c>
      <c r="L13" s="816">
        <f t="shared" ref="L13" si="4">D13+F13+H13-J13</f>
        <v>0</v>
      </c>
    </row>
    <row r="14" spans="1:12" ht="17.399999999999999" customHeight="1">
      <c r="A14" s="313" t="s">
        <v>1095</v>
      </c>
      <c r="C14" s="810">
        <f>'FPM-COFOG'!C16</f>
        <v>0</v>
      </c>
      <c r="D14" s="810">
        <f>'FPM-COFOG'!D16</f>
        <v>0</v>
      </c>
      <c r="E14" s="819"/>
      <c r="F14" s="819"/>
      <c r="G14" s="819"/>
      <c r="H14" s="819"/>
      <c r="I14" s="819"/>
      <c r="J14" s="819"/>
      <c r="K14" s="810">
        <f t="shared" ref="K14:K23" si="5">C14+E14+G14-I14</f>
        <v>0</v>
      </c>
      <c r="L14" s="816">
        <f t="shared" ref="L14:L23" si="6">D14+F14+H14-J14</f>
        <v>0</v>
      </c>
    </row>
    <row r="15" spans="1:12" ht="17.399999999999999" customHeight="1">
      <c r="A15" s="313" t="s">
        <v>1103</v>
      </c>
      <c r="C15" s="810">
        <f>'FPM-COFOG'!C17</f>
        <v>0</v>
      </c>
      <c r="D15" s="810">
        <f>'FPM-COFOG'!D17</f>
        <v>0</v>
      </c>
      <c r="E15" s="819"/>
      <c r="F15" s="819"/>
      <c r="G15" s="819"/>
      <c r="H15" s="819"/>
      <c r="I15" s="819"/>
      <c r="J15" s="819"/>
      <c r="K15" s="810">
        <f t="shared" si="5"/>
        <v>0</v>
      </c>
      <c r="L15" s="816">
        <f t="shared" si="6"/>
        <v>0</v>
      </c>
    </row>
    <row r="16" spans="1:12" ht="17.399999999999999" customHeight="1">
      <c r="A16" s="313" t="s">
        <v>1096</v>
      </c>
      <c r="C16" s="810">
        <f>'FPM-COFOG'!C18</f>
        <v>0</v>
      </c>
      <c r="D16" s="810">
        <f>'FPM-COFOG'!D18</f>
        <v>0</v>
      </c>
      <c r="E16" s="819"/>
      <c r="F16" s="819"/>
      <c r="G16" s="819"/>
      <c r="H16" s="819"/>
      <c r="I16" s="819"/>
      <c r="J16" s="819"/>
      <c r="K16" s="810">
        <f t="shared" si="5"/>
        <v>0</v>
      </c>
      <c r="L16" s="816">
        <f t="shared" si="6"/>
        <v>0</v>
      </c>
    </row>
    <row r="17" spans="1:12" ht="17.399999999999999" customHeight="1">
      <c r="A17" s="313" t="s">
        <v>1098</v>
      </c>
      <c r="C17" s="810">
        <f>'FPM-COFOG'!C19</f>
        <v>0</v>
      </c>
      <c r="D17" s="810">
        <f>'FPM-COFOG'!D19</f>
        <v>0</v>
      </c>
      <c r="E17" s="819"/>
      <c r="F17" s="819"/>
      <c r="G17" s="819"/>
      <c r="H17" s="819"/>
      <c r="I17" s="819"/>
      <c r="J17" s="819"/>
      <c r="K17" s="810">
        <f t="shared" si="5"/>
        <v>0</v>
      </c>
      <c r="L17" s="816">
        <f t="shared" si="6"/>
        <v>0</v>
      </c>
    </row>
    <row r="18" spans="1:12" ht="17.399999999999999" customHeight="1">
      <c r="A18" s="313" t="s">
        <v>1104</v>
      </c>
      <c r="C18" s="810">
        <f>'FPM-COFOG'!C20</f>
        <v>0</v>
      </c>
      <c r="D18" s="810">
        <f>'FPM-COFOG'!D20</f>
        <v>0</v>
      </c>
      <c r="E18" s="819"/>
      <c r="F18" s="819"/>
      <c r="G18" s="819"/>
      <c r="H18" s="819"/>
      <c r="I18" s="819"/>
      <c r="J18" s="819"/>
      <c r="K18" s="810">
        <f t="shared" si="5"/>
        <v>0</v>
      </c>
      <c r="L18" s="816">
        <f t="shared" si="6"/>
        <v>0</v>
      </c>
    </row>
    <row r="19" spans="1:12" ht="17.399999999999999" customHeight="1">
      <c r="A19" s="313" t="s">
        <v>1099</v>
      </c>
      <c r="C19" s="810">
        <f>'FPM-COFOG'!C21</f>
        <v>0</v>
      </c>
      <c r="D19" s="810">
        <f>'FPM-COFOG'!D21</f>
        <v>0</v>
      </c>
      <c r="E19" s="819"/>
      <c r="F19" s="819"/>
      <c r="G19" s="819"/>
      <c r="H19" s="819"/>
      <c r="I19" s="819"/>
      <c r="J19" s="819"/>
      <c r="K19" s="810">
        <f t="shared" si="5"/>
        <v>0</v>
      </c>
      <c r="L19" s="816">
        <f t="shared" si="6"/>
        <v>0</v>
      </c>
    </row>
    <row r="20" spans="1:12" ht="17.399999999999999" customHeight="1">
      <c r="A20" s="313" t="s">
        <v>1105</v>
      </c>
      <c r="C20" s="810">
        <f>'FPM-COFOG'!C22</f>
        <v>0</v>
      </c>
      <c r="D20" s="810">
        <f>'FPM-COFOG'!D22</f>
        <v>0</v>
      </c>
      <c r="E20" s="819"/>
      <c r="F20" s="819"/>
      <c r="G20" s="819"/>
      <c r="H20" s="819"/>
      <c r="I20" s="819"/>
      <c r="J20" s="819"/>
      <c r="K20" s="810">
        <f t="shared" si="5"/>
        <v>0</v>
      </c>
      <c r="L20" s="816">
        <f t="shared" si="6"/>
        <v>0</v>
      </c>
    </row>
    <row r="21" spans="1:12" ht="17.399999999999999" customHeight="1">
      <c r="A21" s="313" t="s">
        <v>1097</v>
      </c>
      <c r="C21" s="810">
        <f>'FPM-COFOG'!C23</f>
        <v>0</v>
      </c>
      <c r="D21" s="810">
        <f>'FPM-COFOG'!D23</f>
        <v>0</v>
      </c>
      <c r="E21" s="819"/>
      <c r="F21" s="819"/>
      <c r="G21" s="819"/>
      <c r="H21" s="819"/>
      <c r="I21" s="819"/>
      <c r="J21" s="819"/>
      <c r="K21" s="810">
        <f t="shared" si="5"/>
        <v>0</v>
      </c>
      <c r="L21" s="816">
        <f t="shared" si="6"/>
        <v>0</v>
      </c>
    </row>
    <row r="22" spans="1:12" ht="17.399999999999999" customHeight="1">
      <c r="A22" s="313" t="s">
        <v>1100</v>
      </c>
      <c r="C22" s="810">
        <f>'FPM-COFOG'!C24</f>
        <v>0</v>
      </c>
      <c r="D22" s="810">
        <f>'FPM-COFOG'!D24</f>
        <v>0</v>
      </c>
      <c r="E22" s="819"/>
      <c r="F22" s="819"/>
      <c r="G22" s="819"/>
      <c r="H22" s="819"/>
      <c r="I22" s="819"/>
      <c r="J22" s="819"/>
      <c r="K22" s="810">
        <f t="shared" si="5"/>
        <v>0</v>
      </c>
      <c r="L22" s="816">
        <f t="shared" si="6"/>
        <v>0</v>
      </c>
    </row>
    <row r="23" spans="1:12" ht="17.399999999999999" customHeight="1">
      <c r="A23" s="313" t="s">
        <v>1101</v>
      </c>
      <c r="C23" s="810">
        <f>'FPM-COFOG'!C25</f>
        <v>0</v>
      </c>
      <c r="D23" s="810">
        <f>'FPM-COFOG'!D25</f>
        <v>0</v>
      </c>
      <c r="E23" s="819"/>
      <c r="F23" s="819"/>
      <c r="G23" s="819"/>
      <c r="H23" s="819"/>
      <c r="I23" s="819"/>
      <c r="J23" s="819"/>
      <c r="K23" s="810">
        <f t="shared" si="5"/>
        <v>0</v>
      </c>
      <c r="L23" s="816">
        <f t="shared" si="6"/>
        <v>0</v>
      </c>
    </row>
    <row r="24" spans="1:12" ht="17.399999999999999" customHeight="1">
      <c r="A24" s="420" t="s">
        <v>121</v>
      </c>
      <c r="B24" s="111"/>
      <c r="C24" s="821">
        <f t="shared" ref="C24:J24" si="7">SUM(C13:C23)</f>
        <v>0</v>
      </c>
      <c r="D24" s="821">
        <f t="shared" si="7"/>
        <v>0</v>
      </c>
      <c r="E24" s="821">
        <f t="shared" si="7"/>
        <v>0</v>
      </c>
      <c r="F24" s="821">
        <f t="shared" si="7"/>
        <v>0</v>
      </c>
      <c r="G24" s="821">
        <f t="shared" si="7"/>
        <v>0</v>
      </c>
      <c r="H24" s="821">
        <f t="shared" si="7"/>
        <v>0</v>
      </c>
      <c r="I24" s="821">
        <f t="shared" si="7"/>
        <v>0</v>
      </c>
      <c r="J24" s="821">
        <f t="shared" si="7"/>
        <v>0</v>
      </c>
      <c r="K24" s="821">
        <f>SUM(K13:K23)</f>
        <v>0</v>
      </c>
      <c r="L24" s="860">
        <f>SUM(L13:L23)</f>
        <v>0</v>
      </c>
    </row>
    <row r="25" spans="1:12" ht="17.399999999999999" customHeight="1">
      <c r="A25" s="191"/>
      <c r="C25" s="819"/>
      <c r="D25" s="819"/>
      <c r="E25" s="819"/>
      <c r="F25" s="819"/>
      <c r="G25" s="819"/>
      <c r="H25" s="819"/>
      <c r="I25" s="819"/>
      <c r="J25" s="819"/>
      <c r="K25" s="819"/>
      <c r="L25" s="861"/>
    </row>
    <row r="26" spans="1:12" s="5" customFormat="1" ht="17.399999999999999" customHeight="1" thickBot="1">
      <c r="A26" s="22" t="s">
        <v>1340</v>
      </c>
      <c r="B26" s="23"/>
      <c r="C26" s="801">
        <f>C10-C24</f>
        <v>16441201.34</v>
      </c>
      <c r="D26" s="801">
        <f t="shared" ref="D26:L26" si="8">D10-D24</f>
        <v>11409257.359999999</v>
      </c>
      <c r="E26" s="801">
        <f t="shared" si="8"/>
        <v>0</v>
      </c>
      <c r="F26" s="801">
        <f t="shared" si="8"/>
        <v>0</v>
      </c>
      <c r="G26" s="801">
        <f t="shared" si="8"/>
        <v>0</v>
      </c>
      <c r="H26" s="801">
        <f t="shared" si="8"/>
        <v>0</v>
      </c>
      <c r="I26" s="801">
        <f t="shared" si="8"/>
        <v>0</v>
      </c>
      <c r="J26" s="801">
        <f t="shared" si="8"/>
        <v>0</v>
      </c>
      <c r="K26" s="801">
        <f t="shared" si="8"/>
        <v>16441201.34</v>
      </c>
      <c r="L26" s="801">
        <f t="shared" si="8"/>
        <v>11409257.359999999</v>
      </c>
    </row>
    <row r="27" spans="1:12" s="4" customFormat="1" ht="17.399999999999999" customHeight="1">
      <c r="A27" s="33"/>
      <c r="B27" s="95"/>
      <c r="C27" s="794"/>
      <c r="D27" s="794"/>
      <c r="E27" s="794"/>
      <c r="F27" s="862"/>
      <c r="G27" s="9"/>
      <c r="H27" s="9"/>
      <c r="I27" s="9"/>
      <c r="J27" s="9"/>
      <c r="K27" s="9"/>
      <c r="L27" s="196"/>
    </row>
    <row r="28" spans="1:12" s="4" customFormat="1" ht="17.399999999999999" customHeight="1">
      <c r="A28" s="147" t="s">
        <v>1341</v>
      </c>
      <c r="B28" s="95"/>
      <c r="C28" s="794"/>
      <c r="D28" s="794"/>
      <c r="E28" s="794"/>
      <c r="F28" s="862"/>
      <c r="G28" s="9"/>
      <c r="H28" s="9"/>
      <c r="I28" s="9"/>
      <c r="J28" s="9"/>
      <c r="K28" s="9"/>
      <c r="L28" s="196"/>
    </row>
    <row r="29" spans="1:12" s="4" customFormat="1" ht="19.350000000000001" customHeight="1">
      <c r="A29" s="407" t="s">
        <v>1342</v>
      </c>
      <c r="B29" s="10"/>
      <c r="C29" s="761"/>
      <c r="D29" s="761"/>
      <c r="E29" s="761"/>
      <c r="F29" s="863"/>
      <c r="G29" s="751"/>
      <c r="H29" s="751"/>
      <c r="I29" s="751"/>
      <c r="J29" s="751"/>
      <c r="K29" s="751"/>
      <c r="L29" s="739"/>
    </row>
    <row r="30" spans="1:12" s="4" customFormat="1" ht="19.350000000000001" customHeight="1">
      <c r="A30" s="407" t="s">
        <v>1343</v>
      </c>
      <c r="B30" s="10"/>
      <c r="C30" s="761"/>
      <c r="D30" s="761"/>
      <c r="E30" s="761"/>
      <c r="F30" s="863"/>
      <c r="G30" s="751"/>
      <c r="H30" s="751"/>
      <c r="I30" s="751"/>
      <c r="J30" s="751"/>
      <c r="K30" s="751"/>
      <c r="L30" s="739"/>
    </row>
    <row r="31" spans="1:12" s="4" customFormat="1" ht="19.350000000000001" customHeight="1">
      <c r="A31" s="407"/>
      <c r="B31" s="10"/>
      <c r="C31" s="761"/>
      <c r="D31" s="761"/>
      <c r="E31" s="761"/>
      <c r="F31" s="863"/>
      <c r="G31" s="751"/>
      <c r="H31" s="751"/>
      <c r="I31" s="751"/>
      <c r="J31" s="751"/>
      <c r="K31" s="751"/>
      <c r="L31" s="739"/>
    </row>
    <row r="32" spans="1:12" s="5" customFormat="1" ht="22.5" customHeight="1" thickBot="1">
      <c r="A32" s="22" t="s">
        <v>1344</v>
      </c>
      <c r="B32" s="23"/>
      <c r="C32" s="801">
        <f>C26+C29+C30</f>
        <v>16441201.34</v>
      </c>
      <c r="D32" s="801">
        <f t="shared" ref="D32:L32" si="9">D26+D29+D30</f>
        <v>11409257.359999999</v>
      </c>
      <c r="E32" s="801">
        <f t="shared" si="9"/>
        <v>0</v>
      </c>
      <c r="F32" s="801">
        <f t="shared" si="9"/>
        <v>0</v>
      </c>
      <c r="G32" s="801">
        <f t="shared" si="9"/>
        <v>0</v>
      </c>
      <c r="H32" s="801">
        <f t="shared" si="9"/>
        <v>0</v>
      </c>
      <c r="I32" s="801">
        <f t="shared" si="9"/>
        <v>0</v>
      </c>
      <c r="J32" s="801">
        <f t="shared" si="9"/>
        <v>0</v>
      </c>
      <c r="K32" s="801">
        <f t="shared" si="9"/>
        <v>16441201.34</v>
      </c>
      <c r="L32" s="801">
        <f t="shared" si="9"/>
        <v>11409257.359999999</v>
      </c>
    </row>
  </sheetData>
  <mergeCells count="6">
    <mergeCell ref="B3:B5"/>
    <mergeCell ref="C3:D3"/>
    <mergeCell ref="E3:F3"/>
    <mergeCell ref="I3:J3"/>
    <mergeCell ref="K3:L3"/>
    <mergeCell ref="G3:H3"/>
  </mergeCells>
  <pageMargins left="0.28999999999999998" right="0.35" top="0.75" bottom="0.75" header="0.3" footer="0.3"/>
  <pageSetup paperSize="9" scale="78" firstPageNumber="30" fitToHeight="0" orientation="landscape" useFirstPageNumber="1" r:id="rId1"/>
  <headerFoot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pageSetUpPr fitToPage="1"/>
  </sheetPr>
  <dimension ref="A1:M165"/>
  <sheetViews>
    <sheetView showGridLines="0" view="pageBreakPreview" zoomScale="120" zoomScaleNormal="120" zoomScaleSheetLayoutView="120" workbookViewId="0">
      <pane ySplit="5" topLeftCell="A42" activePane="bottomLeft" state="frozen"/>
      <selection pane="bottomLeft" activeCell="A2" sqref="A2"/>
    </sheetView>
  </sheetViews>
  <sheetFormatPr defaultColWidth="9.109375" defaultRowHeight="13.8" zeroHeight="1"/>
  <cols>
    <col min="1" max="1" width="46.88671875" style="4" customWidth="1"/>
    <col min="2" max="3" width="14.44140625" style="24" bestFit="1" customWidth="1"/>
    <col min="4" max="4" width="13.33203125" style="24" customWidth="1"/>
    <col min="5" max="5" width="12.44140625" style="24" customWidth="1"/>
    <col min="6" max="9" width="14.88671875" style="24" hidden="1" customWidth="1"/>
    <col min="10" max="10" width="11.5546875" style="16" customWidth="1"/>
    <col min="11" max="11" width="9.6640625" style="4" customWidth="1"/>
    <col min="12" max="12" width="14.6640625" style="9" bestFit="1" customWidth="1"/>
    <col min="13" max="13" width="17.6640625" style="4" customWidth="1"/>
    <col min="14" max="16384" width="9.109375" style="4"/>
  </cols>
  <sheetData>
    <row r="1" spans="1:13" ht="20.399999999999999">
      <c r="A1" s="131" t="str">
        <f>'NOTES 2'!B1</f>
        <v>ASOKORE MAMPONG MUNICIPAL ASSEMBLY</v>
      </c>
      <c r="B1" s="131"/>
      <c r="C1" s="131"/>
      <c r="D1" s="131"/>
      <c r="E1" s="131"/>
      <c r="F1" s="131"/>
      <c r="G1" s="131"/>
      <c r="H1" s="131"/>
      <c r="I1" s="131"/>
      <c r="J1" s="131"/>
      <c r="K1" s="131"/>
      <c r="L1" s="131"/>
      <c r="M1" s="131"/>
    </row>
    <row r="2" spans="1:13" ht="21" thickBot="1">
      <c r="A2" s="131" t="s">
        <v>1505</v>
      </c>
      <c r="B2" s="30"/>
      <c r="C2" s="30"/>
      <c r="D2" s="30"/>
      <c r="E2" s="30"/>
      <c r="F2" s="30"/>
      <c r="G2" s="30"/>
      <c r="H2" s="30"/>
      <c r="I2" s="30"/>
      <c r="J2" s="17"/>
      <c r="K2" s="17"/>
      <c r="L2" s="47"/>
    </row>
    <row r="3" spans="1:13" ht="13.35" customHeight="1">
      <c r="A3" s="138"/>
      <c r="B3" s="1319" t="s">
        <v>1278</v>
      </c>
      <c r="C3" s="1319"/>
      <c r="D3" s="1319" t="s">
        <v>1346</v>
      </c>
      <c r="E3" s="1319"/>
      <c r="F3" s="1323" t="s">
        <v>1347</v>
      </c>
      <c r="G3" s="1324"/>
      <c r="H3" s="1323" t="s">
        <v>1348</v>
      </c>
      <c r="I3" s="1324"/>
      <c r="J3" s="1320" t="s">
        <v>993</v>
      </c>
      <c r="K3" s="1320"/>
      <c r="L3" s="1320" t="s">
        <v>1279</v>
      </c>
      <c r="M3" s="1321"/>
    </row>
    <row r="4" spans="1:13" ht="13.35" customHeight="1">
      <c r="A4" s="140"/>
      <c r="B4" s="375">
        <v>2024</v>
      </c>
      <c r="C4" s="375">
        <v>2023</v>
      </c>
      <c r="D4" s="375">
        <v>2024</v>
      </c>
      <c r="E4" s="375">
        <v>2023</v>
      </c>
      <c r="F4" s="375">
        <v>2023</v>
      </c>
      <c r="G4" s="375">
        <v>2022</v>
      </c>
      <c r="H4" s="375">
        <v>2023</v>
      </c>
      <c r="I4" s="375">
        <v>2022</v>
      </c>
      <c r="J4" s="375">
        <v>2024</v>
      </c>
      <c r="K4" s="375">
        <v>2023</v>
      </c>
      <c r="L4" s="375">
        <v>2024</v>
      </c>
      <c r="M4" s="376">
        <v>2023</v>
      </c>
    </row>
    <row r="5" spans="1:13" ht="12.6" customHeight="1" thickBot="1">
      <c r="A5" s="140"/>
      <c r="B5" s="377" t="s">
        <v>77</v>
      </c>
      <c r="C5" s="377" t="s">
        <v>77</v>
      </c>
      <c r="D5" s="377" t="s">
        <v>77</v>
      </c>
      <c r="E5" s="377" t="s">
        <v>77</v>
      </c>
      <c r="F5" s="377" t="s">
        <v>77</v>
      </c>
      <c r="G5" s="377" t="s">
        <v>77</v>
      </c>
      <c r="H5" s="377" t="s">
        <v>77</v>
      </c>
      <c r="I5" s="377" t="s">
        <v>77</v>
      </c>
      <c r="J5" s="377" t="s">
        <v>77</v>
      </c>
      <c r="K5" s="377" t="s">
        <v>77</v>
      </c>
      <c r="L5" s="377" t="s">
        <v>77</v>
      </c>
      <c r="M5" s="378" t="s">
        <v>77</v>
      </c>
    </row>
    <row r="6" spans="1:13" s="5" customFormat="1">
      <c r="A6" s="164" t="s">
        <v>756</v>
      </c>
      <c r="B6" s="58"/>
      <c r="C6" s="58"/>
      <c r="D6" s="58"/>
      <c r="E6" s="58"/>
      <c r="F6" s="58"/>
      <c r="G6" s="58"/>
      <c r="H6" s="58"/>
      <c r="I6" s="58"/>
      <c r="J6" s="165"/>
      <c r="L6" s="14"/>
      <c r="M6" s="166"/>
    </row>
    <row r="7" spans="1:13" s="5" customFormat="1" ht="9.6" customHeight="1">
      <c r="A7" s="20"/>
      <c r="B7" s="103"/>
      <c r="C7" s="103"/>
      <c r="D7" s="103"/>
      <c r="E7" s="103"/>
      <c r="F7" s="103"/>
      <c r="G7" s="103"/>
      <c r="H7" s="103"/>
      <c r="I7" s="103"/>
      <c r="J7" s="167"/>
      <c r="L7" s="14"/>
      <c r="M7" s="32"/>
    </row>
    <row r="8" spans="1:13">
      <c r="A8" s="101" t="s">
        <v>710</v>
      </c>
      <c r="B8" s="864">
        <f>'CASHFLOW (INDIRECT)'!B9</f>
        <v>760093.15121428668</v>
      </c>
      <c r="C8" s="864">
        <f>'CASHFLOW (INDIRECT)'!C9</f>
        <v>481255.31000000238</v>
      </c>
      <c r="D8" s="864"/>
      <c r="E8" s="864"/>
      <c r="F8" s="864"/>
      <c r="G8" s="864"/>
      <c r="H8" s="864"/>
      <c r="I8" s="864"/>
      <c r="J8" s="9"/>
      <c r="K8" s="793"/>
      <c r="L8" s="9">
        <f>B8+D8-J8</f>
        <v>760093.15121428668</v>
      </c>
      <c r="M8" s="721">
        <f>C8+E8-K8</f>
        <v>481255.31000000238</v>
      </c>
    </row>
    <row r="9" spans="1:13">
      <c r="A9" s="35" t="s">
        <v>704</v>
      </c>
      <c r="B9" s="864"/>
      <c r="C9" s="864"/>
      <c r="D9" s="864"/>
      <c r="E9" s="864"/>
      <c r="F9" s="864"/>
      <c r="G9" s="864"/>
      <c r="H9" s="864"/>
      <c r="I9" s="864"/>
      <c r="J9" s="9"/>
      <c r="K9" s="793"/>
      <c r="L9" s="9">
        <f t="shared" ref="L9:L16" si="0">B9+D9-J9</f>
        <v>0</v>
      </c>
      <c r="M9" s="721">
        <f t="shared" ref="M9" si="1">C9+E9-K9</f>
        <v>0</v>
      </c>
    </row>
    <row r="10" spans="1:13">
      <c r="A10" s="31" t="s">
        <v>731</v>
      </c>
      <c r="B10" s="864">
        <f>'CASHFLOW (INDIRECT)'!B12</f>
        <v>0</v>
      </c>
      <c r="C10" s="864">
        <f>'CASHFLOW (INDIRECT)'!C12</f>
        <v>0</v>
      </c>
      <c r="D10" s="864"/>
      <c r="E10" s="864"/>
      <c r="F10" s="864"/>
      <c r="G10" s="864"/>
      <c r="H10" s="864"/>
      <c r="I10" s="864"/>
      <c r="J10" s="9"/>
      <c r="K10" s="793"/>
      <c r="L10" s="9">
        <f t="shared" si="0"/>
        <v>0</v>
      </c>
      <c r="M10" s="721">
        <f>'CASHFLOW (INDIRECT)'!C12</f>
        <v>0</v>
      </c>
    </row>
    <row r="11" spans="1:13">
      <c r="A11" s="31" t="s">
        <v>1327</v>
      </c>
      <c r="B11" s="864">
        <f>'CASHFLOW (INDIRECT)'!B13</f>
        <v>0</v>
      </c>
      <c r="C11" s="864">
        <f>'CASHFLOW (INDIRECT)'!C13</f>
        <v>0</v>
      </c>
      <c r="D11" s="864"/>
      <c r="E11" s="864"/>
      <c r="F11" s="864"/>
      <c r="G11" s="864"/>
      <c r="H11" s="864"/>
      <c r="I11" s="864"/>
      <c r="J11" s="9"/>
      <c r="K11" s="793"/>
      <c r="L11" s="9">
        <f t="shared" si="0"/>
        <v>0</v>
      </c>
      <c r="M11" s="721">
        <f>'CASHFLOW (INDIRECT)'!C13</f>
        <v>0</v>
      </c>
    </row>
    <row r="12" spans="1:13">
      <c r="A12" s="31" t="s">
        <v>729</v>
      </c>
      <c r="B12" s="864">
        <f>'CASHFLOW (INDIRECT)'!B14</f>
        <v>1717026.0087857144</v>
      </c>
      <c r="C12" s="864">
        <f>'CASHFLOW (INDIRECT)'!C14</f>
        <v>577686.93000000005</v>
      </c>
      <c r="D12" s="864"/>
      <c r="E12" s="864"/>
      <c r="F12" s="864"/>
      <c r="G12" s="864"/>
      <c r="H12" s="864"/>
      <c r="I12" s="864"/>
      <c r="J12" s="9"/>
      <c r="K12" s="793"/>
      <c r="L12" s="9">
        <f t="shared" si="0"/>
        <v>1717026.0087857144</v>
      </c>
      <c r="M12" s="721">
        <f>'CASHFLOW (INDIRECT)'!C14</f>
        <v>577686.93000000005</v>
      </c>
    </row>
    <row r="13" spans="1:13">
      <c r="A13" s="31" t="s">
        <v>730</v>
      </c>
      <c r="B13" s="864">
        <f>'CASHFLOW (INDIRECT)'!B15</f>
        <v>0</v>
      </c>
      <c r="C13" s="864">
        <f>'CASHFLOW (INDIRECT)'!C15</f>
        <v>0</v>
      </c>
      <c r="D13" s="864"/>
      <c r="E13" s="864"/>
      <c r="F13" s="864"/>
      <c r="G13" s="864"/>
      <c r="H13" s="864"/>
      <c r="I13" s="864"/>
      <c r="J13" s="9"/>
      <c r="K13" s="793"/>
      <c r="L13" s="9">
        <f t="shared" si="0"/>
        <v>0</v>
      </c>
      <c r="M13" s="721">
        <f>'CASHFLOW (INDIRECT)'!C15</f>
        <v>0</v>
      </c>
    </row>
    <row r="14" spans="1:13">
      <c r="A14" s="31" t="s">
        <v>709</v>
      </c>
      <c r="B14" s="864">
        <f>'CASHFLOW (INDIRECT)'!B16</f>
        <v>0</v>
      </c>
      <c r="C14" s="864">
        <f>'CASHFLOW (INDIRECT)'!C16</f>
        <v>0</v>
      </c>
      <c r="D14" s="864"/>
      <c r="E14" s="864"/>
      <c r="F14" s="864"/>
      <c r="G14" s="864"/>
      <c r="H14" s="864"/>
      <c r="I14" s="864"/>
      <c r="J14" s="9"/>
      <c r="K14" s="793"/>
      <c r="L14" s="9">
        <f t="shared" si="0"/>
        <v>0</v>
      </c>
      <c r="M14" s="721">
        <f>'CASHFLOW (INDIRECT)'!C16</f>
        <v>0</v>
      </c>
    </row>
    <row r="15" spans="1:13">
      <c r="A15" s="31" t="s">
        <v>697</v>
      </c>
      <c r="B15" s="864">
        <f>'CASHFLOW (INDIRECT)'!B17</f>
        <v>0</v>
      </c>
      <c r="C15" s="864">
        <f>'CASHFLOW (INDIRECT)'!C17</f>
        <v>0</v>
      </c>
      <c r="D15" s="864"/>
      <c r="E15" s="864"/>
      <c r="F15" s="864"/>
      <c r="G15" s="864"/>
      <c r="H15" s="864"/>
      <c r="I15" s="864"/>
      <c r="J15" s="9"/>
      <c r="K15" s="793"/>
      <c r="L15" s="9">
        <f t="shared" si="0"/>
        <v>0</v>
      </c>
      <c r="M15" s="721">
        <f>'CASHFLOW (INDIRECT)'!C17</f>
        <v>0</v>
      </c>
    </row>
    <row r="16" spans="1:13">
      <c r="A16" s="31" t="s">
        <v>698</v>
      </c>
      <c r="B16" s="864">
        <f>'CASHFLOW (INDIRECT)'!B18</f>
        <v>0</v>
      </c>
      <c r="C16" s="864">
        <f>'CASHFLOW (INDIRECT)'!C18</f>
        <v>0</v>
      </c>
      <c r="D16" s="864"/>
      <c r="E16" s="864"/>
      <c r="F16" s="864"/>
      <c r="G16" s="864"/>
      <c r="H16" s="864"/>
      <c r="I16" s="864"/>
      <c r="J16" s="9"/>
      <c r="K16" s="793"/>
      <c r="L16" s="9">
        <f t="shared" si="0"/>
        <v>0</v>
      </c>
      <c r="M16" s="721">
        <f>'CASHFLOW (INDIRECT)'!C18</f>
        <v>0</v>
      </c>
    </row>
    <row r="17" spans="1:13">
      <c r="A17" s="101" t="s">
        <v>705</v>
      </c>
      <c r="B17" s="864">
        <f>SUM(B8:B16)</f>
        <v>2477119.1600000011</v>
      </c>
      <c r="C17" s="864">
        <f t="shared" ref="C17:M17" si="2">SUM(C8:C16)</f>
        <v>1058942.2400000026</v>
      </c>
      <c r="D17" s="864">
        <f t="shared" si="2"/>
        <v>0</v>
      </c>
      <c r="E17" s="864">
        <f t="shared" si="2"/>
        <v>0</v>
      </c>
      <c r="F17" s="864">
        <f t="shared" si="2"/>
        <v>0</v>
      </c>
      <c r="G17" s="864">
        <f t="shared" si="2"/>
        <v>0</v>
      </c>
      <c r="H17" s="864">
        <f t="shared" si="2"/>
        <v>0</v>
      </c>
      <c r="I17" s="864">
        <f t="shared" si="2"/>
        <v>0</v>
      </c>
      <c r="J17" s="864">
        <f t="shared" si="2"/>
        <v>0</v>
      </c>
      <c r="K17" s="864">
        <f t="shared" si="2"/>
        <v>0</v>
      </c>
      <c r="L17" s="864">
        <f t="shared" si="2"/>
        <v>2477119.1600000011</v>
      </c>
      <c r="M17" s="865">
        <f t="shared" si="2"/>
        <v>1058942.2400000026</v>
      </c>
    </row>
    <row r="18" spans="1:13">
      <c r="A18" s="101" t="s">
        <v>703</v>
      </c>
      <c r="B18" s="864"/>
      <c r="C18" s="864"/>
      <c r="D18" s="864"/>
      <c r="E18" s="864"/>
      <c r="F18" s="864"/>
      <c r="G18" s="864"/>
      <c r="H18" s="864"/>
      <c r="I18" s="864"/>
      <c r="J18" s="9"/>
      <c r="K18" s="793"/>
      <c r="M18" s="789"/>
    </row>
    <row r="19" spans="1:13">
      <c r="A19" s="31" t="s">
        <v>706</v>
      </c>
      <c r="B19" s="864"/>
      <c r="C19" s="864"/>
      <c r="D19" s="864"/>
      <c r="E19" s="864"/>
      <c r="F19" s="864"/>
      <c r="G19" s="864"/>
      <c r="H19" s="864"/>
      <c r="I19" s="864"/>
      <c r="J19" s="9"/>
      <c r="K19" s="793"/>
      <c r="L19" s="9">
        <f t="shared" ref="L19" si="3">B19+D19-J19</f>
        <v>0</v>
      </c>
      <c r="M19" s="721">
        <f>'CASHFLOW (INDIRECT)'!C21</f>
        <v>-12471.3</v>
      </c>
    </row>
    <row r="20" spans="1:13">
      <c r="A20" s="31" t="s">
        <v>707</v>
      </c>
      <c r="B20" s="864"/>
      <c r="C20" s="864"/>
      <c r="D20" s="864"/>
      <c r="E20" s="864"/>
      <c r="F20" s="864"/>
      <c r="G20" s="864"/>
      <c r="H20" s="864"/>
      <c r="I20" s="864"/>
      <c r="J20" s="9"/>
      <c r="K20" s="793"/>
      <c r="L20" s="9">
        <f t="shared" ref="L20:L28" si="4">B20+D20-J20</f>
        <v>0</v>
      </c>
      <c r="M20" s="721">
        <f>'CASHFLOW (INDIRECT)'!C22</f>
        <v>108800</v>
      </c>
    </row>
    <row r="21" spans="1:13">
      <c r="A21" s="31" t="s">
        <v>708</v>
      </c>
      <c r="B21" s="864"/>
      <c r="C21" s="864"/>
      <c r="D21" s="864"/>
      <c r="E21" s="864"/>
      <c r="F21" s="864"/>
      <c r="G21" s="864"/>
      <c r="H21" s="864"/>
      <c r="I21" s="864"/>
      <c r="J21" s="9"/>
      <c r="K21" s="793"/>
      <c r="L21" s="9">
        <f t="shared" si="4"/>
        <v>0</v>
      </c>
      <c r="M21" s="721">
        <f>'CASHFLOW (INDIRECT)'!C23</f>
        <v>79771.17</v>
      </c>
    </row>
    <row r="22" spans="1:13">
      <c r="A22" s="31" t="s">
        <v>728</v>
      </c>
      <c r="B22" s="864"/>
      <c r="C22" s="864"/>
      <c r="D22" s="864"/>
      <c r="E22" s="864"/>
      <c r="F22" s="864"/>
      <c r="G22" s="864"/>
      <c r="H22" s="864"/>
      <c r="I22" s="864"/>
      <c r="J22" s="9"/>
      <c r="K22" s="793"/>
      <c r="L22" s="9">
        <f t="shared" si="4"/>
        <v>0</v>
      </c>
      <c r="M22" s="721">
        <f>'CASHFLOW (INDIRECT)'!C24</f>
        <v>-362952.77</v>
      </c>
    </row>
    <row r="23" spans="1:13">
      <c r="A23" s="31" t="s">
        <v>713</v>
      </c>
      <c r="B23" s="864"/>
      <c r="C23" s="864"/>
      <c r="D23" s="864"/>
      <c r="E23" s="864"/>
      <c r="F23" s="864"/>
      <c r="G23" s="864"/>
      <c r="H23" s="864"/>
      <c r="I23" s="864"/>
      <c r="J23" s="9"/>
      <c r="K23" s="793"/>
      <c r="L23" s="9">
        <f t="shared" si="4"/>
        <v>0</v>
      </c>
      <c r="M23" s="721">
        <f>'CASHFLOW (INDIRECT)'!C25</f>
        <v>0</v>
      </c>
    </row>
    <row r="24" spans="1:13">
      <c r="A24" s="31" t="s">
        <v>711</v>
      </c>
      <c r="B24" s="864"/>
      <c r="C24" s="864"/>
      <c r="D24" s="864"/>
      <c r="E24" s="864"/>
      <c r="F24" s="864"/>
      <c r="G24" s="864"/>
      <c r="H24" s="864"/>
      <c r="I24" s="864"/>
      <c r="J24" s="9"/>
      <c r="K24" s="793"/>
      <c r="L24" s="9">
        <f t="shared" si="4"/>
        <v>0</v>
      </c>
      <c r="M24" s="721">
        <f>'CASHFLOW (INDIRECT)'!C26</f>
        <v>0</v>
      </c>
    </row>
    <row r="25" spans="1:13">
      <c r="A25" s="31" t="s">
        <v>712</v>
      </c>
      <c r="B25" s="864"/>
      <c r="C25" s="864"/>
      <c r="D25" s="864"/>
      <c r="E25" s="864"/>
      <c r="F25" s="864"/>
      <c r="G25" s="864"/>
      <c r="H25" s="864"/>
      <c r="I25" s="864"/>
      <c r="J25" s="9"/>
      <c r="K25" s="793"/>
      <c r="L25" s="9">
        <f t="shared" si="4"/>
        <v>0</v>
      </c>
      <c r="M25" s="721">
        <f>'CASHFLOW (INDIRECT)'!C27</f>
        <v>0</v>
      </c>
    </row>
    <row r="26" spans="1:13">
      <c r="A26" s="31" t="s">
        <v>1252</v>
      </c>
      <c r="B26" s="768"/>
      <c r="C26" s="768"/>
      <c r="D26" s="9"/>
      <c r="E26" s="751"/>
      <c r="F26" s="751"/>
      <c r="G26" s="751"/>
      <c r="H26" s="751"/>
      <c r="I26" s="751"/>
      <c r="J26" s="751"/>
      <c r="K26" s="751"/>
      <c r="L26" s="9">
        <f t="shared" si="4"/>
        <v>0</v>
      </c>
      <c r="M26" s="721">
        <f>'CASHFLOW (INDIRECT)'!C28</f>
        <v>0</v>
      </c>
    </row>
    <row r="27" spans="1:13">
      <c r="A27" s="31" t="s">
        <v>1377</v>
      </c>
      <c r="B27" s="768"/>
      <c r="C27" s="768"/>
      <c r="D27" s="9"/>
      <c r="E27" s="751"/>
      <c r="F27" s="751"/>
      <c r="G27" s="751"/>
      <c r="H27" s="751"/>
      <c r="I27" s="751"/>
      <c r="J27" s="751"/>
      <c r="K27" s="751"/>
      <c r="L27" s="9">
        <f t="shared" si="4"/>
        <v>0</v>
      </c>
      <c r="M27" s="721">
        <f>'CASHFLOW (INDIRECT)'!C29</f>
        <v>0</v>
      </c>
    </row>
    <row r="28" spans="1:13">
      <c r="A28" s="31" t="s">
        <v>1378</v>
      </c>
      <c r="B28" s="768"/>
      <c r="C28" s="768"/>
      <c r="D28" s="9"/>
      <c r="E28" s="751"/>
      <c r="F28" s="751"/>
      <c r="G28" s="751"/>
      <c r="H28" s="751"/>
      <c r="I28" s="751"/>
      <c r="J28" s="751"/>
      <c r="K28" s="751"/>
      <c r="L28" s="9">
        <f t="shared" si="4"/>
        <v>0</v>
      </c>
      <c r="M28" s="721">
        <f>'CASHFLOW (INDIRECT)'!C30</f>
        <v>0</v>
      </c>
    </row>
    <row r="29" spans="1:13">
      <c r="A29" s="101" t="s">
        <v>701</v>
      </c>
      <c r="B29" s="864">
        <f>SUM(B17:B28)</f>
        <v>2477119.1600000011</v>
      </c>
      <c r="C29" s="864">
        <f t="shared" ref="C29:M29" si="5">SUM(C17:C28)</f>
        <v>1058942.2400000026</v>
      </c>
      <c r="D29" s="864">
        <f t="shared" si="5"/>
        <v>0</v>
      </c>
      <c r="E29" s="864">
        <f t="shared" si="5"/>
        <v>0</v>
      </c>
      <c r="F29" s="864">
        <f t="shared" si="5"/>
        <v>0</v>
      </c>
      <c r="G29" s="864">
        <f t="shared" si="5"/>
        <v>0</v>
      </c>
      <c r="H29" s="864">
        <f t="shared" si="5"/>
        <v>0</v>
      </c>
      <c r="I29" s="864">
        <f t="shared" si="5"/>
        <v>0</v>
      </c>
      <c r="J29" s="864">
        <f t="shared" si="5"/>
        <v>0</v>
      </c>
      <c r="K29" s="864">
        <f t="shared" si="5"/>
        <v>0</v>
      </c>
      <c r="L29" s="864">
        <f t="shared" si="5"/>
        <v>2477119.1600000011</v>
      </c>
      <c r="M29" s="865">
        <f t="shared" si="5"/>
        <v>872089.34000000241</v>
      </c>
    </row>
    <row r="30" spans="1:13" s="5" customFormat="1">
      <c r="A30" s="33"/>
      <c r="B30" s="864"/>
      <c r="C30" s="864"/>
      <c r="D30" s="864"/>
      <c r="E30" s="864"/>
      <c r="F30" s="864"/>
      <c r="G30" s="864"/>
      <c r="H30" s="864"/>
      <c r="I30" s="864"/>
      <c r="J30" s="14"/>
      <c r="K30" s="866"/>
      <c r="L30" s="9"/>
      <c r="M30" s="790"/>
    </row>
    <row r="31" spans="1:13">
      <c r="A31" s="102" t="s">
        <v>757</v>
      </c>
      <c r="B31" s="864"/>
      <c r="C31" s="864"/>
      <c r="D31" s="864"/>
      <c r="E31" s="864"/>
      <c r="F31" s="864"/>
      <c r="G31" s="864"/>
      <c r="H31" s="864"/>
      <c r="I31" s="864"/>
      <c r="J31" s="9"/>
      <c r="K31" s="793"/>
      <c r="M31" s="789"/>
    </row>
    <row r="32" spans="1:13">
      <c r="A32" s="31" t="s">
        <v>144</v>
      </c>
      <c r="B32" s="864"/>
      <c r="C32" s="864"/>
      <c r="D32" s="864"/>
      <c r="E32" s="864"/>
      <c r="F32" s="864"/>
      <c r="G32" s="864"/>
      <c r="H32" s="864"/>
      <c r="I32" s="864"/>
      <c r="J32" s="9"/>
      <c r="K32" s="793"/>
      <c r="L32" s="9">
        <f t="shared" ref="L32" si="6">B32+D32-J32</f>
        <v>0</v>
      </c>
      <c r="M32" s="721">
        <v>-2580294.7200000002</v>
      </c>
    </row>
    <row r="33" spans="1:13">
      <c r="A33" s="31" t="s">
        <v>1242</v>
      </c>
      <c r="B33" s="864"/>
      <c r="C33" s="864"/>
      <c r="D33" s="864"/>
      <c r="E33" s="864"/>
      <c r="F33" s="864"/>
      <c r="G33" s="864"/>
      <c r="H33" s="864"/>
      <c r="I33" s="864"/>
      <c r="J33" s="9"/>
      <c r="K33" s="793"/>
      <c r="L33" s="9">
        <f t="shared" ref="L33:L38" si="7">B33+D33-J33</f>
        <v>0</v>
      </c>
      <c r="M33" s="721">
        <f t="shared" ref="M33:M38" si="8">C33+E33-K33</f>
        <v>0</v>
      </c>
    </row>
    <row r="34" spans="1:13">
      <c r="A34" s="31" t="s">
        <v>1241</v>
      </c>
      <c r="B34" s="864"/>
      <c r="C34" s="864"/>
      <c r="D34" s="864"/>
      <c r="E34" s="864"/>
      <c r="F34" s="864"/>
      <c r="G34" s="864"/>
      <c r="H34" s="864"/>
      <c r="I34" s="864"/>
      <c r="J34" s="9"/>
      <c r="K34" s="793"/>
      <c r="L34" s="9">
        <f t="shared" si="7"/>
        <v>0</v>
      </c>
      <c r="M34" s="721">
        <f t="shared" si="8"/>
        <v>0</v>
      </c>
    </row>
    <row r="35" spans="1:13">
      <c r="A35" s="31" t="s">
        <v>1240</v>
      </c>
      <c r="B35" s="864"/>
      <c r="C35" s="864"/>
      <c r="D35" s="864"/>
      <c r="E35" s="864"/>
      <c r="F35" s="864"/>
      <c r="G35" s="864"/>
      <c r="H35" s="864"/>
      <c r="I35" s="864"/>
      <c r="J35" s="9"/>
      <c r="K35" s="793"/>
      <c r="L35" s="9">
        <f t="shared" si="7"/>
        <v>0</v>
      </c>
      <c r="M35" s="721">
        <f t="shared" si="8"/>
        <v>0</v>
      </c>
    </row>
    <row r="36" spans="1:13">
      <c r="A36" s="31" t="s">
        <v>148</v>
      </c>
      <c r="B36" s="864"/>
      <c r="C36" s="864"/>
      <c r="D36" s="864"/>
      <c r="E36" s="864"/>
      <c r="F36" s="864"/>
      <c r="G36" s="864"/>
      <c r="H36" s="864"/>
      <c r="I36" s="864"/>
      <c r="J36" s="9"/>
      <c r="K36" s="793"/>
      <c r="L36" s="9">
        <f t="shared" si="7"/>
        <v>0</v>
      </c>
      <c r="M36" s="721">
        <f t="shared" si="8"/>
        <v>0</v>
      </c>
    </row>
    <row r="37" spans="1:13">
      <c r="A37" s="31" t="s">
        <v>1345</v>
      </c>
      <c r="B37" s="864"/>
      <c r="C37" s="864"/>
      <c r="D37" s="864"/>
      <c r="E37" s="864"/>
      <c r="F37" s="864"/>
      <c r="G37" s="864"/>
      <c r="H37" s="864"/>
      <c r="I37" s="864"/>
      <c r="J37" s="9"/>
      <c r="K37" s="793"/>
      <c r="L37" s="9">
        <f t="shared" si="7"/>
        <v>0</v>
      </c>
      <c r="M37" s="721">
        <f t="shared" si="8"/>
        <v>0</v>
      </c>
    </row>
    <row r="38" spans="1:13">
      <c r="A38" s="31" t="s">
        <v>156</v>
      </c>
      <c r="B38" s="864"/>
      <c r="C38" s="864"/>
      <c r="D38" s="864"/>
      <c r="E38" s="864"/>
      <c r="F38" s="864"/>
      <c r="G38" s="864"/>
      <c r="H38" s="864"/>
      <c r="I38" s="864"/>
      <c r="J38" s="9"/>
      <c r="K38" s="793"/>
      <c r="L38" s="9">
        <f t="shared" si="7"/>
        <v>0</v>
      </c>
      <c r="M38" s="721">
        <f t="shared" si="8"/>
        <v>0</v>
      </c>
    </row>
    <row r="39" spans="1:13">
      <c r="A39" s="101" t="s">
        <v>700</v>
      </c>
      <c r="B39" s="864">
        <f>SUM(B32:B38)</f>
        <v>0</v>
      </c>
      <c r="C39" s="864">
        <f t="shared" ref="C39:M39" si="9">SUM(C32:C38)</f>
        <v>0</v>
      </c>
      <c r="D39" s="864">
        <f t="shared" si="9"/>
        <v>0</v>
      </c>
      <c r="E39" s="864">
        <f t="shared" si="9"/>
        <v>0</v>
      </c>
      <c r="F39" s="864">
        <f t="shared" si="9"/>
        <v>0</v>
      </c>
      <c r="G39" s="864">
        <f t="shared" si="9"/>
        <v>0</v>
      </c>
      <c r="H39" s="864">
        <f t="shared" si="9"/>
        <v>0</v>
      </c>
      <c r="I39" s="864">
        <f t="shared" si="9"/>
        <v>0</v>
      </c>
      <c r="J39" s="864">
        <f t="shared" si="9"/>
        <v>0</v>
      </c>
      <c r="K39" s="864">
        <f t="shared" si="9"/>
        <v>0</v>
      </c>
      <c r="L39" s="864">
        <f t="shared" si="9"/>
        <v>0</v>
      </c>
      <c r="M39" s="865">
        <f t="shared" si="9"/>
        <v>-2580294.7200000002</v>
      </c>
    </row>
    <row r="40" spans="1:13">
      <c r="A40" s="31"/>
      <c r="B40" s="864"/>
      <c r="C40" s="864"/>
      <c r="D40" s="864"/>
      <c r="E40" s="864"/>
      <c r="F40" s="864"/>
      <c r="G40" s="864"/>
      <c r="H40" s="864"/>
      <c r="I40" s="864"/>
      <c r="J40" s="9"/>
      <c r="K40" s="793"/>
      <c r="M40" s="789"/>
    </row>
    <row r="41" spans="1:13">
      <c r="A41" s="102" t="s">
        <v>702</v>
      </c>
      <c r="B41" s="864"/>
      <c r="C41" s="864"/>
      <c r="D41" s="864"/>
      <c r="E41" s="864"/>
      <c r="F41" s="864"/>
      <c r="G41" s="864"/>
      <c r="H41" s="864"/>
      <c r="I41" s="864"/>
      <c r="J41" s="9"/>
      <c r="K41" s="793"/>
      <c r="M41" s="789"/>
    </row>
    <row r="42" spans="1:13">
      <c r="A42" s="31" t="s">
        <v>1243</v>
      </c>
      <c r="B42" s="864"/>
      <c r="C42" s="864"/>
      <c r="D42" s="864"/>
      <c r="E42" s="864"/>
      <c r="F42" s="864"/>
      <c r="G42" s="864"/>
      <c r="H42" s="864"/>
      <c r="I42" s="864"/>
      <c r="J42" s="9"/>
      <c r="K42" s="793"/>
      <c r="L42" s="9">
        <f t="shared" ref="L42" si="10">B42+D42-J42</f>
        <v>0</v>
      </c>
      <c r="M42" s="721">
        <v>0</v>
      </c>
    </row>
    <row r="43" spans="1:13">
      <c r="A43" s="31" t="s">
        <v>1244</v>
      </c>
      <c r="B43" s="864"/>
      <c r="C43" s="864"/>
      <c r="D43" s="864"/>
      <c r="E43" s="864"/>
      <c r="F43" s="864"/>
      <c r="G43" s="864"/>
      <c r="H43" s="864"/>
      <c r="I43" s="864"/>
      <c r="J43" s="9"/>
      <c r="K43" s="793"/>
      <c r="L43" s="9">
        <f t="shared" ref="L43:L44" si="11">B43+D43-J43</f>
        <v>0</v>
      </c>
      <c r="M43" s="721">
        <f t="shared" ref="M43:M44" si="12">C43+E43-K43</f>
        <v>0</v>
      </c>
    </row>
    <row r="44" spans="1:13">
      <c r="A44" s="31" t="s">
        <v>150</v>
      </c>
      <c r="B44" s="864"/>
      <c r="C44" s="864"/>
      <c r="D44" s="864"/>
      <c r="E44" s="864"/>
      <c r="F44" s="864"/>
      <c r="G44" s="864"/>
      <c r="H44" s="864"/>
      <c r="I44" s="864"/>
      <c r="J44" s="9"/>
      <c r="K44" s="793"/>
      <c r="L44" s="9">
        <f t="shared" si="11"/>
        <v>0</v>
      </c>
      <c r="M44" s="721">
        <f t="shared" si="12"/>
        <v>0</v>
      </c>
    </row>
    <row r="45" spans="1:13" s="5" customFormat="1">
      <c r="A45" s="101" t="s">
        <v>699</v>
      </c>
      <c r="B45" s="864">
        <f>SUM(B42:B44)</f>
        <v>0</v>
      </c>
      <c r="C45" s="864">
        <f t="shared" ref="C45:M45" si="13">SUM(C42:C44)</f>
        <v>0</v>
      </c>
      <c r="D45" s="864">
        <f t="shared" si="13"/>
        <v>0</v>
      </c>
      <c r="E45" s="864">
        <f t="shared" si="13"/>
        <v>0</v>
      </c>
      <c r="F45" s="864">
        <f t="shared" si="13"/>
        <v>0</v>
      </c>
      <c r="G45" s="864">
        <f t="shared" si="13"/>
        <v>0</v>
      </c>
      <c r="H45" s="864">
        <f t="shared" si="13"/>
        <v>0</v>
      </c>
      <c r="I45" s="864">
        <f t="shared" si="13"/>
        <v>0</v>
      </c>
      <c r="J45" s="864">
        <f t="shared" si="13"/>
        <v>0</v>
      </c>
      <c r="K45" s="864">
        <f t="shared" si="13"/>
        <v>0</v>
      </c>
      <c r="L45" s="864">
        <f t="shared" si="13"/>
        <v>0</v>
      </c>
      <c r="M45" s="865">
        <f t="shared" si="13"/>
        <v>0</v>
      </c>
    </row>
    <row r="46" spans="1:13" s="5" customFormat="1">
      <c r="A46" s="31"/>
      <c r="B46" s="864"/>
      <c r="C46" s="864"/>
      <c r="D46" s="864"/>
      <c r="E46" s="864"/>
      <c r="F46" s="864"/>
      <c r="G46" s="864"/>
      <c r="H46" s="864"/>
      <c r="I46" s="864"/>
      <c r="J46" s="9"/>
      <c r="K46" s="866"/>
      <c r="L46" s="9"/>
      <c r="M46" s="789"/>
    </row>
    <row r="47" spans="1:13" s="5" customFormat="1">
      <c r="A47" s="20" t="s">
        <v>758</v>
      </c>
      <c r="B47" s="864">
        <f>B45+B39+B29</f>
        <v>2477119.1600000011</v>
      </c>
      <c r="C47" s="864">
        <f t="shared" ref="C47:M47" si="14">C45+C39+C29</f>
        <v>1058942.2400000026</v>
      </c>
      <c r="D47" s="864">
        <f t="shared" si="14"/>
        <v>0</v>
      </c>
      <c r="E47" s="864">
        <f t="shared" si="14"/>
        <v>0</v>
      </c>
      <c r="F47" s="864">
        <f t="shared" si="14"/>
        <v>0</v>
      </c>
      <c r="G47" s="864">
        <f t="shared" si="14"/>
        <v>0</v>
      </c>
      <c r="H47" s="864">
        <f t="shared" si="14"/>
        <v>0</v>
      </c>
      <c r="I47" s="864">
        <f t="shared" si="14"/>
        <v>0</v>
      </c>
      <c r="J47" s="864">
        <f t="shared" si="14"/>
        <v>0</v>
      </c>
      <c r="K47" s="864">
        <f t="shared" si="14"/>
        <v>0</v>
      </c>
      <c r="L47" s="864">
        <f t="shared" si="14"/>
        <v>2477119.1600000011</v>
      </c>
      <c r="M47" s="865">
        <f t="shared" si="14"/>
        <v>-1708205.3799999978</v>
      </c>
    </row>
    <row r="48" spans="1:13" s="5" customFormat="1">
      <c r="A48" s="20"/>
      <c r="B48" s="864"/>
      <c r="C48" s="864"/>
      <c r="D48" s="864"/>
      <c r="E48" s="864"/>
      <c r="F48" s="864"/>
      <c r="G48" s="864"/>
      <c r="H48" s="864"/>
      <c r="I48" s="864"/>
      <c r="J48" s="14"/>
      <c r="K48" s="866"/>
      <c r="L48" s="9"/>
      <c r="M48" s="790"/>
    </row>
    <row r="49" spans="1:13" s="5" customFormat="1">
      <c r="A49" s="20" t="s">
        <v>24</v>
      </c>
      <c r="B49" s="864"/>
      <c r="C49" s="864"/>
      <c r="D49" s="864"/>
      <c r="E49" s="864"/>
      <c r="F49" s="864"/>
      <c r="G49" s="864"/>
      <c r="H49" s="864"/>
      <c r="I49" s="864"/>
      <c r="J49" s="14"/>
      <c r="K49" s="866"/>
      <c r="L49" s="9">
        <f t="shared" ref="L49" si="15">B49+D49-J49</f>
        <v>0</v>
      </c>
      <c r="M49" s="721">
        <v>1411793.98</v>
      </c>
    </row>
    <row r="50" spans="1:13">
      <c r="A50" s="20"/>
      <c r="B50" s="864"/>
      <c r="C50" s="864"/>
      <c r="D50" s="864"/>
      <c r="E50" s="864"/>
      <c r="F50" s="864"/>
      <c r="G50" s="864"/>
      <c r="H50" s="864"/>
      <c r="I50" s="864"/>
      <c r="J50" s="14"/>
      <c r="K50" s="793"/>
      <c r="M50" s="790"/>
    </row>
    <row r="51" spans="1:13" ht="14.4" thickBot="1">
      <c r="A51" s="21" t="s">
        <v>25</v>
      </c>
      <c r="B51" s="867">
        <f>B47+B49</f>
        <v>2477119.1600000011</v>
      </c>
      <c r="C51" s="867">
        <f t="shared" ref="C51:M51" si="16">C47+C49</f>
        <v>1058942.2400000026</v>
      </c>
      <c r="D51" s="867">
        <f t="shared" si="16"/>
        <v>0</v>
      </c>
      <c r="E51" s="867">
        <f t="shared" si="16"/>
        <v>0</v>
      </c>
      <c r="F51" s="867">
        <f t="shared" si="16"/>
        <v>0</v>
      </c>
      <c r="G51" s="867">
        <f t="shared" si="16"/>
        <v>0</v>
      </c>
      <c r="H51" s="867">
        <f t="shared" si="16"/>
        <v>0</v>
      </c>
      <c r="I51" s="867">
        <f t="shared" si="16"/>
        <v>0</v>
      </c>
      <c r="J51" s="867">
        <f t="shared" si="16"/>
        <v>0</v>
      </c>
      <c r="K51" s="867">
        <f t="shared" si="16"/>
        <v>0</v>
      </c>
      <c r="L51" s="867">
        <f t="shared" si="16"/>
        <v>2477119.1600000011</v>
      </c>
      <c r="M51" s="867">
        <f t="shared" si="16"/>
        <v>-296411.39999999781</v>
      </c>
    </row>
    <row r="52" spans="1:13"/>
    <row r="53" spans="1:13"/>
    <row r="54" spans="1:13"/>
    <row r="55" spans="1:13"/>
    <row r="56" spans="1:13"/>
    <row r="57" spans="1:13"/>
    <row r="58" spans="1:13"/>
    <row r="59" spans="1:13"/>
    <row r="60" spans="1:13"/>
    <row r="61" spans="1:13"/>
    <row r="62" spans="1:13"/>
    <row r="63" spans="1:13"/>
    <row r="64" spans="1:13"/>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sheetData>
  <mergeCells count="6">
    <mergeCell ref="B3:C3"/>
    <mergeCell ref="D3:E3"/>
    <mergeCell ref="J3:K3"/>
    <mergeCell ref="L3:M3"/>
    <mergeCell ref="H3:I3"/>
    <mergeCell ref="F3:G3"/>
  </mergeCells>
  <pageMargins left="0.24" right="0.24" top="0.75" bottom="0.75" header="0.3" footer="0.3"/>
  <pageSetup paperSize="9" scale="92" firstPageNumber="32" fitToHeight="0" orientation="landscape" useFirstPageNumber="1" r:id="rId1"/>
  <headerFoot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L163"/>
  <sheetViews>
    <sheetView showGridLines="0" view="pageBreakPreview" topLeftCell="B1" zoomScaleNormal="100" zoomScaleSheetLayoutView="100" workbookViewId="0">
      <pane ySplit="5" topLeftCell="A27" activePane="bottomLeft" state="frozen"/>
      <selection pane="bottomLeft" activeCell="G44" sqref="G44"/>
    </sheetView>
  </sheetViews>
  <sheetFormatPr defaultColWidth="9.109375" defaultRowHeight="13.8" zeroHeight="1"/>
  <cols>
    <col min="1" max="1" width="46.88671875" style="4" customWidth="1"/>
    <col min="2" max="2" width="10.109375" style="4" customWidth="1"/>
    <col min="3" max="4" width="17" style="24" customWidth="1"/>
    <col min="5" max="5" width="12.44140625" style="24" customWidth="1"/>
    <col min="6" max="6" width="11.109375" style="24" customWidth="1"/>
    <col min="7" max="7" width="12.44140625" style="24" customWidth="1"/>
    <col min="8" max="8" width="10.33203125" style="24" customWidth="1"/>
    <col min="9" max="9" width="12.44140625" style="16" customWidth="1"/>
    <col min="10" max="10" width="10" style="4" customWidth="1"/>
    <col min="11" max="11" width="16.33203125" style="9" bestFit="1" customWidth="1"/>
    <col min="12" max="12" width="16.33203125" style="4" customWidth="1"/>
    <col min="13" max="16384" width="9.109375" style="4"/>
  </cols>
  <sheetData>
    <row r="1" spans="1:12" ht="20.399999999999999">
      <c r="A1" s="131" t="str">
        <f>'NOTES 2'!B1</f>
        <v>ASOKORE MAMPONG MUNICIPAL ASSEMBLY</v>
      </c>
      <c r="B1" s="131"/>
      <c r="C1" s="131"/>
      <c r="D1" s="131"/>
      <c r="E1" s="131"/>
      <c r="F1" s="131"/>
      <c r="G1" s="131"/>
      <c r="H1" s="131"/>
      <c r="I1" s="131"/>
      <c r="J1" s="131"/>
      <c r="K1" s="131"/>
      <c r="L1" s="131"/>
    </row>
    <row r="2" spans="1:12" ht="21" thickBot="1">
      <c r="A2" s="131" t="s">
        <v>1486</v>
      </c>
      <c r="B2" s="131"/>
      <c r="C2" s="30"/>
      <c r="D2" s="30"/>
      <c r="E2" s="30"/>
      <c r="F2" s="30"/>
      <c r="G2" s="30"/>
      <c r="H2" s="30"/>
      <c r="I2" s="17"/>
      <c r="J2" s="17"/>
      <c r="K2" s="47"/>
    </row>
    <row r="3" spans="1:12" ht="13.35" customHeight="1">
      <c r="A3" s="138"/>
      <c r="B3" s="481"/>
      <c r="C3" s="1319" t="s">
        <v>1278</v>
      </c>
      <c r="D3" s="1319"/>
      <c r="E3" s="1319" t="s">
        <v>1328</v>
      </c>
      <c r="F3" s="1319"/>
      <c r="G3" s="1319" t="s">
        <v>1329</v>
      </c>
      <c r="H3" s="1319"/>
      <c r="I3" s="1320" t="s">
        <v>993</v>
      </c>
      <c r="J3" s="1320"/>
      <c r="K3" s="1320" t="s">
        <v>1279</v>
      </c>
      <c r="L3" s="1321"/>
    </row>
    <row r="4" spans="1:12" ht="13.35" customHeight="1">
      <c r="A4" s="140"/>
      <c r="B4" s="359" t="s">
        <v>83</v>
      </c>
      <c r="C4" s="375">
        <v>2024</v>
      </c>
      <c r="D4" s="375">
        <v>2023</v>
      </c>
      <c r="E4" s="375">
        <v>2024</v>
      </c>
      <c r="F4" s="375">
        <v>2023</v>
      </c>
      <c r="G4" s="375">
        <v>2024</v>
      </c>
      <c r="H4" s="375">
        <v>2023</v>
      </c>
      <c r="I4" s="375">
        <v>2024</v>
      </c>
      <c r="J4" s="375">
        <v>2023</v>
      </c>
      <c r="K4" s="375">
        <v>2024</v>
      </c>
      <c r="L4" s="376">
        <v>2023</v>
      </c>
    </row>
    <row r="5" spans="1:12" ht="12.6" customHeight="1" thickBot="1">
      <c r="A5" s="141"/>
      <c r="B5" s="585"/>
      <c r="C5" s="377" t="s">
        <v>77</v>
      </c>
      <c r="D5" s="377" t="s">
        <v>77</v>
      </c>
      <c r="E5" s="377" t="s">
        <v>77</v>
      </c>
      <c r="F5" s="377" t="s">
        <v>77</v>
      </c>
      <c r="G5" s="377" t="s">
        <v>77</v>
      </c>
      <c r="H5" s="377" t="s">
        <v>77</v>
      </c>
      <c r="I5" s="377" t="s">
        <v>77</v>
      </c>
      <c r="J5" s="377" t="s">
        <v>77</v>
      </c>
      <c r="K5" s="377" t="s">
        <v>77</v>
      </c>
      <c r="L5" s="378" t="s">
        <v>77</v>
      </c>
    </row>
    <row r="6" spans="1:12" s="5" customFormat="1" ht="20.399999999999999">
      <c r="A6" s="15" t="s">
        <v>6</v>
      </c>
      <c r="B6" s="360"/>
      <c r="C6" s="103"/>
      <c r="D6" s="103"/>
      <c r="E6" s="103"/>
      <c r="F6" s="103"/>
      <c r="G6" s="103"/>
      <c r="H6" s="103"/>
      <c r="I6" s="167"/>
      <c r="K6" s="14"/>
      <c r="L6" s="32"/>
    </row>
    <row r="7" spans="1:12">
      <c r="A7" s="156" t="s">
        <v>695</v>
      </c>
      <c r="B7" s="482">
        <f>'COMPO NOTES 1'!A327</f>
        <v>27</v>
      </c>
      <c r="C7" s="591">
        <f>'COMPO NOTES 1'!D339</f>
        <v>1995751.4500000002</v>
      </c>
      <c r="D7" s="591">
        <f>'COMPO NOTES 1'!E339</f>
        <v>1431440.47</v>
      </c>
      <c r="E7" s="591"/>
      <c r="F7" s="591"/>
      <c r="G7" s="591"/>
      <c r="H7" s="591"/>
      <c r="I7" s="591"/>
      <c r="J7" s="591"/>
      <c r="K7" s="591">
        <f>C7+E7+G7-I7</f>
        <v>1995751.4500000002</v>
      </c>
      <c r="L7" s="702">
        <f>D7+F7+H7-J7</f>
        <v>1431440.47</v>
      </c>
    </row>
    <row r="8" spans="1:12">
      <c r="A8" s="156" t="s">
        <v>45</v>
      </c>
      <c r="B8" s="482">
        <f>'COMPO NOTES 1'!A341</f>
        <v>28</v>
      </c>
      <c r="C8" s="591">
        <f>'COMPO NOTES 1'!D364</f>
        <v>14391015.470000001</v>
      </c>
      <c r="D8" s="591">
        <f>'COMPO NOTES 1'!E364</f>
        <v>9977816.8899999987</v>
      </c>
      <c r="E8" s="591"/>
      <c r="F8" s="591"/>
      <c r="G8" s="591"/>
      <c r="H8" s="591"/>
      <c r="I8" s="591"/>
      <c r="J8" s="591"/>
      <c r="K8" s="591">
        <f t="shared" ref="K8:K14" si="0">C8+E8+G8-I8</f>
        <v>14391015.470000001</v>
      </c>
      <c r="L8" s="702">
        <f t="shared" ref="L8:L14" si="1">D8+F8+H8-J8</f>
        <v>9977816.8899999987</v>
      </c>
    </row>
    <row r="9" spans="1:12">
      <c r="A9" s="156" t="s">
        <v>665</v>
      </c>
      <c r="B9" s="482">
        <f>'COMPO NOTES 1'!A366</f>
        <v>29</v>
      </c>
      <c r="C9" s="591">
        <f>'COMPO NOTES 1'!D369</f>
        <v>4572.75</v>
      </c>
      <c r="D9" s="591">
        <f>'COMPO NOTES 1'!E369</f>
        <v>0</v>
      </c>
      <c r="E9" s="591"/>
      <c r="F9" s="591"/>
      <c r="G9" s="591"/>
      <c r="H9" s="591"/>
      <c r="I9" s="591"/>
      <c r="J9" s="591"/>
      <c r="K9" s="591">
        <f t="shared" si="0"/>
        <v>4572.75</v>
      </c>
      <c r="L9" s="702">
        <f t="shared" si="1"/>
        <v>0</v>
      </c>
    </row>
    <row r="10" spans="1:12">
      <c r="A10" s="156" t="s">
        <v>52</v>
      </c>
      <c r="B10" s="482">
        <f>'COMPO NOTES 1'!A382</f>
        <v>30</v>
      </c>
      <c r="C10" s="591">
        <f>'COMPO NOTES 1'!D385</f>
        <v>0</v>
      </c>
      <c r="D10" s="591">
        <f>'COMPO NOTES 1'!E385</f>
        <v>0</v>
      </c>
      <c r="E10" s="591"/>
      <c r="F10" s="591"/>
      <c r="G10" s="591"/>
      <c r="H10" s="591"/>
      <c r="I10" s="591"/>
      <c r="J10" s="591"/>
      <c r="K10" s="591">
        <f t="shared" si="0"/>
        <v>0</v>
      </c>
      <c r="L10" s="702">
        <f t="shared" si="1"/>
        <v>0</v>
      </c>
    </row>
    <row r="11" spans="1:12">
      <c r="A11" s="156" t="s">
        <v>159</v>
      </c>
      <c r="B11" s="482">
        <f>'COMPO NOTES 1'!A388</f>
        <v>31</v>
      </c>
      <c r="C11" s="591">
        <f>'COMPO NOTES 1'!D390</f>
        <v>0</v>
      </c>
      <c r="D11" s="591">
        <f>'COMPO NOTES 1'!E390</f>
        <v>0</v>
      </c>
      <c r="E11" s="591"/>
      <c r="F11" s="591"/>
      <c r="G11" s="591"/>
      <c r="H11" s="591"/>
      <c r="I11" s="591"/>
      <c r="J11" s="591"/>
      <c r="K11" s="591">
        <f t="shared" si="0"/>
        <v>0</v>
      </c>
      <c r="L11" s="702">
        <f t="shared" si="1"/>
        <v>0</v>
      </c>
    </row>
    <row r="12" spans="1:12">
      <c r="A12" s="156" t="s">
        <v>737</v>
      </c>
      <c r="B12" s="482">
        <f>'COMPO NOTES 1'!A392</f>
        <v>32</v>
      </c>
      <c r="C12" s="591">
        <f>'COMPO NOTES 1'!D396</f>
        <v>0</v>
      </c>
      <c r="D12" s="591">
        <f>'COMPO NOTES 1'!E396</f>
        <v>0</v>
      </c>
      <c r="E12" s="591"/>
      <c r="F12" s="591"/>
      <c r="G12" s="591"/>
      <c r="H12" s="591"/>
      <c r="I12" s="591"/>
      <c r="J12" s="591"/>
      <c r="K12" s="591">
        <f t="shared" si="0"/>
        <v>0</v>
      </c>
      <c r="L12" s="702">
        <f t="shared" si="1"/>
        <v>0</v>
      </c>
    </row>
    <row r="13" spans="1:12">
      <c r="A13" s="156" t="s">
        <v>736</v>
      </c>
      <c r="B13" s="482">
        <f>'COMPO NOTES 1'!A398</f>
        <v>33</v>
      </c>
      <c r="C13" s="591">
        <f>'COMPO NOTES 1'!D401</f>
        <v>0</v>
      </c>
      <c r="D13" s="591">
        <f>'COMPO NOTES 1'!E401</f>
        <v>0</v>
      </c>
      <c r="E13" s="591"/>
      <c r="F13" s="591"/>
      <c r="G13" s="591"/>
      <c r="H13" s="591"/>
      <c r="I13" s="591"/>
      <c r="J13" s="591"/>
      <c r="K13" s="591">
        <f t="shared" si="0"/>
        <v>0</v>
      </c>
      <c r="L13" s="702">
        <f t="shared" si="1"/>
        <v>0</v>
      </c>
    </row>
    <row r="14" spans="1:12">
      <c r="A14" s="156" t="s">
        <v>1116</v>
      </c>
      <c r="B14" s="482">
        <f>'COMPO NOTES 1'!A403</f>
        <v>34</v>
      </c>
      <c r="C14" s="591">
        <f>'COMPO NOTES 1'!D406</f>
        <v>8496886.1300000008</v>
      </c>
      <c r="D14" s="591">
        <f>'COMPO NOTES 1'!E406</f>
        <v>108800</v>
      </c>
      <c r="E14" s="591"/>
      <c r="F14" s="591"/>
      <c r="G14" s="591"/>
      <c r="H14" s="591"/>
      <c r="I14" s="591"/>
      <c r="J14" s="591"/>
      <c r="K14" s="591">
        <f t="shared" si="0"/>
        <v>8496886.1300000008</v>
      </c>
      <c r="L14" s="702">
        <f t="shared" si="1"/>
        <v>108800</v>
      </c>
    </row>
    <row r="15" spans="1:12">
      <c r="A15" s="151" t="s">
        <v>53</v>
      </c>
      <c r="B15" s="483"/>
      <c r="C15" s="652">
        <f t="shared" ref="C15:J15" si="2">SUM(C7:C14)</f>
        <v>24888225.800000004</v>
      </c>
      <c r="D15" s="652">
        <f t="shared" si="2"/>
        <v>11518057.359999999</v>
      </c>
      <c r="E15" s="652">
        <f t="shared" si="2"/>
        <v>0</v>
      </c>
      <c r="F15" s="652">
        <f t="shared" si="2"/>
        <v>0</v>
      </c>
      <c r="G15" s="652">
        <f t="shared" si="2"/>
        <v>0</v>
      </c>
      <c r="H15" s="652">
        <f t="shared" si="2"/>
        <v>0</v>
      </c>
      <c r="I15" s="652">
        <f t="shared" si="2"/>
        <v>0</v>
      </c>
      <c r="J15" s="652">
        <f t="shared" si="2"/>
        <v>0</v>
      </c>
      <c r="K15" s="652">
        <f>SUM(K7:K14)</f>
        <v>24888225.800000004</v>
      </c>
      <c r="L15" s="650">
        <f>SUM(L7:L14)</f>
        <v>11518057.359999999</v>
      </c>
    </row>
    <row r="16" spans="1:12">
      <c r="A16" s="152"/>
      <c r="B16" s="157"/>
      <c r="C16" s="605"/>
      <c r="D16" s="605"/>
      <c r="E16" s="605"/>
      <c r="F16" s="605"/>
      <c r="G16" s="605"/>
      <c r="H16" s="605"/>
      <c r="I16" s="379"/>
      <c r="J16" s="558"/>
      <c r="K16" s="379"/>
      <c r="L16" s="649"/>
    </row>
    <row r="17" spans="1:12" ht="20.399999999999999">
      <c r="A17" s="15" t="s">
        <v>7</v>
      </c>
      <c r="B17" s="360"/>
      <c r="C17" s="605"/>
      <c r="D17" s="605"/>
      <c r="E17" s="605"/>
      <c r="F17" s="605"/>
      <c r="G17" s="605"/>
      <c r="H17" s="605"/>
      <c r="I17" s="379"/>
      <c r="J17" s="558"/>
      <c r="K17" s="379"/>
      <c r="L17" s="649"/>
    </row>
    <row r="18" spans="1:12">
      <c r="A18" s="156" t="s">
        <v>48</v>
      </c>
      <c r="B18" s="482">
        <f>'COMPO NOTES 1'!A408</f>
        <v>35</v>
      </c>
      <c r="C18" s="591">
        <f>'COMPO NOTES 1'!D416</f>
        <v>8197674.1599999992</v>
      </c>
      <c r="D18" s="591">
        <f>'COMPO NOTES 1'!E416</f>
        <v>6926059.6599999992</v>
      </c>
      <c r="E18" s="591"/>
      <c r="F18" s="591"/>
      <c r="G18" s="591"/>
      <c r="H18" s="591"/>
      <c r="I18" s="591"/>
      <c r="J18" s="591"/>
      <c r="K18" s="591">
        <f t="shared" ref="K18" si="3">C18+E18+G18-I18</f>
        <v>8197674.1599999992</v>
      </c>
      <c r="L18" s="702">
        <f t="shared" ref="L18" si="4">D18+F18+H18-J18</f>
        <v>6926059.6599999992</v>
      </c>
    </row>
    <row r="19" spans="1:12">
      <c r="A19" s="156" t="s">
        <v>141</v>
      </c>
      <c r="B19" s="482">
        <f>'COMPO NOTES 1'!A419</f>
        <v>36</v>
      </c>
      <c r="C19" s="591">
        <f>'COMPO NOTES 1'!D432</f>
        <v>2653594.8899999997</v>
      </c>
      <c r="D19" s="591">
        <f>'COMPO NOTES 1'!E432</f>
        <v>2422655.06</v>
      </c>
      <c r="E19" s="591"/>
      <c r="F19" s="591"/>
      <c r="G19" s="591"/>
      <c r="H19" s="591"/>
      <c r="I19" s="591"/>
      <c r="J19" s="591"/>
      <c r="K19" s="591">
        <f t="shared" ref="K19:K30" si="5">C19+E19+G19-I19</f>
        <v>2653594.8899999997</v>
      </c>
      <c r="L19" s="702">
        <f t="shared" ref="L19:L30" si="6">D19+F19+H19-J19</f>
        <v>2422655.06</v>
      </c>
    </row>
    <row r="20" spans="1:12">
      <c r="A20" s="156" t="s">
        <v>54</v>
      </c>
      <c r="B20" s="482">
        <f>'COMPO NOTES 1'!A434</f>
        <v>37</v>
      </c>
      <c r="C20" s="591">
        <f>'COMPO NOTES 1'!D437</f>
        <v>10786892.629999999</v>
      </c>
      <c r="D20" s="591">
        <f>'COMPO NOTES 1'!E437</f>
        <v>2520837.5499999998</v>
      </c>
      <c r="E20" s="591"/>
      <c r="F20" s="591"/>
      <c r="G20" s="591"/>
      <c r="H20" s="591"/>
      <c r="I20" s="591"/>
      <c r="J20" s="591"/>
      <c r="K20" s="591">
        <f t="shared" si="5"/>
        <v>10786892.629999999</v>
      </c>
      <c r="L20" s="702">
        <f t="shared" si="6"/>
        <v>2520837.5499999998</v>
      </c>
    </row>
    <row r="21" spans="1:12">
      <c r="A21" s="156" t="s">
        <v>664</v>
      </c>
      <c r="B21" s="482">
        <f>'COMPO NOTES 1'!A439</f>
        <v>38</v>
      </c>
      <c r="C21" s="591">
        <f>'COMPO NOTES 1'!D442</f>
        <v>0</v>
      </c>
      <c r="D21" s="591">
        <f>'COMPO NOTES 1'!E442</f>
        <v>0</v>
      </c>
      <c r="E21" s="591"/>
      <c r="F21" s="591"/>
      <c r="G21" s="591"/>
      <c r="H21" s="591"/>
      <c r="I21" s="591"/>
      <c r="J21" s="591"/>
      <c r="K21" s="591">
        <f t="shared" si="5"/>
        <v>0</v>
      </c>
      <c r="L21" s="702">
        <f t="shared" si="6"/>
        <v>0</v>
      </c>
    </row>
    <row r="22" spans="1:12">
      <c r="A22" s="156" t="s">
        <v>89</v>
      </c>
      <c r="B22" s="482">
        <f>'COMPO NOTES 1'!A445</f>
        <v>39</v>
      </c>
      <c r="C22" s="810">
        <f>'COMPO NOTES 1'!D450</f>
        <v>0</v>
      </c>
      <c r="D22" s="810">
        <f>'COMPO NOTES 1'!E450</f>
        <v>0</v>
      </c>
      <c r="E22" s="810"/>
      <c r="F22" s="810"/>
      <c r="G22" s="810"/>
      <c r="H22" s="810"/>
      <c r="I22" s="810"/>
      <c r="J22" s="810"/>
      <c r="K22" s="810">
        <f t="shared" si="5"/>
        <v>0</v>
      </c>
      <c r="L22" s="816">
        <f t="shared" si="6"/>
        <v>0</v>
      </c>
    </row>
    <row r="23" spans="1:12">
      <c r="A23" s="156" t="s">
        <v>49</v>
      </c>
      <c r="B23" s="482">
        <f>'COMPO NOTES 1'!A454</f>
        <v>40</v>
      </c>
      <c r="C23" s="810">
        <f>'COMPO NOTES 1'!D458</f>
        <v>21351.4</v>
      </c>
      <c r="D23" s="810">
        <f>'COMPO NOTES 1'!E458</f>
        <v>32727.78</v>
      </c>
      <c r="E23" s="810"/>
      <c r="F23" s="810"/>
      <c r="G23" s="810"/>
      <c r="H23" s="810"/>
      <c r="I23" s="810"/>
      <c r="J23" s="810"/>
      <c r="K23" s="810">
        <f t="shared" si="5"/>
        <v>21351.4</v>
      </c>
      <c r="L23" s="816">
        <f t="shared" si="6"/>
        <v>32727.78</v>
      </c>
    </row>
    <row r="24" spans="1:12">
      <c r="A24" s="156" t="s">
        <v>647</v>
      </c>
      <c r="B24" s="482">
        <f>'COMPO NOTES 1'!A460</f>
        <v>41</v>
      </c>
      <c r="C24" s="810">
        <f>'COMPO NOTES 1'!D476</f>
        <v>3087824.84</v>
      </c>
      <c r="D24" s="810">
        <f>'COMPO NOTES 1'!E476</f>
        <v>968872.62</v>
      </c>
      <c r="E24" s="810"/>
      <c r="F24" s="810"/>
      <c r="G24" s="810"/>
      <c r="H24" s="810"/>
      <c r="I24" s="810"/>
      <c r="J24" s="810"/>
      <c r="K24" s="810">
        <f t="shared" si="5"/>
        <v>3087824.84</v>
      </c>
      <c r="L24" s="816">
        <f t="shared" si="6"/>
        <v>968872.62</v>
      </c>
    </row>
    <row r="25" spans="1:12" s="5" customFormat="1">
      <c r="A25" s="156" t="s">
        <v>736</v>
      </c>
      <c r="B25" s="482">
        <f>'COMPO NOTES 1'!A478</f>
        <v>42</v>
      </c>
      <c r="C25" s="810">
        <f>'COMPO NOTES 1'!D481</f>
        <v>0</v>
      </c>
      <c r="D25" s="810">
        <f>'COMPO NOTES 1'!E481</f>
        <v>0</v>
      </c>
      <c r="E25" s="810"/>
      <c r="F25" s="810"/>
      <c r="G25" s="810"/>
      <c r="H25" s="810"/>
      <c r="I25" s="810"/>
      <c r="J25" s="810"/>
      <c r="K25" s="810">
        <f t="shared" si="5"/>
        <v>0</v>
      </c>
      <c r="L25" s="816">
        <f t="shared" si="6"/>
        <v>0</v>
      </c>
    </row>
    <row r="26" spans="1:12">
      <c r="A26" s="156" t="s">
        <v>55</v>
      </c>
      <c r="B26" s="482">
        <f>'COMPO NOTES 1'!A483</f>
        <v>43</v>
      </c>
      <c r="C26" s="810">
        <f>'COMPO NOTES 1'!D486</f>
        <v>0</v>
      </c>
      <c r="D26" s="810">
        <f>'COMPO NOTES 1'!E486</f>
        <v>0</v>
      </c>
      <c r="E26" s="810"/>
      <c r="F26" s="810"/>
      <c r="G26" s="810"/>
      <c r="H26" s="810"/>
      <c r="I26" s="810"/>
      <c r="J26" s="810"/>
      <c r="K26" s="810">
        <f t="shared" si="5"/>
        <v>0</v>
      </c>
      <c r="L26" s="816">
        <f t="shared" si="6"/>
        <v>0</v>
      </c>
    </row>
    <row r="27" spans="1:12">
      <c r="A27" s="156" t="s">
        <v>91</v>
      </c>
      <c r="B27" s="482">
        <f>'COMPO NOTES 1'!A488</f>
        <v>44</v>
      </c>
      <c r="C27" s="810">
        <f>'COMPO NOTES 1'!D492</f>
        <v>0</v>
      </c>
      <c r="D27" s="810">
        <f>'COMPO NOTES 1'!E492</f>
        <v>0</v>
      </c>
      <c r="E27" s="810"/>
      <c r="F27" s="810"/>
      <c r="G27" s="810"/>
      <c r="H27" s="810"/>
      <c r="I27" s="810"/>
      <c r="J27" s="810"/>
      <c r="K27" s="810">
        <f t="shared" si="5"/>
        <v>0</v>
      </c>
      <c r="L27" s="816">
        <f t="shared" si="6"/>
        <v>0</v>
      </c>
    </row>
    <row r="28" spans="1:12">
      <c r="A28" s="156" t="s">
        <v>732</v>
      </c>
      <c r="B28" s="482">
        <f>'COMPO NOTES 1'!A494</f>
        <v>45</v>
      </c>
      <c r="C28" s="810">
        <f>'COMPO NOTES 1'!D497</f>
        <v>0</v>
      </c>
      <c r="D28" s="810">
        <f>'COMPO NOTES 1'!E497</f>
        <v>0</v>
      </c>
      <c r="E28" s="810"/>
      <c r="F28" s="810"/>
      <c r="G28" s="810"/>
      <c r="H28" s="810"/>
      <c r="I28" s="810"/>
      <c r="J28" s="810"/>
      <c r="K28" s="810">
        <f t="shared" si="5"/>
        <v>0</v>
      </c>
      <c r="L28" s="816">
        <f t="shared" si="6"/>
        <v>0</v>
      </c>
    </row>
    <row r="29" spans="1:12">
      <c r="A29" s="156" t="s">
        <v>1115</v>
      </c>
      <c r="B29" s="482">
        <f>'COMPO NOTES 1'!A499</f>
        <v>46</v>
      </c>
      <c r="C29" s="810">
        <f>'COMPO NOTES 1'!D504</f>
        <v>11288.77999999997</v>
      </c>
      <c r="D29" s="810">
        <f>'COMPO NOTES 1'!E504</f>
        <v>146581.45000000001</v>
      </c>
      <c r="E29" s="810"/>
      <c r="F29" s="810"/>
      <c r="G29" s="810"/>
      <c r="H29" s="810"/>
      <c r="I29" s="810"/>
      <c r="J29" s="810"/>
      <c r="K29" s="810">
        <f t="shared" si="5"/>
        <v>11288.77999999997</v>
      </c>
      <c r="L29" s="816">
        <f t="shared" si="6"/>
        <v>146581.45000000001</v>
      </c>
    </row>
    <row r="30" spans="1:12">
      <c r="A30" s="156" t="s">
        <v>45</v>
      </c>
      <c r="B30" s="482">
        <f>'COMPO NOTES 1'!A506</f>
        <v>47</v>
      </c>
      <c r="C30" s="810">
        <f>'COMPO NOTES 1'!D510</f>
        <v>0</v>
      </c>
      <c r="D30" s="810">
        <f>'COMPO NOTES 1'!E510</f>
        <v>0</v>
      </c>
      <c r="E30" s="810"/>
      <c r="F30" s="810"/>
      <c r="G30" s="810"/>
      <c r="H30" s="810"/>
      <c r="I30" s="810"/>
      <c r="J30" s="810"/>
      <c r="K30" s="810">
        <f t="shared" si="5"/>
        <v>0</v>
      </c>
      <c r="L30" s="816">
        <f t="shared" si="6"/>
        <v>0</v>
      </c>
    </row>
    <row r="31" spans="1:12">
      <c r="A31" s="151" t="s">
        <v>56</v>
      </c>
      <c r="B31" s="483"/>
      <c r="C31" s="868">
        <f t="shared" ref="C31:J31" si="7">SUM(C18:C30)</f>
        <v>24758626.699999999</v>
      </c>
      <c r="D31" s="868">
        <f t="shared" si="7"/>
        <v>13017734.119999997</v>
      </c>
      <c r="E31" s="868">
        <f t="shared" si="7"/>
        <v>0</v>
      </c>
      <c r="F31" s="868">
        <f t="shared" si="7"/>
        <v>0</v>
      </c>
      <c r="G31" s="868">
        <f t="shared" si="7"/>
        <v>0</v>
      </c>
      <c r="H31" s="868">
        <f t="shared" si="7"/>
        <v>0</v>
      </c>
      <c r="I31" s="868">
        <f t="shared" si="7"/>
        <v>0</v>
      </c>
      <c r="J31" s="868">
        <f t="shared" si="7"/>
        <v>0</v>
      </c>
      <c r="K31" s="868">
        <f>SUM(K18:K30)</f>
        <v>24758626.699999999</v>
      </c>
      <c r="L31" s="869">
        <f>SUM(L18:L30)</f>
        <v>13017734.119999997</v>
      </c>
    </row>
    <row r="32" spans="1:12">
      <c r="A32" s="152"/>
      <c r="B32" s="157"/>
      <c r="C32" s="799"/>
      <c r="D32" s="799"/>
      <c r="E32" s="799"/>
      <c r="F32" s="799"/>
      <c r="G32" s="799"/>
      <c r="H32" s="799"/>
      <c r="I32" s="752"/>
      <c r="J32" s="760"/>
      <c r="K32" s="752"/>
      <c r="L32" s="870"/>
    </row>
    <row r="33" spans="1:12">
      <c r="A33" s="151" t="s">
        <v>23</v>
      </c>
      <c r="B33" s="383"/>
      <c r="C33" s="868">
        <f>C15-C31</f>
        <v>129599.10000000522</v>
      </c>
      <c r="D33" s="868">
        <f t="shared" ref="D33:L33" si="8">D15-D31</f>
        <v>-1499676.7599999979</v>
      </c>
      <c r="E33" s="868">
        <f t="shared" si="8"/>
        <v>0</v>
      </c>
      <c r="F33" s="868">
        <f t="shared" si="8"/>
        <v>0</v>
      </c>
      <c r="G33" s="868">
        <f t="shared" si="8"/>
        <v>0</v>
      </c>
      <c r="H33" s="868">
        <f t="shared" si="8"/>
        <v>0</v>
      </c>
      <c r="I33" s="868">
        <f t="shared" si="8"/>
        <v>0</v>
      </c>
      <c r="J33" s="868">
        <f t="shared" si="8"/>
        <v>0</v>
      </c>
      <c r="K33" s="868">
        <f t="shared" si="8"/>
        <v>129599.10000000522</v>
      </c>
      <c r="L33" s="871">
        <f t="shared" si="8"/>
        <v>-1499676.7599999979</v>
      </c>
    </row>
    <row r="34" spans="1:12">
      <c r="A34" s="155"/>
      <c r="B34" s="382"/>
      <c r="C34" s="752"/>
      <c r="D34" s="752"/>
      <c r="E34" s="752"/>
      <c r="F34" s="752"/>
      <c r="G34" s="752"/>
      <c r="H34" s="752"/>
      <c r="I34" s="752"/>
      <c r="J34" s="752"/>
      <c r="K34" s="752"/>
      <c r="L34" s="870"/>
    </row>
    <row r="35" spans="1:12">
      <c r="A35" s="155" t="s">
        <v>24</v>
      </c>
      <c r="B35" s="382"/>
      <c r="C35" s="752"/>
      <c r="D35" s="752"/>
      <c r="E35" s="752"/>
      <c r="F35" s="752"/>
      <c r="G35" s="752"/>
      <c r="H35" s="752"/>
      <c r="I35" s="752"/>
      <c r="J35" s="752"/>
      <c r="K35" s="752"/>
      <c r="L35" s="870"/>
    </row>
    <row r="36" spans="1:12">
      <c r="A36" s="155"/>
      <c r="B36" s="382"/>
      <c r="C36" s="752"/>
      <c r="D36" s="752"/>
      <c r="E36" s="752"/>
      <c r="F36" s="752"/>
      <c r="G36" s="752"/>
      <c r="H36" s="752"/>
      <c r="I36" s="752"/>
      <c r="J36" s="752"/>
      <c r="K36" s="752"/>
      <c r="L36" s="870"/>
    </row>
    <row r="37" spans="1:12" ht="14.4" thickBot="1">
      <c r="A37" s="471" t="s">
        <v>738</v>
      </c>
      <c r="B37" s="588"/>
      <c r="C37" s="872">
        <f>C33+C35</f>
        <v>129599.10000000522</v>
      </c>
      <c r="D37" s="872">
        <f t="shared" ref="D37:L37" si="9">D33+D35</f>
        <v>-1499676.7599999979</v>
      </c>
      <c r="E37" s="872">
        <f t="shared" si="9"/>
        <v>0</v>
      </c>
      <c r="F37" s="872">
        <f t="shared" si="9"/>
        <v>0</v>
      </c>
      <c r="G37" s="872">
        <f t="shared" si="9"/>
        <v>0</v>
      </c>
      <c r="H37" s="872">
        <f t="shared" si="9"/>
        <v>0</v>
      </c>
      <c r="I37" s="872">
        <f t="shared" si="9"/>
        <v>0</v>
      </c>
      <c r="J37" s="872">
        <f t="shared" si="9"/>
        <v>0</v>
      </c>
      <c r="K37" s="872">
        <f t="shared" si="9"/>
        <v>129599.10000000522</v>
      </c>
      <c r="L37" s="872">
        <f t="shared" si="9"/>
        <v>-1499676.7599999979</v>
      </c>
    </row>
    <row r="38" spans="1:12"/>
    <row r="39" spans="1:12"/>
    <row r="40" spans="1:12"/>
    <row r="41" spans="1:12"/>
    <row r="42" spans="1:12"/>
    <row r="43" spans="1:12"/>
    <row r="44" spans="1:12"/>
    <row r="45" spans="1:12"/>
    <row r="46" spans="1:12"/>
    <row r="47" spans="1:12"/>
    <row r="48" spans="1:1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sheetData>
  <mergeCells count="5">
    <mergeCell ref="C3:D3"/>
    <mergeCell ref="E3:F3"/>
    <mergeCell ref="I3:J3"/>
    <mergeCell ref="K3:L3"/>
    <mergeCell ref="G3:H3"/>
  </mergeCells>
  <pageMargins left="0.28999999999999998" right="0.35" top="0.75" bottom="0.75" header="0.3" footer="0.3"/>
  <pageSetup paperSize="9" scale="73" firstPageNumber="34" fitToHeight="0" orientation="landscape" useFirstPageNumber="1" r:id="rId1"/>
  <headerFoot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pageSetUpPr fitToPage="1"/>
  </sheetPr>
  <dimension ref="A1:K37"/>
  <sheetViews>
    <sheetView showGridLines="0" view="pageBreakPreview" zoomScaleNormal="100" zoomScaleSheetLayoutView="100" workbookViewId="0">
      <pane ySplit="6" topLeftCell="A7" activePane="bottomLeft" state="frozen"/>
      <selection pane="bottomLeft" activeCell="G25" sqref="G25"/>
    </sheetView>
  </sheetViews>
  <sheetFormatPr defaultColWidth="8.88671875" defaultRowHeight="14.4"/>
  <cols>
    <col min="1" max="1" width="41.5546875" style="3" bestFit="1" customWidth="1"/>
    <col min="2" max="3" width="15.44140625" style="3" customWidth="1"/>
    <col min="4" max="4" width="10" style="3" customWidth="1"/>
    <col min="5" max="5" width="7.5546875" style="3" customWidth="1"/>
    <col min="6" max="6" width="11.5546875" style="3" customWidth="1"/>
    <col min="7" max="8" width="9.88671875" style="3" customWidth="1"/>
    <col min="9" max="9" width="8.5546875" style="3" customWidth="1"/>
    <col min="10" max="10" width="13.33203125" style="3" bestFit="1" customWidth="1"/>
    <col min="11" max="11" width="15" style="3" customWidth="1"/>
    <col min="12" max="16384" width="8.88671875" style="3"/>
  </cols>
  <sheetData>
    <row r="1" spans="1:11" ht="22.8">
      <c r="A1" s="1288" t="str">
        <f>REPA!A1</f>
        <v>ASOKORE MAMPONG MUNICIPAL ASSEMBLY</v>
      </c>
      <c r="B1" s="1288"/>
      <c r="C1" s="1288"/>
      <c r="D1" s="1288"/>
      <c r="E1" s="1288"/>
      <c r="F1" s="1288"/>
      <c r="G1" s="1288"/>
      <c r="H1" s="1288"/>
      <c r="I1" s="1288"/>
      <c r="J1" s="1288"/>
      <c r="K1" s="1288"/>
    </row>
    <row r="2" spans="1:11" ht="22.8">
      <c r="A2" s="1288" t="s">
        <v>1335</v>
      </c>
      <c r="B2" s="1288"/>
      <c r="C2" s="1288"/>
      <c r="D2" s="1288"/>
      <c r="E2" s="1288"/>
      <c r="F2" s="1288"/>
      <c r="G2" s="1288"/>
      <c r="H2" s="1288"/>
      <c r="I2" s="1288"/>
      <c r="J2" s="1288"/>
      <c r="K2" s="1288"/>
    </row>
    <row r="3" spans="1:11" ht="23.4" thickBot="1">
      <c r="A3" s="1288" t="s">
        <v>1482</v>
      </c>
      <c r="B3" s="1288"/>
      <c r="C3" s="1288"/>
      <c r="D3" s="1288"/>
      <c r="E3" s="1288"/>
      <c r="F3" s="1288"/>
      <c r="G3" s="1288"/>
      <c r="H3" s="1288"/>
      <c r="I3" s="1288"/>
      <c r="J3" s="1288"/>
      <c r="K3" s="1288"/>
    </row>
    <row r="4" spans="1:11" s="4" customFormat="1" ht="13.5" customHeight="1">
      <c r="A4" s="145"/>
      <c r="B4" s="1323" t="s">
        <v>1278</v>
      </c>
      <c r="C4" s="1324"/>
      <c r="D4" s="1323" t="s">
        <v>1328</v>
      </c>
      <c r="E4" s="1324"/>
      <c r="F4" s="1323" t="s">
        <v>1329</v>
      </c>
      <c r="G4" s="1324"/>
      <c r="H4" s="1325" t="s">
        <v>993</v>
      </c>
      <c r="I4" s="1326"/>
      <c r="J4" s="1325" t="s">
        <v>1279</v>
      </c>
      <c r="K4" s="1327"/>
    </row>
    <row r="5" spans="1:11" s="4" customFormat="1" ht="13.5" customHeight="1">
      <c r="A5" s="146"/>
      <c r="B5" s="375">
        <v>2024</v>
      </c>
      <c r="C5" s="375">
        <v>2023</v>
      </c>
      <c r="D5" s="375">
        <v>2024</v>
      </c>
      <c r="E5" s="375">
        <v>2023</v>
      </c>
      <c r="F5" s="375">
        <v>2024</v>
      </c>
      <c r="G5" s="375">
        <v>2023</v>
      </c>
      <c r="H5" s="375">
        <v>2024</v>
      </c>
      <c r="I5" s="375">
        <v>2023</v>
      </c>
      <c r="J5" s="375">
        <v>2024</v>
      </c>
      <c r="K5" s="376">
        <v>2023</v>
      </c>
    </row>
    <row r="6" spans="1:11" s="475" customFormat="1" ht="15.75" customHeight="1" thickBot="1">
      <c r="A6" s="400" t="s">
        <v>128</v>
      </c>
      <c r="B6" s="377" t="s">
        <v>77</v>
      </c>
      <c r="C6" s="377" t="s">
        <v>77</v>
      </c>
      <c r="D6" s="377" t="s">
        <v>77</v>
      </c>
      <c r="E6" s="377" t="s">
        <v>77</v>
      </c>
      <c r="F6" s="377" t="s">
        <v>77</v>
      </c>
      <c r="G6" s="377" t="s">
        <v>77</v>
      </c>
      <c r="H6" s="377" t="s">
        <v>77</v>
      </c>
      <c r="I6" s="377" t="s">
        <v>77</v>
      </c>
      <c r="J6" s="377" t="s">
        <v>77</v>
      </c>
      <c r="K6" s="378" t="s">
        <v>77</v>
      </c>
    </row>
    <row r="7" spans="1:11" ht="13.65" customHeight="1">
      <c r="A7" s="579" t="s">
        <v>673</v>
      </c>
      <c r="K7" s="580"/>
    </row>
    <row r="8" spans="1:11" ht="13.65" customHeight="1">
      <c r="A8" s="581" t="s">
        <v>674</v>
      </c>
      <c r="B8" s="763">
        <f>SCE!B8</f>
        <v>35437019.579999998</v>
      </c>
      <c r="C8" s="763">
        <f>SCE!C8</f>
        <v>0</v>
      </c>
      <c r="D8" s="763"/>
      <c r="E8" s="763"/>
      <c r="F8" s="763"/>
      <c r="G8" s="763"/>
      <c r="H8" s="763"/>
      <c r="I8" s="763"/>
      <c r="J8" s="763">
        <f>B8+D8+F8-H8</f>
        <v>35437019.579999998</v>
      </c>
      <c r="K8" s="763">
        <f>C8+E8+G8-I8</f>
        <v>0</v>
      </c>
    </row>
    <row r="9" spans="1:11" ht="13.65" customHeight="1">
      <c r="A9" s="581" t="s">
        <v>1013</v>
      </c>
      <c r="B9" s="763">
        <f>SCE!B9</f>
        <v>0</v>
      </c>
      <c r="C9" s="763">
        <f>SCE!C9</f>
        <v>111902852.2</v>
      </c>
      <c r="D9" s="763"/>
      <c r="E9" s="763"/>
      <c r="F9" s="763"/>
      <c r="G9" s="763"/>
      <c r="H9" s="763"/>
      <c r="I9" s="763"/>
      <c r="J9" s="763">
        <f t="shared" ref="J9:J12" si="0">B9+D9+F9-H9</f>
        <v>0</v>
      </c>
      <c r="K9" s="763">
        <f t="shared" ref="K9:K12" si="1">C9+E9+G9-I9</f>
        <v>111902852.2</v>
      </c>
    </row>
    <row r="10" spans="1:11" ht="13.65" customHeight="1">
      <c r="A10" s="581" t="s">
        <v>1012</v>
      </c>
      <c r="B10" s="763">
        <f>SCE!B10</f>
        <v>0</v>
      </c>
      <c r="C10" s="763">
        <f>SCE!C10</f>
        <v>0</v>
      </c>
      <c r="D10" s="763"/>
      <c r="E10" s="763"/>
      <c r="F10" s="763"/>
      <c r="G10" s="763"/>
      <c r="H10" s="763"/>
      <c r="I10" s="763"/>
      <c r="J10" s="763">
        <f t="shared" si="0"/>
        <v>0</v>
      </c>
      <c r="K10" s="763">
        <f t="shared" si="1"/>
        <v>0</v>
      </c>
    </row>
    <row r="11" spans="1:11" ht="13.65" customHeight="1">
      <c r="A11" s="581" t="s">
        <v>1014</v>
      </c>
      <c r="B11" s="763">
        <f>SCE!B11</f>
        <v>0</v>
      </c>
      <c r="C11" s="763">
        <f>SCE!C11</f>
        <v>0</v>
      </c>
      <c r="D11" s="763"/>
      <c r="E11" s="763"/>
      <c r="F11" s="763"/>
      <c r="G11" s="763"/>
      <c r="H11" s="763"/>
      <c r="I11" s="763"/>
      <c r="J11" s="763">
        <f t="shared" si="0"/>
        <v>0</v>
      </c>
      <c r="K11" s="763">
        <f t="shared" si="1"/>
        <v>0</v>
      </c>
    </row>
    <row r="12" spans="1:11" ht="13.65" customHeight="1">
      <c r="A12" s="581" t="s">
        <v>1011</v>
      </c>
      <c r="B12" s="763">
        <f>SCE!B12</f>
        <v>0</v>
      </c>
      <c r="C12" s="763">
        <f>SCE!C12</f>
        <v>0</v>
      </c>
      <c r="D12" s="763"/>
      <c r="E12" s="763"/>
      <c r="F12" s="763"/>
      <c r="G12" s="763"/>
      <c r="H12" s="763"/>
      <c r="I12" s="763"/>
      <c r="J12" s="763">
        <f t="shared" si="0"/>
        <v>0</v>
      </c>
      <c r="K12" s="763">
        <f t="shared" si="1"/>
        <v>0</v>
      </c>
    </row>
    <row r="13" spans="1:11" ht="8.4" customHeight="1">
      <c r="A13" s="581"/>
      <c r="B13" s="763"/>
      <c r="C13" s="763"/>
      <c r="D13" s="763"/>
      <c r="E13" s="763"/>
      <c r="F13" s="763"/>
      <c r="G13" s="763"/>
      <c r="H13" s="763"/>
      <c r="I13" s="763"/>
      <c r="J13" s="763"/>
      <c r="K13" s="763"/>
    </row>
    <row r="14" spans="1:11" ht="13.35" customHeight="1">
      <c r="A14" s="581" t="s">
        <v>675</v>
      </c>
      <c r="B14" s="763">
        <f t="shared" ref="B14:I14" si="2">SUM(B8:B13)</f>
        <v>35437019.579999998</v>
      </c>
      <c r="C14" s="763">
        <f t="shared" si="2"/>
        <v>111902852.2</v>
      </c>
      <c r="D14" s="763">
        <f t="shared" si="2"/>
        <v>0</v>
      </c>
      <c r="E14" s="763">
        <f t="shared" si="2"/>
        <v>0</v>
      </c>
      <c r="F14" s="763">
        <f t="shared" si="2"/>
        <v>0</v>
      </c>
      <c r="G14" s="763">
        <f t="shared" si="2"/>
        <v>0</v>
      </c>
      <c r="H14" s="763">
        <f t="shared" si="2"/>
        <v>0</v>
      </c>
      <c r="I14" s="763">
        <f t="shared" si="2"/>
        <v>0</v>
      </c>
      <c r="J14" s="763">
        <f>SUM(J8:J13)</f>
        <v>35437019.579999998</v>
      </c>
      <c r="K14" s="763">
        <f>SUM(K8:K13)</f>
        <v>111902852.2</v>
      </c>
    </row>
    <row r="15" spans="1:11" ht="13.35" customHeight="1">
      <c r="A15" s="582" t="s">
        <v>676</v>
      </c>
      <c r="B15" s="763"/>
      <c r="C15" s="763"/>
      <c r="D15" s="763"/>
      <c r="E15" s="763"/>
      <c r="F15" s="763"/>
      <c r="G15" s="763"/>
      <c r="H15" s="763"/>
      <c r="I15" s="763"/>
      <c r="J15" s="763"/>
      <c r="K15" s="873"/>
    </row>
    <row r="16" spans="1:11" ht="13.35" customHeight="1">
      <c r="A16" s="581" t="s">
        <v>677</v>
      </c>
      <c r="B16" s="763">
        <f>SCE!B15</f>
        <v>0</v>
      </c>
      <c r="C16" s="763">
        <f>SCE!C15</f>
        <v>0</v>
      </c>
      <c r="D16" s="763"/>
      <c r="E16" s="763"/>
      <c r="F16" s="763"/>
      <c r="G16" s="763"/>
      <c r="H16" s="763"/>
      <c r="I16" s="763"/>
      <c r="J16" s="763"/>
      <c r="K16" s="873"/>
    </row>
    <row r="17" spans="1:11" ht="13.35" customHeight="1">
      <c r="A17" s="581" t="s">
        <v>678</v>
      </c>
      <c r="B17" s="763">
        <f>SCE!B18</f>
        <v>0</v>
      </c>
      <c r="C17" s="763">
        <f>SCE!C18</f>
        <v>-4050465.71</v>
      </c>
      <c r="D17" s="763"/>
      <c r="E17" s="763"/>
      <c r="F17" s="763"/>
      <c r="G17" s="763"/>
      <c r="H17" s="763"/>
      <c r="I17" s="763"/>
      <c r="J17" s="763"/>
      <c r="K17" s="873"/>
    </row>
    <row r="18" spans="1:11" ht="13.35" customHeight="1">
      <c r="A18" s="582" t="s">
        <v>26</v>
      </c>
      <c r="B18" s="763">
        <f>SUM(B16:B17)</f>
        <v>0</v>
      </c>
      <c r="C18" s="763">
        <f t="shared" ref="C18:K18" si="3">SUM(C16:C17)</f>
        <v>-4050465.71</v>
      </c>
      <c r="D18" s="763">
        <f t="shared" si="3"/>
        <v>0</v>
      </c>
      <c r="E18" s="763">
        <f t="shared" si="3"/>
        <v>0</v>
      </c>
      <c r="F18" s="763">
        <f t="shared" si="3"/>
        <v>0</v>
      </c>
      <c r="G18" s="763">
        <f t="shared" si="3"/>
        <v>0</v>
      </c>
      <c r="H18" s="763">
        <f t="shared" si="3"/>
        <v>0</v>
      </c>
      <c r="I18" s="763">
        <f t="shared" si="3"/>
        <v>0</v>
      </c>
      <c r="J18" s="763">
        <f t="shared" si="3"/>
        <v>0</v>
      </c>
      <c r="K18" s="763">
        <f t="shared" si="3"/>
        <v>0</v>
      </c>
    </row>
    <row r="19" spans="1:11" ht="15.6">
      <c r="A19" s="583" t="s">
        <v>679</v>
      </c>
      <c r="B19" s="763">
        <f>B14+B18</f>
        <v>35437019.579999998</v>
      </c>
      <c r="C19" s="763">
        <f t="shared" ref="C19:K19" si="4">C14+C18</f>
        <v>107852386.49000001</v>
      </c>
      <c r="D19" s="763">
        <f t="shared" si="4"/>
        <v>0</v>
      </c>
      <c r="E19" s="763">
        <f t="shared" si="4"/>
        <v>0</v>
      </c>
      <c r="F19" s="763">
        <f t="shared" si="4"/>
        <v>0</v>
      </c>
      <c r="G19" s="763">
        <f t="shared" si="4"/>
        <v>0</v>
      </c>
      <c r="H19" s="763">
        <f t="shared" si="4"/>
        <v>0</v>
      </c>
      <c r="I19" s="763">
        <f t="shared" si="4"/>
        <v>0</v>
      </c>
      <c r="J19" s="763">
        <f t="shared" si="4"/>
        <v>35437019.579999998</v>
      </c>
      <c r="K19" s="763">
        <f t="shared" si="4"/>
        <v>111902852.2</v>
      </c>
    </row>
    <row r="20" spans="1:11" ht="6" customHeight="1">
      <c r="A20" s="583"/>
      <c r="B20" s="763"/>
      <c r="C20" s="763"/>
      <c r="D20" s="763"/>
      <c r="E20" s="763"/>
      <c r="F20" s="763"/>
      <c r="G20" s="763"/>
      <c r="H20" s="763"/>
      <c r="I20" s="763"/>
      <c r="J20" s="763"/>
      <c r="K20" s="873"/>
    </row>
    <row r="21" spans="1:11" ht="17.399999999999999">
      <c r="A21" s="579" t="s">
        <v>680</v>
      </c>
      <c r="B21" s="763"/>
      <c r="C21" s="763"/>
      <c r="D21" s="763"/>
      <c r="E21" s="763"/>
      <c r="F21" s="763"/>
      <c r="G21" s="763"/>
      <c r="H21" s="763"/>
      <c r="I21" s="763"/>
      <c r="J21" s="763"/>
      <c r="K21" s="873"/>
    </row>
    <row r="22" spans="1:11" ht="13.35" customHeight="1">
      <c r="A22" s="581" t="s">
        <v>132</v>
      </c>
      <c r="B22" s="763">
        <f>SCE!B23</f>
        <v>0</v>
      </c>
      <c r="C22" s="763">
        <f>SCE!C24</f>
        <v>-76064872.780000001</v>
      </c>
      <c r="D22" s="763"/>
      <c r="E22" s="763"/>
      <c r="F22" s="763"/>
      <c r="G22" s="763"/>
      <c r="H22" s="763"/>
      <c r="I22" s="763"/>
      <c r="J22" s="763">
        <f t="shared" ref="J22" si="5">B22+D22+F22-H22</f>
        <v>0</v>
      </c>
      <c r="K22" s="763">
        <f t="shared" ref="K22" si="6">C22+E22+G22-I22</f>
        <v>-76064872.780000001</v>
      </c>
    </row>
    <row r="23" spans="1:11" ht="13.35" customHeight="1">
      <c r="A23" s="581" t="s">
        <v>674</v>
      </c>
      <c r="B23" s="763">
        <f>SCE!B24</f>
        <v>0</v>
      </c>
      <c r="C23" s="763" t="e">
        <f>SCE!#REF!</f>
        <v>#REF!</v>
      </c>
      <c r="D23" s="763"/>
      <c r="E23" s="763"/>
      <c r="F23" s="763"/>
      <c r="G23" s="763"/>
      <c r="H23" s="763"/>
      <c r="I23" s="763"/>
      <c r="J23" s="763">
        <f t="shared" ref="J23:J28" si="7">B23+D23+F23-H23</f>
        <v>0</v>
      </c>
      <c r="K23" s="763" t="e">
        <f t="shared" ref="K23:K28" si="8">C23+E23+G23-I23</f>
        <v>#REF!</v>
      </c>
    </row>
    <row r="24" spans="1:11" ht="13.35" customHeight="1">
      <c r="A24" s="581" t="s">
        <v>1013</v>
      </c>
      <c r="B24" s="763">
        <f>SCE!B25</f>
        <v>0</v>
      </c>
      <c r="C24" s="763">
        <f>SCE!C25</f>
        <v>0</v>
      </c>
      <c r="D24" s="763"/>
      <c r="E24" s="763"/>
      <c r="F24" s="763"/>
      <c r="G24" s="763"/>
      <c r="H24" s="763"/>
      <c r="I24" s="763"/>
      <c r="J24" s="763">
        <f t="shared" si="7"/>
        <v>0</v>
      </c>
      <c r="K24" s="763">
        <f t="shared" si="8"/>
        <v>0</v>
      </c>
    </row>
    <row r="25" spans="1:11" ht="13.35" customHeight="1">
      <c r="A25" s="581" t="s">
        <v>1012</v>
      </c>
      <c r="B25" s="763">
        <f>SCE!B26</f>
        <v>0</v>
      </c>
      <c r="C25" s="763">
        <f>SCE!C26</f>
        <v>0</v>
      </c>
      <c r="D25" s="763"/>
      <c r="E25" s="763"/>
      <c r="F25" s="763"/>
      <c r="G25" s="763"/>
      <c r="H25" s="763"/>
      <c r="I25" s="763"/>
      <c r="J25" s="763">
        <f t="shared" si="7"/>
        <v>0</v>
      </c>
      <c r="K25" s="763">
        <f t="shared" si="8"/>
        <v>0</v>
      </c>
    </row>
    <row r="26" spans="1:11" ht="13.35" customHeight="1">
      <c r="A26" s="581" t="s">
        <v>1014</v>
      </c>
      <c r="B26" s="763">
        <f>SCE!B27</f>
        <v>760093.15121428668</v>
      </c>
      <c r="C26" s="763">
        <f>SCE!C27</f>
        <v>481255.31000000238</v>
      </c>
      <c r="D26" s="763"/>
      <c r="E26" s="763"/>
      <c r="F26" s="763"/>
      <c r="G26" s="763"/>
      <c r="H26" s="763"/>
      <c r="I26" s="763"/>
      <c r="J26" s="763">
        <f t="shared" si="7"/>
        <v>760093.15121428668</v>
      </c>
      <c r="K26" s="763">
        <f t="shared" si="8"/>
        <v>481255.31000000238</v>
      </c>
    </row>
    <row r="27" spans="1:11" ht="13.35" customHeight="1">
      <c r="A27" s="581" t="s">
        <v>1011</v>
      </c>
      <c r="B27" s="763">
        <f>SCE!B28</f>
        <v>760093.15121428668</v>
      </c>
      <c r="C27" s="763">
        <f>SCE!C28</f>
        <v>-75583617.469999999</v>
      </c>
      <c r="D27" s="763"/>
      <c r="E27" s="763"/>
      <c r="F27" s="763"/>
      <c r="G27" s="763"/>
      <c r="H27" s="763"/>
      <c r="I27" s="763"/>
      <c r="J27" s="763">
        <f t="shared" si="7"/>
        <v>760093.15121428668</v>
      </c>
      <c r="K27" s="763">
        <f t="shared" si="8"/>
        <v>-75583617.469999999</v>
      </c>
    </row>
    <row r="28" spans="1:11" ht="13.35" customHeight="1">
      <c r="A28" s="581" t="s">
        <v>681</v>
      </c>
      <c r="B28" s="763">
        <f>SCE!B29</f>
        <v>0</v>
      </c>
      <c r="C28" s="763">
        <f>SCE!C29</f>
        <v>0</v>
      </c>
      <c r="D28" s="763"/>
      <c r="E28" s="763"/>
      <c r="F28" s="763"/>
      <c r="G28" s="763"/>
      <c r="H28" s="763"/>
      <c r="I28" s="763"/>
      <c r="J28" s="763">
        <f t="shared" si="7"/>
        <v>0</v>
      </c>
      <c r="K28" s="763">
        <f t="shared" si="8"/>
        <v>0</v>
      </c>
    </row>
    <row r="29" spans="1:11" ht="15.6">
      <c r="A29" s="582" t="s">
        <v>26</v>
      </c>
      <c r="B29" s="763">
        <f t="shared" ref="B29:I29" si="9">SUM(B22:B28)</f>
        <v>1520186.3024285734</v>
      </c>
      <c r="C29" s="763" t="e">
        <f t="shared" si="9"/>
        <v>#REF!</v>
      </c>
      <c r="D29" s="763">
        <f t="shared" si="9"/>
        <v>0</v>
      </c>
      <c r="E29" s="763">
        <f t="shared" si="9"/>
        <v>0</v>
      </c>
      <c r="F29" s="763">
        <f t="shared" si="9"/>
        <v>0</v>
      </c>
      <c r="G29" s="763">
        <f t="shared" si="9"/>
        <v>0</v>
      </c>
      <c r="H29" s="763">
        <f t="shared" si="9"/>
        <v>0</v>
      </c>
      <c r="I29" s="763">
        <f t="shared" si="9"/>
        <v>0</v>
      </c>
      <c r="J29" s="763">
        <f>SUM(J22:J28)</f>
        <v>1520186.3024285734</v>
      </c>
      <c r="K29" s="873" t="e">
        <f>SUM(K22:K28)</f>
        <v>#REF!</v>
      </c>
    </row>
    <row r="30" spans="1:11" ht="10.35" customHeight="1">
      <c r="A30" s="583"/>
      <c r="B30" s="763"/>
      <c r="C30" s="763"/>
      <c r="D30" s="763"/>
      <c r="E30" s="763"/>
      <c r="F30" s="763"/>
      <c r="G30" s="763"/>
      <c r="H30" s="763"/>
      <c r="I30" s="763"/>
      <c r="J30" s="763"/>
      <c r="K30" s="873"/>
    </row>
    <row r="31" spans="1:11" ht="17.399999999999999">
      <c r="A31" s="579" t="s">
        <v>682</v>
      </c>
      <c r="B31" s="763"/>
      <c r="C31" s="763"/>
      <c r="D31" s="763"/>
      <c r="E31" s="763"/>
      <c r="F31" s="763"/>
      <c r="G31" s="763"/>
      <c r="H31" s="763"/>
      <c r="I31" s="763"/>
      <c r="J31" s="763"/>
      <c r="K31" s="873"/>
    </row>
    <row r="32" spans="1:11" ht="13.65" customHeight="1">
      <c r="A32" s="581" t="s">
        <v>1013</v>
      </c>
      <c r="B32" s="763">
        <f>SCE!B33</f>
        <v>0</v>
      </c>
      <c r="C32" s="763">
        <f>SCE!C33</f>
        <v>35837979.420000002</v>
      </c>
      <c r="D32" s="763"/>
      <c r="E32" s="763"/>
      <c r="F32" s="763"/>
      <c r="G32" s="763"/>
      <c r="H32" s="763"/>
      <c r="I32" s="763"/>
      <c r="J32" s="763"/>
      <c r="K32" s="873"/>
    </row>
    <row r="33" spans="1:11" ht="13.65" customHeight="1">
      <c r="A33" s="581" t="s">
        <v>1012</v>
      </c>
      <c r="B33" s="763">
        <f>SCE!B34</f>
        <v>0</v>
      </c>
      <c r="C33" s="763">
        <f>SCE!C34</f>
        <v>0</v>
      </c>
      <c r="D33" s="763"/>
      <c r="E33" s="763"/>
      <c r="F33" s="763"/>
      <c r="G33" s="763"/>
      <c r="H33" s="763"/>
      <c r="I33" s="763"/>
      <c r="J33" s="763"/>
      <c r="K33" s="873"/>
    </row>
    <row r="34" spans="1:11" ht="13.65" customHeight="1">
      <c r="A34" s="581" t="s">
        <v>1014</v>
      </c>
      <c r="B34" s="763">
        <f>SCE!B35</f>
        <v>0</v>
      </c>
      <c r="C34" s="763">
        <f>SCE!C35</f>
        <v>0</v>
      </c>
      <c r="D34" s="763"/>
      <c r="E34" s="763"/>
      <c r="F34" s="763"/>
      <c r="G34" s="763"/>
      <c r="H34" s="763"/>
      <c r="I34" s="763"/>
      <c r="J34" s="763"/>
      <c r="K34" s="873"/>
    </row>
    <row r="35" spans="1:11" ht="13.65" customHeight="1">
      <c r="A35" s="581" t="s">
        <v>1011</v>
      </c>
      <c r="B35" s="763">
        <f>SCE!B36</f>
        <v>45689755.689999998</v>
      </c>
      <c r="C35" s="763">
        <f>SCE!C36</f>
        <v>6235184.0899999999</v>
      </c>
      <c r="D35" s="763"/>
      <c r="E35" s="763"/>
      <c r="F35" s="763"/>
      <c r="G35" s="763"/>
      <c r="H35" s="763"/>
      <c r="I35" s="763"/>
      <c r="J35" s="763"/>
      <c r="K35" s="873"/>
    </row>
    <row r="36" spans="1:11" ht="13.65" customHeight="1">
      <c r="A36" s="581" t="s">
        <v>675</v>
      </c>
      <c r="B36" s="763">
        <f>SCE!B37</f>
        <v>45689755.689999998</v>
      </c>
      <c r="C36" s="763">
        <f>SCE!C37</f>
        <v>42073163.510000005</v>
      </c>
      <c r="D36" s="763"/>
      <c r="E36" s="763"/>
      <c r="F36" s="763"/>
      <c r="G36" s="763"/>
      <c r="H36" s="763"/>
      <c r="I36" s="763"/>
      <c r="J36" s="763"/>
      <c r="K36" s="873"/>
    </row>
    <row r="37" spans="1:11" ht="16.2" thickBot="1">
      <c r="A37" s="584" t="s">
        <v>26</v>
      </c>
      <c r="B37" s="874">
        <f>SUM(B32:B36)</f>
        <v>91379511.379999995</v>
      </c>
      <c r="C37" s="874">
        <f t="shared" ref="C37:K37" si="10">SUM(C32:C36)</f>
        <v>84146327.020000011</v>
      </c>
      <c r="D37" s="874">
        <f t="shared" si="10"/>
        <v>0</v>
      </c>
      <c r="E37" s="874">
        <f t="shared" si="10"/>
        <v>0</v>
      </c>
      <c r="F37" s="874">
        <f t="shared" si="10"/>
        <v>0</v>
      </c>
      <c r="G37" s="874">
        <f t="shared" si="10"/>
        <v>0</v>
      </c>
      <c r="H37" s="874">
        <f t="shared" si="10"/>
        <v>0</v>
      </c>
      <c r="I37" s="874">
        <f t="shared" si="10"/>
        <v>0</v>
      </c>
      <c r="J37" s="874">
        <f t="shared" si="10"/>
        <v>0</v>
      </c>
      <c r="K37" s="874">
        <f t="shared" si="10"/>
        <v>0</v>
      </c>
    </row>
  </sheetData>
  <mergeCells count="8">
    <mergeCell ref="A2:K2"/>
    <mergeCell ref="A3:K3"/>
    <mergeCell ref="A1:K1"/>
    <mergeCell ref="B4:C4"/>
    <mergeCell ref="D4:E4"/>
    <mergeCell ref="F4:G4"/>
    <mergeCell ref="H4:I4"/>
    <mergeCell ref="J4:K4"/>
  </mergeCells>
  <pageMargins left="0.35" right="0.39" top="0.75" bottom="0.75" header="0.3" footer="0.3"/>
  <pageSetup paperSize="9" scale="88" firstPageNumber="35" fitToHeight="0"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4825C-FAE9-4C56-A30F-76D118C6DA45}">
  <sheetPr>
    <tabColor rgb="FFFF0000"/>
  </sheetPr>
  <dimension ref="A1:D128"/>
  <sheetViews>
    <sheetView workbookViewId="0"/>
  </sheetViews>
  <sheetFormatPr defaultRowHeight="14.4"/>
  <cols>
    <col min="1" max="1" width="36.77734375" customWidth="1"/>
    <col min="2" max="2" width="22.109375" customWidth="1"/>
    <col min="3" max="3" width="23.88671875" customWidth="1"/>
    <col min="4" max="4" width="25.109375" customWidth="1"/>
  </cols>
  <sheetData>
    <row r="1" spans="1:3" ht="24.6">
      <c r="A1" s="1204"/>
    </row>
    <row r="2" spans="1:3" ht="32.4">
      <c r="A2" s="1205" t="s">
        <v>1633</v>
      </c>
    </row>
    <row r="3" spans="1:3" ht="32.4">
      <c r="A3" s="1205" t="s">
        <v>2620</v>
      </c>
    </row>
    <row r="4" spans="1:3" ht="32.4">
      <c r="A4" s="1205"/>
    </row>
    <row r="5" spans="1:3" ht="31.8">
      <c r="A5" s="1206" t="s">
        <v>2621</v>
      </c>
    </row>
    <row r="6" spans="1:3" ht="31.8">
      <c r="A6" s="1207">
        <v>45657</v>
      </c>
    </row>
    <row r="7" spans="1:3" ht="24.6">
      <c r="A7" s="1204"/>
    </row>
    <row r="8" spans="1:3" ht="24.6">
      <c r="A8" s="1204"/>
    </row>
    <row r="9" spans="1:3" ht="24.6">
      <c r="A9" s="1204"/>
    </row>
    <row r="10" spans="1:3" ht="24.6">
      <c r="A10" s="1204"/>
    </row>
    <row r="11" spans="1:3" ht="24.6">
      <c r="A11" s="1204"/>
    </row>
    <row r="12" spans="1:3" ht="24.6">
      <c r="A12" s="1204"/>
    </row>
    <row r="13" spans="1:3" ht="24.6">
      <c r="A13" s="1204"/>
    </row>
    <row r="14" spans="1:3" ht="24.6">
      <c r="A14" s="1204"/>
    </row>
    <row r="15" spans="1:3" ht="25.2" thickBot="1">
      <c r="A15" s="1204" t="s">
        <v>2622</v>
      </c>
    </row>
    <row r="16" spans="1:3" ht="15" thickBot="1">
      <c r="A16" s="1208"/>
      <c r="B16" s="1209" t="s">
        <v>2623</v>
      </c>
      <c r="C16" s="1209" t="s">
        <v>2624</v>
      </c>
    </row>
    <row r="17" spans="1:3" ht="15" thickBot="1">
      <c r="A17" s="1210">
        <v>1</v>
      </c>
      <c r="B17" s="1212" t="s">
        <v>2625</v>
      </c>
      <c r="C17" s="1212" t="s">
        <v>2626</v>
      </c>
    </row>
    <row r="18" spans="1:3" ht="43.8" thickBot="1">
      <c r="A18" s="1213">
        <v>2</v>
      </c>
      <c r="B18" s="1214" t="s">
        <v>2627</v>
      </c>
      <c r="C18" s="1214" t="s">
        <v>2628</v>
      </c>
    </row>
    <row r="19" spans="1:3" ht="15" thickBot="1">
      <c r="A19" s="1210">
        <v>3</v>
      </c>
      <c r="B19" s="1212" t="s">
        <v>2629</v>
      </c>
      <c r="C19" s="1212" t="s">
        <v>2630</v>
      </c>
    </row>
    <row r="20" spans="1:3" ht="15" thickBot="1">
      <c r="A20" s="1213">
        <v>4</v>
      </c>
      <c r="B20" s="1214" t="s">
        <v>2631</v>
      </c>
      <c r="C20" s="1214" t="s">
        <v>2632</v>
      </c>
    </row>
    <row r="21" spans="1:3" ht="15" thickBot="1">
      <c r="A21" s="1210">
        <v>5</v>
      </c>
      <c r="B21" s="1212" t="s">
        <v>2633</v>
      </c>
      <c r="C21" s="1211"/>
    </row>
    <row r="22" spans="1:3" ht="29.4" thickBot="1">
      <c r="A22" s="1213"/>
      <c r="B22" s="1215" t="s">
        <v>2634</v>
      </c>
      <c r="C22" s="1214">
        <v>1</v>
      </c>
    </row>
    <row r="23" spans="1:3" ht="43.8" thickBot="1">
      <c r="A23" s="1216"/>
      <c r="B23" s="1217" t="s">
        <v>2635</v>
      </c>
      <c r="C23" s="1212">
        <v>3</v>
      </c>
    </row>
    <row r="24" spans="1:3" ht="29.4" thickBot="1">
      <c r="A24" s="1213"/>
      <c r="B24" s="1215" t="s">
        <v>2636</v>
      </c>
      <c r="C24" s="1214">
        <v>5</v>
      </c>
    </row>
    <row r="25" spans="1:3" ht="43.8" thickBot="1">
      <c r="A25" s="1216"/>
      <c r="B25" s="1217" t="s">
        <v>2637</v>
      </c>
      <c r="C25" s="1212">
        <v>7</v>
      </c>
    </row>
    <row r="26" spans="1:3" ht="43.8" thickBot="1">
      <c r="A26" s="1213"/>
      <c r="B26" s="1215" t="s">
        <v>2638</v>
      </c>
      <c r="C26" s="1214">
        <v>9</v>
      </c>
    </row>
    <row r="27" spans="1:3" ht="58.2" thickBot="1">
      <c r="A27" s="1216"/>
      <c r="B27" s="1217" t="s">
        <v>2639</v>
      </c>
      <c r="C27" s="1212">
        <v>10</v>
      </c>
    </row>
    <row r="28" spans="1:3" ht="43.8" thickBot="1">
      <c r="A28" s="1213">
        <v>6</v>
      </c>
      <c r="B28" s="1214" t="s">
        <v>2640</v>
      </c>
      <c r="C28" s="1214">
        <v>13</v>
      </c>
    </row>
    <row r="29" spans="1:3">
      <c r="A29" s="278"/>
    </row>
    <row r="30" spans="1:3">
      <c r="A30" s="278"/>
    </row>
    <row r="31" spans="1:3">
      <c r="A31" s="278"/>
    </row>
    <row r="32" spans="1:3">
      <c r="A32" s="278"/>
    </row>
    <row r="33" spans="1:4">
      <c r="A33" s="278"/>
    </row>
    <row r="34" spans="1:4">
      <c r="A34" s="278"/>
    </row>
    <row r="35" spans="1:4">
      <c r="A35" s="278"/>
    </row>
    <row r="36" spans="1:4">
      <c r="A36" s="278"/>
    </row>
    <row r="37" spans="1:4">
      <c r="A37" s="278"/>
    </row>
    <row r="38" spans="1:4">
      <c r="A38" s="278"/>
    </row>
    <row r="39" spans="1:4" ht="25.2">
      <c r="A39" s="1218" t="s">
        <v>2641</v>
      </c>
    </row>
    <row r="40" spans="1:4" ht="31.2">
      <c r="A40" s="1220" t="s">
        <v>2642</v>
      </c>
      <c r="B40" s="1281" t="s">
        <v>2643</v>
      </c>
      <c r="C40" s="1281"/>
      <c r="D40" s="1221"/>
    </row>
    <row r="41" spans="1:4" ht="15.6">
      <c r="A41" s="1220"/>
      <c r="B41" s="1281"/>
      <c r="C41" s="1281"/>
      <c r="D41" s="1221"/>
    </row>
    <row r="42" spans="1:4" ht="15.6">
      <c r="A42" s="1220"/>
      <c r="B42" s="1281"/>
      <c r="C42" s="1281"/>
      <c r="D42" s="1221"/>
    </row>
    <row r="43" spans="1:4" ht="15.6">
      <c r="A43" s="1220"/>
      <c r="B43" s="1281"/>
      <c r="C43" s="1281"/>
      <c r="D43" s="1222"/>
    </row>
    <row r="44" spans="1:4" ht="15.6">
      <c r="A44" s="1220" t="s">
        <v>2644</v>
      </c>
      <c r="B44" s="1284" t="s">
        <v>1633</v>
      </c>
      <c r="C44" s="1284"/>
      <c r="D44" s="1222"/>
    </row>
    <row r="45" spans="1:4" ht="31.2">
      <c r="A45" s="1220"/>
      <c r="B45" s="1284" t="s">
        <v>2645</v>
      </c>
      <c r="C45" s="1284"/>
      <c r="D45" s="1222" t="s">
        <v>2646</v>
      </c>
    </row>
    <row r="46" spans="1:4" ht="31.2">
      <c r="A46" s="1220"/>
      <c r="B46" s="1284" t="s">
        <v>2647</v>
      </c>
      <c r="C46" s="1284"/>
      <c r="D46" s="1222" t="s">
        <v>2648</v>
      </c>
    </row>
    <row r="47" spans="1:4" ht="46.8">
      <c r="A47" s="1220"/>
      <c r="B47" s="1284" t="s">
        <v>2649</v>
      </c>
      <c r="C47" s="1284"/>
      <c r="D47" s="1222" t="s">
        <v>2650</v>
      </c>
    </row>
    <row r="48" spans="1:4" ht="31.2">
      <c r="A48" s="1220"/>
      <c r="B48" s="1284" t="s">
        <v>2651</v>
      </c>
      <c r="C48" s="1284"/>
      <c r="D48" s="1222" t="s">
        <v>2652</v>
      </c>
    </row>
    <row r="49" spans="1:4" ht="31.2">
      <c r="A49" s="1220"/>
      <c r="B49" s="1284" t="s">
        <v>2653</v>
      </c>
      <c r="C49" s="1284"/>
      <c r="D49" s="1222" t="s">
        <v>2654</v>
      </c>
    </row>
    <row r="50" spans="1:4" ht="46.8" customHeight="1">
      <c r="A50" s="1220"/>
      <c r="B50" s="1284" t="s">
        <v>2655</v>
      </c>
      <c r="C50" s="1284"/>
      <c r="D50" s="1222" t="s">
        <v>2656</v>
      </c>
    </row>
    <row r="51" spans="1:4" ht="15.6">
      <c r="A51" s="1220"/>
      <c r="B51" s="1284" t="s">
        <v>2657</v>
      </c>
      <c r="C51" s="1284"/>
      <c r="D51" s="1221" t="s">
        <v>2658</v>
      </c>
    </row>
    <row r="52" spans="1:4" ht="15.6">
      <c r="A52" s="1220"/>
      <c r="B52" s="1281" t="s">
        <v>2659</v>
      </c>
      <c r="C52" s="1281"/>
      <c r="D52" s="1221" t="s">
        <v>2660</v>
      </c>
    </row>
    <row r="53" spans="1:4" ht="15.6">
      <c r="A53" s="1220"/>
      <c r="B53" s="1281"/>
      <c r="C53" s="1281"/>
      <c r="D53" s="1221"/>
    </row>
    <row r="54" spans="1:4" ht="15.6">
      <c r="A54" s="1220"/>
      <c r="B54" s="1281"/>
      <c r="C54" s="1281"/>
      <c r="D54" s="1221"/>
    </row>
    <row r="55" spans="1:4" ht="366" customHeight="1">
      <c r="A55" s="1220" t="s">
        <v>2661</v>
      </c>
      <c r="B55" s="1286" t="s">
        <v>2663</v>
      </c>
      <c r="C55" s="1286"/>
      <c r="D55" s="1286"/>
    </row>
    <row r="56" spans="1:4" ht="202.8" customHeight="1">
      <c r="A56" s="1220" t="s">
        <v>2662</v>
      </c>
      <c r="B56" s="1286" t="s">
        <v>2664</v>
      </c>
      <c r="C56" s="1286"/>
      <c r="D56" s="1286"/>
    </row>
    <row r="57" spans="1:4" ht="109.2" customHeight="1">
      <c r="A57" s="1220" t="s">
        <v>2665</v>
      </c>
      <c r="B57" s="1286" t="s">
        <v>2666</v>
      </c>
      <c r="C57" s="1286"/>
      <c r="D57" s="1286"/>
    </row>
    <row r="58" spans="1:4" ht="15.6">
      <c r="A58" s="1220"/>
      <c r="B58" s="1221"/>
      <c r="C58" s="1281"/>
      <c r="D58" s="1281"/>
    </row>
    <row r="59" spans="1:4" ht="31.2" customHeight="1">
      <c r="A59" s="1220" t="s">
        <v>2667</v>
      </c>
      <c r="B59" s="1284" t="s">
        <v>2668</v>
      </c>
      <c r="C59" s="1284"/>
      <c r="D59" s="1284"/>
    </row>
    <row r="60" spans="1:4" ht="15.6" customHeight="1">
      <c r="A60" s="1220"/>
      <c r="B60" s="1284" t="s">
        <v>2669</v>
      </c>
      <c r="C60" s="1284"/>
      <c r="D60" s="1284"/>
    </row>
    <row r="61" spans="1:4" ht="15.6" customHeight="1">
      <c r="A61" s="1220"/>
      <c r="B61" s="1284" t="s">
        <v>2670</v>
      </c>
      <c r="C61" s="1284"/>
      <c r="D61" s="1284"/>
    </row>
    <row r="62" spans="1:4" ht="15.6" customHeight="1">
      <c r="A62" s="1220"/>
      <c r="B62" s="1284" t="s">
        <v>2671</v>
      </c>
      <c r="C62" s="1284"/>
      <c r="D62" s="1284"/>
    </row>
    <row r="63" spans="1:4" ht="15.6">
      <c r="A63" s="1222"/>
      <c r="B63" s="1222"/>
      <c r="C63" s="1284"/>
      <c r="D63" s="1284"/>
    </row>
    <row r="64" spans="1:4" ht="15.6">
      <c r="A64" s="1220" t="s">
        <v>2672</v>
      </c>
      <c r="B64" s="1284" t="s">
        <v>2673</v>
      </c>
      <c r="C64" s="1284"/>
      <c r="D64" s="1284"/>
    </row>
    <row r="65" spans="1:4" ht="15.6">
      <c r="A65" s="1222"/>
      <c r="B65" s="1222"/>
      <c r="C65" s="1284"/>
      <c r="D65" s="1284"/>
    </row>
    <row r="66" spans="1:4" ht="15.6" customHeight="1">
      <c r="A66" s="1285" t="s">
        <v>2674</v>
      </c>
      <c r="B66" s="1284" t="s">
        <v>80</v>
      </c>
      <c r="C66" s="1284"/>
      <c r="D66" s="1284"/>
    </row>
    <row r="67" spans="1:4" ht="15.6" customHeight="1">
      <c r="A67" s="1285"/>
      <c r="B67" s="1284" t="s">
        <v>2675</v>
      </c>
      <c r="C67" s="1284"/>
      <c r="D67" s="1284"/>
    </row>
    <row r="68" spans="1:4" ht="15.6" customHeight="1">
      <c r="A68" s="1285"/>
      <c r="B68" s="1284" t="s">
        <v>2676</v>
      </c>
      <c r="C68" s="1284"/>
      <c r="D68" s="1284"/>
    </row>
    <row r="69" spans="1:4" ht="31.2" customHeight="1">
      <c r="A69" s="1285"/>
      <c r="B69" s="1284" t="s">
        <v>182</v>
      </c>
      <c r="C69" s="1284"/>
      <c r="D69" s="1284"/>
    </row>
    <row r="70" spans="1:4" ht="15.6" customHeight="1">
      <c r="A70" s="1285"/>
      <c r="B70" s="1284" t="s">
        <v>2677</v>
      </c>
      <c r="C70" s="1284"/>
      <c r="D70" s="1284"/>
    </row>
    <row r="71" spans="1:4" ht="31.2" customHeight="1">
      <c r="A71" s="1285"/>
      <c r="B71" s="1284" t="s">
        <v>2678</v>
      </c>
      <c r="C71" s="1284"/>
      <c r="D71" s="1284"/>
    </row>
    <row r="72" spans="1:4">
      <c r="A72" s="1219"/>
      <c r="B72" s="1219"/>
      <c r="C72" s="1219"/>
      <c r="D72" s="1219"/>
    </row>
    <row r="73" spans="1:4">
      <c r="A73" s="1223"/>
    </row>
    <row r="74" spans="1:4">
      <c r="A74" s="1223"/>
    </row>
    <row r="75" spans="1:4">
      <c r="A75" s="1223"/>
    </row>
    <row r="76" spans="1:4">
      <c r="A76" s="1223"/>
    </row>
    <row r="77" spans="1:4">
      <c r="A77" s="1223"/>
    </row>
    <row r="78" spans="1:4">
      <c r="A78" s="1223"/>
    </row>
    <row r="79" spans="1:4">
      <c r="A79" s="1223"/>
    </row>
    <row r="80" spans="1:4">
      <c r="A80" s="1223"/>
    </row>
    <row r="81" spans="1:1">
      <c r="A81" s="1223"/>
    </row>
    <row r="82" spans="1:1">
      <c r="A82" s="1223"/>
    </row>
    <row r="83" spans="1:1">
      <c r="A83" s="1223"/>
    </row>
    <row r="84" spans="1:1">
      <c r="A84" s="1223"/>
    </row>
    <row r="85" spans="1:1">
      <c r="A85" s="1223"/>
    </row>
    <row r="86" spans="1:1">
      <c r="A86" s="1223"/>
    </row>
    <row r="87" spans="1:1">
      <c r="A87" s="1223"/>
    </row>
    <row r="88" spans="1:1">
      <c r="A88" s="1223"/>
    </row>
    <row r="89" spans="1:1">
      <c r="A89" s="1223"/>
    </row>
    <row r="90" spans="1:1">
      <c r="A90" s="1223"/>
    </row>
    <row r="91" spans="1:1">
      <c r="A91" s="1223"/>
    </row>
    <row r="92" spans="1:1">
      <c r="A92" s="1223"/>
    </row>
    <row r="93" spans="1:1">
      <c r="A93" s="1223"/>
    </row>
    <row r="94" spans="1:1" ht="15.6">
      <c r="A94" s="1224" t="s">
        <v>2679</v>
      </c>
    </row>
    <row r="95" spans="1:1" ht="15.6">
      <c r="A95" s="1225"/>
    </row>
    <row r="96" spans="1:1" ht="140.4">
      <c r="A96" s="1226" t="s">
        <v>2680</v>
      </c>
    </row>
    <row r="97" spans="1:3" ht="312">
      <c r="A97" s="1226" t="s">
        <v>2681</v>
      </c>
    </row>
    <row r="98" spans="1:3" ht="187.2">
      <c r="A98" s="1226" t="s">
        <v>2682</v>
      </c>
    </row>
    <row r="99" spans="1:3" ht="62.4">
      <c r="A99" s="1226" t="s">
        <v>2683</v>
      </c>
    </row>
    <row r="100" spans="1:3" ht="171.6">
      <c r="A100" s="1226" t="s">
        <v>2684</v>
      </c>
    </row>
    <row r="101" spans="1:3" ht="78">
      <c r="A101" s="1226" t="s">
        <v>2685</v>
      </c>
    </row>
    <row r="102" spans="1:3" ht="156">
      <c r="A102" s="1226" t="s">
        <v>2686</v>
      </c>
    </row>
    <row r="103" spans="1:3" ht="15.6">
      <c r="A103" s="1226"/>
    </row>
    <row r="104" spans="1:3" ht="15.6">
      <c r="A104" s="1227" t="s">
        <v>2687</v>
      </c>
    </row>
    <row r="105" spans="1:3" ht="15.6">
      <c r="A105" s="1227"/>
    </row>
    <row r="106" spans="1:3" ht="31.2">
      <c r="A106" s="1227" t="s">
        <v>2688</v>
      </c>
    </row>
    <row r="107" spans="1:3" ht="15.6">
      <c r="A107" s="1227" t="s">
        <v>2689</v>
      </c>
    </row>
    <row r="108" spans="1:3" ht="15.6">
      <c r="A108" s="1226"/>
    </row>
    <row r="109" spans="1:3" ht="15.6">
      <c r="A109" s="1226"/>
    </row>
    <row r="110" spans="1:3" ht="15.6">
      <c r="A110" s="1227"/>
      <c r="B110" s="1281"/>
      <c r="C110" s="1227"/>
    </row>
    <row r="111" spans="1:3" ht="15.6">
      <c r="A111" s="1227"/>
      <c r="B111" s="1281"/>
      <c r="C111" s="1227"/>
    </row>
    <row r="112" spans="1:3" ht="15.6">
      <c r="A112" s="1228" t="s">
        <v>2690</v>
      </c>
      <c r="B112" s="1281"/>
      <c r="C112" s="1227" t="s">
        <v>2691</v>
      </c>
    </row>
    <row r="113" spans="1:3" ht="80.400000000000006" customHeight="1">
      <c r="A113" s="1282" t="s">
        <v>2692</v>
      </c>
      <c r="B113" s="1283"/>
      <c r="C113" s="1282" t="s">
        <v>2693</v>
      </c>
    </row>
    <row r="114" spans="1:3">
      <c r="A114" s="1282"/>
      <c r="B114" s="1283"/>
      <c r="C114" s="1282"/>
    </row>
    <row r="115" spans="1:3">
      <c r="A115" s="1282"/>
      <c r="B115" s="1283"/>
      <c r="C115" s="1282"/>
    </row>
    <row r="116" spans="1:3">
      <c r="A116" s="278"/>
    </row>
    <row r="117" spans="1:3">
      <c r="A117" s="278"/>
    </row>
    <row r="118" spans="1:3">
      <c r="A118" s="1229"/>
    </row>
    <row r="119" spans="1:3">
      <c r="A119" s="1229"/>
    </row>
    <row r="120" spans="1:3">
      <c r="A120" s="1229"/>
    </row>
    <row r="121" spans="1:3">
      <c r="A121" s="1229"/>
    </row>
    <row r="122" spans="1:3">
      <c r="A122" s="1229"/>
    </row>
    <row r="123" spans="1:3">
      <c r="A123" s="1229"/>
    </row>
    <row r="124" spans="1:3">
      <c r="A124" s="1229"/>
    </row>
    <row r="125" spans="1:3">
      <c r="A125" s="1229"/>
    </row>
    <row r="126" spans="1:3">
      <c r="A126" s="1229"/>
    </row>
    <row r="127" spans="1:3">
      <c r="A127" s="1229"/>
    </row>
    <row r="128" spans="1:3">
      <c r="A128" s="278"/>
    </row>
  </sheetData>
  <mergeCells count="37">
    <mergeCell ref="B51:C51"/>
    <mergeCell ref="B40:C40"/>
    <mergeCell ref="B41:C41"/>
    <mergeCell ref="B42:C42"/>
    <mergeCell ref="B43:C43"/>
    <mergeCell ref="B44:C44"/>
    <mergeCell ref="B45:C45"/>
    <mergeCell ref="B46:C46"/>
    <mergeCell ref="B47:C47"/>
    <mergeCell ref="B48:C48"/>
    <mergeCell ref="B49:C49"/>
    <mergeCell ref="B50:C50"/>
    <mergeCell ref="C63:D63"/>
    <mergeCell ref="B52:C52"/>
    <mergeCell ref="B53:C53"/>
    <mergeCell ref="B54:C54"/>
    <mergeCell ref="B55:D55"/>
    <mergeCell ref="B56:D56"/>
    <mergeCell ref="B57:D57"/>
    <mergeCell ref="C58:D58"/>
    <mergeCell ref="B59:D59"/>
    <mergeCell ref="B60:D60"/>
    <mergeCell ref="B61:D61"/>
    <mergeCell ref="B62:D62"/>
    <mergeCell ref="B110:B112"/>
    <mergeCell ref="A113:A115"/>
    <mergeCell ref="B113:B115"/>
    <mergeCell ref="C113:C115"/>
    <mergeCell ref="B64:D64"/>
    <mergeCell ref="C65:D65"/>
    <mergeCell ref="A66:A71"/>
    <mergeCell ref="B66:D66"/>
    <mergeCell ref="B67:D67"/>
    <mergeCell ref="B68:D68"/>
    <mergeCell ref="B69:D69"/>
    <mergeCell ref="B70:D70"/>
    <mergeCell ref="B71:D71"/>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pageSetUpPr fitToPage="1"/>
  </sheetPr>
  <dimension ref="A1:M511"/>
  <sheetViews>
    <sheetView showGridLines="0" view="pageBreakPreview" topLeftCell="A2" zoomScaleNormal="100" zoomScaleSheetLayoutView="100" workbookViewId="0">
      <pane xSplit="1" ySplit="4" topLeftCell="B6" activePane="bottomRight" state="frozen"/>
      <selection activeCell="A2" sqref="A2"/>
      <selection pane="topRight" activeCell="B2" sqref="B2"/>
      <selection pane="bottomLeft" activeCell="A6" sqref="A6"/>
      <selection pane="bottomRight" activeCell="C335" sqref="C335"/>
    </sheetView>
  </sheetViews>
  <sheetFormatPr defaultColWidth="9.109375" defaultRowHeight="13.8"/>
  <cols>
    <col min="1" max="1" width="5.6640625" style="10" customWidth="1"/>
    <col min="2" max="2" width="48.109375" style="4" bestFit="1" customWidth="1"/>
    <col min="3" max="3" width="13.109375" style="96" customWidth="1"/>
    <col min="4" max="5" width="17.44140625" style="4" customWidth="1"/>
    <col min="6" max="6" width="9.109375" style="4" customWidth="1"/>
    <col min="7" max="7" width="7.6640625" style="4" customWidth="1"/>
    <col min="8" max="8" width="9.109375" style="4" customWidth="1"/>
    <col min="9" max="9" width="7.5546875" style="4" customWidth="1"/>
    <col min="10" max="10" width="11.44140625" style="4" customWidth="1"/>
    <col min="11" max="11" width="7.5546875" style="4" customWidth="1"/>
    <col min="12" max="12" width="16.33203125" style="4" customWidth="1"/>
    <col min="13" max="13" width="15.109375" style="4" customWidth="1"/>
    <col min="14" max="16384" width="9.109375" style="4"/>
  </cols>
  <sheetData>
    <row r="1" spans="1:13" ht="22.8">
      <c r="B1" s="477" t="str">
        <f>'NOTES 2'!B1</f>
        <v>ASOKORE MAMPONG MUNICIPAL ASSEMBLY</v>
      </c>
      <c r="C1" s="477"/>
      <c r="D1" s="124"/>
      <c r="E1" s="124"/>
      <c r="F1" s="124"/>
      <c r="G1" s="124"/>
      <c r="H1" s="124"/>
      <c r="I1" s="124"/>
      <c r="J1" s="124"/>
      <c r="K1" s="125"/>
      <c r="L1" s="126"/>
      <c r="M1" s="126"/>
    </row>
    <row r="2" spans="1:13" ht="23.4" thickBot="1">
      <c r="A2" s="477" t="s">
        <v>1334</v>
      </c>
      <c r="B2" s="477"/>
      <c r="C2" s="124"/>
      <c r="D2" s="124"/>
      <c r="E2" s="124"/>
      <c r="F2" s="124"/>
      <c r="G2" s="124"/>
      <c r="H2" s="124"/>
      <c r="I2" s="124"/>
      <c r="J2" s="125"/>
      <c r="K2" s="126"/>
      <c r="L2" s="126"/>
    </row>
    <row r="3" spans="1:13" ht="29.1" customHeight="1">
      <c r="B3" s="178"/>
      <c r="C3" s="268" t="s">
        <v>92</v>
      </c>
      <c r="D3" s="1319" t="s">
        <v>1278</v>
      </c>
      <c r="E3" s="1319"/>
      <c r="F3" s="1319" t="s">
        <v>1328</v>
      </c>
      <c r="G3" s="1319"/>
      <c r="H3" s="1319" t="s">
        <v>1329</v>
      </c>
      <c r="I3" s="1319"/>
      <c r="J3" s="1320" t="s">
        <v>993</v>
      </c>
      <c r="K3" s="1320"/>
      <c r="L3" s="1320" t="s">
        <v>1279</v>
      </c>
      <c r="M3" s="1321"/>
    </row>
    <row r="4" spans="1:13" s="2" customFormat="1" ht="15">
      <c r="A4" s="171"/>
      <c r="B4" s="682"/>
      <c r="C4" s="362"/>
      <c r="D4" s="368">
        <v>2024</v>
      </c>
      <c r="E4" s="369">
        <v>2023</v>
      </c>
      <c r="F4" s="375">
        <v>2024</v>
      </c>
      <c r="G4" s="375">
        <v>2023</v>
      </c>
      <c r="H4" s="375">
        <v>2024</v>
      </c>
      <c r="I4" s="375">
        <v>2023</v>
      </c>
      <c r="J4" s="368">
        <v>2024</v>
      </c>
      <c r="K4" s="369">
        <v>2023</v>
      </c>
      <c r="L4" s="368">
        <v>2024</v>
      </c>
      <c r="M4" s="370">
        <v>2023</v>
      </c>
    </row>
    <row r="5" spans="1:13" s="2" customFormat="1" ht="15.6" thickBot="1">
      <c r="A5" s="171"/>
      <c r="B5" s="683"/>
      <c r="C5" s="363"/>
      <c r="D5" s="371" t="s">
        <v>77</v>
      </c>
      <c r="E5" s="371" t="s">
        <v>77</v>
      </c>
      <c r="F5" s="377" t="s">
        <v>77</v>
      </c>
      <c r="G5" s="377" t="s">
        <v>77</v>
      </c>
      <c r="H5" s="377" t="s">
        <v>77</v>
      </c>
      <c r="I5" s="377" t="s">
        <v>77</v>
      </c>
      <c r="J5" s="371" t="s">
        <v>77</v>
      </c>
      <c r="K5" s="371" t="s">
        <v>77</v>
      </c>
      <c r="L5" s="371" t="s">
        <v>77</v>
      </c>
      <c r="M5" s="372" t="s">
        <v>77</v>
      </c>
    </row>
    <row r="6" spans="1:13">
      <c r="A6" s="10">
        <f>'NOTES 3'!A87+1</f>
        <v>1</v>
      </c>
      <c r="B6" s="154" t="s">
        <v>10</v>
      </c>
      <c r="D6" s="96"/>
      <c r="E6" s="96"/>
      <c r="F6" s="5"/>
      <c r="G6" s="5"/>
      <c r="H6" s="5"/>
      <c r="I6" s="5"/>
      <c r="J6" s="5"/>
      <c r="K6" s="5"/>
      <c r="L6" s="5"/>
      <c r="M6" s="168"/>
    </row>
    <row r="7" spans="1:13" ht="18.899999999999999" customHeight="1">
      <c r="B7" s="674" t="s">
        <v>109</v>
      </c>
      <c r="D7" s="96"/>
      <c r="E7" s="96"/>
      <c r="M7" s="169"/>
    </row>
    <row r="8" spans="1:13" ht="18.899999999999999" customHeight="1">
      <c r="B8" s="31" t="str">
        <f>'NOTES 2'!B8</f>
        <v xml:space="preserve">Bank of Ghana Sub-CF </v>
      </c>
      <c r="D8" s="734">
        <f>'NOTES 2'!E8</f>
        <v>171346.14</v>
      </c>
      <c r="E8" s="734">
        <f>'NOTES 2'!F8</f>
        <v>54921.02</v>
      </c>
      <c r="F8" s="751"/>
      <c r="G8" s="751"/>
      <c r="H8" s="751"/>
      <c r="I8" s="751"/>
      <c r="J8" s="751"/>
      <c r="K8" s="751"/>
      <c r="L8" s="751">
        <f>D8+F8+H8-J8</f>
        <v>171346.14</v>
      </c>
      <c r="M8" s="751">
        <f>E8+G8+I8-K8</f>
        <v>54921.02</v>
      </c>
    </row>
    <row r="9" spans="1:13" ht="18.899999999999999" customHeight="1">
      <c r="B9" s="31" t="str">
        <f>'NOTES 2'!B12</f>
        <v>Prudential Bank - HIV/AIDS</v>
      </c>
      <c r="D9" s="734">
        <f>'NOTES 2'!E12</f>
        <v>14560.89</v>
      </c>
      <c r="E9" s="734">
        <f>'NOTES 2'!F12</f>
        <v>39599.29</v>
      </c>
      <c r="F9" s="751"/>
      <c r="G9" s="751"/>
      <c r="H9" s="751"/>
      <c r="I9" s="751"/>
      <c r="J9" s="751"/>
      <c r="K9" s="751"/>
      <c r="L9" s="751">
        <f t="shared" ref="L9:L16" si="0">D9+F9+H9-J9</f>
        <v>14560.89</v>
      </c>
      <c r="M9" s="751">
        <f t="shared" ref="M9:M16" si="1">E9+G9+I9-K9</f>
        <v>39599.29</v>
      </c>
    </row>
    <row r="10" spans="1:13" ht="18.899999999999999" customHeight="1">
      <c r="B10" s="31" t="str">
        <f>'NOTES 2'!B13</f>
        <v>GCB Bank - IGF</v>
      </c>
      <c r="D10" s="734">
        <f>'NOTES 2'!E13</f>
        <v>144423.42000000001</v>
      </c>
      <c r="E10" s="734">
        <f>'NOTES 2'!F13</f>
        <v>101110.81</v>
      </c>
      <c r="F10" s="751"/>
      <c r="G10" s="751"/>
      <c r="H10" s="751"/>
      <c r="I10" s="751"/>
      <c r="J10" s="751"/>
      <c r="K10" s="751"/>
      <c r="L10" s="751">
        <f t="shared" si="0"/>
        <v>144423.42000000001</v>
      </c>
      <c r="M10" s="751">
        <f t="shared" si="1"/>
        <v>101110.81</v>
      </c>
    </row>
    <row r="11" spans="1:13" ht="18.899999999999999" customHeight="1">
      <c r="B11" s="31" t="str">
        <f>'NOTES 2'!B14</f>
        <v>Prudential Bank - IGF</v>
      </c>
      <c r="D11" s="734">
        <f>'NOTES 2'!E14</f>
        <v>11606.1</v>
      </c>
      <c r="E11" s="734">
        <f>'NOTES 2'!F14</f>
        <v>2622.36</v>
      </c>
      <c r="F11" s="751"/>
      <c r="G11" s="751"/>
      <c r="H11" s="751"/>
      <c r="I11" s="751"/>
      <c r="J11" s="751"/>
      <c r="K11" s="751"/>
      <c r="L11" s="751">
        <f t="shared" si="0"/>
        <v>11606.1</v>
      </c>
      <c r="M11" s="751">
        <f t="shared" si="1"/>
        <v>2622.36</v>
      </c>
    </row>
    <row r="12" spans="1:13" ht="18.899999999999999" customHeight="1">
      <c r="B12" s="31" t="str">
        <f>'NOTES 2'!B15</f>
        <v>Prudential Bank - IGF</v>
      </c>
      <c r="D12" s="734">
        <f>'NOTES 2'!E15</f>
        <v>12547.52</v>
      </c>
      <c r="E12" s="734">
        <f>'NOTES 2'!F15</f>
        <v>15247.62</v>
      </c>
      <c r="F12" s="751"/>
      <c r="G12" s="751"/>
      <c r="H12" s="751"/>
      <c r="I12" s="751"/>
      <c r="J12" s="751"/>
      <c r="K12" s="751"/>
      <c r="L12" s="751">
        <f t="shared" si="0"/>
        <v>12547.52</v>
      </c>
      <c r="M12" s="751">
        <f t="shared" si="1"/>
        <v>15247.62</v>
      </c>
    </row>
    <row r="13" spans="1:13" ht="18.899999999999999" customHeight="1">
      <c r="B13" s="31" t="str">
        <f>'NOTES 2'!B16</f>
        <v>Prudential Bank - IGF</v>
      </c>
      <c r="D13" s="734">
        <f>'NOTES 2'!E16</f>
        <v>6936.98</v>
      </c>
      <c r="E13" s="734">
        <f>'NOTES 2'!F16</f>
        <v>47928.91</v>
      </c>
      <c r="F13" s="751"/>
      <c r="G13" s="751"/>
      <c r="H13" s="751"/>
      <c r="I13" s="751"/>
      <c r="J13" s="751"/>
      <c r="K13" s="751"/>
      <c r="L13" s="751">
        <f t="shared" si="0"/>
        <v>6936.98</v>
      </c>
      <c r="M13" s="751">
        <f t="shared" si="1"/>
        <v>47928.91</v>
      </c>
    </row>
    <row r="14" spans="1:13" ht="18.899999999999999" customHeight="1">
      <c r="B14" s="31" t="str">
        <f>'NOTES 2'!B17</f>
        <v>Prudential Bank - IGF</v>
      </c>
      <c r="D14" s="734">
        <f>'NOTES 2'!E17</f>
        <v>329.85</v>
      </c>
      <c r="E14" s="734">
        <f>'NOTES 2'!F17</f>
        <v>379.85</v>
      </c>
      <c r="F14" s="751"/>
      <c r="G14" s="751"/>
      <c r="H14" s="751"/>
      <c r="I14" s="751"/>
      <c r="J14" s="751"/>
      <c r="K14" s="751"/>
      <c r="L14" s="751">
        <f t="shared" si="0"/>
        <v>329.85</v>
      </c>
      <c r="M14" s="751">
        <f t="shared" si="1"/>
        <v>379.85</v>
      </c>
    </row>
    <row r="15" spans="1:13" ht="18.899999999999999" customHeight="1">
      <c r="B15" s="31" t="str">
        <f>'NOTES 2'!B18</f>
        <v>Asokore Mampong Rural Bank IGF</v>
      </c>
      <c r="D15" s="734">
        <f>'NOTES 2'!E18</f>
        <v>38330.78</v>
      </c>
      <c r="E15" s="734">
        <f>'NOTES 2'!F18</f>
        <v>3532.99</v>
      </c>
      <c r="F15" s="751"/>
      <c r="G15" s="751"/>
      <c r="H15" s="751"/>
      <c r="I15" s="751"/>
      <c r="J15" s="751"/>
      <c r="K15" s="751"/>
      <c r="L15" s="751">
        <f t="shared" si="0"/>
        <v>38330.78</v>
      </c>
      <c r="M15" s="751">
        <f t="shared" si="1"/>
        <v>3532.99</v>
      </c>
    </row>
    <row r="16" spans="1:13" ht="18.899999999999999" customHeight="1">
      <c r="B16" s="31">
        <f>'NOTES 2'!B19</f>
        <v>0</v>
      </c>
      <c r="D16" s="734">
        <f>'NOTES 2'!E19</f>
        <v>0</v>
      </c>
      <c r="E16" s="734">
        <f>'NOTES 2'!F19</f>
        <v>0</v>
      </c>
      <c r="F16" s="751"/>
      <c r="G16" s="751"/>
      <c r="H16" s="751"/>
      <c r="I16" s="751"/>
      <c r="J16" s="751"/>
      <c r="K16" s="751"/>
      <c r="L16" s="751">
        <f t="shared" si="0"/>
        <v>0</v>
      </c>
      <c r="M16" s="751">
        <f t="shared" si="1"/>
        <v>0</v>
      </c>
    </row>
    <row r="17" spans="1:13" ht="18.899999999999999" customHeight="1">
      <c r="B17" s="380" t="s">
        <v>111</v>
      </c>
      <c r="C17" s="36"/>
      <c r="D17" s="731">
        <f>SUM(D8:D16)</f>
        <v>400081.68000000005</v>
      </c>
      <c r="E17" s="731">
        <f t="shared" ref="E17:M17" si="2">SUM(E8:E16)</f>
        <v>265342.84999999998</v>
      </c>
      <c r="F17" s="731">
        <f t="shared" si="2"/>
        <v>0</v>
      </c>
      <c r="G17" s="731">
        <f t="shared" si="2"/>
        <v>0</v>
      </c>
      <c r="H17" s="731">
        <f t="shared" si="2"/>
        <v>0</v>
      </c>
      <c r="I17" s="731">
        <f t="shared" si="2"/>
        <v>0</v>
      </c>
      <c r="J17" s="731">
        <f t="shared" si="2"/>
        <v>0</v>
      </c>
      <c r="K17" s="731">
        <f t="shared" si="2"/>
        <v>0</v>
      </c>
      <c r="L17" s="731">
        <f t="shared" si="2"/>
        <v>400081.68000000005</v>
      </c>
      <c r="M17" s="731">
        <f t="shared" si="2"/>
        <v>265342.84999999998</v>
      </c>
    </row>
    <row r="18" spans="1:13" ht="18.899999999999999" customHeight="1">
      <c r="B18" s="101"/>
      <c r="D18" s="734"/>
      <c r="E18" s="734"/>
      <c r="F18" s="751"/>
      <c r="G18" s="751"/>
      <c r="H18" s="751"/>
      <c r="I18" s="751"/>
      <c r="J18" s="751"/>
      <c r="K18" s="751"/>
      <c r="L18" s="751"/>
      <c r="M18" s="739"/>
    </row>
    <row r="19" spans="1:13" ht="18.899999999999999" customHeight="1">
      <c r="B19" s="154" t="s">
        <v>592</v>
      </c>
      <c r="D19" s="734"/>
      <c r="E19" s="734"/>
      <c r="F19" s="751"/>
      <c r="G19" s="751"/>
      <c r="H19" s="751"/>
      <c r="I19" s="751"/>
      <c r="J19" s="751"/>
      <c r="K19" s="751"/>
      <c r="L19" s="751"/>
      <c r="M19" s="739"/>
    </row>
    <row r="20" spans="1:13" ht="18.899999999999999" customHeight="1">
      <c r="B20" s="31" t="s">
        <v>593</v>
      </c>
      <c r="D20" s="734">
        <f>'NOTES 2'!E23</f>
        <v>0</v>
      </c>
      <c r="E20" s="734">
        <f>'NOTES 2'!F23</f>
        <v>0</v>
      </c>
      <c r="F20" s="751"/>
      <c r="G20" s="751"/>
      <c r="H20" s="751"/>
      <c r="I20" s="751"/>
      <c r="J20" s="751"/>
      <c r="K20" s="751"/>
      <c r="L20" s="751">
        <f t="shared" ref="L20" si="3">D20+F20+H20-J20</f>
        <v>0</v>
      </c>
      <c r="M20" s="751">
        <f t="shared" ref="M20" si="4">E20+G20+I20-K20</f>
        <v>0</v>
      </c>
    </row>
    <row r="21" spans="1:13" ht="18.899999999999999" customHeight="1">
      <c r="B21" s="31" t="s">
        <v>594</v>
      </c>
      <c r="D21" s="734">
        <f>'NOTES 2'!E24</f>
        <v>0</v>
      </c>
      <c r="E21" s="734">
        <f>'NOTES 2'!F24</f>
        <v>0</v>
      </c>
      <c r="F21" s="751"/>
      <c r="G21" s="751"/>
      <c r="H21" s="751"/>
      <c r="I21" s="751"/>
      <c r="J21" s="751"/>
      <c r="K21" s="751"/>
      <c r="L21" s="751">
        <f t="shared" ref="L21" si="5">D21+F21+H21-J21</f>
        <v>0</v>
      </c>
      <c r="M21" s="751">
        <f t="shared" ref="M21" si="6">E21+G21+I21-K21</f>
        <v>0</v>
      </c>
    </row>
    <row r="22" spans="1:13" ht="18.899999999999999" customHeight="1" thickBot="1">
      <c r="B22" s="413" t="s">
        <v>750</v>
      </c>
      <c r="C22" s="41"/>
      <c r="D22" s="733">
        <f>SUM(D20:D21)</f>
        <v>0</v>
      </c>
      <c r="E22" s="733">
        <f t="shared" ref="E22:K22" si="7">SUM(E20:E21)</f>
        <v>0</v>
      </c>
      <c r="F22" s="733">
        <f t="shared" si="7"/>
        <v>0</v>
      </c>
      <c r="G22" s="733">
        <f t="shared" si="7"/>
        <v>0</v>
      </c>
      <c r="H22" s="733">
        <f t="shared" si="7"/>
        <v>0</v>
      </c>
      <c r="I22" s="733">
        <f t="shared" si="7"/>
        <v>0</v>
      </c>
      <c r="J22" s="733">
        <f t="shared" si="7"/>
        <v>0</v>
      </c>
      <c r="K22" s="733">
        <f t="shared" si="7"/>
        <v>0</v>
      </c>
      <c r="L22" s="733">
        <f t="shared" ref="L22" si="8">SUM(L20:L21)</f>
        <v>0</v>
      </c>
      <c r="M22" s="733">
        <f t="shared" ref="M22" si="9">SUM(M20:M21)</f>
        <v>0</v>
      </c>
    </row>
    <row r="23" spans="1:13" ht="18.899999999999999" customHeight="1" thickBot="1">
      <c r="B23" s="413" t="s">
        <v>749</v>
      </c>
      <c r="C23" s="41"/>
      <c r="D23" s="733">
        <f>D17+D22</f>
        <v>400081.68000000005</v>
      </c>
      <c r="E23" s="733">
        <f t="shared" ref="E23:M23" si="10">E17+E22</f>
        <v>265342.84999999998</v>
      </c>
      <c r="F23" s="733">
        <f t="shared" si="10"/>
        <v>0</v>
      </c>
      <c r="G23" s="733">
        <f t="shared" si="10"/>
        <v>0</v>
      </c>
      <c r="H23" s="733">
        <f t="shared" si="10"/>
        <v>0</v>
      </c>
      <c r="I23" s="733">
        <f t="shared" si="10"/>
        <v>0</v>
      </c>
      <c r="J23" s="733">
        <f t="shared" si="10"/>
        <v>0</v>
      </c>
      <c r="K23" s="733">
        <f t="shared" si="10"/>
        <v>0</v>
      </c>
      <c r="L23" s="733">
        <f t="shared" si="10"/>
        <v>400081.68000000005</v>
      </c>
      <c r="M23" s="733">
        <f t="shared" si="10"/>
        <v>265342.84999999998</v>
      </c>
    </row>
    <row r="24" spans="1:13" ht="18.899999999999999" customHeight="1">
      <c r="B24" s="154"/>
      <c r="D24" s="96"/>
      <c r="E24" s="96"/>
      <c r="F24" s="751"/>
      <c r="G24" s="751"/>
      <c r="H24" s="751"/>
      <c r="I24" s="751"/>
      <c r="J24" s="751"/>
      <c r="K24" s="751"/>
      <c r="L24" s="751"/>
      <c r="M24" s="739"/>
    </row>
    <row r="25" spans="1:13" ht="18.899999999999999" customHeight="1">
      <c r="A25" s="10">
        <f>A6+1</f>
        <v>2</v>
      </c>
      <c r="B25" s="154" t="s">
        <v>94</v>
      </c>
      <c r="D25" s="96"/>
      <c r="E25" s="96"/>
      <c r="F25" s="751"/>
      <c r="G25" s="751"/>
      <c r="H25" s="751"/>
      <c r="I25" s="751"/>
      <c r="J25" s="751"/>
      <c r="K25" s="751"/>
      <c r="L25" s="751"/>
      <c r="M25" s="739"/>
    </row>
    <row r="26" spans="1:13" ht="18.899999999999999" customHeight="1">
      <c r="B26" s="154" t="s">
        <v>114</v>
      </c>
      <c r="D26" s="96"/>
      <c r="E26" s="96"/>
      <c r="F26" s="751"/>
      <c r="G26" s="751"/>
      <c r="H26" s="751"/>
      <c r="I26" s="751"/>
      <c r="J26" s="751"/>
      <c r="K26" s="751"/>
      <c r="L26" s="751"/>
      <c r="M26" s="739"/>
    </row>
    <row r="27" spans="1:13" ht="18.899999999999999" customHeight="1">
      <c r="B27" s="675" t="s">
        <v>595</v>
      </c>
      <c r="D27" s="734">
        <f>'NOTES 2'!E30</f>
        <v>0</v>
      </c>
      <c r="E27" s="734">
        <f>'NOTES 2'!F30</f>
        <v>0</v>
      </c>
      <c r="F27" s="751"/>
      <c r="G27" s="751"/>
      <c r="H27" s="751"/>
      <c r="I27" s="751"/>
      <c r="J27" s="751"/>
      <c r="K27" s="751"/>
      <c r="L27" s="751">
        <f t="shared" ref="L27" si="11">D27+F27+H27-J27</f>
        <v>0</v>
      </c>
      <c r="M27" s="751">
        <f t="shared" ref="M27" si="12">E27+G27+I27-K27</f>
        <v>0</v>
      </c>
    </row>
    <row r="28" spans="1:13" ht="18.899999999999999" customHeight="1">
      <c r="B28" s="675" t="s">
        <v>44</v>
      </c>
      <c r="D28" s="734">
        <f>'NOTES 2'!E31</f>
        <v>0</v>
      </c>
      <c r="E28" s="734">
        <f>'NOTES 2'!F31</f>
        <v>0</v>
      </c>
      <c r="F28" s="751"/>
      <c r="G28" s="751"/>
      <c r="H28" s="751"/>
      <c r="I28" s="751"/>
      <c r="J28" s="751"/>
      <c r="K28" s="751"/>
      <c r="L28" s="751">
        <f t="shared" ref="L28:L30" si="13">D28+F28+H28-J28</f>
        <v>0</v>
      </c>
      <c r="M28" s="751">
        <f t="shared" ref="M28:M30" si="14">E28+G28+I28-K28</f>
        <v>0</v>
      </c>
    </row>
    <row r="29" spans="1:13" ht="18.899999999999999" customHeight="1">
      <c r="B29" s="675" t="s">
        <v>43</v>
      </c>
      <c r="D29" s="734">
        <f>'NOTES 2'!E32</f>
        <v>0</v>
      </c>
      <c r="E29" s="734">
        <f>'NOTES 2'!F32</f>
        <v>0</v>
      </c>
      <c r="F29" s="751"/>
      <c r="G29" s="751"/>
      <c r="H29" s="751"/>
      <c r="I29" s="751"/>
      <c r="J29" s="751"/>
      <c r="K29" s="751"/>
      <c r="L29" s="751">
        <f t="shared" si="13"/>
        <v>0</v>
      </c>
      <c r="M29" s="751">
        <f t="shared" si="14"/>
        <v>0</v>
      </c>
    </row>
    <row r="30" spans="1:13" ht="18.899999999999999" customHeight="1">
      <c r="B30" s="675" t="s">
        <v>615</v>
      </c>
      <c r="D30" s="734">
        <f>'NOTES 2'!E33</f>
        <v>0</v>
      </c>
      <c r="E30" s="734">
        <f>'NOTES 2'!F33</f>
        <v>0</v>
      </c>
      <c r="F30" s="751"/>
      <c r="G30" s="751"/>
      <c r="H30" s="751"/>
      <c r="I30" s="751"/>
      <c r="J30" s="751"/>
      <c r="K30" s="751"/>
      <c r="L30" s="751">
        <f t="shared" si="13"/>
        <v>0</v>
      </c>
      <c r="M30" s="751">
        <f t="shared" si="14"/>
        <v>0</v>
      </c>
    </row>
    <row r="31" spans="1:13" ht="18.899999999999999" customHeight="1">
      <c r="B31" s="676" t="s">
        <v>596</v>
      </c>
      <c r="C31" s="36"/>
      <c r="D31" s="731">
        <f>SUM(D27:D30)</f>
        <v>0</v>
      </c>
      <c r="E31" s="731">
        <f t="shared" ref="E31:M31" si="15">SUM(E27:E30)</f>
        <v>0</v>
      </c>
      <c r="F31" s="731">
        <f t="shared" si="15"/>
        <v>0</v>
      </c>
      <c r="G31" s="731">
        <f t="shared" si="15"/>
        <v>0</v>
      </c>
      <c r="H31" s="731">
        <f t="shared" si="15"/>
        <v>0</v>
      </c>
      <c r="I31" s="731">
        <f t="shared" si="15"/>
        <v>0</v>
      </c>
      <c r="J31" s="731">
        <f t="shared" si="15"/>
        <v>0</v>
      </c>
      <c r="K31" s="731">
        <f t="shared" si="15"/>
        <v>0</v>
      </c>
      <c r="L31" s="731">
        <f t="shared" si="15"/>
        <v>0</v>
      </c>
      <c r="M31" s="731">
        <f t="shared" si="15"/>
        <v>0</v>
      </c>
    </row>
    <row r="32" spans="1:13" ht="18.899999999999999" customHeight="1">
      <c r="B32" s="101" t="s">
        <v>600</v>
      </c>
      <c r="D32" s="734"/>
      <c r="E32" s="734"/>
      <c r="F32" s="751"/>
      <c r="G32" s="751"/>
      <c r="H32" s="751"/>
      <c r="I32" s="751"/>
      <c r="J32" s="751"/>
      <c r="K32" s="751"/>
      <c r="L32" s="751"/>
      <c r="M32" s="739"/>
    </row>
    <row r="33" spans="1:13" ht="18.899999999999999" customHeight="1">
      <c r="B33" s="31" t="s">
        <v>601</v>
      </c>
      <c r="D33" s="734">
        <f>'NOTES 2'!E36</f>
        <v>0</v>
      </c>
      <c r="E33" s="734">
        <f>'NOTES 2'!F36</f>
        <v>0</v>
      </c>
      <c r="F33" s="751"/>
      <c r="G33" s="751"/>
      <c r="H33" s="751"/>
      <c r="I33" s="751"/>
      <c r="J33" s="751"/>
      <c r="K33" s="751"/>
      <c r="L33" s="751">
        <f t="shared" ref="L33" si="16">D33+F33+H33-J33</f>
        <v>0</v>
      </c>
      <c r="M33" s="751">
        <f t="shared" ref="M33" si="17">E33+G33+I33-K33</f>
        <v>0</v>
      </c>
    </row>
    <row r="34" spans="1:13" ht="18.899999999999999" customHeight="1">
      <c r="B34" s="31" t="s">
        <v>602</v>
      </c>
      <c r="D34" s="734">
        <f>'NOTES 2'!E37</f>
        <v>3841.67</v>
      </c>
      <c r="E34" s="734">
        <f>'NOTES 2'!F37</f>
        <v>0</v>
      </c>
      <c r="F34" s="751"/>
      <c r="G34" s="751"/>
      <c r="H34" s="751"/>
      <c r="I34" s="751"/>
      <c r="J34" s="751"/>
      <c r="K34" s="751"/>
      <c r="L34" s="751">
        <f t="shared" ref="L34:L35" si="18">D34+F34+H34-J34</f>
        <v>3841.67</v>
      </c>
      <c r="M34" s="751">
        <f t="shared" ref="M34:M35" si="19">E34+G34+I34-K34</f>
        <v>0</v>
      </c>
    </row>
    <row r="35" spans="1:13" ht="18.899999999999999" customHeight="1">
      <c r="B35" s="31" t="s">
        <v>603</v>
      </c>
      <c r="D35" s="734">
        <f>'NOTES 2'!E38</f>
        <v>46020</v>
      </c>
      <c r="E35" s="734">
        <f>'NOTES 2'!F38</f>
        <v>0</v>
      </c>
      <c r="F35" s="751"/>
      <c r="G35" s="751"/>
      <c r="H35" s="751"/>
      <c r="I35" s="751"/>
      <c r="J35" s="751"/>
      <c r="K35" s="751"/>
      <c r="L35" s="751">
        <f t="shared" si="18"/>
        <v>46020</v>
      </c>
      <c r="M35" s="751">
        <f t="shared" si="19"/>
        <v>0</v>
      </c>
    </row>
    <row r="36" spans="1:13" ht="18.899999999999999" customHeight="1">
      <c r="B36" s="406" t="s">
        <v>597</v>
      </c>
      <c r="C36" s="94"/>
      <c r="D36" s="838">
        <f>SUM(D33:D35)</f>
        <v>49861.67</v>
      </c>
      <c r="E36" s="838">
        <f t="shared" ref="E36:K36" si="20">SUM(E33:E35)</f>
        <v>0</v>
      </c>
      <c r="F36" s="838">
        <f t="shared" si="20"/>
        <v>0</v>
      </c>
      <c r="G36" s="838">
        <f t="shared" si="20"/>
        <v>0</v>
      </c>
      <c r="H36" s="838">
        <f t="shared" si="20"/>
        <v>0</v>
      </c>
      <c r="I36" s="838">
        <f t="shared" si="20"/>
        <v>0</v>
      </c>
      <c r="J36" s="838">
        <f t="shared" si="20"/>
        <v>0</v>
      </c>
      <c r="K36" s="838">
        <f t="shared" si="20"/>
        <v>0</v>
      </c>
      <c r="L36" s="751">
        <f>SUM(L33:L35)</f>
        <v>49861.67</v>
      </c>
      <c r="M36" s="751">
        <f>SUM(M33:M35)</f>
        <v>0</v>
      </c>
    </row>
    <row r="37" spans="1:13" ht="18.899999999999999" customHeight="1" thickBot="1">
      <c r="B37" s="677" t="s">
        <v>26</v>
      </c>
      <c r="C37" s="34"/>
      <c r="D37" s="736">
        <f>D31+D36</f>
        <v>49861.67</v>
      </c>
      <c r="E37" s="736">
        <f t="shared" ref="E37:M37" si="21">E31+E36</f>
        <v>0</v>
      </c>
      <c r="F37" s="736">
        <f t="shared" si="21"/>
        <v>0</v>
      </c>
      <c r="G37" s="736">
        <f t="shared" si="21"/>
        <v>0</v>
      </c>
      <c r="H37" s="736">
        <f t="shared" si="21"/>
        <v>0</v>
      </c>
      <c r="I37" s="736">
        <f t="shared" si="21"/>
        <v>0</v>
      </c>
      <c r="J37" s="736">
        <f t="shared" si="21"/>
        <v>0</v>
      </c>
      <c r="K37" s="736">
        <f t="shared" si="21"/>
        <v>0</v>
      </c>
      <c r="L37" s="736">
        <f t="shared" si="21"/>
        <v>49861.67</v>
      </c>
      <c r="M37" s="736">
        <f t="shared" si="21"/>
        <v>0</v>
      </c>
    </row>
    <row r="38" spans="1:13" ht="18.899999999999999" customHeight="1">
      <c r="B38" s="406"/>
      <c r="C38" s="94"/>
      <c r="D38" s="838"/>
      <c r="E38" s="838"/>
      <c r="F38" s="751"/>
      <c r="G38" s="751"/>
      <c r="H38" s="751"/>
      <c r="I38" s="751"/>
      <c r="J38" s="751"/>
      <c r="K38" s="751"/>
      <c r="L38" s="751"/>
      <c r="M38" s="739"/>
    </row>
    <row r="39" spans="1:13" ht="18.899999999999999" customHeight="1">
      <c r="A39" s="10">
        <f>A25+1</f>
        <v>3</v>
      </c>
      <c r="B39" s="154" t="s">
        <v>11</v>
      </c>
      <c r="D39" s="734"/>
      <c r="E39" s="734"/>
      <c r="F39" s="839"/>
      <c r="G39" s="839"/>
      <c r="H39" s="839"/>
      <c r="I39" s="839"/>
      <c r="J39" s="839"/>
      <c r="K39" s="839"/>
      <c r="L39" s="839"/>
      <c r="M39" s="737"/>
    </row>
    <row r="40" spans="1:13" ht="18.899999999999999" customHeight="1">
      <c r="B40" s="407" t="s">
        <v>599</v>
      </c>
      <c r="D40" s="734">
        <f>'NOTES 2'!E43</f>
        <v>0</v>
      </c>
      <c r="E40" s="734">
        <f>'NOTES 2'!F43</f>
        <v>0</v>
      </c>
      <c r="F40" s="751"/>
      <c r="G40" s="751"/>
      <c r="H40" s="751"/>
      <c r="I40" s="751"/>
      <c r="J40" s="751"/>
      <c r="K40" s="751"/>
      <c r="L40" s="751">
        <f t="shared" ref="L40" si="22">D40+F40+H40-J40</f>
        <v>0</v>
      </c>
      <c r="M40" s="751">
        <f t="shared" ref="M40" si="23">E40+G40+I40-K40</f>
        <v>0</v>
      </c>
    </row>
    <row r="41" spans="1:13" ht="18.899999999999999" customHeight="1">
      <c r="B41" s="35" t="s">
        <v>154</v>
      </c>
      <c r="D41" s="734">
        <f>'NOTES 2'!E44</f>
        <v>0</v>
      </c>
      <c r="E41" s="734">
        <f>'NOTES 2'!F44</f>
        <v>0</v>
      </c>
      <c r="F41" s="751"/>
      <c r="G41" s="751"/>
      <c r="H41" s="751"/>
      <c r="I41" s="751"/>
      <c r="J41" s="751"/>
      <c r="K41" s="751"/>
      <c r="L41" s="751">
        <f t="shared" ref="L41" si="24">D41+F41+H41-J41</f>
        <v>0</v>
      </c>
      <c r="M41" s="751">
        <f t="shared" ref="M41" si="25">E41+G41+I41-K41</f>
        <v>0</v>
      </c>
    </row>
    <row r="42" spans="1:13" ht="18.899999999999999" customHeight="1" thickBot="1">
      <c r="B42" s="413" t="s">
        <v>26</v>
      </c>
      <c r="C42" s="41"/>
      <c r="D42" s="733">
        <f>SUM(D40:D41)</f>
        <v>0</v>
      </c>
      <c r="E42" s="733">
        <f t="shared" ref="E42:M42" si="26">SUM(E40:E41)</f>
        <v>0</v>
      </c>
      <c r="F42" s="733">
        <f t="shared" si="26"/>
        <v>0</v>
      </c>
      <c r="G42" s="733">
        <f t="shared" si="26"/>
        <v>0</v>
      </c>
      <c r="H42" s="733">
        <f t="shared" si="26"/>
        <v>0</v>
      </c>
      <c r="I42" s="733">
        <f t="shared" si="26"/>
        <v>0</v>
      </c>
      <c r="J42" s="733">
        <f t="shared" si="26"/>
        <v>0</v>
      </c>
      <c r="K42" s="733">
        <f t="shared" si="26"/>
        <v>0</v>
      </c>
      <c r="L42" s="733">
        <f t="shared" si="26"/>
        <v>0</v>
      </c>
      <c r="M42" s="733">
        <f t="shared" si="26"/>
        <v>0</v>
      </c>
    </row>
    <row r="43" spans="1:13" ht="18.899999999999999" customHeight="1">
      <c r="B43" s="35"/>
      <c r="D43" s="38"/>
      <c r="E43" s="38"/>
      <c r="F43" s="9"/>
      <c r="G43" s="9"/>
      <c r="H43" s="9"/>
      <c r="I43" s="9"/>
      <c r="J43" s="9"/>
      <c r="K43" s="9"/>
      <c r="L43" s="9"/>
      <c r="M43" s="196"/>
    </row>
    <row r="44" spans="1:13" ht="18.899999999999999" customHeight="1">
      <c r="A44" s="10">
        <f>A39+1</f>
        <v>4</v>
      </c>
      <c r="B44" s="678" t="s">
        <v>606</v>
      </c>
      <c r="C44" s="94"/>
      <c r="D44" s="738"/>
      <c r="E44" s="738"/>
      <c r="F44" s="9"/>
      <c r="G44" s="9"/>
      <c r="H44" s="9"/>
      <c r="I44" s="9"/>
      <c r="J44" s="751"/>
      <c r="K44" s="751"/>
      <c r="L44" s="751"/>
      <c r="M44" s="739"/>
    </row>
    <row r="45" spans="1:13" ht="18.899999999999999" customHeight="1">
      <c r="B45" s="31" t="s">
        <v>13</v>
      </c>
      <c r="C45" s="94"/>
      <c r="D45" s="734">
        <f>'NOTES 2'!E48</f>
        <v>0</v>
      </c>
      <c r="E45" s="734">
        <f>'NOTES 2'!F48</f>
        <v>0</v>
      </c>
      <c r="F45" s="9"/>
      <c r="G45" s="9"/>
      <c r="H45" s="9"/>
      <c r="I45" s="9"/>
      <c r="J45" s="751"/>
      <c r="K45" s="751"/>
      <c r="L45" s="751">
        <f t="shared" ref="L45" si="27">D45+F45+H45-J45</f>
        <v>0</v>
      </c>
      <c r="M45" s="751">
        <f t="shared" ref="M45" si="28">E45+G45+I45-K45</f>
        <v>0</v>
      </c>
    </row>
    <row r="46" spans="1:13" ht="18.899999999999999" customHeight="1">
      <c r="B46" s="31" t="s">
        <v>761</v>
      </c>
      <c r="C46" s="94"/>
      <c r="D46" s="734">
        <f>'NOTES 2'!E49</f>
        <v>0</v>
      </c>
      <c r="E46" s="734">
        <f>'NOTES 2'!F49</f>
        <v>0</v>
      </c>
      <c r="F46" s="9"/>
      <c r="G46" s="9"/>
      <c r="H46" s="9"/>
      <c r="I46" s="9"/>
      <c r="J46" s="751"/>
      <c r="K46" s="751"/>
      <c r="L46" s="751">
        <f t="shared" ref="L46:L56" si="29">D46+F46+H46-J46</f>
        <v>0</v>
      </c>
      <c r="M46" s="751">
        <f t="shared" ref="M46:M56" si="30">E46+G46+I46-K46</f>
        <v>0</v>
      </c>
    </row>
    <row r="47" spans="1:13" ht="18.899999999999999" customHeight="1">
      <c r="B47" s="31" t="s">
        <v>619</v>
      </c>
      <c r="C47" s="94"/>
      <c r="D47" s="734">
        <f>'NOTES 2'!E50</f>
        <v>0</v>
      </c>
      <c r="E47" s="734">
        <f>'NOTES 2'!F50</f>
        <v>0</v>
      </c>
      <c r="F47" s="9"/>
      <c r="G47" s="9"/>
      <c r="H47" s="9"/>
      <c r="I47" s="9"/>
      <c r="J47" s="751"/>
      <c r="K47" s="751"/>
      <c r="L47" s="751">
        <f t="shared" si="29"/>
        <v>0</v>
      </c>
      <c r="M47" s="751">
        <f t="shared" si="30"/>
        <v>0</v>
      </c>
    </row>
    <row r="48" spans="1:13" ht="18.899999999999999" customHeight="1">
      <c r="B48" s="31" t="s">
        <v>620</v>
      </c>
      <c r="C48" s="94"/>
      <c r="D48" s="734">
        <f>'NOTES 2'!E51</f>
        <v>0</v>
      </c>
      <c r="E48" s="734">
        <f>'NOTES 2'!F51</f>
        <v>0</v>
      </c>
      <c r="F48" s="9"/>
      <c r="G48" s="9"/>
      <c r="H48" s="9"/>
      <c r="I48" s="9"/>
      <c r="J48" s="751"/>
      <c r="K48" s="751"/>
      <c r="L48" s="751">
        <f t="shared" si="29"/>
        <v>0</v>
      </c>
      <c r="M48" s="751">
        <f t="shared" si="30"/>
        <v>0</v>
      </c>
    </row>
    <row r="49" spans="1:13" ht="18.899999999999999" customHeight="1">
      <c r="B49" s="31" t="s">
        <v>762</v>
      </c>
      <c r="C49" s="94"/>
      <c r="D49" s="734">
        <f>'NOTES 2'!E52</f>
        <v>0</v>
      </c>
      <c r="E49" s="734">
        <f>'NOTES 2'!F52</f>
        <v>0</v>
      </c>
      <c r="F49" s="9"/>
      <c r="G49" s="9"/>
      <c r="H49" s="9"/>
      <c r="I49" s="9"/>
      <c r="J49" s="751"/>
      <c r="K49" s="751"/>
      <c r="L49" s="751">
        <f t="shared" si="29"/>
        <v>0</v>
      </c>
      <c r="M49" s="751">
        <f t="shared" si="30"/>
        <v>0</v>
      </c>
    </row>
    <row r="50" spans="1:13" ht="18.899999999999999" customHeight="1">
      <c r="B50" s="31" t="s">
        <v>621</v>
      </c>
      <c r="C50" s="94"/>
      <c r="D50" s="734">
        <f>'NOTES 2'!E53</f>
        <v>0</v>
      </c>
      <c r="E50" s="734">
        <f>'NOTES 2'!F53</f>
        <v>0</v>
      </c>
      <c r="F50" s="9"/>
      <c r="G50" s="9"/>
      <c r="H50" s="9"/>
      <c r="I50" s="9"/>
      <c r="J50" s="751"/>
      <c r="K50" s="751"/>
      <c r="L50" s="751">
        <f t="shared" si="29"/>
        <v>0</v>
      </c>
      <c r="M50" s="751">
        <f t="shared" si="30"/>
        <v>0</v>
      </c>
    </row>
    <row r="51" spans="1:13" ht="18.899999999999999" customHeight="1">
      <c r="B51" s="31" t="s">
        <v>622</v>
      </c>
      <c r="C51" s="94"/>
      <c r="D51" s="734">
        <f>'NOTES 2'!E54</f>
        <v>0</v>
      </c>
      <c r="E51" s="734">
        <f>'NOTES 2'!F54</f>
        <v>0</v>
      </c>
      <c r="F51" s="9"/>
      <c r="G51" s="9"/>
      <c r="H51" s="9"/>
      <c r="I51" s="9"/>
      <c r="J51" s="751"/>
      <c r="K51" s="751"/>
      <c r="L51" s="751">
        <f t="shared" si="29"/>
        <v>0</v>
      </c>
      <c r="M51" s="751">
        <f t="shared" si="30"/>
        <v>0</v>
      </c>
    </row>
    <row r="52" spans="1:13" ht="18.899999999999999" customHeight="1">
      <c r="B52" s="31" t="s">
        <v>623</v>
      </c>
      <c r="C52" s="94"/>
      <c r="D52" s="734">
        <f>'NOTES 2'!E55</f>
        <v>0</v>
      </c>
      <c r="E52" s="734">
        <f>'NOTES 2'!F55</f>
        <v>0</v>
      </c>
      <c r="F52" s="9"/>
      <c r="G52" s="9"/>
      <c r="H52" s="9"/>
      <c r="I52" s="9"/>
      <c r="J52" s="751"/>
      <c r="K52" s="751"/>
      <c r="L52" s="751">
        <f t="shared" si="29"/>
        <v>0</v>
      </c>
      <c r="M52" s="751">
        <f t="shared" si="30"/>
        <v>0</v>
      </c>
    </row>
    <row r="53" spans="1:13" ht="18.899999999999999" customHeight="1">
      <c r="B53" s="31" t="s">
        <v>624</v>
      </c>
      <c r="C53" s="94"/>
      <c r="D53" s="734">
        <f>'NOTES 2'!E56</f>
        <v>0</v>
      </c>
      <c r="E53" s="734">
        <f>'NOTES 2'!F56</f>
        <v>0</v>
      </c>
      <c r="F53" s="9"/>
      <c r="G53" s="9"/>
      <c r="H53" s="9"/>
      <c r="I53" s="9"/>
      <c r="J53" s="751"/>
      <c r="K53" s="751"/>
      <c r="L53" s="751">
        <f t="shared" si="29"/>
        <v>0</v>
      </c>
      <c r="M53" s="751">
        <f t="shared" si="30"/>
        <v>0</v>
      </c>
    </row>
    <row r="54" spans="1:13" ht="18.899999999999999" customHeight="1">
      <c r="B54" s="31" t="s">
        <v>31</v>
      </c>
      <c r="C54" s="94"/>
      <c r="D54" s="734">
        <f>'NOTES 2'!E57</f>
        <v>0</v>
      </c>
      <c r="E54" s="734">
        <f>'NOTES 2'!F57</f>
        <v>0</v>
      </c>
      <c r="F54" s="9"/>
      <c r="G54" s="9"/>
      <c r="H54" s="9"/>
      <c r="I54" s="9"/>
      <c r="J54" s="751"/>
      <c r="K54" s="751"/>
      <c r="L54" s="751">
        <f t="shared" si="29"/>
        <v>0</v>
      </c>
      <c r="M54" s="751">
        <f t="shared" si="30"/>
        <v>0</v>
      </c>
    </row>
    <row r="55" spans="1:13" ht="18.899999999999999" customHeight="1">
      <c r="B55" s="31" t="s">
        <v>30</v>
      </c>
      <c r="C55" s="94"/>
      <c r="D55" s="734">
        <f>'NOTES 2'!E58</f>
        <v>0</v>
      </c>
      <c r="E55" s="734">
        <f>'NOTES 2'!F58</f>
        <v>0</v>
      </c>
      <c r="F55" s="9"/>
      <c r="G55" s="9"/>
      <c r="H55" s="9"/>
      <c r="I55" s="9"/>
      <c r="J55" s="751"/>
      <c r="K55" s="751"/>
      <c r="L55" s="751">
        <f t="shared" si="29"/>
        <v>0</v>
      </c>
      <c r="M55" s="751">
        <f t="shared" si="30"/>
        <v>0</v>
      </c>
    </row>
    <row r="56" spans="1:13" ht="18.899999999999999" customHeight="1">
      <c r="B56" s="31" t="s">
        <v>1002</v>
      </c>
      <c r="C56" s="94"/>
      <c r="D56" s="734">
        <f>'NOTES 2'!E59</f>
        <v>0</v>
      </c>
      <c r="E56" s="734">
        <f>'NOTES 2'!F59</f>
        <v>0</v>
      </c>
      <c r="F56" s="9"/>
      <c r="G56" s="9"/>
      <c r="H56" s="9"/>
      <c r="I56" s="9"/>
      <c r="J56" s="751"/>
      <c r="K56" s="751"/>
      <c r="L56" s="751">
        <f t="shared" si="29"/>
        <v>0</v>
      </c>
      <c r="M56" s="751">
        <f t="shared" si="30"/>
        <v>0</v>
      </c>
    </row>
    <row r="57" spans="1:13" ht="18.899999999999999" customHeight="1" thickBot="1">
      <c r="B57" s="413" t="s">
        <v>26</v>
      </c>
      <c r="C57" s="34"/>
      <c r="D57" s="744">
        <f>SUM(D45:D56)</f>
        <v>0</v>
      </c>
      <c r="E57" s="744">
        <f t="shared" ref="E57:M57" si="31">SUM(E45:E56)</f>
        <v>0</v>
      </c>
      <c r="F57" s="744">
        <f t="shared" si="31"/>
        <v>0</v>
      </c>
      <c r="G57" s="744">
        <f t="shared" si="31"/>
        <v>0</v>
      </c>
      <c r="H57" s="744">
        <f t="shared" si="31"/>
        <v>0</v>
      </c>
      <c r="I57" s="744">
        <f t="shared" si="31"/>
        <v>0</v>
      </c>
      <c r="J57" s="744">
        <f t="shared" si="31"/>
        <v>0</v>
      </c>
      <c r="K57" s="744">
        <f t="shared" si="31"/>
        <v>0</v>
      </c>
      <c r="L57" s="744">
        <f t="shared" si="31"/>
        <v>0</v>
      </c>
      <c r="M57" s="744">
        <f t="shared" si="31"/>
        <v>0</v>
      </c>
    </row>
    <row r="58" spans="1:13" ht="18.899999999999999" customHeight="1">
      <c r="B58" s="154"/>
      <c r="C58" s="94"/>
      <c r="D58" s="738"/>
      <c r="E58" s="738"/>
      <c r="F58" s="9"/>
      <c r="G58" s="9"/>
      <c r="H58" s="9"/>
      <c r="I58" s="9"/>
      <c r="J58" s="9"/>
      <c r="K58" s="9"/>
      <c r="L58" s="663"/>
      <c r="M58" s="840"/>
    </row>
    <row r="59" spans="1:13" ht="18.899999999999999" customHeight="1">
      <c r="A59" s="10">
        <f>A44+1</f>
        <v>5</v>
      </c>
      <c r="B59" s="154" t="s">
        <v>95</v>
      </c>
      <c r="D59" s="38"/>
      <c r="E59" s="38"/>
      <c r="F59" s="9"/>
      <c r="G59" s="9"/>
      <c r="H59" s="9"/>
      <c r="I59" s="9"/>
      <c r="J59" s="9"/>
      <c r="K59" s="9"/>
      <c r="L59" s="9"/>
      <c r="M59" s="196"/>
    </row>
    <row r="60" spans="1:13" ht="18.899999999999999" customHeight="1">
      <c r="B60" s="31" t="s">
        <v>612</v>
      </c>
      <c r="D60" s="734">
        <f>'NOTES 2'!E63</f>
        <v>0</v>
      </c>
      <c r="E60" s="734">
        <f>'NOTES 2'!F63</f>
        <v>0</v>
      </c>
      <c r="F60" s="9"/>
      <c r="G60" s="9"/>
      <c r="H60" s="9"/>
      <c r="I60" s="9"/>
      <c r="J60" s="9"/>
      <c r="K60" s="9"/>
      <c r="L60" s="751">
        <f t="shared" ref="L60" si="32">D60+F60+H60-J60</f>
        <v>0</v>
      </c>
      <c r="M60" s="751">
        <f t="shared" ref="M60" si="33">E60+G60+I60-K60</f>
        <v>0</v>
      </c>
    </row>
    <row r="61" spans="1:13" ht="18.899999999999999" customHeight="1">
      <c r="B61" s="31" t="s">
        <v>611</v>
      </c>
      <c r="D61" s="734">
        <f>'NOTES 2'!E64</f>
        <v>0</v>
      </c>
      <c r="E61" s="734">
        <f>'NOTES 2'!F64</f>
        <v>0</v>
      </c>
      <c r="F61" s="9"/>
      <c r="G61" s="9"/>
      <c r="H61" s="9"/>
      <c r="I61" s="9"/>
      <c r="J61" s="9"/>
      <c r="K61" s="9"/>
      <c r="L61" s="751">
        <f t="shared" ref="L61" si="34">D61+F61+H61-J61</f>
        <v>0</v>
      </c>
      <c r="M61" s="751">
        <f t="shared" ref="M61" si="35">E61+G61+I61-K61</f>
        <v>0</v>
      </c>
    </row>
    <row r="62" spans="1:13" ht="18.899999999999999" customHeight="1">
      <c r="B62" s="679" t="s">
        <v>1426</v>
      </c>
      <c r="D62" s="38">
        <f>SUM(D60:D61)</f>
        <v>0</v>
      </c>
      <c r="E62" s="38">
        <f t="shared" ref="E62:M62" si="36">SUM(E60:E61)</f>
        <v>0</v>
      </c>
      <c r="F62" s="38">
        <f t="shared" si="36"/>
        <v>0</v>
      </c>
      <c r="G62" s="38">
        <f t="shared" si="36"/>
        <v>0</v>
      </c>
      <c r="H62" s="38">
        <f t="shared" si="36"/>
        <v>0</v>
      </c>
      <c r="I62" s="38">
        <f t="shared" si="36"/>
        <v>0</v>
      </c>
      <c r="J62" s="38">
        <f t="shared" si="36"/>
        <v>0</v>
      </c>
      <c r="K62" s="38">
        <f t="shared" si="36"/>
        <v>0</v>
      </c>
      <c r="L62" s="38">
        <f t="shared" si="36"/>
        <v>0</v>
      </c>
      <c r="M62" s="38">
        <f t="shared" si="36"/>
        <v>0</v>
      </c>
    </row>
    <row r="63" spans="1:13" ht="18.899999999999999" customHeight="1">
      <c r="B63" s="154" t="s">
        <v>114</v>
      </c>
      <c r="D63" s="38"/>
      <c r="E63" s="38"/>
      <c r="F63" s="9"/>
      <c r="G63" s="9"/>
      <c r="H63" s="9"/>
      <c r="I63" s="9"/>
      <c r="J63" s="9"/>
      <c r="K63" s="9"/>
      <c r="L63" s="9"/>
      <c r="M63" s="196"/>
    </row>
    <row r="64" spans="1:13" ht="18.899999999999999" customHeight="1">
      <c r="B64" s="675" t="s">
        <v>613</v>
      </c>
      <c r="D64" s="734">
        <f>'NOTES 2'!E67</f>
        <v>0</v>
      </c>
      <c r="E64" s="734">
        <f>'NOTES 2'!F67</f>
        <v>0</v>
      </c>
      <c r="F64" s="9"/>
      <c r="G64" s="9"/>
      <c r="H64" s="9"/>
      <c r="I64" s="9"/>
      <c r="J64" s="9"/>
      <c r="K64" s="9"/>
      <c r="L64" s="751">
        <f t="shared" ref="L64" si="37">D64+F64+H64-J64</f>
        <v>0</v>
      </c>
      <c r="M64" s="751">
        <f t="shared" ref="M64" si="38">E64+G64+I64-K64</f>
        <v>0</v>
      </c>
    </row>
    <row r="65" spans="1:13" ht="18.899999999999999" customHeight="1">
      <c r="B65" s="675" t="s">
        <v>614</v>
      </c>
      <c r="D65" s="734">
        <f>'NOTES 2'!E68</f>
        <v>0</v>
      </c>
      <c r="E65" s="734">
        <f>'NOTES 2'!F68</f>
        <v>0</v>
      </c>
      <c r="F65" s="9"/>
      <c r="G65" s="9"/>
      <c r="H65" s="9"/>
      <c r="I65" s="9"/>
      <c r="J65" s="9"/>
      <c r="K65" s="9"/>
      <c r="L65" s="751">
        <f t="shared" ref="L65" si="39">D65+F65+H65-J65</f>
        <v>0</v>
      </c>
      <c r="M65" s="751">
        <f t="shared" ref="M65" si="40">E65+G65+I65-K65</f>
        <v>0</v>
      </c>
    </row>
    <row r="66" spans="1:13" ht="18.899999999999999" customHeight="1">
      <c r="B66" s="679" t="s">
        <v>596</v>
      </c>
      <c r="C66" s="114"/>
      <c r="D66" s="841">
        <f>SUM(D64:D65)</f>
        <v>0</v>
      </c>
      <c r="E66" s="841">
        <f t="shared" ref="E66:M66" si="41">SUM(E64:E65)</f>
        <v>0</v>
      </c>
      <c r="F66" s="841">
        <f t="shared" si="41"/>
        <v>0</v>
      </c>
      <c r="G66" s="841">
        <f t="shared" si="41"/>
        <v>0</v>
      </c>
      <c r="H66" s="841">
        <f t="shared" si="41"/>
        <v>0</v>
      </c>
      <c r="I66" s="841">
        <f t="shared" si="41"/>
        <v>0</v>
      </c>
      <c r="J66" s="841">
        <f t="shared" si="41"/>
        <v>0</v>
      </c>
      <c r="K66" s="841">
        <f t="shared" si="41"/>
        <v>0</v>
      </c>
      <c r="L66" s="841">
        <f t="shared" si="41"/>
        <v>0</v>
      </c>
      <c r="M66" s="841">
        <f t="shared" si="41"/>
        <v>0</v>
      </c>
    </row>
    <row r="67" spans="1:13" ht="18.899999999999999" customHeight="1" thickBot="1">
      <c r="B67" s="413" t="s">
        <v>26</v>
      </c>
      <c r="C67" s="41"/>
      <c r="D67" s="113">
        <f>D62+D66</f>
        <v>0</v>
      </c>
      <c r="E67" s="113">
        <f t="shared" ref="E67:M67" si="42">E62+E66</f>
        <v>0</v>
      </c>
      <c r="F67" s="113">
        <f t="shared" si="42"/>
        <v>0</v>
      </c>
      <c r="G67" s="113">
        <f t="shared" si="42"/>
        <v>0</v>
      </c>
      <c r="H67" s="113">
        <f t="shared" si="42"/>
        <v>0</v>
      </c>
      <c r="I67" s="113">
        <f t="shared" si="42"/>
        <v>0</v>
      </c>
      <c r="J67" s="113">
        <f t="shared" si="42"/>
        <v>0</v>
      </c>
      <c r="K67" s="113">
        <f t="shared" si="42"/>
        <v>0</v>
      </c>
      <c r="L67" s="113">
        <f t="shared" si="42"/>
        <v>0</v>
      </c>
      <c r="M67" s="113">
        <f t="shared" si="42"/>
        <v>0</v>
      </c>
    </row>
    <row r="68" spans="1:13" ht="18.899999999999999" customHeight="1">
      <c r="B68" s="154"/>
      <c r="C68" s="94"/>
      <c r="D68" s="738"/>
      <c r="E68" s="738"/>
      <c r="F68" s="9"/>
      <c r="G68" s="9"/>
      <c r="H68" s="9"/>
      <c r="I68" s="9"/>
      <c r="J68" s="9"/>
      <c r="K68" s="9"/>
      <c r="L68" s="9"/>
      <c r="M68" s="196"/>
    </row>
    <row r="69" spans="1:13" ht="18.899999999999999" customHeight="1">
      <c r="A69" s="10">
        <f>A59+1</f>
        <v>6</v>
      </c>
      <c r="B69" s="154" t="s">
        <v>127</v>
      </c>
      <c r="D69" s="38"/>
      <c r="E69" s="38"/>
      <c r="F69" s="9"/>
      <c r="G69" s="9"/>
      <c r="H69" s="9"/>
      <c r="I69" s="9"/>
      <c r="J69" s="9"/>
      <c r="K69" s="9"/>
      <c r="L69" s="9"/>
      <c r="M69" s="196"/>
    </row>
    <row r="70" spans="1:13" ht="18.899999999999999" customHeight="1">
      <c r="B70" s="31" t="s">
        <v>29</v>
      </c>
      <c r="D70" s="734">
        <f>'NOTES 2'!E73</f>
        <v>0</v>
      </c>
      <c r="E70" s="734">
        <f>'NOTES 2'!F73</f>
        <v>0</v>
      </c>
      <c r="F70" s="9"/>
      <c r="G70" s="9"/>
      <c r="H70" s="9"/>
      <c r="I70" s="9"/>
      <c r="J70" s="9"/>
      <c r="K70" s="9"/>
      <c r="L70" s="751">
        <f t="shared" ref="L70:L71" si="43">D70+F70+H70-J70</f>
        <v>0</v>
      </c>
      <c r="M70" s="751">
        <f t="shared" ref="M70:M71" si="44">E70+G70+I70-K70</f>
        <v>0</v>
      </c>
    </row>
    <row r="71" spans="1:13" ht="18.899999999999999" customHeight="1">
      <c r="B71" s="31" t="s">
        <v>617</v>
      </c>
      <c r="D71" s="734">
        <f>'NOTES 2'!E74</f>
        <v>0</v>
      </c>
      <c r="E71" s="734">
        <f>'NOTES 2'!F74</f>
        <v>0</v>
      </c>
      <c r="F71" s="9"/>
      <c r="G71" s="9"/>
      <c r="H71" s="9"/>
      <c r="I71" s="9"/>
      <c r="J71" s="9"/>
      <c r="K71" s="9"/>
      <c r="L71" s="751">
        <f t="shared" si="43"/>
        <v>0</v>
      </c>
      <c r="M71" s="751">
        <f t="shared" si="44"/>
        <v>0</v>
      </c>
    </row>
    <row r="72" spans="1:13" ht="18.899999999999999" customHeight="1">
      <c r="B72" s="676" t="s">
        <v>26</v>
      </c>
      <c r="C72" s="36"/>
      <c r="D72" s="743">
        <f t="shared" ref="D72:K72" si="45">SUM(D70:D71)</f>
        <v>0</v>
      </c>
      <c r="E72" s="743">
        <f t="shared" si="45"/>
        <v>0</v>
      </c>
      <c r="F72" s="743">
        <f t="shared" si="45"/>
        <v>0</v>
      </c>
      <c r="G72" s="743">
        <f t="shared" si="45"/>
        <v>0</v>
      </c>
      <c r="H72" s="743">
        <f t="shared" si="45"/>
        <v>0</v>
      </c>
      <c r="I72" s="743">
        <f t="shared" si="45"/>
        <v>0</v>
      </c>
      <c r="J72" s="743">
        <f t="shared" si="45"/>
        <v>0</v>
      </c>
      <c r="K72" s="743">
        <f t="shared" si="45"/>
        <v>0</v>
      </c>
      <c r="L72" s="743">
        <f>SUM(L70:L71)</f>
        <v>0</v>
      </c>
      <c r="M72" s="743">
        <f>SUM(M70:M71)</f>
        <v>0</v>
      </c>
    </row>
    <row r="73" spans="1:13" ht="18.899999999999999" customHeight="1">
      <c r="B73" s="154" t="s">
        <v>122</v>
      </c>
      <c r="D73" s="38"/>
      <c r="E73" s="38"/>
      <c r="F73" s="9"/>
      <c r="G73" s="9"/>
      <c r="H73" s="9"/>
      <c r="I73" s="9"/>
      <c r="J73" s="9"/>
      <c r="K73" s="9"/>
      <c r="L73" s="9"/>
      <c r="M73" s="196"/>
    </row>
    <row r="74" spans="1:13" ht="18.899999999999999" customHeight="1">
      <c r="B74" s="31" t="s">
        <v>1385</v>
      </c>
      <c r="D74" s="734">
        <f>'NOTES 2'!E77</f>
        <v>0</v>
      </c>
      <c r="E74" s="734">
        <f>'NOTES 2'!F77</f>
        <v>0</v>
      </c>
      <c r="F74" s="9"/>
      <c r="G74" s="9"/>
      <c r="H74" s="9"/>
      <c r="I74" s="9"/>
      <c r="J74" s="9"/>
      <c r="K74" s="9"/>
      <c r="L74" s="751">
        <f t="shared" ref="L74:L75" si="46">D74+F74+H74-J74</f>
        <v>0</v>
      </c>
      <c r="M74" s="751">
        <f t="shared" ref="M74:M75" si="47">E74+G74+I74-K74</f>
        <v>0</v>
      </c>
    </row>
    <row r="75" spans="1:13" ht="18.899999999999999" customHeight="1">
      <c r="B75" s="31" t="s">
        <v>1386</v>
      </c>
      <c r="C75" s="115"/>
      <c r="D75" s="734">
        <f>'NOTES 2'!E78</f>
        <v>0</v>
      </c>
      <c r="E75" s="734">
        <f>'NOTES 2'!F78</f>
        <v>0</v>
      </c>
      <c r="F75" s="9"/>
      <c r="G75" s="9"/>
      <c r="H75" s="9"/>
      <c r="I75" s="9"/>
      <c r="J75" s="9"/>
      <c r="K75" s="9"/>
      <c r="L75" s="751">
        <f t="shared" si="46"/>
        <v>0</v>
      </c>
      <c r="M75" s="751">
        <f t="shared" si="47"/>
        <v>0</v>
      </c>
    </row>
    <row r="76" spans="1:13" ht="18.899999999999999" customHeight="1" thickBot="1">
      <c r="B76" s="677" t="s">
        <v>26</v>
      </c>
      <c r="C76" s="116"/>
      <c r="D76" s="744">
        <f>D72+D74-D75</f>
        <v>0</v>
      </c>
      <c r="E76" s="744">
        <f t="shared" ref="E76:M76" si="48">E72+E74-E75</f>
        <v>0</v>
      </c>
      <c r="F76" s="744">
        <f t="shared" si="48"/>
        <v>0</v>
      </c>
      <c r="G76" s="744">
        <f t="shared" si="48"/>
        <v>0</v>
      </c>
      <c r="H76" s="744">
        <f t="shared" si="48"/>
        <v>0</v>
      </c>
      <c r="I76" s="744">
        <f t="shared" si="48"/>
        <v>0</v>
      </c>
      <c r="J76" s="744">
        <f t="shared" si="48"/>
        <v>0</v>
      </c>
      <c r="K76" s="744">
        <f t="shared" si="48"/>
        <v>0</v>
      </c>
      <c r="L76" s="744">
        <f t="shared" si="48"/>
        <v>0</v>
      </c>
      <c r="M76" s="744">
        <f t="shared" si="48"/>
        <v>0</v>
      </c>
    </row>
    <row r="77" spans="1:13" ht="18.899999999999999" customHeight="1">
      <c r="B77" s="406"/>
      <c r="C77" s="117"/>
      <c r="D77" s="738"/>
      <c r="E77" s="738"/>
      <c r="F77" s="9"/>
      <c r="G77" s="9"/>
      <c r="H77" s="9"/>
      <c r="I77" s="9"/>
      <c r="J77" s="751"/>
      <c r="K77" s="751"/>
      <c r="L77" s="751"/>
      <c r="M77" s="739"/>
    </row>
    <row r="78" spans="1:13" ht="18.899999999999999" customHeight="1">
      <c r="A78" s="10">
        <f>A69+1</f>
        <v>7</v>
      </c>
      <c r="B78" s="154" t="s">
        <v>609</v>
      </c>
      <c r="D78" s="38"/>
      <c r="E78" s="38"/>
      <c r="F78" s="9"/>
      <c r="G78" s="9"/>
      <c r="H78" s="9"/>
      <c r="I78" s="9"/>
      <c r="J78" s="751"/>
      <c r="K78" s="751"/>
      <c r="L78" s="751"/>
      <c r="M78" s="739"/>
    </row>
    <row r="79" spans="1:13" ht="18.899999999999999" customHeight="1">
      <c r="B79" s="407" t="s">
        <v>13</v>
      </c>
      <c r="D79" s="734">
        <f>'NOTES 2'!E82</f>
        <v>0</v>
      </c>
      <c r="E79" s="734">
        <f>'NOTES 2'!F82</f>
        <v>0</v>
      </c>
      <c r="F79" s="9"/>
      <c r="G79" s="9"/>
      <c r="H79" s="9"/>
      <c r="I79" s="9"/>
      <c r="J79" s="751"/>
      <c r="K79" s="751"/>
      <c r="L79" s="751">
        <f t="shared" ref="L79" si="49">D79+F79+H79-J79</f>
        <v>0</v>
      </c>
      <c r="M79" s="751">
        <f t="shared" ref="M79" si="50">E79+G79+I79-K79</f>
        <v>0</v>
      </c>
    </row>
    <row r="80" spans="1:13" ht="18.899999999999999" customHeight="1">
      <c r="B80" s="407" t="s">
        <v>196</v>
      </c>
      <c r="D80" s="734">
        <f>'NOTES 2'!E83</f>
        <v>0</v>
      </c>
      <c r="E80" s="734">
        <f>'NOTES 2'!F83</f>
        <v>0</v>
      </c>
      <c r="F80" s="9"/>
      <c r="G80" s="9"/>
      <c r="H80" s="9"/>
      <c r="I80" s="9"/>
      <c r="J80" s="751"/>
      <c r="K80" s="751"/>
      <c r="L80" s="751">
        <f t="shared" ref="L80" si="51">D80+F80+H80-J80</f>
        <v>0</v>
      </c>
      <c r="M80" s="751">
        <f t="shared" ref="M80" si="52">E80+G80+I80-K80</f>
        <v>0</v>
      </c>
    </row>
    <row r="81" spans="1:13" ht="18.899999999999999" customHeight="1" thickBot="1">
      <c r="B81" s="413" t="s">
        <v>26</v>
      </c>
      <c r="C81" s="41"/>
      <c r="D81" s="113">
        <f t="shared" ref="D81:K81" si="53">SUM(D79:D80)</f>
        <v>0</v>
      </c>
      <c r="E81" s="113">
        <f t="shared" si="53"/>
        <v>0</v>
      </c>
      <c r="F81" s="113">
        <f t="shared" si="53"/>
        <v>0</v>
      </c>
      <c r="G81" s="113">
        <f t="shared" si="53"/>
        <v>0</v>
      </c>
      <c r="H81" s="113">
        <f t="shared" si="53"/>
        <v>0</v>
      </c>
      <c r="I81" s="113">
        <f t="shared" si="53"/>
        <v>0</v>
      </c>
      <c r="J81" s="113">
        <f t="shared" si="53"/>
        <v>0</v>
      </c>
      <c r="K81" s="113">
        <f t="shared" si="53"/>
        <v>0</v>
      </c>
      <c r="L81" s="113">
        <f>SUM(L79:L80)</f>
        <v>0</v>
      </c>
      <c r="M81" s="195">
        <f>SUM(M79:M80)</f>
        <v>0</v>
      </c>
    </row>
    <row r="82" spans="1:13" ht="18.899999999999999" customHeight="1">
      <c r="B82" s="407"/>
      <c r="D82" s="38"/>
      <c r="E82" s="38"/>
      <c r="F82" s="9"/>
      <c r="G82" s="9"/>
      <c r="H82" s="9"/>
      <c r="I82" s="9"/>
      <c r="J82" s="9"/>
      <c r="K82" s="9"/>
      <c r="L82" s="9"/>
      <c r="M82" s="196"/>
    </row>
    <row r="83" spans="1:13" ht="18.899999999999999" customHeight="1">
      <c r="A83" s="10">
        <f>A78+1</f>
        <v>8</v>
      </c>
      <c r="B83" s="154" t="s">
        <v>32</v>
      </c>
      <c r="D83" s="38"/>
      <c r="E83" s="38"/>
      <c r="F83" s="9"/>
      <c r="G83" s="9"/>
      <c r="H83" s="9"/>
      <c r="I83" s="9"/>
      <c r="J83" s="751"/>
      <c r="K83" s="751"/>
      <c r="L83" s="751"/>
      <c r="M83" s="739"/>
    </row>
    <row r="84" spans="1:13" ht="18.899999999999999" customHeight="1">
      <c r="B84" s="31" t="s">
        <v>1363</v>
      </c>
      <c r="D84" s="734">
        <f>'NOTES 2'!E87</f>
        <v>4142766.88</v>
      </c>
      <c r="E84" s="734">
        <f>'NOTES 2'!F87</f>
        <v>1943019.63</v>
      </c>
      <c r="F84" s="9"/>
      <c r="G84" s="9"/>
      <c r="H84" s="9"/>
      <c r="I84" s="9"/>
      <c r="J84" s="751"/>
      <c r="K84" s="751"/>
      <c r="L84" s="751">
        <f t="shared" ref="L84" si="54">D84+F84+H84-J84</f>
        <v>4142766.88</v>
      </c>
      <c r="M84" s="751">
        <f t="shared" ref="M84" si="55">E84+G84+I84-K84</f>
        <v>1943019.63</v>
      </c>
    </row>
    <row r="85" spans="1:13" ht="18.899999999999999" customHeight="1">
      <c r="B85" s="31" t="s">
        <v>1364</v>
      </c>
      <c r="D85" s="734">
        <f>'NOTES 2'!E88</f>
        <v>0</v>
      </c>
      <c r="E85" s="734">
        <f>'NOTES 2'!F88</f>
        <v>18800</v>
      </c>
      <c r="F85" s="9"/>
      <c r="G85" s="9"/>
      <c r="H85" s="9"/>
      <c r="I85" s="9"/>
      <c r="J85" s="751"/>
      <c r="K85" s="751"/>
      <c r="L85" s="751">
        <f t="shared" ref="L85:L89" si="56">D85+F85+H85-J85</f>
        <v>0</v>
      </c>
      <c r="M85" s="751">
        <f t="shared" ref="M85:M89" si="57">E85+G85+I85-K85</f>
        <v>18800</v>
      </c>
    </row>
    <row r="86" spans="1:13" ht="18.899999999999999" customHeight="1">
      <c r="B86" s="31" t="s">
        <v>1365</v>
      </c>
      <c r="D86" s="734">
        <f>'NOTES 2'!E89</f>
        <v>0</v>
      </c>
      <c r="E86" s="734">
        <f>'NOTES 2'!F89</f>
        <v>0</v>
      </c>
      <c r="F86" s="9"/>
      <c r="G86" s="9"/>
      <c r="H86" s="9"/>
      <c r="I86" s="9"/>
      <c r="J86" s="751"/>
      <c r="K86" s="751"/>
      <c r="L86" s="751">
        <f t="shared" si="56"/>
        <v>0</v>
      </c>
      <c r="M86" s="751">
        <f t="shared" si="57"/>
        <v>0</v>
      </c>
    </row>
    <row r="87" spans="1:13" ht="18.899999999999999" customHeight="1">
      <c r="B87" s="31" t="s">
        <v>1366</v>
      </c>
      <c r="D87" s="734">
        <f>'NOTES 2'!E90</f>
        <v>0</v>
      </c>
      <c r="E87" s="734">
        <f>'NOTES 2'!F90</f>
        <v>0</v>
      </c>
      <c r="F87" s="9"/>
      <c r="G87" s="9"/>
      <c r="H87" s="9"/>
      <c r="I87" s="9"/>
      <c r="J87" s="751"/>
      <c r="K87" s="751"/>
      <c r="L87" s="751">
        <f t="shared" si="56"/>
        <v>0</v>
      </c>
      <c r="M87" s="751">
        <f t="shared" si="57"/>
        <v>0</v>
      </c>
    </row>
    <row r="88" spans="1:13" ht="18.899999999999999" customHeight="1">
      <c r="B88" s="31" t="s">
        <v>1367</v>
      </c>
      <c r="D88" s="734">
        <f>'NOTES 2'!E91</f>
        <v>0</v>
      </c>
      <c r="E88" s="734">
        <f>'NOTES 2'!F91</f>
        <v>0</v>
      </c>
      <c r="F88" s="9"/>
      <c r="G88" s="9"/>
      <c r="H88" s="9"/>
      <c r="I88" s="9"/>
      <c r="J88" s="751"/>
      <c r="K88" s="751"/>
      <c r="L88" s="751">
        <f t="shared" si="56"/>
        <v>0</v>
      </c>
      <c r="M88" s="751">
        <f t="shared" si="57"/>
        <v>0</v>
      </c>
    </row>
    <row r="89" spans="1:13" ht="18.899999999999999" customHeight="1">
      <c r="B89" s="31" t="s">
        <v>1368</v>
      </c>
      <c r="D89" s="734">
        <f>'NOTES 2'!E92</f>
        <v>0</v>
      </c>
      <c r="E89" s="734">
        <f>'NOTES 2'!F92</f>
        <v>0</v>
      </c>
      <c r="F89" s="9"/>
      <c r="G89" s="9"/>
      <c r="H89" s="9"/>
      <c r="I89" s="9"/>
      <c r="J89" s="751"/>
      <c r="K89" s="751"/>
      <c r="L89" s="751">
        <f t="shared" si="56"/>
        <v>0</v>
      </c>
      <c r="M89" s="751">
        <f t="shared" si="57"/>
        <v>0</v>
      </c>
    </row>
    <row r="90" spans="1:13" ht="18.899999999999999" customHeight="1" thickBot="1">
      <c r="B90" s="677" t="s">
        <v>26</v>
      </c>
      <c r="C90" s="34"/>
      <c r="D90" s="744">
        <f t="shared" ref="D90:K90" si="58">SUM(D84:D89)</f>
        <v>4142766.88</v>
      </c>
      <c r="E90" s="744">
        <f t="shared" si="58"/>
        <v>1961819.63</v>
      </c>
      <c r="F90" s="744">
        <f t="shared" si="58"/>
        <v>0</v>
      </c>
      <c r="G90" s="744">
        <f t="shared" si="58"/>
        <v>0</v>
      </c>
      <c r="H90" s="744">
        <f t="shared" si="58"/>
        <v>0</v>
      </c>
      <c r="I90" s="744">
        <f t="shared" si="58"/>
        <v>0</v>
      </c>
      <c r="J90" s="744">
        <f t="shared" si="58"/>
        <v>0</v>
      </c>
      <c r="K90" s="744">
        <f t="shared" si="58"/>
        <v>0</v>
      </c>
      <c r="L90" s="744">
        <f>SUM(L84:L89)</f>
        <v>4142766.88</v>
      </c>
      <c r="M90" s="842">
        <f>SUM(M84:M89)</f>
        <v>1961819.63</v>
      </c>
    </row>
    <row r="91" spans="1:13" ht="18.899999999999999" customHeight="1">
      <c r="B91" s="406"/>
      <c r="C91" s="94"/>
      <c r="D91" s="738"/>
      <c r="E91" s="738"/>
      <c r="F91" s="738"/>
      <c r="G91" s="843"/>
      <c r="H91" s="738"/>
      <c r="I91" s="738"/>
      <c r="J91" s="751"/>
      <c r="K91" s="751"/>
      <c r="L91" s="751"/>
      <c r="M91" s="739"/>
    </row>
    <row r="92" spans="1:13" ht="18.899999999999999" customHeight="1">
      <c r="A92" s="10">
        <f>A83+1</f>
        <v>9</v>
      </c>
      <c r="B92" s="154" t="s">
        <v>641</v>
      </c>
      <c r="C92" s="38"/>
      <c r="D92" s="38"/>
      <c r="E92" s="38"/>
      <c r="F92" s="9"/>
      <c r="G92" s="9"/>
      <c r="H92" s="9"/>
      <c r="I92" s="9"/>
      <c r="J92" s="9"/>
      <c r="K92" s="9"/>
      <c r="L92" s="9"/>
      <c r="M92" s="196"/>
    </row>
    <row r="93" spans="1:13" ht="18.899999999999999" customHeight="1">
      <c r="B93" s="31" t="s">
        <v>21</v>
      </c>
      <c r="C93" s="38"/>
      <c r="D93" s="734">
        <f>'NOTES 2'!E96</f>
        <v>0</v>
      </c>
      <c r="E93" s="734">
        <f>'NOTES 2'!F96</f>
        <v>0</v>
      </c>
      <c r="F93" s="9"/>
      <c r="G93" s="9"/>
      <c r="H93" s="9"/>
      <c r="I93" s="9"/>
      <c r="J93" s="9"/>
      <c r="K93" s="9"/>
      <c r="L93" s="751">
        <f t="shared" ref="L93" si="59">D93+F93+H93-J93</f>
        <v>0</v>
      </c>
      <c r="M93" s="751">
        <f t="shared" ref="M93" si="60">E93+G93+I93-K93</f>
        <v>0</v>
      </c>
    </row>
    <row r="94" spans="1:13" ht="18.899999999999999" customHeight="1">
      <c r="B94" s="31" t="s">
        <v>642</v>
      </c>
      <c r="C94" s="38"/>
      <c r="D94" s="734">
        <f>'NOTES 2'!E97</f>
        <v>1250</v>
      </c>
      <c r="E94" s="734">
        <f>'NOTES 2'!F97</f>
        <v>1250</v>
      </c>
      <c r="F94" s="9"/>
      <c r="G94" s="9"/>
      <c r="H94" s="9"/>
      <c r="I94" s="9"/>
      <c r="J94" s="9"/>
      <c r="K94" s="9"/>
      <c r="L94" s="751">
        <f t="shared" ref="L94:L95" si="61">D94+F94+H94-J94</f>
        <v>1250</v>
      </c>
      <c r="M94" s="751">
        <f t="shared" ref="M94:M95" si="62">E94+G94+I94-K94</f>
        <v>1250</v>
      </c>
    </row>
    <row r="95" spans="1:13" ht="18.899999999999999" customHeight="1">
      <c r="B95" s="31" t="s">
        <v>33</v>
      </c>
      <c r="C95" s="38"/>
      <c r="D95" s="734">
        <f>'NOTES 2'!E98</f>
        <v>10038.77999999997</v>
      </c>
      <c r="E95" s="734">
        <f>'NOTES 2'!F98</f>
        <v>70232.010000000009</v>
      </c>
      <c r="F95" s="9"/>
      <c r="G95" s="9"/>
      <c r="H95" s="9"/>
      <c r="I95" s="9"/>
      <c r="J95" s="9"/>
      <c r="K95" s="9"/>
      <c r="L95" s="751">
        <f t="shared" si="61"/>
        <v>10038.77999999997</v>
      </c>
      <c r="M95" s="751">
        <f t="shared" si="62"/>
        <v>70232.010000000009</v>
      </c>
    </row>
    <row r="96" spans="1:13" ht="18.899999999999999" customHeight="1" thickBot="1">
      <c r="B96" s="413" t="s">
        <v>26</v>
      </c>
      <c r="C96" s="113"/>
      <c r="D96" s="113">
        <f t="shared" ref="D96:K96" si="63">SUM(D93:D95)</f>
        <v>11288.77999999997</v>
      </c>
      <c r="E96" s="113">
        <f t="shared" si="63"/>
        <v>71482.010000000009</v>
      </c>
      <c r="F96" s="113">
        <f t="shared" si="63"/>
        <v>0</v>
      </c>
      <c r="G96" s="113">
        <f t="shared" si="63"/>
        <v>0</v>
      </c>
      <c r="H96" s="113">
        <f t="shared" si="63"/>
        <v>0</v>
      </c>
      <c r="I96" s="113">
        <f t="shared" si="63"/>
        <v>0</v>
      </c>
      <c r="J96" s="113">
        <f t="shared" si="63"/>
        <v>0</v>
      </c>
      <c r="K96" s="113">
        <f t="shared" si="63"/>
        <v>0</v>
      </c>
      <c r="L96" s="113">
        <f>SUM(L93:L95)</f>
        <v>11288.77999999997</v>
      </c>
      <c r="M96" s="195">
        <f>SUM(M93:M95)</f>
        <v>71482.010000000009</v>
      </c>
    </row>
    <row r="97" spans="1:13" ht="18.899999999999999" customHeight="1">
      <c r="B97" s="406"/>
      <c r="C97" s="94"/>
      <c r="D97" s="738"/>
      <c r="E97" s="738"/>
      <c r="F97" s="9"/>
      <c r="G97" s="9"/>
      <c r="H97" s="9"/>
      <c r="I97" s="9"/>
      <c r="J97" s="9"/>
      <c r="K97" s="9"/>
      <c r="L97" s="9"/>
      <c r="M97" s="196"/>
    </row>
    <row r="98" spans="1:13" ht="18.899999999999999" customHeight="1">
      <c r="A98" s="10">
        <f>A92+1</f>
        <v>10</v>
      </c>
      <c r="B98" s="154" t="s">
        <v>643</v>
      </c>
      <c r="C98" s="38"/>
      <c r="D98" s="38"/>
      <c r="E98" s="38"/>
      <c r="F98" s="9"/>
      <c r="G98" s="9"/>
      <c r="H98" s="9"/>
      <c r="I98" s="9"/>
      <c r="J98" s="9"/>
      <c r="K98" s="9"/>
      <c r="L98" s="9"/>
      <c r="M98" s="196"/>
    </row>
    <row r="99" spans="1:13" ht="18.899999999999999" customHeight="1">
      <c r="B99" s="154" t="s">
        <v>644</v>
      </c>
      <c r="C99" s="38"/>
      <c r="D99" s="38"/>
      <c r="E99" s="38"/>
      <c r="F99" s="9"/>
      <c r="G99" s="9"/>
      <c r="H99" s="9"/>
      <c r="I99" s="9"/>
      <c r="J99" s="9"/>
      <c r="K99" s="9"/>
      <c r="L99" s="9"/>
      <c r="M99" s="196"/>
    </row>
    <row r="100" spans="1:13" ht="18.899999999999999" customHeight="1">
      <c r="B100" s="675" t="s">
        <v>645</v>
      </c>
      <c r="C100" s="118"/>
      <c r="D100" s="734">
        <f>'NOTES 2'!E103</f>
        <v>0</v>
      </c>
      <c r="E100" s="734">
        <f>'NOTES 2'!F103</f>
        <v>0</v>
      </c>
      <c r="F100" s="9"/>
      <c r="G100" s="9"/>
      <c r="H100" s="9"/>
      <c r="I100" s="9"/>
      <c r="J100" s="9"/>
      <c r="K100" s="9"/>
      <c r="L100" s="751">
        <f t="shared" ref="L100" si="64">D100+F100+H100-J100</f>
        <v>0</v>
      </c>
      <c r="M100" s="751">
        <f t="shared" ref="M100" si="65">E100+G100+I100-K100</f>
        <v>0</v>
      </c>
    </row>
    <row r="101" spans="1:13" ht="18.899999999999999" customHeight="1">
      <c r="B101" s="675" t="s">
        <v>245</v>
      </c>
      <c r="D101" s="734">
        <f>'NOTES 2'!E104</f>
        <v>0</v>
      </c>
      <c r="E101" s="734">
        <f>'NOTES 2'!F104</f>
        <v>0</v>
      </c>
      <c r="F101" s="9"/>
      <c r="G101" s="9"/>
      <c r="H101" s="9"/>
      <c r="I101" s="9"/>
      <c r="J101" s="9"/>
      <c r="K101" s="9"/>
      <c r="L101" s="751">
        <f t="shared" ref="L101:L104" si="66">D101+F101+H101-J101</f>
        <v>0</v>
      </c>
      <c r="M101" s="751">
        <f t="shared" ref="M101:M104" si="67">E101+G101+I101-K101</f>
        <v>0</v>
      </c>
    </row>
    <row r="102" spans="1:13" ht="18.899999999999999" customHeight="1">
      <c r="B102" s="675" t="s">
        <v>155</v>
      </c>
      <c r="D102" s="734">
        <f>'NOTES 2'!E105</f>
        <v>0</v>
      </c>
      <c r="E102" s="734">
        <f>'NOTES 2'!F105</f>
        <v>0</v>
      </c>
      <c r="F102" s="9"/>
      <c r="G102" s="9"/>
      <c r="H102" s="9"/>
      <c r="I102" s="9"/>
      <c r="J102" s="9"/>
      <c r="K102" s="9"/>
      <c r="L102" s="751">
        <f t="shared" si="66"/>
        <v>0</v>
      </c>
      <c r="M102" s="751">
        <f t="shared" si="67"/>
        <v>0</v>
      </c>
    </row>
    <row r="103" spans="1:13" ht="18.899999999999999" customHeight="1">
      <c r="B103" s="675" t="s">
        <v>112</v>
      </c>
      <c r="D103" s="734">
        <f>'NOTES 2'!E106</f>
        <v>0</v>
      </c>
      <c r="E103" s="734">
        <f>'NOTES 2'!F106</f>
        <v>0</v>
      </c>
      <c r="F103" s="9"/>
      <c r="G103" s="9"/>
      <c r="H103" s="9"/>
      <c r="I103" s="9"/>
      <c r="J103" s="9"/>
      <c r="K103" s="9"/>
      <c r="L103" s="751">
        <f t="shared" si="66"/>
        <v>0</v>
      </c>
      <c r="M103" s="751">
        <f t="shared" si="67"/>
        <v>0</v>
      </c>
    </row>
    <row r="104" spans="1:13" ht="18.899999999999999" customHeight="1">
      <c r="B104" s="675" t="s">
        <v>733</v>
      </c>
      <c r="D104" s="734">
        <f>'NOTES 2'!E107</f>
        <v>0</v>
      </c>
      <c r="E104" s="734">
        <f>'NOTES 2'!F107</f>
        <v>0</v>
      </c>
      <c r="F104" s="9"/>
      <c r="G104" s="9"/>
      <c r="H104" s="9"/>
      <c r="I104" s="9"/>
      <c r="J104" s="9"/>
      <c r="K104" s="9"/>
      <c r="L104" s="751">
        <f t="shared" si="66"/>
        <v>0</v>
      </c>
      <c r="M104" s="751">
        <f t="shared" si="67"/>
        <v>0</v>
      </c>
    </row>
    <row r="105" spans="1:13" ht="18.899999999999999" customHeight="1">
      <c r="B105" s="380" t="s">
        <v>26</v>
      </c>
      <c r="C105" s="36"/>
      <c r="D105" s="743">
        <f t="shared" ref="D105:K105" si="68">SUM(D100:D104)</f>
        <v>0</v>
      </c>
      <c r="E105" s="743">
        <f t="shared" si="68"/>
        <v>0</v>
      </c>
      <c r="F105" s="743">
        <f t="shared" si="68"/>
        <v>0</v>
      </c>
      <c r="G105" s="743">
        <f t="shared" si="68"/>
        <v>0</v>
      </c>
      <c r="H105" s="743">
        <f t="shared" si="68"/>
        <v>0</v>
      </c>
      <c r="I105" s="743">
        <f t="shared" si="68"/>
        <v>0</v>
      </c>
      <c r="J105" s="743">
        <f t="shared" si="68"/>
        <v>0</v>
      </c>
      <c r="K105" s="743">
        <f t="shared" si="68"/>
        <v>0</v>
      </c>
      <c r="L105" s="743">
        <f>SUM(L100:L104)</f>
        <v>0</v>
      </c>
      <c r="M105" s="844">
        <f>SUM(M100:M104)</f>
        <v>0</v>
      </c>
    </row>
    <row r="106" spans="1:13" ht="18.899999999999999" customHeight="1">
      <c r="B106" s="35"/>
      <c r="D106" s="38"/>
      <c r="E106" s="38"/>
      <c r="F106" s="9"/>
      <c r="G106" s="9"/>
      <c r="H106" s="9"/>
      <c r="I106" s="9"/>
      <c r="J106" s="9"/>
      <c r="K106" s="9"/>
      <c r="L106" s="9"/>
      <c r="M106" s="196"/>
    </row>
    <row r="107" spans="1:13" ht="18.899999999999999" customHeight="1">
      <c r="B107" s="35" t="s">
        <v>90</v>
      </c>
      <c r="C107" s="38"/>
      <c r="D107" s="734">
        <f>'NOTES 2'!E110</f>
        <v>0</v>
      </c>
      <c r="E107" s="734">
        <f>'NOTES 2'!F110</f>
        <v>0</v>
      </c>
      <c r="F107" s="9"/>
      <c r="G107" s="9"/>
      <c r="H107" s="9"/>
      <c r="I107" s="9"/>
      <c r="J107" s="9"/>
      <c r="K107" s="9"/>
      <c r="L107" s="751">
        <f t="shared" ref="L107" si="69">D107+F107+H107-J107</f>
        <v>0</v>
      </c>
      <c r="M107" s="751">
        <f t="shared" ref="M107" si="70">E107+G107+I107-K107</f>
        <v>0</v>
      </c>
    </row>
    <row r="108" spans="1:13" ht="18.899999999999999" customHeight="1">
      <c r="B108" s="35" t="s">
        <v>646</v>
      </c>
      <c r="D108" s="734">
        <f>'NOTES 2'!E111</f>
        <v>0</v>
      </c>
      <c r="E108" s="734">
        <f>'NOTES 2'!F111</f>
        <v>0</v>
      </c>
      <c r="F108" s="9"/>
      <c r="G108" s="9"/>
      <c r="H108" s="9"/>
      <c r="I108" s="9"/>
      <c r="J108" s="9"/>
      <c r="K108" s="9"/>
      <c r="L108" s="751">
        <f t="shared" ref="L108:L113" si="71">D108+F108+H108-J108</f>
        <v>0</v>
      </c>
      <c r="M108" s="751">
        <f t="shared" ref="M108:M113" si="72">E108+G108+I108-K108</f>
        <v>0</v>
      </c>
    </row>
    <row r="109" spans="1:13" ht="18.899999999999999" customHeight="1">
      <c r="B109" s="35" t="s">
        <v>727</v>
      </c>
      <c r="D109" s="734">
        <f>'NOTES 2'!E112</f>
        <v>0</v>
      </c>
      <c r="E109" s="734">
        <f>'NOTES 2'!F112</f>
        <v>0</v>
      </c>
      <c r="F109" s="9"/>
      <c r="G109" s="9"/>
      <c r="H109" s="9"/>
      <c r="I109" s="9"/>
      <c r="J109" s="9"/>
      <c r="K109" s="9"/>
      <c r="L109" s="751">
        <f t="shared" si="71"/>
        <v>0</v>
      </c>
      <c r="M109" s="751">
        <f t="shared" si="72"/>
        <v>0</v>
      </c>
    </row>
    <row r="110" spans="1:13" ht="18.899999999999999" customHeight="1">
      <c r="B110" s="407" t="s">
        <v>649</v>
      </c>
      <c r="D110" s="734">
        <f>'NOTES 2'!E113</f>
        <v>0</v>
      </c>
      <c r="E110" s="734">
        <f>'NOTES 2'!F113</f>
        <v>0</v>
      </c>
      <c r="F110" s="9"/>
      <c r="G110" s="9"/>
      <c r="H110" s="9"/>
      <c r="I110" s="9"/>
      <c r="J110" s="9"/>
      <c r="K110" s="9"/>
      <c r="L110" s="751">
        <f t="shared" si="71"/>
        <v>0</v>
      </c>
      <c r="M110" s="751">
        <f t="shared" si="72"/>
        <v>0</v>
      </c>
    </row>
    <row r="111" spans="1:13" ht="18.899999999999999" customHeight="1">
      <c r="B111" s="35" t="s">
        <v>648</v>
      </c>
      <c r="C111" s="38"/>
      <c r="D111" s="734">
        <f>'NOTES 2'!E114</f>
        <v>0</v>
      </c>
      <c r="E111" s="734">
        <f>'NOTES 2'!F114</f>
        <v>0</v>
      </c>
      <c r="F111" s="9"/>
      <c r="G111" s="9"/>
      <c r="H111" s="9"/>
      <c r="I111" s="9"/>
      <c r="J111" s="9"/>
      <c r="K111" s="9"/>
      <c r="L111" s="751">
        <f t="shared" si="71"/>
        <v>0</v>
      </c>
      <c r="M111" s="751">
        <f t="shared" si="72"/>
        <v>0</v>
      </c>
    </row>
    <row r="112" spans="1:13" ht="18.899999999999999" customHeight="1">
      <c r="B112" s="35" t="s">
        <v>650</v>
      </c>
      <c r="C112" s="38"/>
      <c r="D112" s="734">
        <f>'NOTES 2'!E115</f>
        <v>0</v>
      </c>
      <c r="E112" s="734">
        <f>'NOTES 2'!F115</f>
        <v>0</v>
      </c>
      <c r="F112" s="9"/>
      <c r="G112" s="9"/>
      <c r="H112" s="9"/>
      <c r="I112" s="9"/>
      <c r="J112" s="9"/>
      <c r="K112" s="9"/>
      <c r="L112" s="751">
        <f t="shared" si="71"/>
        <v>0</v>
      </c>
      <c r="M112" s="751">
        <f t="shared" si="72"/>
        <v>0</v>
      </c>
    </row>
    <row r="113" spans="1:13" ht="18.899999999999999" customHeight="1">
      <c r="B113" s="35" t="s">
        <v>250</v>
      </c>
      <c r="C113" s="38"/>
      <c r="D113" s="734">
        <f>'NOTES 2'!E116</f>
        <v>0</v>
      </c>
      <c r="E113" s="734">
        <f>'NOTES 2'!F116</f>
        <v>0</v>
      </c>
      <c r="F113" s="9"/>
      <c r="G113" s="9"/>
      <c r="H113" s="9"/>
      <c r="I113" s="9"/>
      <c r="J113" s="9"/>
      <c r="K113" s="9"/>
      <c r="L113" s="751">
        <f t="shared" si="71"/>
        <v>0</v>
      </c>
      <c r="M113" s="751">
        <f t="shared" si="72"/>
        <v>0</v>
      </c>
    </row>
    <row r="114" spans="1:13" ht="18.899999999999999" customHeight="1">
      <c r="B114" s="101" t="s">
        <v>26</v>
      </c>
      <c r="C114" s="38"/>
      <c r="D114" s="14">
        <f t="shared" ref="D114:K114" si="73">SUM(D107:D113)</f>
        <v>0</v>
      </c>
      <c r="E114" s="14">
        <f t="shared" si="73"/>
        <v>0</v>
      </c>
      <c r="F114" s="14">
        <f t="shared" si="73"/>
        <v>0</v>
      </c>
      <c r="G114" s="14">
        <f t="shared" si="73"/>
        <v>0</v>
      </c>
      <c r="H114" s="14">
        <f t="shared" si="73"/>
        <v>0</v>
      </c>
      <c r="I114" s="14">
        <f t="shared" si="73"/>
        <v>0</v>
      </c>
      <c r="J114" s="14">
        <f t="shared" si="73"/>
        <v>0</v>
      </c>
      <c r="K114" s="14">
        <f t="shared" si="73"/>
        <v>0</v>
      </c>
      <c r="L114" s="14">
        <f>SUM(L107:L113)</f>
        <v>0</v>
      </c>
      <c r="M114" s="746">
        <f>SUM(M107:M113)</f>
        <v>0</v>
      </c>
    </row>
    <row r="115" spans="1:13" ht="18.899999999999999" customHeight="1" thickBot="1">
      <c r="B115" s="677" t="s">
        <v>26</v>
      </c>
      <c r="C115" s="34"/>
      <c r="D115" s="744">
        <f>D105+D114</f>
        <v>0</v>
      </c>
      <c r="E115" s="744">
        <f t="shared" ref="E115:M115" si="74">E105+E114</f>
        <v>0</v>
      </c>
      <c r="F115" s="744">
        <f t="shared" si="74"/>
        <v>0</v>
      </c>
      <c r="G115" s="744">
        <f t="shared" si="74"/>
        <v>0</v>
      </c>
      <c r="H115" s="744">
        <f t="shared" si="74"/>
        <v>0</v>
      </c>
      <c r="I115" s="744">
        <f t="shared" si="74"/>
        <v>0</v>
      </c>
      <c r="J115" s="744">
        <f t="shared" si="74"/>
        <v>0</v>
      </c>
      <c r="K115" s="744">
        <f t="shared" si="74"/>
        <v>0</v>
      </c>
      <c r="L115" s="744">
        <f t="shared" si="74"/>
        <v>0</v>
      </c>
      <c r="M115" s="744">
        <f t="shared" si="74"/>
        <v>0</v>
      </c>
    </row>
    <row r="116" spans="1:13" ht="18.899999999999999" customHeight="1">
      <c r="B116" s="406"/>
      <c r="C116" s="94"/>
      <c r="D116" s="738"/>
      <c r="E116" s="738"/>
      <c r="F116" s="9"/>
      <c r="G116" s="9"/>
      <c r="H116" s="9"/>
      <c r="I116" s="9"/>
      <c r="J116" s="9"/>
      <c r="K116" s="9"/>
      <c r="L116" s="9"/>
      <c r="M116" s="196"/>
    </row>
    <row r="117" spans="1:13" ht="18.899999999999999" customHeight="1">
      <c r="A117" s="10">
        <f>A98+1</f>
        <v>11</v>
      </c>
      <c r="B117" s="406"/>
      <c r="C117" s="94"/>
      <c r="D117" s="738"/>
      <c r="E117" s="738"/>
      <c r="F117" s="9"/>
      <c r="G117" s="9"/>
      <c r="H117" s="9"/>
      <c r="I117" s="9"/>
      <c r="J117" s="9"/>
      <c r="K117" s="9"/>
      <c r="L117" s="9"/>
      <c r="M117" s="196"/>
    </row>
    <row r="118" spans="1:13" ht="18.899999999999999" customHeight="1">
      <c r="A118" s="95" t="str">
        <f>CONCATENATE(A117,"a")</f>
        <v>11a</v>
      </c>
      <c r="B118" s="154" t="s">
        <v>657</v>
      </c>
      <c r="D118" s="38"/>
      <c r="E118" s="38"/>
      <c r="F118" s="9"/>
      <c r="G118" s="9"/>
      <c r="H118" s="9"/>
      <c r="I118" s="9"/>
      <c r="J118" s="9"/>
      <c r="K118" s="9"/>
      <c r="L118" s="9"/>
      <c r="M118" s="196"/>
    </row>
    <row r="119" spans="1:13" ht="18.899999999999999" customHeight="1">
      <c r="A119" s="95"/>
      <c r="B119" s="31" t="s">
        <v>652</v>
      </c>
      <c r="D119" s="734">
        <f>'NOTES 2'!E122</f>
        <v>20059.900000000001</v>
      </c>
      <c r="E119" s="734">
        <f>'NOTES 2'!F122</f>
        <v>220980.13</v>
      </c>
      <c r="F119" s="9"/>
      <c r="G119" s="9"/>
      <c r="H119" s="9"/>
      <c r="I119" s="9"/>
      <c r="J119" s="9"/>
      <c r="K119" s="9"/>
      <c r="L119" s="751">
        <f t="shared" ref="L119" si="75">D119+F119+H119-J119</f>
        <v>20059.900000000001</v>
      </c>
      <c r="M119" s="751">
        <f t="shared" ref="M119" si="76">E119+G119+I119-K119</f>
        <v>220980.13</v>
      </c>
    </row>
    <row r="120" spans="1:13" ht="18.899999999999999" customHeight="1">
      <c r="A120" s="95"/>
      <c r="B120" s="31" t="s">
        <v>651</v>
      </c>
      <c r="D120" s="734">
        <f>'NOTES 2'!E123</f>
        <v>0</v>
      </c>
      <c r="E120" s="734">
        <f>'NOTES 2'!F123</f>
        <v>0</v>
      </c>
      <c r="F120" s="9"/>
      <c r="G120" s="9"/>
      <c r="H120" s="9"/>
      <c r="I120" s="9"/>
      <c r="J120" s="9"/>
      <c r="K120" s="9"/>
      <c r="L120" s="751">
        <f t="shared" ref="L120" si="77">D120+F120+H120-J120</f>
        <v>0</v>
      </c>
      <c r="M120" s="751">
        <f t="shared" ref="M120" si="78">E120+G120+I120-K120</f>
        <v>0</v>
      </c>
    </row>
    <row r="121" spans="1:13" ht="18.899999999999999" customHeight="1" thickBot="1">
      <c r="A121" s="95"/>
      <c r="B121" s="413" t="s">
        <v>26</v>
      </c>
      <c r="C121" s="41"/>
      <c r="D121" s="113">
        <f t="shared" ref="D121:K121" si="79">SUM(D119:D120)</f>
        <v>20059.900000000001</v>
      </c>
      <c r="E121" s="113">
        <f t="shared" si="79"/>
        <v>220980.13</v>
      </c>
      <c r="F121" s="113">
        <f t="shared" si="79"/>
        <v>0</v>
      </c>
      <c r="G121" s="113">
        <f t="shared" si="79"/>
        <v>0</v>
      </c>
      <c r="H121" s="113">
        <f t="shared" si="79"/>
        <v>0</v>
      </c>
      <c r="I121" s="113">
        <f t="shared" si="79"/>
        <v>0</v>
      </c>
      <c r="J121" s="113">
        <f t="shared" si="79"/>
        <v>0</v>
      </c>
      <c r="K121" s="113">
        <f t="shared" si="79"/>
        <v>0</v>
      </c>
      <c r="L121" s="113">
        <f>SUM(L119:L120)</f>
        <v>20059.900000000001</v>
      </c>
      <c r="M121" s="195">
        <f>SUM(M119:M120)</f>
        <v>220980.13</v>
      </c>
    </row>
    <row r="122" spans="1:13" ht="18.899999999999999" customHeight="1">
      <c r="A122" s="95"/>
      <c r="B122" s="406"/>
      <c r="C122" s="94"/>
      <c r="D122" s="738"/>
      <c r="E122" s="738"/>
      <c r="F122" s="9"/>
      <c r="G122" s="9"/>
      <c r="H122" s="9"/>
      <c r="I122" s="9"/>
      <c r="J122" s="9"/>
      <c r="K122" s="9"/>
      <c r="L122" s="9"/>
      <c r="M122" s="196"/>
    </row>
    <row r="123" spans="1:13" ht="18.899999999999999" customHeight="1">
      <c r="A123" s="95" t="str">
        <f>CONCATENATE(A117,"b")</f>
        <v>11b</v>
      </c>
      <c r="B123" s="154" t="s">
        <v>659</v>
      </c>
      <c r="D123" s="38"/>
      <c r="E123" s="38"/>
      <c r="F123" s="9"/>
      <c r="G123" s="9"/>
      <c r="H123" s="9"/>
      <c r="I123" s="9"/>
      <c r="J123" s="9"/>
      <c r="K123" s="9"/>
      <c r="L123" s="9"/>
      <c r="M123" s="196"/>
    </row>
    <row r="124" spans="1:13" ht="18.899999999999999" customHeight="1">
      <c r="B124" s="31" t="s">
        <v>652</v>
      </c>
      <c r="D124" s="734">
        <f>'NOTES 2'!E127</f>
        <v>19059.900000000023</v>
      </c>
      <c r="E124" s="734">
        <f>'NOTES 2'!F127</f>
        <v>0</v>
      </c>
      <c r="F124" s="9"/>
      <c r="G124" s="9"/>
      <c r="H124" s="9"/>
      <c r="I124" s="9"/>
      <c r="J124" s="9"/>
      <c r="K124" s="9"/>
      <c r="L124" s="751">
        <f t="shared" ref="L124:L125" si="80">D124+F124+H124-J124</f>
        <v>19059.900000000023</v>
      </c>
      <c r="M124" s="751">
        <f t="shared" ref="M124:M125" si="81">E124+G124+I124-K124</f>
        <v>0</v>
      </c>
    </row>
    <row r="125" spans="1:13" ht="18.899999999999999" customHeight="1">
      <c r="B125" s="31" t="s">
        <v>651</v>
      </c>
      <c r="D125" s="734">
        <f>'NOTES 2'!E128</f>
        <v>0</v>
      </c>
      <c r="E125" s="734">
        <f>'NOTES 2'!F128</f>
        <v>0</v>
      </c>
      <c r="F125" s="9"/>
      <c r="G125" s="9"/>
      <c r="H125" s="9"/>
      <c r="I125" s="9"/>
      <c r="J125" s="9"/>
      <c r="K125" s="9"/>
      <c r="L125" s="751">
        <f t="shared" si="80"/>
        <v>0</v>
      </c>
      <c r="M125" s="751">
        <f t="shared" si="81"/>
        <v>0</v>
      </c>
    </row>
    <row r="126" spans="1:13" ht="18.899999999999999" customHeight="1" thickBot="1">
      <c r="B126" s="413" t="s">
        <v>26</v>
      </c>
      <c r="C126" s="41"/>
      <c r="D126" s="113">
        <f t="shared" ref="D126:K126" si="82">SUM(D124:D125)</f>
        <v>19059.900000000023</v>
      </c>
      <c r="E126" s="113">
        <f t="shared" si="82"/>
        <v>0</v>
      </c>
      <c r="F126" s="113">
        <f t="shared" si="82"/>
        <v>0</v>
      </c>
      <c r="G126" s="113">
        <f t="shared" si="82"/>
        <v>0</v>
      </c>
      <c r="H126" s="113">
        <f t="shared" si="82"/>
        <v>0</v>
      </c>
      <c r="I126" s="113">
        <f t="shared" si="82"/>
        <v>0</v>
      </c>
      <c r="J126" s="113">
        <f t="shared" si="82"/>
        <v>0</v>
      </c>
      <c r="K126" s="113">
        <f t="shared" si="82"/>
        <v>0</v>
      </c>
      <c r="L126" s="113">
        <f>SUM(L124:L125)</f>
        <v>19059.900000000023</v>
      </c>
      <c r="M126" s="113">
        <f>SUM(M124:M125)</f>
        <v>0</v>
      </c>
    </row>
    <row r="127" spans="1:13" ht="18.899999999999999" customHeight="1">
      <c r="B127" s="154"/>
      <c r="D127" s="38"/>
      <c r="E127" s="38"/>
      <c r="F127" s="38"/>
      <c r="G127" s="38"/>
      <c r="H127" s="38"/>
      <c r="I127" s="38"/>
      <c r="J127" s="38"/>
      <c r="K127" s="38"/>
      <c r="L127" s="38"/>
      <c r="M127" s="745"/>
    </row>
    <row r="128" spans="1:13" ht="18.899999999999999" customHeight="1">
      <c r="A128" s="10">
        <f>A117+1</f>
        <v>12</v>
      </c>
      <c r="B128" s="154"/>
      <c r="D128" s="38"/>
      <c r="E128" s="38"/>
      <c r="F128" s="38"/>
      <c r="G128" s="38"/>
      <c r="H128" s="38"/>
      <c r="I128" s="38"/>
      <c r="J128" s="38"/>
      <c r="K128" s="38"/>
      <c r="L128" s="38"/>
      <c r="M128" s="745"/>
    </row>
    <row r="129" spans="1:13" ht="18.899999999999999" customHeight="1">
      <c r="A129" s="95" t="str">
        <f>CONCATENATE(A128,"a")</f>
        <v>12a</v>
      </c>
      <c r="B129" s="154" t="s">
        <v>1034</v>
      </c>
      <c r="D129" s="38"/>
      <c r="E129" s="38"/>
      <c r="F129" s="38"/>
      <c r="G129" s="38"/>
      <c r="H129" s="38"/>
      <c r="I129" s="38"/>
      <c r="J129" s="38"/>
      <c r="K129" s="38"/>
      <c r="L129" s="38"/>
      <c r="M129" s="745"/>
    </row>
    <row r="130" spans="1:13" ht="18.899999999999999" customHeight="1">
      <c r="A130" s="382"/>
      <c r="B130" s="31" t="s">
        <v>1357</v>
      </c>
      <c r="D130" s="734">
        <f>'NOTES 2'!E133</f>
        <v>0</v>
      </c>
      <c r="E130" s="734">
        <f>'NOTES 2'!F133</f>
        <v>0</v>
      </c>
      <c r="F130" s="38"/>
      <c r="G130" s="38"/>
      <c r="H130" s="38"/>
      <c r="I130" s="38"/>
      <c r="J130" s="38"/>
      <c r="K130" s="38"/>
      <c r="L130" s="751">
        <f t="shared" ref="L130" si="83">D130+F130+H130-J130</f>
        <v>0</v>
      </c>
      <c r="M130" s="751">
        <f t="shared" ref="M130" si="84">E130+G130+I130-K130</f>
        <v>0</v>
      </c>
    </row>
    <row r="131" spans="1:13" ht="18.899999999999999" customHeight="1">
      <c r="A131" s="382"/>
      <c r="B131" s="31" t="s">
        <v>1358</v>
      </c>
      <c r="D131" s="734">
        <f>'NOTES 2'!E134</f>
        <v>0</v>
      </c>
      <c r="E131" s="734">
        <f>'NOTES 2'!F134</f>
        <v>0</v>
      </c>
      <c r="F131" s="38"/>
      <c r="G131" s="38"/>
      <c r="H131" s="38"/>
      <c r="I131" s="38"/>
      <c r="J131" s="38"/>
      <c r="K131" s="38"/>
      <c r="L131" s="751">
        <f t="shared" ref="L131:L133" si="85">D131+F131+H131-J131</f>
        <v>0</v>
      </c>
      <c r="M131" s="751">
        <f t="shared" ref="M131:M133" si="86">E131+G131+I131-K131</f>
        <v>0</v>
      </c>
    </row>
    <row r="132" spans="1:13" ht="18.899999999999999" customHeight="1">
      <c r="A132" s="382"/>
      <c r="B132" s="31" t="s">
        <v>1359</v>
      </c>
      <c r="D132" s="734">
        <f>'NOTES 2'!E135</f>
        <v>0</v>
      </c>
      <c r="E132" s="734">
        <f>'NOTES 2'!F135</f>
        <v>0</v>
      </c>
      <c r="F132" s="38"/>
      <c r="G132" s="38"/>
      <c r="H132" s="38"/>
      <c r="I132" s="38"/>
      <c r="J132" s="38"/>
      <c r="K132" s="38"/>
      <c r="L132" s="751">
        <f t="shared" si="85"/>
        <v>0</v>
      </c>
      <c r="M132" s="751">
        <f t="shared" si="86"/>
        <v>0</v>
      </c>
    </row>
    <row r="133" spans="1:13" ht="18.899999999999999" customHeight="1">
      <c r="A133" s="382"/>
      <c r="B133" s="31" t="s">
        <v>1360</v>
      </c>
      <c r="D133" s="734">
        <f>'NOTES 2'!E136</f>
        <v>0</v>
      </c>
      <c r="E133" s="734">
        <f>'NOTES 2'!F136</f>
        <v>0</v>
      </c>
      <c r="F133" s="38"/>
      <c r="G133" s="38"/>
      <c r="H133" s="38"/>
      <c r="I133" s="38"/>
      <c r="J133" s="38"/>
      <c r="K133" s="38"/>
      <c r="L133" s="751">
        <f t="shared" si="85"/>
        <v>0</v>
      </c>
      <c r="M133" s="751">
        <f t="shared" si="86"/>
        <v>0</v>
      </c>
    </row>
    <row r="134" spans="1:13" ht="18.899999999999999" customHeight="1" thickBot="1">
      <c r="A134" s="382"/>
      <c r="B134" s="684" t="s">
        <v>26</v>
      </c>
      <c r="C134" s="41"/>
      <c r="D134" s="113">
        <f t="shared" ref="D134:K134" si="87">SUM(D130:D133)</f>
        <v>0</v>
      </c>
      <c r="E134" s="113">
        <f t="shared" si="87"/>
        <v>0</v>
      </c>
      <c r="F134" s="113">
        <f t="shared" si="87"/>
        <v>0</v>
      </c>
      <c r="G134" s="113">
        <f t="shared" si="87"/>
        <v>0</v>
      </c>
      <c r="H134" s="113">
        <f t="shared" si="87"/>
        <v>0</v>
      </c>
      <c r="I134" s="113">
        <f t="shared" si="87"/>
        <v>0</v>
      </c>
      <c r="J134" s="113">
        <f t="shared" si="87"/>
        <v>0</v>
      </c>
      <c r="K134" s="113">
        <f t="shared" si="87"/>
        <v>0</v>
      </c>
      <c r="L134" s="113">
        <f>SUM(L130:L133)</f>
        <v>0</v>
      </c>
      <c r="M134" s="195">
        <f>SUM(M130:M133)</f>
        <v>0</v>
      </c>
    </row>
    <row r="135" spans="1:13" ht="18.899999999999999" customHeight="1">
      <c r="A135" s="382"/>
      <c r="B135" s="154"/>
      <c r="D135" s="38"/>
      <c r="E135" s="38"/>
      <c r="F135" s="38"/>
      <c r="G135" s="38"/>
      <c r="H135" s="38"/>
      <c r="I135" s="38"/>
      <c r="J135" s="38"/>
      <c r="K135" s="38"/>
      <c r="L135" s="38"/>
      <c r="M135" s="745"/>
    </row>
    <row r="136" spans="1:13" ht="18.899999999999999" customHeight="1">
      <c r="A136" s="95" t="str">
        <f>CONCATENATE(A128,"b")</f>
        <v>12b</v>
      </c>
      <c r="B136" s="154" t="s">
        <v>1053</v>
      </c>
      <c r="D136" s="38"/>
      <c r="E136" s="38"/>
      <c r="F136" s="38"/>
      <c r="G136" s="38"/>
      <c r="H136" s="38"/>
      <c r="I136" s="38"/>
      <c r="J136" s="38"/>
      <c r="K136" s="38"/>
      <c r="L136" s="38"/>
      <c r="M136" s="745"/>
    </row>
    <row r="137" spans="1:13" ht="18.899999999999999" customHeight="1">
      <c r="A137" s="106"/>
      <c r="B137" s="31" t="s">
        <v>1357</v>
      </c>
      <c r="D137" s="734">
        <f>'NOTES 2'!E140</f>
        <v>0</v>
      </c>
      <c r="E137" s="734">
        <f>'NOTES 2'!F140</f>
        <v>0</v>
      </c>
      <c r="F137" s="38"/>
      <c r="G137" s="38"/>
      <c r="H137" s="38"/>
      <c r="I137" s="38"/>
      <c r="J137" s="38"/>
      <c r="K137" s="38"/>
      <c r="L137" s="751">
        <f t="shared" ref="L137" si="88">D137+F137+H137-J137</f>
        <v>0</v>
      </c>
      <c r="M137" s="751">
        <f t="shared" ref="M137" si="89">E137+G137+I137-K137</f>
        <v>0</v>
      </c>
    </row>
    <row r="138" spans="1:13" ht="18.899999999999999" customHeight="1">
      <c r="A138" s="106"/>
      <c r="B138" s="31" t="s">
        <v>1358</v>
      </c>
      <c r="D138" s="734">
        <f>'NOTES 2'!E141</f>
        <v>0</v>
      </c>
      <c r="E138" s="734">
        <f>'NOTES 2'!F141</f>
        <v>0</v>
      </c>
      <c r="F138" s="38"/>
      <c r="G138" s="38"/>
      <c r="H138" s="38"/>
      <c r="I138" s="38"/>
      <c r="J138" s="38"/>
      <c r="K138" s="38"/>
      <c r="L138" s="751">
        <f t="shared" ref="L138:L140" si="90">D138+F138+H138-J138</f>
        <v>0</v>
      </c>
      <c r="M138" s="751">
        <f t="shared" ref="M138:M140" si="91">E138+G138+I138-K138</f>
        <v>0</v>
      </c>
    </row>
    <row r="139" spans="1:13" ht="18.899999999999999" customHeight="1">
      <c r="A139" s="106"/>
      <c r="B139" s="31" t="s">
        <v>1359</v>
      </c>
      <c r="D139" s="734">
        <f>'NOTES 2'!E142</f>
        <v>0</v>
      </c>
      <c r="E139" s="734">
        <f>'NOTES 2'!F142</f>
        <v>0</v>
      </c>
      <c r="F139" s="38"/>
      <c r="G139" s="38"/>
      <c r="H139" s="38"/>
      <c r="I139" s="38"/>
      <c r="J139" s="38"/>
      <c r="K139" s="38"/>
      <c r="L139" s="751">
        <f t="shared" si="90"/>
        <v>0</v>
      </c>
      <c r="M139" s="751">
        <f t="shared" si="91"/>
        <v>0</v>
      </c>
    </row>
    <row r="140" spans="1:13" ht="18.899999999999999" customHeight="1">
      <c r="A140" s="106"/>
      <c r="B140" s="31" t="s">
        <v>1360</v>
      </c>
      <c r="D140" s="734">
        <f>'NOTES 2'!E143</f>
        <v>0</v>
      </c>
      <c r="E140" s="734">
        <f>'NOTES 2'!F143</f>
        <v>0</v>
      </c>
      <c r="F140" s="38"/>
      <c r="G140" s="38"/>
      <c r="H140" s="38"/>
      <c r="I140" s="38"/>
      <c r="J140" s="38"/>
      <c r="K140" s="38"/>
      <c r="L140" s="751">
        <f t="shared" si="90"/>
        <v>0</v>
      </c>
      <c r="M140" s="751">
        <f t="shared" si="91"/>
        <v>0</v>
      </c>
    </row>
    <row r="141" spans="1:13" ht="18.899999999999999" customHeight="1" thickBot="1">
      <c r="A141" s="106"/>
      <c r="B141" s="684" t="s">
        <v>26</v>
      </c>
      <c r="C141" s="41"/>
      <c r="D141" s="113">
        <f t="shared" ref="D141:K141" si="92">SUM(D137:D140)</f>
        <v>0</v>
      </c>
      <c r="E141" s="113">
        <f t="shared" si="92"/>
        <v>0</v>
      </c>
      <c r="F141" s="113">
        <f t="shared" si="92"/>
        <v>0</v>
      </c>
      <c r="G141" s="113">
        <f t="shared" si="92"/>
        <v>0</v>
      </c>
      <c r="H141" s="113">
        <f t="shared" si="92"/>
        <v>0</v>
      </c>
      <c r="I141" s="113">
        <f t="shared" si="92"/>
        <v>0</v>
      </c>
      <c r="J141" s="113">
        <f t="shared" si="92"/>
        <v>0</v>
      </c>
      <c r="K141" s="113">
        <f t="shared" si="92"/>
        <v>0</v>
      </c>
      <c r="L141" s="113">
        <f>SUM(L137:L140)</f>
        <v>0</v>
      </c>
      <c r="M141" s="195">
        <f>SUM(M137:M140)</f>
        <v>0</v>
      </c>
    </row>
    <row r="142" spans="1:13" ht="18.899999999999999" customHeight="1">
      <c r="A142" s="106"/>
      <c r="B142" s="154"/>
      <c r="D142" s="38"/>
      <c r="E142" s="38"/>
      <c r="F142" s="38"/>
      <c r="G142" s="38"/>
      <c r="H142" s="38"/>
      <c r="I142" s="38"/>
      <c r="J142" s="38"/>
      <c r="K142" s="38"/>
      <c r="L142" s="38"/>
      <c r="M142" s="745"/>
    </row>
    <row r="143" spans="1:13" ht="18.899999999999999" customHeight="1">
      <c r="A143" s="106">
        <f>A128+1</f>
        <v>13</v>
      </c>
      <c r="B143" s="154"/>
      <c r="D143" s="38"/>
      <c r="E143" s="38"/>
      <c r="F143" s="38"/>
      <c r="G143" s="38"/>
      <c r="H143" s="38"/>
      <c r="I143" s="38"/>
      <c r="J143" s="38"/>
      <c r="K143" s="38"/>
      <c r="L143" s="38"/>
      <c r="M143" s="745"/>
    </row>
    <row r="144" spans="1:13" ht="18.899999999999999" customHeight="1">
      <c r="A144" s="95" t="str">
        <f>CONCATENATE(A143,"a")</f>
        <v>13a</v>
      </c>
      <c r="B144" s="154" t="s">
        <v>656</v>
      </c>
      <c r="D144" s="38"/>
      <c r="E144" s="38"/>
      <c r="F144" s="9"/>
      <c r="G144" s="9"/>
      <c r="H144" s="9"/>
      <c r="I144" s="9"/>
      <c r="J144" s="9"/>
      <c r="K144" s="9"/>
      <c r="L144" s="9"/>
      <c r="M144" s="196"/>
    </row>
    <row r="145" spans="1:13" ht="18.899999999999999" customHeight="1">
      <c r="A145" s="95"/>
      <c r="B145" s="31" t="s">
        <v>36</v>
      </c>
      <c r="D145" s="734">
        <f>'NOTES 2'!E148</f>
        <v>0</v>
      </c>
      <c r="E145" s="734">
        <f>'NOTES 2'!F148</f>
        <v>0</v>
      </c>
      <c r="F145" s="9"/>
      <c r="G145" s="9"/>
      <c r="H145" s="9"/>
      <c r="I145" s="9"/>
      <c r="J145" s="9"/>
      <c r="K145" s="9"/>
      <c r="L145" s="751">
        <f t="shared" ref="L145" si="93">D145+F145+H145-J145</f>
        <v>0</v>
      </c>
      <c r="M145" s="751">
        <f t="shared" ref="M145" si="94">E145+G145+I145-K145</f>
        <v>0</v>
      </c>
    </row>
    <row r="146" spans="1:13" ht="18.899999999999999" customHeight="1">
      <c r="A146" s="95"/>
      <c r="B146" s="31" t="s">
        <v>249</v>
      </c>
      <c r="D146" s="734">
        <f>'NOTES 2'!E149</f>
        <v>0</v>
      </c>
      <c r="E146" s="734">
        <f>'NOTES 2'!F149</f>
        <v>0</v>
      </c>
      <c r="F146" s="9"/>
      <c r="G146" s="9"/>
      <c r="H146" s="9"/>
      <c r="I146" s="9"/>
      <c r="J146" s="9"/>
      <c r="K146" s="9"/>
      <c r="L146" s="751"/>
      <c r="M146" s="751"/>
    </row>
    <row r="147" spans="1:13" ht="18.899999999999999" customHeight="1">
      <c r="A147" s="95"/>
      <c r="B147" s="31" t="s">
        <v>1429</v>
      </c>
      <c r="D147" s="734">
        <f>'NOTES 2'!E150</f>
        <v>0</v>
      </c>
      <c r="E147" s="734">
        <f>'NOTES 2'!F150</f>
        <v>0</v>
      </c>
      <c r="F147" s="9"/>
      <c r="G147" s="9"/>
      <c r="H147" s="9"/>
      <c r="I147" s="9"/>
      <c r="J147" s="9"/>
      <c r="K147" s="9"/>
      <c r="L147" s="751">
        <f t="shared" ref="L147" si="95">D147+F147+H147-J147</f>
        <v>0</v>
      </c>
      <c r="M147" s="751">
        <f t="shared" ref="M147" si="96">E147+G147+I147-K147</f>
        <v>0</v>
      </c>
    </row>
    <row r="148" spans="1:13" ht="18.899999999999999" customHeight="1" thickBot="1">
      <c r="A148" s="95"/>
      <c r="B148" s="413" t="s">
        <v>26</v>
      </c>
      <c r="C148" s="41"/>
      <c r="D148" s="113">
        <f t="shared" ref="D148:K148" si="97">SUM(D145:D147)</f>
        <v>0</v>
      </c>
      <c r="E148" s="113">
        <f t="shared" si="97"/>
        <v>0</v>
      </c>
      <c r="F148" s="113">
        <f t="shared" si="97"/>
        <v>0</v>
      </c>
      <c r="G148" s="113">
        <f t="shared" si="97"/>
        <v>0</v>
      </c>
      <c r="H148" s="113">
        <f t="shared" si="97"/>
        <v>0</v>
      </c>
      <c r="I148" s="113">
        <f t="shared" si="97"/>
        <v>0</v>
      </c>
      <c r="J148" s="113">
        <f t="shared" si="97"/>
        <v>0</v>
      </c>
      <c r="K148" s="113">
        <f t="shared" si="97"/>
        <v>0</v>
      </c>
      <c r="L148" s="113">
        <f>SUM(L145:L147)</f>
        <v>0</v>
      </c>
      <c r="M148" s="195">
        <f>SUM(M145:M147)</f>
        <v>0</v>
      </c>
    </row>
    <row r="149" spans="1:13" ht="18.899999999999999" customHeight="1">
      <c r="A149" s="95"/>
      <c r="B149" s="154"/>
      <c r="D149" s="38"/>
      <c r="E149" s="38"/>
      <c r="F149" s="9"/>
      <c r="G149" s="9"/>
      <c r="H149" s="9"/>
      <c r="I149" s="9"/>
      <c r="J149" s="9"/>
      <c r="K149" s="9"/>
      <c r="L149" s="9"/>
      <c r="M149" s="196"/>
    </row>
    <row r="150" spans="1:13" ht="18.899999999999999" customHeight="1">
      <c r="A150" s="95" t="str">
        <f>CONCATENATE(A143,"b")</f>
        <v>13b</v>
      </c>
      <c r="B150" s="154" t="s">
        <v>658</v>
      </c>
      <c r="D150" s="38"/>
      <c r="E150" s="38"/>
      <c r="F150" s="9"/>
      <c r="G150" s="9"/>
      <c r="H150" s="9"/>
      <c r="I150" s="9"/>
      <c r="J150" s="9"/>
      <c r="K150" s="9"/>
      <c r="L150" s="9"/>
      <c r="M150" s="196"/>
    </row>
    <row r="151" spans="1:13" ht="18.899999999999999" customHeight="1">
      <c r="A151" s="95"/>
      <c r="B151" s="31" t="s">
        <v>36</v>
      </c>
      <c r="D151" s="734">
        <f>'NOTES 2'!E154</f>
        <v>0</v>
      </c>
      <c r="E151" s="734">
        <f>'NOTES 2'!F154</f>
        <v>0</v>
      </c>
      <c r="F151" s="9"/>
      <c r="G151" s="9"/>
      <c r="H151" s="9"/>
      <c r="I151" s="9"/>
      <c r="J151" s="9"/>
      <c r="K151" s="9"/>
      <c r="L151" s="751">
        <f t="shared" ref="L151" si="98">D151+F151+H151-J151</f>
        <v>0</v>
      </c>
      <c r="M151" s="751">
        <f t="shared" ref="M151" si="99">E151+G151+I151-K151</f>
        <v>0</v>
      </c>
    </row>
    <row r="152" spans="1:13" ht="18.899999999999999" customHeight="1">
      <c r="A152" s="95"/>
      <c r="B152" s="31" t="s">
        <v>249</v>
      </c>
      <c r="D152" s="734">
        <f>'NOTES 2'!E155</f>
        <v>0</v>
      </c>
      <c r="E152" s="734">
        <f>'NOTES 2'!F155</f>
        <v>0</v>
      </c>
      <c r="F152" s="9"/>
      <c r="G152" s="9"/>
      <c r="H152" s="9"/>
      <c r="I152" s="9"/>
      <c r="J152" s="9"/>
      <c r="K152" s="9"/>
      <c r="L152" s="751"/>
      <c r="M152" s="751"/>
    </row>
    <row r="153" spans="1:13" ht="18.899999999999999" customHeight="1">
      <c r="A153" s="106"/>
      <c r="B153" s="31" t="s">
        <v>1429</v>
      </c>
      <c r="D153" s="734">
        <f>'NOTES 2'!E156</f>
        <v>0</v>
      </c>
      <c r="E153" s="734">
        <f>'NOTES 2'!F156</f>
        <v>0</v>
      </c>
      <c r="F153" s="9"/>
      <c r="G153" s="9"/>
      <c r="H153" s="9"/>
      <c r="I153" s="9"/>
      <c r="J153" s="9"/>
      <c r="K153" s="9"/>
      <c r="L153" s="751">
        <f t="shared" ref="L153" si="100">D153+F153+H153-J153</f>
        <v>0</v>
      </c>
      <c r="M153" s="751">
        <f t="shared" ref="M153" si="101">E153+G153+I153-K153</f>
        <v>0</v>
      </c>
    </row>
    <row r="154" spans="1:13" ht="18.899999999999999" customHeight="1" thickBot="1">
      <c r="A154" s="106"/>
      <c r="B154" s="413" t="s">
        <v>26</v>
      </c>
      <c r="C154" s="41"/>
      <c r="D154" s="113">
        <f t="shared" ref="D154:K154" si="102">SUM(D151:D153)</f>
        <v>0</v>
      </c>
      <c r="E154" s="113">
        <f t="shared" si="102"/>
        <v>0</v>
      </c>
      <c r="F154" s="113">
        <f t="shared" si="102"/>
        <v>0</v>
      </c>
      <c r="G154" s="113">
        <f t="shared" si="102"/>
        <v>0</v>
      </c>
      <c r="H154" s="113">
        <f t="shared" si="102"/>
        <v>0</v>
      </c>
      <c r="I154" s="113">
        <f t="shared" si="102"/>
        <v>0</v>
      </c>
      <c r="J154" s="113">
        <f t="shared" si="102"/>
        <v>0</v>
      </c>
      <c r="K154" s="113">
        <f t="shared" si="102"/>
        <v>0</v>
      </c>
      <c r="L154" s="113">
        <f>SUM(L151:L153)</f>
        <v>0</v>
      </c>
      <c r="M154" s="195">
        <f>SUM(M151:M153)</f>
        <v>0</v>
      </c>
    </row>
    <row r="155" spans="1:13" ht="18.899999999999999" customHeight="1">
      <c r="A155" s="106"/>
      <c r="B155" s="154"/>
      <c r="D155" s="38"/>
      <c r="E155" s="38"/>
      <c r="F155" s="38"/>
      <c r="G155" s="38"/>
      <c r="H155" s="38"/>
      <c r="I155" s="38"/>
      <c r="J155" s="38"/>
      <c r="K155" s="38"/>
      <c r="L155" s="38"/>
      <c r="M155" s="745"/>
    </row>
    <row r="156" spans="1:13" ht="18.899999999999999" customHeight="1">
      <c r="A156" s="106">
        <f>A143+1</f>
        <v>14</v>
      </c>
      <c r="B156" s="154"/>
      <c r="D156" s="38"/>
      <c r="E156" s="38"/>
      <c r="F156" s="38"/>
      <c r="G156" s="38"/>
      <c r="H156" s="38"/>
      <c r="I156" s="38"/>
      <c r="J156" s="38"/>
      <c r="K156" s="38"/>
      <c r="L156" s="38"/>
      <c r="M156" s="745"/>
    </row>
    <row r="157" spans="1:13" ht="18.899999999999999" customHeight="1">
      <c r="A157" s="95" t="str">
        <f>CONCATENATE(A156,"a")</f>
        <v>14a</v>
      </c>
      <c r="B157" s="101" t="s">
        <v>653</v>
      </c>
      <c r="D157" s="38"/>
      <c r="E157" s="38"/>
      <c r="F157" s="9"/>
      <c r="G157" s="9"/>
      <c r="H157" s="9"/>
      <c r="I157" s="9"/>
      <c r="J157" s="9"/>
      <c r="K157" s="9"/>
      <c r="L157" s="9"/>
      <c r="M157" s="196"/>
    </row>
    <row r="158" spans="1:13" ht="18.899999999999999" customHeight="1">
      <c r="A158" s="95"/>
      <c r="B158" s="31" t="s">
        <v>34</v>
      </c>
      <c r="D158" s="734">
        <f>'NOTES 2'!E161</f>
        <v>0</v>
      </c>
      <c r="E158" s="734">
        <f>'NOTES 2'!F161</f>
        <v>0</v>
      </c>
      <c r="F158" s="9"/>
      <c r="G158" s="9"/>
      <c r="H158" s="9"/>
      <c r="I158" s="9"/>
      <c r="J158" s="9"/>
      <c r="K158" s="9"/>
      <c r="L158" s="751">
        <f t="shared" ref="L158" si="103">D158+F158+H158-J158</f>
        <v>0</v>
      </c>
      <c r="M158" s="751">
        <f t="shared" ref="M158" si="104">E158+G158+I158-K158</f>
        <v>0</v>
      </c>
    </row>
    <row r="159" spans="1:13" ht="18.899999999999999" customHeight="1">
      <c r="A159" s="95"/>
      <c r="B159" s="31" t="s">
        <v>35</v>
      </c>
      <c r="D159" s="734">
        <f>'NOTES 2'!E162</f>
        <v>0</v>
      </c>
      <c r="E159" s="734">
        <f>'NOTES 2'!F162</f>
        <v>0</v>
      </c>
      <c r="F159" s="9"/>
      <c r="G159" s="9"/>
      <c r="H159" s="9"/>
      <c r="I159" s="9"/>
      <c r="J159" s="9"/>
      <c r="K159" s="9"/>
      <c r="L159" s="751">
        <f t="shared" ref="L159:L160" si="105">D159+F159+H159-J159</f>
        <v>0</v>
      </c>
      <c r="M159" s="751">
        <f t="shared" ref="M159:M160" si="106">E159+G159+I159-K159</f>
        <v>0</v>
      </c>
    </row>
    <row r="160" spans="1:13" ht="18.899999999999999" customHeight="1">
      <c r="A160" s="95"/>
      <c r="B160" s="31" t="s">
        <v>655</v>
      </c>
      <c r="D160" s="734">
        <f>'NOTES 2'!E163</f>
        <v>0</v>
      </c>
      <c r="E160" s="734">
        <f>'NOTES 2'!F163</f>
        <v>0</v>
      </c>
      <c r="F160" s="9"/>
      <c r="G160" s="9"/>
      <c r="H160" s="9"/>
      <c r="I160" s="9"/>
      <c r="J160" s="9"/>
      <c r="K160" s="9"/>
      <c r="L160" s="751">
        <f t="shared" si="105"/>
        <v>0</v>
      </c>
      <c r="M160" s="751">
        <f t="shared" si="106"/>
        <v>0</v>
      </c>
    </row>
    <row r="161" spans="1:13" ht="18.899999999999999" customHeight="1" thickBot="1">
      <c r="A161" s="95"/>
      <c r="B161" s="680" t="s">
        <v>26</v>
      </c>
      <c r="C161" s="41"/>
      <c r="D161" s="113">
        <f t="shared" ref="D161:K161" si="107">SUM(D158:D160)</f>
        <v>0</v>
      </c>
      <c r="E161" s="113">
        <f t="shared" si="107"/>
        <v>0</v>
      </c>
      <c r="F161" s="113">
        <f t="shared" si="107"/>
        <v>0</v>
      </c>
      <c r="G161" s="113">
        <f t="shared" si="107"/>
        <v>0</v>
      </c>
      <c r="H161" s="113">
        <f t="shared" si="107"/>
        <v>0</v>
      </c>
      <c r="I161" s="113">
        <f t="shared" si="107"/>
        <v>0</v>
      </c>
      <c r="J161" s="113">
        <f t="shared" si="107"/>
        <v>0</v>
      </c>
      <c r="K161" s="113">
        <f t="shared" si="107"/>
        <v>0</v>
      </c>
      <c r="L161" s="113">
        <f>SUM(L158:L160)</f>
        <v>0</v>
      </c>
      <c r="M161" s="195">
        <f>SUM(M158:M160)</f>
        <v>0</v>
      </c>
    </row>
    <row r="162" spans="1:13" ht="18.899999999999999" customHeight="1">
      <c r="A162" s="95"/>
      <c r="B162" s="154"/>
      <c r="D162" s="38"/>
      <c r="E162" s="38"/>
      <c r="F162" s="9"/>
      <c r="G162" s="9"/>
      <c r="H162" s="9"/>
      <c r="I162" s="9"/>
      <c r="J162" s="9"/>
      <c r="K162" s="9"/>
      <c r="L162" s="9"/>
      <c r="M162" s="196"/>
    </row>
    <row r="163" spans="1:13" ht="18.899999999999999" customHeight="1">
      <c r="A163" s="95" t="str">
        <f>CONCATENATE(A156,"b")</f>
        <v>14b</v>
      </c>
      <c r="B163" s="101" t="s">
        <v>654</v>
      </c>
      <c r="D163" s="38"/>
      <c r="E163" s="38"/>
      <c r="F163" s="9"/>
      <c r="G163" s="9"/>
      <c r="H163" s="9"/>
      <c r="I163" s="9"/>
      <c r="J163" s="9"/>
      <c r="K163" s="9"/>
      <c r="L163" s="9"/>
      <c r="M163" s="196"/>
    </row>
    <row r="164" spans="1:13" ht="18.899999999999999" customHeight="1">
      <c r="A164" s="106"/>
      <c r="B164" s="31" t="s">
        <v>34</v>
      </c>
      <c r="D164" s="734">
        <f>'NOTES 2'!E167</f>
        <v>0</v>
      </c>
      <c r="E164" s="734">
        <f>'NOTES 2'!F167</f>
        <v>0</v>
      </c>
      <c r="F164" s="9"/>
      <c r="G164" s="9"/>
      <c r="H164" s="9"/>
      <c r="I164" s="9"/>
      <c r="J164" s="9"/>
      <c r="K164" s="9"/>
      <c r="L164" s="751">
        <f t="shared" ref="L164" si="108">D164+F164+H164-J164</f>
        <v>0</v>
      </c>
      <c r="M164" s="751">
        <f t="shared" ref="M164" si="109">E164+G164+I164-K164</f>
        <v>0</v>
      </c>
    </row>
    <row r="165" spans="1:13" ht="18.899999999999999" customHeight="1">
      <c r="A165" s="106"/>
      <c r="B165" s="31" t="s">
        <v>35</v>
      </c>
      <c r="D165" s="734">
        <f>'NOTES 2'!E168</f>
        <v>0</v>
      </c>
      <c r="E165" s="734">
        <f>'NOTES 2'!F168</f>
        <v>0</v>
      </c>
      <c r="F165" s="9"/>
      <c r="G165" s="9"/>
      <c r="H165" s="9"/>
      <c r="I165" s="9"/>
      <c r="J165" s="9"/>
      <c r="K165" s="9"/>
      <c r="L165" s="751">
        <f t="shared" ref="L165" si="110">D165+F165+H165-J165</f>
        <v>0</v>
      </c>
      <c r="M165" s="751">
        <f t="shared" ref="M165" si="111">E165+G165+I165-K165</f>
        <v>0</v>
      </c>
    </row>
    <row r="166" spans="1:13" ht="18.899999999999999" customHeight="1" thickBot="1">
      <c r="A166" s="106"/>
      <c r="B166" s="677" t="s">
        <v>26</v>
      </c>
      <c r="C166" s="34"/>
      <c r="D166" s="744">
        <f t="shared" ref="D166:K166" si="112">SUM(D164:D165)</f>
        <v>0</v>
      </c>
      <c r="E166" s="744">
        <f t="shared" si="112"/>
        <v>0</v>
      </c>
      <c r="F166" s="744">
        <f t="shared" si="112"/>
        <v>0</v>
      </c>
      <c r="G166" s="744">
        <f t="shared" si="112"/>
        <v>0</v>
      </c>
      <c r="H166" s="744">
        <f t="shared" si="112"/>
        <v>0</v>
      </c>
      <c r="I166" s="744">
        <f t="shared" si="112"/>
        <v>0</v>
      </c>
      <c r="J166" s="744">
        <f t="shared" si="112"/>
        <v>0</v>
      </c>
      <c r="K166" s="744">
        <f t="shared" si="112"/>
        <v>0</v>
      </c>
      <c r="L166" s="744">
        <f>SUM(L164:L165)</f>
        <v>0</v>
      </c>
      <c r="M166" s="842">
        <f>SUM(M164:M165)</f>
        <v>0</v>
      </c>
    </row>
    <row r="167" spans="1:13" ht="18.899999999999999" customHeight="1">
      <c r="A167" s="106"/>
      <c r="B167" s="154"/>
      <c r="D167" s="38"/>
      <c r="E167" s="38"/>
      <c r="F167" s="14"/>
      <c r="G167" s="14"/>
      <c r="H167" s="14"/>
      <c r="I167" s="14"/>
      <c r="J167" s="14"/>
      <c r="K167" s="14"/>
      <c r="L167" s="14"/>
      <c r="M167" s="746"/>
    </row>
    <row r="168" spans="1:13" ht="18.899999999999999" customHeight="1">
      <c r="A168" s="106">
        <f>A156</f>
        <v>14</v>
      </c>
      <c r="B168" s="154"/>
      <c r="D168" s="38"/>
      <c r="E168" s="38"/>
      <c r="F168" s="14"/>
      <c r="G168" s="14"/>
      <c r="H168" s="14"/>
      <c r="I168" s="14"/>
      <c r="J168" s="14"/>
      <c r="K168" s="14"/>
      <c r="L168" s="14"/>
      <c r="M168" s="746"/>
    </row>
    <row r="169" spans="1:13" ht="18.899999999999999" customHeight="1">
      <c r="A169" s="95" t="str">
        <f>CONCATENATE(A168,"a")</f>
        <v>14a</v>
      </c>
      <c r="B169" s="154" t="s">
        <v>1036</v>
      </c>
      <c r="D169" s="38"/>
      <c r="E169" s="38"/>
      <c r="F169" s="14"/>
      <c r="G169" s="14"/>
      <c r="H169" s="14"/>
      <c r="I169" s="14"/>
      <c r="J169" s="14"/>
      <c r="K169" s="14"/>
      <c r="L169" s="14"/>
      <c r="M169" s="746"/>
    </row>
    <row r="170" spans="1:13" ht="18.899999999999999" customHeight="1">
      <c r="A170" s="382"/>
      <c r="B170" s="31" t="s">
        <v>1035</v>
      </c>
      <c r="D170" s="734">
        <f>'NOTES 2'!E173</f>
        <v>0</v>
      </c>
      <c r="E170" s="734">
        <f>'NOTES 2'!F173</f>
        <v>0</v>
      </c>
      <c r="F170" s="751"/>
      <c r="G170" s="751"/>
      <c r="H170" s="751"/>
      <c r="I170" s="751"/>
      <c r="J170" s="751"/>
      <c r="K170" s="751"/>
      <c r="L170" s="751">
        <f t="shared" ref="L170:L171" si="113">D170+F170+H170-J170</f>
        <v>0</v>
      </c>
      <c r="M170" s="751">
        <f t="shared" ref="M170:M171" si="114">E170+G170+I170-K170</f>
        <v>0</v>
      </c>
    </row>
    <row r="171" spans="1:13" ht="18.899999999999999" customHeight="1">
      <c r="A171" s="382"/>
      <c r="B171" s="681" t="s">
        <v>127</v>
      </c>
      <c r="D171" s="734">
        <f>'NOTES 2'!E174</f>
        <v>0</v>
      </c>
      <c r="E171" s="734">
        <f>'NOTES 2'!F174</f>
        <v>0</v>
      </c>
      <c r="F171" s="751"/>
      <c r="G171" s="751"/>
      <c r="H171" s="751"/>
      <c r="I171" s="751"/>
      <c r="J171" s="751"/>
      <c r="K171" s="751"/>
      <c r="L171" s="751">
        <f t="shared" si="113"/>
        <v>0</v>
      </c>
      <c r="M171" s="751">
        <f t="shared" si="114"/>
        <v>0</v>
      </c>
    </row>
    <row r="172" spans="1:13" ht="18.899999999999999" customHeight="1" thickBot="1">
      <c r="A172" s="382"/>
      <c r="B172" s="413" t="s">
        <v>26</v>
      </c>
      <c r="C172" s="40"/>
      <c r="D172" s="845">
        <f t="shared" ref="D172:K172" si="115">SUM(D170:D171)</f>
        <v>0</v>
      </c>
      <c r="E172" s="845">
        <f t="shared" si="115"/>
        <v>0</v>
      </c>
      <c r="F172" s="845">
        <f t="shared" si="115"/>
        <v>0</v>
      </c>
      <c r="G172" s="845">
        <f t="shared" si="115"/>
        <v>0</v>
      </c>
      <c r="H172" s="845">
        <f t="shared" si="115"/>
        <v>0</v>
      </c>
      <c r="I172" s="845">
        <f t="shared" si="115"/>
        <v>0</v>
      </c>
      <c r="J172" s="845">
        <f t="shared" si="115"/>
        <v>0</v>
      </c>
      <c r="K172" s="845">
        <f t="shared" si="115"/>
        <v>0</v>
      </c>
      <c r="L172" s="845">
        <f>SUM(L170:L171)</f>
        <v>0</v>
      </c>
      <c r="M172" s="846">
        <f>SUM(M170:M171)</f>
        <v>0</v>
      </c>
    </row>
    <row r="173" spans="1:13" ht="18.899999999999999" customHeight="1">
      <c r="A173" s="382"/>
      <c r="B173" s="676"/>
      <c r="C173" s="39"/>
      <c r="D173" s="847"/>
      <c r="E173" s="847"/>
      <c r="F173" s="847"/>
      <c r="G173" s="847"/>
      <c r="H173" s="847"/>
      <c r="I173" s="847"/>
      <c r="J173" s="847"/>
      <c r="K173" s="847"/>
      <c r="L173" s="847"/>
      <c r="M173" s="848"/>
    </row>
    <row r="174" spans="1:13" ht="18.899999999999999" customHeight="1">
      <c r="A174" s="382"/>
      <c r="B174" s="685"/>
      <c r="C174" s="36"/>
      <c r="D174" s="849"/>
      <c r="E174" s="849"/>
      <c r="F174" s="849"/>
      <c r="G174" s="849"/>
      <c r="H174" s="849"/>
      <c r="I174" s="849"/>
      <c r="J174" s="849"/>
      <c r="K174" s="849"/>
      <c r="L174" s="849"/>
      <c r="M174" s="850"/>
    </row>
    <row r="175" spans="1:13" ht="18.899999999999999" customHeight="1">
      <c r="A175" s="95" t="str">
        <f>CONCATENATE(A168,"b")</f>
        <v>14b</v>
      </c>
      <c r="B175" s="154" t="s">
        <v>1037</v>
      </c>
      <c r="D175" s="751"/>
      <c r="E175" s="751"/>
      <c r="F175" s="751"/>
      <c r="G175" s="751"/>
      <c r="H175" s="751"/>
      <c r="I175" s="751"/>
      <c r="J175" s="751"/>
      <c r="K175" s="751"/>
      <c r="L175" s="751"/>
      <c r="M175" s="739"/>
    </row>
    <row r="176" spans="1:13" ht="18.899999999999999" customHeight="1">
      <c r="A176" s="106"/>
      <c r="B176" s="31" t="s">
        <v>1035</v>
      </c>
      <c r="D176" s="734">
        <f>'NOTES 2'!E179</f>
        <v>0</v>
      </c>
      <c r="E176" s="734">
        <f>'NOTES 2'!F179</f>
        <v>0</v>
      </c>
      <c r="F176" s="751"/>
      <c r="G176" s="751"/>
      <c r="H176" s="751"/>
      <c r="I176" s="751"/>
      <c r="J176" s="751"/>
      <c r="K176" s="751"/>
      <c r="L176" s="751">
        <f t="shared" ref="L176:L177" si="116">D176+F176+H176-J176</f>
        <v>0</v>
      </c>
      <c r="M176" s="751">
        <f t="shared" ref="M176:M177" si="117">E176+G176+I176-K176</f>
        <v>0</v>
      </c>
    </row>
    <row r="177" spans="1:13" ht="18.899999999999999" customHeight="1">
      <c r="A177" s="106"/>
      <c r="B177" s="681" t="s">
        <v>127</v>
      </c>
      <c r="D177" s="734">
        <f>'NOTES 2'!E180</f>
        <v>0</v>
      </c>
      <c r="E177" s="734">
        <f>'NOTES 2'!F180</f>
        <v>0</v>
      </c>
      <c r="F177" s="751"/>
      <c r="G177" s="751"/>
      <c r="H177" s="751"/>
      <c r="I177" s="751"/>
      <c r="J177" s="751"/>
      <c r="K177" s="751"/>
      <c r="L177" s="751">
        <f t="shared" si="116"/>
        <v>0</v>
      </c>
      <c r="M177" s="751">
        <f t="shared" si="117"/>
        <v>0</v>
      </c>
    </row>
    <row r="178" spans="1:13" ht="18.899999999999999" customHeight="1" thickBot="1">
      <c r="A178" s="106"/>
      <c r="B178" s="413" t="s">
        <v>26</v>
      </c>
      <c r="C178" s="40"/>
      <c r="D178" s="845">
        <f t="shared" ref="D178:K178" si="118">SUM(D176:D177)</f>
        <v>0</v>
      </c>
      <c r="E178" s="845">
        <f t="shared" si="118"/>
        <v>0</v>
      </c>
      <c r="F178" s="845">
        <f t="shared" si="118"/>
        <v>0</v>
      </c>
      <c r="G178" s="845">
        <f t="shared" si="118"/>
        <v>0</v>
      </c>
      <c r="H178" s="845">
        <f t="shared" si="118"/>
        <v>0</v>
      </c>
      <c r="I178" s="845">
        <f t="shared" si="118"/>
        <v>0</v>
      </c>
      <c r="J178" s="845">
        <f t="shared" si="118"/>
        <v>0</v>
      </c>
      <c r="K178" s="845">
        <f t="shared" si="118"/>
        <v>0</v>
      </c>
      <c r="L178" s="845">
        <f>SUM(L176:L177)</f>
        <v>0</v>
      </c>
      <c r="M178" s="846">
        <f>SUM(M176:M177)</f>
        <v>0</v>
      </c>
    </row>
    <row r="179" spans="1:13" ht="18.899999999999999" customHeight="1">
      <c r="A179" s="106"/>
      <c r="B179" s="676"/>
      <c r="C179" s="39"/>
      <c r="D179" s="847"/>
      <c r="E179" s="847"/>
      <c r="F179" s="847"/>
      <c r="G179" s="847"/>
      <c r="H179" s="847"/>
      <c r="I179" s="847"/>
      <c r="J179" s="847"/>
      <c r="K179" s="847"/>
      <c r="L179" s="847"/>
      <c r="M179" s="848"/>
    </row>
    <row r="180" spans="1:13" ht="18.600000000000001" customHeight="1">
      <c r="A180" s="106"/>
      <c r="B180" s="685"/>
      <c r="C180" s="36"/>
      <c r="D180" s="849"/>
      <c r="E180" s="849"/>
      <c r="F180" s="849"/>
      <c r="G180" s="849"/>
      <c r="H180" s="849"/>
      <c r="I180" s="849"/>
      <c r="J180" s="849"/>
      <c r="K180" s="849"/>
      <c r="L180" s="849"/>
      <c r="M180" s="850"/>
    </row>
    <row r="181" spans="1:13" ht="18.600000000000001" customHeight="1">
      <c r="A181" s="106">
        <f>A168+1</f>
        <v>15</v>
      </c>
      <c r="B181" s="407"/>
      <c r="D181" s="751"/>
      <c r="E181" s="751"/>
      <c r="F181" s="751"/>
      <c r="G181" s="751"/>
      <c r="H181" s="751"/>
      <c r="I181" s="751"/>
      <c r="J181" s="751"/>
      <c r="K181" s="751"/>
      <c r="L181" s="751"/>
      <c r="M181" s="739"/>
    </row>
    <row r="182" spans="1:13" ht="18.600000000000001" customHeight="1">
      <c r="A182" s="95" t="str">
        <f>CONCATENATE(A181,"a")</f>
        <v>15a</v>
      </c>
      <c r="B182" s="154" t="s">
        <v>1370</v>
      </c>
      <c r="D182" s="751"/>
      <c r="E182" s="751"/>
      <c r="F182" s="751"/>
      <c r="G182" s="751"/>
      <c r="H182" s="751"/>
      <c r="I182" s="751"/>
      <c r="J182" s="751"/>
      <c r="K182" s="751"/>
      <c r="L182" s="751"/>
      <c r="M182" s="739"/>
    </row>
    <row r="183" spans="1:13" ht="18.600000000000001" customHeight="1">
      <c r="A183" s="382"/>
      <c r="B183" s="31" t="s">
        <v>1371</v>
      </c>
      <c r="D183" s="734">
        <f>'NOTES 2'!E185</f>
        <v>0</v>
      </c>
      <c r="E183" s="734">
        <f>'NOTES 2'!F185</f>
        <v>0</v>
      </c>
      <c r="F183" s="751"/>
      <c r="G183" s="751"/>
      <c r="H183" s="751"/>
      <c r="I183" s="751"/>
      <c r="J183" s="751"/>
      <c r="K183" s="751"/>
      <c r="L183" s="751">
        <f t="shared" ref="L183" si="119">D183+F183+H183-J183</f>
        <v>0</v>
      </c>
      <c r="M183" s="751">
        <f t="shared" ref="M183" si="120">E183+G183+I183-K183</f>
        <v>0</v>
      </c>
    </row>
    <row r="184" spans="1:13" ht="18.600000000000001" customHeight="1">
      <c r="A184" s="382"/>
      <c r="B184" s="31" t="s">
        <v>1372</v>
      </c>
      <c r="D184" s="734">
        <f>'NOTES 2'!E186</f>
        <v>0</v>
      </c>
      <c r="E184" s="734">
        <f>'NOTES 2'!F186</f>
        <v>0</v>
      </c>
      <c r="F184" s="751"/>
      <c r="G184" s="751"/>
      <c r="H184" s="751"/>
      <c r="I184" s="751"/>
      <c r="J184" s="751"/>
      <c r="K184" s="751"/>
      <c r="L184" s="751">
        <f t="shared" ref="L184:L185" si="121">D184+F184+H184-J184</f>
        <v>0</v>
      </c>
      <c r="M184" s="751">
        <f t="shared" ref="M184:M185" si="122">E184+G184+I184-K184</f>
        <v>0</v>
      </c>
    </row>
    <row r="185" spans="1:13" ht="18.600000000000001" customHeight="1">
      <c r="A185" s="382"/>
      <c r="B185" s="31" t="s">
        <v>1373</v>
      </c>
      <c r="D185" s="734">
        <f>'NOTES 2'!E187</f>
        <v>0</v>
      </c>
      <c r="E185" s="734">
        <f>'NOTES 2'!F187</f>
        <v>0</v>
      </c>
      <c r="F185" s="751"/>
      <c r="G185" s="751"/>
      <c r="H185" s="751"/>
      <c r="I185" s="751"/>
      <c r="J185" s="751"/>
      <c r="K185" s="751"/>
      <c r="L185" s="751">
        <f t="shared" si="121"/>
        <v>0</v>
      </c>
      <c r="M185" s="751">
        <f t="shared" si="122"/>
        <v>0</v>
      </c>
    </row>
    <row r="186" spans="1:13" ht="18.600000000000001" customHeight="1" thickBot="1">
      <c r="A186" s="382"/>
      <c r="B186" s="413" t="s">
        <v>26</v>
      </c>
      <c r="C186" s="41"/>
      <c r="D186" s="851">
        <f t="shared" ref="D186:K186" si="123">SUM(D183:D185)</f>
        <v>0</v>
      </c>
      <c r="E186" s="851">
        <f t="shared" si="123"/>
        <v>0</v>
      </c>
      <c r="F186" s="851">
        <f t="shared" si="123"/>
        <v>0</v>
      </c>
      <c r="G186" s="851">
        <f t="shared" si="123"/>
        <v>0</v>
      </c>
      <c r="H186" s="851">
        <f t="shared" si="123"/>
        <v>0</v>
      </c>
      <c r="I186" s="851">
        <f t="shared" si="123"/>
        <v>0</v>
      </c>
      <c r="J186" s="851">
        <f t="shared" si="123"/>
        <v>0</v>
      </c>
      <c r="K186" s="851">
        <f t="shared" si="123"/>
        <v>0</v>
      </c>
      <c r="L186" s="851">
        <f>SUM(L183:L185)</f>
        <v>0</v>
      </c>
      <c r="M186" s="852">
        <f>SUM(M183:M185)</f>
        <v>0</v>
      </c>
    </row>
    <row r="187" spans="1:13" ht="18.600000000000001" customHeight="1">
      <c r="A187" s="382"/>
      <c r="B187" s="154"/>
      <c r="D187" s="751"/>
      <c r="E187" s="751"/>
      <c r="F187" s="751"/>
      <c r="G187" s="751"/>
      <c r="H187" s="751"/>
      <c r="I187" s="751"/>
      <c r="J187" s="751"/>
      <c r="K187" s="751"/>
      <c r="L187" s="751"/>
      <c r="M187" s="739"/>
    </row>
    <row r="188" spans="1:13" ht="18.600000000000001" customHeight="1">
      <c r="A188" s="95" t="str">
        <f>CONCATENATE(A181,"b")</f>
        <v>15b</v>
      </c>
      <c r="B188" s="154" t="s">
        <v>1374</v>
      </c>
      <c r="D188" s="751"/>
      <c r="E188" s="751"/>
      <c r="F188" s="751"/>
      <c r="G188" s="751"/>
      <c r="H188" s="751"/>
      <c r="I188" s="751"/>
      <c r="J188" s="751"/>
      <c r="K188" s="751"/>
      <c r="L188" s="751"/>
      <c r="M188" s="739"/>
    </row>
    <row r="189" spans="1:13" ht="18.600000000000001" customHeight="1">
      <c r="A189" s="382"/>
      <c r="B189" s="31" t="s">
        <v>1371</v>
      </c>
      <c r="D189" s="734">
        <f>'NOTES 2'!E191</f>
        <v>0</v>
      </c>
      <c r="E189" s="734">
        <f>'NOTES 2'!F191</f>
        <v>0</v>
      </c>
      <c r="F189" s="751"/>
      <c r="G189" s="751"/>
      <c r="H189" s="751"/>
      <c r="I189" s="751"/>
      <c r="J189" s="751"/>
      <c r="K189" s="751"/>
      <c r="L189" s="751">
        <f t="shared" ref="L189" si="124">D189+F189+H189-J189</f>
        <v>0</v>
      </c>
      <c r="M189" s="751">
        <f t="shared" ref="M189" si="125">E189+G189+I189-K189</f>
        <v>0</v>
      </c>
    </row>
    <row r="190" spans="1:13" ht="18.600000000000001" customHeight="1">
      <c r="A190" s="382"/>
      <c r="B190" s="31" t="s">
        <v>1372</v>
      </c>
      <c r="D190" s="734">
        <f>'NOTES 2'!E192</f>
        <v>0</v>
      </c>
      <c r="E190" s="734">
        <f>'NOTES 2'!F192</f>
        <v>0</v>
      </c>
      <c r="F190" s="751"/>
      <c r="G190" s="751"/>
      <c r="H190" s="751"/>
      <c r="I190" s="751"/>
      <c r="J190" s="751"/>
      <c r="K190" s="751"/>
      <c r="L190" s="751">
        <f t="shared" ref="L190:L191" si="126">D190+F190+H190-J190</f>
        <v>0</v>
      </c>
      <c r="M190" s="751">
        <f t="shared" ref="M190:M191" si="127">E190+G190+I190-K190</f>
        <v>0</v>
      </c>
    </row>
    <row r="191" spans="1:13" ht="18.600000000000001" customHeight="1">
      <c r="A191" s="382"/>
      <c r="B191" s="31" t="s">
        <v>1373</v>
      </c>
      <c r="D191" s="734">
        <f>'NOTES 2'!E193</f>
        <v>0</v>
      </c>
      <c r="E191" s="734">
        <f>'NOTES 2'!F193</f>
        <v>0</v>
      </c>
      <c r="F191" s="751"/>
      <c r="G191" s="751"/>
      <c r="H191" s="751"/>
      <c r="I191" s="751"/>
      <c r="J191" s="751"/>
      <c r="K191" s="751"/>
      <c r="L191" s="751">
        <f t="shared" si="126"/>
        <v>0</v>
      </c>
      <c r="M191" s="751">
        <f t="shared" si="127"/>
        <v>0</v>
      </c>
    </row>
    <row r="192" spans="1:13" ht="18.600000000000001" customHeight="1" thickBot="1">
      <c r="A192" s="382"/>
      <c r="B192" s="413" t="s">
        <v>26</v>
      </c>
      <c r="C192" s="41"/>
      <c r="D192" s="851">
        <f t="shared" ref="D192:K192" si="128">SUM(D189:D191)</f>
        <v>0</v>
      </c>
      <c r="E192" s="851">
        <f t="shared" si="128"/>
        <v>0</v>
      </c>
      <c r="F192" s="851">
        <f t="shared" si="128"/>
        <v>0</v>
      </c>
      <c r="G192" s="851">
        <f t="shared" si="128"/>
        <v>0</v>
      </c>
      <c r="H192" s="851">
        <f t="shared" si="128"/>
        <v>0</v>
      </c>
      <c r="I192" s="851">
        <f t="shared" si="128"/>
        <v>0</v>
      </c>
      <c r="J192" s="851">
        <f t="shared" si="128"/>
        <v>0</v>
      </c>
      <c r="K192" s="851">
        <f t="shared" si="128"/>
        <v>0</v>
      </c>
      <c r="L192" s="851">
        <f>SUM(L189:L191)</f>
        <v>0</v>
      </c>
      <c r="M192" s="852">
        <f>SUM(M189:M191)</f>
        <v>0</v>
      </c>
    </row>
    <row r="193" spans="1:13" ht="18.600000000000001" customHeight="1">
      <c r="A193" s="106"/>
      <c r="B193" s="407"/>
      <c r="D193" s="751"/>
      <c r="E193" s="751"/>
      <c r="F193" s="751"/>
      <c r="G193" s="751"/>
      <c r="H193" s="751"/>
      <c r="I193" s="751"/>
      <c r="J193" s="751"/>
      <c r="K193" s="751"/>
      <c r="L193" s="751"/>
      <c r="M193" s="739"/>
    </row>
    <row r="194" spans="1:13" ht="18.899999999999999" customHeight="1">
      <c r="A194" s="10">
        <f>A181+1</f>
        <v>16</v>
      </c>
      <c r="B194" s="154" t="s">
        <v>46</v>
      </c>
      <c r="D194" s="38"/>
      <c r="E194" s="38"/>
      <c r="F194" s="9"/>
      <c r="G194" s="9"/>
      <c r="H194" s="9"/>
      <c r="I194" s="9"/>
      <c r="J194" s="9"/>
      <c r="K194" s="9"/>
      <c r="L194" s="9"/>
      <c r="M194" s="196"/>
    </row>
    <row r="195" spans="1:13" ht="18.899999999999999" customHeight="1">
      <c r="B195" s="154" t="s">
        <v>1031</v>
      </c>
      <c r="D195" s="38"/>
      <c r="E195" s="38"/>
      <c r="F195" s="9"/>
      <c r="G195" s="9"/>
      <c r="H195" s="9"/>
      <c r="I195" s="9"/>
      <c r="J195" s="9"/>
      <c r="K195" s="9"/>
      <c r="L195" s="9"/>
      <c r="M195" s="196"/>
    </row>
    <row r="196" spans="1:13" ht="18.899999999999999" customHeight="1">
      <c r="A196" s="106"/>
      <c r="B196" s="31" t="s">
        <v>59</v>
      </c>
      <c r="D196" s="734">
        <f>'NOTES 2'!E199</f>
        <v>0</v>
      </c>
      <c r="E196" s="734">
        <f>'NOTES 2'!F199</f>
        <v>0</v>
      </c>
      <c r="F196" s="9"/>
      <c r="G196" s="9"/>
      <c r="H196" s="9"/>
      <c r="I196" s="9"/>
      <c r="J196" s="9"/>
      <c r="K196" s="9"/>
      <c r="L196" s="751">
        <f t="shared" ref="L196:L197" si="129">D196+F196+H196-J196</f>
        <v>0</v>
      </c>
      <c r="M196" s="751">
        <f t="shared" ref="M196:M197" si="130">E196+G196+I196-K196</f>
        <v>0</v>
      </c>
    </row>
    <row r="197" spans="1:13" ht="18.899999999999999" customHeight="1">
      <c r="A197" s="106"/>
      <c r="B197" s="31" t="s">
        <v>156</v>
      </c>
      <c r="D197" s="734">
        <f>'NOTES 2'!E200</f>
        <v>0</v>
      </c>
      <c r="E197" s="734">
        <f>'NOTES 2'!F200</f>
        <v>0</v>
      </c>
      <c r="F197" s="14"/>
      <c r="G197" s="14"/>
      <c r="H197" s="14"/>
      <c r="I197" s="14"/>
      <c r="J197" s="14"/>
      <c r="K197" s="14"/>
      <c r="L197" s="751">
        <f t="shared" si="129"/>
        <v>0</v>
      </c>
      <c r="M197" s="751">
        <f t="shared" si="130"/>
        <v>0</v>
      </c>
    </row>
    <row r="198" spans="1:13" ht="18.899999999999999" customHeight="1">
      <c r="A198" s="106"/>
      <c r="B198" s="676" t="s">
        <v>717</v>
      </c>
      <c r="C198" s="36"/>
      <c r="D198" s="743">
        <f t="shared" ref="D198:K198" si="131">SUM(D196:D197)</f>
        <v>0</v>
      </c>
      <c r="E198" s="743">
        <f t="shared" si="131"/>
        <v>0</v>
      </c>
      <c r="F198" s="743">
        <f t="shared" si="131"/>
        <v>0</v>
      </c>
      <c r="G198" s="743">
        <f t="shared" si="131"/>
        <v>0</v>
      </c>
      <c r="H198" s="743">
        <f t="shared" si="131"/>
        <v>0</v>
      </c>
      <c r="I198" s="743">
        <f t="shared" si="131"/>
        <v>0</v>
      </c>
      <c r="J198" s="743">
        <f t="shared" si="131"/>
        <v>0</v>
      </c>
      <c r="K198" s="743">
        <f t="shared" si="131"/>
        <v>0</v>
      </c>
      <c r="L198" s="743">
        <f>SUM(L196:L197)</f>
        <v>0</v>
      </c>
      <c r="M198" s="844">
        <f>SUM(M196:M197)</f>
        <v>0</v>
      </c>
    </row>
    <row r="199" spans="1:13" ht="18.899999999999999" customHeight="1">
      <c r="B199" s="154"/>
      <c r="D199" s="38"/>
      <c r="E199" s="38"/>
      <c r="F199" s="9"/>
      <c r="G199" s="9"/>
      <c r="H199" s="9"/>
      <c r="I199" s="9"/>
      <c r="J199" s="9"/>
      <c r="K199" s="9"/>
      <c r="L199" s="9"/>
      <c r="M199" s="196"/>
    </row>
    <row r="200" spans="1:13" ht="18.899999999999999" customHeight="1">
      <c r="B200" s="154" t="s">
        <v>1032</v>
      </c>
      <c r="C200" s="96">
        <v>2</v>
      </c>
      <c r="D200" s="38"/>
      <c r="E200" s="38"/>
      <c r="F200" s="9"/>
      <c r="G200" s="9"/>
      <c r="H200" s="9"/>
      <c r="I200" s="9"/>
      <c r="J200" s="9"/>
      <c r="K200" s="9"/>
      <c r="L200" s="9"/>
      <c r="M200" s="196"/>
    </row>
    <row r="201" spans="1:13" ht="18.899999999999999" customHeight="1">
      <c r="A201" s="106"/>
      <c r="B201" s="31" t="s">
        <v>58</v>
      </c>
      <c r="D201" s="734">
        <f>'NOTES 2'!E204</f>
        <v>1111330.29</v>
      </c>
      <c r="E201" s="734">
        <f>'NOTES 2'!F204</f>
        <v>531434.86</v>
      </c>
      <c r="F201" s="9"/>
      <c r="G201" s="9"/>
      <c r="H201" s="9"/>
      <c r="I201" s="9"/>
      <c r="J201" s="9"/>
      <c r="K201" s="9"/>
      <c r="L201" s="751">
        <f t="shared" ref="L201" si="132">D201+F201+H201-J201</f>
        <v>1111330.29</v>
      </c>
      <c r="M201" s="751">
        <f t="shared" ref="M201" si="133">E201+G201+I201-K201</f>
        <v>531434.86</v>
      </c>
    </row>
    <row r="202" spans="1:13" ht="18.899999999999999" customHeight="1">
      <c r="A202" s="106"/>
      <c r="B202" s="31" t="s">
        <v>1286</v>
      </c>
      <c r="C202" s="119"/>
      <c r="D202" s="734">
        <f>'NOTES 2'!E205</f>
        <v>601548.41</v>
      </c>
      <c r="E202" s="734">
        <f>'NOTES 2'!F205</f>
        <v>545820</v>
      </c>
      <c r="F202" s="9"/>
      <c r="G202" s="9"/>
      <c r="H202" s="9"/>
      <c r="I202" s="9"/>
      <c r="J202" s="9"/>
      <c r="K202" s="9"/>
      <c r="L202" s="751">
        <f t="shared" ref="L202:L205" si="134">D202+F202+H202-J202</f>
        <v>601548.41</v>
      </c>
      <c r="M202" s="751">
        <f t="shared" ref="M202:M205" si="135">E202+G202+I202-K202</f>
        <v>545820</v>
      </c>
    </row>
    <row r="203" spans="1:13" ht="18.899999999999999" customHeight="1">
      <c r="A203" s="106"/>
      <c r="B203" s="31" t="s">
        <v>1287</v>
      </c>
      <c r="C203" s="119"/>
      <c r="D203" s="734">
        <f>'NOTES 2'!E206</f>
        <v>281830.25</v>
      </c>
      <c r="E203" s="734">
        <f>'NOTES 2'!F206</f>
        <v>337906.04</v>
      </c>
      <c r="F203" s="9"/>
      <c r="G203" s="9"/>
      <c r="H203" s="9"/>
      <c r="I203" s="9"/>
      <c r="J203" s="9"/>
      <c r="K203" s="9"/>
      <c r="L203" s="751">
        <f t="shared" si="134"/>
        <v>281830.25</v>
      </c>
      <c r="M203" s="751">
        <f t="shared" si="135"/>
        <v>337906.04</v>
      </c>
    </row>
    <row r="204" spans="1:13" ht="18.899999999999999" customHeight="1">
      <c r="A204" s="106"/>
      <c r="B204" s="31" t="s">
        <v>99</v>
      </c>
      <c r="C204" s="119"/>
      <c r="D204" s="734">
        <f>'NOTES 2'!E207</f>
        <v>1020</v>
      </c>
      <c r="E204" s="734">
        <f>'NOTES 2'!F207</f>
        <v>0</v>
      </c>
      <c r="F204" s="9"/>
      <c r="G204" s="9"/>
      <c r="H204" s="9"/>
      <c r="I204" s="9"/>
      <c r="J204" s="9"/>
      <c r="K204" s="9"/>
      <c r="L204" s="751"/>
      <c r="M204" s="751"/>
    </row>
    <row r="205" spans="1:13" ht="18.899999999999999" customHeight="1">
      <c r="A205" s="106"/>
      <c r="B205" s="31" t="s">
        <v>27</v>
      </c>
      <c r="D205" s="734">
        <f>'NOTES 2'!E208</f>
        <v>22.5</v>
      </c>
      <c r="E205" s="734">
        <f>'NOTES 2'!F208</f>
        <v>16279.57</v>
      </c>
      <c r="F205" s="9"/>
      <c r="G205" s="9"/>
      <c r="H205" s="9"/>
      <c r="I205" s="9"/>
      <c r="J205" s="9"/>
      <c r="K205" s="9"/>
      <c r="L205" s="751">
        <f t="shared" si="134"/>
        <v>22.5</v>
      </c>
      <c r="M205" s="751">
        <f t="shared" si="135"/>
        <v>16279.57</v>
      </c>
    </row>
    <row r="206" spans="1:13" ht="18.899999999999999" customHeight="1">
      <c r="A206" s="106"/>
      <c r="B206" s="676" t="s">
        <v>26</v>
      </c>
      <c r="C206" s="36"/>
      <c r="D206" s="743">
        <f t="shared" ref="D206:K206" si="136">SUM(D201:D205)</f>
        <v>1995751.4500000002</v>
      </c>
      <c r="E206" s="743">
        <f t="shared" si="136"/>
        <v>1431440.47</v>
      </c>
      <c r="F206" s="743">
        <f t="shared" si="136"/>
        <v>0</v>
      </c>
      <c r="G206" s="743">
        <f t="shared" si="136"/>
        <v>0</v>
      </c>
      <c r="H206" s="743">
        <f t="shared" si="136"/>
        <v>0</v>
      </c>
      <c r="I206" s="743">
        <f t="shared" si="136"/>
        <v>0</v>
      </c>
      <c r="J206" s="743">
        <f t="shared" si="136"/>
        <v>0</v>
      </c>
      <c r="K206" s="743">
        <f t="shared" si="136"/>
        <v>0</v>
      </c>
      <c r="L206" s="743">
        <f>SUM(L201:L205)</f>
        <v>1994731.4500000002</v>
      </c>
      <c r="M206" s="844">
        <f>SUM(M201:M205)</f>
        <v>1431440.47</v>
      </c>
    </row>
    <row r="207" spans="1:13" ht="18.899999999999999" customHeight="1" thickBot="1">
      <c r="A207" s="106"/>
      <c r="B207" s="413" t="s">
        <v>753</v>
      </c>
      <c r="C207" s="41"/>
      <c r="D207" s="113">
        <f>D198+D206</f>
        <v>1995751.4500000002</v>
      </c>
      <c r="E207" s="113">
        <f t="shared" ref="E207:M207" si="137">E198+E206</f>
        <v>1431440.47</v>
      </c>
      <c r="F207" s="113">
        <f t="shared" si="137"/>
        <v>0</v>
      </c>
      <c r="G207" s="113">
        <f t="shared" si="137"/>
        <v>0</v>
      </c>
      <c r="H207" s="113">
        <f t="shared" si="137"/>
        <v>0</v>
      </c>
      <c r="I207" s="113">
        <f t="shared" si="137"/>
        <v>0</v>
      </c>
      <c r="J207" s="113">
        <f t="shared" si="137"/>
        <v>0</v>
      </c>
      <c r="K207" s="113">
        <f t="shared" si="137"/>
        <v>0</v>
      </c>
      <c r="L207" s="113">
        <f t="shared" si="137"/>
        <v>1994731.4500000002</v>
      </c>
      <c r="M207" s="113">
        <f t="shared" si="137"/>
        <v>1431440.47</v>
      </c>
    </row>
    <row r="208" spans="1:13" ht="18.899999999999999" customHeight="1">
      <c r="A208" s="106"/>
      <c r="B208" s="154"/>
      <c r="D208" s="38"/>
      <c r="E208" s="38"/>
      <c r="F208" s="14"/>
      <c r="G208" s="14"/>
      <c r="H208" s="14"/>
      <c r="I208" s="14"/>
      <c r="J208" s="14"/>
      <c r="K208" s="14"/>
      <c r="L208" s="14"/>
      <c r="M208" s="746"/>
    </row>
    <row r="209" spans="1:13" ht="18.899999999999999" customHeight="1">
      <c r="A209" s="10">
        <f>A194+1</f>
        <v>17</v>
      </c>
      <c r="B209" s="154" t="s">
        <v>1028</v>
      </c>
      <c r="D209" s="38"/>
      <c r="E209" s="38"/>
      <c r="F209" s="9"/>
      <c r="G209" s="9"/>
      <c r="H209" s="9"/>
      <c r="I209" s="9"/>
      <c r="J209" s="9"/>
      <c r="K209" s="9"/>
      <c r="L209" s="9"/>
      <c r="M209" s="196"/>
    </row>
    <row r="210" spans="1:13" ht="18.899999999999999" customHeight="1">
      <c r="B210" s="101" t="s">
        <v>671</v>
      </c>
      <c r="D210" s="38"/>
      <c r="E210" s="38"/>
      <c r="F210" s="9"/>
      <c r="G210" s="9"/>
      <c r="H210" s="9"/>
      <c r="I210" s="9"/>
      <c r="J210" s="9"/>
      <c r="K210" s="9"/>
      <c r="L210" s="9"/>
      <c r="M210" s="196"/>
    </row>
    <row r="211" spans="1:13" s="5" customFormat="1" ht="12.6" customHeight="1">
      <c r="A211" s="95"/>
      <c r="B211" s="31" t="str">
        <f>'NOTES 2'!B215</f>
        <v>GoG Subventions-Payroll</v>
      </c>
      <c r="C211" s="96"/>
      <c r="D211" s="38">
        <f>'NOTES 2'!E215</f>
        <v>8050704.4299999997</v>
      </c>
      <c r="E211" s="38">
        <f>'NOTES 2'!F215</f>
        <v>6709132.1799999997</v>
      </c>
      <c r="F211" s="14"/>
      <c r="G211" s="839"/>
      <c r="H211" s="839"/>
      <c r="I211" s="839"/>
      <c r="J211" s="839"/>
      <c r="K211" s="839"/>
      <c r="L211" s="751">
        <f>D211+F211+H211-J211</f>
        <v>8050704.4299999997</v>
      </c>
      <c r="M211" s="751">
        <f>E211+G211+I211-K211</f>
        <v>6709132.1799999997</v>
      </c>
    </row>
    <row r="212" spans="1:13" s="5" customFormat="1" ht="12.6" customHeight="1">
      <c r="A212" s="95"/>
      <c r="B212" s="31" t="str">
        <f>'NOTES 2'!B216</f>
        <v>GoG Subventions-Decentralised Goods &amp; Services</v>
      </c>
      <c r="C212" s="96"/>
      <c r="D212" s="38">
        <f>'NOTES 2'!E216</f>
        <v>0</v>
      </c>
      <c r="E212" s="38">
        <f>'NOTES 2'!F216</f>
        <v>45636.68</v>
      </c>
      <c r="F212" s="14"/>
      <c r="G212" s="839"/>
      <c r="H212" s="839"/>
      <c r="I212" s="839"/>
      <c r="J212" s="839"/>
      <c r="K212" s="839"/>
      <c r="L212" s="751">
        <f t="shared" ref="L212:L224" si="138">D212+F212+H212-J212</f>
        <v>0</v>
      </c>
      <c r="M212" s="751">
        <f t="shared" ref="M212:M224" si="139">E212+G212+I212-K212</f>
        <v>45636.68</v>
      </c>
    </row>
    <row r="213" spans="1:13" s="5" customFormat="1" ht="12.6" customHeight="1">
      <c r="A213" s="95"/>
      <c r="B213" s="31" t="str">
        <f>'NOTES 2'!B217</f>
        <v>District Assembly Common Fund (DACF)</v>
      </c>
      <c r="C213" s="96"/>
      <c r="D213" s="38">
        <f>'NOTES 2'!E217</f>
        <v>3557969.12</v>
      </c>
      <c r="E213" s="38">
        <f>'NOTES 2'!F217</f>
        <v>2588232.23</v>
      </c>
      <c r="F213" s="14"/>
      <c r="G213" s="839"/>
      <c r="H213" s="839"/>
      <c r="I213" s="839"/>
      <c r="J213" s="839"/>
      <c r="K213" s="839"/>
      <c r="L213" s="751">
        <f t="shared" si="138"/>
        <v>3557969.12</v>
      </c>
      <c r="M213" s="751">
        <f t="shared" si="139"/>
        <v>2588232.23</v>
      </c>
    </row>
    <row r="214" spans="1:13" s="5" customFormat="1" ht="12.6" customHeight="1">
      <c r="A214" s="95"/>
      <c r="B214" s="31" t="str">
        <f>'NOTES 2'!B218</f>
        <v>District Development Facility (DDF/DPAT)</v>
      </c>
      <c r="C214" s="96"/>
      <c r="D214" s="38">
        <f>'NOTES 2'!E218</f>
        <v>1816670</v>
      </c>
      <c r="E214" s="38">
        <f>'NOTES 2'!F218</f>
        <v>0</v>
      </c>
      <c r="F214" s="14"/>
      <c r="G214" s="839"/>
      <c r="H214" s="839"/>
      <c r="I214" s="839"/>
      <c r="J214" s="839"/>
      <c r="K214" s="839"/>
      <c r="L214" s="751">
        <f t="shared" si="138"/>
        <v>1816670</v>
      </c>
      <c r="M214" s="751">
        <f t="shared" si="139"/>
        <v>0</v>
      </c>
    </row>
    <row r="215" spans="1:13" s="5" customFormat="1" ht="12.6" customHeight="1">
      <c r="A215" s="95"/>
      <c r="B215" s="31" t="str">
        <f>'NOTES 2'!B219</f>
        <v>District Development Facility (DDF/RSD)</v>
      </c>
      <c r="C215" s="96"/>
      <c r="D215" s="38">
        <f>'NOTES 2'!E219</f>
        <v>0</v>
      </c>
      <c r="E215" s="38">
        <f>'NOTES 2'!F219</f>
        <v>0</v>
      </c>
      <c r="F215" s="14"/>
      <c r="G215" s="839"/>
      <c r="H215" s="839"/>
      <c r="I215" s="839"/>
      <c r="J215" s="839"/>
      <c r="K215" s="839"/>
      <c r="L215" s="751">
        <f t="shared" si="138"/>
        <v>0</v>
      </c>
      <c r="M215" s="751">
        <f t="shared" si="139"/>
        <v>0</v>
      </c>
    </row>
    <row r="216" spans="1:13" s="5" customFormat="1" ht="12.6" customHeight="1">
      <c r="A216" s="95"/>
      <c r="B216" s="31" t="str">
        <f>'NOTES 2'!B220</f>
        <v>Urban Development Grant (UDG)</v>
      </c>
      <c r="C216" s="96"/>
      <c r="D216" s="38">
        <f>'NOTES 2'!E220</f>
        <v>0</v>
      </c>
      <c r="E216" s="38">
        <f>'NOTES 2'!F220</f>
        <v>0</v>
      </c>
      <c r="F216" s="14"/>
      <c r="G216" s="839"/>
      <c r="H216" s="839"/>
      <c r="I216" s="839"/>
      <c r="J216" s="839"/>
      <c r="K216" s="839"/>
      <c r="L216" s="751">
        <f t="shared" si="138"/>
        <v>0</v>
      </c>
      <c r="M216" s="751">
        <f t="shared" si="139"/>
        <v>0</v>
      </c>
    </row>
    <row r="217" spans="1:13" s="5" customFormat="1" ht="12.6" customHeight="1">
      <c r="A217" s="95"/>
      <c r="B217" s="31" t="str">
        <f>'NOTES 2'!B221</f>
        <v>Savanah Investment Program (SIP)</v>
      </c>
      <c r="C217" s="96"/>
      <c r="D217" s="38">
        <f>'NOTES 2'!E221</f>
        <v>0</v>
      </c>
      <c r="E217" s="38">
        <f>'NOTES 2'!F221</f>
        <v>0</v>
      </c>
      <c r="F217" s="14"/>
      <c r="G217" s="839"/>
      <c r="H217" s="839"/>
      <c r="I217" s="839"/>
      <c r="J217" s="839"/>
      <c r="K217" s="839"/>
      <c r="L217" s="751">
        <f t="shared" si="138"/>
        <v>0</v>
      </c>
      <c r="M217" s="751">
        <f t="shared" si="139"/>
        <v>0</v>
      </c>
    </row>
    <row r="218" spans="1:13" s="5" customFormat="1" ht="12.6" customHeight="1">
      <c r="A218" s="95"/>
      <c r="B218" s="31" t="str">
        <f>'NOTES 2'!B222</f>
        <v>Modernized Agriculture in Ghana (MAG)</v>
      </c>
      <c r="C218" s="96"/>
      <c r="D218" s="38">
        <f>'NOTES 2'!E222</f>
        <v>0</v>
      </c>
      <c r="E218" s="38">
        <f>'NOTES 2'!F222</f>
        <v>59098.61</v>
      </c>
      <c r="F218" s="14"/>
      <c r="G218" s="839"/>
      <c r="H218" s="839"/>
      <c r="I218" s="839"/>
      <c r="J218" s="839"/>
      <c r="K218" s="839"/>
      <c r="L218" s="751">
        <f t="shared" si="138"/>
        <v>0</v>
      </c>
      <c r="M218" s="751">
        <f t="shared" si="139"/>
        <v>59098.61</v>
      </c>
    </row>
    <row r="219" spans="1:13" s="5" customFormat="1" ht="12.6" customHeight="1">
      <c r="A219" s="95"/>
      <c r="B219" s="31" t="str">
        <f>'NOTES 2'!B223</f>
        <v>MP Common Fund</v>
      </c>
      <c r="C219" s="96"/>
      <c r="D219" s="38">
        <f>'NOTES 2'!E223</f>
        <v>656044.41</v>
      </c>
      <c r="E219" s="38">
        <f>'NOTES 2'!F223</f>
        <v>383033.72</v>
      </c>
      <c r="F219" s="14"/>
      <c r="G219" s="839"/>
      <c r="H219" s="839"/>
      <c r="I219" s="839"/>
      <c r="J219" s="839"/>
      <c r="K219" s="839"/>
      <c r="L219" s="751">
        <f t="shared" si="138"/>
        <v>656044.41</v>
      </c>
      <c r="M219" s="751">
        <f t="shared" si="139"/>
        <v>383033.72</v>
      </c>
    </row>
    <row r="220" spans="1:13" s="5" customFormat="1" ht="12.6" customHeight="1">
      <c r="A220" s="95"/>
      <c r="B220" s="31" t="str">
        <f>'NOTES 2'!B224</f>
        <v>Multi Sectoral HIV/AIDS Project (M-SHAP)</v>
      </c>
      <c r="C220" s="96"/>
      <c r="D220" s="38">
        <f>'NOTES 2'!E224</f>
        <v>11525.01</v>
      </c>
      <c r="E220" s="38">
        <f>'NOTES 2'!F224</f>
        <v>15366.68</v>
      </c>
      <c r="F220" s="14"/>
      <c r="G220" s="839"/>
      <c r="H220" s="839"/>
      <c r="I220" s="839"/>
      <c r="J220" s="839"/>
      <c r="K220" s="839"/>
      <c r="L220" s="751">
        <f t="shared" si="138"/>
        <v>11525.01</v>
      </c>
      <c r="M220" s="751">
        <f t="shared" si="139"/>
        <v>15366.68</v>
      </c>
    </row>
    <row r="221" spans="1:13" s="5" customFormat="1" ht="12.6" customHeight="1">
      <c r="A221" s="95"/>
      <c r="B221" s="31" t="str">
        <f>'NOTES 2'!B226</f>
        <v>Ghana Secondary City Support Program (GSOP)</v>
      </c>
      <c r="C221" s="96"/>
      <c r="D221" s="38">
        <f>'NOTES 2'!E226</f>
        <v>0</v>
      </c>
      <c r="E221" s="38">
        <f>'NOTES 2'!F226</f>
        <v>0</v>
      </c>
      <c r="F221" s="14"/>
      <c r="G221" s="839"/>
      <c r="H221" s="839"/>
      <c r="I221" s="839"/>
      <c r="J221" s="839"/>
      <c r="K221" s="839"/>
      <c r="L221" s="751">
        <f t="shared" si="138"/>
        <v>0</v>
      </c>
      <c r="M221" s="751">
        <f t="shared" si="139"/>
        <v>0</v>
      </c>
    </row>
    <row r="222" spans="1:13" s="5" customFormat="1" ht="12.6" customHeight="1">
      <c r="A222" s="95"/>
      <c r="B222" s="31" t="str">
        <f>'NOTES 2'!B227</f>
        <v>Persons With Disability (PWD)</v>
      </c>
      <c r="C222" s="96"/>
      <c r="D222" s="38">
        <f>'NOTES 2'!E227</f>
        <v>268102.5</v>
      </c>
      <c r="E222" s="38">
        <f>'NOTES 2'!F227</f>
        <v>147316.79</v>
      </c>
      <c r="F222" s="14"/>
      <c r="G222" s="839"/>
      <c r="H222" s="839"/>
      <c r="I222" s="839"/>
      <c r="J222" s="839"/>
      <c r="K222" s="839"/>
      <c r="L222" s="751">
        <f t="shared" si="138"/>
        <v>268102.5</v>
      </c>
      <c r="M222" s="751">
        <f t="shared" si="139"/>
        <v>147316.79</v>
      </c>
    </row>
    <row r="223" spans="1:13" ht="12.6" customHeight="1">
      <c r="A223" s="95"/>
      <c r="B223" s="31" t="str">
        <f>'NOTES 2'!B228</f>
        <v xml:space="preserve">Other Central Government Transfers </v>
      </c>
      <c r="C223" s="123"/>
      <c r="D223" s="38">
        <f>'NOTES 2'!E228</f>
        <v>0</v>
      </c>
      <c r="E223" s="38">
        <f>'NOTES 2'!F228</f>
        <v>0</v>
      </c>
      <c r="F223" s="9"/>
      <c r="G223" s="751"/>
      <c r="H223" s="751"/>
      <c r="I223" s="751"/>
      <c r="J223" s="751"/>
      <c r="K223" s="751"/>
      <c r="L223" s="751">
        <f t="shared" si="138"/>
        <v>0</v>
      </c>
      <c r="M223" s="751">
        <f t="shared" si="139"/>
        <v>0</v>
      </c>
    </row>
    <row r="224" spans="1:13" ht="18.899999999999999" customHeight="1">
      <c r="B224" s="31" t="str">
        <f>'NOTES 2'!B229</f>
        <v>Other Grants (UNICEF)</v>
      </c>
      <c r="D224" s="38">
        <f>'NOTES 2'!E229</f>
        <v>30000</v>
      </c>
      <c r="E224" s="38">
        <f>'NOTES 2'!F229</f>
        <v>30000</v>
      </c>
      <c r="F224" s="9"/>
      <c r="G224" s="9"/>
      <c r="H224" s="9"/>
      <c r="I224" s="9"/>
      <c r="J224" s="9"/>
      <c r="K224" s="9"/>
      <c r="L224" s="751">
        <f t="shared" si="138"/>
        <v>30000</v>
      </c>
      <c r="M224" s="751">
        <f t="shared" si="139"/>
        <v>30000</v>
      </c>
    </row>
    <row r="225" spans="1:13" ht="18.899999999999999" customHeight="1">
      <c r="B225" s="573" t="s">
        <v>766</v>
      </c>
      <c r="C225" s="36"/>
      <c r="D225" s="853">
        <f t="shared" ref="D225:K225" si="140">SUM(D211:D224)</f>
        <v>14391015.470000001</v>
      </c>
      <c r="E225" s="853">
        <f t="shared" si="140"/>
        <v>9977816.8899999987</v>
      </c>
      <c r="F225" s="853">
        <f t="shared" si="140"/>
        <v>0</v>
      </c>
      <c r="G225" s="853">
        <f t="shared" si="140"/>
        <v>0</v>
      </c>
      <c r="H225" s="853">
        <f t="shared" si="140"/>
        <v>0</v>
      </c>
      <c r="I225" s="853">
        <f t="shared" si="140"/>
        <v>0</v>
      </c>
      <c r="J225" s="853">
        <f t="shared" si="140"/>
        <v>0</v>
      </c>
      <c r="K225" s="853">
        <f t="shared" si="140"/>
        <v>0</v>
      </c>
      <c r="L225" s="853">
        <f>SUM(L211:L224)</f>
        <v>14391015.470000001</v>
      </c>
      <c r="M225" s="854">
        <f>SUM(M211:M224)</f>
        <v>9977816.8899999987</v>
      </c>
    </row>
    <row r="226" spans="1:13" ht="18.899999999999999" customHeight="1">
      <c r="B226" s="678"/>
      <c r="D226" s="38"/>
      <c r="E226" s="38"/>
      <c r="F226" s="9"/>
      <c r="G226" s="9"/>
      <c r="H226" s="9"/>
      <c r="I226" s="9"/>
      <c r="J226" s="9"/>
      <c r="K226" s="9"/>
      <c r="L226" s="9"/>
      <c r="M226" s="196"/>
    </row>
    <row r="227" spans="1:13" ht="18.899999999999999" customHeight="1">
      <c r="A227" s="106"/>
      <c r="B227" s="678" t="s">
        <v>672</v>
      </c>
      <c r="D227" s="38"/>
      <c r="E227" s="38"/>
      <c r="F227" s="9"/>
      <c r="G227" s="9"/>
      <c r="H227" s="9"/>
      <c r="I227" s="9"/>
      <c r="J227" s="9"/>
      <c r="K227" s="9"/>
      <c r="L227" s="9"/>
      <c r="M227" s="196"/>
    </row>
    <row r="228" spans="1:13" ht="18.899999999999999" customHeight="1">
      <c r="A228" s="106"/>
      <c r="B228" s="675" t="s">
        <v>1108</v>
      </c>
      <c r="D228" s="38">
        <f>'NOTES 2'!E233</f>
        <v>0</v>
      </c>
      <c r="E228" s="38">
        <f>'NOTES 2'!F233</f>
        <v>0</v>
      </c>
      <c r="F228" s="9"/>
      <c r="G228" s="9"/>
      <c r="H228" s="9"/>
      <c r="I228" s="9"/>
      <c r="J228" s="9"/>
      <c r="K228" s="9"/>
      <c r="L228" s="751">
        <f t="shared" ref="L228:L229" si="141">D228+F228+H228-J228</f>
        <v>0</v>
      </c>
      <c r="M228" s="751">
        <f t="shared" ref="M228:M229" si="142">E228+G228+I228-K228</f>
        <v>0</v>
      </c>
    </row>
    <row r="229" spans="1:13" ht="18.899999999999999" customHeight="1">
      <c r="A229" s="106"/>
      <c r="B229" s="675" t="s">
        <v>1109</v>
      </c>
      <c r="D229" s="38">
        <f>'NOTES 2'!E234</f>
        <v>0</v>
      </c>
      <c r="E229" s="38">
        <f>'NOTES 2'!F234</f>
        <v>0</v>
      </c>
      <c r="F229" s="9"/>
      <c r="G229" s="9"/>
      <c r="H229" s="9"/>
      <c r="I229" s="9"/>
      <c r="J229" s="9"/>
      <c r="K229" s="9"/>
      <c r="L229" s="751">
        <f t="shared" si="141"/>
        <v>0</v>
      </c>
      <c r="M229" s="751">
        <f t="shared" si="142"/>
        <v>0</v>
      </c>
    </row>
    <row r="230" spans="1:13" ht="18.899999999999999" customHeight="1">
      <c r="A230" s="106"/>
      <c r="B230" s="573" t="s">
        <v>766</v>
      </c>
      <c r="C230" s="36"/>
      <c r="D230" s="853">
        <f t="shared" ref="D230:K230" si="143">SUM(D228:D229)</f>
        <v>0</v>
      </c>
      <c r="E230" s="853">
        <f t="shared" si="143"/>
        <v>0</v>
      </c>
      <c r="F230" s="853">
        <f t="shared" si="143"/>
        <v>0</v>
      </c>
      <c r="G230" s="853">
        <f t="shared" si="143"/>
        <v>0</v>
      </c>
      <c r="H230" s="853">
        <f t="shared" si="143"/>
        <v>0</v>
      </c>
      <c r="I230" s="853">
        <f t="shared" si="143"/>
        <v>0</v>
      </c>
      <c r="J230" s="853">
        <f t="shared" si="143"/>
        <v>0</v>
      </c>
      <c r="K230" s="853">
        <f t="shared" si="143"/>
        <v>0</v>
      </c>
      <c r="L230" s="853">
        <f>SUM(L228:L229)</f>
        <v>0</v>
      </c>
      <c r="M230" s="854">
        <f>SUM(M228:M229)</f>
        <v>0</v>
      </c>
    </row>
    <row r="231" spans="1:13" ht="18.899999999999999" customHeight="1">
      <c r="A231" s="106"/>
      <c r="B231" s="675"/>
      <c r="D231" s="38"/>
      <c r="E231" s="38"/>
      <c r="F231" s="9"/>
      <c r="G231" s="9"/>
      <c r="H231" s="9"/>
      <c r="I231" s="9"/>
      <c r="J231" s="9"/>
      <c r="K231" s="9"/>
      <c r="L231" s="9"/>
      <c r="M231" s="196"/>
    </row>
    <row r="232" spans="1:13" ht="18.899999999999999" customHeight="1" thickBot="1">
      <c r="A232" s="106"/>
      <c r="B232" s="677" t="s">
        <v>26</v>
      </c>
      <c r="C232" s="34"/>
      <c r="D232" s="744">
        <f>D225+D230</f>
        <v>14391015.470000001</v>
      </c>
      <c r="E232" s="744">
        <f t="shared" ref="E232:M232" si="144">E225+E230</f>
        <v>9977816.8899999987</v>
      </c>
      <c r="F232" s="744">
        <f t="shared" si="144"/>
        <v>0</v>
      </c>
      <c r="G232" s="744">
        <f t="shared" si="144"/>
        <v>0</v>
      </c>
      <c r="H232" s="744">
        <f t="shared" si="144"/>
        <v>0</v>
      </c>
      <c r="I232" s="744">
        <f t="shared" si="144"/>
        <v>0</v>
      </c>
      <c r="J232" s="744">
        <f t="shared" si="144"/>
        <v>0</v>
      </c>
      <c r="K232" s="744">
        <f t="shared" si="144"/>
        <v>0</v>
      </c>
      <c r="L232" s="744">
        <f t="shared" si="144"/>
        <v>14391015.470000001</v>
      </c>
      <c r="M232" s="744">
        <f t="shared" si="144"/>
        <v>9977816.8899999987</v>
      </c>
    </row>
    <row r="233" spans="1:13" ht="18.899999999999999" customHeight="1">
      <c r="A233" s="106"/>
      <c r="B233" s="154"/>
      <c r="D233" s="38"/>
      <c r="E233" s="38"/>
      <c r="F233" s="14"/>
      <c r="G233" s="14"/>
      <c r="H233" s="14"/>
      <c r="I233" s="14"/>
      <c r="J233" s="14"/>
      <c r="K233" s="14"/>
      <c r="L233" s="14"/>
      <c r="M233" s="746"/>
    </row>
    <row r="234" spans="1:13" ht="18.899999999999999" customHeight="1">
      <c r="A234" s="106">
        <f>A209+1</f>
        <v>18</v>
      </c>
      <c r="B234" s="101" t="s">
        <v>665</v>
      </c>
      <c r="D234" s="38"/>
      <c r="E234" s="38"/>
      <c r="F234" s="14"/>
      <c r="G234" s="14"/>
      <c r="H234" s="14"/>
      <c r="I234" s="14"/>
      <c r="J234" s="14"/>
      <c r="K234" s="14"/>
      <c r="L234" s="14"/>
      <c r="M234" s="746"/>
    </row>
    <row r="235" spans="1:13" ht="18.899999999999999" customHeight="1">
      <c r="A235" s="106"/>
      <c r="B235" s="31" t="s">
        <v>666</v>
      </c>
      <c r="D235" s="38">
        <f>'NOTES 2'!E241</f>
        <v>4572.75</v>
      </c>
      <c r="E235" s="38">
        <f>'NOTES 2'!F241</f>
        <v>0</v>
      </c>
      <c r="F235" s="14"/>
      <c r="G235" s="14"/>
      <c r="H235" s="14"/>
      <c r="I235" s="14"/>
      <c r="J235" s="14"/>
      <c r="K235" s="14"/>
      <c r="L235" s="751">
        <f t="shared" ref="L235:L236" si="145">D235+F235+H235-J235</f>
        <v>4572.75</v>
      </c>
      <c r="M235" s="751">
        <f t="shared" ref="M235:M236" si="146">E235+G235+I235-K235</f>
        <v>0</v>
      </c>
    </row>
    <row r="236" spans="1:13" ht="18.899999999999999" customHeight="1">
      <c r="A236" s="106"/>
      <c r="B236" s="31" t="s">
        <v>667</v>
      </c>
      <c r="D236" s="38">
        <f>'NOTES 2'!E242</f>
        <v>0</v>
      </c>
      <c r="E236" s="38">
        <f>'NOTES 2'!F242</f>
        <v>0</v>
      </c>
      <c r="F236" s="14"/>
      <c r="G236" s="14"/>
      <c r="H236" s="14"/>
      <c r="I236" s="14"/>
      <c r="J236" s="14"/>
      <c r="K236" s="14"/>
      <c r="L236" s="751">
        <f t="shared" si="145"/>
        <v>0</v>
      </c>
      <c r="M236" s="751">
        <f t="shared" si="146"/>
        <v>0</v>
      </c>
    </row>
    <row r="237" spans="1:13" ht="18.899999999999999" customHeight="1" thickBot="1">
      <c r="A237" s="106"/>
      <c r="B237" s="413" t="s">
        <v>26</v>
      </c>
      <c r="C237" s="41"/>
      <c r="D237" s="113">
        <f t="shared" ref="D237:K237" si="147">SUM(D235:D236)</f>
        <v>4572.75</v>
      </c>
      <c r="E237" s="113">
        <f t="shared" si="147"/>
        <v>0</v>
      </c>
      <c r="F237" s="113">
        <f t="shared" si="147"/>
        <v>0</v>
      </c>
      <c r="G237" s="113">
        <f t="shared" si="147"/>
        <v>0</v>
      </c>
      <c r="H237" s="113">
        <f t="shared" si="147"/>
        <v>0</v>
      </c>
      <c r="I237" s="113">
        <f t="shared" si="147"/>
        <v>0</v>
      </c>
      <c r="J237" s="113">
        <f t="shared" si="147"/>
        <v>0</v>
      </c>
      <c r="K237" s="113">
        <f t="shared" si="147"/>
        <v>0</v>
      </c>
      <c r="L237" s="113">
        <f>SUM(L235:L236)</f>
        <v>4572.75</v>
      </c>
      <c r="M237" s="195">
        <f>SUM(M235:M236)</f>
        <v>0</v>
      </c>
    </row>
    <row r="238" spans="1:13" ht="18.899999999999999" customHeight="1">
      <c r="A238" s="106"/>
      <c r="B238" s="154"/>
      <c r="D238" s="38"/>
      <c r="E238" s="38"/>
      <c r="F238" s="14"/>
      <c r="G238" s="14"/>
      <c r="H238" s="14"/>
      <c r="I238" s="14"/>
      <c r="J238" s="14"/>
      <c r="K238" s="14"/>
      <c r="L238" s="14"/>
      <c r="M238" s="746"/>
    </row>
    <row r="239" spans="1:13" ht="18.899999999999999" customHeight="1">
      <c r="A239" s="106"/>
      <c r="B239" s="154"/>
      <c r="D239" s="38"/>
      <c r="E239" s="38"/>
      <c r="F239" s="14"/>
      <c r="G239" s="14"/>
      <c r="H239" s="14"/>
      <c r="I239" s="14"/>
      <c r="J239" s="14"/>
      <c r="K239" s="14"/>
      <c r="L239" s="14"/>
      <c r="M239" s="746"/>
    </row>
    <row r="240" spans="1:13" ht="18.899999999999999" customHeight="1">
      <c r="A240" s="106"/>
      <c r="B240" s="154" t="s">
        <v>661</v>
      </c>
      <c r="D240" s="38"/>
      <c r="E240" s="38"/>
      <c r="F240" s="14"/>
      <c r="G240" s="14"/>
      <c r="H240" s="14"/>
      <c r="I240" s="14"/>
      <c r="J240" s="14"/>
      <c r="K240" s="14"/>
      <c r="L240" s="14"/>
      <c r="M240" s="746"/>
    </row>
    <row r="241" spans="1:13" ht="18.899999999999999" customHeight="1">
      <c r="A241" s="106"/>
      <c r="B241" s="154" t="s">
        <v>662</v>
      </c>
      <c r="D241" s="38"/>
      <c r="E241" s="38"/>
      <c r="F241" s="14"/>
      <c r="G241" s="14"/>
      <c r="H241" s="14"/>
      <c r="I241" s="14"/>
      <c r="J241" s="14"/>
      <c r="K241" s="14"/>
      <c r="L241" s="14"/>
      <c r="M241" s="746"/>
    </row>
    <row r="242" spans="1:13" ht="18.899999999999999" customHeight="1">
      <c r="A242" s="106"/>
      <c r="B242" s="31" t="s">
        <v>1023</v>
      </c>
      <c r="D242" s="38">
        <f>D198</f>
        <v>0</v>
      </c>
      <c r="E242" s="38">
        <f t="shared" ref="E242:M242" si="148">E198</f>
        <v>0</v>
      </c>
      <c r="F242" s="38">
        <f t="shared" si="148"/>
        <v>0</v>
      </c>
      <c r="G242" s="38">
        <f t="shared" si="148"/>
        <v>0</v>
      </c>
      <c r="H242" s="38">
        <f t="shared" si="148"/>
        <v>0</v>
      </c>
      <c r="I242" s="38">
        <f t="shared" si="148"/>
        <v>0</v>
      </c>
      <c r="J242" s="38">
        <f t="shared" si="148"/>
        <v>0</v>
      </c>
      <c r="K242" s="38">
        <f t="shared" si="148"/>
        <v>0</v>
      </c>
      <c r="L242" s="38">
        <f t="shared" si="148"/>
        <v>0</v>
      </c>
      <c r="M242" s="38">
        <f t="shared" si="148"/>
        <v>0</v>
      </c>
    </row>
    <row r="243" spans="1:13" ht="18.899999999999999" customHeight="1">
      <c r="A243" s="106"/>
      <c r="B243" s="31" t="s">
        <v>1033</v>
      </c>
      <c r="D243" s="38">
        <f>D237</f>
        <v>4572.75</v>
      </c>
      <c r="E243" s="38">
        <f t="shared" ref="E243:M243" si="149">E237</f>
        <v>0</v>
      </c>
      <c r="F243" s="38">
        <f t="shared" si="149"/>
        <v>0</v>
      </c>
      <c r="G243" s="38">
        <f t="shared" si="149"/>
        <v>0</v>
      </c>
      <c r="H243" s="38">
        <f t="shared" si="149"/>
        <v>0</v>
      </c>
      <c r="I243" s="38">
        <f t="shared" si="149"/>
        <v>0</v>
      </c>
      <c r="J243" s="38">
        <f t="shared" si="149"/>
        <v>0</v>
      </c>
      <c r="K243" s="38">
        <f t="shared" si="149"/>
        <v>0</v>
      </c>
      <c r="L243" s="38">
        <f t="shared" si="149"/>
        <v>4572.75</v>
      </c>
      <c r="M243" s="38">
        <f t="shared" si="149"/>
        <v>0</v>
      </c>
    </row>
    <row r="244" spans="1:13" ht="18.899999999999999" customHeight="1">
      <c r="A244" s="106"/>
      <c r="B244" s="154" t="s">
        <v>663</v>
      </c>
      <c r="D244" s="38"/>
      <c r="E244" s="38"/>
      <c r="F244" s="14"/>
      <c r="G244" s="14"/>
      <c r="H244" s="14"/>
      <c r="I244" s="14"/>
      <c r="J244" s="14"/>
      <c r="K244" s="14"/>
      <c r="L244" s="14"/>
      <c r="M244" s="746"/>
    </row>
    <row r="245" spans="1:13" ht="18.899999999999999" customHeight="1">
      <c r="B245" s="31" t="s">
        <v>1025</v>
      </c>
      <c r="D245" s="38"/>
      <c r="E245" s="38"/>
      <c r="F245" s="38"/>
      <c r="G245" s="38"/>
      <c r="H245" s="38"/>
      <c r="I245" s="38"/>
      <c r="J245" s="38"/>
      <c r="K245" s="38"/>
      <c r="L245" s="38"/>
      <c r="M245" s="38"/>
    </row>
    <row r="246" spans="1:13" ht="18.899999999999999" customHeight="1">
      <c r="B246" s="31" t="s">
        <v>1024</v>
      </c>
      <c r="D246" s="38">
        <f>D232-D212</f>
        <v>14391015.470000001</v>
      </c>
      <c r="E246" s="38">
        <f t="shared" ref="E246:M246" si="150">E232-E212</f>
        <v>9932180.209999999</v>
      </c>
      <c r="F246" s="38">
        <f t="shared" si="150"/>
        <v>0</v>
      </c>
      <c r="G246" s="38">
        <f t="shared" si="150"/>
        <v>0</v>
      </c>
      <c r="H246" s="38">
        <f t="shared" si="150"/>
        <v>0</v>
      </c>
      <c r="I246" s="38">
        <f t="shared" si="150"/>
        <v>0</v>
      </c>
      <c r="J246" s="38">
        <f t="shared" si="150"/>
        <v>0</v>
      </c>
      <c r="K246" s="38">
        <f t="shared" si="150"/>
        <v>0</v>
      </c>
      <c r="L246" s="38">
        <f t="shared" si="150"/>
        <v>14391015.470000001</v>
      </c>
      <c r="M246" s="38">
        <f t="shared" si="150"/>
        <v>9932180.209999999</v>
      </c>
    </row>
    <row r="247" spans="1:13" ht="18.899999999999999" customHeight="1">
      <c r="B247" s="31" t="s">
        <v>1026</v>
      </c>
      <c r="D247" s="38">
        <f>D206</f>
        <v>1995751.4500000002</v>
      </c>
      <c r="E247" s="38">
        <f t="shared" ref="E247:M247" si="151">E206</f>
        <v>1431440.47</v>
      </c>
      <c r="F247" s="38">
        <f t="shared" si="151"/>
        <v>0</v>
      </c>
      <c r="G247" s="38">
        <f t="shared" si="151"/>
        <v>0</v>
      </c>
      <c r="H247" s="38">
        <f t="shared" si="151"/>
        <v>0</v>
      </c>
      <c r="I247" s="38">
        <f t="shared" si="151"/>
        <v>0</v>
      </c>
      <c r="J247" s="38">
        <f t="shared" si="151"/>
        <v>0</v>
      </c>
      <c r="K247" s="38">
        <f t="shared" si="151"/>
        <v>0</v>
      </c>
      <c r="L247" s="38">
        <f t="shared" si="151"/>
        <v>1994731.4500000002</v>
      </c>
      <c r="M247" s="38">
        <f t="shared" si="151"/>
        <v>1431440.47</v>
      </c>
    </row>
    <row r="248" spans="1:13" ht="18.899999999999999" customHeight="1">
      <c r="B248" s="31" t="s">
        <v>1264</v>
      </c>
      <c r="D248" s="38">
        <f>D212</f>
        <v>0</v>
      </c>
      <c r="E248" s="38">
        <f t="shared" ref="E248:M248" si="152">E212</f>
        <v>45636.68</v>
      </c>
      <c r="F248" s="38">
        <f t="shared" si="152"/>
        <v>0</v>
      </c>
      <c r="G248" s="38">
        <f t="shared" si="152"/>
        <v>0</v>
      </c>
      <c r="H248" s="38">
        <f t="shared" si="152"/>
        <v>0</v>
      </c>
      <c r="I248" s="38">
        <f t="shared" si="152"/>
        <v>0</v>
      </c>
      <c r="J248" s="38">
        <f t="shared" si="152"/>
        <v>0</v>
      </c>
      <c r="K248" s="38">
        <f t="shared" si="152"/>
        <v>0</v>
      </c>
      <c r="L248" s="38">
        <f t="shared" si="152"/>
        <v>0</v>
      </c>
      <c r="M248" s="38">
        <f t="shared" si="152"/>
        <v>45636.68</v>
      </c>
    </row>
    <row r="249" spans="1:13" ht="18.899999999999999" customHeight="1" thickBot="1">
      <c r="B249" s="413" t="s">
        <v>26</v>
      </c>
      <c r="C249" s="41"/>
      <c r="D249" s="113">
        <f>SUM(D242:D248)</f>
        <v>16391339.670000002</v>
      </c>
      <c r="E249" s="113">
        <f t="shared" ref="E249:M249" si="153">SUM(E242:E248)</f>
        <v>11409257.359999999</v>
      </c>
      <c r="F249" s="113">
        <f t="shared" si="153"/>
        <v>0</v>
      </c>
      <c r="G249" s="113">
        <f t="shared" si="153"/>
        <v>0</v>
      </c>
      <c r="H249" s="113">
        <f t="shared" si="153"/>
        <v>0</v>
      </c>
      <c r="I249" s="113">
        <f t="shared" si="153"/>
        <v>0</v>
      </c>
      <c r="J249" s="113">
        <f t="shared" si="153"/>
        <v>0</v>
      </c>
      <c r="K249" s="113">
        <f t="shared" si="153"/>
        <v>0</v>
      </c>
      <c r="L249" s="113">
        <f t="shared" si="153"/>
        <v>16390319.670000002</v>
      </c>
      <c r="M249" s="113">
        <f t="shared" si="153"/>
        <v>11409257.359999999</v>
      </c>
    </row>
    <row r="250" spans="1:13" ht="18.899999999999999" customHeight="1">
      <c r="B250" s="154"/>
      <c r="D250" s="38"/>
      <c r="E250" s="38"/>
      <c r="F250" s="9"/>
      <c r="G250" s="9"/>
      <c r="H250" s="9"/>
      <c r="I250" s="9"/>
      <c r="J250" s="9"/>
      <c r="K250" s="9"/>
      <c r="L250" s="9"/>
      <c r="M250" s="196"/>
    </row>
    <row r="251" spans="1:13" ht="18.899999999999999" customHeight="1">
      <c r="B251" s="154"/>
      <c r="D251" s="38"/>
      <c r="E251" s="38"/>
      <c r="F251" s="9"/>
      <c r="G251" s="9"/>
      <c r="H251" s="9"/>
      <c r="I251" s="9"/>
      <c r="J251" s="9"/>
      <c r="K251" s="9"/>
      <c r="L251" s="9"/>
      <c r="M251" s="196"/>
    </row>
    <row r="252" spans="1:13" ht="18.899999999999999" customHeight="1">
      <c r="A252" s="10">
        <f>A234+1</f>
        <v>19</v>
      </c>
      <c r="B252" s="154" t="s">
        <v>686</v>
      </c>
      <c r="D252" s="38"/>
      <c r="E252" s="38"/>
      <c r="F252" s="9"/>
      <c r="G252" s="9"/>
      <c r="H252" s="9"/>
      <c r="I252" s="9"/>
      <c r="J252" s="9"/>
      <c r="K252" s="9"/>
      <c r="L252" s="9"/>
      <c r="M252" s="196"/>
    </row>
    <row r="253" spans="1:13" ht="18.899999999999999" customHeight="1">
      <c r="A253" s="106"/>
      <c r="B253" s="31" t="s">
        <v>60</v>
      </c>
      <c r="D253" s="38">
        <f>'NOTES 2'!E258</f>
        <v>8050704.4299999997</v>
      </c>
      <c r="E253" s="38">
        <f>'NOTES 2'!F258</f>
        <v>6709132.1799999997</v>
      </c>
      <c r="F253" s="9"/>
      <c r="G253" s="9"/>
      <c r="H253" s="9"/>
      <c r="I253" s="9"/>
      <c r="J253" s="9"/>
      <c r="K253" s="9"/>
      <c r="L253" s="751">
        <f t="shared" ref="L253" si="154">D253+F253+H253-J253</f>
        <v>8050704.4299999997</v>
      </c>
      <c r="M253" s="751">
        <f t="shared" ref="M253" si="155">E253+G253+I253-K253</f>
        <v>6709132.1799999997</v>
      </c>
    </row>
    <row r="254" spans="1:13" ht="18.899999999999999" customHeight="1">
      <c r="A254" s="106"/>
      <c r="B254" s="31" t="s">
        <v>61</v>
      </c>
      <c r="D254" s="38">
        <f>'NOTES 2'!E259</f>
        <v>133771.89000000001</v>
      </c>
      <c r="E254" s="38">
        <f>'NOTES 2'!F259</f>
        <v>69989.08</v>
      </c>
      <c r="F254" s="9"/>
      <c r="G254" s="9"/>
      <c r="H254" s="9"/>
      <c r="I254" s="9"/>
      <c r="J254" s="9"/>
      <c r="K254" s="9"/>
      <c r="L254" s="751">
        <f t="shared" ref="L254:L259" si="156">D254+F254+H254-J254</f>
        <v>133771.89000000001</v>
      </c>
      <c r="M254" s="751">
        <f t="shared" ref="M254:M259" si="157">E254+G254+I254-K254</f>
        <v>69989.08</v>
      </c>
    </row>
    <row r="255" spans="1:13" ht="18.899999999999999" customHeight="1">
      <c r="A255" s="106"/>
      <c r="B255" s="31" t="s">
        <v>62</v>
      </c>
      <c r="D255" s="38">
        <f>'NOTES 2'!E260</f>
        <v>10929.6</v>
      </c>
      <c r="E255" s="38">
        <f>'NOTES 2'!F260</f>
        <v>119800.68</v>
      </c>
      <c r="F255" s="9"/>
      <c r="G255" s="9"/>
      <c r="H255" s="9"/>
      <c r="I255" s="9"/>
      <c r="J255" s="9"/>
      <c r="K255" s="9"/>
      <c r="L255" s="751">
        <f t="shared" si="156"/>
        <v>10929.6</v>
      </c>
      <c r="M255" s="751">
        <f t="shared" si="157"/>
        <v>119800.68</v>
      </c>
    </row>
    <row r="256" spans="1:13" ht="18.899999999999999" customHeight="1">
      <c r="A256" s="106"/>
      <c r="B256" s="31" t="s">
        <v>152</v>
      </c>
      <c r="D256" s="38">
        <f>'NOTES 2'!E261</f>
        <v>2268.2399999999998</v>
      </c>
      <c r="E256" s="38">
        <f>'NOTES 2'!F261</f>
        <v>27137.72</v>
      </c>
      <c r="F256" s="9"/>
      <c r="G256" s="9"/>
      <c r="H256" s="9"/>
      <c r="I256" s="9"/>
      <c r="J256" s="9"/>
      <c r="K256" s="9"/>
      <c r="L256" s="751">
        <f t="shared" si="156"/>
        <v>2268.2399999999998</v>
      </c>
      <c r="M256" s="751">
        <f t="shared" si="157"/>
        <v>27137.72</v>
      </c>
    </row>
    <row r="257" spans="1:13" ht="18.899999999999999" customHeight="1">
      <c r="A257" s="106"/>
      <c r="B257" s="31" t="s">
        <v>36</v>
      </c>
      <c r="D257" s="38">
        <f>'NOTES 2'!E262</f>
        <v>0</v>
      </c>
      <c r="E257" s="38">
        <f>'NOTES 2'!F262</f>
        <v>0</v>
      </c>
      <c r="F257" s="9"/>
      <c r="G257" s="9"/>
      <c r="H257" s="9"/>
      <c r="I257" s="9"/>
      <c r="J257" s="9"/>
      <c r="K257" s="9"/>
      <c r="L257" s="751">
        <f t="shared" si="156"/>
        <v>0</v>
      </c>
      <c r="M257" s="751">
        <f t="shared" si="157"/>
        <v>0</v>
      </c>
    </row>
    <row r="258" spans="1:13" ht="18.899999999999999" customHeight="1">
      <c r="A258" s="106"/>
      <c r="B258" s="31" t="s">
        <v>37</v>
      </c>
      <c r="D258" s="38">
        <f>'NOTES 2'!E263</f>
        <v>0</v>
      </c>
      <c r="E258" s="38">
        <f>'NOTES 2'!F263</f>
        <v>0</v>
      </c>
      <c r="F258" s="9"/>
      <c r="G258" s="9"/>
      <c r="H258" s="9"/>
      <c r="I258" s="9"/>
      <c r="J258" s="9"/>
      <c r="K258" s="9"/>
      <c r="L258" s="751">
        <f t="shared" si="156"/>
        <v>0</v>
      </c>
      <c r="M258" s="751">
        <f t="shared" si="157"/>
        <v>0</v>
      </c>
    </row>
    <row r="259" spans="1:13" ht="18.899999999999999" customHeight="1">
      <c r="A259" s="106"/>
      <c r="B259" s="31" t="s">
        <v>64</v>
      </c>
      <c r="D259" s="38">
        <f>'NOTES 2'!E264</f>
        <v>0</v>
      </c>
      <c r="E259" s="38">
        <f>'NOTES 2'!F264</f>
        <v>0</v>
      </c>
      <c r="F259" s="9"/>
      <c r="G259" s="9"/>
      <c r="H259" s="9"/>
      <c r="I259" s="9"/>
      <c r="J259" s="9"/>
      <c r="K259" s="9"/>
      <c r="L259" s="751">
        <f t="shared" si="156"/>
        <v>0</v>
      </c>
      <c r="M259" s="751">
        <f t="shared" si="157"/>
        <v>0</v>
      </c>
    </row>
    <row r="260" spans="1:13" ht="18.899999999999999" customHeight="1" thickBot="1">
      <c r="A260" s="106"/>
      <c r="B260" s="413" t="s">
        <v>100</v>
      </c>
      <c r="C260" s="41"/>
      <c r="D260" s="113">
        <f t="shared" ref="D260:K260" si="158">SUM(D253:D259)</f>
        <v>8197674.1599999992</v>
      </c>
      <c r="E260" s="113">
        <f t="shared" si="158"/>
        <v>6926059.6599999992</v>
      </c>
      <c r="F260" s="113">
        <f t="shared" si="158"/>
        <v>0</v>
      </c>
      <c r="G260" s="113">
        <f t="shared" si="158"/>
        <v>0</v>
      </c>
      <c r="H260" s="113">
        <f t="shared" si="158"/>
        <v>0</v>
      </c>
      <c r="I260" s="113">
        <f t="shared" si="158"/>
        <v>0</v>
      </c>
      <c r="J260" s="113">
        <f t="shared" si="158"/>
        <v>0</v>
      </c>
      <c r="K260" s="113">
        <f t="shared" si="158"/>
        <v>0</v>
      </c>
      <c r="L260" s="113">
        <f>SUM(L253:L259)</f>
        <v>8197674.1599999992</v>
      </c>
      <c r="M260" s="195">
        <f>SUM(M253:M259)</f>
        <v>6926059.6599999992</v>
      </c>
    </row>
    <row r="261" spans="1:13" ht="18.899999999999999" customHeight="1">
      <c r="B261" s="407"/>
      <c r="D261" s="38"/>
      <c r="E261" s="38"/>
      <c r="F261" s="14"/>
      <c r="G261" s="14"/>
      <c r="H261" s="14"/>
      <c r="I261" s="14"/>
      <c r="J261" s="14"/>
      <c r="K261" s="14"/>
      <c r="L261" s="14"/>
      <c r="M261" s="746"/>
    </row>
    <row r="262" spans="1:13" ht="18.899999999999999" customHeight="1">
      <c r="A262" s="10">
        <f>A252+1</f>
        <v>20</v>
      </c>
      <c r="B262" s="154" t="s">
        <v>683</v>
      </c>
      <c r="D262" s="38"/>
      <c r="E262" s="38"/>
      <c r="F262" s="9"/>
      <c r="G262" s="9"/>
      <c r="H262" s="9"/>
      <c r="I262" s="9"/>
      <c r="J262" s="9"/>
      <c r="K262" s="9"/>
      <c r="L262" s="9"/>
      <c r="M262" s="196"/>
    </row>
    <row r="263" spans="1:13" ht="18.899999999999999" customHeight="1">
      <c r="A263" s="106"/>
      <c r="B263" s="31" t="s">
        <v>93</v>
      </c>
      <c r="D263" s="38">
        <f>'NOTES 2'!E268</f>
        <v>140585.01</v>
      </c>
      <c r="E263" s="38">
        <f>'NOTES 2'!F268</f>
        <v>312215.26</v>
      </c>
      <c r="F263" s="9"/>
      <c r="G263" s="9"/>
      <c r="H263" s="9"/>
      <c r="I263" s="9"/>
      <c r="J263" s="9"/>
      <c r="K263" s="9"/>
      <c r="L263" s="751">
        <f t="shared" ref="L263" si="159">D263+F263+H263-J263</f>
        <v>140585.01</v>
      </c>
      <c r="M263" s="751">
        <f t="shared" ref="M263" si="160">E263+G263+I263-K263</f>
        <v>312215.26</v>
      </c>
    </row>
    <row r="264" spans="1:13" ht="18.899999999999999" customHeight="1">
      <c r="A264" s="106"/>
      <c r="B264" s="31" t="s">
        <v>65</v>
      </c>
      <c r="D264" s="38">
        <f>'NOTES 2'!E269</f>
        <v>115020.96</v>
      </c>
      <c r="E264" s="38">
        <f>'NOTES 2'!F269</f>
        <v>164694.44</v>
      </c>
      <c r="F264" s="9"/>
      <c r="G264" s="9"/>
      <c r="H264" s="9"/>
      <c r="I264" s="9"/>
      <c r="J264" s="9"/>
      <c r="K264" s="9"/>
      <c r="L264" s="751">
        <f t="shared" ref="L264:L274" si="161">D264+F264+H264-J264</f>
        <v>115020.96</v>
      </c>
      <c r="M264" s="751">
        <f t="shared" ref="M264:M274" si="162">E264+G264+I264-K264</f>
        <v>164694.44</v>
      </c>
    </row>
    <row r="265" spans="1:13" ht="18.899999999999999" customHeight="1">
      <c r="A265" s="106"/>
      <c r="B265" s="31" t="s">
        <v>66</v>
      </c>
      <c r="D265" s="38">
        <f>'NOTES 2'!E270</f>
        <v>358389.27</v>
      </c>
      <c r="E265" s="38">
        <f>'NOTES 2'!F270</f>
        <v>20435.71</v>
      </c>
      <c r="F265" s="9"/>
      <c r="G265" s="9"/>
      <c r="H265" s="9"/>
      <c r="I265" s="9"/>
      <c r="J265" s="9"/>
      <c r="K265" s="9"/>
      <c r="L265" s="751">
        <f t="shared" si="161"/>
        <v>358389.27</v>
      </c>
      <c r="M265" s="751">
        <f t="shared" si="162"/>
        <v>20435.71</v>
      </c>
    </row>
    <row r="266" spans="1:13" ht="18.899999999999999" customHeight="1">
      <c r="A266" s="106"/>
      <c r="B266" s="31" t="s">
        <v>670</v>
      </c>
      <c r="D266" s="38">
        <f>'NOTES 2'!E271</f>
        <v>0</v>
      </c>
      <c r="E266" s="38">
        <f>'NOTES 2'!F271</f>
        <v>378947.5</v>
      </c>
      <c r="F266" s="9"/>
      <c r="G266" s="9"/>
      <c r="H266" s="9"/>
      <c r="I266" s="9"/>
      <c r="J266" s="9"/>
      <c r="K266" s="9"/>
      <c r="L266" s="751">
        <f t="shared" si="161"/>
        <v>0</v>
      </c>
      <c r="M266" s="751">
        <f t="shared" si="162"/>
        <v>378947.5</v>
      </c>
    </row>
    <row r="267" spans="1:13" ht="18.899999999999999" customHeight="1">
      <c r="A267" s="106"/>
      <c r="B267" s="31" t="s">
        <v>67</v>
      </c>
      <c r="D267" s="38">
        <f>'NOTES 2'!E272</f>
        <v>558081.02</v>
      </c>
      <c r="E267" s="38">
        <f>'NOTES 2'!F272</f>
        <v>348201.79</v>
      </c>
      <c r="F267" s="9"/>
      <c r="G267" s="9"/>
      <c r="H267" s="9"/>
      <c r="I267" s="9"/>
      <c r="J267" s="9"/>
      <c r="K267" s="9"/>
      <c r="L267" s="751">
        <f t="shared" si="161"/>
        <v>558081.02</v>
      </c>
      <c r="M267" s="751">
        <f t="shared" si="162"/>
        <v>348201.79</v>
      </c>
    </row>
    <row r="268" spans="1:13" ht="18.899999999999999" customHeight="1">
      <c r="A268" s="106"/>
      <c r="B268" s="31" t="s">
        <v>68</v>
      </c>
      <c r="D268" s="38">
        <f>'NOTES 2'!E273</f>
        <v>36040.9</v>
      </c>
      <c r="E268" s="38">
        <f>'NOTES 2'!F273</f>
        <v>304806.68</v>
      </c>
      <c r="F268" s="9"/>
      <c r="G268" s="9"/>
      <c r="H268" s="9"/>
      <c r="I268" s="9"/>
      <c r="J268" s="9"/>
      <c r="K268" s="9"/>
      <c r="L268" s="751">
        <f t="shared" si="161"/>
        <v>36040.9</v>
      </c>
      <c r="M268" s="751">
        <f t="shared" si="162"/>
        <v>304806.68</v>
      </c>
    </row>
    <row r="269" spans="1:13" ht="18.899999999999999" customHeight="1">
      <c r="A269" s="106"/>
      <c r="B269" s="31" t="s">
        <v>157</v>
      </c>
      <c r="D269" s="38">
        <f>'NOTES 2'!E274</f>
        <v>962676.95</v>
      </c>
      <c r="E269" s="38">
        <f>'NOTES 2'!F274</f>
        <v>396397.58</v>
      </c>
      <c r="F269" s="9"/>
      <c r="G269" s="9"/>
      <c r="H269" s="9"/>
      <c r="I269" s="9"/>
      <c r="J269" s="9"/>
      <c r="K269" s="9"/>
      <c r="L269" s="751">
        <f t="shared" si="161"/>
        <v>962676.95</v>
      </c>
      <c r="M269" s="751">
        <f t="shared" si="162"/>
        <v>396397.58</v>
      </c>
    </row>
    <row r="270" spans="1:13" ht="18.899999999999999" customHeight="1">
      <c r="A270" s="106"/>
      <c r="B270" s="31" t="s">
        <v>69</v>
      </c>
      <c r="D270" s="38">
        <f>'NOTES 2'!E275</f>
        <v>146446.99</v>
      </c>
      <c r="E270" s="38">
        <f>'NOTES 2'!F275</f>
        <v>71531.58</v>
      </c>
      <c r="F270" s="9"/>
      <c r="G270" s="9"/>
      <c r="H270" s="9"/>
      <c r="I270" s="9"/>
      <c r="J270" s="9"/>
      <c r="K270" s="9"/>
      <c r="L270" s="751">
        <f t="shared" si="161"/>
        <v>146446.99</v>
      </c>
      <c r="M270" s="751">
        <f t="shared" si="162"/>
        <v>71531.58</v>
      </c>
    </row>
    <row r="271" spans="1:13" ht="18.899999999999999" customHeight="1">
      <c r="A271" s="106"/>
      <c r="B271" s="31" t="s">
        <v>70</v>
      </c>
      <c r="D271" s="38">
        <f>'NOTES 2'!E276</f>
        <v>210963.9</v>
      </c>
      <c r="E271" s="38">
        <f>'NOTES 2'!F276</f>
        <v>416128.35</v>
      </c>
      <c r="F271" s="9"/>
      <c r="G271" s="9"/>
      <c r="H271" s="9"/>
      <c r="I271" s="9"/>
      <c r="J271" s="9"/>
      <c r="K271" s="9"/>
      <c r="L271" s="751">
        <f t="shared" si="161"/>
        <v>210963.9</v>
      </c>
      <c r="M271" s="751">
        <f t="shared" si="162"/>
        <v>416128.35</v>
      </c>
    </row>
    <row r="272" spans="1:13" ht="18.899999999999999" customHeight="1">
      <c r="A272" s="106"/>
      <c r="B272" s="31" t="s">
        <v>131</v>
      </c>
      <c r="D272" s="38">
        <f>'NOTES 2'!E277</f>
        <v>4639.8899999999994</v>
      </c>
      <c r="E272" s="38">
        <f>'NOTES 2'!F277</f>
        <v>9296.17</v>
      </c>
      <c r="F272" s="9"/>
      <c r="G272" s="9"/>
      <c r="H272" s="9"/>
      <c r="I272" s="9"/>
      <c r="J272" s="9"/>
      <c r="K272" s="9"/>
      <c r="L272" s="751">
        <f t="shared" si="161"/>
        <v>4639.8899999999994</v>
      </c>
      <c r="M272" s="751">
        <f t="shared" si="162"/>
        <v>9296.17</v>
      </c>
    </row>
    <row r="273" spans="1:13" ht="18.899999999999999" customHeight="1">
      <c r="A273" s="106"/>
      <c r="B273" s="31" t="s">
        <v>71</v>
      </c>
      <c r="C273" s="120"/>
      <c r="D273" s="38">
        <f>'NOTES 2'!E278</f>
        <v>122000</v>
      </c>
      <c r="E273" s="38">
        <f>'NOTES 2'!F278</f>
        <v>0</v>
      </c>
      <c r="F273" s="9"/>
      <c r="G273" s="9"/>
      <c r="H273" s="9"/>
      <c r="I273" s="9"/>
      <c r="J273" s="9"/>
      <c r="K273" s="9"/>
      <c r="L273" s="751">
        <f t="shared" si="161"/>
        <v>122000</v>
      </c>
      <c r="M273" s="751">
        <f t="shared" si="162"/>
        <v>0</v>
      </c>
    </row>
    <row r="274" spans="1:13" ht="18.899999999999999" customHeight="1">
      <c r="A274" s="106"/>
      <c r="B274" s="31" t="s">
        <v>113</v>
      </c>
      <c r="D274" s="38">
        <f>'NOTES 2'!E279</f>
        <v>0</v>
      </c>
      <c r="E274" s="38">
        <f>'NOTES 2'!F279</f>
        <v>0</v>
      </c>
      <c r="F274" s="9"/>
      <c r="G274" s="9"/>
      <c r="H274" s="9"/>
      <c r="I274" s="9"/>
      <c r="J274" s="9"/>
      <c r="K274" s="9"/>
      <c r="L274" s="751">
        <f t="shared" si="161"/>
        <v>0</v>
      </c>
      <c r="M274" s="751">
        <f t="shared" si="162"/>
        <v>0</v>
      </c>
    </row>
    <row r="275" spans="1:13" ht="18.899999999999999" customHeight="1" thickBot="1">
      <c r="A275" s="106"/>
      <c r="B275" s="413" t="s">
        <v>101</v>
      </c>
      <c r="C275" s="121"/>
      <c r="D275" s="113">
        <f t="shared" ref="D275:K275" si="163">SUM(D263:D274)</f>
        <v>2654844.8899999997</v>
      </c>
      <c r="E275" s="113">
        <f t="shared" si="163"/>
        <v>2422655.06</v>
      </c>
      <c r="F275" s="113">
        <f t="shared" si="163"/>
        <v>0</v>
      </c>
      <c r="G275" s="113">
        <f t="shared" si="163"/>
        <v>0</v>
      </c>
      <c r="H275" s="113">
        <f t="shared" si="163"/>
        <v>0</v>
      </c>
      <c r="I275" s="113">
        <f t="shared" si="163"/>
        <v>0</v>
      </c>
      <c r="J275" s="113">
        <f t="shared" si="163"/>
        <v>0</v>
      </c>
      <c r="K275" s="113">
        <f t="shared" si="163"/>
        <v>0</v>
      </c>
      <c r="L275" s="113">
        <f>SUM(L263:L274)</f>
        <v>2654844.8899999997</v>
      </c>
      <c r="M275" s="195">
        <f>SUM(M263:M274)</f>
        <v>2422655.06</v>
      </c>
    </row>
    <row r="276" spans="1:13" ht="18.899999999999999" customHeight="1">
      <c r="A276" s="106"/>
      <c r="B276" s="407"/>
      <c r="D276" s="38"/>
      <c r="E276" s="38"/>
      <c r="F276" s="9"/>
      <c r="G276" s="9"/>
      <c r="H276" s="9"/>
      <c r="I276" s="9"/>
      <c r="J276" s="9"/>
      <c r="K276" s="9"/>
      <c r="L276" s="9"/>
      <c r="M276" s="196"/>
    </row>
    <row r="277" spans="1:13" ht="18.899999999999999" customHeight="1">
      <c r="A277" s="10">
        <f>A262+1</f>
        <v>21</v>
      </c>
      <c r="B277" s="154" t="s">
        <v>751</v>
      </c>
      <c r="C277" s="118"/>
      <c r="D277" s="38"/>
      <c r="E277" s="38"/>
      <c r="F277" s="9"/>
      <c r="G277" s="9"/>
      <c r="H277" s="9"/>
      <c r="I277" s="9"/>
      <c r="J277" s="9"/>
      <c r="K277" s="9"/>
      <c r="L277" s="9"/>
      <c r="M277" s="196"/>
    </row>
    <row r="278" spans="1:13" ht="18.899999999999999" customHeight="1">
      <c r="A278" s="106"/>
      <c r="B278" s="31" t="s">
        <v>85</v>
      </c>
      <c r="D278" s="38">
        <f>'NOTES 2'!E283</f>
        <v>0</v>
      </c>
      <c r="E278" s="38">
        <f>'NOTES 2'!F283</f>
        <v>0</v>
      </c>
      <c r="F278" s="9"/>
      <c r="G278" s="9"/>
      <c r="H278" s="9"/>
      <c r="I278" s="9"/>
      <c r="J278" s="9"/>
      <c r="K278" s="9"/>
      <c r="L278" s="751">
        <f t="shared" ref="L278:L279" si="164">D278+F278+H278-J278</f>
        <v>0</v>
      </c>
      <c r="M278" s="751">
        <f t="shared" ref="M278:M279" si="165">E278+G278+I278-K278</f>
        <v>0</v>
      </c>
    </row>
    <row r="279" spans="1:13" ht="18.899999999999999" customHeight="1">
      <c r="A279" s="106"/>
      <c r="B279" s="31" t="s">
        <v>86</v>
      </c>
      <c r="D279" s="38">
        <f>'NOTES 2'!E284</f>
        <v>0</v>
      </c>
      <c r="E279" s="38">
        <f>'NOTES 2'!F284</f>
        <v>0</v>
      </c>
      <c r="F279" s="9"/>
      <c r="G279" s="9"/>
      <c r="H279" s="9"/>
      <c r="I279" s="9"/>
      <c r="J279" s="9"/>
      <c r="K279" s="9"/>
      <c r="L279" s="751">
        <f t="shared" si="164"/>
        <v>0</v>
      </c>
      <c r="M279" s="751">
        <f t="shared" si="165"/>
        <v>0</v>
      </c>
    </row>
    <row r="280" spans="1:13" ht="18.899999999999999" customHeight="1" thickBot="1">
      <c r="A280" s="106"/>
      <c r="B280" s="413" t="s">
        <v>101</v>
      </c>
      <c r="C280" s="41"/>
      <c r="D280" s="113">
        <f t="shared" ref="D280:K280" si="166">SUM(D278:D279)</f>
        <v>0</v>
      </c>
      <c r="E280" s="113">
        <f t="shared" si="166"/>
        <v>0</v>
      </c>
      <c r="F280" s="113">
        <f t="shared" si="166"/>
        <v>0</v>
      </c>
      <c r="G280" s="113">
        <f t="shared" si="166"/>
        <v>0</v>
      </c>
      <c r="H280" s="113">
        <f t="shared" si="166"/>
        <v>0</v>
      </c>
      <c r="I280" s="113">
        <f t="shared" si="166"/>
        <v>0</v>
      </c>
      <c r="J280" s="113">
        <f t="shared" si="166"/>
        <v>0</v>
      </c>
      <c r="K280" s="113">
        <f t="shared" si="166"/>
        <v>0</v>
      </c>
      <c r="L280" s="113">
        <f>SUM(L278:L279)</f>
        <v>0</v>
      </c>
      <c r="M280" s="195">
        <f>SUM(M278:M279)</f>
        <v>0</v>
      </c>
    </row>
    <row r="281" spans="1:13" ht="18.899999999999999" customHeight="1">
      <c r="A281" s="106"/>
      <c r="B281" s="154"/>
      <c r="D281" s="38"/>
      <c r="E281" s="38"/>
      <c r="F281" s="14"/>
      <c r="G281" s="14"/>
      <c r="H281" s="14"/>
      <c r="I281" s="14"/>
      <c r="J281" s="14"/>
      <c r="K281" s="14"/>
      <c r="L281" s="14"/>
      <c r="M281" s="746"/>
    </row>
    <row r="282" spans="1:13" ht="18.899999999999999" customHeight="1">
      <c r="A282" s="106">
        <f>A277+1</f>
        <v>22</v>
      </c>
      <c r="B282" s="154" t="s">
        <v>687</v>
      </c>
      <c r="D282" s="38"/>
      <c r="E282" s="38"/>
      <c r="F282" s="14"/>
      <c r="G282" s="14"/>
      <c r="H282" s="14"/>
      <c r="I282" s="14"/>
      <c r="J282" s="14"/>
      <c r="K282" s="14"/>
      <c r="L282" s="14"/>
      <c r="M282" s="746"/>
    </row>
    <row r="283" spans="1:13" ht="18.899999999999999" customHeight="1">
      <c r="A283" s="106"/>
      <c r="B283" s="427" t="s">
        <v>119</v>
      </c>
      <c r="D283" s="38">
        <f>'NOTES 2'!E288</f>
        <v>0</v>
      </c>
      <c r="E283" s="38">
        <f>'NOTES 2'!F288</f>
        <v>0</v>
      </c>
      <c r="F283" s="14"/>
      <c r="G283" s="14"/>
      <c r="H283" s="14"/>
      <c r="I283" s="14"/>
      <c r="J283" s="14"/>
      <c r="K283" s="14"/>
      <c r="L283" s="751">
        <f t="shared" ref="L283" si="167">D283+F283+H283-J283</f>
        <v>0</v>
      </c>
      <c r="M283" s="751">
        <f t="shared" ref="M283" si="168">E283+G283+I283-K283</f>
        <v>0</v>
      </c>
    </row>
    <row r="284" spans="1:13" ht="18.899999999999999" customHeight="1">
      <c r="A284" s="106"/>
      <c r="B284" s="427" t="s">
        <v>129</v>
      </c>
      <c r="D284" s="38">
        <f>'NOTES 2'!E289</f>
        <v>0</v>
      </c>
      <c r="E284" s="38">
        <f>'NOTES 2'!F289</f>
        <v>0</v>
      </c>
      <c r="F284" s="14"/>
      <c r="G284" s="14"/>
      <c r="H284" s="14"/>
      <c r="I284" s="14"/>
      <c r="J284" s="14"/>
      <c r="K284" s="14"/>
      <c r="L284" s="751">
        <f t="shared" ref="L284:L286" si="169">D284+F284+H284-J284</f>
        <v>0</v>
      </c>
      <c r="M284" s="751">
        <f t="shared" ref="M284:M286" si="170">E284+G284+I284-K284</f>
        <v>0</v>
      </c>
    </row>
    <row r="285" spans="1:13" ht="18.899999999999999" customHeight="1">
      <c r="A285" s="106"/>
      <c r="B285" s="31" t="s">
        <v>116</v>
      </c>
      <c r="D285" s="38">
        <f>'NOTES 2'!E290</f>
        <v>0</v>
      </c>
      <c r="E285" s="38">
        <f>'NOTES 2'!F290</f>
        <v>0</v>
      </c>
      <c r="F285" s="14"/>
      <c r="G285" s="14"/>
      <c r="H285" s="14"/>
      <c r="I285" s="14"/>
      <c r="J285" s="14"/>
      <c r="K285" s="14"/>
      <c r="L285" s="751">
        <f t="shared" si="169"/>
        <v>0</v>
      </c>
      <c r="M285" s="751">
        <f t="shared" si="170"/>
        <v>0</v>
      </c>
    </row>
    <row r="286" spans="1:13" ht="18.899999999999999" customHeight="1">
      <c r="A286" s="106"/>
      <c r="B286" s="31" t="s">
        <v>160</v>
      </c>
      <c r="D286" s="38">
        <f>'NOTES 2'!E291</f>
        <v>0</v>
      </c>
      <c r="E286" s="38">
        <f>'NOTES 2'!F291</f>
        <v>0</v>
      </c>
      <c r="F286" s="14"/>
      <c r="G286" s="14"/>
      <c r="H286" s="14"/>
      <c r="I286" s="14"/>
      <c r="J286" s="14"/>
      <c r="K286" s="14"/>
      <c r="L286" s="751">
        <f t="shared" si="169"/>
        <v>0</v>
      </c>
      <c r="M286" s="751">
        <f t="shared" si="170"/>
        <v>0</v>
      </c>
    </row>
    <row r="287" spans="1:13" ht="18.899999999999999" customHeight="1" thickBot="1">
      <c r="A287" s="106"/>
      <c r="B287" s="413" t="s">
        <v>101</v>
      </c>
      <c r="C287" s="41"/>
      <c r="D287" s="113">
        <f t="shared" ref="D287:K287" si="171">SUM(D283:D286)</f>
        <v>0</v>
      </c>
      <c r="E287" s="113">
        <f t="shared" si="171"/>
        <v>0</v>
      </c>
      <c r="F287" s="113">
        <f t="shared" si="171"/>
        <v>0</v>
      </c>
      <c r="G287" s="113">
        <f t="shared" si="171"/>
        <v>0</v>
      </c>
      <c r="H287" s="113">
        <f t="shared" si="171"/>
        <v>0</v>
      </c>
      <c r="I287" s="113">
        <f t="shared" si="171"/>
        <v>0</v>
      </c>
      <c r="J287" s="113">
        <f t="shared" si="171"/>
        <v>0</v>
      </c>
      <c r="K287" s="113">
        <f t="shared" si="171"/>
        <v>0</v>
      </c>
      <c r="L287" s="113">
        <f>SUM(L283:L286)</f>
        <v>0</v>
      </c>
      <c r="M287" s="195">
        <f>SUM(M283:M286)</f>
        <v>0</v>
      </c>
    </row>
    <row r="288" spans="1:13" ht="18.899999999999999" customHeight="1">
      <c r="A288" s="106"/>
      <c r="B288" s="154"/>
      <c r="D288" s="38"/>
      <c r="E288" s="38"/>
      <c r="F288" s="14"/>
      <c r="G288" s="14"/>
      <c r="H288" s="14"/>
      <c r="I288" s="14"/>
      <c r="J288" s="14"/>
      <c r="K288" s="14"/>
      <c r="L288" s="14"/>
      <c r="M288" s="746"/>
    </row>
    <row r="289" spans="1:13" ht="18.899999999999999" customHeight="1">
      <c r="A289" s="10">
        <f>A282+1</f>
        <v>23</v>
      </c>
      <c r="B289" s="154" t="s">
        <v>688</v>
      </c>
      <c r="D289" s="38"/>
      <c r="E289" s="38"/>
      <c r="F289" s="9"/>
      <c r="G289" s="9"/>
      <c r="H289" s="9"/>
      <c r="I289" s="9"/>
      <c r="J289" s="9"/>
      <c r="K289" s="9"/>
      <c r="L289" s="9"/>
      <c r="M289" s="196"/>
    </row>
    <row r="290" spans="1:13" ht="18.899999999999999" customHeight="1">
      <c r="B290" s="31" t="s">
        <v>115</v>
      </c>
      <c r="D290" s="38">
        <f>'NOTES 2'!E295</f>
        <v>0</v>
      </c>
      <c r="E290" s="38">
        <f>'NOTES 2'!F295</f>
        <v>32727.78</v>
      </c>
      <c r="F290" s="9"/>
      <c r="G290" s="9"/>
      <c r="H290" s="9"/>
      <c r="I290" s="9"/>
      <c r="J290" s="9"/>
      <c r="K290" s="9"/>
      <c r="L290" s="751">
        <f t="shared" ref="L290" si="172">D290+F290+H290-J290</f>
        <v>0</v>
      </c>
      <c r="M290" s="751">
        <f t="shared" ref="M290" si="173">E290+G290+I290-K290</f>
        <v>32727.78</v>
      </c>
    </row>
    <row r="291" spans="1:13" ht="18.899999999999999" customHeight="1">
      <c r="A291" s="106"/>
      <c r="B291" s="31" t="s">
        <v>1362</v>
      </c>
      <c r="D291" s="38">
        <f>'NOTES 2'!E296</f>
        <v>21351.4</v>
      </c>
      <c r="E291" s="38">
        <f>'NOTES 2'!F296</f>
        <v>0</v>
      </c>
      <c r="F291" s="9"/>
      <c r="G291" s="9"/>
      <c r="H291" s="9"/>
      <c r="I291" s="9"/>
      <c r="J291" s="9"/>
      <c r="K291" s="9"/>
      <c r="L291" s="751">
        <f t="shared" ref="L291:L292" si="174">D291+F291+H291-J291</f>
        <v>21351.4</v>
      </c>
      <c r="M291" s="751">
        <f t="shared" ref="M291:M292" si="175">E291+G291+I291-K291</f>
        <v>0</v>
      </c>
    </row>
    <row r="292" spans="1:13" ht="18.899999999999999" customHeight="1">
      <c r="A292" s="106"/>
      <c r="B292" s="31" t="s">
        <v>103</v>
      </c>
      <c r="D292" s="38">
        <f>'NOTES 2'!E297</f>
        <v>0</v>
      </c>
      <c r="E292" s="38">
        <f>'NOTES 2'!F297</f>
        <v>0</v>
      </c>
      <c r="F292" s="9"/>
      <c r="G292" s="9"/>
      <c r="H292" s="9"/>
      <c r="I292" s="9"/>
      <c r="J292" s="9"/>
      <c r="K292" s="9"/>
      <c r="L292" s="751">
        <f t="shared" si="174"/>
        <v>0</v>
      </c>
      <c r="M292" s="751">
        <f t="shared" si="175"/>
        <v>0</v>
      </c>
    </row>
    <row r="293" spans="1:13" ht="18.899999999999999" customHeight="1" thickBot="1">
      <c r="A293" s="106"/>
      <c r="B293" s="680" t="s">
        <v>101</v>
      </c>
      <c r="C293" s="122"/>
      <c r="D293" s="113">
        <f t="shared" ref="D293:K293" si="176">SUM(D290:D292)</f>
        <v>21351.4</v>
      </c>
      <c r="E293" s="113">
        <f t="shared" si="176"/>
        <v>32727.78</v>
      </c>
      <c r="F293" s="113">
        <f t="shared" si="176"/>
        <v>0</v>
      </c>
      <c r="G293" s="113">
        <f t="shared" si="176"/>
        <v>0</v>
      </c>
      <c r="H293" s="113">
        <f t="shared" si="176"/>
        <v>0</v>
      </c>
      <c r="I293" s="113">
        <f t="shared" si="176"/>
        <v>0</v>
      </c>
      <c r="J293" s="113">
        <f t="shared" si="176"/>
        <v>0</v>
      </c>
      <c r="K293" s="113">
        <f t="shared" si="176"/>
        <v>0</v>
      </c>
      <c r="L293" s="113">
        <f>SUM(L290:L292)</f>
        <v>21351.4</v>
      </c>
      <c r="M293" s="195">
        <f>SUM(M290:M292)</f>
        <v>32727.78</v>
      </c>
    </row>
    <row r="294" spans="1:13" ht="18.899999999999999" customHeight="1">
      <c r="A294" s="106"/>
      <c r="B294" s="154"/>
      <c r="D294" s="38"/>
      <c r="E294" s="38"/>
      <c r="F294" s="14"/>
      <c r="G294" s="14"/>
      <c r="H294" s="14"/>
      <c r="I294" s="14"/>
      <c r="J294" s="14"/>
      <c r="K294" s="14"/>
      <c r="L294" s="14"/>
      <c r="M294" s="746"/>
    </row>
    <row r="295" spans="1:13" ht="18.899999999999999" customHeight="1">
      <c r="A295" s="10">
        <f>A289+1</f>
        <v>24</v>
      </c>
      <c r="B295" s="154" t="s">
        <v>685</v>
      </c>
      <c r="D295" s="38"/>
      <c r="E295" s="38"/>
      <c r="F295" s="9"/>
      <c r="G295" s="9"/>
      <c r="H295" s="9"/>
      <c r="I295" s="9"/>
      <c r="J295" s="9"/>
      <c r="K295" s="9"/>
      <c r="L295" s="9"/>
      <c r="M295" s="196"/>
    </row>
    <row r="296" spans="1:13" ht="18.899999999999999" customHeight="1">
      <c r="A296" s="106"/>
      <c r="B296" s="31" t="s">
        <v>38</v>
      </c>
      <c r="D296" s="38">
        <f>'NOTES 2'!E301</f>
        <v>0</v>
      </c>
      <c r="E296" s="38">
        <f>'NOTES 2'!F301</f>
        <v>651</v>
      </c>
      <c r="F296" s="9"/>
      <c r="G296" s="9"/>
      <c r="H296" s="9"/>
      <c r="I296" s="9"/>
      <c r="J296" s="9"/>
      <c r="K296" s="9"/>
      <c r="L296" s="751">
        <f t="shared" ref="L296" si="177">D296+F296+H296-J296</f>
        <v>0</v>
      </c>
      <c r="M296" s="751">
        <f t="shared" ref="M296" si="178">E296+G296+I296-K296</f>
        <v>651</v>
      </c>
    </row>
    <row r="297" spans="1:13" ht="18.899999999999999" customHeight="1">
      <c r="A297" s="106"/>
      <c r="B297" s="31" t="s">
        <v>39</v>
      </c>
      <c r="D297" s="38">
        <f>'NOTES 2'!E302</f>
        <v>0</v>
      </c>
      <c r="E297" s="38">
        <f>'NOTES 2'!F302</f>
        <v>0</v>
      </c>
      <c r="F297" s="9"/>
      <c r="G297" s="9"/>
      <c r="H297" s="9"/>
      <c r="I297" s="9"/>
      <c r="J297" s="9"/>
      <c r="K297" s="9"/>
      <c r="L297" s="751">
        <f t="shared" ref="L297:L312" si="179">D297+F297+H297-J297</f>
        <v>0</v>
      </c>
      <c r="M297" s="751">
        <f t="shared" ref="M297:M312" si="180">E297+G297+I297-K297</f>
        <v>0</v>
      </c>
    </row>
    <row r="298" spans="1:13" ht="18.899999999999999" customHeight="1">
      <c r="A298" s="106"/>
      <c r="B298" s="31" t="s">
        <v>40</v>
      </c>
      <c r="D298" s="38">
        <f>'NOTES 2'!E304</f>
        <v>0</v>
      </c>
      <c r="E298" s="38">
        <f>'NOTES 2'!F304</f>
        <v>4000</v>
      </c>
      <c r="F298" s="9"/>
      <c r="G298" s="9"/>
      <c r="H298" s="9"/>
      <c r="I298" s="9"/>
      <c r="J298" s="9"/>
      <c r="K298" s="9"/>
      <c r="L298" s="751">
        <f t="shared" si="179"/>
        <v>0</v>
      </c>
      <c r="M298" s="751">
        <f t="shared" si="180"/>
        <v>4000</v>
      </c>
    </row>
    <row r="299" spans="1:13" ht="18.899999999999999" customHeight="1">
      <c r="A299" s="106"/>
      <c r="B299" s="31" t="s">
        <v>74</v>
      </c>
      <c r="D299" s="38">
        <f>'NOTES 2'!E305</f>
        <v>24518.75</v>
      </c>
      <c r="E299" s="38">
        <f>'NOTES 2'!F305</f>
        <v>0</v>
      </c>
      <c r="F299" s="9"/>
      <c r="G299" s="9"/>
      <c r="H299" s="9"/>
      <c r="I299" s="9"/>
      <c r="J299" s="9"/>
      <c r="K299" s="9"/>
      <c r="L299" s="751">
        <f t="shared" si="179"/>
        <v>24518.75</v>
      </c>
      <c r="M299" s="751">
        <f t="shared" si="180"/>
        <v>0</v>
      </c>
    </row>
    <row r="300" spans="1:13" ht="18.899999999999999" customHeight="1">
      <c r="A300" s="106"/>
      <c r="B300" s="31" t="s">
        <v>41</v>
      </c>
      <c r="D300" s="38">
        <f>'NOTES 2'!E306</f>
        <v>1796956.99</v>
      </c>
      <c r="E300" s="38">
        <f>'NOTES 2'!F306</f>
        <v>461511.62</v>
      </c>
      <c r="F300" s="9"/>
      <c r="G300" s="9"/>
      <c r="H300" s="9"/>
      <c r="I300" s="9"/>
      <c r="J300" s="9"/>
      <c r="K300" s="9"/>
      <c r="L300" s="751">
        <f t="shared" si="179"/>
        <v>1796956.99</v>
      </c>
      <c r="M300" s="751">
        <f t="shared" si="180"/>
        <v>461511.62</v>
      </c>
    </row>
    <row r="301" spans="1:13" ht="18.899999999999999" customHeight="1">
      <c r="A301" s="106"/>
      <c r="B301" s="31" t="s">
        <v>130</v>
      </c>
      <c r="D301" s="38">
        <f>'NOTES 2'!E307</f>
        <v>441247.44</v>
      </c>
      <c r="E301" s="38">
        <f>'NOTES 2'!F307</f>
        <v>198991.04</v>
      </c>
      <c r="F301" s="9"/>
      <c r="G301" s="9"/>
      <c r="H301" s="9"/>
      <c r="I301" s="9"/>
      <c r="J301" s="9"/>
      <c r="K301" s="9"/>
      <c r="L301" s="751">
        <f t="shared" si="179"/>
        <v>441247.44</v>
      </c>
      <c r="M301" s="751">
        <f t="shared" si="180"/>
        <v>198991.04</v>
      </c>
    </row>
    <row r="302" spans="1:13" ht="18.899999999999999" customHeight="1">
      <c r="A302" s="106"/>
      <c r="B302" s="31" t="s">
        <v>76</v>
      </c>
      <c r="D302" s="38">
        <f>'NOTES 2'!E308</f>
        <v>785328.55</v>
      </c>
      <c r="E302" s="38">
        <f>'NOTES 2'!F308</f>
        <v>239647.61</v>
      </c>
      <c r="F302" s="9"/>
      <c r="G302" s="9"/>
      <c r="H302" s="9"/>
      <c r="I302" s="9"/>
      <c r="J302" s="9"/>
      <c r="K302" s="9"/>
      <c r="L302" s="751">
        <f t="shared" si="179"/>
        <v>785328.55</v>
      </c>
      <c r="M302" s="751">
        <f t="shared" si="180"/>
        <v>239647.61</v>
      </c>
    </row>
    <row r="303" spans="1:13" ht="18.899999999999999" customHeight="1">
      <c r="A303" s="106"/>
      <c r="B303" s="31" t="s">
        <v>75</v>
      </c>
      <c r="D303" s="38">
        <f>'NOTES 2'!E309</f>
        <v>42160</v>
      </c>
      <c r="E303" s="38">
        <f>'NOTES 2'!F309</f>
        <v>0</v>
      </c>
      <c r="F303" s="9"/>
      <c r="G303" s="9"/>
      <c r="H303" s="9"/>
      <c r="I303" s="9"/>
      <c r="J303" s="9"/>
      <c r="K303" s="9"/>
      <c r="L303" s="751">
        <f t="shared" si="179"/>
        <v>42160</v>
      </c>
      <c r="M303" s="751">
        <f t="shared" si="180"/>
        <v>0</v>
      </c>
    </row>
    <row r="304" spans="1:13" ht="18.899999999999999" customHeight="1">
      <c r="A304" s="106"/>
      <c r="B304" s="31" t="s">
        <v>42</v>
      </c>
      <c r="D304" s="38">
        <f>'NOTES 2'!E310</f>
        <v>0</v>
      </c>
      <c r="E304" s="38">
        <f>'NOTES 2'!F310</f>
        <v>5985.35</v>
      </c>
      <c r="F304" s="9"/>
      <c r="G304" s="9"/>
      <c r="H304" s="9"/>
      <c r="I304" s="9"/>
      <c r="J304" s="9"/>
      <c r="K304" s="9"/>
      <c r="L304" s="751">
        <f t="shared" si="179"/>
        <v>0</v>
      </c>
      <c r="M304" s="751">
        <f t="shared" si="180"/>
        <v>5985.35</v>
      </c>
    </row>
    <row r="305" spans="1:13" ht="18.899999999999999" customHeight="1">
      <c r="A305" s="106"/>
      <c r="B305" s="31" t="s">
        <v>104</v>
      </c>
      <c r="D305" s="38">
        <f>'NOTES 2'!E311</f>
        <v>0</v>
      </c>
      <c r="E305" s="38">
        <f>'NOTES 2'!F311</f>
        <v>58086</v>
      </c>
      <c r="F305" s="9"/>
      <c r="G305" s="9"/>
      <c r="H305" s="9"/>
      <c r="I305" s="9"/>
      <c r="J305" s="9"/>
      <c r="K305" s="9"/>
      <c r="L305" s="751">
        <f t="shared" si="179"/>
        <v>0</v>
      </c>
      <c r="M305" s="751">
        <f t="shared" si="180"/>
        <v>58086</v>
      </c>
    </row>
    <row r="306" spans="1:13" ht="18.899999999999999" customHeight="1">
      <c r="A306" s="106"/>
      <c r="B306" s="31" t="s">
        <v>117</v>
      </c>
      <c r="D306" s="38">
        <f>'NOTES 2'!E312</f>
        <v>0</v>
      </c>
      <c r="E306" s="38">
        <f>'NOTES 2'!F312</f>
        <v>0</v>
      </c>
      <c r="F306" s="9"/>
      <c r="G306" s="9"/>
      <c r="H306" s="9"/>
      <c r="I306" s="9"/>
      <c r="J306" s="9"/>
      <c r="K306" s="9"/>
      <c r="L306" s="751">
        <f t="shared" si="179"/>
        <v>0</v>
      </c>
      <c r="M306" s="751">
        <f t="shared" si="180"/>
        <v>0</v>
      </c>
    </row>
    <row r="307" spans="1:13" ht="18.899999999999999" customHeight="1">
      <c r="A307" s="106"/>
      <c r="B307" s="31" t="s">
        <v>118</v>
      </c>
      <c r="D307" s="38">
        <f>'NOTES 2'!E313</f>
        <v>0</v>
      </c>
      <c r="E307" s="38">
        <f>'NOTES 2'!F313</f>
        <v>0</v>
      </c>
      <c r="F307" s="9"/>
      <c r="G307" s="9"/>
      <c r="H307" s="9"/>
      <c r="I307" s="9"/>
      <c r="J307" s="9"/>
      <c r="K307" s="9"/>
      <c r="L307" s="751">
        <f t="shared" si="179"/>
        <v>0</v>
      </c>
      <c r="M307" s="751">
        <f t="shared" si="180"/>
        <v>0</v>
      </c>
    </row>
    <row r="308" spans="1:13" ht="18.899999999999999" customHeight="1">
      <c r="A308" s="106"/>
      <c r="B308" s="31" t="s">
        <v>153</v>
      </c>
      <c r="D308" s="38">
        <f>'NOTES 2'!E314</f>
        <v>0</v>
      </c>
      <c r="E308" s="38">
        <f>'NOTES 2'!F314</f>
        <v>0</v>
      </c>
      <c r="F308" s="9"/>
      <c r="G308" s="9"/>
      <c r="H308" s="9"/>
      <c r="I308" s="9"/>
      <c r="J308" s="9"/>
      <c r="K308" s="9"/>
      <c r="L308" s="751">
        <f t="shared" si="179"/>
        <v>0</v>
      </c>
      <c r="M308" s="751">
        <f t="shared" si="180"/>
        <v>0</v>
      </c>
    </row>
    <row r="309" spans="1:13" ht="18.899999999999999" customHeight="1">
      <c r="A309" s="106"/>
      <c r="B309" s="31" t="s">
        <v>102</v>
      </c>
      <c r="C309" s="123"/>
      <c r="D309" s="38">
        <f>'NOTES 2'!E315</f>
        <v>0</v>
      </c>
      <c r="E309" s="38">
        <f>'NOTES 2'!F315</f>
        <v>0</v>
      </c>
      <c r="F309" s="9"/>
      <c r="G309" s="9"/>
      <c r="H309" s="9"/>
      <c r="I309" s="9"/>
      <c r="J309" s="9"/>
      <c r="K309" s="9"/>
      <c r="L309" s="751">
        <f t="shared" si="179"/>
        <v>0</v>
      </c>
      <c r="M309" s="751">
        <f t="shared" si="180"/>
        <v>0</v>
      </c>
    </row>
    <row r="310" spans="1:13" ht="18.899999999999999" customHeight="1">
      <c r="A310" s="106"/>
      <c r="B310" s="31" t="s">
        <v>158</v>
      </c>
      <c r="C310" s="123"/>
      <c r="D310" s="38">
        <f>'NOTES 2'!E316</f>
        <v>0</v>
      </c>
      <c r="E310" s="38">
        <f>'NOTES 2'!F316</f>
        <v>0</v>
      </c>
      <c r="F310" s="9"/>
      <c r="G310" s="9"/>
      <c r="H310" s="9"/>
      <c r="I310" s="9"/>
      <c r="J310" s="9"/>
      <c r="K310" s="9"/>
      <c r="L310" s="751">
        <f t="shared" si="179"/>
        <v>0</v>
      </c>
      <c r="M310" s="751">
        <f t="shared" si="180"/>
        <v>0</v>
      </c>
    </row>
    <row r="311" spans="1:13" ht="18.899999999999999" customHeight="1">
      <c r="A311" s="106"/>
      <c r="B311" s="31" t="s">
        <v>1355</v>
      </c>
      <c r="C311" s="123"/>
      <c r="D311" s="38">
        <f>'NOTES 2'!E317</f>
        <v>0</v>
      </c>
      <c r="E311" s="38">
        <f>'NOTES 2'!F317</f>
        <v>0</v>
      </c>
      <c r="F311" s="9"/>
      <c r="G311" s="9"/>
      <c r="H311" s="9"/>
      <c r="I311" s="9"/>
      <c r="J311" s="9"/>
      <c r="K311" s="9"/>
      <c r="L311" s="751">
        <f t="shared" si="179"/>
        <v>0</v>
      </c>
      <c r="M311" s="751">
        <f t="shared" si="180"/>
        <v>0</v>
      </c>
    </row>
    <row r="312" spans="1:13" ht="18.899999999999999" customHeight="1">
      <c r="A312" s="106"/>
      <c r="B312" s="31" t="s">
        <v>1356</v>
      </c>
      <c r="C312" s="123"/>
      <c r="D312" s="38">
        <f>'NOTES 2'!E318</f>
        <v>0</v>
      </c>
      <c r="E312" s="38">
        <f>'NOTES 2'!F318</f>
        <v>0</v>
      </c>
      <c r="F312" s="9"/>
      <c r="G312" s="9"/>
      <c r="H312" s="9"/>
      <c r="I312" s="9"/>
      <c r="J312" s="9"/>
      <c r="K312" s="9"/>
      <c r="L312" s="751">
        <f t="shared" si="179"/>
        <v>0</v>
      </c>
      <c r="M312" s="751">
        <f t="shared" si="180"/>
        <v>0</v>
      </c>
    </row>
    <row r="313" spans="1:13" ht="18.899999999999999" customHeight="1" thickBot="1">
      <c r="A313" s="106"/>
      <c r="B313" s="413" t="s">
        <v>101</v>
      </c>
      <c r="C313" s="41"/>
      <c r="D313" s="113">
        <f t="shared" ref="D313:K313" si="181">SUM(D296:D312)</f>
        <v>3090211.7300000004</v>
      </c>
      <c r="E313" s="113">
        <f t="shared" si="181"/>
        <v>968872.62</v>
      </c>
      <c r="F313" s="113">
        <f t="shared" si="181"/>
        <v>0</v>
      </c>
      <c r="G313" s="113">
        <f t="shared" si="181"/>
        <v>0</v>
      </c>
      <c r="H313" s="113">
        <f t="shared" si="181"/>
        <v>0</v>
      </c>
      <c r="I313" s="113">
        <f t="shared" si="181"/>
        <v>0</v>
      </c>
      <c r="J313" s="113">
        <f t="shared" si="181"/>
        <v>0</v>
      </c>
      <c r="K313" s="113">
        <f t="shared" si="181"/>
        <v>0</v>
      </c>
      <c r="L313" s="113">
        <f>SUM(L296:L312)</f>
        <v>3090211.7300000004</v>
      </c>
      <c r="M313" s="195">
        <f>SUM(M296:M312)</f>
        <v>968872.62</v>
      </c>
    </row>
    <row r="314" spans="1:13" ht="18.899999999999999" customHeight="1">
      <c r="A314" s="106"/>
      <c r="B314" s="154"/>
      <c r="D314" s="38"/>
      <c r="E314" s="38"/>
      <c r="F314" s="14"/>
      <c r="G314" s="14"/>
      <c r="H314" s="14"/>
      <c r="I314" s="14"/>
      <c r="J314" s="14"/>
      <c r="K314" s="14"/>
      <c r="L314" s="14"/>
      <c r="M314" s="746"/>
    </row>
    <row r="315" spans="1:13" ht="18.899999999999999" customHeight="1">
      <c r="A315" s="10">
        <f>A295+1</f>
        <v>25</v>
      </c>
      <c r="B315" s="154" t="s">
        <v>107</v>
      </c>
      <c r="D315" s="38"/>
      <c r="E315" s="38"/>
      <c r="F315" s="14"/>
      <c r="G315" s="14"/>
      <c r="H315" s="14"/>
      <c r="I315" s="14"/>
      <c r="J315" s="14"/>
      <c r="K315" s="14"/>
      <c r="L315" s="14"/>
      <c r="M315" s="746"/>
    </row>
    <row r="316" spans="1:13" ht="18.899999999999999" customHeight="1">
      <c r="A316" s="106"/>
      <c r="B316" s="31" t="s">
        <v>96</v>
      </c>
      <c r="D316" s="38">
        <f>'NOTES 2'!E322</f>
        <v>0</v>
      </c>
      <c r="E316" s="38">
        <f>'NOTES 2'!F322</f>
        <v>0</v>
      </c>
      <c r="F316" s="14"/>
      <c r="G316" s="14"/>
      <c r="H316" s="14"/>
      <c r="I316" s="14"/>
      <c r="J316" s="14"/>
      <c r="K316" s="14"/>
      <c r="L316" s="751">
        <f t="shared" ref="L316" si="182">D316+F316+H316-J316</f>
        <v>0</v>
      </c>
      <c r="M316" s="751">
        <f t="shared" ref="M316" si="183">E316+G316+I316-K316</f>
        <v>0</v>
      </c>
    </row>
    <row r="317" spans="1:13" ht="18.899999999999999" customHeight="1">
      <c r="A317" s="106"/>
      <c r="B317" s="31" t="s">
        <v>97</v>
      </c>
      <c r="D317" s="38">
        <f>'NOTES 2'!E323</f>
        <v>0</v>
      </c>
      <c r="E317" s="38">
        <f>'NOTES 2'!F323</f>
        <v>0</v>
      </c>
      <c r="F317" s="14"/>
      <c r="G317" s="14"/>
      <c r="H317" s="14"/>
      <c r="I317" s="14"/>
      <c r="J317" s="14"/>
      <c r="K317" s="14"/>
      <c r="L317" s="751">
        <f t="shared" ref="L317:L318" si="184">D317+F317+H317-J317</f>
        <v>0</v>
      </c>
      <c r="M317" s="751">
        <f t="shared" ref="M317:M318" si="185">E317+G317+I317-K317</f>
        <v>0</v>
      </c>
    </row>
    <row r="318" spans="1:13" ht="18.899999999999999" customHeight="1">
      <c r="A318" s="106"/>
      <c r="B318" s="31" t="s">
        <v>98</v>
      </c>
      <c r="D318" s="38">
        <f>'NOTES 2'!E324</f>
        <v>0</v>
      </c>
      <c r="E318" s="38">
        <f>'NOTES 2'!F324</f>
        <v>0</v>
      </c>
      <c r="F318" s="14"/>
      <c r="G318" s="14"/>
      <c r="H318" s="14"/>
      <c r="I318" s="14"/>
      <c r="J318" s="14"/>
      <c r="K318" s="14"/>
      <c r="L318" s="751">
        <f t="shared" si="184"/>
        <v>0</v>
      </c>
      <c r="M318" s="751">
        <f t="shared" si="185"/>
        <v>0</v>
      </c>
    </row>
    <row r="319" spans="1:13" ht="18.899999999999999" customHeight="1" thickBot="1">
      <c r="A319" s="106"/>
      <c r="B319" s="677" t="s">
        <v>101</v>
      </c>
      <c r="C319" s="34"/>
      <c r="D319" s="744">
        <f t="shared" ref="D319:K319" si="186">SUM(D316:D318)</f>
        <v>0</v>
      </c>
      <c r="E319" s="744">
        <f t="shared" si="186"/>
        <v>0</v>
      </c>
      <c r="F319" s="744">
        <f t="shared" si="186"/>
        <v>0</v>
      </c>
      <c r="G319" s="744">
        <f t="shared" si="186"/>
        <v>0</v>
      </c>
      <c r="H319" s="744">
        <f t="shared" si="186"/>
        <v>0</v>
      </c>
      <c r="I319" s="744">
        <f t="shared" si="186"/>
        <v>0</v>
      </c>
      <c r="J319" s="744">
        <f t="shared" si="186"/>
        <v>0</v>
      </c>
      <c r="K319" s="744">
        <f t="shared" si="186"/>
        <v>0</v>
      </c>
      <c r="L319" s="744">
        <f>SUM(L316:L318)</f>
        <v>0</v>
      </c>
      <c r="M319" s="842">
        <f>SUM(M316:M318)</f>
        <v>0</v>
      </c>
    </row>
    <row r="320" spans="1:13" ht="20.100000000000001" customHeight="1">
      <c r="A320" s="106"/>
      <c r="B320" s="154"/>
      <c r="D320" s="38"/>
      <c r="E320" s="38"/>
      <c r="F320" s="14"/>
      <c r="G320" s="14"/>
      <c r="H320" s="14"/>
      <c r="I320" s="14"/>
      <c r="J320" s="14"/>
      <c r="K320" s="14"/>
      <c r="L320" s="14"/>
      <c r="M320" s="746"/>
    </row>
    <row r="321" spans="1:13" ht="20.100000000000001" customHeight="1">
      <c r="A321" s="95">
        <f>A315+1</f>
        <v>26</v>
      </c>
      <c r="B321" s="154" t="s">
        <v>1380</v>
      </c>
      <c r="D321" s="38"/>
      <c r="E321" s="38"/>
      <c r="F321" s="14"/>
      <c r="G321" s="14"/>
      <c r="H321" s="14"/>
      <c r="I321" s="14"/>
      <c r="J321" s="14"/>
      <c r="K321" s="14"/>
      <c r="L321" s="14"/>
      <c r="M321" s="746"/>
    </row>
    <row r="322" spans="1:13" ht="20.100000000000001" customHeight="1">
      <c r="A322" s="95"/>
      <c r="B322" s="31" t="s">
        <v>1350</v>
      </c>
      <c r="D322" s="38">
        <f>'NOTES 2'!E329</f>
        <v>0</v>
      </c>
      <c r="E322" s="38">
        <f>'NOTES 2'!F329</f>
        <v>0</v>
      </c>
      <c r="F322" s="14"/>
      <c r="G322" s="14"/>
      <c r="H322" s="14"/>
      <c r="I322" s="14"/>
      <c r="J322" s="14"/>
      <c r="K322" s="14"/>
      <c r="L322" s="751">
        <f t="shared" ref="L322" si="187">D322+F322+H322-J322</f>
        <v>0</v>
      </c>
      <c r="M322" s="751">
        <f t="shared" ref="M322" si="188">E322+G322+I322-K322</f>
        <v>0</v>
      </c>
    </row>
    <row r="323" spans="1:13" ht="20.100000000000001" customHeight="1">
      <c r="A323" s="672"/>
      <c r="B323" s="31" t="s">
        <v>1351</v>
      </c>
      <c r="D323" s="38">
        <f>'NOTES 2'!E330</f>
        <v>0</v>
      </c>
      <c r="E323" s="38">
        <f>'NOTES 2'!F330</f>
        <v>0</v>
      </c>
      <c r="F323" s="14"/>
      <c r="G323" s="14"/>
      <c r="H323" s="14"/>
      <c r="I323" s="14"/>
      <c r="J323" s="14"/>
      <c r="K323" s="14"/>
      <c r="L323" s="751">
        <f t="shared" ref="L323:L324" si="189">D323+F323+H323-J323</f>
        <v>0</v>
      </c>
      <c r="M323" s="751">
        <f t="shared" ref="M323:M324" si="190">E323+G323+I323-K323</f>
        <v>0</v>
      </c>
    </row>
    <row r="324" spans="1:13" ht="20.100000000000001" customHeight="1">
      <c r="A324" s="95"/>
      <c r="B324" s="31" t="s">
        <v>1352</v>
      </c>
      <c r="D324" s="38">
        <f>'NOTES 2'!E331</f>
        <v>0</v>
      </c>
      <c r="E324" s="38">
        <f>'NOTES 2'!F331</f>
        <v>0</v>
      </c>
      <c r="F324" s="14"/>
      <c r="G324" s="14"/>
      <c r="H324" s="14"/>
      <c r="I324" s="14"/>
      <c r="J324" s="14"/>
      <c r="K324" s="14"/>
      <c r="L324" s="751">
        <f t="shared" si="189"/>
        <v>0</v>
      </c>
      <c r="M324" s="751">
        <f t="shared" si="190"/>
        <v>0</v>
      </c>
    </row>
    <row r="325" spans="1:13" ht="20.100000000000001" customHeight="1" thickBot="1">
      <c r="A325" s="95"/>
      <c r="B325" s="413" t="s">
        <v>684</v>
      </c>
      <c r="C325" s="41"/>
      <c r="D325" s="875">
        <f t="shared" ref="D325:K325" si="191">SUM(D322:D324)</f>
        <v>0</v>
      </c>
      <c r="E325" s="875">
        <f t="shared" si="191"/>
        <v>0</v>
      </c>
      <c r="F325" s="875">
        <f t="shared" si="191"/>
        <v>0</v>
      </c>
      <c r="G325" s="875">
        <f t="shared" si="191"/>
        <v>0</v>
      </c>
      <c r="H325" s="875">
        <f t="shared" si="191"/>
        <v>0</v>
      </c>
      <c r="I325" s="875">
        <f t="shared" si="191"/>
        <v>0</v>
      </c>
      <c r="J325" s="875">
        <f t="shared" si="191"/>
        <v>0</v>
      </c>
      <c r="K325" s="875">
        <f t="shared" si="191"/>
        <v>0</v>
      </c>
      <c r="L325" s="875">
        <f>SUM(L322:L324)</f>
        <v>0</v>
      </c>
      <c r="M325" s="876">
        <f>SUM(M322:M324)</f>
        <v>0</v>
      </c>
    </row>
    <row r="326" spans="1:13" ht="20.100000000000001" customHeight="1">
      <c r="A326" s="106"/>
      <c r="B326" s="154"/>
      <c r="D326" s="38"/>
      <c r="E326" s="38"/>
      <c r="F326" s="14"/>
      <c r="G326" s="14"/>
      <c r="H326" s="14"/>
      <c r="I326" s="14"/>
      <c r="J326" s="14"/>
      <c r="K326" s="14"/>
      <c r="L326" s="14"/>
      <c r="M326" s="746"/>
    </row>
    <row r="327" spans="1:13" ht="20.100000000000001" customHeight="1">
      <c r="A327" s="95">
        <f>A321+1</f>
        <v>27</v>
      </c>
      <c r="B327" s="154" t="s">
        <v>46</v>
      </c>
      <c r="D327" s="38"/>
      <c r="E327" s="38"/>
      <c r="F327" s="14"/>
      <c r="G327" s="14"/>
      <c r="H327" s="14"/>
      <c r="I327" s="14"/>
      <c r="J327" s="14"/>
      <c r="K327" s="14"/>
      <c r="L327" s="14"/>
      <c r="M327" s="746"/>
    </row>
    <row r="328" spans="1:13" ht="20.100000000000001" customHeight="1">
      <c r="A328" s="95"/>
      <c r="B328" s="154" t="s">
        <v>1031</v>
      </c>
      <c r="D328" s="751"/>
      <c r="E328" s="751"/>
      <c r="F328" s="751"/>
      <c r="G328" s="751"/>
      <c r="H328" s="751"/>
      <c r="I328" s="751"/>
      <c r="J328" s="751"/>
      <c r="K328" s="751"/>
      <c r="L328" s="751"/>
      <c r="M328" s="739"/>
    </row>
    <row r="329" spans="1:13" ht="20.100000000000001" customHeight="1">
      <c r="A329" s="95"/>
      <c r="B329" s="31" t="s">
        <v>59</v>
      </c>
      <c r="D329" s="38">
        <f>'NOTES 2'!E336</f>
        <v>0</v>
      </c>
      <c r="E329" s="38">
        <f>'NOTES 2'!F336</f>
        <v>0</v>
      </c>
      <c r="F329" s="751"/>
      <c r="G329" s="751"/>
      <c r="H329" s="751"/>
      <c r="I329" s="751"/>
      <c r="J329" s="751"/>
      <c r="K329" s="751"/>
      <c r="L329" s="751">
        <f t="shared" ref="L329" si="192">D329+F329+H329-J329</f>
        <v>0</v>
      </c>
      <c r="M329" s="751">
        <f t="shared" ref="M329" si="193">E329+G329+I329-K329</f>
        <v>0</v>
      </c>
    </row>
    <row r="330" spans="1:13" ht="20.100000000000001" customHeight="1">
      <c r="A330" s="95"/>
      <c r="B330" s="31" t="s">
        <v>156</v>
      </c>
      <c r="D330" s="38">
        <f>'NOTES 2'!E337</f>
        <v>0</v>
      </c>
      <c r="E330" s="38">
        <f>'NOTES 2'!F337</f>
        <v>0</v>
      </c>
      <c r="F330" s="751"/>
      <c r="G330" s="751"/>
      <c r="H330" s="751"/>
      <c r="I330" s="751"/>
      <c r="J330" s="751"/>
      <c r="K330" s="751"/>
      <c r="L330" s="751">
        <f t="shared" ref="L330" si="194">D330+F330+H330-J330</f>
        <v>0</v>
      </c>
      <c r="M330" s="751">
        <f t="shared" ref="M330" si="195">E330+G330+I330-K330</f>
        <v>0</v>
      </c>
    </row>
    <row r="331" spans="1:13" ht="20.100000000000001" customHeight="1" thickBot="1">
      <c r="A331" s="95"/>
      <c r="B331" s="413" t="s">
        <v>20</v>
      </c>
      <c r="C331" s="41"/>
      <c r="D331" s="851">
        <f t="shared" ref="D331:K331" si="196">SUM(D329:D330)</f>
        <v>0</v>
      </c>
      <c r="E331" s="851">
        <f t="shared" si="196"/>
        <v>0</v>
      </c>
      <c r="F331" s="851">
        <f t="shared" si="196"/>
        <v>0</v>
      </c>
      <c r="G331" s="851">
        <f t="shared" si="196"/>
        <v>0</v>
      </c>
      <c r="H331" s="851">
        <f t="shared" si="196"/>
        <v>0</v>
      </c>
      <c r="I331" s="851">
        <f t="shared" si="196"/>
        <v>0</v>
      </c>
      <c r="J331" s="851">
        <f t="shared" si="196"/>
        <v>0</v>
      </c>
      <c r="K331" s="851">
        <f t="shared" si="196"/>
        <v>0</v>
      </c>
      <c r="L331" s="851">
        <f>SUM(L329:L330)</f>
        <v>0</v>
      </c>
      <c r="M331" s="852">
        <f>SUM(M329:M330)</f>
        <v>0</v>
      </c>
    </row>
    <row r="332" spans="1:13" ht="20.100000000000001" customHeight="1">
      <c r="A332" s="95"/>
      <c r="B332" s="154"/>
      <c r="D332" s="751"/>
      <c r="E332" s="751"/>
      <c r="F332" s="751"/>
      <c r="G332" s="751"/>
      <c r="H332" s="751"/>
      <c r="I332" s="751"/>
      <c r="J332" s="751"/>
      <c r="K332" s="751"/>
      <c r="L332" s="751"/>
      <c r="M332" s="739"/>
    </row>
    <row r="333" spans="1:13" ht="20.100000000000001" customHeight="1">
      <c r="A333" s="95"/>
      <c r="B333" s="154" t="s">
        <v>1032</v>
      </c>
      <c r="D333" s="751"/>
      <c r="E333" s="751"/>
      <c r="F333" s="751"/>
      <c r="G333" s="751"/>
      <c r="H333" s="751"/>
      <c r="I333" s="751"/>
      <c r="J333" s="751"/>
      <c r="K333" s="751"/>
      <c r="L333" s="751"/>
      <c r="M333" s="739"/>
    </row>
    <row r="334" spans="1:13" ht="20.100000000000001" customHeight="1">
      <c r="A334" s="95"/>
      <c r="B334" s="31" t="s">
        <v>58</v>
      </c>
      <c r="D334" s="38">
        <f>'NOTES 2'!E341</f>
        <v>1111330.29</v>
      </c>
      <c r="E334" s="38">
        <f>'NOTES 2'!F341</f>
        <v>531434.86</v>
      </c>
      <c r="F334" s="751"/>
      <c r="G334" s="751"/>
      <c r="H334" s="751"/>
      <c r="I334" s="751"/>
      <c r="J334" s="751"/>
      <c r="K334" s="751"/>
      <c r="L334" s="751">
        <f t="shared" ref="L334" si="197">D334+F334+H334-J334</f>
        <v>1111330.29</v>
      </c>
      <c r="M334" s="751">
        <f t="shared" ref="M334" si="198">E334+G334+I334-K334</f>
        <v>531434.86</v>
      </c>
    </row>
    <row r="335" spans="1:13" ht="20.100000000000001" customHeight="1">
      <c r="A335" s="95"/>
      <c r="B335" s="31" t="s">
        <v>1286</v>
      </c>
      <c r="D335" s="38">
        <f>'NOTES 2'!E342</f>
        <v>601548.41</v>
      </c>
      <c r="E335" s="38">
        <f>'NOTES 2'!F342</f>
        <v>545820</v>
      </c>
      <c r="F335" s="751"/>
      <c r="G335" s="751"/>
      <c r="H335" s="751"/>
      <c r="I335" s="751"/>
      <c r="J335" s="751"/>
      <c r="K335" s="751"/>
      <c r="L335" s="751"/>
      <c r="M335" s="751"/>
    </row>
    <row r="336" spans="1:13" ht="20.100000000000001" customHeight="1">
      <c r="A336" s="95"/>
      <c r="B336" s="31" t="s">
        <v>1287</v>
      </c>
      <c r="D336" s="38">
        <f>'NOTES 2'!E343</f>
        <v>281830.25</v>
      </c>
      <c r="E336" s="38">
        <f>'NOTES 2'!F343</f>
        <v>337906.04</v>
      </c>
      <c r="F336" s="751"/>
      <c r="G336" s="751"/>
      <c r="H336" s="751"/>
      <c r="I336" s="751"/>
      <c r="J336" s="751"/>
      <c r="K336" s="751"/>
      <c r="L336" s="751">
        <f t="shared" ref="L336:L338" si="199">D336+F336+H336-J336</f>
        <v>281830.25</v>
      </c>
      <c r="M336" s="751">
        <f t="shared" ref="M336:M338" si="200">E336+G336+I336-K336</f>
        <v>337906.04</v>
      </c>
    </row>
    <row r="337" spans="1:13" ht="20.100000000000001" customHeight="1">
      <c r="A337" s="95"/>
      <c r="B337" s="31" t="s">
        <v>99</v>
      </c>
      <c r="D337" s="38">
        <f>'NOTES 2'!E344</f>
        <v>1020</v>
      </c>
      <c r="E337" s="38">
        <f>'NOTES 2'!F344</f>
        <v>2708</v>
      </c>
      <c r="F337" s="751"/>
      <c r="G337" s="751"/>
      <c r="H337" s="751"/>
      <c r="I337" s="751"/>
      <c r="J337" s="751"/>
      <c r="K337" s="751"/>
      <c r="L337" s="751">
        <f t="shared" si="199"/>
        <v>1020</v>
      </c>
      <c r="M337" s="751">
        <f t="shared" si="200"/>
        <v>2708</v>
      </c>
    </row>
    <row r="338" spans="1:13" ht="20.100000000000001" customHeight="1">
      <c r="A338" s="95"/>
      <c r="B338" s="31" t="s">
        <v>27</v>
      </c>
      <c r="D338" s="38">
        <f>'NOTES 2'!E345</f>
        <v>22.5</v>
      </c>
      <c r="E338" s="38">
        <f>'NOTES 2'!F345</f>
        <v>13571.57</v>
      </c>
      <c r="F338" s="751"/>
      <c r="G338" s="751"/>
      <c r="H338" s="751"/>
      <c r="I338" s="751"/>
      <c r="J338" s="751"/>
      <c r="K338" s="751"/>
      <c r="L338" s="751">
        <f t="shared" si="199"/>
        <v>22.5</v>
      </c>
      <c r="M338" s="751">
        <f t="shared" si="200"/>
        <v>13571.57</v>
      </c>
    </row>
    <row r="339" spans="1:13" ht="20.100000000000001" customHeight="1" thickBot="1">
      <c r="A339" s="95"/>
      <c r="B339" s="413" t="s">
        <v>20</v>
      </c>
      <c r="C339" s="41"/>
      <c r="D339" s="851">
        <f t="shared" ref="D339:K339" si="201">SUM(D334:D338)</f>
        <v>1995751.4500000002</v>
      </c>
      <c r="E339" s="851">
        <f t="shared" si="201"/>
        <v>1431440.47</v>
      </c>
      <c r="F339" s="851">
        <f t="shared" si="201"/>
        <v>0</v>
      </c>
      <c r="G339" s="851">
        <f t="shared" si="201"/>
        <v>0</v>
      </c>
      <c r="H339" s="851">
        <f t="shared" si="201"/>
        <v>0</v>
      </c>
      <c r="I339" s="851">
        <f t="shared" si="201"/>
        <v>0</v>
      </c>
      <c r="J339" s="851">
        <f t="shared" si="201"/>
        <v>0</v>
      </c>
      <c r="K339" s="851">
        <f t="shared" si="201"/>
        <v>0</v>
      </c>
      <c r="L339" s="851">
        <f>SUM(L334:L338)</f>
        <v>1394203.04</v>
      </c>
      <c r="M339" s="852">
        <f>SUM(M334:M338)</f>
        <v>885620.46999999986</v>
      </c>
    </row>
    <row r="340" spans="1:13" ht="20.100000000000001" customHeight="1">
      <c r="A340" s="95"/>
      <c r="B340" s="154"/>
      <c r="D340" s="751"/>
      <c r="E340" s="751"/>
      <c r="F340" s="751"/>
      <c r="G340" s="751"/>
      <c r="H340" s="751"/>
      <c r="I340" s="751"/>
      <c r="J340" s="751"/>
      <c r="K340" s="751"/>
      <c r="L340" s="751"/>
      <c r="M340" s="739"/>
    </row>
    <row r="341" spans="1:13" ht="20.100000000000001" customHeight="1">
      <c r="A341" s="95">
        <f>A327+1</f>
        <v>28</v>
      </c>
      <c r="B341" s="154" t="s">
        <v>1028</v>
      </c>
      <c r="D341" s="751"/>
      <c r="E341" s="751"/>
      <c r="F341" s="751"/>
      <c r="G341" s="751"/>
      <c r="H341" s="751"/>
      <c r="I341" s="751"/>
      <c r="J341" s="751"/>
      <c r="K341" s="751"/>
      <c r="L341" s="751"/>
      <c r="M341" s="739"/>
    </row>
    <row r="342" spans="1:13" ht="20.100000000000001" customHeight="1">
      <c r="A342" s="95"/>
      <c r="B342" s="101" t="s">
        <v>671</v>
      </c>
      <c r="D342" s="751"/>
      <c r="E342" s="751"/>
      <c r="F342" s="751"/>
      <c r="G342" s="751"/>
      <c r="H342" s="751"/>
      <c r="I342" s="751"/>
      <c r="J342" s="751"/>
      <c r="K342" s="751"/>
      <c r="L342" s="751"/>
      <c r="M342" s="739"/>
    </row>
    <row r="343" spans="1:13" s="5" customFormat="1" ht="12.6" customHeight="1">
      <c r="A343" s="95"/>
      <c r="B343" s="31" t="str">
        <f>'NOTES 2'!B350</f>
        <v>GoG Subventions-Payroll</v>
      </c>
      <c r="C343" s="96"/>
      <c r="D343" s="38">
        <f>'NOTES 2'!E350</f>
        <v>8050704.4299999997</v>
      </c>
      <c r="E343" s="38">
        <f>'NOTES 2'!F350</f>
        <v>6709132.1799999997</v>
      </c>
      <c r="F343" s="14"/>
      <c r="G343" s="839"/>
      <c r="H343" s="839"/>
      <c r="I343" s="839"/>
      <c r="J343" s="839"/>
      <c r="K343" s="839"/>
      <c r="L343" s="751">
        <f t="shared" ref="L343" si="202">D343+F343+H343-J343</f>
        <v>8050704.4299999997</v>
      </c>
      <c r="M343" s="751">
        <f t="shared" ref="M343" si="203">E343+G343+I343-K343</f>
        <v>6709132.1799999997</v>
      </c>
    </row>
    <row r="344" spans="1:13" s="5" customFormat="1" ht="12.6" customHeight="1">
      <c r="A344" s="95"/>
      <c r="B344" s="31" t="str">
        <f>'NOTES 2'!B351</f>
        <v>GoG Subventions-Decentralised Goods &amp; Services</v>
      </c>
      <c r="C344" s="96"/>
      <c r="D344" s="38">
        <f>'NOTES 2'!E351</f>
        <v>0</v>
      </c>
      <c r="E344" s="38">
        <f>'NOTES 2'!F351</f>
        <v>45636.68</v>
      </c>
      <c r="F344" s="14"/>
      <c r="G344" s="839"/>
      <c r="H344" s="839"/>
      <c r="I344" s="839"/>
      <c r="J344" s="839"/>
      <c r="K344" s="839"/>
      <c r="L344" s="751">
        <f t="shared" ref="L344:L356" si="204">D344+F344+H344-J344</f>
        <v>0</v>
      </c>
      <c r="M344" s="751">
        <f t="shared" ref="M344:M356" si="205">E344+G344+I344-K344</f>
        <v>45636.68</v>
      </c>
    </row>
    <row r="345" spans="1:13" s="5" customFormat="1" ht="12.6" customHeight="1">
      <c r="A345" s="95"/>
      <c r="B345" s="31" t="str">
        <f>'NOTES 2'!B352</f>
        <v>District Assembly Common Fund (DACF)</v>
      </c>
      <c r="C345" s="96"/>
      <c r="D345" s="38">
        <f>'NOTES 2'!E352</f>
        <v>3557969.12</v>
      </c>
      <c r="E345" s="38">
        <f>'NOTES 2'!F352</f>
        <v>2588232.23</v>
      </c>
      <c r="F345" s="14"/>
      <c r="G345" s="839"/>
      <c r="H345" s="839"/>
      <c r="I345" s="839"/>
      <c r="J345" s="839"/>
      <c r="K345" s="839"/>
      <c r="L345" s="751">
        <f t="shared" si="204"/>
        <v>3557969.12</v>
      </c>
      <c r="M345" s="751">
        <f t="shared" si="205"/>
        <v>2588232.23</v>
      </c>
    </row>
    <row r="346" spans="1:13" s="5" customFormat="1" ht="12.6" customHeight="1">
      <c r="A346" s="95"/>
      <c r="B346" s="31" t="str">
        <f>'NOTES 2'!B353</f>
        <v>District Development Facility (DDF/DPAT)</v>
      </c>
      <c r="C346" s="96"/>
      <c r="D346" s="38">
        <f>'NOTES 2'!E353</f>
        <v>1816670</v>
      </c>
      <c r="E346" s="38">
        <f>'NOTES 2'!F353</f>
        <v>0</v>
      </c>
      <c r="F346" s="14"/>
      <c r="G346" s="839"/>
      <c r="H346" s="839"/>
      <c r="I346" s="839"/>
      <c r="J346" s="839"/>
      <c r="K346" s="839"/>
      <c r="L346" s="751">
        <f t="shared" si="204"/>
        <v>1816670</v>
      </c>
      <c r="M346" s="751">
        <f t="shared" si="205"/>
        <v>0</v>
      </c>
    </row>
    <row r="347" spans="1:13" s="5" customFormat="1" ht="12.6" customHeight="1">
      <c r="A347" s="95"/>
      <c r="B347" s="31" t="str">
        <f>'NOTES 2'!B354</f>
        <v>District Development Facility (DDF/RSD)</v>
      </c>
      <c r="C347" s="96"/>
      <c r="D347" s="38">
        <f>'NOTES 2'!E354</f>
        <v>0</v>
      </c>
      <c r="E347" s="38">
        <f>'NOTES 2'!F354</f>
        <v>0</v>
      </c>
      <c r="F347" s="14"/>
      <c r="G347" s="839"/>
      <c r="H347" s="839"/>
      <c r="I347" s="839"/>
      <c r="J347" s="839"/>
      <c r="K347" s="839"/>
      <c r="L347" s="751">
        <f t="shared" si="204"/>
        <v>0</v>
      </c>
      <c r="M347" s="751">
        <f t="shared" si="205"/>
        <v>0</v>
      </c>
    </row>
    <row r="348" spans="1:13" s="5" customFormat="1" ht="12.6" customHeight="1">
      <c r="A348" s="95"/>
      <c r="B348" s="31" t="str">
        <f>'NOTES 2'!B355</f>
        <v>Urban Development Grant (UDG)</v>
      </c>
      <c r="C348" s="96"/>
      <c r="D348" s="38">
        <f>'NOTES 2'!E355</f>
        <v>0</v>
      </c>
      <c r="E348" s="38">
        <f>'NOTES 2'!F355</f>
        <v>0</v>
      </c>
      <c r="F348" s="14"/>
      <c r="G348" s="839"/>
      <c r="H348" s="839"/>
      <c r="I348" s="839"/>
      <c r="J348" s="839"/>
      <c r="K348" s="839"/>
      <c r="L348" s="751">
        <f t="shared" si="204"/>
        <v>0</v>
      </c>
      <c r="M348" s="751">
        <f t="shared" si="205"/>
        <v>0</v>
      </c>
    </row>
    <row r="349" spans="1:13" s="5" customFormat="1" ht="12.6" customHeight="1">
      <c r="A349" s="95"/>
      <c r="B349" s="31" t="str">
        <f>'NOTES 2'!B356</f>
        <v>Savanah Investment Program (SIP)</v>
      </c>
      <c r="C349" s="96"/>
      <c r="D349" s="38">
        <f>'NOTES 2'!E356</f>
        <v>0</v>
      </c>
      <c r="E349" s="38">
        <f>'NOTES 2'!F356</f>
        <v>0</v>
      </c>
      <c r="F349" s="14"/>
      <c r="G349" s="839"/>
      <c r="H349" s="839"/>
      <c r="I349" s="839"/>
      <c r="J349" s="839"/>
      <c r="K349" s="839"/>
      <c r="L349" s="751">
        <f t="shared" si="204"/>
        <v>0</v>
      </c>
      <c r="M349" s="751">
        <f t="shared" si="205"/>
        <v>0</v>
      </c>
    </row>
    <row r="350" spans="1:13" s="5" customFormat="1" ht="12.6" customHeight="1">
      <c r="A350" s="95"/>
      <c r="B350" s="31" t="str">
        <f>'NOTES 2'!B357</f>
        <v>Modernized Agriculture in Ghana (MAG)</v>
      </c>
      <c r="C350" s="96"/>
      <c r="D350" s="38">
        <f>'NOTES 2'!E357</f>
        <v>0</v>
      </c>
      <c r="E350" s="38">
        <f>'NOTES 2'!F357</f>
        <v>59098.61</v>
      </c>
      <c r="F350" s="14"/>
      <c r="G350" s="839"/>
      <c r="H350" s="839"/>
      <c r="I350" s="839"/>
      <c r="J350" s="839"/>
      <c r="K350" s="839"/>
      <c r="L350" s="751">
        <f t="shared" si="204"/>
        <v>0</v>
      </c>
      <c r="M350" s="751">
        <f t="shared" si="205"/>
        <v>59098.61</v>
      </c>
    </row>
    <row r="351" spans="1:13" s="5" customFormat="1" ht="12.6" customHeight="1">
      <c r="A351" s="95"/>
      <c r="B351" s="31" t="str">
        <f>'NOTES 2'!B358</f>
        <v>MP Common Fund</v>
      </c>
      <c r="C351" s="96"/>
      <c r="D351" s="38">
        <f>'NOTES 2'!E358</f>
        <v>656044.41</v>
      </c>
      <c r="E351" s="38">
        <f>'NOTES 2'!F358</f>
        <v>383033.72</v>
      </c>
      <c r="F351" s="14"/>
      <c r="G351" s="839"/>
      <c r="H351" s="839"/>
      <c r="I351" s="839"/>
      <c r="J351" s="839"/>
      <c r="K351" s="839"/>
      <c r="L351" s="751">
        <f t="shared" si="204"/>
        <v>656044.41</v>
      </c>
      <c r="M351" s="751">
        <f t="shared" si="205"/>
        <v>383033.72</v>
      </c>
    </row>
    <row r="352" spans="1:13" s="5" customFormat="1" ht="12.6" customHeight="1">
      <c r="A352" s="95"/>
      <c r="B352" s="31" t="str">
        <f>'NOTES 2'!B359</f>
        <v>Multi Sectoral HIV/AIDS Project (M-SHAP)</v>
      </c>
      <c r="C352" s="96"/>
      <c r="D352" s="38">
        <f>'NOTES 2'!E359</f>
        <v>11525.01</v>
      </c>
      <c r="E352" s="38">
        <f>'NOTES 2'!F359</f>
        <v>15366.68</v>
      </c>
      <c r="F352" s="14"/>
      <c r="G352" s="839"/>
      <c r="H352" s="839"/>
      <c r="I352" s="839"/>
      <c r="J352" s="839"/>
      <c r="K352" s="839"/>
      <c r="L352" s="751">
        <f t="shared" si="204"/>
        <v>11525.01</v>
      </c>
      <c r="M352" s="751">
        <f t="shared" si="205"/>
        <v>15366.68</v>
      </c>
    </row>
    <row r="353" spans="1:13" s="5" customFormat="1" ht="12.6" customHeight="1">
      <c r="A353" s="95"/>
      <c r="B353" s="31" t="str">
        <f>'NOTES 2'!B360</f>
        <v>Ghana Secondary City Support Program (GSOP)</v>
      </c>
      <c r="C353" s="96"/>
      <c r="D353" s="38">
        <f>'NOTES 2'!E360</f>
        <v>0</v>
      </c>
      <c r="E353" s="38">
        <f>'NOTES 2'!F360</f>
        <v>0</v>
      </c>
      <c r="F353" s="14"/>
      <c r="G353" s="839"/>
      <c r="H353" s="839"/>
      <c r="I353" s="839"/>
      <c r="J353" s="839"/>
      <c r="K353" s="839"/>
      <c r="L353" s="751">
        <f t="shared" si="204"/>
        <v>0</v>
      </c>
      <c r="M353" s="751">
        <f t="shared" si="205"/>
        <v>0</v>
      </c>
    </row>
    <row r="354" spans="1:13" s="5" customFormat="1" ht="12.6" customHeight="1">
      <c r="A354" s="95"/>
      <c r="B354" s="31" t="str">
        <f>'NOTES 2'!B361</f>
        <v>Persons With Disability (PWD)</v>
      </c>
      <c r="C354" s="96"/>
      <c r="D354" s="38">
        <f>'NOTES 2'!E361</f>
        <v>268102.5</v>
      </c>
      <c r="E354" s="38">
        <f>'NOTES 2'!F361</f>
        <v>147316.79</v>
      </c>
      <c r="F354" s="14"/>
      <c r="G354" s="839"/>
      <c r="H354" s="839"/>
      <c r="I354" s="839"/>
      <c r="J354" s="839"/>
      <c r="K354" s="839"/>
      <c r="L354" s="751">
        <f t="shared" si="204"/>
        <v>268102.5</v>
      </c>
      <c r="M354" s="751">
        <f t="shared" si="205"/>
        <v>147316.79</v>
      </c>
    </row>
    <row r="355" spans="1:13" ht="12.6" customHeight="1">
      <c r="A355" s="95"/>
      <c r="B355" s="31" t="str">
        <f>'NOTES 2'!B362</f>
        <v xml:space="preserve">Other Central Government Transfers </v>
      </c>
      <c r="D355" s="38">
        <f>'NOTES 2'!E362</f>
        <v>0</v>
      </c>
      <c r="E355" s="38">
        <f>'NOTES 2'!F362</f>
        <v>0</v>
      </c>
      <c r="F355" s="9"/>
      <c r="G355" s="751"/>
      <c r="H355" s="751"/>
      <c r="I355" s="751"/>
      <c r="J355" s="751"/>
      <c r="K355" s="751"/>
      <c r="L355" s="751">
        <f t="shared" si="204"/>
        <v>0</v>
      </c>
      <c r="M355" s="751">
        <f t="shared" si="205"/>
        <v>0</v>
      </c>
    </row>
    <row r="356" spans="1:13">
      <c r="A356" s="95"/>
      <c r="B356" s="31" t="str">
        <f>'NOTES 2'!B363</f>
        <v>Other Grants (UNICEF)</v>
      </c>
      <c r="D356" s="38">
        <f>'NOTES 2'!E363</f>
        <v>30000</v>
      </c>
      <c r="E356" s="38">
        <f>'NOTES 2'!F363</f>
        <v>30000</v>
      </c>
      <c r="F356" s="751"/>
      <c r="G356" s="751"/>
      <c r="H356" s="751"/>
      <c r="I356" s="751"/>
      <c r="J356" s="751"/>
      <c r="K356" s="751"/>
      <c r="L356" s="751">
        <f t="shared" si="204"/>
        <v>30000</v>
      </c>
      <c r="M356" s="751">
        <f t="shared" si="205"/>
        <v>30000</v>
      </c>
    </row>
    <row r="357" spans="1:13" ht="20.100000000000001" customHeight="1">
      <c r="A357" s="95"/>
      <c r="B357" s="573" t="s">
        <v>766</v>
      </c>
      <c r="C357" s="36"/>
      <c r="D357" s="849">
        <f t="shared" ref="D357:K357" si="206">SUM(D343:D356)</f>
        <v>14391015.470000001</v>
      </c>
      <c r="E357" s="849">
        <f t="shared" si="206"/>
        <v>9977816.8899999987</v>
      </c>
      <c r="F357" s="849">
        <f t="shared" si="206"/>
        <v>0</v>
      </c>
      <c r="G357" s="849">
        <f t="shared" si="206"/>
        <v>0</v>
      </c>
      <c r="H357" s="849">
        <f t="shared" si="206"/>
        <v>0</v>
      </c>
      <c r="I357" s="849">
        <f t="shared" si="206"/>
        <v>0</v>
      </c>
      <c r="J357" s="849">
        <f t="shared" si="206"/>
        <v>0</v>
      </c>
      <c r="K357" s="849">
        <f t="shared" si="206"/>
        <v>0</v>
      </c>
      <c r="L357" s="849">
        <f>SUM(L343:L356)</f>
        <v>14391015.470000001</v>
      </c>
      <c r="M357" s="850">
        <f>SUM(M343:M356)</f>
        <v>9977816.8899999987</v>
      </c>
    </row>
    <row r="358" spans="1:13" ht="20.100000000000001" customHeight="1">
      <c r="A358" s="95"/>
      <c r="B358" s="678"/>
      <c r="D358" s="751"/>
      <c r="E358" s="751"/>
      <c r="F358" s="751"/>
      <c r="G358" s="751"/>
      <c r="H358" s="751"/>
      <c r="I358" s="751"/>
      <c r="J358" s="751"/>
      <c r="K358" s="751"/>
      <c r="L358" s="751"/>
      <c r="M358" s="739"/>
    </row>
    <row r="359" spans="1:13" ht="20.100000000000001" customHeight="1">
      <c r="A359" s="95"/>
      <c r="B359" s="678" t="s">
        <v>672</v>
      </c>
      <c r="D359" s="751"/>
      <c r="E359" s="751"/>
      <c r="F359" s="751"/>
      <c r="G359" s="751"/>
      <c r="H359" s="751"/>
      <c r="I359" s="751"/>
      <c r="J359" s="751"/>
      <c r="K359" s="751"/>
      <c r="L359" s="751"/>
      <c r="M359" s="739"/>
    </row>
    <row r="360" spans="1:13" ht="20.100000000000001" customHeight="1">
      <c r="A360" s="95"/>
      <c r="B360" s="675" t="s">
        <v>1108</v>
      </c>
      <c r="D360" s="38">
        <f>'NOTES 2'!E367</f>
        <v>0</v>
      </c>
      <c r="E360" s="38">
        <f>'NOTES 2'!F367</f>
        <v>0</v>
      </c>
      <c r="F360" s="751"/>
      <c r="G360" s="751"/>
      <c r="H360" s="751"/>
      <c r="I360" s="751"/>
      <c r="J360" s="751"/>
      <c r="K360" s="751"/>
      <c r="L360" s="751">
        <f t="shared" ref="L360:L361" si="207">D360+F360+H360-J360</f>
        <v>0</v>
      </c>
      <c r="M360" s="751">
        <f t="shared" ref="M360:M361" si="208">E360+G360+I360-K360</f>
        <v>0</v>
      </c>
    </row>
    <row r="361" spans="1:13" ht="20.100000000000001" customHeight="1">
      <c r="A361" s="95"/>
      <c r="B361" s="675" t="s">
        <v>1109</v>
      </c>
      <c r="D361" s="38">
        <f>'NOTES 2'!E368</f>
        <v>0</v>
      </c>
      <c r="E361" s="38">
        <f>'NOTES 2'!F368</f>
        <v>0</v>
      </c>
      <c r="F361" s="751"/>
      <c r="G361" s="751"/>
      <c r="H361" s="751"/>
      <c r="I361" s="751"/>
      <c r="J361" s="751"/>
      <c r="K361" s="751"/>
      <c r="L361" s="751">
        <f t="shared" si="207"/>
        <v>0</v>
      </c>
      <c r="M361" s="751">
        <f t="shared" si="208"/>
        <v>0</v>
      </c>
    </row>
    <row r="362" spans="1:13" ht="20.100000000000001" customHeight="1">
      <c r="A362" s="95"/>
      <c r="B362" s="573" t="s">
        <v>766</v>
      </c>
      <c r="C362" s="36"/>
      <c r="D362" s="849">
        <f t="shared" ref="D362:K362" si="209">SUM(D360:D361)</f>
        <v>0</v>
      </c>
      <c r="E362" s="849">
        <f t="shared" si="209"/>
        <v>0</v>
      </c>
      <c r="F362" s="849">
        <f t="shared" si="209"/>
        <v>0</v>
      </c>
      <c r="G362" s="849">
        <f t="shared" si="209"/>
        <v>0</v>
      </c>
      <c r="H362" s="849">
        <f t="shared" si="209"/>
        <v>0</v>
      </c>
      <c r="I362" s="849">
        <f t="shared" si="209"/>
        <v>0</v>
      </c>
      <c r="J362" s="849">
        <f t="shared" si="209"/>
        <v>0</v>
      </c>
      <c r="K362" s="849">
        <f t="shared" si="209"/>
        <v>0</v>
      </c>
      <c r="L362" s="849">
        <f>SUM(L360:L361)</f>
        <v>0</v>
      </c>
      <c r="M362" s="850">
        <f>SUM(M360:M361)</f>
        <v>0</v>
      </c>
    </row>
    <row r="363" spans="1:13" ht="20.100000000000001" customHeight="1">
      <c r="A363" s="95"/>
      <c r="B363" s="675"/>
      <c r="D363" s="751"/>
      <c r="E363" s="751"/>
      <c r="F363" s="751"/>
      <c r="G363" s="751"/>
      <c r="H363" s="751"/>
      <c r="I363" s="751"/>
      <c r="J363" s="751"/>
      <c r="K363" s="751"/>
      <c r="L363" s="751"/>
      <c r="M363" s="739"/>
    </row>
    <row r="364" spans="1:13" ht="20.100000000000001" customHeight="1" thickBot="1">
      <c r="A364" s="95"/>
      <c r="B364" s="677" t="s">
        <v>26</v>
      </c>
      <c r="C364" s="41"/>
      <c r="D364" s="851">
        <f>D357+D362</f>
        <v>14391015.470000001</v>
      </c>
      <c r="E364" s="851">
        <f t="shared" ref="E364:M364" si="210">E357+E362</f>
        <v>9977816.8899999987</v>
      </c>
      <c r="F364" s="851">
        <f t="shared" si="210"/>
        <v>0</v>
      </c>
      <c r="G364" s="851">
        <f t="shared" si="210"/>
        <v>0</v>
      </c>
      <c r="H364" s="851">
        <f t="shared" si="210"/>
        <v>0</v>
      </c>
      <c r="I364" s="851">
        <f t="shared" si="210"/>
        <v>0</v>
      </c>
      <c r="J364" s="851">
        <f t="shared" si="210"/>
        <v>0</v>
      </c>
      <c r="K364" s="851">
        <f t="shared" si="210"/>
        <v>0</v>
      </c>
      <c r="L364" s="851">
        <f t="shared" si="210"/>
        <v>14391015.470000001</v>
      </c>
      <c r="M364" s="851">
        <f t="shared" si="210"/>
        <v>9977816.8899999987</v>
      </c>
    </row>
    <row r="365" spans="1:13" ht="20.100000000000001" customHeight="1">
      <c r="A365" s="95"/>
      <c r="B365" s="154"/>
      <c r="D365" s="751"/>
      <c r="E365" s="751"/>
      <c r="F365" s="751"/>
      <c r="G365" s="751"/>
      <c r="H365" s="751"/>
      <c r="I365" s="751"/>
      <c r="J365" s="751"/>
      <c r="K365" s="751"/>
      <c r="L365" s="751"/>
      <c r="M365" s="739"/>
    </row>
    <row r="366" spans="1:13" ht="20.100000000000001" customHeight="1">
      <c r="A366" s="95">
        <f>A341+1</f>
        <v>29</v>
      </c>
      <c r="B366" s="101" t="s">
        <v>665</v>
      </c>
      <c r="D366" s="751"/>
      <c r="E366" s="751"/>
      <c r="F366" s="751"/>
      <c r="G366" s="751"/>
      <c r="H366" s="751"/>
      <c r="I366" s="751"/>
      <c r="J366" s="751"/>
      <c r="K366" s="751"/>
      <c r="L366" s="751"/>
      <c r="M366" s="739"/>
    </row>
    <row r="367" spans="1:13" ht="20.100000000000001" customHeight="1">
      <c r="A367" s="95"/>
      <c r="B367" s="31" t="s">
        <v>666</v>
      </c>
      <c r="D367" s="38">
        <f>'NOTES 2'!E374</f>
        <v>4572.75</v>
      </c>
      <c r="E367" s="38">
        <f>'NOTES 2'!F374</f>
        <v>0</v>
      </c>
      <c r="F367" s="751"/>
      <c r="G367" s="751"/>
      <c r="H367" s="751"/>
      <c r="I367" s="751"/>
      <c r="J367" s="751"/>
      <c r="K367" s="751"/>
      <c r="L367" s="751">
        <f t="shared" ref="L367" si="211">D367+F367+H367-J367</f>
        <v>4572.75</v>
      </c>
      <c r="M367" s="751">
        <f t="shared" ref="M367" si="212">E367+G367+I367-K367</f>
        <v>0</v>
      </c>
    </row>
    <row r="368" spans="1:13" ht="20.100000000000001" customHeight="1">
      <c r="A368" s="95"/>
      <c r="B368" s="31" t="s">
        <v>667</v>
      </c>
      <c r="D368" s="38">
        <f>'NOTES 2'!E375</f>
        <v>0</v>
      </c>
      <c r="E368" s="38">
        <f>'NOTES 2'!F375</f>
        <v>0</v>
      </c>
      <c r="F368" s="751"/>
      <c r="G368" s="751"/>
      <c r="H368" s="751"/>
      <c r="I368" s="751"/>
      <c r="J368" s="751"/>
      <c r="K368" s="751"/>
      <c r="L368" s="751">
        <f t="shared" ref="L368" si="213">D368+F368+H368-J368</f>
        <v>0</v>
      </c>
      <c r="M368" s="751">
        <f t="shared" ref="M368" si="214">E368+G368+I368-K368</f>
        <v>0</v>
      </c>
    </row>
    <row r="369" spans="1:13" ht="20.100000000000001" customHeight="1" thickBot="1">
      <c r="A369" s="95"/>
      <c r="B369" s="413" t="s">
        <v>26</v>
      </c>
      <c r="C369" s="41"/>
      <c r="D369" s="851">
        <f t="shared" ref="D369:K369" si="215">SUM(D367:D368)</f>
        <v>4572.75</v>
      </c>
      <c r="E369" s="851">
        <f t="shared" si="215"/>
        <v>0</v>
      </c>
      <c r="F369" s="851">
        <f t="shared" si="215"/>
        <v>0</v>
      </c>
      <c r="G369" s="851">
        <f t="shared" si="215"/>
        <v>0</v>
      </c>
      <c r="H369" s="851">
        <f t="shared" si="215"/>
        <v>0</v>
      </c>
      <c r="I369" s="851">
        <f t="shared" si="215"/>
        <v>0</v>
      </c>
      <c r="J369" s="851">
        <f t="shared" si="215"/>
        <v>0</v>
      </c>
      <c r="K369" s="851">
        <f t="shared" si="215"/>
        <v>0</v>
      </c>
      <c r="L369" s="851">
        <f>SUM(L367:L368)</f>
        <v>4572.75</v>
      </c>
      <c r="M369" s="852">
        <f>SUM(M367:M368)</f>
        <v>0</v>
      </c>
    </row>
    <row r="370" spans="1:13" ht="20.100000000000001" customHeight="1">
      <c r="A370" s="95"/>
      <c r="B370" s="154"/>
      <c r="D370" s="751"/>
      <c r="E370" s="751"/>
      <c r="F370" s="751"/>
      <c r="G370" s="751"/>
      <c r="H370" s="751"/>
      <c r="I370" s="751"/>
      <c r="J370" s="751"/>
      <c r="K370" s="751"/>
      <c r="L370" s="751"/>
      <c r="M370" s="739"/>
    </row>
    <row r="371" spans="1:13" ht="20.100000000000001" customHeight="1">
      <c r="A371" s="95"/>
      <c r="B371" s="154"/>
      <c r="D371" s="751"/>
      <c r="E371" s="751"/>
      <c r="F371" s="751"/>
      <c r="G371" s="751"/>
      <c r="H371" s="751"/>
      <c r="I371" s="751"/>
      <c r="J371" s="751"/>
      <c r="K371" s="751"/>
      <c r="L371" s="751"/>
      <c r="M371" s="739"/>
    </row>
    <row r="372" spans="1:13" ht="20.100000000000001" customHeight="1">
      <c r="A372" s="95"/>
      <c r="B372" s="154" t="s">
        <v>696</v>
      </c>
      <c r="D372" s="751"/>
      <c r="E372" s="751"/>
      <c r="F372" s="751"/>
      <c r="G372" s="751"/>
      <c r="H372" s="751"/>
      <c r="I372" s="751"/>
      <c r="J372" s="751"/>
      <c r="K372" s="751"/>
      <c r="L372" s="751"/>
      <c r="M372" s="739"/>
    </row>
    <row r="373" spans="1:13" ht="20.100000000000001" customHeight="1">
      <c r="A373" s="95"/>
      <c r="B373" s="407" t="s">
        <v>662</v>
      </c>
      <c r="D373" s="751"/>
      <c r="E373" s="751"/>
      <c r="F373" s="751"/>
      <c r="G373" s="751"/>
      <c r="H373" s="751"/>
      <c r="I373" s="751"/>
      <c r="J373" s="751"/>
      <c r="K373" s="751"/>
      <c r="L373" s="751"/>
      <c r="M373" s="751"/>
    </row>
    <row r="374" spans="1:13" ht="20.100000000000001" customHeight="1">
      <c r="A374" s="95"/>
      <c r="B374" s="31" t="s">
        <v>1023</v>
      </c>
      <c r="D374" s="751">
        <f>D331</f>
        <v>0</v>
      </c>
      <c r="E374" s="751">
        <f t="shared" ref="E374:M374" si="216">E331</f>
        <v>0</v>
      </c>
      <c r="F374" s="751">
        <f t="shared" si="216"/>
        <v>0</v>
      </c>
      <c r="G374" s="751">
        <f t="shared" si="216"/>
        <v>0</v>
      </c>
      <c r="H374" s="751">
        <f t="shared" si="216"/>
        <v>0</v>
      </c>
      <c r="I374" s="751">
        <f t="shared" si="216"/>
        <v>0</v>
      </c>
      <c r="J374" s="751">
        <f t="shared" si="216"/>
        <v>0</v>
      </c>
      <c r="K374" s="751">
        <f t="shared" si="216"/>
        <v>0</v>
      </c>
      <c r="L374" s="751">
        <f t="shared" si="216"/>
        <v>0</v>
      </c>
      <c r="M374" s="751">
        <f t="shared" si="216"/>
        <v>0</v>
      </c>
    </row>
    <row r="375" spans="1:13" ht="20.100000000000001" customHeight="1">
      <c r="A375" s="95"/>
      <c r="B375" s="31" t="s">
        <v>1033</v>
      </c>
      <c r="D375" s="751">
        <f>D369</f>
        <v>4572.75</v>
      </c>
      <c r="E375" s="751">
        <f t="shared" ref="E375:M375" si="217">E369</f>
        <v>0</v>
      </c>
      <c r="F375" s="751">
        <f t="shared" si="217"/>
        <v>0</v>
      </c>
      <c r="G375" s="751">
        <f t="shared" si="217"/>
        <v>0</v>
      </c>
      <c r="H375" s="751">
        <f t="shared" si="217"/>
        <v>0</v>
      </c>
      <c r="I375" s="751">
        <f t="shared" si="217"/>
        <v>0</v>
      </c>
      <c r="J375" s="751">
        <f t="shared" si="217"/>
        <v>0</v>
      </c>
      <c r="K375" s="751">
        <f t="shared" si="217"/>
        <v>0</v>
      </c>
      <c r="L375" s="751">
        <f t="shared" si="217"/>
        <v>4572.75</v>
      </c>
      <c r="M375" s="751">
        <f t="shared" si="217"/>
        <v>0</v>
      </c>
    </row>
    <row r="376" spans="1:13" ht="20.100000000000001" customHeight="1">
      <c r="A376" s="95"/>
      <c r="B376" s="154" t="s">
        <v>663</v>
      </c>
      <c r="D376" s="751"/>
      <c r="E376" s="751"/>
      <c r="F376" s="751"/>
      <c r="G376" s="751"/>
      <c r="H376" s="751"/>
      <c r="I376" s="751"/>
      <c r="J376" s="751"/>
      <c r="K376" s="751"/>
      <c r="L376" s="751"/>
      <c r="M376" s="739"/>
    </row>
    <row r="377" spans="1:13" ht="20.100000000000001" customHeight="1">
      <c r="A377" s="95"/>
      <c r="B377" s="31" t="s">
        <v>1024</v>
      </c>
      <c r="D377" s="751">
        <f>D364-D344</f>
        <v>14391015.470000001</v>
      </c>
      <c r="E377" s="751">
        <f t="shared" ref="E377:M377" si="218">E364-E344</f>
        <v>9932180.209999999</v>
      </c>
      <c r="F377" s="751">
        <f t="shared" si="218"/>
        <v>0</v>
      </c>
      <c r="G377" s="751">
        <f t="shared" si="218"/>
        <v>0</v>
      </c>
      <c r="H377" s="751">
        <f t="shared" si="218"/>
        <v>0</v>
      </c>
      <c r="I377" s="751">
        <f t="shared" si="218"/>
        <v>0</v>
      </c>
      <c r="J377" s="751">
        <f t="shared" si="218"/>
        <v>0</v>
      </c>
      <c r="K377" s="751">
        <f t="shared" si="218"/>
        <v>0</v>
      </c>
      <c r="L377" s="751">
        <f t="shared" si="218"/>
        <v>14391015.470000001</v>
      </c>
      <c r="M377" s="751">
        <f t="shared" si="218"/>
        <v>9932180.209999999</v>
      </c>
    </row>
    <row r="378" spans="1:13" ht="20.100000000000001" customHeight="1">
      <c r="A378" s="95"/>
      <c r="B378" s="31" t="s">
        <v>1023</v>
      </c>
      <c r="D378" s="751">
        <f>D339</f>
        <v>1995751.4500000002</v>
      </c>
      <c r="E378" s="751">
        <f t="shared" ref="E378:M378" si="219">E339</f>
        <v>1431440.47</v>
      </c>
      <c r="F378" s="751">
        <f t="shared" si="219"/>
        <v>0</v>
      </c>
      <c r="G378" s="751">
        <f t="shared" si="219"/>
        <v>0</v>
      </c>
      <c r="H378" s="751">
        <f t="shared" si="219"/>
        <v>0</v>
      </c>
      <c r="I378" s="751">
        <f t="shared" si="219"/>
        <v>0</v>
      </c>
      <c r="J378" s="751">
        <f t="shared" si="219"/>
        <v>0</v>
      </c>
      <c r="K378" s="751">
        <f t="shared" si="219"/>
        <v>0</v>
      </c>
      <c r="L378" s="751">
        <f t="shared" si="219"/>
        <v>1394203.04</v>
      </c>
      <c r="M378" s="751">
        <f t="shared" si="219"/>
        <v>885620.46999999986</v>
      </c>
    </row>
    <row r="379" spans="1:13" ht="20.100000000000001" customHeight="1">
      <c r="A379" s="95"/>
      <c r="B379" s="31" t="s">
        <v>1264</v>
      </c>
      <c r="D379" s="751">
        <f>D344</f>
        <v>0</v>
      </c>
      <c r="E379" s="751">
        <f t="shared" ref="E379:M379" si="220">E344</f>
        <v>45636.68</v>
      </c>
      <c r="F379" s="751">
        <f t="shared" si="220"/>
        <v>0</v>
      </c>
      <c r="G379" s="751">
        <f t="shared" si="220"/>
        <v>0</v>
      </c>
      <c r="H379" s="751">
        <f t="shared" si="220"/>
        <v>0</v>
      </c>
      <c r="I379" s="751">
        <f t="shared" si="220"/>
        <v>0</v>
      </c>
      <c r="J379" s="751">
        <f t="shared" si="220"/>
        <v>0</v>
      </c>
      <c r="K379" s="751">
        <f t="shared" si="220"/>
        <v>0</v>
      </c>
      <c r="L379" s="751">
        <f t="shared" si="220"/>
        <v>0</v>
      </c>
      <c r="M379" s="751">
        <f t="shared" si="220"/>
        <v>45636.68</v>
      </c>
    </row>
    <row r="380" spans="1:13" ht="20.100000000000001" customHeight="1" thickBot="1">
      <c r="A380" s="95"/>
      <c r="B380" s="413" t="s">
        <v>26</v>
      </c>
      <c r="C380" s="41"/>
      <c r="D380" s="851">
        <f>SUM(D374:D379)</f>
        <v>16391339.670000002</v>
      </c>
      <c r="E380" s="851">
        <f t="shared" ref="E380:M380" si="221">SUM(E374:E379)</f>
        <v>11409257.359999999</v>
      </c>
      <c r="F380" s="851">
        <f t="shared" si="221"/>
        <v>0</v>
      </c>
      <c r="G380" s="851">
        <f t="shared" si="221"/>
        <v>0</v>
      </c>
      <c r="H380" s="851">
        <f t="shared" si="221"/>
        <v>0</v>
      </c>
      <c r="I380" s="851">
        <f t="shared" si="221"/>
        <v>0</v>
      </c>
      <c r="J380" s="851">
        <f t="shared" si="221"/>
        <v>0</v>
      </c>
      <c r="K380" s="851">
        <f t="shared" si="221"/>
        <v>0</v>
      </c>
      <c r="L380" s="851">
        <f t="shared" si="221"/>
        <v>15789791.260000002</v>
      </c>
      <c r="M380" s="851">
        <f t="shared" si="221"/>
        <v>10863437.359999999</v>
      </c>
    </row>
    <row r="381" spans="1:13" ht="20.100000000000001" customHeight="1">
      <c r="A381" s="95"/>
      <c r="B381" s="154"/>
      <c r="D381" s="751"/>
      <c r="E381" s="751"/>
      <c r="F381" s="751"/>
      <c r="G381" s="751"/>
      <c r="H381" s="751"/>
      <c r="I381" s="751"/>
      <c r="J381" s="751"/>
      <c r="K381" s="751"/>
      <c r="L381" s="751"/>
      <c r="M381" s="739"/>
    </row>
    <row r="382" spans="1:13" ht="20.100000000000001" customHeight="1">
      <c r="A382" s="95">
        <f>A366+1</f>
        <v>30</v>
      </c>
      <c r="B382" s="154" t="s">
        <v>52</v>
      </c>
      <c r="D382" s="751"/>
      <c r="E382" s="751"/>
      <c r="F382" s="751"/>
      <c r="G382" s="751"/>
      <c r="H382" s="751"/>
      <c r="I382" s="751"/>
      <c r="J382" s="751"/>
      <c r="K382" s="751"/>
      <c r="L382" s="751"/>
      <c r="M382" s="739"/>
    </row>
    <row r="383" spans="1:13" ht="20.100000000000001" customHeight="1">
      <c r="A383" s="95"/>
      <c r="B383" s="31" t="s">
        <v>87</v>
      </c>
      <c r="D383" s="38">
        <f>'NOTES 2'!E390</f>
        <v>0</v>
      </c>
      <c r="E383" s="38">
        <f>'NOTES 2'!F390</f>
        <v>0</v>
      </c>
      <c r="F383" s="751"/>
      <c r="G383" s="751"/>
      <c r="H383" s="751"/>
      <c r="I383" s="751"/>
      <c r="J383" s="751"/>
      <c r="K383" s="751"/>
      <c r="L383" s="751">
        <f t="shared" ref="L383" si="222">D383+F383+H383-J383</f>
        <v>0</v>
      </c>
      <c r="M383" s="751">
        <f t="shared" ref="M383" si="223">E383+G383+I383-K383</f>
        <v>0</v>
      </c>
    </row>
    <row r="384" spans="1:13" ht="20.100000000000001" customHeight="1">
      <c r="A384" s="95"/>
      <c r="B384" s="31" t="s">
        <v>88</v>
      </c>
      <c r="D384" s="38">
        <f>'NOTES 2'!E391</f>
        <v>0</v>
      </c>
      <c r="E384" s="38">
        <f>'NOTES 2'!F391</f>
        <v>0</v>
      </c>
      <c r="F384" s="751"/>
      <c r="G384" s="751"/>
      <c r="H384" s="751"/>
      <c r="I384" s="751"/>
      <c r="J384" s="751"/>
      <c r="K384" s="751"/>
      <c r="L384" s="751">
        <f t="shared" ref="L384" si="224">D384+F384+H384-J384</f>
        <v>0</v>
      </c>
      <c r="M384" s="751">
        <f t="shared" ref="M384" si="225">E384+G384+I384-K384</f>
        <v>0</v>
      </c>
    </row>
    <row r="385" spans="1:13" ht="20.100000000000001" customHeight="1" thickBot="1">
      <c r="A385" s="95"/>
      <c r="B385" s="413" t="s">
        <v>26</v>
      </c>
      <c r="C385" s="41"/>
      <c r="D385" s="851">
        <f t="shared" ref="D385:K385" si="226">SUM(D383:D384)</f>
        <v>0</v>
      </c>
      <c r="E385" s="851">
        <f t="shared" si="226"/>
        <v>0</v>
      </c>
      <c r="F385" s="851">
        <f t="shared" si="226"/>
        <v>0</v>
      </c>
      <c r="G385" s="851">
        <f t="shared" si="226"/>
        <v>0</v>
      </c>
      <c r="H385" s="851">
        <f t="shared" si="226"/>
        <v>0</v>
      </c>
      <c r="I385" s="851">
        <f t="shared" si="226"/>
        <v>0</v>
      </c>
      <c r="J385" s="851">
        <f t="shared" si="226"/>
        <v>0</v>
      </c>
      <c r="K385" s="851">
        <f t="shared" si="226"/>
        <v>0</v>
      </c>
      <c r="L385" s="851">
        <f>SUM(L383:L384)</f>
        <v>0</v>
      </c>
      <c r="M385" s="852">
        <f>SUM(M383:M384)</f>
        <v>0</v>
      </c>
    </row>
    <row r="386" spans="1:13">
      <c r="A386" s="95"/>
      <c r="B386" s="154"/>
      <c r="D386" s="751"/>
      <c r="E386" s="751"/>
      <c r="F386" s="751"/>
      <c r="G386" s="751"/>
      <c r="H386" s="751"/>
      <c r="I386" s="751"/>
      <c r="J386" s="751"/>
      <c r="K386" s="751"/>
      <c r="L386" s="751"/>
      <c r="M386" s="739"/>
    </row>
    <row r="387" spans="1:13">
      <c r="A387" s="95"/>
      <c r="B387" s="406"/>
      <c r="D387" s="751"/>
      <c r="E387" s="751"/>
      <c r="F387" s="751"/>
      <c r="G387" s="751"/>
      <c r="H387" s="751"/>
      <c r="I387" s="751"/>
      <c r="J387" s="751"/>
      <c r="K387" s="751"/>
      <c r="L387" s="751"/>
      <c r="M387" s="739"/>
    </row>
    <row r="388" spans="1:13">
      <c r="A388" s="95">
        <f>A382+1</f>
        <v>31</v>
      </c>
      <c r="B388" s="154" t="s">
        <v>151</v>
      </c>
      <c r="D388" s="751"/>
      <c r="E388" s="751"/>
      <c r="F388" s="751"/>
      <c r="G388" s="751"/>
      <c r="H388" s="751"/>
      <c r="I388" s="751"/>
      <c r="J388" s="751"/>
      <c r="K388" s="751"/>
      <c r="L388" s="751"/>
      <c r="M388" s="739"/>
    </row>
    <row r="389" spans="1:13">
      <c r="A389" s="95"/>
      <c r="B389" s="31" t="s">
        <v>72</v>
      </c>
      <c r="D389" s="38">
        <f>'NOTES 2'!E396</f>
        <v>0</v>
      </c>
      <c r="E389" s="38">
        <f>'NOTES 2'!F396</f>
        <v>0</v>
      </c>
      <c r="F389" s="751"/>
      <c r="G389" s="751"/>
      <c r="H389" s="751"/>
      <c r="I389" s="751"/>
      <c r="J389" s="751"/>
      <c r="K389" s="751"/>
      <c r="L389" s="751">
        <f t="shared" ref="L389" si="227">D389+F389+H389-J389</f>
        <v>0</v>
      </c>
      <c r="M389" s="751">
        <f t="shared" ref="M389" si="228">E389+G389+I389-K389</f>
        <v>0</v>
      </c>
    </row>
    <row r="390" spans="1:13" ht="14.4" thickBot="1">
      <c r="A390" s="95"/>
      <c r="B390" s="677" t="s">
        <v>26</v>
      </c>
      <c r="C390" s="41"/>
      <c r="D390" s="851">
        <f t="shared" ref="D390:K390" si="229">SUM(D389)</f>
        <v>0</v>
      </c>
      <c r="E390" s="851">
        <f t="shared" si="229"/>
        <v>0</v>
      </c>
      <c r="F390" s="851">
        <f t="shared" si="229"/>
        <v>0</v>
      </c>
      <c r="G390" s="851">
        <f t="shared" si="229"/>
        <v>0</v>
      </c>
      <c r="H390" s="851">
        <f t="shared" si="229"/>
        <v>0</v>
      </c>
      <c r="I390" s="851">
        <f t="shared" si="229"/>
        <v>0</v>
      </c>
      <c r="J390" s="851">
        <f t="shared" si="229"/>
        <v>0</v>
      </c>
      <c r="K390" s="851">
        <f t="shared" si="229"/>
        <v>0</v>
      </c>
      <c r="L390" s="851">
        <f>SUM(L389)</f>
        <v>0</v>
      </c>
      <c r="M390" s="852">
        <f>SUM(M389)</f>
        <v>0</v>
      </c>
    </row>
    <row r="391" spans="1:13">
      <c r="A391" s="95"/>
      <c r="B391" s="154"/>
      <c r="D391" s="751"/>
      <c r="E391" s="751"/>
      <c r="F391" s="751"/>
      <c r="G391" s="751"/>
      <c r="H391" s="751"/>
      <c r="I391" s="751"/>
      <c r="J391" s="751"/>
      <c r="K391" s="751"/>
      <c r="L391" s="751"/>
      <c r="M391" s="739"/>
    </row>
    <row r="392" spans="1:13">
      <c r="A392" s="95">
        <f>A388+1</f>
        <v>32</v>
      </c>
      <c r="B392" s="154" t="s">
        <v>737</v>
      </c>
      <c r="D392" s="751"/>
      <c r="E392" s="751"/>
      <c r="F392" s="751"/>
      <c r="G392" s="751"/>
      <c r="H392" s="751"/>
      <c r="I392" s="751"/>
      <c r="J392" s="751"/>
      <c r="K392" s="751"/>
      <c r="L392" s="751"/>
      <c r="M392" s="739"/>
    </row>
    <row r="393" spans="1:13">
      <c r="A393" s="95"/>
      <c r="B393" s="427" t="s">
        <v>145</v>
      </c>
      <c r="D393" s="38">
        <f>'NOTES 2'!E400</f>
        <v>0</v>
      </c>
      <c r="E393" s="38">
        <f>'NOTES 2'!F400</f>
        <v>0</v>
      </c>
      <c r="F393" s="751"/>
      <c r="G393" s="751"/>
      <c r="H393" s="751"/>
      <c r="I393" s="751"/>
      <c r="J393" s="751"/>
      <c r="K393" s="751"/>
      <c r="L393" s="751">
        <f t="shared" ref="L393" si="230">D393+F393+H393-J393</f>
        <v>0</v>
      </c>
      <c r="M393" s="751">
        <f t="shared" ref="M393" si="231">E393+G393+I393-K393</f>
        <v>0</v>
      </c>
    </row>
    <row r="394" spans="1:13">
      <c r="A394" s="95"/>
      <c r="B394" s="427" t="s">
        <v>147</v>
      </c>
      <c r="D394" s="38">
        <f>'NOTES 2'!E401</f>
        <v>0</v>
      </c>
      <c r="E394" s="38">
        <f>'NOTES 2'!F401</f>
        <v>0</v>
      </c>
      <c r="F394" s="751"/>
      <c r="G394" s="751"/>
      <c r="H394" s="751"/>
      <c r="I394" s="751"/>
      <c r="J394" s="751"/>
      <c r="K394" s="751"/>
      <c r="L394" s="751">
        <f t="shared" ref="L394:L395" si="232">D394+F394+H394-J394</f>
        <v>0</v>
      </c>
      <c r="M394" s="751">
        <f t="shared" ref="M394:M395" si="233">E394+G394+I394-K394</f>
        <v>0</v>
      </c>
    </row>
    <row r="395" spans="1:13">
      <c r="A395" s="95"/>
      <c r="B395" s="427" t="s">
        <v>146</v>
      </c>
      <c r="D395" s="38">
        <f>'NOTES 2'!E402</f>
        <v>0</v>
      </c>
      <c r="E395" s="38">
        <f>'NOTES 2'!F402</f>
        <v>0</v>
      </c>
      <c r="F395" s="751"/>
      <c r="G395" s="751"/>
      <c r="H395" s="751"/>
      <c r="I395" s="751"/>
      <c r="J395" s="751"/>
      <c r="K395" s="751"/>
      <c r="L395" s="751">
        <f t="shared" si="232"/>
        <v>0</v>
      </c>
      <c r="M395" s="751">
        <f t="shared" si="233"/>
        <v>0</v>
      </c>
    </row>
    <row r="396" spans="1:13" ht="14.4" thickBot="1">
      <c r="A396" s="95"/>
      <c r="B396" s="677" t="s">
        <v>26</v>
      </c>
      <c r="C396" s="41"/>
      <c r="D396" s="851">
        <f t="shared" ref="D396:K396" si="234">SUM(D393:D395)</f>
        <v>0</v>
      </c>
      <c r="E396" s="851">
        <f t="shared" si="234"/>
        <v>0</v>
      </c>
      <c r="F396" s="851">
        <f t="shared" si="234"/>
        <v>0</v>
      </c>
      <c r="G396" s="851">
        <f t="shared" si="234"/>
        <v>0</v>
      </c>
      <c r="H396" s="851">
        <f t="shared" si="234"/>
        <v>0</v>
      </c>
      <c r="I396" s="851">
        <f t="shared" si="234"/>
        <v>0</v>
      </c>
      <c r="J396" s="851">
        <f t="shared" si="234"/>
        <v>0</v>
      </c>
      <c r="K396" s="851">
        <f t="shared" si="234"/>
        <v>0</v>
      </c>
      <c r="L396" s="851">
        <f>SUM(L393:L395)</f>
        <v>0</v>
      </c>
      <c r="M396" s="852">
        <f>SUM(M393:M395)</f>
        <v>0</v>
      </c>
    </row>
    <row r="397" spans="1:13">
      <c r="A397" s="95"/>
      <c r="B397" s="154"/>
      <c r="D397" s="751"/>
      <c r="E397" s="751"/>
      <c r="F397" s="751"/>
      <c r="G397" s="751"/>
      <c r="H397" s="751"/>
      <c r="I397" s="751"/>
      <c r="J397" s="751"/>
      <c r="K397" s="751"/>
      <c r="L397" s="751"/>
      <c r="M397" s="739"/>
    </row>
    <row r="398" spans="1:13">
      <c r="A398" s="95">
        <f>A392+1</f>
        <v>33</v>
      </c>
      <c r="B398" s="154" t="s">
        <v>734</v>
      </c>
      <c r="D398" s="751"/>
      <c r="E398" s="751"/>
      <c r="F398" s="751"/>
      <c r="G398" s="751"/>
      <c r="H398" s="751"/>
      <c r="I398" s="751"/>
      <c r="J398" s="751"/>
      <c r="K398" s="751"/>
      <c r="L398" s="751"/>
      <c r="M398" s="739"/>
    </row>
    <row r="399" spans="1:13">
      <c r="A399" s="95"/>
      <c r="B399" s="31" t="s">
        <v>652</v>
      </c>
      <c r="D399" s="38">
        <f>'NOTES 2'!E406</f>
        <v>0</v>
      </c>
      <c r="E399" s="38">
        <f>'NOTES 2'!F406</f>
        <v>0</v>
      </c>
      <c r="F399" s="751"/>
      <c r="G399" s="751"/>
      <c r="H399" s="751"/>
      <c r="I399" s="751"/>
      <c r="J399" s="751"/>
      <c r="K399" s="751"/>
      <c r="L399" s="751">
        <f t="shared" ref="L399" si="235">D399+F399+H399-J399</f>
        <v>0</v>
      </c>
      <c r="M399" s="751">
        <f t="shared" ref="M399" si="236">E399+G399+I399-K399</f>
        <v>0</v>
      </c>
    </row>
    <row r="400" spans="1:13">
      <c r="A400" s="95"/>
      <c r="B400" s="31" t="s">
        <v>651</v>
      </c>
      <c r="D400" s="38">
        <f>'NOTES 2'!E407</f>
        <v>0</v>
      </c>
      <c r="E400" s="38">
        <f>'NOTES 2'!F407</f>
        <v>0</v>
      </c>
      <c r="F400" s="751"/>
      <c r="G400" s="751"/>
      <c r="H400" s="751"/>
      <c r="I400" s="751"/>
      <c r="J400" s="751"/>
      <c r="K400" s="751"/>
      <c r="L400" s="751">
        <f t="shared" ref="L400" si="237">D400+F400+H400-J400</f>
        <v>0</v>
      </c>
      <c r="M400" s="751">
        <f t="shared" ref="M400" si="238">E400+G400+I400-K400</f>
        <v>0</v>
      </c>
    </row>
    <row r="401" spans="1:13" ht="14.4" thickBot="1">
      <c r="A401" s="95"/>
      <c r="B401" s="677" t="s">
        <v>26</v>
      </c>
      <c r="C401" s="41"/>
      <c r="D401" s="851">
        <f t="shared" ref="D401:K401" si="239">SUM(D399:D400)</f>
        <v>0</v>
      </c>
      <c r="E401" s="851">
        <f t="shared" si="239"/>
        <v>0</v>
      </c>
      <c r="F401" s="851">
        <f t="shared" si="239"/>
        <v>0</v>
      </c>
      <c r="G401" s="851">
        <f t="shared" si="239"/>
        <v>0</v>
      </c>
      <c r="H401" s="851">
        <f t="shared" si="239"/>
        <v>0</v>
      </c>
      <c r="I401" s="851">
        <f t="shared" si="239"/>
        <v>0</v>
      </c>
      <c r="J401" s="851">
        <f t="shared" si="239"/>
        <v>0</v>
      </c>
      <c r="K401" s="851">
        <f t="shared" si="239"/>
        <v>0</v>
      </c>
      <c r="L401" s="851">
        <f>SUM(L399:L400)</f>
        <v>0</v>
      </c>
      <c r="M401" s="852">
        <f>SUM(M399:M400)</f>
        <v>0</v>
      </c>
    </row>
    <row r="402" spans="1:13">
      <c r="A402" s="95"/>
      <c r="B402" s="406"/>
      <c r="D402" s="751"/>
      <c r="E402" s="751"/>
      <c r="F402" s="751"/>
      <c r="G402" s="751"/>
      <c r="H402" s="751"/>
      <c r="I402" s="751"/>
      <c r="J402" s="751"/>
      <c r="K402" s="751"/>
      <c r="L402" s="751"/>
      <c r="M402" s="739"/>
    </row>
    <row r="403" spans="1:13">
      <c r="A403" s="95">
        <f>A398+1</f>
        <v>34</v>
      </c>
      <c r="B403" s="154" t="s">
        <v>1119</v>
      </c>
      <c r="D403" s="751"/>
      <c r="E403" s="751"/>
      <c r="F403" s="751"/>
      <c r="G403" s="751"/>
      <c r="H403" s="751"/>
      <c r="I403" s="751"/>
      <c r="J403" s="751"/>
      <c r="K403" s="751"/>
      <c r="L403" s="751"/>
      <c r="M403" s="739"/>
    </row>
    <row r="404" spans="1:13">
      <c r="A404" s="95"/>
      <c r="B404" s="407" t="s">
        <v>1120</v>
      </c>
      <c r="D404" s="38">
        <f>'NOTES 2'!E411</f>
        <v>0</v>
      </c>
      <c r="E404" s="38">
        <f>'NOTES 2'!F411</f>
        <v>0</v>
      </c>
      <c r="F404" s="751"/>
      <c r="G404" s="751"/>
      <c r="H404" s="751"/>
      <c r="I404" s="751"/>
      <c r="J404" s="751"/>
      <c r="K404" s="751"/>
      <c r="L404" s="751">
        <f t="shared" ref="L404" si="240">D404+F404+H404-J404</f>
        <v>0</v>
      </c>
      <c r="M404" s="751">
        <f t="shared" ref="M404" si="241">E404+G404+I404-K404</f>
        <v>0</v>
      </c>
    </row>
    <row r="405" spans="1:13">
      <c r="A405" s="95"/>
      <c r="B405" s="406"/>
      <c r="D405" s="38">
        <f>'NOTES 2'!E412</f>
        <v>8496886.1300000008</v>
      </c>
      <c r="E405" s="38">
        <f>'NOTES 2'!F412</f>
        <v>108800</v>
      </c>
      <c r="F405" s="751"/>
      <c r="G405" s="751"/>
      <c r="H405" s="751"/>
      <c r="I405" s="751"/>
      <c r="J405" s="751"/>
      <c r="K405" s="751"/>
      <c r="L405" s="751">
        <f t="shared" ref="L405" si="242">D405+F405+H405-J405</f>
        <v>8496886.1300000008</v>
      </c>
      <c r="M405" s="751">
        <f t="shared" ref="M405" si="243">E405+G405+I405-K405</f>
        <v>108800</v>
      </c>
    </row>
    <row r="406" spans="1:13" ht="14.4" thickBot="1">
      <c r="A406" s="95"/>
      <c r="B406" s="413" t="s">
        <v>26</v>
      </c>
      <c r="C406" s="41"/>
      <c r="D406" s="851">
        <f t="shared" ref="D406:K406" si="244">SUM(D404:D405)</f>
        <v>8496886.1300000008</v>
      </c>
      <c r="E406" s="851">
        <f t="shared" si="244"/>
        <v>108800</v>
      </c>
      <c r="F406" s="851">
        <f t="shared" si="244"/>
        <v>0</v>
      </c>
      <c r="G406" s="851">
        <f t="shared" si="244"/>
        <v>0</v>
      </c>
      <c r="H406" s="851">
        <f t="shared" si="244"/>
        <v>0</v>
      </c>
      <c r="I406" s="851">
        <f t="shared" si="244"/>
        <v>0</v>
      </c>
      <c r="J406" s="851">
        <f t="shared" si="244"/>
        <v>0</v>
      </c>
      <c r="K406" s="851">
        <f t="shared" si="244"/>
        <v>0</v>
      </c>
      <c r="L406" s="851">
        <f>SUM(L404:L405)</f>
        <v>8496886.1300000008</v>
      </c>
      <c r="M406" s="852">
        <f>SUM(M404:M405)</f>
        <v>108800</v>
      </c>
    </row>
    <row r="407" spans="1:13">
      <c r="A407" s="95"/>
      <c r="B407" s="406"/>
      <c r="D407" s="751"/>
      <c r="E407" s="751"/>
      <c r="F407" s="751"/>
      <c r="G407" s="751"/>
      <c r="H407" s="751"/>
      <c r="I407" s="751"/>
      <c r="J407" s="751"/>
      <c r="K407" s="751"/>
      <c r="L407" s="751"/>
      <c r="M407" s="739"/>
    </row>
    <row r="408" spans="1:13">
      <c r="A408" s="95">
        <f>A403+1</f>
        <v>35</v>
      </c>
      <c r="B408" s="154" t="s">
        <v>691</v>
      </c>
      <c r="D408" s="751"/>
      <c r="E408" s="751"/>
      <c r="F408" s="751"/>
      <c r="G408" s="751"/>
      <c r="H408" s="751"/>
      <c r="I408" s="751"/>
      <c r="J408" s="751"/>
      <c r="K408" s="751"/>
      <c r="L408" s="751"/>
      <c r="M408" s="739"/>
    </row>
    <row r="409" spans="1:13">
      <c r="A409" s="95"/>
      <c r="B409" s="31" t="s">
        <v>60</v>
      </c>
      <c r="D409" s="38">
        <f>'NOTES 2'!E417</f>
        <v>8050704.4299999997</v>
      </c>
      <c r="E409" s="38">
        <f>'NOTES 2'!F417</f>
        <v>6709132.1799999997</v>
      </c>
      <c r="F409" s="751"/>
      <c r="G409" s="751"/>
      <c r="H409" s="751"/>
      <c r="I409" s="751"/>
      <c r="J409" s="751"/>
      <c r="K409" s="751"/>
      <c r="L409" s="751">
        <f t="shared" ref="L409" si="245">D409+F409+H409-J409</f>
        <v>8050704.4299999997</v>
      </c>
      <c r="M409" s="751">
        <f t="shared" ref="M409" si="246">E409+G409+I409-K409</f>
        <v>6709132.1799999997</v>
      </c>
    </row>
    <row r="410" spans="1:13">
      <c r="A410" s="95"/>
      <c r="B410" s="31" t="s">
        <v>61</v>
      </c>
      <c r="D410" s="38">
        <f>'NOTES 2'!E418</f>
        <v>133771.89000000001</v>
      </c>
      <c r="E410" s="38">
        <f>'NOTES 2'!F418</f>
        <v>69989.08</v>
      </c>
      <c r="F410" s="751"/>
      <c r="G410" s="751"/>
      <c r="H410" s="751"/>
      <c r="I410" s="751"/>
      <c r="J410" s="751"/>
      <c r="K410" s="751"/>
      <c r="L410" s="751">
        <f t="shared" ref="L410:L415" si="247">D410+F410+H410-J410</f>
        <v>133771.89000000001</v>
      </c>
      <c r="M410" s="751">
        <f t="shared" ref="M410:M415" si="248">E410+G410+I410-K410</f>
        <v>69989.08</v>
      </c>
    </row>
    <row r="411" spans="1:13">
      <c r="A411" s="95"/>
      <c r="B411" s="31" t="s">
        <v>62</v>
      </c>
      <c r="D411" s="38">
        <f>'NOTES 2'!E419</f>
        <v>10929.6</v>
      </c>
      <c r="E411" s="38">
        <f>'NOTES 2'!F419</f>
        <v>119800.68</v>
      </c>
      <c r="F411" s="751"/>
      <c r="G411" s="751"/>
      <c r="H411" s="751"/>
      <c r="I411" s="751"/>
      <c r="J411" s="751"/>
      <c r="K411" s="751"/>
      <c r="L411" s="751">
        <f t="shared" si="247"/>
        <v>10929.6</v>
      </c>
      <c r="M411" s="751">
        <f t="shared" si="248"/>
        <v>119800.68</v>
      </c>
    </row>
    <row r="412" spans="1:13">
      <c r="A412" s="95"/>
      <c r="B412" s="31" t="s">
        <v>152</v>
      </c>
      <c r="D412" s="38">
        <f>'NOTES 2'!E420</f>
        <v>2268.2399999999998</v>
      </c>
      <c r="E412" s="38">
        <f>'NOTES 2'!F420</f>
        <v>27137.72</v>
      </c>
      <c r="F412" s="751"/>
      <c r="G412" s="751"/>
      <c r="H412" s="751"/>
      <c r="I412" s="751"/>
      <c r="J412" s="751"/>
      <c r="K412" s="751"/>
      <c r="L412" s="751">
        <f t="shared" si="247"/>
        <v>2268.2399999999998</v>
      </c>
      <c r="M412" s="751">
        <f t="shared" si="248"/>
        <v>27137.72</v>
      </c>
    </row>
    <row r="413" spans="1:13">
      <c r="A413" s="95"/>
      <c r="B413" s="31" t="s">
        <v>36</v>
      </c>
      <c r="D413" s="38">
        <f>'NOTES 2'!E421</f>
        <v>0</v>
      </c>
      <c r="E413" s="38">
        <f>'NOTES 2'!F421</f>
        <v>0</v>
      </c>
      <c r="F413" s="751"/>
      <c r="G413" s="751"/>
      <c r="H413" s="751"/>
      <c r="I413" s="751"/>
      <c r="J413" s="751"/>
      <c r="K413" s="751"/>
      <c r="L413" s="751">
        <f t="shared" si="247"/>
        <v>0</v>
      </c>
      <c r="M413" s="751">
        <f t="shared" si="248"/>
        <v>0</v>
      </c>
    </row>
    <row r="414" spans="1:13">
      <c r="A414" s="95"/>
      <c r="B414" s="31" t="s">
        <v>37</v>
      </c>
      <c r="D414" s="38">
        <f>'NOTES 2'!E422</f>
        <v>0</v>
      </c>
      <c r="E414" s="38">
        <f>'NOTES 2'!F422</f>
        <v>0</v>
      </c>
      <c r="F414" s="751"/>
      <c r="G414" s="751"/>
      <c r="H414" s="751"/>
      <c r="I414" s="751"/>
      <c r="J414" s="751"/>
      <c r="K414" s="751"/>
      <c r="L414" s="751">
        <f t="shared" si="247"/>
        <v>0</v>
      </c>
      <c r="M414" s="751">
        <f t="shared" si="248"/>
        <v>0</v>
      </c>
    </row>
    <row r="415" spans="1:13">
      <c r="A415" s="95"/>
      <c r="B415" s="31" t="s">
        <v>64</v>
      </c>
      <c r="D415" s="38">
        <f>'NOTES 2'!E423</f>
        <v>0</v>
      </c>
      <c r="E415" s="38">
        <f>'NOTES 2'!F423</f>
        <v>0</v>
      </c>
      <c r="F415" s="751"/>
      <c r="G415" s="751"/>
      <c r="H415" s="751"/>
      <c r="I415" s="751"/>
      <c r="J415" s="751"/>
      <c r="K415" s="751"/>
      <c r="L415" s="751">
        <f t="shared" si="247"/>
        <v>0</v>
      </c>
      <c r="M415" s="751">
        <f t="shared" si="248"/>
        <v>0</v>
      </c>
    </row>
    <row r="416" spans="1:13" ht="14.4" thickBot="1">
      <c r="A416" s="95"/>
      <c r="B416" s="677" t="s">
        <v>63</v>
      </c>
      <c r="C416" s="41"/>
      <c r="D416" s="851">
        <f t="shared" ref="D416:K416" si="249">SUM(D409:D415)</f>
        <v>8197674.1599999992</v>
      </c>
      <c r="E416" s="851">
        <f t="shared" si="249"/>
        <v>6926059.6599999992</v>
      </c>
      <c r="F416" s="851">
        <f t="shared" si="249"/>
        <v>0</v>
      </c>
      <c r="G416" s="851">
        <f t="shared" si="249"/>
        <v>0</v>
      </c>
      <c r="H416" s="851">
        <f t="shared" si="249"/>
        <v>0</v>
      </c>
      <c r="I416" s="851">
        <f t="shared" si="249"/>
        <v>0</v>
      </c>
      <c r="J416" s="851">
        <f t="shared" si="249"/>
        <v>0</v>
      </c>
      <c r="K416" s="851">
        <f t="shared" si="249"/>
        <v>0</v>
      </c>
      <c r="L416" s="851">
        <f>SUM(L409:L415)</f>
        <v>8197674.1599999992</v>
      </c>
      <c r="M416" s="852">
        <f>SUM(M409:M415)</f>
        <v>6926059.6599999992</v>
      </c>
    </row>
    <row r="417" spans="1:13">
      <c r="A417" s="95"/>
      <c r="B417" s="154"/>
      <c r="D417" s="751"/>
      <c r="E417" s="751"/>
      <c r="F417" s="751"/>
      <c r="G417" s="751"/>
      <c r="H417" s="751"/>
      <c r="I417" s="751"/>
      <c r="J417" s="751"/>
      <c r="K417" s="751"/>
      <c r="L417" s="751"/>
      <c r="M417" s="739"/>
    </row>
    <row r="418" spans="1:13">
      <c r="A418" s="95"/>
      <c r="B418" s="406"/>
      <c r="D418" s="751"/>
      <c r="E418" s="751"/>
      <c r="F418" s="751"/>
      <c r="G418" s="751"/>
      <c r="H418" s="751"/>
      <c r="I418" s="751"/>
      <c r="J418" s="751"/>
      <c r="K418" s="751"/>
      <c r="L418" s="751"/>
      <c r="M418" s="739"/>
    </row>
    <row r="419" spans="1:13">
      <c r="A419" s="95">
        <f>A408+1</f>
        <v>36</v>
      </c>
      <c r="B419" s="154" t="s">
        <v>690</v>
      </c>
      <c r="D419" s="751"/>
      <c r="E419" s="751"/>
      <c r="F419" s="751"/>
      <c r="G419" s="751"/>
      <c r="H419" s="751"/>
      <c r="I419" s="751"/>
      <c r="J419" s="751"/>
      <c r="K419" s="751"/>
      <c r="L419" s="751"/>
      <c r="M419" s="739"/>
    </row>
    <row r="420" spans="1:13">
      <c r="A420" s="95"/>
      <c r="B420" s="31" t="s">
        <v>93</v>
      </c>
      <c r="D420" s="38">
        <f>'NOTES 2'!E428</f>
        <v>140585.01</v>
      </c>
      <c r="E420" s="38">
        <f>'NOTES 2'!F428</f>
        <v>312215.26</v>
      </c>
      <c r="F420" s="751"/>
      <c r="G420" s="751"/>
      <c r="H420" s="751"/>
      <c r="I420" s="751"/>
      <c r="J420" s="751"/>
      <c r="K420" s="751"/>
      <c r="L420" s="751">
        <f t="shared" ref="L420" si="250">D420+F420+H420-J420</f>
        <v>140585.01</v>
      </c>
      <c r="M420" s="751">
        <f t="shared" ref="M420" si="251">E420+G420+I420-K420</f>
        <v>312215.26</v>
      </c>
    </row>
    <row r="421" spans="1:13">
      <c r="A421" s="95"/>
      <c r="B421" s="31" t="s">
        <v>65</v>
      </c>
      <c r="D421" s="38">
        <f>'NOTES 2'!E429</f>
        <v>115020.96</v>
      </c>
      <c r="E421" s="38">
        <f>'NOTES 2'!F429</f>
        <v>164694.44</v>
      </c>
      <c r="F421" s="751"/>
      <c r="G421" s="751"/>
      <c r="H421" s="751"/>
      <c r="I421" s="751"/>
      <c r="J421" s="751"/>
      <c r="K421" s="751"/>
      <c r="L421" s="751">
        <f t="shared" ref="L421:L431" si="252">D421+F421+H421-J421</f>
        <v>115020.96</v>
      </c>
      <c r="M421" s="751">
        <f t="shared" ref="M421:M431" si="253">E421+G421+I421-K421</f>
        <v>164694.44</v>
      </c>
    </row>
    <row r="422" spans="1:13">
      <c r="A422" s="95"/>
      <c r="B422" s="31" t="s">
        <v>66</v>
      </c>
      <c r="D422" s="38">
        <f>'NOTES 2'!E430</f>
        <v>358389.27</v>
      </c>
      <c r="E422" s="38">
        <f>'NOTES 2'!F430</f>
        <v>20435.71</v>
      </c>
      <c r="F422" s="751"/>
      <c r="G422" s="751"/>
      <c r="H422" s="751"/>
      <c r="I422" s="751"/>
      <c r="J422" s="751"/>
      <c r="K422" s="751"/>
      <c r="L422" s="751">
        <f t="shared" si="252"/>
        <v>358389.27</v>
      </c>
      <c r="M422" s="751">
        <f t="shared" si="253"/>
        <v>20435.71</v>
      </c>
    </row>
    <row r="423" spans="1:13">
      <c r="A423" s="95"/>
      <c r="B423" s="31" t="s">
        <v>670</v>
      </c>
      <c r="D423" s="38">
        <f>'NOTES 2'!E431</f>
        <v>0</v>
      </c>
      <c r="E423" s="38">
        <f>'NOTES 2'!F431</f>
        <v>378947.5</v>
      </c>
      <c r="F423" s="751"/>
      <c r="G423" s="751"/>
      <c r="H423" s="751"/>
      <c r="I423" s="751"/>
      <c r="J423" s="751"/>
      <c r="K423" s="751"/>
      <c r="L423" s="751">
        <f t="shared" si="252"/>
        <v>0</v>
      </c>
      <c r="M423" s="751">
        <f t="shared" si="253"/>
        <v>378947.5</v>
      </c>
    </row>
    <row r="424" spans="1:13">
      <c r="A424" s="95"/>
      <c r="B424" s="31" t="s">
        <v>67</v>
      </c>
      <c r="D424" s="38">
        <f>'NOTES 2'!E432</f>
        <v>558081.02</v>
      </c>
      <c r="E424" s="38">
        <f>'NOTES 2'!F432</f>
        <v>348201.79</v>
      </c>
      <c r="F424" s="751"/>
      <c r="G424" s="751"/>
      <c r="H424" s="751"/>
      <c r="I424" s="751"/>
      <c r="J424" s="751"/>
      <c r="K424" s="751"/>
      <c r="L424" s="751">
        <f t="shared" si="252"/>
        <v>558081.02</v>
      </c>
      <c r="M424" s="751">
        <f t="shared" si="253"/>
        <v>348201.79</v>
      </c>
    </row>
    <row r="425" spans="1:13">
      <c r="A425" s="95"/>
      <c r="B425" s="31" t="s">
        <v>68</v>
      </c>
      <c r="D425" s="38">
        <f>'NOTES 2'!E433</f>
        <v>34790.9</v>
      </c>
      <c r="E425" s="38">
        <f>'NOTES 2'!F433</f>
        <v>304806.68</v>
      </c>
      <c r="F425" s="751"/>
      <c r="G425" s="751"/>
      <c r="H425" s="751"/>
      <c r="I425" s="751"/>
      <c r="J425" s="751"/>
      <c r="K425" s="751"/>
      <c r="L425" s="751">
        <f t="shared" si="252"/>
        <v>34790.9</v>
      </c>
      <c r="M425" s="751">
        <f t="shared" si="253"/>
        <v>304806.68</v>
      </c>
    </row>
    <row r="426" spans="1:13">
      <c r="A426" s="95"/>
      <c r="B426" s="31" t="s">
        <v>157</v>
      </c>
      <c r="D426" s="38">
        <f>'NOTES 2'!E434</f>
        <v>962676.95</v>
      </c>
      <c r="E426" s="38">
        <f>'NOTES 2'!F434</f>
        <v>396397.58</v>
      </c>
      <c r="F426" s="751"/>
      <c r="G426" s="751"/>
      <c r="H426" s="751"/>
      <c r="I426" s="751"/>
      <c r="J426" s="751"/>
      <c r="K426" s="751"/>
      <c r="L426" s="751">
        <f t="shared" si="252"/>
        <v>962676.95</v>
      </c>
      <c r="M426" s="751">
        <f t="shared" si="253"/>
        <v>396397.58</v>
      </c>
    </row>
    <row r="427" spans="1:13">
      <c r="A427" s="95"/>
      <c r="B427" s="31" t="s">
        <v>69</v>
      </c>
      <c r="D427" s="38">
        <f>'NOTES 2'!E435</f>
        <v>146446.99</v>
      </c>
      <c r="E427" s="38">
        <f>'NOTES 2'!F435</f>
        <v>71531.58</v>
      </c>
      <c r="F427" s="751"/>
      <c r="G427" s="751"/>
      <c r="H427" s="751"/>
      <c r="I427" s="751"/>
      <c r="J427" s="751"/>
      <c r="K427" s="751"/>
      <c r="L427" s="751">
        <f t="shared" si="252"/>
        <v>146446.99</v>
      </c>
      <c r="M427" s="751">
        <f t="shared" si="253"/>
        <v>71531.58</v>
      </c>
    </row>
    <row r="428" spans="1:13">
      <c r="A428" s="95"/>
      <c r="B428" s="31" t="s">
        <v>70</v>
      </c>
      <c r="D428" s="38">
        <f>'NOTES 2'!E436</f>
        <v>210963.9</v>
      </c>
      <c r="E428" s="38">
        <f>'NOTES 2'!F436</f>
        <v>416128.35</v>
      </c>
      <c r="F428" s="751"/>
      <c r="G428" s="751"/>
      <c r="H428" s="751"/>
      <c r="I428" s="751"/>
      <c r="J428" s="751"/>
      <c r="K428" s="751"/>
      <c r="L428" s="751">
        <f t="shared" si="252"/>
        <v>210963.9</v>
      </c>
      <c r="M428" s="751">
        <f t="shared" si="253"/>
        <v>416128.35</v>
      </c>
    </row>
    <row r="429" spans="1:13">
      <c r="A429" s="95"/>
      <c r="B429" s="31" t="s">
        <v>131</v>
      </c>
      <c r="D429" s="38">
        <f>'NOTES 2'!E437</f>
        <v>4639.8899999999994</v>
      </c>
      <c r="E429" s="38">
        <f>'NOTES 2'!F437</f>
        <v>9296.17</v>
      </c>
      <c r="F429" s="751"/>
      <c r="G429" s="751"/>
      <c r="H429" s="751"/>
      <c r="I429" s="751"/>
      <c r="J429" s="751"/>
      <c r="K429" s="751"/>
      <c r="L429" s="751">
        <f t="shared" si="252"/>
        <v>4639.8899999999994</v>
      </c>
      <c r="M429" s="751">
        <f t="shared" si="253"/>
        <v>9296.17</v>
      </c>
    </row>
    <row r="430" spans="1:13">
      <c r="A430" s="95"/>
      <c r="B430" s="31" t="s">
        <v>71</v>
      </c>
      <c r="D430" s="38">
        <f>'NOTES 2'!E438</f>
        <v>122000</v>
      </c>
      <c r="E430" s="38">
        <f>'NOTES 2'!F438</f>
        <v>0</v>
      </c>
      <c r="F430" s="751"/>
      <c r="G430" s="751"/>
      <c r="H430" s="751"/>
      <c r="I430" s="751"/>
      <c r="J430" s="751"/>
      <c r="K430" s="751"/>
      <c r="L430" s="751">
        <f t="shared" si="252"/>
        <v>122000</v>
      </c>
      <c r="M430" s="751">
        <f t="shared" si="253"/>
        <v>0</v>
      </c>
    </row>
    <row r="431" spans="1:13">
      <c r="A431" s="95"/>
      <c r="B431" s="31" t="s">
        <v>113</v>
      </c>
      <c r="D431" s="38">
        <f>'NOTES 2'!E439</f>
        <v>0</v>
      </c>
      <c r="E431" s="38">
        <f>'NOTES 2'!F439</f>
        <v>0</v>
      </c>
      <c r="F431" s="751"/>
      <c r="G431" s="751"/>
      <c r="H431" s="751"/>
      <c r="I431" s="751"/>
      <c r="J431" s="751"/>
      <c r="K431" s="751"/>
      <c r="L431" s="751">
        <f t="shared" si="252"/>
        <v>0</v>
      </c>
      <c r="M431" s="751">
        <f t="shared" si="253"/>
        <v>0</v>
      </c>
    </row>
    <row r="432" spans="1:13" ht="14.4" thickBot="1">
      <c r="A432" s="95"/>
      <c r="B432" s="413" t="s">
        <v>684</v>
      </c>
      <c r="C432" s="41"/>
      <c r="D432" s="851">
        <f t="shared" ref="D432:K432" si="254">SUM(D420:D431)</f>
        <v>2653594.8899999997</v>
      </c>
      <c r="E432" s="851">
        <f t="shared" si="254"/>
        <v>2422655.06</v>
      </c>
      <c r="F432" s="851">
        <f t="shared" si="254"/>
        <v>0</v>
      </c>
      <c r="G432" s="851">
        <f t="shared" si="254"/>
        <v>0</v>
      </c>
      <c r="H432" s="851">
        <f t="shared" si="254"/>
        <v>0</v>
      </c>
      <c r="I432" s="851">
        <f t="shared" si="254"/>
        <v>0</v>
      </c>
      <c r="J432" s="851">
        <f t="shared" si="254"/>
        <v>0</v>
      </c>
      <c r="K432" s="851">
        <f t="shared" si="254"/>
        <v>0</v>
      </c>
      <c r="L432" s="851">
        <f>SUM(L420:L431)</f>
        <v>2653594.8899999997</v>
      </c>
      <c r="M432" s="852">
        <f>SUM(M420:M431)</f>
        <v>2422655.06</v>
      </c>
    </row>
    <row r="433" spans="1:13">
      <c r="A433" s="95"/>
      <c r="B433" s="407"/>
      <c r="D433" s="751"/>
      <c r="E433" s="751"/>
      <c r="F433" s="751"/>
      <c r="G433" s="751"/>
      <c r="H433" s="751"/>
      <c r="I433" s="751"/>
      <c r="J433" s="751"/>
      <c r="K433" s="751"/>
      <c r="L433" s="751"/>
      <c r="M433" s="739"/>
    </row>
    <row r="434" spans="1:13">
      <c r="A434" s="95">
        <f>A419+1</f>
        <v>37</v>
      </c>
      <c r="B434" s="154" t="s">
        <v>694</v>
      </c>
      <c r="D434" s="751"/>
      <c r="E434" s="751"/>
      <c r="F434" s="751"/>
      <c r="G434" s="751"/>
      <c r="H434" s="751"/>
      <c r="I434" s="751"/>
      <c r="J434" s="751"/>
      <c r="K434" s="751"/>
      <c r="L434" s="751"/>
      <c r="M434" s="739"/>
    </row>
    <row r="435" spans="1:13">
      <c r="A435" s="95"/>
      <c r="B435" s="31" t="s">
        <v>72</v>
      </c>
      <c r="D435" s="38">
        <f>'NOTES 2'!E443</f>
        <v>10786892.629999999</v>
      </c>
      <c r="E435" s="38">
        <f>'NOTES 2'!F443</f>
        <v>559017.92000000004</v>
      </c>
      <c r="F435" s="751"/>
      <c r="G435" s="751"/>
      <c r="H435" s="751"/>
      <c r="I435" s="751"/>
      <c r="J435" s="751"/>
      <c r="K435" s="751"/>
      <c r="L435" s="751">
        <f t="shared" ref="L435:L436" si="255">D435+F435+H435-J435</f>
        <v>10786892.629999999</v>
      </c>
      <c r="M435" s="751">
        <f t="shared" ref="M435:M436" si="256">E435+G435+I435-K435</f>
        <v>559017.92000000004</v>
      </c>
    </row>
    <row r="436" spans="1:13">
      <c r="A436" s="95"/>
      <c r="B436" s="31" t="s">
        <v>73</v>
      </c>
      <c r="D436" s="38">
        <f>'NOTES 2'!E444</f>
        <v>0</v>
      </c>
      <c r="E436" s="38">
        <f>'NOTES 2'!F444</f>
        <v>1961819.63</v>
      </c>
      <c r="F436" s="751"/>
      <c r="G436" s="751"/>
      <c r="H436" s="751"/>
      <c r="I436" s="751"/>
      <c r="J436" s="751"/>
      <c r="K436" s="751"/>
      <c r="L436" s="751">
        <f t="shared" si="255"/>
        <v>0</v>
      </c>
      <c r="M436" s="751">
        <f t="shared" si="256"/>
        <v>1961819.63</v>
      </c>
    </row>
    <row r="437" spans="1:13" ht="14.4" thickBot="1">
      <c r="A437" s="95"/>
      <c r="B437" s="677" t="s">
        <v>63</v>
      </c>
      <c r="C437" s="41"/>
      <c r="D437" s="851">
        <f t="shared" ref="D437:K437" si="257">SUM(D435:D436)</f>
        <v>10786892.629999999</v>
      </c>
      <c r="E437" s="851">
        <f t="shared" si="257"/>
        <v>2520837.5499999998</v>
      </c>
      <c r="F437" s="851">
        <f t="shared" si="257"/>
        <v>0</v>
      </c>
      <c r="G437" s="851">
        <f t="shared" si="257"/>
        <v>0</v>
      </c>
      <c r="H437" s="851">
        <f t="shared" si="257"/>
        <v>0</v>
      </c>
      <c r="I437" s="851">
        <f t="shared" si="257"/>
        <v>0</v>
      </c>
      <c r="J437" s="851">
        <f t="shared" si="257"/>
        <v>0</v>
      </c>
      <c r="K437" s="851">
        <f t="shared" si="257"/>
        <v>0</v>
      </c>
      <c r="L437" s="851">
        <f>SUM(L435:L436)</f>
        <v>10786892.629999999</v>
      </c>
      <c r="M437" s="852">
        <f>SUM(M435:M436)</f>
        <v>2520837.5499999998</v>
      </c>
    </row>
    <row r="438" spans="1:13">
      <c r="A438" s="95"/>
      <c r="B438" s="406"/>
      <c r="D438" s="751"/>
      <c r="E438" s="751"/>
      <c r="F438" s="751"/>
      <c r="G438" s="751"/>
      <c r="H438" s="751"/>
      <c r="I438" s="751"/>
      <c r="J438" s="751"/>
      <c r="K438" s="751"/>
      <c r="L438" s="751"/>
      <c r="M438" s="739"/>
    </row>
    <row r="439" spans="1:13">
      <c r="A439" s="95">
        <f>A434+1</f>
        <v>38</v>
      </c>
      <c r="B439" s="154" t="s">
        <v>752</v>
      </c>
      <c r="D439" s="751"/>
      <c r="E439" s="751"/>
      <c r="F439" s="751"/>
      <c r="G439" s="751"/>
      <c r="H439" s="751"/>
      <c r="I439" s="751"/>
      <c r="J439" s="751"/>
      <c r="K439" s="751"/>
      <c r="L439" s="751"/>
      <c r="M439" s="739"/>
    </row>
    <row r="440" spans="1:13">
      <c r="A440" s="95"/>
      <c r="B440" s="31" t="s">
        <v>85</v>
      </c>
      <c r="D440" s="38">
        <f>'NOTES 2'!E448</f>
        <v>0</v>
      </c>
      <c r="E440" s="38">
        <f>'NOTES 2'!F448</f>
        <v>0</v>
      </c>
      <c r="F440" s="751"/>
      <c r="G440" s="751"/>
      <c r="H440" s="751"/>
      <c r="I440" s="751"/>
      <c r="J440" s="751"/>
      <c r="K440" s="751"/>
      <c r="L440" s="751">
        <f t="shared" ref="L440" si="258">D440+F440+H440-J440</f>
        <v>0</v>
      </c>
      <c r="M440" s="751">
        <f t="shared" ref="M440" si="259">E440+G440+I440-K440</f>
        <v>0</v>
      </c>
    </row>
    <row r="441" spans="1:13">
      <c r="A441" s="95"/>
      <c r="B441" s="31" t="s">
        <v>86</v>
      </c>
      <c r="D441" s="38">
        <f>'NOTES 2'!E449</f>
        <v>0</v>
      </c>
      <c r="E441" s="38">
        <f>'NOTES 2'!F449</f>
        <v>0</v>
      </c>
      <c r="F441" s="751"/>
      <c r="G441" s="751"/>
      <c r="H441" s="751"/>
      <c r="I441" s="751"/>
      <c r="J441" s="751"/>
      <c r="K441" s="751"/>
      <c r="L441" s="751">
        <f t="shared" ref="L441" si="260">D441+F441+H441-J441</f>
        <v>0</v>
      </c>
      <c r="M441" s="751">
        <f t="shared" ref="M441" si="261">E441+G441+I441-K441</f>
        <v>0</v>
      </c>
    </row>
    <row r="442" spans="1:13" ht="14.4" thickBot="1">
      <c r="A442" s="95"/>
      <c r="B442" s="677" t="s">
        <v>63</v>
      </c>
      <c r="C442" s="41"/>
      <c r="D442" s="851">
        <f t="shared" ref="D442:K442" si="262">SUM(D440:D441)</f>
        <v>0</v>
      </c>
      <c r="E442" s="851">
        <f t="shared" si="262"/>
        <v>0</v>
      </c>
      <c r="F442" s="851">
        <f t="shared" si="262"/>
        <v>0</v>
      </c>
      <c r="G442" s="851">
        <f t="shared" si="262"/>
        <v>0</v>
      </c>
      <c r="H442" s="851">
        <f t="shared" si="262"/>
        <v>0</v>
      </c>
      <c r="I442" s="851">
        <f t="shared" si="262"/>
        <v>0</v>
      </c>
      <c r="J442" s="851">
        <f t="shared" si="262"/>
        <v>0</v>
      </c>
      <c r="K442" s="851">
        <f t="shared" si="262"/>
        <v>0</v>
      </c>
      <c r="L442" s="851">
        <f>SUM(L440:L441)</f>
        <v>0</v>
      </c>
      <c r="M442" s="852">
        <f>SUM(M440:M441)</f>
        <v>0</v>
      </c>
    </row>
    <row r="443" spans="1:13">
      <c r="A443" s="95"/>
      <c r="B443" s="154"/>
      <c r="D443" s="751"/>
      <c r="E443" s="751"/>
      <c r="F443" s="751"/>
      <c r="G443" s="751"/>
      <c r="H443" s="751"/>
      <c r="I443" s="751"/>
      <c r="J443" s="751"/>
      <c r="K443" s="751"/>
      <c r="L443" s="751"/>
      <c r="M443" s="739"/>
    </row>
    <row r="444" spans="1:13">
      <c r="A444" s="95"/>
      <c r="B444" s="406"/>
      <c r="D444" s="751"/>
      <c r="E444" s="751"/>
      <c r="F444" s="751"/>
      <c r="G444" s="751"/>
      <c r="H444" s="751"/>
      <c r="I444" s="751"/>
      <c r="J444" s="751"/>
      <c r="K444" s="751"/>
      <c r="L444" s="751"/>
      <c r="M444" s="739"/>
    </row>
    <row r="445" spans="1:13">
      <c r="A445" s="95">
        <f>A439+1</f>
        <v>39</v>
      </c>
      <c r="B445" s="154" t="s">
        <v>692</v>
      </c>
      <c r="D445" s="751"/>
      <c r="E445" s="751"/>
      <c r="F445" s="751"/>
      <c r="G445" s="751"/>
      <c r="H445" s="751"/>
      <c r="I445" s="751"/>
      <c r="J445" s="751"/>
      <c r="K445" s="751"/>
      <c r="L445" s="751"/>
      <c r="M445" s="739"/>
    </row>
    <row r="446" spans="1:13">
      <c r="A446" s="95"/>
      <c r="B446" s="427" t="s">
        <v>119</v>
      </c>
      <c r="D446" s="38">
        <f>'NOTES 2'!E454</f>
        <v>0</v>
      </c>
      <c r="E446" s="38">
        <f>'NOTES 2'!F454</f>
        <v>0</v>
      </c>
      <c r="F446" s="751"/>
      <c r="G446" s="751"/>
      <c r="H446" s="751"/>
      <c r="I446" s="751"/>
      <c r="J446" s="751"/>
      <c r="K446" s="751"/>
      <c r="L446" s="751">
        <f t="shared" ref="L446" si="263">D446+F446+H446-J446</f>
        <v>0</v>
      </c>
      <c r="M446" s="751">
        <f t="shared" ref="M446" si="264">E446+G446+I446-K446</f>
        <v>0</v>
      </c>
    </row>
    <row r="447" spans="1:13">
      <c r="A447" s="95"/>
      <c r="B447" s="427" t="s">
        <v>129</v>
      </c>
      <c r="D447" s="38">
        <f>'NOTES 2'!E455</f>
        <v>0</v>
      </c>
      <c r="E447" s="38">
        <f>'NOTES 2'!F455</f>
        <v>0</v>
      </c>
      <c r="F447" s="751"/>
      <c r="G447" s="751"/>
      <c r="H447" s="751"/>
      <c r="I447" s="751"/>
      <c r="J447" s="751"/>
      <c r="K447" s="751"/>
      <c r="L447" s="751">
        <f t="shared" ref="L447:L449" si="265">D447+F447+H447-J447</f>
        <v>0</v>
      </c>
      <c r="M447" s="751">
        <f t="shared" ref="M447:M449" si="266">E447+G447+I447-K447</f>
        <v>0</v>
      </c>
    </row>
    <row r="448" spans="1:13">
      <c r="A448" s="95"/>
      <c r="B448" s="31" t="s">
        <v>116</v>
      </c>
      <c r="D448" s="38">
        <f>'NOTES 2'!E456</f>
        <v>0</v>
      </c>
      <c r="E448" s="38">
        <f>'NOTES 2'!F456</f>
        <v>0</v>
      </c>
      <c r="F448" s="751"/>
      <c r="G448" s="751"/>
      <c r="H448" s="751"/>
      <c r="I448" s="751"/>
      <c r="J448" s="751"/>
      <c r="K448" s="751"/>
      <c r="L448" s="751">
        <f t="shared" si="265"/>
        <v>0</v>
      </c>
      <c r="M448" s="751">
        <f t="shared" si="266"/>
        <v>0</v>
      </c>
    </row>
    <row r="449" spans="1:13">
      <c r="A449" s="95"/>
      <c r="B449" s="31" t="s">
        <v>160</v>
      </c>
      <c r="D449" s="38">
        <f>'NOTES 2'!E457</f>
        <v>0</v>
      </c>
      <c r="E449" s="38">
        <f>'NOTES 2'!F457</f>
        <v>0</v>
      </c>
      <c r="F449" s="751"/>
      <c r="G449" s="751"/>
      <c r="H449" s="751"/>
      <c r="I449" s="751"/>
      <c r="J449" s="751"/>
      <c r="K449" s="751"/>
      <c r="L449" s="751">
        <f t="shared" si="265"/>
        <v>0</v>
      </c>
      <c r="M449" s="751">
        <f t="shared" si="266"/>
        <v>0</v>
      </c>
    </row>
    <row r="450" spans="1:13" ht="14.4" thickBot="1">
      <c r="A450" s="95"/>
      <c r="B450" s="677" t="s">
        <v>63</v>
      </c>
      <c r="C450" s="41"/>
      <c r="D450" s="851">
        <f t="shared" ref="D450:K450" si="267">SUM(D446:D449)</f>
        <v>0</v>
      </c>
      <c r="E450" s="851">
        <f t="shared" si="267"/>
        <v>0</v>
      </c>
      <c r="F450" s="851">
        <f t="shared" si="267"/>
        <v>0</v>
      </c>
      <c r="G450" s="851">
        <f t="shared" si="267"/>
        <v>0</v>
      </c>
      <c r="H450" s="851">
        <f t="shared" si="267"/>
        <v>0</v>
      </c>
      <c r="I450" s="851">
        <f t="shared" si="267"/>
        <v>0</v>
      </c>
      <c r="J450" s="851">
        <f t="shared" si="267"/>
        <v>0</v>
      </c>
      <c r="K450" s="851">
        <f t="shared" si="267"/>
        <v>0</v>
      </c>
      <c r="L450" s="851">
        <f>SUM(L446:L449)</f>
        <v>0</v>
      </c>
      <c r="M450" s="852">
        <f>SUM(M446:M449)</f>
        <v>0</v>
      </c>
    </row>
    <row r="451" spans="1:13">
      <c r="A451" s="95"/>
      <c r="B451" s="154"/>
      <c r="D451" s="751"/>
      <c r="E451" s="751"/>
      <c r="F451" s="751"/>
      <c r="G451" s="751"/>
      <c r="H451" s="751"/>
      <c r="I451" s="751"/>
      <c r="J451" s="751"/>
      <c r="K451" s="751"/>
      <c r="L451" s="751"/>
      <c r="M451" s="739"/>
    </row>
    <row r="452" spans="1:13">
      <c r="A452" s="95"/>
      <c r="B452" s="154"/>
      <c r="D452" s="751"/>
      <c r="E452" s="751"/>
      <c r="F452" s="751"/>
      <c r="G452" s="751"/>
      <c r="H452" s="751"/>
      <c r="I452" s="751"/>
      <c r="J452" s="751"/>
      <c r="K452" s="751"/>
      <c r="L452" s="751"/>
      <c r="M452" s="739"/>
    </row>
    <row r="453" spans="1:13">
      <c r="A453" s="95"/>
      <c r="B453" s="406"/>
      <c r="D453" s="751"/>
      <c r="E453" s="751"/>
      <c r="F453" s="751"/>
      <c r="G453" s="751"/>
      <c r="H453" s="751"/>
      <c r="I453" s="751"/>
      <c r="J453" s="751"/>
      <c r="K453" s="751"/>
      <c r="L453" s="751"/>
      <c r="M453" s="739"/>
    </row>
    <row r="454" spans="1:13">
      <c r="A454" s="95">
        <f>A445+1</f>
        <v>40</v>
      </c>
      <c r="B454" s="154" t="s">
        <v>693</v>
      </c>
      <c r="D454" s="751"/>
      <c r="E454" s="751"/>
      <c r="F454" s="751"/>
      <c r="G454" s="751"/>
      <c r="H454" s="751"/>
      <c r="I454" s="751"/>
      <c r="J454" s="751"/>
      <c r="K454" s="751"/>
      <c r="L454" s="751"/>
      <c r="M454" s="739"/>
    </row>
    <row r="455" spans="1:13">
      <c r="A455" s="95"/>
      <c r="B455" s="31" t="s">
        <v>115</v>
      </c>
      <c r="D455" s="38">
        <f>'NOTES 2'!E463</f>
        <v>0</v>
      </c>
      <c r="E455" s="38">
        <f>'NOTES 2'!F463</f>
        <v>32727.78</v>
      </c>
      <c r="F455" s="751"/>
      <c r="G455" s="751"/>
      <c r="H455" s="751"/>
      <c r="I455" s="751"/>
      <c r="J455" s="751"/>
      <c r="K455" s="751"/>
      <c r="L455" s="751">
        <f t="shared" ref="L455" si="268">D455+F455+H455-J455</f>
        <v>0</v>
      </c>
      <c r="M455" s="751">
        <f t="shared" ref="M455" si="269">E455+G455+I455-K455</f>
        <v>32727.78</v>
      </c>
    </row>
    <row r="456" spans="1:13">
      <c r="A456" s="95"/>
      <c r="B456" s="31" t="s">
        <v>1361</v>
      </c>
      <c r="D456" s="38">
        <f>'NOTES 2'!E464</f>
        <v>21351.4</v>
      </c>
      <c r="E456" s="38">
        <f>'NOTES 2'!F464</f>
        <v>0</v>
      </c>
      <c r="F456" s="751"/>
      <c r="G456" s="751"/>
      <c r="H456" s="751"/>
      <c r="I456" s="751"/>
      <c r="J456" s="751"/>
      <c r="K456" s="751"/>
      <c r="L456" s="751">
        <f t="shared" ref="L456:L457" si="270">D456+F456+H456-J456</f>
        <v>21351.4</v>
      </c>
      <c r="M456" s="751">
        <f t="shared" ref="M456:M457" si="271">E456+G456+I456-K456</f>
        <v>0</v>
      </c>
    </row>
    <row r="457" spans="1:13">
      <c r="A457" s="95"/>
      <c r="B457" s="31" t="s">
        <v>103</v>
      </c>
      <c r="D457" s="38">
        <f>'NOTES 2'!E465</f>
        <v>0</v>
      </c>
      <c r="E457" s="38">
        <f>'NOTES 2'!F465</f>
        <v>0</v>
      </c>
      <c r="F457" s="751"/>
      <c r="G457" s="751"/>
      <c r="H457" s="751"/>
      <c r="I457" s="751"/>
      <c r="J457" s="751"/>
      <c r="K457" s="751"/>
      <c r="L457" s="751">
        <f t="shared" si="270"/>
        <v>0</v>
      </c>
      <c r="M457" s="751">
        <f t="shared" si="271"/>
        <v>0</v>
      </c>
    </row>
    <row r="458" spans="1:13" ht="14.4" thickBot="1">
      <c r="A458" s="95"/>
      <c r="B458" s="677" t="s">
        <v>63</v>
      </c>
      <c r="C458" s="41"/>
      <c r="D458" s="851">
        <f t="shared" ref="D458:K458" si="272">SUM(D455:D457)</f>
        <v>21351.4</v>
      </c>
      <c r="E458" s="851">
        <f t="shared" si="272"/>
        <v>32727.78</v>
      </c>
      <c r="F458" s="851">
        <f t="shared" si="272"/>
        <v>0</v>
      </c>
      <c r="G458" s="851">
        <f t="shared" si="272"/>
        <v>0</v>
      </c>
      <c r="H458" s="851">
        <f t="shared" si="272"/>
        <v>0</v>
      </c>
      <c r="I458" s="851">
        <f t="shared" si="272"/>
        <v>0</v>
      </c>
      <c r="J458" s="851">
        <f t="shared" si="272"/>
        <v>0</v>
      </c>
      <c r="K458" s="851">
        <f t="shared" si="272"/>
        <v>0</v>
      </c>
      <c r="L458" s="851">
        <f>SUM(L455:L457)</f>
        <v>21351.4</v>
      </c>
      <c r="M458" s="852">
        <f>SUM(M455:M457)</f>
        <v>32727.78</v>
      </c>
    </row>
    <row r="459" spans="1:13">
      <c r="A459" s="95"/>
      <c r="B459" s="154"/>
      <c r="D459" s="751"/>
      <c r="E459" s="751"/>
      <c r="F459" s="751"/>
      <c r="G459" s="751"/>
      <c r="H459" s="751"/>
      <c r="I459" s="751"/>
      <c r="J459" s="751"/>
      <c r="K459" s="751"/>
      <c r="L459" s="751"/>
      <c r="M459" s="739"/>
    </row>
    <row r="460" spans="1:13">
      <c r="A460" s="95">
        <f>A454+1</f>
        <v>41</v>
      </c>
      <c r="B460" s="154" t="s">
        <v>689</v>
      </c>
      <c r="D460" s="751"/>
      <c r="E460" s="751"/>
      <c r="F460" s="751"/>
      <c r="G460" s="751"/>
      <c r="H460" s="751"/>
      <c r="I460" s="751"/>
      <c r="J460" s="751"/>
      <c r="K460" s="751"/>
      <c r="L460" s="751"/>
      <c r="M460" s="739"/>
    </row>
    <row r="461" spans="1:13">
      <c r="A461" s="95"/>
      <c r="B461" s="31" t="s">
        <v>38</v>
      </c>
      <c r="D461" s="38">
        <f>'NOTES 2'!E469</f>
        <v>0</v>
      </c>
      <c r="E461" s="38">
        <f>'NOTES 2'!F469</f>
        <v>651</v>
      </c>
      <c r="F461" s="751"/>
      <c r="G461" s="751"/>
      <c r="H461" s="751"/>
      <c r="I461" s="751"/>
      <c r="J461" s="751"/>
      <c r="K461" s="751"/>
      <c r="L461" s="751">
        <f t="shared" ref="L461" si="273">D461+F461+H461-J461</f>
        <v>0</v>
      </c>
      <c r="M461" s="751">
        <f t="shared" ref="M461" si="274">E461+G461+I461-K461</f>
        <v>651</v>
      </c>
    </row>
    <row r="462" spans="1:13">
      <c r="A462" s="95"/>
      <c r="B462" s="31" t="s">
        <v>39</v>
      </c>
      <c r="D462" s="38">
        <f>'NOTES 2'!E470</f>
        <v>0</v>
      </c>
      <c r="E462" s="38">
        <f>'NOTES 2'!F470</f>
        <v>0</v>
      </c>
      <c r="F462" s="751"/>
      <c r="G462" s="751"/>
      <c r="H462" s="751"/>
      <c r="I462" s="751"/>
      <c r="J462" s="751"/>
      <c r="K462" s="751"/>
      <c r="L462" s="751">
        <f t="shared" ref="L462:L475" si="275">D462+F462+H462-J462</f>
        <v>0</v>
      </c>
      <c r="M462" s="751">
        <f t="shared" ref="M462:M475" si="276">E462+G462+I462-K462</f>
        <v>0</v>
      </c>
    </row>
    <row r="463" spans="1:13">
      <c r="A463" s="95"/>
      <c r="B463" s="31" t="s">
        <v>40</v>
      </c>
      <c r="D463" s="38">
        <f>'NOTES 2'!E472</f>
        <v>0</v>
      </c>
      <c r="E463" s="38">
        <f>'NOTES 2'!F472</f>
        <v>4000</v>
      </c>
      <c r="F463" s="751"/>
      <c r="G463" s="751"/>
      <c r="H463" s="751"/>
      <c r="I463" s="751"/>
      <c r="J463" s="751"/>
      <c r="K463" s="751"/>
      <c r="L463" s="751">
        <f t="shared" si="275"/>
        <v>0</v>
      </c>
      <c r="M463" s="751">
        <f t="shared" si="276"/>
        <v>4000</v>
      </c>
    </row>
    <row r="464" spans="1:13">
      <c r="A464" s="95"/>
      <c r="B464" s="31" t="s">
        <v>74</v>
      </c>
      <c r="D464" s="38">
        <f>'NOTES 2'!E473</f>
        <v>24518.75</v>
      </c>
      <c r="E464" s="38">
        <f>'NOTES 2'!F473</f>
        <v>0</v>
      </c>
      <c r="F464" s="751"/>
      <c r="G464" s="751"/>
      <c r="H464" s="751"/>
      <c r="I464" s="751"/>
      <c r="J464" s="751"/>
      <c r="K464" s="751"/>
      <c r="L464" s="751">
        <f t="shared" si="275"/>
        <v>24518.75</v>
      </c>
      <c r="M464" s="751">
        <f t="shared" si="276"/>
        <v>0</v>
      </c>
    </row>
    <row r="465" spans="1:13">
      <c r="A465" s="95"/>
      <c r="B465" s="31" t="s">
        <v>41</v>
      </c>
      <c r="D465" s="38">
        <f>'NOTES 2'!E474</f>
        <v>1794570.1</v>
      </c>
      <c r="E465" s="38">
        <f>'NOTES 2'!F474</f>
        <v>461511.62</v>
      </c>
      <c r="F465" s="751"/>
      <c r="G465" s="751"/>
      <c r="H465" s="751"/>
      <c r="I465" s="751"/>
      <c r="J465" s="751"/>
      <c r="K465" s="751"/>
      <c r="L465" s="751">
        <f t="shared" si="275"/>
        <v>1794570.1</v>
      </c>
      <c r="M465" s="751">
        <f t="shared" si="276"/>
        <v>461511.62</v>
      </c>
    </row>
    <row r="466" spans="1:13">
      <c r="A466" s="95"/>
      <c r="B466" s="31" t="s">
        <v>130</v>
      </c>
      <c r="D466" s="38">
        <f>'NOTES 2'!E475</f>
        <v>441247.44</v>
      </c>
      <c r="E466" s="38">
        <f>'NOTES 2'!F475</f>
        <v>198991.04</v>
      </c>
      <c r="F466" s="751"/>
      <c r="G466" s="751"/>
      <c r="H466" s="751"/>
      <c r="I466" s="751"/>
      <c r="J466" s="751"/>
      <c r="K466" s="751"/>
      <c r="L466" s="751">
        <f t="shared" si="275"/>
        <v>441247.44</v>
      </c>
      <c r="M466" s="751">
        <f t="shared" si="276"/>
        <v>198991.04</v>
      </c>
    </row>
    <row r="467" spans="1:13">
      <c r="A467" s="95"/>
      <c r="B467" s="31" t="s">
        <v>76</v>
      </c>
      <c r="D467" s="38">
        <f>'NOTES 2'!E476</f>
        <v>785328.55</v>
      </c>
      <c r="E467" s="38">
        <f>'NOTES 2'!F476</f>
        <v>239647.61</v>
      </c>
      <c r="F467" s="751"/>
      <c r="G467" s="751"/>
      <c r="H467" s="751"/>
      <c r="I467" s="751"/>
      <c r="J467" s="751"/>
      <c r="K467" s="751"/>
      <c r="L467" s="751">
        <f t="shared" si="275"/>
        <v>785328.55</v>
      </c>
      <c r="M467" s="751">
        <f t="shared" si="276"/>
        <v>239647.61</v>
      </c>
    </row>
    <row r="468" spans="1:13">
      <c r="A468" s="95"/>
      <c r="B468" s="31" t="s">
        <v>75</v>
      </c>
      <c r="D468" s="38">
        <f>'NOTES 2'!E477</f>
        <v>42160</v>
      </c>
      <c r="E468" s="38">
        <f>'NOTES 2'!F477</f>
        <v>0</v>
      </c>
      <c r="F468" s="751"/>
      <c r="G468" s="751"/>
      <c r="H468" s="751"/>
      <c r="I468" s="751"/>
      <c r="J468" s="751"/>
      <c r="K468" s="751"/>
      <c r="L468" s="751">
        <f t="shared" si="275"/>
        <v>42160</v>
      </c>
      <c r="M468" s="751">
        <f t="shared" si="276"/>
        <v>0</v>
      </c>
    </row>
    <row r="469" spans="1:13">
      <c r="A469" s="95"/>
      <c r="B469" s="31" t="s">
        <v>42</v>
      </c>
      <c r="D469" s="38">
        <f>'NOTES 2'!E478</f>
        <v>0</v>
      </c>
      <c r="E469" s="38">
        <f>'NOTES 2'!F478</f>
        <v>5985.35</v>
      </c>
      <c r="F469" s="751"/>
      <c r="G469" s="751"/>
      <c r="H469" s="751"/>
      <c r="I469" s="751"/>
      <c r="J469" s="751"/>
      <c r="K469" s="751"/>
      <c r="L469" s="751">
        <f t="shared" si="275"/>
        <v>0</v>
      </c>
      <c r="M469" s="751">
        <f t="shared" si="276"/>
        <v>5985.35</v>
      </c>
    </row>
    <row r="470" spans="1:13">
      <c r="A470" s="95"/>
      <c r="B470" s="31" t="s">
        <v>104</v>
      </c>
      <c r="D470" s="38">
        <f>'NOTES 2'!E479</f>
        <v>0</v>
      </c>
      <c r="E470" s="38">
        <f>'NOTES 2'!F479</f>
        <v>58086</v>
      </c>
      <c r="F470" s="751"/>
      <c r="G470" s="751"/>
      <c r="H470" s="751"/>
      <c r="I470" s="751"/>
      <c r="J470" s="751"/>
      <c r="K470" s="751"/>
      <c r="L470" s="751">
        <f t="shared" si="275"/>
        <v>0</v>
      </c>
      <c r="M470" s="751">
        <f t="shared" si="276"/>
        <v>58086</v>
      </c>
    </row>
    <row r="471" spans="1:13">
      <c r="A471" s="95"/>
      <c r="B471" s="31" t="s">
        <v>117</v>
      </c>
      <c r="D471" s="38">
        <f>'NOTES 2'!E480</f>
        <v>0</v>
      </c>
      <c r="E471" s="38">
        <f>'NOTES 2'!F480</f>
        <v>0</v>
      </c>
      <c r="F471" s="751"/>
      <c r="G471" s="751"/>
      <c r="H471" s="751"/>
      <c r="I471" s="751"/>
      <c r="J471" s="751"/>
      <c r="K471" s="751"/>
      <c r="L471" s="751">
        <f t="shared" si="275"/>
        <v>0</v>
      </c>
      <c r="M471" s="751">
        <f t="shared" si="276"/>
        <v>0</v>
      </c>
    </row>
    <row r="472" spans="1:13">
      <c r="A472" s="95"/>
      <c r="B472" s="31" t="s">
        <v>118</v>
      </c>
      <c r="D472" s="38">
        <f>'NOTES 2'!E481</f>
        <v>0</v>
      </c>
      <c r="E472" s="38">
        <f>'NOTES 2'!F481</f>
        <v>0</v>
      </c>
      <c r="F472" s="751"/>
      <c r="G472" s="751"/>
      <c r="H472" s="751"/>
      <c r="I472" s="751"/>
      <c r="J472" s="751"/>
      <c r="K472" s="751"/>
      <c r="L472" s="751">
        <f t="shared" si="275"/>
        <v>0</v>
      </c>
      <c r="M472" s="751">
        <f t="shared" si="276"/>
        <v>0</v>
      </c>
    </row>
    <row r="473" spans="1:13">
      <c r="A473" s="95"/>
      <c r="B473" s="31" t="s">
        <v>153</v>
      </c>
      <c r="D473" s="38">
        <f>'NOTES 2'!E482</f>
        <v>0</v>
      </c>
      <c r="E473" s="38">
        <f>'NOTES 2'!F482</f>
        <v>0</v>
      </c>
      <c r="F473" s="751"/>
      <c r="G473" s="751"/>
      <c r="H473" s="751"/>
      <c r="I473" s="751"/>
      <c r="J473" s="751"/>
      <c r="K473" s="751"/>
      <c r="L473" s="751">
        <f t="shared" si="275"/>
        <v>0</v>
      </c>
      <c r="M473" s="751">
        <f t="shared" si="276"/>
        <v>0</v>
      </c>
    </row>
    <row r="474" spans="1:13">
      <c r="A474" s="95"/>
      <c r="B474" s="31" t="s">
        <v>102</v>
      </c>
      <c r="D474" s="38">
        <f>'NOTES 2'!E483</f>
        <v>0</v>
      </c>
      <c r="E474" s="38">
        <f>'NOTES 2'!F483</f>
        <v>0</v>
      </c>
      <c r="F474" s="751"/>
      <c r="G474" s="751"/>
      <c r="H474" s="751"/>
      <c r="I474" s="751"/>
      <c r="J474" s="751"/>
      <c r="K474" s="751"/>
      <c r="L474" s="751">
        <f t="shared" si="275"/>
        <v>0</v>
      </c>
      <c r="M474" s="751">
        <f t="shared" si="276"/>
        <v>0</v>
      </c>
    </row>
    <row r="475" spans="1:13">
      <c r="A475" s="95"/>
      <c r="B475" s="31" t="s">
        <v>158</v>
      </c>
      <c r="D475" s="38">
        <f>'NOTES 2'!E484</f>
        <v>0</v>
      </c>
      <c r="E475" s="38">
        <f>'NOTES 2'!F484</f>
        <v>0</v>
      </c>
      <c r="F475" s="751"/>
      <c r="G475" s="751"/>
      <c r="H475" s="751"/>
      <c r="I475" s="751"/>
      <c r="J475" s="751"/>
      <c r="K475" s="751"/>
      <c r="L475" s="751">
        <f t="shared" si="275"/>
        <v>0</v>
      </c>
      <c r="M475" s="751">
        <f t="shared" si="276"/>
        <v>0</v>
      </c>
    </row>
    <row r="476" spans="1:13" ht="14.4" thickBot="1">
      <c r="A476" s="95"/>
      <c r="B476" s="413" t="s">
        <v>63</v>
      </c>
      <c r="C476" s="41"/>
      <c r="D476" s="851">
        <f t="shared" ref="D476:K476" si="277">SUM(D461:D475)</f>
        <v>3087824.84</v>
      </c>
      <c r="E476" s="851">
        <f t="shared" si="277"/>
        <v>968872.62</v>
      </c>
      <c r="F476" s="851">
        <f t="shared" si="277"/>
        <v>0</v>
      </c>
      <c r="G476" s="851">
        <f t="shared" si="277"/>
        <v>0</v>
      </c>
      <c r="H476" s="851">
        <f t="shared" si="277"/>
        <v>0</v>
      </c>
      <c r="I476" s="851">
        <f t="shared" si="277"/>
        <v>0</v>
      </c>
      <c r="J476" s="851">
        <f t="shared" si="277"/>
        <v>0</v>
      </c>
      <c r="K476" s="851">
        <f t="shared" si="277"/>
        <v>0</v>
      </c>
      <c r="L476" s="851">
        <f>SUM(L461:L475)</f>
        <v>3087824.84</v>
      </c>
      <c r="M476" s="852">
        <f>SUM(M461:M475)</f>
        <v>968872.62</v>
      </c>
    </row>
    <row r="477" spans="1:13">
      <c r="A477" s="95"/>
      <c r="B477" s="407"/>
      <c r="D477" s="751"/>
      <c r="E477" s="751"/>
      <c r="F477" s="751"/>
      <c r="G477" s="751"/>
      <c r="H477" s="751"/>
      <c r="I477" s="751"/>
      <c r="J477" s="751"/>
      <c r="K477" s="751"/>
      <c r="L477" s="751"/>
      <c r="M477" s="739"/>
    </row>
    <row r="478" spans="1:13">
      <c r="A478" s="95">
        <f>A460+1</f>
        <v>42</v>
      </c>
      <c r="B478" s="154" t="s">
        <v>735</v>
      </c>
      <c r="D478" s="751"/>
      <c r="E478" s="751"/>
      <c r="F478" s="751"/>
      <c r="G478" s="751"/>
      <c r="H478" s="751"/>
      <c r="I478" s="751"/>
      <c r="J478" s="751"/>
      <c r="K478" s="751"/>
      <c r="L478" s="751"/>
      <c r="M478" s="739"/>
    </row>
    <row r="479" spans="1:13">
      <c r="A479" s="95"/>
      <c r="B479" s="31" t="s">
        <v>652</v>
      </c>
      <c r="D479" s="38">
        <f>'NOTES 2'!E488</f>
        <v>0</v>
      </c>
      <c r="E479" s="38">
        <f>'NOTES 2'!F488</f>
        <v>0</v>
      </c>
      <c r="F479" s="751"/>
      <c r="G479" s="751"/>
      <c r="H479" s="751"/>
      <c r="I479" s="751"/>
      <c r="J479" s="751"/>
      <c r="K479" s="751"/>
      <c r="L479" s="751">
        <f t="shared" ref="L479:L480" si="278">D479+F479+H479-J479</f>
        <v>0</v>
      </c>
      <c r="M479" s="751">
        <f t="shared" ref="M479:M480" si="279">E479+G479+I479-K479</f>
        <v>0</v>
      </c>
    </row>
    <row r="480" spans="1:13">
      <c r="A480" s="95"/>
      <c r="B480" s="31" t="s">
        <v>651</v>
      </c>
      <c r="D480" s="38">
        <f>'NOTES 2'!E489</f>
        <v>0</v>
      </c>
      <c r="E480" s="38">
        <f>'NOTES 2'!F489</f>
        <v>0</v>
      </c>
      <c r="F480" s="751"/>
      <c r="G480" s="751"/>
      <c r="H480" s="751"/>
      <c r="I480" s="751"/>
      <c r="J480" s="751"/>
      <c r="K480" s="751"/>
      <c r="L480" s="751">
        <f t="shared" si="278"/>
        <v>0</v>
      </c>
      <c r="M480" s="751">
        <f t="shared" si="279"/>
        <v>0</v>
      </c>
    </row>
    <row r="481" spans="1:13" ht="14.4" thickBot="1">
      <c r="A481" s="95"/>
      <c r="B481" s="413" t="s">
        <v>26</v>
      </c>
      <c r="C481" s="41"/>
      <c r="D481" s="851">
        <f t="shared" ref="D481:K481" si="280">SUM(D479:D480)</f>
        <v>0</v>
      </c>
      <c r="E481" s="851">
        <f t="shared" si="280"/>
        <v>0</v>
      </c>
      <c r="F481" s="851">
        <f t="shared" si="280"/>
        <v>0</v>
      </c>
      <c r="G481" s="851">
        <f t="shared" si="280"/>
        <v>0</v>
      </c>
      <c r="H481" s="851">
        <f t="shared" si="280"/>
        <v>0</v>
      </c>
      <c r="I481" s="851">
        <f t="shared" si="280"/>
        <v>0</v>
      </c>
      <c r="J481" s="851">
        <f t="shared" si="280"/>
        <v>0</v>
      </c>
      <c r="K481" s="851">
        <f t="shared" si="280"/>
        <v>0</v>
      </c>
      <c r="L481" s="851">
        <f>SUM(L479:L480)</f>
        <v>0</v>
      </c>
      <c r="M481" s="852">
        <f>SUM(M479:M480)</f>
        <v>0</v>
      </c>
    </row>
    <row r="482" spans="1:13">
      <c r="A482" s="95"/>
      <c r="B482" s="154"/>
      <c r="D482" s="751"/>
      <c r="E482" s="751"/>
      <c r="F482" s="751"/>
      <c r="G482" s="751"/>
      <c r="H482" s="751"/>
      <c r="I482" s="751"/>
      <c r="J482" s="751"/>
      <c r="K482" s="751"/>
      <c r="L482" s="751"/>
      <c r="M482" s="739"/>
    </row>
    <row r="483" spans="1:13">
      <c r="A483" s="95">
        <f>A478+1</f>
        <v>43</v>
      </c>
      <c r="B483" s="154" t="s">
        <v>55</v>
      </c>
      <c r="D483" s="751"/>
      <c r="E483" s="751"/>
      <c r="F483" s="751"/>
      <c r="G483" s="751"/>
      <c r="H483" s="751"/>
      <c r="I483" s="751"/>
      <c r="J483" s="751"/>
      <c r="K483" s="751"/>
      <c r="L483" s="751"/>
      <c r="M483" s="739"/>
    </row>
    <row r="484" spans="1:13">
      <c r="A484" s="95"/>
      <c r="B484" s="31" t="s">
        <v>87</v>
      </c>
      <c r="D484" s="38">
        <f>'NOTES 2'!E492</f>
        <v>0</v>
      </c>
      <c r="E484" s="38">
        <f>'NOTES 2'!F492</f>
        <v>0</v>
      </c>
      <c r="F484" s="751"/>
      <c r="G484" s="751"/>
      <c r="H484" s="751"/>
      <c r="I484" s="751"/>
      <c r="J484" s="751"/>
      <c r="K484" s="751"/>
      <c r="L484" s="751">
        <f t="shared" ref="L484" si="281">D484+F484+H484-J484</f>
        <v>0</v>
      </c>
      <c r="M484" s="751">
        <f t="shared" ref="M484" si="282">E484+G484+I484-K484</f>
        <v>0</v>
      </c>
    </row>
    <row r="485" spans="1:13">
      <c r="A485" s="95"/>
      <c r="B485" s="31" t="s">
        <v>88</v>
      </c>
      <c r="D485" s="38">
        <f>'NOTES 2'!E493</f>
        <v>0</v>
      </c>
      <c r="E485" s="38">
        <f>'NOTES 2'!F493</f>
        <v>0</v>
      </c>
      <c r="F485" s="751"/>
      <c r="G485" s="751"/>
      <c r="H485" s="751"/>
      <c r="I485" s="751"/>
      <c r="J485" s="751"/>
      <c r="K485" s="751"/>
      <c r="L485" s="751">
        <f t="shared" ref="L485" si="283">D485+F485+H485-J485</f>
        <v>0</v>
      </c>
      <c r="M485" s="751">
        <f t="shared" ref="M485" si="284">E485+G485+I485-K485</f>
        <v>0</v>
      </c>
    </row>
    <row r="486" spans="1:13" ht="14.4" thickBot="1">
      <c r="A486" s="95"/>
      <c r="B486" s="413" t="s">
        <v>161</v>
      </c>
      <c r="C486" s="41"/>
      <c r="D486" s="851">
        <f t="shared" ref="D486:K486" si="285">SUM(D484:D485)</f>
        <v>0</v>
      </c>
      <c r="E486" s="851">
        <f t="shared" si="285"/>
        <v>0</v>
      </c>
      <c r="F486" s="851">
        <f t="shared" si="285"/>
        <v>0</v>
      </c>
      <c r="G486" s="851">
        <f t="shared" si="285"/>
        <v>0</v>
      </c>
      <c r="H486" s="851">
        <f t="shared" si="285"/>
        <v>0</v>
      </c>
      <c r="I486" s="851">
        <f t="shared" si="285"/>
        <v>0</v>
      </c>
      <c r="J486" s="851">
        <f t="shared" si="285"/>
        <v>0</v>
      </c>
      <c r="K486" s="851">
        <f t="shared" si="285"/>
        <v>0</v>
      </c>
      <c r="L486" s="851">
        <f>SUM(L484:L485)</f>
        <v>0</v>
      </c>
      <c r="M486" s="852">
        <f>SUM(M484:M485)</f>
        <v>0</v>
      </c>
    </row>
    <row r="487" spans="1:13">
      <c r="A487" s="95"/>
      <c r="B487" s="406"/>
      <c r="D487" s="751"/>
      <c r="E487" s="751"/>
      <c r="F487" s="751"/>
      <c r="G487" s="751"/>
      <c r="H487" s="751"/>
      <c r="I487" s="751"/>
      <c r="J487" s="751"/>
      <c r="K487" s="751"/>
      <c r="L487" s="751"/>
      <c r="M487" s="739"/>
    </row>
    <row r="488" spans="1:13">
      <c r="A488" s="95">
        <f>A483+1</f>
        <v>44</v>
      </c>
      <c r="B488" s="154" t="s">
        <v>110</v>
      </c>
      <c r="D488" s="751"/>
      <c r="E488" s="751"/>
      <c r="F488" s="751"/>
      <c r="G488" s="751"/>
      <c r="H488" s="751"/>
      <c r="I488" s="751"/>
      <c r="J488" s="751"/>
      <c r="K488" s="751"/>
      <c r="L488" s="751"/>
      <c r="M488" s="739"/>
    </row>
    <row r="489" spans="1:13">
      <c r="A489" s="95"/>
      <c r="B489" s="31" t="s">
        <v>142</v>
      </c>
      <c r="D489" s="38">
        <f>'NOTES 2'!E497</f>
        <v>0</v>
      </c>
      <c r="E489" s="38">
        <f>'NOTES 2'!F497</f>
        <v>0</v>
      </c>
      <c r="F489" s="751"/>
      <c r="G489" s="751"/>
      <c r="H489" s="751"/>
      <c r="I489" s="751"/>
      <c r="J489" s="751"/>
      <c r="K489" s="751"/>
      <c r="L489" s="751">
        <f t="shared" ref="L489" si="286">D489+F489+H489-J489</f>
        <v>0</v>
      </c>
      <c r="M489" s="751">
        <f t="shared" ref="M489" si="287">E489+G489+I489-K489</f>
        <v>0</v>
      </c>
    </row>
    <row r="490" spans="1:13">
      <c r="A490" s="95"/>
      <c r="B490" s="31" t="s">
        <v>149</v>
      </c>
      <c r="D490" s="38">
        <f>'NOTES 2'!E498</f>
        <v>0</v>
      </c>
      <c r="E490" s="38">
        <f>'NOTES 2'!F498</f>
        <v>0</v>
      </c>
      <c r="F490" s="751"/>
      <c r="G490" s="751"/>
      <c r="H490" s="751"/>
      <c r="I490" s="751"/>
      <c r="J490" s="751"/>
      <c r="K490" s="751"/>
      <c r="L490" s="751">
        <f t="shared" ref="L490:L491" si="288">D490+F490+H490-J490</f>
        <v>0</v>
      </c>
      <c r="M490" s="751">
        <f t="shared" ref="M490:M491" si="289">E490+G490+I490-K490</f>
        <v>0</v>
      </c>
    </row>
    <row r="491" spans="1:13">
      <c r="A491" s="95"/>
      <c r="B491" s="31" t="s">
        <v>143</v>
      </c>
      <c r="D491" s="38">
        <f>'NOTES 2'!E499</f>
        <v>0</v>
      </c>
      <c r="E491" s="38">
        <f>'NOTES 2'!F499</f>
        <v>0</v>
      </c>
      <c r="F491" s="751"/>
      <c r="G491" s="751"/>
      <c r="H491" s="751"/>
      <c r="I491" s="751"/>
      <c r="J491" s="751"/>
      <c r="K491" s="751"/>
      <c r="L491" s="751">
        <f t="shared" si="288"/>
        <v>0</v>
      </c>
      <c r="M491" s="751">
        <f t="shared" si="289"/>
        <v>0</v>
      </c>
    </row>
    <row r="492" spans="1:13" ht="14.4" thickBot="1">
      <c r="A492" s="95"/>
      <c r="B492" s="677" t="s">
        <v>26</v>
      </c>
      <c r="C492" s="41"/>
      <c r="D492" s="851">
        <f t="shared" ref="D492:K492" si="290">SUM(D489:D491)</f>
        <v>0</v>
      </c>
      <c r="E492" s="851">
        <f t="shared" si="290"/>
        <v>0</v>
      </c>
      <c r="F492" s="851">
        <f t="shared" si="290"/>
        <v>0</v>
      </c>
      <c r="G492" s="851">
        <f t="shared" si="290"/>
        <v>0</v>
      </c>
      <c r="H492" s="851">
        <f t="shared" si="290"/>
        <v>0</v>
      </c>
      <c r="I492" s="851">
        <f t="shared" si="290"/>
        <v>0</v>
      </c>
      <c r="J492" s="851">
        <f t="shared" si="290"/>
        <v>0</v>
      </c>
      <c r="K492" s="851">
        <f t="shared" si="290"/>
        <v>0</v>
      </c>
      <c r="L492" s="851">
        <f>SUM(L489:L491)</f>
        <v>0</v>
      </c>
      <c r="M492" s="852">
        <f>SUM(M489:M491)</f>
        <v>0</v>
      </c>
    </row>
    <row r="493" spans="1:13">
      <c r="A493" s="95"/>
      <c r="B493" s="406"/>
      <c r="D493" s="751"/>
      <c r="E493" s="751"/>
      <c r="F493" s="751"/>
      <c r="G493" s="751"/>
      <c r="H493" s="751"/>
      <c r="I493" s="751"/>
      <c r="J493" s="751"/>
      <c r="K493" s="751"/>
      <c r="L493" s="751"/>
      <c r="M493" s="739"/>
    </row>
    <row r="494" spans="1:13">
      <c r="A494" s="95">
        <f>A488+1</f>
        <v>45</v>
      </c>
      <c r="B494" s="154" t="s">
        <v>732</v>
      </c>
      <c r="D494" s="751"/>
      <c r="E494" s="751"/>
      <c r="F494" s="751"/>
      <c r="G494" s="751"/>
      <c r="H494" s="751"/>
      <c r="I494" s="751"/>
      <c r="J494" s="751"/>
      <c r="K494" s="751"/>
      <c r="L494" s="751"/>
      <c r="M494" s="739"/>
    </row>
    <row r="495" spans="1:13">
      <c r="A495" s="95"/>
      <c r="B495" s="31" t="s">
        <v>599</v>
      </c>
      <c r="D495" s="38">
        <f>'NOTES 2'!E503</f>
        <v>0</v>
      </c>
      <c r="E495" s="38">
        <f>'NOTES 2'!F503</f>
        <v>0</v>
      </c>
      <c r="F495" s="751"/>
      <c r="G495" s="751"/>
      <c r="H495" s="751"/>
      <c r="I495" s="751"/>
      <c r="J495" s="751"/>
      <c r="K495" s="751"/>
      <c r="L495" s="751">
        <f t="shared" ref="L495" si="291">D495+F495+H495-J495</f>
        <v>0</v>
      </c>
      <c r="M495" s="751">
        <f t="shared" ref="M495" si="292">E495+G495+I495-K495</f>
        <v>0</v>
      </c>
    </row>
    <row r="496" spans="1:13">
      <c r="A496" s="95"/>
      <c r="B496" s="31" t="s">
        <v>154</v>
      </c>
      <c r="D496" s="38">
        <f>'NOTES 2'!E504</f>
        <v>0</v>
      </c>
      <c r="E496" s="38">
        <f>'NOTES 2'!F504</f>
        <v>0</v>
      </c>
      <c r="F496" s="751"/>
      <c r="G496" s="751"/>
      <c r="H496" s="751"/>
      <c r="I496" s="751"/>
      <c r="J496" s="751"/>
      <c r="K496" s="751"/>
      <c r="L496" s="751">
        <f t="shared" ref="L496" si="293">D496+F496+H496-J496</f>
        <v>0</v>
      </c>
      <c r="M496" s="751">
        <f t="shared" ref="M496" si="294">E496+G496+I496-K496</f>
        <v>0</v>
      </c>
    </row>
    <row r="497" spans="1:13" ht="14.4" thickBot="1">
      <c r="A497" s="95"/>
      <c r="B497" s="680" t="s">
        <v>26</v>
      </c>
      <c r="C497" s="41"/>
      <c r="D497" s="851">
        <f t="shared" ref="D497:K497" si="295">SUM(D495:D496)</f>
        <v>0</v>
      </c>
      <c r="E497" s="851">
        <f t="shared" si="295"/>
        <v>0</v>
      </c>
      <c r="F497" s="851">
        <f t="shared" si="295"/>
        <v>0</v>
      </c>
      <c r="G497" s="851">
        <f t="shared" si="295"/>
        <v>0</v>
      </c>
      <c r="H497" s="851">
        <f t="shared" si="295"/>
        <v>0</v>
      </c>
      <c r="I497" s="851">
        <f t="shared" si="295"/>
        <v>0</v>
      </c>
      <c r="J497" s="851">
        <f t="shared" si="295"/>
        <v>0</v>
      </c>
      <c r="K497" s="851">
        <f t="shared" si="295"/>
        <v>0</v>
      </c>
      <c r="L497" s="851">
        <f>SUM(L495:L496)</f>
        <v>0</v>
      </c>
      <c r="M497" s="852">
        <f>SUM(M495:M496)</f>
        <v>0</v>
      </c>
    </row>
    <row r="498" spans="1:13">
      <c r="B498" s="407"/>
      <c r="D498" s="751"/>
      <c r="E498" s="751"/>
      <c r="F498" s="751"/>
      <c r="G498" s="751"/>
      <c r="H498" s="751"/>
      <c r="I498" s="751"/>
      <c r="J498" s="751"/>
      <c r="K498" s="751"/>
      <c r="L498" s="751"/>
      <c r="M498" s="739"/>
    </row>
    <row r="499" spans="1:13">
      <c r="A499" s="10">
        <f>A494+1</f>
        <v>46</v>
      </c>
      <c r="B499" s="154" t="s">
        <v>1115</v>
      </c>
      <c r="D499" s="751"/>
      <c r="E499" s="751"/>
      <c r="F499" s="751"/>
      <c r="G499" s="751"/>
      <c r="H499" s="751"/>
      <c r="I499" s="751"/>
      <c r="J499" s="751"/>
      <c r="K499" s="751"/>
      <c r="L499" s="751"/>
      <c r="M499" s="739"/>
    </row>
    <row r="500" spans="1:13">
      <c r="B500" s="31" t="s">
        <v>644</v>
      </c>
      <c r="D500" s="38">
        <f>'NOTES 2'!E508</f>
        <v>0</v>
      </c>
      <c r="E500" s="38">
        <f>'NOTES 2'!F508</f>
        <v>0</v>
      </c>
      <c r="F500" s="751"/>
      <c r="G500" s="751"/>
      <c r="H500" s="751"/>
      <c r="I500" s="751"/>
      <c r="J500" s="751"/>
      <c r="K500" s="751"/>
      <c r="L500" s="751">
        <f t="shared" ref="L500" si="296">D500+F500+H500-J500</f>
        <v>0</v>
      </c>
      <c r="M500" s="751">
        <f t="shared" ref="M500" si="297">E500+G500+I500-K500</f>
        <v>0</v>
      </c>
    </row>
    <row r="501" spans="1:13">
      <c r="B501" s="31" t="s">
        <v>1118</v>
      </c>
      <c r="D501" s="38">
        <f>'NOTES 2'!E509</f>
        <v>1250</v>
      </c>
      <c r="E501" s="38">
        <f>'NOTES 2'!F509</f>
        <v>64729.4</v>
      </c>
      <c r="F501" s="751"/>
      <c r="G501" s="751"/>
      <c r="H501" s="751"/>
      <c r="I501" s="751"/>
      <c r="J501" s="751"/>
      <c r="K501" s="751"/>
      <c r="L501" s="751">
        <f t="shared" ref="L501:L503" si="298">D501+F501+H501-J501</f>
        <v>1250</v>
      </c>
      <c r="M501" s="751">
        <f t="shared" ref="M501:M503" si="299">E501+G501+I501-K501</f>
        <v>64729.4</v>
      </c>
    </row>
    <row r="502" spans="1:13">
      <c r="B502" s="31" t="s">
        <v>990</v>
      </c>
      <c r="D502" s="38">
        <f>'NOTES 2'!E510</f>
        <v>10038.77999999997</v>
      </c>
      <c r="E502" s="38">
        <f>'NOTES 2'!F510</f>
        <v>0</v>
      </c>
      <c r="F502" s="751"/>
      <c r="G502" s="751"/>
      <c r="H502" s="751"/>
      <c r="I502" s="751"/>
      <c r="J502" s="751"/>
      <c r="K502" s="751"/>
      <c r="L502" s="751">
        <f t="shared" si="298"/>
        <v>10038.77999999997</v>
      </c>
      <c r="M502" s="751">
        <f t="shared" si="299"/>
        <v>0</v>
      </c>
    </row>
    <row r="503" spans="1:13">
      <c r="B503" s="407"/>
      <c r="D503" s="38">
        <f>'NOTES 2'!E511</f>
        <v>0</v>
      </c>
      <c r="E503" s="38">
        <f>'NOTES 2'!F511</f>
        <v>81852.05</v>
      </c>
      <c r="F503" s="751"/>
      <c r="G503" s="751"/>
      <c r="H503" s="751"/>
      <c r="I503" s="751"/>
      <c r="J503" s="751"/>
      <c r="K503" s="751"/>
      <c r="L503" s="751">
        <f t="shared" si="298"/>
        <v>0</v>
      </c>
      <c r="M503" s="751">
        <f t="shared" si="299"/>
        <v>81852.05</v>
      </c>
    </row>
    <row r="504" spans="1:13" ht="14.4" thickBot="1">
      <c r="B504" s="413" t="s">
        <v>26</v>
      </c>
      <c r="C504" s="41"/>
      <c r="D504" s="851">
        <f t="shared" ref="D504:K504" si="300">SUM(D500:D503)</f>
        <v>11288.77999999997</v>
      </c>
      <c r="E504" s="851">
        <f t="shared" si="300"/>
        <v>146581.45000000001</v>
      </c>
      <c r="F504" s="851">
        <f t="shared" si="300"/>
        <v>0</v>
      </c>
      <c r="G504" s="851">
        <f t="shared" si="300"/>
        <v>0</v>
      </c>
      <c r="H504" s="851">
        <f t="shared" si="300"/>
        <v>0</v>
      </c>
      <c r="I504" s="851">
        <f t="shared" si="300"/>
        <v>0</v>
      </c>
      <c r="J504" s="851">
        <f t="shared" si="300"/>
        <v>0</v>
      </c>
      <c r="K504" s="851">
        <f t="shared" si="300"/>
        <v>0</v>
      </c>
      <c r="L504" s="851">
        <f>SUM(L500:L503)</f>
        <v>11288.77999999997</v>
      </c>
      <c r="M504" s="852">
        <f>SUM(M500:M503)</f>
        <v>146581.45000000001</v>
      </c>
    </row>
    <row r="505" spans="1:13">
      <c r="B505" s="407"/>
      <c r="D505" s="751"/>
      <c r="E505" s="751"/>
      <c r="F505" s="751"/>
      <c r="G505" s="751"/>
      <c r="H505" s="751"/>
      <c r="I505" s="751"/>
      <c r="J505" s="751"/>
      <c r="K505" s="751"/>
      <c r="L505" s="751"/>
      <c r="M505" s="739"/>
    </row>
    <row r="506" spans="1:13">
      <c r="A506" s="10">
        <f>A499+1</f>
        <v>47</v>
      </c>
      <c r="B506" s="154" t="s">
        <v>1383</v>
      </c>
      <c r="D506" s="751"/>
      <c r="E506" s="751"/>
      <c r="F506" s="751"/>
      <c r="G506" s="751"/>
      <c r="H506" s="751"/>
      <c r="I506" s="751"/>
      <c r="J506" s="751"/>
      <c r="K506" s="751"/>
      <c r="L506" s="751"/>
      <c r="M506" s="739"/>
    </row>
    <row r="507" spans="1:13">
      <c r="B507" s="31" t="s">
        <v>1350</v>
      </c>
      <c r="D507" s="38">
        <f>'NOTES 2'!E515</f>
        <v>0</v>
      </c>
      <c r="E507" s="38">
        <f>'NOTES 2'!F515</f>
        <v>0</v>
      </c>
      <c r="F507" s="751"/>
      <c r="G507" s="751"/>
      <c r="H507" s="751"/>
      <c r="I507" s="751"/>
      <c r="J507" s="751"/>
      <c r="K507" s="751"/>
      <c r="L507" s="751">
        <f t="shared" ref="L507" si="301">D507+F507+H507-J507</f>
        <v>0</v>
      </c>
      <c r="M507" s="751">
        <f t="shared" ref="M507" si="302">E507+G507+I507-K507</f>
        <v>0</v>
      </c>
    </row>
    <row r="508" spans="1:13">
      <c r="B508" s="31" t="s">
        <v>1354</v>
      </c>
      <c r="D508" s="38">
        <f>'NOTES 2'!E516</f>
        <v>0</v>
      </c>
      <c r="E508" s="38">
        <f>'NOTES 2'!F516</f>
        <v>0</v>
      </c>
      <c r="F508" s="751"/>
      <c r="G508" s="751"/>
      <c r="H508" s="751"/>
      <c r="I508" s="751"/>
      <c r="J508" s="751"/>
      <c r="K508" s="751"/>
      <c r="L508" s="751">
        <f t="shared" ref="L508:L509" si="303">D508+F508+H508-J508</f>
        <v>0</v>
      </c>
      <c r="M508" s="751">
        <f t="shared" ref="M508:M509" si="304">E508+G508+I508-K508</f>
        <v>0</v>
      </c>
    </row>
    <row r="509" spans="1:13">
      <c r="B509" s="31" t="s">
        <v>1352</v>
      </c>
      <c r="D509" s="38">
        <f>'NOTES 2'!E517</f>
        <v>0</v>
      </c>
      <c r="E509" s="38">
        <f>'NOTES 2'!F517</f>
        <v>0</v>
      </c>
      <c r="F509" s="751"/>
      <c r="G509" s="751"/>
      <c r="H509" s="751"/>
      <c r="I509" s="751"/>
      <c r="J509" s="751"/>
      <c r="K509" s="751"/>
      <c r="L509" s="751">
        <f t="shared" si="303"/>
        <v>0</v>
      </c>
      <c r="M509" s="751">
        <f t="shared" si="304"/>
        <v>0</v>
      </c>
    </row>
    <row r="510" spans="1:13" ht="14.4" thickBot="1">
      <c r="B510" s="413" t="s">
        <v>26</v>
      </c>
      <c r="C510" s="41"/>
      <c r="D510" s="851">
        <f t="shared" ref="D510:K510" si="305">SUM(D507:D509)</f>
        <v>0</v>
      </c>
      <c r="E510" s="851">
        <f t="shared" si="305"/>
        <v>0</v>
      </c>
      <c r="F510" s="851">
        <f t="shared" si="305"/>
        <v>0</v>
      </c>
      <c r="G510" s="851">
        <f t="shared" si="305"/>
        <v>0</v>
      </c>
      <c r="H510" s="851">
        <f t="shared" si="305"/>
        <v>0</v>
      </c>
      <c r="I510" s="851">
        <f t="shared" si="305"/>
        <v>0</v>
      </c>
      <c r="J510" s="851">
        <f t="shared" si="305"/>
        <v>0</v>
      </c>
      <c r="K510" s="851">
        <f t="shared" si="305"/>
        <v>0</v>
      </c>
      <c r="L510" s="851">
        <f>SUM(L507:L509)</f>
        <v>0</v>
      </c>
      <c r="M510" s="852">
        <f>SUM(M507:M509)</f>
        <v>0</v>
      </c>
    </row>
    <row r="511" spans="1:13">
      <c r="D511" s="751"/>
      <c r="E511" s="751"/>
      <c r="F511" s="751"/>
      <c r="G511" s="751"/>
      <c r="H511" s="751"/>
      <c r="I511" s="751"/>
      <c r="J511" s="751"/>
      <c r="K511" s="751"/>
      <c r="L511" s="751"/>
      <c r="M511" s="751"/>
    </row>
  </sheetData>
  <mergeCells count="5">
    <mergeCell ref="D3:E3"/>
    <mergeCell ref="F3:G3"/>
    <mergeCell ref="J3:K3"/>
    <mergeCell ref="L3:M3"/>
    <mergeCell ref="H3:I3"/>
  </mergeCells>
  <pageMargins left="0.28999999999999998" right="0.32" top="0.75" bottom="0.75" header="0.3" footer="0.3"/>
  <pageSetup paperSize="9" scale="76" firstPageNumber="36" fitToHeight="0" orientation="landscape" useFirstPageNumber="1" r:id="rId1"/>
  <headerFoot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A1:O231"/>
  <sheetViews>
    <sheetView showGridLines="0" view="pageBreakPreview" topLeftCell="A141" zoomScale="92" zoomScaleNormal="100" zoomScaleSheetLayoutView="92" workbookViewId="0">
      <selection activeCell="A166" sqref="A166"/>
    </sheetView>
  </sheetViews>
  <sheetFormatPr defaultColWidth="9.109375" defaultRowHeight="13.8"/>
  <cols>
    <col min="1" max="1" width="6.109375" style="95" bestFit="1" customWidth="1"/>
    <col min="2" max="2" width="37.44140625" style="4" customWidth="1"/>
    <col min="3" max="3" width="15.109375" style="96" customWidth="1"/>
    <col min="4" max="4" width="15.109375" style="96" bestFit="1" customWidth="1"/>
    <col min="5" max="5" width="14.5546875" style="96" bestFit="1" customWidth="1"/>
    <col min="6" max="6" width="14.109375" style="96" customWidth="1"/>
    <col min="7" max="7" width="15" style="96" customWidth="1"/>
    <col min="8" max="8" width="18.33203125" style="4" bestFit="1" customWidth="1"/>
    <col min="9" max="10" width="13.88671875" style="4" customWidth="1"/>
    <col min="11" max="11" width="14.109375" style="4" bestFit="1" customWidth="1"/>
    <col min="12" max="12" width="14.33203125" style="4" bestFit="1" customWidth="1"/>
    <col min="13" max="13" width="14.88671875" style="4" customWidth="1"/>
    <col min="14" max="14" width="13.88671875" style="4" customWidth="1"/>
    <col min="15" max="15" width="15.109375" style="4" bestFit="1" customWidth="1"/>
    <col min="16" max="16384" width="9.109375" style="4"/>
  </cols>
  <sheetData>
    <row r="1" spans="1:15" ht="18.899999999999999" customHeight="1">
      <c r="B1" s="131" t="str">
        <f>'NOTES 2'!B1</f>
        <v>ASOKORE MAMPONG MUNICIPAL ASSEMBLY</v>
      </c>
      <c r="C1" s="476"/>
      <c r="D1" s="476"/>
      <c r="E1" s="476"/>
      <c r="F1" s="476"/>
      <c r="G1" s="476"/>
      <c r="H1" s="126"/>
      <c r="I1" s="126"/>
      <c r="J1" s="126"/>
      <c r="K1" s="126"/>
      <c r="L1" s="126"/>
      <c r="M1" s="126"/>
      <c r="N1" s="126"/>
      <c r="O1" s="126"/>
    </row>
    <row r="2" spans="1:15" ht="22.8">
      <c r="A2" s="484"/>
      <c r="B2" s="477" t="s">
        <v>1334</v>
      </c>
      <c r="C2" s="476"/>
      <c r="D2" s="476"/>
      <c r="E2" s="476"/>
      <c r="F2" s="476"/>
      <c r="G2" s="476"/>
      <c r="H2" s="126"/>
      <c r="I2" s="126"/>
      <c r="J2" s="126"/>
      <c r="K2" s="126"/>
      <c r="L2" s="126"/>
      <c r="M2" s="126"/>
      <c r="N2" s="126"/>
      <c r="O2" s="126"/>
    </row>
    <row r="3" spans="1:15" ht="21" thickBot="1">
      <c r="A3" s="484">
        <f>'COMPO NOTES 1'!A506+1</f>
        <v>48</v>
      </c>
      <c r="B3" s="131"/>
      <c r="C3" s="476"/>
      <c r="D3" s="476"/>
      <c r="E3" s="476"/>
      <c r="F3" s="476"/>
      <c r="G3" s="476"/>
      <c r="H3" s="126"/>
      <c r="I3" s="126"/>
      <c r="J3" s="126"/>
      <c r="K3" s="126"/>
      <c r="L3" s="126"/>
      <c r="M3" s="126"/>
      <c r="N3" s="126"/>
      <c r="O3" s="126"/>
    </row>
    <row r="4" spans="1:15" s="104" customFormat="1" ht="27.6">
      <c r="A4" s="586" t="str">
        <f>CONCATENATE(A3,"a")</f>
        <v>48a</v>
      </c>
      <c r="B4" s="430" t="s">
        <v>1280</v>
      </c>
      <c r="C4" s="531"/>
      <c r="D4" s="531"/>
      <c r="E4" s="321" t="s">
        <v>739</v>
      </c>
      <c r="F4" s="532" t="s">
        <v>740</v>
      </c>
      <c r="G4" s="532" t="s">
        <v>741</v>
      </c>
      <c r="H4" s="532" t="s">
        <v>742</v>
      </c>
      <c r="I4" s="532" t="s">
        <v>121</v>
      </c>
      <c r="J4" s="531"/>
      <c r="K4" s="533"/>
      <c r="L4" s="533"/>
      <c r="M4" s="533"/>
      <c r="N4" s="533"/>
      <c r="O4" s="534"/>
    </row>
    <row r="5" spans="1:15" s="105" customFormat="1">
      <c r="A5" s="640"/>
      <c r="B5" s="409"/>
      <c r="C5" s="184"/>
      <c r="D5" s="998"/>
      <c r="E5" s="999"/>
      <c r="F5" s="998"/>
      <c r="G5" s="998"/>
      <c r="H5" s="998"/>
      <c r="I5" s="998"/>
      <c r="M5" s="184"/>
      <c r="O5" s="185"/>
    </row>
    <row r="6" spans="1:15" s="104" customFormat="1">
      <c r="A6" s="586"/>
      <c r="B6" s="408" t="s">
        <v>743</v>
      </c>
      <c r="D6" s="920"/>
      <c r="E6" s="920" t="str">
        <f>'NOTES 3'!E5</f>
        <v>0.00</v>
      </c>
      <c r="F6" s="920" t="str">
        <f>'NOTES 3'!F5</f>
        <v>0.00</v>
      </c>
      <c r="G6" s="920">
        <f>'NOTES 3'!G5</f>
        <v>16385.7</v>
      </c>
      <c r="H6" s="920" t="str">
        <f>'NOTES 3'!H5</f>
        <v>0.00</v>
      </c>
      <c r="I6" s="920">
        <f>SUM(E6:H6)</f>
        <v>16385.7</v>
      </c>
      <c r="O6" s="183"/>
    </row>
    <row r="7" spans="1:15" s="104" customFormat="1">
      <c r="A7" s="586"/>
      <c r="B7" s="191" t="s">
        <v>604</v>
      </c>
      <c r="D7" s="920"/>
      <c r="E7" s="920" t="str">
        <f>'NOTES 3'!E6</f>
        <v>0.00</v>
      </c>
      <c r="F7" s="920" t="str">
        <f>'NOTES 3'!F6</f>
        <v>0.00</v>
      </c>
      <c r="G7" s="920">
        <f>'NOTES 3'!G6</f>
        <v>68122.17</v>
      </c>
      <c r="H7" s="920" t="str">
        <f>'NOTES 3'!H6</f>
        <v>0.00</v>
      </c>
      <c r="I7" s="920">
        <f>SUM(E7:H7)</f>
        <v>68122.17</v>
      </c>
      <c r="O7" s="183"/>
    </row>
    <row r="8" spans="1:15" s="104" customFormat="1">
      <c r="A8" s="586"/>
      <c r="B8" s="410"/>
      <c r="C8" s="111"/>
      <c r="D8" s="821"/>
      <c r="E8" s="821">
        <f t="shared" ref="E8:H8" si="0">SUM(E6:E7)</f>
        <v>0</v>
      </c>
      <c r="F8" s="821">
        <f t="shared" si="0"/>
        <v>0</v>
      </c>
      <c r="G8" s="821">
        <f t="shared" si="0"/>
        <v>84507.87</v>
      </c>
      <c r="H8" s="821">
        <f t="shared" si="0"/>
        <v>0</v>
      </c>
      <c r="I8" s="821">
        <f>SUM(I6:I7)</f>
        <v>84507.87</v>
      </c>
      <c r="J8" s="111"/>
      <c r="K8" s="111"/>
      <c r="L8" s="111"/>
      <c r="M8" s="111"/>
      <c r="N8" s="111"/>
      <c r="O8" s="186"/>
    </row>
    <row r="9" spans="1:15" s="104" customFormat="1">
      <c r="A9" s="586"/>
      <c r="B9" s="191"/>
      <c r="D9" s="920"/>
      <c r="E9" s="920"/>
      <c r="F9" s="920"/>
      <c r="G9" s="920"/>
      <c r="H9" s="920"/>
      <c r="I9" s="920"/>
      <c r="O9" s="183"/>
    </row>
    <row r="10" spans="1:15" s="104" customFormat="1">
      <c r="A10" s="586"/>
      <c r="B10" s="408" t="s">
        <v>745</v>
      </c>
      <c r="D10" s="920"/>
      <c r="E10" s="920" t="str">
        <f>'NOTES 3'!E9</f>
        <v>0.00</v>
      </c>
      <c r="F10" s="920" t="str">
        <f>'NOTES 3'!F9</f>
        <v>0.00</v>
      </c>
      <c r="G10" s="920">
        <f>'NOTES 3'!G9</f>
        <v>64560.47</v>
      </c>
      <c r="H10" s="920" t="str">
        <f>'NOTES 3'!H9</f>
        <v>0.00</v>
      </c>
      <c r="I10" s="920"/>
      <c r="O10" s="183"/>
    </row>
    <row r="11" spans="1:15" s="104" customFormat="1">
      <c r="A11" s="586"/>
      <c r="B11" s="411" t="s">
        <v>748</v>
      </c>
      <c r="C11" s="112"/>
      <c r="D11" s="895"/>
      <c r="E11" s="895">
        <f>E8-E10</f>
        <v>0</v>
      </c>
      <c r="F11" s="895">
        <f t="shared" ref="F11:I11" si="1">F8-F10</f>
        <v>0</v>
      </c>
      <c r="G11" s="895">
        <f t="shared" si="1"/>
        <v>19947.399999999994</v>
      </c>
      <c r="H11" s="895">
        <f t="shared" si="1"/>
        <v>0</v>
      </c>
      <c r="I11" s="895">
        <f t="shared" si="1"/>
        <v>84507.87</v>
      </c>
      <c r="J11" s="112"/>
      <c r="K11" s="112"/>
      <c r="L11" s="112"/>
      <c r="M11" s="112"/>
      <c r="N11" s="112"/>
      <c r="O11" s="187"/>
    </row>
    <row r="12" spans="1:15" s="104" customFormat="1" ht="14.4" thickBot="1">
      <c r="A12" s="586"/>
      <c r="B12" s="412" t="s">
        <v>747</v>
      </c>
      <c r="C12" s="108"/>
      <c r="D12" s="897"/>
      <c r="E12" s="897" t="str">
        <f>E6</f>
        <v>0.00</v>
      </c>
      <c r="F12" s="897" t="str">
        <f t="shared" ref="F12:I12" si="2">F6</f>
        <v>0.00</v>
      </c>
      <c r="G12" s="897">
        <f t="shared" si="2"/>
        <v>16385.7</v>
      </c>
      <c r="H12" s="897" t="str">
        <f t="shared" si="2"/>
        <v>0.00</v>
      </c>
      <c r="I12" s="897">
        <f t="shared" si="2"/>
        <v>16385.7</v>
      </c>
      <c r="J12" s="108"/>
      <c r="K12" s="108"/>
      <c r="L12" s="108"/>
      <c r="M12" s="108"/>
      <c r="N12" s="108"/>
      <c r="O12" s="188"/>
    </row>
    <row r="13" spans="1:15" s="104" customFormat="1" ht="14.4" thickBot="1">
      <c r="A13" s="586"/>
      <c r="B13" s="191"/>
      <c r="D13" s="920"/>
      <c r="E13" s="920"/>
      <c r="F13" s="920"/>
      <c r="G13" s="920"/>
      <c r="H13" s="920"/>
      <c r="I13" s="920"/>
      <c r="N13" s="457"/>
      <c r="O13" s="456"/>
    </row>
    <row r="14" spans="1:15" s="104" customFormat="1" ht="27.6">
      <c r="A14" s="586" t="str">
        <f>CONCATENATE(A3,"b")</f>
        <v>48b</v>
      </c>
      <c r="B14" s="430" t="s">
        <v>1330</v>
      </c>
      <c r="C14" s="531"/>
      <c r="D14" s="531"/>
      <c r="E14" s="321" t="s">
        <v>739</v>
      </c>
      <c r="F14" s="532" t="s">
        <v>740</v>
      </c>
      <c r="G14" s="532" t="s">
        <v>741</v>
      </c>
      <c r="H14" s="532" t="s">
        <v>742</v>
      </c>
      <c r="I14" s="532" t="s">
        <v>121</v>
      </c>
      <c r="J14" s="531"/>
      <c r="K14" s="533"/>
      <c r="L14" s="533"/>
      <c r="M14" s="533"/>
      <c r="N14" s="533"/>
      <c r="O14" s="534"/>
    </row>
    <row r="15" spans="1:15" s="105" customFormat="1">
      <c r="A15" s="640"/>
      <c r="B15" s="409"/>
      <c r="C15" s="184"/>
      <c r="D15" s="184"/>
      <c r="E15" s="480"/>
      <c r="F15" s="184"/>
      <c r="G15" s="184"/>
      <c r="H15" s="184"/>
      <c r="I15" s="184"/>
      <c r="M15" s="184"/>
      <c r="O15" s="185"/>
    </row>
    <row r="16" spans="1:15" s="104" customFormat="1">
      <c r="A16" s="586"/>
      <c r="B16" s="408" t="s">
        <v>743</v>
      </c>
      <c r="I16" s="920">
        <f>SUM(E16:H16)</f>
        <v>0</v>
      </c>
      <c r="O16" s="183"/>
    </row>
    <row r="17" spans="1:15" s="104" customFormat="1">
      <c r="A17" s="586"/>
      <c r="B17" s="191" t="s">
        <v>604</v>
      </c>
      <c r="I17" s="920">
        <f>SUM(E17:H17)</f>
        <v>0</v>
      </c>
      <c r="O17" s="183"/>
    </row>
    <row r="18" spans="1:15" s="104" customFormat="1">
      <c r="A18" s="586"/>
      <c r="B18" s="410"/>
      <c r="C18" s="111"/>
      <c r="D18" s="111"/>
      <c r="E18" s="821">
        <f t="shared" ref="E18" si="3">SUM(E16:E17)</f>
        <v>0</v>
      </c>
      <c r="F18" s="821">
        <f t="shared" ref="F18" si="4">SUM(F16:F17)</f>
        <v>0</v>
      </c>
      <c r="G18" s="821">
        <f t="shared" ref="G18" si="5">SUM(G16:G17)</f>
        <v>0</v>
      </c>
      <c r="H18" s="821">
        <f t="shared" ref="H18" si="6">SUM(H16:H17)</f>
        <v>0</v>
      </c>
      <c r="I18" s="821">
        <f>SUM(I16:I17)</f>
        <v>0</v>
      </c>
      <c r="J18" s="111"/>
      <c r="K18" s="111"/>
      <c r="L18" s="111"/>
      <c r="M18" s="111"/>
      <c r="N18" s="111"/>
      <c r="O18" s="186"/>
    </row>
    <row r="19" spans="1:15" s="104" customFormat="1">
      <c r="A19" s="586"/>
      <c r="B19" s="191"/>
      <c r="E19" s="920"/>
      <c r="F19" s="920"/>
      <c r="G19" s="920"/>
      <c r="H19" s="920"/>
      <c r="I19" s="920"/>
      <c r="O19" s="183"/>
    </row>
    <row r="20" spans="1:15" s="104" customFormat="1">
      <c r="A20" s="586"/>
      <c r="B20" s="408" t="s">
        <v>745</v>
      </c>
      <c r="E20" s="920"/>
      <c r="F20" s="920"/>
      <c r="G20" s="920"/>
      <c r="H20" s="920"/>
      <c r="I20" s="920"/>
      <c r="O20" s="183"/>
    </row>
    <row r="21" spans="1:15" s="104" customFormat="1">
      <c r="A21" s="586"/>
      <c r="B21" s="411" t="s">
        <v>748</v>
      </c>
      <c r="C21" s="112"/>
      <c r="D21" s="112"/>
      <c r="E21" s="895">
        <f>E18-E20</f>
        <v>0</v>
      </c>
      <c r="F21" s="895">
        <f t="shared" ref="F21" si="7">F18-F20</f>
        <v>0</v>
      </c>
      <c r="G21" s="895">
        <f t="shared" ref="G21" si="8">G18-G20</f>
        <v>0</v>
      </c>
      <c r="H21" s="895">
        <f t="shared" ref="H21" si="9">H18-H20</f>
        <v>0</v>
      </c>
      <c r="I21" s="895">
        <f t="shared" ref="I21" si="10">I18-I20</f>
        <v>0</v>
      </c>
      <c r="J21" s="112"/>
      <c r="K21" s="112"/>
      <c r="L21" s="112"/>
      <c r="M21" s="112"/>
      <c r="N21" s="112"/>
      <c r="O21" s="187"/>
    </row>
    <row r="22" spans="1:15" s="104" customFormat="1" ht="14.4" thickBot="1">
      <c r="A22" s="586"/>
      <c r="B22" s="410"/>
      <c r="C22" s="111"/>
      <c r="D22" s="111"/>
      <c r="E22" s="897"/>
      <c r="F22" s="897"/>
      <c r="G22" s="897"/>
      <c r="H22" s="897"/>
      <c r="I22" s="897"/>
      <c r="J22" s="111"/>
      <c r="K22" s="111"/>
      <c r="L22" s="111"/>
      <c r="M22" s="111"/>
      <c r="N22" s="111"/>
      <c r="O22" s="186"/>
    </row>
    <row r="23" spans="1:15" s="104" customFormat="1" ht="14.4" thickBot="1">
      <c r="A23" s="586"/>
      <c r="B23" s="412" t="s">
        <v>747</v>
      </c>
      <c r="C23" s="108"/>
      <c r="D23" s="108"/>
      <c r="E23" s="897">
        <f>E16</f>
        <v>0</v>
      </c>
      <c r="F23" s="897">
        <f t="shared" ref="F23:I23" si="11">F16</f>
        <v>0</v>
      </c>
      <c r="G23" s="897">
        <f t="shared" si="11"/>
        <v>0</v>
      </c>
      <c r="H23" s="897">
        <f t="shared" si="11"/>
        <v>0</v>
      </c>
      <c r="I23" s="897">
        <f t="shared" si="11"/>
        <v>0</v>
      </c>
      <c r="J23" s="108"/>
      <c r="K23" s="108"/>
      <c r="L23" s="108"/>
      <c r="M23" s="108"/>
      <c r="N23" s="108"/>
      <c r="O23" s="188"/>
    </row>
    <row r="24" spans="1:15" s="104" customFormat="1" ht="14.4" thickBot="1">
      <c r="A24" s="586"/>
      <c r="B24" s="191"/>
      <c r="E24" s="920"/>
      <c r="F24" s="920"/>
      <c r="G24" s="920"/>
      <c r="H24" s="920"/>
      <c r="I24" s="920"/>
      <c r="O24" s="183"/>
    </row>
    <row r="25" spans="1:15" s="104" customFormat="1" ht="41.4">
      <c r="A25" s="586" t="str">
        <f>CONCATENATE(A3,"c")</f>
        <v>48c</v>
      </c>
      <c r="B25" s="430" t="s">
        <v>1331</v>
      </c>
      <c r="C25" s="531"/>
      <c r="D25" s="531"/>
      <c r="E25" s="1000" t="s">
        <v>739</v>
      </c>
      <c r="F25" s="1001" t="s">
        <v>740</v>
      </c>
      <c r="G25" s="1001" t="s">
        <v>741</v>
      </c>
      <c r="H25" s="1001" t="s">
        <v>742</v>
      </c>
      <c r="I25" s="1001" t="s">
        <v>121</v>
      </c>
      <c r="J25" s="531"/>
      <c r="K25" s="533"/>
      <c r="L25" s="533"/>
      <c r="M25" s="533"/>
      <c r="N25" s="533"/>
      <c r="O25" s="534"/>
    </row>
    <row r="26" spans="1:15" s="105" customFormat="1">
      <c r="A26" s="640"/>
      <c r="B26" s="409"/>
      <c r="C26" s="184"/>
      <c r="D26" s="184"/>
      <c r="E26" s="999"/>
      <c r="F26" s="998"/>
      <c r="G26" s="998"/>
      <c r="H26" s="998"/>
      <c r="I26" s="998"/>
      <c r="M26" s="184"/>
      <c r="O26" s="185"/>
    </row>
    <row r="27" spans="1:15" s="104" customFormat="1">
      <c r="A27" s="586"/>
      <c r="B27" s="408" t="s">
        <v>743</v>
      </c>
      <c r="E27" s="920"/>
      <c r="F27" s="920"/>
      <c r="G27" s="920"/>
      <c r="H27" s="920"/>
      <c r="I27" s="920">
        <f>SUM(E27:H27)</f>
        <v>0</v>
      </c>
      <c r="O27" s="183"/>
    </row>
    <row r="28" spans="1:15" s="104" customFormat="1">
      <c r="A28" s="586"/>
      <c r="B28" s="191" t="s">
        <v>604</v>
      </c>
      <c r="E28" s="920"/>
      <c r="F28" s="920"/>
      <c r="G28" s="920"/>
      <c r="H28" s="920"/>
      <c r="I28" s="920">
        <f>SUM(E28:H28)</f>
        <v>0</v>
      </c>
      <c r="O28" s="183"/>
    </row>
    <row r="29" spans="1:15" s="104" customFormat="1">
      <c r="A29" s="586"/>
      <c r="B29" s="410"/>
      <c r="C29" s="111"/>
      <c r="D29" s="111"/>
      <c r="E29" s="821">
        <f t="shared" ref="E29" si="12">SUM(E27:E28)</f>
        <v>0</v>
      </c>
      <c r="F29" s="821">
        <f t="shared" ref="F29" si="13">SUM(F27:F28)</f>
        <v>0</v>
      </c>
      <c r="G29" s="821">
        <f t="shared" ref="G29" si="14">SUM(G27:G28)</f>
        <v>0</v>
      </c>
      <c r="H29" s="821">
        <f t="shared" ref="H29" si="15">SUM(H27:H28)</f>
        <v>0</v>
      </c>
      <c r="I29" s="821">
        <f>SUM(I27:I28)</f>
        <v>0</v>
      </c>
      <c r="J29" s="111"/>
      <c r="K29" s="111"/>
      <c r="L29" s="111"/>
      <c r="M29" s="111"/>
      <c r="N29" s="111"/>
      <c r="O29" s="186"/>
    </row>
    <row r="30" spans="1:15" s="104" customFormat="1">
      <c r="A30" s="586"/>
      <c r="B30" s="191"/>
      <c r="E30" s="920"/>
      <c r="F30" s="920"/>
      <c r="G30" s="920"/>
      <c r="H30" s="920"/>
      <c r="I30" s="920"/>
      <c r="O30" s="183"/>
    </row>
    <row r="31" spans="1:15" s="104" customFormat="1">
      <c r="A31" s="586"/>
      <c r="B31" s="408" t="s">
        <v>745</v>
      </c>
      <c r="E31" s="920"/>
      <c r="F31" s="920"/>
      <c r="G31" s="920"/>
      <c r="H31" s="920"/>
      <c r="I31" s="920"/>
      <c r="O31" s="183"/>
    </row>
    <row r="32" spans="1:15" s="104" customFormat="1">
      <c r="A32" s="586"/>
      <c r="B32" s="411" t="s">
        <v>748</v>
      </c>
      <c r="C32" s="112"/>
      <c r="D32" s="112"/>
      <c r="E32" s="895">
        <f>E29-E31</f>
        <v>0</v>
      </c>
      <c r="F32" s="895">
        <f t="shared" ref="F32" si="16">F29-F31</f>
        <v>0</v>
      </c>
      <c r="G32" s="895">
        <f t="shared" ref="G32" si="17">G29-G31</f>
        <v>0</v>
      </c>
      <c r="H32" s="895">
        <f t="shared" ref="H32" si="18">H29-H31</f>
        <v>0</v>
      </c>
      <c r="I32" s="895">
        <f t="shared" ref="I32" si="19">I29-I31</f>
        <v>0</v>
      </c>
      <c r="J32" s="112"/>
      <c r="K32" s="112"/>
      <c r="L32" s="112"/>
      <c r="M32" s="112"/>
      <c r="N32" s="112"/>
      <c r="O32" s="187"/>
    </row>
    <row r="33" spans="1:15" s="104" customFormat="1" ht="14.4" thickBot="1">
      <c r="A33" s="586"/>
      <c r="B33" s="410"/>
      <c r="C33" s="111"/>
      <c r="D33" s="111"/>
      <c r="E33" s="897"/>
      <c r="F33" s="897"/>
      <c r="G33" s="897"/>
      <c r="H33" s="897"/>
      <c r="I33" s="897"/>
      <c r="J33" s="111"/>
      <c r="K33" s="111"/>
      <c r="L33" s="111"/>
      <c r="M33" s="111"/>
      <c r="N33" s="111"/>
      <c r="O33" s="186"/>
    </row>
    <row r="34" spans="1:15" s="104" customFormat="1" ht="14.4" thickBot="1">
      <c r="A34" s="586"/>
      <c r="B34" s="412" t="s">
        <v>747</v>
      </c>
      <c r="C34" s="108"/>
      <c r="D34" s="108"/>
      <c r="E34" s="897">
        <f>E27</f>
        <v>0</v>
      </c>
      <c r="F34" s="897">
        <f t="shared" ref="F34:I34" si="20">F27</f>
        <v>0</v>
      </c>
      <c r="G34" s="897">
        <f t="shared" si="20"/>
        <v>0</v>
      </c>
      <c r="H34" s="897">
        <f t="shared" si="20"/>
        <v>0</v>
      </c>
      <c r="I34" s="897">
        <f t="shared" si="20"/>
        <v>0</v>
      </c>
      <c r="J34" s="108"/>
      <c r="K34" s="108"/>
      <c r="L34" s="108"/>
      <c r="M34" s="108"/>
      <c r="N34" s="108"/>
      <c r="O34" s="188"/>
    </row>
    <row r="35" spans="1:15" s="104" customFormat="1">
      <c r="A35" s="586"/>
      <c r="B35" s="191"/>
      <c r="O35" s="183"/>
    </row>
    <row r="36" spans="1:15" s="104" customFormat="1" ht="14.4" thickBot="1">
      <c r="A36" s="586"/>
      <c r="B36" s="191"/>
      <c r="O36" s="183"/>
    </row>
    <row r="37" spans="1:15" s="104" customFormat="1" ht="27.6">
      <c r="A37" s="586" t="str">
        <f>CONCATENATE(A3,"d")</f>
        <v>48d</v>
      </c>
      <c r="B37" s="430" t="s">
        <v>1282</v>
      </c>
      <c r="C37" s="531"/>
      <c r="D37" s="531"/>
      <c r="E37" s="321" t="s">
        <v>739</v>
      </c>
      <c r="F37" s="532" t="s">
        <v>740</v>
      </c>
      <c r="G37" s="532" t="s">
        <v>741</v>
      </c>
      <c r="H37" s="532" t="s">
        <v>742</v>
      </c>
      <c r="I37" s="532" t="s">
        <v>121</v>
      </c>
      <c r="J37" s="531"/>
      <c r="K37" s="533"/>
      <c r="L37" s="533"/>
      <c r="M37" s="533"/>
      <c r="N37" s="533"/>
      <c r="O37" s="534"/>
    </row>
    <row r="38" spans="1:15" s="105" customFormat="1">
      <c r="A38" s="640"/>
      <c r="B38" s="409"/>
      <c r="C38" s="184"/>
      <c r="D38" s="184"/>
      <c r="E38" s="999"/>
      <c r="F38" s="998"/>
      <c r="G38" s="998"/>
      <c r="H38" s="998"/>
      <c r="I38" s="998"/>
      <c r="M38" s="184"/>
      <c r="O38" s="185"/>
    </row>
    <row r="39" spans="1:15" s="104" customFormat="1">
      <c r="A39" s="586"/>
      <c r="B39" s="408" t="s">
        <v>743</v>
      </c>
      <c r="E39" s="920">
        <f>E6+E16+E27</f>
        <v>0</v>
      </c>
      <c r="F39" s="920">
        <f t="shared" ref="F39:H40" si="21">F6+F16+F27</f>
        <v>0</v>
      </c>
      <c r="G39" s="920">
        <f t="shared" si="21"/>
        <v>16385.7</v>
      </c>
      <c r="H39" s="920">
        <f t="shared" si="21"/>
        <v>0</v>
      </c>
      <c r="I39" s="920">
        <f>SUM(E39:H39)</f>
        <v>16385.7</v>
      </c>
      <c r="O39" s="183"/>
    </row>
    <row r="40" spans="1:15" s="104" customFormat="1">
      <c r="A40" s="586"/>
      <c r="B40" s="191" t="s">
        <v>604</v>
      </c>
      <c r="E40" s="920">
        <f>E7+E17+E28</f>
        <v>0</v>
      </c>
      <c r="F40" s="920">
        <f t="shared" si="21"/>
        <v>0</v>
      </c>
      <c r="G40" s="920">
        <f t="shared" si="21"/>
        <v>68122.17</v>
      </c>
      <c r="H40" s="920">
        <f t="shared" si="21"/>
        <v>0</v>
      </c>
      <c r="I40" s="920">
        <f>SUM(E40:H40)</f>
        <v>68122.17</v>
      </c>
      <c r="O40" s="183"/>
    </row>
    <row r="41" spans="1:15" s="104" customFormat="1">
      <c r="A41" s="586"/>
      <c r="B41" s="410"/>
      <c r="C41" s="111"/>
      <c r="D41" s="111"/>
      <c r="E41" s="821">
        <f t="shared" ref="E41" si="22">SUM(E39:E40)</f>
        <v>0</v>
      </c>
      <c r="F41" s="821">
        <f t="shared" ref="F41" si="23">SUM(F39:F40)</f>
        <v>0</v>
      </c>
      <c r="G41" s="821">
        <f t="shared" ref="G41" si="24">SUM(G39:G40)</f>
        <v>84507.87</v>
      </c>
      <c r="H41" s="821">
        <f t="shared" ref="H41" si="25">SUM(H39:H40)</f>
        <v>0</v>
      </c>
      <c r="I41" s="821">
        <f>SUM(I39:I40)</f>
        <v>84507.87</v>
      </c>
      <c r="J41" s="111"/>
      <c r="K41" s="111"/>
      <c r="L41" s="111"/>
      <c r="M41" s="111"/>
      <c r="N41" s="111"/>
      <c r="O41" s="186"/>
    </row>
    <row r="42" spans="1:15" s="104" customFormat="1">
      <c r="A42" s="586"/>
      <c r="B42" s="191"/>
      <c r="E42" s="920"/>
      <c r="F42" s="920"/>
      <c r="G42" s="920"/>
      <c r="H42" s="920"/>
      <c r="I42" s="920"/>
      <c r="O42" s="183"/>
    </row>
    <row r="43" spans="1:15" s="104" customFormat="1">
      <c r="A43" s="586"/>
      <c r="B43" s="408" t="s">
        <v>745</v>
      </c>
      <c r="E43" s="920">
        <f>E10+E20+E31</f>
        <v>0</v>
      </c>
      <c r="F43" s="920">
        <f t="shared" ref="F43:H43" si="26">F10+F20+F31</f>
        <v>0</v>
      </c>
      <c r="G43" s="920">
        <f t="shared" si="26"/>
        <v>64560.47</v>
      </c>
      <c r="H43" s="920">
        <f t="shared" si="26"/>
        <v>0</v>
      </c>
      <c r="I43" s="920"/>
      <c r="O43" s="183"/>
    </row>
    <row r="44" spans="1:15" s="104" customFormat="1">
      <c r="A44" s="586"/>
      <c r="B44" s="411" t="s">
        <v>748</v>
      </c>
      <c r="C44" s="112"/>
      <c r="D44" s="112"/>
      <c r="E44" s="895">
        <f>E41-E43</f>
        <v>0</v>
      </c>
      <c r="F44" s="895">
        <f t="shared" ref="F44" si="27">F41-F43</f>
        <v>0</v>
      </c>
      <c r="G44" s="895">
        <f t="shared" ref="G44" si="28">G41-G43</f>
        <v>19947.399999999994</v>
      </c>
      <c r="H44" s="895">
        <f t="shared" ref="H44" si="29">H41-H43</f>
        <v>0</v>
      </c>
      <c r="I44" s="895">
        <f t="shared" ref="I44" si="30">I41-I43</f>
        <v>84507.87</v>
      </c>
      <c r="J44" s="112"/>
      <c r="K44" s="112"/>
      <c r="L44" s="112"/>
      <c r="M44" s="112"/>
      <c r="N44" s="112"/>
      <c r="O44" s="187"/>
    </row>
    <row r="45" spans="1:15" s="104" customFormat="1" ht="14.4" thickBot="1">
      <c r="A45" s="586"/>
      <c r="B45" s="410"/>
      <c r="C45" s="111"/>
      <c r="D45" s="111"/>
      <c r="E45" s="897"/>
      <c r="F45" s="897"/>
      <c r="G45" s="897"/>
      <c r="H45" s="897"/>
      <c r="I45" s="897"/>
      <c r="J45" s="111"/>
      <c r="K45" s="111"/>
      <c r="L45" s="111"/>
      <c r="M45" s="111"/>
      <c r="N45" s="111"/>
      <c r="O45" s="186"/>
    </row>
    <row r="46" spans="1:15" s="104" customFormat="1" ht="14.4" thickBot="1">
      <c r="A46" s="586"/>
      <c r="B46" s="412" t="s">
        <v>747</v>
      </c>
      <c r="C46" s="108"/>
      <c r="D46" s="108"/>
      <c r="E46" s="897">
        <f>E39</f>
        <v>0</v>
      </c>
      <c r="F46" s="897">
        <f t="shared" ref="F46:I46" si="31">F39</f>
        <v>0</v>
      </c>
      <c r="G46" s="897">
        <f t="shared" si="31"/>
        <v>16385.7</v>
      </c>
      <c r="H46" s="897">
        <f t="shared" si="31"/>
        <v>0</v>
      </c>
      <c r="I46" s="897">
        <f t="shared" si="31"/>
        <v>16385.7</v>
      </c>
      <c r="J46" s="108"/>
      <c r="K46" s="108"/>
      <c r="L46" s="108"/>
      <c r="M46" s="108"/>
      <c r="N46" s="108"/>
      <c r="O46" s="188"/>
    </row>
    <row r="47" spans="1:15" s="104" customFormat="1">
      <c r="A47" s="586"/>
      <c r="B47" s="191"/>
      <c r="E47" s="920"/>
      <c r="F47" s="920"/>
      <c r="G47" s="920"/>
      <c r="H47" s="920"/>
      <c r="I47" s="920"/>
      <c r="O47" s="183"/>
    </row>
    <row r="48" spans="1:15" s="104" customFormat="1">
      <c r="A48" s="586">
        <f>A3+1</f>
        <v>49</v>
      </c>
      <c r="B48" s="191"/>
      <c r="O48" s="183"/>
    </row>
    <row r="49" spans="1:15" s="327" customFormat="1" ht="21" thickBot="1">
      <c r="A49" s="586" t="str">
        <f>CONCATENATE(A48,"a")</f>
        <v>49a</v>
      </c>
      <c r="B49" s="414" t="s">
        <v>1003</v>
      </c>
      <c r="O49" s="338"/>
    </row>
    <row r="50" spans="1:15" s="322" customFormat="1" ht="18.600000000000001" customHeight="1">
      <c r="A50" s="641"/>
      <c r="B50" s="478"/>
      <c r="C50" s="333"/>
      <c r="D50" s="347"/>
      <c r="E50" s="1319" t="s">
        <v>1278</v>
      </c>
      <c r="F50" s="1319"/>
      <c r="G50" s="1319" t="s">
        <v>1328</v>
      </c>
      <c r="H50" s="1319"/>
      <c r="I50" s="1319" t="s">
        <v>1329</v>
      </c>
      <c r="J50" s="1319"/>
      <c r="K50" s="1320" t="s">
        <v>1279</v>
      </c>
      <c r="L50" s="1320"/>
      <c r="M50" s="1328"/>
      <c r="N50" s="1289"/>
      <c r="O50" s="349"/>
    </row>
    <row r="51" spans="1:15" s="322" customFormat="1" ht="18.600000000000001" customHeight="1">
      <c r="A51" s="641"/>
      <c r="B51" s="324"/>
      <c r="C51" s="539"/>
      <c r="D51" s="540"/>
      <c r="E51" s="542" t="s">
        <v>975</v>
      </c>
      <c r="F51" s="542" t="s">
        <v>976</v>
      </c>
      <c r="G51" s="542" t="s">
        <v>975</v>
      </c>
      <c r="H51" s="542" t="s">
        <v>976</v>
      </c>
      <c r="I51" s="542" t="s">
        <v>975</v>
      </c>
      <c r="J51" s="542" t="s">
        <v>976</v>
      </c>
      <c r="K51" s="542" t="s">
        <v>975</v>
      </c>
      <c r="L51" s="542" t="s">
        <v>976</v>
      </c>
      <c r="M51" s="636"/>
      <c r="N51" s="334"/>
      <c r="O51" s="541"/>
    </row>
    <row r="52" spans="1:15" s="215" customFormat="1" ht="18" thickBot="1">
      <c r="A52" s="641"/>
      <c r="B52" s="332"/>
      <c r="C52" s="336"/>
      <c r="D52" s="348"/>
      <c r="E52" s="543" t="s">
        <v>77</v>
      </c>
      <c r="F52" s="543" t="s">
        <v>77</v>
      </c>
      <c r="G52" s="543" t="s">
        <v>77</v>
      </c>
      <c r="H52" s="543" t="s">
        <v>77</v>
      </c>
      <c r="I52" s="543" t="s">
        <v>77</v>
      </c>
      <c r="J52" s="543" t="s">
        <v>77</v>
      </c>
      <c r="K52" s="543" t="s">
        <v>77</v>
      </c>
      <c r="L52" s="543" t="s">
        <v>77</v>
      </c>
      <c r="M52" s="637"/>
      <c r="N52" s="222"/>
      <c r="O52" s="350"/>
    </row>
    <row r="53" spans="1:15" s="215" customFormat="1">
      <c r="A53" s="641"/>
      <c r="B53" s="415" t="s">
        <v>1007</v>
      </c>
      <c r="D53" s="1002"/>
      <c r="E53" s="1002">
        <f>'NOTES 3'!E20</f>
        <v>0</v>
      </c>
      <c r="F53" s="1002">
        <f>'NOTES 3'!F20</f>
        <v>0</v>
      </c>
      <c r="G53" s="1002"/>
      <c r="H53" s="1002"/>
      <c r="I53" s="1002"/>
      <c r="J53" s="1002"/>
      <c r="K53" s="1002">
        <f>E53+G53+I53</f>
        <v>0</v>
      </c>
      <c r="L53" s="1002">
        <f>F53+H53+J53</f>
        <v>0</v>
      </c>
      <c r="M53" s="1002"/>
      <c r="O53" s="325"/>
    </row>
    <row r="54" spans="1:15" s="215" customFormat="1">
      <c r="A54" s="641"/>
      <c r="B54" s="416" t="s">
        <v>1008</v>
      </c>
      <c r="D54" s="1002"/>
      <c r="E54" s="1002">
        <f>'NOTES 3'!E21</f>
        <v>0</v>
      </c>
      <c r="F54" s="1002">
        <f>'NOTES 3'!F21</f>
        <v>0</v>
      </c>
      <c r="G54" s="1002"/>
      <c r="H54" s="1002"/>
      <c r="I54" s="1002"/>
      <c r="J54" s="1002"/>
      <c r="K54" s="1002">
        <f t="shared" ref="K54:K58" si="32">E54+G54+I54</f>
        <v>0</v>
      </c>
      <c r="L54" s="1002">
        <f t="shared" ref="L54:L58" si="33">F54+H54+J54</f>
        <v>0</v>
      </c>
      <c r="M54" s="1002"/>
      <c r="O54" s="325"/>
    </row>
    <row r="55" spans="1:15" s="215" customFormat="1">
      <c r="A55" s="641"/>
      <c r="B55" s="355" t="s">
        <v>1007</v>
      </c>
      <c r="D55" s="1002"/>
      <c r="E55" s="1002">
        <f>SUM(E53:E54)</f>
        <v>0</v>
      </c>
      <c r="F55" s="1002">
        <f t="shared" ref="F55:J55" si="34">SUM(F53:F54)</f>
        <v>0</v>
      </c>
      <c r="G55" s="1002">
        <f t="shared" si="34"/>
        <v>0</v>
      </c>
      <c r="H55" s="1002">
        <f t="shared" si="34"/>
        <v>0</v>
      </c>
      <c r="I55" s="1002">
        <f t="shared" si="34"/>
        <v>0</v>
      </c>
      <c r="J55" s="1002">
        <f t="shared" si="34"/>
        <v>0</v>
      </c>
      <c r="K55" s="1002">
        <f t="shared" si="32"/>
        <v>0</v>
      </c>
      <c r="L55" s="1002">
        <f t="shared" si="33"/>
        <v>0</v>
      </c>
      <c r="M55" s="1002"/>
      <c r="O55" s="325"/>
    </row>
    <row r="56" spans="1:15" s="215" customFormat="1">
      <c r="A56" s="641"/>
      <c r="B56" s="417" t="s">
        <v>604</v>
      </c>
      <c r="D56" s="1002"/>
      <c r="E56" s="1002" t="str">
        <f>'NOTES 3'!E23</f>
        <v>0.00</v>
      </c>
      <c r="F56" s="1002" t="str">
        <f>'NOTES 3'!F23</f>
        <v>0.00</v>
      </c>
      <c r="G56" s="1002"/>
      <c r="H56" s="1002"/>
      <c r="I56" s="1002"/>
      <c r="J56" s="1002"/>
      <c r="K56" s="1002">
        <f t="shared" si="32"/>
        <v>0</v>
      </c>
      <c r="L56" s="1002">
        <f t="shared" si="33"/>
        <v>0</v>
      </c>
      <c r="M56" s="1002"/>
      <c r="O56" s="325"/>
    </row>
    <row r="57" spans="1:15" s="215" customFormat="1">
      <c r="A57" s="641"/>
      <c r="B57" s="416" t="s">
        <v>1231</v>
      </c>
      <c r="D57" s="1002"/>
      <c r="E57" s="1002">
        <f>'NOTES 3'!E24</f>
        <v>0</v>
      </c>
      <c r="F57" s="1002">
        <f>'NOTES 3'!F24</f>
        <v>0</v>
      </c>
      <c r="G57" s="1002"/>
      <c r="H57" s="1002"/>
      <c r="I57" s="1002"/>
      <c r="J57" s="1002"/>
      <c r="K57" s="1002">
        <f t="shared" si="32"/>
        <v>0</v>
      </c>
      <c r="L57" s="1002">
        <f t="shared" si="33"/>
        <v>0</v>
      </c>
      <c r="M57" s="1002"/>
      <c r="O57" s="325"/>
    </row>
    <row r="58" spans="1:15" s="215" customFormat="1">
      <c r="A58" s="641"/>
      <c r="B58" s="417" t="s">
        <v>630</v>
      </c>
      <c r="D58" s="1002"/>
      <c r="E58" s="1002">
        <f>'NOTES 3'!E25</f>
        <v>0</v>
      </c>
      <c r="F58" s="1002">
        <f>'NOTES 3'!F25</f>
        <v>0</v>
      </c>
      <c r="G58" s="1002"/>
      <c r="H58" s="1002"/>
      <c r="I58" s="1002"/>
      <c r="J58" s="1002"/>
      <c r="K58" s="1002">
        <f t="shared" si="32"/>
        <v>0</v>
      </c>
      <c r="L58" s="1002">
        <f t="shared" si="33"/>
        <v>0</v>
      </c>
      <c r="M58" s="1002"/>
      <c r="O58" s="325"/>
    </row>
    <row r="59" spans="1:15" s="215" customFormat="1">
      <c r="A59" s="641"/>
      <c r="B59" s="411" t="s">
        <v>748</v>
      </c>
      <c r="C59" s="216"/>
      <c r="D59" s="1003"/>
      <c r="E59" s="1003">
        <f>SUM(E55:E58)</f>
        <v>0</v>
      </c>
      <c r="F59" s="1003">
        <f t="shared" ref="F59:J59" si="35">SUM(F55:F58)</f>
        <v>0</v>
      </c>
      <c r="G59" s="1003">
        <f t="shared" si="35"/>
        <v>0</v>
      </c>
      <c r="H59" s="1003">
        <f t="shared" si="35"/>
        <v>0</v>
      </c>
      <c r="I59" s="1003">
        <f t="shared" si="35"/>
        <v>0</v>
      </c>
      <c r="J59" s="1003">
        <f t="shared" si="35"/>
        <v>0</v>
      </c>
      <c r="K59" s="1003">
        <f t="shared" ref="K59" si="36">SUM(K53:K58)</f>
        <v>0</v>
      </c>
      <c r="L59" s="1003">
        <f>SUM(L53:L58)</f>
        <v>0</v>
      </c>
      <c r="M59" s="1003"/>
      <c r="N59" s="216"/>
      <c r="O59" s="354"/>
    </row>
    <row r="60" spans="1:15" ht="15" customHeight="1" thickBot="1">
      <c r="A60" s="586"/>
      <c r="B60" s="422" t="s">
        <v>747</v>
      </c>
      <c r="C60" s="34"/>
      <c r="D60" s="736"/>
      <c r="E60" s="736">
        <f>E55</f>
        <v>0</v>
      </c>
      <c r="F60" s="736">
        <f t="shared" ref="F60:L60" si="37">F55</f>
        <v>0</v>
      </c>
      <c r="G60" s="736">
        <f t="shared" si="37"/>
        <v>0</v>
      </c>
      <c r="H60" s="736">
        <f t="shared" si="37"/>
        <v>0</v>
      </c>
      <c r="I60" s="736">
        <f t="shared" si="37"/>
        <v>0</v>
      </c>
      <c r="J60" s="736">
        <f t="shared" si="37"/>
        <v>0</v>
      </c>
      <c r="K60" s="736">
        <f t="shared" si="37"/>
        <v>0</v>
      </c>
      <c r="L60" s="736">
        <f t="shared" si="37"/>
        <v>0</v>
      </c>
      <c r="M60" s="736"/>
      <c r="N60" s="34"/>
      <c r="O60" s="189"/>
    </row>
    <row r="61" spans="1:15" ht="15" customHeight="1">
      <c r="A61" s="586"/>
      <c r="B61" s="154"/>
      <c r="C61" s="94"/>
      <c r="D61" s="94"/>
      <c r="E61" s="94"/>
      <c r="F61" s="94"/>
      <c r="G61" s="94"/>
      <c r="O61" s="169"/>
    </row>
    <row r="62" spans="1:15" s="327" customFormat="1" ht="21" thickBot="1">
      <c r="A62" s="586" t="str">
        <f>CONCATENATE(A48,"b")</f>
        <v>49b</v>
      </c>
      <c r="B62" s="414" t="s">
        <v>1004</v>
      </c>
      <c r="O62" s="338"/>
    </row>
    <row r="63" spans="1:15" s="322" customFormat="1" ht="18.600000000000001" customHeight="1">
      <c r="A63" s="641"/>
      <c r="B63" s="478"/>
      <c r="C63" s="333"/>
      <c r="D63" s="347"/>
      <c r="E63" s="1319" t="s">
        <v>1278</v>
      </c>
      <c r="F63" s="1319"/>
      <c r="G63" s="1319" t="s">
        <v>1328</v>
      </c>
      <c r="H63" s="1319"/>
      <c r="I63" s="1319" t="s">
        <v>1329</v>
      </c>
      <c r="J63" s="1319"/>
      <c r="K63" s="1320" t="s">
        <v>1279</v>
      </c>
      <c r="L63" s="1320"/>
      <c r="M63" s="1328"/>
      <c r="N63" s="1289"/>
      <c r="O63" s="349"/>
    </row>
    <row r="64" spans="1:15" s="322" customFormat="1" ht="18.600000000000001" customHeight="1">
      <c r="A64" s="641"/>
      <c r="B64" s="324"/>
      <c r="C64" s="539"/>
      <c r="D64" s="540"/>
      <c r="E64" s="542" t="s">
        <v>975</v>
      </c>
      <c r="F64" s="542" t="s">
        <v>976</v>
      </c>
      <c r="G64" s="542" t="s">
        <v>975</v>
      </c>
      <c r="H64" s="542" t="s">
        <v>976</v>
      </c>
      <c r="I64" s="542" t="s">
        <v>975</v>
      </c>
      <c r="J64" s="542" t="s">
        <v>976</v>
      </c>
      <c r="K64" s="542" t="s">
        <v>975</v>
      </c>
      <c r="L64" s="542" t="s">
        <v>976</v>
      </c>
      <c r="M64" s="636"/>
      <c r="N64" s="334"/>
      <c r="O64" s="541"/>
    </row>
    <row r="65" spans="1:15" s="215" customFormat="1" ht="18" thickBot="1">
      <c r="A65" s="641"/>
      <c r="B65" s="332"/>
      <c r="C65" s="336"/>
      <c r="D65" s="348"/>
      <c r="E65" s="543" t="s">
        <v>77</v>
      </c>
      <c r="F65" s="543" t="s">
        <v>77</v>
      </c>
      <c r="G65" s="543" t="s">
        <v>77</v>
      </c>
      <c r="H65" s="543" t="s">
        <v>77</v>
      </c>
      <c r="I65" s="543" t="s">
        <v>77</v>
      </c>
      <c r="J65" s="543" t="s">
        <v>77</v>
      </c>
      <c r="K65" s="543" t="s">
        <v>77</v>
      </c>
      <c r="L65" s="543" t="s">
        <v>77</v>
      </c>
      <c r="M65" s="637"/>
      <c r="N65" s="222"/>
      <c r="O65" s="350"/>
    </row>
    <row r="66" spans="1:15" s="215" customFormat="1">
      <c r="A66" s="641"/>
      <c r="B66" s="415" t="s">
        <v>1007</v>
      </c>
      <c r="D66" s="1002"/>
      <c r="E66" s="1002" t="str">
        <f>'NOTES 3'!E32</f>
        <v>0.00</v>
      </c>
      <c r="F66" s="1002" t="str">
        <f>'NOTES 3'!F32</f>
        <v>0.00</v>
      </c>
      <c r="G66" s="1002"/>
      <c r="H66" s="1002"/>
      <c r="I66" s="1002"/>
      <c r="J66" s="1002"/>
      <c r="K66" s="1002">
        <f>E66+G66+I66</f>
        <v>0</v>
      </c>
      <c r="L66" s="1002">
        <f>F66+H66+J66</f>
        <v>0</v>
      </c>
      <c r="O66" s="325"/>
    </row>
    <row r="67" spans="1:15" s="215" customFormat="1">
      <c r="A67" s="641"/>
      <c r="B67" s="416" t="s">
        <v>1008</v>
      </c>
      <c r="D67" s="1002"/>
      <c r="E67" s="1002">
        <f>'NOTES 3'!E33</f>
        <v>0</v>
      </c>
      <c r="F67" s="1002">
        <f>'NOTES 3'!F33</f>
        <v>0</v>
      </c>
      <c r="G67" s="1002"/>
      <c r="H67" s="1002"/>
      <c r="I67" s="1002"/>
      <c r="J67" s="1002"/>
      <c r="K67" s="1002">
        <f t="shared" ref="K67:K71" si="38">E67+G67+I67</f>
        <v>0</v>
      </c>
      <c r="L67" s="1002">
        <f t="shared" ref="L67:L71" si="39">F67+H67+J67</f>
        <v>0</v>
      </c>
      <c r="O67" s="325"/>
    </row>
    <row r="68" spans="1:15" s="215" customFormat="1">
      <c r="A68" s="641"/>
      <c r="B68" s="355" t="s">
        <v>1007</v>
      </c>
      <c r="D68" s="1002"/>
      <c r="E68" s="1002">
        <f>SUM(E66:E67)</f>
        <v>0</v>
      </c>
      <c r="F68" s="1002">
        <f t="shared" ref="F68:J68" si="40">SUM(F66:F67)</f>
        <v>0</v>
      </c>
      <c r="G68" s="1002">
        <f t="shared" si="40"/>
        <v>0</v>
      </c>
      <c r="H68" s="1002">
        <f t="shared" si="40"/>
        <v>0</v>
      </c>
      <c r="I68" s="1002">
        <f t="shared" si="40"/>
        <v>0</v>
      </c>
      <c r="J68" s="1002">
        <f t="shared" si="40"/>
        <v>0</v>
      </c>
      <c r="K68" s="1002">
        <f t="shared" si="38"/>
        <v>0</v>
      </c>
      <c r="L68" s="1002">
        <f t="shared" si="39"/>
        <v>0</v>
      </c>
      <c r="O68" s="325"/>
    </row>
    <row r="69" spans="1:15" s="215" customFormat="1">
      <c r="A69" s="641"/>
      <c r="B69" s="417" t="s">
        <v>604</v>
      </c>
      <c r="D69" s="1002"/>
      <c r="E69" s="1002" t="str">
        <f>'NOTES 3'!E35</f>
        <v>0.00</v>
      </c>
      <c r="F69" s="1002" t="str">
        <f>'NOTES 3'!F35</f>
        <v>0.00</v>
      </c>
      <c r="G69" s="1002"/>
      <c r="H69" s="1002"/>
      <c r="I69" s="1002"/>
      <c r="J69" s="1002"/>
      <c r="K69" s="1002">
        <f t="shared" si="38"/>
        <v>0</v>
      </c>
      <c r="L69" s="1002">
        <f t="shared" si="39"/>
        <v>0</v>
      </c>
      <c r="O69" s="325"/>
    </row>
    <row r="70" spans="1:15" s="215" customFormat="1">
      <c r="A70" s="641"/>
      <c r="B70" s="416" t="s">
        <v>1231</v>
      </c>
      <c r="D70" s="1002"/>
      <c r="E70" s="1002" t="str">
        <f>'NOTES 3'!E36</f>
        <v>0.00</v>
      </c>
      <c r="F70" s="1002" t="str">
        <f>'NOTES 3'!F36</f>
        <v>0.00</v>
      </c>
      <c r="G70" s="1002"/>
      <c r="H70" s="1002"/>
      <c r="I70" s="1002"/>
      <c r="J70" s="1002"/>
      <c r="K70" s="1002">
        <f t="shared" si="38"/>
        <v>0</v>
      </c>
      <c r="L70" s="1002">
        <f t="shared" si="39"/>
        <v>0</v>
      </c>
      <c r="O70" s="325"/>
    </row>
    <row r="71" spans="1:15" s="215" customFormat="1">
      <c r="A71" s="641"/>
      <c r="B71" s="417" t="s">
        <v>630</v>
      </c>
      <c r="D71" s="1002"/>
      <c r="E71" s="1002">
        <f>'NOTES 3'!E37</f>
        <v>0</v>
      </c>
      <c r="F71" s="1002">
        <f>'NOTES 3'!F37</f>
        <v>0</v>
      </c>
      <c r="G71" s="1002"/>
      <c r="H71" s="1002"/>
      <c r="I71" s="1002"/>
      <c r="J71" s="1002"/>
      <c r="K71" s="1002">
        <f t="shared" si="38"/>
        <v>0</v>
      </c>
      <c r="L71" s="1002">
        <f t="shared" si="39"/>
        <v>0</v>
      </c>
      <c r="O71" s="325"/>
    </row>
    <row r="72" spans="1:15" s="215" customFormat="1">
      <c r="A72" s="641"/>
      <c r="B72" s="411" t="s">
        <v>748</v>
      </c>
      <c r="C72" s="216"/>
      <c r="D72" s="1003"/>
      <c r="E72" s="1003">
        <f>SUM(E68:E71)</f>
        <v>0</v>
      </c>
      <c r="F72" s="1003">
        <f t="shared" ref="F72:J72" si="41">SUM(F68:F71)</f>
        <v>0</v>
      </c>
      <c r="G72" s="1003">
        <f t="shared" si="41"/>
        <v>0</v>
      </c>
      <c r="H72" s="1003">
        <f t="shared" si="41"/>
        <v>0</v>
      </c>
      <c r="I72" s="1003">
        <f t="shared" si="41"/>
        <v>0</v>
      </c>
      <c r="J72" s="1003">
        <f t="shared" si="41"/>
        <v>0</v>
      </c>
      <c r="K72" s="1003">
        <f t="shared" ref="K72" si="42">SUM(K66:K71)</f>
        <v>0</v>
      </c>
      <c r="L72" s="1003">
        <f>SUM(L66:L71)</f>
        <v>0</v>
      </c>
      <c r="M72" s="216"/>
      <c r="N72" s="216"/>
      <c r="O72" s="354"/>
    </row>
    <row r="73" spans="1:15" s="215" customFormat="1" ht="14.4" thickBot="1">
      <c r="A73" s="641"/>
      <c r="B73" s="410"/>
      <c r="C73" s="216"/>
      <c r="D73" s="1003"/>
      <c r="E73" s="736"/>
      <c r="F73" s="736"/>
      <c r="G73" s="736"/>
      <c r="H73" s="736"/>
      <c r="I73" s="736"/>
      <c r="J73" s="736"/>
      <c r="K73" s="736"/>
      <c r="L73" s="736"/>
      <c r="M73" s="216"/>
      <c r="N73" s="216"/>
      <c r="O73" s="354"/>
    </row>
    <row r="74" spans="1:15" ht="15" customHeight="1" thickBot="1">
      <c r="A74" s="586"/>
      <c r="B74" s="422" t="s">
        <v>747</v>
      </c>
      <c r="C74" s="34"/>
      <c r="D74" s="736"/>
      <c r="E74" s="736">
        <f>E68</f>
        <v>0</v>
      </c>
      <c r="F74" s="736">
        <f t="shared" ref="F74:L74" si="43">F68</f>
        <v>0</v>
      </c>
      <c r="G74" s="736">
        <f t="shared" si="43"/>
        <v>0</v>
      </c>
      <c r="H74" s="736">
        <f t="shared" si="43"/>
        <v>0</v>
      </c>
      <c r="I74" s="736">
        <f t="shared" si="43"/>
        <v>0</v>
      </c>
      <c r="J74" s="736">
        <f t="shared" si="43"/>
        <v>0</v>
      </c>
      <c r="K74" s="736">
        <f t="shared" si="43"/>
        <v>0</v>
      </c>
      <c r="L74" s="736">
        <f t="shared" si="43"/>
        <v>0</v>
      </c>
      <c r="M74" s="34"/>
      <c r="N74" s="34"/>
      <c r="O74" s="189"/>
    </row>
    <row r="75" spans="1:15">
      <c r="A75" s="586"/>
      <c r="B75" s="154"/>
      <c r="D75" s="993"/>
      <c r="E75" s="993"/>
      <c r="F75" s="993"/>
      <c r="G75" s="993"/>
      <c r="H75" s="993"/>
      <c r="I75" s="993"/>
      <c r="J75" s="993"/>
      <c r="K75" s="993"/>
      <c r="L75" s="993"/>
      <c r="M75" s="96"/>
      <c r="N75" s="96"/>
      <c r="O75" s="190"/>
    </row>
    <row r="76" spans="1:15" ht="15" customHeight="1" thickBot="1">
      <c r="A76" s="586">
        <f>A48+1</f>
        <v>50</v>
      </c>
      <c r="B76" s="154" t="s">
        <v>1232</v>
      </c>
      <c r="O76" s="169"/>
    </row>
    <row r="77" spans="1:15" s="367" customFormat="1" ht="27.6" customHeight="1" thickBot="1">
      <c r="A77" s="586" t="str">
        <f>CONCATENATE(A76,"a")</f>
        <v>50a</v>
      </c>
      <c r="B77" s="364" t="s">
        <v>1278</v>
      </c>
      <c r="C77" s="365"/>
      <c r="D77" s="365"/>
      <c r="E77" s="1299" t="s">
        <v>638</v>
      </c>
      <c r="F77" s="1299"/>
      <c r="G77" s="1299" t="s">
        <v>1022</v>
      </c>
      <c r="H77" s="1299"/>
      <c r="I77" s="1299" t="s">
        <v>639</v>
      </c>
      <c r="J77" s="1299"/>
      <c r="K77" s="365" t="s">
        <v>121</v>
      </c>
      <c r="L77" s="365"/>
      <c r="M77" s="365"/>
      <c r="N77" s="365"/>
      <c r="O77" s="366"/>
    </row>
    <row r="78" spans="1:15" ht="18.899999999999999" customHeight="1">
      <c r="A78" s="586"/>
      <c r="B78" s="418" t="s">
        <v>1487</v>
      </c>
      <c r="C78" s="100"/>
      <c r="D78" s="100"/>
      <c r="E78" s="100" t="str">
        <f>'NOTES 3'!E42:F42</f>
        <v>Transport Infrastructure and Equipment</v>
      </c>
      <c r="G78" s="96" t="str">
        <f>'NOTES 3'!G42:H42</f>
        <v>Building Infrastructure
 Assets</v>
      </c>
      <c r="I78" s="4" t="str">
        <f>'NOTES 3'!I42:J42</f>
        <v>ICT Infrastructure and Equipment</v>
      </c>
      <c r="K78" s="4">
        <f>SUM(E78:J78)</f>
        <v>0</v>
      </c>
      <c r="O78" s="169"/>
    </row>
    <row r="79" spans="1:15" ht="18.899999999999999" customHeight="1">
      <c r="A79" s="586"/>
      <c r="B79" s="191" t="s">
        <v>763</v>
      </c>
      <c r="C79" s="100"/>
      <c r="D79" s="1004"/>
      <c r="E79" s="1004">
        <f>'NOTES 3'!E43:F43</f>
        <v>0</v>
      </c>
      <c r="F79" s="993"/>
      <c r="G79" s="993">
        <f>'NOTES 3'!G43:H43</f>
        <v>0</v>
      </c>
      <c r="H79" s="793"/>
      <c r="I79" s="793">
        <f>'NOTES 3'!I43:J43</f>
        <v>0</v>
      </c>
      <c r="J79" s="793"/>
      <c r="K79" s="793">
        <f t="shared" ref="K79:K81" si="44">SUM(E79:J79)</f>
        <v>0</v>
      </c>
      <c r="L79" s="793"/>
      <c r="O79" s="169"/>
    </row>
    <row r="80" spans="1:15" ht="18.899999999999999" customHeight="1">
      <c r="A80" s="586"/>
      <c r="B80" s="191" t="s">
        <v>604</v>
      </c>
      <c r="C80" s="100"/>
      <c r="D80" s="1004"/>
      <c r="E80" s="1004">
        <f>'NOTES 3'!E44:F44</f>
        <v>0</v>
      </c>
      <c r="F80" s="993"/>
      <c r="G80" s="993">
        <f>'NOTES 3'!G44:H44</f>
        <v>0</v>
      </c>
      <c r="H80" s="793"/>
      <c r="I80" s="793">
        <f>'NOTES 3'!I44:J44</f>
        <v>0</v>
      </c>
      <c r="J80" s="793"/>
      <c r="K80" s="793">
        <f t="shared" si="44"/>
        <v>0</v>
      </c>
      <c r="L80" s="793"/>
      <c r="O80" s="169"/>
    </row>
    <row r="81" spans="1:15" ht="18.899999999999999" customHeight="1">
      <c r="A81" s="586"/>
      <c r="B81" s="191" t="s">
        <v>792</v>
      </c>
      <c r="C81" s="100"/>
      <c r="D81" s="1004"/>
      <c r="E81" s="1004">
        <f>'NOTES 3'!E45:F45</f>
        <v>0</v>
      </c>
      <c r="F81" s="993"/>
      <c r="G81" s="993">
        <f>'NOTES 3'!G45:H45</f>
        <v>0</v>
      </c>
      <c r="H81" s="793"/>
      <c r="I81" s="793">
        <f>'NOTES 3'!I45:J45</f>
        <v>0</v>
      </c>
      <c r="J81" s="793"/>
      <c r="K81" s="793">
        <f t="shared" si="44"/>
        <v>0</v>
      </c>
      <c r="L81" s="793"/>
      <c r="O81" s="169"/>
    </row>
    <row r="82" spans="1:15" s="215" customFormat="1">
      <c r="A82" s="641"/>
      <c r="B82" s="411" t="s">
        <v>748</v>
      </c>
      <c r="C82" s="216"/>
      <c r="D82" s="1003"/>
      <c r="E82" s="1003">
        <f t="shared" ref="E82:J82" si="45">SUM(E78:E81)</f>
        <v>0</v>
      </c>
      <c r="F82" s="1003">
        <f t="shared" si="45"/>
        <v>0</v>
      </c>
      <c r="G82" s="1003">
        <f t="shared" si="45"/>
        <v>0</v>
      </c>
      <c r="H82" s="1003">
        <f t="shared" si="45"/>
        <v>0</v>
      </c>
      <c r="I82" s="1003">
        <f t="shared" si="45"/>
        <v>0</v>
      </c>
      <c r="J82" s="1003">
        <f t="shared" si="45"/>
        <v>0</v>
      </c>
      <c r="K82" s="1003">
        <f>SUM(K78:K81)</f>
        <v>0</v>
      </c>
      <c r="L82" s="1003"/>
      <c r="M82" s="216"/>
      <c r="N82" s="216"/>
      <c r="O82" s="354"/>
    </row>
    <row r="83" spans="1:15" s="215" customFormat="1">
      <c r="A83" s="641"/>
      <c r="B83" s="410"/>
      <c r="C83" s="216"/>
      <c r="D83" s="1003"/>
      <c r="E83" s="1003"/>
      <c r="F83" s="1003"/>
      <c r="G83" s="1003"/>
      <c r="H83" s="1003"/>
      <c r="I83" s="1003"/>
      <c r="J83" s="1003"/>
      <c r="K83" s="1003"/>
      <c r="L83" s="1003"/>
      <c r="M83" s="216"/>
      <c r="N83" s="216"/>
      <c r="O83" s="354"/>
    </row>
    <row r="84" spans="1:15" ht="15" customHeight="1" thickBot="1">
      <c r="A84" s="586"/>
      <c r="B84" s="422" t="s">
        <v>747</v>
      </c>
      <c r="C84" s="34"/>
      <c r="D84" s="34"/>
      <c r="E84" s="34" t="str">
        <f>E78</f>
        <v>Transport Infrastructure and Equipment</v>
      </c>
      <c r="F84" s="34">
        <f t="shared" ref="F84:K84" si="46">F78</f>
        <v>0</v>
      </c>
      <c r="G84" s="34" t="str">
        <f t="shared" si="46"/>
        <v>Building Infrastructure
 Assets</v>
      </c>
      <c r="H84" s="34">
        <f t="shared" si="46"/>
        <v>0</v>
      </c>
      <c r="I84" s="34" t="str">
        <f t="shared" si="46"/>
        <v>ICT Infrastructure and Equipment</v>
      </c>
      <c r="J84" s="34">
        <f t="shared" si="46"/>
        <v>0</v>
      </c>
      <c r="K84" s="34">
        <f t="shared" si="46"/>
        <v>0</v>
      </c>
      <c r="L84" s="34"/>
      <c r="M84" s="34"/>
      <c r="N84" s="34"/>
      <c r="O84" s="189"/>
    </row>
    <row r="85" spans="1:15" ht="18.899999999999999" customHeight="1">
      <c r="A85" s="586"/>
      <c r="B85" s="191"/>
      <c r="C85" s="100"/>
      <c r="D85" s="100"/>
      <c r="E85" s="100"/>
      <c r="O85" s="169"/>
    </row>
    <row r="86" spans="1:15" ht="18.899999999999999" customHeight="1" thickBot="1">
      <c r="A86" s="586"/>
      <c r="B86" s="154" t="s">
        <v>1232</v>
      </c>
      <c r="C86" s="100"/>
      <c r="D86" s="100"/>
      <c r="E86" s="100"/>
      <c r="O86" s="169"/>
    </row>
    <row r="87" spans="1:15" s="367" customFormat="1" ht="27.6" customHeight="1" thickBot="1">
      <c r="A87" s="586" t="str">
        <f>CONCATENATE(A76,"b")</f>
        <v>50b</v>
      </c>
      <c r="B87" s="364" t="s">
        <v>1328</v>
      </c>
      <c r="C87" s="365"/>
      <c r="D87" s="365"/>
      <c r="E87" s="1299" t="s">
        <v>638</v>
      </c>
      <c r="F87" s="1299"/>
      <c r="G87" s="1299" t="s">
        <v>1022</v>
      </c>
      <c r="H87" s="1299"/>
      <c r="I87" s="1299" t="s">
        <v>639</v>
      </c>
      <c r="J87" s="1299"/>
      <c r="K87" s="365" t="s">
        <v>121</v>
      </c>
      <c r="L87" s="365"/>
      <c r="M87" s="365"/>
      <c r="N87" s="365"/>
      <c r="O87" s="366"/>
    </row>
    <row r="88" spans="1:15" ht="18.899999999999999" customHeight="1">
      <c r="A88" s="586"/>
      <c r="B88" s="418" t="s">
        <v>1487</v>
      </c>
      <c r="C88" s="100"/>
      <c r="D88" s="100"/>
      <c r="E88" s="100"/>
      <c r="K88" s="4">
        <f>SUM(E88:J88)</f>
        <v>0</v>
      </c>
      <c r="O88" s="169"/>
    </row>
    <row r="89" spans="1:15" ht="18.899999999999999" customHeight="1">
      <c r="A89" s="586"/>
      <c r="B89" s="191" t="s">
        <v>763</v>
      </c>
      <c r="C89" s="100"/>
      <c r="D89" s="100"/>
      <c r="E89" s="100"/>
      <c r="K89" s="4">
        <f t="shared" ref="K89:K91" si="47">SUM(E89:J89)</f>
        <v>0</v>
      </c>
      <c r="O89" s="169"/>
    </row>
    <row r="90" spans="1:15" ht="18.899999999999999" customHeight="1">
      <c r="A90" s="586"/>
      <c r="B90" s="191" t="s">
        <v>604</v>
      </c>
      <c r="C90" s="100"/>
      <c r="D90" s="100"/>
      <c r="E90" s="100"/>
      <c r="K90" s="4">
        <f t="shared" si="47"/>
        <v>0</v>
      </c>
      <c r="O90" s="169"/>
    </row>
    <row r="91" spans="1:15" ht="18.899999999999999" customHeight="1">
      <c r="A91" s="586"/>
      <c r="B91" s="191" t="s">
        <v>792</v>
      </c>
      <c r="C91" s="100"/>
      <c r="D91" s="100"/>
      <c r="E91" s="100"/>
      <c r="K91" s="4">
        <f t="shared" si="47"/>
        <v>0</v>
      </c>
      <c r="O91" s="169"/>
    </row>
    <row r="92" spans="1:15" s="215" customFormat="1">
      <c r="A92" s="641"/>
      <c r="B92" s="411" t="s">
        <v>748</v>
      </c>
      <c r="C92" s="216"/>
      <c r="D92" s="216"/>
      <c r="E92" s="216">
        <f>SUM(E88:E91)</f>
        <v>0</v>
      </c>
      <c r="F92" s="216">
        <f t="shared" ref="F92:K92" si="48">SUM(F88:F91)</f>
        <v>0</v>
      </c>
      <c r="G92" s="216">
        <f t="shared" si="48"/>
        <v>0</v>
      </c>
      <c r="H92" s="216">
        <f t="shared" si="48"/>
        <v>0</v>
      </c>
      <c r="I92" s="216">
        <f t="shared" si="48"/>
        <v>0</v>
      </c>
      <c r="J92" s="216">
        <f t="shared" si="48"/>
        <v>0</v>
      </c>
      <c r="K92" s="216">
        <f t="shared" si="48"/>
        <v>0</v>
      </c>
      <c r="L92" s="216"/>
      <c r="M92" s="216"/>
      <c r="N92" s="216"/>
      <c r="O92" s="354"/>
    </row>
    <row r="93" spans="1:15" s="215" customFormat="1">
      <c r="A93" s="641"/>
      <c r="B93" s="410"/>
      <c r="C93" s="216"/>
      <c r="D93" s="216"/>
      <c r="E93" s="216"/>
      <c r="F93" s="216"/>
      <c r="G93" s="216"/>
      <c r="H93" s="216"/>
      <c r="I93" s="216"/>
      <c r="J93" s="216"/>
      <c r="K93" s="216"/>
      <c r="L93" s="216"/>
      <c r="M93" s="216"/>
      <c r="N93" s="216"/>
      <c r="O93" s="354"/>
    </row>
    <row r="94" spans="1:15" ht="15" customHeight="1" thickBot="1">
      <c r="A94" s="586"/>
      <c r="B94" s="422" t="s">
        <v>747</v>
      </c>
      <c r="C94" s="34"/>
      <c r="D94" s="34"/>
      <c r="E94" s="34">
        <f>E88</f>
        <v>0</v>
      </c>
      <c r="F94" s="34">
        <f t="shared" ref="F94:K94" si="49">F88</f>
        <v>0</v>
      </c>
      <c r="G94" s="34">
        <f t="shared" si="49"/>
        <v>0</v>
      </c>
      <c r="H94" s="34">
        <f t="shared" si="49"/>
        <v>0</v>
      </c>
      <c r="I94" s="34">
        <f t="shared" si="49"/>
        <v>0</v>
      </c>
      <c r="J94" s="34">
        <f t="shared" si="49"/>
        <v>0</v>
      </c>
      <c r="K94" s="34">
        <f t="shared" si="49"/>
        <v>0</v>
      </c>
      <c r="L94" s="34"/>
      <c r="M94" s="34"/>
      <c r="N94" s="34"/>
      <c r="O94" s="189"/>
    </row>
    <row r="95" spans="1:15" ht="18.899999999999999" customHeight="1">
      <c r="A95" s="586"/>
      <c r="B95" s="191"/>
      <c r="C95" s="100"/>
      <c r="D95" s="100"/>
      <c r="E95" s="100"/>
      <c r="O95" s="169"/>
    </row>
    <row r="96" spans="1:15" ht="18.899999999999999" customHeight="1" thickBot="1">
      <c r="A96" s="586"/>
      <c r="B96" s="154" t="s">
        <v>1232</v>
      </c>
      <c r="C96" s="100"/>
      <c r="D96" s="100"/>
      <c r="E96" s="100"/>
      <c r="O96" s="169"/>
    </row>
    <row r="97" spans="1:15" s="367" customFormat="1" ht="27.6" customHeight="1" thickBot="1">
      <c r="A97" s="586" t="str">
        <f>CONCATENATE(A76,"c")</f>
        <v>50c</v>
      </c>
      <c r="B97" s="364" t="s">
        <v>1329</v>
      </c>
      <c r="C97" s="365"/>
      <c r="D97" s="365"/>
      <c r="E97" s="1299" t="s">
        <v>638</v>
      </c>
      <c r="F97" s="1299"/>
      <c r="G97" s="1299" t="s">
        <v>1022</v>
      </c>
      <c r="H97" s="1299"/>
      <c r="I97" s="1299" t="s">
        <v>639</v>
      </c>
      <c r="J97" s="1299"/>
      <c r="K97" s="365" t="s">
        <v>121</v>
      </c>
      <c r="L97" s="365"/>
      <c r="M97" s="365"/>
      <c r="N97" s="365"/>
      <c r="O97" s="366"/>
    </row>
    <row r="98" spans="1:15" ht="18.899999999999999" customHeight="1">
      <c r="A98" s="586"/>
      <c r="B98" s="418" t="s">
        <v>1487</v>
      </c>
      <c r="C98" s="100"/>
      <c r="D98" s="100"/>
      <c r="E98" s="100"/>
      <c r="K98" s="4">
        <f>SUM(E98:J98)</f>
        <v>0</v>
      </c>
      <c r="O98" s="169"/>
    </row>
    <row r="99" spans="1:15" ht="18.899999999999999" customHeight="1">
      <c r="A99" s="586"/>
      <c r="B99" s="191" t="s">
        <v>763</v>
      </c>
      <c r="C99" s="100"/>
      <c r="D99" s="100"/>
      <c r="E99" s="100"/>
      <c r="K99" s="4">
        <f t="shared" ref="K99:K101" si="50">SUM(E99:J99)</f>
        <v>0</v>
      </c>
      <c r="O99" s="169"/>
    </row>
    <row r="100" spans="1:15" ht="18.899999999999999" customHeight="1">
      <c r="A100" s="586"/>
      <c r="B100" s="191" t="s">
        <v>604</v>
      </c>
      <c r="C100" s="100"/>
      <c r="D100" s="100"/>
      <c r="E100" s="100"/>
      <c r="K100" s="4">
        <f t="shared" si="50"/>
        <v>0</v>
      </c>
      <c r="O100" s="169"/>
    </row>
    <row r="101" spans="1:15" ht="18.899999999999999" customHeight="1">
      <c r="A101" s="586"/>
      <c r="B101" s="191" t="s">
        <v>792</v>
      </c>
      <c r="C101" s="100"/>
      <c r="D101" s="100"/>
      <c r="E101" s="100"/>
      <c r="K101" s="4">
        <f t="shared" si="50"/>
        <v>0</v>
      </c>
      <c r="O101" s="169"/>
    </row>
    <row r="102" spans="1:15" s="215" customFormat="1">
      <c r="A102" s="641"/>
      <c r="B102" s="411" t="s">
        <v>748</v>
      </c>
      <c r="C102" s="216"/>
      <c r="D102" s="216"/>
      <c r="E102" s="216">
        <f>SUM(E98:E101)</f>
        <v>0</v>
      </c>
      <c r="F102" s="216">
        <f t="shared" ref="F102" si="51">SUM(F98:F101)</f>
        <v>0</v>
      </c>
      <c r="G102" s="216">
        <f t="shared" ref="G102" si="52">SUM(G98:G101)</f>
        <v>0</v>
      </c>
      <c r="H102" s="216">
        <f t="shared" ref="H102" si="53">SUM(H98:H101)</f>
        <v>0</v>
      </c>
      <c r="I102" s="216">
        <f t="shared" ref="I102" si="54">SUM(I98:I101)</f>
        <v>0</v>
      </c>
      <c r="J102" s="216">
        <f t="shared" ref="J102" si="55">SUM(J98:J101)</f>
        <v>0</v>
      </c>
      <c r="K102" s="216">
        <f t="shared" ref="K102" si="56">SUM(K98:K101)</f>
        <v>0</v>
      </c>
      <c r="L102" s="216"/>
      <c r="M102" s="216"/>
      <c r="N102" s="216"/>
      <c r="O102" s="354"/>
    </row>
    <row r="103" spans="1:15" s="215" customFormat="1">
      <c r="A103" s="641"/>
      <c r="B103" s="410"/>
      <c r="C103" s="216"/>
      <c r="D103" s="216"/>
      <c r="E103" s="216"/>
      <c r="F103" s="216"/>
      <c r="G103" s="216"/>
      <c r="H103" s="216"/>
      <c r="I103" s="216"/>
      <c r="J103" s="216"/>
      <c r="K103" s="216"/>
      <c r="L103" s="216"/>
      <c r="M103" s="216"/>
      <c r="N103" s="216"/>
      <c r="O103" s="354"/>
    </row>
    <row r="104" spans="1:15" ht="15" customHeight="1" thickBot="1">
      <c r="A104" s="586"/>
      <c r="B104" s="422" t="s">
        <v>747</v>
      </c>
      <c r="C104" s="34"/>
      <c r="D104" s="34"/>
      <c r="E104" s="34">
        <f>E98</f>
        <v>0</v>
      </c>
      <c r="F104" s="34">
        <f t="shared" ref="F104:K104" si="57">F98</f>
        <v>0</v>
      </c>
      <c r="G104" s="34">
        <f t="shared" si="57"/>
        <v>0</v>
      </c>
      <c r="H104" s="34">
        <f t="shared" si="57"/>
        <v>0</v>
      </c>
      <c r="I104" s="34">
        <f t="shared" si="57"/>
        <v>0</v>
      </c>
      <c r="J104" s="34">
        <f t="shared" si="57"/>
        <v>0</v>
      </c>
      <c r="K104" s="34">
        <f t="shared" si="57"/>
        <v>0</v>
      </c>
      <c r="L104" s="34"/>
      <c r="M104" s="34"/>
      <c r="N104" s="34"/>
      <c r="O104" s="189"/>
    </row>
    <row r="105" spans="1:15" ht="18.899999999999999" customHeight="1">
      <c r="A105" s="586"/>
      <c r="B105" s="191"/>
      <c r="C105" s="100"/>
      <c r="D105" s="100"/>
      <c r="E105" s="100"/>
      <c r="O105" s="169"/>
    </row>
    <row r="106" spans="1:15" ht="18.899999999999999" customHeight="1" thickBot="1">
      <c r="A106" s="586"/>
      <c r="B106" s="154" t="s">
        <v>1232</v>
      </c>
      <c r="C106" s="100"/>
      <c r="D106" s="100"/>
      <c r="E106" s="100"/>
      <c r="O106" s="169"/>
    </row>
    <row r="107" spans="1:15" s="367" customFormat="1" ht="27.6" customHeight="1" thickBot="1">
      <c r="A107" s="586" t="str">
        <f>CONCATENATE(A76,"d")</f>
        <v>50d</v>
      </c>
      <c r="B107" s="364" t="s">
        <v>1279</v>
      </c>
      <c r="C107" s="365"/>
      <c r="D107" s="365"/>
      <c r="E107" s="1299" t="s">
        <v>638</v>
      </c>
      <c r="F107" s="1299"/>
      <c r="G107" s="1299" t="s">
        <v>1022</v>
      </c>
      <c r="H107" s="1299"/>
      <c r="I107" s="1299" t="s">
        <v>639</v>
      </c>
      <c r="J107" s="1299"/>
      <c r="K107" s="365" t="s">
        <v>121</v>
      </c>
      <c r="L107" s="365"/>
      <c r="M107" s="365"/>
      <c r="N107" s="365"/>
      <c r="O107" s="366"/>
    </row>
    <row r="108" spans="1:15" ht="18.899999999999999" customHeight="1">
      <c r="A108" s="586"/>
      <c r="B108" s="418" t="s">
        <v>1487</v>
      </c>
      <c r="C108" s="100"/>
      <c r="D108" s="100"/>
      <c r="E108" s="100" t="e">
        <f>E78+E88+E99</f>
        <v>#VALUE!</v>
      </c>
      <c r="G108" s="100" t="e">
        <f>G78+G88+G99</f>
        <v>#VALUE!</v>
      </c>
      <c r="I108" s="100" t="e">
        <f>I78+I88+I99</f>
        <v>#VALUE!</v>
      </c>
      <c r="K108" s="4" t="e">
        <f>SUM(E108:J108)</f>
        <v>#VALUE!</v>
      </c>
      <c r="O108" s="169"/>
    </row>
    <row r="109" spans="1:15" ht="18.899999999999999" customHeight="1">
      <c r="A109" s="586"/>
      <c r="B109" s="191" t="s">
        <v>763</v>
      </c>
      <c r="C109" s="100"/>
      <c r="D109" s="100"/>
      <c r="E109" s="100">
        <f t="shared" ref="E109:E111" si="58">E79+E89+E100</f>
        <v>0</v>
      </c>
      <c r="G109" s="100">
        <f t="shared" ref="G109:G111" si="59">G79+G89+G100</f>
        <v>0</v>
      </c>
      <c r="I109" s="100">
        <f t="shared" ref="I109:I111" si="60">I79+I89+I100</f>
        <v>0</v>
      </c>
      <c r="K109" s="4">
        <f t="shared" ref="K109:K111" si="61">SUM(E109:J109)</f>
        <v>0</v>
      </c>
      <c r="O109" s="169"/>
    </row>
    <row r="110" spans="1:15" ht="18.899999999999999" customHeight="1">
      <c r="A110" s="586"/>
      <c r="B110" s="191" t="s">
        <v>604</v>
      </c>
      <c r="C110" s="100"/>
      <c r="D110" s="100"/>
      <c r="E110" s="100">
        <f t="shared" si="58"/>
        <v>0</v>
      </c>
      <c r="G110" s="100">
        <f t="shared" si="59"/>
        <v>0</v>
      </c>
      <c r="I110" s="100">
        <f t="shared" si="60"/>
        <v>0</v>
      </c>
      <c r="K110" s="4">
        <f t="shared" si="61"/>
        <v>0</v>
      </c>
      <c r="O110" s="169"/>
    </row>
    <row r="111" spans="1:15" ht="18.899999999999999" customHeight="1">
      <c r="A111" s="586"/>
      <c r="B111" s="191" t="s">
        <v>792</v>
      </c>
      <c r="C111" s="100"/>
      <c r="D111" s="100"/>
      <c r="E111" s="100">
        <f t="shared" si="58"/>
        <v>0</v>
      </c>
      <c r="G111" s="100">
        <f t="shared" si="59"/>
        <v>0</v>
      </c>
      <c r="I111" s="100">
        <f t="shared" si="60"/>
        <v>0</v>
      </c>
      <c r="K111" s="4">
        <f t="shared" si="61"/>
        <v>0</v>
      </c>
      <c r="O111" s="169"/>
    </row>
    <row r="112" spans="1:15" s="215" customFormat="1">
      <c r="A112" s="641"/>
      <c r="B112" s="411" t="s">
        <v>748</v>
      </c>
      <c r="C112" s="216"/>
      <c r="D112" s="216"/>
      <c r="E112" s="216" t="e">
        <f>SUM(E108:E111)</f>
        <v>#VALUE!</v>
      </c>
      <c r="F112" s="216">
        <f t="shared" ref="F112" si="62">SUM(F108:F111)</f>
        <v>0</v>
      </c>
      <c r="G112" s="216" t="e">
        <f t="shared" ref="G112" si="63">SUM(G108:G111)</f>
        <v>#VALUE!</v>
      </c>
      <c r="H112" s="216">
        <f t="shared" ref="H112" si="64">SUM(H108:H111)</f>
        <v>0</v>
      </c>
      <c r="I112" s="216" t="e">
        <f t="shared" ref="I112" si="65">SUM(I108:I111)</f>
        <v>#VALUE!</v>
      </c>
      <c r="J112" s="216">
        <f t="shared" ref="J112" si="66">SUM(J108:J111)</f>
        <v>0</v>
      </c>
      <c r="K112" s="216" t="e">
        <f t="shared" ref="K112" si="67">SUM(K108:K111)</f>
        <v>#VALUE!</v>
      </c>
      <c r="L112" s="216"/>
      <c r="M112" s="216"/>
      <c r="N112" s="216"/>
      <c r="O112" s="354"/>
    </row>
    <row r="113" spans="1:15" s="215" customFormat="1">
      <c r="A113" s="641"/>
      <c r="B113" s="410"/>
      <c r="C113" s="216"/>
      <c r="D113" s="216"/>
      <c r="E113" s="216"/>
      <c r="F113" s="216"/>
      <c r="G113" s="216"/>
      <c r="H113" s="216"/>
      <c r="I113" s="216"/>
      <c r="J113" s="216"/>
      <c r="K113" s="216"/>
      <c r="L113" s="216"/>
      <c r="M113" s="216"/>
      <c r="N113" s="216"/>
      <c r="O113" s="354"/>
    </row>
    <row r="114" spans="1:15" ht="15" customHeight="1" thickBot="1">
      <c r="A114" s="586"/>
      <c r="B114" s="422" t="s">
        <v>747</v>
      </c>
      <c r="C114" s="34"/>
      <c r="D114" s="34"/>
      <c r="E114" s="34" t="e">
        <f>E108</f>
        <v>#VALUE!</v>
      </c>
      <c r="F114" s="34">
        <f t="shared" ref="F114:K114" si="68">F108</f>
        <v>0</v>
      </c>
      <c r="G114" s="34" t="e">
        <f t="shared" si="68"/>
        <v>#VALUE!</v>
      </c>
      <c r="H114" s="34">
        <f t="shared" si="68"/>
        <v>0</v>
      </c>
      <c r="I114" s="34" t="e">
        <f t="shared" si="68"/>
        <v>#VALUE!</v>
      </c>
      <c r="J114" s="34">
        <f t="shared" si="68"/>
        <v>0</v>
      </c>
      <c r="K114" s="34" t="e">
        <f t="shared" si="68"/>
        <v>#VALUE!</v>
      </c>
      <c r="L114" s="34"/>
      <c r="M114" s="34"/>
      <c r="N114" s="34"/>
      <c r="O114" s="189"/>
    </row>
    <row r="115" spans="1:15" ht="18.899999999999999" customHeight="1">
      <c r="A115" s="586"/>
      <c r="B115" s="191"/>
      <c r="C115" s="100"/>
      <c r="D115" s="100"/>
      <c r="E115" s="100"/>
      <c r="O115" s="169"/>
    </row>
    <row r="116" spans="1:15" ht="18.899999999999999" customHeight="1">
      <c r="A116" s="586">
        <f>A76+1</f>
        <v>51</v>
      </c>
      <c r="B116" s="191"/>
      <c r="C116" s="100"/>
      <c r="D116" s="100"/>
      <c r="E116" s="100"/>
      <c r="O116" s="169"/>
    </row>
    <row r="117" spans="1:15" s="104" customFormat="1" ht="14.4" thickBot="1">
      <c r="A117" s="586" t="str">
        <f>CONCATENATE(A116,"a")</f>
        <v>51a</v>
      </c>
      <c r="B117" s="1296" t="s">
        <v>1281</v>
      </c>
      <c r="C117" s="1297"/>
      <c r="D117" s="1297"/>
      <c r="E117" s="1297"/>
      <c r="F117" s="1297"/>
      <c r="G117" s="1297"/>
      <c r="H117" s="1297"/>
      <c r="I117" s="1297"/>
      <c r="J117" s="1297"/>
      <c r="K117" s="1297"/>
      <c r="L117" s="1297"/>
      <c r="M117" s="1297"/>
      <c r="N117" s="1297"/>
      <c r="O117" s="1298"/>
    </row>
    <row r="118" spans="1:15" s="275" customFormat="1" ht="55.8" thickBot="1">
      <c r="A118" s="640"/>
      <c r="B118" s="273"/>
      <c r="C118" s="274" t="s">
        <v>13</v>
      </c>
      <c r="D118" s="274" t="s">
        <v>618</v>
      </c>
      <c r="E118" s="274" t="s">
        <v>619</v>
      </c>
      <c r="F118" s="274" t="s">
        <v>620</v>
      </c>
      <c r="G118" s="274" t="s">
        <v>762</v>
      </c>
      <c r="H118" s="274" t="s">
        <v>621</v>
      </c>
      <c r="I118" s="274" t="s">
        <v>622</v>
      </c>
      <c r="J118" s="274" t="s">
        <v>623</v>
      </c>
      <c r="K118" s="274" t="s">
        <v>624</v>
      </c>
      <c r="L118" s="274" t="s">
        <v>31</v>
      </c>
      <c r="M118" s="274" t="s">
        <v>30</v>
      </c>
      <c r="N118" s="274" t="s">
        <v>1002</v>
      </c>
      <c r="O118" s="274" t="s">
        <v>121</v>
      </c>
    </row>
    <row r="119" spans="1:15" s="104" customFormat="1">
      <c r="A119" s="586"/>
      <c r="B119" s="1005" t="s">
        <v>625</v>
      </c>
      <c r="C119" s="1006">
        <f>'NOTES 3'!C64</f>
        <v>10000000</v>
      </c>
      <c r="D119" s="1006">
        <f>'NOTES 3'!D64</f>
        <v>19860306.84</v>
      </c>
      <c r="E119" s="1006">
        <f>'NOTES 3'!E64</f>
        <v>748267.9</v>
      </c>
      <c r="F119" s="1006">
        <f>'NOTES 3'!F64</f>
        <v>43583.8</v>
      </c>
      <c r="G119" s="1006">
        <f>'NOTES 3'!G64</f>
        <v>7888.02</v>
      </c>
      <c r="H119" s="1006" t="str">
        <f>'NOTES 3'!H64</f>
        <v>0.00</v>
      </c>
      <c r="I119" s="1006" t="str">
        <f>'NOTES 3'!I64</f>
        <v>0.00</v>
      </c>
      <c r="J119" s="1006" t="str">
        <f>'NOTES 3'!J64</f>
        <v>0.00</v>
      </c>
      <c r="K119" s="1006">
        <f>'NOTES 3'!K64</f>
        <v>0</v>
      </c>
      <c r="L119" s="1006" t="str">
        <f>'NOTES 3'!L64</f>
        <v>0.00</v>
      </c>
      <c r="M119" s="1006">
        <f>'NOTES 3'!M64</f>
        <v>267487.5</v>
      </c>
      <c r="N119" s="1006" t="str">
        <f>'NOTES 3'!N64</f>
        <v>0.00</v>
      </c>
      <c r="O119" s="1007">
        <f>SUM(C119:N119)</f>
        <v>30927534.059999999</v>
      </c>
    </row>
    <row r="120" spans="1:15" s="104" customFormat="1">
      <c r="A120" s="586"/>
      <c r="B120" s="1008" t="s">
        <v>604</v>
      </c>
      <c r="C120" s="1006">
        <f>'NOTES 3'!C65</f>
        <v>0</v>
      </c>
      <c r="D120" s="1006">
        <f>'NOTES 3'!D65</f>
        <v>2252815.7999999998</v>
      </c>
      <c r="E120" s="1006">
        <f>'NOTES 3'!E65</f>
        <v>37190.699999999997</v>
      </c>
      <c r="F120" s="1006">
        <f>'NOTES 3'!F65</f>
        <v>0</v>
      </c>
      <c r="G120" s="1006">
        <f>'NOTES 3'!G65</f>
        <v>0</v>
      </c>
      <c r="H120" s="1006">
        <f>'NOTES 3'!H65</f>
        <v>0</v>
      </c>
      <c r="I120" s="1006">
        <f>'NOTES 3'!I65</f>
        <v>0</v>
      </c>
      <c r="J120" s="1006">
        <f>'NOTES 3'!J65</f>
        <v>0</v>
      </c>
      <c r="K120" s="1006">
        <f>'NOTES 3'!K65</f>
        <v>0</v>
      </c>
      <c r="L120" s="1006">
        <f>'NOTES 3'!L65</f>
        <v>0</v>
      </c>
      <c r="M120" s="1006">
        <f>'NOTES 3'!M65</f>
        <v>8496886.1300000008</v>
      </c>
      <c r="N120" s="1006">
        <f>'NOTES 3'!N65</f>
        <v>0</v>
      </c>
      <c r="O120" s="1007">
        <f t="shared" ref="O120:O122" si="69">SUM(C120:N120)</f>
        <v>10786892.630000001</v>
      </c>
    </row>
    <row r="121" spans="1:15" s="104" customFormat="1">
      <c r="A121" s="586"/>
      <c r="B121" s="1008" t="s">
        <v>626</v>
      </c>
      <c r="C121" s="1006">
        <f>'NOTES 3'!C66</f>
        <v>0</v>
      </c>
      <c r="D121" s="1006">
        <f>'NOTES 3'!D66</f>
        <v>0</v>
      </c>
      <c r="E121" s="1006">
        <f>'NOTES 3'!E66</f>
        <v>0</v>
      </c>
      <c r="F121" s="1006">
        <f>'NOTES 3'!F66</f>
        <v>0</v>
      </c>
      <c r="G121" s="1006">
        <f>'NOTES 3'!G66</f>
        <v>0</v>
      </c>
      <c r="H121" s="1006" t="str">
        <f>'NOTES 3'!H66</f>
        <v>0.00</v>
      </c>
      <c r="I121" s="1006" t="str">
        <f>'NOTES 3'!I66</f>
        <v>0.00</v>
      </c>
      <c r="J121" s="1006" t="str">
        <f>'NOTES 3'!J66</f>
        <v>0.00</v>
      </c>
      <c r="K121" s="1006" t="str">
        <f>'NOTES 3'!K66</f>
        <v>0.00</v>
      </c>
      <c r="L121" s="1006" t="str">
        <f>'NOTES 3'!L66</f>
        <v>0.00</v>
      </c>
      <c r="M121" s="1006">
        <f>'NOTES 3'!M66</f>
        <v>0</v>
      </c>
      <c r="N121" s="1006" t="str">
        <f>'NOTES 3'!N66</f>
        <v>0.00</v>
      </c>
      <c r="O121" s="1007">
        <f t="shared" si="69"/>
        <v>0</v>
      </c>
    </row>
    <row r="122" spans="1:15" s="104" customFormat="1">
      <c r="A122" s="586"/>
      <c r="B122" s="1008" t="s">
        <v>627</v>
      </c>
      <c r="C122" s="1006"/>
      <c r="D122" s="1006"/>
      <c r="E122" s="1006"/>
      <c r="F122" s="1006"/>
      <c r="G122" s="1006"/>
      <c r="H122" s="1006"/>
      <c r="I122" s="1006"/>
      <c r="J122" s="1006"/>
      <c r="K122" s="1006"/>
      <c r="L122" s="1006"/>
      <c r="M122" s="1006"/>
      <c r="N122" s="1006"/>
      <c r="O122" s="1007">
        <f t="shared" si="69"/>
        <v>0</v>
      </c>
    </row>
    <row r="123" spans="1:15" s="104" customFormat="1">
      <c r="A123" s="586"/>
      <c r="B123" s="1009" t="s">
        <v>26</v>
      </c>
      <c r="C123" s="1010">
        <f>SUM(C119:C122)</f>
        <v>10000000</v>
      </c>
      <c r="D123" s="1010">
        <f t="shared" ref="D123:O123" si="70">SUM(D119:D122)</f>
        <v>22113122.640000001</v>
      </c>
      <c r="E123" s="1010">
        <f t="shared" si="70"/>
        <v>785458.6</v>
      </c>
      <c r="F123" s="1010">
        <f t="shared" si="70"/>
        <v>43583.8</v>
      </c>
      <c r="G123" s="1010">
        <f t="shared" si="70"/>
        <v>7888.02</v>
      </c>
      <c r="H123" s="1010">
        <f t="shared" si="70"/>
        <v>0</v>
      </c>
      <c r="I123" s="1010">
        <f t="shared" si="70"/>
        <v>0</v>
      </c>
      <c r="J123" s="1010">
        <f t="shared" si="70"/>
        <v>0</v>
      </c>
      <c r="K123" s="1010">
        <f t="shared" si="70"/>
        <v>0</v>
      </c>
      <c r="L123" s="1010">
        <f t="shared" si="70"/>
        <v>0</v>
      </c>
      <c r="M123" s="1010">
        <f t="shared" si="70"/>
        <v>8764373.6300000008</v>
      </c>
      <c r="N123" s="1010">
        <f t="shared" si="70"/>
        <v>0</v>
      </c>
      <c r="O123" s="1010">
        <f t="shared" si="70"/>
        <v>41714426.689999998</v>
      </c>
    </row>
    <row r="124" spans="1:15" s="104" customFormat="1">
      <c r="A124" s="586"/>
      <c r="B124" s="1005"/>
      <c r="C124" s="1006"/>
      <c r="D124" s="1006"/>
      <c r="E124" s="1006"/>
      <c r="F124" s="1006"/>
      <c r="G124" s="1006"/>
      <c r="H124" s="1006"/>
      <c r="I124" s="1006"/>
      <c r="J124" s="1006"/>
      <c r="K124" s="1006"/>
      <c r="L124" s="1006"/>
      <c r="M124" s="1006"/>
      <c r="N124" s="1006"/>
      <c r="O124" s="1007"/>
    </row>
    <row r="125" spans="1:15" s="104" customFormat="1">
      <c r="A125" s="586"/>
      <c r="B125" s="1005" t="s">
        <v>628</v>
      </c>
      <c r="C125" s="1006">
        <f>'NOTES 3'!C69</f>
        <v>0</v>
      </c>
      <c r="D125" s="1006">
        <f>'NOTES 3'!D69</f>
        <v>384794.53</v>
      </c>
      <c r="E125" s="1006">
        <f>'NOTES 3'!E69</f>
        <v>135251.91</v>
      </c>
      <c r="F125" s="1006">
        <f>'NOTES 3'!F69</f>
        <v>18113.310000000001</v>
      </c>
      <c r="G125" s="1006">
        <f>'NOTES 3'!G69</f>
        <v>1314.67</v>
      </c>
      <c r="H125" s="1006">
        <f>'NOTES 3'!H69</f>
        <v>0</v>
      </c>
      <c r="I125" s="1006">
        <f>'NOTES 3'!I69</f>
        <v>0</v>
      </c>
      <c r="J125" s="1006">
        <f>'NOTES 3'!J69</f>
        <v>0</v>
      </c>
      <c r="K125" s="1006">
        <f>'NOTES 3'!K69</f>
        <v>0</v>
      </c>
      <c r="L125" s="1006">
        <f>'NOTES 3'!L69</f>
        <v>0</v>
      </c>
      <c r="M125" s="1006">
        <f>'NOTES 3'!M69</f>
        <v>38212.5</v>
      </c>
      <c r="N125" s="1006">
        <f>'NOTES 3'!N69</f>
        <v>0</v>
      </c>
      <c r="O125" s="1007">
        <f t="shared" ref="O125:O128" si="71">SUM(C125:N125)</f>
        <v>577686.92000000016</v>
      </c>
    </row>
    <row r="126" spans="1:15" s="104" customFormat="1">
      <c r="A126" s="586"/>
      <c r="B126" s="1008" t="s">
        <v>1384</v>
      </c>
      <c r="C126" s="1006" t="str">
        <f>'NOTES 3'!C70</f>
        <v>0.00</v>
      </c>
      <c r="D126" s="1006">
        <f>'NOTES 3'!D70</f>
        <v>466304.00700000004</v>
      </c>
      <c r="E126" s="1006">
        <f>'NOTES 3'!E70</f>
        <v>131530.07285714286</v>
      </c>
      <c r="F126" s="1006">
        <f>'NOTES 3'!F70</f>
        <v>13934.36</v>
      </c>
      <c r="G126" s="1006">
        <f>'NOTES 3'!G70</f>
        <v>1840.538</v>
      </c>
      <c r="H126" s="1006">
        <f>'NOTES 3'!H70</f>
        <v>0</v>
      </c>
      <c r="I126" s="1006">
        <f>'NOTES 3'!I70</f>
        <v>0</v>
      </c>
      <c r="J126" s="1006">
        <f>'NOTES 3'!J70</f>
        <v>0</v>
      </c>
      <c r="K126" s="1006">
        <f>'NOTES 3'!K70</f>
        <v>0</v>
      </c>
      <c r="L126" s="1006">
        <f>'NOTES 3'!L70</f>
        <v>0</v>
      </c>
      <c r="M126" s="1006">
        <f>'NOTES 3'!M70</f>
        <v>1103417.0309285715</v>
      </c>
      <c r="N126" s="1006">
        <f>'NOTES 3'!N70</f>
        <v>0</v>
      </c>
      <c r="O126" s="1007">
        <f t="shared" si="71"/>
        <v>1717026.0087857144</v>
      </c>
    </row>
    <row r="127" spans="1:15" s="104" customFormat="1">
      <c r="A127" s="586"/>
      <c r="B127" s="1008" t="s">
        <v>630</v>
      </c>
      <c r="C127" s="1006">
        <f>'NOTES 3'!C71</f>
        <v>0</v>
      </c>
      <c r="D127" s="1006">
        <f>'NOTES 3'!D71</f>
        <v>0</v>
      </c>
      <c r="E127" s="1006">
        <f>'NOTES 3'!E71</f>
        <v>0</v>
      </c>
      <c r="F127" s="1006">
        <f>'NOTES 3'!F71</f>
        <v>0</v>
      </c>
      <c r="G127" s="1006">
        <f>'NOTES 3'!G71</f>
        <v>0</v>
      </c>
      <c r="H127" s="1006">
        <f>'NOTES 3'!H71</f>
        <v>0</v>
      </c>
      <c r="I127" s="1006">
        <f>'NOTES 3'!I71</f>
        <v>0</v>
      </c>
      <c r="J127" s="1006">
        <f>'NOTES 3'!J71</f>
        <v>0</v>
      </c>
      <c r="K127" s="1006">
        <f>'NOTES 3'!K71</f>
        <v>0</v>
      </c>
      <c r="L127" s="1006">
        <f>'NOTES 3'!L71</f>
        <v>0</v>
      </c>
      <c r="M127" s="1006">
        <f>'NOTES 3'!M71</f>
        <v>0</v>
      </c>
      <c r="N127" s="1006">
        <f>'NOTES 3'!N71</f>
        <v>0</v>
      </c>
      <c r="O127" s="1007">
        <f t="shared" si="71"/>
        <v>0</v>
      </c>
    </row>
    <row r="128" spans="1:15" s="104" customFormat="1">
      <c r="A128" s="586"/>
      <c r="B128" s="1008" t="s">
        <v>629</v>
      </c>
      <c r="C128" s="1006">
        <f>'NOTES 3'!C72</f>
        <v>0</v>
      </c>
      <c r="D128" s="1006">
        <f>'NOTES 3'!D72</f>
        <v>0</v>
      </c>
      <c r="E128" s="1006">
        <f>'NOTES 3'!E72</f>
        <v>0</v>
      </c>
      <c r="F128" s="1006">
        <f>'NOTES 3'!F72</f>
        <v>0</v>
      </c>
      <c r="G128" s="1006">
        <f>'NOTES 3'!G72</f>
        <v>0</v>
      </c>
      <c r="H128" s="1006">
        <f>'NOTES 3'!H72</f>
        <v>0</v>
      </c>
      <c r="I128" s="1006">
        <f>'NOTES 3'!I72</f>
        <v>0</v>
      </c>
      <c r="J128" s="1006">
        <f>'NOTES 3'!J72</f>
        <v>0</v>
      </c>
      <c r="K128" s="1006">
        <f>'NOTES 3'!K72</f>
        <v>0</v>
      </c>
      <c r="L128" s="1006">
        <f>'NOTES 3'!L72</f>
        <v>0</v>
      </c>
      <c r="M128" s="1006">
        <f>'NOTES 3'!M72</f>
        <v>0</v>
      </c>
      <c r="N128" s="1006">
        <f>'NOTES 3'!N72</f>
        <v>0</v>
      </c>
      <c r="O128" s="1007">
        <f t="shared" si="71"/>
        <v>0</v>
      </c>
    </row>
    <row r="129" spans="1:15" s="104" customFormat="1">
      <c r="A129" s="586"/>
      <c r="B129" s="1009" t="s">
        <v>26</v>
      </c>
      <c r="C129" s="1010">
        <f>SUM(C125:C128)</f>
        <v>0</v>
      </c>
      <c r="D129" s="1010">
        <f t="shared" ref="D129:O129" si="72">SUM(D125:D128)</f>
        <v>851098.53700000001</v>
      </c>
      <c r="E129" s="1010">
        <f t="shared" si="72"/>
        <v>266781.98285714287</v>
      </c>
      <c r="F129" s="1010">
        <f t="shared" si="72"/>
        <v>32047.670000000002</v>
      </c>
      <c r="G129" s="1010">
        <f t="shared" si="72"/>
        <v>3155.2080000000001</v>
      </c>
      <c r="H129" s="1010">
        <f t="shared" si="72"/>
        <v>0</v>
      </c>
      <c r="I129" s="1010">
        <f t="shared" si="72"/>
        <v>0</v>
      </c>
      <c r="J129" s="1010">
        <f t="shared" si="72"/>
        <v>0</v>
      </c>
      <c r="K129" s="1010">
        <f t="shared" si="72"/>
        <v>0</v>
      </c>
      <c r="L129" s="1010">
        <f t="shared" si="72"/>
        <v>0</v>
      </c>
      <c r="M129" s="1010">
        <f t="shared" si="72"/>
        <v>1141629.5309285715</v>
      </c>
      <c r="N129" s="1010">
        <f t="shared" si="72"/>
        <v>0</v>
      </c>
      <c r="O129" s="1010">
        <f t="shared" si="72"/>
        <v>2294712.9287857143</v>
      </c>
    </row>
    <row r="130" spans="1:15" s="104" customFormat="1">
      <c r="A130" s="586"/>
      <c r="B130" s="1009" t="s">
        <v>754</v>
      </c>
      <c r="C130" s="1010">
        <f>C123-C129</f>
        <v>10000000</v>
      </c>
      <c r="D130" s="1010">
        <f t="shared" ref="D130:O130" si="73">D123-D129</f>
        <v>21262024.103</v>
      </c>
      <c r="E130" s="1010">
        <f t="shared" si="73"/>
        <v>518676.61714285711</v>
      </c>
      <c r="F130" s="1010">
        <f t="shared" si="73"/>
        <v>11536.130000000001</v>
      </c>
      <c r="G130" s="1010">
        <f t="shared" si="73"/>
        <v>4732.8119999999999</v>
      </c>
      <c r="H130" s="1010">
        <f t="shared" si="73"/>
        <v>0</v>
      </c>
      <c r="I130" s="1010">
        <f t="shared" si="73"/>
        <v>0</v>
      </c>
      <c r="J130" s="1010">
        <f t="shared" si="73"/>
        <v>0</v>
      </c>
      <c r="K130" s="1010">
        <f t="shared" si="73"/>
        <v>0</v>
      </c>
      <c r="L130" s="1010">
        <f t="shared" si="73"/>
        <v>0</v>
      </c>
      <c r="M130" s="1010">
        <f t="shared" si="73"/>
        <v>7622744.0990714291</v>
      </c>
      <c r="N130" s="1010">
        <f t="shared" si="73"/>
        <v>0</v>
      </c>
      <c r="O130" s="1010">
        <f t="shared" si="73"/>
        <v>39419713.761214286</v>
      </c>
    </row>
    <row r="131" spans="1:15" s="104" customFormat="1">
      <c r="A131" s="586"/>
      <c r="B131" s="1009"/>
      <c r="C131" s="1010"/>
      <c r="D131" s="1010"/>
      <c r="E131" s="1010"/>
      <c r="F131" s="1010"/>
      <c r="G131" s="1010"/>
      <c r="H131" s="1010"/>
      <c r="I131" s="1010"/>
      <c r="J131" s="1010"/>
      <c r="K131" s="1010"/>
      <c r="L131" s="1010"/>
      <c r="M131" s="1010"/>
      <c r="N131" s="1010"/>
      <c r="O131" s="1011"/>
    </row>
    <row r="132" spans="1:15" s="104" customFormat="1">
      <c r="A132" s="586"/>
      <c r="B132" s="1012" t="s">
        <v>755</v>
      </c>
      <c r="C132" s="1013">
        <f>C119</f>
        <v>10000000</v>
      </c>
      <c r="D132" s="1013">
        <f t="shared" ref="D132:O132" si="74">D119</f>
        <v>19860306.84</v>
      </c>
      <c r="E132" s="1013">
        <f t="shared" si="74"/>
        <v>748267.9</v>
      </c>
      <c r="F132" s="1013">
        <f t="shared" si="74"/>
        <v>43583.8</v>
      </c>
      <c r="G132" s="1013">
        <f t="shared" si="74"/>
        <v>7888.02</v>
      </c>
      <c r="H132" s="1013" t="str">
        <f t="shared" si="74"/>
        <v>0.00</v>
      </c>
      <c r="I132" s="1013" t="str">
        <f t="shared" si="74"/>
        <v>0.00</v>
      </c>
      <c r="J132" s="1013" t="str">
        <f t="shared" si="74"/>
        <v>0.00</v>
      </c>
      <c r="K132" s="1013">
        <f t="shared" si="74"/>
        <v>0</v>
      </c>
      <c r="L132" s="1013" t="str">
        <f t="shared" si="74"/>
        <v>0.00</v>
      </c>
      <c r="M132" s="1013">
        <f t="shared" si="74"/>
        <v>267487.5</v>
      </c>
      <c r="N132" s="1013" t="str">
        <f t="shared" si="74"/>
        <v>0.00</v>
      </c>
      <c r="O132" s="1013">
        <f t="shared" si="74"/>
        <v>30927534.059999999</v>
      </c>
    </row>
    <row r="133" spans="1:15" s="104" customFormat="1">
      <c r="A133" s="586"/>
      <c r="B133" s="1014"/>
      <c r="C133" s="1006"/>
      <c r="D133" s="1006"/>
      <c r="E133" s="1006"/>
      <c r="F133" s="1006"/>
      <c r="G133" s="1006"/>
      <c r="H133" s="1006"/>
      <c r="I133" s="1006"/>
      <c r="J133" s="1006"/>
      <c r="K133" s="1006"/>
      <c r="L133" s="1006"/>
      <c r="M133" s="1006"/>
      <c r="N133" s="1006"/>
      <c r="O133" s="1007"/>
    </row>
    <row r="134" spans="1:15" s="104" customFormat="1">
      <c r="A134" s="586"/>
      <c r="B134" s="1005" t="s">
        <v>1005</v>
      </c>
      <c r="C134" s="1006"/>
      <c r="D134" s="1006"/>
      <c r="E134" s="1006"/>
      <c r="F134" s="1006"/>
      <c r="G134" s="1006"/>
      <c r="H134" s="1006"/>
      <c r="I134" s="1006"/>
      <c r="J134" s="1006"/>
      <c r="K134" s="1006"/>
      <c r="L134" s="1006"/>
      <c r="M134" s="1006"/>
      <c r="N134" s="1006"/>
      <c r="O134" s="1007"/>
    </row>
    <row r="135" spans="1:15" s="104" customFormat="1">
      <c r="A135" s="586"/>
      <c r="B135" s="1008" t="s">
        <v>669</v>
      </c>
      <c r="C135" s="1006">
        <f>'NOTES 3'!C78</f>
        <v>0</v>
      </c>
      <c r="D135" s="1006">
        <f>'NOTES 3'!D78</f>
        <v>0</v>
      </c>
      <c r="E135" s="1006">
        <f>'NOTES 3'!E78</f>
        <v>0</v>
      </c>
      <c r="F135" s="1006">
        <f>'NOTES 3'!F78</f>
        <v>0</v>
      </c>
      <c r="G135" s="1006">
        <f>'NOTES 3'!G78</f>
        <v>0</v>
      </c>
      <c r="H135" s="1006">
        <f>'NOTES 3'!H78</f>
        <v>0</v>
      </c>
      <c r="I135" s="1006">
        <f>'NOTES 3'!I78</f>
        <v>0</v>
      </c>
      <c r="J135" s="1006">
        <f>'NOTES 3'!J78</f>
        <v>0</v>
      </c>
      <c r="K135" s="1006">
        <f>'NOTES 3'!K78</f>
        <v>0</v>
      </c>
      <c r="L135" s="1006">
        <f>'NOTES 3'!L78</f>
        <v>0</v>
      </c>
      <c r="M135" s="1006">
        <f>'NOTES 3'!M78</f>
        <v>0</v>
      </c>
      <c r="N135" s="1006">
        <f>'NOTES 3'!N78</f>
        <v>0</v>
      </c>
      <c r="O135" s="1007">
        <f t="shared" ref="O135:O136" si="75">SUM(C135:N135)</f>
        <v>0</v>
      </c>
    </row>
    <row r="136" spans="1:15" s="104" customFormat="1">
      <c r="A136" s="586"/>
      <c r="B136" s="1008" t="s">
        <v>668</v>
      </c>
      <c r="C136" s="1006">
        <f>'NOTES 3'!C79</f>
        <v>0</v>
      </c>
      <c r="D136" s="1006">
        <f>'NOTES 3'!D79</f>
        <v>0</v>
      </c>
      <c r="E136" s="1006">
        <f>'NOTES 3'!E79</f>
        <v>0</v>
      </c>
      <c r="F136" s="1006">
        <f>'NOTES 3'!F79</f>
        <v>0</v>
      </c>
      <c r="G136" s="1006">
        <f>'NOTES 3'!G79</f>
        <v>0</v>
      </c>
      <c r="H136" s="1006">
        <f>'NOTES 3'!H79</f>
        <v>0</v>
      </c>
      <c r="I136" s="1006">
        <f>'NOTES 3'!I79</f>
        <v>0</v>
      </c>
      <c r="J136" s="1006">
        <f>'NOTES 3'!J79</f>
        <v>0</v>
      </c>
      <c r="K136" s="1006">
        <f>'NOTES 3'!K79</f>
        <v>0</v>
      </c>
      <c r="L136" s="1006">
        <f>'NOTES 3'!L79</f>
        <v>0</v>
      </c>
      <c r="M136" s="1006">
        <f>'NOTES 3'!M79</f>
        <v>0</v>
      </c>
      <c r="N136" s="1006">
        <f>'NOTES 3'!N79</f>
        <v>0</v>
      </c>
      <c r="O136" s="1007">
        <f t="shared" si="75"/>
        <v>0</v>
      </c>
    </row>
    <row r="137" spans="1:15" s="104" customFormat="1" ht="14.4" thickBot="1">
      <c r="A137" s="642"/>
      <c r="B137" s="1015" t="s">
        <v>26</v>
      </c>
      <c r="C137" s="1016">
        <f>SUM(C135:C136)</f>
        <v>0</v>
      </c>
      <c r="D137" s="1016">
        <f t="shared" ref="D137" si="76">SUM(D135:D136)</f>
        <v>0</v>
      </c>
      <c r="E137" s="1016">
        <f t="shared" ref="E137" si="77">SUM(E135:E136)</f>
        <v>0</v>
      </c>
      <c r="F137" s="1016">
        <f t="shared" ref="F137" si="78">SUM(F135:F136)</f>
        <v>0</v>
      </c>
      <c r="G137" s="1016">
        <f t="shared" ref="G137" si="79">SUM(G135:G136)</f>
        <v>0</v>
      </c>
      <c r="H137" s="1016">
        <f t="shared" ref="H137" si="80">SUM(H135:H136)</f>
        <v>0</v>
      </c>
      <c r="I137" s="1016">
        <f t="shared" ref="I137" si="81">SUM(I135:I136)</f>
        <v>0</v>
      </c>
      <c r="J137" s="1016">
        <f t="shared" ref="J137" si="82">SUM(J135:J136)</f>
        <v>0</v>
      </c>
      <c r="K137" s="1016">
        <f t="shared" ref="K137" si="83">SUM(K135:K136)</f>
        <v>0</v>
      </c>
      <c r="L137" s="1016">
        <f t="shared" ref="L137" si="84">SUM(L135:L136)</f>
        <v>0</v>
      </c>
      <c r="M137" s="1016">
        <f t="shared" ref="M137" si="85">SUM(M135:M136)</f>
        <v>0</v>
      </c>
      <c r="N137" s="1016">
        <f t="shared" ref="N137" si="86">SUM(N135:N136)</f>
        <v>0</v>
      </c>
      <c r="O137" s="1016">
        <f>SUM(O135:O136)</f>
        <v>0</v>
      </c>
    </row>
    <row r="138" spans="1:15" s="104" customFormat="1">
      <c r="A138" s="586"/>
      <c r="B138" s="191"/>
      <c r="O138" s="183"/>
    </row>
    <row r="139" spans="1:15" s="104" customFormat="1">
      <c r="A139" s="586"/>
      <c r="B139" s="191"/>
      <c r="O139" s="183"/>
    </row>
    <row r="140" spans="1:15" s="104" customFormat="1">
      <c r="A140" s="586"/>
      <c r="B140" s="191"/>
      <c r="O140" s="183"/>
    </row>
    <row r="141" spans="1:15" s="104" customFormat="1">
      <c r="A141" s="586"/>
      <c r="B141" s="191"/>
      <c r="O141" s="183"/>
    </row>
    <row r="142" spans="1:15" s="104" customFormat="1" ht="14.4" thickBot="1">
      <c r="A142" s="586" t="str">
        <f>CONCATENATE(A116,"b")</f>
        <v>51b</v>
      </c>
      <c r="B142" s="1296" t="s">
        <v>1333</v>
      </c>
      <c r="C142" s="1297"/>
      <c r="D142" s="1297"/>
      <c r="E142" s="1297"/>
      <c r="F142" s="1297"/>
      <c r="G142" s="1297"/>
      <c r="H142" s="1297"/>
      <c r="I142" s="1297"/>
      <c r="J142" s="1297"/>
      <c r="K142" s="1297"/>
      <c r="L142" s="1297"/>
      <c r="M142" s="1297"/>
      <c r="N142" s="1297"/>
      <c r="O142" s="1298"/>
    </row>
    <row r="143" spans="1:15" s="275" customFormat="1" ht="55.8" thickBot="1">
      <c r="A143" s="640"/>
      <c r="B143" s="273"/>
      <c r="C143" s="274" t="s">
        <v>13</v>
      </c>
      <c r="D143" s="274" t="s">
        <v>618</v>
      </c>
      <c r="E143" s="274" t="s">
        <v>619</v>
      </c>
      <c r="F143" s="274" t="s">
        <v>620</v>
      </c>
      <c r="G143" s="274" t="s">
        <v>762</v>
      </c>
      <c r="H143" s="274" t="s">
        <v>621</v>
      </c>
      <c r="I143" s="274" t="s">
        <v>622</v>
      </c>
      <c r="J143" s="274" t="s">
        <v>623</v>
      </c>
      <c r="K143" s="274" t="s">
        <v>624</v>
      </c>
      <c r="L143" s="274" t="s">
        <v>31</v>
      </c>
      <c r="M143" s="274" t="s">
        <v>30</v>
      </c>
      <c r="N143" s="274" t="s">
        <v>1002</v>
      </c>
      <c r="O143" s="274" t="s">
        <v>121</v>
      </c>
    </row>
    <row r="144" spans="1:15" s="104" customFormat="1">
      <c r="A144" s="586"/>
      <c r="B144" s="408" t="s">
        <v>625</v>
      </c>
      <c r="C144" s="616"/>
      <c r="D144" s="616"/>
      <c r="E144" s="616"/>
      <c r="F144" s="616"/>
      <c r="G144" s="616"/>
      <c r="H144" s="616"/>
      <c r="I144" s="616"/>
      <c r="J144" s="616"/>
      <c r="K144" s="616"/>
      <c r="L144" s="616"/>
      <c r="M144" s="616"/>
      <c r="N144" s="616"/>
      <c r="O144" s="634">
        <f>SUM(C144:N144)</f>
        <v>0</v>
      </c>
    </row>
    <row r="145" spans="1:15" s="104" customFormat="1">
      <c r="A145" s="586"/>
      <c r="B145" s="313" t="s">
        <v>604</v>
      </c>
      <c r="C145" s="616"/>
      <c r="D145" s="616"/>
      <c r="E145" s="616"/>
      <c r="F145" s="616"/>
      <c r="G145" s="616"/>
      <c r="H145" s="616"/>
      <c r="I145" s="616"/>
      <c r="J145" s="616"/>
      <c r="K145" s="616"/>
      <c r="L145" s="616"/>
      <c r="M145" s="616"/>
      <c r="N145" s="616"/>
      <c r="O145" s="634">
        <f t="shared" ref="O145:O147" si="87">SUM(C145:N145)</f>
        <v>0</v>
      </c>
    </row>
    <row r="146" spans="1:15" s="104" customFormat="1">
      <c r="A146" s="586"/>
      <c r="B146" s="313" t="s">
        <v>626</v>
      </c>
      <c r="C146" s="616"/>
      <c r="D146" s="616"/>
      <c r="E146" s="616"/>
      <c r="F146" s="616"/>
      <c r="G146" s="616"/>
      <c r="H146" s="616"/>
      <c r="I146" s="616"/>
      <c r="J146" s="616"/>
      <c r="K146" s="616"/>
      <c r="L146" s="616"/>
      <c r="M146" s="616"/>
      <c r="N146" s="616"/>
      <c r="O146" s="634">
        <f t="shared" si="87"/>
        <v>0</v>
      </c>
    </row>
    <row r="147" spans="1:15" s="104" customFormat="1">
      <c r="A147" s="586"/>
      <c r="B147" s="313" t="s">
        <v>627</v>
      </c>
      <c r="C147" s="616"/>
      <c r="D147" s="616"/>
      <c r="E147" s="616"/>
      <c r="F147" s="616"/>
      <c r="G147" s="616"/>
      <c r="H147" s="616"/>
      <c r="I147" s="616"/>
      <c r="J147" s="616"/>
      <c r="K147" s="616"/>
      <c r="L147" s="616"/>
      <c r="M147" s="616"/>
      <c r="N147" s="616"/>
      <c r="O147" s="634">
        <f t="shared" si="87"/>
        <v>0</v>
      </c>
    </row>
    <row r="148" spans="1:15" s="104" customFormat="1">
      <c r="A148" s="586"/>
      <c r="B148" s="420" t="s">
        <v>26</v>
      </c>
      <c r="C148" s="620">
        <f>SUM(C144:C147)</f>
        <v>0</v>
      </c>
      <c r="D148" s="620">
        <f t="shared" ref="D148" si="88">SUM(D144:D147)</f>
        <v>0</v>
      </c>
      <c r="E148" s="620">
        <f t="shared" ref="E148" si="89">SUM(E144:E147)</f>
        <v>0</v>
      </c>
      <c r="F148" s="620">
        <f t="shared" ref="F148" si="90">SUM(F144:F147)</f>
        <v>0</v>
      </c>
      <c r="G148" s="620">
        <f t="shared" ref="G148" si="91">SUM(G144:G147)</f>
        <v>0</v>
      </c>
      <c r="H148" s="620">
        <f t="shared" ref="H148" si="92">SUM(H144:H147)</f>
        <v>0</v>
      </c>
      <c r="I148" s="620">
        <f t="shared" ref="I148" si="93">SUM(I144:I147)</f>
        <v>0</v>
      </c>
      <c r="J148" s="620">
        <f t="shared" ref="J148" si="94">SUM(J144:J147)</f>
        <v>0</v>
      </c>
      <c r="K148" s="620">
        <f t="shared" ref="K148" si="95">SUM(K144:K147)</f>
        <v>0</v>
      </c>
      <c r="L148" s="620">
        <f t="shared" ref="L148" si="96">SUM(L144:L147)</f>
        <v>0</v>
      </c>
      <c r="M148" s="620">
        <f t="shared" ref="M148" si="97">SUM(M144:M147)</f>
        <v>0</v>
      </c>
      <c r="N148" s="620">
        <f t="shared" ref="N148" si="98">SUM(N144:N147)</f>
        <v>0</v>
      </c>
      <c r="O148" s="620">
        <f t="shared" ref="O148" si="99">SUM(O144:O147)</f>
        <v>0</v>
      </c>
    </row>
    <row r="149" spans="1:15" s="104" customFormat="1">
      <c r="A149" s="586"/>
      <c r="B149" s="408"/>
      <c r="C149" s="616"/>
      <c r="D149" s="616"/>
      <c r="E149" s="616"/>
      <c r="F149" s="616"/>
      <c r="G149" s="616"/>
      <c r="H149" s="616"/>
      <c r="I149" s="616"/>
      <c r="J149" s="616"/>
      <c r="K149" s="616"/>
      <c r="L149" s="616"/>
      <c r="M149" s="616"/>
      <c r="N149" s="616"/>
      <c r="O149" s="633"/>
    </row>
    <row r="150" spans="1:15" s="104" customFormat="1">
      <c r="A150" s="586"/>
      <c r="B150" s="408" t="s">
        <v>628</v>
      </c>
      <c r="C150" s="616"/>
      <c r="D150" s="616"/>
      <c r="E150" s="616"/>
      <c r="F150" s="616"/>
      <c r="G150" s="616"/>
      <c r="H150" s="616"/>
      <c r="I150" s="616"/>
      <c r="J150" s="616"/>
      <c r="K150" s="616"/>
      <c r="L150" s="616"/>
      <c r="M150" s="616"/>
      <c r="N150" s="616"/>
      <c r="O150" s="634">
        <f t="shared" ref="O150:O153" si="100">SUM(C150:N150)</f>
        <v>0</v>
      </c>
    </row>
    <row r="151" spans="1:15" s="104" customFormat="1">
      <c r="A151" s="586"/>
      <c r="B151" s="313" t="s">
        <v>1384</v>
      </c>
      <c r="C151" s="616"/>
      <c r="D151" s="616"/>
      <c r="E151" s="616"/>
      <c r="F151" s="616"/>
      <c r="G151" s="616"/>
      <c r="H151" s="616"/>
      <c r="I151" s="616"/>
      <c r="J151" s="616"/>
      <c r="K151" s="616"/>
      <c r="L151" s="616"/>
      <c r="M151" s="616"/>
      <c r="N151" s="616"/>
      <c r="O151" s="634">
        <f t="shared" si="100"/>
        <v>0</v>
      </c>
    </row>
    <row r="152" spans="1:15" s="104" customFormat="1">
      <c r="A152" s="586"/>
      <c r="B152" s="313" t="s">
        <v>629</v>
      </c>
      <c r="C152" s="616"/>
      <c r="D152" s="616"/>
      <c r="E152" s="616"/>
      <c r="F152" s="616"/>
      <c r="G152" s="616"/>
      <c r="H152" s="616"/>
      <c r="I152" s="616"/>
      <c r="J152" s="616"/>
      <c r="K152" s="616"/>
      <c r="L152" s="616"/>
      <c r="M152" s="616"/>
      <c r="N152" s="616"/>
      <c r="O152" s="634">
        <f t="shared" si="100"/>
        <v>0</v>
      </c>
    </row>
    <row r="153" spans="1:15" s="104" customFormat="1">
      <c r="A153" s="586"/>
      <c r="B153" s="313" t="s">
        <v>630</v>
      </c>
      <c r="C153" s="616"/>
      <c r="D153" s="616"/>
      <c r="E153" s="616"/>
      <c r="F153" s="616"/>
      <c r="G153" s="616"/>
      <c r="H153" s="616"/>
      <c r="I153" s="616"/>
      <c r="J153" s="616"/>
      <c r="K153" s="616"/>
      <c r="L153" s="616"/>
      <c r="M153" s="616"/>
      <c r="N153" s="616"/>
      <c r="O153" s="634">
        <f t="shared" si="100"/>
        <v>0</v>
      </c>
    </row>
    <row r="154" spans="1:15" s="104" customFormat="1">
      <c r="A154" s="586"/>
      <c r="B154" s="420" t="s">
        <v>26</v>
      </c>
      <c r="C154" s="620">
        <f>SUM(C150:C153)</f>
        <v>0</v>
      </c>
      <c r="D154" s="620">
        <f t="shared" ref="D154" si="101">SUM(D150:D153)</f>
        <v>0</v>
      </c>
      <c r="E154" s="620">
        <f t="shared" ref="E154" si="102">SUM(E150:E153)</f>
        <v>0</v>
      </c>
      <c r="F154" s="620">
        <f t="shared" ref="F154" si="103">SUM(F150:F153)</f>
        <v>0</v>
      </c>
      <c r="G154" s="620">
        <f t="shared" ref="G154" si="104">SUM(G150:G153)</f>
        <v>0</v>
      </c>
      <c r="H154" s="620">
        <f t="shared" ref="H154" si="105">SUM(H150:H153)</f>
        <v>0</v>
      </c>
      <c r="I154" s="620">
        <f t="shared" ref="I154" si="106">SUM(I150:I153)</f>
        <v>0</v>
      </c>
      <c r="J154" s="620">
        <f t="shared" ref="J154" si="107">SUM(J150:J153)</f>
        <v>0</v>
      </c>
      <c r="K154" s="620">
        <f t="shared" ref="K154" si="108">SUM(K150:K153)</f>
        <v>0</v>
      </c>
      <c r="L154" s="620">
        <f t="shared" ref="L154" si="109">SUM(L150:L153)</f>
        <v>0</v>
      </c>
      <c r="M154" s="620">
        <f t="shared" ref="M154" si="110">SUM(M150:M153)</f>
        <v>0</v>
      </c>
      <c r="N154" s="620">
        <f t="shared" ref="N154" si="111">SUM(N150:N153)</f>
        <v>0</v>
      </c>
      <c r="O154" s="620">
        <f t="shared" ref="O154" si="112">SUM(O150:O153)</f>
        <v>0</v>
      </c>
    </row>
    <row r="155" spans="1:15" s="104" customFormat="1">
      <c r="A155" s="586"/>
      <c r="B155" s="420" t="s">
        <v>754</v>
      </c>
      <c r="C155" s="620">
        <f>C148-C154</f>
        <v>0</v>
      </c>
      <c r="D155" s="620">
        <f t="shared" ref="D155" si="113">D148-D154</f>
        <v>0</v>
      </c>
      <c r="E155" s="620">
        <f t="shared" ref="E155" si="114">E148-E154</f>
        <v>0</v>
      </c>
      <c r="F155" s="620">
        <f t="shared" ref="F155" si="115">F148-F154</f>
        <v>0</v>
      </c>
      <c r="G155" s="620">
        <f t="shared" ref="G155" si="116">G148-G154</f>
        <v>0</v>
      </c>
      <c r="H155" s="620">
        <f t="shared" ref="H155" si="117">H148-H154</f>
        <v>0</v>
      </c>
      <c r="I155" s="620">
        <f t="shared" ref="I155" si="118">I148-I154</f>
        <v>0</v>
      </c>
      <c r="J155" s="620">
        <f t="shared" ref="J155" si="119">J148-J154</f>
        <v>0</v>
      </c>
      <c r="K155" s="620">
        <f t="shared" ref="K155" si="120">K148-K154</f>
        <v>0</v>
      </c>
      <c r="L155" s="620">
        <f t="shared" ref="L155" si="121">L148-L154</f>
        <v>0</v>
      </c>
      <c r="M155" s="620">
        <f t="shared" ref="M155" si="122">M148-M154</f>
        <v>0</v>
      </c>
      <c r="N155" s="620">
        <f t="shared" ref="N155" si="123">N148-N154</f>
        <v>0</v>
      </c>
      <c r="O155" s="620">
        <f t="shared" ref="O155" si="124">O148-O154</f>
        <v>0</v>
      </c>
    </row>
    <row r="156" spans="1:15" s="104" customFormat="1">
      <c r="A156" s="586"/>
      <c r="B156" s="420"/>
      <c r="C156" s="620"/>
      <c r="D156" s="620"/>
      <c r="E156" s="620"/>
      <c r="F156" s="620"/>
      <c r="G156" s="620"/>
      <c r="H156" s="620"/>
      <c r="I156" s="620"/>
      <c r="J156" s="620"/>
      <c r="K156" s="620"/>
      <c r="L156" s="620"/>
      <c r="M156" s="620"/>
      <c r="N156" s="620"/>
      <c r="O156" s="635"/>
    </row>
    <row r="157" spans="1:15" s="104" customFormat="1">
      <c r="A157" s="586"/>
      <c r="B157" s="421" t="s">
        <v>755</v>
      </c>
      <c r="C157" s="638">
        <f>C144</f>
        <v>0</v>
      </c>
      <c r="D157" s="638">
        <f t="shared" ref="D157:O157" si="125">D144</f>
        <v>0</v>
      </c>
      <c r="E157" s="638">
        <f t="shared" si="125"/>
        <v>0</v>
      </c>
      <c r="F157" s="638">
        <f t="shared" si="125"/>
        <v>0</v>
      </c>
      <c r="G157" s="638">
        <f t="shared" si="125"/>
        <v>0</v>
      </c>
      <c r="H157" s="638">
        <f t="shared" si="125"/>
        <v>0</v>
      </c>
      <c r="I157" s="638">
        <f t="shared" si="125"/>
        <v>0</v>
      </c>
      <c r="J157" s="638">
        <f t="shared" si="125"/>
        <v>0</v>
      </c>
      <c r="K157" s="638">
        <f t="shared" si="125"/>
        <v>0</v>
      </c>
      <c r="L157" s="638">
        <f t="shared" si="125"/>
        <v>0</v>
      </c>
      <c r="M157" s="638">
        <f t="shared" si="125"/>
        <v>0</v>
      </c>
      <c r="N157" s="638">
        <f t="shared" si="125"/>
        <v>0</v>
      </c>
      <c r="O157" s="638">
        <f t="shared" si="125"/>
        <v>0</v>
      </c>
    </row>
    <row r="158" spans="1:15" s="104" customFormat="1">
      <c r="A158" s="586"/>
      <c r="B158" s="191"/>
      <c r="C158" s="616"/>
      <c r="D158" s="616"/>
      <c r="E158" s="616"/>
      <c r="F158" s="616"/>
      <c r="G158" s="616"/>
      <c r="H158" s="616"/>
      <c r="I158" s="616"/>
      <c r="J158" s="616"/>
      <c r="K158" s="616"/>
      <c r="L158" s="616"/>
      <c r="M158" s="616"/>
      <c r="N158" s="616"/>
      <c r="O158" s="633"/>
    </row>
    <row r="159" spans="1:15" s="104" customFormat="1">
      <c r="A159" s="586"/>
      <c r="B159" s="408" t="s">
        <v>1005</v>
      </c>
      <c r="C159" s="616"/>
      <c r="D159" s="616"/>
      <c r="E159" s="616"/>
      <c r="F159" s="616"/>
      <c r="G159" s="616"/>
      <c r="H159" s="616"/>
      <c r="I159" s="616"/>
      <c r="J159" s="616"/>
      <c r="K159" s="616"/>
      <c r="L159" s="616"/>
      <c r="M159" s="616"/>
      <c r="N159" s="616"/>
      <c r="O159" s="633"/>
    </row>
    <row r="160" spans="1:15" s="104" customFormat="1">
      <c r="A160" s="586"/>
      <c r="B160" s="313" t="s">
        <v>669</v>
      </c>
      <c r="C160" s="616"/>
      <c r="D160" s="616"/>
      <c r="E160" s="616"/>
      <c r="F160" s="616"/>
      <c r="G160" s="616"/>
      <c r="H160" s="616"/>
      <c r="I160" s="616"/>
      <c r="J160" s="616"/>
      <c r="K160" s="616"/>
      <c r="L160" s="616"/>
      <c r="M160" s="616"/>
      <c r="N160" s="616"/>
      <c r="O160" s="634">
        <f t="shared" ref="O160:O161" si="126">SUM(C160:N160)</f>
        <v>0</v>
      </c>
    </row>
    <row r="161" spans="1:15" s="104" customFormat="1">
      <c r="A161" s="586"/>
      <c r="B161" s="313" t="s">
        <v>668</v>
      </c>
      <c r="C161" s="616"/>
      <c r="D161" s="616"/>
      <c r="E161" s="616"/>
      <c r="F161" s="616"/>
      <c r="G161" s="616"/>
      <c r="H161" s="616"/>
      <c r="I161" s="616"/>
      <c r="J161" s="616"/>
      <c r="K161" s="616"/>
      <c r="L161" s="616"/>
      <c r="M161" s="616"/>
      <c r="N161" s="616"/>
      <c r="O161" s="634">
        <f t="shared" si="126"/>
        <v>0</v>
      </c>
    </row>
    <row r="162" spans="1:15" s="104" customFormat="1" ht="14.4" thickBot="1">
      <c r="A162" s="642"/>
      <c r="B162" s="422" t="s">
        <v>26</v>
      </c>
      <c r="C162" s="639">
        <f>SUM(C160:C161)</f>
        <v>0</v>
      </c>
      <c r="D162" s="639">
        <f t="shared" ref="D162" si="127">SUM(D160:D161)</f>
        <v>0</v>
      </c>
      <c r="E162" s="639">
        <f t="shared" ref="E162" si="128">SUM(E160:E161)</f>
        <v>0</v>
      </c>
      <c r="F162" s="639">
        <f t="shared" ref="F162" si="129">SUM(F160:F161)</f>
        <v>0</v>
      </c>
      <c r="G162" s="639">
        <f t="shared" ref="G162" si="130">SUM(G160:G161)</f>
        <v>0</v>
      </c>
      <c r="H162" s="639">
        <f t="shared" ref="H162" si="131">SUM(H160:H161)</f>
        <v>0</v>
      </c>
      <c r="I162" s="639">
        <f t="shared" ref="I162" si="132">SUM(I160:I161)</f>
        <v>0</v>
      </c>
      <c r="J162" s="639">
        <f t="shared" ref="J162" si="133">SUM(J160:J161)</f>
        <v>0</v>
      </c>
      <c r="K162" s="639">
        <f t="shared" ref="K162" si="134">SUM(K160:K161)</f>
        <v>0</v>
      </c>
      <c r="L162" s="639">
        <f t="shared" ref="L162" si="135">SUM(L160:L161)</f>
        <v>0</v>
      </c>
      <c r="M162" s="639">
        <f t="shared" ref="M162" si="136">SUM(M160:M161)</f>
        <v>0</v>
      </c>
      <c r="N162" s="639">
        <f t="shared" ref="N162" si="137">SUM(N160:N161)</f>
        <v>0</v>
      </c>
      <c r="O162" s="639">
        <f>SUM(O160:O161)</f>
        <v>0</v>
      </c>
    </row>
    <row r="163" spans="1:15" s="104" customFormat="1">
      <c r="A163" s="642"/>
      <c r="B163" s="191"/>
      <c r="O163" s="183"/>
    </row>
    <row r="164" spans="1:15" s="104" customFormat="1" ht="14.4" thickBot="1">
      <c r="A164" s="586" t="str">
        <f>CONCATENATE(A116,"c")</f>
        <v>51c</v>
      </c>
      <c r="B164" s="1296" t="s">
        <v>1332</v>
      </c>
      <c r="C164" s="1297"/>
      <c r="D164" s="1297"/>
      <c r="E164" s="1297"/>
      <c r="F164" s="1297"/>
      <c r="G164" s="1297"/>
      <c r="H164" s="1297"/>
      <c r="I164" s="1297"/>
      <c r="J164" s="1297"/>
      <c r="K164" s="1297"/>
      <c r="L164" s="1297"/>
      <c r="M164" s="1297"/>
      <c r="N164" s="1297"/>
      <c r="O164" s="1298"/>
    </row>
    <row r="165" spans="1:15" s="275" customFormat="1" ht="55.8" thickBot="1">
      <c r="A165" s="640"/>
      <c r="B165" s="273"/>
      <c r="C165" s="274" t="s">
        <v>13</v>
      </c>
      <c r="D165" s="274" t="s">
        <v>618</v>
      </c>
      <c r="E165" s="274" t="s">
        <v>619</v>
      </c>
      <c r="F165" s="274" t="s">
        <v>620</v>
      </c>
      <c r="G165" s="274" t="s">
        <v>762</v>
      </c>
      <c r="H165" s="274" t="s">
        <v>621</v>
      </c>
      <c r="I165" s="274" t="s">
        <v>622</v>
      </c>
      <c r="J165" s="274" t="s">
        <v>623</v>
      </c>
      <c r="K165" s="274" t="s">
        <v>624</v>
      </c>
      <c r="L165" s="274" t="s">
        <v>31</v>
      </c>
      <c r="M165" s="274" t="s">
        <v>30</v>
      </c>
      <c r="N165" s="274" t="s">
        <v>1002</v>
      </c>
      <c r="O165" s="274" t="s">
        <v>121</v>
      </c>
    </row>
    <row r="166" spans="1:15" s="104" customFormat="1">
      <c r="A166" s="586"/>
      <c r="B166" s="408" t="s">
        <v>625</v>
      </c>
      <c r="C166" s="616"/>
      <c r="D166" s="616"/>
      <c r="E166" s="616"/>
      <c r="F166" s="616"/>
      <c r="G166" s="616"/>
      <c r="H166" s="616"/>
      <c r="I166" s="616"/>
      <c r="J166" s="616"/>
      <c r="K166" s="616"/>
      <c r="L166" s="616"/>
      <c r="M166" s="616"/>
      <c r="N166" s="616"/>
      <c r="O166" s="634">
        <f>SUM(C166:N166)</f>
        <v>0</v>
      </c>
    </row>
    <row r="167" spans="1:15" s="104" customFormat="1">
      <c r="A167" s="586"/>
      <c r="B167" s="313" t="s">
        <v>604</v>
      </c>
      <c r="C167" s="616"/>
      <c r="D167" s="616"/>
      <c r="E167" s="616"/>
      <c r="F167" s="616"/>
      <c r="G167" s="616"/>
      <c r="H167" s="616"/>
      <c r="I167" s="616"/>
      <c r="J167" s="616"/>
      <c r="K167" s="616"/>
      <c r="L167" s="616"/>
      <c r="M167" s="616"/>
      <c r="N167" s="616"/>
      <c r="O167" s="634">
        <f t="shared" ref="O167:O169" si="138">SUM(C167:N167)</f>
        <v>0</v>
      </c>
    </row>
    <row r="168" spans="1:15" s="104" customFormat="1">
      <c r="A168" s="586"/>
      <c r="B168" s="313" t="s">
        <v>626</v>
      </c>
      <c r="C168" s="616"/>
      <c r="D168" s="616"/>
      <c r="E168" s="616"/>
      <c r="F168" s="616"/>
      <c r="G168" s="616"/>
      <c r="H168" s="616"/>
      <c r="I168" s="616"/>
      <c r="J168" s="616"/>
      <c r="K168" s="616"/>
      <c r="L168" s="616"/>
      <c r="M168" s="616"/>
      <c r="N168" s="616"/>
      <c r="O168" s="634">
        <f t="shared" si="138"/>
        <v>0</v>
      </c>
    </row>
    <row r="169" spans="1:15" s="104" customFormat="1">
      <c r="A169" s="586"/>
      <c r="B169" s="313" t="s">
        <v>627</v>
      </c>
      <c r="C169" s="616"/>
      <c r="D169" s="616"/>
      <c r="E169" s="616"/>
      <c r="F169" s="616"/>
      <c r="G169" s="616"/>
      <c r="H169" s="616"/>
      <c r="I169" s="616"/>
      <c r="J169" s="616"/>
      <c r="K169" s="616"/>
      <c r="L169" s="616"/>
      <c r="M169" s="616"/>
      <c r="N169" s="616"/>
      <c r="O169" s="634">
        <f t="shared" si="138"/>
        <v>0</v>
      </c>
    </row>
    <row r="170" spans="1:15" s="104" customFormat="1">
      <c r="A170" s="586"/>
      <c r="B170" s="420" t="s">
        <v>26</v>
      </c>
      <c r="C170" s="620">
        <f>SUM(C166:C169)</f>
        <v>0</v>
      </c>
      <c r="D170" s="620">
        <f t="shared" ref="D170" si="139">SUM(D166:D169)</f>
        <v>0</v>
      </c>
      <c r="E170" s="620">
        <f t="shared" ref="E170" si="140">SUM(E166:E169)</f>
        <v>0</v>
      </c>
      <c r="F170" s="620">
        <f t="shared" ref="F170" si="141">SUM(F166:F169)</f>
        <v>0</v>
      </c>
      <c r="G170" s="620">
        <f t="shared" ref="G170" si="142">SUM(G166:G169)</f>
        <v>0</v>
      </c>
      <c r="H170" s="620">
        <f t="shared" ref="H170" si="143">SUM(H166:H169)</f>
        <v>0</v>
      </c>
      <c r="I170" s="620">
        <f t="shared" ref="I170" si="144">SUM(I166:I169)</f>
        <v>0</v>
      </c>
      <c r="J170" s="620">
        <f t="shared" ref="J170" si="145">SUM(J166:J169)</f>
        <v>0</v>
      </c>
      <c r="K170" s="620">
        <f t="shared" ref="K170" si="146">SUM(K166:K169)</f>
        <v>0</v>
      </c>
      <c r="L170" s="620">
        <f t="shared" ref="L170" si="147">SUM(L166:L169)</f>
        <v>0</v>
      </c>
      <c r="M170" s="620">
        <f t="shared" ref="M170" si="148">SUM(M166:M169)</f>
        <v>0</v>
      </c>
      <c r="N170" s="620">
        <f t="shared" ref="N170" si="149">SUM(N166:N169)</f>
        <v>0</v>
      </c>
      <c r="O170" s="620">
        <f t="shared" ref="O170" si="150">SUM(O166:O169)</f>
        <v>0</v>
      </c>
    </row>
    <row r="171" spans="1:15" s="104" customFormat="1">
      <c r="A171" s="586"/>
      <c r="B171" s="408"/>
      <c r="C171" s="616"/>
      <c r="D171" s="616"/>
      <c r="E171" s="616"/>
      <c r="F171" s="616"/>
      <c r="G171" s="616"/>
      <c r="H171" s="616"/>
      <c r="I171" s="616"/>
      <c r="J171" s="616"/>
      <c r="K171" s="616"/>
      <c r="L171" s="616"/>
      <c r="M171" s="616"/>
      <c r="N171" s="616"/>
      <c r="O171" s="633"/>
    </row>
    <row r="172" spans="1:15" s="104" customFormat="1">
      <c r="A172" s="586"/>
      <c r="B172" s="408" t="s">
        <v>628</v>
      </c>
      <c r="C172" s="616"/>
      <c r="D172" s="616"/>
      <c r="E172" s="616"/>
      <c r="F172" s="616"/>
      <c r="G172" s="616"/>
      <c r="H172" s="616"/>
      <c r="I172" s="616"/>
      <c r="J172" s="616"/>
      <c r="K172" s="616"/>
      <c r="L172" s="616"/>
      <c r="M172" s="616"/>
      <c r="N172" s="616"/>
      <c r="O172" s="634">
        <f t="shared" ref="O172:O175" si="151">SUM(C172:N172)</f>
        <v>0</v>
      </c>
    </row>
    <row r="173" spans="1:15" s="104" customFormat="1">
      <c r="A173" s="586"/>
      <c r="B173" s="313" t="s">
        <v>1384</v>
      </c>
      <c r="C173" s="616"/>
      <c r="D173" s="616"/>
      <c r="E173" s="616"/>
      <c r="F173" s="616"/>
      <c r="G173" s="616"/>
      <c r="H173" s="616"/>
      <c r="I173" s="616"/>
      <c r="J173" s="616"/>
      <c r="K173" s="616"/>
      <c r="L173" s="616"/>
      <c r="M173" s="616"/>
      <c r="N173" s="616"/>
      <c r="O173" s="634">
        <f t="shared" si="151"/>
        <v>0</v>
      </c>
    </row>
    <row r="174" spans="1:15" s="104" customFormat="1">
      <c r="A174" s="586"/>
      <c r="B174" s="313" t="s">
        <v>629</v>
      </c>
      <c r="C174" s="616"/>
      <c r="D174" s="616"/>
      <c r="E174" s="616"/>
      <c r="F174" s="616"/>
      <c r="G174" s="616"/>
      <c r="H174" s="616"/>
      <c r="I174" s="616"/>
      <c r="J174" s="616"/>
      <c r="K174" s="616"/>
      <c r="L174" s="616"/>
      <c r="M174" s="616"/>
      <c r="N174" s="616"/>
      <c r="O174" s="634">
        <f t="shared" si="151"/>
        <v>0</v>
      </c>
    </row>
    <row r="175" spans="1:15" s="104" customFormat="1">
      <c r="A175" s="586"/>
      <c r="B175" s="313" t="s">
        <v>630</v>
      </c>
      <c r="C175" s="616"/>
      <c r="D175" s="616"/>
      <c r="E175" s="616"/>
      <c r="F175" s="616"/>
      <c r="G175" s="616"/>
      <c r="H175" s="616"/>
      <c r="I175" s="616"/>
      <c r="J175" s="616"/>
      <c r="K175" s="616"/>
      <c r="L175" s="616"/>
      <c r="M175" s="616"/>
      <c r="N175" s="616"/>
      <c r="O175" s="634">
        <f t="shared" si="151"/>
        <v>0</v>
      </c>
    </row>
    <row r="176" spans="1:15" s="104" customFormat="1">
      <c r="A176" s="586"/>
      <c r="B176" s="420" t="s">
        <v>26</v>
      </c>
      <c r="C176" s="620">
        <f>SUM(C172:C175)</f>
        <v>0</v>
      </c>
      <c r="D176" s="620">
        <f t="shared" ref="D176" si="152">SUM(D172:D175)</f>
        <v>0</v>
      </c>
      <c r="E176" s="620">
        <f t="shared" ref="E176" si="153">SUM(E172:E175)</f>
        <v>0</v>
      </c>
      <c r="F176" s="620">
        <f t="shared" ref="F176" si="154">SUM(F172:F175)</f>
        <v>0</v>
      </c>
      <c r="G176" s="620">
        <f t="shared" ref="G176" si="155">SUM(G172:G175)</f>
        <v>0</v>
      </c>
      <c r="H176" s="620">
        <f t="shared" ref="H176" si="156">SUM(H172:H175)</f>
        <v>0</v>
      </c>
      <c r="I176" s="620">
        <f t="shared" ref="I176" si="157">SUM(I172:I175)</f>
        <v>0</v>
      </c>
      <c r="J176" s="620">
        <f t="shared" ref="J176" si="158">SUM(J172:J175)</f>
        <v>0</v>
      </c>
      <c r="K176" s="620">
        <f t="shared" ref="K176" si="159">SUM(K172:K175)</f>
        <v>0</v>
      </c>
      <c r="L176" s="620">
        <f t="shared" ref="L176" si="160">SUM(L172:L175)</f>
        <v>0</v>
      </c>
      <c r="M176" s="620">
        <f t="shared" ref="M176" si="161">SUM(M172:M175)</f>
        <v>0</v>
      </c>
      <c r="N176" s="620">
        <f t="shared" ref="N176" si="162">SUM(N172:N175)</f>
        <v>0</v>
      </c>
      <c r="O176" s="620">
        <f t="shared" ref="O176" si="163">SUM(O172:O175)</f>
        <v>0</v>
      </c>
    </row>
    <row r="177" spans="1:15" s="104" customFormat="1">
      <c r="A177" s="586"/>
      <c r="B177" s="420" t="s">
        <v>754</v>
      </c>
      <c r="C177" s="620">
        <f>C170-C176</f>
        <v>0</v>
      </c>
      <c r="D177" s="620">
        <f t="shared" ref="D177" si="164">D170-D176</f>
        <v>0</v>
      </c>
      <c r="E177" s="620">
        <f t="shared" ref="E177" si="165">E170-E176</f>
        <v>0</v>
      </c>
      <c r="F177" s="620">
        <f t="shared" ref="F177" si="166">F170-F176</f>
        <v>0</v>
      </c>
      <c r="G177" s="620">
        <f t="shared" ref="G177" si="167">G170-G176</f>
        <v>0</v>
      </c>
      <c r="H177" s="620">
        <f t="shared" ref="H177" si="168">H170-H176</f>
        <v>0</v>
      </c>
      <c r="I177" s="620">
        <f t="shared" ref="I177" si="169">I170-I176</f>
        <v>0</v>
      </c>
      <c r="J177" s="620">
        <f t="shared" ref="J177" si="170">J170-J176</f>
        <v>0</v>
      </c>
      <c r="K177" s="620">
        <f t="shared" ref="K177" si="171">K170-K176</f>
        <v>0</v>
      </c>
      <c r="L177" s="620">
        <f t="shared" ref="L177" si="172">L170-L176</f>
        <v>0</v>
      </c>
      <c r="M177" s="620">
        <f t="shared" ref="M177" si="173">M170-M176</f>
        <v>0</v>
      </c>
      <c r="N177" s="620">
        <f t="shared" ref="N177" si="174">N170-N176</f>
        <v>0</v>
      </c>
      <c r="O177" s="620">
        <f t="shared" ref="O177" si="175">O170-O176</f>
        <v>0</v>
      </c>
    </row>
    <row r="178" spans="1:15" s="104" customFormat="1">
      <c r="A178" s="586"/>
      <c r="B178" s="420"/>
      <c r="C178" s="620"/>
      <c r="D178" s="620"/>
      <c r="E178" s="620"/>
      <c r="F178" s="620"/>
      <c r="G178" s="620"/>
      <c r="H178" s="620"/>
      <c r="I178" s="620"/>
      <c r="J178" s="620"/>
      <c r="K178" s="620"/>
      <c r="L178" s="620"/>
      <c r="M178" s="620"/>
      <c r="N178" s="620"/>
      <c r="O178" s="635"/>
    </row>
    <row r="179" spans="1:15" s="104" customFormat="1">
      <c r="A179" s="586"/>
      <c r="B179" s="421" t="s">
        <v>755</v>
      </c>
      <c r="C179" s="638">
        <f>C166</f>
        <v>0</v>
      </c>
      <c r="D179" s="638">
        <f t="shared" ref="D179:O179" si="176">D166</f>
        <v>0</v>
      </c>
      <c r="E179" s="638">
        <f t="shared" si="176"/>
        <v>0</v>
      </c>
      <c r="F179" s="638">
        <f t="shared" si="176"/>
        <v>0</v>
      </c>
      <c r="G179" s="638">
        <f t="shared" si="176"/>
        <v>0</v>
      </c>
      <c r="H179" s="638">
        <f t="shared" si="176"/>
        <v>0</v>
      </c>
      <c r="I179" s="638">
        <f t="shared" si="176"/>
        <v>0</v>
      </c>
      <c r="J179" s="638">
        <f t="shared" si="176"/>
        <v>0</v>
      </c>
      <c r="K179" s="638">
        <f t="shared" si="176"/>
        <v>0</v>
      </c>
      <c r="L179" s="638">
        <f t="shared" si="176"/>
        <v>0</v>
      </c>
      <c r="M179" s="638">
        <f t="shared" si="176"/>
        <v>0</v>
      </c>
      <c r="N179" s="638">
        <f t="shared" si="176"/>
        <v>0</v>
      </c>
      <c r="O179" s="638">
        <f t="shared" si="176"/>
        <v>0</v>
      </c>
    </row>
    <row r="180" spans="1:15" s="104" customFormat="1">
      <c r="A180" s="586"/>
      <c r="B180" s="191"/>
      <c r="C180" s="616"/>
      <c r="D180" s="616"/>
      <c r="E180" s="616"/>
      <c r="F180" s="616"/>
      <c r="G180" s="616"/>
      <c r="H180" s="616"/>
      <c r="I180" s="616"/>
      <c r="J180" s="616"/>
      <c r="K180" s="616"/>
      <c r="L180" s="616"/>
      <c r="M180" s="616"/>
      <c r="N180" s="616"/>
      <c r="O180" s="633"/>
    </row>
    <row r="181" spans="1:15" s="104" customFormat="1">
      <c r="A181" s="586"/>
      <c r="B181" s="408" t="s">
        <v>1005</v>
      </c>
      <c r="C181" s="616"/>
      <c r="D181" s="616"/>
      <c r="E181" s="616"/>
      <c r="F181" s="616"/>
      <c r="G181" s="616"/>
      <c r="H181" s="616"/>
      <c r="I181" s="616"/>
      <c r="J181" s="616"/>
      <c r="K181" s="616"/>
      <c r="L181" s="616"/>
      <c r="M181" s="616"/>
      <c r="N181" s="616"/>
      <c r="O181" s="633"/>
    </row>
    <row r="182" spans="1:15" s="104" customFormat="1">
      <c r="A182" s="586"/>
      <c r="B182" s="313" t="s">
        <v>669</v>
      </c>
      <c r="C182" s="616"/>
      <c r="D182" s="616"/>
      <c r="E182" s="616"/>
      <c r="F182" s="616"/>
      <c r="G182" s="616"/>
      <c r="H182" s="616"/>
      <c r="I182" s="616"/>
      <c r="J182" s="616"/>
      <c r="K182" s="616"/>
      <c r="L182" s="616"/>
      <c r="M182" s="616"/>
      <c r="N182" s="616"/>
      <c r="O182" s="634">
        <f t="shared" ref="O182:O183" si="177">SUM(C182:N182)</f>
        <v>0</v>
      </c>
    </row>
    <row r="183" spans="1:15" s="104" customFormat="1">
      <c r="A183" s="586"/>
      <c r="B183" s="313" t="s">
        <v>668</v>
      </c>
      <c r="C183" s="616"/>
      <c r="D183" s="616"/>
      <c r="E183" s="616"/>
      <c r="F183" s="616"/>
      <c r="G183" s="616"/>
      <c r="H183" s="616"/>
      <c r="I183" s="616"/>
      <c r="J183" s="616"/>
      <c r="K183" s="616"/>
      <c r="L183" s="616"/>
      <c r="M183" s="616"/>
      <c r="N183" s="616"/>
      <c r="O183" s="634">
        <f t="shared" si="177"/>
        <v>0</v>
      </c>
    </row>
    <row r="184" spans="1:15" s="104" customFormat="1" ht="14.4" thickBot="1">
      <c r="A184" s="642"/>
      <c r="B184" s="422" t="s">
        <v>26</v>
      </c>
      <c r="C184" s="639">
        <f>SUM(C182:C183)</f>
        <v>0</v>
      </c>
      <c r="D184" s="639">
        <f t="shared" ref="D184:N184" si="178">SUM(D182:D183)</f>
        <v>0</v>
      </c>
      <c r="E184" s="639">
        <f t="shared" si="178"/>
        <v>0</v>
      </c>
      <c r="F184" s="639">
        <f t="shared" si="178"/>
        <v>0</v>
      </c>
      <c r="G184" s="639">
        <f t="shared" si="178"/>
        <v>0</v>
      </c>
      <c r="H184" s="639">
        <f t="shared" si="178"/>
        <v>0</v>
      </c>
      <c r="I184" s="639">
        <f t="shared" si="178"/>
        <v>0</v>
      </c>
      <c r="J184" s="639">
        <f t="shared" si="178"/>
        <v>0</v>
      </c>
      <c r="K184" s="639">
        <f t="shared" si="178"/>
        <v>0</v>
      </c>
      <c r="L184" s="639">
        <f t="shared" si="178"/>
        <v>0</v>
      </c>
      <c r="M184" s="639">
        <f t="shared" si="178"/>
        <v>0</v>
      </c>
      <c r="N184" s="639">
        <f t="shared" si="178"/>
        <v>0</v>
      </c>
      <c r="O184" s="639">
        <f>SUM(O182:O183)</f>
        <v>0</v>
      </c>
    </row>
    <row r="185" spans="1:15" s="104" customFormat="1">
      <c r="A185" s="642"/>
      <c r="B185" s="191"/>
      <c r="O185" s="183"/>
    </row>
    <row r="186" spans="1:15" s="104" customFormat="1">
      <c r="A186" s="642"/>
      <c r="B186" s="191"/>
      <c r="O186" s="183"/>
    </row>
    <row r="187" spans="1:15" s="104" customFormat="1">
      <c r="A187" s="642"/>
      <c r="B187" s="191"/>
      <c r="O187" s="183"/>
    </row>
    <row r="188" spans="1:15" s="104" customFormat="1">
      <c r="A188" s="642"/>
      <c r="B188" s="191"/>
      <c r="O188" s="183"/>
    </row>
    <row r="189" spans="1:15" s="104" customFormat="1">
      <c r="A189" s="642"/>
      <c r="B189" s="191"/>
      <c r="O189" s="183"/>
    </row>
    <row r="190" spans="1:15" s="104" customFormat="1">
      <c r="A190" s="642"/>
      <c r="B190" s="191"/>
      <c r="O190" s="183"/>
    </row>
    <row r="191" spans="1:15" s="104" customFormat="1" ht="14.4" thickBot="1">
      <c r="A191" s="586" t="str">
        <f>CONCATENATE(A116,"d")</f>
        <v>51d</v>
      </c>
      <c r="B191" s="1296" t="s">
        <v>1283</v>
      </c>
      <c r="C191" s="1297"/>
      <c r="D191" s="1297"/>
      <c r="E191" s="1297"/>
      <c r="F191" s="1297"/>
      <c r="G191" s="1297"/>
      <c r="H191" s="1297"/>
      <c r="I191" s="1297"/>
      <c r="J191" s="1297"/>
      <c r="K191" s="1297"/>
      <c r="L191" s="1297"/>
      <c r="M191" s="1297"/>
      <c r="N191" s="1297"/>
      <c r="O191" s="1298"/>
    </row>
    <row r="192" spans="1:15" s="275" customFormat="1" ht="55.8" thickBot="1">
      <c r="A192" s="640"/>
      <c r="B192" s="273"/>
      <c r="C192" s="274" t="s">
        <v>13</v>
      </c>
      <c r="D192" s="274" t="s">
        <v>618</v>
      </c>
      <c r="E192" s="274" t="s">
        <v>619</v>
      </c>
      <c r="F192" s="274" t="s">
        <v>620</v>
      </c>
      <c r="G192" s="274" t="s">
        <v>762</v>
      </c>
      <c r="H192" s="274" t="s">
        <v>621</v>
      </c>
      <c r="I192" s="274" t="s">
        <v>622</v>
      </c>
      <c r="J192" s="274" t="s">
        <v>623</v>
      </c>
      <c r="K192" s="274" t="s">
        <v>624</v>
      </c>
      <c r="L192" s="274" t="s">
        <v>31</v>
      </c>
      <c r="M192" s="274" t="s">
        <v>30</v>
      </c>
      <c r="N192" s="274" t="s">
        <v>1002</v>
      </c>
      <c r="O192" s="274" t="s">
        <v>121</v>
      </c>
    </row>
    <row r="193" spans="1:15" s="104" customFormat="1">
      <c r="A193" s="586"/>
      <c r="B193" s="408" t="s">
        <v>625</v>
      </c>
      <c r="C193" s="1006">
        <f>C119+C144+C166</f>
        <v>10000000</v>
      </c>
      <c r="D193" s="1006">
        <f t="shared" ref="D193:N193" si="179">D119+D144+D166</f>
        <v>19860306.84</v>
      </c>
      <c r="E193" s="1006">
        <f t="shared" si="179"/>
        <v>748267.9</v>
      </c>
      <c r="F193" s="1006">
        <f t="shared" si="179"/>
        <v>43583.8</v>
      </c>
      <c r="G193" s="1006">
        <f t="shared" si="179"/>
        <v>7888.02</v>
      </c>
      <c r="H193" s="1006">
        <f t="shared" si="179"/>
        <v>0</v>
      </c>
      <c r="I193" s="1006">
        <f t="shared" si="179"/>
        <v>0</v>
      </c>
      <c r="J193" s="1006">
        <f t="shared" si="179"/>
        <v>0</v>
      </c>
      <c r="K193" s="1006">
        <f t="shared" si="179"/>
        <v>0</v>
      </c>
      <c r="L193" s="1006">
        <f t="shared" si="179"/>
        <v>0</v>
      </c>
      <c r="M193" s="1006">
        <f t="shared" si="179"/>
        <v>267487.5</v>
      </c>
      <c r="N193" s="1006">
        <f t="shared" si="179"/>
        <v>0</v>
      </c>
      <c r="O193" s="1007">
        <f t="shared" ref="O193:O196" si="180">SUM(C193:N193)</f>
        <v>30927534.059999999</v>
      </c>
    </row>
    <row r="194" spans="1:15" s="104" customFormat="1">
      <c r="A194" s="586"/>
      <c r="B194" s="313" t="s">
        <v>604</v>
      </c>
      <c r="C194" s="1006">
        <f t="shared" ref="C194:N194" si="181">C120+C145+C167</f>
        <v>0</v>
      </c>
      <c r="D194" s="1006">
        <f t="shared" si="181"/>
        <v>2252815.7999999998</v>
      </c>
      <c r="E194" s="1006">
        <f t="shared" si="181"/>
        <v>37190.699999999997</v>
      </c>
      <c r="F194" s="1006">
        <f t="shared" si="181"/>
        <v>0</v>
      </c>
      <c r="G194" s="1006">
        <f t="shared" si="181"/>
        <v>0</v>
      </c>
      <c r="H194" s="1006">
        <f t="shared" si="181"/>
        <v>0</v>
      </c>
      <c r="I194" s="1006">
        <f t="shared" si="181"/>
        <v>0</v>
      </c>
      <c r="J194" s="1006">
        <f t="shared" si="181"/>
        <v>0</v>
      </c>
      <c r="K194" s="1006">
        <f t="shared" si="181"/>
        <v>0</v>
      </c>
      <c r="L194" s="1006">
        <f t="shared" si="181"/>
        <v>0</v>
      </c>
      <c r="M194" s="1006">
        <f t="shared" si="181"/>
        <v>8496886.1300000008</v>
      </c>
      <c r="N194" s="1006">
        <f t="shared" si="181"/>
        <v>0</v>
      </c>
      <c r="O194" s="1007">
        <f t="shared" si="180"/>
        <v>10786892.630000001</v>
      </c>
    </row>
    <row r="195" spans="1:15" s="104" customFormat="1">
      <c r="A195" s="586"/>
      <c r="B195" s="313" t="s">
        <v>626</v>
      </c>
      <c r="C195" s="1006">
        <f t="shared" ref="C195:N195" si="182">C121+C146+C168</f>
        <v>0</v>
      </c>
      <c r="D195" s="1006">
        <f t="shared" si="182"/>
        <v>0</v>
      </c>
      <c r="E195" s="1006">
        <f t="shared" si="182"/>
        <v>0</v>
      </c>
      <c r="F195" s="1006">
        <f t="shared" si="182"/>
        <v>0</v>
      </c>
      <c r="G195" s="1006">
        <f t="shared" si="182"/>
        <v>0</v>
      </c>
      <c r="H195" s="1006">
        <f t="shared" si="182"/>
        <v>0</v>
      </c>
      <c r="I195" s="1006">
        <f t="shared" si="182"/>
        <v>0</v>
      </c>
      <c r="J195" s="1006">
        <f t="shared" si="182"/>
        <v>0</v>
      </c>
      <c r="K195" s="1006">
        <f t="shared" si="182"/>
        <v>0</v>
      </c>
      <c r="L195" s="1006">
        <f t="shared" si="182"/>
        <v>0</v>
      </c>
      <c r="M195" s="1006">
        <f t="shared" si="182"/>
        <v>0</v>
      </c>
      <c r="N195" s="1006">
        <f t="shared" si="182"/>
        <v>0</v>
      </c>
      <c r="O195" s="1007">
        <f t="shared" si="180"/>
        <v>0</v>
      </c>
    </row>
    <row r="196" spans="1:15" s="104" customFormat="1">
      <c r="A196" s="586"/>
      <c r="B196" s="313" t="s">
        <v>627</v>
      </c>
      <c r="C196" s="1006">
        <f t="shared" ref="C196:N196" si="183">C122+C147+C169</f>
        <v>0</v>
      </c>
      <c r="D196" s="1006">
        <f t="shared" si="183"/>
        <v>0</v>
      </c>
      <c r="E196" s="1006">
        <f t="shared" si="183"/>
        <v>0</v>
      </c>
      <c r="F196" s="1006">
        <f t="shared" si="183"/>
        <v>0</v>
      </c>
      <c r="G196" s="1006">
        <f t="shared" si="183"/>
        <v>0</v>
      </c>
      <c r="H196" s="1006">
        <f t="shared" si="183"/>
        <v>0</v>
      </c>
      <c r="I196" s="1006">
        <f t="shared" si="183"/>
        <v>0</v>
      </c>
      <c r="J196" s="1006">
        <f t="shared" si="183"/>
        <v>0</v>
      </c>
      <c r="K196" s="1006">
        <f t="shared" si="183"/>
        <v>0</v>
      </c>
      <c r="L196" s="1006">
        <f t="shared" si="183"/>
        <v>0</v>
      </c>
      <c r="M196" s="1006">
        <f t="shared" si="183"/>
        <v>0</v>
      </c>
      <c r="N196" s="1006">
        <f t="shared" si="183"/>
        <v>0</v>
      </c>
      <c r="O196" s="1007">
        <f t="shared" si="180"/>
        <v>0</v>
      </c>
    </row>
    <row r="197" spans="1:15" s="104" customFormat="1">
      <c r="A197" s="586"/>
      <c r="B197" s="420" t="s">
        <v>26</v>
      </c>
      <c r="C197" s="1010">
        <f>SUM(C193:C196)</f>
        <v>10000000</v>
      </c>
      <c r="D197" s="1010">
        <f t="shared" ref="D197:O197" si="184">SUM(D193:D196)</f>
        <v>22113122.640000001</v>
      </c>
      <c r="E197" s="1010">
        <f t="shared" si="184"/>
        <v>785458.6</v>
      </c>
      <c r="F197" s="1010">
        <f t="shared" si="184"/>
        <v>43583.8</v>
      </c>
      <c r="G197" s="1010">
        <f t="shared" si="184"/>
        <v>7888.02</v>
      </c>
      <c r="H197" s="1010">
        <f t="shared" si="184"/>
        <v>0</v>
      </c>
      <c r="I197" s="1010">
        <f t="shared" si="184"/>
        <v>0</v>
      </c>
      <c r="J197" s="1010">
        <f t="shared" si="184"/>
        <v>0</v>
      </c>
      <c r="K197" s="1010">
        <f t="shared" si="184"/>
        <v>0</v>
      </c>
      <c r="L197" s="1010">
        <f t="shared" si="184"/>
        <v>0</v>
      </c>
      <c r="M197" s="1010">
        <f t="shared" si="184"/>
        <v>8764373.6300000008</v>
      </c>
      <c r="N197" s="1010">
        <f t="shared" si="184"/>
        <v>0</v>
      </c>
      <c r="O197" s="1010">
        <f t="shared" si="184"/>
        <v>41714426.689999998</v>
      </c>
    </row>
    <row r="198" spans="1:15" s="104" customFormat="1">
      <c r="A198" s="586"/>
      <c r="B198" s="408"/>
      <c r="C198" s="1006"/>
      <c r="D198" s="1006"/>
      <c r="E198" s="1006"/>
      <c r="F198" s="1006"/>
      <c r="G198" s="1006"/>
      <c r="H198" s="1006"/>
      <c r="I198" s="1006"/>
      <c r="J198" s="1006"/>
      <c r="K198" s="1006"/>
      <c r="L198" s="1006"/>
      <c r="M198" s="1006"/>
      <c r="N198" s="1006"/>
      <c r="O198" s="1007"/>
    </row>
    <row r="199" spans="1:15" s="104" customFormat="1">
      <c r="A199" s="586"/>
      <c r="B199" s="408" t="s">
        <v>628</v>
      </c>
      <c r="C199" s="1006">
        <f t="shared" ref="C199:N202" si="185">C125+C150+C172</f>
        <v>0</v>
      </c>
      <c r="D199" s="1006">
        <f t="shared" si="185"/>
        <v>384794.53</v>
      </c>
      <c r="E199" s="1006">
        <f t="shared" si="185"/>
        <v>135251.91</v>
      </c>
      <c r="F199" s="1006">
        <f t="shared" si="185"/>
        <v>18113.310000000001</v>
      </c>
      <c r="G199" s="1006">
        <f t="shared" si="185"/>
        <v>1314.67</v>
      </c>
      <c r="H199" s="1006">
        <f t="shared" si="185"/>
        <v>0</v>
      </c>
      <c r="I199" s="1006">
        <f t="shared" si="185"/>
        <v>0</v>
      </c>
      <c r="J199" s="1006">
        <f t="shared" si="185"/>
        <v>0</v>
      </c>
      <c r="K199" s="1006">
        <f t="shared" si="185"/>
        <v>0</v>
      </c>
      <c r="L199" s="1006">
        <f t="shared" si="185"/>
        <v>0</v>
      </c>
      <c r="M199" s="1006">
        <f t="shared" si="185"/>
        <v>38212.5</v>
      </c>
      <c r="N199" s="1006">
        <f t="shared" si="185"/>
        <v>0</v>
      </c>
      <c r="O199" s="1007">
        <f t="shared" ref="O199:O202" si="186">SUM(C199:N199)</f>
        <v>577686.92000000016</v>
      </c>
    </row>
    <row r="200" spans="1:15" s="104" customFormat="1">
      <c r="A200" s="586"/>
      <c r="B200" s="313" t="s">
        <v>1384</v>
      </c>
      <c r="C200" s="1006">
        <f t="shared" si="185"/>
        <v>0</v>
      </c>
      <c r="D200" s="1006">
        <f t="shared" si="185"/>
        <v>466304.00700000004</v>
      </c>
      <c r="E200" s="1006">
        <f t="shared" si="185"/>
        <v>131530.07285714286</v>
      </c>
      <c r="F200" s="1006">
        <f t="shared" si="185"/>
        <v>13934.36</v>
      </c>
      <c r="G200" s="1006">
        <f t="shared" si="185"/>
        <v>1840.538</v>
      </c>
      <c r="H200" s="1006">
        <f t="shared" si="185"/>
        <v>0</v>
      </c>
      <c r="I200" s="1006">
        <f t="shared" si="185"/>
        <v>0</v>
      </c>
      <c r="J200" s="1006">
        <f t="shared" si="185"/>
        <v>0</v>
      </c>
      <c r="K200" s="1006">
        <f t="shared" si="185"/>
        <v>0</v>
      </c>
      <c r="L200" s="1006">
        <f t="shared" si="185"/>
        <v>0</v>
      </c>
      <c r="M200" s="1006">
        <f t="shared" si="185"/>
        <v>1103417.0309285715</v>
      </c>
      <c r="N200" s="1006">
        <f t="shared" si="185"/>
        <v>0</v>
      </c>
      <c r="O200" s="1007">
        <f t="shared" si="186"/>
        <v>1717026.0087857144</v>
      </c>
    </row>
    <row r="201" spans="1:15" s="104" customFormat="1">
      <c r="A201" s="586"/>
      <c r="B201" s="313" t="s">
        <v>629</v>
      </c>
      <c r="C201" s="1006">
        <f t="shared" si="185"/>
        <v>0</v>
      </c>
      <c r="D201" s="1006">
        <f t="shared" si="185"/>
        <v>0</v>
      </c>
      <c r="E201" s="1006">
        <f t="shared" si="185"/>
        <v>0</v>
      </c>
      <c r="F201" s="1006">
        <f t="shared" si="185"/>
        <v>0</v>
      </c>
      <c r="G201" s="1006">
        <f t="shared" si="185"/>
        <v>0</v>
      </c>
      <c r="H201" s="1006">
        <f t="shared" si="185"/>
        <v>0</v>
      </c>
      <c r="I201" s="1006">
        <f t="shared" si="185"/>
        <v>0</v>
      </c>
      <c r="J201" s="1006">
        <f t="shared" si="185"/>
        <v>0</v>
      </c>
      <c r="K201" s="1006">
        <f t="shared" si="185"/>
        <v>0</v>
      </c>
      <c r="L201" s="1006">
        <f t="shared" si="185"/>
        <v>0</v>
      </c>
      <c r="M201" s="1006">
        <f t="shared" si="185"/>
        <v>0</v>
      </c>
      <c r="N201" s="1006">
        <f t="shared" si="185"/>
        <v>0</v>
      </c>
      <c r="O201" s="1007">
        <f t="shared" si="186"/>
        <v>0</v>
      </c>
    </row>
    <row r="202" spans="1:15" s="104" customFormat="1">
      <c r="A202" s="586"/>
      <c r="B202" s="313" t="s">
        <v>630</v>
      </c>
      <c r="C202" s="1006">
        <f t="shared" si="185"/>
        <v>0</v>
      </c>
      <c r="D202" s="1006">
        <f t="shared" si="185"/>
        <v>0</v>
      </c>
      <c r="E202" s="1006">
        <f t="shared" si="185"/>
        <v>0</v>
      </c>
      <c r="F202" s="1006">
        <f t="shared" si="185"/>
        <v>0</v>
      </c>
      <c r="G202" s="1006">
        <f t="shared" si="185"/>
        <v>0</v>
      </c>
      <c r="H202" s="1006">
        <f t="shared" si="185"/>
        <v>0</v>
      </c>
      <c r="I202" s="1006">
        <f t="shared" si="185"/>
        <v>0</v>
      </c>
      <c r="J202" s="1006">
        <f t="shared" si="185"/>
        <v>0</v>
      </c>
      <c r="K202" s="1006">
        <f t="shared" si="185"/>
        <v>0</v>
      </c>
      <c r="L202" s="1006">
        <f t="shared" si="185"/>
        <v>0</v>
      </c>
      <c r="M202" s="1006">
        <f t="shared" si="185"/>
        <v>0</v>
      </c>
      <c r="N202" s="1006">
        <f t="shared" si="185"/>
        <v>0</v>
      </c>
      <c r="O202" s="1007">
        <f t="shared" si="186"/>
        <v>0</v>
      </c>
    </row>
    <row r="203" spans="1:15" s="104" customFormat="1">
      <c r="A203" s="586"/>
      <c r="B203" s="420" t="s">
        <v>26</v>
      </c>
      <c r="C203" s="1010">
        <f>SUM(C199:C202)</f>
        <v>0</v>
      </c>
      <c r="D203" s="1010">
        <f t="shared" ref="D203:O203" si="187">SUM(D199:D202)</f>
        <v>851098.53700000001</v>
      </c>
      <c r="E203" s="1010">
        <f t="shared" si="187"/>
        <v>266781.98285714287</v>
      </c>
      <c r="F203" s="1010">
        <f t="shared" si="187"/>
        <v>32047.670000000002</v>
      </c>
      <c r="G203" s="1010">
        <f t="shared" si="187"/>
        <v>3155.2080000000001</v>
      </c>
      <c r="H203" s="1010">
        <f t="shared" si="187"/>
        <v>0</v>
      </c>
      <c r="I203" s="1010">
        <f t="shared" si="187"/>
        <v>0</v>
      </c>
      <c r="J203" s="1010">
        <f t="shared" si="187"/>
        <v>0</v>
      </c>
      <c r="K203" s="1010">
        <f t="shared" si="187"/>
        <v>0</v>
      </c>
      <c r="L203" s="1010">
        <f t="shared" si="187"/>
        <v>0</v>
      </c>
      <c r="M203" s="1010">
        <f t="shared" si="187"/>
        <v>1141629.5309285715</v>
      </c>
      <c r="N203" s="1010">
        <f t="shared" si="187"/>
        <v>0</v>
      </c>
      <c r="O203" s="1010">
        <f t="shared" si="187"/>
        <v>2294712.9287857143</v>
      </c>
    </row>
    <row r="204" spans="1:15" s="104" customFormat="1">
      <c r="A204" s="586"/>
      <c r="B204" s="420" t="s">
        <v>1501</v>
      </c>
      <c r="C204" s="1010">
        <f>C197-C203</f>
        <v>10000000</v>
      </c>
      <c r="D204" s="1010">
        <f t="shared" ref="D204:O204" si="188">D197-D203</f>
        <v>21262024.103</v>
      </c>
      <c r="E204" s="1010">
        <f t="shared" si="188"/>
        <v>518676.61714285711</v>
      </c>
      <c r="F204" s="1010">
        <f t="shared" si="188"/>
        <v>11536.130000000001</v>
      </c>
      <c r="G204" s="1010">
        <f t="shared" si="188"/>
        <v>4732.8119999999999</v>
      </c>
      <c r="H204" s="1010">
        <f t="shared" si="188"/>
        <v>0</v>
      </c>
      <c r="I204" s="1010">
        <f t="shared" si="188"/>
        <v>0</v>
      </c>
      <c r="J204" s="1010">
        <f t="shared" si="188"/>
        <v>0</v>
      </c>
      <c r="K204" s="1010">
        <f t="shared" si="188"/>
        <v>0</v>
      </c>
      <c r="L204" s="1010">
        <f t="shared" si="188"/>
        <v>0</v>
      </c>
      <c r="M204" s="1010">
        <f t="shared" si="188"/>
        <v>7622744.0990714291</v>
      </c>
      <c r="N204" s="1010">
        <f t="shared" si="188"/>
        <v>0</v>
      </c>
      <c r="O204" s="1010">
        <f t="shared" si="188"/>
        <v>39419713.761214286</v>
      </c>
    </row>
    <row r="205" spans="1:15" s="104" customFormat="1">
      <c r="A205" s="586"/>
      <c r="B205" s="420"/>
      <c r="C205" s="1010"/>
      <c r="D205" s="1010"/>
      <c r="E205" s="1010"/>
      <c r="F205" s="1010"/>
      <c r="G205" s="1010"/>
      <c r="H205" s="1010"/>
      <c r="I205" s="1010"/>
      <c r="J205" s="1010"/>
      <c r="K205" s="1010"/>
      <c r="L205" s="1010"/>
      <c r="M205" s="1010"/>
      <c r="N205" s="1010"/>
      <c r="O205" s="1011"/>
    </row>
    <row r="206" spans="1:15" s="104" customFormat="1">
      <c r="A206" s="586"/>
      <c r="B206" s="421" t="s">
        <v>1502</v>
      </c>
      <c r="C206" s="1013">
        <f>C193</f>
        <v>10000000</v>
      </c>
      <c r="D206" s="1013">
        <f t="shared" ref="D206:O206" si="189">D193</f>
        <v>19860306.84</v>
      </c>
      <c r="E206" s="1013">
        <f t="shared" si="189"/>
        <v>748267.9</v>
      </c>
      <c r="F206" s="1013">
        <f t="shared" si="189"/>
        <v>43583.8</v>
      </c>
      <c r="G206" s="1013">
        <f t="shared" si="189"/>
        <v>7888.02</v>
      </c>
      <c r="H206" s="1013">
        <f t="shared" si="189"/>
        <v>0</v>
      </c>
      <c r="I206" s="1013">
        <f t="shared" si="189"/>
        <v>0</v>
      </c>
      <c r="J206" s="1013">
        <f t="shared" si="189"/>
        <v>0</v>
      </c>
      <c r="K206" s="1013">
        <f t="shared" si="189"/>
        <v>0</v>
      </c>
      <c r="L206" s="1013">
        <f t="shared" si="189"/>
        <v>0</v>
      </c>
      <c r="M206" s="1013">
        <f t="shared" si="189"/>
        <v>267487.5</v>
      </c>
      <c r="N206" s="1013">
        <f t="shared" si="189"/>
        <v>0</v>
      </c>
      <c r="O206" s="1013">
        <f t="shared" si="189"/>
        <v>30927534.059999999</v>
      </c>
    </row>
    <row r="207" spans="1:15" s="104" customFormat="1">
      <c r="A207" s="586"/>
      <c r="B207" s="191"/>
      <c r="C207" s="1006"/>
      <c r="D207" s="1006"/>
      <c r="E207" s="1006"/>
      <c r="F207" s="1006"/>
      <c r="G207" s="1006"/>
      <c r="H207" s="1006"/>
      <c r="I207" s="1006"/>
      <c r="J207" s="1006"/>
      <c r="K207" s="1006"/>
      <c r="L207" s="1006"/>
      <c r="M207" s="1006"/>
      <c r="N207" s="1006"/>
      <c r="O207" s="1007"/>
    </row>
    <row r="208" spans="1:15" s="104" customFormat="1">
      <c r="A208" s="586"/>
      <c r="B208" s="408" t="s">
        <v>1005</v>
      </c>
      <c r="C208" s="1006"/>
      <c r="D208" s="1006"/>
      <c r="E208" s="1006"/>
      <c r="F208" s="1006"/>
      <c r="G208" s="1006"/>
      <c r="H208" s="1006"/>
      <c r="I208" s="1006"/>
      <c r="J208" s="1006"/>
      <c r="K208" s="1006"/>
      <c r="L208" s="1006"/>
      <c r="M208" s="1006"/>
      <c r="N208" s="1006"/>
      <c r="O208" s="1007"/>
    </row>
    <row r="209" spans="1:15" s="104" customFormat="1">
      <c r="A209" s="586"/>
      <c r="B209" s="313" t="s">
        <v>669</v>
      </c>
      <c r="C209" s="1006">
        <f t="shared" ref="C209:N210" si="190">C135+C160+C182</f>
        <v>0</v>
      </c>
      <c r="D209" s="1006">
        <f t="shared" si="190"/>
        <v>0</v>
      </c>
      <c r="E209" s="1006">
        <f t="shared" si="190"/>
        <v>0</v>
      </c>
      <c r="F209" s="1006">
        <f t="shared" si="190"/>
        <v>0</v>
      </c>
      <c r="G209" s="1006">
        <f t="shared" si="190"/>
        <v>0</v>
      </c>
      <c r="H209" s="1006">
        <f t="shared" si="190"/>
        <v>0</v>
      </c>
      <c r="I209" s="1006">
        <f t="shared" si="190"/>
        <v>0</v>
      </c>
      <c r="J209" s="1006">
        <f t="shared" si="190"/>
        <v>0</v>
      </c>
      <c r="K209" s="1006">
        <f t="shared" si="190"/>
        <v>0</v>
      </c>
      <c r="L209" s="1006">
        <f t="shared" si="190"/>
        <v>0</v>
      </c>
      <c r="M209" s="1006">
        <f t="shared" si="190"/>
        <v>0</v>
      </c>
      <c r="N209" s="1006">
        <f t="shared" si="190"/>
        <v>0</v>
      </c>
      <c r="O209" s="1007">
        <f t="shared" ref="O209:O210" si="191">SUM(C209:N209)</f>
        <v>0</v>
      </c>
    </row>
    <row r="210" spans="1:15" s="104" customFormat="1">
      <c r="A210" s="586"/>
      <c r="B210" s="313" t="s">
        <v>668</v>
      </c>
      <c r="C210" s="1006">
        <f t="shared" si="190"/>
        <v>0</v>
      </c>
      <c r="D210" s="1006">
        <f t="shared" si="190"/>
        <v>0</v>
      </c>
      <c r="E210" s="1006">
        <f t="shared" si="190"/>
        <v>0</v>
      </c>
      <c r="F210" s="1006">
        <f t="shared" si="190"/>
        <v>0</v>
      </c>
      <c r="G210" s="1006">
        <f t="shared" si="190"/>
        <v>0</v>
      </c>
      <c r="H210" s="1006">
        <f t="shared" si="190"/>
        <v>0</v>
      </c>
      <c r="I210" s="1006">
        <f t="shared" si="190"/>
        <v>0</v>
      </c>
      <c r="J210" s="1006">
        <f t="shared" si="190"/>
        <v>0</v>
      </c>
      <c r="K210" s="1006">
        <f t="shared" si="190"/>
        <v>0</v>
      </c>
      <c r="L210" s="1006">
        <f t="shared" si="190"/>
        <v>0</v>
      </c>
      <c r="M210" s="1006">
        <f t="shared" si="190"/>
        <v>0</v>
      </c>
      <c r="N210" s="1006">
        <f t="shared" si="190"/>
        <v>0</v>
      </c>
      <c r="O210" s="1007">
        <f t="shared" si="191"/>
        <v>0</v>
      </c>
    </row>
    <row r="211" spans="1:15" s="104" customFormat="1" ht="14.4" thickBot="1">
      <c r="A211" s="642"/>
      <c r="B211" s="422" t="s">
        <v>26</v>
      </c>
      <c r="C211" s="1016">
        <f>SUM(C209:C210)</f>
        <v>0</v>
      </c>
      <c r="D211" s="1016">
        <f t="shared" ref="D211:O211" si="192">SUM(D209:D210)</f>
        <v>0</v>
      </c>
      <c r="E211" s="1016">
        <f t="shared" si="192"/>
        <v>0</v>
      </c>
      <c r="F211" s="1016">
        <f t="shared" si="192"/>
        <v>0</v>
      </c>
      <c r="G211" s="1016">
        <f t="shared" si="192"/>
        <v>0</v>
      </c>
      <c r="H211" s="1016">
        <f t="shared" si="192"/>
        <v>0</v>
      </c>
      <c r="I211" s="1016">
        <f t="shared" si="192"/>
        <v>0</v>
      </c>
      <c r="J211" s="1016">
        <f t="shared" si="192"/>
        <v>0</v>
      </c>
      <c r="K211" s="1016">
        <f t="shared" si="192"/>
        <v>0</v>
      </c>
      <c r="L211" s="1016">
        <f t="shared" si="192"/>
        <v>0</v>
      </c>
      <c r="M211" s="1016">
        <f t="shared" si="192"/>
        <v>0</v>
      </c>
      <c r="N211" s="1016">
        <f t="shared" si="192"/>
        <v>0</v>
      </c>
      <c r="O211" s="1016">
        <f t="shared" si="192"/>
        <v>0</v>
      </c>
    </row>
    <row r="212" spans="1:15" s="104" customFormat="1">
      <c r="A212" s="642"/>
      <c r="B212" s="191"/>
      <c r="O212" s="183"/>
    </row>
    <row r="213" spans="1:15" s="104" customFormat="1">
      <c r="A213" s="642"/>
      <c r="B213" s="191"/>
      <c r="O213" s="183"/>
    </row>
    <row r="214" spans="1:15" ht="15" customHeight="1" thickBot="1">
      <c r="A214" s="586"/>
      <c r="B214" s="406"/>
      <c r="C214" s="94"/>
      <c r="D214" s="94"/>
      <c r="E214" s="94"/>
      <c r="F214" s="94"/>
      <c r="G214" s="94"/>
      <c r="H214" s="94"/>
      <c r="I214" s="94"/>
      <c r="J214" s="94"/>
      <c r="O214" s="169"/>
    </row>
    <row r="215" spans="1:15" s="547" customFormat="1" ht="14.1" customHeight="1">
      <c r="A215" s="586">
        <f>A116+1</f>
        <v>52</v>
      </c>
      <c r="B215" s="546" t="s">
        <v>359</v>
      </c>
      <c r="C215" s="321"/>
      <c r="D215" s="321"/>
      <c r="E215" s="1319" t="s">
        <v>1278</v>
      </c>
      <c r="F215" s="1319"/>
      <c r="G215" s="1319" t="s">
        <v>1328</v>
      </c>
      <c r="H215" s="1319"/>
      <c r="I215" s="1319" t="s">
        <v>1329</v>
      </c>
      <c r="J215" s="1319"/>
      <c r="K215" s="1320" t="s">
        <v>1279</v>
      </c>
      <c r="L215" s="1321"/>
      <c r="M215" s="321"/>
      <c r="N215" s="321"/>
      <c r="O215" s="319"/>
    </row>
    <row r="216" spans="1:15" s="104" customFormat="1" ht="42" thickBot="1">
      <c r="A216" s="586"/>
      <c r="B216" s="545"/>
      <c r="C216" s="320"/>
      <c r="D216" s="320"/>
      <c r="E216" s="548" t="s">
        <v>635</v>
      </c>
      <c r="F216" s="548" t="s">
        <v>636</v>
      </c>
      <c r="G216" s="548" t="s">
        <v>635</v>
      </c>
      <c r="H216" s="548" t="s">
        <v>636</v>
      </c>
      <c r="I216" s="548" t="s">
        <v>635</v>
      </c>
      <c r="J216" s="548" t="s">
        <v>636</v>
      </c>
      <c r="K216" s="548" t="s">
        <v>635</v>
      </c>
      <c r="L216" s="548" t="s">
        <v>636</v>
      </c>
      <c r="M216" s="320"/>
      <c r="N216" s="320"/>
      <c r="O216" s="544"/>
    </row>
    <row r="217" spans="1:15" s="104" customFormat="1">
      <c r="A217" s="642"/>
      <c r="B217" s="423" t="s">
        <v>631</v>
      </c>
      <c r="C217" s="109"/>
      <c r="D217" s="109"/>
      <c r="E217" s="109"/>
      <c r="F217" s="109"/>
      <c r="G217" s="109"/>
      <c r="H217" s="109"/>
      <c r="I217" s="109"/>
      <c r="O217" s="183"/>
    </row>
    <row r="218" spans="1:15" s="104" customFormat="1">
      <c r="A218" s="642"/>
      <c r="B218" s="424" t="s">
        <v>1488</v>
      </c>
      <c r="C218" s="109"/>
      <c r="D218" s="109"/>
      <c r="E218" s="1017"/>
      <c r="F218" s="1017"/>
      <c r="G218" s="1017"/>
      <c r="H218" s="1017"/>
      <c r="I218" s="1017"/>
      <c r="J218" s="1017"/>
      <c r="K218" s="920">
        <f t="shared" ref="K218:K220" si="193">E218+G218+I218</f>
        <v>0</v>
      </c>
      <c r="L218" s="920">
        <f t="shared" ref="L218:L220" si="194">F218+H218+J218</f>
        <v>0</v>
      </c>
      <c r="O218" s="183"/>
    </row>
    <row r="219" spans="1:15" s="104" customFormat="1">
      <c r="A219" s="642"/>
      <c r="B219" s="424" t="s">
        <v>604</v>
      </c>
      <c r="C219" s="109"/>
      <c r="D219" s="109"/>
      <c r="E219" s="1017"/>
      <c r="F219" s="1017"/>
      <c r="G219" s="1017"/>
      <c r="H219" s="1017"/>
      <c r="I219" s="1017"/>
      <c r="J219" s="1017"/>
      <c r="K219" s="920">
        <f t="shared" si="193"/>
        <v>0</v>
      </c>
      <c r="L219" s="920">
        <f t="shared" si="194"/>
        <v>0</v>
      </c>
      <c r="O219" s="183"/>
    </row>
    <row r="220" spans="1:15" s="104" customFormat="1">
      <c r="A220" s="642"/>
      <c r="B220" s="424" t="s">
        <v>632</v>
      </c>
      <c r="C220" s="109"/>
      <c r="D220" s="109"/>
      <c r="E220" s="1017"/>
      <c r="F220" s="1017"/>
      <c r="G220" s="1017"/>
      <c r="H220" s="1017"/>
      <c r="I220" s="1017"/>
      <c r="J220" s="1017"/>
      <c r="K220" s="920">
        <f t="shared" si="193"/>
        <v>0</v>
      </c>
      <c r="L220" s="920">
        <f t="shared" si="194"/>
        <v>0</v>
      </c>
      <c r="O220" s="183"/>
    </row>
    <row r="221" spans="1:15" s="104" customFormat="1">
      <c r="A221" s="642"/>
      <c r="B221" s="425" t="s">
        <v>1489</v>
      </c>
      <c r="C221" s="143"/>
      <c r="D221" s="143"/>
      <c r="E221" s="1018">
        <f t="shared" ref="E221:J221" si="195">SUM(E217:E220)</f>
        <v>0</v>
      </c>
      <c r="F221" s="1018">
        <f t="shared" si="195"/>
        <v>0</v>
      </c>
      <c r="G221" s="1018">
        <f t="shared" si="195"/>
        <v>0</v>
      </c>
      <c r="H221" s="1018">
        <f t="shared" si="195"/>
        <v>0</v>
      </c>
      <c r="I221" s="1018">
        <f t="shared" si="195"/>
        <v>0</v>
      </c>
      <c r="J221" s="1018">
        <f t="shared" si="195"/>
        <v>0</v>
      </c>
      <c r="K221" s="1018">
        <f>SUM(K218:K220)</f>
        <v>0</v>
      </c>
      <c r="L221" s="1018">
        <f>SUM(L218:L220)</f>
        <v>0</v>
      </c>
      <c r="M221" s="144"/>
      <c r="N221" s="144"/>
      <c r="O221" s="192"/>
    </row>
    <row r="222" spans="1:15" s="104" customFormat="1">
      <c r="A222" s="642"/>
      <c r="B222" s="426"/>
      <c r="C222" s="109"/>
      <c r="D222" s="109"/>
      <c r="E222" s="1017"/>
      <c r="F222" s="1017"/>
      <c r="G222" s="1017"/>
      <c r="H222" s="1017"/>
      <c r="I222" s="1017"/>
      <c r="J222" s="1017"/>
      <c r="K222" s="1017"/>
      <c r="L222" s="1017"/>
      <c r="M222" s="110"/>
      <c r="N222" s="110"/>
      <c r="O222" s="193"/>
    </row>
    <row r="223" spans="1:15" s="104" customFormat="1">
      <c r="A223" s="642"/>
      <c r="B223" s="423" t="s">
        <v>1117</v>
      </c>
      <c r="C223" s="109"/>
      <c r="D223" s="109"/>
      <c r="E223" s="1017"/>
      <c r="F223" s="1017"/>
      <c r="G223" s="1017"/>
      <c r="H223" s="1017"/>
      <c r="I223" s="1017"/>
      <c r="J223" s="1017"/>
      <c r="K223" s="1017"/>
      <c r="L223" s="1017"/>
      <c r="M223" s="109"/>
      <c r="N223" s="109"/>
      <c r="O223" s="194"/>
    </row>
    <row r="224" spans="1:15" s="104" customFormat="1">
      <c r="A224" s="642"/>
      <c r="B224" s="424" t="s">
        <v>1432</v>
      </c>
      <c r="C224" s="109"/>
      <c r="D224" s="109"/>
      <c r="E224" s="1017"/>
      <c r="F224" s="1017"/>
      <c r="G224" s="1017"/>
      <c r="H224" s="1017"/>
      <c r="I224" s="1017"/>
      <c r="J224" s="1017"/>
      <c r="K224" s="920">
        <f t="shared" ref="K224" si="196">E224+G224+I224</f>
        <v>0</v>
      </c>
      <c r="L224" s="920">
        <f t="shared" ref="L224" si="197">F224+H224+J224</f>
        <v>0</v>
      </c>
      <c r="M224" s="110"/>
      <c r="N224" s="110"/>
      <c r="O224" s="193"/>
    </row>
    <row r="225" spans="1:15" s="104" customFormat="1">
      <c r="A225" s="642"/>
      <c r="B225" s="424" t="s">
        <v>633</v>
      </c>
      <c r="C225" s="109"/>
      <c r="D225" s="109"/>
      <c r="E225" s="1017"/>
      <c r="F225" s="1017"/>
      <c r="G225" s="1017"/>
      <c r="H225" s="1017"/>
      <c r="I225" s="1017"/>
      <c r="J225" s="1017"/>
      <c r="K225" s="920">
        <f t="shared" ref="K225:K227" si="198">E225+G225+I225</f>
        <v>0</v>
      </c>
      <c r="L225" s="920">
        <f t="shared" ref="L225:L227" si="199">F225+H225+J225</f>
        <v>0</v>
      </c>
      <c r="M225" s="110"/>
      <c r="N225" s="110"/>
      <c r="O225" s="193"/>
    </row>
    <row r="226" spans="1:15" s="104" customFormat="1">
      <c r="A226" s="642"/>
      <c r="B226" s="424" t="s">
        <v>634</v>
      </c>
      <c r="C226" s="109"/>
      <c r="D226" s="109"/>
      <c r="E226" s="1017"/>
      <c r="F226" s="1017"/>
      <c r="G226" s="1017"/>
      <c r="H226" s="1017"/>
      <c r="I226" s="1017"/>
      <c r="J226" s="1017"/>
      <c r="K226" s="920">
        <f t="shared" si="198"/>
        <v>0</v>
      </c>
      <c r="L226" s="920">
        <f t="shared" si="199"/>
        <v>0</v>
      </c>
      <c r="M226" s="110"/>
      <c r="N226" s="110"/>
      <c r="O226" s="193"/>
    </row>
    <row r="227" spans="1:15" s="104" customFormat="1">
      <c r="A227" s="642"/>
      <c r="B227" s="424" t="s">
        <v>632</v>
      </c>
      <c r="C227" s="109"/>
      <c r="D227" s="109"/>
      <c r="E227" s="1017"/>
      <c r="F227" s="1017"/>
      <c r="G227" s="1017"/>
      <c r="H227" s="1017"/>
      <c r="I227" s="1017"/>
      <c r="J227" s="1017"/>
      <c r="K227" s="920">
        <f t="shared" si="198"/>
        <v>0</v>
      </c>
      <c r="L227" s="920">
        <f t="shared" si="199"/>
        <v>0</v>
      </c>
      <c r="M227" s="110"/>
      <c r="N227" s="110"/>
      <c r="O227" s="193"/>
    </row>
    <row r="228" spans="1:15" s="104" customFormat="1">
      <c r="A228" s="642"/>
      <c r="B228" s="425" t="s">
        <v>1489</v>
      </c>
      <c r="C228" s="143"/>
      <c r="D228" s="143"/>
      <c r="E228" s="1018">
        <f>SUM(E224:E227)</f>
        <v>0</v>
      </c>
      <c r="F228" s="1018">
        <f t="shared" ref="F228:L228" si="200">SUM(F224:F227)</f>
        <v>0</v>
      </c>
      <c r="G228" s="1018">
        <f t="shared" si="200"/>
        <v>0</v>
      </c>
      <c r="H228" s="1018">
        <f t="shared" si="200"/>
        <v>0</v>
      </c>
      <c r="I228" s="1018">
        <f t="shared" si="200"/>
        <v>0</v>
      </c>
      <c r="J228" s="1018">
        <f t="shared" si="200"/>
        <v>0</v>
      </c>
      <c r="K228" s="1018">
        <f t="shared" si="200"/>
        <v>0</v>
      </c>
      <c r="L228" s="1018">
        <f t="shared" si="200"/>
        <v>0</v>
      </c>
      <c r="M228" s="144"/>
      <c r="N228" s="144"/>
      <c r="O228" s="192"/>
    </row>
    <row r="229" spans="1:15" s="104" customFormat="1">
      <c r="A229" s="642"/>
      <c r="B229" s="656" t="s">
        <v>1490</v>
      </c>
      <c r="C229" s="143"/>
      <c r="D229" s="143"/>
      <c r="E229" s="1018">
        <f>E221-E228</f>
        <v>0</v>
      </c>
      <c r="F229" s="1018">
        <f t="shared" ref="F229:L229" si="201">F221-F228</f>
        <v>0</v>
      </c>
      <c r="G229" s="1018">
        <f t="shared" si="201"/>
        <v>0</v>
      </c>
      <c r="H229" s="1018">
        <f t="shared" si="201"/>
        <v>0</v>
      </c>
      <c r="I229" s="1018">
        <f t="shared" si="201"/>
        <v>0</v>
      </c>
      <c r="J229" s="1018">
        <f t="shared" si="201"/>
        <v>0</v>
      </c>
      <c r="K229" s="1018">
        <f t="shared" si="201"/>
        <v>0</v>
      </c>
      <c r="L229" s="1018">
        <f t="shared" si="201"/>
        <v>0</v>
      </c>
      <c r="M229" s="144"/>
      <c r="N229" s="144"/>
      <c r="O229" s="192"/>
    </row>
    <row r="230" spans="1:15" s="104" customFormat="1">
      <c r="A230" s="642"/>
      <c r="B230" s="656"/>
      <c r="C230" s="143"/>
      <c r="D230" s="143"/>
      <c r="E230" s="1018"/>
      <c r="F230" s="1018"/>
      <c r="G230" s="1018"/>
      <c r="H230" s="1018"/>
      <c r="I230" s="1018"/>
      <c r="J230" s="1018"/>
      <c r="K230" s="1018"/>
      <c r="L230" s="1018"/>
      <c r="M230" s="144"/>
      <c r="N230" s="144"/>
      <c r="O230" s="192"/>
    </row>
    <row r="231" spans="1:15" ht="14.4" thickBot="1">
      <c r="A231" s="586"/>
      <c r="B231" s="655" t="s">
        <v>1491</v>
      </c>
      <c r="C231" s="41"/>
      <c r="D231" s="41"/>
      <c r="E231" s="733">
        <f>E218</f>
        <v>0</v>
      </c>
      <c r="F231" s="733">
        <f t="shared" ref="F231:L231" si="202">F218</f>
        <v>0</v>
      </c>
      <c r="G231" s="733">
        <f t="shared" si="202"/>
        <v>0</v>
      </c>
      <c r="H231" s="733">
        <f t="shared" si="202"/>
        <v>0</v>
      </c>
      <c r="I231" s="733">
        <f t="shared" si="202"/>
        <v>0</v>
      </c>
      <c r="J231" s="733">
        <f t="shared" si="202"/>
        <v>0</v>
      </c>
      <c r="K231" s="733">
        <f t="shared" si="202"/>
        <v>0</v>
      </c>
      <c r="L231" s="733">
        <f t="shared" si="202"/>
        <v>0</v>
      </c>
      <c r="M231" s="404"/>
      <c r="N231" s="404"/>
      <c r="O231" s="405"/>
    </row>
  </sheetData>
  <mergeCells count="30">
    <mergeCell ref="B142:O142"/>
    <mergeCell ref="B191:O191"/>
    <mergeCell ref="E215:F215"/>
    <mergeCell ref="G215:H215"/>
    <mergeCell ref="I215:J215"/>
    <mergeCell ref="B164:O164"/>
    <mergeCell ref="K215:L215"/>
    <mergeCell ref="B117:O117"/>
    <mergeCell ref="E63:F63"/>
    <mergeCell ref="G63:H63"/>
    <mergeCell ref="I63:J63"/>
    <mergeCell ref="E107:F107"/>
    <mergeCell ref="G107:H107"/>
    <mergeCell ref="I107:J107"/>
    <mergeCell ref="E87:F87"/>
    <mergeCell ref="G87:H87"/>
    <mergeCell ref="I87:J87"/>
    <mergeCell ref="E77:F77"/>
    <mergeCell ref="G77:H77"/>
    <mergeCell ref="I77:J77"/>
    <mergeCell ref="M50:N50"/>
    <mergeCell ref="M63:N63"/>
    <mergeCell ref="K50:L50"/>
    <mergeCell ref="K63:L63"/>
    <mergeCell ref="E97:F97"/>
    <mergeCell ref="G97:H97"/>
    <mergeCell ref="I97:J97"/>
    <mergeCell ref="E50:F50"/>
    <mergeCell ref="G50:H50"/>
    <mergeCell ref="I50:J50"/>
  </mergeCells>
  <pageMargins left="0.35" right="0.38" top="0.75" bottom="0.75" header="0.3" footer="0.3"/>
  <pageSetup paperSize="9" scale="59" firstPageNumber="53" fitToHeight="0" orientation="landscape" useFirstPageNumber="1" r:id="rId1"/>
  <headerFoot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pageSetUpPr fitToPage="1"/>
  </sheetPr>
  <dimension ref="A1:F125"/>
  <sheetViews>
    <sheetView showGridLines="0" workbookViewId="0"/>
  </sheetViews>
  <sheetFormatPr defaultRowHeight="14.4"/>
  <cols>
    <col min="1" max="1" width="66.109375" bestFit="1" customWidth="1"/>
    <col min="2" max="2" width="17.5546875" bestFit="1" customWidth="1"/>
    <col min="3" max="3" width="15.88671875" bestFit="1" customWidth="1"/>
    <col min="4" max="5" width="17.5546875" bestFit="1" customWidth="1"/>
    <col min="6" max="6" width="17.109375" bestFit="1" customWidth="1"/>
  </cols>
  <sheetData>
    <row r="1" spans="1:6" ht="22.8">
      <c r="A1" s="527" t="s">
        <v>1441</v>
      </c>
      <c r="B1" s="525"/>
      <c r="C1" s="525"/>
      <c r="D1" s="525"/>
      <c r="E1" s="525"/>
      <c r="F1" s="525"/>
    </row>
    <row r="2" spans="1:6" ht="23.4" thickBot="1">
      <c r="A2" s="527" t="s">
        <v>1492</v>
      </c>
      <c r="B2" s="525"/>
      <c r="C2" s="525"/>
      <c r="D2" s="525"/>
      <c r="E2" s="526"/>
      <c r="F2" s="526"/>
    </row>
    <row r="3" spans="1:6">
      <c r="A3" s="516"/>
      <c r="B3" s="517" t="s">
        <v>1137</v>
      </c>
      <c r="C3" s="517" t="s">
        <v>1141</v>
      </c>
      <c r="D3" s="517" t="s">
        <v>1127</v>
      </c>
      <c r="E3" s="517" t="s">
        <v>1129</v>
      </c>
      <c r="F3" s="518" t="s">
        <v>51</v>
      </c>
    </row>
    <row r="4" spans="1:6">
      <c r="A4" s="519"/>
      <c r="B4" s="524" t="s">
        <v>1131</v>
      </c>
      <c r="C4" s="524" t="s">
        <v>1131</v>
      </c>
      <c r="D4" s="524" t="s">
        <v>1131</v>
      </c>
      <c r="E4" s="524" t="s">
        <v>715</v>
      </c>
      <c r="F4" s="520"/>
    </row>
    <row r="5" spans="1:6" ht="16.2" thickBot="1">
      <c r="A5" s="521" t="s">
        <v>81</v>
      </c>
      <c r="B5" s="522" t="s">
        <v>77</v>
      </c>
      <c r="C5" s="522" t="s">
        <v>77</v>
      </c>
      <c r="D5" s="522" t="s">
        <v>77</v>
      </c>
      <c r="E5" s="522" t="s">
        <v>77</v>
      </c>
      <c r="F5" s="523" t="s">
        <v>77</v>
      </c>
    </row>
    <row r="6" spans="1:6">
      <c r="A6" s="503" t="s">
        <v>1185</v>
      </c>
      <c r="B6" s="512"/>
      <c r="C6" s="512"/>
      <c r="D6" s="513"/>
      <c r="E6" s="512"/>
      <c r="F6" s="514"/>
    </row>
    <row r="7" spans="1:6">
      <c r="A7" s="214" t="s">
        <v>1186</v>
      </c>
      <c r="B7" s="217"/>
      <c r="C7" s="217"/>
      <c r="D7" s="217"/>
      <c r="E7" s="217"/>
      <c r="F7" s="218">
        <f>D7-E7</f>
        <v>0</v>
      </c>
    </row>
    <row r="8" spans="1:6">
      <c r="A8" s="214" t="s">
        <v>1187</v>
      </c>
      <c r="B8" s="217"/>
      <c r="C8" s="217"/>
      <c r="D8" s="217"/>
      <c r="E8" s="217"/>
      <c r="F8" s="218">
        <f t="shared" ref="F8:F20" si="0">D8-E8</f>
        <v>0</v>
      </c>
    </row>
    <row r="9" spans="1:6">
      <c r="A9" s="214" t="s">
        <v>1188</v>
      </c>
      <c r="B9" s="217"/>
      <c r="C9" s="217"/>
      <c r="D9" s="217"/>
      <c r="E9" s="217"/>
      <c r="F9" s="218">
        <f t="shared" si="0"/>
        <v>0</v>
      </c>
    </row>
    <row r="10" spans="1:6">
      <c r="A10" s="214" t="s">
        <v>1189</v>
      </c>
      <c r="B10" s="217"/>
      <c r="C10" s="217"/>
      <c r="D10" s="217"/>
      <c r="E10" s="217"/>
      <c r="F10" s="218">
        <f t="shared" si="0"/>
        <v>0</v>
      </c>
    </row>
    <row r="11" spans="1:6">
      <c r="A11" s="214" t="s">
        <v>1190</v>
      </c>
      <c r="B11" s="217"/>
      <c r="C11" s="217"/>
      <c r="D11" s="217"/>
      <c r="E11" s="217"/>
      <c r="F11" s="218">
        <f t="shared" si="0"/>
        <v>0</v>
      </c>
    </row>
    <row r="12" spans="1:6">
      <c r="A12" s="214" t="s">
        <v>1191</v>
      </c>
      <c r="B12" s="217"/>
      <c r="C12" s="217"/>
      <c r="D12" s="217"/>
      <c r="E12" s="217"/>
      <c r="F12" s="218">
        <f t="shared" si="0"/>
        <v>0</v>
      </c>
    </row>
    <row r="13" spans="1:6">
      <c r="A13" s="214" t="s">
        <v>1192</v>
      </c>
      <c r="B13" s="217"/>
      <c r="C13" s="217"/>
      <c r="D13" s="217"/>
      <c r="E13" s="217"/>
      <c r="F13" s="218">
        <f t="shared" si="0"/>
        <v>0</v>
      </c>
    </row>
    <row r="14" spans="1:6">
      <c r="A14" s="214" t="s">
        <v>1193</v>
      </c>
      <c r="B14" s="217"/>
      <c r="C14" s="217"/>
      <c r="D14" s="217"/>
      <c r="E14" s="217"/>
      <c r="F14" s="218">
        <f t="shared" si="0"/>
        <v>0</v>
      </c>
    </row>
    <row r="15" spans="1:6">
      <c r="A15" s="214" t="s">
        <v>1194</v>
      </c>
      <c r="B15" s="217"/>
      <c r="C15" s="217"/>
      <c r="D15" s="217"/>
      <c r="E15" s="217"/>
      <c r="F15" s="218">
        <f t="shared" si="0"/>
        <v>0</v>
      </c>
    </row>
    <row r="16" spans="1:6">
      <c r="A16" s="214" t="s">
        <v>1195</v>
      </c>
      <c r="B16" s="217"/>
      <c r="C16" s="217"/>
      <c r="D16" s="217"/>
      <c r="E16" s="217"/>
      <c r="F16" s="218">
        <f t="shared" si="0"/>
        <v>0</v>
      </c>
    </row>
    <row r="17" spans="1:6">
      <c r="A17" s="214" t="s">
        <v>1196</v>
      </c>
      <c r="B17" s="217"/>
      <c r="C17" s="217"/>
      <c r="D17" s="217"/>
      <c r="E17" s="217"/>
      <c r="F17" s="218">
        <f t="shared" si="0"/>
        <v>0</v>
      </c>
    </row>
    <row r="18" spans="1:6">
      <c r="A18" s="214" t="s">
        <v>1197</v>
      </c>
      <c r="B18" s="217"/>
      <c r="C18" s="217"/>
      <c r="D18" s="217"/>
      <c r="E18" s="217"/>
      <c r="F18" s="218">
        <f t="shared" si="0"/>
        <v>0</v>
      </c>
    </row>
    <row r="19" spans="1:6">
      <c r="A19" s="214" t="s">
        <v>1198</v>
      </c>
      <c r="B19" s="217"/>
      <c r="C19" s="217"/>
      <c r="D19" s="217"/>
      <c r="E19" s="217"/>
      <c r="F19" s="218">
        <f t="shared" si="0"/>
        <v>0</v>
      </c>
    </row>
    <row r="20" spans="1:6">
      <c r="A20" s="214" t="s">
        <v>1199</v>
      </c>
      <c r="B20" s="217"/>
      <c r="C20" s="217"/>
      <c r="D20" s="217"/>
      <c r="E20" s="217"/>
      <c r="F20" s="218">
        <f t="shared" si="0"/>
        <v>0</v>
      </c>
    </row>
    <row r="21" spans="1:6">
      <c r="A21" s="506" t="s">
        <v>121</v>
      </c>
      <c r="B21" s="507">
        <f t="shared" ref="B21:D21" si="1">SUM(B7:B20)</f>
        <v>0</v>
      </c>
      <c r="C21" s="507">
        <f t="shared" si="1"/>
        <v>0</v>
      </c>
      <c r="D21" s="507">
        <f t="shared" si="1"/>
        <v>0</v>
      </c>
      <c r="E21" s="507">
        <f>SUM(E7:E20)</f>
        <v>0</v>
      </c>
      <c r="F21" s="508">
        <f>SUM(F7:F20)</f>
        <v>0</v>
      </c>
    </row>
    <row r="22" spans="1:6">
      <c r="A22" s="509"/>
      <c r="B22" s="510"/>
      <c r="C22" s="510"/>
      <c r="D22" s="510"/>
      <c r="E22" s="510"/>
      <c r="F22" s="511"/>
    </row>
    <row r="23" spans="1:6">
      <c r="A23" s="503" t="s">
        <v>1095</v>
      </c>
      <c r="B23" s="504"/>
      <c r="C23" s="504"/>
      <c r="E23" s="504"/>
      <c r="F23" s="505"/>
    </row>
    <row r="24" spans="1:6">
      <c r="A24" s="214" t="s">
        <v>1142</v>
      </c>
      <c r="B24" s="217"/>
      <c r="C24" s="217"/>
      <c r="D24" s="217"/>
      <c r="E24" s="217"/>
      <c r="F24" s="218">
        <f t="shared" ref="F24:F27" si="2">D24-E24</f>
        <v>0</v>
      </c>
    </row>
    <row r="25" spans="1:6">
      <c r="A25" s="214" t="s">
        <v>1143</v>
      </c>
      <c r="B25" s="217"/>
      <c r="C25" s="217"/>
      <c r="D25" s="217"/>
      <c r="E25" s="217"/>
      <c r="F25" s="218">
        <f t="shared" si="2"/>
        <v>0</v>
      </c>
    </row>
    <row r="26" spans="1:6">
      <c r="A26" s="214" t="s">
        <v>1144</v>
      </c>
      <c r="B26" s="217"/>
      <c r="C26" s="217"/>
      <c r="D26" s="217"/>
      <c r="E26" s="217"/>
      <c r="F26" s="218">
        <f t="shared" si="2"/>
        <v>0</v>
      </c>
    </row>
    <row r="27" spans="1:6">
      <c r="A27" s="214" t="s">
        <v>1145</v>
      </c>
      <c r="B27" s="217"/>
      <c r="C27" s="217"/>
      <c r="D27" s="217"/>
      <c r="E27" s="217"/>
      <c r="F27" s="218">
        <f t="shared" si="2"/>
        <v>0</v>
      </c>
    </row>
    <row r="28" spans="1:6">
      <c r="A28" s="506" t="s">
        <v>121</v>
      </c>
      <c r="B28" s="507">
        <f t="shared" ref="B28:D28" si="3">SUM(B24:B27)</f>
        <v>0</v>
      </c>
      <c r="C28" s="507">
        <f t="shared" si="3"/>
        <v>0</v>
      </c>
      <c r="D28" s="507">
        <f t="shared" si="3"/>
        <v>0</v>
      </c>
      <c r="E28" s="507">
        <f>SUM(E24:E27)</f>
        <v>0</v>
      </c>
      <c r="F28" s="508">
        <f>SUM(F24:F27)</f>
        <v>0</v>
      </c>
    </row>
    <row r="29" spans="1:6">
      <c r="A29" s="509"/>
      <c r="B29" s="510"/>
      <c r="C29" s="510"/>
      <c r="D29" s="510"/>
      <c r="E29" s="510"/>
      <c r="F29" s="511"/>
    </row>
    <row r="30" spans="1:6">
      <c r="A30" s="503" t="s">
        <v>1214</v>
      </c>
      <c r="B30" s="512"/>
      <c r="C30" s="512"/>
      <c r="D30" s="513"/>
      <c r="E30" s="512"/>
      <c r="F30" s="514"/>
    </row>
    <row r="31" spans="1:6">
      <c r="A31" s="214" t="s">
        <v>1215</v>
      </c>
      <c r="B31" s="217"/>
      <c r="C31" s="217"/>
      <c r="D31" s="217"/>
      <c r="E31" s="217"/>
      <c r="F31" s="218">
        <f t="shared" ref="F31:F36" si="4">D31-E31</f>
        <v>0</v>
      </c>
    </row>
    <row r="32" spans="1:6">
      <c r="A32" s="214" t="s">
        <v>1216</v>
      </c>
      <c r="B32" s="217"/>
      <c r="C32" s="217"/>
      <c r="D32" s="217"/>
      <c r="E32" s="217"/>
      <c r="F32" s="218">
        <f t="shared" si="4"/>
        <v>0</v>
      </c>
    </row>
    <row r="33" spans="1:6">
      <c r="A33" s="214" t="s">
        <v>1217</v>
      </c>
      <c r="B33" s="217"/>
      <c r="C33" s="217"/>
      <c r="D33" s="217"/>
      <c r="E33" s="217"/>
      <c r="F33" s="218">
        <f t="shared" si="4"/>
        <v>0</v>
      </c>
    </row>
    <row r="34" spans="1:6">
      <c r="A34" s="214" t="s">
        <v>1218</v>
      </c>
      <c r="B34" s="217"/>
      <c r="C34" s="217"/>
      <c r="D34" s="217"/>
      <c r="E34" s="217"/>
      <c r="F34" s="218">
        <f t="shared" si="4"/>
        <v>0</v>
      </c>
    </row>
    <row r="35" spans="1:6">
      <c r="A35" s="214" t="s">
        <v>1219</v>
      </c>
      <c r="B35" s="217"/>
      <c r="C35" s="217"/>
      <c r="D35" s="217"/>
      <c r="E35" s="217"/>
      <c r="F35" s="218">
        <f t="shared" si="4"/>
        <v>0</v>
      </c>
    </row>
    <row r="36" spans="1:6">
      <c r="A36" s="214" t="s">
        <v>1220</v>
      </c>
      <c r="B36" s="217"/>
      <c r="C36" s="217"/>
      <c r="D36" s="217"/>
      <c r="E36" s="217"/>
      <c r="F36" s="218">
        <f t="shared" si="4"/>
        <v>0</v>
      </c>
    </row>
    <row r="37" spans="1:6">
      <c r="A37" s="506" t="s">
        <v>121</v>
      </c>
      <c r="B37" s="507">
        <f t="shared" ref="B37:D37" si="5">SUM(B31:B36)</f>
        <v>0</v>
      </c>
      <c r="C37" s="507">
        <f t="shared" si="5"/>
        <v>0</v>
      </c>
      <c r="D37" s="507">
        <f t="shared" si="5"/>
        <v>0</v>
      </c>
      <c r="E37" s="507">
        <f>SUM(E31:E36)</f>
        <v>0</v>
      </c>
      <c r="F37" s="508">
        <f>SUM(F31:F36)</f>
        <v>0</v>
      </c>
    </row>
    <row r="38" spans="1:6">
      <c r="A38" s="509"/>
      <c r="B38" s="510"/>
      <c r="C38" s="510"/>
      <c r="D38" s="510"/>
      <c r="E38" s="510"/>
      <c r="F38" s="511"/>
    </row>
    <row r="39" spans="1:6">
      <c r="A39" s="503" t="s">
        <v>1096</v>
      </c>
      <c r="B39" s="512"/>
      <c r="C39" s="512"/>
      <c r="D39" s="513"/>
      <c r="E39" s="512"/>
      <c r="F39" s="514"/>
    </row>
    <row r="40" spans="1:6">
      <c r="A40" s="214" t="s">
        <v>1146</v>
      </c>
      <c r="B40" s="217"/>
      <c r="C40" s="217"/>
      <c r="D40" s="217"/>
      <c r="E40" s="217"/>
      <c r="F40" s="218">
        <f t="shared" ref="F40:F63" si="6">D40-E40</f>
        <v>0</v>
      </c>
    </row>
    <row r="41" spans="1:6">
      <c r="A41" s="515" t="s">
        <v>1147</v>
      </c>
      <c r="B41" s="513"/>
      <c r="C41" s="513"/>
      <c r="D41" s="217"/>
      <c r="E41" s="513"/>
      <c r="F41" s="218">
        <f t="shared" si="6"/>
        <v>0</v>
      </c>
    </row>
    <row r="42" spans="1:6">
      <c r="A42" s="214" t="s">
        <v>1148</v>
      </c>
      <c r="B42" s="217"/>
      <c r="C42" s="217"/>
      <c r="D42" s="217"/>
      <c r="E42" s="217"/>
      <c r="F42" s="218">
        <f t="shared" si="6"/>
        <v>0</v>
      </c>
    </row>
    <row r="43" spans="1:6">
      <c r="A43" s="214" t="s">
        <v>1149</v>
      </c>
      <c r="B43" s="217"/>
      <c r="C43" s="217"/>
      <c r="D43" s="217"/>
      <c r="E43" s="217"/>
      <c r="F43" s="218">
        <f t="shared" si="6"/>
        <v>0</v>
      </c>
    </row>
    <row r="44" spans="1:6">
      <c r="A44" s="214" t="s">
        <v>1150</v>
      </c>
      <c r="B44" s="217"/>
      <c r="C44" s="217"/>
      <c r="D44" s="217"/>
      <c r="E44" s="217"/>
      <c r="F44" s="218">
        <f t="shared" si="6"/>
        <v>0</v>
      </c>
    </row>
    <row r="45" spans="1:6">
      <c r="A45" s="214" t="s">
        <v>1151</v>
      </c>
      <c r="B45" s="217"/>
      <c r="C45" s="217"/>
      <c r="D45" s="217"/>
      <c r="E45" s="217"/>
      <c r="F45" s="218">
        <f t="shared" si="6"/>
        <v>0</v>
      </c>
    </row>
    <row r="46" spans="1:6">
      <c r="A46" s="214" t="s">
        <v>1152</v>
      </c>
      <c r="B46" s="217"/>
      <c r="C46" s="217"/>
      <c r="D46" s="217"/>
      <c r="E46" s="217"/>
      <c r="F46" s="218">
        <f t="shared" si="6"/>
        <v>0</v>
      </c>
    </row>
    <row r="47" spans="1:6">
      <c r="A47" s="214" t="s">
        <v>1153</v>
      </c>
      <c r="B47" s="217"/>
      <c r="C47" s="217"/>
      <c r="D47" s="217"/>
      <c r="E47" s="217"/>
      <c r="F47" s="218">
        <f t="shared" si="6"/>
        <v>0</v>
      </c>
    </row>
    <row r="48" spans="1:6">
      <c r="A48" s="214" t="s">
        <v>1154</v>
      </c>
      <c r="B48" s="217"/>
      <c r="C48" s="217"/>
      <c r="D48" s="217"/>
      <c r="E48" s="217"/>
      <c r="F48" s="218">
        <f t="shared" si="6"/>
        <v>0</v>
      </c>
    </row>
    <row r="49" spans="1:6">
      <c r="A49" s="214" t="s">
        <v>1155</v>
      </c>
      <c r="B49" s="217"/>
      <c r="C49" s="217"/>
      <c r="D49" s="217"/>
      <c r="E49" s="217"/>
      <c r="F49" s="218">
        <f t="shared" si="6"/>
        <v>0</v>
      </c>
    </row>
    <row r="50" spans="1:6">
      <c r="A50" s="214" t="s">
        <v>1156</v>
      </c>
      <c r="B50" s="217"/>
      <c r="C50" s="217"/>
      <c r="D50" s="217"/>
      <c r="E50" s="217"/>
      <c r="F50" s="218">
        <f t="shared" si="6"/>
        <v>0</v>
      </c>
    </row>
    <row r="51" spans="1:6">
      <c r="A51" s="214" t="s">
        <v>1157</v>
      </c>
      <c r="B51" s="217"/>
      <c r="C51" s="217"/>
      <c r="D51" s="217"/>
      <c r="E51" s="217"/>
      <c r="F51" s="218">
        <f t="shared" si="6"/>
        <v>0</v>
      </c>
    </row>
    <row r="52" spans="1:6">
      <c r="A52" s="214" t="s">
        <v>1158</v>
      </c>
      <c r="B52" s="217"/>
      <c r="C52" s="217"/>
      <c r="D52" s="217"/>
      <c r="E52" s="217"/>
      <c r="F52" s="218">
        <f t="shared" si="6"/>
        <v>0</v>
      </c>
    </row>
    <row r="53" spans="1:6">
      <c r="A53" s="214" t="s">
        <v>1159</v>
      </c>
      <c r="B53" s="217"/>
      <c r="C53" s="217"/>
      <c r="D53" s="217"/>
      <c r="E53" s="217"/>
      <c r="F53" s="218">
        <f t="shared" si="6"/>
        <v>0</v>
      </c>
    </row>
    <row r="54" spans="1:6">
      <c r="A54" s="214" t="s">
        <v>1160</v>
      </c>
      <c r="B54" s="217"/>
      <c r="C54" s="217"/>
      <c r="D54" s="217"/>
      <c r="E54" s="217"/>
      <c r="F54" s="218">
        <f t="shared" si="6"/>
        <v>0</v>
      </c>
    </row>
    <row r="55" spans="1:6">
      <c r="A55" s="214" t="s">
        <v>1161</v>
      </c>
      <c r="B55" s="217"/>
      <c r="C55" s="217"/>
      <c r="D55" s="217"/>
      <c r="E55" s="217"/>
      <c r="F55" s="218">
        <f t="shared" si="6"/>
        <v>0</v>
      </c>
    </row>
    <row r="56" spans="1:6">
      <c r="A56" s="214" t="s">
        <v>1162</v>
      </c>
      <c r="B56" s="217"/>
      <c r="C56" s="217"/>
      <c r="D56" s="217"/>
      <c r="E56" s="217"/>
      <c r="F56" s="218">
        <f t="shared" si="6"/>
        <v>0</v>
      </c>
    </row>
    <row r="57" spans="1:6">
      <c r="A57" s="214" t="s">
        <v>1163</v>
      </c>
      <c r="B57" s="217"/>
      <c r="C57" s="217"/>
      <c r="D57" s="217"/>
      <c r="E57" s="217"/>
      <c r="F57" s="218">
        <f t="shared" si="6"/>
        <v>0</v>
      </c>
    </row>
    <row r="58" spans="1:6">
      <c r="A58" s="214" t="s">
        <v>1164</v>
      </c>
      <c r="B58" s="217"/>
      <c r="C58" s="217"/>
      <c r="D58" s="217"/>
      <c r="E58" s="217"/>
      <c r="F58" s="218">
        <f t="shared" si="6"/>
        <v>0</v>
      </c>
    </row>
    <row r="59" spans="1:6">
      <c r="A59" s="214" t="s">
        <v>1165</v>
      </c>
      <c r="B59" s="217"/>
      <c r="C59" s="217"/>
      <c r="D59" s="217"/>
      <c r="E59" s="217"/>
      <c r="F59" s="218">
        <f t="shared" si="6"/>
        <v>0</v>
      </c>
    </row>
    <row r="60" spans="1:6">
      <c r="A60" s="214" t="s">
        <v>1166</v>
      </c>
      <c r="B60" s="217"/>
      <c r="C60" s="217"/>
      <c r="D60" s="217"/>
      <c r="E60" s="217"/>
      <c r="F60" s="218">
        <f t="shared" si="6"/>
        <v>0</v>
      </c>
    </row>
    <row r="61" spans="1:6">
      <c r="A61" s="214" t="s">
        <v>1167</v>
      </c>
      <c r="B61" s="217"/>
      <c r="C61" s="217"/>
      <c r="D61" s="217"/>
      <c r="E61" s="217"/>
      <c r="F61" s="218">
        <f t="shared" si="6"/>
        <v>0</v>
      </c>
    </row>
    <row r="62" spans="1:6">
      <c r="A62" s="214" t="s">
        <v>1168</v>
      </c>
      <c r="B62" s="217"/>
      <c r="C62" s="217"/>
      <c r="D62" s="217"/>
      <c r="E62" s="217"/>
      <c r="F62" s="218">
        <f t="shared" si="6"/>
        <v>0</v>
      </c>
    </row>
    <row r="63" spans="1:6">
      <c r="A63" s="214" t="s">
        <v>1169</v>
      </c>
      <c r="B63" s="217"/>
      <c r="C63" s="217"/>
      <c r="D63" s="217"/>
      <c r="E63" s="217"/>
      <c r="F63" s="218">
        <f t="shared" si="6"/>
        <v>0</v>
      </c>
    </row>
    <row r="64" spans="1:6">
      <c r="A64" s="506" t="s">
        <v>121</v>
      </c>
      <c r="B64" s="507">
        <f t="shared" ref="B64:D64" si="7">SUM(B40:B63)</f>
        <v>0</v>
      </c>
      <c r="C64" s="507">
        <f t="shared" si="7"/>
        <v>0</v>
      </c>
      <c r="D64" s="507">
        <f t="shared" si="7"/>
        <v>0</v>
      </c>
      <c r="E64" s="507">
        <f>SUM(E40:E63)</f>
        <v>0</v>
      </c>
      <c r="F64" s="508">
        <f>SUM(F40:F63)</f>
        <v>0</v>
      </c>
    </row>
    <row r="65" spans="1:6">
      <c r="A65" s="509"/>
      <c r="B65" s="510"/>
      <c r="C65" s="510"/>
      <c r="D65" s="510"/>
      <c r="E65" s="510"/>
      <c r="F65" s="511"/>
    </row>
    <row r="66" spans="1:6">
      <c r="A66" s="503" t="s">
        <v>1098</v>
      </c>
      <c r="B66" s="512"/>
      <c r="C66" s="512"/>
      <c r="D66" s="513"/>
      <c r="E66" s="512"/>
      <c r="F66" s="514"/>
    </row>
    <row r="67" spans="1:6">
      <c r="A67" s="214" t="s">
        <v>1181</v>
      </c>
      <c r="B67" s="217"/>
      <c r="C67" s="217"/>
      <c r="D67" s="217"/>
      <c r="E67" s="217"/>
      <c r="F67" s="218">
        <f t="shared" ref="F67:F70" si="8">D67-E67</f>
        <v>0</v>
      </c>
    </row>
    <row r="68" spans="1:6">
      <c r="A68" s="214" t="s">
        <v>1182</v>
      </c>
      <c r="B68" s="217"/>
      <c r="C68" s="217"/>
      <c r="D68" s="217"/>
      <c r="E68" s="217"/>
      <c r="F68" s="218">
        <f t="shared" si="8"/>
        <v>0</v>
      </c>
    </row>
    <row r="69" spans="1:6">
      <c r="A69" s="214" t="s">
        <v>1183</v>
      </c>
      <c r="B69" s="217"/>
      <c r="C69" s="217"/>
      <c r="D69" s="217"/>
      <c r="E69" s="217"/>
      <c r="F69" s="218">
        <f t="shared" si="8"/>
        <v>0</v>
      </c>
    </row>
    <row r="70" spans="1:6">
      <c r="A70" s="214" t="s">
        <v>1184</v>
      </c>
      <c r="B70" s="217"/>
      <c r="C70" s="217"/>
      <c r="D70" s="217"/>
      <c r="E70" s="217"/>
      <c r="F70" s="218">
        <f t="shared" si="8"/>
        <v>0</v>
      </c>
    </row>
    <row r="71" spans="1:6">
      <c r="A71" s="506" t="s">
        <v>121</v>
      </c>
      <c r="B71" s="507">
        <f t="shared" ref="B71:D71" si="9">SUM(B67:B70)</f>
        <v>0</v>
      </c>
      <c r="C71" s="507">
        <f t="shared" si="9"/>
        <v>0</v>
      </c>
      <c r="D71" s="507">
        <f t="shared" si="9"/>
        <v>0</v>
      </c>
      <c r="E71" s="507">
        <f>SUM(E67:E70)</f>
        <v>0</v>
      </c>
      <c r="F71" s="508">
        <f>SUM(F67:F70)</f>
        <v>0</v>
      </c>
    </row>
    <row r="72" spans="1:6">
      <c r="A72" s="509"/>
      <c r="B72" s="510"/>
      <c r="C72" s="510"/>
      <c r="D72" s="510"/>
      <c r="E72" s="510"/>
      <c r="F72" s="511"/>
    </row>
    <row r="73" spans="1:6">
      <c r="A73" s="503" t="s">
        <v>1209</v>
      </c>
      <c r="B73" s="512"/>
      <c r="C73" s="512"/>
      <c r="D73" s="513"/>
      <c r="E73" s="512"/>
      <c r="F73" s="514"/>
    </row>
    <row r="74" spans="1:6">
      <c r="A74" s="214" t="s">
        <v>1210</v>
      </c>
      <c r="B74" s="217"/>
      <c r="C74" s="217"/>
      <c r="D74" s="217"/>
      <c r="E74" s="217"/>
      <c r="F74" s="218">
        <f t="shared" ref="F74:F77" si="10">D74-E74</f>
        <v>0</v>
      </c>
    </row>
    <row r="75" spans="1:6">
      <c r="A75" s="214" t="s">
        <v>1211</v>
      </c>
      <c r="B75" s="217"/>
      <c r="C75" s="217"/>
      <c r="D75" s="217"/>
      <c r="E75" s="217"/>
      <c r="F75" s="218">
        <f t="shared" si="10"/>
        <v>0</v>
      </c>
    </row>
    <row r="76" spans="1:6">
      <c r="A76" s="214" t="s">
        <v>1212</v>
      </c>
      <c r="B76" s="217"/>
      <c r="C76" s="217"/>
      <c r="D76" s="217"/>
      <c r="E76" s="217"/>
      <c r="F76" s="218">
        <f t="shared" si="10"/>
        <v>0</v>
      </c>
    </row>
    <row r="77" spans="1:6">
      <c r="A77" s="214" t="s">
        <v>1213</v>
      </c>
      <c r="B77" s="217"/>
      <c r="C77" s="217"/>
      <c r="D77" s="217"/>
      <c r="E77" s="217"/>
      <c r="F77" s="218">
        <f t="shared" si="10"/>
        <v>0</v>
      </c>
    </row>
    <row r="78" spans="1:6">
      <c r="A78" s="506" t="s">
        <v>121</v>
      </c>
      <c r="B78" s="507">
        <f t="shared" ref="B78:D78" si="11">SUM(B74:B77)</f>
        <v>0</v>
      </c>
      <c r="C78" s="507">
        <f t="shared" si="11"/>
        <v>0</v>
      </c>
      <c r="D78" s="507">
        <f t="shared" si="11"/>
        <v>0</v>
      </c>
      <c r="E78" s="507">
        <f>SUM(E74:E77)</f>
        <v>0</v>
      </c>
      <c r="F78" s="508">
        <f>SUM(F74:F77)</f>
        <v>0</v>
      </c>
    </row>
    <row r="79" spans="1:6">
      <c r="A79" s="509"/>
      <c r="B79" s="510"/>
      <c r="C79" s="510"/>
      <c r="D79" s="510"/>
      <c r="E79" s="510"/>
      <c r="F79" s="511"/>
    </row>
    <row r="80" spans="1:6">
      <c r="A80" s="503" t="s">
        <v>1099</v>
      </c>
      <c r="B80" s="512"/>
      <c r="C80" s="512"/>
      <c r="D80" s="513"/>
      <c r="E80" s="512"/>
      <c r="F80" s="514"/>
    </row>
    <row r="81" spans="1:6">
      <c r="A81" s="214" t="s">
        <v>1200</v>
      </c>
      <c r="B81" s="217"/>
      <c r="C81" s="217"/>
      <c r="D81" s="217"/>
      <c r="E81" s="217"/>
      <c r="F81" s="218">
        <f t="shared" ref="F81:F89" si="12">D81-E81</f>
        <v>0</v>
      </c>
    </row>
    <row r="82" spans="1:6">
      <c r="A82" s="214" t="s">
        <v>1201</v>
      </c>
      <c r="B82" s="217"/>
      <c r="C82" s="217"/>
      <c r="D82" s="217"/>
      <c r="E82" s="217"/>
      <c r="F82" s="218">
        <f t="shared" si="12"/>
        <v>0</v>
      </c>
    </row>
    <row r="83" spans="1:6">
      <c r="A83" s="214" t="s">
        <v>1202</v>
      </c>
      <c r="B83" s="217"/>
      <c r="C83" s="217"/>
      <c r="D83" s="217"/>
      <c r="E83" s="217"/>
      <c r="F83" s="218">
        <f t="shared" si="12"/>
        <v>0</v>
      </c>
    </row>
    <row r="84" spans="1:6">
      <c r="A84" s="214" t="s">
        <v>1203</v>
      </c>
      <c r="B84" s="217"/>
      <c r="C84" s="217"/>
      <c r="D84" s="217"/>
      <c r="E84" s="217"/>
      <c r="F84" s="218">
        <f t="shared" si="12"/>
        <v>0</v>
      </c>
    </row>
    <row r="85" spans="1:6">
      <c r="A85" s="214" t="s">
        <v>1204</v>
      </c>
      <c r="B85" s="217"/>
      <c r="C85" s="217"/>
      <c r="D85" s="217"/>
      <c r="E85" s="217"/>
      <c r="F85" s="218">
        <f t="shared" si="12"/>
        <v>0</v>
      </c>
    </row>
    <row r="86" spans="1:6">
      <c r="A86" s="214" t="s">
        <v>1205</v>
      </c>
      <c r="B86" s="217"/>
      <c r="C86" s="217"/>
      <c r="D86" s="217"/>
      <c r="E86" s="217"/>
      <c r="F86" s="218">
        <f t="shared" si="12"/>
        <v>0</v>
      </c>
    </row>
    <row r="87" spans="1:6">
      <c r="A87" s="214" t="s">
        <v>1206</v>
      </c>
      <c r="B87" s="217"/>
      <c r="C87" s="217"/>
      <c r="D87" s="217"/>
      <c r="E87" s="217"/>
      <c r="F87" s="218">
        <f t="shared" si="12"/>
        <v>0</v>
      </c>
    </row>
    <row r="88" spans="1:6">
      <c r="A88" s="214" t="s">
        <v>1207</v>
      </c>
      <c r="B88" s="217"/>
      <c r="C88" s="217"/>
      <c r="D88" s="217"/>
      <c r="E88" s="217"/>
      <c r="F88" s="218">
        <f t="shared" si="12"/>
        <v>0</v>
      </c>
    </row>
    <row r="89" spans="1:6">
      <c r="A89" s="214" t="s">
        <v>1208</v>
      </c>
      <c r="B89" s="217"/>
      <c r="C89" s="217"/>
      <c r="D89" s="217"/>
      <c r="E89" s="217"/>
      <c r="F89" s="218">
        <f t="shared" si="12"/>
        <v>0</v>
      </c>
    </row>
    <row r="90" spans="1:6">
      <c r="A90" s="506" t="s">
        <v>121</v>
      </c>
      <c r="B90" s="507"/>
      <c r="C90" s="507"/>
      <c r="D90" s="507"/>
      <c r="E90" s="507"/>
      <c r="F90" s="508"/>
    </row>
    <row r="91" spans="1:6">
      <c r="A91" s="509"/>
      <c r="B91" s="510"/>
      <c r="C91" s="510"/>
      <c r="D91" s="510"/>
      <c r="E91" s="510"/>
      <c r="F91" s="511"/>
    </row>
    <row r="92" spans="1:6">
      <c r="A92" s="503" t="s">
        <v>1221</v>
      </c>
      <c r="B92" s="512"/>
      <c r="C92" s="512"/>
      <c r="D92" s="513"/>
      <c r="E92" s="512"/>
      <c r="F92" s="514"/>
    </row>
    <row r="93" spans="1:6">
      <c r="A93" s="214" t="s">
        <v>1222</v>
      </c>
      <c r="B93" s="217"/>
      <c r="C93" s="217"/>
      <c r="D93" s="217"/>
      <c r="E93" s="217"/>
      <c r="F93" s="218">
        <f t="shared" ref="F93:F95" si="13">D93-E93</f>
        <v>0</v>
      </c>
    </row>
    <row r="94" spans="1:6">
      <c r="A94" s="214" t="s">
        <v>1223</v>
      </c>
      <c r="B94" s="217"/>
      <c r="C94" s="217"/>
      <c r="D94" s="217"/>
      <c r="E94" s="217"/>
      <c r="F94" s="218">
        <f t="shared" si="13"/>
        <v>0</v>
      </c>
    </row>
    <row r="95" spans="1:6">
      <c r="A95" s="214" t="s">
        <v>1224</v>
      </c>
      <c r="B95" s="217"/>
      <c r="C95" s="217"/>
      <c r="D95" s="217"/>
      <c r="E95" s="217"/>
      <c r="F95" s="218">
        <f t="shared" si="13"/>
        <v>0</v>
      </c>
    </row>
    <row r="96" spans="1:6">
      <c r="A96" s="506" t="s">
        <v>121</v>
      </c>
      <c r="B96" s="507"/>
      <c r="C96" s="507"/>
      <c r="D96" s="507"/>
      <c r="E96" s="507"/>
      <c r="F96" s="508"/>
    </row>
    <row r="97" spans="1:6">
      <c r="A97" s="509"/>
      <c r="B97" s="510"/>
      <c r="C97" s="510"/>
      <c r="D97" s="510"/>
      <c r="E97" s="510"/>
      <c r="F97" s="511"/>
    </row>
    <row r="98" spans="1:6">
      <c r="A98" s="503" t="s">
        <v>1097</v>
      </c>
      <c r="B98" s="512"/>
      <c r="C98" s="512"/>
      <c r="D98" s="513"/>
      <c r="E98" s="512"/>
      <c r="F98" s="514"/>
    </row>
    <row r="99" spans="1:6">
      <c r="A99" s="214" t="s">
        <v>1170</v>
      </c>
      <c r="B99" s="217"/>
      <c r="C99" s="217"/>
      <c r="D99" s="217"/>
      <c r="E99" s="217"/>
      <c r="F99" s="218">
        <f t="shared" ref="F99:F109" si="14">D99-E99</f>
        <v>0</v>
      </c>
    </row>
    <row r="100" spans="1:6">
      <c r="A100" s="214" t="s">
        <v>1171</v>
      </c>
      <c r="B100" s="217"/>
      <c r="C100" s="217"/>
      <c r="D100" s="217"/>
      <c r="E100" s="217"/>
      <c r="F100" s="218">
        <f t="shared" si="14"/>
        <v>0</v>
      </c>
    </row>
    <row r="101" spans="1:6">
      <c r="A101" s="214" t="s">
        <v>1172</v>
      </c>
      <c r="B101" s="217"/>
      <c r="C101" s="217"/>
      <c r="D101" s="217"/>
      <c r="E101" s="217"/>
      <c r="F101" s="218">
        <f t="shared" si="14"/>
        <v>0</v>
      </c>
    </row>
    <row r="102" spans="1:6">
      <c r="A102" s="515" t="s">
        <v>1173</v>
      </c>
      <c r="B102" s="513"/>
      <c r="C102" s="513"/>
      <c r="D102" s="217"/>
      <c r="E102" s="513"/>
      <c r="F102" s="218">
        <f t="shared" si="14"/>
        <v>0</v>
      </c>
    </row>
    <row r="103" spans="1:6">
      <c r="A103" s="214" t="s">
        <v>1174</v>
      </c>
      <c r="B103" s="217"/>
      <c r="C103" s="217"/>
      <c r="D103" s="217"/>
      <c r="E103" s="217"/>
      <c r="F103" s="218">
        <f t="shared" si="14"/>
        <v>0</v>
      </c>
    </row>
    <row r="104" spans="1:6">
      <c r="A104" s="515" t="s">
        <v>1175</v>
      </c>
      <c r="B104" s="513"/>
      <c r="C104" s="513"/>
      <c r="D104" s="217"/>
      <c r="E104" s="513"/>
      <c r="F104" s="218">
        <f t="shared" si="14"/>
        <v>0</v>
      </c>
    </row>
    <row r="105" spans="1:6">
      <c r="A105" s="214" t="s">
        <v>1176</v>
      </c>
      <c r="B105" s="217"/>
      <c r="C105" s="217"/>
      <c r="D105" s="217"/>
      <c r="E105" s="217"/>
      <c r="F105" s="218">
        <f t="shared" si="14"/>
        <v>0</v>
      </c>
    </row>
    <row r="106" spans="1:6">
      <c r="A106" s="214" t="s">
        <v>1177</v>
      </c>
      <c r="B106" s="217"/>
      <c r="C106" s="217"/>
      <c r="D106" s="217"/>
      <c r="E106" s="217"/>
      <c r="F106" s="218">
        <f t="shared" si="14"/>
        <v>0</v>
      </c>
    </row>
    <row r="107" spans="1:6">
      <c r="A107" s="214" t="s">
        <v>1178</v>
      </c>
      <c r="B107" s="217"/>
      <c r="C107" s="217"/>
      <c r="D107" s="217"/>
      <c r="E107" s="217"/>
      <c r="F107" s="218">
        <f t="shared" si="14"/>
        <v>0</v>
      </c>
    </row>
    <row r="108" spans="1:6">
      <c r="A108" s="214" t="s">
        <v>1179</v>
      </c>
      <c r="B108" s="217"/>
      <c r="C108" s="217"/>
      <c r="D108" s="217"/>
      <c r="E108" s="217"/>
      <c r="F108" s="218">
        <f t="shared" si="14"/>
        <v>0</v>
      </c>
    </row>
    <row r="109" spans="1:6">
      <c r="A109" s="214" t="s">
        <v>1180</v>
      </c>
      <c r="B109" s="217"/>
      <c r="C109" s="217"/>
      <c r="D109" s="217"/>
      <c r="E109" s="217"/>
      <c r="F109" s="218">
        <f t="shared" si="14"/>
        <v>0</v>
      </c>
    </row>
    <row r="110" spans="1:6">
      <c r="A110" s="506" t="s">
        <v>121</v>
      </c>
      <c r="B110" s="507"/>
      <c r="C110" s="507"/>
      <c r="D110" s="507"/>
      <c r="E110" s="507"/>
      <c r="F110" s="508"/>
    </row>
    <row r="111" spans="1:6">
      <c r="A111" s="509"/>
      <c r="B111" s="510"/>
      <c r="C111" s="510"/>
      <c r="D111" s="510"/>
      <c r="E111" s="510"/>
      <c r="F111" s="511"/>
    </row>
    <row r="112" spans="1:6">
      <c r="A112" s="503" t="s">
        <v>1100</v>
      </c>
      <c r="B112" s="512"/>
      <c r="C112" s="512"/>
      <c r="D112" s="513"/>
      <c r="E112" s="512"/>
      <c r="F112" s="514"/>
    </row>
    <row r="113" spans="1:6">
      <c r="A113" s="214" t="s">
        <v>1225</v>
      </c>
      <c r="B113" s="217"/>
      <c r="C113" s="217"/>
      <c r="D113" s="217"/>
      <c r="E113" s="217"/>
      <c r="F113" s="218">
        <f t="shared" ref="F113:F118" si="15">D113-E113</f>
        <v>0</v>
      </c>
    </row>
    <row r="114" spans="1:6">
      <c r="A114" s="214" t="s">
        <v>1226</v>
      </c>
      <c r="B114" s="217"/>
      <c r="C114" s="217"/>
      <c r="D114" s="217"/>
      <c r="E114" s="217"/>
      <c r="F114" s="218">
        <f t="shared" si="15"/>
        <v>0</v>
      </c>
    </row>
    <row r="115" spans="1:6">
      <c r="A115" s="214" t="s">
        <v>1227</v>
      </c>
      <c r="B115" s="217"/>
      <c r="C115" s="217"/>
      <c r="D115" s="217"/>
      <c r="E115" s="217"/>
      <c r="F115" s="218">
        <f t="shared" si="15"/>
        <v>0</v>
      </c>
    </row>
    <row r="116" spans="1:6">
      <c r="A116" s="515" t="s">
        <v>1228</v>
      </c>
      <c r="B116" s="513"/>
      <c r="C116" s="513"/>
      <c r="D116" s="217"/>
      <c r="E116" s="513"/>
      <c r="F116" s="218">
        <f t="shared" si="15"/>
        <v>0</v>
      </c>
    </row>
    <row r="117" spans="1:6">
      <c r="A117" s="214" t="s">
        <v>1229</v>
      </c>
      <c r="B117" s="217"/>
      <c r="C117" s="217"/>
      <c r="D117" s="217"/>
      <c r="E117" s="217"/>
      <c r="F117" s="218">
        <f t="shared" si="15"/>
        <v>0</v>
      </c>
    </row>
    <row r="118" spans="1:6">
      <c r="A118" s="214" t="s">
        <v>1230</v>
      </c>
      <c r="B118" s="217"/>
      <c r="C118" s="217"/>
      <c r="D118" s="217"/>
      <c r="E118" s="217"/>
      <c r="F118" s="218">
        <f t="shared" si="15"/>
        <v>0</v>
      </c>
    </row>
    <row r="119" spans="1:6">
      <c r="A119" s="506" t="s">
        <v>121</v>
      </c>
      <c r="B119" s="507"/>
      <c r="C119" s="507"/>
      <c r="D119" s="507"/>
      <c r="E119" s="507"/>
      <c r="F119" s="508"/>
    </row>
    <row r="120" spans="1:6">
      <c r="A120" s="509"/>
      <c r="B120" s="510"/>
      <c r="C120" s="510"/>
      <c r="D120" s="510"/>
      <c r="E120" s="510"/>
      <c r="F120" s="511"/>
    </row>
    <row r="121" spans="1:6">
      <c r="A121" s="503" t="s">
        <v>1101</v>
      </c>
      <c r="B121" s="512"/>
      <c r="C121" s="512"/>
      <c r="D121" s="513"/>
      <c r="E121" s="512"/>
      <c r="F121" s="514"/>
    </row>
    <row r="122" spans="1:6">
      <c r="A122" s="214" t="s">
        <v>195</v>
      </c>
      <c r="B122" s="217"/>
      <c r="C122" s="217"/>
      <c r="D122" s="217"/>
      <c r="E122" s="217"/>
      <c r="F122" s="218">
        <f t="shared" ref="F122" si="16">D122-E122</f>
        <v>0</v>
      </c>
    </row>
    <row r="123" spans="1:6">
      <c r="A123" s="506" t="s">
        <v>121</v>
      </c>
      <c r="B123" s="507">
        <f t="shared" ref="B123:D123" si="17">SUM(B122)</f>
        <v>0</v>
      </c>
      <c r="C123" s="507">
        <f t="shared" si="17"/>
        <v>0</v>
      </c>
      <c r="D123" s="507">
        <f t="shared" si="17"/>
        <v>0</v>
      </c>
      <c r="E123" s="507">
        <f>SUM(E122)</f>
        <v>0</v>
      </c>
      <c r="F123" s="508">
        <f>SUM(F122)</f>
        <v>0</v>
      </c>
    </row>
    <row r="124" spans="1:6">
      <c r="A124" s="509"/>
      <c r="B124" s="510"/>
      <c r="C124" s="510"/>
      <c r="D124" s="510"/>
      <c r="E124" s="510"/>
      <c r="F124" s="511"/>
    </row>
    <row r="125" spans="1:6" ht="15" thickBot="1">
      <c r="A125" s="528" t="s">
        <v>819</v>
      </c>
      <c r="B125" s="529"/>
      <c r="C125" s="529"/>
      <c r="D125" s="529"/>
      <c r="E125" s="529"/>
      <c r="F125" s="530"/>
    </row>
  </sheetData>
  <pageMargins left="0.26" right="0.3" top="0.75" bottom="0.75" header="0.3" footer="0.3"/>
  <pageSetup paperSize="9" scale="93" firstPageNumber="55" fitToHeight="0" orientation="landscape" useFirstPageNumber="1" r:id="rId1"/>
  <headerFoot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pageSetUpPr fitToPage="1"/>
  </sheetPr>
  <dimension ref="A1:I21"/>
  <sheetViews>
    <sheetView showGridLines="0" workbookViewId="0">
      <selection activeCell="A4" sqref="A4"/>
    </sheetView>
  </sheetViews>
  <sheetFormatPr defaultRowHeight="14.4"/>
  <cols>
    <col min="1" max="1" width="35.109375" bestFit="1" customWidth="1"/>
    <col min="2" max="2" width="18" bestFit="1" customWidth="1"/>
    <col min="3" max="3" width="16.5546875" bestFit="1" customWidth="1"/>
    <col min="4" max="4" width="15" customWidth="1"/>
    <col min="5" max="5" width="18" bestFit="1" customWidth="1"/>
    <col min="6" max="6" width="17.33203125" customWidth="1"/>
    <col min="7" max="7" width="17.6640625" customWidth="1"/>
    <col min="8" max="8" width="16.5546875" bestFit="1" customWidth="1"/>
    <col min="9" max="9" width="17.6640625" customWidth="1"/>
  </cols>
  <sheetData>
    <row r="1" spans="1:9" ht="24" customHeight="1">
      <c r="A1" s="498" t="str">
        <f>'COMPO NOTES 2'!B1</f>
        <v>ASOKORE MAMPONG MUNICIPAL ASSEMBLY</v>
      </c>
      <c r="B1" s="499"/>
      <c r="C1" s="499"/>
      <c r="D1" s="499"/>
      <c r="E1" s="499"/>
      <c r="F1" s="499"/>
      <c r="G1" s="499"/>
      <c r="H1" s="499"/>
      <c r="I1" s="499"/>
    </row>
    <row r="2" spans="1:9" ht="24" customHeight="1">
      <c r="A2" s="1313" t="s">
        <v>1507</v>
      </c>
      <c r="B2" s="1313"/>
      <c r="C2" s="1313"/>
      <c r="D2" s="1313"/>
      <c r="E2" s="1313"/>
      <c r="F2" s="1313"/>
      <c r="G2" s="1313"/>
      <c r="H2" s="1313"/>
      <c r="I2" s="1313"/>
    </row>
    <row r="3" spans="1:9" ht="24" customHeight="1" thickBot="1">
      <c r="A3" s="498"/>
      <c r="B3" s="498"/>
      <c r="C3" s="498"/>
      <c r="D3" s="498"/>
      <c r="E3" s="498"/>
      <c r="F3" s="498"/>
      <c r="G3" s="498"/>
      <c r="H3" s="498"/>
      <c r="I3" s="498"/>
    </row>
    <row r="4" spans="1:9" ht="24" customHeight="1">
      <c r="A4" s="491"/>
      <c r="B4" s="492" t="s">
        <v>1124</v>
      </c>
      <c r="C4" s="492" t="s">
        <v>1125</v>
      </c>
      <c r="D4" s="492" t="s">
        <v>1126</v>
      </c>
      <c r="E4" s="492" t="s">
        <v>1127</v>
      </c>
      <c r="F4" s="492" t="s">
        <v>1128</v>
      </c>
      <c r="G4" s="492" t="s">
        <v>1129</v>
      </c>
      <c r="H4" s="492" t="s">
        <v>1130</v>
      </c>
      <c r="I4" s="493" t="s">
        <v>1124</v>
      </c>
    </row>
    <row r="5" spans="1:9" ht="24" customHeight="1">
      <c r="A5" s="536"/>
      <c r="B5" s="537" t="s">
        <v>1125</v>
      </c>
      <c r="C5" s="537" t="s">
        <v>815</v>
      </c>
      <c r="D5" s="537" t="s">
        <v>1131</v>
      </c>
      <c r="E5" s="537" t="s">
        <v>1131</v>
      </c>
      <c r="F5" s="537" t="s">
        <v>815</v>
      </c>
      <c r="G5" s="537" t="s">
        <v>1128</v>
      </c>
      <c r="H5" s="537" t="s">
        <v>815</v>
      </c>
      <c r="I5" s="538" t="s">
        <v>1132</v>
      </c>
    </row>
    <row r="6" spans="1:9" ht="24" customHeight="1" thickBot="1">
      <c r="A6" s="494"/>
      <c r="B6" s="373" t="s">
        <v>77</v>
      </c>
      <c r="C6" s="373" t="s">
        <v>77</v>
      </c>
      <c r="D6" s="373" t="s">
        <v>77</v>
      </c>
      <c r="E6" s="373" t="s">
        <v>77</v>
      </c>
      <c r="F6" s="373" t="s">
        <v>77</v>
      </c>
      <c r="G6" s="373" t="s">
        <v>77</v>
      </c>
      <c r="H6" s="373" t="s">
        <v>77</v>
      </c>
      <c r="I6" s="374" t="s">
        <v>77</v>
      </c>
    </row>
    <row r="7" spans="1:9" ht="24" customHeight="1">
      <c r="A7" s="239"/>
      <c r="I7" s="272"/>
    </row>
    <row r="8" spans="1:9" ht="24" customHeight="1">
      <c r="A8" s="496" t="s">
        <v>1369</v>
      </c>
      <c r="B8" s="823">
        <f>' SCHEDULE 5-GRANT SCHEDULE'!B8</f>
        <v>7914197</v>
      </c>
      <c r="C8" s="823">
        <f>B8/4</f>
        <v>1978549.25</v>
      </c>
      <c r="D8" s="823"/>
      <c r="E8" s="823">
        <f>B8+D8</f>
        <v>7914197</v>
      </c>
      <c r="F8" s="823">
        <f>G8/4</f>
        <v>2012676.1074999999</v>
      </c>
      <c r="G8" s="823">
        <f>' SCHEDULE 5-GRANT SCHEDULE'!E8</f>
        <v>8050704.4299999997</v>
      </c>
      <c r="H8" s="823">
        <f>C8-F8</f>
        <v>-34126.857499999925</v>
      </c>
      <c r="I8" s="824">
        <f>E8-G8</f>
        <v>-136507.4299999997</v>
      </c>
    </row>
    <row r="9" spans="1:9" ht="24" customHeight="1">
      <c r="A9" s="496" t="s">
        <v>1134</v>
      </c>
      <c r="B9" s="823">
        <f>' SCHEDULE 5-GRANT SCHEDULE'!B9+' SCHEDULE 5-GRANT SCHEDULE'!B15+' SCHEDULE 5-GRANT SCHEDULE'!B16+' SCHEDULE 5-GRANT SCHEDULE'!B17+' SCHEDULE 5-GRANT SCHEDULE'!B19+' SCHEDULE 5-GRANT SCHEDULE'!B21+3010491.85+56378</f>
        <v>4561773.25</v>
      </c>
      <c r="C9" s="823">
        <f t="shared" ref="C9:C10" si="0">B9/4</f>
        <v>1140443.3125</v>
      </c>
      <c r="D9" s="823"/>
      <c r="E9" s="823">
        <f t="shared" ref="E9:E10" si="1">B9+D9</f>
        <v>4561773.25</v>
      </c>
      <c r="F9" s="823">
        <f t="shared" ref="F9:F10" si="2">G9/4</f>
        <v>697860.3175</v>
      </c>
      <c r="G9" s="823">
        <f>' SCHEDULE 5-GRANT SCHEDULE'!E9+' SCHEDULE 5-GRANT SCHEDULE'!E10+' SCHEDULE 5-GRANT SCHEDULE'!E15+' SCHEDULE 5-GRANT SCHEDULE'!E16+' SCHEDULE 5-GRANT SCHEDULE'!E17+' SCHEDULE 5-GRANT SCHEDULE'!E19+' SCHEDULE 5-GRANT SCHEDULE'!E21-1732199.77</f>
        <v>2791441.27</v>
      </c>
      <c r="H9" s="823">
        <f t="shared" ref="H9:H10" si="3">C9-F9</f>
        <v>442582.995</v>
      </c>
      <c r="I9" s="824">
        <f t="shared" ref="I9:I10" si="4">E9-G9</f>
        <v>1770331.98</v>
      </c>
    </row>
    <row r="10" spans="1:9" ht="24" customHeight="1">
      <c r="A10" s="496" t="s">
        <v>1136</v>
      </c>
      <c r="B10" s="823">
        <f>3480277.82+1111982.07</f>
        <v>4592259.8899999997</v>
      </c>
      <c r="C10" s="823">
        <f t="shared" si="0"/>
        <v>1148064.9724999999</v>
      </c>
      <c r="D10" s="823"/>
      <c r="E10" s="823">
        <f t="shared" si="1"/>
        <v>4592259.8899999997</v>
      </c>
      <c r="F10" s="823">
        <f t="shared" si="2"/>
        <v>887217.46</v>
      </c>
      <c r="G10" s="823">
        <f>1732199.84+' SCHEDULE 5-GRANT SCHEDULE'!E11</f>
        <v>3548869.84</v>
      </c>
      <c r="H10" s="823">
        <f t="shared" si="3"/>
        <v>260847.51249999995</v>
      </c>
      <c r="I10" s="824">
        <f t="shared" si="4"/>
        <v>1043390.0499999998</v>
      </c>
    </row>
    <row r="11" spans="1:9" ht="24" customHeight="1" thickBot="1">
      <c r="A11" s="497" t="s">
        <v>121</v>
      </c>
      <c r="B11" s="827">
        <f>SUM(B8:B10)</f>
        <v>17068230.140000001</v>
      </c>
      <c r="C11" s="827">
        <f>SUM(C8:C10)</f>
        <v>4267057.5350000001</v>
      </c>
      <c r="D11" s="827">
        <f t="shared" ref="D11:I11" si="5">SUM(D8:D10)</f>
        <v>0</v>
      </c>
      <c r="E11" s="827">
        <f t="shared" si="5"/>
        <v>17068230.140000001</v>
      </c>
      <c r="F11" s="827">
        <f t="shared" si="5"/>
        <v>3597753.8849999998</v>
      </c>
      <c r="G11" s="827">
        <f t="shared" si="5"/>
        <v>14391015.539999999</v>
      </c>
      <c r="H11" s="827">
        <f t="shared" si="5"/>
        <v>669303.65</v>
      </c>
      <c r="I11" s="827">
        <f t="shared" si="5"/>
        <v>2677214.6</v>
      </c>
    </row>
    <row r="15" spans="1:9">
      <c r="G15" s="991"/>
    </row>
    <row r="21" spans="4:4">
      <c r="D21" s="991"/>
    </row>
  </sheetData>
  <mergeCells count="1">
    <mergeCell ref="A2:I2"/>
  </mergeCells>
  <pageMargins left="0.7" right="0.7" top="0.75" bottom="0.75" header="0.3" footer="0.3"/>
  <pageSetup scale="71" firstPageNumber="60" fitToHeight="0" orientation="landscape" useFirstPageNumber="1" r:id="rId1"/>
  <headerFoot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pageSetUpPr fitToPage="1"/>
  </sheetPr>
  <dimension ref="A1:I13"/>
  <sheetViews>
    <sheetView showGridLines="0" zoomScale="97" workbookViewId="0">
      <selection activeCell="E28" sqref="E28"/>
    </sheetView>
  </sheetViews>
  <sheetFormatPr defaultColWidth="8.88671875" defaultRowHeight="13.8"/>
  <cols>
    <col min="1" max="1" width="35.109375" style="215" bestFit="1" customWidth="1"/>
    <col min="2" max="2" width="18.6640625" style="215" bestFit="1" customWidth="1"/>
    <col min="3" max="3" width="16.6640625" style="215" bestFit="1" customWidth="1"/>
    <col min="4" max="4" width="15.44140625" style="215" customWidth="1"/>
    <col min="5" max="5" width="18.6640625" style="215" customWidth="1"/>
    <col min="6" max="6" width="15.44140625" style="215" bestFit="1" customWidth="1"/>
    <col min="7" max="7" width="18" style="215" bestFit="1" customWidth="1"/>
    <col min="8" max="8" width="16.6640625" style="215" bestFit="1" customWidth="1"/>
    <col min="9" max="9" width="18.6640625" style="215" bestFit="1" customWidth="1"/>
    <col min="10" max="16384" width="8.88671875" style="215"/>
  </cols>
  <sheetData>
    <row r="1" spans="1:9" ht="17.399999999999999">
      <c r="A1" s="498" t="str">
        <f>'COMPO NOTES 1'!B1</f>
        <v>ASOKORE MAMPONG MUNICIPAL ASSEMBLY</v>
      </c>
      <c r="B1" s="499"/>
      <c r="C1" s="499"/>
      <c r="D1" s="499"/>
      <c r="E1" s="499"/>
      <c r="F1" s="499"/>
      <c r="G1" s="499"/>
      <c r="H1" s="499"/>
      <c r="I1" s="499"/>
    </row>
    <row r="2" spans="1:9" ht="18" thickBot="1">
      <c r="A2" s="1313" t="s">
        <v>1509</v>
      </c>
      <c r="B2" s="1313"/>
      <c r="C2" s="1313"/>
      <c r="D2" s="1313"/>
      <c r="E2" s="1313"/>
      <c r="F2" s="1313"/>
      <c r="G2" s="1313"/>
      <c r="H2" s="1313"/>
      <c r="I2" s="1313"/>
    </row>
    <row r="3" spans="1:9" ht="15">
      <c r="A3" s="490"/>
      <c r="B3" s="255" t="s">
        <v>1137</v>
      </c>
      <c r="C3" s="255" t="s">
        <v>1138</v>
      </c>
      <c r="D3" s="255" t="s">
        <v>1126</v>
      </c>
      <c r="E3" s="255" t="s">
        <v>1140</v>
      </c>
      <c r="F3" s="255" t="s">
        <v>1138</v>
      </c>
      <c r="G3" s="255" t="s">
        <v>1139</v>
      </c>
      <c r="H3" s="255" t="s">
        <v>1131</v>
      </c>
      <c r="I3" s="256" t="s">
        <v>1137</v>
      </c>
    </row>
    <row r="4" spans="1:9" ht="15">
      <c r="A4" s="500"/>
      <c r="B4" s="258" t="s">
        <v>1125</v>
      </c>
      <c r="C4" s="258" t="s">
        <v>1125</v>
      </c>
      <c r="D4" s="258" t="s">
        <v>1125</v>
      </c>
      <c r="E4" s="258" t="s">
        <v>1131</v>
      </c>
      <c r="F4" s="258" t="s">
        <v>715</v>
      </c>
      <c r="G4" s="258" t="s">
        <v>715</v>
      </c>
      <c r="H4" s="258" t="s">
        <v>1130</v>
      </c>
      <c r="I4" s="259" t="s">
        <v>1132</v>
      </c>
    </row>
    <row r="5" spans="1:9" ht="15.6" thickBot="1">
      <c r="A5" s="263"/>
      <c r="B5" s="373" t="s">
        <v>77</v>
      </c>
      <c r="C5" s="373" t="s">
        <v>77</v>
      </c>
      <c r="D5" s="373" t="s">
        <v>77</v>
      </c>
      <c r="E5" s="373" t="s">
        <v>77</v>
      </c>
      <c r="F5" s="373" t="s">
        <v>77</v>
      </c>
      <c r="G5" s="373" t="s">
        <v>77</v>
      </c>
      <c r="H5" s="373" t="s">
        <v>77</v>
      </c>
      <c r="I5" s="374" t="s">
        <v>77</v>
      </c>
    </row>
    <row r="6" spans="1:9" ht="18.899999999999999" customHeight="1">
      <c r="A6" s="501" t="s">
        <v>1133</v>
      </c>
      <c r="B6" s="823">
        <f>'BUDGET INFO'!B29</f>
        <v>7197723.3099999996</v>
      </c>
      <c r="C6" s="823">
        <f>B6/4</f>
        <v>1799430.8274999999</v>
      </c>
      <c r="D6" s="823"/>
      <c r="E6" s="823">
        <f>'BUDGET INFO'!E29</f>
        <v>8181197</v>
      </c>
      <c r="F6" s="823">
        <f>G6/4</f>
        <v>2049418.54</v>
      </c>
      <c r="G6" s="823">
        <f>'SCHEDULE 7 -EXP BY FUND SOURCE'!N6</f>
        <v>8197674.1600000001</v>
      </c>
      <c r="H6" s="823">
        <f>C6-F6</f>
        <v>-249987.71250000014</v>
      </c>
      <c r="I6" s="824">
        <f>E6-G6</f>
        <v>-16477.160000000149</v>
      </c>
    </row>
    <row r="7" spans="1:9" ht="18.899999999999999" customHeight="1">
      <c r="A7" s="501" t="s">
        <v>1134</v>
      </c>
      <c r="B7" s="823">
        <f>'BUDGET INFO'!B44</f>
        <v>4048223.1700000004</v>
      </c>
      <c r="C7" s="823">
        <f t="shared" ref="C7:C12" si="0">B7/4</f>
        <v>1012055.7925000001</v>
      </c>
      <c r="D7" s="823"/>
      <c r="E7" s="823">
        <f>'BUDGET INFO'!E44</f>
        <v>2740800</v>
      </c>
      <c r="F7" s="823">
        <f t="shared" ref="F7:F12" si="1">G7/4</f>
        <v>663398.72249999992</v>
      </c>
      <c r="G7" s="823">
        <f>'SCHEDULE 7 -EXP BY FUND SOURCE'!N7</f>
        <v>2653594.8899999997</v>
      </c>
      <c r="H7" s="823">
        <f t="shared" ref="H7:H12" si="2">C7-F7</f>
        <v>348657.07000000018</v>
      </c>
      <c r="I7" s="824">
        <f t="shared" ref="I7:I12" si="3">E7-G7</f>
        <v>87205.110000000335</v>
      </c>
    </row>
    <row r="8" spans="1:9" ht="18.899999999999999" customHeight="1">
      <c r="A8" s="501" t="s">
        <v>1052</v>
      </c>
      <c r="B8" s="823"/>
      <c r="C8" s="823">
        <f t="shared" si="0"/>
        <v>0</v>
      </c>
      <c r="D8" s="823"/>
      <c r="E8" s="823">
        <f t="shared" ref="E8:E9" si="4">B8+D8</f>
        <v>0</v>
      </c>
      <c r="F8" s="823">
        <f t="shared" si="1"/>
        <v>0</v>
      </c>
      <c r="G8" s="823">
        <f>'SCHEDULE 7 -EXP BY FUND SOURCE'!N8</f>
        <v>0</v>
      </c>
      <c r="H8" s="823">
        <f t="shared" si="2"/>
        <v>0</v>
      </c>
      <c r="I8" s="824">
        <f t="shared" si="3"/>
        <v>0</v>
      </c>
    </row>
    <row r="9" spans="1:9" ht="18.899999999999999" customHeight="1">
      <c r="A9" s="501" t="s">
        <v>1135</v>
      </c>
      <c r="B9" s="823"/>
      <c r="C9" s="823">
        <f t="shared" si="0"/>
        <v>0</v>
      </c>
      <c r="D9" s="823"/>
      <c r="E9" s="823">
        <f t="shared" si="4"/>
        <v>0</v>
      </c>
      <c r="F9" s="823">
        <f t="shared" si="1"/>
        <v>0</v>
      </c>
      <c r="G9" s="823">
        <f>'SCHEDULE 7 -EXP BY FUND SOURCE'!N9</f>
        <v>0</v>
      </c>
      <c r="H9" s="823">
        <f t="shared" si="2"/>
        <v>0</v>
      </c>
      <c r="I9" s="824">
        <f t="shared" si="3"/>
        <v>0</v>
      </c>
    </row>
    <row r="10" spans="1:9" ht="18.899999999999999" customHeight="1">
      <c r="A10" s="501" t="s">
        <v>1049</v>
      </c>
      <c r="B10" s="823">
        <f>'BUDGET INFO'!B61</f>
        <v>33000</v>
      </c>
      <c r="C10" s="823">
        <f t="shared" si="0"/>
        <v>8250</v>
      </c>
      <c r="D10" s="823"/>
      <c r="E10" s="823">
        <f>'BUDGET INFO'!E61</f>
        <v>22000</v>
      </c>
      <c r="F10" s="823">
        <f t="shared" si="1"/>
        <v>5337.85</v>
      </c>
      <c r="G10" s="823">
        <f>'SCHEDULE 7 -EXP BY FUND SOURCE'!N10</f>
        <v>21351.4</v>
      </c>
      <c r="H10" s="823">
        <f t="shared" si="2"/>
        <v>2912.1499999999996</v>
      </c>
      <c r="I10" s="824">
        <f t="shared" si="3"/>
        <v>648.59999999999854</v>
      </c>
    </row>
    <row r="11" spans="1:9" ht="18.899999999999999" customHeight="1">
      <c r="A11" s="501" t="s">
        <v>1051</v>
      </c>
      <c r="B11" s="823">
        <f>'BUDGET INFO'!B79</f>
        <v>1505486.5899999999</v>
      </c>
      <c r="C11" s="823">
        <f t="shared" si="0"/>
        <v>376371.64749999996</v>
      </c>
      <c r="D11" s="823"/>
      <c r="E11" s="823">
        <f>'BUDGET INFO'!E79</f>
        <v>1794300</v>
      </c>
      <c r="F11" s="823">
        <f t="shared" si="1"/>
        <v>771956.21000000008</v>
      </c>
      <c r="G11" s="823">
        <f>'SCHEDULE 7 -EXP BY FUND SOURCE'!N11</f>
        <v>3087824.8400000003</v>
      </c>
      <c r="H11" s="823">
        <f t="shared" si="2"/>
        <v>-395584.56250000012</v>
      </c>
      <c r="I11" s="824">
        <f t="shared" si="3"/>
        <v>-1293524.8400000003</v>
      </c>
    </row>
    <row r="12" spans="1:9" ht="18.899999999999999" customHeight="1">
      <c r="A12" s="501" t="s">
        <v>1136</v>
      </c>
      <c r="B12" s="823">
        <f>'BUDGET INFO'!B84</f>
        <v>4895339.8899999997</v>
      </c>
      <c r="C12" s="823">
        <f t="shared" si="0"/>
        <v>1223834.9724999999</v>
      </c>
      <c r="D12" s="823"/>
      <c r="E12" s="823">
        <f>'BUDGET INFO'!E84</f>
        <v>4031972.5700000003</v>
      </c>
      <c r="F12" s="823">
        <f t="shared" si="1"/>
        <v>679063.67249999999</v>
      </c>
      <c r="G12" s="823">
        <f>'SCHEDULE 7 -EXP BY FUND SOURCE'!N12</f>
        <v>2716254.69</v>
      </c>
      <c r="H12" s="823">
        <f t="shared" si="2"/>
        <v>544771.29999999993</v>
      </c>
      <c r="I12" s="824">
        <f t="shared" si="3"/>
        <v>1315717.8800000004</v>
      </c>
    </row>
    <row r="13" spans="1:9" ht="18.899999999999999" customHeight="1" thickBot="1">
      <c r="A13" s="502" t="s">
        <v>121</v>
      </c>
      <c r="B13" s="825">
        <f>SUM(B6:B12)</f>
        <v>17679772.960000001</v>
      </c>
      <c r="C13" s="825">
        <f>SUM(C6:C12)</f>
        <v>4419943.24</v>
      </c>
      <c r="D13" s="825">
        <f t="shared" ref="D13:F13" si="5">SUM(D6:D12)</f>
        <v>0</v>
      </c>
      <c r="E13" s="825">
        <f t="shared" si="5"/>
        <v>16770269.57</v>
      </c>
      <c r="F13" s="825">
        <f t="shared" si="5"/>
        <v>4169174.9950000001</v>
      </c>
      <c r="G13" s="825">
        <f>SUM(G6:G12)</f>
        <v>16676699.98</v>
      </c>
      <c r="H13" s="825">
        <f>SUM(H6:H12)</f>
        <v>250768.24499999988</v>
      </c>
      <c r="I13" s="826">
        <f>SUM(I6:I12)</f>
        <v>93569.590000000317</v>
      </c>
    </row>
  </sheetData>
  <mergeCells count="1">
    <mergeCell ref="A2:I2"/>
  </mergeCells>
  <pageMargins left="0.7" right="0.7" top="0.75" bottom="0.75" header="0.3" footer="0.3"/>
  <pageSetup scale="70" firstPageNumber="66" fitToHeight="0" orientation="landscape" useFirstPageNumber="1" r:id="rId1"/>
  <headerFoot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R23"/>
  <sheetViews>
    <sheetView showGridLines="0" view="pageBreakPreview" zoomScaleNormal="100" zoomScaleSheetLayoutView="100" workbookViewId="0">
      <selection activeCell="B1" sqref="B1"/>
    </sheetView>
  </sheetViews>
  <sheetFormatPr defaultColWidth="8.88671875" defaultRowHeight="13.8"/>
  <cols>
    <col min="1" max="1" width="51.5546875" style="104" bestFit="1" customWidth="1"/>
    <col min="2" max="8" width="16" style="104" customWidth="1"/>
    <col min="9" max="9" width="3.5546875" style="104" bestFit="1" customWidth="1"/>
    <col min="10" max="10" width="14.5546875" style="104" bestFit="1" customWidth="1"/>
    <col min="11" max="11" width="17.44140625" style="104" bestFit="1" customWidth="1"/>
    <col min="12" max="12" width="11" style="104" bestFit="1" customWidth="1"/>
    <col min="13" max="13" width="12.109375" style="104" bestFit="1" customWidth="1"/>
    <col min="14" max="14" width="17" style="104" bestFit="1" customWidth="1"/>
    <col min="15" max="15" width="16" style="104" bestFit="1" customWidth="1"/>
    <col min="16" max="16" width="13.5546875" style="104" bestFit="1" customWidth="1"/>
    <col min="17" max="17" width="13.44140625" style="104" bestFit="1" customWidth="1"/>
    <col min="18" max="18" width="14.109375" style="104" bestFit="1" customWidth="1"/>
    <col min="19" max="16384" width="8.88671875" style="104"/>
  </cols>
  <sheetData>
    <row r="1" spans="1:18" s="1" customFormat="1" ht="17.399999999999999">
      <c r="A1" s="331"/>
      <c r="B1" s="331" t="s">
        <v>1263</v>
      </c>
      <c r="C1" s="289"/>
      <c r="D1" s="288"/>
      <c r="E1" s="288"/>
      <c r="F1" s="288"/>
      <c r="G1" s="288"/>
      <c r="H1" s="288"/>
      <c r="I1" s="331" t="s">
        <v>1263</v>
      </c>
      <c r="J1" s="288"/>
      <c r="K1" s="443"/>
      <c r="L1" s="288"/>
      <c r="M1" s="288"/>
      <c r="N1" s="288"/>
      <c r="O1" s="288"/>
      <c r="P1" s="288"/>
      <c r="Q1" s="288"/>
      <c r="R1" s="288"/>
    </row>
    <row r="2" spans="1:18" s="1" customFormat="1" ht="15.6" thickBot="1">
      <c r="A2" s="441"/>
      <c r="B2" s="441" t="s">
        <v>969</v>
      </c>
      <c r="C2" s="289"/>
      <c r="D2" s="288"/>
      <c r="E2" s="288"/>
      <c r="F2" s="288"/>
      <c r="G2" s="288"/>
      <c r="H2" s="288"/>
      <c r="I2" s="441" t="s">
        <v>969</v>
      </c>
      <c r="J2" s="288"/>
      <c r="K2" s="443"/>
      <c r="L2" s="288"/>
      <c r="M2" s="288"/>
      <c r="N2" s="288"/>
      <c r="O2" s="288"/>
      <c r="P2" s="288"/>
      <c r="Q2" s="288"/>
      <c r="R2" s="288"/>
    </row>
    <row r="3" spans="1:18" s="1" customFormat="1" ht="15">
      <c r="A3" s="444"/>
      <c r="B3" s="445" t="s">
        <v>768</v>
      </c>
      <c r="C3" s="431" t="s">
        <v>769</v>
      </c>
      <c r="D3" s="445" t="s">
        <v>770</v>
      </c>
      <c r="E3" s="445" t="s">
        <v>771</v>
      </c>
      <c r="F3" s="445" t="s">
        <v>772</v>
      </c>
      <c r="G3" s="445" t="s">
        <v>773</v>
      </c>
      <c r="H3" s="446" t="s">
        <v>768</v>
      </c>
      <c r="I3" s="1329" t="s">
        <v>774</v>
      </c>
      <c r="J3" s="445" t="s">
        <v>775</v>
      </c>
      <c r="K3" s="445" t="s">
        <v>776</v>
      </c>
      <c r="L3" s="445" t="s">
        <v>1057</v>
      </c>
      <c r="M3" s="445" t="s">
        <v>1413</v>
      </c>
      <c r="N3" s="445" t="s">
        <v>1058</v>
      </c>
      <c r="O3" s="445" t="s">
        <v>1059</v>
      </c>
      <c r="P3" s="445" t="s">
        <v>1060</v>
      </c>
      <c r="Q3" s="255" t="s">
        <v>630</v>
      </c>
      <c r="R3" s="256" t="s">
        <v>780</v>
      </c>
    </row>
    <row r="4" spans="1:18" s="1" customFormat="1" ht="15">
      <c r="A4" s="447"/>
      <c r="B4" s="452" t="s">
        <v>781</v>
      </c>
      <c r="C4" s="433" t="s">
        <v>782</v>
      </c>
      <c r="D4" s="452" t="s">
        <v>781</v>
      </c>
      <c r="E4" s="452" t="s">
        <v>784</v>
      </c>
      <c r="F4" s="452" t="s">
        <v>783</v>
      </c>
      <c r="G4" s="452" t="s">
        <v>785</v>
      </c>
      <c r="H4" s="448" t="s">
        <v>781</v>
      </c>
      <c r="I4" s="1330"/>
      <c r="J4" s="452" t="s">
        <v>1061</v>
      </c>
      <c r="K4" s="452" t="s">
        <v>1062</v>
      </c>
      <c r="L4" s="452" t="s">
        <v>787</v>
      </c>
      <c r="M4" s="452" t="s">
        <v>1419</v>
      </c>
      <c r="N4" s="452" t="s">
        <v>788</v>
      </c>
      <c r="O4" s="452" t="s">
        <v>781</v>
      </c>
      <c r="P4" s="452" t="s">
        <v>787</v>
      </c>
      <c r="Q4" s="258" t="s">
        <v>1415</v>
      </c>
      <c r="R4" s="259" t="s">
        <v>1418</v>
      </c>
    </row>
    <row r="5" spans="1:18" s="1" customFormat="1" ht="15">
      <c r="A5" s="447"/>
      <c r="B5" s="453" t="s">
        <v>1434</v>
      </c>
      <c r="C5" s="433" t="s">
        <v>789</v>
      </c>
      <c r="D5" s="453">
        <v>44927</v>
      </c>
      <c r="E5" s="453"/>
      <c r="F5" s="453" t="s">
        <v>1435</v>
      </c>
      <c r="G5" s="453" t="s">
        <v>1435</v>
      </c>
      <c r="H5" s="449" t="s">
        <v>1436</v>
      </c>
      <c r="I5" s="1330"/>
      <c r="J5" s="453" t="s">
        <v>790</v>
      </c>
      <c r="K5" s="453" t="s">
        <v>791</v>
      </c>
      <c r="L5" s="453">
        <v>44927</v>
      </c>
      <c r="M5" s="453"/>
      <c r="N5" s="453" t="s">
        <v>792</v>
      </c>
      <c r="O5" s="453">
        <v>44927</v>
      </c>
      <c r="P5" s="454" t="s">
        <v>1437</v>
      </c>
      <c r="Q5" s="258" t="s">
        <v>1416</v>
      </c>
      <c r="R5" s="261">
        <v>45016</v>
      </c>
    </row>
    <row r="6" spans="1:18" s="1" customFormat="1" ht="15">
      <c r="A6" s="447"/>
      <c r="B6" s="453" t="s">
        <v>793</v>
      </c>
      <c r="C6" s="433" t="s">
        <v>794</v>
      </c>
      <c r="D6" s="453" t="s">
        <v>795</v>
      </c>
      <c r="E6" s="453"/>
      <c r="F6" s="453" t="s">
        <v>796</v>
      </c>
      <c r="G6" s="453"/>
      <c r="H6" s="449" t="s">
        <v>797</v>
      </c>
      <c r="I6" s="1330"/>
      <c r="J6" s="453" t="s">
        <v>798</v>
      </c>
      <c r="K6" s="453"/>
      <c r="L6" s="453" t="s">
        <v>799</v>
      </c>
      <c r="M6" s="453" t="s">
        <v>800</v>
      </c>
      <c r="N6" s="453"/>
      <c r="O6" s="453" t="s">
        <v>801</v>
      </c>
      <c r="P6" s="453" t="s">
        <v>802</v>
      </c>
      <c r="Q6" s="260" t="s">
        <v>1417</v>
      </c>
      <c r="R6" s="261" t="s">
        <v>803</v>
      </c>
    </row>
    <row r="7" spans="1:18" s="1" customFormat="1" ht="15.6" thickBot="1">
      <c r="A7" s="434"/>
      <c r="B7" s="450" t="s">
        <v>77</v>
      </c>
      <c r="C7" s="450" t="s">
        <v>77</v>
      </c>
      <c r="D7" s="450" t="s">
        <v>77</v>
      </c>
      <c r="E7" s="450" t="s">
        <v>77</v>
      </c>
      <c r="F7" s="450" t="s">
        <v>77</v>
      </c>
      <c r="G7" s="450" t="s">
        <v>77</v>
      </c>
      <c r="H7" s="451" t="s">
        <v>77</v>
      </c>
      <c r="I7" s="450"/>
      <c r="J7" s="450" t="s">
        <v>77</v>
      </c>
      <c r="K7" s="450"/>
      <c r="L7" s="450" t="s">
        <v>77</v>
      </c>
      <c r="M7" s="450" t="s">
        <v>77</v>
      </c>
      <c r="N7" s="450" t="s">
        <v>77</v>
      </c>
      <c r="O7" s="450" t="s">
        <v>77</v>
      </c>
      <c r="P7" s="450" t="s">
        <v>77</v>
      </c>
      <c r="Q7" s="450" t="s">
        <v>77</v>
      </c>
      <c r="R7" s="451" t="s">
        <v>77</v>
      </c>
    </row>
    <row r="8" spans="1:18">
      <c r="A8" s="408" t="s">
        <v>1064</v>
      </c>
      <c r="H8" s="456"/>
      <c r="R8" s="183"/>
    </row>
    <row r="9" spans="1:18">
      <c r="A9" s="313" t="s">
        <v>236</v>
      </c>
      <c r="D9" s="104">
        <f>B9+C9</f>
        <v>0</v>
      </c>
      <c r="H9" s="183">
        <f>D9+E9+F9-G9</f>
        <v>0</v>
      </c>
      <c r="I9" s="104">
        <v>7</v>
      </c>
      <c r="J9" s="104">
        <f>H9/I9</f>
        <v>0</v>
      </c>
      <c r="K9" s="104">
        <f>J9/4</f>
        <v>0</v>
      </c>
      <c r="O9" s="104">
        <f>L9+M9-N9</f>
        <v>0</v>
      </c>
      <c r="P9" s="104">
        <f>J9+O9</f>
        <v>0</v>
      </c>
      <c r="R9" s="183">
        <f>H9-P9-Q9</f>
        <v>0</v>
      </c>
    </row>
    <row r="10" spans="1:18">
      <c r="A10" s="313" t="s">
        <v>1065</v>
      </c>
      <c r="D10" s="104">
        <f t="shared" ref="D10:D12" si="0">B10+C10</f>
        <v>0</v>
      </c>
      <c r="H10" s="183">
        <f t="shared" ref="H10:H12" si="1">D10+E10+F10-G10</f>
        <v>0</v>
      </c>
      <c r="I10" s="104">
        <v>7</v>
      </c>
      <c r="J10" s="104">
        <f t="shared" ref="J10:J12" si="2">H10/I10</f>
        <v>0</v>
      </c>
      <c r="K10" s="104">
        <f t="shared" ref="K10:K13" si="3">J10/4</f>
        <v>0</v>
      </c>
      <c r="O10" s="104">
        <f t="shared" ref="O10:O12" si="4">L10+M10-N10</f>
        <v>0</v>
      </c>
      <c r="P10" s="104">
        <f t="shared" ref="P10:P12" si="5">J10+O10</f>
        <v>0</v>
      </c>
      <c r="R10" s="183">
        <f t="shared" ref="R10:R12" si="6">H10-P10-Q10</f>
        <v>0</v>
      </c>
    </row>
    <row r="11" spans="1:18">
      <c r="A11" s="313" t="s">
        <v>1066</v>
      </c>
      <c r="D11" s="104">
        <f t="shared" si="0"/>
        <v>0</v>
      </c>
      <c r="H11" s="183">
        <f t="shared" si="1"/>
        <v>0</v>
      </c>
      <c r="I11" s="104">
        <v>7</v>
      </c>
      <c r="J11" s="104">
        <f t="shared" si="2"/>
        <v>0</v>
      </c>
      <c r="K11" s="104">
        <f t="shared" si="3"/>
        <v>0</v>
      </c>
      <c r="O11" s="104">
        <f t="shared" si="4"/>
        <v>0</v>
      </c>
      <c r="P11" s="104">
        <f t="shared" si="5"/>
        <v>0</v>
      </c>
      <c r="R11" s="183">
        <f t="shared" si="6"/>
        <v>0</v>
      </c>
    </row>
    <row r="12" spans="1:18">
      <c r="A12" s="313" t="s">
        <v>1067</v>
      </c>
      <c r="D12" s="104">
        <f t="shared" si="0"/>
        <v>0</v>
      </c>
      <c r="H12" s="183">
        <f t="shared" si="1"/>
        <v>0</v>
      </c>
      <c r="I12" s="104">
        <v>7</v>
      </c>
      <c r="J12" s="104">
        <f t="shared" si="2"/>
        <v>0</v>
      </c>
      <c r="K12" s="104">
        <f t="shared" si="3"/>
        <v>0</v>
      </c>
      <c r="O12" s="104">
        <f t="shared" si="4"/>
        <v>0</v>
      </c>
      <c r="P12" s="104">
        <f t="shared" si="5"/>
        <v>0</v>
      </c>
      <c r="R12" s="183">
        <f t="shared" si="6"/>
        <v>0</v>
      </c>
    </row>
    <row r="13" spans="1:18">
      <c r="A13" s="419" t="s">
        <v>766</v>
      </c>
      <c r="B13" s="111">
        <f>SUM(B9:B12)</f>
        <v>0</v>
      </c>
      <c r="C13" s="111">
        <f t="shared" ref="C13:H13" si="7">SUM(C9:C12)</f>
        <v>0</v>
      </c>
      <c r="D13" s="111">
        <f t="shared" si="7"/>
        <v>0</v>
      </c>
      <c r="E13" s="111">
        <f t="shared" si="7"/>
        <v>0</v>
      </c>
      <c r="F13" s="111">
        <f t="shared" si="7"/>
        <v>0</v>
      </c>
      <c r="G13" s="111">
        <f t="shared" si="7"/>
        <v>0</v>
      </c>
      <c r="H13" s="111">
        <f t="shared" si="7"/>
        <v>0</v>
      </c>
      <c r="I13" s="111"/>
      <c r="J13" s="111">
        <f>SUM(J9:J12)</f>
        <v>0</v>
      </c>
      <c r="K13" s="111">
        <f t="shared" si="3"/>
        <v>0</v>
      </c>
      <c r="L13" s="111">
        <f t="shared" ref="L13:N13" si="8">SUM(L9:L12)</f>
        <v>0</v>
      </c>
      <c r="M13" s="111">
        <f t="shared" si="8"/>
        <v>0</v>
      </c>
      <c r="N13" s="111">
        <f t="shared" si="8"/>
        <v>0</v>
      </c>
      <c r="O13" s="111">
        <f>SUM(O9:O12)</f>
        <v>0</v>
      </c>
      <c r="P13" s="111">
        <f t="shared" ref="P13:R13" si="9">SUM(P9:P12)</f>
        <v>0</v>
      </c>
      <c r="Q13" s="111">
        <f t="shared" si="9"/>
        <v>0</v>
      </c>
      <c r="R13" s="111">
        <f t="shared" si="9"/>
        <v>0</v>
      </c>
    </row>
    <row r="14" spans="1:18">
      <c r="A14" s="191"/>
      <c r="H14" s="183"/>
      <c r="R14" s="183"/>
    </row>
    <row r="15" spans="1:18">
      <c r="A15" s="301" t="s">
        <v>1068</v>
      </c>
      <c r="H15" s="183"/>
      <c r="R15" s="183"/>
    </row>
    <row r="16" spans="1:18">
      <c r="A16" s="313" t="s">
        <v>1069</v>
      </c>
      <c r="D16" s="104">
        <f t="shared" ref="D16" si="10">B16+C16</f>
        <v>0</v>
      </c>
      <c r="H16" s="183">
        <f t="shared" ref="H16" si="11">D16+E16+F16-G16</f>
        <v>0</v>
      </c>
      <c r="I16" s="104">
        <v>7</v>
      </c>
      <c r="J16" s="104">
        <f t="shared" ref="J16" si="12">H16/I16</f>
        <v>0</v>
      </c>
      <c r="K16" s="104">
        <f t="shared" ref="K16:K20" si="13">J16/4</f>
        <v>0</v>
      </c>
      <c r="O16" s="104">
        <f t="shared" ref="O16" si="14">L16+M16-N16</f>
        <v>0</v>
      </c>
      <c r="P16" s="104">
        <f t="shared" ref="P16" si="15">J16+O16</f>
        <v>0</v>
      </c>
      <c r="R16" s="183">
        <f t="shared" ref="R16" si="16">H16-P16-Q16</f>
        <v>0</v>
      </c>
    </row>
    <row r="17" spans="1:18">
      <c r="A17" s="313" t="s">
        <v>1065</v>
      </c>
      <c r="D17" s="104">
        <f t="shared" ref="D17:D20" si="17">B17+C17</f>
        <v>0</v>
      </c>
      <c r="H17" s="183">
        <f t="shared" ref="H17:H20" si="18">D17+E17+F17-G17</f>
        <v>0</v>
      </c>
      <c r="I17" s="104">
        <v>7</v>
      </c>
      <c r="J17" s="104">
        <f t="shared" ref="J17:J20" si="19">H17/I17</f>
        <v>0</v>
      </c>
      <c r="K17" s="104">
        <f t="shared" si="13"/>
        <v>0</v>
      </c>
      <c r="O17" s="104">
        <f t="shared" ref="O17:O20" si="20">L17+M17-N17</f>
        <v>0</v>
      </c>
      <c r="P17" s="104">
        <f t="shared" ref="P17:P20" si="21">J17+O17</f>
        <v>0</v>
      </c>
      <c r="R17" s="183">
        <f t="shared" ref="R17:R20" si="22">H17-P17-Q17</f>
        <v>0</v>
      </c>
    </row>
    <row r="18" spans="1:18">
      <c r="A18" s="313" t="s">
        <v>1070</v>
      </c>
      <c r="D18" s="104">
        <f t="shared" si="17"/>
        <v>0</v>
      </c>
      <c r="H18" s="183">
        <f t="shared" si="18"/>
        <v>0</v>
      </c>
      <c r="I18" s="104">
        <v>7</v>
      </c>
      <c r="J18" s="104">
        <f t="shared" si="19"/>
        <v>0</v>
      </c>
      <c r="K18" s="104">
        <f t="shared" si="13"/>
        <v>0</v>
      </c>
      <c r="O18" s="104">
        <f t="shared" si="20"/>
        <v>0</v>
      </c>
      <c r="P18" s="104">
        <f t="shared" si="21"/>
        <v>0</v>
      </c>
      <c r="R18" s="183">
        <f t="shared" si="22"/>
        <v>0</v>
      </c>
    </row>
    <row r="19" spans="1:18">
      <c r="A19" s="313" t="s">
        <v>1066</v>
      </c>
      <c r="D19" s="104">
        <f t="shared" si="17"/>
        <v>0</v>
      </c>
      <c r="H19" s="183">
        <f t="shared" si="18"/>
        <v>0</v>
      </c>
      <c r="I19" s="104">
        <v>7</v>
      </c>
      <c r="J19" s="104">
        <f t="shared" si="19"/>
        <v>0</v>
      </c>
      <c r="K19" s="104">
        <f t="shared" si="13"/>
        <v>0</v>
      </c>
      <c r="O19" s="104">
        <f t="shared" si="20"/>
        <v>0</v>
      </c>
      <c r="P19" s="104">
        <f t="shared" si="21"/>
        <v>0</v>
      </c>
      <c r="R19" s="183">
        <f t="shared" si="22"/>
        <v>0</v>
      </c>
    </row>
    <row r="20" spans="1:18">
      <c r="A20" s="313" t="s">
        <v>1067</v>
      </c>
      <c r="D20" s="104">
        <f t="shared" si="17"/>
        <v>0</v>
      </c>
      <c r="H20" s="183">
        <f t="shared" si="18"/>
        <v>0</v>
      </c>
      <c r="I20" s="104">
        <v>7</v>
      </c>
      <c r="J20" s="104">
        <f t="shared" si="19"/>
        <v>0</v>
      </c>
      <c r="K20" s="104">
        <f t="shared" si="13"/>
        <v>0</v>
      </c>
      <c r="O20" s="104">
        <f t="shared" si="20"/>
        <v>0</v>
      </c>
      <c r="P20" s="104">
        <f t="shared" si="21"/>
        <v>0</v>
      </c>
      <c r="R20" s="183">
        <f t="shared" si="22"/>
        <v>0</v>
      </c>
    </row>
    <row r="21" spans="1:18">
      <c r="A21" s="419" t="s">
        <v>766</v>
      </c>
      <c r="B21" s="111">
        <f t="shared" ref="B21:C21" si="23">SUM(B16:B20)</f>
        <v>0</v>
      </c>
      <c r="C21" s="111">
        <f t="shared" si="23"/>
        <v>0</v>
      </c>
      <c r="D21" s="111">
        <f>SUM(D16:D20)</f>
        <v>0</v>
      </c>
      <c r="E21" s="111">
        <f t="shared" ref="E21" si="24">SUM(E16:E20)</f>
        <v>0</v>
      </c>
      <c r="F21" s="111">
        <f t="shared" ref="F21:G21" si="25">SUM(F16:F20)</f>
        <v>0</v>
      </c>
      <c r="G21" s="111">
        <f t="shared" si="25"/>
        <v>0</v>
      </c>
      <c r="H21" s="111">
        <f t="shared" ref="H21" si="26">SUM(H16:H20)</f>
        <v>0</v>
      </c>
      <c r="I21" s="111"/>
      <c r="J21" s="111">
        <f t="shared" ref="J21:O21" si="27">SUM(J16:J20)</f>
        <v>0</v>
      </c>
      <c r="K21" s="111">
        <f t="shared" si="27"/>
        <v>0</v>
      </c>
      <c r="L21" s="111">
        <f t="shared" si="27"/>
        <v>0</v>
      </c>
      <c r="M21" s="111">
        <f t="shared" si="27"/>
        <v>0</v>
      </c>
      <c r="N21" s="111">
        <f t="shared" si="27"/>
        <v>0</v>
      </c>
      <c r="O21" s="111">
        <f t="shared" si="27"/>
        <v>0</v>
      </c>
      <c r="P21" s="111">
        <f>SUM(P16:P20)</f>
        <v>0</v>
      </c>
      <c r="Q21" s="111"/>
      <c r="R21" s="186">
        <f>SUM(R16:R20)</f>
        <v>0</v>
      </c>
    </row>
    <row r="22" spans="1:18">
      <c r="A22" s="191"/>
      <c r="H22" s="183"/>
      <c r="R22" s="183"/>
    </row>
    <row r="23" spans="1:18" ht="15.6" thickBot="1">
      <c r="A23" s="455" t="s">
        <v>819</v>
      </c>
      <c r="B23" s="304">
        <f>B21+B13</f>
        <v>0</v>
      </c>
      <c r="C23" s="304">
        <f t="shared" ref="C23:Q23" si="28">C21+C13</f>
        <v>0</v>
      </c>
      <c r="D23" s="304">
        <f t="shared" si="28"/>
        <v>0</v>
      </c>
      <c r="E23" s="304">
        <f t="shared" si="28"/>
        <v>0</v>
      </c>
      <c r="F23" s="304">
        <f t="shared" si="28"/>
        <v>0</v>
      </c>
      <c r="G23" s="304">
        <f t="shared" si="28"/>
        <v>0</v>
      </c>
      <c r="H23" s="304">
        <f t="shared" si="28"/>
        <v>0</v>
      </c>
      <c r="I23" s="304">
        <f t="shared" si="28"/>
        <v>0</v>
      </c>
      <c r="J23" s="304">
        <f t="shared" si="28"/>
        <v>0</v>
      </c>
      <c r="K23" s="304">
        <f t="shared" si="28"/>
        <v>0</v>
      </c>
      <c r="L23" s="304">
        <f t="shared" si="28"/>
        <v>0</v>
      </c>
      <c r="M23" s="304">
        <f t="shared" si="28"/>
        <v>0</v>
      </c>
      <c r="N23" s="304">
        <f t="shared" si="28"/>
        <v>0</v>
      </c>
      <c r="O23" s="304">
        <f t="shared" si="28"/>
        <v>0</v>
      </c>
      <c r="P23" s="304">
        <f t="shared" si="28"/>
        <v>0</v>
      </c>
      <c r="Q23" s="304">
        <f t="shared" si="28"/>
        <v>0</v>
      </c>
      <c r="R23" s="304">
        <f>R21+R13</f>
        <v>0</v>
      </c>
    </row>
  </sheetData>
  <mergeCells count="1">
    <mergeCell ref="I3:I6"/>
  </mergeCells>
  <pageMargins left="0.32" right="0.27" top="0.75" bottom="0.75" header="0.3" footer="0.3"/>
  <pageSetup paperSize="9" scale="72" firstPageNumber="77" fitToWidth="2" fitToHeight="0" orientation="landscape" useFirstPageNumber="1" r:id="rId1"/>
  <headerFooter>
    <oddFooter>&amp;C&amp;P</oddFooter>
  </headerFooter>
  <colBreaks count="1" manualBreakCount="1">
    <brk id="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pageSetUpPr fitToPage="1"/>
  </sheetPr>
  <dimension ref="A1:E17"/>
  <sheetViews>
    <sheetView showGridLines="0" workbookViewId="0">
      <selection activeCell="B5" sqref="B5"/>
    </sheetView>
  </sheetViews>
  <sheetFormatPr defaultColWidth="8.88671875" defaultRowHeight="13.8"/>
  <cols>
    <col min="1" max="1" width="51.44140625" style="104" bestFit="1" customWidth="1"/>
    <col min="2" max="2" width="17.44140625" style="104" bestFit="1" customWidth="1"/>
    <col min="3" max="3" width="14.88671875" style="104" customWidth="1"/>
    <col min="4" max="4" width="16.5546875" style="104" customWidth="1"/>
    <col min="5" max="5" width="12.44140625" style="104" customWidth="1"/>
    <col min="6" max="16384" width="8.88671875" style="104"/>
  </cols>
  <sheetData>
    <row r="1" spans="1:5" ht="17.399999999999999">
      <c r="A1" s="89" t="str">
        <f>'SCHEDULE 4 -WIP'!A1</f>
        <v>ASOKORE MAMPONG MUNICIPAL ASSEMBLY</v>
      </c>
    </row>
    <row r="2" spans="1:5" ht="18" thickBot="1">
      <c r="A2" s="89" t="s">
        <v>992</v>
      </c>
    </row>
    <row r="3" spans="1:5" s="107" customFormat="1" ht="27.6">
      <c r="A3" s="314"/>
      <c r="B3" s="321" t="s">
        <v>999</v>
      </c>
      <c r="C3" s="321" t="s">
        <v>1047</v>
      </c>
      <c r="D3" s="321" t="s">
        <v>1048</v>
      </c>
      <c r="E3" s="319" t="s">
        <v>1000</v>
      </c>
    </row>
    <row r="4" spans="1:5" s="107" customFormat="1" ht="14.4" thickBot="1">
      <c r="A4" s="317"/>
      <c r="B4" s="320" t="s">
        <v>77</v>
      </c>
      <c r="C4" s="271" t="s">
        <v>77</v>
      </c>
      <c r="D4" s="271" t="s">
        <v>77</v>
      </c>
      <c r="E4" s="318" t="s">
        <v>77</v>
      </c>
    </row>
    <row r="5" spans="1:5">
      <c r="A5" s="427" t="s">
        <v>989</v>
      </c>
      <c r="B5" s="920">
        <v>1250</v>
      </c>
      <c r="C5" s="920"/>
      <c r="D5" s="920">
        <v>0</v>
      </c>
      <c r="E5" s="861">
        <f>B5+C5-D5</f>
        <v>1250</v>
      </c>
    </row>
    <row r="6" spans="1:5">
      <c r="A6" s="427" t="s">
        <v>990</v>
      </c>
      <c r="B6" s="920">
        <v>70232.009999999995</v>
      </c>
      <c r="C6" s="920">
        <v>184806.77</v>
      </c>
      <c r="D6" s="920">
        <v>245000</v>
      </c>
      <c r="E6" s="861">
        <f t="shared" ref="E6:E16" si="0">B6+C6-D6</f>
        <v>10038.77999999997</v>
      </c>
    </row>
    <row r="7" spans="1:5">
      <c r="A7" s="427" t="s">
        <v>33</v>
      </c>
      <c r="B7" s="920"/>
      <c r="C7" s="920"/>
      <c r="D7" s="920"/>
      <c r="E7" s="861">
        <f t="shared" si="0"/>
        <v>0</v>
      </c>
    </row>
    <row r="8" spans="1:5">
      <c r="A8" s="427" t="s">
        <v>991</v>
      </c>
      <c r="B8" s="920"/>
      <c r="C8" s="920"/>
      <c r="D8" s="920"/>
      <c r="E8" s="861">
        <f t="shared" si="0"/>
        <v>0</v>
      </c>
    </row>
    <row r="9" spans="1:5">
      <c r="A9" s="313" t="s">
        <v>1050</v>
      </c>
      <c r="B9" s="920"/>
      <c r="C9" s="920"/>
      <c r="D9" s="920"/>
      <c r="E9" s="861">
        <f t="shared" si="0"/>
        <v>0</v>
      </c>
    </row>
    <row r="10" spans="1:5">
      <c r="A10" s="313" t="s">
        <v>1049</v>
      </c>
      <c r="B10" s="920"/>
      <c r="C10" s="920"/>
      <c r="D10" s="920"/>
      <c r="E10" s="861">
        <f t="shared" si="0"/>
        <v>0</v>
      </c>
    </row>
    <row r="11" spans="1:5">
      <c r="A11" s="313" t="s">
        <v>1051</v>
      </c>
      <c r="B11" s="920"/>
      <c r="C11" s="920"/>
      <c r="D11" s="920"/>
      <c r="E11" s="861">
        <f t="shared" si="0"/>
        <v>0</v>
      </c>
    </row>
    <row r="12" spans="1:5">
      <c r="A12" s="313" t="s">
        <v>1052</v>
      </c>
      <c r="B12" s="920"/>
      <c r="C12" s="920"/>
      <c r="D12" s="920"/>
      <c r="E12" s="861">
        <f t="shared" si="0"/>
        <v>0</v>
      </c>
    </row>
    <row r="13" spans="1:5">
      <c r="A13" s="313" t="s">
        <v>649</v>
      </c>
      <c r="B13" s="920"/>
      <c r="C13" s="920"/>
      <c r="D13" s="920"/>
      <c r="E13" s="861">
        <f t="shared" si="0"/>
        <v>0</v>
      </c>
    </row>
    <row r="14" spans="1:5">
      <c r="A14" s="313" t="s">
        <v>648</v>
      </c>
      <c r="B14" s="920"/>
      <c r="C14" s="920"/>
      <c r="D14" s="920"/>
      <c r="E14" s="861">
        <f t="shared" si="0"/>
        <v>0</v>
      </c>
    </row>
    <row r="15" spans="1:5">
      <c r="A15" s="313" t="s">
        <v>650</v>
      </c>
      <c r="B15" s="920"/>
      <c r="C15" s="920"/>
      <c r="D15" s="920"/>
      <c r="E15" s="861">
        <f t="shared" si="0"/>
        <v>0</v>
      </c>
    </row>
    <row r="16" spans="1:5">
      <c r="A16" s="718" t="s">
        <v>250</v>
      </c>
      <c r="B16" s="917"/>
      <c r="C16" s="917"/>
      <c r="D16" s="917"/>
      <c r="E16" s="989">
        <f t="shared" si="0"/>
        <v>0</v>
      </c>
    </row>
    <row r="17" spans="1:5" ht="14.4" thickBot="1">
      <c r="A17" s="485" t="s">
        <v>121</v>
      </c>
      <c r="B17" s="990">
        <f>SUM(B5:B16)</f>
        <v>71482.009999999995</v>
      </c>
      <c r="C17" s="990">
        <f t="shared" ref="C17:E17" si="1">SUM(C5:C16)</f>
        <v>184806.77</v>
      </c>
      <c r="D17" s="990">
        <f t="shared" si="1"/>
        <v>245000</v>
      </c>
      <c r="E17" s="990">
        <f t="shared" si="1"/>
        <v>11288.77999999997</v>
      </c>
    </row>
  </sheetData>
  <pageMargins left="0.7" right="0.7" top="0.75" bottom="0.75" header="0.3" footer="0.3"/>
  <pageSetup firstPageNumber="81" fitToHeight="0" orientation="landscape" useFirstPageNumber="1" r:id="rId1"/>
  <headerFoot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pageSetUpPr fitToPage="1"/>
  </sheetPr>
  <dimension ref="A1:E11"/>
  <sheetViews>
    <sheetView showGridLines="0" workbookViewId="0">
      <selection activeCell="B4" sqref="B4"/>
    </sheetView>
  </sheetViews>
  <sheetFormatPr defaultColWidth="8.88671875" defaultRowHeight="13.8"/>
  <cols>
    <col min="1" max="1" width="43.109375" style="104" bestFit="1" customWidth="1"/>
    <col min="2" max="2" width="15.5546875" style="104" bestFit="1" customWidth="1"/>
    <col min="3" max="3" width="22.5546875" style="104" bestFit="1" customWidth="1"/>
    <col min="4" max="5" width="15.5546875" style="104" bestFit="1" customWidth="1"/>
    <col min="6" max="16384" width="8.88671875" style="104"/>
  </cols>
  <sheetData>
    <row r="1" spans="1:5" ht="17.399999999999999">
      <c r="A1" s="559" t="str">
        <f>PAYABLE!A1</f>
        <v>ASOKORE MAMPONG MUNICIPAL ASSEMBLY</v>
      </c>
      <c r="B1" s="475"/>
      <c r="C1" s="475"/>
      <c r="D1" s="475"/>
      <c r="E1" s="475"/>
    </row>
    <row r="2" spans="1:5" ht="18" thickBot="1">
      <c r="A2" s="1331" t="s">
        <v>1257</v>
      </c>
      <c r="B2" s="1331"/>
      <c r="C2" s="1331"/>
      <c r="D2" s="1331"/>
      <c r="E2" s="1331"/>
    </row>
    <row r="3" spans="1:5" ht="18" customHeight="1">
      <c r="A3" s="551" t="s">
        <v>1253</v>
      </c>
      <c r="B3" s="445" t="s">
        <v>1254</v>
      </c>
      <c r="C3" s="445" t="s">
        <v>9</v>
      </c>
      <c r="D3" s="445" t="s">
        <v>1129</v>
      </c>
      <c r="E3" s="445" t="s">
        <v>121</v>
      </c>
    </row>
    <row r="4" spans="1:5" ht="18" customHeight="1">
      <c r="A4" s="552"/>
      <c r="B4" s="452" t="s">
        <v>1255</v>
      </c>
      <c r="C4" s="452" t="s">
        <v>1256</v>
      </c>
      <c r="D4" s="452" t="s">
        <v>1255</v>
      </c>
      <c r="E4" s="452" t="s">
        <v>1255</v>
      </c>
    </row>
    <row r="5" spans="1:5" ht="18" customHeight="1" thickBot="1">
      <c r="A5" s="553"/>
      <c r="B5" s="554" t="s">
        <v>77</v>
      </c>
      <c r="C5" s="554" t="s">
        <v>77</v>
      </c>
      <c r="D5" s="554" t="s">
        <v>77</v>
      </c>
      <c r="E5" s="554" t="s">
        <v>77</v>
      </c>
    </row>
    <row r="6" spans="1:5" ht="18" customHeight="1">
      <c r="A6" s="501" t="s">
        <v>1134</v>
      </c>
      <c r="B6" s="555"/>
      <c r="C6" s="555"/>
      <c r="D6" s="555"/>
      <c r="E6" s="555">
        <f>B6+D6-C6</f>
        <v>0</v>
      </c>
    </row>
    <row r="7" spans="1:5" ht="18" customHeight="1">
      <c r="A7" s="501" t="s">
        <v>1135</v>
      </c>
      <c r="B7" s="555"/>
      <c r="C7" s="555"/>
      <c r="D7" s="555"/>
      <c r="E7" s="555">
        <f t="shared" ref="E7:E10" si="0">B7+D7-C7</f>
        <v>0</v>
      </c>
    </row>
    <row r="8" spans="1:5" ht="18" customHeight="1">
      <c r="A8" s="501" t="s">
        <v>1049</v>
      </c>
      <c r="B8" s="555"/>
      <c r="C8" s="555"/>
      <c r="D8" s="555"/>
      <c r="E8" s="555">
        <f t="shared" si="0"/>
        <v>0</v>
      </c>
    </row>
    <row r="9" spans="1:5" ht="18" customHeight="1">
      <c r="A9" s="501" t="s">
        <v>1051</v>
      </c>
      <c r="B9" s="555"/>
      <c r="C9" s="555"/>
      <c r="D9" s="555"/>
      <c r="E9" s="555">
        <f t="shared" si="0"/>
        <v>0</v>
      </c>
    </row>
    <row r="10" spans="1:5" ht="18" customHeight="1">
      <c r="A10" s="501" t="s">
        <v>1136</v>
      </c>
      <c r="B10" s="555"/>
      <c r="C10" s="555"/>
      <c r="D10" s="555"/>
      <c r="E10" s="555">
        <f t="shared" si="0"/>
        <v>0</v>
      </c>
    </row>
    <row r="11" spans="1:5" ht="18" customHeight="1" thickBot="1">
      <c r="A11" s="556" t="s">
        <v>121</v>
      </c>
      <c r="B11" s="557">
        <f t="shared" ref="B11:D11" si="1">SUM(B6:B10)</f>
        <v>0</v>
      </c>
      <c r="C11" s="557">
        <f t="shared" si="1"/>
        <v>0</v>
      </c>
      <c r="D11" s="557">
        <f t="shared" si="1"/>
        <v>0</v>
      </c>
      <c r="E11" s="557">
        <f>SUM(E6:E10)</f>
        <v>0</v>
      </c>
    </row>
  </sheetData>
  <mergeCells count="1">
    <mergeCell ref="A2:E2"/>
  </mergeCells>
  <pageMargins left="0.7" right="0.7" top="0.75" bottom="0.75" header="0.3" footer="0.3"/>
  <pageSetup firstPageNumber="82" fitToHeight="0" orientation="landscape" useFirstPageNumber="1" r:id="rId1"/>
  <headerFoot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3">
    <tabColor rgb="FFFF0000"/>
    <pageSetUpPr fitToPage="1"/>
  </sheetPr>
  <dimension ref="A1:O16"/>
  <sheetViews>
    <sheetView showGridLines="0" workbookViewId="0">
      <selection activeCell="A14" sqref="A14"/>
    </sheetView>
  </sheetViews>
  <sheetFormatPr defaultRowHeight="14.4"/>
  <cols>
    <col min="1" max="1" width="23.44140625" customWidth="1"/>
    <col min="2" max="2" width="19.109375" customWidth="1"/>
    <col min="3" max="3" width="15.44140625" customWidth="1"/>
    <col min="4" max="4" width="14.44140625" customWidth="1"/>
    <col min="5" max="5" width="14.5546875" customWidth="1"/>
    <col min="6" max="6" width="14.109375" bestFit="1" customWidth="1"/>
    <col min="7" max="7" width="6.44140625" bestFit="1" customWidth="1"/>
    <col min="8" max="8" width="9.109375" bestFit="1" customWidth="1"/>
    <col min="9" max="9" width="14.5546875" bestFit="1" customWidth="1"/>
    <col min="10" max="10" width="11.109375" bestFit="1" customWidth="1"/>
    <col min="11" max="11" width="11.88671875" bestFit="1" customWidth="1"/>
    <col min="12" max="12" width="17.5546875" bestFit="1" customWidth="1"/>
    <col min="13" max="13" width="11.109375" bestFit="1" customWidth="1"/>
    <col min="14" max="14" width="14" bestFit="1" customWidth="1"/>
    <col min="15" max="15" width="14.5546875" bestFit="1" customWidth="1"/>
  </cols>
  <sheetData>
    <row r="1" spans="1:15" ht="15.6">
      <c r="A1" s="441" t="str">
        <f>COMMITMENT!A1</f>
        <v>ASOKORE MAMPONG MUNICIPAL ASSEMBLY</v>
      </c>
    </row>
    <row r="2" spans="1:15" ht="16.2" thickBot="1">
      <c r="A2" s="226" t="s">
        <v>328</v>
      </c>
      <c r="B2" s="210"/>
      <c r="C2" s="210"/>
      <c r="D2" s="210"/>
      <c r="E2" s="227"/>
      <c r="F2" s="227"/>
      <c r="G2" s="227"/>
      <c r="H2" s="227"/>
      <c r="I2" s="227"/>
      <c r="J2" s="227"/>
      <c r="K2" s="227"/>
      <c r="L2" s="227"/>
      <c r="M2" s="227"/>
      <c r="N2" s="227"/>
      <c r="O2" s="227"/>
    </row>
    <row r="3" spans="1:15" s="278" customFormat="1" ht="45.6" customHeight="1">
      <c r="A3" s="478"/>
      <c r="B3" s="696" t="s">
        <v>768</v>
      </c>
      <c r="C3" s="696" t="s">
        <v>971</v>
      </c>
      <c r="D3" s="696" t="s">
        <v>770</v>
      </c>
      <c r="E3" s="696" t="s">
        <v>744</v>
      </c>
      <c r="F3" s="696" t="s">
        <v>974</v>
      </c>
      <c r="G3" s="697" t="s">
        <v>768</v>
      </c>
      <c r="H3" s="1332" t="s">
        <v>973</v>
      </c>
      <c r="I3" s="698" t="s">
        <v>775</v>
      </c>
      <c r="J3" s="698" t="s">
        <v>1057</v>
      </c>
      <c r="K3" s="696" t="s">
        <v>1420</v>
      </c>
      <c r="L3" s="698" t="s">
        <v>1058</v>
      </c>
      <c r="M3" s="696" t="s">
        <v>1421</v>
      </c>
      <c r="N3" s="698" t="s">
        <v>1235</v>
      </c>
      <c r="O3" s="699" t="s">
        <v>780</v>
      </c>
    </row>
    <row r="4" spans="1:15" s="278" customFormat="1" ht="30">
      <c r="A4" s="324"/>
      <c r="B4" s="279" t="s">
        <v>781</v>
      </c>
      <c r="C4" s="279" t="s">
        <v>789</v>
      </c>
      <c r="D4" s="279" t="s">
        <v>781</v>
      </c>
      <c r="E4" s="279" t="s">
        <v>783</v>
      </c>
      <c r="F4" s="279" t="s">
        <v>972</v>
      </c>
      <c r="G4" s="280" t="s">
        <v>781</v>
      </c>
      <c r="H4" s="1333"/>
      <c r="I4" s="283" t="s">
        <v>1061</v>
      </c>
      <c r="J4" s="283" t="s">
        <v>787</v>
      </c>
      <c r="K4" s="283"/>
      <c r="L4" s="283" t="s">
        <v>788</v>
      </c>
      <c r="M4" s="283" t="s">
        <v>781</v>
      </c>
      <c r="N4" s="283" t="s">
        <v>787</v>
      </c>
      <c r="O4" s="285" t="s">
        <v>1422</v>
      </c>
    </row>
    <row r="5" spans="1:15" s="278" customFormat="1" ht="15.6" thickBot="1">
      <c r="A5" s="700"/>
      <c r="B5" s="281" t="s">
        <v>77</v>
      </c>
      <c r="C5" s="281" t="s">
        <v>77</v>
      </c>
      <c r="D5" s="281" t="s">
        <v>77</v>
      </c>
      <c r="E5" s="281" t="s">
        <v>77</v>
      </c>
      <c r="F5" s="281" t="s">
        <v>77</v>
      </c>
      <c r="G5" s="282" t="s">
        <v>77</v>
      </c>
      <c r="H5" s="1334"/>
      <c r="I5" s="281" t="s">
        <v>790</v>
      </c>
      <c r="J5" s="281">
        <v>44927</v>
      </c>
      <c r="K5" s="281"/>
      <c r="L5" s="281" t="s">
        <v>792</v>
      </c>
      <c r="M5" s="281">
        <v>44927</v>
      </c>
      <c r="N5" s="284" t="s">
        <v>1437</v>
      </c>
      <c r="O5" s="282">
        <v>45016</v>
      </c>
    </row>
    <row r="6" spans="1:15" ht="15.6">
      <c r="A6" s="487" t="s">
        <v>911</v>
      </c>
      <c r="G6" s="272"/>
      <c r="H6" s="286"/>
      <c r="O6" s="272"/>
    </row>
    <row r="7" spans="1:15" ht="15.6">
      <c r="A7" s="486" t="s">
        <v>1233</v>
      </c>
      <c r="D7">
        <f>B7+C7</f>
        <v>0</v>
      </c>
      <c r="G7" s="272">
        <f>D7+E7-F7</f>
        <v>0</v>
      </c>
      <c r="M7">
        <f>J7+K7-L7</f>
        <v>0</v>
      </c>
      <c r="N7">
        <f>I7+M7</f>
        <v>0</v>
      </c>
      <c r="O7" s="272">
        <f>G7-N7</f>
        <v>0</v>
      </c>
    </row>
    <row r="8" spans="1:15" ht="15.6">
      <c r="A8" s="727" t="s">
        <v>1234</v>
      </c>
      <c r="B8" s="724"/>
      <c r="C8" s="724"/>
      <c r="D8" s="724">
        <f t="shared" ref="D8:D13" si="0">B8+C8</f>
        <v>0</v>
      </c>
      <c r="E8" s="724"/>
      <c r="F8" s="724"/>
      <c r="G8" s="725">
        <f t="shared" ref="G8:G13" si="1">D8+E8-F8</f>
        <v>0</v>
      </c>
      <c r="H8" s="724"/>
      <c r="I8" s="724"/>
      <c r="J8" s="724"/>
      <c r="K8" s="724"/>
      <c r="L8" s="724"/>
      <c r="M8" s="724">
        <f t="shared" ref="M8:M13" si="2">J8+K8-L8</f>
        <v>0</v>
      </c>
      <c r="N8" s="724">
        <f t="shared" ref="N8:N13" si="3">I8+M8</f>
        <v>0</v>
      </c>
      <c r="O8" s="725">
        <f t="shared" ref="O8:O13" si="4">G8-N8</f>
        <v>0</v>
      </c>
    </row>
    <row r="9" spans="1:15" ht="15.6">
      <c r="A9" s="486" t="s">
        <v>121</v>
      </c>
      <c r="B9">
        <f t="shared" ref="B9:C9" si="5">SUM(B7:B8)</f>
        <v>0</v>
      </c>
      <c r="C9">
        <f t="shared" si="5"/>
        <v>0</v>
      </c>
      <c r="D9">
        <f>SUM(D7:D8)</f>
        <v>0</v>
      </c>
      <c r="E9">
        <f t="shared" ref="E9" si="6">SUM(E7:E8)</f>
        <v>0</v>
      </c>
      <c r="F9">
        <f t="shared" ref="F9" si="7">SUM(F7:F8)</f>
        <v>0</v>
      </c>
      <c r="G9" s="272">
        <f>SUM(G7:G8)</f>
        <v>0</v>
      </c>
      <c r="I9">
        <f t="shared" ref="I9" si="8">SUM(I7:I8)</f>
        <v>0</v>
      </c>
      <c r="J9">
        <f t="shared" ref="J9" si="9">SUM(J7:J8)</f>
        <v>0</v>
      </c>
      <c r="K9">
        <f t="shared" ref="K9" si="10">SUM(K7:K8)</f>
        <v>0</v>
      </c>
      <c r="L9">
        <f t="shared" ref="L9" si="11">SUM(L7:L8)</f>
        <v>0</v>
      </c>
      <c r="M9">
        <f t="shared" ref="M9" si="12">SUM(M7:M8)</f>
        <v>0</v>
      </c>
      <c r="N9">
        <f t="shared" ref="N9" si="13">SUM(N7:N8)</f>
        <v>0</v>
      </c>
      <c r="O9">
        <f t="shared" ref="O9" si="14">SUM(O7:O8)</f>
        <v>0</v>
      </c>
    </row>
    <row r="10" spans="1:15" ht="15.6">
      <c r="A10" s="487" t="s">
        <v>912</v>
      </c>
      <c r="G10" s="272"/>
      <c r="O10" s="272"/>
    </row>
    <row r="11" spans="1:15" ht="15.6">
      <c r="A11" s="204" t="s">
        <v>1121</v>
      </c>
      <c r="D11">
        <f t="shared" si="0"/>
        <v>0</v>
      </c>
      <c r="G11" s="272">
        <f t="shared" si="1"/>
        <v>0</v>
      </c>
      <c r="M11">
        <f t="shared" si="2"/>
        <v>0</v>
      </c>
      <c r="N11">
        <f t="shared" si="3"/>
        <v>0</v>
      </c>
      <c r="O11" s="272">
        <f t="shared" si="4"/>
        <v>0</v>
      </c>
    </row>
    <row r="12" spans="1:15" ht="15.6">
      <c r="A12" s="204" t="s">
        <v>1122</v>
      </c>
      <c r="D12">
        <f t="shared" si="0"/>
        <v>0</v>
      </c>
      <c r="G12" s="272">
        <f t="shared" si="1"/>
        <v>0</v>
      </c>
      <c r="M12">
        <f t="shared" si="2"/>
        <v>0</v>
      </c>
      <c r="N12">
        <f t="shared" si="3"/>
        <v>0</v>
      </c>
      <c r="O12" s="272">
        <f t="shared" si="4"/>
        <v>0</v>
      </c>
    </row>
    <row r="13" spans="1:15" ht="15.6">
      <c r="A13" s="726" t="s">
        <v>1123</v>
      </c>
      <c r="B13" s="724"/>
      <c r="C13" s="724"/>
      <c r="D13" s="724">
        <f t="shared" si="0"/>
        <v>0</v>
      </c>
      <c r="E13" s="724"/>
      <c r="F13" s="724"/>
      <c r="G13" s="725">
        <f t="shared" si="1"/>
        <v>0</v>
      </c>
      <c r="H13" s="724"/>
      <c r="I13" s="724"/>
      <c r="J13" s="724"/>
      <c r="K13" s="724"/>
      <c r="L13" s="724"/>
      <c r="M13" s="724">
        <f t="shared" si="2"/>
        <v>0</v>
      </c>
      <c r="N13" s="724">
        <f t="shared" si="3"/>
        <v>0</v>
      </c>
      <c r="O13" s="725">
        <f t="shared" si="4"/>
        <v>0</v>
      </c>
    </row>
    <row r="14" spans="1:15" ht="15.6">
      <c r="A14" s="722" t="s">
        <v>121</v>
      </c>
      <c r="B14" s="398">
        <f t="shared" ref="B14:C14" si="15">SUM(B11:B13)</f>
        <v>0</v>
      </c>
      <c r="C14" s="398">
        <f t="shared" si="15"/>
        <v>0</v>
      </c>
      <c r="D14" s="398">
        <f>SUM(D11:D13)</f>
        <v>0</v>
      </c>
      <c r="E14" s="398">
        <f t="shared" ref="E14:G14" si="16">SUM(E11:E13)</f>
        <v>0</v>
      </c>
      <c r="F14" s="398">
        <f t="shared" si="16"/>
        <v>0</v>
      </c>
      <c r="G14" s="398">
        <f t="shared" si="16"/>
        <v>0</v>
      </c>
      <c r="H14" s="398"/>
      <c r="I14" s="398">
        <f t="shared" ref="I14:N14" si="17">SUM(I11:I13)</f>
        <v>0</v>
      </c>
      <c r="J14" s="398">
        <f t="shared" si="17"/>
        <v>0</v>
      </c>
      <c r="K14" s="398">
        <f t="shared" si="17"/>
        <v>0</v>
      </c>
      <c r="L14" s="398">
        <f t="shared" si="17"/>
        <v>0</v>
      </c>
      <c r="M14" s="398">
        <f>SUM(M11:M13)</f>
        <v>0</v>
      </c>
      <c r="N14" s="398">
        <f t="shared" si="17"/>
        <v>0</v>
      </c>
      <c r="O14" s="723">
        <f>SUM(O11:O13)</f>
        <v>0</v>
      </c>
    </row>
    <row r="15" spans="1:15" ht="15.6">
      <c r="A15" s="204"/>
      <c r="O15" s="272"/>
    </row>
    <row r="16" spans="1:15" ht="16.2" thickBot="1">
      <c r="A16" s="488" t="s">
        <v>764</v>
      </c>
      <c r="B16" s="489">
        <f>B9+B14</f>
        <v>0</v>
      </c>
      <c r="C16" s="489">
        <f t="shared" ref="C16:O16" si="18">C9+C14</f>
        <v>0</v>
      </c>
      <c r="D16" s="489">
        <f t="shared" si="18"/>
        <v>0</v>
      </c>
      <c r="E16" s="489">
        <f t="shared" si="18"/>
        <v>0</v>
      </c>
      <c r="F16" s="489">
        <f t="shared" si="18"/>
        <v>0</v>
      </c>
      <c r="G16" s="489">
        <f t="shared" si="18"/>
        <v>0</v>
      </c>
      <c r="H16" s="489">
        <f t="shared" si="18"/>
        <v>0</v>
      </c>
      <c r="I16" s="489">
        <f t="shared" si="18"/>
        <v>0</v>
      </c>
      <c r="J16" s="489">
        <f t="shared" si="18"/>
        <v>0</v>
      </c>
      <c r="K16" s="489">
        <f t="shared" si="18"/>
        <v>0</v>
      </c>
      <c r="L16" s="489">
        <f t="shared" si="18"/>
        <v>0</v>
      </c>
      <c r="M16" s="489">
        <f t="shared" si="18"/>
        <v>0</v>
      </c>
      <c r="N16" s="489">
        <f t="shared" si="18"/>
        <v>0</v>
      </c>
      <c r="O16" s="489">
        <f t="shared" si="18"/>
        <v>0</v>
      </c>
    </row>
  </sheetData>
  <mergeCells count="1">
    <mergeCell ref="H3:H5"/>
  </mergeCells>
  <pageMargins left="0.25" right="0.4" top="0.75" bottom="0.75" header="0.3" footer="0.3"/>
  <pageSetup paperSize="9" scale="66" firstPageNumber="83" fitToHeight="0" orientation="landscape" useFirstPageNumber="1" r:id="rId1"/>
  <headerFoot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5">
    <tabColor rgb="FFFF0000"/>
    <pageSetUpPr fitToPage="1"/>
  </sheetPr>
  <dimension ref="A1:H20"/>
  <sheetViews>
    <sheetView showGridLines="0" workbookViewId="0">
      <selection activeCell="F1" sqref="F1"/>
    </sheetView>
  </sheetViews>
  <sheetFormatPr defaultColWidth="8.88671875" defaultRowHeight="13.8"/>
  <cols>
    <col min="1" max="1" width="33.44140625" style="215" customWidth="1"/>
    <col min="2" max="2" width="11.5546875" style="215" bestFit="1" customWidth="1"/>
    <col min="3" max="3" width="15.44140625" style="215" customWidth="1"/>
    <col min="4" max="5" width="11.5546875" style="215" bestFit="1" customWidth="1"/>
    <col min="6" max="8" width="15.44140625" style="215" customWidth="1"/>
    <col min="9" max="16384" width="8.88671875" style="215"/>
  </cols>
  <sheetData>
    <row r="1" spans="1:8" ht="20.399999999999999">
      <c r="A1" s="326" t="str">
        <f>'INVESTMENT PROPERTY'!A1</f>
        <v>ASOKORE MAMPONG MUNICIPAL ASSEMBLY</v>
      </c>
    </row>
    <row r="2" spans="1:8" s="327" customFormat="1" ht="21" thickBot="1">
      <c r="A2" s="326" t="s">
        <v>977</v>
      </c>
    </row>
    <row r="3" spans="1:8" s="322" customFormat="1" ht="15.6" customHeight="1">
      <c r="A3" s="323"/>
      <c r="B3" s="345" t="s">
        <v>979</v>
      </c>
      <c r="C3" s="345" t="s">
        <v>971</v>
      </c>
      <c r="D3" s="345" t="s">
        <v>979</v>
      </c>
      <c r="E3" s="345" t="s">
        <v>744</v>
      </c>
      <c r="F3" s="345" t="s">
        <v>773</v>
      </c>
      <c r="G3" s="345" t="s">
        <v>1005</v>
      </c>
      <c r="H3" s="346" t="s">
        <v>1006</v>
      </c>
    </row>
    <row r="4" spans="1:8" s="322" customFormat="1" ht="15.6" customHeight="1">
      <c r="A4" s="351"/>
      <c r="B4" s="334"/>
      <c r="C4" s="334" t="s">
        <v>789</v>
      </c>
      <c r="D4" s="334"/>
      <c r="E4" s="334"/>
      <c r="F4" s="334" t="s">
        <v>972</v>
      </c>
      <c r="G4" s="334"/>
      <c r="H4" s="335"/>
    </row>
    <row r="5" spans="1:8" s="322" customFormat="1" ht="18.600000000000001" customHeight="1">
      <c r="A5" s="324"/>
      <c r="B5" s="334">
        <v>2022</v>
      </c>
      <c r="C5" s="334"/>
      <c r="D5" s="334">
        <v>2022</v>
      </c>
      <c r="E5" s="334"/>
      <c r="F5" s="334"/>
      <c r="G5" s="334"/>
      <c r="H5" s="335">
        <v>2023</v>
      </c>
    </row>
    <row r="6" spans="1:8" ht="18" thickBot="1">
      <c r="A6" s="332"/>
      <c r="B6" s="222" t="s">
        <v>77</v>
      </c>
      <c r="C6" s="222" t="s">
        <v>77</v>
      </c>
      <c r="D6" s="222" t="s">
        <v>77</v>
      </c>
      <c r="E6" s="222" t="s">
        <v>77</v>
      </c>
      <c r="F6" s="222" t="s">
        <v>77</v>
      </c>
      <c r="G6" s="222" t="s">
        <v>77</v>
      </c>
      <c r="H6" s="223" t="s">
        <v>77</v>
      </c>
    </row>
    <row r="7" spans="1:8">
      <c r="A7" s="352" t="s">
        <v>975</v>
      </c>
      <c r="H7" s="325"/>
    </row>
    <row r="8" spans="1:8">
      <c r="A8" s="353" t="s">
        <v>1039</v>
      </c>
      <c r="D8" s="215">
        <f>B8+C8</f>
        <v>0</v>
      </c>
      <c r="H8" s="325">
        <f>D8+E8-F8+G8</f>
        <v>0</v>
      </c>
    </row>
    <row r="9" spans="1:8">
      <c r="A9" s="353" t="s">
        <v>1040</v>
      </c>
      <c r="D9" s="215">
        <f t="shared" ref="D9:D11" si="0">B9+C9</f>
        <v>0</v>
      </c>
      <c r="H9" s="325">
        <f t="shared" ref="H9:H11" si="1">D9+E9-F9+G9</f>
        <v>0</v>
      </c>
    </row>
    <row r="10" spans="1:8">
      <c r="A10" s="353" t="s">
        <v>1041</v>
      </c>
      <c r="D10" s="215">
        <f t="shared" si="0"/>
        <v>0</v>
      </c>
      <c r="H10" s="325">
        <f t="shared" si="1"/>
        <v>0</v>
      </c>
    </row>
    <row r="11" spans="1:8">
      <c r="A11" s="353" t="s">
        <v>1042</v>
      </c>
      <c r="D11" s="215">
        <f t="shared" si="0"/>
        <v>0</v>
      </c>
      <c r="H11" s="325">
        <f t="shared" si="1"/>
        <v>0</v>
      </c>
    </row>
    <row r="12" spans="1:8">
      <c r="A12" s="393" t="s">
        <v>766</v>
      </c>
      <c r="B12" s="216">
        <f t="shared" ref="B12:C12" si="2">SUM(B8:B11)</f>
        <v>0</v>
      </c>
      <c r="C12" s="216">
        <f t="shared" si="2"/>
        <v>0</v>
      </c>
      <c r="D12" s="216">
        <f>SUM(D8:D11)</f>
        <v>0</v>
      </c>
      <c r="E12" s="216">
        <f t="shared" ref="E12" si="3">SUM(E8:E11)</f>
        <v>0</v>
      </c>
      <c r="F12" s="216">
        <f t="shared" ref="F12:G12" si="4">SUM(F8:F11)</f>
        <v>0</v>
      </c>
      <c r="G12" s="216">
        <f t="shared" si="4"/>
        <v>0</v>
      </c>
      <c r="H12" s="216">
        <f t="shared" ref="H12" si="5">SUM(H8:H11)</f>
        <v>0</v>
      </c>
    </row>
    <row r="13" spans="1:8">
      <c r="A13" s="355"/>
      <c r="H13" s="325"/>
    </row>
    <row r="14" spans="1:8" ht="15">
      <c r="A14" s="356" t="s">
        <v>976</v>
      </c>
      <c r="H14" s="325"/>
    </row>
    <row r="15" spans="1:8" ht="15">
      <c r="A15" s="229" t="s">
        <v>1043</v>
      </c>
      <c r="D15" s="215">
        <f>B15+C15</f>
        <v>0</v>
      </c>
      <c r="H15" s="325">
        <f>D15+E15-F15+G15</f>
        <v>0</v>
      </c>
    </row>
    <row r="16" spans="1:8" ht="15">
      <c r="A16" s="229" t="s">
        <v>1044</v>
      </c>
      <c r="D16" s="215">
        <f t="shared" ref="D16:D18" si="6">B16+C16</f>
        <v>0</v>
      </c>
      <c r="H16" s="325">
        <f t="shared" ref="H16:H18" si="7">D16+E16-F16+G16</f>
        <v>0</v>
      </c>
    </row>
    <row r="17" spans="1:8" ht="15">
      <c r="A17" s="229" t="s">
        <v>1045</v>
      </c>
      <c r="D17" s="215">
        <f t="shared" si="6"/>
        <v>0</v>
      </c>
      <c r="H17" s="325">
        <f t="shared" si="7"/>
        <v>0</v>
      </c>
    </row>
    <row r="18" spans="1:8">
      <c r="A18" s="353" t="s">
        <v>1046</v>
      </c>
      <c r="D18" s="215">
        <f t="shared" si="6"/>
        <v>0</v>
      </c>
      <c r="H18" s="325">
        <f t="shared" si="7"/>
        <v>0</v>
      </c>
    </row>
    <row r="19" spans="1:8">
      <c r="A19" s="393" t="s">
        <v>766</v>
      </c>
      <c r="B19" s="216">
        <f t="shared" ref="B19:C19" si="8">SUM(B15:B18)</f>
        <v>0</v>
      </c>
      <c r="C19" s="216">
        <f t="shared" si="8"/>
        <v>0</v>
      </c>
      <c r="D19" s="216">
        <f>SUM(D15:D18)</f>
        <v>0</v>
      </c>
      <c r="E19" s="216">
        <f t="shared" ref="E19" si="9">SUM(E15:E18)</f>
        <v>0</v>
      </c>
      <c r="F19" s="216">
        <f t="shared" ref="F19:G19" si="10">SUM(F15:F18)</f>
        <v>0</v>
      </c>
      <c r="G19" s="216">
        <f t="shared" si="10"/>
        <v>0</v>
      </c>
      <c r="H19" s="216">
        <f t="shared" ref="H19" si="11">SUM(H15:H18)</f>
        <v>0</v>
      </c>
    </row>
    <row r="20" spans="1:8" ht="14.4" thickBot="1">
      <c r="A20" s="357" t="s">
        <v>819</v>
      </c>
      <c r="B20" s="358">
        <f>B12+B19</f>
        <v>0</v>
      </c>
      <c r="C20" s="358">
        <f t="shared" ref="C20:H20" si="12">C12+C19</f>
        <v>0</v>
      </c>
      <c r="D20" s="358">
        <f t="shared" si="12"/>
        <v>0</v>
      </c>
      <c r="E20" s="358">
        <f t="shared" si="12"/>
        <v>0</v>
      </c>
      <c r="F20" s="358">
        <f t="shared" si="12"/>
        <v>0</v>
      </c>
      <c r="G20" s="358">
        <f t="shared" si="12"/>
        <v>0</v>
      </c>
      <c r="H20" s="358">
        <f t="shared" si="12"/>
        <v>0</v>
      </c>
    </row>
  </sheetData>
  <pageMargins left="0.7" right="0.7" top="0.75" bottom="0.75" header="0.3" footer="0.3"/>
  <pageSetup paperSize="9" firstPageNumber="84" fitToHeight="0" orientation="landscape"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FF0000"/>
    <pageSetUpPr fitToPage="1"/>
  </sheetPr>
  <dimension ref="A1:E73"/>
  <sheetViews>
    <sheetView showGridLines="0" tabSelected="1" view="pageBreakPreview" zoomScaleNormal="110" zoomScaleSheetLayoutView="100" workbookViewId="0">
      <pane ySplit="6" topLeftCell="A29" activePane="bottomLeft" state="frozen"/>
      <selection pane="bottomLeft" activeCell="H29" sqref="H29"/>
    </sheetView>
  </sheetViews>
  <sheetFormatPr defaultColWidth="9.109375" defaultRowHeight="20.100000000000001" customHeight="1"/>
  <cols>
    <col min="1" max="1" width="46.109375" style="4" customWidth="1"/>
    <col min="2" max="2" width="7.109375" style="24" customWidth="1"/>
    <col min="3" max="3" width="18" style="4" bestFit="1" customWidth="1"/>
    <col min="4" max="4" width="18.6640625" style="4" customWidth="1"/>
    <col min="5" max="5" width="11.33203125" style="4" bestFit="1" customWidth="1"/>
    <col min="6" max="16384" width="9.109375" style="4"/>
  </cols>
  <sheetData>
    <row r="1" spans="1:5" s="2" customFormat="1" ht="20.100000000000001" customHeight="1">
      <c r="A1" s="18" t="s">
        <v>1440</v>
      </c>
      <c r="B1" s="18"/>
      <c r="C1" s="18"/>
      <c r="D1" s="18"/>
    </row>
    <row r="2" spans="1:5" s="2" customFormat="1" ht="17.100000000000001" customHeight="1">
      <c r="A2" s="18" t="s">
        <v>1106</v>
      </c>
      <c r="B2" s="18"/>
      <c r="C2" s="18"/>
      <c r="D2" s="18"/>
    </row>
    <row r="3" spans="1:5" s="2" customFormat="1" ht="15.9" customHeight="1" thickBot="1">
      <c r="A3" s="18" t="s">
        <v>1481</v>
      </c>
      <c r="B3" s="18"/>
      <c r="C3" s="18"/>
      <c r="D3" s="18"/>
    </row>
    <row r="4" spans="1:5" s="128" customFormat="1" ht="13.8">
      <c r="A4" s="158"/>
      <c r="B4" s="268" t="s">
        <v>83</v>
      </c>
      <c r="C4" s="269" t="s">
        <v>1107</v>
      </c>
      <c r="D4" s="159" t="s">
        <v>1038</v>
      </c>
    </row>
    <row r="5" spans="1:5" s="128" customFormat="1" ht="13.8">
      <c r="A5" s="160"/>
      <c r="B5" s="473"/>
      <c r="C5" s="270">
        <v>2024</v>
      </c>
      <c r="D5" s="161">
        <v>2023</v>
      </c>
    </row>
    <row r="6" spans="1:5" s="128" customFormat="1" ht="14.4" thickBot="1">
      <c r="A6" s="141"/>
      <c r="B6" s="474"/>
      <c r="C6" s="162" t="s">
        <v>77</v>
      </c>
      <c r="D6" s="163" t="s">
        <v>77</v>
      </c>
    </row>
    <row r="7" spans="1:5" s="600" customFormat="1" ht="15">
      <c r="A7" s="170" t="s">
        <v>0</v>
      </c>
      <c r="B7" s="599"/>
      <c r="D7" s="601"/>
    </row>
    <row r="8" spans="1:5" s="598" customFormat="1" ht="13.8">
      <c r="A8" s="20"/>
      <c r="B8" s="103"/>
      <c r="C8" s="605"/>
      <c r="D8" s="606"/>
    </row>
    <row r="9" spans="1:5" s="598" customFormat="1" ht="13.8">
      <c r="A9" s="147" t="s">
        <v>1</v>
      </c>
      <c r="B9" s="103"/>
      <c r="C9" s="605"/>
      <c r="D9" s="606"/>
    </row>
    <row r="10" spans="1:5" s="596" customFormat="1" ht="13.8">
      <c r="A10" s="597" t="s">
        <v>10</v>
      </c>
      <c r="B10" s="103">
        <f>'NOTES 2'!A6</f>
        <v>2</v>
      </c>
      <c r="C10" s="884">
        <f>'NOTES 2'!E26</f>
        <v>709086.87</v>
      </c>
      <c r="D10" s="778">
        <f>'NOTES 2'!F26</f>
        <v>974691.46</v>
      </c>
    </row>
    <row r="11" spans="1:5" s="596" customFormat="1" ht="13.8">
      <c r="A11" s="597" t="s">
        <v>598</v>
      </c>
      <c r="B11" s="103">
        <f>'NOTES 2'!A28</f>
        <v>3</v>
      </c>
      <c r="C11" s="884">
        <f>'NOTES 2'!E40</f>
        <v>49861.67</v>
      </c>
      <c r="D11" s="1121">
        <v>8496886.1300000008</v>
      </c>
    </row>
    <row r="12" spans="1:5" s="596" customFormat="1" ht="13.8">
      <c r="A12" s="597" t="s">
        <v>11</v>
      </c>
      <c r="B12" s="103">
        <f>'NOTES 2'!A42</f>
        <v>4</v>
      </c>
      <c r="C12" s="805">
        <f>'NOTES 2'!E45</f>
        <v>0</v>
      </c>
      <c r="D12" s="806">
        <f>'NOTES 2'!F45</f>
        <v>0</v>
      </c>
    </row>
    <row r="13" spans="1:5" s="596" customFormat="1" ht="13.8">
      <c r="A13" s="597" t="s">
        <v>22</v>
      </c>
      <c r="B13" s="103">
        <f>'NOTES 3'!A3</f>
        <v>50</v>
      </c>
      <c r="C13" s="971">
        <f>'NOTES 3'!I10</f>
        <v>19947.400000000001</v>
      </c>
      <c r="D13" s="770">
        <v>16385.7</v>
      </c>
      <c r="E13" s="1120">
        <f>D13-C13</f>
        <v>-3561.7000000000007</v>
      </c>
    </row>
    <row r="14" spans="1:5" s="596" customFormat="1" ht="13.8">
      <c r="A14" s="597" t="s">
        <v>606</v>
      </c>
      <c r="B14" s="103">
        <f>'NOTES 2'!A47</f>
        <v>5</v>
      </c>
      <c r="C14" s="805">
        <f>'NOTES 2'!E60</f>
        <v>0</v>
      </c>
      <c r="D14" s="806">
        <f>'NOTES 2'!F60</f>
        <v>0</v>
      </c>
    </row>
    <row r="15" spans="1:5" s="596" customFormat="1" ht="13.8">
      <c r="A15" s="597" t="s">
        <v>996</v>
      </c>
      <c r="B15" s="103">
        <f>'NOTES 3'!A16</f>
        <v>0</v>
      </c>
      <c r="C15" s="805">
        <f>'NOTES 3'!E26+'NOTES 3'!F26</f>
        <v>0</v>
      </c>
      <c r="D15" s="806">
        <f>'NOTES 3'!G26+'NOTES 3'!H26</f>
        <v>0</v>
      </c>
    </row>
    <row r="16" spans="1:5" s="598" customFormat="1" ht="13.8">
      <c r="A16" s="148" t="s">
        <v>12</v>
      </c>
      <c r="B16" s="602"/>
      <c r="C16" s="808">
        <f>SUM(C10:C15)</f>
        <v>778895.94000000006</v>
      </c>
      <c r="D16" s="809">
        <f>SUM(D10:D15)</f>
        <v>9487963.2899999991</v>
      </c>
    </row>
    <row r="17" spans="1:4" s="598" customFormat="1" ht="13.8">
      <c r="A17" s="20"/>
      <c r="B17" s="103"/>
      <c r="C17" s="591"/>
      <c r="D17" s="606"/>
    </row>
    <row r="18" spans="1:4" s="598" customFormat="1" ht="13.8">
      <c r="A18" s="147" t="s">
        <v>2</v>
      </c>
      <c r="B18" s="103"/>
      <c r="C18" s="591"/>
      <c r="D18" s="606"/>
    </row>
    <row r="19" spans="1:4" s="596" customFormat="1" ht="13.8">
      <c r="A19" s="597" t="s">
        <v>608</v>
      </c>
      <c r="B19" s="103">
        <f>'NOTES 2'!A62</f>
        <v>6</v>
      </c>
      <c r="C19" s="805">
        <f>'NOTES 2'!E70</f>
        <v>0</v>
      </c>
      <c r="D19" s="806">
        <f>'NOTES 2'!F70</f>
        <v>0</v>
      </c>
    </row>
    <row r="20" spans="1:4" s="596" customFormat="1" ht="13.8">
      <c r="A20" s="597" t="s">
        <v>616</v>
      </c>
      <c r="B20" s="103">
        <f>'NOTES 2'!A72</f>
        <v>7</v>
      </c>
      <c r="C20" s="805">
        <f>'NOTES 2'!E79</f>
        <v>0</v>
      </c>
      <c r="D20" s="806">
        <f>'NOTES 2'!F79</f>
        <v>0</v>
      </c>
    </row>
    <row r="21" spans="1:4" s="596" customFormat="1" ht="13.8">
      <c r="A21" s="597" t="s">
        <v>609</v>
      </c>
      <c r="B21" s="103">
        <f>'NOTES 2'!A81</f>
        <v>8</v>
      </c>
      <c r="C21" s="805">
        <f>'NOTES 2'!E84</f>
        <v>0</v>
      </c>
      <c r="D21" s="806" t="s">
        <v>1478</v>
      </c>
    </row>
    <row r="22" spans="1:4" s="596" customFormat="1" ht="13.8">
      <c r="A22" s="597" t="s">
        <v>996</v>
      </c>
      <c r="B22" s="103" t="str">
        <f>'NOTES 3'!A28</f>
        <v>51b</v>
      </c>
      <c r="C22" s="805">
        <f>'NOTES 3'!E38+'NOTES 3'!F38</f>
        <v>0</v>
      </c>
      <c r="D22" s="807">
        <f>'NOTES 3'!G38+'NOTES 3'!H38</f>
        <v>0</v>
      </c>
    </row>
    <row r="23" spans="1:4" s="596" customFormat="1" ht="13.8">
      <c r="A23" s="597" t="s">
        <v>640</v>
      </c>
      <c r="B23" s="103">
        <f>'NOTES 3'!A41</f>
        <v>0</v>
      </c>
      <c r="C23" s="805">
        <f>'NOTES 3'!K46</f>
        <v>0</v>
      </c>
      <c r="D23" s="807">
        <f>'NOTES 3'!K48</f>
        <v>0</v>
      </c>
    </row>
    <row r="24" spans="1:4" s="596" customFormat="1" ht="13.8">
      <c r="A24" s="597" t="s">
        <v>106</v>
      </c>
      <c r="B24" s="103">
        <f>'NOTES 3'!A62</f>
        <v>53</v>
      </c>
      <c r="C24" s="1121">
        <f>'SCHEDULE 3-PPE'!R178</f>
        <v>40798441.551214285</v>
      </c>
      <c r="D24" s="770">
        <v>30915842.73</v>
      </c>
    </row>
    <row r="25" spans="1:4" s="596" customFormat="1" ht="13.8">
      <c r="A25" s="597" t="s">
        <v>14</v>
      </c>
      <c r="B25" s="103">
        <f>'NOTES 2'!A86</f>
        <v>9</v>
      </c>
      <c r="C25" s="1121">
        <f>'SCHEDULE 4 -WIP'!G15</f>
        <v>4142766.88</v>
      </c>
      <c r="D25" s="778">
        <f>'NOTES 2'!F93</f>
        <v>1961819.63</v>
      </c>
    </row>
    <row r="26" spans="1:4" s="596" customFormat="1" ht="13.8">
      <c r="A26" s="597" t="s">
        <v>610</v>
      </c>
      <c r="B26" s="103">
        <f>'NOTES 3'!A87</f>
        <v>0</v>
      </c>
      <c r="C26" s="884">
        <f>'NOTES 3'!E97+'NOTES 3'!F97</f>
        <v>0</v>
      </c>
      <c r="D26" s="770">
        <f>'NOTES 3'!E99+'NOTES 3'!F99</f>
        <v>0</v>
      </c>
    </row>
    <row r="27" spans="1:4" s="598" customFormat="1" ht="13.8">
      <c r="A27" s="148" t="s">
        <v>15</v>
      </c>
      <c r="B27" s="602"/>
      <c r="C27" s="808">
        <f>SUM(C19:C26)</f>
        <v>44941208.431214288</v>
      </c>
      <c r="D27" s="809">
        <f>SUM(D19:D26)</f>
        <v>32877662.359999999</v>
      </c>
    </row>
    <row r="28" spans="1:4" s="598" customFormat="1" ht="13.8">
      <c r="A28" s="147"/>
      <c r="B28" s="103"/>
      <c r="C28" s="810"/>
      <c r="D28" s="811"/>
    </row>
    <row r="29" spans="1:4" s="598" customFormat="1" ht="14.4" thickBot="1">
      <c r="A29" s="172" t="s">
        <v>16</v>
      </c>
      <c r="B29" s="603"/>
      <c r="C29" s="812">
        <f>C27+C16</f>
        <v>45720104.371214285</v>
      </c>
      <c r="D29" s="813">
        <f>D27+D16</f>
        <v>42365625.649999999</v>
      </c>
    </row>
    <row r="30" spans="1:4" s="598" customFormat="1" ht="13.8">
      <c r="A30" s="20"/>
      <c r="B30" s="103"/>
      <c r="C30" s="591"/>
      <c r="D30" s="606"/>
    </row>
    <row r="31" spans="1:4" s="596" customFormat="1" ht="15">
      <c r="A31" s="170" t="s">
        <v>3</v>
      </c>
      <c r="B31" s="103"/>
      <c r="C31" s="591"/>
      <c r="D31" s="607"/>
    </row>
    <row r="32" spans="1:4" s="598" customFormat="1" ht="13.8">
      <c r="A32" s="20"/>
      <c r="B32" s="103"/>
      <c r="C32" s="591"/>
      <c r="D32" s="606"/>
    </row>
    <row r="33" spans="1:5" s="598" customFormat="1" ht="13.8">
      <c r="A33" s="147" t="s">
        <v>4</v>
      </c>
      <c r="B33" s="103"/>
      <c r="C33" s="591"/>
      <c r="D33" s="606"/>
    </row>
    <row r="34" spans="1:5" s="596" customFormat="1" ht="13.8">
      <c r="A34" s="597" t="s">
        <v>641</v>
      </c>
      <c r="B34" s="103">
        <f>'NOTES 2'!A96</f>
        <v>10</v>
      </c>
      <c r="C34" s="884">
        <v>11288.78</v>
      </c>
      <c r="D34" s="778">
        <f>'NOTES 2'!F100</f>
        <v>71482.010000000009</v>
      </c>
      <c r="E34" s="1120">
        <f>D34-C34</f>
        <v>60193.23000000001</v>
      </c>
    </row>
    <row r="35" spans="1:5" s="596" customFormat="1" ht="13.8">
      <c r="A35" s="597" t="s">
        <v>643</v>
      </c>
      <c r="B35" s="103">
        <f>'NOTES 2'!A102</f>
        <v>11</v>
      </c>
      <c r="C35" s="884">
        <f>'NOTES 2'!E109+'NOTES 2'!E118</f>
        <v>0</v>
      </c>
      <c r="D35" s="778">
        <f>'NOTES 2'!F109+'NOTES 2'!F118</f>
        <v>0</v>
      </c>
    </row>
    <row r="36" spans="1:5" s="596" customFormat="1" ht="13.8">
      <c r="A36" s="597" t="s">
        <v>105</v>
      </c>
      <c r="B36" s="103" t="str">
        <f>'NOTES 2'!A121</f>
        <v>12a</v>
      </c>
      <c r="C36" s="884">
        <f>'SCHD 18 TRUST MONIES'!B11</f>
        <v>19059.900000000023</v>
      </c>
      <c r="D36" s="778">
        <f>'NOTES 2'!F124</f>
        <v>220980.13</v>
      </c>
    </row>
    <row r="37" spans="1:5" s="596" customFormat="1" ht="13.8">
      <c r="A37" s="597" t="s">
        <v>607</v>
      </c>
      <c r="B37" s="103" t="str">
        <f>'NOTES 2'!A132</f>
        <v>13a</v>
      </c>
      <c r="C37" s="805">
        <f>'NOTES 2'!E137</f>
        <v>0</v>
      </c>
      <c r="D37" s="806">
        <f>'NOTES 2'!F137</f>
        <v>0</v>
      </c>
    </row>
    <row r="38" spans="1:5" s="596" customFormat="1" ht="13.8">
      <c r="A38" s="597" t="s">
        <v>1001</v>
      </c>
      <c r="B38" s="103" t="str">
        <f>'NOTES 2'!A147</f>
        <v>14a</v>
      </c>
      <c r="C38" s="805">
        <f>'NOTES 2'!E151</f>
        <v>0</v>
      </c>
      <c r="D38" s="806">
        <f>'NOTES 2'!F151</f>
        <v>0</v>
      </c>
    </row>
    <row r="39" spans="1:5" s="596" customFormat="1" ht="13.8">
      <c r="A39" s="597" t="s">
        <v>653</v>
      </c>
      <c r="B39" s="103" t="str">
        <f>'NOTES 2'!A160</f>
        <v>15a</v>
      </c>
      <c r="C39" s="805">
        <f>'NOTES 2'!E164</f>
        <v>0</v>
      </c>
      <c r="D39" s="806">
        <f>'NOTES 2'!F164</f>
        <v>0</v>
      </c>
    </row>
    <row r="40" spans="1:5" s="596" customFormat="1" ht="13.8">
      <c r="A40" s="597" t="s">
        <v>28</v>
      </c>
      <c r="B40" s="103" t="str">
        <f>'NOTES 2'!A172</f>
        <v>16a</v>
      </c>
      <c r="C40" s="814">
        <f>'NOTES 2'!E175</f>
        <v>0</v>
      </c>
      <c r="D40" s="806">
        <f>'NOTES 2'!F175</f>
        <v>0</v>
      </c>
    </row>
    <row r="41" spans="1:5" s="596" customFormat="1" ht="13.8">
      <c r="A41" s="597" t="s">
        <v>1049</v>
      </c>
      <c r="B41" s="103" t="str">
        <f>'NOTES 2'!A184</f>
        <v>17a</v>
      </c>
      <c r="C41" s="814">
        <f>'NOTES 2'!E188</f>
        <v>0</v>
      </c>
      <c r="D41" s="806">
        <f>'NOTES 2'!F188</f>
        <v>0</v>
      </c>
    </row>
    <row r="42" spans="1:5" s="598" customFormat="1" ht="13.8">
      <c r="A42" s="148" t="s">
        <v>17</v>
      </c>
      <c r="B42" s="602"/>
      <c r="C42" s="808">
        <f>SUM(C34:C41)</f>
        <v>30348.680000000022</v>
      </c>
      <c r="D42" s="815">
        <f>SUM(D34:D41)</f>
        <v>292462.14</v>
      </c>
    </row>
    <row r="43" spans="1:5" s="596" customFormat="1" ht="13.8">
      <c r="A43" s="33"/>
      <c r="B43" s="103"/>
      <c r="C43" s="810"/>
      <c r="D43" s="796"/>
    </row>
    <row r="44" spans="1:5" s="598" customFormat="1" ht="13.8">
      <c r="A44" s="147" t="s">
        <v>5</v>
      </c>
      <c r="B44" s="103"/>
      <c r="C44" s="591"/>
      <c r="D44" s="606"/>
    </row>
    <row r="45" spans="1:5" s="596" customFormat="1" ht="13.8">
      <c r="A45" s="597" t="s">
        <v>105</v>
      </c>
      <c r="B45" s="103" t="str">
        <f>'NOTES 2'!A126</f>
        <v>12b</v>
      </c>
      <c r="C45" s="805">
        <v>0</v>
      </c>
      <c r="D45" s="806">
        <f>'NOTES 2'!F129</f>
        <v>0</v>
      </c>
    </row>
    <row r="46" spans="1:5" s="596" customFormat="1" ht="13.8">
      <c r="A46" s="597" t="s">
        <v>607</v>
      </c>
      <c r="B46" s="103" t="str">
        <f>'NOTES 2'!A139</f>
        <v>13b</v>
      </c>
      <c r="C46" s="805">
        <f>'NOTES 2'!E144</f>
        <v>0</v>
      </c>
      <c r="D46" s="806">
        <f>'NOTES 2'!F144</f>
        <v>0</v>
      </c>
    </row>
    <row r="47" spans="1:5" s="596" customFormat="1" ht="13.8">
      <c r="A47" s="597" t="s">
        <v>1001</v>
      </c>
      <c r="B47" s="103" t="str">
        <f>'NOTES 2'!A153</f>
        <v>14b</v>
      </c>
      <c r="C47" s="805">
        <f>'NOTES 2'!E157</f>
        <v>0</v>
      </c>
      <c r="D47" s="806">
        <f>'NOTES 2'!F157</f>
        <v>0</v>
      </c>
    </row>
    <row r="48" spans="1:5" s="596" customFormat="1" ht="13.8">
      <c r="A48" s="597" t="s">
        <v>654</v>
      </c>
      <c r="B48" s="103" t="str">
        <f>'NOTES 2'!A166</f>
        <v>15b</v>
      </c>
      <c r="C48" s="805">
        <f>'NOTES 2'!E169</f>
        <v>0</v>
      </c>
      <c r="D48" s="806">
        <f>'NOTES 2'!F169</f>
        <v>0</v>
      </c>
    </row>
    <row r="49" spans="1:4" s="596" customFormat="1" ht="13.8">
      <c r="A49" s="597" t="s">
        <v>28</v>
      </c>
      <c r="B49" s="103" t="str">
        <f>'NOTES 2'!A178</f>
        <v>16b</v>
      </c>
      <c r="C49" s="805">
        <f>'NOTES 2'!E181</f>
        <v>0</v>
      </c>
      <c r="D49" s="806">
        <f>'NOTES 2'!F181</f>
        <v>0</v>
      </c>
    </row>
    <row r="50" spans="1:4" s="596" customFormat="1" ht="13.8">
      <c r="A50" s="597" t="s">
        <v>1049</v>
      </c>
      <c r="B50" s="103" t="str">
        <f>'NOTES 2'!A190</f>
        <v>17b</v>
      </c>
      <c r="C50" s="805">
        <f>'NOTES 2'!E194</f>
        <v>0</v>
      </c>
      <c r="D50" s="806">
        <f>'NOTES 2'!F194</f>
        <v>0</v>
      </c>
    </row>
    <row r="51" spans="1:4" s="598" customFormat="1" ht="13.8">
      <c r="A51" s="148" t="s">
        <v>18</v>
      </c>
      <c r="B51" s="602"/>
      <c r="C51" s="808">
        <f>SUM(C45:C50)</f>
        <v>0</v>
      </c>
      <c r="D51" s="815">
        <f>SUM(D45:D50)</f>
        <v>0</v>
      </c>
    </row>
    <row r="52" spans="1:4" s="596" customFormat="1" ht="13.8">
      <c r="A52" s="33"/>
      <c r="B52" s="103"/>
      <c r="C52" s="608"/>
      <c r="D52" s="609"/>
    </row>
    <row r="53" spans="1:4" s="598" customFormat="1" ht="15.6" thickBot="1">
      <c r="A53" s="149" t="s">
        <v>19</v>
      </c>
      <c r="B53" s="603"/>
      <c r="C53" s="812">
        <f>C51+C42</f>
        <v>30348.680000000022</v>
      </c>
      <c r="D53" s="813">
        <f>D51+D42</f>
        <v>292462.14</v>
      </c>
    </row>
    <row r="54" spans="1:4" s="596" customFormat="1" ht="13.8">
      <c r="A54" s="33"/>
      <c r="B54" s="103"/>
      <c r="C54" s="810"/>
      <c r="D54" s="796"/>
    </row>
    <row r="55" spans="1:4" s="598" customFormat="1" ht="13.8">
      <c r="A55" s="173" t="s">
        <v>660</v>
      </c>
      <c r="B55" s="103"/>
      <c r="C55" s="810">
        <f>C29-C53</f>
        <v>45689755.691214286</v>
      </c>
      <c r="D55" s="816">
        <f>D29-D53</f>
        <v>42073163.509999998</v>
      </c>
    </row>
    <row r="56" spans="1:4" s="596" customFormat="1" ht="13.8">
      <c r="A56" s="33"/>
      <c r="B56" s="103"/>
      <c r="C56" s="810"/>
      <c r="D56" s="796"/>
    </row>
    <row r="57" spans="1:4" s="598" customFormat="1" ht="15">
      <c r="A57" s="150" t="s">
        <v>581</v>
      </c>
      <c r="B57" s="103"/>
      <c r="C57" s="810"/>
      <c r="D57" s="811"/>
    </row>
    <row r="58" spans="1:4" s="596" customFormat="1" ht="15">
      <c r="A58" s="604" t="s">
        <v>1013</v>
      </c>
      <c r="B58" s="103"/>
      <c r="C58" s="805">
        <v>0</v>
      </c>
      <c r="D58" s="806">
        <f>SCE!C32</f>
        <v>0</v>
      </c>
    </row>
    <row r="59" spans="1:4" s="596" customFormat="1" ht="15">
      <c r="A59" s="604" t="s">
        <v>1012</v>
      </c>
      <c r="B59" s="103"/>
      <c r="C59" s="971">
        <f>SCE!B33</f>
        <v>0</v>
      </c>
      <c r="D59" s="970">
        <v>35837979.420000002</v>
      </c>
    </row>
    <row r="60" spans="1:4" s="596" customFormat="1" ht="15">
      <c r="A60" s="604" t="s">
        <v>1014</v>
      </c>
      <c r="B60" s="103"/>
      <c r="C60" s="805">
        <f>SCE!B34</f>
        <v>0</v>
      </c>
      <c r="D60" s="806">
        <v>0</v>
      </c>
    </row>
    <row r="61" spans="1:4" s="596" customFormat="1" ht="15">
      <c r="A61" s="604" t="s">
        <v>1011</v>
      </c>
      <c r="B61" s="103"/>
      <c r="C61" s="805">
        <f>SCE!B35</f>
        <v>0</v>
      </c>
      <c r="D61" s="806">
        <f>SCE!C35</f>
        <v>0</v>
      </c>
    </row>
    <row r="62" spans="1:4" s="596" customFormat="1" ht="15">
      <c r="A62" s="604" t="s">
        <v>1379</v>
      </c>
      <c r="B62" s="103"/>
      <c r="C62" s="810">
        <f>SCE!B36</f>
        <v>45689755.689999998</v>
      </c>
      <c r="D62" s="816">
        <v>6235184.0899999999</v>
      </c>
    </row>
    <row r="63" spans="1:4" s="600" customFormat="1" ht="15.6" thickBot="1">
      <c r="A63" s="21" t="s">
        <v>591</v>
      </c>
      <c r="B63" s="23"/>
      <c r="C63" s="817">
        <f>C59+C62</f>
        <v>45689755.689999998</v>
      </c>
      <c r="D63" s="818">
        <f>SUM(D58:D62)</f>
        <v>42073163.510000005</v>
      </c>
    </row>
    <row r="64" spans="1:4" ht="13.8">
      <c r="A64" s="9"/>
      <c r="C64" s="12">
        <f>C55-C63</f>
        <v>1.2142881751060486E-3</v>
      </c>
    </row>
    <row r="65" spans="1:3" ht="13.8">
      <c r="C65" s="12"/>
    </row>
    <row r="66" spans="1:3" ht="13.8">
      <c r="C66" s="12"/>
    </row>
    <row r="67" spans="1:3" ht="13.8">
      <c r="C67" s="12"/>
    </row>
    <row r="68" spans="1:3" ht="20.100000000000001" customHeight="1">
      <c r="A68" s="25"/>
      <c r="C68" s="12"/>
    </row>
    <row r="69" spans="1:3" ht="20.100000000000001" customHeight="1">
      <c r="C69" s="12"/>
    </row>
    <row r="73" spans="1:3" ht="20.100000000000001" hidden="1" customHeight="1">
      <c r="A73" s="6">
        <v>-153271154465.9567</v>
      </c>
      <c r="B73" s="11"/>
    </row>
  </sheetData>
  <pageMargins left="1.0900000000000001" right="0.37" top="0.64" bottom="0.71" header="0.37" footer="0.38"/>
  <pageSetup paperSize="9" scale="96" fitToHeight="0" orientation="portrait" useFirstPageNumber="1" r:id="rId1"/>
  <headerFooter>
    <oddFooter>&amp;C&amp;"+,Regular"&amp;12&amp;P</oddFooter>
  </headerFooter>
  <rowBreaks count="1" manualBreakCount="1">
    <brk id="51" max="3" man="1"/>
  </rowBreaks>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6">
    <tabColor rgb="FFFF0000"/>
    <pageSetUpPr fitToPage="1"/>
  </sheetPr>
  <dimension ref="A1:G16"/>
  <sheetViews>
    <sheetView showGridLines="0" workbookViewId="0">
      <selection activeCell="A19" sqref="A19"/>
    </sheetView>
  </sheetViews>
  <sheetFormatPr defaultColWidth="8.88671875" defaultRowHeight="13.8"/>
  <cols>
    <col min="1" max="1" width="51.44140625" style="104" bestFit="1" customWidth="1"/>
    <col min="2" max="2" width="12.88671875" style="104" bestFit="1" customWidth="1"/>
    <col min="3" max="3" width="12.5546875" style="104" customWidth="1"/>
    <col min="4" max="4" width="9.88671875" style="104" bestFit="1" customWidth="1"/>
    <col min="5" max="5" width="11.88671875" style="104" bestFit="1" customWidth="1"/>
    <col min="6" max="6" width="11.109375" style="104" bestFit="1" customWidth="1"/>
    <col min="7" max="7" width="12.88671875" style="104" bestFit="1" customWidth="1"/>
    <col min="8" max="16384" width="8.88671875" style="104"/>
  </cols>
  <sheetData>
    <row r="1" spans="1:7" ht="20.399999999999999">
      <c r="A1" s="292" t="str">
        <f>'BIOLOGICAL ASSETS'!A1</f>
        <v>ASOKORE MAMPONG MUNICIPAL ASSEMBLY</v>
      </c>
    </row>
    <row r="2" spans="1:7" ht="21" thickBot="1">
      <c r="A2" s="292" t="s">
        <v>978</v>
      </c>
      <c r="B2" s="288"/>
      <c r="C2" s="288"/>
      <c r="D2" s="288"/>
      <c r="E2" s="288"/>
      <c r="F2" s="288"/>
    </row>
    <row r="3" spans="1:7" s="308" customFormat="1" ht="15.6" customHeight="1">
      <c r="A3" s="298"/>
      <c r="B3" s="307" t="s">
        <v>1238</v>
      </c>
      <c r="C3" s="1335" t="s">
        <v>789</v>
      </c>
      <c r="D3" s="1335" t="s">
        <v>817</v>
      </c>
      <c r="E3" s="1335" t="s">
        <v>772</v>
      </c>
      <c r="F3" s="1335" t="s">
        <v>1236</v>
      </c>
      <c r="G3" s="307" t="s">
        <v>1239</v>
      </c>
    </row>
    <row r="4" spans="1:7" s="308" customFormat="1" ht="17.399999999999999">
      <c r="A4" s="296"/>
      <c r="B4" s="309" t="s">
        <v>985</v>
      </c>
      <c r="C4" s="1336"/>
      <c r="D4" s="1336" t="s">
        <v>818</v>
      </c>
      <c r="E4" s="1336"/>
      <c r="F4" s="1336"/>
      <c r="G4" s="309" t="s">
        <v>985</v>
      </c>
    </row>
    <row r="5" spans="1:7" s="308" customFormat="1" ht="17.399999999999999">
      <c r="A5" s="296"/>
      <c r="B5" s="310" t="s">
        <v>1430</v>
      </c>
      <c r="C5" s="1336"/>
      <c r="D5" s="1336"/>
      <c r="E5" s="1336"/>
      <c r="F5" s="1336"/>
      <c r="G5" s="310" t="s">
        <v>1430</v>
      </c>
    </row>
    <row r="6" spans="1:7" s="308" customFormat="1" ht="14.4" thickBot="1">
      <c r="A6" s="297"/>
      <c r="B6" s="311" t="s">
        <v>77</v>
      </c>
      <c r="C6" s="311" t="s">
        <v>77</v>
      </c>
      <c r="D6" s="311" t="s">
        <v>77</v>
      </c>
      <c r="E6" s="311" t="s">
        <v>77</v>
      </c>
      <c r="F6" s="311" t="s">
        <v>77</v>
      </c>
      <c r="G6" s="311" t="s">
        <v>77</v>
      </c>
    </row>
    <row r="7" spans="1:7" s="308" customFormat="1">
      <c r="A7" s="394" t="s">
        <v>1015</v>
      </c>
      <c r="B7" s="395"/>
      <c r="C7" s="395"/>
      <c r="D7" s="395"/>
      <c r="E7" s="395"/>
      <c r="F7" s="395"/>
      <c r="G7" s="396"/>
    </row>
    <row r="8" spans="1:7">
      <c r="A8" s="302" t="s">
        <v>984</v>
      </c>
      <c r="D8" s="395">
        <f t="shared" ref="D8:D14" si="0">B8+C8</f>
        <v>0</v>
      </c>
      <c r="E8" s="395"/>
      <c r="F8" s="395"/>
      <c r="G8" s="396">
        <f t="shared" ref="G8:G14" si="1" xml:space="preserve"> D8+E8-F8</f>
        <v>0</v>
      </c>
    </row>
    <row r="9" spans="1:7">
      <c r="A9" s="312"/>
      <c r="D9" s="395">
        <f t="shared" si="0"/>
        <v>0</v>
      </c>
      <c r="E9" s="395"/>
      <c r="F9" s="395"/>
      <c r="G9" s="396">
        <f t="shared" si="1"/>
        <v>0</v>
      </c>
    </row>
    <row r="10" spans="1:7">
      <c r="A10" s="312" t="s">
        <v>1428</v>
      </c>
      <c r="B10" s="395">
        <f t="shared" ref="B10:C10" si="2">SUM(B8:B9)</f>
        <v>0</v>
      </c>
      <c r="C10" s="395">
        <f t="shared" si="2"/>
        <v>0</v>
      </c>
      <c r="D10" s="395">
        <f>SUM(D8:D9)</f>
        <v>0</v>
      </c>
      <c r="E10" s="395">
        <f t="shared" ref="E10:F10" si="3">SUM(E8:E9)</f>
        <v>0</v>
      </c>
      <c r="F10" s="395">
        <f t="shared" si="3"/>
        <v>0</v>
      </c>
      <c r="G10" s="396">
        <f>SUM(G8:G9)</f>
        <v>0</v>
      </c>
    </row>
    <row r="11" spans="1:7">
      <c r="A11" s="312"/>
      <c r="D11" s="395"/>
      <c r="E11" s="395"/>
      <c r="F11" s="395"/>
      <c r="G11" s="396"/>
    </row>
    <row r="12" spans="1:7">
      <c r="A12" s="549" t="s">
        <v>1237</v>
      </c>
      <c r="D12" s="395"/>
      <c r="E12" s="395"/>
      <c r="F12" s="395"/>
      <c r="G12" s="396"/>
    </row>
    <row r="13" spans="1:7">
      <c r="A13" s="300"/>
      <c r="D13" s="395">
        <f t="shared" si="0"/>
        <v>0</v>
      </c>
      <c r="E13" s="395"/>
      <c r="F13" s="395"/>
      <c r="G13" s="396">
        <f t="shared" si="1"/>
        <v>0</v>
      </c>
    </row>
    <row r="14" spans="1:7">
      <c r="A14" s="302"/>
      <c r="D14" s="395">
        <f t="shared" si="0"/>
        <v>0</v>
      </c>
      <c r="E14" s="395"/>
      <c r="F14" s="395"/>
      <c r="G14" s="396">
        <f t="shared" si="1"/>
        <v>0</v>
      </c>
    </row>
    <row r="15" spans="1:7">
      <c r="A15" s="299" t="s">
        <v>1503</v>
      </c>
      <c r="B15" s="395">
        <f t="shared" ref="B15:C15" si="4">SUM(B13:B14)</f>
        <v>0</v>
      </c>
      <c r="C15" s="395">
        <f t="shared" si="4"/>
        <v>0</v>
      </c>
      <c r="D15" s="395">
        <f>SUM(D13:D14)</f>
        <v>0</v>
      </c>
      <c r="E15" s="395">
        <f t="shared" ref="E15" si="5">SUM(E13:E14)</f>
        <v>0</v>
      </c>
      <c r="F15" s="395">
        <f t="shared" ref="F15" si="6">SUM(F13:F14)</f>
        <v>0</v>
      </c>
      <c r="G15" s="396">
        <f>SUM(G13:G14)</f>
        <v>0</v>
      </c>
    </row>
    <row r="16" spans="1:7" ht="14.4" thickBot="1">
      <c r="A16" s="303" t="s">
        <v>764</v>
      </c>
      <c r="B16" s="304">
        <f>B10+B15</f>
        <v>0</v>
      </c>
      <c r="C16" s="304">
        <f t="shared" ref="C16:G16" si="7">C10+C15</f>
        <v>0</v>
      </c>
      <c r="D16" s="304">
        <f t="shared" si="7"/>
        <v>0</v>
      </c>
      <c r="E16" s="304">
        <f t="shared" si="7"/>
        <v>0</v>
      </c>
      <c r="F16" s="304">
        <f t="shared" si="7"/>
        <v>0</v>
      </c>
      <c r="G16" s="304">
        <f t="shared" si="7"/>
        <v>0</v>
      </c>
    </row>
  </sheetData>
  <mergeCells count="4">
    <mergeCell ref="C3:C5"/>
    <mergeCell ref="D3:D5"/>
    <mergeCell ref="E3:E5"/>
    <mergeCell ref="F3:F5"/>
  </mergeCells>
  <pageMargins left="0.7" right="0.7" top="0.75" bottom="0.75" header="0.3" footer="0.3"/>
  <pageSetup paperSize="9" firstPageNumber="85" fitToHeight="0" orientation="landscape" useFirstPageNumber="1" r:id="rId1"/>
  <headerFoot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7">
    <tabColor rgb="FFFF0000"/>
    <pageSetUpPr fitToPage="1"/>
  </sheetPr>
  <dimension ref="A1:F22"/>
  <sheetViews>
    <sheetView showGridLines="0" topLeftCell="A3" workbookViewId="0">
      <selection activeCell="E19" sqref="E19"/>
    </sheetView>
  </sheetViews>
  <sheetFormatPr defaultRowHeight="14.4"/>
  <cols>
    <col min="1" max="1" width="51.44140625" bestFit="1" customWidth="1"/>
    <col min="2" max="2" width="12.88671875" customWidth="1"/>
    <col min="3" max="3" width="14.44140625" customWidth="1"/>
    <col min="4" max="6" width="12.88671875" customWidth="1"/>
  </cols>
  <sheetData>
    <row r="1" spans="1:6" ht="20.399999999999999">
      <c r="A1" s="292" t="str">
        <f>INVESTMENT!A1</f>
        <v>ASOKORE MAMPONG MUNICIPAL ASSEMBLY</v>
      </c>
    </row>
    <row r="2" spans="1:6" ht="21" thickBot="1">
      <c r="A2" s="292" t="s">
        <v>1232</v>
      </c>
      <c r="B2" s="288"/>
      <c r="C2" s="288"/>
      <c r="D2" s="288"/>
      <c r="E2" s="288"/>
      <c r="F2" s="289"/>
    </row>
    <row r="3" spans="1:6" ht="30">
      <c r="A3" s="339"/>
      <c r="B3" s="340" t="s">
        <v>1438</v>
      </c>
      <c r="C3" s="340" t="s">
        <v>789</v>
      </c>
      <c r="D3" s="340" t="s">
        <v>744</v>
      </c>
      <c r="E3" s="341" t="s">
        <v>980</v>
      </c>
      <c r="F3" s="342" t="s">
        <v>1439</v>
      </c>
    </row>
    <row r="4" spans="1:6" ht="15.6" thickBot="1">
      <c r="A4" s="290"/>
      <c r="B4" s="291" t="s">
        <v>77</v>
      </c>
      <c r="C4" s="291"/>
      <c r="D4" s="291"/>
      <c r="E4" s="291" t="s">
        <v>77</v>
      </c>
      <c r="F4" s="293" t="s">
        <v>77</v>
      </c>
    </row>
    <row r="5" spans="1:6" ht="15.6">
      <c r="A5" s="399" t="s">
        <v>981</v>
      </c>
      <c r="B5" s="104"/>
      <c r="C5" s="104"/>
      <c r="D5" s="104"/>
      <c r="E5" s="104"/>
      <c r="F5" s="183"/>
    </row>
    <row r="6" spans="1:6" ht="15.6">
      <c r="A6" s="204" t="s">
        <v>1016</v>
      </c>
      <c r="B6" s="104"/>
      <c r="C6" s="104"/>
      <c r="D6" s="104"/>
      <c r="E6" s="104"/>
      <c r="F6" s="183">
        <f>B6+C6+D6-E6</f>
        <v>0</v>
      </c>
    </row>
    <row r="7" spans="1:6" ht="15.6">
      <c r="A7" s="204" t="s">
        <v>1017</v>
      </c>
      <c r="B7" s="104"/>
      <c r="C7" s="104"/>
      <c r="D7" s="104"/>
      <c r="E7" s="104"/>
      <c r="F7" s="183">
        <f t="shared" ref="F7:F8" si="0">B7+C7+D7-E7</f>
        <v>0</v>
      </c>
    </row>
    <row r="8" spans="1:6" ht="15.6">
      <c r="A8" s="204" t="s">
        <v>1018</v>
      </c>
      <c r="B8" s="104"/>
      <c r="C8" s="104"/>
      <c r="D8" s="104"/>
      <c r="E8" s="104"/>
      <c r="F8" s="183">
        <f t="shared" si="0"/>
        <v>0</v>
      </c>
    </row>
    <row r="9" spans="1:6" s="398" customFormat="1" ht="15.6">
      <c r="A9" s="392" t="s">
        <v>766</v>
      </c>
      <c r="B9" s="397">
        <f>SUM(B6:B8)</f>
        <v>0</v>
      </c>
      <c r="C9" s="397">
        <f t="shared" ref="C9:F9" si="1">SUM(C6:C8)</f>
        <v>0</v>
      </c>
      <c r="D9" s="397">
        <f t="shared" si="1"/>
        <v>0</v>
      </c>
      <c r="E9" s="397">
        <f t="shared" si="1"/>
        <v>0</v>
      </c>
      <c r="F9" s="397">
        <f t="shared" si="1"/>
        <v>0</v>
      </c>
    </row>
    <row r="10" spans="1:6" ht="15.6">
      <c r="A10" s="204"/>
      <c r="B10" s="104"/>
      <c r="C10" s="104"/>
      <c r="D10" s="104"/>
      <c r="E10" s="104"/>
      <c r="F10" s="183"/>
    </row>
    <row r="11" spans="1:6" ht="15.6">
      <c r="A11" s="399" t="s">
        <v>982</v>
      </c>
      <c r="B11" s="104"/>
      <c r="C11" s="104"/>
      <c r="D11" s="104"/>
      <c r="E11" s="104"/>
      <c r="F11" s="183"/>
    </row>
    <row r="12" spans="1:6" ht="15.6">
      <c r="A12" s="204" t="s">
        <v>1016</v>
      </c>
      <c r="B12" s="104"/>
      <c r="C12" s="104"/>
      <c r="D12" s="104"/>
      <c r="E12" s="104"/>
      <c r="F12" s="183">
        <f>B12+C12+D12-E12</f>
        <v>0</v>
      </c>
    </row>
    <row r="13" spans="1:6" ht="15.6">
      <c r="A13" s="204" t="s">
        <v>1017</v>
      </c>
      <c r="B13" s="104"/>
      <c r="C13" s="104"/>
      <c r="D13" s="104"/>
      <c r="E13" s="104"/>
      <c r="F13" s="183">
        <f t="shared" ref="F13:F14" si="2">B13+C13+D13-E13</f>
        <v>0</v>
      </c>
    </row>
    <row r="14" spans="1:6" ht="15.6">
      <c r="A14" s="204" t="s">
        <v>1018</v>
      </c>
      <c r="B14" s="104"/>
      <c r="C14" s="104"/>
      <c r="D14" s="104"/>
      <c r="E14" s="104"/>
      <c r="F14" s="183">
        <f t="shared" si="2"/>
        <v>0</v>
      </c>
    </row>
    <row r="15" spans="1:6" s="398" customFormat="1" ht="15.6">
      <c r="A15" s="392" t="s">
        <v>766</v>
      </c>
      <c r="B15" s="397">
        <f>SUM(B12:B14)</f>
        <v>0</v>
      </c>
      <c r="C15" s="397">
        <f t="shared" ref="C15" si="3">SUM(C12:C14)</f>
        <v>0</v>
      </c>
      <c r="D15" s="397">
        <f t="shared" ref="D15" si="4">SUM(D12:D14)</f>
        <v>0</v>
      </c>
      <c r="E15" s="397">
        <f t="shared" ref="E15" si="5">SUM(E12:E14)</f>
        <v>0</v>
      </c>
      <c r="F15" s="397">
        <f t="shared" ref="F15" si="6">SUM(F12:F14)</f>
        <v>0</v>
      </c>
    </row>
    <row r="16" spans="1:6" ht="15.6">
      <c r="A16" s="204"/>
      <c r="B16" s="104"/>
      <c r="C16" s="104"/>
      <c r="D16" s="104"/>
      <c r="E16" s="104"/>
      <c r="F16" s="183"/>
    </row>
    <row r="17" spans="1:6" ht="15.6">
      <c r="A17" s="399" t="s">
        <v>983</v>
      </c>
      <c r="B17" s="104"/>
      <c r="C17" s="104"/>
      <c r="D17" s="104"/>
      <c r="E17" s="104"/>
      <c r="F17" s="183"/>
    </row>
    <row r="18" spans="1:6" ht="15.6">
      <c r="A18" s="204" t="s">
        <v>1016</v>
      </c>
      <c r="B18" s="104"/>
      <c r="C18" s="104"/>
      <c r="D18" s="104"/>
      <c r="E18" s="104"/>
      <c r="F18" s="183">
        <f>B18+C18+D18-E18</f>
        <v>0</v>
      </c>
    </row>
    <row r="19" spans="1:6" ht="15.6">
      <c r="A19" s="204" t="s">
        <v>1017</v>
      </c>
      <c r="B19" s="104"/>
      <c r="C19" s="104"/>
      <c r="D19" s="104"/>
      <c r="E19" s="104"/>
      <c r="F19" s="183">
        <f t="shared" ref="F19:F20" si="7">B19+C19+D19-E19</f>
        <v>0</v>
      </c>
    </row>
    <row r="20" spans="1:6" ht="15.6">
      <c r="A20" s="204" t="s">
        <v>1018</v>
      </c>
      <c r="B20" s="104"/>
      <c r="C20" s="104"/>
      <c r="D20" s="104"/>
      <c r="E20" s="104"/>
      <c r="F20" s="183">
        <f t="shared" si="7"/>
        <v>0</v>
      </c>
    </row>
    <row r="21" spans="1:6" s="398" customFormat="1" ht="15.6">
      <c r="A21" s="392" t="s">
        <v>766</v>
      </c>
      <c r="B21" s="397">
        <f>SUM(B18:B20)</f>
        <v>0</v>
      </c>
      <c r="C21" s="397">
        <f t="shared" ref="C21" si="8">SUM(C18:C20)</f>
        <v>0</v>
      </c>
      <c r="D21" s="397">
        <f t="shared" ref="D21" si="9">SUM(D18:D20)</f>
        <v>0</v>
      </c>
      <c r="E21" s="397">
        <f t="shared" ref="E21" si="10">SUM(E18:E20)</f>
        <v>0</v>
      </c>
      <c r="F21" s="397">
        <f t="shared" ref="F21" si="11">SUM(F18:F20)</f>
        <v>0</v>
      </c>
    </row>
    <row r="22" spans="1:6" ht="18" thickBot="1">
      <c r="A22" s="287" t="s">
        <v>764</v>
      </c>
      <c r="B22" s="294">
        <f>B21+B15+B9</f>
        <v>0</v>
      </c>
      <c r="C22" s="294">
        <f t="shared" ref="C22:F22" si="12">C21+C15+C9</f>
        <v>0</v>
      </c>
      <c r="D22" s="294">
        <f t="shared" si="12"/>
        <v>0</v>
      </c>
      <c r="E22" s="294">
        <f t="shared" si="12"/>
        <v>0</v>
      </c>
      <c r="F22" s="294">
        <f t="shared" si="12"/>
        <v>0</v>
      </c>
    </row>
  </sheetData>
  <pageMargins left="0.7" right="0.7" top="0.75" bottom="0.75" header="0.3" footer="0.3"/>
  <pageSetup paperSize="9" firstPageNumber="86" fitToHeight="0" orientation="landscape" useFirstPageNumber="1" r:id="rId1"/>
  <headerFoot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8">
    <tabColor rgb="FFFF0000"/>
    <pageSetUpPr fitToPage="1"/>
  </sheetPr>
  <dimension ref="A1:E17"/>
  <sheetViews>
    <sheetView showGridLines="0" workbookViewId="0">
      <selection activeCell="E22" sqref="E22"/>
    </sheetView>
  </sheetViews>
  <sheetFormatPr defaultColWidth="8.88671875" defaultRowHeight="13.8"/>
  <cols>
    <col min="1" max="1" width="49.5546875" style="104" customWidth="1"/>
    <col min="2" max="5" width="16.5546875" style="104" customWidth="1"/>
    <col min="6" max="16384" width="8.88671875" style="104"/>
  </cols>
  <sheetData>
    <row r="1" spans="1:5">
      <c r="A1" s="42" t="str">
        <f>'SERVICE CONCESSION'!A1</f>
        <v>ASOKORE MAMPONG MUNICIPAL ASSEMBLY</v>
      </c>
    </row>
    <row r="2" spans="1:5" ht="14.4" thickBot="1">
      <c r="A2" s="42" t="s">
        <v>988</v>
      </c>
      <c r="B2" s="42"/>
      <c r="C2" s="42"/>
      <c r="D2" s="42"/>
      <c r="E2" s="42"/>
    </row>
    <row r="3" spans="1:5" s="107" customFormat="1">
      <c r="A3" s="314"/>
      <c r="B3" s="269">
        <v>2023</v>
      </c>
      <c r="C3" s="269">
        <v>2023</v>
      </c>
      <c r="D3" s="269">
        <v>2023</v>
      </c>
      <c r="E3" s="315">
        <v>2023</v>
      </c>
    </row>
    <row r="4" spans="1:5" s="107" customFormat="1">
      <c r="A4" s="316"/>
      <c r="B4" s="270" t="s">
        <v>986</v>
      </c>
      <c r="C4" s="270" t="s">
        <v>744</v>
      </c>
      <c r="D4" s="270" t="s">
        <v>980</v>
      </c>
      <c r="E4" s="174" t="s">
        <v>987</v>
      </c>
    </row>
    <row r="5" spans="1:5" s="107" customFormat="1" ht="14.4" thickBot="1">
      <c r="A5" s="317"/>
      <c r="B5" s="271" t="s">
        <v>77</v>
      </c>
      <c r="C5" s="271" t="s">
        <v>77</v>
      </c>
      <c r="D5" s="271" t="s">
        <v>77</v>
      </c>
      <c r="E5" s="318" t="s">
        <v>77</v>
      </c>
    </row>
    <row r="6" spans="1:5">
      <c r="A6" s="313" t="s">
        <v>13</v>
      </c>
      <c r="E6" s="183">
        <f>B6+C6-D6</f>
        <v>0</v>
      </c>
    </row>
    <row r="7" spans="1:5">
      <c r="A7" s="313" t="s">
        <v>761</v>
      </c>
      <c r="E7" s="183">
        <f t="shared" ref="E7:E16" si="0">B7+C7-D7</f>
        <v>0</v>
      </c>
    </row>
    <row r="8" spans="1:5">
      <c r="A8" s="313" t="s">
        <v>619</v>
      </c>
      <c r="E8" s="183">
        <f t="shared" si="0"/>
        <v>0</v>
      </c>
    </row>
    <row r="9" spans="1:5">
      <c r="A9" s="313" t="s">
        <v>620</v>
      </c>
      <c r="E9" s="183">
        <f t="shared" si="0"/>
        <v>0</v>
      </c>
    </row>
    <row r="10" spans="1:5">
      <c r="A10" s="313" t="s">
        <v>762</v>
      </c>
      <c r="E10" s="183">
        <f t="shared" si="0"/>
        <v>0</v>
      </c>
    </row>
    <row r="11" spans="1:5">
      <c r="A11" s="313" t="s">
        <v>621</v>
      </c>
      <c r="E11" s="183">
        <f t="shared" si="0"/>
        <v>0</v>
      </c>
    </row>
    <row r="12" spans="1:5">
      <c r="A12" s="313" t="s">
        <v>622</v>
      </c>
      <c r="E12" s="183">
        <f t="shared" si="0"/>
        <v>0</v>
      </c>
    </row>
    <row r="13" spans="1:5">
      <c r="A13" s="313" t="s">
        <v>623</v>
      </c>
      <c r="E13" s="183">
        <f t="shared" si="0"/>
        <v>0</v>
      </c>
    </row>
    <row r="14" spans="1:5">
      <c r="A14" s="313" t="s">
        <v>624</v>
      </c>
      <c r="E14" s="183">
        <f t="shared" si="0"/>
        <v>0</v>
      </c>
    </row>
    <row r="15" spans="1:5">
      <c r="A15" s="313" t="s">
        <v>31</v>
      </c>
      <c r="E15" s="183">
        <f t="shared" si="0"/>
        <v>0</v>
      </c>
    </row>
    <row r="16" spans="1:5">
      <c r="A16" s="313" t="s">
        <v>30</v>
      </c>
      <c r="E16" s="183">
        <f t="shared" si="0"/>
        <v>0</v>
      </c>
    </row>
    <row r="17" spans="1:5" ht="14.4" thickBot="1">
      <c r="A17" s="303" t="s">
        <v>764</v>
      </c>
      <c r="B17" s="294">
        <f>SUM(B6:B16)</f>
        <v>0</v>
      </c>
      <c r="C17" s="294">
        <f t="shared" ref="C17:D17" si="1">SUM(C6:C16)</f>
        <v>0</v>
      </c>
      <c r="D17" s="294">
        <f t="shared" si="1"/>
        <v>0</v>
      </c>
      <c r="E17" s="295">
        <f>SUM(E6:E16)</f>
        <v>0</v>
      </c>
    </row>
  </sheetData>
  <pageMargins left="0.7" right="0.7" top="0.75" bottom="0.75" header="0.3" footer="0.3"/>
  <pageSetup paperSize="9" firstPageNumber="87" fitToHeight="0" orientation="landscape" useFirstPageNumber="1" r:id="rId1"/>
  <headerFoot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0000"/>
    <pageSetUpPr fitToPage="1"/>
  </sheetPr>
  <dimension ref="A1:D7"/>
  <sheetViews>
    <sheetView showGridLines="0" workbookViewId="0">
      <selection activeCell="B7" sqref="B7"/>
    </sheetView>
  </sheetViews>
  <sheetFormatPr defaultColWidth="8.88671875" defaultRowHeight="13.8"/>
  <cols>
    <col min="1" max="1" width="35.109375" style="104" customWidth="1"/>
    <col min="2" max="4" width="14.5546875" style="104" customWidth="1"/>
    <col min="5" max="16384" width="8.88671875" style="104"/>
  </cols>
  <sheetData>
    <row r="1" spans="1:4" ht="20.399999999999999">
      <c r="A1" s="292" t="str">
        <f>'SCHD 2- INVENTORY'!A1</f>
        <v>ASOKORE MAMPONG MUNICIPAL ASSEMBLY</v>
      </c>
    </row>
    <row r="2" spans="1:4" ht="20.399999999999999" customHeight="1" thickBot="1">
      <c r="A2" s="292" t="s">
        <v>1055</v>
      </c>
    </row>
    <row r="3" spans="1:4" ht="20.399999999999999" customHeight="1">
      <c r="A3" s="430"/>
      <c r="B3" s="431" t="s">
        <v>999</v>
      </c>
      <c r="C3" s="431" t="s">
        <v>763</v>
      </c>
      <c r="D3" s="432" t="s">
        <v>1000</v>
      </c>
    </row>
    <row r="4" spans="1:4" ht="20.399999999999999" customHeight="1" thickBot="1">
      <c r="A4" s="434"/>
      <c r="B4" s="435" t="s">
        <v>77</v>
      </c>
      <c r="C4" s="435" t="s">
        <v>77</v>
      </c>
      <c r="D4" s="436" t="s">
        <v>77</v>
      </c>
    </row>
    <row r="5" spans="1:4" s="1" customFormat="1" ht="32.4" customHeight="1">
      <c r="A5" s="438" t="s">
        <v>599</v>
      </c>
      <c r="D5" s="437">
        <f>B5+C5</f>
        <v>0</v>
      </c>
    </row>
    <row r="6" spans="1:4" s="1" customFormat="1" ht="32.4" customHeight="1">
      <c r="A6" s="438" t="s">
        <v>1056</v>
      </c>
      <c r="D6" s="437">
        <f>B6+C6</f>
        <v>0</v>
      </c>
    </row>
    <row r="7" spans="1:4" s="441" customFormat="1" ht="32.4" customHeight="1" thickBot="1">
      <c r="A7" s="439" t="s">
        <v>764</v>
      </c>
      <c r="B7" s="440">
        <f>SUM(B5:B6)</f>
        <v>0</v>
      </c>
      <c r="C7" s="440">
        <f t="shared" ref="C7" si="0">SUM(C5:C6)</f>
        <v>0</v>
      </c>
      <c r="D7" s="440">
        <f>SUM(D5:D6)</f>
        <v>0</v>
      </c>
    </row>
  </sheetData>
  <pageMargins left="1.17" right="0.7" top="0.75" bottom="0.75" header="0.3" footer="0.3"/>
  <pageSetup paperSize="9" firstPageNumber="89" fitToHeight="0" orientation="portrait" useFirstPageNumber="1" r:id="rId1"/>
  <headerFoot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0000"/>
    <pageSetUpPr fitToPage="1"/>
  </sheetPr>
  <dimension ref="A1:G11"/>
  <sheetViews>
    <sheetView showGridLines="0" workbookViewId="0">
      <selection activeCell="E12" sqref="E12"/>
    </sheetView>
  </sheetViews>
  <sheetFormatPr defaultColWidth="8.88671875" defaultRowHeight="13.8"/>
  <cols>
    <col min="1" max="1" width="30.109375" style="104" bestFit="1" customWidth="1"/>
    <col min="2" max="2" width="16.5546875" style="104" bestFit="1" customWidth="1"/>
    <col min="3" max="3" width="15.109375" style="104" bestFit="1" customWidth="1"/>
    <col min="4" max="5" width="8.88671875" style="104"/>
    <col min="6" max="6" width="14.5546875" style="104" bestFit="1" customWidth="1"/>
    <col min="7" max="16384" width="8.88671875" style="104"/>
  </cols>
  <sheetData>
    <row r="1" spans="1:7" ht="20.399999999999999">
      <c r="A1" s="292" t="str">
        <f>PREPAYMENT!A1</f>
        <v>ASOKORE MAMPONG MUNICIPAL ASSEMBLY</v>
      </c>
    </row>
    <row r="2" spans="1:7" ht="20.399999999999999">
      <c r="A2" s="292" t="s">
        <v>736</v>
      </c>
    </row>
    <row r="3" spans="1:7" ht="21" thickBot="1">
      <c r="A3" s="292" t="s">
        <v>1586</v>
      </c>
    </row>
    <row r="4" spans="1:7" ht="15">
      <c r="A4" s="430"/>
      <c r="B4" s="431" t="s">
        <v>1073</v>
      </c>
      <c r="C4" s="432" t="s">
        <v>1072</v>
      </c>
      <c r="F4" s="100"/>
      <c r="G4" s="100"/>
    </row>
    <row r="5" spans="1:7" ht="15.6" thickBot="1">
      <c r="A5" s="434"/>
      <c r="B5" s="435" t="s">
        <v>77</v>
      </c>
      <c r="C5" s="436" t="s">
        <v>77</v>
      </c>
    </row>
    <row r="6" spans="1:7" ht="18" customHeight="1">
      <c r="A6" s="313" t="s">
        <v>999</v>
      </c>
      <c r="B6" s="920">
        <v>220980.13</v>
      </c>
      <c r="C6" s="183"/>
    </row>
    <row r="7" spans="1:7" ht="18" customHeight="1">
      <c r="A7" s="313" t="s">
        <v>763</v>
      </c>
      <c r="B7" s="920">
        <v>0</v>
      </c>
      <c r="C7" s="183"/>
    </row>
    <row r="8" spans="1:7" ht="18" customHeight="1">
      <c r="A8" s="313" t="s">
        <v>1071</v>
      </c>
      <c r="B8" s="920">
        <f>' SCHEDULE 5-GRANT SCHEDULE'!E16</f>
        <v>656044.41</v>
      </c>
      <c r="C8" s="183"/>
    </row>
    <row r="9" spans="1:7" ht="18" customHeight="1">
      <c r="A9" s="410"/>
      <c r="B9" s="821">
        <f>SUM(B6:B8)</f>
        <v>877024.54</v>
      </c>
      <c r="C9" s="111">
        <f>SUM(C6:C8)</f>
        <v>0</v>
      </c>
    </row>
    <row r="10" spans="1:7" ht="18" customHeight="1">
      <c r="A10" s="191" t="s">
        <v>1245</v>
      </c>
      <c r="B10" s="920">
        <f>'SCHEDULE 7 -EXP BY FUND SOURCE'!F13</f>
        <v>857964.64</v>
      </c>
      <c r="C10" s="183"/>
    </row>
    <row r="11" spans="1:7" ht="18" customHeight="1" thickBot="1">
      <c r="A11" s="535" t="s">
        <v>1000</v>
      </c>
      <c r="B11" s="1089">
        <f>B9-B10</f>
        <v>19059.900000000023</v>
      </c>
      <c r="C11" s="295">
        <f>C9-C10</f>
        <v>0</v>
      </c>
    </row>
  </sheetData>
  <pageMargins left="1.36" right="0.7" top="0.75" bottom="0.75" header="0.3" footer="0.3"/>
  <pageSetup paperSize="9" firstPageNumber="90" fitToHeight="0" orientation="portrait" useFirstPageNumber="1" r:id="rId1"/>
  <headerFoot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0000"/>
    <pageSetUpPr fitToPage="1"/>
  </sheetPr>
  <dimension ref="A1:E10"/>
  <sheetViews>
    <sheetView showGridLines="0" zoomScale="120" zoomScaleNormal="120" workbookViewId="0"/>
  </sheetViews>
  <sheetFormatPr defaultRowHeight="14.4"/>
  <cols>
    <col min="1" max="1" width="30.109375" bestFit="1" customWidth="1"/>
    <col min="2" max="2" width="16.5546875" bestFit="1" customWidth="1"/>
    <col min="3" max="3" width="15.109375" bestFit="1" customWidth="1"/>
    <col min="4" max="4" width="16.5546875" bestFit="1" customWidth="1"/>
    <col min="5" max="5" width="15.109375" bestFit="1" customWidth="1"/>
  </cols>
  <sheetData>
    <row r="1" spans="1:5" ht="20.399999999999999">
      <c r="A1" s="292" t="str">
        <f>'SCHD 18 TRUST MONIES'!A1</f>
        <v>ASOKORE MAMPONG MUNICIPAL ASSEMBLY</v>
      </c>
    </row>
    <row r="2" spans="1:5" ht="21" thickBot="1">
      <c r="A2" s="292" t="s">
        <v>1074</v>
      </c>
      <c r="B2" s="104"/>
      <c r="C2" s="104"/>
      <c r="D2" s="104"/>
      <c r="E2" s="104"/>
    </row>
    <row r="3" spans="1:5" ht="15.6">
      <c r="A3" s="430"/>
      <c r="B3" s="458" t="s">
        <v>1075</v>
      </c>
      <c r="C3" s="458" t="s">
        <v>1076</v>
      </c>
      <c r="D3" s="459" t="s">
        <v>1077</v>
      </c>
      <c r="E3" s="432" t="s">
        <v>1078</v>
      </c>
    </row>
    <row r="4" spans="1:5" ht="16.2" thickBot="1">
      <c r="A4" s="434"/>
      <c r="B4" s="435" t="s">
        <v>77</v>
      </c>
      <c r="C4" s="435" t="s">
        <v>77</v>
      </c>
      <c r="D4" s="435" t="s">
        <v>77</v>
      </c>
      <c r="E4" s="436" t="s">
        <v>77</v>
      </c>
    </row>
    <row r="5" spans="1:5">
      <c r="A5" s="313" t="s">
        <v>999</v>
      </c>
      <c r="B5" s="104"/>
      <c r="C5" s="104"/>
      <c r="D5" s="104"/>
      <c r="E5" s="183"/>
    </row>
    <row r="6" spans="1:5">
      <c r="A6" s="313" t="s">
        <v>763</v>
      </c>
      <c r="B6" s="104"/>
      <c r="C6" s="104"/>
      <c r="D6" s="104"/>
      <c r="E6" s="183"/>
    </row>
    <row r="7" spans="1:5">
      <c r="A7" s="313" t="s">
        <v>1071</v>
      </c>
      <c r="B7" s="104"/>
      <c r="C7" s="104"/>
      <c r="D7" s="104"/>
      <c r="E7" s="183"/>
    </row>
    <row r="8" spans="1:5">
      <c r="A8" s="410"/>
      <c r="B8" s="111">
        <f>SUM(B5:B7)</f>
        <v>0</v>
      </c>
      <c r="C8" s="111">
        <f t="shared" ref="C8:E8" si="0">SUM(C5:C7)</f>
        <v>0</v>
      </c>
      <c r="D8" s="111">
        <f t="shared" si="0"/>
        <v>0</v>
      </c>
      <c r="E8" s="111">
        <f t="shared" si="0"/>
        <v>0</v>
      </c>
    </row>
    <row r="9" spans="1:5">
      <c r="A9" s="191" t="s">
        <v>792</v>
      </c>
      <c r="B9" s="104"/>
      <c r="C9" s="104"/>
      <c r="D9" s="104"/>
      <c r="E9" s="183"/>
    </row>
    <row r="10" spans="1:5" ht="15" thickBot="1">
      <c r="A10" s="412" t="s">
        <v>1000</v>
      </c>
      <c r="B10" s="108">
        <f>B8-B9</f>
        <v>0</v>
      </c>
      <c r="C10" s="108">
        <f t="shared" ref="C10:E10" si="1">C8-C9</f>
        <v>0</v>
      </c>
      <c r="D10" s="108">
        <f t="shared" si="1"/>
        <v>0</v>
      </c>
      <c r="E10" s="108">
        <f t="shared" si="1"/>
        <v>0</v>
      </c>
    </row>
  </sheetData>
  <pageMargins left="0.7" right="0.7" top="0.75" bottom="0.75" header="0.3" footer="0.3"/>
  <pageSetup paperSize="9" firstPageNumber="91" fitToHeight="0" orientation="landscape" useFirstPageNumber="1" r:id="rId1"/>
  <headerFoot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0000"/>
    <pageSetUpPr fitToPage="1"/>
  </sheetPr>
  <dimension ref="A1:B41"/>
  <sheetViews>
    <sheetView showGridLines="0" workbookViewId="0"/>
  </sheetViews>
  <sheetFormatPr defaultColWidth="8.88671875" defaultRowHeight="13.8"/>
  <cols>
    <col min="1" max="1" width="62.88671875" style="104" bestFit="1" customWidth="1"/>
    <col min="2" max="2" width="9.88671875" style="104" bestFit="1" customWidth="1"/>
    <col min="3" max="16384" width="8.88671875" style="104"/>
  </cols>
  <sheetData>
    <row r="1" spans="1:2" ht="20.399999999999999">
      <c r="A1" s="292" t="str">
        <f>DERIVATIVES!A1</f>
        <v>ASOKORE MAMPONG MUNICIPAL ASSEMBLY</v>
      </c>
    </row>
    <row r="2" spans="1:2" ht="21" thickBot="1">
      <c r="A2" s="292" t="s">
        <v>1089</v>
      </c>
    </row>
    <row r="3" spans="1:2" ht="15">
      <c r="A3" s="430"/>
      <c r="B3" s="432" t="s">
        <v>121</v>
      </c>
    </row>
    <row r="4" spans="1:2" ht="15.6" thickBot="1">
      <c r="A4" s="434"/>
      <c r="B4" s="436" t="s">
        <v>77</v>
      </c>
    </row>
    <row r="5" spans="1:2" ht="15">
      <c r="A5" s="472" t="s">
        <v>1091</v>
      </c>
      <c r="B5" s="462"/>
    </row>
    <row r="6" spans="1:2" ht="15">
      <c r="A6" s="463" t="s">
        <v>999</v>
      </c>
      <c r="B6" s="464"/>
    </row>
    <row r="7" spans="1:2" ht="15">
      <c r="A7" s="463" t="s">
        <v>765</v>
      </c>
      <c r="B7" s="464"/>
    </row>
    <row r="8" spans="1:2" ht="15">
      <c r="A8" s="465" t="s">
        <v>1071</v>
      </c>
      <c r="B8" s="466"/>
    </row>
    <row r="9" spans="1:2" ht="15">
      <c r="A9" s="463"/>
      <c r="B9" s="464">
        <f>SUM(B6:B8)</f>
        <v>0</v>
      </c>
    </row>
    <row r="10" spans="1:2" ht="15">
      <c r="A10" s="463" t="s">
        <v>1092</v>
      </c>
      <c r="B10" s="464"/>
    </row>
    <row r="11" spans="1:2" ht="15.6" thickBot="1">
      <c r="A11" s="467" t="s">
        <v>1000</v>
      </c>
      <c r="B11" s="468">
        <f>B9-B10</f>
        <v>0</v>
      </c>
    </row>
    <row r="12" spans="1:2" ht="15">
      <c r="A12" s="461"/>
      <c r="B12" s="462"/>
    </row>
    <row r="13" spans="1:2" ht="15">
      <c r="A13" s="472" t="s">
        <v>1090</v>
      </c>
      <c r="B13" s="462"/>
    </row>
    <row r="14" spans="1:2" ht="17.100000000000001" customHeight="1">
      <c r="A14" s="406" t="s">
        <v>1079</v>
      </c>
      <c r="B14" s="305"/>
    </row>
    <row r="15" spans="1:2" ht="17.100000000000001" customHeight="1">
      <c r="A15" s="313" t="s">
        <v>1084</v>
      </c>
      <c r="B15" s="305"/>
    </row>
    <row r="16" spans="1:2" ht="17.100000000000001" customHeight="1">
      <c r="A16" s="313" t="s">
        <v>1080</v>
      </c>
      <c r="B16" s="305"/>
    </row>
    <row r="17" spans="1:2" ht="17.100000000000001" customHeight="1">
      <c r="A17" s="313" t="s">
        <v>1081</v>
      </c>
      <c r="B17" s="305"/>
    </row>
    <row r="18" spans="1:2" ht="17.100000000000001" customHeight="1">
      <c r="A18" s="313" t="s">
        <v>1082</v>
      </c>
      <c r="B18" s="305"/>
    </row>
    <row r="19" spans="1:2" ht="17.100000000000001" customHeight="1">
      <c r="A19" s="410"/>
      <c r="B19" s="306">
        <f>SUM(B15:B18)</f>
        <v>0</v>
      </c>
    </row>
    <row r="20" spans="1:2" ht="17.100000000000001" customHeight="1">
      <c r="A20" s="313" t="s">
        <v>1083</v>
      </c>
      <c r="B20" s="305"/>
    </row>
    <row r="21" spans="1:2" ht="17.100000000000001" customHeight="1" thickBot="1">
      <c r="A21" s="460" t="s">
        <v>1084</v>
      </c>
      <c r="B21" s="295">
        <f>B19-B20</f>
        <v>0</v>
      </c>
    </row>
    <row r="22" spans="1:2" ht="17.100000000000001" customHeight="1">
      <c r="A22" s="191"/>
      <c r="B22" s="305"/>
    </row>
    <row r="23" spans="1:2" ht="17.100000000000001" customHeight="1">
      <c r="A23" s="406" t="s">
        <v>1085</v>
      </c>
      <c r="B23" s="305"/>
    </row>
    <row r="24" spans="1:2" ht="17.100000000000001" customHeight="1">
      <c r="A24" s="313" t="s">
        <v>1086</v>
      </c>
      <c r="B24" s="305"/>
    </row>
    <row r="25" spans="1:2" ht="17.100000000000001" customHeight="1">
      <c r="A25" s="313" t="s">
        <v>1080</v>
      </c>
      <c r="B25" s="305"/>
    </row>
    <row r="26" spans="1:2" ht="17.100000000000001" customHeight="1">
      <c r="A26" s="313" t="s">
        <v>1087</v>
      </c>
      <c r="B26" s="305"/>
    </row>
    <row r="27" spans="1:2" ht="17.100000000000001" customHeight="1">
      <c r="A27" s="313" t="s">
        <v>1082</v>
      </c>
      <c r="B27" s="305"/>
    </row>
    <row r="28" spans="1:2" ht="17.100000000000001" customHeight="1">
      <c r="A28" s="410"/>
      <c r="B28" s="306">
        <f>SUM(B24:B27)</f>
        <v>0</v>
      </c>
    </row>
    <row r="29" spans="1:2" ht="17.100000000000001" customHeight="1">
      <c r="A29" s="313" t="s">
        <v>1088</v>
      </c>
      <c r="B29" s="305"/>
    </row>
    <row r="30" spans="1:2" ht="17.100000000000001" customHeight="1" thickBot="1">
      <c r="A30" s="460" t="s">
        <v>1086</v>
      </c>
      <c r="B30" s="295">
        <f>B28-B29</f>
        <v>0</v>
      </c>
    </row>
    <row r="31" spans="1:2">
      <c r="A31" s="191"/>
      <c r="B31" s="305"/>
    </row>
    <row r="32" spans="1:2">
      <c r="A32" s="191"/>
      <c r="B32" s="305"/>
    </row>
    <row r="33" spans="1:2">
      <c r="A33" s="406" t="s">
        <v>1093</v>
      </c>
      <c r="B33" s="305"/>
    </row>
    <row r="34" spans="1:2" ht="15">
      <c r="A34" s="463" t="s">
        <v>999</v>
      </c>
      <c r="B34" s="464"/>
    </row>
    <row r="35" spans="1:2" ht="15">
      <c r="A35" s="463" t="s">
        <v>765</v>
      </c>
      <c r="B35" s="464"/>
    </row>
    <row r="36" spans="1:2" ht="15">
      <c r="A36" s="465" t="s">
        <v>1071</v>
      </c>
      <c r="B36" s="466"/>
    </row>
    <row r="37" spans="1:2" ht="15">
      <c r="A37" s="463"/>
      <c r="B37" s="306">
        <f>SUM(B33:B36)</f>
        <v>0</v>
      </c>
    </row>
    <row r="38" spans="1:2" ht="15">
      <c r="A38" s="463" t="s">
        <v>1092</v>
      </c>
      <c r="B38" s="305"/>
    </row>
    <row r="39" spans="1:2" ht="15.6" thickBot="1">
      <c r="A39" s="467" t="s">
        <v>1000</v>
      </c>
      <c r="B39" s="295">
        <f>B37-B38</f>
        <v>0</v>
      </c>
    </row>
    <row r="40" spans="1:2">
      <c r="A40" s="191"/>
      <c r="B40" s="305"/>
    </row>
    <row r="41" spans="1:2" ht="14.4" thickBot="1">
      <c r="A41" s="469" t="s">
        <v>1094</v>
      </c>
      <c r="B41" s="719">
        <f>B39+B30+B21+B11</f>
        <v>0</v>
      </c>
    </row>
  </sheetData>
  <pageMargins left="1.24" right="0.7" top="0.75" bottom="0.75" header="0.3" footer="0.3"/>
  <pageSetup paperSize="9" firstPageNumber="92" fitToHeight="0" orientation="portrait" useFirstPageNumber="1" horizontalDpi="4294967295" verticalDpi="4294967295" r:id="rId1"/>
  <headerFooter>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4"/>
  <dimension ref="A1:M321"/>
  <sheetViews>
    <sheetView showGridLines="0" view="pageBreakPreview" topLeftCell="A245" zoomScale="90" zoomScaleNormal="90" zoomScaleSheetLayoutView="90" workbookViewId="0">
      <selection activeCell="A317" sqref="A317:L318"/>
    </sheetView>
  </sheetViews>
  <sheetFormatPr defaultColWidth="9.109375" defaultRowHeight="13.2"/>
  <cols>
    <col min="1" max="1" width="3.44140625" style="60" bestFit="1" customWidth="1"/>
    <col min="2" max="2" width="4.88671875" style="60" customWidth="1"/>
    <col min="3" max="3" width="6.88671875" style="60" customWidth="1"/>
    <col min="4" max="4" width="24.109375" style="60" customWidth="1"/>
    <col min="5" max="5" width="30.88671875" style="60" customWidth="1"/>
    <col min="6" max="6" width="8.109375" style="60" customWidth="1"/>
    <col min="7" max="7" width="12" style="60" customWidth="1"/>
    <col min="8" max="8" width="14.109375" style="60" customWidth="1"/>
    <col min="9" max="9" width="9" style="60" customWidth="1"/>
    <col min="10" max="11" width="2" style="60" customWidth="1"/>
    <col min="12" max="12" width="6.88671875" style="60" customWidth="1"/>
    <col min="13" max="13" width="2" style="60" customWidth="1"/>
    <col min="14" max="16384" width="9.109375" style="60"/>
  </cols>
  <sheetData>
    <row r="1" spans="1:13" ht="36" customHeight="1">
      <c r="A1" s="91" t="s">
        <v>590</v>
      </c>
      <c r="B1" s="59"/>
      <c r="C1" s="59"/>
      <c r="D1" s="59"/>
      <c r="E1" s="59"/>
      <c r="F1" s="59"/>
      <c r="G1" s="59"/>
      <c r="H1" s="59"/>
      <c r="I1" s="59"/>
      <c r="J1" s="59"/>
      <c r="K1" s="59"/>
      <c r="L1" s="59"/>
      <c r="M1" s="59"/>
    </row>
    <row r="2" spans="1:13" ht="177" customHeight="1">
      <c r="A2" s="1343" t="s">
        <v>522</v>
      </c>
      <c r="B2" s="1344"/>
      <c r="C2" s="1344"/>
      <c r="D2" s="1344"/>
      <c r="E2" s="1344"/>
      <c r="F2" s="1344"/>
      <c r="G2" s="1344"/>
      <c r="H2" s="1344"/>
      <c r="I2" s="1344"/>
      <c r="J2" s="1344"/>
      <c r="K2" s="1344"/>
      <c r="L2" s="1344"/>
      <c r="M2" s="1344"/>
    </row>
    <row r="3" spans="1:13" ht="177.75" customHeight="1">
      <c r="A3" s="1344" t="s">
        <v>523</v>
      </c>
      <c r="B3" s="1344"/>
      <c r="C3" s="1344"/>
      <c r="D3" s="1344"/>
      <c r="E3" s="1344"/>
      <c r="F3" s="1344"/>
      <c r="G3" s="1344"/>
      <c r="H3" s="1344"/>
      <c r="I3" s="1344"/>
      <c r="J3" s="1344"/>
      <c r="K3" s="1344"/>
      <c r="L3" s="1344"/>
      <c r="M3" s="1344"/>
    </row>
    <row r="4" spans="1:13" ht="397.5" customHeight="1">
      <c r="A4" s="1343" t="s">
        <v>524</v>
      </c>
      <c r="B4" s="1344"/>
      <c r="C4" s="1344"/>
      <c r="D4" s="1344"/>
      <c r="E4" s="1344"/>
      <c r="F4" s="1344"/>
      <c r="G4" s="1344"/>
      <c r="H4" s="1344"/>
      <c r="I4" s="1344"/>
      <c r="J4" s="1344"/>
      <c r="K4" s="1344"/>
      <c r="L4" s="1344"/>
      <c r="M4" s="1344"/>
    </row>
    <row r="5" spans="1:13" ht="341.25" customHeight="1">
      <c r="A5" s="1343" t="s">
        <v>525</v>
      </c>
      <c r="B5" s="1344"/>
      <c r="C5" s="1344"/>
      <c r="D5" s="1344"/>
      <c r="E5" s="1344"/>
      <c r="F5" s="1344"/>
      <c r="G5" s="1344"/>
      <c r="H5" s="1344"/>
      <c r="I5" s="1344"/>
      <c r="J5" s="1344"/>
      <c r="K5" s="1344"/>
      <c r="L5" s="1344"/>
      <c r="M5" s="1344"/>
    </row>
    <row r="6" spans="1:13" ht="45.6" customHeight="1" thickBot="1">
      <c r="A6" s="62"/>
      <c r="B6" s="62"/>
      <c r="C6" s="62"/>
      <c r="D6" s="62"/>
      <c r="E6" s="62"/>
      <c r="F6" s="62"/>
      <c r="G6" s="62"/>
      <c r="H6" s="62"/>
      <c r="I6" s="62"/>
      <c r="J6" s="62"/>
      <c r="K6" s="62"/>
      <c r="L6" s="62"/>
      <c r="M6" s="62"/>
    </row>
    <row r="7" spans="1:13" s="64" customFormat="1" ht="37.5" customHeight="1">
      <c r="A7" s="63" t="s">
        <v>295</v>
      </c>
      <c r="B7" s="1345" t="s">
        <v>526</v>
      </c>
      <c r="C7" s="1346"/>
      <c r="D7" s="1347" t="s">
        <v>296</v>
      </c>
      <c r="E7" s="1348"/>
      <c r="F7" s="1348"/>
      <c r="G7" s="1349"/>
      <c r="H7" s="1347" t="s">
        <v>297</v>
      </c>
      <c r="I7" s="1348"/>
      <c r="J7" s="1348"/>
      <c r="K7" s="1350"/>
    </row>
    <row r="8" spans="1:13" s="64" customFormat="1" ht="16.5" customHeight="1">
      <c r="A8" s="65">
        <v>1</v>
      </c>
      <c r="B8" s="1337" t="s">
        <v>298</v>
      </c>
      <c r="C8" s="1338"/>
      <c r="D8" s="1337" t="s">
        <v>299</v>
      </c>
      <c r="E8" s="1339"/>
      <c r="F8" s="1339"/>
      <c r="G8" s="1338"/>
      <c r="H8" s="1340" t="s">
        <v>300</v>
      </c>
      <c r="I8" s="1341"/>
      <c r="J8" s="1341"/>
      <c r="K8" s="1342"/>
    </row>
    <row r="9" spans="1:13" s="64" customFormat="1" ht="16.5" customHeight="1">
      <c r="A9" s="65">
        <v>2</v>
      </c>
      <c r="B9" s="1337" t="s">
        <v>301</v>
      </c>
      <c r="C9" s="1338"/>
      <c r="D9" s="1337" t="s">
        <v>302</v>
      </c>
      <c r="E9" s="1339"/>
      <c r="F9" s="1339"/>
      <c r="G9" s="1338"/>
      <c r="H9" s="1340" t="s">
        <v>300</v>
      </c>
      <c r="I9" s="1341"/>
      <c r="J9" s="1341"/>
      <c r="K9" s="1342"/>
    </row>
    <row r="10" spans="1:13" s="64" customFormat="1" ht="34.5" customHeight="1">
      <c r="A10" s="65">
        <v>3</v>
      </c>
      <c r="B10" s="1337" t="s">
        <v>303</v>
      </c>
      <c r="C10" s="1338"/>
      <c r="D10" s="1337" t="s">
        <v>304</v>
      </c>
      <c r="E10" s="1339"/>
      <c r="F10" s="1339"/>
      <c r="G10" s="1338"/>
      <c r="H10" s="1354" t="s">
        <v>300</v>
      </c>
      <c r="I10" s="1355"/>
      <c r="J10" s="1355"/>
      <c r="K10" s="1356"/>
    </row>
    <row r="11" spans="1:13" s="64" customFormat="1" ht="16.5" customHeight="1">
      <c r="A11" s="65">
        <v>4</v>
      </c>
      <c r="B11" s="1337" t="s">
        <v>305</v>
      </c>
      <c r="C11" s="1338"/>
      <c r="D11" s="1337" t="s">
        <v>306</v>
      </c>
      <c r="E11" s="1339"/>
      <c r="F11" s="1339"/>
      <c r="G11" s="1338"/>
      <c r="H11" s="1340" t="s">
        <v>300</v>
      </c>
      <c r="I11" s="1341"/>
      <c r="J11" s="1341"/>
      <c r="K11" s="1342"/>
    </row>
    <row r="12" spans="1:13" s="64" customFormat="1" ht="16.5" customHeight="1">
      <c r="A12" s="65">
        <v>5</v>
      </c>
      <c r="B12" s="1337" t="s">
        <v>307</v>
      </c>
      <c r="C12" s="1338"/>
      <c r="D12" s="1337" t="s">
        <v>308</v>
      </c>
      <c r="E12" s="1339"/>
      <c r="F12" s="1339"/>
      <c r="G12" s="1338"/>
      <c r="H12" s="1340" t="s">
        <v>300</v>
      </c>
      <c r="I12" s="1341"/>
      <c r="J12" s="1341"/>
      <c r="K12" s="1342"/>
    </row>
    <row r="13" spans="1:13" s="64" customFormat="1" ht="33" customHeight="1">
      <c r="A13" s="65">
        <v>6</v>
      </c>
      <c r="B13" s="1337" t="s">
        <v>309</v>
      </c>
      <c r="C13" s="1338"/>
      <c r="D13" s="1351" t="s">
        <v>527</v>
      </c>
      <c r="E13" s="1352"/>
      <c r="F13" s="1352"/>
      <c r="G13" s="1353"/>
      <c r="H13" s="1354" t="s">
        <v>310</v>
      </c>
      <c r="I13" s="1355"/>
      <c r="J13" s="1355"/>
      <c r="K13" s="1356"/>
    </row>
    <row r="14" spans="1:13" s="64" customFormat="1" ht="33" customHeight="1">
      <c r="A14" s="65">
        <v>7</v>
      </c>
      <c r="B14" s="1337" t="s">
        <v>311</v>
      </c>
      <c r="C14" s="1338"/>
      <c r="D14" s="1351" t="s">
        <v>528</v>
      </c>
      <c r="E14" s="1352"/>
      <c r="F14" s="1352"/>
      <c r="G14" s="1353"/>
      <c r="H14" s="1354" t="s">
        <v>310</v>
      </c>
      <c r="I14" s="1355"/>
      <c r="J14" s="1355"/>
      <c r="K14" s="1356"/>
    </row>
    <row r="15" spans="1:13" s="64" customFormat="1" ht="16.5" customHeight="1">
      <c r="A15" s="65">
        <v>8</v>
      </c>
      <c r="B15" s="1337" t="s">
        <v>312</v>
      </c>
      <c r="C15" s="1338"/>
      <c r="D15" s="1337" t="s">
        <v>313</v>
      </c>
      <c r="E15" s="1339"/>
      <c r="F15" s="1339"/>
      <c r="G15" s="1338"/>
      <c r="H15" s="1340" t="s">
        <v>310</v>
      </c>
      <c r="I15" s="1341"/>
      <c r="J15" s="1341"/>
      <c r="K15" s="1342"/>
    </row>
    <row r="16" spans="1:13" s="64" customFormat="1" ht="16.5" customHeight="1">
      <c r="A16" s="65">
        <v>9</v>
      </c>
      <c r="B16" s="1337" t="s">
        <v>314</v>
      </c>
      <c r="C16" s="1338"/>
      <c r="D16" s="1337" t="s">
        <v>315</v>
      </c>
      <c r="E16" s="1339"/>
      <c r="F16" s="1339"/>
      <c r="G16" s="1338"/>
      <c r="H16" s="1340" t="s">
        <v>300</v>
      </c>
      <c r="I16" s="1341"/>
      <c r="J16" s="1341"/>
      <c r="K16" s="1342"/>
    </row>
    <row r="17" spans="1:11" s="64" customFormat="1" ht="16.5" customHeight="1">
      <c r="A17" s="65">
        <v>10</v>
      </c>
      <c r="B17" s="1337" t="s">
        <v>316</v>
      </c>
      <c r="C17" s="1338"/>
      <c r="D17" s="1337" t="s">
        <v>317</v>
      </c>
      <c r="E17" s="1339"/>
      <c r="F17" s="1339"/>
      <c r="G17" s="1338"/>
      <c r="H17" s="1340" t="s">
        <v>310</v>
      </c>
      <c r="I17" s="1341"/>
      <c r="J17" s="1341"/>
      <c r="K17" s="1342"/>
    </row>
    <row r="18" spans="1:11" s="64" customFormat="1" ht="16.5" customHeight="1">
      <c r="A18" s="65">
        <v>11</v>
      </c>
      <c r="B18" s="1337" t="s">
        <v>318</v>
      </c>
      <c r="C18" s="1338"/>
      <c r="D18" s="1337" t="s">
        <v>319</v>
      </c>
      <c r="E18" s="1339"/>
      <c r="F18" s="1339"/>
      <c r="G18" s="1338"/>
      <c r="H18" s="1340" t="s">
        <v>300</v>
      </c>
      <c r="I18" s="1341"/>
      <c r="J18" s="1341"/>
      <c r="K18" s="1342"/>
    </row>
    <row r="19" spans="1:11" s="64" customFormat="1" ht="16.5" customHeight="1">
      <c r="A19" s="65">
        <v>12</v>
      </c>
      <c r="B19" s="1337" t="s">
        <v>320</v>
      </c>
      <c r="C19" s="1338"/>
      <c r="D19" s="1337" t="s">
        <v>321</v>
      </c>
      <c r="E19" s="1339"/>
      <c r="F19" s="1339"/>
      <c r="G19" s="1338"/>
      <c r="H19" s="1340" t="s">
        <v>300</v>
      </c>
      <c r="I19" s="1341"/>
      <c r="J19" s="1341"/>
      <c r="K19" s="1342"/>
    </row>
    <row r="20" spans="1:11" s="64" customFormat="1" ht="16.5" customHeight="1">
      <c r="A20" s="65">
        <v>13</v>
      </c>
      <c r="B20" s="1337" t="s">
        <v>322</v>
      </c>
      <c r="C20" s="1338"/>
      <c r="D20" s="1337" t="s">
        <v>323</v>
      </c>
      <c r="E20" s="1339"/>
      <c r="F20" s="1339"/>
      <c r="G20" s="1338"/>
      <c r="H20" s="1340" t="s">
        <v>300</v>
      </c>
      <c r="I20" s="1341"/>
      <c r="J20" s="1341"/>
      <c r="K20" s="1342"/>
    </row>
    <row r="21" spans="1:11" s="64" customFormat="1" ht="16.5" customHeight="1">
      <c r="A21" s="65">
        <v>14</v>
      </c>
      <c r="B21" s="1337" t="s">
        <v>324</v>
      </c>
      <c r="C21" s="1338"/>
      <c r="D21" s="1337" t="s">
        <v>325</v>
      </c>
      <c r="E21" s="1339"/>
      <c r="F21" s="1339"/>
      <c r="G21" s="1338"/>
      <c r="H21" s="1340" t="s">
        <v>300</v>
      </c>
      <c r="I21" s="1341"/>
      <c r="J21" s="1341"/>
      <c r="K21" s="1342"/>
    </row>
    <row r="22" spans="1:11" s="64" customFormat="1" ht="33" customHeight="1">
      <c r="A22" s="65">
        <v>15</v>
      </c>
      <c r="B22" s="1337" t="s">
        <v>326</v>
      </c>
      <c r="C22" s="1338"/>
      <c r="D22" s="1351" t="s">
        <v>529</v>
      </c>
      <c r="E22" s="1352"/>
      <c r="F22" s="1352"/>
      <c r="G22" s="1353"/>
      <c r="H22" s="1354" t="s">
        <v>310</v>
      </c>
      <c r="I22" s="1355"/>
      <c r="J22" s="1355"/>
      <c r="K22" s="1356"/>
    </row>
    <row r="23" spans="1:11" s="64" customFormat="1" ht="16.5" customHeight="1">
      <c r="A23" s="65">
        <v>16</v>
      </c>
      <c r="B23" s="1337" t="s">
        <v>327</v>
      </c>
      <c r="C23" s="1338"/>
      <c r="D23" s="1337" t="s">
        <v>328</v>
      </c>
      <c r="E23" s="1339"/>
      <c r="F23" s="1339"/>
      <c r="G23" s="1338"/>
      <c r="H23" s="1340" t="s">
        <v>300</v>
      </c>
      <c r="I23" s="1341"/>
      <c r="J23" s="1341"/>
      <c r="K23" s="1342"/>
    </row>
    <row r="24" spans="1:11" s="64" customFormat="1" ht="16.5" customHeight="1">
      <c r="A24" s="65">
        <v>17</v>
      </c>
      <c r="B24" s="1337" t="s">
        <v>329</v>
      </c>
      <c r="C24" s="1338"/>
      <c r="D24" s="1337" t="s">
        <v>330</v>
      </c>
      <c r="E24" s="1339"/>
      <c r="F24" s="1339"/>
      <c r="G24" s="1338"/>
      <c r="H24" s="1340" t="s">
        <v>300</v>
      </c>
      <c r="I24" s="1341"/>
      <c r="J24" s="1341"/>
      <c r="K24" s="1342"/>
    </row>
    <row r="25" spans="1:11" s="64" customFormat="1" ht="16.5" customHeight="1">
      <c r="A25" s="65">
        <v>18</v>
      </c>
      <c r="B25" s="1337" t="s">
        <v>331</v>
      </c>
      <c r="C25" s="1338"/>
      <c r="D25" s="1337" t="s">
        <v>332</v>
      </c>
      <c r="E25" s="1339"/>
      <c r="F25" s="1339"/>
      <c r="G25" s="1338"/>
      <c r="H25" s="1340" t="s">
        <v>300</v>
      </c>
      <c r="I25" s="1341"/>
      <c r="J25" s="1341"/>
      <c r="K25" s="1342"/>
    </row>
    <row r="26" spans="1:11" s="64" customFormat="1" ht="16.5" customHeight="1">
      <c r="A26" s="65">
        <v>19</v>
      </c>
      <c r="B26" s="1337" t="s">
        <v>333</v>
      </c>
      <c r="C26" s="1338"/>
      <c r="D26" s="1337" t="s">
        <v>334</v>
      </c>
      <c r="E26" s="1339"/>
      <c r="F26" s="1339"/>
      <c r="G26" s="1338"/>
      <c r="H26" s="1340" t="s">
        <v>300</v>
      </c>
      <c r="I26" s="1341"/>
      <c r="J26" s="1341"/>
      <c r="K26" s="1342"/>
    </row>
    <row r="27" spans="1:11" s="64" customFormat="1" ht="16.5" customHeight="1">
      <c r="A27" s="65">
        <v>20</v>
      </c>
      <c r="B27" s="1337" t="s">
        <v>335</v>
      </c>
      <c r="C27" s="1338"/>
      <c r="D27" s="1337" t="s">
        <v>336</v>
      </c>
      <c r="E27" s="1339"/>
      <c r="F27" s="1339"/>
      <c r="G27" s="1338"/>
      <c r="H27" s="1340" t="s">
        <v>337</v>
      </c>
      <c r="I27" s="1341"/>
      <c r="J27" s="1341"/>
      <c r="K27" s="1342"/>
    </row>
    <row r="28" spans="1:11" s="64" customFormat="1" ht="16.5" customHeight="1">
      <c r="A28" s="65">
        <v>21</v>
      </c>
      <c r="B28" s="1337" t="s">
        <v>338</v>
      </c>
      <c r="C28" s="1338"/>
      <c r="D28" s="1337" t="s">
        <v>339</v>
      </c>
      <c r="E28" s="1339"/>
      <c r="F28" s="1339"/>
      <c r="G28" s="1338"/>
      <c r="H28" s="1340" t="s">
        <v>337</v>
      </c>
      <c r="I28" s="1341"/>
      <c r="J28" s="1341"/>
      <c r="K28" s="1342"/>
    </row>
    <row r="29" spans="1:11" s="64" customFormat="1" ht="34.5" customHeight="1">
      <c r="A29" s="66">
        <v>22</v>
      </c>
      <c r="B29" s="1357" t="s">
        <v>340</v>
      </c>
      <c r="C29" s="1358"/>
      <c r="D29" s="1357" t="s">
        <v>341</v>
      </c>
      <c r="E29" s="1359"/>
      <c r="F29" s="1359"/>
      <c r="G29" s="1358"/>
      <c r="H29" s="1360" t="s">
        <v>300</v>
      </c>
      <c r="I29" s="1361"/>
      <c r="J29" s="1361"/>
      <c r="K29" s="1362"/>
    </row>
    <row r="30" spans="1:11" s="64" customFormat="1" ht="34.5" customHeight="1">
      <c r="A30" s="65">
        <v>23</v>
      </c>
      <c r="B30" s="1337" t="s">
        <v>342</v>
      </c>
      <c r="C30" s="1338"/>
      <c r="D30" s="1337" t="s">
        <v>343</v>
      </c>
      <c r="E30" s="1339"/>
      <c r="F30" s="1339"/>
      <c r="G30" s="1338"/>
      <c r="H30" s="1354" t="s">
        <v>300</v>
      </c>
      <c r="I30" s="1355"/>
      <c r="J30" s="1355"/>
      <c r="K30" s="1356"/>
    </row>
    <row r="31" spans="1:11" s="64" customFormat="1" ht="34.5" customHeight="1">
      <c r="A31" s="65">
        <v>24</v>
      </c>
      <c r="B31" s="1337" t="s">
        <v>344</v>
      </c>
      <c r="C31" s="1338"/>
      <c r="D31" s="1337" t="s">
        <v>345</v>
      </c>
      <c r="E31" s="1339"/>
      <c r="F31" s="1339"/>
      <c r="G31" s="1338"/>
      <c r="H31" s="1354" t="s">
        <v>300</v>
      </c>
      <c r="I31" s="1355"/>
      <c r="J31" s="1355"/>
      <c r="K31" s="1356"/>
    </row>
    <row r="32" spans="1:11" s="64" customFormat="1" ht="16.5" customHeight="1">
      <c r="A32" s="65">
        <v>25</v>
      </c>
      <c r="B32" s="1337" t="s">
        <v>346</v>
      </c>
      <c r="C32" s="1338"/>
      <c r="D32" s="1337" t="s">
        <v>347</v>
      </c>
      <c r="E32" s="1339"/>
      <c r="F32" s="1339"/>
      <c r="G32" s="1338"/>
      <c r="H32" s="1340" t="s">
        <v>310</v>
      </c>
      <c r="I32" s="1341"/>
      <c r="J32" s="1341"/>
      <c r="K32" s="1342"/>
    </row>
    <row r="33" spans="1:11" s="64" customFormat="1" ht="16.5" customHeight="1">
      <c r="A33" s="65">
        <v>26</v>
      </c>
      <c r="B33" s="1337" t="s">
        <v>348</v>
      </c>
      <c r="C33" s="1338"/>
      <c r="D33" s="1337" t="s">
        <v>349</v>
      </c>
      <c r="E33" s="1339"/>
      <c r="F33" s="1339"/>
      <c r="G33" s="1338"/>
      <c r="H33" s="1340" t="s">
        <v>337</v>
      </c>
      <c r="I33" s="1341"/>
      <c r="J33" s="1341"/>
      <c r="K33" s="1342"/>
    </row>
    <row r="34" spans="1:11" s="64" customFormat="1" ht="16.5" customHeight="1">
      <c r="A34" s="65">
        <v>27</v>
      </c>
      <c r="B34" s="1337" t="s">
        <v>350</v>
      </c>
      <c r="C34" s="1338"/>
      <c r="D34" s="1337" t="s">
        <v>351</v>
      </c>
      <c r="E34" s="1339"/>
      <c r="F34" s="1339"/>
      <c r="G34" s="1338"/>
      <c r="H34" s="1340" t="s">
        <v>337</v>
      </c>
      <c r="I34" s="1341"/>
      <c r="J34" s="1341"/>
      <c r="K34" s="1342"/>
    </row>
    <row r="35" spans="1:11" s="64" customFormat="1" ht="16.5" customHeight="1">
      <c r="A35" s="65">
        <v>28</v>
      </c>
      <c r="B35" s="1337" t="s">
        <v>352</v>
      </c>
      <c r="C35" s="1338"/>
      <c r="D35" s="1337" t="s">
        <v>353</v>
      </c>
      <c r="E35" s="1339"/>
      <c r="F35" s="1339"/>
      <c r="G35" s="1338"/>
      <c r="H35" s="1340" t="s">
        <v>300</v>
      </c>
      <c r="I35" s="1341"/>
      <c r="J35" s="1341"/>
      <c r="K35" s="1342"/>
    </row>
    <row r="36" spans="1:11" s="64" customFormat="1" ht="16.5" customHeight="1">
      <c r="A36" s="65">
        <v>29</v>
      </c>
      <c r="B36" s="1337" t="s">
        <v>354</v>
      </c>
      <c r="C36" s="1338"/>
      <c r="D36" s="1337" t="s">
        <v>355</v>
      </c>
      <c r="E36" s="1339"/>
      <c r="F36" s="1339"/>
      <c r="G36" s="1338"/>
      <c r="H36" s="1340" t="s">
        <v>300</v>
      </c>
      <c r="I36" s="1341"/>
      <c r="J36" s="1341"/>
      <c r="K36" s="1342"/>
    </row>
    <row r="37" spans="1:11" s="64" customFormat="1" ht="16.5" customHeight="1">
      <c r="A37" s="65">
        <v>30</v>
      </c>
      <c r="B37" s="1337" t="s">
        <v>356</v>
      </c>
      <c r="C37" s="1338"/>
      <c r="D37" s="1337" t="s">
        <v>357</v>
      </c>
      <c r="E37" s="1339"/>
      <c r="F37" s="1339"/>
      <c r="G37" s="1338"/>
      <c r="H37" s="1340" t="s">
        <v>300</v>
      </c>
      <c r="I37" s="1341"/>
      <c r="J37" s="1341"/>
      <c r="K37" s="1342"/>
    </row>
    <row r="38" spans="1:11" s="64" customFormat="1" ht="16.5" customHeight="1">
      <c r="A38" s="65">
        <v>31</v>
      </c>
      <c r="B38" s="1337" t="s">
        <v>358</v>
      </c>
      <c r="C38" s="1338"/>
      <c r="D38" s="1337" t="s">
        <v>359</v>
      </c>
      <c r="E38" s="1339"/>
      <c r="F38" s="1339"/>
      <c r="G38" s="1338"/>
      <c r="H38" s="1340" t="s">
        <v>300</v>
      </c>
      <c r="I38" s="1341"/>
      <c r="J38" s="1341"/>
      <c r="K38" s="1342"/>
    </row>
    <row r="39" spans="1:11" s="64" customFormat="1" ht="16.5" customHeight="1">
      <c r="A39" s="65">
        <v>32</v>
      </c>
      <c r="B39" s="1337" t="s">
        <v>360</v>
      </c>
      <c r="C39" s="1338"/>
      <c r="D39" s="1337" t="s">
        <v>361</v>
      </c>
      <c r="E39" s="1339"/>
      <c r="F39" s="1339"/>
      <c r="G39" s="1338"/>
      <c r="H39" s="1340" t="s">
        <v>337</v>
      </c>
      <c r="I39" s="1341"/>
      <c r="J39" s="1341"/>
      <c r="K39" s="1342"/>
    </row>
    <row r="40" spans="1:11" s="64" customFormat="1" ht="34.5" customHeight="1">
      <c r="A40" s="65">
        <v>33</v>
      </c>
      <c r="B40" s="1337" t="s">
        <v>362</v>
      </c>
      <c r="C40" s="1338"/>
      <c r="D40" s="1337" t="s">
        <v>363</v>
      </c>
      <c r="E40" s="1339"/>
      <c r="F40" s="1339"/>
      <c r="G40" s="1338"/>
      <c r="H40" s="1354" t="s">
        <v>300</v>
      </c>
      <c r="I40" s="1355"/>
      <c r="J40" s="1355"/>
      <c r="K40" s="1356"/>
    </row>
    <row r="41" spans="1:11" s="64" customFormat="1" ht="16.5" customHeight="1">
      <c r="A41" s="65">
        <v>34</v>
      </c>
      <c r="B41" s="1337" t="s">
        <v>364</v>
      </c>
      <c r="C41" s="1338"/>
      <c r="D41" s="1337" t="s">
        <v>365</v>
      </c>
      <c r="E41" s="1339"/>
      <c r="F41" s="1339"/>
      <c r="G41" s="1338"/>
      <c r="H41" s="1340" t="s">
        <v>300</v>
      </c>
      <c r="I41" s="1341"/>
      <c r="J41" s="1341"/>
      <c r="K41" s="1342"/>
    </row>
    <row r="42" spans="1:11" s="64" customFormat="1" ht="16.5" customHeight="1">
      <c r="A42" s="65">
        <v>35</v>
      </c>
      <c r="B42" s="1337" t="s">
        <v>366</v>
      </c>
      <c r="C42" s="1338"/>
      <c r="D42" s="1337" t="s">
        <v>367</v>
      </c>
      <c r="E42" s="1339"/>
      <c r="F42" s="1339"/>
      <c r="G42" s="1338"/>
      <c r="H42" s="1340" t="s">
        <v>300</v>
      </c>
      <c r="I42" s="1341"/>
      <c r="J42" s="1341"/>
      <c r="K42" s="1342"/>
    </row>
    <row r="43" spans="1:11" s="64" customFormat="1" ht="16.5" customHeight="1">
      <c r="A43" s="65">
        <v>36</v>
      </c>
      <c r="B43" s="1337" t="s">
        <v>368</v>
      </c>
      <c r="C43" s="1338"/>
      <c r="D43" s="1337" t="s">
        <v>369</v>
      </c>
      <c r="E43" s="1339"/>
      <c r="F43" s="1339"/>
      <c r="G43" s="1338"/>
      <c r="H43" s="1340" t="s">
        <v>300</v>
      </c>
      <c r="I43" s="1341"/>
      <c r="J43" s="1341"/>
      <c r="K43" s="1342"/>
    </row>
    <row r="44" spans="1:11" s="64" customFormat="1" ht="16.5" customHeight="1">
      <c r="A44" s="65">
        <v>37</v>
      </c>
      <c r="B44" s="1337" t="s">
        <v>370</v>
      </c>
      <c r="C44" s="1338"/>
      <c r="D44" s="1337" t="s">
        <v>371</v>
      </c>
      <c r="E44" s="1339"/>
      <c r="F44" s="1339"/>
      <c r="G44" s="1338"/>
      <c r="H44" s="1340" t="s">
        <v>300</v>
      </c>
      <c r="I44" s="1341"/>
      <c r="J44" s="1341"/>
      <c r="K44" s="1342"/>
    </row>
    <row r="45" spans="1:11" s="64" customFormat="1" ht="16.5" customHeight="1">
      <c r="A45" s="65">
        <v>38</v>
      </c>
      <c r="B45" s="1337" t="s">
        <v>372</v>
      </c>
      <c r="C45" s="1338"/>
      <c r="D45" s="1337" t="s">
        <v>373</v>
      </c>
      <c r="E45" s="1339"/>
      <c r="F45" s="1339"/>
      <c r="G45" s="1338"/>
      <c r="H45" s="1340" t="s">
        <v>300</v>
      </c>
      <c r="I45" s="1341"/>
      <c r="J45" s="1341"/>
      <c r="K45" s="1342"/>
    </row>
    <row r="46" spans="1:11" s="64" customFormat="1" ht="16.5" customHeight="1">
      <c r="A46" s="65">
        <v>39</v>
      </c>
      <c r="B46" s="1337" t="s">
        <v>374</v>
      </c>
      <c r="C46" s="1338"/>
      <c r="D46" s="1337" t="s">
        <v>375</v>
      </c>
      <c r="E46" s="1339"/>
      <c r="F46" s="1339"/>
      <c r="G46" s="1338"/>
      <c r="H46" s="1340" t="s">
        <v>300</v>
      </c>
      <c r="I46" s="1341"/>
      <c r="J46" s="1341"/>
      <c r="K46" s="1342"/>
    </row>
    <row r="47" spans="1:11" s="64" customFormat="1" ht="16.5" customHeight="1">
      <c r="A47" s="65">
        <v>40</v>
      </c>
      <c r="B47" s="1337" t="s">
        <v>376</v>
      </c>
      <c r="C47" s="1338"/>
      <c r="D47" s="1337" t="s">
        <v>377</v>
      </c>
      <c r="E47" s="1339"/>
      <c r="F47" s="1339"/>
      <c r="G47" s="1338"/>
      <c r="H47" s="1340" t="s">
        <v>300</v>
      </c>
      <c r="I47" s="1341"/>
      <c r="J47" s="1341"/>
      <c r="K47" s="1342"/>
    </row>
    <row r="48" spans="1:11" s="64" customFormat="1" ht="16.5" customHeight="1">
      <c r="A48" s="65">
        <v>41</v>
      </c>
      <c r="B48" s="1337" t="s">
        <v>378</v>
      </c>
      <c r="C48" s="1338"/>
      <c r="D48" s="1337" t="s">
        <v>379</v>
      </c>
      <c r="E48" s="1339"/>
      <c r="F48" s="1339"/>
      <c r="G48" s="1338"/>
      <c r="H48" s="1340" t="s">
        <v>300</v>
      </c>
      <c r="I48" s="1341"/>
      <c r="J48" s="1341"/>
      <c r="K48" s="1342"/>
    </row>
    <row r="49" spans="1:13" s="64" customFormat="1" ht="16.5" customHeight="1">
      <c r="A49" s="65">
        <v>42</v>
      </c>
      <c r="B49" s="1337" t="s">
        <v>380</v>
      </c>
      <c r="C49" s="1338"/>
      <c r="D49" s="1337" t="s">
        <v>49</v>
      </c>
      <c r="E49" s="1339"/>
      <c r="F49" s="1339"/>
      <c r="G49" s="1338"/>
      <c r="H49" s="1340" t="s">
        <v>300</v>
      </c>
      <c r="I49" s="1341"/>
      <c r="J49" s="1341"/>
      <c r="K49" s="1342"/>
    </row>
    <row r="50" spans="1:13" s="64" customFormat="1" ht="34.5" customHeight="1">
      <c r="A50" s="65">
        <v>43</v>
      </c>
      <c r="B50" s="1337" t="s">
        <v>381</v>
      </c>
      <c r="C50" s="1338"/>
      <c r="D50" s="1337" t="s">
        <v>382</v>
      </c>
      <c r="E50" s="1339"/>
      <c r="F50" s="1339"/>
      <c r="G50" s="1338"/>
      <c r="H50" s="1354" t="s">
        <v>337</v>
      </c>
      <c r="I50" s="1355"/>
      <c r="J50" s="1355"/>
      <c r="K50" s="1356"/>
    </row>
    <row r="51" spans="1:13" s="64" customFormat="1" ht="16.5" customHeight="1">
      <c r="A51" s="65">
        <v>44</v>
      </c>
      <c r="B51" s="1337" t="s">
        <v>383</v>
      </c>
      <c r="C51" s="1338"/>
      <c r="D51" s="1337" t="s">
        <v>384</v>
      </c>
      <c r="E51" s="1339"/>
      <c r="F51" s="1339"/>
      <c r="G51" s="1338"/>
      <c r="H51" s="1340" t="s">
        <v>300</v>
      </c>
      <c r="I51" s="1341"/>
      <c r="J51" s="1341"/>
      <c r="K51" s="1342"/>
    </row>
    <row r="52" spans="1:13" s="64" customFormat="1" ht="16.5" customHeight="1" thickBot="1">
      <c r="A52" s="67">
        <v>45</v>
      </c>
      <c r="B52" s="1363" t="s">
        <v>385</v>
      </c>
      <c r="C52" s="1364"/>
      <c r="D52" s="1363" t="s">
        <v>386</v>
      </c>
      <c r="E52" s="1365"/>
      <c r="F52" s="1365"/>
      <c r="G52" s="1364"/>
      <c r="H52" s="1366" t="s">
        <v>337</v>
      </c>
      <c r="I52" s="1367"/>
      <c r="J52" s="1367"/>
      <c r="K52" s="1368"/>
    </row>
    <row r="53" spans="1:13" ht="16.5" customHeight="1">
      <c r="A53" s="68"/>
      <c r="B53" s="69"/>
      <c r="C53" s="69"/>
      <c r="D53" s="69"/>
      <c r="E53" s="69"/>
      <c r="F53" s="69"/>
      <c r="G53" s="69"/>
      <c r="H53" s="70"/>
      <c r="I53" s="70"/>
      <c r="J53" s="70"/>
      <c r="K53" s="70"/>
    </row>
    <row r="54" spans="1:13" ht="252" customHeight="1">
      <c r="A54" s="1343" t="s">
        <v>530</v>
      </c>
      <c r="B54" s="1344"/>
      <c r="C54" s="1344"/>
      <c r="D54" s="1344"/>
      <c r="E54" s="1344"/>
      <c r="F54" s="1344"/>
      <c r="G54" s="1344"/>
      <c r="H54" s="1344"/>
      <c r="I54" s="1344"/>
      <c r="J54" s="1344"/>
      <c r="K54" s="1344"/>
      <c r="L54" s="1344"/>
      <c r="M54" s="1344"/>
    </row>
    <row r="55" spans="1:13" ht="299.10000000000002" customHeight="1">
      <c r="A55" s="1344" t="s">
        <v>531</v>
      </c>
      <c r="B55" s="1344"/>
      <c r="C55" s="1344"/>
      <c r="D55" s="1344"/>
      <c r="E55" s="1344"/>
      <c r="F55" s="1344"/>
      <c r="G55" s="1344"/>
      <c r="H55" s="1344"/>
      <c r="I55" s="1344"/>
      <c r="J55" s="1344"/>
      <c r="K55" s="1344"/>
      <c r="L55" s="1344"/>
      <c r="M55" s="1344"/>
    </row>
    <row r="56" spans="1:13" ht="72.599999999999994" customHeight="1">
      <c r="A56" s="1344" t="s">
        <v>532</v>
      </c>
      <c r="B56" s="1344"/>
      <c r="C56" s="1344"/>
      <c r="D56" s="1344"/>
      <c r="E56" s="1344"/>
      <c r="F56" s="1344"/>
      <c r="G56" s="1344"/>
      <c r="H56" s="1344"/>
      <c r="I56" s="1344"/>
      <c r="J56" s="1344"/>
      <c r="K56" s="1344"/>
      <c r="L56" s="1344"/>
      <c r="M56" s="1344"/>
    </row>
    <row r="57" spans="1:13" ht="346.5" customHeight="1">
      <c r="A57" s="1344" t="s">
        <v>533</v>
      </c>
      <c r="B57" s="1344"/>
      <c r="C57" s="1344"/>
      <c r="D57" s="1344"/>
      <c r="E57" s="1344"/>
      <c r="F57" s="1344"/>
      <c r="G57" s="1344"/>
      <c r="H57" s="1344"/>
      <c r="I57" s="1344"/>
      <c r="J57" s="1344"/>
      <c r="K57" s="1344"/>
      <c r="L57" s="1344"/>
      <c r="M57" s="1344"/>
    </row>
    <row r="58" spans="1:13" ht="201.6" customHeight="1">
      <c r="A58" s="1343" t="s">
        <v>534</v>
      </c>
      <c r="B58" s="1344"/>
      <c r="C58" s="1344"/>
      <c r="D58" s="1344"/>
      <c r="E58" s="1344"/>
      <c r="F58" s="1344"/>
      <c r="G58" s="1344"/>
      <c r="H58" s="1344"/>
      <c r="I58" s="1344"/>
      <c r="J58" s="1344"/>
      <c r="K58" s="1344"/>
      <c r="L58" s="1344"/>
      <c r="M58" s="1344"/>
    </row>
    <row r="59" spans="1:13" ht="408.75" customHeight="1">
      <c r="A59" s="1343" t="s">
        <v>535</v>
      </c>
      <c r="B59" s="1344"/>
      <c r="C59" s="1344"/>
      <c r="D59" s="1344"/>
      <c r="E59" s="1344"/>
      <c r="F59" s="1344"/>
      <c r="G59" s="1344"/>
      <c r="H59" s="1344"/>
      <c r="I59" s="1344"/>
      <c r="J59" s="1344"/>
      <c r="K59" s="1344"/>
      <c r="L59" s="1344"/>
      <c r="M59" s="1344"/>
    </row>
    <row r="60" spans="1:13" ht="221.1" customHeight="1">
      <c r="A60" s="1344" t="s">
        <v>536</v>
      </c>
      <c r="B60" s="1344"/>
      <c r="C60" s="1344"/>
      <c r="D60" s="1344"/>
      <c r="E60" s="1344"/>
      <c r="F60" s="1344"/>
      <c r="G60" s="1344"/>
      <c r="H60" s="1344"/>
      <c r="I60" s="1344"/>
      <c r="J60" s="1344"/>
      <c r="K60" s="1344"/>
      <c r="L60" s="1344"/>
      <c r="M60" s="1344"/>
    </row>
    <row r="61" spans="1:13" ht="307.5" customHeight="1">
      <c r="A61" s="1344" t="s">
        <v>537</v>
      </c>
      <c r="B61" s="1344"/>
      <c r="C61" s="1344"/>
      <c r="D61" s="1344"/>
      <c r="E61" s="1344"/>
      <c r="F61" s="1344"/>
      <c r="G61" s="1344"/>
      <c r="H61" s="1344"/>
      <c r="I61" s="1344"/>
      <c r="J61" s="1344"/>
      <c r="K61" s="1344"/>
      <c r="L61" s="1344"/>
      <c r="M61" s="1344"/>
    </row>
    <row r="62" spans="1:13" ht="15.75" customHeight="1" thickBot="1">
      <c r="A62" s="61"/>
      <c r="B62" s="61"/>
      <c r="C62" s="61"/>
      <c r="D62" s="61"/>
      <c r="E62" s="61"/>
      <c r="F62" s="61"/>
      <c r="G62" s="61"/>
      <c r="H62" s="61"/>
      <c r="I62" s="61"/>
      <c r="J62" s="61"/>
      <c r="K62" s="61"/>
      <c r="L62" s="61"/>
      <c r="M62" s="61"/>
    </row>
    <row r="63" spans="1:13" s="64" customFormat="1" ht="17.399999999999999">
      <c r="A63" s="1373" t="s">
        <v>387</v>
      </c>
      <c r="B63" s="1374"/>
      <c r="C63" s="1374"/>
      <c r="D63" s="1374"/>
      <c r="E63" s="71" t="s">
        <v>388</v>
      </c>
      <c r="F63" s="1374" t="s">
        <v>389</v>
      </c>
      <c r="G63" s="1374"/>
      <c r="H63" s="1374"/>
      <c r="I63" s="1375" t="s">
        <v>390</v>
      </c>
      <c r="J63" s="1376"/>
    </row>
    <row r="64" spans="1:13" s="64" customFormat="1" ht="17.399999999999999">
      <c r="A64" s="1369" t="s">
        <v>391</v>
      </c>
      <c r="B64" s="1370"/>
      <c r="C64" s="1370"/>
      <c r="D64" s="1370"/>
      <c r="E64" s="72" t="s">
        <v>199</v>
      </c>
      <c r="F64" s="1370" t="s">
        <v>199</v>
      </c>
      <c r="G64" s="1370"/>
      <c r="H64" s="1370"/>
      <c r="I64" s="1371">
        <v>50</v>
      </c>
      <c r="J64" s="1372"/>
    </row>
    <row r="65" spans="1:10" s="64" customFormat="1" ht="17.399999999999999">
      <c r="A65" s="1369" t="s">
        <v>391</v>
      </c>
      <c r="B65" s="1370"/>
      <c r="C65" s="1370"/>
      <c r="D65" s="1370"/>
      <c r="E65" s="72" t="s">
        <v>392</v>
      </c>
      <c r="F65" s="1370" t="s">
        <v>393</v>
      </c>
      <c r="G65" s="1370"/>
      <c r="H65" s="1370"/>
      <c r="I65" s="1371">
        <v>50</v>
      </c>
      <c r="J65" s="1372"/>
    </row>
    <row r="66" spans="1:10" s="64" customFormat="1" ht="17.399999999999999">
      <c r="A66" s="1369" t="s">
        <v>391</v>
      </c>
      <c r="B66" s="1370"/>
      <c r="C66" s="1370"/>
      <c r="D66" s="1370"/>
      <c r="E66" s="72" t="s">
        <v>392</v>
      </c>
      <c r="F66" s="1370" t="s">
        <v>394</v>
      </c>
      <c r="G66" s="1370"/>
      <c r="H66" s="1370"/>
      <c r="I66" s="1371">
        <v>50</v>
      </c>
      <c r="J66" s="1372"/>
    </row>
    <row r="67" spans="1:10" s="64" customFormat="1" ht="17.399999999999999">
      <c r="A67" s="1369" t="s">
        <v>391</v>
      </c>
      <c r="B67" s="1370"/>
      <c r="C67" s="1370"/>
      <c r="D67" s="1370"/>
      <c r="E67" s="72" t="s">
        <v>201</v>
      </c>
      <c r="F67" s="1370" t="s">
        <v>201</v>
      </c>
      <c r="G67" s="1370"/>
      <c r="H67" s="1370"/>
      <c r="I67" s="1371">
        <v>50</v>
      </c>
      <c r="J67" s="1372"/>
    </row>
    <row r="68" spans="1:10" s="64" customFormat="1" ht="17.399999999999999">
      <c r="A68" s="1369" t="s">
        <v>391</v>
      </c>
      <c r="B68" s="1370"/>
      <c r="C68" s="1370"/>
      <c r="D68" s="1370"/>
      <c r="E68" s="72" t="s">
        <v>202</v>
      </c>
      <c r="F68" s="1370" t="s">
        <v>202</v>
      </c>
      <c r="G68" s="1370"/>
      <c r="H68" s="1370"/>
      <c r="I68" s="1371">
        <v>50</v>
      </c>
      <c r="J68" s="1372"/>
    </row>
    <row r="69" spans="1:10" s="64" customFormat="1" ht="17.399999999999999">
      <c r="A69" s="1369" t="s">
        <v>391</v>
      </c>
      <c r="B69" s="1370"/>
      <c r="C69" s="1370"/>
      <c r="D69" s="1370"/>
      <c r="E69" s="72" t="s">
        <v>197</v>
      </c>
      <c r="F69" s="1370" t="s">
        <v>197</v>
      </c>
      <c r="G69" s="1370"/>
      <c r="H69" s="1370"/>
      <c r="I69" s="1371">
        <v>50</v>
      </c>
      <c r="J69" s="1372"/>
    </row>
    <row r="70" spans="1:10" s="64" customFormat="1" ht="17.399999999999999">
      <c r="A70" s="1369" t="s">
        <v>391</v>
      </c>
      <c r="B70" s="1370"/>
      <c r="C70" s="1370"/>
      <c r="D70" s="1370"/>
      <c r="E70" s="72" t="s">
        <v>395</v>
      </c>
      <c r="F70" s="1370" t="s">
        <v>395</v>
      </c>
      <c r="G70" s="1370"/>
      <c r="H70" s="1370"/>
      <c r="I70" s="1371">
        <v>50</v>
      </c>
      <c r="J70" s="1372"/>
    </row>
    <row r="71" spans="1:10" s="64" customFormat="1" ht="17.399999999999999">
      <c r="A71" s="1369" t="s">
        <v>391</v>
      </c>
      <c r="B71" s="1370"/>
      <c r="C71" s="1370"/>
      <c r="D71" s="1370"/>
      <c r="E71" s="72" t="s">
        <v>206</v>
      </c>
      <c r="F71" s="1370" t="s">
        <v>206</v>
      </c>
      <c r="G71" s="1370"/>
      <c r="H71" s="1370"/>
      <c r="I71" s="1371">
        <v>50</v>
      </c>
      <c r="J71" s="1372"/>
    </row>
    <row r="72" spans="1:10" s="64" customFormat="1" ht="17.399999999999999">
      <c r="A72" s="1369" t="s">
        <v>391</v>
      </c>
      <c r="B72" s="1370"/>
      <c r="C72" s="1370"/>
      <c r="D72" s="1370"/>
      <c r="E72" s="72" t="s">
        <v>238</v>
      </c>
      <c r="F72" s="1370" t="s">
        <v>238</v>
      </c>
      <c r="G72" s="1370"/>
      <c r="H72" s="1370"/>
      <c r="I72" s="1371">
        <v>50</v>
      </c>
      <c r="J72" s="1372"/>
    </row>
    <row r="73" spans="1:10" s="64" customFormat="1" ht="17.399999999999999">
      <c r="A73" s="1369" t="s">
        <v>391</v>
      </c>
      <c r="B73" s="1370"/>
      <c r="C73" s="1370"/>
      <c r="D73" s="1370"/>
      <c r="E73" s="72" t="s">
        <v>200</v>
      </c>
      <c r="F73" s="1370" t="s">
        <v>200</v>
      </c>
      <c r="G73" s="1370"/>
      <c r="H73" s="1370"/>
      <c r="I73" s="1371">
        <v>50</v>
      </c>
      <c r="J73" s="1372"/>
    </row>
    <row r="74" spans="1:10" s="64" customFormat="1" ht="17.399999999999999">
      <c r="A74" s="1369" t="s">
        <v>391</v>
      </c>
      <c r="B74" s="1370"/>
      <c r="C74" s="1370"/>
      <c r="D74" s="1370"/>
      <c r="E74" s="72" t="s">
        <v>209</v>
      </c>
      <c r="F74" s="1370" t="s">
        <v>209</v>
      </c>
      <c r="G74" s="1370"/>
      <c r="H74" s="1370"/>
      <c r="I74" s="1371">
        <v>50</v>
      </c>
      <c r="J74" s="1372"/>
    </row>
    <row r="75" spans="1:10" s="64" customFormat="1" ht="17.399999999999999">
      <c r="A75" s="1369" t="s">
        <v>391</v>
      </c>
      <c r="B75" s="1370"/>
      <c r="C75" s="1370"/>
      <c r="D75" s="1370"/>
      <c r="E75" s="72" t="s">
        <v>396</v>
      </c>
      <c r="F75" s="1370" t="s">
        <v>396</v>
      </c>
      <c r="G75" s="1370"/>
      <c r="H75" s="1370"/>
      <c r="I75" s="1371">
        <v>50</v>
      </c>
      <c r="J75" s="1372"/>
    </row>
    <row r="76" spans="1:10" s="64" customFormat="1" ht="17.399999999999999">
      <c r="A76" s="1369" t="s">
        <v>391</v>
      </c>
      <c r="B76" s="1370"/>
      <c r="C76" s="1370"/>
      <c r="D76" s="1370"/>
      <c r="E76" s="72" t="s">
        <v>203</v>
      </c>
      <c r="F76" s="1370" t="s">
        <v>203</v>
      </c>
      <c r="G76" s="1370"/>
      <c r="H76" s="1370"/>
      <c r="I76" s="1371">
        <v>50</v>
      </c>
      <c r="J76" s="1372"/>
    </row>
    <row r="77" spans="1:10" s="64" customFormat="1" ht="17.399999999999999">
      <c r="A77" s="1369" t="s">
        <v>391</v>
      </c>
      <c r="B77" s="1370"/>
      <c r="C77" s="1370"/>
      <c r="D77" s="1370"/>
      <c r="E77" s="72" t="s">
        <v>198</v>
      </c>
      <c r="F77" s="1370" t="s">
        <v>198</v>
      </c>
      <c r="G77" s="1370"/>
      <c r="H77" s="1370"/>
      <c r="I77" s="1371">
        <v>50</v>
      </c>
      <c r="J77" s="1372"/>
    </row>
    <row r="78" spans="1:10" s="64" customFormat="1" ht="17.399999999999999">
      <c r="A78" s="1369" t="s">
        <v>391</v>
      </c>
      <c r="B78" s="1370"/>
      <c r="C78" s="1370"/>
      <c r="D78" s="1370"/>
      <c r="E78" s="72" t="s">
        <v>204</v>
      </c>
      <c r="F78" s="1370" t="s">
        <v>204</v>
      </c>
      <c r="G78" s="1370"/>
      <c r="H78" s="1370"/>
      <c r="I78" s="1371">
        <v>50</v>
      </c>
      <c r="J78" s="1372"/>
    </row>
    <row r="79" spans="1:10" s="64" customFormat="1" ht="17.399999999999999">
      <c r="A79" s="1369" t="s">
        <v>391</v>
      </c>
      <c r="B79" s="1370"/>
      <c r="C79" s="1370"/>
      <c r="D79" s="1370"/>
      <c r="E79" s="72" t="s">
        <v>397</v>
      </c>
      <c r="F79" s="1370" t="s">
        <v>397</v>
      </c>
      <c r="G79" s="1370"/>
      <c r="H79" s="1370"/>
      <c r="I79" s="1371">
        <v>50</v>
      </c>
      <c r="J79" s="1372"/>
    </row>
    <row r="80" spans="1:10" s="64" customFormat="1" ht="17.399999999999999">
      <c r="A80" s="1369" t="s">
        <v>391</v>
      </c>
      <c r="B80" s="1370"/>
      <c r="C80" s="1370"/>
      <c r="D80" s="1370"/>
      <c r="E80" s="72" t="s">
        <v>205</v>
      </c>
      <c r="F80" s="1370" t="s">
        <v>398</v>
      </c>
      <c r="G80" s="1370"/>
      <c r="H80" s="1370"/>
      <c r="I80" s="1371">
        <v>50</v>
      </c>
      <c r="J80" s="1372"/>
    </row>
    <row r="81" spans="1:10" s="64" customFormat="1" ht="17.399999999999999">
      <c r="A81" s="1369" t="s">
        <v>391</v>
      </c>
      <c r="B81" s="1370"/>
      <c r="C81" s="1370"/>
      <c r="D81" s="1370"/>
      <c r="E81" s="72" t="s">
        <v>216</v>
      </c>
      <c r="F81" s="1370" t="s">
        <v>216</v>
      </c>
      <c r="G81" s="1370"/>
      <c r="H81" s="1370"/>
      <c r="I81" s="1371">
        <v>50</v>
      </c>
      <c r="J81" s="1372"/>
    </row>
    <row r="82" spans="1:10" s="64" customFormat="1" ht="17.399999999999999">
      <c r="A82" s="1369" t="s">
        <v>391</v>
      </c>
      <c r="B82" s="1370"/>
      <c r="C82" s="1370"/>
      <c r="D82" s="1370"/>
      <c r="E82" s="72" t="s">
        <v>399</v>
      </c>
      <c r="F82" s="1370" t="s">
        <v>399</v>
      </c>
      <c r="G82" s="1370"/>
      <c r="H82" s="1370"/>
      <c r="I82" s="1371">
        <v>40</v>
      </c>
      <c r="J82" s="1372"/>
    </row>
    <row r="83" spans="1:10" s="64" customFormat="1" ht="17.399999999999999">
      <c r="A83" s="1369" t="s">
        <v>391</v>
      </c>
      <c r="B83" s="1370"/>
      <c r="C83" s="1370"/>
      <c r="D83" s="1370"/>
      <c r="E83" s="72" t="s">
        <v>217</v>
      </c>
      <c r="F83" s="1370" t="s">
        <v>217</v>
      </c>
      <c r="G83" s="1370"/>
      <c r="H83" s="1370"/>
      <c r="I83" s="1371">
        <v>30</v>
      </c>
      <c r="J83" s="1372"/>
    </row>
    <row r="84" spans="1:10" s="64" customFormat="1" ht="17.399999999999999">
      <c r="A84" s="1369" t="s">
        <v>391</v>
      </c>
      <c r="B84" s="1370"/>
      <c r="C84" s="1370"/>
      <c r="D84" s="1370"/>
      <c r="E84" s="72" t="s">
        <v>400</v>
      </c>
      <c r="F84" s="1370" t="s">
        <v>400</v>
      </c>
      <c r="G84" s="1370"/>
      <c r="H84" s="1370"/>
      <c r="I84" s="1371">
        <v>40</v>
      </c>
      <c r="J84" s="1372"/>
    </row>
    <row r="85" spans="1:10" s="64" customFormat="1" ht="17.399999999999999">
      <c r="A85" s="1369" t="s">
        <v>30</v>
      </c>
      <c r="B85" s="1370"/>
      <c r="C85" s="1370"/>
      <c r="D85" s="1370"/>
      <c r="E85" s="72" t="s">
        <v>219</v>
      </c>
      <c r="F85" s="1370" t="s">
        <v>401</v>
      </c>
      <c r="G85" s="1370"/>
      <c r="H85" s="1370"/>
      <c r="I85" s="1371">
        <v>20</v>
      </c>
      <c r="J85" s="1372"/>
    </row>
    <row r="86" spans="1:10" s="64" customFormat="1" ht="17.399999999999999">
      <c r="A86" s="1369" t="s">
        <v>30</v>
      </c>
      <c r="B86" s="1370"/>
      <c r="C86" s="1370"/>
      <c r="D86" s="1370"/>
      <c r="E86" s="72" t="s">
        <v>219</v>
      </c>
      <c r="F86" s="1370" t="s">
        <v>402</v>
      </c>
      <c r="G86" s="1370"/>
      <c r="H86" s="1370"/>
      <c r="I86" s="1371">
        <v>20</v>
      </c>
      <c r="J86" s="1372"/>
    </row>
    <row r="87" spans="1:10" s="64" customFormat="1" ht="17.399999999999999">
      <c r="A87" s="1369" t="s">
        <v>30</v>
      </c>
      <c r="B87" s="1370"/>
      <c r="C87" s="1370"/>
      <c r="D87" s="1370"/>
      <c r="E87" s="72" t="s">
        <v>219</v>
      </c>
      <c r="F87" s="1370" t="s">
        <v>403</v>
      </c>
      <c r="G87" s="1370"/>
      <c r="H87" s="1370"/>
      <c r="I87" s="1371">
        <v>20</v>
      </c>
      <c r="J87" s="1372"/>
    </row>
    <row r="88" spans="1:10" s="64" customFormat="1" ht="17.399999999999999">
      <c r="A88" s="1369" t="s">
        <v>30</v>
      </c>
      <c r="B88" s="1370"/>
      <c r="C88" s="1370"/>
      <c r="D88" s="1370"/>
      <c r="E88" s="72" t="s">
        <v>219</v>
      </c>
      <c r="F88" s="1370" t="s">
        <v>404</v>
      </c>
      <c r="G88" s="1370"/>
      <c r="H88" s="1370"/>
      <c r="I88" s="1371">
        <v>20</v>
      </c>
      <c r="J88" s="1372"/>
    </row>
    <row r="89" spans="1:10" s="64" customFormat="1" ht="17.399999999999999">
      <c r="A89" s="1369" t="s">
        <v>30</v>
      </c>
      <c r="B89" s="1370"/>
      <c r="C89" s="1370"/>
      <c r="D89" s="1370"/>
      <c r="E89" s="72" t="s">
        <v>219</v>
      </c>
      <c r="F89" s="1370" t="s">
        <v>405</v>
      </c>
      <c r="G89" s="1370"/>
      <c r="H89" s="1370"/>
      <c r="I89" s="1371">
        <v>20</v>
      </c>
      <c r="J89" s="1372"/>
    </row>
    <row r="90" spans="1:10" s="64" customFormat="1" ht="17.399999999999999">
      <c r="A90" s="1369" t="s">
        <v>30</v>
      </c>
      <c r="B90" s="1370"/>
      <c r="C90" s="1370"/>
      <c r="D90" s="1370"/>
      <c r="E90" s="72" t="s">
        <v>219</v>
      </c>
      <c r="F90" s="1370" t="s">
        <v>406</v>
      </c>
      <c r="G90" s="1370"/>
      <c r="H90" s="1370"/>
      <c r="I90" s="1371">
        <v>20</v>
      </c>
      <c r="J90" s="1372"/>
    </row>
    <row r="91" spans="1:10" s="64" customFormat="1" ht="17.399999999999999">
      <c r="A91" s="1369" t="s">
        <v>30</v>
      </c>
      <c r="B91" s="1370"/>
      <c r="C91" s="1370"/>
      <c r="D91" s="1370"/>
      <c r="E91" s="72" t="s">
        <v>239</v>
      </c>
      <c r="F91" s="1370" t="s">
        <v>407</v>
      </c>
      <c r="G91" s="1370"/>
      <c r="H91" s="1370"/>
      <c r="I91" s="1371">
        <v>3</v>
      </c>
      <c r="J91" s="1372"/>
    </row>
    <row r="92" spans="1:10" s="64" customFormat="1" ht="17.399999999999999">
      <c r="A92" s="1369" t="s">
        <v>30</v>
      </c>
      <c r="B92" s="1370"/>
      <c r="C92" s="1370"/>
      <c r="D92" s="1370"/>
      <c r="E92" s="72" t="s">
        <v>239</v>
      </c>
      <c r="F92" s="1370" t="s">
        <v>408</v>
      </c>
      <c r="G92" s="1370"/>
      <c r="H92" s="1370"/>
      <c r="I92" s="1371">
        <v>3</v>
      </c>
      <c r="J92" s="1372"/>
    </row>
    <row r="93" spans="1:10" s="64" customFormat="1" ht="17.399999999999999">
      <c r="A93" s="1369" t="s">
        <v>30</v>
      </c>
      <c r="B93" s="1370"/>
      <c r="C93" s="1370"/>
      <c r="D93" s="1370"/>
      <c r="E93" s="72" t="s">
        <v>218</v>
      </c>
      <c r="F93" s="1370" t="s">
        <v>409</v>
      </c>
      <c r="G93" s="1370"/>
      <c r="H93" s="1370"/>
      <c r="I93" s="1371">
        <v>5</v>
      </c>
      <c r="J93" s="1372"/>
    </row>
    <row r="94" spans="1:10" s="64" customFormat="1" ht="17.399999999999999">
      <c r="A94" s="1369" t="s">
        <v>30</v>
      </c>
      <c r="B94" s="1370"/>
      <c r="C94" s="1370"/>
      <c r="D94" s="1370"/>
      <c r="E94" s="72" t="s">
        <v>218</v>
      </c>
      <c r="F94" s="1370" t="s">
        <v>410</v>
      </c>
      <c r="G94" s="1370"/>
      <c r="H94" s="1370"/>
      <c r="I94" s="1371">
        <v>5</v>
      </c>
      <c r="J94" s="1372"/>
    </row>
    <row r="95" spans="1:10" s="64" customFormat="1" ht="17.399999999999999">
      <c r="A95" s="1369" t="s">
        <v>30</v>
      </c>
      <c r="B95" s="1370"/>
      <c r="C95" s="1370"/>
      <c r="D95" s="1370"/>
      <c r="E95" s="72" t="s">
        <v>218</v>
      </c>
      <c r="F95" s="1370" t="s">
        <v>411</v>
      </c>
      <c r="G95" s="1370"/>
      <c r="H95" s="1370"/>
      <c r="I95" s="1371">
        <v>7</v>
      </c>
      <c r="J95" s="1372"/>
    </row>
    <row r="96" spans="1:10" s="64" customFormat="1" ht="17.399999999999999">
      <c r="A96" s="1369" t="s">
        <v>30</v>
      </c>
      <c r="B96" s="1370"/>
      <c r="C96" s="1370"/>
      <c r="D96" s="1370"/>
      <c r="E96" s="72" t="s">
        <v>218</v>
      </c>
      <c r="F96" s="1370" t="s">
        <v>412</v>
      </c>
      <c r="G96" s="1370"/>
      <c r="H96" s="1370"/>
      <c r="I96" s="1371">
        <v>5</v>
      </c>
      <c r="J96" s="1372"/>
    </row>
    <row r="97" spans="1:10" s="64" customFormat="1" ht="17.399999999999999">
      <c r="A97" s="1369" t="s">
        <v>30</v>
      </c>
      <c r="B97" s="1370"/>
      <c r="C97" s="1370"/>
      <c r="D97" s="1370"/>
      <c r="E97" s="72" t="s">
        <v>218</v>
      </c>
      <c r="F97" s="1370" t="s">
        <v>413</v>
      </c>
      <c r="G97" s="1370"/>
      <c r="H97" s="1370"/>
      <c r="I97" s="1371">
        <v>7</v>
      </c>
      <c r="J97" s="1372"/>
    </row>
    <row r="98" spans="1:10" s="64" customFormat="1" ht="17.399999999999999">
      <c r="A98" s="1369" t="s">
        <v>30</v>
      </c>
      <c r="B98" s="1370"/>
      <c r="C98" s="1370"/>
      <c r="D98" s="1370"/>
      <c r="E98" s="72" t="s">
        <v>218</v>
      </c>
      <c r="F98" s="1370" t="s">
        <v>414</v>
      </c>
      <c r="G98" s="1370"/>
      <c r="H98" s="1370"/>
      <c r="I98" s="1371">
        <v>10</v>
      </c>
      <c r="J98" s="1372"/>
    </row>
    <row r="99" spans="1:10" s="64" customFormat="1" ht="17.399999999999999">
      <c r="A99" s="1369" t="s">
        <v>30</v>
      </c>
      <c r="B99" s="1370"/>
      <c r="C99" s="1370"/>
      <c r="D99" s="1370"/>
      <c r="E99" s="72" t="s">
        <v>218</v>
      </c>
      <c r="F99" s="1370" t="s">
        <v>415</v>
      </c>
      <c r="G99" s="1370"/>
      <c r="H99" s="1370"/>
      <c r="I99" s="1371">
        <v>5</v>
      </c>
      <c r="J99" s="1372"/>
    </row>
    <row r="100" spans="1:10" s="64" customFormat="1" ht="17.399999999999999">
      <c r="A100" s="1369" t="s">
        <v>30</v>
      </c>
      <c r="B100" s="1370"/>
      <c r="C100" s="1370"/>
      <c r="D100" s="1370"/>
      <c r="E100" s="72" t="s">
        <v>218</v>
      </c>
      <c r="F100" s="1370" t="s">
        <v>416</v>
      </c>
      <c r="G100" s="1370"/>
      <c r="H100" s="1370"/>
      <c r="I100" s="1371">
        <v>10</v>
      </c>
      <c r="J100" s="1372"/>
    </row>
    <row r="101" spans="1:10" s="64" customFormat="1" ht="17.399999999999999">
      <c r="A101" s="1369" t="s">
        <v>30</v>
      </c>
      <c r="B101" s="1370"/>
      <c r="C101" s="1370"/>
      <c r="D101" s="1370"/>
      <c r="E101" s="72" t="s">
        <v>218</v>
      </c>
      <c r="F101" s="1370" t="s">
        <v>417</v>
      </c>
      <c r="G101" s="1370"/>
      <c r="H101" s="1370"/>
      <c r="I101" s="1371">
        <v>7</v>
      </c>
      <c r="J101" s="1372"/>
    </row>
    <row r="102" spans="1:10" s="64" customFormat="1" ht="17.399999999999999">
      <c r="A102" s="1369" t="s">
        <v>30</v>
      </c>
      <c r="B102" s="1370"/>
      <c r="C102" s="1370"/>
      <c r="D102" s="1370"/>
      <c r="E102" s="72" t="s">
        <v>218</v>
      </c>
      <c r="F102" s="1370" t="s">
        <v>418</v>
      </c>
      <c r="G102" s="1370"/>
      <c r="H102" s="1370"/>
      <c r="I102" s="1371">
        <v>5</v>
      </c>
      <c r="J102" s="1372"/>
    </row>
    <row r="103" spans="1:10" s="64" customFormat="1" ht="17.399999999999999">
      <c r="A103" s="1369" t="s">
        <v>30</v>
      </c>
      <c r="B103" s="1370"/>
      <c r="C103" s="1370"/>
      <c r="D103" s="1370"/>
      <c r="E103" s="72" t="s">
        <v>218</v>
      </c>
      <c r="F103" s="1370" t="s">
        <v>419</v>
      </c>
      <c r="G103" s="1370"/>
      <c r="H103" s="1370"/>
      <c r="I103" s="1371">
        <v>10</v>
      </c>
      <c r="J103" s="1372"/>
    </row>
    <row r="104" spans="1:10" s="64" customFormat="1" ht="17.399999999999999">
      <c r="A104" s="1369" t="s">
        <v>30</v>
      </c>
      <c r="B104" s="1370"/>
      <c r="C104" s="1370"/>
      <c r="D104" s="1370"/>
      <c r="E104" s="72" t="s">
        <v>221</v>
      </c>
      <c r="F104" s="1370" t="s">
        <v>420</v>
      </c>
      <c r="G104" s="1370"/>
      <c r="H104" s="1370"/>
      <c r="I104" s="1371">
        <v>10</v>
      </c>
      <c r="J104" s="1372"/>
    </row>
    <row r="105" spans="1:10" s="64" customFormat="1" ht="17.399999999999999">
      <c r="A105" s="1369" t="s">
        <v>30</v>
      </c>
      <c r="B105" s="1370"/>
      <c r="C105" s="1370"/>
      <c r="D105" s="1370"/>
      <c r="E105" s="72" t="s">
        <v>221</v>
      </c>
      <c r="F105" s="1370" t="s">
        <v>421</v>
      </c>
      <c r="G105" s="1370"/>
      <c r="H105" s="1370"/>
      <c r="I105" s="1371">
        <v>30</v>
      </c>
      <c r="J105" s="1372"/>
    </row>
    <row r="106" spans="1:10" s="64" customFormat="1" ht="17.399999999999999">
      <c r="A106" s="1369" t="s">
        <v>30</v>
      </c>
      <c r="B106" s="1370"/>
      <c r="C106" s="1370"/>
      <c r="D106" s="1370"/>
      <c r="E106" s="72" t="s">
        <v>221</v>
      </c>
      <c r="F106" s="1370" t="s">
        <v>422</v>
      </c>
      <c r="G106" s="1370"/>
      <c r="H106" s="1370"/>
      <c r="I106" s="1371">
        <v>30</v>
      </c>
      <c r="J106" s="1372"/>
    </row>
    <row r="107" spans="1:10" s="64" customFormat="1" ht="17.399999999999999">
      <c r="A107" s="1369" t="s">
        <v>30</v>
      </c>
      <c r="B107" s="1370"/>
      <c r="C107" s="1370"/>
      <c r="D107" s="1370"/>
      <c r="E107" s="72" t="s">
        <v>221</v>
      </c>
      <c r="F107" s="1370" t="s">
        <v>423</v>
      </c>
      <c r="G107" s="1370"/>
      <c r="H107" s="1370"/>
      <c r="I107" s="1371">
        <v>30</v>
      </c>
      <c r="J107" s="1372"/>
    </row>
    <row r="108" spans="1:10" s="64" customFormat="1" ht="17.399999999999999">
      <c r="A108" s="1369" t="s">
        <v>30</v>
      </c>
      <c r="B108" s="1370"/>
      <c r="C108" s="1370"/>
      <c r="D108" s="1370"/>
      <c r="E108" s="72" t="s">
        <v>221</v>
      </c>
      <c r="F108" s="1370" t="s">
        <v>424</v>
      </c>
      <c r="G108" s="1370"/>
      <c r="H108" s="1370"/>
      <c r="I108" s="1371">
        <v>35</v>
      </c>
      <c r="J108" s="1372"/>
    </row>
    <row r="109" spans="1:10" s="64" customFormat="1" ht="17.399999999999999">
      <c r="A109" s="1369" t="s">
        <v>30</v>
      </c>
      <c r="B109" s="1370"/>
      <c r="C109" s="1370"/>
      <c r="D109" s="1370"/>
      <c r="E109" s="72" t="s">
        <v>220</v>
      </c>
      <c r="F109" s="1370" t="s">
        <v>425</v>
      </c>
      <c r="G109" s="1370"/>
      <c r="H109" s="1370"/>
      <c r="I109" s="1371">
        <v>25</v>
      </c>
      <c r="J109" s="1372"/>
    </row>
    <row r="110" spans="1:10" s="64" customFormat="1" ht="17.399999999999999">
      <c r="A110" s="1369" t="s">
        <v>30</v>
      </c>
      <c r="B110" s="1370"/>
      <c r="C110" s="1370"/>
      <c r="D110" s="1370"/>
      <c r="E110" s="72" t="s">
        <v>220</v>
      </c>
      <c r="F110" s="1370" t="s">
        <v>426</v>
      </c>
      <c r="G110" s="1370"/>
      <c r="H110" s="1370"/>
      <c r="I110" s="1371">
        <v>25</v>
      </c>
      <c r="J110" s="1372"/>
    </row>
    <row r="111" spans="1:10" s="64" customFormat="1" ht="17.399999999999999">
      <c r="A111" s="1369" t="s">
        <v>30</v>
      </c>
      <c r="B111" s="1370"/>
      <c r="C111" s="1370"/>
      <c r="D111" s="1370"/>
      <c r="E111" s="72" t="s">
        <v>220</v>
      </c>
      <c r="F111" s="1370" t="s">
        <v>427</v>
      </c>
      <c r="G111" s="1370"/>
      <c r="H111" s="1370"/>
      <c r="I111" s="1371">
        <v>25</v>
      </c>
      <c r="J111" s="1372"/>
    </row>
    <row r="112" spans="1:10" s="64" customFormat="1" ht="34.799999999999997">
      <c r="A112" s="1369" t="s">
        <v>428</v>
      </c>
      <c r="B112" s="1370"/>
      <c r="C112" s="1370"/>
      <c r="D112" s="1370"/>
      <c r="E112" s="72" t="s">
        <v>429</v>
      </c>
      <c r="F112" s="1370" t="s">
        <v>430</v>
      </c>
      <c r="G112" s="1370"/>
      <c r="H112" s="1370"/>
      <c r="I112" s="1371">
        <v>7</v>
      </c>
      <c r="J112" s="1372"/>
    </row>
    <row r="113" spans="1:10" s="64" customFormat="1" ht="34.799999999999997">
      <c r="A113" s="1369" t="s">
        <v>428</v>
      </c>
      <c r="B113" s="1370"/>
      <c r="C113" s="1370"/>
      <c r="D113" s="1370"/>
      <c r="E113" s="72" t="s">
        <v>429</v>
      </c>
      <c r="F113" s="1370" t="s">
        <v>431</v>
      </c>
      <c r="G113" s="1370"/>
      <c r="H113" s="1370"/>
      <c r="I113" s="1371">
        <v>7</v>
      </c>
      <c r="J113" s="1372"/>
    </row>
    <row r="114" spans="1:10" s="64" customFormat="1" ht="34.799999999999997">
      <c r="A114" s="1369" t="s">
        <v>428</v>
      </c>
      <c r="B114" s="1370"/>
      <c r="C114" s="1370"/>
      <c r="D114" s="1370"/>
      <c r="E114" s="72" t="s">
        <v>429</v>
      </c>
      <c r="F114" s="1370" t="s">
        <v>432</v>
      </c>
      <c r="G114" s="1370"/>
      <c r="H114" s="1370"/>
      <c r="I114" s="1371">
        <v>7</v>
      </c>
      <c r="J114" s="1372"/>
    </row>
    <row r="115" spans="1:10" s="64" customFormat="1" ht="34.799999999999997">
      <c r="A115" s="1369" t="s">
        <v>428</v>
      </c>
      <c r="B115" s="1370"/>
      <c r="C115" s="1370"/>
      <c r="D115" s="1370"/>
      <c r="E115" s="72" t="s">
        <v>429</v>
      </c>
      <c r="F115" s="1370" t="s">
        <v>433</v>
      </c>
      <c r="G115" s="1370"/>
      <c r="H115" s="1370"/>
      <c r="I115" s="1378">
        <v>7</v>
      </c>
      <c r="J115" s="1379"/>
    </row>
    <row r="116" spans="1:10" s="64" customFormat="1" ht="34.799999999999997">
      <c r="A116" s="1369" t="s">
        <v>428</v>
      </c>
      <c r="B116" s="1370"/>
      <c r="C116" s="1370"/>
      <c r="D116" s="1370"/>
      <c r="E116" s="72" t="s">
        <v>429</v>
      </c>
      <c r="F116" s="1377" t="s">
        <v>434</v>
      </c>
      <c r="G116" s="1377"/>
      <c r="H116" s="1377"/>
      <c r="I116" s="1378">
        <v>7</v>
      </c>
      <c r="J116" s="1379"/>
    </row>
    <row r="117" spans="1:10" s="64" customFormat="1" ht="34.799999999999997">
      <c r="A117" s="1369" t="s">
        <v>428</v>
      </c>
      <c r="B117" s="1370"/>
      <c r="C117" s="1370"/>
      <c r="D117" s="1370"/>
      <c r="E117" s="72" t="s">
        <v>429</v>
      </c>
      <c r="F117" s="1377" t="s">
        <v>435</v>
      </c>
      <c r="G117" s="1377"/>
      <c r="H117" s="1377"/>
      <c r="I117" s="1378">
        <v>7</v>
      </c>
      <c r="J117" s="1379"/>
    </row>
    <row r="118" spans="1:10" s="64" customFormat="1" ht="34.799999999999997">
      <c r="A118" s="1369" t="s">
        <v>436</v>
      </c>
      <c r="B118" s="1370"/>
      <c r="C118" s="1370"/>
      <c r="D118" s="1370"/>
      <c r="E118" s="72" t="s">
        <v>429</v>
      </c>
      <c r="F118" s="1377" t="s">
        <v>437</v>
      </c>
      <c r="G118" s="1377"/>
      <c r="H118" s="1377"/>
      <c r="I118" s="1378">
        <v>7</v>
      </c>
      <c r="J118" s="1379"/>
    </row>
    <row r="119" spans="1:10" s="64" customFormat="1" ht="34.799999999999997">
      <c r="A119" s="1369" t="s">
        <v>428</v>
      </c>
      <c r="B119" s="1370"/>
      <c r="C119" s="1370"/>
      <c r="D119" s="1370"/>
      <c r="E119" s="72" t="s">
        <v>429</v>
      </c>
      <c r="F119" s="1370" t="s">
        <v>438</v>
      </c>
      <c r="G119" s="1370"/>
      <c r="H119" s="1370"/>
      <c r="I119" s="1371">
        <v>7</v>
      </c>
      <c r="J119" s="1372"/>
    </row>
    <row r="120" spans="1:10" s="64" customFormat="1" ht="34.799999999999997">
      <c r="A120" s="1369" t="s">
        <v>428</v>
      </c>
      <c r="B120" s="1370"/>
      <c r="C120" s="1370"/>
      <c r="D120" s="1370"/>
      <c r="E120" s="72" t="s">
        <v>429</v>
      </c>
      <c r="F120" s="1377" t="s">
        <v>439</v>
      </c>
      <c r="G120" s="1377"/>
      <c r="H120" s="1377"/>
      <c r="I120" s="1378">
        <v>7</v>
      </c>
      <c r="J120" s="1379"/>
    </row>
    <row r="121" spans="1:10" s="64" customFormat="1" ht="34.799999999999997">
      <c r="A121" s="1369" t="s">
        <v>428</v>
      </c>
      <c r="B121" s="1370"/>
      <c r="C121" s="1370"/>
      <c r="D121" s="1370"/>
      <c r="E121" s="72" t="s">
        <v>429</v>
      </c>
      <c r="F121" s="1377" t="s">
        <v>440</v>
      </c>
      <c r="G121" s="1377"/>
      <c r="H121" s="1377"/>
      <c r="I121" s="1378">
        <v>7</v>
      </c>
      <c r="J121" s="1379"/>
    </row>
    <row r="122" spans="1:10" s="64" customFormat="1" ht="34.799999999999997">
      <c r="A122" s="1369" t="s">
        <v>428</v>
      </c>
      <c r="B122" s="1370"/>
      <c r="C122" s="1370"/>
      <c r="D122" s="1370"/>
      <c r="E122" s="72" t="s">
        <v>429</v>
      </c>
      <c r="F122" s="1370" t="s">
        <v>441</v>
      </c>
      <c r="G122" s="1370"/>
      <c r="H122" s="1370"/>
      <c r="I122" s="1378">
        <v>7</v>
      </c>
      <c r="J122" s="1379"/>
    </row>
    <row r="123" spans="1:10" s="64" customFormat="1" ht="34.799999999999997">
      <c r="A123" s="1369" t="s">
        <v>428</v>
      </c>
      <c r="B123" s="1370"/>
      <c r="C123" s="1370"/>
      <c r="D123" s="1370"/>
      <c r="E123" s="72" t="s">
        <v>429</v>
      </c>
      <c r="F123" s="1370" t="s">
        <v>442</v>
      </c>
      <c r="G123" s="1370"/>
      <c r="H123" s="1370"/>
      <c r="I123" s="1371">
        <v>7</v>
      </c>
      <c r="J123" s="1372"/>
    </row>
    <row r="124" spans="1:10" s="64" customFormat="1" ht="17.399999999999999">
      <c r="A124" s="1369" t="s">
        <v>443</v>
      </c>
      <c r="B124" s="1370"/>
      <c r="C124" s="1370"/>
      <c r="D124" s="1370"/>
      <c r="E124" s="72" t="s">
        <v>120</v>
      </c>
      <c r="F124" s="1380" t="s">
        <v>120</v>
      </c>
      <c r="G124" s="1380"/>
      <c r="H124" s="1380"/>
      <c r="I124" s="1371">
        <v>5</v>
      </c>
      <c r="J124" s="1372"/>
    </row>
    <row r="125" spans="1:10" s="64" customFormat="1" ht="17.399999999999999">
      <c r="A125" s="1369" t="s">
        <v>443</v>
      </c>
      <c r="B125" s="1370"/>
      <c r="C125" s="1370"/>
      <c r="D125" s="1370"/>
      <c r="E125" s="73" t="s">
        <v>120</v>
      </c>
      <c r="F125" s="1381" t="s">
        <v>538</v>
      </c>
      <c r="G125" s="1381"/>
      <c r="H125" s="1381"/>
      <c r="I125" s="1378">
        <v>5</v>
      </c>
      <c r="J125" s="1379"/>
    </row>
    <row r="126" spans="1:10" s="64" customFormat="1" ht="17.399999999999999">
      <c r="A126" s="1369" t="s">
        <v>443</v>
      </c>
      <c r="B126" s="1370"/>
      <c r="C126" s="1370"/>
      <c r="D126" s="1370"/>
      <c r="E126" s="72" t="s">
        <v>222</v>
      </c>
      <c r="F126" s="1370" t="s">
        <v>222</v>
      </c>
      <c r="G126" s="1370"/>
      <c r="H126" s="1370"/>
      <c r="I126" s="1371">
        <v>7</v>
      </c>
      <c r="J126" s="1372"/>
    </row>
    <row r="127" spans="1:10" s="64" customFormat="1" ht="17.399999999999999">
      <c r="A127" s="1369" t="s">
        <v>443</v>
      </c>
      <c r="B127" s="1370"/>
      <c r="C127" s="1370"/>
      <c r="D127" s="1370"/>
      <c r="E127" s="72" t="s">
        <v>227</v>
      </c>
      <c r="F127" s="1370" t="s">
        <v>227</v>
      </c>
      <c r="G127" s="1370"/>
      <c r="H127" s="1370"/>
      <c r="I127" s="1371">
        <v>5</v>
      </c>
      <c r="J127" s="1372"/>
    </row>
    <row r="128" spans="1:10" s="64" customFormat="1" ht="34.799999999999997">
      <c r="A128" s="1369" t="s">
        <v>443</v>
      </c>
      <c r="B128" s="1370"/>
      <c r="C128" s="1370"/>
      <c r="D128" s="1370"/>
      <c r="E128" s="72" t="s">
        <v>444</v>
      </c>
      <c r="F128" s="1370" t="s">
        <v>445</v>
      </c>
      <c r="G128" s="1370"/>
      <c r="H128" s="1370"/>
      <c r="I128" s="1371">
        <v>3</v>
      </c>
      <c r="J128" s="1372"/>
    </row>
    <row r="129" spans="1:10" s="64" customFormat="1" ht="34.799999999999997">
      <c r="A129" s="1369" t="s">
        <v>443</v>
      </c>
      <c r="B129" s="1370"/>
      <c r="C129" s="1370"/>
      <c r="D129" s="1370"/>
      <c r="E129" s="72" t="s">
        <v>444</v>
      </c>
      <c r="F129" s="1370" t="s">
        <v>446</v>
      </c>
      <c r="G129" s="1370"/>
      <c r="H129" s="1370"/>
      <c r="I129" s="1371">
        <v>3</v>
      </c>
      <c r="J129" s="1372"/>
    </row>
    <row r="130" spans="1:10" s="64" customFormat="1" ht="34.799999999999997">
      <c r="A130" s="1369" t="s">
        <v>443</v>
      </c>
      <c r="B130" s="1370"/>
      <c r="C130" s="1370"/>
      <c r="D130" s="1370"/>
      <c r="E130" s="72" t="s">
        <v>444</v>
      </c>
      <c r="F130" s="1370" t="s">
        <v>447</v>
      </c>
      <c r="G130" s="1370"/>
      <c r="H130" s="1370"/>
      <c r="I130" s="1371">
        <v>3</v>
      </c>
      <c r="J130" s="1372"/>
    </row>
    <row r="131" spans="1:10" s="64" customFormat="1" ht="34.799999999999997">
      <c r="A131" s="1369" t="s">
        <v>443</v>
      </c>
      <c r="B131" s="1370"/>
      <c r="C131" s="1370"/>
      <c r="D131" s="1370"/>
      <c r="E131" s="72" t="s">
        <v>444</v>
      </c>
      <c r="F131" s="1370" t="s">
        <v>448</v>
      </c>
      <c r="G131" s="1370"/>
      <c r="H131" s="1370"/>
      <c r="I131" s="1371">
        <v>3</v>
      </c>
      <c r="J131" s="1372"/>
    </row>
    <row r="132" spans="1:10" s="64" customFormat="1" ht="34.799999999999997">
      <c r="A132" s="1369" t="s">
        <v>443</v>
      </c>
      <c r="B132" s="1370"/>
      <c r="C132" s="1370"/>
      <c r="D132" s="1370"/>
      <c r="E132" s="72" t="s">
        <v>444</v>
      </c>
      <c r="F132" s="1370" t="s">
        <v>449</v>
      </c>
      <c r="G132" s="1370"/>
      <c r="H132" s="1370"/>
      <c r="I132" s="1371">
        <v>3</v>
      </c>
      <c r="J132" s="1372"/>
    </row>
    <row r="133" spans="1:10" s="64" customFormat="1" ht="34.799999999999997">
      <c r="A133" s="1369" t="s">
        <v>443</v>
      </c>
      <c r="B133" s="1370"/>
      <c r="C133" s="1370"/>
      <c r="D133" s="1370"/>
      <c r="E133" s="72" t="s">
        <v>444</v>
      </c>
      <c r="F133" s="1370" t="s">
        <v>450</v>
      </c>
      <c r="G133" s="1370"/>
      <c r="H133" s="1370"/>
      <c r="I133" s="1371">
        <v>3</v>
      </c>
      <c r="J133" s="1372"/>
    </row>
    <row r="134" spans="1:10" s="64" customFormat="1" ht="34.799999999999997">
      <c r="A134" s="1369" t="s">
        <v>443</v>
      </c>
      <c r="B134" s="1370"/>
      <c r="C134" s="1370"/>
      <c r="D134" s="1370"/>
      <c r="E134" s="72" t="s">
        <v>444</v>
      </c>
      <c r="F134" s="1370" t="s">
        <v>451</v>
      </c>
      <c r="G134" s="1370"/>
      <c r="H134" s="1370"/>
      <c r="I134" s="1371">
        <v>3</v>
      </c>
      <c r="J134" s="1372"/>
    </row>
    <row r="135" spans="1:10" s="64" customFormat="1" ht="34.799999999999997">
      <c r="A135" s="1369" t="s">
        <v>443</v>
      </c>
      <c r="B135" s="1370"/>
      <c r="C135" s="1370"/>
      <c r="D135" s="1370"/>
      <c r="E135" s="72" t="s">
        <v>444</v>
      </c>
      <c r="F135" s="1370" t="s">
        <v>452</v>
      </c>
      <c r="G135" s="1370"/>
      <c r="H135" s="1370"/>
      <c r="I135" s="1371">
        <v>3</v>
      </c>
      <c r="J135" s="1372"/>
    </row>
    <row r="136" spans="1:10" s="64" customFormat="1" ht="34.799999999999997">
      <c r="A136" s="1369" t="s">
        <v>443</v>
      </c>
      <c r="B136" s="1370"/>
      <c r="C136" s="1370"/>
      <c r="D136" s="1370"/>
      <c r="E136" s="72" t="s">
        <v>444</v>
      </c>
      <c r="F136" s="1370" t="s">
        <v>453</v>
      </c>
      <c r="G136" s="1370"/>
      <c r="H136" s="1370"/>
      <c r="I136" s="1371">
        <v>3</v>
      </c>
      <c r="J136" s="1372"/>
    </row>
    <row r="137" spans="1:10" s="64" customFormat="1" ht="34.799999999999997">
      <c r="A137" s="1369" t="s">
        <v>443</v>
      </c>
      <c r="B137" s="1370"/>
      <c r="C137" s="1370"/>
      <c r="D137" s="1370"/>
      <c r="E137" s="72" t="s">
        <v>444</v>
      </c>
      <c r="F137" s="1370" t="s">
        <v>454</v>
      </c>
      <c r="G137" s="1370"/>
      <c r="H137" s="1370"/>
      <c r="I137" s="1371">
        <v>3</v>
      </c>
      <c r="J137" s="1372"/>
    </row>
    <row r="138" spans="1:10" s="64" customFormat="1" ht="34.799999999999997">
      <c r="A138" s="1369" t="s">
        <v>443</v>
      </c>
      <c r="B138" s="1370"/>
      <c r="C138" s="1370"/>
      <c r="D138" s="1370"/>
      <c r="E138" s="72" t="s">
        <v>444</v>
      </c>
      <c r="F138" s="1370" t="s">
        <v>455</v>
      </c>
      <c r="G138" s="1370"/>
      <c r="H138" s="1370"/>
      <c r="I138" s="1371">
        <v>3</v>
      </c>
      <c r="J138" s="1372"/>
    </row>
    <row r="139" spans="1:10" s="64" customFormat="1" ht="34.799999999999997">
      <c r="A139" s="1369" t="s">
        <v>443</v>
      </c>
      <c r="B139" s="1370"/>
      <c r="C139" s="1370"/>
      <c r="D139" s="1370"/>
      <c r="E139" s="72" t="s">
        <v>444</v>
      </c>
      <c r="F139" s="1370" t="s">
        <v>456</v>
      </c>
      <c r="G139" s="1370"/>
      <c r="H139" s="1370"/>
      <c r="I139" s="1371">
        <v>3</v>
      </c>
      <c r="J139" s="1372"/>
    </row>
    <row r="140" spans="1:10" s="64" customFormat="1" ht="34.799999999999997">
      <c r="A140" s="1369" t="s">
        <v>443</v>
      </c>
      <c r="B140" s="1370"/>
      <c r="C140" s="1370"/>
      <c r="D140" s="1370"/>
      <c r="E140" s="72" t="s">
        <v>444</v>
      </c>
      <c r="F140" s="1370" t="s">
        <v>457</v>
      </c>
      <c r="G140" s="1370"/>
      <c r="H140" s="1370"/>
      <c r="I140" s="1371">
        <v>3</v>
      </c>
      <c r="J140" s="1372"/>
    </row>
    <row r="141" spans="1:10" s="64" customFormat="1" ht="34.799999999999997">
      <c r="A141" s="1369" t="s">
        <v>443</v>
      </c>
      <c r="B141" s="1370"/>
      <c r="C141" s="1370"/>
      <c r="D141" s="1370"/>
      <c r="E141" s="72" t="s">
        <v>444</v>
      </c>
      <c r="F141" s="1370" t="s">
        <v>458</v>
      </c>
      <c r="G141" s="1370"/>
      <c r="H141" s="1370"/>
      <c r="I141" s="1371">
        <v>3</v>
      </c>
      <c r="J141" s="1372"/>
    </row>
    <row r="142" spans="1:10" s="64" customFormat="1" ht="34.799999999999997">
      <c r="A142" s="1369" t="s">
        <v>443</v>
      </c>
      <c r="B142" s="1370"/>
      <c r="C142" s="1370"/>
      <c r="D142" s="1370"/>
      <c r="E142" s="72" t="s">
        <v>444</v>
      </c>
      <c r="F142" s="1370" t="s">
        <v>459</v>
      </c>
      <c r="G142" s="1370"/>
      <c r="H142" s="1370"/>
      <c r="I142" s="1371">
        <v>3</v>
      </c>
      <c r="J142" s="1372"/>
    </row>
    <row r="143" spans="1:10" s="64" customFormat="1" ht="34.799999999999997">
      <c r="A143" s="1369" t="s">
        <v>443</v>
      </c>
      <c r="B143" s="1370"/>
      <c r="C143" s="1370"/>
      <c r="D143" s="1370"/>
      <c r="E143" s="72" t="s">
        <v>444</v>
      </c>
      <c r="F143" s="1370" t="s">
        <v>460</v>
      </c>
      <c r="G143" s="1370"/>
      <c r="H143" s="1370"/>
      <c r="I143" s="1371">
        <v>3</v>
      </c>
      <c r="J143" s="1372"/>
    </row>
    <row r="144" spans="1:10" s="64" customFormat="1" ht="34.799999999999997">
      <c r="A144" s="1369" t="s">
        <v>443</v>
      </c>
      <c r="B144" s="1370"/>
      <c r="C144" s="1370"/>
      <c r="D144" s="1370"/>
      <c r="E144" s="72" t="s">
        <v>444</v>
      </c>
      <c r="F144" s="1370" t="s">
        <v>461</v>
      </c>
      <c r="G144" s="1370"/>
      <c r="H144" s="1370"/>
      <c r="I144" s="1371">
        <v>3</v>
      </c>
      <c r="J144" s="1372"/>
    </row>
    <row r="145" spans="1:10" s="64" customFormat="1" ht="34.799999999999997">
      <c r="A145" s="1369" t="s">
        <v>443</v>
      </c>
      <c r="B145" s="1370"/>
      <c r="C145" s="1370"/>
      <c r="D145" s="1370"/>
      <c r="E145" s="72" t="s">
        <v>444</v>
      </c>
      <c r="F145" s="1381" t="s">
        <v>539</v>
      </c>
      <c r="G145" s="1381"/>
      <c r="H145" s="1381"/>
      <c r="I145" s="1378">
        <v>3</v>
      </c>
      <c r="J145" s="1379"/>
    </row>
    <row r="146" spans="1:10" s="64" customFormat="1" ht="34.799999999999997">
      <c r="A146" s="1369" t="s">
        <v>443</v>
      </c>
      <c r="B146" s="1370"/>
      <c r="C146" s="1370"/>
      <c r="D146" s="1370"/>
      <c r="E146" s="72" t="s">
        <v>224</v>
      </c>
      <c r="F146" s="1370" t="s">
        <v>224</v>
      </c>
      <c r="G146" s="1370"/>
      <c r="H146" s="1370"/>
      <c r="I146" s="1371">
        <v>5</v>
      </c>
      <c r="J146" s="1372"/>
    </row>
    <row r="147" spans="1:10" s="64" customFormat="1" ht="17.399999999999999">
      <c r="A147" s="1369" t="s">
        <v>443</v>
      </c>
      <c r="B147" s="1370"/>
      <c r="C147" s="1370"/>
      <c r="D147" s="1370"/>
      <c r="E147" s="72" t="s">
        <v>228</v>
      </c>
      <c r="F147" s="1370" t="s">
        <v>462</v>
      </c>
      <c r="G147" s="1370"/>
      <c r="H147" s="1370"/>
      <c r="I147" s="1371">
        <v>5</v>
      </c>
      <c r="J147" s="1372"/>
    </row>
    <row r="148" spans="1:10" s="64" customFormat="1" ht="17.399999999999999">
      <c r="A148" s="1369" t="s">
        <v>443</v>
      </c>
      <c r="B148" s="1370"/>
      <c r="C148" s="1370"/>
      <c r="D148" s="1370"/>
      <c r="E148" s="72" t="s">
        <v>228</v>
      </c>
      <c r="F148" s="1370" t="s">
        <v>463</v>
      </c>
      <c r="G148" s="1370"/>
      <c r="H148" s="1370"/>
      <c r="I148" s="1371">
        <v>5</v>
      </c>
      <c r="J148" s="1372"/>
    </row>
    <row r="149" spans="1:10" s="64" customFormat="1" ht="17.399999999999999">
      <c r="A149" s="1369" t="s">
        <v>443</v>
      </c>
      <c r="B149" s="1370"/>
      <c r="C149" s="1370"/>
      <c r="D149" s="1370"/>
      <c r="E149" s="72" t="s">
        <v>228</v>
      </c>
      <c r="F149" s="1370" t="s">
        <v>464</v>
      </c>
      <c r="G149" s="1370"/>
      <c r="H149" s="1370"/>
      <c r="I149" s="1371">
        <v>5</v>
      </c>
      <c r="J149" s="1372"/>
    </row>
    <row r="150" spans="1:10" s="64" customFormat="1" ht="17.399999999999999">
      <c r="A150" s="1369" t="s">
        <v>443</v>
      </c>
      <c r="B150" s="1370"/>
      <c r="C150" s="1370"/>
      <c r="D150" s="1370"/>
      <c r="E150" s="73" t="s">
        <v>228</v>
      </c>
      <c r="F150" s="1381" t="s">
        <v>540</v>
      </c>
      <c r="G150" s="1381"/>
      <c r="H150" s="1381"/>
      <c r="I150" s="1378">
        <v>5</v>
      </c>
      <c r="J150" s="1379"/>
    </row>
    <row r="151" spans="1:10" s="64" customFormat="1" ht="17.399999999999999">
      <c r="A151" s="1369" t="s">
        <v>443</v>
      </c>
      <c r="B151" s="1370"/>
      <c r="C151" s="1370"/>
      <c r="D151" s="1370"/>
      <c r="E151" s="72" t="s">
        <v>228</v>
      </c>
      <c r="F151" s="1370" t="s">
        <v>465</v>
      </c>
      <c r="G151" s="1370"/>
      <c r="H151" s="1370"/>
      <c r="I151" s="1371">
        <v>5</v>
      </c>
      <c r="J151" s="1372"/>
    </row>
    <row r="152" spans="1:10" s="64" customFormat="1" ht="34.799999999999997">
      <c r="A152" s="1369" t="s">
        <v>443</v>
      </c>
      <c r="B152" s="1370"/>
      <c r="C152" s="1370"/>
      <c r="D152" s="1370"/>
      <c r="E152" s="72" t="s">
        <v>466</v>
      </c>
      <c r="F152" s="1370" t="s">
        <v>467</v>
      </c>
      <c r="G152" s="1370"/>
      <c r="H152" s="1370"/>
      <c r="I152" s="1371">
        <v>7</v>
      </c>
      <c r="J152" s="1372"/>
    </row>
    <row r="153" spans="1:10" s="64" customFormat="1" ht="34.799999999999997">
      <c r="A153" s="1369" t="s">
        <v>443</v>
      </c>
      <c r="B153" s="1370"/>
      <c r="C153" s="1370"/>
      <c r="D153" s="1370"/>
      <c r="E153" s="72" t="s">
        <v>466</v>
      </c>
      <c r="F153" s="1370" t="s">
        <v>468</v>
      </c>
      <c r="G153" s="1370"/>
      <c r="H153" s="1370"/>
      <c r="I153" s="1371">
        <v>7</v>
      </c>
      <c r="J153" s="1372"/>
    </row>
    <row r="154" spans="1:10" s="64" customFormat="1" ht="34.799999999999997">
      <c r="A154" s="1369" t="s">
        <v>443</v>
      </c>
      <c r="B154" s="1370"/>
      <c r="C154" s="1370"/>
      <c r="D154" s="1370"/>
      <c r="E154" s="72" t="s">
        <v>466</v>
      </c>
      <c r="F154" s="1370" t="s">
        <v>469</v>
      </c>
      <c r="G154" s="1370"/>
      <c r="H154" s="1370"/>
      <c r="I154" s="1371">
        <v>7</v>
      </c>
      <c r="J154" s="1372"/>
    </row>
    <row r="155" spans="1:10" s="64" customFormat="1" ht="34.799999999999997">
      <c r="A155" s="1369" t="s">
        <v>443</v>
      </c>
      <c r="B155" s="1370"/>
      <c r="C155" s="1370"/>
      <c r="D155" s="1370"/>
      <c r="E155" s="72" t="s">
        <v>466</v>
      </c>
      <c r="F155" s="1370" t="s">
        <v>470</v>
      </c>
      <c r="G155" s="1370"/>
      <c r="H155" s="1370"/>
      <c r="I155" s="1371">
        <v>7</v>
      </c>
      <c r="J155" s="1372"/>
    </row>
    <row r="156" spans="1:10" s="64" customFormat="1" ht="34.799999999999997">
      <c r="A156" s="1369" t="s">
        <v>443</v>
      </c>
      <c r="B156" s="1370"/>
      <c r="C156" s="1370"/>
      <c r="D156" s="1370"/>
      <c r="E156" s="72" t="s">
        <v>466</v>
      </c>
      <c r="F156" s="1370" t="s">
        <v>471</v>
      </c>
      <c r="G156" s="1370"/>
      <c r="H156" s="1370"/>
      <c r="I156" s="1371">
        <v>7</v>
      </c>
      <c r="J156" s="1372"/>
    </row>
    <row r="157" spans="1:10" s="64" customFormat="1" ht="34.799999999999997">
      <c r="A157" s="1369" t="s">
        <v>443</v>
      </c>
      <c r="B157" s="1370"/>
      <c r="C157" s="1370"/>
      <c r="D157" s="1370"/>
      <c r="E157" s="72" t="s">
        <v>466</v>
      </c>
      <c r="F157" s="1370" t="s">
        <v>472</v>
      </c>
      <c r="G157" s="1370"/>
      <c r="H157" s="1370"/>
      <c r="I157" s="1371">
        <v>7</v>
      </c>
      <c r="J157" s="1372"/>
    </row>
    <row r="158" spans="1:10" s="64" customFormat="1" ht="17.399999999999999">
      <c r="A158" s="1369" t="s">
        <v>443</v>
      </c>
      <c r="B158" s="1370"/>
      <c r="C158" s="1370"/>
      <c r="D158" s="1370"/>
      <c r="E158" s="72" t="s">
        <v>226</v>
      </c>
      <c r="F158" s="1370" t="s">
        <v>473</v>
      </c>
      <c r="G158" s="1370"/>
      <c r="H158" s="1370"/>
      <c r="I158" s="1371">
        <v>8</v>
      </c>
      <c r="J158" s="1372"/>
    </row>
    <row r="159" spans="1:10" s="64" customFormat="1" ht="17.399999999999999">
      <c r="A159" s="1369" t="s">
        <v>443</v>
      </c>
      <c r="B159" s="1370"/>
      <c r="C159" s="1370"/>
      <c r="D159" s="1370"/>
      <c r="E159" s="72" t="s">
        <v>226</v>
      </c>
      <c r="F159" s="1370" t="s">
        <v>474</v>
      </c>
      <c r="G159" s="1370"/>
      <c r="H159" s="1370"/>
      <c r="I159" s="1371">
        <v>8</v>
      </c>
      <c r="J159" s="1372"/>
    </row>
    <row r="160" spans="1:10" s="64" customFormat="1" ht="17.399999999999999">
      <c r="A160" s="1369" t="s">
        <v>443</v>
      </c>
      <c r="B160" s="1370"/>
      <c r="C160" s="1370"/>
      <c r="D160" s="1370"/>
      <c r="E160" s="72" t="s">
        <v>226</v>
      </c>
      <c r="F160" s="1370" t="s">
        <v>475</v>
      </c>
      <c r="G160" s="1370"/>
      <c r="H160" s="1370"/>
      <c r="I160" s="1371">
        <v>8</v>
      </c>
      <c r="J160" s="1372"/>
    </row>
    <row r="161" spans="1:10" s="64" customFormat="1" ht="17.399999999999999">
      <c r="A161" s="1369" t="s">
        <v>443</v>
      </c>
      <c r="B161" s="1370"/>
      <c r="C161" s="1370"/>
      <c r="D161" s="1370"/>
      <c r="E161" s="72" t="s">
        <v>226</v>
      </c>
      <c r="F161" s="1370" t="s">
        <v>476</v>
      </c>
      <c r="G161" s="1370"/>
      <c r="H161" s="1370"/>
      <c r="I161" s="1371">
        <v>8</v>
      </c>
      <c r="J161" s="1372"/>
    </row>
    <row r="162" spans="1:10" s="64" customFormat="1" ht="17.399999999999999">
      <c r="A162" s="1369" t="s">
        <v>443</v>
      </c>
      <c r="B162" s="1370"/>
      <c r="C162" s="1370"/>
      <c r="D162" s="1370"/>
      <c r="E162" s="72" t="s">
        <v>226</v>
      </c>
      <c r="F162" s="1370" t="s">
        <v>477</v>
      </c>
      <c r="G162" s="1370"/>
      <c r="H162" s="1370"/>
      <c r="I162" s="1371">
        <v>8</v>
      </c>
      <c r="J162" s="1372"/>
    </row>
    <row r="163" spans="1:10" s="64" customFormat="1" ht="17.399999999999999">
      <c r="A163" s="1369" t="s">
        <v>443</v>
      </c>
      <c r="B163" s="1370"/>
      <c r="C163" s="1370"/>
      <c r="D163" s="1370"/>
      <c r="E163" s="72" t="s">
        <v>226</v>
      </c>
      <c r="F163" s="1370" t="s">
        <v>478</v>
      </c>
      <c r="G163" s="1370"/>
      <c r="H163" s="1370"/>
      <c r="I163" s="1371">
        <v>8</v>
      </c>
      <c r="J163" s="1372"/>
    </row>
    <row r="164" spans="1:10" s="64" customFormat="1" ht="17.399999999999999">
      <c r="A164" s="1369" t="s">
        <v>443</v>
      </c>
      <c r="B164" s="1370"/>
      <c r="C164" s="1370"/>
      <c r="D164" s="1370"/>
      <c r="E164" s="72" t="s">
        <v>226</v>
      </c>
      <c r="F164" s="1370" t="s">
        <v>479</v>
      </c>
      <c r="G164" s="1370"/>
      <c r="H164" s="1370"/>
      <c r="I164" s="1371">
        <v>8</v>
      </c>
      <c r="J164" s="1372"/>
    </row>
    <row r="165" spans="1:10" s="64" customFormat="1" ht="17.399999999999999">
      <c r="A165" s="1369" t="s">
        <v>443</v>
      </c>
      <c r="B165" s="1370"/>
      <c r="C165" s="1370"/>
      <c r="D165" s="1370"/>
      <c r="E165" s="72" t="s">
        <v>226</v>
      </c>
      <c r="F165" s="1370" t="s">
        <v>480</v>
      </c>
      <c r="G165" s="1370"/>
      <c r="H165" s="1370"/>
      <c r="I165" s="1371">
        <v>5</v>
      </c>
      <c r="J165" s="1372"/>
    </row>
    <row r="166" spans="1:10" s="64" customFormat="1" ht="17.399999999999999">
      <c r="A166" s="1369" t="s">
        <v>443</v>
      </c>
      <c r="B166" s="1370"/>
      <c r="C166" s="1370"/>
      <c r="D166" s="1370"/>
      <c r="E166" s="72" t="s">
        <v>226</v>
      </c>
      <c r="F166" s="1370" t="s">
        <v>225</v>
      </c>
      <c r="G166" s="1370"/>
      <c r="H166" s="1370"/>
      <c r="I166" s="1371">
        <v>5</v>
      </c>
      <c r="J166" s="1372"/>
    </row>
    <row r="167" spans="1:10" s="64" customFormat="1" ht="17.399999999999999">
      <c r="A167" s="1369" t="s">
        <v>443</v>
      </c>
      <c r="B167" s="1370"/>
      <c r="C167" s="1370"/>
      <c r="D167" s="1370"/>
      <c r="E167" s="72" t="s">
        <v>226</v>
      </c>
      <c r="F167" s="1370" t="s">
        <v>481</v>
      </c>
      <c r="G167" s="1370"/>
      <c r="H167" s="1370"/>
      <c r="I167" s="1371">
        <v>8</v>
      </c>
      <c r="J167" s="1372"/>
    </row>
    <row r="168" spans="1:10" s="64" customFormat="1" ht="17.399999999999999">
      <c r="A168" s="1369" t="s">
        <v>443</v>
      </c>
      <c r="B168" s="1370"/>
      <c r="C168" s="1370"/>
      <c r="D168" s="1370"/>
      <c r="E168" s="72" t="s">
        <v>226</v>
      </c>
      <c r="F168" s="1370" t="s">
        <v>482</v>
      </c>
      <c r="G168" s="1370"/>
      <c r="H168" s="1370"/>
      <c r="I168" s="1371">
        <v>5</v>
      </c>
      <c r="J168" s="1372"/>
    </row>
    <row r="169" spans="1:10" s="64" customFormat="1" ht="17.399999999999999">
      <c r="A169" s="1369" t="s">
        <v>443</v>
      </c>
      <c r="B169" s="1370"/>
      <c r="C169" s="1370"/>
      <c r="D169" s="1370"/>
      <c r="E169" s="72" t="s">
        <v>226</v>
      </c>
      <c r="F169" s="1370" t="s">
        <v>483</v>
      </c>
      <c r="G169" s="1370"/>
      <c r="H169" s="1370"/>
      <c r="I169" s="1371">
        <v>8</v>
      </c>
      <c r="J169" s="1372"/>
    </row>
    <row r="170" spans="1:10" s="64" customFormat="1" ht="17.399999999999999">
      <c r="A170" s="1369" t="s">
        <v>443</v>
      </c>
      <c r="B170" s="1370"/>
      <c r="C170" s="1370"/>
      <c r="D170" s="1370"/>
      <c r="E170" s="72" t="s">
        <v>226</v>
      </c>
      <c r="F170" s="1370" t="s">
        <v>484</v>
      </c>
      <c r="G170" s="1370"/>
      <c r="H170" s="1370"/>
      <c r="I170" s="1371">
        <v>8</v>
      </c>
      <c r="J170" s="1372"/>
    </row>
    <row r="171" spans="1:10" s="64" customFormat="1" ht="17.399999999999999">
      <c r="A171" s="1369" t="s">
        <v>443</v>
      </c>
      <c r="B171" s="1370"/>
      <c r="C171" s="1370"/>
      <c r="D171" s="1370"/>
      <c r="E171" s="72" t="s">
        <v>226</v>
      </c>
      <c r="F171" s="1370" t="s">
        <v>485</v>
      </c>
      <c r="G171" s="1370"/>
      <c r="H171" s="1370"/>
      <c r="I171" s="1371">
        <v>8</v>
      </c>
      <c r="J171" s="1372"/>
    </row>
    <row r="172" spans="1:10" s="64" customFormat="1" ht="17.399999999999999">
      <c r="A172" s="1369" t="s">
        <v>443</v>
      </c>
      <c r="B172" s="1370"/>
      <c r="C172" s="1370"/>
      <c r="D172" s="1370"/>
      <c r="E172" s="72" t="s">
        <v>226</v>
      </c>
      <c r="F172" s="1370" t="s">
        <v>486</v>
      </c>
      <c r="G172" s="1370"/>
      <c r="H172" s="1370"/>
      <c r="I172" s="1371">
        <v>5</v>
      </c>
      <c r="J172" s="1372"/>
    </row>
    <row r="173" spans="1:10" s="64" customFormat="1" ht="34.799999999999997">
      <c r="A173" s="1369" t="s">
        <v>443</v>
      </c>
      <c r="B173" s="1370"/>
      <c r="C173" s="1370"/>
      <c r="D173" s="1370"/>
      <c r="E173" s="72" t="s">
        <v>487</v>
      </c>
      <c r="F173" s="1370" t="s">
        <v>488</v>
      </c>
      <c r="G173" s="1370"/>
      <c r="H173" s="1370"/>
      <c r="I173" s="1371">
        <v>8</v>
      </c>
      <c r="J173" s="1372"/>
    </row>
    <row r="174" spans="1:10" s="64" customFormat="1" ht="34.799999999999997">
      <c r="A174" s="1369" t="s">
        <v>443</v>
      </c>
      <c r="B174" s="1370"/>
      <c r="C174" s="1370"/>
      <c r="D174" s="1370"/>
      <c r="E174" s="72" t="s">
        <v>487</v>
      </c>
      <c r="F174" s="1370" t="s">
        <v>487</v>
      </c>
      <c r="G174" s="1370"/>
      <c r="H174" s="1370"/>
      <c r="I174" s="1371">
        <v>8</v>
      </c>
      <c r="J174" s="1372"/>
    </row>
    <row r="175" spans="1:10" s="64" customFormat="1" ht="34.799999999999997">
      <c r="A175" s="1369" t="s">
        <v>443</v>
      </c>
      <c r="B175" s="1370"/>
      <c r="C175" s="1370"/>
      <c r="D175" s="1370"/>
      <c r="E175" s="72" t="s">
        <v>487</v>
      </c>
      <c r="F175" s="1370" t="s">
        <v>489</v>
      </c>
      <c r="G175" s="1370"/>
      <c r="H175" s="1370"/>
      <c r="I175" s="1371">
        <v>5</v>
      </c>
      <c r="J175" s="1372"/>
    </row>
    <row r="176" spans="1:10" s="64" customFormat="1" ht="17.399999999999999">
      <c r="A176" s="1369" t="s">
        <v>443</v>
      </c>
      <c r="B176" s="1370"/>
      <c r="C176" s="1370"/>
      <c r="D176" s="1370"/>
      <c r="E176" s="72" t="s">
        <v>223</v>
      </c>
      <c r="F176" s="1370" t="s">
        <v>223</v>
      </c>
      <c r="G176" s="1370"/>
      <c r="H176" s="1370"/>
      <c r="I176" s="1371">
        <v>8</v>
      </c>
      <c r="J176" s="1372"/>
    </row>
    <row r="177" spans="1:10" s="64" customFormat="1" ht="34.799999999999997">
      <c r="A177" s="1369" t="s">
        <v>31</v>
      </c>
      <c r="B177" s="1370"/>
      <c r="C177" s="1370"/>
      <c r="D177" s="1370"/>
      <c r="E177" s="74" t="s">
        <v>541</v>
      </c>
      <c r="F177" s="1370" t="s">
        <v>490</v>
      </c>
      <c r="G177" s="1370"/>
      <c r="H177" s="1370"/>
      <c r="I177" s="1371">
        <v>30</v>
      </c>
      <c r="J177" s="1372"/>
    </row>
    <row r="178" spans="1:10" s="64" customFormat="1" ht="17.399999999999999">
      <c r="A178" s="1369" t="s">
        <v>31</v>
      </c>
      <c r="B178" s="1370"/>
      <c r="C178" s="1370"/>
      <c r="D178" s="1370"/>
      <c r="E178" s="72" t="s">
        <v>210</v>
      </c>
      <c r="F178" s="1370" t="s">
        <v>210</v>
      </c>
      <c r="G178" s="1370"/>
      <c r="H178" s="1370"/>
      <c r="I178" s="1371">
        <v>50</v>
      </c>
      <c r="J178" s="1372"/>
    </row>
    <row r="179" spans="1:10" s="64" customFormat="1" ht="17.399999999999999">
      <c r="A179" s="1369" t="s">
        <v>31</v>
      </c>
      <c r="B179" s="1370"/>
      <c r="C179" s="1370"/>
      <c r="D179" s="1370"/>
      <c r="E179" s="72" t="s">
        <v>491</v>
      </c>
      <c r="F179" s="1370" t="s">
        <v>491</v>
      </c>
      <c r="G179" s="1370"/>
      <c r="H179" s="1370"/>
      <c r="I179" s="1371">
        <v>30</v>
      </c>
      <c r="J179" s="1372"/>
    </row>
    <row r="180" spans="1:10" s="64" customFormat="1" ht="17.399999999999999">
      <c r="A180" s="1369" t="s">
        <v>31</v>
      </c>
      <c r="B180" s="1370"/>
      <c r="C180" s="1370"/>
      <c r="D180" s="1370"/>
      <c r="E180" s="72" t="s">
        <v>207</v>
      </c>
      <c r="F180" s="1370" t="s">
        <v>207</v>
      </c>
      <c r="G180" s="1370"/>
      <c r="H180" s="1370"/>
      <c r="I180" s="1371">
        <v>50</v>
      </c>
      <c r="J180" s="1372"/>
    </row>
    <row r="181" spans="1:10" s="64" customFormat="1" ht="17.399999999999999">
      <c r="A181" s="1369" t="s">
        <v>31</v>
      </c>
      <c r="B181" s="1370"/>
      <c r="C181" s="1370"/>
      <c r="D181" s="1370"/>
      <c r="E181" s="72" t="s">
        <v>207</v>
      </c>
      <c r="F181" s="1370" t="s">
        <v>492</v>
      </c>
      <c r="G181" s="1370"/>
      <c r="H181" s="1370"/>
      <c r="I181" s="1371">
        <v>50</v>
      </c>
      <c r="J181" s="1372"/>
    </row>
    <row r="182" spans="1:10" s="64" customFormat="1" ht="17.399999999999999">
      <c r="A182" s="1369" t="s">
        <v>31</v>
      </c>
      <c r="B182" s="1370"/>
      <c r="C182" s="1370"/>
      <c r="D182" s="1370"/>
      <c r="E182" s="72" t="s">
        <v>207</v>
      </c>
      <c r="F182" s="1370" t="s">
        <v>493</v>
      </c>
      <c r="G182" s="1370"/>
      <c r="H182" s="1370"/>
      <c r="I182" s="1371">
        <v>50</v>
      </c>
      <c r="J182" s="1372"/>
    </row>
    <row r="183" spans="1:10" s="64" customFormat="1" ht="17.399999999999999">
      <c r="A183" s="1369" t="s">
        <v>31</v>
      </c>
      <c r="B183" s="1370"/>
      <c r="C183" s="1370"/>
      <c r="D183" s="1370"/>
      <c r="E183" s="72" t="s">
        <v>494</v>
      </c>
      <c r="F183" s="1370" t="s">
        <v>494</v>
      </c>
      <c r="G183" s="1370"/>
      <c r="H183" s="1370"/>
      <c r="I183" s="1371">
        <v>30</v>
      </c>
      <c r="J183" s="1372"/>
    </row>
    <row r="184" spans="1:10" s="64" customFormat="1" ht="17.399999999999999">
      <c r="A184" s="1369" t="s">
        <v>31</v>
      </c>
      <c r="B184" s="1370"/>
      <c r="C184" s="1370"/>
      <c r="D184" s="1370"/>
      <c r="E184" s="72" t="s">
        <v>215</v>
      </c>
      <c r="F184" s="1370" t="s">
        <v>215</v>
      </c>
      <c r="G184" s="1370"/>
      <c r="H184" s="1370"/>
      <c r="I184" s="1371">
        <v>30</v>
      </c>
      <c r="J184" s="1372"/>
    </row>
    <row r="185" spans="1:10" s="64" customFormat="1" ht="17.399999999999999">
      <c r="A185" s="1369" t="s">
        <v>31</v>
      </c>
      <c r="B185" s="1370"/>
      <c r="C185" s="1370"/>
      <c r="D185" s="1370"/>
      <c r="E185" s="72" t="s">
        <v>495</v>
      </c>
      <c r="F185" s="1370" t="s">
        <v>495</v>
      </c>
      <c r="G185" s="1370"/>
      <c r="H185" s="1370"/>
      <c r="I185" s="1371">
        <v>30</v>
      </c>
      <c r="J185" s="1372"/>
    </row>
    <row r="186" spans="1:10" s="64" customFormat="1" ht="17.399999999999999">
      <c r="A186" s="1369" t="s">
        <v>31</v>
      </c>
      <c r="B186" s="1370"/>
      <c r="C186" s="1370"/>
      <c r="D186" s="1370"/>
      <c r="E186" s="72" t="s">
        <v>229</v>
      </c>
      <c r="F186" s="1370" t="s">
        <v>229</v>
      </c>
      <c r="G186" s="1370"/>
      <c r="H186" s="1370"/>
      <c r="I186" s="1371">
        <v>10</v>
      </c>
      <c r="J186" s="1372"/>
    </row>
    <row r="187" spans="1:10" s="64" customFormat="1" ht="17.399999999999999">
      <c r="A187" s="1369" t="s">
        <v>31</v>
      </c>
      <c r="B187" s="1370"/>
      <c r="C187" s="1370"/>
      <c r="D187" s="1370"/>
      <c r="E187" s="72" t="s">
        <v>212</v>
      </c>
      <c r="F187" s="1370" t="s">
        <v>212</v>
      </c>
      <c r="G187" s="1370"/>
      <c r="H187" s="1370"/>
      <c r="I187" s="1371">
        <v>10</v>
      </c>
      <c r="J187" s="1372"/>
    </row>
    <row r="188" spans="1:10" s="64" customFormat="1" ht="17.399999999999999">
      <c r="A188" s="1369" t="s">
        <v>31</v>
      </c>
      <c r="B188" s="1370"/>
      <c r="C188" s="1370"/>
      <c r="D188" s="1370"/>
      <c r="E188" s="72" t="s">
        <v>496</v>
      </c>
      <c r="F188" s="1370" t="s">
        <v>497</v>
      </c>
      <c r="G188" s="1370"/>
      <c r="H188" s="1370"/>
      <c r="I188" s="1371">
        <v>30</v>
      </c>
      <c r="J188" s="1372"/>
    </row>
    <row r="189" spans="1:10" s="64" customFormat="1" ht="17.399999999999999">
      <c r="A189" s="1369" t="s">
        <v>31</v>
      </c>
      <c r="B189" s="1370"/>
      <c r="C189" s="1370"/>
      <c r="D189" s="1370"/>
      <c r="E189" s="72" t="s">
        <v>498</v>
      </c>
      <c r="F189" s="1370" t="s">
        <v>498</v>
      </c>
      <c r="G189" s="1370"/>
      <c r="H189" s="1370"/>
      <c r="I189" s="1371">
        <v>20</v>
      </c>
      <c r="J189" s="1372"/>
    </row>
    <row r="190" spans="1:10" s="64" customFormat="1" ht="17.399999999999999">
      <c r="A190" s="1369" t="s">
        <v>31</v>
      </c>
      <c r="B190" s="1370"/>
      <c r="C190" s="1370"/>
      <c r="D190" s="1370"/>
      <c r="E190" s="72" t="s">
        <v>499</v>
      </c>
      <c r="F190" s="1370" t="s">
        <v>499</v>
      </c>
      <c r="G190" s="1370"/>
      <c r="H190" s="1370"/>
      <c r="I190" s="1371">
        <v>30</v>
      </c>
      <c r="J190" s="1372"/>
    </row>
    <row r="191" spans="1:10" s="64" customFormat="1" ht="17.399999999999999">
      <c r="A191" s="1369" t="s">
        <v>31</v>
      </c>
      <c r="B191" s="1370"/>
      <c r="C191" s="1370"/>
      <c r="D191" s="1370"/>
      <c r="E191" s="72" t="s">
        <v>235</v>
      </c>
      <c r="F191" s="1370" t="s">
        <v>235</v>
      </c>
      <c r="G191" s="1370"/>
      <c r="H191" s="1370"/>
      <c r="I191" s="1371">
        <v>50</v>
      </c>
      <c r="J191" s="1372"/>
    </row>
    <row r="192" spans="1:10" s="64" customFormat="1" ht="17.399999999999999">
      <c r="A192" s="1369" t="s">
        <v>31</v>
      </c>
      <c r="B192" s="1370"/>
      <c r="C192" s="1370"/>
      <c r="D192" s="1370"/>
      <c r="E192" s="72" t="s">
        <v>214</v>
      </c>
      <c r="F192" s="1370" t="s">
        <v>214</v>
      </c>
      <c r="G192" s="1370"/>
      <c r="H192" s="1370"/>
      <c r="I192" s="1371">
        <v>40</v>
      </c>
      <c r="J192" s="1372"/>
    </row>
    <row r="193" spans="1:10" s="64" customFormat="1" ht="17.399999999999999">
      <c r="A193" s="1369" t="s">
        <v>31</v>
      </c>
      <c r="B193" s="1370"/>
      <c r="C193" s="1370"/>
      <c r="D193" s="1370"/>
      <c r="E193" s="72" t="s">
        <v>233</v>
      </c>
      <c r="F193" s="1370" t="s">
        <v>233</v>
      </c>
      <c r="G193" s="1370"/>
      <c r="H193" s="1370"/>
      <c r="I193" s="1371">
        <v>20</v>
      </c>
      <c r="J193" s="1372"/>
    </row>
    <row r="194" spans="1:10" s="64" customFormat="1" ht="34.799999999999997">
      <c r="A194" s="1369" t="s">
        <v>31</v>
      </c>
      <c r="B194" s="1370"/>
      <c r="C194" s="1370"/>
      <c r="D194" s="1370"/>
      <c r="E194" s="72" t="s">
        <v>500</v>
      </c>
      <c r="F194" s="1370" t="s">
        <v>501</v>
      </c>
      <c r="G194" s="1370"/>
      <c r="H194" s="1370"/>
      <c r="I194" s="1371">
        <v>5</v>
      </c>
      <c r="J194" s="1372"/>
    </row>
    <row r="195" spans="1:10" s="64" customFormat="1" ht="34.799999999999997">
      <c r="A195" s="1369" t="s">
        <v>31</v>
      </c>
      <c r="B195" s="1370"/>
      <c r="C195" s="1370"/>
      <c r="D195" s="1370"/>
      <c r="E195" s="72" t="s">
        <v>502</v>
      </c>
      <c r="F195" s="1370" t="s">
        <v>503</v>
      </c>
      <c r="G195" s="1370"/>
      <c r="H195" s="1370"/>
      <c r="I195" s="1371">
        <v>20</v>
      </c>
      <c r="J195" s="1372"/>
    </row>
    <row r="196" spans="1:10" s="64" customFormat="1" ht="34.799999999999997">
      <c r="A196" s="1369" t="s">
        <v>31</v>
      </c>
      <c r="B196" s="1370"/>
      <c r="C196" s="1370"/>
      <c r="D196" s="1370"/>
      <c r="E196" s="72" t="s">
        <v>504</v>
      </c>
      <c r="F196" s="1380" t="s">
        <v>505</v>
      </c>
      <c r="G196" s="1380"/>
      <c r="H196" s="1380"/>
      <c r="I196" s="1371">
        <v>40</v>
      </c>
      <c r="J196" s="1372"/>
    </row>
    <row r="197" spans="1:10" s="64" customFormat="1" ht="17.399999999999999">
      <c r="A197" s="1369" t="s">
        <v>31</v>
      </c>
      <c r="B197" s="1370"/>
      <c r="C197" s="1370"/>
      <c r="D197" s="1370"/>
      <c r="E197" s="72" t="s">
        <v>506</v>
      </c>
      <c r="F197" s="1370" t="s">
        <v>506</v>
      </c>
      <c r="G197" s="1370"/>
      <c r="H197" s="1370"/>
      <c r="I197" s="1371">
        <v>30</v>
      </c>
      <c r="J197" s="1372"/>
    </row>
    <row r="198" spans="1:10" s="64" customFormat="1" ht="17.399999999999999">
      <c r="A198" s="1369" t="s">
        <v>31</v>
      </c>
      <c r="B198" s="1370"/>
      <c r="C198" s="1370"/>
      <c r="D198" s="1370"/>
      <c r="E198" s="72" t="s">
        <v>211</v>
      </c>
      <c r="F198" s="1370" t="s">
        <v>211</v>
      </c>
      <c r="G198" s="1370"/>
      <c r="H198" s="1370"/>
      <c r="I198" s="1371">
        <v>10</v>
      </c>
      <c r="J198" s="1372"/>
    </row>
    <row r="199" spans="1:10" s="64" customFormat="1" ht="17.399999999999999">
      <c r="A199" s="1369" t="s">
        <v>31</v>
      </c>
      <c r="B199" s="1370"/>
      <c r="C199" s="1370"/>
      <c r="D199" s="1370"/>
      <c r="E199" s="72" t="s">
        <v>232</v>
      </c>
      <c r="F199" s="1370" t="s">
        <v>232</v>
      </c>
      <c r="G199" s="1370"/>
      <c r="H199" s="1370"/>
      <c r="I199" s="1371">
        <v>10</v>
      </c>
      <c r="J199" s="1372"/>
    </row>
    <row r="200" spans="1:10" s="64" customFormat="1" ht="17.399999999999999">
      <c r="A200" s="1369" t="s">
        <v>31</v>
      </c>
      <c r="B200" s="1370"/>
      <c r="C200" s="1370"/>
      <c r="D200" s="1370"/>
      <c r="E200" s="72" t="s">
        <v>507</v>
      </c>
      <c r="F200" s="1370" t="s">
        <v>508</v>
      </c>
      <c r="G200" s="1370"/>
      <c r="H200" s="1370"/>
      <c r="I200" s="1371">
        <v>20</v>
      </c>
      <c r="J200" s="1372"/>
    </row>
    <row r="201" spans="1:10" s="64" customFormat="1" ht="17.399999999999999">
      <c r="A201" s="1369" t="s">
        <v>31</v>
      </c>
      <c r="B201" s="1370"/>
      <c r="C201" s="1370"/>
      <c r="D201" s="1370"/>
      <c r="E201" s="72" t="s">
        <v>230</v>
      </c>
      <c r="F201" s="1370" t="s">
        <v>230</v>
      </c>
      <c r="G201" s="1370"/>
      <c r="H201" s="1370"/>
      <c r="I201" s="1371">
        <v>25</v>
      </c>
      <c r="J201" s="1372"/>
    </row>
    <row r="202" spans="1:10" s="64" customFormat="1" ht="17.399999999999999">
      <c r="A202" s="1369" t="s">
        <v>31</v>
      </c>
      <c r="B202" s="1370"/>
      <c r="C202" s="1370"/>
      <c r="D202" s="1370"/>
      <c r="E202" s="72" t="s">
        <v>208</v>
      </c>
      <c r="F202" s="1370" t="s">
        <v>208</v>
      </c>
      <c r="G202" s="1370"/>
      <c r="H202" s="1370"/>
      <c r="I202" s="1371">
        <v>25</v>
      </c>
      <c r="J202" s="1372"/>
    </row>
    <row r="203" spans="1:10" s="64" customFormat="1" ht="17.399999999999999">
      <c r="A203" s="1369" t="s">
        <v>31</v>
      </c>
      <c r="B203" s="1370"/>
      <c r="C203" s="1370"/>
      <c r="D203" s="1370"/>
      <c r="E203" s="72" t="s">
        <v>213</v>
      </c>
      <c r="F203" s="1370" t="s">
        <v>213</v>
      </c>
      <c r="G203" s="1370"/>
      <c r="H203" s="1370"/>
      <c r="I203" s="1371">
        <v>30</v>
      </c>
      <c r="J203" s="1372"/>
    </row>
    <row r="204" spans="1:10" s="64" customFormat="1" ht="17.399999999999999">
      <c r="A204" s="1369" t="s">
        <v>31</v>
      </c>
      <c r="B204" s="1370"/>
      <c r="C204" s="1370"/>
      <c r="D204" s="1370"/>
      <c r="E204" s="72" t="s">
        <v>231</v>
      </c>
      <c r="F204" s="1370" t="s">
        <v>231</v>
      </c>
      <c r="G204" s="1370"/>
      <c r="H204" s="1370"/>
      <c r="I204" s="1371">
        <v>30</v>
      </c>
      <c r="J204" s="1372"/>
    </row>
    <row r="205" spans="1:10" s="64" customFormat="1" ht="17.399999999999999">
      <c r="A205" s="1369" t="s">
        <v>31</v>
      </c>
      <c r="B205" s="1370"/>
      <c r="C205" s="1370"/>
      <c r="D205" s="1370"/>
      <c r="E205" s="72" t="s">
        <v>509</v>
      </c>
      <c r="F205" s="1370" t="s">
        <v>509</v>
      </c>
      <c r="G205" s="1370"/>
      <c r="H205" s="1370"/>
      <c r="I205" s="1371">
        <v>20</v>
      </c>
      <c r="J205" s="1372"/>
    </row>
    <row r="206" spans="1:10" s="64" customFormat="1" ht="17.399999999999999">
      <c r="A206" s="1369" t="s">
        <v>31</v>
      </c>
      <c r="B206" s="1370"/>
      <c r="C206" s="1370"/>
      <c r="D206" s="1370"/>
      <c r="E206" s="72" t="s">
        <v>234</v>
      </c>
      <c r="F206" s="1370" t="s">
        <v>234</v>
      </c>
      <c r="G206" s="1370"/>
      <c r="H206" s="1370"/>
      <c r="I206" s="1371">
        <v>20</v>
      </c>
      <c r="J206" s="1372"/>
    </row>
    <row r="207" spans="1:10" s="64" customFormat="1" ht="17.399999999999999">
      <c r="A207" s="1369" t="s">
        <v>13</v>
      </c>
      <c r="B207" s="1370"/>
      <c r="C207" s="1370"/>
      <c r="D207" s="1370"/>
      <c r="E207" s="72" t="s">
        <v>13</v>
      </c>
      <c r="F207" s="1370" t="s">
        <v>13</v>
      </c>
      <c r="G207" s="1370"/>
      <c r="H207" s="1370"/>
      <c r="I207" s="1380" t="s">
        <v>162</v>
      </c>
      <c r="J207" s="1386"/>
    </row>
    <row r="208" spans="1:10" s="64" customFormat="1" ht="18" thickBot="1">
      <c r="A208" s="1382" t="s">
        <v>510</v>
      </c>
      <c r="B208" s="1383"/>
      <c r="C208" s="1383"/>
      <c r="D208" s="1383"/>
      <c r="E208" s="75" t="s">
        <v>236</v>
      </c>
      <c r="F208" s="1383" t="s">
        <v>237</v>
      </c>
      <c r="G208" s="1383"/>
      <c r="H208" s="1383"/>
      <c r="I208" s="1384">
        <v>7</v>
      </c>
      <c r="J208" s="1385"/>
    </row>
    <row r="209" spans="1:12" ht="18" customHeight="1">
      <c r="A209" s="76"/>
      <c r="B209" s="76"/>
      <c r="C209" s="76"/>
      <c r="D209" s="76"/>
      <c r="E209" s="76"/>
      <c r="F209" s="76"/>
      <c r="G209" s="76"/>
      <c r="H209" s="76"/>
      <c r="I209" s="77"/>
      <c r="J209" s="77"/>
    </row>
    <row r="210" spans="1:12" ht="18" customHeight="1">
      <c r="A210" s="76"/>
      <c r="B210" s="76"/>
      <c r="C210" s="76"/>
      <c r="D210" s="76"/>
      <c r="E210" s="76"/>
      <c r="F210" s="76"/>
      <c r="G210" s="76"/>
      <c r="H210" s="76"/>
      <c r="I210" s="77"/>
      <c r="J210" s="77"/>
    </row>
    <row r="211" spans="1:12" ht="18" customHeight="1">
      <c r="A211" s="76"/>
      <c r="B211" s="76"/>
      <c r="C211" s="76"/>
      <c r="D211" s="76"/>
      <c r="E211" s="76"/>
      <c r="F211" s="76"/>
      <c r="G211" s="76"/>
      <c r="H211" s="76"/>
      <c r="I211" s="77"/>
      <c r="J211" s="77"/>
    </row>
    <row r="212" spans="1:12" ht="71.400000000000006" customHeight="1">
      <c r="A212" s="1344" t="s">
        <v>542</v>
      </c>
      <c r="B212" s="1344"/>
      <c r="C212" s="1344"/>
      <c r="D212" s="1344"/>
      <c r="E212" s="1344"/>
      <c r="F212" s="1344"/>
      <c r="G212" s="1344"/>
      <c r="H212" s="1344"/>
      <c r="I212" s="1344"/>
      <c r="J212" s="1344"/>
      <c r="K212" s="1344"/>
      <c r="L212" s="1344"/>
    </row>
    <row r="213" spans="1:12" ht="241.35" customHeight="1">
      <c r="A213" s="1343" t="s">
        <v>543</v>
      </c>
      <c r="B213" s="1344"/>
      <c r="C213" s="1344"/>
      <c r="D213" s="1344"/>
      <c r="E213" s="1344"/>
      <c r="F213" s="1344"/>
      <c r="G213" s="1344"/>
      <c r="H213" s="1344"/>
      <c r="I213" s="1344"/>
      <c r="J213" s="1344"/>
      <c r="K213" s="1344"/>
      <c r="L213" s="1344"/>
    </row>
    <row r="214" spans="1:12" ht="66" customHeight="1">
      <c r="A214" s="1343" t="s">
        <v>544</v>
      </c>
      <c r="B214" s="1344"/>
      <c r="C214" s="1344"/>
      <c r="D214" s="1344"/>
      <c r="E214" s="1344"/>
      <c r="F214" s="1344"/>
      <c r="G214" s="1344"/>
      <c r="H214" s="1344"/>
      <c r="I214" s="1344"/>
      <c r="J214" s="1344"/>
      <c r="K214" s="1344"/>
      <c r="L214" s="1344"/>
    </row>
    <row r="215" spans="1:12" ht="308.10000000000002" customHeight="1">
      <c r="A215" s="1343" t="s">
        <v>545</v>
      </c>
      <c r="B215" s="1344"/>
      <c r="C215" s="1344"/>
      <c r="D215" s="1344"/>
      <c r="E215" s="1344"/>
      <c r="F215" s="1344"/>
      <c r="G215" s="1344"/>
      <c r="H215" s="1344"/>
      <c r="I215" s="1344"/>
      <c r="J215" s="1344"/>
      <c r="K215" s="1344"/>
      <c r="L215" s="1344"/>
    </row>
    <row r="216" spans="1:12" ht="231.75" customHeight="1">
      <c r="A216" s="1343" t="s">
        <v>546</v>
      </c>
      <c r="B216" s="1344"/>
      <c r="C216" s="1344"/>
      <c r="D216" s="1344"/>
      <c r="E216" s="1344"/>
      <c r="F216" s="1344"/>
      <c r="G216" s="1344"/>
      <c r="H216" s="1344"/>
      <c r="I216" s="1344"/>
      <c r="J216" s="1344"/>
      <c r="K216" s="1344"/>
      <c r="L216" s="1344"/>
    </row>
    <row r="217" spans="1:12" ht="89.85" customHeight="1">
      <c r="A217" s="1343" t="s">
        <v>547</v>
      </c>
      <c r="B217" s="1344"/>
      <c r="C217" s="1344"/>
      <c r="D217" s="1344"/>
      <c r="E217" s="1344"/>
      <c r="F217" s="1344"/>
      <c r="G217" s="1344"/>
      <c r="H217" s="1344"/>
      <c r="I217" s="1344"/>
      <c r="J217" s="1344"/>
      <c r="K217" s="1344"/>
      <c r="L217" s="1344"/>
    </row>
    <row r="218" spans="1:12" ht="52.35" customHeight="1">
      <c r="A218" s="1344" t="s">
        <v>548</v>
      </c>
      <c r="B218" s="1344"/>
      <c r="C218" s="1344"/>
      <c r="D218" s="1344"/>
      <c r="E218" s="1344"/>
      <c r="F218" s="1344"/>
      <c r="G218" s="1344"/>
      <c r="H218" s="1344"/>
      <c r="I218" s="1344"/>
      <c r="J218" s="1344"/>
      <c r="K218" s="1344"/>
      <c r="L218" s="1344"/>
    </row>
    <row r="219" spans="1:12" ht="44.4" customHeight="1">
      <c r="A219" s="1344" t="s">
        <v>549</v>
      </c>
      <c r="B219" s="1344"/>
      <c r="C219" s="1344"/>
      <c r="D219" s="1344"/>
      <c r="E219" s="1344"/>
      <c r="F219" s="1344"/>
      <c r="G219" s="1344"/>
      <c r="H219" s="1344"/>
      <c r="I219" s="1344"/>
      <c r="J219" s="1344"/>
      <c r="K219" s="1344"/>
      <c r="L219" s="1344"/>
    </row>
    <row r="220" spans="1:12" ht="89.1" customHeight="1">
      <c r="A220" s="1344" t="s">
        <v>550</v>
      </c>
      <c r="B220" s="1344"/>
      <c r="C220" s="1344"/>
      <c r="D220" s="1344"/>
      <c r="E220" s="1344"/>
      <c r="F220" s="1344"/>
      <c r="G220" s="1344"/>
      <c r="H220" s="1344"/>
      <c r="I220" s="1344"/>
      <c r="J220" s="1344"/>
      <c r="K220" s="1344"/>
      <c r="L220" s="1344"/>
    </row>
    <row r="221" spans="1:12" ht="1.35" customHeight="1">
      <c r="A221" s="1387"/>
      <c r="B221" s="1387"/>
      <c r="C221" s="1387"/>
      <c r="D221" s="1387"/>
      <c r="E221" s="1387"/>
      <c r="F221" s="1387"/>
      <c r="G221" s="1387"/>
      <c r="H221" s="1387"/>
      <c r="I221" s="1387"/>
      <c r="J221" s="1387"/>
      <c r="K221" s="1387"/>
      <c r="L221" s="1387"/>
    </row>
    <row r="222" spans="1:12" ht="117.6" customHeight="1">
      <c r="A222" s="1388" t="s">
        <v>551</v>
      </c>
      <c r="B222" s="1389"/>
      <c r="C222" s="1389"/>
      <c r="D222" s="1389"/>
      <c r="E222" s="1389"/>
      <c r="F222" s="1389"/>
      <c r="G222" s="1389"/>
      <c r="H222" s="1389"/>
      <c r="I222" s="1389"/>
      <c r="J222" s="1389"/>
      <c r="K222" s="1389"/>
      <c r="L222" s="1389"/>
    </row>
    <row r="223" spans="1:12" ht="31.35" customHeight="1">
      <c r="A223" s="1387"/>
      <c r="B223" s="1387"/>
      <c r="C223" s="1387"/>
      <c r="D223" s="1387"/>
      <c r="E223" s="1387"/>
      <c r="F223" s="1387"/>
      <c r="G223" s="1387"/>
      <c r="H223" s="1387"/>
      <c r="I223" s="1387"/>
      <c r="J223" s="1387"/>
      <c r="K223" s="1387"/>
      <c r="L223" s="1387"/>
    </row>
    <row r="224" spans="1:12" ht="31.35" customHeight="1">
      <c r="A224" s="1387"/>
      <c r="B224" s="1387"/>
      <c r="C224" s="1387"/>
      <c r="D224" s="1387"/>
      <c r="E224" s="1387"/>
      <c r="F224" s="1387"/>
      <c r="G224" s="1387"/>
      <c r="H224" s="1387"/>
      <c r="I224" s="1387"/>
      <c r="J224" s="1387"/>
      <c r="K224" s="1387"/>
      <c r="L224" s="1387"/>
    </row>
    <row r="225" spans="1:12" ht="81" customHeight="1">
      <c r="A225" s="1344" t="s">
        <v>552</v>
      </c>
      <c r="B225" s="1344"/>
      <c r="C225" s="1344"/>
      <c r="D225" s="1344"/>
      <c r="E225" s="1344"/>
      <c r="F225" s="1344"/>
      <c r="G225" s="1344"/>
      <c r="H225" s="1344"/>
      <c r="I225" s="1344"/>
      <c r="J225" s="1344"/>
      <c r="K225" s="1344"/>
      <c r="L225" s="1344"/>
    </row>
    <row r="226" spans="1:12" ht="97.5" customHeight="1">
      <c r="A226" s="1344" t="s">
        <v>553</v>
      </c>
      <c r="B226" s="1344"/>
      <c r="C226" s="1344"/>
      <c r="D226" s="1344"/>
      <c r="E226" s="1344"/>
      <c r="F226" s="1344"/>
      <c r="G226" s="1344"/>
      <c r="H226" s="1344"/>
      <c r="I226" s="1344"/>
      <c r="J226" s="1344"/>
      <c r="K226" s="1344"/>
      <c r="L226" s="1344"/>
    </row>
    <row r="227" spans="1:12" ht="71.400000000000006" customHeight="1">
      <c r="A227" s="1343" t="s">
        <v>554</v>
      </c>
      <c r="B227" s="1344"/>
      <c r="C227" s="1344"/>
      <c r="D227" s="1344"/>
      <c r="E227" s="1344"/>
      <c r="F227" s="1344"/>
      <c r="G227" s="1344"/>
      <c r="H227" s="1344"/>
      <c r="I227" s="1344"/>
      <c r="J227" s="1344"/>
      <c r="K227" s="1344"/>
      <c r="L227" s="1344"/>
    </row>
    <row r="228" spans="1:12" ht="31.35" customHeight="1">
      <c r="A228" s="1390"/>
      <c r="B228" s="1390"/>
      <c r="C228" s="1390"/>
      <c r="D228" s="1390"/>
      <c r="E228" s="1390"/>
      <c r="F228" s="1390"/>
      <c r="G228" s="1390"/>
      <c r="H228" s="1390"/>
      <c r="I228" s="1390"/>
      <c r="J228" s="1390"/>
      <c r="K228" s="1390"/>
      <c r="L228" s="1390"/>
    </row>
    <row r="229" spans="1:12" ht="81.75" customHeight="1">
      <c r="A229" s="1344" t="s">
        <v>555</v>
      </c>
      <c r="B229" s="1344"/>
      <c r="C229" s="1344"/>
      <c r="D229" s="1344"/>
      <c r="E229" s="1344"/>
      <c r="F229" s="1344"/>
      <c r="G229" s="1344"/>
      <c r="H229" s="1344"/>
      <c r="I229" s="1344"/>
      <c r="J229" s="1344"/>
      <c r="K229" s="1344"/>
      <c r="L229" s="1344"/>
    </row>
    <row r="230" spans="1:12" ht="105" customHeight="1">
      <c r="A230" s="1344" t="s">
        <v>556</v>
      </c>
      <c r="B230" s="1344"/>
      <c r="C230" s="1344"/>
      <c r="D230" s="1344"/>
      <c r="E230" s="1344"/>
      <c r="F230" s="1344"/>
      <c r="G230" s="1344"/>
      <c r="H230" s="1344"/>
      <c r="I230" s="1344"/>
      <c r="J230" s="1344"/>
      <c r="K230" s="1344"/>
      <c r="L230" s="1344"/>
    </row>
    <row r="231" spans="1:12" ht="83.25" customHeight="1">
      <c r="A231" s="1344" t="s">
        <v>557</v>
      </c>
      <c r="B231" s="1344"/>
      <c r="C231" s="1344"/>
      <c r="D231" s="1344"/>
      <c r="E231" s="1344"/>
      <c r="F231" s="1344"/>
      <c r="G231" s="1344"/>
      <c r="H231" s="1344"/>
      <c r="I231" s="1344"/>
      <c r="J231" s="1344"/>
      <c r="K231" s="1344"/>
      <c r="L231" s="1344"/>
    </row>
    <row r="232" spans="1:12" ht="326.25" customHeight="1">
      <c r="A232" s="1343" t="s">
        <v>558</v>
      </c>
      <c r="B232" s="1344"/>
      <c r="C232" s="1344"/>
      <c r="D232" s="1344"/>
      <c r="E232" s="1344"/>
      <c r="F232" s="1344"/>
      <c r="G232" s="1344"/>
      <c r="H232" s="1344"/>
      <c r="I232" s="1344"/>
      <c r="J232" s="1344"/>
      <c r="K232" s="1344"/>
      <c r="L232" s="1344"/>
    </row>
    <row r="233" spans="1:12" ht="72.150000000000006" customHeight="1">
      <c r="A233" s="1344" t="s">
        <v>559</v>
      </c>
      <c r="B233" s="1344"/>
      <c r="C233" s="1344"/>
      <c r="D233" s="1344"/>
      <c r="E233" s="1344"/>
      <c r="F233" s="1344"/>
      <c r="G233" s="1344"/>
      <c r="H233" s="1344"/>
      <c r="I233" s="1344"/>
      <c r="J233" s="1344"/>
      <c r="K233" s="1344"/>
      <c r="L233" s="1344"/>
    </row>
    <row r="234" spans="1:12" ht="291.75" customHeight="1">
      <c r="A234" s="1343" t="s">
        <v>560</v>
      </c>
      <c r="B234" s="1344"/>
      <c r="C234" s="1344"/>
      <c r="D234" s="1344"/>
      <c r="E234" s="1344"/>
      <c r="F234" s="1344"/>
      <c r="G234" s="1344"/>
      <c r="H234" s="1344"/>
      <c r="I234" s="1344"/>
      <c r="J234" s="1344"/>
      <c r="K234" s="1344"/>
      <c r="L234" s="1344"/>
    </row>
    <row r="235" spans="1:12" ht="333.75" customHeight="1">
      <c r="A235" s="1343" t="s">
        <v>561</v>
      </c>
      <c r="B235" s="1344"/>
      <c r="C235" s="1344"/>
      <c r="D235" s="1344"/>
      <c r="E235" s="1344"/>
      <c r="F235" s="1344"/>
      <c r="G235" s="1344"/>
      <c r="H235" s="1344"/>
      <c r="I235" s="1344"/>
      <c r="J235" s="1344"/>
      <c r="K235" s="1344"/>
      <c r="L235" s="1344"/>
    </row>
    <row r="236" spans="1:12" ht="65.25" customHeight="1">
      <c r="A236" s="1344" t="s">
        <v>562</v>
      </c>
      <c r="B236" s="1344"/>
      <c r="C236" s="1344"/>
      <c r="D236" s="1344"/>
      <c r="E236" s="1344"/>
      <c r="F236" s="1344"/>
      <c r="G236" s="1344"/>
      <c r="H236" s="1344"/>
      <c r="I236" s="1344"/>
      <c r="J236" s="1344"/>
      <c r="K236" s="1344"/>
      <c r="L236" s="1344"/>
    </row>
    <row r="237" spans="1:12" ht="150" customHeight="1">
      <c r="A237" s="1344" t="s">
        <v>563</v>
      </c>
      <c r="B237" s="1344"/>
      <c r="C237" s="1344"/>
      <c r="D237" s="1344"/>
      <c r="E237" s="1344"/>
      <c r="F237" s="1344"/>
      <c r="G237" s="1344"/>
      <c r="H237" s="1344"/>
      <c r="I237" s="1344"/>
      <c r="J237" s="1344"/>
      <c r="K237" s="1344"/>
      <c r="L237" s="1344"/>
    </row>
    <row r="238" spans="1:12" ht="253.5" customHeight="1">
      <c r="A238" s="1343" t="s">
        <v>564</v>
      </c>
      <c r="B238" s="1344"/>
      <c r="C238" s="1344"/>
      <c r="D238" s="1344"/>
      <c r="E238" s="1344"/>
      <c r="F238" s="1344"/>
      <c r="G238" s="1344"/>
      <c r="H238" s="1344"/>
      <c r="I238" s="1344"/>
      <c r="J238" s="1344"/>
      <c r="K238" s="1344"/>
      <c r="L238" s="1344"/>
    </row>
    <row r="239" spans="1:12" ht="225.75" customHeight="1">
      <c r="A239" s="1343" t="s">
        <v>565</v>
      </c>
      <c r="B239" s="1344"/>
      <c r="C239" s="1344"/>
      <c r="D239" s="1344"/>
      <c r="E239" s="1344"/>
      <c r="F239" s="1344"/>
      <c r="G239" s="1344"/>
      <c r="H239" s="1344"/>
      <c r="I239" s="1344"/>
      <c r="J239" s="1344"/>
      <c r="K239" s="1344"/>
      <c r="L239" s="1344"/>
    </row>
    <row r="240" spans="1:12" ht="75.75" customHeight="1">
      <c r="A240" s="1344" t="s">
        <v>566</v>
      </c>
      <c r="B240" s="1344"/>
      <c r="C240" s="1344"/>
      <c r="D240" s="1344"/>
      <c r="E240" s="1344"/>
      <c r="F240" s="1344"/>
      <c r="G240" s="1344"/>
      <c r="H240" s="1344"/>
      <c r="I240" s="1344"/>
      <c r="J240" s="1344"/>
      <c r="K240" s="1344"/>
      <c r="L240" s="1344"/>
    </row>
    <row r="241" spans="1:12" ht="273.75" customHeight="1">
      <c r="A241" s="1343" t="s">
        <v>567</v>
      </c>
      <c r="B241" s="1344"/>
      <c r="C241" s="1344"/>
      <c r="D241" s="1344"/>
      <c r="E241" s="1344"/>
      <c r="F241" s="1344"/>
      <c r="G241" s="1344"/>
      <c r="H241" s="1344"/>
      <c r="I241" s="1344"/>
      <c r="J241" s="1344"/>
      <c r="K241" s="1344"/>
      <c r="L241" s="1344"/>
    </row>
    <row r="242" spans="1:12" ht="120.75" customHeight="1">
      <c r="A242" s="1344" t="s">
        <v>568</v>
      </c>
      <c r="B242" s="1344"/>
      <c r="C242" s="1344"/>
      <c r="D242" s="1344"/>
      <c r="E242" s="1344"/>
      <c r="F242" s="1344"/>
      <c r="G242" s="1344"/>
      <c r="H242" s="1344"/>
      <c r="I242" s="1344"/>
      <c r="J242" s="1344"/>
      <c r="K242" s="1344"/>
      <c r="L242" s="1344"/>
    </row>
    <row r="243" spans="1:12" ht="91.5" customHeight="1">
      <c r="A243" s="1344" t="s">
        <v>569</v>
      </c>
      <c r="B243" s="1344"/>
      <c r="C243" s="1344"/>
      <c r="D243" s="1344"/>
      <c r="E243" s="1344"/>
      <c r="F243" s="1344"/>
      <c r="G243" s="1344"/>
      <c r="H243" s="1344"/>
      <c r="I243" s="1344"/>
      <c r="J243" s="1344"/>
      <c r="K243" s="1344"/>
      <c r="L243" s="1344"/>
    </row>
    <row r="244" spans="1:12" ht="117" customHeight="1">
      <c r="A244" s="1344" t="s">
        <v>570</v>
      </c>
      <c r="B244" s="1344"/>
      <c r="C244" s="1344"/>
      <c r="D244" s="1344"/>
      <c r="E244" s="1344"/>
      <c r="F244" s="1344"/>
      <c r="G244" s="1344"/>
      <c r="H244" s="1344"/>
      <c r="I244" s="1344"/>
      <c r="J244" s="1344"/>
      <c r="K244" s="1344"/>
      <c r="L244" s="1344"/>
    </row>
    <row r="245" spans="1:12" ht="255" customHeight="1">
      <c r="A245" s="1343" t="s">
        <v>571</v>
      </c>
      <c r="B245" s="1344"/>
      <c r="C245" s="1344"/>
      <c r="D245" s="1344"/>
      <c r="E245" s="1344"/>
      <c r="F245" s="1344"/>
      <c r="G245" s="1344"/>
      <c r="H245" s="1344"/>
      <c r="I245" s="1344"/>
      <c r="J245" s="1344"/>
      <c r="K245" s="1344"/>
      <c r="L245" s="1344"/>
    </row>
    <row r="246" spans="1:12" ht="405.75" customHeight="1">
      <c r="A246" s="1343" t="s">
        <v>572</v>
      </c>
      <c r="B246" s="1344"/>
      <c r="C246" s="1344"/>
      <c r="D246" s="1344"/>
      <c r="E246" s="1344"/>
      <c r="F246" s="1344"/>
      <c r="G246" s="1344"/>
      <c r="H246" s="1344"/>
      <c r="I246" s="1344"/>
      <c r="J246" s="1344"/>
      <c r="K246" s="1344"/>
      <c r="L246" s="1344"/>
    </row>
    <row r="247" spans="1:12" ht="108.75" customHeight="1">
      <c r="A247" s="1344" t="s">
        <v>573</v>
      </c>
      <c r="B247" s="1344"/>
      <c r="C247" s="1344"/>
      <c r="D247" s="1344"/>
      <c r="E247" s="1344"/>
      <c r="F247" s="1344"/>
      <c r="G247" s="1344"/>
      <c r="H247" s="1344"/>
      <c r="I247" s="1344"/>
      <c r="J247" s="1344"/>
      <c r="K247" s="1344"/>
      <c r="L247" s="1344"/>
    </row>
    <row r="248" spans="1:12" ht="168" customHeight="1">
      <c r="A248" s="1344" t="s">
        <v>574</v>
      </c>
      <c r="B248" s="1344"/>
      <c r="C248" s="1344"/>
      <c r="D248" s="1344"/>
      <c r="E248" s="1344"/>
      <c r="F248" s="1344"/>
      <c r="G248" s="1344"/>
      <c r="H248" s="1344"/>
      <c r="I248" s="1344"/>
      <c r="J248" s="1344"/>
      <c r="K248" s="1344"/>
      <c r="L248" s="1344"/>
    </row>
    <row r="249" spans="1:12" ht="30" customHeight="1">
      <c r="A249" s="61"/>
      <c r="B249" s="61"/>
      <c r="C249" s="61"/>
      <c r="D249" s="61"/>
      <c r="E249" s="61"/>
      <c r="F249" s="61"/>
      <c r="G249" s="61"/>
      <c r="H249" s="61"/>
      <c r="I249" s="61"/>
      <c r="J249" s="61"/>
      <c r="K249" s="61"/>
      <c r="L249" s="61"/>
    </row>
    <row r="250" spans="1:12" s="64" customFormat="1" ht="17.399999999999999" customHeight="1">
      <c r="A250" s="1391" t="s">
        <v>251</v>
      </c>
      <c r="B250" s="1392"/>
      <c r="C250" s="1391" t="s">
        <v>511</v>
      </c>
      <c r="D250" s="1393"/>
      <c r="E250" s="1393"/>
      <c r="F250" s="1392"/>
      <c r="G250" s="1394" t="s">
        <v>512</v>
      </c>
      <c r="H250" s="1395"/>
      <c r="I250" s="1396"/>
    </row>
    <row r="251" spans="1:12" s="64" customFormat="1" ht="17.399999999999999" customHeight="1">
      <c r="A251" s="1402" t="s">
        <v>575</v>
      </c>
      <c r="B251" s="1403"/>
      <c r="C251" s="1403"/>
      <c r="D251" s="1403"/>
      <c r="E251" s="1403"/>
      <c r="F251" s="1403"/>
      <c r="G251" s="1403"/>
      <c r="H251" s="1403"/>
      <c r="I251" s="1404"/>
    </row>
    <row r="252" spans="1:12" s="64" customFormat="1" ht="17.399999999999999" customHeight="1">
      <c r="A252" s="1397">
        <v>1</v>
      </c>
      <c r="B252" s="1398"/>
      <c r="C252" s="1337" t="s">
        <v>163</v>
      </c>
      <c r="D252" s="1339"/>
      <c r="E252" s="1339"/>
      <c r="F252" s="1338"/>
      <c r="G252" s="1399">
        <v>1</v>
      </c>
      <c r="H252" s="1400"/>
      <c r="I252" s="1401"/>
    </row>
    <row r="253" spans="1:12" s="64" customFormat="1" ht="17.399999999999999" customHeight="1">
      <c r="A253" s="1397">
        <v>2</v>
      </c>
      <c r="B253" s="1398"/>
      <c r="C253" s="1337" t="s">
        <v>246</v>
      </c>
      <c r="D253" s="1339"/>
      <c r="E253" s="1339"/>
      <c r="F253" s="1338"/>
      <c r="G253" s="1399">
        <v>1</v>
      </c>
      <c r="H253" s="1400"/>
      <c r="I253" s="1401"/>
    </row>
    <row r="254" spans="1:12" s="64" customFormat="1" ht="17.399999999999999" customHeight="1">
      <c r="A254" s="1397">
        <v>3</v>
      </c>
      <c r="B254" s="1398"/>
      <c r="C254" s="1337" t="s">
        <v>133</v>
      </c>
      <c r="D254" s="1339"/>
      <c r="E254" s="1339"/>
      <c r="F254" s="1338"/>
      <c r="G254" s="1399">
        <v>1</v>
      </c>
      <c r="H254" s="1400"/>
      <c r="I254" s="1401"/>
    </row>
    <row r="255" spans="1:12" s="64" customFormat="1" ht="17.399999999999999" customHeight="1">
      <c r="A255" s="1397">
        <v>4</v>
      </c>
      <c r="B255" s="1398"/>
      <c r="C255" s="1337" t="s">
        <v>241</v>
      </c>
      <c r="D255" s="1339"/>
      <c r="E255" s="1339"/>
      <c r="F255" s="1338"/>
      <c r="G255" s="1399">
        <v>1</v>
      </c>
      <c r="H255" s="1400"/>
      <c r="I255" s="1401"/>
    </row>
    <row r="256" spans="1:12" s="64" customFormat="1" ht="17.399999999999999" customHeight="1">
      <c r="A256" s="1397">
        <v>5</v>
      </c>
      <c r="B256" s="1398"/>
      <c r="C256" s="1337" t="s">
        <v>192</v>
      </c>
      <c r="D256" s="1339"/>
      <c r="E256" s="1339"/>
      <c r="F256" s="1338"/>
      <c r="G256" s="1399">
        <v>1</v>
      </c>
      <c r="H256" s="1400"/>
      <c r="I256" s="1401"/>
    </row>
    <row r="257" spans="1:9" s="64" customFormat="1" ht="17.399999999999999" customHeight="1">
      <c r="A257" s="1397">
        <v>6</v>
      </c>
      <c r="B257" s="1398"/>
      <c r="C257" s="1337" t="s">
        <v>134</v>
      </c>
      <c r="D257" s="1339"/>
      <c r="E257" s="1339"/>
      <c r="F257" s="1338"/>
      <c r="G257" s="1399">
        <v>1</v>
      </c>
      <c r="H257" s="1400"/>
      <c r="I257" s="1401"/>
    </row>
    <row r="258" spans="1:9" s="64" customFormat="1" ht="17.399999999999999" customHeight="1">
      <c r="A258" s="1397">
        <v>7</v>
      </c>
      <c r="B258" s="1398"/>
      <c r="C258" s="1337" t="s">
        <v>125</v>
      </c>
      <c r="D258" s="1339"/>
      <c r="E258" s="1339"/>
      <c r="F258" s="1338"/>
      <c r="G258" s="1399">
        <v>1</v>
      </c>
      <c r="H258" s="1400"/>
      <c r="I258" s="1401"/>
    </row>
    <row r="259" spans="1:9" s="64" customFormat="1" ht="17.399999999999999" customHeight="1">
      <c r="A259" s="1397">
        <v>8</v>
      </c>
      <c r="B259" s="1398"/>
      <c r="C259" s="1337" t="s">
        <v>164</v>
      </c>
      <c r="D259" s="1339"/>
      <c r="E259" s="1339"/>
      <c r="F259" s="1338"/>
      <c r="G259" s="1399">
        <v>1</v>
      </c>
      <c r="H259" s="1400"/>
      <c r="I259" s="1401"/>
    </row>
    <row r="260" spans="1:9" s="64" customFormat="1" ht="17.399999999999999" customHeight="1">
      <c r="A260" s="1397">
        <v>9</v>
      </c>
      <c r="B260" s="1398"/>
      <c r="C260" s="1337" t="s">
        <v>186</v>
      </c>
      <c r="D260" s="1339"/>
      <c r="E260" s="1339"/>
      <c r="F260" s="1338"/>
      <c r="G260" s="1399">
        <v>1</v>
      </c>
      <c r="H260" s="1400"/>
      <c r="I260" s="1401"/>
    </row>
    <row r="261" spans="1:9" s="64" customFormat="1" ht="17.399999999999999" customHeight="1">
      <c r="A261" s="1397">
        <v>10</v>
      </c>
      <c r="B261" s="1398"/>
      <c r="C261" s="1337" t="s">
        <v>166</v>
      </c>
      <c r="D261" s="1339"/>
      <c r="E261" s="1339"/>
      <c r="F261" s="1338"/>
      <c r="G261" s="1399">
        <v>1</v>
      </c>
      <c r="H261" s="1400"/>
      <c r="I261" s="1401"/>
    </row>
    <row r="262" spans="1:9" s="64" customFormat="1" ht="17.399999999999999" customHeight="1">
      <c r="A262" s="1397">
        <v>11</v>
      </c>
      <c r="B262" s="1398"/>
      <c r="C262" s="1337" t="s">
        <v>242</v>
      </c>
      <c r="D262" s="1339"/>
      <c r="E262" s="1339"/>
      <c r="F262" s="1338"/>
      <c r="G262" s="1399">
        <v>1</v>
      </c>
      <c r="H262" s="1400"/>
      <c r="I262" s="1401"/>
    </row>
    <row r="263" spans="1:9" s="64" customFormat="1" ht="17.399999999999999" customHeight="1">
      <c r="A263" s="1397">
        <v>12</v>
      </c>
      <c r="B263" s="1398"/>
      <c r="C263" s="1337" t="s">
        <v>167</v>
      </c>
      <c r="D263" s="1339"/>
      <c r="E263" s="1339"/>
      <c r="F263" s="1338"/>
      <c r="G263" s="1399">
        <v>1</v>
      </c>
      <c r="H263" s="1400"/>
      <c r="I263" s="1401"/>
    </row>
    <row r="264" spans="1:9" s="64" customFormat="1" ht="17.399999999999999" customHeight="1">
      <c r="A264" s="1397">
        <v>13</v>
      </c>
      <c r="B264" s="1398"/>
      <c r="C264" s="1337" t="s">
        <v>168</v>
      </c>
      <c r="D264" s="1339"/>
      <c r="E264" s="1339"/>
      <c r="F264" s="1338"/>
      <c r="G264" s="1399">
        <v>1</v>
      </c>
      <c r="H264" s="1400"/>
      <c r="I264" s="1401"/>
    </row>
    <row r="265" spans="1:9" s="64" customFormat="1" ht="17.399999999999999" customHeight="1">
      <c r="A265" s="1397">
        <v>14</v>
      </c>
      <c r="B265" s="1398"/>
      <c r="C265" s="1337" t="s">
        <v>136</v>
      </c>
      <c r="D265" s="1339"/>
      <c r="E265" s="1339"/>
      <c r="F265" s="1338"/>
      <c r="G265" s="1399">
        <v>1</v>
      </c>
      <c r="H265" s="1400"/>
      <c r="I265" s="1401"/>
    </row>
    <row r="266" spans="1:9" s="64" customFormat="1" ht="17.399999999999999" customHeight="1">
      <c r="A266" s="1397">
        <v>15</v>
      </c>
      <c r="B266" s="1398"/>
      <c r="C266" s="1337" t="s">
        <v>247</v>
      </c>
      <c r="D266" s="1339"/>
      <c r="E266" s="1339"/>
      <c r="F266" s="1338"/>
      <c r="G266" s="1399">
        <v>1</v>
      </c>
      <c r="H266" s="1400"/>
      <c r="I266" s="1401"/>
    </row>
    <row r="267" spans="1:9" s="64" customFormat="1" ht="17.399999999999999" customHeight="1">
      <c r="A267" s="1397">
        <v>16</v>
      </c>
      <c r="B267" s="1398"/>
      <c r="C267" s="1337" t="s">
        <v>248</v>
      </c>
      <c r="D267" s="1339"/>
      <c r="E267" s="1339"/>
      <c r="F267" s="1338"/>
      <c r="G267" s="1399">
        <v>1</v>
      </c>
      <c r="H267" s="1400"/>
      <c r="I267" s="1401"/>
    </row>
    <row r="268" spans="1:9" s="64" customFormat="1" ht="17.399999999999999" customHeight="1">
      <c r="A268" s="1397">
        <v>17</v>
      </c>
      <c r="B268" s="1398"/>
      <c r="C268" s="1337" t="s">
        <v>169</v>
      </c>
      <c r="D268" s="1339"/>
      <c r="E268" s="1339"/>
      <c r="F268" s="1338"/>
      <c r="G268" s="1399">
        <v>1</v>
      </c>
      <c r="H268" s="1400"/>
      <c r="I268" s="1401"/>
    </row>
    <row r="269" spans="1:9" s="64" customFormat="1" ht="17.399999999999999" customHeight="1">
      <c r="A269" s="1397">
        <v>18</v>
      </c>
      <c r="B269" s="1398"/>
      <c r="C269" s="1337" t="s">
        <v>183</v>
      </c>
      <c r="D269" s="1339"/>
      <c r="E269" s="1339"/>
      <c r="F269" s="1338"/>
      <c r="G269" s="1399">
        <v>1</v>
      </c>
      <c r="H269" s="1400"/>
      <c r="I269" s="1401"/>
    </row>
    <row r="270" spans="1:9" s="64" customFormat="1" ht="17.399999999999999" customHeight="1">
      <c r="A270" s="1397">
        <v>19</v>
      </c>
      <c r="B270" s="1398"/>
      <c r="C270" s="1337" t="s">
        <v>175</v>
      </c>
      <c r="D270" s="1339"/>
      <c r="E270" s="1339"/>
      <c r="F270" s="1338"/>
      <c r="G270" s="1399">
        <v>1</v>
      </c>
      <c r="H270" s="1400"/>
      <c r="I270" s="1401"/>
    </row>
    <row r="271" spans="1:9" s="64" customFormat="1" ht="17.399999999999999" customHeight="1">
      <c r="A271" s="1397">
        <v>20</v>
      </c>
      <c r="B271" s="1398"/>
      <c r="C271" s="1337" t="s">
        <v>137</v>
      </c>
      <c r="D271" s="1339"/>
      <c r="E271" s="1339"/>
      <c r="F271" s="1338"/>
      <c r="G271" s="1399">
        <v>1</v>
      </c>
      <c r="H271" s="1400"/>
      <c r="I271" s="1401"/>
    </row>
    <row r="272" spans="1:9" s="64" customFormat="1" ht="17.399999999999999" customHeight="1">
      <c r="A272" s="1408">
        <v>21</v>
      </c>
      <c r="B272" s="1409"/>
      <c r="C272" s="1357" t="s">
        <v>187</v>
      </c>
      <c r="D272" s="1359"/>
      <c r="E272" s="1359"/>
      <c r="F272" s="1358"/>
      <c r="G272" s="1410">
        <v>1</v>
      </c>
      <c r="H272" s="1411"/>
      <c r="I272" s="1412"/>
    </row>
    <row r="273" spans="1:9" s="64" customFormat="1" ht="17.399999999999999" customHeight="1">
      <c r="A273" s="1397">
        <v>22</v>
      </c>
      <c r="B273" s="1398"/>
      <c r="C273" s="1337" t="s">
        <v>243</v>
      </c>
      <c r="D273" s="1339"/>
      <c r="E273" s="1339"/>
      <c r="F273" s="1338"/>
      <c r="G273" s="1399">
        <v>1</v>
      </c>
      <c r="H273" s="1400"/>
      <c r="I273" s="1401"/>
    </row>
    <row r="274" spans="1:9" s="64" customFormat="1" ht="17.399999999999999" customHeight="1">
      <c r="A274" s="1397">
        <v>23</v>
      </c>
      <c r="B274" s="1398"/>
      <c r="C274" s="1337" t="s">
        <v>170</v>
      </c>
      <c r="D274" s="1339"/>
      <c r="E274" s="1339"/>
      <c r="F274" s="1338"/>
      <c r="G274" s="1399">
        <v>1</v>
      </c>
      <c r="H274" s="1400"/>
      <c r="I274" s="1401"/>
    </row>
    <row r="275" spans="1:9" s="64" customFormat="1" ht="17.399999999999999" customHeight="1">
      <c r="A275" s="1397">
        <v>24</v>
      </c>
      <c r="B275" s="1398"/>
      <c r="C275" s="1337" t="s">
        <v>184</v>
      </c>
      <c r="D275" s="1339"/>
      <c r="E275" s="1339"/>
      <c r="F275" s="1338"/>
      <c r="G275" s="1405">
        <v>0.67510000000000003</v>
      </c>
      <c r="H275" s="1406"/>
      <c r="I275" s="1407"/>
    </row>
    <row r="276" spans="1:9" s="64" customFormat="1" ht="17.399999999999999" customHeight="1">
      <c r="A276" s="1397">
        <v>25</v>
      </c>
      <c r="B276" s="1398"/>
      <c r="C276" s="1337" t="s">
        <v>135</v>
      </c>
      <c r="D276" s="1339"/>
      <c r="E276" s="1339"/>
      <c r="F276" s="1338"/>
      <c r="G276" s="1399">
        <v>1</v>
      </c>
      <c r="H276" s="1400"/>
      <c r="I276" s="1401"/>
    </row>
    <row r="277" spans="1:9" s="64" customFormat="1" ht="17.399999999999999" customHeight="1">
      <c r="A277" s="1397">
        <v>26</v>
      </c>
      <c r="B277" s="1398"/>
      <c r="C277" s="1337" t="s">
        <v>182</v>
      </c>
      <c r="D277" s="1339"/>
      <c r="E277" s="1339"/>
      <c r="F277" s="1338"/>
      <c r="G277" s="1405">
        <v>0.97209999999999996</v>
      </c>
      <c r="H277" s="1406"/>
      <c r="I277" s="1407"/>
    </row>
    <row r="278" spans="1:9" s="64" customFormat="1" ht="17.399999999999999" customHeight="1">
      <c r="A278" s="1397">
        <v>27</v>
      </c>
      <c r="B278" s="1398"/>
      <c r="C278" s="1337" t="s">
        <v>177</v>
      </c>
      <c r="D278" s="1339"/>
      <c r="E278" s="1339"/>
      <c r="F278" s="1338"/>
      <c r="G278" s="1399">
        <v>1</v>
      </c>
      <c r="H278" s="1400"/>
      <c r="I278" s="1401"/>
    </row>
    <row r="279" spans="1:9" s="64" customFormat="1" ht="17.399999999999999" customHeight="1">
      <c r="A279" s="1397">
        <v>28</v>
      </c>
      <c r="B279" s="1398"/>
      <c r="C279" s="1337" t="s">
        <v>180</v>
      </c>
      <c r="D279" s="1339"/>
      <c r="E279" s="1339"/>
      <c r="F279" s="1338"/>
      <c r="G279" s="1399">
        <v>1</v>
      </c>
      <c r="H279" s="1400"/>
      <c r="I279" s="1401"/>
    </row>
    <row r="280" spans="1:9" s="64" customFormat="1" ht="17.399999999999999" customHeight="1">
      <c r="A280" s="1397">
        <v>29</v>
      </c>
      <c r="B280" s="1398"/>
      <c r="C280" s="1337" t="s">
        <v>171</v>
      </c>
      <c r="D280" s="1339"/>
      <c r="E280" s="1339"/>
      <c r="F280" s="1338"/>
      <c r="G280" s="1399">
        <v>1</v>
      </c>
      <c r="H280" s="1400"/>
      <c r="I280" s="1401"/>
    </row>
    <row r="281" spans="1:9" s="64" customFormat="1" ht="17.399999999999999" customHeight="1">
      <c r="A281" s="1397">
        <v>30</v>
      </c>
      <c r="B281" s="1398"/>
      <c r="C281" s="1337" t="s">
        <v>124</v>
      </c>
      <c r="D281" s="1339"/>
      <c r="E281" s="1339"/>
      <c r="F281" s="1338"/>
      <c r="G281" s="1399">
        <v>1</v>
      </c>
      <c r="H281" s="1400"/>
      <c r="I281" s="1401"/>
    </row>
    <row r="282" spans="1:9" s="64" customFormat="1" ht="17.399999999999999" customHeight="1">
      <c r="A282" s="1397">
        <v>31</v>
      </c>
      <c r="B282" s="1398"/>
      <c r="C282" s="1337" t="s">
        <v>139</v>
      </c>
      <c r="D282" s="1339"/>
      <c r="E282" s="1339"/>
      <c r="F282" s="1338"/>
      <c r="G282" s="1399">
        <v>0.8</v>
      </c>
      <c r="H282" s="1400"/>
      <c r="I282" s="1401"/>
    </row>
    <row r="283" spans="1:9" s="64" customFormat="1" ht="17.399999999999999" customHeight="1">
      <c r="A283" s="1397">
        <v>32</v>
      </c>
      <c r="B283" s="1398"/>
      <c r="C283" s="1337" t="s">
        <v>190</v>
      </c>
      <c r="D283" s="1339"/>
      <c r="E283" s="1339"/>
      <c r="F283" s="1338"/>
      <c r="G283" s="1399">
        <v>1</v>
      </c>
      <c r="H283" s="1400"/>
      <c r="I283" s="1401"/>
    </row>
    <row r="284" spans="1:9" s="64" customFormat="1" ht="17.399999999999999" customHeight="1">
      <c r="A284" s="1397">
        <v>33</v>
      </c>
      <c r="B284" s="1398"/>
      <c r="C284" s="1337" t="s">
        <v>178</v>
      </c>
      <c r="D284" s="1339"/>
      <c r="E284" s="1339"/>
      <c r="F284" s="1338"/>
      <c r="G284" s="1399">
        <v>1</v>
      </c>
      <c r="H284" s="1400"/>
      <c r="I284" s="1401"/>
    </row>
    <row r="285" spans="1:9" s="64" customFormat="1" ht="17.399999999999999" customHeight="1">
      <c r="A285" s="1397">
        <v>34</v>
      </c>
      <c r="B285" s="1398"/>
      <c r="C285" s="1337" t="s">
        <v>172</v>
      </c>
      <c r="D285" s="1339"/>
      <c r="E285" s="1339"/>
      <c r="F285" s="1338"/>
      <c r="G285" s="1419">
        <v>1</v>
      </c>
      <c r="H285" s="1420"/>
      <c r="I285" s="1421"/>
    </row>
    <row r="286" spans="1:9" s="64" customFormat="1" ht="17.399999999999999" customHeight="1">
      <c r="A286" s="1397">
        <v>35</v>
      </c>
      <c r="B286" s="1398"/>
      <c r="C286" s="1337" t="s">
        <v>123</v>
      </c>
      <c r="D286" s="1339"/>
      <c r="E286" s="1339"/>
      <c r="F286" s="1338"/>
      <c r="G286" s="1413">
        <v>1</v>
      </c>
      <c r="H286" s="1414"/>
      <c r="I286" s="1415"/>
    </row>
    <row r="287" spans="1:9" s="64" customFormat="1" ht="17.399999999999999" customHeight="1">
      <c r="A287" s="1397">
        <v>36</v>
      </c>
      <c r="B287" s="1398"/>
      <c r="C287" s="1337" t="s">
        <v>173</v>
      </c>
      <c r="D287" s="1339"/>
      <c r="E287" s="1339"/>
      <c r="F287" s="1338"/>
      <c r="G287" s="1416">
        <v>1</v>
      </c>
      <c r="H287" s="1417"/>
      <c r="I287" s="1418"/>
    </row>
    <row r="288" spans="1:9" s="64" customFormat="1" ht="17.399999999999999" customHeight="1">
      <c r="A288" s="1397">
        <v>37</v>
      </c>
      <c r="B288" s="1398"/>
      <c r="C288" s="1337" t="s">
        <v>174</v>
      </c>
      <c r="D288" s="1339"/>
      <c r="E288" s="1339"/>
      <c r="F288" s="1338"/>
      <c r="G288" s="1399">
        <v>1</v>
      </c>
      <c r="H288" s="1400"/>
      <c r="I288" s="1401"/>
    </row>
    <row r="289" spans="1:9" s="64" customFormat="1" ht="17.399999999999999" customHeight="1">
      <c r="A289" s="1397">
        <v>38</v>
      </c>
      <c r="B289" s="1398"/>
      <c r="C289" s="1337" t="s">
        <v>181</v>
      </c>
      <c r="D289" s="1339"/>
      <c r="E289" s="1339"/>
      <c r="F289" s="1338"/>
      <c r="G289" s="1399">
        <v>1</v>
      </c>
      <c r="H289" s="1400"/>
      <c r="I289" s="1401"/>
    </row>
    <row r="290" spans="1:9" s="64" customFormat="1" ht="17.399999999999999" customHeight="1">
      <c r="A290" s="1397">
        <v>39</v>
      </c>
      <c r="B290" s="1398"/>
      <c r="C290" s="1337" t="s">
        <v>80</v>
      </c>
      <c r="D290" s="1339"/>
      <c r="E290" s="1339"/>
      <c r="F290" s="1338"/>
      <c r="G290" s="1422" t="s">
        <v>513</v>
      </c>
      <c r="H290" s="1423"/>
      <c r="I290" s="1424"/>
    </row>
    <row r="291" spans="1:9" s="64" customFormat="1" ht="17.399999999999999" customHeight="1">
      <c r="A291" s="1397">
        <v>40</v>
      </c>
      <c r="B291" s="1398"/>
      <c r="C291" s="1337" t="s">
        <v>191</v>
      </c>
      <c r="D291" s="1339"/>
      <c r="E291" s="1339"/>
      <c r="F291" s="1338"/>
      <c r="G291" s="1399">
        <v>1</v>
      </c>
      <c r="H291" s="1400"/>
      <c r="I291" s="1401"/>
    </row>
    <row r="292" spans="1:9" s="64" customFormat="1" ht="17.399999999999999" customHeight="1">
      <c r="A292" s="1397">
        <v>41</v>
      </c>
      <c r="B292" s="1398"/>
      <c r="C292" s="1337" t="s">
        <v>194</v>
      </c>
      <c r="D292" s="1339"/>
      <c r="E292" s="1339"/>
      <c r="F292" s="1338"/>
      <c r="G292" s="1399">
        <v>1</v>
      </c>
      <c r="H292" s="1400"/>
      <c r="I292" s="1401"/>
    </row>
    <row r="293" spans="1:9" s="64" customFormat="1" ht="17.399999999999999" customHeight="1">
      <c r="A293" s="1397">
        <v>42</v>
      </c>
      <c r="B293" s="1398"/>
      <c r="C293" s="1337" t="s">
        <v>165</v>
      </c>
      <c r="D293" s="1339"/>
      <c r="E293" s="1339"/>
      <c r="F293" s="1338"/>
      <c r="G293" s="1399">
        <v>1</v>
      </c>
      <c r="H293" s="1400"/>
      <c r="I293" s="1401"/>
    </row>
    <row r="294" spans="1:9" s="64" customFormat="1" ht="17.399999999999999" customHeight="1">
      <c r="A294" s="1397">
        <v>43</v>
      </c>
      <c r="B294" s="1398"/>
      <c r="C294" s="1337" t="s">
        <v>179</v>
      </c>
      <c r="D294" s="1339"/>
      <c r="E294" s="1339"/>
      <c r="F294" s="1338"/>
      <c r="G294" s="1399">
        <v>1</v>
      </c>
      <c r="H294" s="1400"/>
      <c r="I294" s="1401"/>
    </row>
    <row r="295" spans="1:9" s="64" customFormat="1" ht="17.399999999999999" customHeight="1">
      <c r="A295" s="1397">
        <v>44</v>
      </c>
      <c r="B295" s="1398"/>
      <c r="C295" s="1337" t="s">
        <v>244</v>
      </c>
      <c r="D295" s="1339"/>
      <c r="E295" s="1339"/>
      <c r="F295" s="1338"/>
      <c r="G295" s="1399">
        <v>1</v>
      </c>
      <c r="H295" s="1400"/>
      <c r="I295" s="1401"/>
    </row>
    <row r="296" spans="1:9" s="64" customFormat="1" ht="17.399999999999999" customHeight="1">
      <c r="A296" s="1397">
        <v>45</v>
      </c>
      <c r="B296" s="1398"/>
      <c r="C296" s="1337" t="s">
        <v>176</v>
      </c>
      <c r="D296" s="1339"/>
      <c r="E296" s="1339"/>
      <c r="F296" s="1338"/>
      <c r="G296" s="1399">
        <v>1</v>
      </c>
      <c r="H296" s="1400"/>
      <c r="I296" s="1401"/>
    </row>
    <row r="297" spans="1:9" s="64" customFormat="1" ht="17.399999999999999" customHeight="1">
      <c r="A297" s="1397">
        <v>46</v>
      </c>
      <c r="B297" s="1398"/>
      <c r="C297" s="1337" t="s">
        <v>193</v>
      </c>
      <c r="D297" s="1339"/>
      <c r="E297" s="1339"/>
      <c r="F297" s="1338"/>
      <c r="G297" s="1399">
        <v>1</v>
      </c>
      <c r="H297" s="1400"/>
      <c r="I297" s="1401"/>
    </row>
    <row r="298" spans="1:9" s="64" customFormat="1" ht="17.399999999999999" customHeight="1">
      <c r="A298" s="1397">
        <v>47</v>
      </c>
      <c r="B298" s="1398"/>
      <c r="C298" s="1337" t="s">
        <v>140</v>
      </c>
      <c r="D298" s="1339"/>
      <c r="E298" s="1339"/>
      <c r="F298" s="1338"/>
      <c r="G298" s="1399">
        <v>1</v>
      </c>
      <c r="H298" s="1400"/>
      <c r="I298" s="1401"/>
    </row>
    <row r="299" spans="1:9" s="64" customFormat="1" ht="17.399999999999999" customHeight="1">
      <c r="A299" s="1397">
        <v>48</v>
      </c>
      <c r="B299" s="1398"/>
      <c r="C299" s="1337" t="s">
        <v>82</v>
      </c>
      <c r="D299" s="1339"/>
      <c r="E299" s="1339"/>
      <c r="F299" s="1338"/>
      <c r="G299" s="1422" t="s">
        <v>513</v>
      </c>
      <c r="H299" s="1423"/>
      <c r="I299" s="1424"/>
    </row>
    <row r="300" spans="1:9" s="64" customFormat="1" ht="17.399999999999999" customHeight="1">
      <c r="A300" s="1397">
        <v>49</v>
      </c>
      <c r="B300" s="1398"/>
      <c r="C300" s="1337" t="s">
        <v>514</v>
      </c>
      <c r="D300" s="1339"/>
      <c r="E300" s="1339"/>
      <c r="F300" s="1338"/>
      <c r="G300" s="1405">
        <v>0.32290000000000002</v>
      </c>
      <c r="H300" s="1406"/>
      <c r="I300" s="1407"/>
    </row>
    <row r="301" spans="1:9" s="64" customFormat="1" ht="17.399999999999999" customHeight="1">
      <c r="A301" s="1397">
        <v>50</v>
      </c>
      <c r="B301" s="1398"/>
      <c r="C301" s="1337" t="s">
        <v>185</v>
      </c>
      <c r="D301" s="1339"/>
      <c r="E301" s="1339"/>
      <c r="F301" s="1338"/>
      <c r="G301" s="1405">
        <v>4.3E-3</v>
      </c>
      <c r="H301" s="1406"/>
      <c r="I301" s="1407"/>
    </row>
    <row r="302" spans="1:9" s="64" customFormat="1" ht="17.399999999999999" customHeight="1">
      <c r="A302" s="1397">
        <v>51</v>
      </c>
      <c r="B302" s="1398"/>
      <c r="C302" s="1337" t="s">
        <v>126</v>
      </c>
      <c r="D302" s="1339"/>
      <c r="E302" s="1339"/>
      <c r="F302" s="1338"/>
      <c r="G302" s="1405">
        <v>0.48380000000000001</v>
      </c>
      <c r="H302" s="1406"/>
      <c r="I302" s="1407"/>
    </row>
    <row r="303" spans="1:9" s="64" customFormat="1" ht="17.399999999999999" customHeight="1">
      <c r="A303" s="1397">
        <v>52</v>
      </c>
      <c r="B303" s="1398"/>
      <c r="C303" s="1337" t="s">
        <v>515</v>
      </c>
      <c r="D303" s="1339"/>
      <c r="E303" s="1339"/>
      <c r="F303" s="1338"/>
      <c r="G303" s="1405">
        <v>0.21360000000000001</v>
      </c>
      <c r="H303" s="1406"/>
      <c r="I303" s="1407"/>
    </row>
    <row r="304" spans="1:9" s="64" customFormat="1" ht="17.399999999999999" customHeight="1">
      <c r="A304" s="1397">
        <v>53</v>
      </c>
      <c r="B304" s="1398"/>
      <c r="C304" s="1337" t="s">
        <v>516</v>
      </c>
      <c r="D304" s="1339"/>
      <c r="E304" s="1339"/>
      <c r="F304" s="1338"/>
      <c r="G304" s="1399">
        <v>0.4</v>
      </c>
      <c r="H304" s="1400"/>
      <c r="I304" s="1401"/>
    </row>
    <row r="305" spans="1:12" s="64" customFormat="1" ht="17.399999999999999" customHeight="1">
      <c r="A305" s="1397">
        <v>54</v>
      </c>
      <c r="B305" s="1398"/>
      <c r="C305" s="1337" t="s">
        <v>517</v>
      </c>
      <c r="D305" s="1339"/>
      <c r="E305" s="1339"/>
      <c r="F305" s="1338"/>
      <c r="G305" s="1399">
        <v>0.32</v>
      </c>
      <c r="H305" s="1400"/>
      <c r="I305" s="1401"/>
    </row>
    <row r="306" spans="1:12" s="64" customFormat="1" ht="17.399999999999999" customHeight="1">
      <c r="A306" s="1397">
        <v>55</v>
      </c>
      <c r="B306" s="1398"/>
      <c r="C306" s="1337" t="s">
        <v>518</v>
      </c>
      <c r="D306" s="1339"/>
      <c r="E306" s="1339"/>
      <c r="F306" s="1338"/>
      <c r="G306" s="1399">
        <v>0.25</v>
      </c>
      <c r="H306" s="1400"/>
      <c r="I306" s="1401"/>
    </row>
    <row r="307" spans="1:12" s="64" customFormat="1" ht="17.399999999999999" customHeight="1">
      <c r="A307" s="1397">
        <v>56</v>
      </c>
      <c r="B307" s="1398"/>
      <c r="C307" s="1337" t="s">
        <v>519</v>
      </c>
      <c r="D307" s="1339"/>
      <c r="E307" s="1339"/>
      <c r="F307" s="1338"/>
      <c r="G307" s="1399">
        <v>0.2</v>
      </c>
      <c r="H307" s="1400"/>
      <c r="I307" s="1401"/>
    </row>
    <row r="308" spans="1:12" s="64" customFormat="1" ht="17.399999999999999" customHeight="1">
      <c r="A308" s="1397">
        <v>57</v>
      </c>
      <c r="B308" s="1398"/>
      <c r="C308" s="1337" t="s">
        <v>188</v>
      </c>
      <c r="D308" s="1339"/>
      <c r="E308" s="1339"/>
      <c r="F308" s="1338"/>
      <c r="G308" s="1399">
        <v>0.41</v>
      </c>
      <c r="H308" s="1400"/>
      <c r="I308" s="1401"/>
    </row>
    <row r="309" spans="1:12" s="64" customFormat="1" ht="17.399999999999999" customHeight="1">
      <c r="A309" s="1397">
        <v>58</v>
      </c>
      <c r="B309" s="1398"/>
      <c r="C309" s="1337" t="s">
        <v>138</v>
      </c>
      <c r="D309" s="1339"/>
      <c r="E309" s="1339"/>
      <c r="F309" s="1338"/>
      <c r="G309" s="1399">
        <v>0.45</v>
      </c>
      <c r="H309" s="1400"/>
      <c r="I309" s="1401"/>
    </row>
    <row r="310" spans="1:12" s="64" customFormat="1" ht="17.399999999999999" customHeight="1">
      <c r="A310" s="1397">
        <v>59</v>
      </c>
      <c r="B310" s="1398"/>
      <c r="C310" s="1337" t="s">
        <v>520</v>
      </c>
      <c r="D310" s="1339"/>
      <c r="E310" s="1339"/>
      <c r="F310" s="1338"/>
      <c r="G310" s="1405">
        <v>0.3669</v>
      </c>
      <c r="H310" s="1406"/>
      <c r="I310" s="1407"/>
    </row>
    <row r="311" spans="1:12" s="64" customFormat="1" ht="17.399999999999999" customHeight="1">
      <c r="A311" s="1397">
        <v>60</v>
      </c>
      <c r="B311" s="1398"/>
      <c r="C311" s="1337" t="s">
        <v>189</v>
      </c>
      <c r="D311" s="1339"/>
      <c r="E311" s="1339"/>
      <c r="F311" s="1338"/>
      <c r="G311" s="1399">
        <v>0.3</v>
      </c>
      <c r="H311" s="1400"/>
      <c r="I311" s="1401"/>
    </row>
    <row r="312" spans="1:12" s="64" customFormat="1" ht="17.399999999999999" customHeight="1">
      <c r="A312" s="1408">
        <v>61</v>
      </c>
      <c r="B312" s="1409"/>
      <c r="C312" s="1357" t="s">
        <v>521</v>
      </c>
      <c r="D312" s="1359"/>
      <c r="E312" s="1359"/>
      <c r="F312" s="1358"/>
      <c r="G312" s="1410">
        <v>0.4</v>
      </c>
      <c r="H312" s="1411"/>
      <c r="I312" s="1412"/>
    </row>
    <row r="313" spans="1:12" s="64" customFormat="1" ht="33.6" customHeight="1">
      <c r="A313" s="1397">
        <v>62</v>
      </c>
      <c r="B313" s="1398"/>
      <c r="C313" s="1337" t="s">
        <v>240</v>
      </c>
      <c r="D313" s="1339"/>
      <c r="E313" s="1339"/>
      <c r="F313" s="1338"/>
      <c r="G313" s="1405">
        <v>1.1000000000000001E-3</v>
      </c>
      <c r="H313" s="1406"/>
      <c r="I313" s="1407"/>
    </row>
    <row r="314" spans="1:12" ht="43.35" customHeight="1">
      <c r="A314" s="78"/>
      <c r="B314" s="78"/>
      <c r="C314" s="76"/>
      <c r="D314" s="76"/>
      <c r="E314" s="76"/>
      <c r="F314" s="76"/>
      <c r="G314" s="79"/>
      <c r="H314" s="79"/>
      <c r="I314" s="79"/>
    </row>
    <row r="315" spans="1:12" ht="255" customHeight="1">
      <c r="A315" s="1343" t="s">
        <v>576</v>
      </c>
      <c r="B315" s="1344"/>
      <c r="C315" s="1344"/>
      <c r="D315" s="1344"/>
      <c r="E315" s="1344"/>
      <c r="F315" s="1344"/>
      <c r="G315" s="1344"/>
      <c r="H315" s="1344"/>
      <c r="I315" s="1344"/>
      <c r="J315" s="1344"/>
      <c r="K315" s="1344"/>
      <c r="L315" s="1344"/>
    </row>
    <row r="316" spans="1:12" ht="327.60000000000002" customHeight="1">
      <c r="A316" s="1343" t="s">
        <v>577</v>
      </c>
      <c r="B316" s="1344"/>
      <c r="C316" s="1344"/>
      <c r="D316" s="1344"/>
      <c r="E316" s="1344"/>
      <c r="F316" s="1344"/>
      <c r="G316" s="1344"/>
      <c r="H316" s="1344"/>
      <c r="I316" s="1344"/>
      <c r="J316" s="1344"/>
      <c r="K316" s="1344"/>
      <c r="L316" s="1344"/>
    </row>
    <row r="317" spans="1:12" ht="408.75" customHeight="1">
      <c r="A317" s="1343" t="s">
        <v>582</v>
      </c>
      <c r="B317" s="1344"/>
      <c r="C317" s="1344"/>
      <c r="D317" s="1344"/>
      <c r="E317" s="1344"/>
      <c r="F317" s="1344"/>
      <c r="G317" s="1344"/>
      <c r="H317" s="1344"/>
      <c r="I317" s="1344"/>
      <c r="J317" s="1344"/>
      <c r="K317" s="1344"/>
      <c r="L317" s="1344"/>
    </row>
    <row r="318" spans="1:12" ht="394.5" customHeight="1">
      <c r="A318" s="1344"/>
      <c r="B318" s="1344"/>
      <c r="C318" s="1344"/>
      <c r="D318" s="1344"/>
      <c r="E318" s="1344"/>
      <c r="F318" s="1344"/>
      <c r="G318" s="1344"/>
      <c r="H318" s="1344"/>
      <c r="I318" s="1344"/>
      <c r="J318" s="1344"/>
      <c r="K318" s="1344"/>
      <c r="L318" s="1344"/>
    </row>
    <row r="319" spans="1:12" ht="261.60000000000002" customHeight="1">
      <c r="A319" s="1343" t="s">
        <v>578</v>
      </c>
      <c r="B319" s="1344"/>
      <c r="C319" s="1344"/>
      <c r="D319" s="1344"/>
      <c r="E319" s="1344"/>
      <c r="F319" s="1344"/>
      <c r="G319" s="1344"/>
      <c r="H319" s="1344"/>
      <c r="I319" s="1344"/>
      <c r="J319" s="1344"/>
      <c r="K319" s="1344"/>
      <c r="L319" s="1344"/>
    </row>
    <row r="320" spans="1:12" ht="126.6" customHeight="1">
      <c r="A320" s="1343" t="s">
        <v>579</v>
      </c>
      <c r="B320" s="1344"/>
      <c r="C320" s="1344"/>
      <c r="D320" s="1344"/>
      <c r="E320" s="1344"/>
      <c r="F320" s="1344"/>
      <c r="G320" s="1344"/>
      <c r="H320" s="1344"/>
      <c r="I320" s="1344"/>
      <c r="J320" s="1344"/>
      <c r="K320" s="1344"/>
      <c r="L320" s="1344"/>
    </row>
    <row r="321" spans="1:12" ht="147.75" customHeight="1">
      <c r="A321" s="1344" t="s">
        <v>580</v>
      </c>
      <c r="B321" s="1344"/>
      <c r="C321" s="1344"/>
      <c r="D321" s="1344"/>
      <c r="E321" s="1344"/>
      <c r="F321" s="1344"/>
      <c r="G321" s="1344"/>
      <c r="H321" s="1344"/>
      <c r="I321" s="1344"/>
      <c r="J321" s="1344"/>
      <c r="K321" s="1344"/>
      <c r="L321" s="1344"/>
    </row>
  </sheetData>
  <mergeCells count="821">
    <mergeCell ref="A315:L315"/>
    <mergeCell ref="A316:L316"/>
    <mergeCell ref="A317:L318"/>
    <mergeCell ref="A319:L319"/>
    <mergeCell ref="A320:L320"/>
    <mergeCell ref="A321:L321"/>
    <mergeCell ref="A312:B312"/>
    <mergeCell ref="C312:F312"/>
    <mergeCell ref="G312:I312"/>
    <mergeCell ref="A313:B313"/>
    <mergeCell ref="C313:F313"/>
    <mergeCell ref="G313:I313"/>
    <mergeCell ref="A310:B310"/>
    <mergeCell ref="C310:F310"/>
    <mergeCell ref="G310:I310"/>
    <mergeCell ref="A311:B311"/>
    <mergeCell ref="C311:F311"/>
    <mergeCell ref="G311:I311"/>
    <mergeCell ref="A308:B308"/>
    <mergeCell ref="C308:F308"/>
    <mergeCell ref="G308:I308"/>
    <mergeCell ref="A309:B309"/>
    <mergeCell ref="C309:F309"/>
    <mergeCell ref="G309:I309"/>
    <mergeCell ref="A306:B306"/>
    <mergeCell ref="C306:F306"/>
    <mergeCell ref="G306:I306"/>
    <mergeCell ref="A307:B307"/>
    <mergeCell ref="C307:F307"/>
    <mergeCell ref="G307:I307"/>
    <mergeCell ref="A304:B304"/>
    <mergeCell ref="C304:F304"/>
    <mergeCell ref="G304:I304"/>
    <mergeCell ref="A305:B305"/>
    <mergeCell ref="C305:F305"/>
    <mergeCell ref="G305:I305"/>
    <mergeCell ref="A302:B302"/>
    <mergeCell ref="C302:F302"/>
    <mergeCell ref="G302:I302"/>
    <mergeCell ref="A303:B303"/>
    <mergeCell ref="C303:F303"/>
    <mergeCell ref="G303:I303"/>
    <mergeCell ref="A300:B300"/>
    <mergeCell ref="C300:F300"/>
    <mergeCell ref="G300:I300"/>
    <mergeCell ref="A301:B301"/>
    <mergeCell ref="C301:F301"/>
    <mergeCell ref="G301:I301"/>
    <mergeCell ref="A298:B298"/>
    <mergeCell ref="C298:F298"/>
    <mergeCell ref="G298:I298"/>
    <mergeCell ref="A299:B299"/>
    <mergeCell ref="C299:F299"/>
    <mergeCell ref="G299:I299"/>
    <mergeCell ref="A296:B296"/>
    <mergeCell ref="C296:F296"/>
    <mergeCell ref="G296:I296"/>
    <mergeCell ref="A297:B297"/>
    <mergeCell ref="C297:F297"/>
    <mergeCell ref="G297:I297"/>
    <mergeCell ref="A294:B294"/>
    <mergeCell ref="C294:F294"/>
    <mergeCell ref="G294:I294"/>
    <mergeCell ref="A295:B295"/>
    <mergeCell ref="C295:F295"/>
    <mergeCell ref="G295:I295"/>
    <mergeCell ref="A292:B292"/>
    <mergeCell ref="C292:F292"/>
    <mergeCell ref="G292:I292"/>
    <mergeCell ref="A293:B293"/>
    <mergeCell ref="C293:F293"/>
    <mergeCell ref="G293:I293"/>
    <mergeCell ref="A290:B290"/>
    <mergeCell ref="C290:F290"/>
    <mergeCell ref="G290:I290"/>
    <mergeCell ref="A291:B291"/>
    <mergeCell ref="C291:F291"/>
    <mergeCell ref="G291:I291"/>
    <mergeCell ref="A288:B288"/>
    <mergeCell ref="C288:F288"/>
    <mergeCell ref="G288:I288"/>
    <mergeCell ref="A289:B289"/>
    <mergeCell ref="C289:F289"/>
    <mergeCell ref="G289:I289"/>
    <mergeCell ref="A286:B286"/>
    <mergeCell ref="C286:F286"/>
    <mergeCell ref="G286:I286"/>
    <mergeCell ref="A287:B287"/>
    <mergeCell ref="C287:F287"/>
    <mergeCell ref="G287:I287"/>
    <mergeCell ref="A284:B284"/>
    <mergeCell ref="C284:F284"/>
    <mergeCell ref="G284:I284"/>
    <mergeCell ref="A285:B285"/>
    <mergeCell ref="C285:F285"/>
    <mergeCell ref="G285:I285"/>
    <mergeCell ref="A282:B282"/>
    <mergeCell ref="C282:F282"/>
    <mergeCell ref="G282:I282"/>
    <mergeCell ref="A283:B283"/>
    <mergeCell ref="C283:F283"/>
    <mergeCell ref="G283:I283"/>
    <mergeCell ref="A280:B280"/>
    <mergeCell ref="C280:F280"/>
    <mergeCell ref="G280:I280"/>
    <mergeCell ref="A281:B281"/>
    <mergeCell ref="C281:F281"/>
    <mergeCell ref="G281:I281"/>
    <mergeCell ref="A278:B278"/>
    <mergeCell ref="C278:F278"/>
    <mergeCell ref="G278:I278"/>
    <mergeCell ref="A279:B279"/>
    <mergeCell ref="C279:F279"/>
    <mergeCell ref="G279:I279"/>
    <mergeCell ref="A276:B276"/>
    <mergeCell ref="C276:F276"/>
    <mergeCell ref="G276:I276"/>
    <mergeCell ref="A277:B277"/>
    <mergeCell ref="C277:F277"/>
    <mergeCell ref="G277:I277"/>
    <mergeCell ref="A274:B274"/>
    <mergeCell ref="C274:F274"/>
    <mergeCell ref="G274:I274"/>
    <mergeCell ref="A275:B275"/>
    <mergeCell ref="C275:F275"/>
    <mergeCell ref="G275:I275"/>
    <mergeCell ref="A272:B272"/>
    <mergeCell ref="C272:F272"/>
    <mergeCell ref="G272:I272"/>
    <mergeCell ref="A273:B273"/>
    <mergeCell ref="C273:F273"/>
    <mergeCell ref="G273:I273"/>
    <mergeCell ref="A270:B270"/>
    <mergeCell ref="C270:F270"/>
    <mergeCell ref="G270:I270"/>
    <mergeCell ref="A271:B271"/>
    <mergeCell ref="C271:F271"/>
    <mergeCell ref="G271:I271"/>
    <mergeCell ref="A268:B268"/>
    <mergeCell ref="C268:F268"/>
    <mergeCell ref="G268:I268"/>
    <mergeCell ref="A269:B269"/>
    <mergeCell ref="C269:F269"/>
    <mergeCell ref="G269:I269"/>
    <mergeCell ref="A266:B266"/>
    <mergeCell ref="C266:F266"/>
    <mergeCell ref="G266:I266"/>
    <mergeCell ref="A267:B267"/>
    <mergeCell ref="C267:F267"/>
    <mergeCell ref="G267:I267"/>
    <mergeCell ref="A264:B264"/>
    <mergeCell ref="C264:F264"/>
    <mergeCell ref="G264:I264"/>
    <mergeCell ref="A265:B265"/>
    <mergeCell ref="C265:F265"/>
    <mergeCell ref="G265:I265"/>
    <mergeCell ref="A262:B262"/>
    <mergeCell ref="C262:F262"/>
    <mergeCell ref="G262:I262"/>
    <mergeCell ref="A263:B263"/>
    <mergeCell ref="C263:F263"/>
    <mergeCell ref="G263:I263"/>
    <mergeCell ref="A260:B260"/>
    <mergeCell ref="C260:F260"/>
    <mergeCell ref="G260:I260"/>
    <mergeCell ref="A261:B261"/>
    <mergeCell ref="C261:F261"/>
    <mergeCell ref="G261:I261"/>
    <mergeCell ref="A258:B258"/>
    <mergeCell ref="C258:F258"/>
    <mergeCell ref="G258:I258"/>
    <mergeCell ref="A259:B259"/>
    <mergeCell ref="C259:F259"/>
    <mergeCell ref="G259:I259"/>
    <mergeCell ref="A256:B256"/>
    <mergeCell ref="C256:F256"/>
    <mergeCell ref="G256:I256"/>
    <mergeCell ref="A257:B257"/>
    <mergeCell ref="C257:F257"/>
    <mergeCell ref="G257:I257"/>
    <mergeCell ref="A254:B254"/>
    <mergeCell ref="C254:F254"/>
    <mergeCell ref="G254:I254"/>
    <mergeCell ref="A255:B255"/>
    <mergeCell ref="C255:F255"/>
    <mergeCell ref="G255:I255"/>
    <mergeCell ref="A251:I251"/>
    <mergeCell ref="A252:B252"/>
    <mergeCell ref="C252:F252"/>
    <mergeCell ref="G252:I252"/>
    <mergeCell ref="A253:B253"/>
    <mergeCell ref="C253:F253"/>
    <mergeCell ref="G253:I253"/>
    <mergeCell ref="A245:L245"/>
    <mergeCell ref="A246:L246"/>
    <mergeCell ref="A247:L247"/>
    <mergeCell ref="A248:L248"/>
    <mergeCell ref="A250:B250"/>
    <mergeCell ref="C250:F250"/>
    <mergeCell ref="G250:I250"/>
    <mergeCell ref="A239:L239"/>
    <mergeCell ref="A240:L240"/>
    <mergeCell ref="A241:L241"/>
    <mergeCell ref="A242:L242"/>
    <mergeCell ref="A243:L243"/>
    <mergeCell ref="A244:L244"/>
    <mergeCell ref="A233:L233"/>
    <mergeCell ref="A234:L234"/>
    <mergeCell ref="A235:L235"/>
    <mergeCell ref="A236:L236"/>
    <mergeCell ref="A237:L237"/>
    <mergeCell ref="A238:L238"/>
    <mergeCell ref="A227:L227"/>
    <mergeCell ref="A228:L228"/>
    <mergeCell ref="A229:L229"/>
    <mergeCell ref="A230:L230"/>
    <mergeCell ref="A231:L231"/>
    <mergeCell ref="A232:L232"/>
    <mergeCell ref="A221:L221"/>
    <mergeCell ref="A222:L222"/>
    <mergeCell ref="A223:L223"/>
    <mergeCell ref="A224:L224"/>
    <mergeCell ref="A225:L225"/>
    <mergeCell ref="A226:L226"/>
    <mergeCell ref="A215:L215"/>
    <mergeCell ref="A216:L216"/>
    <mergeCell ref="A217:L217"/>
    <mergeCell ref="A218:L218"/>
    <mergeCell ref="A219:L219"/>
    <mergeCell ref="A220:L220"/>
    <mergeCell ref="A208:D208"/>
    <mergeCell ref="F208:H208"/>
    <mergeCell ref="I208:J208"/>
    <mergeCell ref="A212:L212"/>
    <mergeCell ref="A213:L213"/>
    <mergeCell ref="A214:L214"/>
    <mergeCell ref="A206:D206"/>
    <mergeCell ref="F206:H206"/>
    <mergeCell ref="I206:J206"/>
    <mergeCell ref="A207:D207"/>
    <mergeCell ref="F207:H207"/>
    <mergeCell ref="I207:J207"/>
    <mergeCell ref="A204:D204"/>
    <mergeCell ref="F204:H204"/>
    <mergeCell ref="I204:J204"/>
    <mergeCell ref="A205:D205"/>
    <mergeCell ref="F205:H205"/>
    <mergeCell ref="I205:J205"/>
    <mergeCell ref="A202:D202"/>
    <mergeCell ref="F202:H202"/>
    <mergeCell ref="I202:J202"/>
    <mergeCell ref="A203:D203"/>
    <mergeCell ref="F203:H203"/>
    <mergeCell ref="I203:J203"/>
    <mergeCell ref="A200:D200"/>
    <mergeCell ref="F200:H200"/>
    <mergeCell ref="I200:J200"/>
    <mergeCell ref="A201:D201"/>
    <mergeCell ref="F201:H201"/>
    <mergeCell ref="I201:J201"/>
    <mergeCell ref="A198:D198"/>
    <mergeCell ref="F198:H198"/>
    <mergeCell ref="I198:J198"/>
    <mergeCell ref="A199:D199"/>
    <mergeCell ref="F199:H199"/>
    <mergeCell ref="I199:J199"/>
    <mergeCell ref="A196:D196"/>
    <mergeCell ref="F196:H196"/>
    <mergeCell ref="I196:J196"/>
    <mergeCell ref="A197:D197"/>
    <mergeCell ref="F197:H197"/>
    <mergeCell ref="I197:J197"/>
    <mergeCell ref="A194:D194"/>
    <mergeCell ref="F194:H194"/>
    <mergeCell ref="I194:J194"/>
    <mergeCell ref="A195:D195"/>
    <mergeCell ref="F195:H195"/>
    <mergeCell ref="I195:J195"/>
    <mergeCell ref="A192:D192"/>
    <mergeCell ref="F192:H192"/>
    <mergeCell ref="I192:J192"/>
    <mergeCell ref="A193:D193"/>
    <mergeCell ref="F193:H193"/>
    <mergeCell ref="I193:J193"/>
    <mergeCell ref="A190:D190"/>
    <mergeCell ref="F190:H190"/>
    <mergeCell ref="I190:J190"/>
    <mergeCell ref="A191:D191"/>
    <mergeCell ref="F191:H191"/>
    <mergeCell ref="I191:J191"/>
    <mergeCell ref="A188:D188"/>
    <mergeCell ref="F188:H188"/>
    <mergeCell ref="I188:J188"/>
    <mergeCell ref="A189:D189"/>
    <mergeCell ref="F189:H189"/>
    <mergeCell ref="I189:J189"/>
    <mergeCell ref="A186:D186"/>
    <mergeCell ref="F186:H186"/>
    <mergeCell ref="I186:J186"/>
    <mergeCell ref="A187:D187"/>
    <mergeCell ref="F187:H187"/>
    <mergeCell ref="I187:J187"/>
    <mergeCell ref="A184:D184"/>
    <mergeCell ref="F184:H184"/>
    <mergeCell ref="I184:J184"/>
    <mergeCell ref="A185:D185"/>
    <mergeCell ref="F185:H185"/>
    <mergeCell ref="I185:J185"/>
    <mergeCell ref="A182:D182"/>
    <mergeCell ref="F182:H182"/>
    <mergeCell ref="I182:J182"/>
    <mergeCell ref="A183:D183"/>
    <mergeCell ref="F183:H183"/>
    <mergeCell ref="I183:J183"/>
    <mergeCell ref="A180:D180"/>
    <mergeCell ref="F180:H180"/>
    <mergeCell ref="I180:J180"/>
    <mergeCell ref="A181:D181"/>
    <mergeCell ref="F181:H181"/>
    <mergeCell ref="I181:J181"/>
    <mergeCell ref="A178:D178"/>
    <mergeCell ref="F178:H178"/>
    <mergeCell ref="I178:J178"/>
    <mergeCell ref="A179:D179"/>
    <mergeCell ref="F179:H179"/>
    <mergeCell ref="I179:J179"/>
    <mergeCell ref="A176:D176"/>
    <mergeCell ref="F176:H176"/>
    <mergeCell ref="I176:J176"/>
    <mergeCell ref="A177:D177"/>
    <mergeCell ref="F177:H177"/>
    <mergeCell ref="I177:J177"/>
    <mergeCell ref="A174:D174"/>
    <mergeCell ref="F174:H174"/>
    <mergeCell ref="I174:J174"/>
    <mergeCell ref="A175:D175"/>
    <mergeCell ref="F175:H175"/>
    <mergeCell ref="I175:J175"/>
    <mergeCell ref="A172:D172"/>
    <mergeCell ref="F172:H172"/>
    <mergeCell ref="I172:J172"/>
    <mergeCell ref="A173:D173"/>
    <mergeCell ref="F173:H173"/>
    <mergeCell ref="I173:J173"/>
    <mergeCell ref="A170:D170"/>
    <mergeCell ref="F170:H170"/>
    <mergeCell ref="I170:J170"/>
    <mergeCell ref="A171:D171"/>
    <mergeCell ref="F171:H171"/>
    <mergeCell ref="I171:J171"/>
    <mergeCell ref="A168:D168"/>
    <mergeCell ref="F168:H168"/>
    <mergeCell ref="I168:J168"/>
    <mergeCell ref="A169:D169"/>
    <mergeCell ref="F169:H169"/>
    <mergeCell ref="I169:J169"/>
    <mergeCell ref="A166:D166"/>
    <mergeCell ref="F166:H166"/>
    <mergeCell ref="I166:J166"/>
    <mergeCell ref="A167:D167"/>
    <mergeCell ref="F167:H167"/>
    <mergeCell ref="I167:J167"/>
    <mergeCell ref="A164:D164"/>
    <mergeCell ref="F164:H164"/>
    <mergeCell ref="I164:J164"/>
    <mergeCell ref="A165:D165"/>
    <mergeCell ref="F165:H165"/>
    <mergeCell ref="I165:J165"/>
    <mergeCell ref="A162:D162"/>
    <mergeCell ref="F162:H162"/>
    <mergeCell ref="I162:J162"/>
    <mergeCell ref="A163:D163"/>
    <mergeCell ref="F163:H163"/>
    <mergeCell ref="I163:J163"/>
    <mergeCell ref="A160:D160"/>
    <mergeCell ref="F160:H160"/>
    <mergeCell ref="I160:J160"/>
    <mergeCell ref="A161:D161"/>
    <mergeCell ref="F161:H161"/>
    <mergeCell ref="I161:J161"/>
    <mergeCell ref="A158:D158"/>
    <mergeCell ref="F158:H158"/>
    <mergeCell ref="I158:J158"/>
    <mergeCell ref="A159:D159"/>
    <mergeCell ref="F159:H159"/>
    <mergeCell ref="I159:J159"/>
    <mergeCell ref="A156:D156"/>
    <mergeCell ref="F156:H156"/>
    <mergeCell ref="I156:J156"/>
    <mergeCell ref="A157:D157"/>
    <mergeCell ref="F157:H157"/>
    <mergeCell ref="I157:J157"/>
    <mergeCell ref="A154:D154"/>
    <mergeCell ref="F154:H154"/>
    <mergeCell ref="I154:J154"/>
    <mergeCell ref="A155:D155"/>
    <mergeCell ref="F155:H155"/>
    <mergeCell ref="I155:J155"/>
    <mergeCell ref="A152:D152"/>
    <mergeCell ref="F152:H152"/>
    <mergeCell ref="I152:J152"/>
    <mergeCell ref="A153:D153"/>
    <mergeCell ref="F153:H153"/>
    <mergeCell ref="I153:J153"/>
    <mergeCell ref="A150:D150"/>
    <mergeCell ref="F150:H150"/>
    <mergeCell ref="I150:J150"/>
    <mergeCell ref="A151:D151"/>
    <mergeCell ref="F151:H151"/>
    <mergeCell ref="I151:J151"/>
    <mergeCell ref="A148:D148"/>
    <mergeCell ref="F148:H148"/>
    <mergeCell ref="I148:J148"/>
    <mergeCell ref="A149:D149"/>
    <mergeCell ref="F149:H149"/>
    <mergeCell ref="I149:J149"/>
    <mergeCell ref="A146:D146"/>
    <mergeCell ref="F146:H146"/>
    <mergeCell ref="I146:J146"/>
    <mergeCell ref="A147:D147"/>
    <mergeCell ref="F147:H147"/>
    <mergeCell ref="I147:J147"/>
    <mergeCell ref="A144:D144"/>
    <mergeCell ref="F144:H144"/>
    <mergeCell ref="I144:J144"/>
    <mergeCell ref="A145:D145"/>
    <mergeCell ref="F145:H145"/>
    <mergeCell ref="I145:J145"/>
    <mergeCell ref="A142:D142"/>
    <mergeCell ref="F142:H142"/>
    <mergeCell ref="I142:J142"/>
    <mergeCell ref="A143:D143"/>
    <mergeCell ref="F143:H143"/>
    <mergeCell ref="I143:J143"/>
    <mergeCell ref="A140:D140"/>
    <mergeCell ref="F140:H140"/>
    <mergeCell ref="I140:J140"/>
    <mergeCell ref="A141:D141"/>
    <mergeCell ref="F141:H141"/>
    <mergeCell ref="I141:J141"/>
    <mergeCell ref="A138:D138"/>
    <mergeCell ref="F138:H138"/>
    <mergeCell ref="I138:J138"/>
    <mergeCell ref="A139:D139"/>
    <mergeCell ref="F139:H139"/>
    <mergeCell ref="I139:J139"/>
    <mergeCell ref="A136:D136"/>
    <mergeCell ref="F136:H136"/>
    <mergeCell ref="I136:J136"/>
    <mergeCell ref="A137:D137"/>
    <mergeCell ref="F137:H137"/>
    <mergeCell ref="I137:J137"/>
    <mergeCell ref="A134:D134"/>
    <mergeCell ref="F134:H134"/>
    <mergeCell ref="I134:J134"/>
    <mergeCell ref="A135:D135"/>
    <mergeCell ref="F135:H135"/>
    <mergeCell ref="I135:J135"/>
    <mergeCell ref="A132:D132"/>
    <mergeCell ref="F132:H132"/>
    <mergeCell ref="I132:J132"/>
    <mergeCell ref="A133:D133"/>
    <mergeCell ref="F133:H133"/>
    <mergeCell ref="I133:J133"/>
    <mergeCell ref="A130:D130"/>
    <mergeCell ref="F130:H130"/>
    <mergeCell ref="I130:J130"/>
    <mergeCell ref="A131:D131"/>
    <mergeCell ref="F131:H131"/>
    <mergeCell ref="I131:J131"/>
    <mergeCell ref="A128:D128"/>
    <mergeCell ref="F128:H128"/>
    <mergeCell ref="I128:J128"/>
    <mergeCell ref="A129:D129"/>
    <mergeCell ref="F129:H129"/>
    <mergeCell ref="I129:J129"/>
    <mergeCell ref="A126:D126"/>
    <mergeCell ref="F126:H126"/>
    <mergeCell ref="I126:J126"/>
    <mergeCell ref="A127:D127"/>
    <mergeCell ref="F127:H127"/>
    <mergeCell ref="I127:J127"/>
    <mergeCell ref="A124:D124"/>
    <mergeCell ref="F124:H124"/>
    <mergeCell ref="I124:J124"/>
    <mergeCell ref="A125:D125"/>
    <mergeCell ref="F125:H125"/>
    <mergeCell ref="I125:J125"/>
    <mergeCell ref="A122:D122"/>
    <mergeCell ref="F122:H122"/>
    <mergeCell ref="I122:J122"/>
    <mergeCell ref="A123:D123"/>
    <mergeCell ref="F123:H123"/>
    <mergeCell ref="I123:J123"/>
    <mergeCell ref="A120:D120"/>
    <mergeCell ref="F120:H120"/>
    <mergeCell ref="I120:J120"/>
    <mergeCell ref="A121:D121"/>
    <mergeCell ref="F121:H121"/>
    <mergeCell ref="I121:J121"/>
    <mergeCell ref="A118:D118"/>
    <mergeCell ref="F118:H118"/>
    <mergeCell ref="I118:J118"/>
    <mergeCell ref="A119:D119"/>
    <mergeCell ref="F119:H119"/>
    <mergeCell ref="I119:J119"/>
    <mergeCell ref="A116:D116"/>
    <mergeCell ref="F116:H116"/>
    <mergeCell ref="I116:J116"/>
    <mergeCell ref="A117:D117"/>
    <mergeCell ref="F117:H117"/>
    <mergeCell ref="I117:J117"/>
    <mergeCell ref="A114:D114"/>
    <mergeCell ref="F114:H114"/>
    <mergeCell ref="I114:J114"/>
    <mergeCell ref="A115:D115"/>
    <mergeCell ref="F115:H115"/>
    <mergeCell ref="I115:J115"/>
    <mergeCell ref="A112:D112"/>
    <mergeCell ref="F112:H112"/>
    <mergeCell ref="I112:J112"/>
    <mergeCell ref="A113:D113"/>
    <mergeCell ref="F113:H113"/>
    <mergeCell ref="I113:J113"/>
    <mergeCell ref="A110:D110"/>
    <mergeCell ref="F110:H110"/>
    <mergeCell ref="I110:J110"/>
    <mergeCell ref="A111:D111"/>
    <mergeCell ref="F111:H111"/>
    <mergeCell ref="I111:J111"/>
    <mergeCell ref="A108:D108"/>
    <mergeCell ref="F108:H108"/>
    <mergeCell ref="I108:J108"/>
    <mergeCell ref="A109:D109"/>
    <mergeCell ref="F109:H109"/>
    <mergeCell ref="I109:J109"/>
    <mergeCell ref="A106:D106"/>
    <mergeCell ref="F106:H106"/>
    <mergeCell ref="I106:J106"/>
    <mergeCell ref="A107:D107"/>
    <mergeCell ref="F107:H107"/>
    <mergeCell ref="I107:J107"/>
    <mergeCell ref="A104:D104"/>
    <mergeCell ref="F104:H104"/>
    <mergeCell ref="I104:J104"/>
    <mergeCell ref="A105:D105"/>
    <mergeCell ref="F105:H105"/>
    <mergeCell ref="I105:J105"/>
    <mergeCell ref="A102:D102"/>
    <mergeCell ref="F102:H102"/>
    <mergeCell ref="I102:J102"/>
    <mergeCell ref="A103:D103"/>
    <mergeCell ref="F103:H103"/>
    <mergeCell ref="I103:J103"/>
    <mergeCell ref="A100:D100"/>
    <mergeCell ref="F100:H100"/>
    <mergeCell ref="I100:J100"/>
    <mergeCell ref="A101:D101"/>
    <mergeCell ref="F101:H101"/>
    <mergeCell ref="I101:J101"/>
    <mergeCell ref="A98:D98"/>
    <mergeCell ref="F98:H98"/>
    <mergeCell ref="I98:J98"/>
    <mergeCell ref="A99:D99"/>
    <mergeCell ref="F99:H99"/>
    <mergeCell ref="I99:J99"/>
    <mergeCell ref="A96:D96"/>
    <mergeCell ref="F96:H96"/>
    <mergeCell ref="I96:J96"/>
    <mergeCell ref="A97:D97"/>
    <mergeCell ref="F97:H97"/>
    <mergeCell ref="I97:J97"/>
    <mergeCell ref="A94:D94"/>
    <mergeCell ref="F94:H94"/>
    <mergeCell ref="I94:J94"/>
    <mergeCell ref="A95:D95"/>
    <mergeCell ref="F95:H95"/>
    <mergeCell ref="I95:J95"/>
    <mergeCell ref="A92:D92"/>
    <mergeCell ref="F92:H92"/>
    <mergeCell ref="I92:J92"/>
    <mergeCell ref="A93:D93"/>
    <mergeCell ref="F93:H93"/>
    <mergeCell ref="I93:J93"/>
    <mergeCell ref="A90:D90"/>
    <mergeCell ref="F90:H90"/>
    <mergeCell ref="I90:J90"/>
    <mergeCell ref="A91:D91"/>
    <mergeCell ref="F91:H91"/>
    <mergeCell ref="I91:J91"/>
    <mergeCell ref="A88:D88"/>
    <mergeCell ref="F88:H88"/>
    <mergeCell ref="I88:J88"/>
    <mergeCell ref="A89:D89"/>
    <mergeCell ref="F89:H89"/>
    <mergeCell ref="I89:J89"/>
    <mergeCell ref="A86:D86"/>
    <mergeCell ref="F86:H86"/>
    <mergeCell ref="I86:J86"/>
    <mergeCell ref="A87:D87"/>
    <mergeCell ref="F87:H87"/>
    <mergeCell ref="I87:J87"/>
    <mergeCell ref="A84:D84"/>
    <mergeCell ref="F84:H84"/>
    <mergeCell ref="I84:J84"/>
    <mergeCell ref="A85:D85"/>
    <mergeCell ref="F85:H85"/>
    <mergeCell ref="I85:J85"/>
    <mergeCell ref="A82:D82"/>
    <mergeCell ref="F82:H82"/>
    <mergeCell ref="I82:J82"/>
    <mergeCell ref="A83:D83"/>
    <mergeCell ref="F83:H83"/>
    <mergeCell ref="I83:J83"/>
    <mergeCell ref="A80:D80"/>
    <mergeCell ref="F80:H80"/>
    <mergeCell ref="I80:J80"/>
    <mergeCell ref="A81:D81"/>
    <mergeCell ref="F81:H81"/>
    <mergeCell ref="I81:J81"/>
    <mergeCell ref="A78:D78"/>
    <mergeCell ref="F78:H78"/>
    <mergeCell ref="I78:J78"/>
    <mergeCell ref="A79:D79"/>
    <mergeCell ref="F79:H79"/>
    <mergeCell ref="I79:J79"/>
    <mergeCell ref="A76:D76"/>
    <mergeCell ref="F76:H76"/>
    <mergeCell ref="I76:J76"/>
    <mergeCell ref="A77:D77"/>
    <mergeCell ref="F77:H77"/>
    <mergeCell ref="I77:J77"/>
    <mergeCell ref="A74:D74"/>
    <mergeCell ref="F74:H74"/>
    <mergeCell ref="I74:J74"/>
    <mergeCell ref="A75:D75"/>
    <mergeCell ref="F75:H75"/>
    <mergeCell ref="I75:J75"/>
    <mergeCell ref="A72:D72"/>
    <mergeCell ref="F72:H72"/>
    <mergeCell ref="I72:J72"/>
    <mergeCell ref="A73:D73"/>
    <mergeCell ref="F73:H73"/>
    <mergeCell ref="I73:J73"/>
    <mergeCell ref="A70:D70"/>
    <mergeCell ref="F70:H70"/>
    <mergeCell ref="I70:J70"/>
    <mergeCell ref="A71:D71"/>
    <mergeCell ref="F71:H71"/>
    <mergeCell ref="I71:J71"/>
    <mergeCell ref="A68:D68"/>
    <mergeCell ref="F68:H68"/>
    <mergeCell ref="I68:J68"/>
    <mergeCell ref="A69:D69"/>
    <mergeCell ref="F69:H69"/>
    <mergeCell ref="I69:J69"/>
    <mergeCell ref="A66:D66"/>
    <mergeCell ref="F66:H66"/>
    <mergeCell ref="I66:J66"/>
    <mergeCell ref="A67:D67"/>
    <mergeCell ref="F67:H67"/>
    <mergeCell ref="I67:J67"/>
    <mergeCell ref="A64:D64"/>
    <mergeCell ref="F64:H64"/>
    <mergeCell ref="I64:J64"/>
    <mergeCell ref="A65:D65"/>
    <mergeCell ref="F65:H65"/>
    <mergeCell ref="I65:J65"/>
    <mergeCell ref="A57:M57"/>
    <mergeCell ref="A58:M58"/>
    <mergeCell ref="A59:M59"/>
    <mergeCell ref="A60:M60"/>
    <mergeCell ref="A61:M61"/>
    <mergeCell ref="A63:D63"/>
    <mergeCell ref="F63:H63"/>
    <mergeCell ref="I63:J63"/>
    <mergeCell ref="B52:C52"/>
    <mergeCell ref="D52:G52"/>
    <mergeCell ref="H52:K52"/>
    <mergeCell ref="A54:M54"/>
    <mergeCell ref="A55:M55"/>
    <mergeCell ref="A56:M56"/>
    <mergeCell ref="B50:C50"/>
    <mergeCell ref="D50:G50"/>
    <mergeCell ref="H50:K50"/>
    <mergeCell ref="B51:C51"/>
    <mergeCell ref="D51:G51"/>
    <mergeCell ref="H51:K51"/>
    <mergeCell ref="B48:C48"/>
    <mergeCell ref="D48:G48"/>
    <mergeCell ref="H48:K48"/>
    <mergeCell ref="B49:C49"/>
    <mergeCell ref="D49:G49"/>
    <mergeCell ref="H49:K49"/>
    <mergeCell ref="B46:C46"/>
    <mergeCell ref="D46:G46"/>
    <mergeCell ref="H46:K46"/>
    <mergeCell ref="B47:C47"/>
    <mergeCell ref="D47:G47"/>
    <mergeCell ref="H47:K47"/>
    <mergeCell ref="B44:C44"/>
    <mergeCell ref="D44:G44"/>
    <mergeCell ref="H44:K44"/>
    <mergeCell ref="B45:C45"/>
    <mergeCell ref="D45:G45"/>
    <mergeCell ref="H45:K45"/>
    <mergeCell ref="B42:C42"/>
    <mergeCell ref="D42:G42"/>
    <mergeCell ref="H42:K42"/>
    <mergeCell ref="B43:C43"/>
    <mergeCell ref="D43:G43"/>
    <mergeCell ref="H43:K43"/>
    <mergeCell ref="B40:C40"/>
    <mergeCell ref="D40:G40"/>
    <mergeCell ref="H40:K40"/>
    <mergeCell ref="B41:C41"/>
    <mergeCell ref="D41:G41"/>
    <mergeCell ref="H41:K41"/>
    <mergeCell ref="B38:C38"/>
    <mergeCell ref="D38:G38"/>
    <mergeCell ref="H38:K38"/>
    <mergeCell ref="B39:C39"/>
    <mergeCell ref="D39:G39"/>
    <mergeCell ref="H39:K39"/>
    <mergeCell ref="B36:C36"/>
    <mergeCell ref="D36:G36"/>
    <mergeCell ref="H36:K36"/>
    <mergeCell ref="B37:C37"/>
    <mergeCell ref="D37:G37"/>
    <mergeCell ref="H37:K37"/>
    <mergeCell ref="B34:C34"/>
    <mergeCell ref="D34:G34"/>
    <mergeCell ref="H34:K34"/>
    <mergeCell ref="B35:C35"/>
    <mergeCell ref="D35:G35"/>
    <mergeCell ref="H35:K35"/>
    <mergeCell ref="B32:C32"/>
    <mergeCell ref="D32:G32"/>
    <mergeCell ref="H32:K32"/>
    <mergeCell ref="B33:C33"/>
    <mergeCell ref="D33:G33"/>
    <mergeCell ref="H33:K33"/>
    <mergeCell ref="B30:C30"/>
    <mergeCell ref="D30:G30"/>
    <mergeCell ref="H30:K30"/>
    <mergeCell ref="B31:C31"/>
    <mergeCell ref="D31:G31"/>
    <mergeCell ref="H31:K31"/>
    <mergeCell ref="B28:C28"/>
    <mergeCell ref="D28:G28"/>
    <mergeCell ref="H28:K28"/>
    <mergeCell ref="B29:C29"/>
    <mergeCell ref="D29:G29"/>
    <mergeCell ref="H29:K29"/>
    <mergeCell ref="B26:C26"/>
    <mergeCell ref="D26:G26"/>
    <mergeCell ref="H26:K26"/>
    <mergeCell ref="B27:C27"/>
    <mergeCell ref="D27:G27"/>
    <mergeCell ref="H27:K27"/>
    <mergeCell ref="B24:C24"/>
    <mergeCell ref="D24:G24"/>
    <mergeCell ref="H24:K24"/>
    <mergeCell ref="B25:C25"/>
    <mergeCell ref="D25:G25"/>
    <mergeCell ref="H25:K25"/>
    <mergeCell ref="B22:C22"/>
    <mergeCell ref="D22:G22"/>
    <mergeCell ref="H22:K22"/>
    <mergeCell ref="B23:C23"/>
    <mergeCell ref="D23:G23"/>
    <mergeCell ref="H23:K23"/>
    <mergeCell ref="B20:C20"/>
    <mergeCell ref="D20:G20"/>
    <mergeCell ref="H20:K20"/>
    <mergeCell ref="B21:C21"/>
    <mergeCell ref="D21:G21"/>
    <mergeCell ref="H21:K21"/>
    <mergeCell ref="B18:C18"/>
    <mergeCell ref="D18:G18"/>
    <mergeCell ref="H18:K18"/>
    <mergeCell ref="B19:C19"/>
    <mergeCell ref="D19:G19"/>
    <mergeCell ref="H19:K19"/>
    <mergeCell ref="B16:C16"/>
    <mergeCell ref="D16:G16"/>
    <mergeCell ref="H16:K16"/>
    <mergeCell ref="B17:C17"/>
    <mergeCell ref="D17:G17"/>
    <mergeCell ref="H17:K17"/>
    <mergeCell ref="B14:C14"/>
    <mergeCell ref="D14:G14"/>
    <mergeCell ref="H14:K14"/>
    <mergeCell ref="B15:C15"/>
    <mergeCell ref="D15:G15"/>
    <mergeCell ref="H15:K15"/>
    <mergeCell ref="B12:C12"/>
    <mergeCell ref="D12:G12"/>
    <mergeCell ref="H12:K12"/>
    <mergeCell ref="B13:C13"/>
    <mergeCell ref="D13:G13"/>
    <mergeCell ref="H13:K13"/>
    <mergeCell ref="B10:C10"/>
    <mergeCell ref="D10:G10"/>
    <mergeCell ref="H10:K10"/>
    <mergeCell ref="B11:C11"/>
    <mergeCell ref="D11:G11"/>
    <mergeCell ref="H11:K11"/>
    <mergeCell ref="B8:C8"/>
    <mergeCell ref="D8:G8"/>
    <mergeCell ref="H8:K8"/>
    <mergeCell ref="B9:C9"/>
    <mergeCell ref="D9:G9"/>
    <mergeCell ref="H9:K9"/>
    <mergeCell ref="A2:M2"/>
    <mergeCell ref="A3:M3"/>
    <mergeCell ref="A4:M4"/>
    <mergeCell ref="A5:M5"/>
    <mergeCell ref="B7:C7"/>
    <mergeCell ref="D7:G7"/>
    <mergeCell ref="H7:K7"/>
  </mergeCells>
  <pageMargins left="0.9" right="0.17" top="0.56000000000000005" bottom="0.28000000000000003" header="0.3" footer="0.3"/>
  <pageSetup paperSize="9" scale="69" firstPageNumber="35" fitToHeight="0" orientation="portrait" useFirstPageNumber="1" r:id="rId1"/>
  <headerFooter>
    <oddFooter>&amp;C&amp;P</oddFooter>
  </headerFooter>
  <rowBreaks count="3" manualBreakCount="3">
    <brk id="5" max="12" man="1"/>
    <brk id="249" max="12" man="1"/>
    <brk id="313" max="12"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1"/>
  <dimension ref="A1:E20"/>
  <sheetViews>
    <sheetView workbookViewId="0">
      <selection activeCell="D6" sqref="D6"/>
    </sheetView>
  </sheetViews>
  <sheetFormatPr defaultRowHeight="14.4"/>
  <cols>
    <col min="2" max="2" width="18.109375" bestFit="1" customWidth="1"/>
    <col min="3" max="3" width="39.109375" bestFit="1" customWidth="1"/>
    <col min="4" max="4" width="77.88671875" style="57" customWidth="1"/>
    <col min="5" max="5" width="30.44140625" bestFit="1" customWidth="1"/>
  </cols>
  <sheetData>
    <row r="1" spans="1:5" ht="24.6">
      <c r="A1" s="48" t="s">
        <v>251</v>
      </c>
      <c r="B1" s="48" t="s">
        <v>252</v>
      </c>
      <c r="C1" s="48" t="s">
        <v>253</v>
      </c>
      <c r="D1" s="49" t="s">
        <v>254</v>
      </c>
      <c r="E1" s="50" t="s">
        <v>255</v>
      </c>
    </row>
    <row r="2" spans="1:5" ht="45.6">
      <c r="A2" s="48">
        <v>6</v>
      </c>
      <c r="B2" s="51" t="s">
        <v>256</v>
      </c>
      <c r="C2" s="51" t="s">
        <v>257</v>
      </c>
      <c r="D2" s="52" t="s">
        <v>258</v>
      </c>
      <c r="E2" s="53">
        <v>1767030.49</v>
      </c>
    </row>
    <row r="3" spans="1:5" ht="91.2">
      <c r="A3" s="51">
        <v>12</v>
      </c>
      <c r="B3" s="51" t="s">
        <v>259</v>
      </c>
      <c r="C3" s="51" t="s">
        <v>260</v>
      </c>
      <c r="D3" s="52" t="s">
        <v>261</v>
      </c>
      <c r="E3" s="53">
        <v>37360260</v>
      </c>
    </row>
    <row r="4" spans="1:5" ht="45.6">
      <c r="A4" s="51">
        <v>13</v>
      </c>
      <c r="B4" s="51" t="s">
        <v>262</v>
      </c>
      <c r="C4" s="51" t="s">
        <v>263</v>
      </c>
      <c r="D4" s="52" t="s">
        <v>264</v>
      </c>
      <c r="E4" s="53">
        <v>153200.29999999999</v>
      </c>
    </row>
    <row r="5" spans="1:5" ht="68.400000000000006">
      <c r="A5" s="51">
        <v>14</v>
      </c>
      <c r="B5" s="51" t="s">
        <v>265</v>
      </c>
      <c r="C5" s="51" t="s">
        <v>266</v>
      </c>
      <c r="D5" s="52" t="s">
        <v>267</v>
      </c>
      <c r="E5" s="53">
        <v>280051.61</v>
      </c>
    </row>
    <row r="6" spans="1:5" ht="45.6">
      <c r="A6" s="51">
        <v>15</v>
      </c>
      <c r="B6" s="54">
        <v>44686</v>
      </c>
      <c r="C6" s="51" t="s">
        <v>268</v>
      </c>
      <c r="D6" s="52" t="s">
        <v>269</v>
      </c>
      <c r="E6" s="53">
        <v>110000</v>
      </c>
    </row>
    <row r="7" spans="1:5" ht="24.6">
      <c r="A7" s="48">
        <v>16</v>
      </c>
      <c r="B7" s="54">
        <v>44656</v>
      </c>
      <c r="C7" s="51" t="s">
        <v>270</v>
      </c>
      <c r="D7" s="52" t="s">
        <v>271</v>
      </c>
      <c r="E7" s="53">
        <v>50000</v>
      </c>
    </row>
    <row r="8" spans="1:5" ht="45.6">
      <c r="A8" s="51">
        <v>17</v>
      </c>
      <c r="B8" s="54">
        <v>44900</v>
      </c>
      <c r="C8" s="51" t="s">
        <v>272</v>
      </c>
      <c r="D8" s="52" t="s">
        <v>273</v>
      </c>
      <c r="E8" s="53">
        <v>572199.07999999996</v>
      </c>
    </row>
    <row r="9" spans="1:5" ht="45.6">
      <c r="A9" s="51">
        <v>20</v>
      </c>
      <c r="B9" s="54">
        <v>44685</v>
      </c>
      <c r="C9" s="51" t="s">
        <v>274</v>
      </c>
      <c r="D9" s="52" t="s">
        <v>275</v>
      </c>
      <c r="E9" s="53">
        <v>2500000</v>
      </c>
    </row>
    <row r="10" spans="1:5" ht="45.6">
      <c r="A10" s="48">
        <v>21</v>
      </c>
      <c r="B10" s="54">
        <v>44685</v>
      </c>
      <c r="C10" s="51" t="s">
        <v>272</v>
      </c>
      <c r="D10" s="52" t="s">
        <v>276</v>
      </c>
      <c r="E10" s="53">
        <v>572199.07999999996</v>
      </c>
    </row>
    <row r="11" spans="1:5" ht="45.6">
      <c r="A11" s="51">
        <v>22</v>
      </c>
      <c r="B11" s="54">
        <v>44685</v>
      </c>
      <c r="C11" s="51" t="s">
        <v>277</v>
      </c>
      <c r="D11" s="52" t="s">
        <v>278</v>
      </c>
      <c r="E11" s="53">
        <v>78582.009999999995</v>
      </c>
    </row>
    <row r="12" spans="1:5" ht="45.6">
      <c r="A12" s="51">
        <v>23</v>
      </c>
      <c r="B12" s="54">
        <v>44716</v>
      </c>
      <c r="C12" s="51" t="s">
        <v>279</v>
      </c>
      <c r="D12" s="52" t="s">
        <v>280</v>
      </c>
      <c r="E12" s="53">
        <v>1283398.68</v>
      </c>
    </row>
    <row r="13" spans="1:5" ht="91.2">
      <c r="A13" s="51">
        <v>24</v>
      </c>
      <c r="B13" s="51" t="s">
        <v>281</v>
      </c>
      <c r="C13" s="51" t="s">
        <v>282</v>
      </c>
      <c r="D13" s="52" t="s">
        <v>283</v>
      </c>
      <c r="E13" s="53">
        <v>352626144.41000003</v>
      </c>
    </row>
    <row r="14" spans="1:5" ht="45.6">
      <c r="A14" s="51">
        <v>25</v>
      </c>
      <c r="B14" s="51" t="s">
        <v>284</v>
      </c>
      <c r="C14" s="51" t="s">
        <v>282</v>
      </c>
      <c r="D14" s="52" t="s">
        <v>285</v>
      </c>
      <c r="E14" s="53">
        <v>2106360</v>
      </c>
    </row>
    <row r="15" spans="1:5" ht="45.6">
      <c r="A15" s="48">
        <v>26</v>
      </c>
      <c r="B15" s="51" t="s">
        <v>286</v>
      </c>
      <c r="C15" s="51" t="s">
        <v>282</v>
      </c>
      <c r="D15" s="52" t="s">
        <v>285</v>
      </c>
      <c r="E15" s="53">
        <v>2106360</v>
      </c>
    </row>
    <row r="16" spans="1:5" ht="45.6">
      <c r="A16" s="51">
        <v>27</v>
      </c>
      <c r="B16" s="51" t="s">
        <v>286</v>
      </c>
      <c r="C16" s="51" t="s">
        <v>282</v>
      </c>
      <c r="D16" s="52" t="s">
        <v>285</v>
      </c>
      <c r="E16" s="53">
        <v>2106360</v>
      </c>
    </row>
    <row r="17" spans="1:5" ht="45.6">
      <c r="A17" s="51">
        <v>28</v>
      </c>
      <c r="B17" s="51" t="s">
        <v>287</v>
      </c>
      <c r="C17" s="51" t="s">
        <v>288</v>
      </c>
      <c r="D17" s="52" t="s">
        <v>289</v>
      </c>
      <c r="E17" s="53">
        <v>1075000</v>
      </c>
    </row>
    <row r="18" spans="1:5" ht="45.6">
      <c r="A18" s="51">
        <v>29</v>
      </c>
      <c r="B18" s="51" t="s">
        <v>290</v>
      </c>
      <c r="C18" s="51" t="s">
        <v>291</v>
      </c>
      <c r="D18" s="52" t="s">
        <v>292</v>
      </c>
      <c r="E18" s="53">
        <v>482873.56</v>
      </c>
    </row>
    <row r="19" spans="1:5" ht="68.400000000000006">
      <c r="A19" s="51">
        <v>33</v>
      </c>
      <c r="B19" s="54">
        <v>44297</v>
      </c>
      <c r="C19" s="51" t="s">
        <v>293</v>
      </c>
      <c r="D19" s="52" t="s">
        <v>294</v>
      </c>
      <c r="E19" s="53">
        <v>1966000</v>
      </c>
    </row>
    <row r="20" spans="1:5" ht="22.8">
      <c r="A20" s="55"/>
      <c r="B20" s="55"/>
      <c r="C20" s="51" t="s">
        <v>121</v>
      </c>
      <c r="D20" s="56"/>
      <c r="E20" s="53">
        <f>SUM(E2:E19)</f>
        <v>407196019.22000003</v>
      </c>
    </row>
  </sheetData>
  <autoFilter ref="A1:E19" xr:uid="{00000000-0009-0000-0000-00002D000000}"/>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FF0000"/>
    <pageSetUpPr fitToPage="1"/>
  </sheetPr>
  <dimension ref="A1:F41"/>
  <sheetViews>
    <sheetView showGridLines="0" view="pageBreakPreview" topLeftCell="B19" zoomScaleNormal="110" zoomScaleSheetLayoutView="100" workbookViewId="0">
      <selection activeCell="G39" sqref="G39"/>
    </sheetView>
  </sheetViews>
  <sheetFormatPr defaultColWidth="9.109375" defaultRowHeight="13.8"/>
  <cols>
    <col min="1" max="1" width="62.109375" style="4" customWidth="1"/>
    <col min="2" max="2" width="7.44140625" style="10" bestFit="1" customWidth="1"/>
    <col min="3" max="3" width="20.6640625" style="4" customWidth="1"/>
    <col min="4" max="4" width="21.33203125" style="4" customWidth="1"/>
    <col min="5" max="5" width="15.33203125" style="4" bestFit="1" customWidth="1"/>
    <col min="6" max="16384" width="9.109375" style="4"/>
  </cols>
  <sheetData>
    <row r="1" spans="1:5" ht="20.399999999999999">
      <c r="A1" s="1287" t="str">
        <f>FP!A1</f>
        <v>ASOKORE MAMPONG MUNICIPAL ASSEMBLY</v>
      </c>
      <c r="B1" s="1287"/>
      <c r="C1" s="1287"/>
      <c r="D1" s="1287"/>
    </row>
    <row r="2" spans="1:5" s="2" customFormat="1" ht="20.399999999999999">
      <c r="A2" s="130" t="s">
        <v>583</v>
      </c>
      <c r="B2" s="132"/>
      <c r="C2" s="133"/>
      <c r="D2" s="134"/>
    </row>
    <row r="3" spans="1:5" s="2" customFormat="1" ht="21" thickBot="1">
      <c r="A3" s="130" t="s">
        <v>1570</v>
      </c>
      <c r="B3" s="132"/>
      <c r="C3" s="133"/>
      <c r="D3" s="134"/>
    </row>
    <row r="4" spans="1:5">
      <c r="A4" s="158"/>
      <c r="B4" s="268" t="s">
        <v>83</v>
      </c>
      <c r="C4" s="269" t="s">
        <v>1107</v>
      </c>
      <c r="D4" s="159" t="s">
        <v>1038</v>
      </c>
    </row>
    <row r="5" spans="1:5">
      <c r="A5" s="160"/>
      <c r="B5" s="473"/>
      <c r="C5" s="270">
        <v>2024</v>
      </c>
      <c r="D5" s="161">
        <v>2023</v>
      </c>
    </row>
    <row r="6" spans="1:5" ht="14.4" thickBot="1">
      <c r="A6" s="141"/>
      <c r="B6" s="474"/>
      <c r="C6" s="162" t="s">
        <v>77</v>
      </c>
      <c r="D6" s="163" t="s">
        <v>77</v>
      </c>
    </row>
    <row r="7" spans="1:5" ht="22.5" customHeight="1">
      <c r="A7" s="658" t="s">
        <v>8</v>
      </c>
      <c r="B7" s="659"/>
      <c r="C7" s="660"/>
      <c r="D7" s="661"/>
    </row>
    <row r="8" spans="1:5" ht="22.5" customHeight="1">
      <c r="A8" s="31" t="s">
        <v>46</v>
      </c>
      <c r="B8" s="95">
        <f>'NOTES 2'!A197</f>
        <v>18</v>
      </c>
      <c r="C8" s="752">
        <f>'NOTES 2'!E211</f>
        <v>2041771.4500000002</v>
      </c>
      <c r="D8" s="752">
        <f>'NOTES 2'!F211</f>
        <v>1431440.47</v>
      </c>
      <c r="E8" s="12">
        <f>C8-REPA!C8</f>
        <v>46020</v>
      </c>
    </row>
    <row r="9" spans="1:5" ht="22.5" customHeight="1">
      <c r="A9" s="31" t="s">
        <v>45</v>
      </c>
      <c r="B9" s="95">
        <f>'NOTES 2'!A213</f>
        <v>19</v>
      </c>
      <c r="C9" s="752">
        <f>'NOTES 2'!E237</f>
        <v>14394857.140000001</v>
      </c>
      <c r="D9" s="752">
        <f>'NOTES 2'!F237</f>
        <v>9977816.8899999987</v>
      </c>
      <c r="E9" s="12">
        <f>C9-REPA!C9</f>
        <v>3841.6699999999255</v>
      </c>
    </row>
    <row r="10" spans="1:5" ht="22.5" customHeight="1">
      <c r="A10" s="31" t="s">
        <v>665</v>
      </c>
      <c r="B10" s="95">
        <f>'NOTES 2'!A240</f>
        <v>20</v>
      </c>
      <c r="C10" s="752">
        <f>'NOTES 2'!E243</f>
        <v>4572.75</v>
      </c>
      <c r="D10" s="752">
        <f>'NOTES 2'!F243</f>
        <v>0</v>
      </c>
    </row>
    <row r="11" spans="1:5" ht="22.5" customHeight="1">
      <c r="A11" s="31" t="s">
        <v>1308</v>
      </c>
      <c r="B11" s="95">
        <v>51</v>
      </c>
      <c r="C11" s="752">
        <v>0</v>
      </c>
      <c r="D11" s="752">
        <f>'NOTES 2'!F524</f>
        <v>0</v>
      </c>
    </row>
    <row r="12" spans="1:5" s="5" customFormat="1" ht="22.5" customHeight="1">
      <c r="A12" s="28" t="s">
        <v>47</v>
      </c>
      <c r="B12" s="29"/>
      <c r="C12" s="803">
        <f>SUM(C8:C11)</f>
        <v>16441201.34</v>
      </c>
      <c r="D12" s="803">
        <f>SUM(D8:D11)</f>
        <v>11409257.359999999</v>
      </c>
    </row>
    <row r="13" spans="1:5" ht="22.5" customHeight="1">
      <c r="A13" s="19"/>
      <c r="B13" s="97"/>
      <c r="C13" s="13"/>
      <c r="D13" s="590"/>
    </row>
    <row r="14" spans="1:5" ht="22.5" customHeight="1">
      <c r="A14" s="15" t="s">
        <v>9</v>
      </c>
      <c r="B14" s="95"/>
      <c r="C14" s="13"/>
      <c r="D14" s="590"/>
    </row>
    <row r="15" spans="1:5" ht="22.5" customHeight="1">
      <c r="A15" s="31" t="s">
        <v>48</v>
      </c>
      <c r="B15" s="95">
        <f>'NOTES 2'!A257</f>
        <v>21</v>
      </c>
      <c r="C15" s="752">
        <f>'NOTES 2'!E265</f>
        <v>8197674.1599999992</v>
      </c>
      <c r="D15" s="752">
        <f>'NOTES 2'!F265</f>
        <v>6926059.6599999992</v>
      </c>
      <c r="E15" s="12">
        <f>C15-REPA!C20</f>
        <v>0</v>
      </c>
    </row>
    <row r="16" spans="1:5" ht="22.5" customHeight="1">
      <c r="A16" s="31" t="s">
        <v>141</v>
      </c>
      <c r="B16" s="95">
        <f>'NOTES 2'!A267</f>
        <v>22</v>
      </c>
      <c r="C16" s="1122">
        <f>'NOTES 2'!E280</f>
        <v>2654844.8899999997</v>
      </c>
      <c r="D16" s="752">
        <f>'NOTES 2'!F280</f>
        <v>2422655.06</v>
      </c>
      <c r="E16" s="12">
        <f>C16-REPA!C21</f>
        <v>1250</v>
      </c>
    </row>
    <row r="17" spans="1:6" ht="22.5" customHeight="1">
      <c r="A17" s="31" t="s">
        <v>664</v>
      </c>
      <c r="B17" s="95">
        <f>'NOTES 2'!A282</f>
        <v>23</v>
      </c>
      <c r="C17" s="752">
        <f>'NOTES 2'!E285</f>
        <v>0</v>
      </c>
      <c r="D17" s="752">
        <f>'NOTES 2'!F285</f>
        <v>0</v>
      </c>
    </row>
    <row r="18" spans="1:6" ht="22.5" customHeight="1">
      <c r="A18" s="31" t="s">
        <v>89</v>
      </c>
      <c r="B18" s="95">
        <f>'NOTES 2'!A287</f>
        <v>24</v>
      </c>
      <c r="C18" s="752">
        <f>'NOTES 2'!E292</f>
        <v>0</v>
      </c>
      <c r="D18" s="752">
        <f>'NOTES 2'!F292</f>
        <v>0</v>
      </c>
    </row>
    <row r="19" spans="1:6" ht="22.5" customHeight="1">
      <c r="A19" s="31" t="s">
        <v>49</v>
      </c>
      <c r="B19" s="95">
        <f>'NOTES 2'!A294</f>
        <v>25</v>
      </c>
      <c r="C19" s="752">
        <f>'NOTES 2'!E298</f>
        <v>21351.4</v>
      </c>
      <c r="D19" s="752">
        <f>'NOTES 2'!F298</f>
        <v>32727.78</v>
      </c>
    </row>
    <row r="20" spans="1:6" ht="22.5" customHeight="1">
      <c r="A20" s="31" t="s">
        <v>647</v>
      </c>
      <c r="B20" s="95">
        <f>'NOTES 2'!A300</f>
        <v>26</v>
      </c>
      <c r="C20" s="752">
        <f>'NOTES 2'!E319</f>
        <v>3090211.7300000004</v>
      </c>
      <c r="D20" s="752">
        <f>'NOTES 2'!F319</f>
        <v>968872.62</v>
      </c>
    </row>
    <row r="21" spans="1:6" ht="22.5" customHeight="1">
      <c r="A21" s="31" t="s">
        <v>108</v>
      </c>
      <c r="B21" s="97">
        <f>'NOTES 2'!A321</f>
        <v>27</v>
      </c>
      <c r="C21" s="752">
        <f>'NOTES 2'!E325</f>
        <v>0</v>
      </c>
      <c r="D21" s="752">
        <f>'NOTES 2'!F325</f>
        <v>0</v>
      </c>
    </row>
    <row r="22" spans="1:6" ht="22.5" customHeight="1">
      <c r="A22" s="31" t="s">
        <v>1353</v>
      </c>
      <c r="B22" s="97">
        <f>'NOTES 2'!A328</f>
        <v>28</v>
      </c>
      <c r="C22" s="752">
        <f>'NOTES 2'!E332</f>
        <v>0</v>
      </c>
      <c r="D22" s="752">
        <f>'NOTES 2'!F332</f>
        <v>0</v>
      </c>
    </row>
    <row r="23" spans="1:6" ht="22.5" customHeight="1">
      <c r="A23" s="31" t="s">
        <v>84</v>
      </c>
      <c r="B23" s="587" t="s">
        <v>1376</v>
      </c>
      <c r="C23" s="752">
        <f>'CASHFLOW (INDIRECT)'!B14</f>
        <v>1717026.0087857144</v>
      </c>
      <c r="D23" s="752">
        <v>577686.93000000005</v>
      </c>
    </row>
    <row r="24" spans="1:6" s="5" customFormat="1" ht="22.5" customHeight="1">
      <c r="A24" s="28" t="s">
        <v>50</v>
      </c>
      <c r="B24" s="29"/>
      <c r="C24" s="803">
        <f>SUM(C15:C23)</f>
        <v>15681108.188785713</v>
      </c>
      <c r="D24" s="804">
        <f>SUM(D15:D23)</f>
        <v>10928002.049999997</v>
      </c>
    </row>
    <row r="25" spans="1:6" s="5" customFormat="1" ht="22.5" customHeight="1">
      <c r="A25" s="20"/>
      <c r="B25" s="97"/>
      <c r="C25" s="26"/>
      <c r="D25" s="590"/>
    </row>
    <row r="26" spans="1:6" s="5" customFormat="1" ht="22.5" customHeight="1" thickBot="1">
      <c r="A26" s="22" t="s">
        <v>1340</v>
      </c>
      <c r="B26" s="23"/>
      <c r="C26" s="801">
        <f>C12-C24</f>
        <v>760093.15121428668</v>
      </c>
      <c r="D26" s="801">
        <f>D12-D24</f>
        <v>481255.31000000238</v>
      </c>
    </row>
    <row r="27" spans="1:6" ht="19.350000000000001" customHeight="1">
      <c r="A27" s="33"/>
      <c r="B27" s="95"/>
      <c r="C27" s="95"/>
      <c r="D27" s="586"/>
    </row>
    <row r="28" spans="1:6" ht="19.350000000000001" customHeight="1">
      <c r="A28" s="147" t="s">
        <v>1341</v>
      </c>
      <c r="B28" s="95"/>
      <c r="C28" s="95" t="s">
        <v>1477</v>
      </c>
      <c r="D28" s="586"/>
      <c r="F28" s="12">
        <f>C16-REPA!C21</f>
        <v>1250</v>
      </c>
    </row>
    <row r="29" spans="1:6" ht="19.350000000000001" customHeight="1">
      <c r="A29" s="407" t="s">
        <v>1342</v>
      </c>
      <c r="C29" s="761"/>
      <c r="D29" s="762"/>
    </row>
    <row r="30" spans="1:6" ht="19.350000000000001" customHeight="1">
      <c r="A30" s="407" t="s">
        <v>1343</v>
      </c>
      <c r="C30" s="761"/>
      <c r="D30" s="762"/>
    </row>
    <row r="31" spans="1:6" ht="19.350000000000001" customHeight="1">
      <c r="A31" s="407"/>
      <c r="C31" s="761"/>
      <c r="D31" s="762"/>
    </row>
    <row r="32" spans="1:6" s="5" customFormat="1" ht="22.5" customHeight="1" thickBot="1">
      <c r="A32" s="22" t="s">
        <v>1344</v>
      </c>
      <c r="B32" s="23"/>
      <c r="C32" s="801">
        <f>C26+C29+C30</f>
        <v>760093.15121428668</v>
      </c>
      <c r="D32" s="801">
        <f>D26+D29+D30</f>
        <v>481255.31000000238</v>
      </c>
    </row>
    <row r="41" spans="3:3">
      <c r="C41" s="4" t="s">
        <v>1497</v>
      </c>
    </row>
  </sheetData>
  <mergeCells count="1">
    <mergeCell ref="A1:D1"/>
  </mergeCells>
  <pageMargins left="1.1299999999999999" right="0.28000000000000003" top="0.44" bottom="0.74803149606299202" header="0.31496062992126" footer="0.31496062992126"/>
  <pageSetup paperSize="9" scale="78" firstPageNumber="3" fitToHeight="0" orientation="portrait" useFirstPageNumber="1" r:id="rId1"/>
  <headerFooter>
    <oddFooter>&amp;C&amp;"+,Regular"&amp;12&amp;P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rgb="FFFF0000"/>
    <pageSetUpPr fitToPage="1"/>
  </sheetPr>
  <dimension ref="A1:D38"/>
  <sheetViews>
    <sheetView showGridLines="0" view="pageBreakPreview" zoomScaleNormal="100" zoomScaleSheetLayoutView="100" workbookViewId="0">
      <pane ySplit="6" topLeftCell="A22" activePane="bottomLeft" state="frozen"/>
      <selection pane="bottomLeft" activeCell="B40" sqref="B40"/>
    </sheetView>
  </sheetViews>
  <sheetFormatPr defaultColWidth="8.88671875" defaultRowHeight="14.4"/>
  <cols>
    <col min="1" max="1" width="59" style="3" customWidth="1"/>
    <col min="2" max="3" width="17.6640625" style="3" customWidth="1"/>
    <col min="4" max="4" width="21.88671875" style="3" bestFit="1" customWidth="1"/>
    <col min="5" max="5" width="6.44140625" style="3" customWidth="1"/>
    <col min="6" max="10" width="10.109375" style="3" customWidth="1"/>
    <col min="11" max="16384" width="8.88671875" style="3"/>
  </cols>
  <sheetData>
    <row r="1" spans="1:3" ht="22.8">
      <c r="A1" s="1288" t="str">
        <f>REPA!A1</f>
        <v>ASOKORE MAMPONG MUNICIPAL ASSEMBLY</v>
      </c>
      <c r="B1" s="1288"/>
    </row>
    <row r="2" spans="1:3" s="4" customFormat="1" ht="21" customHeight="1">
      <c r="A2" s="18" t="s">
        <v>1113</v>
      </c>
      <c r="B2" s="37"/>
      <c r="C2" s="37"/>
    </row>
    <row r="3" spans="1:3" s="4" customFormat="1" ht="21" customHeight="1" thickBot="1">
      <c r="A3" s="131" t="s">
        <v>1555</v>
      </c>
      <c r="B3" s="37"/>
      <c r="C3" s="37"/>
    </row>
    <row r="4" spans="1:3" s="4" customFormat="1" ht="13.5" customHeight="1">
      <c r="A4" s="145"/>
      <c r="B4" s="269" t="s">
        <v>1107</v>
      </c>
      <c r="C4" s="315" t="s">
        <v>1038</v>
      </c>
    </row>
    <row r="5" spans="1:3" s="4" customFormat="1" ht="13.5" customHeight="1">
      <c r="A5" s="146"/>
      <c r="B5" s="270">
        <v>2024</v>
      </c>
      <c r="C5" s="174">
        <v>2023</v>
      </c>
    </row>
    <row r="6" spans="1:3" s="475" customFormat="1" ht="15.75" customHeight="1" thickBot="1">
      <c r="A6" s="400" t="s">
        <v>128</v>
      </c>
      <c r="B6" s="614" t="s">
        <v>77</v>
      </c>
      <c r="C6" s="142" t="s">
        <v>77</v>
      </c>
    </row>
    <row r="7" spans="1:3" ht="17.399999999999999">
      <c r="A7" s="579" t="s">
        <v>673</v>
      </c>
      <c r="C7" s="580"/>
    </row>
    <row r="8" spans="1:3" ht="15.6">
      <c r="A8" s="581" t="s">
        <v>1013</v>
      </c>
      <c r="B8" s="992">
        <f>35837979.42-400959.84</f>
        <v>35437019.579999998</v>
      </c>
      <c r="C8" s="873">
        <v>0</v>
      </c>
    </row>
    <row r="9" spans="1:3" ht="15.6">
      <c r="A9" s="581" t="s">
        <v>1012</v>
      </c>
      <c r="B9" s="992">
        <v>0</v>
      </c>
      <c r="C9" s="873">
        <v>111902852.2</v>
      </c>
    </row>
    <row r="10" spans="1:3" ht="15.6">
      <c r="A10" s="581" t="s">
        <v>1014</v>
      </c>
      <c r="B10" s="992"/>
      <c r="C10" s="873">
        <v>0</v>
      </c>
    </row>
    <row r="11" spans="1:3" ht="15.6">
      <c r="A11" s="581" t="s">
        <v>1011</v>
      </c>
      <c r="B11" s="992"/>
      <c r="C11" s="873"/>
    </row>
    <row r="12" spans="1:3" ht="15.6">
      <c r="A12" s="581"/>
      <c r="B12" s="992"/>
      <c r="C12" s="873"/>
    </row>
    <row r="13" spans="1:3" ht="15.6">
      <c r="A13" s="705" t="s">
        <v>675</v>
      </c>
      <c r="B13" s="987">
        <f>B8+B9</f>
        <v>35437019.579999998</v>
      </c>
      <c r="C13" s="987">
        <v>1307508.3600000001</v>
      </c>
    </row>
    <row r="14" spans="1:3" ht="15.6">
      <c r="A14" s="1124" t="s">
        <v>1592</v>
      </c>
      <c r="B14" s="992"/>
      <c r="C14" s="873">
        <v>1307508.3600000001</v>
      </c>
    </row>
    <row r="15" spans="1:3" ht="15.6">
      <c r="A15" s="581" t="s">
        <v>677</v>
      </c>
      <c r="B15" s="992"/>
      <c r="C15" s="873"/>
    </row>
    <row r="16" spans="1:3" ht="15.6">
      <c r="A16" s="581" t="s">
        <v>1613</v>
      </c>
      <c r="B16" s="992">
        <f>'SCHEDULE 3-PPE'!F170</f>
        <v>8496886.1300000008</v>
      </c>
      <c r="C16" s="873"/>
    </row>
    <row r="17" spans="1:3" ht="15.6">
      <c r="A17" s="581" t="s">
        <v>784</v>
      </c>
      <c r="B17" s="992">
        <f>1081936.92+673913.06</f>
        <v>1755849.98</v>
      </c>
      <c r="C17" s="873"/>
    </row>
    <row r="18" spans="1:3" ht="15.6">
      <c r="A18" s="581" t="s">
        <v>678</v>
      </c>
      <c r="B18" s="992">
        <v>0</v>
      </c>
      <c r="C18" s="873">
        <v>-4050465.71</v>
      </c>
    </row>
    <row r="19" spans="1:3" ht="15.6">
      <c r="A19" s="707" t="s">
        <v>26</v>
      </c>
      <c r="B19" s="988">
        <f>SUM(B15:B18)</f>
        <v>10252736.110000001</v>
      </c>
      <c r="C19" s="988">
        <v>0</v>
      </c>
    </row>
    <row r="20" spans="1:3" ht="15.6">
      <c r="A20" s="706" t="s">
        <v>679</v>
      </c>
      <c r="B20" s="987">
        <f>B13+B14+B19</f>
        <v>45689755.689999998</v>
      </c>
      <c r="C20" s="987">
        <v>-2742957.35</v>
      </c>
    </row>
    <row r="21" spans="1:3" ht="15.6">
      <c r="A21" s="583"/>
      <c r="B21" s="992"/>
      <c r="C21" s="873"/>
    </row>
    <row r="22" spans="1:3" ht="17.399999999999999">
      <c r="A22" s="579" t="s">
        <v>680</v>
      </c>
      <c r="B22" s="992"/>
      <c r="C22" s="873"/>
    </row>
    <row r="23" spans="1:3" ht="15.6">
      <c r="A23" s="581" t="s">
        <v>1013</v>
      </c>
      <c r="B23" s="763"/>
    </row>
    <row r="24" spans="1:3" ht="15.6">
      <c r="A24" s="581" t="s">
        <v>1012</v>
      </c>
      <c r="B24" s="763">
        <v>0</v>
      </c>
      <c r="C24" s="764">
        <v>-76064872.780000001</v>
      </c>
    </row>
    <row r="25" spans="1:3" ht="15.6">
      <c r="A25" s="581" t="s">
        <v>1014</v>
      </c>
      <c r="B25" s="763"/>
      <c r="C25" s="764"/>
    </row>
    <row r="26" spans="1:3" ht="15.6">
      <c r="A26" s="581" t="s">
        <v>1011</v>
      </c>
      <c r="B26" s="763"/>
      <c r="C26" s="764"/>
    </row>
    <row r="27" spans="1:3" ht="15.6">
      <c r="A27" s="708" t="s">
        <v>681</v>
      </c>
      <c r="B27" s="765">
        <f>FPM!C32</f>
        <v>760093.15121428668</v>
      </c>
      <c r="C27" s="765">
        <f>FPM!D32</f>
        <v>481255.31000000238</v>
      </c>
    </row>
    <row r="28" spans="1:3" ht="15.6">
      <c r="A28" s="582" t="s">
        <v>26</v>
      </c>
      <c r="B28" s="766">
        <f>SUM(B23:B27)</f>
        <v>760093.15121428668</v>
      </c>
      <c r="C28" s="766">
        <f>SUM(C24:C27)</f>
        <v>-75583617.469999999</v>
      </c>
    </row>
    <row r="29" spans="1:3" ht="15.6">
      <c r="A29" s="583"/>
      <c r="B29" s="763"/>
      <c r="C29" s="764"/>
    </row>
    <row r="30" spans="1:3" ht="15.6">
      <c r="A30" s="583"/>
      <c r="B30" s="992"/>
      <c r="C30" s="873"/>
    </row>
    <row r="31" spans="1:3" ht="17.399999999999999">
      <c r="A31" s="579" t="s">
        <v>682</v>
      </c>
      <c r="B31" s="992"/>
      <c r="C31" s="873"/>
    </row>
    <row r="32" spans="1:3" ht="15.6">
      <c r="A32" s="581" t="s">
        <v>1013</v>
      </c>
      <c r="B32" s="763">
        <f>B20+B28</f>
        <v>46449848.841214284</v>
      </c>
      <c r="C32" s="763"/>
    </row>
    <row r="33" spans="1:4" ht="15.6">
      <c r="A33" s="581" t="s">
        <v>1012</v>
      </c>
      <c r="B33" s="763">
        <v>0</v>
      </c>
      <c r="C33" s="763">
        <v>35837979.420000002</v>
      </c>
    </row>
    <row r="34" spans="1:4" ht="15.6">
      <c r="A34" s="581" t="s">
        <v>1014</v>
      </c>
      <c r="B34" s="763">
        <f t="shared" ref="B34:B36" si="0">B21+B29</f>
        <v>0</v>
      </c>
      <c r="C34" s="763">
        <f>C10+C25</f>
        <v>0</v>
      </c>
      <c r="D34" s="985"/>
    </row>
    <row r="35" spans="1:4" ht="15.6">
      <c r="A35" s="581" t="s">
        <v>1011</v>
      </c>
      <c r="B35" s="763">
        <f t="shared" si="0"/>
        <v>0</v>
      </c>
      <c r="C35" s="763">
        <f>C11+C26</f>
        <v>0</v>
      </c>
    </row>
    <row r="36" spans="1:4" ht="15.6">
      <c r="A36" s="581" t="s">
        <v>1379</v>
      </c>
      <c r="B36" s="763">
        <f>B20</f>
        <v>45689755.689999998</v>
      </c>
      <c r="C36" s="763">
        <v>6235184.0899999999</v>
      </c>
    </row>
    <row r="37" spans="1:4" ht="16.2" thickBot="1">
      <c r="A37" s="709" t="s">
        <v>26</v>
      </c>
      <c r="B37" s="767">
        <f>SUM(B33:B36)</f>
        <v>45689755.689999998</v>
      </c>
      <c r="C37" s="767">
        <f>SUM(C32:C36)</f>
        <v>42073163.510000005</v>
      </c>
    </row>
    <row r="38" spans="1:4">
      <c r="C38" s="589"/>
    </row>
  </sheetData>
  <mergeCells count="1">
    <mergeCell ref="A1:B1"/>
  </mergeCells>
  <pageMargins left="1" right="0.15748031496063" top="0.42" bottom="0.59" header="0.33" footer="0.31496062992126"/>
  <pageSetup paperSize="9" scale="95" firstPageNumber="9" fitToHeight="0" orientation="portrait" useFirstPageNumber="1" r:id="rId1"/>
  <headerFooter>
    <oddFooter>&amp;C&amp;P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0000"/>
    <pageSetUpPr fitToPage="1"/>
  </sheetPr>
  <dimension ref="A1:E166"/>
  <sheetViews>
    <sheetView showGridLines="0" view="pageBreakPreview" topLeftCell="A14" zoomScaleNormal="100" zoomScaleSheetLayoutView="100" workbookViewId="0">
      <selection activeCell="E14" sqref="E14"/>
    </sheetView>
  </sheetViews>
  <sheetFormatPr defaultColWidth="9.109375" defaultRowHeight="13.8" zeroHeight="1"/>
  <cols>
    <col min="1" max="1" width="52.5546875" style="4" bestFit="1" customWidth="1"/>
    <col min="2" max="2" width="15.44140625" style="16" bestFit="1" customWidth="1"/>
    <col min="3" max="3" width="15.44140625" style="4" bestFit="1" customWidth="1"/>
    <col min="4" max="4" width="22.44140625" style="9" customWidth="1"/>
    <col min="5" max="5" width="19.109375" style="4" bestFit="1" customWidth="1"/>
    <col min="6" max="16384" width="9.109375" style="4"/>
  </cols>
  <sheetData>
    <row r="1" spans="1:5" ht="20.399999999999999">
      <c r="A1" s="131" t="str">
        <f>FP!A1</f>
        <v>ASOKORE MAMPONG MUNICIPAL ASSEMBLY</v>
      </c>
      <c r="B1" s="17"/>
      <c r="C1" s="17"/>
      <c r="D1" s="47"/>
    </row>
    <row r="2" spans="1:5" ht="21" thickBot="1">
      <c r="A2" s="131" t="s">
        <v>1111</v>
      </c>
      <c r="B2" s="17"/>
      <c r="C2" s="17"/>
      <c r="D2" s="47"/>
    </row>
    <row r="3" spans="1:5" ht="21" thickBot="1">
      <c r="A3" s="130" t="s">
        <v>1570</v>
      </c>
      <c r="B3" s="17"/>
      <c r="C3" s="17"/>
    </row>
    <row r="4" spans="1:5" ht="15.6" customHeight="1">
      <c r="A4" s="138"/>
      <c r="B4" s="269" t="s">
        <v>1107</v>
      </c>
      <c r="C4" s="159" t="s">
        <v>1038</v>
      </c>
    </row>
    <row r="5" spans="1:5" ht="15.6" customHeight="1">
      <c r="A5" s="140"/>
      <c r="B5" s="270">
        <v>2024</v>
      </c>
      <c r="C5" s="161">
        <v>2023</v>
      </c>
    </row>
    <row r="6" spans="1:5" ht="15.6" customHeight="1" thickBot="1">
      <c r="A6" s="141"/>
      <c r="B6" s="162" t="s">
        <v>77</v>
      </c>
      <c r="C6" s="163" t="s">
        <v>77</v>
      </c>
    </row>
    <row r="7" spans="1:5" s="5" customFormat="1" ht="15.6" customHeight="1">
      <c r="A7" s="164" t="s">
        <v>756</v>
      </c>
      <c r="B7" s="165"/>
      <c r="C7" s="166"/>
      <c r="D7" s="14"/>
    </row>
    <row r="8" spans="1:5" s="5" customFormat="1" ht="15.6" customHeight="1">
      <c r="A8" s="20"/>
      <c r="B8" s="167"/>
      <c r="C8" s="32"/>
      <c r="D8" s="14"/>
    </row>
    <row r="9" spans="1:5" ht="15.6" customHeight="1">
      <c r="A9" s="101" t="s">
        <v>710</v>
      </c>
      <c r="B9" s="768">
        <f>FPM!C32</f>
        <v>760093.15121428668</v>
      </c>
      <c r="C9" s="786">
        <f>FPM!D32</f>
        <v>481255.31000000238</v>
      </c>
      <c r="E9" s="12"/>
    </row>
    <row r="10" spans="1:5" ht="15.6" customHeight="1">
      <c r="A10" s="35" t="s">
        <v>704</v>
      </c>
      <c r="B10" s="768"/>
      <c r="C10" s="773"/>
      <c r="E10" s="12"/>
    </row>
    <row r="11" spans="1:5" ht="15.6" customHeight="1">
      <c r="A11" s="1125" t="s">
        <v>1612</v>
      </c>
      <c r="B11" s="768">
        <v>8496886.1300000008</v>
      </c>
      <c r="C11" s="773"/>
      <c r="E11" s="12"/>
    </row>
    <row r="12" spans="1:5" ht="15.6" customHeight="1">
      <c r="A12" s="31" t="s">
        <v>731</v>
      </c>
      <c r="B12" s="768">
        <v>0</v>
      </c>
      <c r="C12" s="773">
        <v>0</v>
      </c>
      <c r="D12" s="4"/>
      <c r="E12" s="12"/>
    </row>
    <row r="13" spans="1:5" ht="15.6" customHeight="1">
      <c r="A13" s="31" t="s">
        <v>1327</v>
      </c>
      <c r="B13" s="768">
        <v>0</v>
      </c>
      <c r="C13" s="773">
        <v>0</v>
      </c>
      <c r="E13" s="12"/>
    </row>
    <row r="14" spans="1:5" ht="15.6" customHeight="1">
      <c r="A14" s="31" t="s">
        <v>729</v>
      </c>
      <c r="B14" s="768">
        <f>'NOTES 3'!O70</f>
        <v>1717026.0087857144</v>
      </c>
      <c r="C14" s="773">
        <f>'FPM CUMM'!F23</f>
        <v>577686.93000000005</v>
      </c>
      <c r="E14" s="12"/>
    </row>
    <row r="15" spans="1:5" ht="15.6" customHeight="1">
      <c r="A15" s="31" t="s">
        <v>730</v>
      </c>
      <c r="B15" s="768">
        <v>0</v>
      </c>
      <c r="C15" s="773">
        <v>0</v>
      </c>
      <c r="E15" s="12"/>
    </row>
    <row r="16" spans="1:5" ht="15.6" customHeight="1">
      <c r="A16" s="31" t="s">
        <v>709</v>
      </c>
      <c r="B16" s="768">
        <v>0</v>
      </c>
      <c r="C16" s="773">
        <v>0</v>
      </c>
      <c r="E16" s="12"/>
    </row>
    <row r="17" spans="1:5" ht="15.6" customHeight="1">
      <c r="A17" s="31" t="s">
        <v>697</v>
      </c>
      <c r="B17" s="768">
        <v>0</v>
      </c>
      <c r="C17" s="773">
        <v>0</v>
      </c>
      <c r="E17" s="12"/>
    </row>
    <row r="18" spans="1:5" ht="15.6" customHeight="1">
      <c r="A18" s="31" t="s">
        <v>698</v>
      </c>
      <c r="B18" s="752">
        <v>0</v>
      </c>
      <c r="C18" s="773">
        <v>0</v>
      </c>
      <c r="E18" s="12"/>
    </row>
    <row r="19" spans="1:5" ht="15.6" customHeight="1">
      <c r="A19" s="380" t="s">
        <v>705</v>
      </c>
      <c r="B19" s="787">
        <f>SUM(B9+B12+B13+B14+B15+B16+B17+B18)+B11</f>
        <v>10974005.290000003</v>
      </c>
      <c r="C19" s="788">
        <f>SUM(C9:C18)</f>
        <v>1058942.2400000026</v>
      </c>
      <c r="E19" s="12"/>
    </row>
    <row r="20" spans="1:5" ht="15.6" customHeight="1">
      <c r="A20" s="101" t="s">
        <v>703</v>
      </c>
      <c r="B20" s="9"/>
      <c r="C20" s="789"/>
      <c r="E20" s="12"/>
    </row>
    <row r="21" spans="1:5" ht="15.6" customHeight="1">
      <c r="A21" s="31" t="s">
        <v>706</v>
      </c>
      <c r="B21" s="768">
        <f>FP!D13-FP!C13</f>
        <v>-3561.7000000000007</v>
      </c>
      <c r="C21" s="773">
        <v>-12471.3</v>
      </c>
      <c r="E21" s="12"/>
    </row>
    <row r="22" spans="1:5" ht="15.6" customHeight="1">
      <c r="A22" s="31" t="s">
        <v>707</v>
      </c>
      <c r="B22" s="1090">
        <f>-46020-3841.67</f>
        <v>-49861.67</v>
      </c>
      <c r="C22" s="773">
        <v>108800</v>
      </c>
      <c r="E22" s="12"/>
    </row>
    <row r="23" spans="1:5" ht="15.6" customHeight="1">
      <c r="A23" s="31" t="s">
        <v>708</v>
      </c>
      <c r="B23" s="768">
        <f>'NOTES 2'!E100-'NOTES 2'!F100</f>
        <v>-60193.23000000004</v>
      </c>
      <c r="C23" s="773">
        <v>79771.17</v>
      </c>
      <c r="E23" s="12"/>
    </row>
    <row r="24" spans="1:5" ht="15.6" customHeight="1">
      <c r="A24" s="31" t="s">
        <v>728</v>
      </c>
      <c r="B24" s="768">
        <v>0</v>
      </c>
      <c r="C24" s="773">
        <v>-362952.77</v>
      </c>
      <c r="E24" s="12"/>
    </row>
    <row r="25" spans="1:5" ht="15.6" customHeight="1">
      <c r="A25" s="31" t="s">
        <v>713</v>
      </c>
      <c r="B25" s="768">
        <v>0</v>
      </c>
      <c r="C25" s="773">
        <v>0</v>
      </c>
      <c r="E25" s="12"/>
    </row>
    <row r="26" spans="1:5" ht="15.6" customHeight="1">
      <c r="A26" s="31" t="s">
        <v>711</v>
      </c>
      <c r="B26" s="768">
        <v>0</v>
      </c>
      <c r="C26" s="773">
        <v>0</v>
      </c>
      <c r="E26" s="12"/>
    </row>
    <row r="27" spans="1:5" ht="15.6" customHeight="1">
      <c r="A27" s="31" t="s">
        <v>712</v>
      </c>
      <c r="B27" s="768">
        <v>0</v>
      </c>
      <c r="C27" s="773">
        <v>0</v>
      </c>
      <c r="E27" s="12"/>
    </row>
    <row r="28" spans="1:5" ht="15.6" hidden="1" customHeight="1">
      <c r="A28" s="31" t="s">
        <v>1252</v>
      </c>
      <c r="B28" s="768"/>
      <c r="C28" s="773"/>
      <c r="E28" s="12"/>
    </row>
    <row r="29" spans="1:5" ht="15.6" customHeight="1">
      <c r="A29" s="31" t="s">
        <v>1377</v>
      </c>
      <c r="B29" s="768">
        <v>0</v>
      </c>
      <c r="C29" s="773">
        <v>0</v>
      </c>
      <c r="E29" s="12"/>
    </row>
    <row r="30" spans="1:5" ht="15.6" customHeight="1">
      <c r="A30" s="31" t="s">
        <v>1378</v>
      </c>
      <c r="B30" s="768">
        <v>0</v>
      </c>
      <c r="C30" s="773">
        <v>0</v>
      </c>
      <c r="E30" s="12"/>
    </row>
    <row r="31" spans="1:5" ht="15.6" customHeight="1">
      <c r="A31" s="380" t="s">
        <v>701</v>
      </c>
      <c r="B31" s="787">
        <f>SUM(B19:B30)</f>
        <v>10860388.690000003</v>
      </c>
      <c r="C31" s="788">
        <f>SUM(C19:C30)</f>
        <v>872089.34000000241</v>
      </c>
      <c r="E31" s="12"/>
    </row>
    <row r="32" spans="1:5" s="5" customFormat="1" ht="15.6" customHeight="1">
      <c r="A32" s="33"/>
      <c r="B32" s="14"/>
      <c r="C32" s="790"/>
      <c r="D32" s="9"/>
      <c r="E32" s="12"/>
    </row>
    <row r="33" spans="1:5" ht="15.6" customHeight="1">
      <c r="A33" s="102" t="s">
        <v>757</v>
      </c>
      <c r="B33" s="9"/>
      <c r="C33" s="789"/>
      <c r="E33" s="12"/>
    </row>
    <row r="34" spans="1:5" ht="15.6" customHeight="1">
      <c r="A34" s="31" t="s">
        <v>144</v>
      </c>
      <c r="B34" s="972">
        <v>0</v>
      </c>
      <c r="C34" s="786"/>
      <c r="E34" s="12"/>
    </row>
    <row r="35" spans="1:5" ht="15.6" customHeight="1">
      <c r="A35" s="31" t="s">
        <v>1242</v>
      </c>
      <c r="B35" s="768"/>
      <c r="C35" s="773"/>
      <c r="E35" s="12"/>
    </row>
    <row r="36" spans="1:5" ht="15.6" customHeight="1">
      <c r="A36" s="31" t="s">
        <v>1241</v>
      </c>
      <c r="B36" s="768"/>
      <c r="C36" s="973">
        <v>0</v>
      </c>
      <c r="E36" s="12"/>
    </row>
    <row r="37" spans="1:5" ht="15.6" customHeight="1">
      <c r="A37" s="31" t="s">
        <v>1240</v>
      </c>
      <c r="C37" s="973">
        <v>0</v>
      </c>
      <c r="E37" s="12"/>
    </row>
    <row r="38" spans="1:5" ht="15.6" customHeight="1">
      <c r="A38" s="31" t="s">
        <v>148</v>
      </c>
      <c r="B38" s="1090">
        <f>-'SCHEDULE 4 -WIP'!E91+4606.22</f>
        <v>-11170193.4</v>
      </c>
      <c r="C38" s="786">
        <v>-2571475.4900000002</v>
      </c>
      <c r="E38" s="12"/>
    </row>
    <row r="39" spans="1:5" ht="15.6" customHeight="1">
      <c r="A39" s="31" t="s">
        <v>1345</v>
      </c>
      <c r="B39" s="768"/>
      <c r="C39" s="773"/>
      <c r="E39" s="12"/>
    </row>
    <row r="40" spans="1:5" ht="15.6" customHeight="1">
      <c r="A40" s="31" t="s">
        <v>1587</v>
      </c>
      <c r="B40" s="1090">
        <f>'NOTES 2'!E376</f>
        <v>4572.75</v>
      </c>
      <c r="C40" s="773"/>
      <c r="E40" s="12"/>
    </row>
    <row r="41" spans="1:5" ht="15.6" customHeight="1">
      <c r="A41" s="380" t="s">
        <v>700</v>
      </c>
      <c r="B41" s="787">
        <f>SUM(B34:B40)</f>
        <v>-11165620.65</v>
      </c>
      <c r="C41" s="788">
        <f>SUM(C34:C40)</f>
        <v>-2571475.4900000002</v>
      </c>
      <c r="E41" s="12"/>
    </row>
    <row r="42" spans="1:5" ht="15.6" customHeight="1">
      <c r="A42" s="31"/>
      <c r="B42" s="9"/>
      <c r="C42" s="789"/>
      <c r="E42" s="12"/>
    </row>
    <row r="43" spans="1:5" ht="15.6" customHeight="1">
      <c r="A43" s="102" t="s">
        <v>702</v>
      </c>
      <c r="B43" s="768"/>
      <c r="C43" s="773"/>
      <c r="E43" s="12"/>
    </row>
    <row r="44" spans="1:5" ht="15.6" customHeight="1">
      <c r="A44" s="31" t="s">
        <v>1243</v>
      </c>
      <c r="B44" s="768"/>
      <c r="C44" s="773">
        <v>0</v>
      </c>
      <c r="E44" s="12"/>
    </row>
    <row r="45" spans="1:5" ht="15.6" customHeight="1">
      <c r="A45" s="31" t="s">
        <v>1244</v>
      </c>
      <c r="B45" s="768"/>
      <c r="C45" s="773"/>
      <c r="E45" s="12"/>
    </row>
    <row r="46" spans="1:5" ht="15.6" customHeight="1">
      <c r="A46" s="31" t="s">
        <v>150</v>
      </c>
      <c r="B46" s="768"/>
      <c r="C46" s="773"/>
      <c r="E46" s="12"/>
    </row>
    <row r="47" spans="1:5" s="5" customFormat="1" ht="15.6" customHeight="1">
      <c r="A47" s="380" t="s">
        <v>699</v>
      </c>
      <c r="B47" s="787">
        <f>SUM(B44:B46)</f>
        <v>0</v>
      </c>
      <c r="C47" s="788">
        <f>SUM(C44:C46)</f>
        <v>0</v>
      </c>
      <c r="D47" s="9"/>
      <c r="E47" s="12"/>
    </row>
    <row r="48" spans="1:5" s="5" customFormat="1" ht="15.6" customHeight="1">
      <c r="A48" s="31"/>
      <c r="B48" s="9"/>
      <c r="C48" s="789"/>
      <c r="D48" s="9"/>
      <c r="E48" s="12"/>
    </row>
    <row r="49" spans="1:5" s="5" customFormat="1" ht="15.6" customHeight="1">
      <c r="A49" s="20" t="s">
        <v>758</v>
      </c>
      <c r="B49" s="768">
        <f>B31+B41+B47</f>
        <v>-305231.95999999717</v>
      </c>
      <c r="C49" s="786">
        <f>C47+C41+C31</f>
        <v>-1699386.1499999978</v>
      </c>
      <c r="D49" s="9"/>
      <c r="E49" s="12"/>
    </row>
    <row r="50" spans="1:5" s="5" customFormat="1" ht="15.6" customHeight="1">
      <c r="A50" s="20"/>
      <c r="B50" s="14"/>
      <c r="C50" s="790"/>
      <c r="D50" s="9"/>
      <c r="E50" s="12"/>
    </row>
    <row r="51" spans="1:5" s="5" customFormat="1" ht="15.6" customHeight="1">
      <c r="A51" s="20" t="s">
        <v>24</v>
      </c>
      <c r="B51" s="768">
        <f>C53</f>
        <v>774982.07000000239</v>
      </c>
      <c r="C51" s="773">
        <v>2474368.2200000002</v>
      </c>
      <c r="D51" s="9"/>
      <c r="E51" s="12"/>
    </row>
    <row r="52" spans="1:5" ht="15.6" customHeight="1">
      <c r="A52" s="20"/>
      <c r="B52" s="14"/>
      <c r="C52" s="790"/>
      <c r="E52" s="12"/>
    </row>
    <row r="53" spans="1:5" ht="15.6" customHeight="1" thickBot="1">
      <c r="A53" s="21" t="s">
        <v>25</v>
      </c>
      <c r="B53" s="791">
        <f>B49+B51</f>
        <v>469750.11000000522</v>
      </c>
      <c r="C53" s="792">
        <f>C49+C51</f>
        <v>774982.07000000239</v>
      </c>
      <c r="E53" s="12"/>
    </row>
    <row r="54" spans="1:5">
      <c r="B54" s="793"/>
      <c r="C54" s="793"/>
    </row>
    <row r="55" spans="1:5"/>
    <row r="56" spans="1:5"/>
    <row r="57" spans="1:5"/>
    <row r="58" spans="1:5"/>
    <row r="59" spans="1:5"/>
    <row r="60" spans="1:5"/>
    <row r="61" spans="1:5"/>
    <row r="62" spans="1:5"/>
    <row r="63" spans="1:5"/>
    <row r="64" spans="1:5"/>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sheetData>
  <pageMargins left="1.1599999999999999" right="0.17" top="0.74803149606299202" bottom="0.74803149606299202" header="0.31496062992126" footer="0.31496062992126"/>
  <pageSetup paperSize="9" firstPageNumber="5" fitToHeight="0" orientation="portrait" useFirstPageNumber="1" r:id="rId1"/>
  <headerFooter>
    <oddFooter>&amp;C&amp;P</oddFooter>
  </headerFooter>
  <rowBreaks count="1" manualBreakCount="1">
    <brk id="41" max="2"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0000"/>
    <pageSetUpPr fitToPage="1"/>
  </sheetPr>
  <dimension ref="A1:F43"/>
  <sheetViews>
    <sheetView showGridLines="0" view="pageBreakPreview" topLeftCell="A18" zoomScale="106" zoomScaleNormal="100" zoomScaleSheetLayoutView="106" workbookViewId="0">
      <selection activeCell="C32" sqref="C32"/>
    </sheetView>
  </sheetViews>
  <sheetFormatPr defaultColWidth="9.109375" defaultRowHeight="13.8"/>
  <cols>
    <col min="1" max="1" width="46.88671875" style="4" customWidth="1"/>
    <col min="2" max="2" width="6.6640625" style="98" bestFit="1" customWidth="1"/>
    <col min="3" max="3" width="16.5546875" style="7" bestFit="1" customWidth="1"/>
    <col min="4" max="4" width="15.33203125" style="4" bestFit="1" customWidth="1"/>
    <col min="5" max="5" width="12.33203125" style="4" bestFit="1" customWidth="1"/>
    <col min="6" max="6" width="13.6640625" style="4" bestFit="1" customWidth="1"/>
    <col min="7" max="16384" width="9.109375" style="4"/>
  </cols>
  <sheetData>
    <row r="1" spans="1:6" s="129" customFormat="1" ht="19.5" customHeight="1">
      <c r="A1" s="401" t="str">
        <f>FPM!A1:D1</f>
        <v>ASOKORE MAMPONG MUNICIPAL ASSEMBLY</v>
      </c>
      <c r="B1" s="401"/>
      <c r="C1" s="401"/>
      <c r="D1" s="401"/>
    </row>
    <row r="2" spans="1:6" s="129" customFormat="1" ht="19.5" customHeight="1">
      <c r="A2" s="401" t="s">
        <v>1112</v>
      </c>
      <c r="B2" s="401"/>
      <c r="C2" s="401"/>
      <c r="D2" s="401"/>
    </row>
    <row r="3" spans="1:6" s="129" customFormat="1" ht="19.5" customHeight="1" thickBot="1">
      <c r="A3" s="401" t="s">
        <v>1570</v>
      </c>
      <c r="B3" s="401"/>
      <c r="C3" s="401"/>
      <c r="D3" s="401"/>
    </row>
    <row r="4" spans="1:6">
      <c r="A4" s="138"/>
      <c r="B4" s="1289" t="s">
        <v>83</v>
      </c>
      <c r="C4" s="269" t="s">
        <v>1107</v>
      </c>
      <c r="D4" s="159" t="s">
        <v>1038</v>
      </c>
    </row>
    <row r="5" spans="1:6">
      <c r="A5" s="140"/>
      <c r="B5" s="1290"/>
      <c r="C5" s="270">
        <v>2024</v>
      </c>
      <c r="D5" s="161">
        <v>2023</v>
      </c>
    </row>
    <row r="6" spans="1:6" ht="14.4" thickBot="1">
      <c r="A6" s="141"/>
      <c r="B6" s="1291"/>
      <c r="C6" s="162" t="s">
        <v>77</v>
      </c>
      <c r="D6" s="163" t="s">
        <v>77</v>
      </c>
    </row>
    <row r="7" spans="1:6" ht="20.399999999999999">
      <c r="A7" s="658" t="s">
        <v>6</v>
      </c>
      <c r="B7" s="662"/>
      <c r="C7" s="663"/>
      <c r="D7" s="664"/>
    </row>
    <row r="8" spans="1:6" s="157" customFormat="1" ht="13.2">
      <c r="A8" s="156" t="s">
        <v>46</v>
      </c>
      <c r="B8" s="382">
        <f>'NOTES 2'!A328</f>
        <v>28</v>
      </c>
      <c r="C8" s="769">
        <f>'NOTES 2'!E346</f>
        <v>1995751.4500000002</v>
      </c>
      <c r="D8" s="778">
        <f>'NOTES 2'!F210</f>
        <v>1431440.47</v>
      </c>
      <c r="E8" s="982"/>
    </row>
    <row r="9" spans="1:6" s="157" customFormat="1" ht="13.2">
      <c r="A9" s="156" t="s">
        <v>45</v>
      </c>
      <c r="B9" s="382">
        <f>'NOTES 2'!A348</f>
        <v>30</v>
      </c>
      <c r="C9" s="769">
        <f>'NOTES 2'!E371</f>
        <v>14391015.470000001</v>
      </c>
      <c r="D9" s="778">
        <v>9977816.8900000006</v>
      </c>
      <c r="E9" s="982"/>
    </row>
    <row r="10" spans="1:6" s="157" customFormat="1" ht="13.2">
      <c r="A10" s="156" t="s">
        <v>665</v>
      </c>
      <c r="B10" s="382">
        <f>'NOTES 2'!A373</f>
        <v>31</v>
      </c>
      <c r="C10" s="769">
        <v>0</v>
      </c>
      <c r="D10" s="778">
        <f>'NOTES 2'!F376</f>
        <v>0</v>
      </c>
    </row>
    <row r="11" spans="1:6" s="157" customFormat="1" ht="13.2">
      <c r="A11" s="156" t="s">
        <v>52</v>
      </c>
      <c r="B11" s="382">
        <f>'NOTES 2'!A389</f>
        <v>32</v>
      </c>
      <c r="C11" s="769">
        <f>'NOTES 2'!E392</f>
        <v>0</v>
      </c>
      <c r="D11" s="778">
        <f>'NOTES 2'!F392</f>
        <v>0</v>
      </c>
    </row>
    <row r="12" spans="1:6" s="157" customFormat="1" ht="13.2">
      <c r="A12" s="156" t="s">
        <v>159</v>
      </c>
      <c r="B12" s="382">
        <f>'NOTES 2'!A395</f>
        <v>33</v>
      </c>
      <c r="C12" s="769">
        <f>'NOTES 2'!E397</f>
        <v>0</v>
      </c>
      <c r="D12" s="778">
        <f>'NOTES 2'!F397</f>
        <v>0</v>
      </c>
    </row>
    <row r="13" spans="1:6" s="157" customFormat="1" ht="13.2">
      <c r="A13" s="156" t="s">
        <v>737</v>
      </c>
      <c r="B13" s="382">
        <f>'NOTES 2'!A399</f>
        <v>34</v>
      </c>
      <c r="C13" s="769">
        <f>'NOTES 2'!E403</f>
        <v>0</v>
      </c>
      <c r="D13" s="778">
        <f>'NOTES 2'!F403</f>
        <v>0</v>
      </c>
    </row>
    <row r="14" spans="1:6" s="157" customFormat="1" ht="13.2">
      <c r="A14" s="156" t="s">
        <v>736</v>
      </c>
      <c r="B14" s="382">
        <f>'NOTES 2'!A405</f>
        <v>35</v>
      </c>
      <c r="C14" s="769">
        <f>'NOTES 2'!E408</f>
        <v>0</v>
      </c>
      <c r="D14" s="778">
        <f>'NOTES 2'!F408</f>
        <v>0</v>
      </c>
    </row>
    <row r="15" spans="1:6" s="157" customFormat="1" ht="13.2">
      <c r="A15" s="156" t="s">
        <v>1116</v>
      </c>
      <c r="B15" s="382">
        <f>'NOTES 2'!A410</f>
        <v>36</v>
      </c>
      <c r="C15" s="1121">
        <f>'NOTES 2'!E413</f>
        <v>8496886.1300000008</v>
      </c>
      <c r="D15" s="778">
        <v>108800</v>
      </c>
    </row>
    <row r="16" spans="1:6" s="157" customFormat="1" ht="13.2">
      <c r="A16" s="156" t="s">
        <v>1308</v>
      </c>
      <c r="B16" s="382">
        <v>51</v>
      </c>
      <c r="C16" s="769"/>
      <c r="D16" s="778">
        <f>'NOTES 2'!F524</f>
        <v>0</v>
      </c>
      <c r="F16" s="983"/>
    </row>
    <row r="17" spans="1:4" s="128" customFormat="1" ht="13.2">
      <c r="A17" s="151" t="s">
        <v>53</v>
      </c>
      <c r="B17" s="383"/>
      <c r="C17" s="779">
        <f>SUM(C8:C15)</f>
        <v>24883653.050000004</v>
      </c>
      <c r="D17" s="780">
        <f>SUM(D8:D16)</f>
        <v>11518057.360000001</v>
      </c>
    </row>
    <row r="18" spans="1:4" s="157" customFormat="1" ht="13.2">
      <c r="A18" s="152"/>
      <c r="B18" s="382"/>
      <c r="C18" s="611"/>
      <c r="D18" s="612"/>
    </row>
    <row r="19" spans="1:4" s="157" customFormat="1" ht="20.399999999999999">
      <c r="A19" s="15" t="s">
        <v>7</v>
      </c>
      <c r="B19" s="382"/>
      <c r="C19" s="611"/>
      <c r="D19" s="612"/>
    </row>
    <row r="20" spans="1:4" s="157" customFormat="1" ht="13.2">
      <c r="A20" s="156" t="s">
        <v>48</v>
      </c>
      <c r="B20" s="382">
        <f>'NOTES 2'!A416</f>
        <v>37</v>
      </c>
      <c r="C20" s="769">
        <f>'NOTES 2'!E424</f>
        <v>8197674.1599999992</v>
      </c>
      <c r="D20" s="778">
        <f>'NOTES 2'!F424</f>
        <v>6926059.6599999992</v>
      </c>
    </row>
    <row r="21" spans="1:4" s="157" customFormat="1" ht="13.2">
      <c r="A21" s="156" t="s">
        <v>141</v>
      </c>
      <c r="B21" s="382">
        <f>'NOTES 2'!A427</f>
        <v>38</v>
      </c>
      <c r="C21" s="769">
        <f>'NOTES 2'!E440</f>
        <v>2653594.8899999997</v>
      </c>
      <c r="D21" s="778">
        <f>'NOTES 2'!F440</f>
        <v>2422655.06</v>
      </c>
    </row>
    <row r="22" spans="1:4" s="157" customFormat="1" ht="13.2">
      <c r="A22" s="156" t="s">
        <v>54</v>
      </c>
      <c r="B22" s="382">
        <f>'NOTES 2'!A442</f>
        <v>39</v>
      </c>
      <c r="C22" s="1121">
        <f>'NOTES 2'!E445</f>
        <v>10786892.629999999</v>
      </c>
      <c r="D22" s="778">
        <f>'NOTES 2'!F445</f>
        <v>2520837.5499999998</v>
      </c>
    </row>
    <row r="23" spans="1:4" s="157" customFormat="1" ht="13.2">
      <c r="A23" s="156" t="s">
        <v>664</v>
      </c>
      <c r="B23" s="382">
        <f>'NOTES 2'!A447</f>
        <v>40</v>
      </c>
      <c r="C23" s="769">
        <f>'NOTES 2'!E450</f>
        <v>0</v>
      </c>
      <c r="D23" s="778">
        <f>'NOTES 2'!F450</f>
        <v>0</v>
      </c>
    </row>
    <row r="24" spans="1:4" s="157" customFormat="1" ht="13.2">
      <c r="A24" s="156" t="s">
        <v>89</v>
      </c>
      <c r="B24" s="382">
        <f>'NOTES 2'!A453</f>
        <v>41</v>
      </c>
      <c r="C24" s="769">
        <f>'NOTES 2'!E458</f>
        <v>0</v>
      </c>
      <c r="D24" s="778">
        <f>'NOTES 2'!F458</f>
        <v>0</v>
      </c>
    </row>
    <row r="25" spans="1:4" s="157" customFormat="1" ht="13.2">
      <c r="A25" s="156" t="s">
        <v>49</v>
      </c>
      <c r="B25" s="382">
        <f>'NOTES 2'!A462</f>
        <v>42</v>
      </c>
      <c r="C25" s="769">
        <f>'NOTES 2'!E466</f>
        <v>21351.4</v>
      </c>
      <c r="D25" s="778">
        <f>'NOTES 2'!F466</f>
        <v>32727.78</v>
      </c>
    </row>
    <row r="26" spans="1:4" s="157" customFormat="1" ht="13.2">
      <c r="A26" s="156" t="s">
        <v>647</v>
      </c>
      <c r="B26" s="382">
        <f>'NOTES 2'!A468</f>
        <v>43</v>
      </c>
      <c r="C26" s="769">
        <f>'NOTES 2'!E485</f>
        <v>3087824.84</v>
      </c>
      <c r="D26" s="778">
        <f>'NOTES 2'!F485</f>
        <v>968872.62</v>
      </c>
    </row>
    <row r="27" spans="1:4" s="157" customFormat="1" ht="13.2">
      <c r="A27" s="156" t="s">
        <v>736</v>
      </c>
      <c r="B27" s="382">
        <f>'NOTES 2'!A487</f>
        <v>44</v>
      </c>
      <c r="C27" s="769">
        <f>'NOTES 2'!E490</f>
        <v>0</v>
      </c>
      <c r="D27" s="778">
        <v>0</v>
      </c>
    </row>
    <row r="28" spans="1:4" s="157" customFormat="1" ht="13.2">
      <c r="A28" s="156" t="s">
        <v>55</v>
      </c>
      <c r="B28" s="382">
        <f>'NOTES 2'!A491</f>
        <v>45</v>
      </c>
      <c r="C28" s="769">
        <f>'NOTES 2'!E494</f>
        <v>0</v>
      </c>
      <c r="D28" s="778">
        <f>'NOTES 2'!F494</f>
        <v>0</v>
      </c>
    </row>
    <row r="29" spans="1:4" s="157" customFormat="1" ht="13.2">
      <c r="A29" s="156" t="s">
        <v>91</v>
      </c>
      <c r="B29" s="382">
        <f>'NOTES 2'!A496</f>
        <v>46</v>
      </c>
      <c r="C29" s="769">
        <f>'NOTES 2'!E500</f>
        <v>0</v>
      </c>
      <c r="D29" s="778">
        <f>'NOTES 2'!F500</f>
        <v>0</v>
      </c>
    </row>
    <row r="30" spans="1:4" s="157" customFormat="1" ht="13.2">
      <c r="A30" s="156" t="s">
        <v>732</v>
      </c>
      <c r="B30" s="382">
        <f>'NOTES 2'!A502</f>
        <v>47</v>
      </c>
      <c r="C30" s="769">
        <f>'NOTES 2'!E505</f>
        <v>0</v>
      </c>
      <c r="D30" s="778">
        <f>'NOTES 2'!F505</f>
        <v>0</v>
      </c>
    </row>
    <row r="31" spans="1:4" s="157" customFormat="1" ht="13.2">
      <c r="A31" s="1126" t="s">
        <v>1115</v>
      </c>
      <c r="B31" s="1127">
        <f>'NOTES 2'!A507</f>
        <v>48</v>
      </c>
      <c r="C31" s="1121">
        <f>71482.01-11288.78</f>
        <v>60193.229999999996</v>
      </c>
      <c r="D31" s="778">
        <v>0</v>
      </c>
    </row>
    <row r="32" spans="1:4" s="157" customFormat="1" ht="13.2">
      <c r="A32" s="156" t="s">
        <v>57</v>
      </c>
      <c r="B32" s="382">
        <f>'NOTES 2'!A514</f>
        <v>49</v>
      </c>
      <c r="C32" s="769">
        <f>'NOTES 2'!E518</f>
        <v>0</v>
      </c>
      <c r="D32" s="778">
        <f>'NOTES 2'!F518</f>
        <v>0</v>
      </c>
    </row>
    <row r="33" spans="1:6" s="157" customFormat="1" ht="13.2" hidden="1">
      <c r="A33" s="156" t="s">
        <v>1250</v>
      </c>
      <c r="B33" s="382">
        <f>'NOTES 2'!A520</f>
        <v>56</v>
      </c>
      <c r="C33" s="769"/>
      <c r="D33" s="770"/>
    </row>
    <row r="34" spans="1:6" s="157" customFormat="1" ht="13.2">
      <c r="A34" s="156" t="s">
        <v>1250</v>
      </c>
      <c r="B34" s="382">
        <v>50</v>
      </c>
      <c r="C34" s="769">
        <f>'NOTES 2'!E522</f>
        <v>0</v>
      </c>
      <c r="D34" s="778">
        <f>'NOTES 2'!F522</f>
        <v>0</v>
      </c>
    </row>
    <row r="35" spans="1:6" s="128" customFormat="1" ht="13.2">
      <c r="A35" s="151" t="s">
        <v>56</v>
      </c>
      <c r="B35" s="383"/>
      <c r="C35" s="779">
        <f>SUM(C20:C34)</f>
        <v>24807531.149999999</v>
      </c>
      <c r="D35" s="781">
        <f>SUM(D20:D34)</f>
        <v>12871152.669999998</v>
      </c>
    </row>
    <row r="36" spans="1:6" s="157" customFormat="1" ht="13.2">
      <c r="A36" s="152"/>
      <c r="B36" s="382"/>
      <c r="C36" s="611"/>
      <c r="D36" s="612"/>
    </row>
    <row r="37" spans="1:6" s="128" customFormat="1" ht="13.2">
      <c r="A37" s="151" t="s">
        <v>23</v>
      </c>
      <c r="B37" s="383"/>
      <c r="C37" s="782">
        <f>C17-C35</f>
        <v>76121.90000000596</v>
      </c>
      <c r="D37" s="783">
        <v>1499676.76</v>
      </c>
    </row>
    <row r="38" spans="1:6" s="128" customFormat="1" ht="13.2">
      <c r="A38" s="155"/>
      <c r="B38" s="382"/>
      <c r="C38" s="784"/>
      <c r="D38" s="785"/>
    </row>
    <row r="39" spans="1:6" s="128" customFormat="1" ht="13.2">
      <c r="A39" s="155" t="s">
        <v>24</v>
      </c>
      <c r="B39" s="382"/>
      <c r="C39" s="769">
        <f>D41</f>
        <v>3974044.9800000004</v>
      </c>
      <c r="D39" s="770">
        <v>2474368.2200000002</v>
      </c>
    </row>
    <row r="40" spans="1:6" s="128" customFormat="1" ht="13.2">
      <c r="A40" s="155"/>
      <c r="B40" s="382"/>
      <c r="C40" s="784"/>
      <c r="D40" s="785"/>
      <c r="F40" s="984"/>
    </row>
    <row r="41" spans="1:6" s="128" customFormat="1" ht="15.6" thickBot="1">
      <c r="A41" s="471" t="s">
        <v>738</v>
      </c>
      <c r="B41" s="588"/>
      <c r="C41" s="1019">
        <f>C37+C39</f>
        <v>4050166.8800000064</v>
      </c>
      <c r="D41" s="974">
        <f>D37+D39</f>
        <v>3974044.9800000004</v>
      </c>
    </row>
    <row r="42" spans="1:6" ht="14.1" customHeight="1"/>
    <row r="43" spans="1:6" ht="14.4" customHeight="1"/>
  </sheetData>
  <mergeCells count="1">
    <mergeCell ref="B4:B6"/>
  </mergeCells>
  <pageMargins left="1.31" right="0.25" top="0.44" bottom="0.53" header="0.3" footer="0.3"/>
  <pageSetup paperSize="9" firstPageNumber="7" fitToHeight="0" orientation="portrait" useFirstPageNumber="1" r:id="rId1"/>
  <headerFooter>
    <oddFooter>&amp;C&amp;"+,Regular"&amp;12&amp;P</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0000"/>
    <pageSetUpPr fitToPage="1"/>
  </sheetPr>
  <dimension ref="A1:I529"/>
  <sheetViews>
    <sheetView showGridLines="0" view="pageBreakPreview" zoomScale="150" zoomScaleNormal="80" zoomScaleSheetLayoutView="150" workbookViewId="0">
      <pane xSplit="1" ySplit="5" topLeftCell="B96" activePane="bottomRight" state="frozen"/>
      <selection pane="topRight" activeCell="B1" sqref="B1"/>
      <selection pane="bottomLeft" activeCell="A6" sqref="A6"/>
      <selection pane="bottomRight" activeCell="C96" sqref="C96"/>
    </sheetView>
  </sheetViews>
  <sheetFormatPr defaultColWidth="9.109375" defaultRowHeight="18.899999999999999" customHeight="1"/>
  <cols>
    <col min="1" max="1" width="4.44140625" style="382" customWidth="1"/>
    <col min="2" max="2" width="32.109375" style="4" customWidth="1"/>
    <col min="3" max="3" width="17.33203125" style="96" customWidth="1"/>
    <col min="4" max="4" width="8.33203125" style="96" customWidth="1"/>
    <col min="5" max="5" width="14.44140625" style="96" bestFit="1" customWidth="1"/>
    <col min="6" max="6" width="16.109375" style="4" customWidth="1"/>
    <col min="7" max="7" width="12.109375" style="4" bestFit="1" customWidth="1"/>
    <col min="8" max="8" width="13.6640625" style="4" bestFit="1" customWidth="1"/>
    <col min="9" max="9" width="14" style="4" bestFit="1" customWidth="1"/>
    <col min="10" max="16384" width="9.109375" style="4"/>
  </cols>
  <sheetData>
    <row r="1" spans="1:6" ht="18.899999999999999" customHeight="1">
      <c r="B1" s="131" t="str">
        <f>FP!A1</f>
        <v>ASOKORE MAMPONG MUNICIPAL ASSEMBLY</v>
      </c>
      <c r="C1" s="476"/>
      <c r="D1" s="476"/>
      <c r="E1" s="476"/>
      <c r="F1" s="126"/>
    </row>
    <row r="2" spans="1:6" ht="23.4" thickBot="1">
      <c r="A2" s="479"/>
      <c r="B2" s="477" t="s">
        <v>1114</v>
      </c>
      <c r="C2" s="124"/>
      <c r="D2" s="124"/>
      <c r="E2" s="124"/>
      <c r="F2" s="126"/>
    </row>
    <row r="3" spans="1:6" ht="15.6" customHeight="1">
      <c r="A3" s="672"/>
      <c r="B3" s="178"/>
      <c r="C3" s="268" t="s">
        <v>92</v>
      </c>
      <c r="D3" s="268"/>
      <c r="E3" s="269" t="s">
        <v>1107</v>
      </c>
      <c r="F3" s="159" t="s">
        <v>1038</v>
      </c>
    </row>
    <row r="4" spans="1:6" ht="15.6" customHeight="1">
      <c r="A4" s="672"/>
      <c r="B4" s="146"/>
      <c r="C4" s="137"/>
      <c r="D4" s="137"/>
      <c r="E4" s="270">
        <v>2024</v>
      </c>
      <c r="F4" s="161">
        <v>2023</v>
      </c>
    </row>
    <row r="5" spans="1:6" ht="14.4" thickBot="1">
      <c r="A5" s="672"/>
      <c r="B5" s="673"/>
      <c r="C5" s="182"/>
      <c r="D5" s="182"/>
      <c r="E5" s="162" t="s">
        <v>77</v>
      </c>
      <c r="F5" s="163" t="s">
        <v>77</v>
      </c>
    </row>
    <row r="6" spans="1:6" s="5" customFormat="1" ht="17.25" customHeight="1">
      <c r="A6" s="95">
        <v>2</v>
      </c>
      <c r="B6" s="154" t="s">
        <v>10</v>
      </c>
      <c r="C6" s="96"/>
      <c r="D6" s="96"/>
      <c r="E6" s="96"/>
      <c r="F6" s="168"/>
    </row>
    <row r="7" spans="1:6" ht="17.25" customHeight="1">
      <c r="A7" s="157"/>
      <c r="B7" s="674" t="s">
        <v>109</v>
      </c>
      <c r="F7" s="169"/>
    </row>
    <row r="8" spans="1:6" ht="17.25" customHeight="1">
      <c r="A8" s="672"/>
      <c r="B8" s="31" t="s">
        <v>1444</v>
      </c>
      <c r="C8" s="701">
        <v>201843479277</v>
      </c>
      <c r="E8" s="729">
        <v>171346.14</v>
      </c>
      <c r="F8" s="729">
        <v>54921.02</v>
      </c>
    </row>
    <row r="9" spans="1:6" ht="17.25" customHeight="1">
      <c r="A9" s="672"/>
      <c r="B9" s="31" t="s">
        <v>1445</v>
      </c>
      <c r="C9" s="701">
        <v>110603687440</v>
      </c>
      <c r="E9" s="729">
        <v>187377.31</v>
      </c>
      <c r="F9" s="729">
        <v>363386.73</v>
      </c>
    </row>
    <row r="10" spans="1:6" ht="17.25" customHeight="1">
      <c r="A10" s="672"/>
      <c r="B10" s="31" t="s">
        <v>1446</v>
      </c>
      <c r="C10" s="701">
        <v>110604005330</v>
      </c>
      <c r="E10" s="729">
        <v>19059.900000000001</v>
      </c>
      <c r="F10" s="729">
        <v>220980.13</v>
      </c>
    </row>
    <row r="11" spans="1:6" ht="17.25" customHeight="1">
      <c r="A11" s="672"/>
      <c r="B11" s="31" t="s">
        <v>1447</v>
      </c>
      <c r="C11" s="701">
        <v>4910860007</v>
      </c>
      <c r="E11" s="729">
        <v>102567.98</v>
      </c>
      <c r="F11" s="729">
        <v>124981.75</v>
      </c>
    </row>
    <row r="12" spans="1:6" ht="17.25" customHeight="1">
      <c r="A12" s="672"/>
      <c r="B12" s="31" t="s">
        <v>1448</v>
      </c>
      <c r="C12" s="732" t="s">
        <v>1451</v>
      </c>
      <c r="E12" s="729">
        <v>14560.89</v>
      </c>
      <c r="F12" s="729">
        <v>39599.29</v>
      </c>
    </row>
    <row r="13" spans="1:6" ht="17.25" customHeight="1">
      <c r="A13" s="672"/>
      <c r="B13" s="31" t="s">
        <v>1449</v>
      </c>
      <c r="C13" s="701">
        <v>6031130010079</v>
      </c>
      <c r="E13" s="729">
        <v>144423.42000000001</v>
      </c>
      <c r="F13" s="729">
        <v>101110.81</v>
      </c>
    </row>
    <row r="14" spans="1:6" ht="17.25" customHeight="1">
      <c r="A14" s="672"/>
      <c r="B14" s="31" t="s">
        <v>1450</v>
      </c>
      <c r="C14" s="732" t="s">
        <v>1452</v>
      </c>
      <c r="E14" s="729">
        <v>11606.1</v>
      </c>
      <c r="F14" s="729">
        <v>2622.36</v>
      </c>
    </row>
    <row r="15" spans="1:6" ht="17.25" customHeight="1">
      <c r="A15" s="672"/>
      <c r="B15" s="31" t="s">
        <v>1450</v>
      </c>
      <c r="C15" s="732" t="s">
        <v>1453</v>
      </c>
      <c r="E15" s="729">
        <v>12547.52</v>
      </c>
      <c r="F15" s="729">
        <v>15247.62</v>
      </c>
    </row>
    <row r="16" spans="1:6" ht="17.25" customHeight="1">
      <c r="A16" s="672"/>
      <c r="B16" s="31" t="s">
        <v>1450</v>
      </c>
      <c r="C16" s="732" t="s">
        <v>1454</v>
      </c>
      <c r="E16" s="729">
        <v>6936.98</v>
      </c>
      <c r="F16" s="729">
        <v>47928.91</v>
      </c>
    </row>
    <row r="17" spans="1:6" ht="17.25" customHeight="1">
      <c r="A17" s="672"/>
      <c r="B17" s="31" t="s">
        <v>1450</v>
      </c>
      <c r="C17" s="732" t="s">
        <v>1455</v>
      </c>
      <c r="E17" s="729">
        <v>329.85</v>
      </c>
      <c r="F17" s="729">
        <v>379.85</v>
      </c>
    </row>
    <row r="18" spans="1:6" ht="17.25" customHeight="1">
      <c r="A18" s="672"/>
      <c r="B18" s="31" t="s">
        <v>1457</v>
      </c>
      <c r="C18" s="732" t="s">
        <v>1456</v>
      </c>
      <c r="E18" s="729">
        <v>38330.78</v>
      </c>
      <c r="F18" s="729">
        <v>3532.99</v>
      </c>
    </row>
    <row r="19" spans="1:6" ht="17.25" customHeight="1">
      <c r="A19" s="672"/>
      <c r="B19" s="31">
        <v>0</v>
      </c>
      <c r="C19" s="732" t="s">
        <v>1458</v>
      </c>
      <c r="E19" s="729"/>
      <c r="F19" s="730"/>
    </row>
    <row r="20" spans="1:6" ht="17.25" customHeight="1">
      <c r="A20" s="672"/>
      <c r="B20" s="380" t="s">
        <v>111</v>
      </c>
      <c r="C20" s="36"/>
      <c r="D20" s="36"/>
      <c r="E20" s="731">
        <f>SUM(E8:E19)</f>
        <v>709086.87</v>
      </c>
      <c r="F20" s="731">
        <f>SUM(F8:F19)</f>
        <v>974691.46</v>
      </c>
    </row>
    <row r="21" spans="1:6" ht="13.8">
      <c r="A21" s="672"/>
      <c r="B21" s="101"/>
      <c r="F21" s="169"/>
    </row>
    <row r="22" spans="1:6" ht="17.25" customHeight="1">
      <c r="A22" s="95"/>
      <c r="B22" s="154" t="s">
        <v>592</v>
      </c>
      <c r="F22" s="169"/>
    </row>
    <row r="23" spans="1:6" ht="17.25" customHeight="1">
      <c r="A23" s="95"/>
      <c r="B23" s="31" t="s">
        <v>593</v>
      </c>
      <c r="E23" s="123"/>
      <c r="F23" s="390"/>
    </row>
    <row r="24" spans="1:6" ht="17.25" customHeight="1">
      <c r="A24" s="95"/>
      <c r="B24" s="31" t="s">
        <v>594</v>
      </c>
      <c r="E24" s="123"/>
      <c r="F24" s="390"/>
    </row>
    <row r="25" spans="1:6" ht="17.25" customHeight="1" thickBot="1">
      <c r="A25" s="95"/>
      <c r="B25" s="413" t="s">
        <v>750</v>
      </c>
      <c r="C25" s="41"/>
      <c r="D25" s="41"/>
      <c r="E25" s="731">
        <f>SUM(E23:E24)</f>
        <v>0</v>
      </c>
      <c r="F25" s="731">
        <f>SUM(F23:F24)</f>
        <v>0</v>
      </c>
    </row>
    <row r="26" spans="1:6" ht="17.25" customHeight="1" thickBot="1">
      <c r="A26" s="95"/>
      <c r="B26" s="413" t="s">
        <v>749</v>
      </c>
      <c r="C26" s="41"/>
      <c r="D26" s="41"/>
      <c r="E26" s="733">
        <f>E25+E20</f>
        <v>709086.87</v>
      </c>
      <c r="F26" s="733">
        <f>F25+F20</f>
        <v>974691.46</v>
      </c>
    </row>
    <row r="27" spans="1:6" ht="17.25" customHeight="1">
      <c r="A27" s="95"/>
      <c r="B27" s="154"/>
      <c r="F27" s="169"/>
    </row>
    <row r="28" spans="1:6" ht="17.25" customHeight="1">
      <c r="A28" s="95">
        <f>A6+1</f>
        <v>3</v>
      </c>
      <c r="B28" s="154" t="s">
        <v>94</v>
      </c>
      <c r="F28" s="169"/>
    </row>
    <row r="29" spans="1:6" ht="17.25" customHeight="1">
      <c r="A29" s="95"/>
      <c r="B29" s="154" t="s">
        <v>114</v>
      </c>
      <c r="F29" s="169"/>
    </row>
    <row r="30" spans="1:6" ht="17.25" customHeight="1">
      <c r="A30" s="95"/>
      <c r="B30" s="675" t="s">
        <v>595</v>
      </c>
      <c r="E30" s="123"/>
      <c r="F30" s="390"/>
    </row>
    <row r="31" spans="1:6" ht="17.25" customHeight="1">
      <c r="A31" s="95"/>
      <c r="B31" s="675" t="s">
        <v>44</v>
      </c>
      <c r="E31" s="123"/>
      <c r="F31" s="390"/>
    </row>
    <row r="32" spans="1:6" ht="17.25" customHeight="1">
      <c r="A32" s="95"/>
      <c r="B32" s="675" t="s">
        <v>43</v>
      </c>
      <c r="E32" s="123"/>
      <c r="F32" s="390"/>
    </row>
    <row r="33" spans="1:6" ht="17.25" customHeight="1">
      <c r="A33" s="672"/>
      <c r="B33" s="675" t="s">
        <v>615</v>
      </c>
      <c r="E33" s="123"/>
      <c r="F33" s="390"/>
    </row>
    <row r="34" spans="1:6" s="5" customFormat="1" ht="17.25" customHeight="1">
      <c r="A34" s="95"/>
      <c r="B34" s="676" t="s">
        <v>596</v>
      </c>
      <c r="C34" s="36"/>
      <c r="D34" s="36"/>
      <c r="E34" s="731">
        <f>SUM(E30:E33)</f>
        <v>0</v>
      </c>
      <c r="F34" s="731">
        <f>SUM(F30:F33)</f>
        <v>0</v>
      </c>
    </row>
    <row r="35" spans="1:6" ht="17.25" customHeight="1">
      <c r="A35" s="672"/>
      <c r="B35" s="101" t="s">
        <v>600</v>
      </c>
      <c r="F35" s="470"/>
    </row>
    <row r="36" spans="1:6" ht="17.25" customHeight="1">
      <c r="A36" s="672"/>
      <c r="B36" s="31" t="s">
        <v>601</v>
      </c>
      <c r="E36" s="734"/>
      <c r="F36" s="735"/>
    </row>
    <row r="37" spans="1:6" ht="17.25" customHeight="1">
      <c r="A37" s="672"/>
      <c r="B37" s="31" t="s">
        <v>1024</v>
      </c>
      <c r="C37" s="96" t="s">
        <v>1575</v>
      </c>
      <c r="E37" s="734">
        <v>3841.67</v>
      </c>
      <c r="F37" s="735"/>
    </row>
    <row r="38" spans="1:6" ht="17.25" customHeight="1">
      <c r="A38" s="672"/>
      <c r="B38" s="31" t="s">
        <v>603</v>
      </c>
      <c r="C38" s="96" t="s">
        <v>1575</v>
      </c>
      <c r="E38" s="734">
        <v>46020</v>
      </c>
      <c r="F38" s="735">
        <v>0</v>
      </c>
    </row>
    <row r="39" spans="1:6" ht="17.25" customHeight="1">
      <c r="A39" s="95"/>
      <c r="B39" s="676" t="s">
        <v>597</v>
      </c>
      <c r="C39" s="391"/>
      <c r="D39" s="391"/>
      <c r="E39" s="731">
        <f>SUM(E36:E38)</f>
        <v>49861.67</v>
      </c>
      <c r="F39" s="731">
        <f>SUM(F36:F38)</f>
        <v>0</v>
      </c>
    </row>
    <row r="40" spans="1:6" ht="15" customHeight="1" thickBot="1">
      <c r="A40" s="95"/>
      <c r="B40" s="677" t="s">
        <v>26</v>
      </c>
      <c r="C40" s="34"/>
      <c r="D40" s="34"/>
      <c r="E40" s="736">
        <f>E39+E34</f>
        <v>49861.67</v>
      </c>
      <c r="F40" s="736">
        <f>F39+F34</f>
        <v>0</v>
      </c>
    </row>
    <row r="41" spans="1:6" ht="15" customHeight="1">
      <c r="A41" s="95"/>
      <c r="B41" s="406"/>
      <c r="C41" s="94"/>
      <c r="D41" s="94"/>
      <c r="E41" s="94"/>
      <c r="F41" s="169"/>
    </row>
    <row r="42" spans="1:6" s="5" customFormat="1" ht="17.25" customHeight="1">
      <c r="A42" s="95">
        <f>A28+1</f>
        <v>4</v>
      </c>
      <c r="B42" s="154" t="s">
        <v>11</v>
      </c>
      <c r="C42" s="96">
        <v>17</v>
      </c>
      <c r="D42" s="96"/>
      <c r="E42" s="734"/>
      <c r="F42" s="737"/>
    </row>
    <row r="43" spans="1:6" ht="17.25" customHeight="1">
      <c r="A43" s="95"/>
      <c r="B43" s="407" t="s">
        <v>599</v>
      </c>
      <c r="E43" s="734">
        <f>PREPAYMENT!D5</f>
        <v>0</v>
      </c>
      <c r="F43" s="735">
        <f>PREPAYMENT!B5</f>
        <v>0</v>
      </c>
    </row>
    <row r="44" spans="1:6" ht="17.25" customHeight="1">
      <c r="A44" s="95"/>
      <c r="B44" s="35" t="s">
        <v>154</v>
      </c>
      <c r="E44" s="734">
        <f>PREPAYMENT!D6</f>
        <v>0</v>
      </c>
      <c r="F44" s="735">
        <f>PREPAYMENT!B6</f>
        <v>0</v>
      </c>
    </row>
    <row r="45" spans="1:6" ht="17.25" customHeight="1" thickBot="1">
      <c r="A45" s="95"/>
      <c r="B45" s="413" t="s">
        <v>26</v>
      </c>
      <c r="C45" s="41"/>
      <c r="D45" s="41"/>
      <c r="E45" s="733">
        <f>SUM(E43:E44)</f>
        <v>0</v>
      </c>
      <c r="F45" s="733">
        <f>SUM(F43:F44)</f>
        <v>0</v>
      </c>
    </row>
    <row r="46" spans="1:6" ht="17.25" customHeight="1">
      <c r="A46" s="95"/>
      <c r="B46" s="35"/>
      <c r="E46" s="38"/>
      <c r="F46" s="196"/>
    </row>
    <row r="47" spans="1:6" ht="15" customHeight="1">
      <c r="A47" s="95">
        <f>A42+1</f>
        <v>5</v>
      </c>
      <c r="B47" s="678" t="s">
        <v>1423</v>
      </c>
      <c r="C47" s="94">
        <v>15</v>
      </c>
      <c r="D47" s="94"/>
      <c r="E47" s="738"/>
      <c r="F47" s="739"/>
    </row>
    <row r="48" spans="1:6" ht="15" customHeight="1">
      <c r="A48" s="95"/>
      <c r="B48" s="31" t="s">
        <v>13</v>
      </c>
      <c r="C48" s="94"/>
      <c r="D48" s="94"/>
      <c r="E48" s="740">
        <f>'NON-FIN. ASSETS HELD FOR SALE'!E6</f>
        <v>0</v>
      </c>
      <c r="F48" s="740">
        <f>'NON-FIN. ASSETS HELD FOR SALE'!B6</f>
        <v>0</v>
      </c>
    </row>
    <row r="49" spans="1:6" ht="15" customHeight="1">
      <c r="A49" s="95"/>
      <c r="B49" s="31" t="s">
        <v>761</v>
      </c>
      <c r="C49" s="94"/>
      <c r="D49" s="94"/>
      <c r="E49" s="740">
        <f>'NON-FIN. ASSETS HELD FOR SALE'!E7</f>
        <v>0</v>
      </c>
      <c r="F49" s="740">
        <f>'NON-FIN. ASSETS HELD FOR SALE'!B7</f>
        <v>0</v>
      </c>
    </row>
    <row r="50" spans="1:6" ht="15" customHeight="1">
      <c r="A50" s="95"/>
      <c r="B50" s="31" t="s">
        <v>619</v>
      </c>
      <c r="C50" s="94"/>
      <c r="D50" s="94"/>
      <c r="E50" s="740">
        <f>'NON-FIN. ASSETS HELD FOR SALE'!E8</f>
        <v>0</v>
      </c>
      <c r="F50" s="740">
        <f>'NON-FIN. ASSETS HELD FOR SALE'!B8</f>
        <v>0</v>
      </c>
    </row>
    <row r="51" spans="1:6" ht="15" customHeight="1">
      <c r="A51" s="95"/>
      <c r="B51" s="31" t="s">
        <v>620</v>
      </c>
      <c r="C51" s="94"/>
      <c r="D51" s="94"/>
      <c r="E51" s="740">
        <f>'NON-FIN. ASSETS HELD FOR SALE'!E9</f>
        <v>0</v>
      </c>
      <c r="F51" s="740">
        <f>'NON-FIN. ASSETS HELD FOR SALE'!B9</f>
        <v>0</v>
      </c>
    </row>
    <row r="52" spans="1:6" ht="15" customHeight="1">
      <c r="A52" s="95"/>
      <c r="B52" s="31" t="s">
        <v>762</v>
      </c>
      <c r="C52" s="94"/>
      <c r="D52" s="94"/>
      <c r="E52" s="740">
        <f>'NON-FIN. ASSETS HELD FOR SALE'!E10</f>
        <v>0</v>
      </c>
      <c r="F52" s="740">
        <f>'NON-FIN. ASSETS HELD FOR SALE'!B10</f>
        <v>0</v>
      </c>
    </row>
    <row r="53" spans="1:6" ht="15" customHeight="1">
      <c r="A53" s="95"/>
      <c r="B53" s="31" t="s">
        <v>621</v>
      </c>
      <c r="C53" s="94"/>
      <c r="D53" s="94"/>
      <c r="E53" s="740">
        <f>'NON-FIN. ASSETS HELD FOR SALE'!E11</f>
        <v>0</v>
      </c>
      <c r="F53" s="740">
        <f>'NON-FIN. ASSETS HELD FOR SALE'!B11</f>
        <v>0</v>
      </c>
    </row>
    <row r="54" spans="1:6" ht="15" customHeight="1">
      <c r="A54" s="95"/>
      <c r="B54" s="31" t="s">
        <v>622</v>
      </c>
      <c r="C54" s="94"/>
      <c r="D54" s="94"/>
      <c r="E54" s="740">
        <f>'NON-FIN. ASSETS HELD FOR SALE'!E12</f>
        <v>0</v>
      </c>
      <c r="F54" s="740">
        <f>'NON-FIN. ASSETS HELD FOR SALE'!B12</f>
        <v>0</v>
      </c>
    </row>
    <row r="55" spans="1:6" ht="15" customHeight="1">
      <c r="A55" s="95"/>
      <c r="B55" s="31" t="s">
        <v>623</v>
      </c>
      <c r="C55" s="94"/>
      <c r="D55" s="94"/>
      <c r="E55" s="740">
        <f>'NON-FIN. ASSETS HELD FOR SALE'!E13</f>
        <v>0</v>
      </c>
      <c r="F55" s="740">
        <f>'NON-FIN. ASSETS HELD FOR SALE'!B13</f>
        <v>0</v>
      </c>
    </row>
    <row r="56" spans="1:6" ht="15" customHeight="1">
      <c r="A56" s="95"/>
      <c r="B56" s="31" t="s">
        <v>624</v>
      </c>
      <c r="C56" s="94"/>
      <c r="D56" s="94"/>
      <c r="E56" s="740">
        <f>'NON-FIN. ASSETS HELD FOR SALE'!E14</f>
        <v>0</v>
      </c>
      <c r="F56" s="740">
        <f>'NON-FIN. ASSETS HELD FOR SALE'!B14</f>
        <v>0</v>
      </c>
    </row>
    <row r="57" spans="1:6" ht="15" customHeight="1">
      <c r="A57" s="95"/>
      <c r="B57" s="31" t="s">
        <v>31</v>
      </c>
      <c r="C57" s="94"/>
      <c r="D57" s="94"/>
      <c r="E57" s="740">
        <f>'NON-FIN. ASSETS HELD FOR SALE'!E15</f>
        <v>0</v>
      </c>
      <c r="F57" s="740">
        <f>'NON-FIN. ASSETS HELD FOR SALE'!B15</f>
        <v>0</v>
      </c>
    </row>
    <row r="58" spans="1:6" ht="15" customHeight="1">
      <c r="A58" s="95"/>
      <c r="B58" s="31" t="s">
        <v>30</v>
      </c>
      <c r="C58" s="94"/>
      <c r="D58" s="94"/>
      <c r="E58" s="740">
        <f>'NON-FIN. ASSETS HELD FOR SALE'!E16</f>
        <v>0</v>
      </c>
      <c r="F58" s="740">
        <f>'NON-FIN. ASSETS HELD FOR SALE'!B16</f>
        <v>0</v>
      </c>
    </row>
    <row r="59" spans="1:6" ht="15" customHeight="1">
      <c r="A59" s="95"/>
      <c r="B59" s="31" t="s">
        <v>1002</v>
      </c>
      <c r="C59" s="94"/>
      <c r="D59" s="94"/>
      <c r="E59" s="740"/>
      <c r="F59" s="741"/>
    </row>
    <row r="60" spans="1:6" ht="15" customHeight="1" thickBot="1">
      <c r="A60" s="95"/>
      <c r="B60" s="413" t="s">
        <v>26</v>
      </c>
      <c r="C60" s="34"/>
      <c r="D60" s="34"/>
      <c r="E60" s="733">
        <f>SUM(E48:E59)</f>
        <v>0</v>
      </c>
      <c r="F60" s="733">
        <f>SUM(F48:F59)</f>
        <v>0</v>
      </c>
    </row>
    <row r="61" spans="1:6" ht="15" customHeight="1">
      <c r="A61" s="95"/>
      <c r="B61" s="154"/>
      <c r="C61" s="94"/>
      <c r="D61" s="94"/>
      <c r="E61" s="94"/>
      <c r="F61" s="337"/>
    </row>
    <row r="62" spans="1:6" ht="17.25" customHeight="1">
      <c r="A62" s="95">
        <f>A47+1</f>
        <v>6</v>
      </c>
      <c r="B62" s="154" t="s">
        <v>95</v>
      </c>
      <c r="F62" s="169"/>
    </row>
    <row r="63" spans="1:6" ht="17.25" customHeight="1">
      <c r="A63" s="95"/>
      <c r="B63" s="31" t="s">
        <v>612</v>
      </c>
      <c r="F63" s="169"/>
    </row>
    <row r="64" spans="1:6" ht="17.25" customHeight="1">
      <c r="A64" s="95"/>
      <c r="B64" s="31" t="s">
        <v>611</v>
      </c>
      <c r="E64" s="38"/>
      <c r="F64" s="196"/>
    </row>
    <row r="65" spans="1:6" ht="17.25" customHeight="1">
      <c r="A65" s="95"/>
      <c r="B65" s="31"/>
      <c r="E65" s="742">
        <f>SUM(E63:E64)</f>
        <v>0</v>
      </c>
      <c r="F65" s="742">
        <f>SUM(F63:F64)</f>
        <v>0</v>
      </c>
    </row>
    <row r="66" spans="1:6" ht="17.25" customHeight="1">
      <c r="A66" s="95"/>
      <c r="B66" s="154" t="s">
        <v>114</v>
      </c>
      <c r="E66" s="38"/>
      <c r="F66" s="196"/>
    </row>
    <row r="67" spans="1:6" ht="17.25" customHeight="1">
      <c r="A67" s="672"/>
      <c r="B67" s="675" t="s">
        <v>613</v>
      </c>
      <c r="E67" s="38"/>
      <c r="F67" s="196"/>
    </row>
    <row r="68" spans="1:6" ht="15" customHeight="1">
      <c r="A68" s="672"/>
      <c r="B68" s="675" t="s">
        <v>614</v>
      </c>
      <c r="E68" s="38"/>
      <c r="F68" s="196"/>
    </row>
    <row r="69" spans="1:6" ht="15" customHeight="1">
      <c r="A69" s="672"/>
      <c r="B69" s="679" t="s">
        <v>596</v>
      </c>
      <c r="C69" s="114"/>
      <c r="D69" s="114"/>
      <c r="E69" s="742">
        <f>SUM(E67:E68)</f>
        <v>0</v>
      </c>
      <c r="F69" s="742">
        <f>SUM(F67:F68)</f>
        <v>0</v>
      </c>
    </row>
    <row r="70" spans="1:6" ht="15" customHeight="1" thickBot="1">
      <c r="A70" s="95"/>
      <c r="B70" s="413" t="s">
        <v>26</v>
      </c>
      <c r="C70" s="41"/>
      <c r="D70" s="41"/>
      <c r="E70" s="113">
        <f>E69+E65</f>
        <v>0</v>
      </c>
      <c r="F70" s="113">
        <f>F69+F65</f>
        <v>0</v>
      </c>
    </row>
    <row r="71" spans="1:6" ht="15" customHeight="1">
      <c r="A71" s="95"/>
      <c r="B71" s="154"/>
      <c r="C71" s="94"/>
      <c r="D71" s="94"/>
      <c r="E71" s="738"/>
      <c r="F71" s="196"/>
    </row>
    <row r="72" spans="1:6" ht="15" customHeight="1">
      <c r="A72" s="95">
        <f>A62+1</f>
        <v>7</v>
      </c>
      <c r="B72" s="154" t="s">
        <v>127</v>
      </c>
      <c r="C72" s="96">
        <v>13</v>
      </c>
      <c r="E72" s="38"/>
      <c r="F72" s="196"/>
    </row>
    <row r="73" spans="1:6" ht="15" customHeight="1">
      <c r="A73" s="95"/>
      <c r="B73" s="31" t="s">
        <v>29</v>
      </c>
      <c r="E73" s="38">
        <f>INVESTMENT!G10</f>
        <v>0</v>
      </c>
      <c r="F73" s="38">
        <f>INVESTMENT!B10</f>
        <v>0</v>
      </c>
    </row>
    <row r="74" spans="1:6" ht="15" customHeight="1">
      <c r="A74" s="95"/>
      <c r="B74" s="31" t="s">
        <v>617</v>
      </c>
      <c r="E74" s="38">
        <f>INVESTMENT!G15</f>
        <v>0</v>
      </c>
      <c r="F74" s="38">
        <f>INVESTMENT!B15</f>
        <v>0</v>
      </c>
    </row>
    <row r="75" spans="1:6" ht="15" customHeight="1">
      <c r="A75" s="95"/>
      <c r="B75" s="676" t="s">
        <v>26</v>
      </c>
      <c r="C75" s="36"/>
      <c r="D75" s="36"/>
      <c r="E75" s="743">
        <f>SUM(E73:E74)</f>
        <v>0</v>
      </c>
      <c r="F75" s="743">
        <f>SUM(F73:F74)</f>
        <v>0</v>
      </c>
    </row>
    <row r="76" spans="1:6" ht="15" customHeight="1">
      <c r="A76" s="95"/>
      <c r="B76" s="154" t="s">
        <v>122</v>
      </c>
      <c r="E76" s="38"/>
      <c r="F76" s="196"/>
    </row>
    <row r="77" spans="1:6" ht="15" customHeight="1">
      <c r="A77" s="95"/>
      <c r="B77" s="31" t="s">
        <v>1385</v>
      </c>
      <c r="E77" s="38"/>
      <c r="F77" s="196"/>
    </row>
    <row r="78" spans="1:6" ht="15" customHeight="1">
      <c r="A78" s="95"/>
      <c r="B78" s="31" t="s">
        <v>1386</v>
      </c>
      <c r="C78" s="115"/>
      <c r="D78" s="115"/>
      <c r="E78" s="38"/>
      <c r="F78" s="196"/>
    </row>
    <row r="79" spans="1:6" ht="15" customHeight="1" thickBot="1">
      <c r="A79" s="95"/>
      <c r="B79" s="677" t="s">
        <v>26</v>
      </c>
      <c r="C79" s="116"/>
      <c r="D79" s="116"/>
      <c r="E79" s="744">
        <f>E75+E77-E78</f>
        <v>0</v>
      </c>
      <c r="F79" s="744">
        <f>F75+F77-F78</f>
        <v>0</v>
      </c>
    </row>
    <row r="80" spans="1:6" ht="15" customHeight="1">
      <c r="A80" s="95"/>
      <c r="B80" s="406"/>
      <c r="C80" s="117"/>
      <c r="D80" s="117"/>
      <c r="E80" s="738"/>
      <c r="F80" s="739"/>
    </row>
    <row r="81" spans="1:6" ht="15" customHeight="1">
      <c r="A81" s="95">
        <f>A72+1</f>
        <v>8</v>
      </c>
      <c r="B81" s="154" t="s">
        <v>609</v>
      </c>
      <c r="C81" s="96">
        <v>11</v>
      </c>
      <c r="E81" s="38"/>
      <c r="F81" s="739"/>
    </row>
    <row r="82" spans="1:6" ht="15" customHeight="1">
      <c r="A82" s="672"/>
      <c r="B82" s="407" t="s">
        <v>13</v>
      </c>
      <c r="E82" s="38">
        <f>'INVESTMENT PROPERTY'!O9</f>
        <v>0</v>
      </c>
      <c r="F82" s="38">
        <f>'INVESTMENT PROPERTY'!B9</f>
        <v>0</v>
      </c>
    </row>
    <row r="83" spans="1:6" ht="15" customHeight="1">
      <c r="A83" s="672"/>
      <c r="B83" s="407" t="s">
        <v>196</v>
      </c>
      <c r="E83" s="38">
        <f>'INVESTMENT PROPERTY'!O14</f>
        <v>0</v>
      </c>
      <c r="F83" s="38">
        <f>'INVESTMENT PROPERTY'!B14</f>
        <v>0</v>
      </c>
    </row>
    <row r="84" spans="1:6" ht="15" customHeight="1" thickBot="1">
      <c r="A84" s="672"/>
      <c r="B84" s="413" t="s">
        <v>26</v>
      </c>
      <c r="C84" s="41"/>
      <c r="D84" s="41"/>
      <c r="E84" s="113">
        <f>SUM(E82:E83)</f>
        <v>0</v>
      </c>
      <c r="F84" s="113">
        <f>SUM(F82:F83)</f>
        <v>0</v>
      </c>
    </row>
    <row r="85" spans="1:6" ht="15" customHeight="1">
      <c r="A85" s="672"/>
      <c r="B85" s="407"/>
      <c r="E85" s="38"/>
      <c r="F85" s="196"/>
    </row>
    <row r="86" spans="1:6" ht="15" customHeight="1">
      <c r="A86" s="95">
        <f>A81+1</f>
        <v>9</v>
      </c>
      <c r="B86" s="154" t="s">
        <v>32</v>
      </c>
      <c r="C86" s="96">
        <v>4</v>
      </c>
      <c r="E86" s="38"/>
      <c r="F86" s="739"/>
    </row>
    <row r="87" spans="1:6" ht="15" customHeight="1">
      <c r="A87" s="95"/>
      <c r="B87" s="31" t="s">
        <v>618</v>
      </c>
      <c r="E87" s="38">
        <f>'SCHEDULE 4 -WIP'!G15</f>
        <v>4142766.88</v>
      </c>
      <c r="F87" s="38">
        <v>1943019.63</v>
      </c>
    </row>
    <row r="88" spans="1:6" ht="15" customHeight="1">
      <c r="A88" s="95"/>
      <c r="B88" s="31" t="s">
        <v>31</v>
      </c>
      <c r="E88" s="38">
        <v>0</v>
      </c>
      <c r="F88" s="38">
        <v>18800</v>
      </c>
    </row>
    <row r="89" spans="1:6" ht="15" customHeight="1">
      <c r="A89" s="95"/>
      <c r="B89" s="31" t="s">
        <v>30</v>
      </c>
      <c r="E89" s="38">
        <v>0</v>
      </c>
      <c r="F89" s="38">
        <v>0</v>
      </c>
    </row>
    <row r="90" spans="1:6" ht="15" customHeight="1">
      <c r="A90" s="672"/>
      <c r="B90" s="31" t="s">
        <v>621</v>
      </c>
      <c r="E90" s="38">
        <f>'SCHEDULE 4 -WIP'!G43</f>
        <v>0</v>
      </c>
      <c r="F90" s="38">
        <v>0</v>
      </c>
    </row>
    <row r="91" spans="1:6" ht="15" customHeight="1">
      <c r="A91" s="672"/>
      <c r="B91" s="31" t="s">
        <v>622</v>
      </c>
      <c r="E91" s="38">
        <f>'SCHEDULE 4 -WIP'!G55</f>
        <v>0</v>
      </c>
      <c r="F91" s="38">
        <f>'SCHEDULE 4 -WIP'!H55</f>
        <v>0</v>
      </c>
    </row>
    <row r="92" spans="1:6" ht="15" customHeight="1">
      <c r="A92" s="672"/>
      <c r="B92" s="31" t="s">
        <v>624</v>
      </c>
      <c r="E92" s="38">
        <f>'SCHEDULE 4 -WIP'!G55</f>
        <v>0</v>
      </c>
      <c r="F92" s="38">
        <f>'SCHEDULE 4 -WIP'!H55</f>
        <v>0</v>
      </c>
    </row>
    <row r="93" spans="1:6" ht="15" customHeight="1" thickBot="1">
      <c r="A93" s="95"/>
      <c r="B93" s="677" t="s">
        <v>26</v>
      </c>
      <c r="C93" s="34"/>
      <c r="D93" s="34"/>
      <c r="E93" s="744">
        <f>SUM(E87:E92)</f>
        <v>4142766.88</v>
      </c>
      <c r="F93" s="744">
        <f>SUM(F87:F92)</f>
        <v>1961819.63</v>
      </c>
    </row>
    <row r="94" spans="1:6" ht="15" customHeight="1">
      <c r="A94" s="95"/>
      <c r="B94" s="406"/>
      <c r="C94" s="94"/>
      <c r="D94" s="94"/>
      <c r="E94" s="738"/>
      <c r="F94" s="739"/>
    </row>
    <row r="95" spans="1:6" ht="13.8">
      <c r="B95" s="154"/>
      <c r="E95" s="38"/>
      <c r="F95" s="196"/>
    </row>
    <row r="96" spans="1:6" ht="15" customHeight="1">
      <c r="A96" s="95">
        <f>A86+1</f>
        <v>10</v>
      </c>
      <c r="B96" s="154" t="s">
        <v>641</v>
      </c>
      <c r="C96" s="720"/>
      <c r="D96" s="38"/>
      <c r="E96" s="38"/>
      <c r="F96" s="196"/>
    </row>
    <row r="97" spans="1:7" ht="15" customHeight="1">
      <c r="A97" s="95"/>
      <c r="B97" s="31" t="s">
        <v>21</v>
      </c>
      <c r="C97" s="38" t="s">
        <v>1585</v>
      </c>
      <c r="D97" s="38"/>
      <c r="E97" s="38">
        <f>PAYABLE!E5</f>
        <v>1250</v>
      </c>
      <c r="F97" s="38">
        <v>1250</v>
      </c>
      <c r="G97" s="12">
        <v>0</v>
      </c>
    </row>
    <row r="98" spans="1:7" ht="15" customHeight="1">
      <c r="A98" s="95"/>
      <c r="B98" s="31" t="s">
        <v>642</v>
      </c>
      <c r="C98" s="38" t="s">
        <v>1585</v>
      </c>
      <c r="D98" s="38"/>
      <c r="E98" s="38">
        <f>PAYABLE!E6</f>
        <v>10038.77999999997</v>
      </c>
      <c r="F98" s="38">
        <f>27386.89+42845.12</f>
        <v>70232.010000000009</v>
      </c>
    </row>
    <row r="99" spans="1:7" ht="15" customHeight="1">
      <c r="A99" s="95"/>
      <c r="B99" s="31" t="s">
        <v>33</v>
      </c>
      <c r="C99" s="38"/>
      <c r="D99" s="38"/>
      <c r="E99" s="38">
        <f>PAYABLE!E7</f>
        <v>0</v>
      </c>
      <c r="F99" s="38">
        <f>PAYABLE!F7</f>
        <v>0</v>
      </c>
      <c r="G99" s="12">
        <f>F99-E99</f>
        <v>0</v>
      </c>
    </row>
    <row r="100" spans="1:7" ht="15" customHeight="1" thickBot="1">
      <c r="A100" s="95"/>
      <c r="B100" s="413" t="s">
        <v>26</v>
      </c>
      <c r="C100" s="113"/>
      <c r="D100" s="113"/>
      <c r="E100" s="113">
        <f>SUM(E97:E99)</f>
        <v>11288.77999999997</v>
      </c>
      <c r="F100" s="113">
        <f>SUM(F97:F99)</f>
        <v>71482.010000000009</v>
      </c>
      <c r="G100" s="12">
        <f>SUM(G97:G99)</f>
        <v>0</v>
      </c>
    </row>
    <row r="101" spans="1:7" ht="15" customHeight="1">
      <c r="A101" s="95"/>
      <c r="B101" s="406"/>
      <c r="C101" s="94"/>
      <c r="D101" s="94"/>
      <c r="E101" s="738"/>
      <c r="F101" s="196"/>
    </row>
    <row r="102" spans="1:7" ht="15" customHeight="1">
      <c r="A102" s="95">
        <f>A96+1</f>
        <v>11</v>
      </c>
      <c r="B102" s="154" t="s">
        <v>643</v>
      </c>
      <c r="C102" s="728">
        <v>9</v>
      </c>
      <c r="D102" s="38"/>
      <c r="E102" s="38"/>
      <c r="F102" s="196"/>
    </row>
    <row r="103" spans="1:7" ht="15" customHeight="1">
      <c r="A103" s="95"/>
      <c r="B103" s="407" t="s">
        <v>644</v>
      </c>
      <c r="C103" s="38"/>
      <c r="D103" s="38"/>
      <c r="E103" s="38"/>
      <c r="F103" s="196"/>
    </row>
    <row r="104" spans="1:7" ht="15" customHeight="1">
      <c r="A104" s="672"/>
      <c r="B104" s="675" t="s">
        <v>645</v>
      </c>
      <c r="C104" s="118"/>
      <c r="D104" s="118"/>
      <c r="E104" s="38">
        <f>PAYABLE!E8</f>
        <v>0</v>
      </c>
      <c r="F104" s="38">
        <f>PAYABLE!B8</f>
        <v>0</v>
      </c>
    </row>
    <row r="105" spans="1:7" ht="15" customHeight="1">
      <c r="A105" s="672"/>
      <c r="B105" s="675" t="s">
        <v>245</v>
      </c>
      <c r="E105" s="38"/>
      <c r="F105" s="196"/>
    </row>
    <row r="106" spans="1:7" ht="15" customHeight="1">
      <c r="A106" s="672"/>
      <c r="B106" s="675" t="s">
        <v>155</v>
      </c>
      <c r="E106" s="38"/>
      <c r="F106" s="196"/>
    </row>
    <row r="107" spans="1:7" ht="15" customHeight="1">
      <c r="A107" s="672"/>
      <c r="B107" s="675" t="s">
        <v>112</v>
      </c>
      <c r="E107" s="38"/>
      <c r="F107" s="196"/>
    </row>
    <row r="108" spans="1:7" ht="15" customHeight="1">
      <c r="A108" s="672"/>
      <c r="B108" s="675" t="s">
        <v>733</v>
      </c>
      <c r="E108" s="38"/>
      <c r="F108" s="196"/>
    </row>
    <row r="109" spans="1:7" ht="15" customHeight="1">
      <c r="A109" s="672"/>
      <c r="B109" s="380" t="s">
        <v>26</v>
      </c>
      <c r="C109" s="36"/>
      <c r="D109" s="36"/>
      <c r="E109" s="743">
        <f>SUM(E103:E108)</f>
        <v>0</v>
      </c>
      <c r="F109" s="743">
        <f>SUM(F103:F108)</f>
        <v>0</v>
      </c>
    </row>
    <row r="110" spans="1:7" ht="15" customHeight="1">
      <c r="A110" s="672"/>
      <c r="B110" s="35"/>
      <c r="E110" s="38"/>
      <c r="F110" s="196"/>
    </row>
    <row r="111" spans="1:7" ht="15" customHeight="1">
      <c r="A111" s="672"/>
      <c r="B111" s="35" t="s">
        <v>90</v>
      </c>
      <c r="C111" s="38"/>
      <c r="D111" s="38"/>
      <c r="E111" s="38">
        <f>PAYABLE!E9</f>
        <v>0</v>
      </c>
      <c r="F111" s="38">
        <f>PAYABLE!B9</f>
        <v>0</v>
      </c>
    </row>
    <row r="112" spans="1:7" ht="15" customHeight="1">
      <c r="A112" s="672"/>
      <c r="B112" s="35" t="s">
        <v>646</v>
      </c>
      <c r="E112" s="38">
        <f>PAYABLE!E11</f>
        <v>0</v>
      </c>
      <c r="F112" s="38">
        <f>PAYABLE!B11</f>
        <v>0</v>
      </c>
    </row>
    <row r="113" spans="1:6" ht="15" customHeight="1">
      <c r="A113" s="672"/>
      <c r="B113" s="35" t="s">
        <v>727</v>
      </c>
      <c r="E113" s="38">
        <f>PAYABLE!E12</f>
        <v>0</v>
      </c>
      <c r="F113" s="38">
        <f>PAYABLE!B12</f>
        <v>0</v>
      </c>
    </row>
    <row r="114" spans="1:6" ht="13.8">
      <c r="B114" s="407" t="s">
        <v>649</v>
      </c>
      <c r="E114" s="38">
        <f>PAYABLE!E13</f>
        <v>0</v>
      </c>
      <c r="F114" s="38">
        <f>PAYABLE!B13</f>
        <v>0</v>
      </c>
    </row>
    <row r="115" spans="1:6" ht="15" customHeight="1">
      <c r="A115" s="672"/>
      <c r="B115" s="35" t="s">
        <v>648</v>
      </c>
      <c r="C115" s="38"/>
      <c r="D115" s="38"/>
      <c r="E115" s="38">
        <f>PAYABLE!E14</f>
        <v>0</v>
      </c>
      <c r="F115" s="38">
        <f>PAYABLE!B14</f>
        <v>0</v>
      </c>
    </row>
    <row r="116" spans="1:6" ht="15" customHeight="1">
      <c r="A116" s="672"/>
      <c r="B116" s="35" t="s">
        <v>650</v>
      </c>
      <c r="C116" s="38"/>
      <c r="D116" s="38"/>
      <c r="E116" s="38">
        <f>PAYABLE!E15</f>
        <v>0</v>
      </c>
      <c r="F116" s="38">
        <f>PAYABLE!B15</f>
        <v>0</v>
      </c>
    </row>
    <row r="117" spans="1:6" ht="15" customHeight="1">
      <c r="A117" s="672"/>
      <c r="B117" s="35" t="s">
        <v>250</v>
      </c>
      <c r="C117" s="38"/>
      <c r="D117" s="38"/>
      <c r="E117" s="38">
        <f>PAYABLE!E16</f>
        <v>0</v>
      </c>
      <c r="F117" s="38">
        <f>PAYABLE!B16</f>
        <v>0</v>
      </c>
    </row>
    <row r="118" spans="1:6" ht="15" customHeight="1" thickBot="1">
      <c r="A118" s="95"/>
      <c r="B118" s="677" t="s">
        <v>26</v>
      </c>
      <c r="C118" s="34"/>
      <c r="D118" s="34"/>
      <c r="E118" s="744">
        <f>SUM(E111:E117)</f>
        <v>0</v>
      </c>
      <c r="F118" s="744">
        <f>SUM(F111:F117)</f>
        <v>0</v>
      </c>
    </row>
    <row r="119" spans="1:6" ht="15" customHeight="1">
      <c r="A119" s="95"/>
      <c r="B119" s="406"/>
      <c r="C119" s="94"/>
      <c r="D119" s="94"/>
      <c r="E119" s="738"/>
      <c r="F119" s="196"/>
    </row>
    <row r="120" spans="1:6" ht="15" customHeight="1">
      <c r="A120" s="95">
        <f>A102+1</f>
        <v>12</v>
      </c>
      <c r="B120" s="406"/>
      <c r="C120" s="94"/>
      <c r="D120" s="94"/>
      <c r="E120" s="738"/>
      <c r="F120" s="196"/>
    </row>
    <row r="121" spans="1:6" ht="15" customHeight="1">
      <c r="A121" s="95" t="str">
        <f>CONCATENATE(A120,"a")</f>
        <v>12a</v>
      </c>
      <c r="B121" s="154" t="s">
        <v>657</v>
      </c>
      <c r="C121" s="96">
        <v>18</v>
      </c>
      <c r="E121" s="38"/>
      <c r="F121" s="196"/>
    </row>
    <row r="122" spans="1:6" ht="15" customHeight="1">
      <c r="A122" s="95"/>
      <c r="B122" s="31" t="s">
        <v>652</v>
      </c>
      <c r="E122" s="38">
        <v>20059.900000000001</v>
      </c>
      <c r="F122" s="38">
        <v>220980.13</v>
      </c>
    </row>
    <row r="123" spans="1:6" ht="15" customHeight="1">
      <c r="A123" s="95"/>
      <c r="B123" s="31" t="s">
        <v>651</v>
      </c>
      <c r="E123" s="38"/>
      <c r="F123" s="196"/>
    </row>
    <row r="124" spans="1:6" ht="15" customHeight="1" thickBot="1">
      <c r="A124" s="95"/>
      <c r="B124" s="413" t="s">
        <v>26</v>
      </c>
      <c r="C124" s="41"/>
      <c r="D124" s="41"/>
      <c r="E124" s="113">
        <f>SUM(E122:E123)</f>
        <v>20059.900000000001</v>
      </c>
      <c r="F124" s="113">
        <f>SUM(F122:F123)</f>
        <v>220980.13</v>
      </c>
    </row>
    <row r="125" spans="1:6" ht="15" customHeight="1">
      <c r="A125" s="95"/>
      <c r="B125" s="406"/>
      <c r="C125" s="94"/>
      <c r="D125" s="94"/>
      <c r="E125" s="738"/>
      <c r="F125" s="196"/>
    </row>
    <row r="126" spans="1:6" ht="13.8">
      <c r="A126" s="95" t="str">
        <f>CONCATENATE(A120,"b")</f>
        <v>12b</v>
      </c>
      <c r="B126" s="154" t="s">
        <v>659</v>
      </c>
      <c r="E126" s="38"/>
      <c r="F126" s="196"/>
    </row>
    <row r="127" spans="1:6" ht="13.8">
      <c r="B127" s="31" t="s">
        <v>652</v>
      </c>
      <c r="E127" s="38">
        <f>'SCHD 18 TRUST MONIES'!B11</f>
        <v>19059.900000000023</v>
      </c>
      <c r="F127" s="38"/>
    </row>
    <row r="128" spans="1:6" ht="13.8">
      <c r="B128" s="31" t="s">
        <v>651</v>
      </c>
      <c r="E128" s="38"/>
      <c r="F128" s="196"/>
    </row>
    <row r="129" spans="1:6" ht="14.4" thickBot="1">
      <c r="B129" s="413" t="s">
        <v>26</v>
      </c>
      <c r="C129" s="41"/>
      <c r="D129" s="41"/>
      <c r="E129" s="113">
        <f>SUM(E127:E128)</f>
        <v>19059.900000000023</v>
      </c>
      <c r="F129" s="113">
        <f>SUM(F127:F128)</f>
        <v>0</v>
      </c>
    </row>
    <row r="130" spans="1:6" ht="13.8">
      <c r="B130" s="154"/>
      <c r="C130" s="402"/>
      <c r="E130" s="38"/>
      <c r="F130" s="745"/>
    </row>
    <row r="131" spans="1:6" ht="13.8">
      <c r="A131" s="106">
        <f>A120+1</f>
        <v>13</v>
      </c>
      <c r="B131" s="154"/>
      <c r="E131" s="38"/>
      <c r="F131" s="745"/>
    </row>
    <row r="132" spans="1:6" ht="13.8">
      <c r="A132" s="95" t="str">
        <f>CONCATENATE(A131,"a")</f>
        <v>13a</v>
      </c>
      <c r="B132" s="154" t="s">
        <v>1034</v>
      </c>
      <c r="C132" s="96">
        <v>19</v>
      </c>
      <c r="E132" s="38"/>
      <c r="F132" s="745"/>
    </row>
    <row r="133" spans="1:6" ht="13.8">
      <c r="B133" s="31" t="s">
        <v>1357</v>
      </c>
      <c r="E133" s="38">
        <f>DERIVATIVES!B10</f>
        <v>0</v>
      </c>
      <c r="F133" s="38">
        <f>DERIVATIVES!B5</f>
        <v>0</v>
      </c>
    </row>
    <row r="134" spans="1:6" ht="13.8">
      <c r="B134" s="31" t="s">
        <v>1358</v>
      </c>
      <c r="E134" s="38">
        <f>DERIVATIVES!C10</f>
        <v>0</v>
      </c>
      <c r="F134" s="38">
        <f>DERIVATIVES!C5</f>
        <v>0</v>
      </c>
    </row>
    <row r="135" spans="1:6" ht="13.8">
      <c r="B135" s="31" t="s">
        <v>1359</v>
      </c>
      <c r="E135" s="38">
        <f>DERIVATIVES!D10</f>
        <v>0</v>
      </c>
      <c r="F135" s="38">
        <f>DERIVATIVES!D5</f>
        <v>0</v>
      </c>
    </row>
    <row r="136" spans="1:6" ht="13.8">
      <c r="B136" s="31" t="s">
        <v>1360</v>
      </c>
      <c r="E136" s="38">
        <f>DERIVATIVES!E10</f>
        <v>0</v>
      </c>
      <c r="F136" s="38">
        <f>DERIVATIVES!E5</f>
        <v>0</v>
      </c>
    </row>
    <row r="137" spans="1:6" ht="14.4" thickBot="1">
      <c r="B137" s="413" t="s">
        <v>26</v>
      </c>
      <c r="C137" s="41"/>
      <c r="D137" s="41"/>
      <c r="E137" s="113">
        <f>SUM(E133:E136)</f>
        <v>0</v>
      </c>
      <c r="F137" s="113">
        <f>SUM(F133:F136)</f>
        <v>0</v>
      </c>
    </row>
    <row r="138" spans="1:6" ht="13.8">
      <c r="B138" s="154"/>
      <c r="E138" s="38"/>
      <c r="F138" s="745"/>
    </row>
    <row r="139" spans="1:6" ht="13.8">
      <c r="A139" s="95" t="str">
        <f>CONCATENATE(A131,"b")</f>
        <v>13b</v>
      </c>
      <c r="B139" s="154" t="s">
        <v>1053</v>
      </c>
      <c r="E139" s="38"/>
      <c r="F139" s="745"/>
    </row>
    <row r="140" spans="1:6" ht="13.8">
      <c r="B140" s="31" t="s">
        <v>1357</v>
      </c>
      <c r="E140" s="38"/>
      <c r="F140" s="745"/>
    </row>
    <row r="141" spans="1:6" ht="13.8">
      <c r="B141" s="31" t="s">
        <v>1358</v>
      </c>
      <c r="E141" s="38"/>
      <c r="F141" s="745"/>
    </row>
    <row r="142" spans="1:6" ht="13.8">
      <c r="B142" s="31" t="s">
        <v>1359</v>
      </c>
      <c r="E142" s="38"/>
      <c r="F142" s="745"/>
    </row>
    <row r="143" spans="1:6" ht="13.8">
      <c r="B143" s="31" t="s">
        <v>1360</v>
      </c>
      <c r="E143" s="38"/>
      <c r="F143" s="745"/>
    </row>
    <row r="144" spans="1:6" ht="14.4" thickBot="1">
      <c r="B144" s="413" t="s">
        <v>26</v>
      </c>
      <c r="C144" s="41"/>
      <c r="D144" s="41"/>
      <c r="E144" s="113">
        <f>SUM(E140:E143)</f>
        <v>0</v>
      </c>
      <c r="F144" s="113">
        <f>SUM(F140:F143)</f>
        <v>0</v>
      </c>
    </row>
    <row r="145" spans="1:6" ht="13.8">
      <c r="B145" s="154"/>
      <c r="E145" s="38"/>
      <c r="F145" s="745"/>
    </row>
    <row r="146" spans="1:6" ht="13.8">
      <c r="A146" s="106">
        <f>A131+1</f>
        <v>14</v>
      </c>
      <c r="B146" s="154"/>
      <c r="E146" s="38"/>
      <c r="F146" s="745"/>
    </row>
    <row r="147" spans="1:6" ht="15" customHeight="1">
      <c r="A147" s="95" t="str">
        <f>CONCATENATE(A146,"a")</f>
        <v>14a</v>
      </c>
      <c r="B147" s="154" t="s">
        <v>656</v>
      </c>
      <c r="C147" s="96">
        <v>20</v>
      </c>
      <c r="E147" s="38"/>
      <c r="F147" s="196"/>
    </row>
    <row r="148" spans="1:6" ht="15" customHeight="1">
      <c r="A148" s="95"/>
      <c r="B148" s="31" t="s">
        <v>36</v>
      </c>
      <c r="E148" s="38">
        <f>'POST EMP. BENEFITS'!B11</f>
        <v>0</v>
      </c>
      <c r="F148" s="38">
        <f>'POST EMP. BENEFITS'!B6</f>
        <v>0</v>
      </c>
    </row>
    <row r="149" spans="1:6" ht="15" customHeight="1">
      <c r="A149" s="95"/>
      <c r="B149" s="31" t="s">
        <v>249</v>
      </c>
      <c r="E149" s="38">
        <f>'POST EMP. BENEFITS'!B30</f>
        <v>0</v>
      </c>
      <c r="F149" s="38">
        <f>'POST EMP. BENEFITS'!B15</f>
        <v>0</v>
      </c>
    </row>
    <row r="150" spans="1:6" ht="15" customHeight="1">
      <c r="A150" s="95"/>
      <c r="B150" s="31" t="s">
        <v>1054</v>
      </c>
      <c r="E150" s="38">
        <f>'POST EMP. BENEFITS'!B39</f>
        <v>0</v>
      </c>
      <c r="F150" s="38">
        <f>'POST EMP. BENEFITS'!B34</f>
        <v>0</v>
      </c>
    </row>
    <row r="151" spans="1:6" ht="15" customHeight="1" thickBot="1">
      <c r="A151" s="95"/>
      <c r="B151" s="413" t="s">
        <v>26</v>
      </c>
      <c r="C151" s="41"/>
      <c r="D151" s="41"/>
      <c r="E151" s="113">
        <f>SUM(E148:E150)</f>
        <v>0</v>
      </c>
      <c r="F151" s="113">
        <f>SUM(F148:F150)</f>
        <v>0</v>
      </c>
    </row>
    <row r="152" spans="1:6" ht="15" customHeight="1">
      <c r="A152" s="95"/>
      <c r="B152" s="154"/>
      <c r="E152" s="38"/>
      <c r="F152" s="196"/>
    </row>
    <row r="153" spans="1:6" ht="13.8">
      <c r="A153" s="95" t="str">
        <f>CONCATENATE(A146,"b")</f>
        <v>14b</v>
      </c>
      <c r="B153" s="154" t="s">
        <v>658</v>
      </c>
      <c r="E153" s="38"/>
      <c r="F153" s="196"/>
    </row>
    <row r="154" spans="1:6" ht="13.8">
      <c r="B154" s="31" t="s">
        <v>36</v>
      </c>
      <c r="E154" s="38"/>
      <c r="F154" s="196"/>
    </row>
    <row r="155" spans="1:6" ht="13.8">
      <c r="B155" s="31" t="s">
        <v>249</v>
      </c>
      <c r="E155" s="38"/>
      <c r="F155" s="196"/>
    </row>
    <row r="156" spans="1:6" ht="15" customHeight="1">
      <c r="A156" s="95"/>
      <c r="B156" s="31" t="s">
        <v>1054</v>
      </c>
      <c r="E156" s="38"/>
      <c r="F156" s="196"/>
    </row>
    <row r="157" spans="1:6" ht="14.4" thickBot="1">
      <c r="B157" s="413" t="s">
        <v>26</v>
      </c>
      <c r="C157" s="41"/>
      <c r="D157" s="41"/>
      <c r="E157" s="113">
        <f>SUM(E154:E156)</f>
        <v>0</v>
      </c>
      <c r="F157" s="113">
        <f>SUM(F154:F156)</f>
        <v>0</v>
      </c>
    </row>
    <row r="158" spans="1:6" ht="13.8">
      <c r="B158" s="154"/>
      <c r="E158" s="38"/>
      <c r="F158" s="745"/>
    </row>
    <row r="159" spans="1:6" ht="13.8">
      <c r="A159" s="106">
        <f>A146+1</f>
        <v>15</v>
      </c>
      <c r="B159" s="154"/>
      <c r="E159" s="38"/>
      <c r="F159" s="745"/>
    </row>
    <row r="160" spans="1:6" ht="15" customHeight="1">
      <c r="A160" s="95" t="str">
        <f>CONCATENATE(A159,"a")</f>
        <v>15a</v>
      </c>
      <c r="B160" s="101" t="s">
        <v>653</v>
      </c>
      <c r="E160" s="38"/>
      <c r="F160" s="196"/>
    </row>
    <row r="161" spans="1:6" ht="15" customHeight="1">
      <c r="A161" s="95"/>
      <c r="B161" s="31" t="s">
        <v>34</v>
      </c>
      <c r="E161" s="38"/>
      <c r="F161" s="196"/>
    </row>
    <row r="162" spans="1:6" ht="15" customHeight="1">
      <c r="A162" s="95"/>
      <c r="B162" s="31" t="s">
        <v>35</v>
      </c>
      <c r="E162" s="38"/>
      <c r="F162" s="196"/>
    </row>
    <row r="163" spans="1:6" ht="15" customHeight="1">
      <c r="A163" s="95"/>
      <c r="B163" s="31" t="s">
        <v>655</v>
      </c>
      <c r="E163" s="38"/>
      <c r="F163" s="196"/>
    </row>
    <row r="164" spans="1:6" ht="15" customHeight="1" thickBot="1">
      <c r="A164" s="95"/>
      <c r="B164" s="680" t="s">
        <v>26</v>
      </c>
      <c r="C164" s="41"/>
      <c r="D164" s="41"/>
      <c r="E164" s="113">
        <f>SUM(E161:E163)</f>
        <v>0</v>
      </c>
      <c r="F164" s="113">
        <f>SUM(F161:F163)</f>
        <v>0</v>
      </c>
    </row>
    <row r="165" spans="1:6" ht="15" customHeight="1">
      <c r="A165" s="95"/>
      <c r="B165" s="154"/>
      <c r="E165" s="38"/>
      <c r="F165" s="196"/>
    </row>
    <row r="166" spans="1:6" ht="15" customHeight="1">
      <c r="A166" s="95" t="str">
        <f>CONCATENATE(A159,"b")</f>
        <v>15b</v>
      </c>
      <c r="B166" s="101" t="s">
        <v>654</v>
      </c>
      <c r="E166" s="38"/>
      <c r="F166" s="196"/>
    </row>
    <row r="167" spans="1:6" ht="15" customHeight="1">
      <c r="A167" s="95"/>
      <c r="B167" s="31" t="s">
        <v>34</v>
      </c>
      <c r="E167" s="38"/>
      <c r="F167" s="196"/>
    </row>
    <row r="168" spans="1:6" ht="15" customHeight="1">
      <c r="A168" s="95"/>
      <c r="B168" s="31" t="s">
        <v>35</v>
      </c>
      <c r="E168" s="38"/>
      <c r="F168" s="196"/>
    </row>
    <row r="169" spans="1:6" ht="15" customHeight="1" thickBot="1">
      <c r="A169" s="95"/>
      <c r="B169" s="677" t="s">
        <v>26</v>
      </c>
      <c r="C169" s="34"/>
      <c r="D169" s="34"/>
      <c r="E169" s="113">
        <f>SUM(E167:E168)</f>
        <v>0</v>
      </c>
      <c r="F169" s="113">
        <f>SUM(F167:F168)</f>
        <v>0</v>
      </c>
    </row>
    <row r="170" spans="1:6" ht="13.8">
      <c r="B170" s="407"/>
      <c r="E170" s="38"/>
      <c r="F170" s="196"/>
    </row>
    <row r="171" spans="1:6" s="5" customFormat="1" ht="18" customHeight="1">
      <c r="A171" s="95">
        <f>A159+1</f>
        <v>16</v>
      </c>
      <c r="B171" s="35"/>
      <c r="C171" s="96"/>
      <c r="D171" s="96"/>
      <c r="E171" s="38"/>
      <c r="F171" s="746"/>
    </row>
    <row r="172" spans="1:6" ht="13.8">
      <c r="A172" s="95" t="str">
        <f>CONCATENATE(A171,"a")</f>
        <v>16a</v>
      </c>
      <c r="B172" s="154" t="s">
        <v>1036</v>
      </c>
      <c r="E172" s="38"/>
      <c r="F172" s="739"/>
    </row>
    <row r="173" spans="1:6" ht="13.8">
      <c r="B173" s="31" t="s">
        <v>1035</v>
      </c>
      <c r="E173" s="734"/>
      <c r="F173" s="739"/>
    </row>
    <row r="174" spans="1:6" ht="13.8">
      <c r="B174" s="681" t="s">
        <v>127</v>
      </c>
      <c r="C174" s="403"/>
      <c r="E174" s="734"/>
      <c r="F174" s="739"/>
    </row>
    <row r="175" spans="1:6" ht="14.4" thickBot="1">
      <c r="B175" s="413" t="s">
        <v>26</v>
      </c>
      <c r="C175" s="41"/>
      <c r="D175" s="41"/>
      <c r="E175" s="113">
        <f>SUM(E173:E174)</f>
        <v>0</v>
      </c>
      <c r="F175" s="113">
        <f>SUM(F173:F174)</f>
        <v>0</v>
      </c>
    </row>
    <row r="176" spans="1:6" ht="13.8">
      <c r="B176" s="407"/>
      <c r="E176" s="734"/>
      <c r="F176" s="739"/>
    </row>
    <row r="177" spans="1:6" ht="13.8">
      <c r="B177" s="407"/>
      <c r="E177" s="734"/>
      <c r="F177" s="739"/>
    </row>
    <row r="178" spans="1:6" ht="13.8">
      <c r="A178" s="95" t="str">
        <f>CONCATENATE(A171,"b")</f>
        <v>16b</v>
      </c>
      <c r="B178" s="154" t="s">
        <v>1037</v>
      </c>
      <c r="E178" s="38"/>
      <c r="F178" s="739"/>
    </row>
    <row r="179" spans="1:6" ht="13.8">
      <c r="B179" s="31" t="s">
        <v>1035</v>
      </c>
      <c r="E179" s="734"/>
      <c r="F179" s="739"/>
    </row>
    <row r="180" spans="1:6" ht="13.8">
      <c r="B180" s="681" t="s">
        <v>127</v>
      </c>
      <c r="E180" s="734"/>
      <c r="F180" s="739"/>
    </row>
    <row r="181" spans="1:6" ht="14.4" thickBot="1">
      <c r="B181" s="413" t="s">
        <v>26</v>
      </c>
      <c r="C181" s="41"/>
      <c r="D181" s="41"/>
      <c r="E181" s="113">
        <f>SUM(E179:E180)</f>
        <v>0</v>
      </c>
      <c r="F181" s="113">
        <f>SUM(F179:F180)</f>
        <v>0</v>
      </c>
    </row>
    <row r="182" spans="1:6" ht="13.8">
      <c r="B182" s="407"/>
      <c r="E182" s="734"/>
      <c r="F182" s="739"/>
    </row>
    <row r="183" spans="1:6" ht="13.8">
      <c r="A183" s="106">
        <f>A171+1</f>
        <v>17</v>
      </c>
      <c r="B183" s="407"/>
      <c r="E183" s="734"/>
      <c r="F183" s="739"/>
    </row>
    <row r="184" spans="1:6" ht="13.8">
      <c r="A184" s="95" t="str">
        <f>CONCATENATE(A183,"a")</f>
        <v>17a</v>
      </c>
      <c r="B184" s="154" t="s">
        <v>1370</v>
      </c>
      <c r="E184" s="734"/>
      <c r="F184" s="739"/>
    </row>
    <row r="185" spans="1:6" ht="13.8">
      <c r="B185" s="31" t="s">
        <v>1371</v>
      </c>
      <c r="E185" s="734"/>
      <c r="F185" s="739"/>
    </row>
    <row r="186" spans="1:6" ht="13.8">
      <c r="B186" s="31" t="s">
        <v>1372</v>
      </c>
      <c r="E186" s="734"/>
      <c r="F186" s="739"/>
    </row>
    <row r="187" spans="1:6" ht="13.8">
      <c r="B187" s="31" t="s">
        <v>1373</v>
      </c>
      <c r="E187" s="734"/>
      <c r="F187" s="739"/>
    </row>
    <row r="188" spans="1:6" ht="14.4" thickBot="1">
      <c r="B188" s="413" t="s">
        <v>26</v>
      </c>
      <c r="C188" s="41"/>
      <c r="D188" s="41"/>
      <c r="E188" s="113">
        <f>SUM(E185:E187)</f>
        <v>0</v>
      </c>
      <c r="F188" s="113">
        <f>SUM(F185:F187)</f>
        <v>0</v>
      </c>
    </row>
    <row r="189" spans="1:6" ht="13.8">
      <c r="B189" s="154"/>
      <c r="E189" s="734"/>
      <c r="F189" s="739"/>
    </row>
    <row r="190" spans="1:6" ht="13.8">
      <c r="A190" s="95" t="str">
        <f>CONCATENATE(A183,"b")</f>
        <v>17b</v>
      </c>
      <c r="B190" s="154" t="s">
        <v>1374</v>
      </c>
      <c r="E190" s="734"/>
      <c r="F190" s="739"/>
    </row>
    <row r="191" spans="1:6" ht="13.8">
      <c r="B191" s="31" t="s">
        <v>1371</v>
      </c>
      <c r="E191" s="734"/>
      <c r="F191" s="739"/>
    </row>
    <row r="192" spans="1:6" ht="13.8">
      <c r="B192" s="31" t="s">
        <v>1372</v>
      </c>
      <c r="E192" s="734"/>
      <c r="F192" s="739"/>
    </row>
    <row r="193" spans="1:6" ht="13.8">
      <c r="B193" s="31" t="s">
        <v>1373</v>
      </c>
      <c r="E193" s="734"/>
      <c r="F193" s="739"/>
    </row>
    <row r="194" spans="1:6" ht="14.4" thickBot="1">
      <c r="B194" s="413" t="s">
        <v>26</v>
      </c>
      <c r="C194" s="41"/>
      <c r="D194" s="41"/>
      <c r="E194" s="41">
        <f>SUM(E191:E193)</f>
        <v>0</v>
      </c>
      <c r="F194" s="41">
        <f>SUM(F191:F193)</f>
        <v>0</v>
      </c>
    </row>
    <row r="195" spans="1:6" ht="13.8">
      <c r="B195" s="407"/>
      <c r="F195" s="169"/>
    </row>
    <row r="196" spans="1:6" s="5" customFormat="1" ht="14.1" customHeight="1">
      <c r="A196" s="95"/>
      <c r="B196" s="154"/>
      <c r="C196" s="96"/>
      <c r="D196" s="96"/>
      <c r="E196" s="96"/>
      <c r="F196" s="168"/>
    </row>
    <row r="197" spans="1:6" ht="13.8">
      <c r="A197" s="95">
        <f>A183+1</f>
        <v>18</v>
      </c>
      <c r="B197" s="154" t="s">
        <v>46</v>
      </c>
      <c r="F197" s="169"/>
    </row>
    <row r="198" spans="1:6" ht="13.8">
      <c r="A198" s="95"/>
      <c r="B198" s="154" t="s">
        <v>1030</v>
      </c>
      <c r="F198" s="169"/>
    </row>
    <row r="199" spans="1:6" ht="13.8">
      <c r="A199" s="672"/>
      <c r="B199" s="31" t="s">
        <v>59</v>
      </c>
      <c r="F199" s="196">
        <v>0</v>
      </c>
    </row>
    <row r="200" spans="1:6" s="5" customFormat="1" ht="13.8">
      <c r="A200" s="95"/>
      <c r="B200" s="31" t="s">
        <v>156</v>
      </c>
      <c r="C200" s="96"/>
      <c r="D200" s="96"/>
      <c r="E200" s="96"/>
      <c r="F200" s="197"/>
    </row>
    <row r="201" spans="1:6" s="5" customFormat="1" ht="13.8">
      <c r="A201" s="95"/>
      <c r="B201" s="676" t="s">
        <v>717</v>
      </c>
      <c r="C201" s="36"/>
      <c r="D201" s="36"/>
      <c r="E201" s="743">
        <f>SUM(E199:E200)</f>
        <v>0</v>
      </c>
      <c r="F201" s="743">
        <f>SUM(F199:F200)</f>
        <v>0</v>
      </c>
    </row>
    <row r="202" spans="1:6" ht="13.8">
      <c r="A202" s="95"/>
      <c r="B202" s="154"/>
      <c r="E202" s="38"/>
      <c r="F202" s="196"/>
    </row>
    <row r="203" spans="1:6" ht="13.8">
      <c r="A203" s="95"/>
      <c r="B203" s="154" t="s">
        <v>1029</v>
      </c>
      <c r="E203" s="38"/>
      <c r="F203" s="196"/>
    </row>
    <row r="204" spans="1:6" ht="13.8">
      <c r="A204" s="672"/>
      <c r="B204" s="31" t="s">
        <v>58</v>
      </c>
      <c r="E204" s="752">
        <f>' SCHEDULE 6-IGF'!E12</f>
        <v>1111330.29</v>
      </c>
      <c r="F204" s="196">
        <v>531434.86</v>
      </c>
    </row>
    <row r="205" spans="1:6" ht="13.8">
      <c r="A205" s="672"/>
      <c r="B205" s="31" t="s">
        <v>1286</v>
      </c>
      <c r="C205" s="119"/>
      <c r="D205" s="119"/>
      <c r="E205" s="747">
        <f>' SCHEDULE 6-IGF'!E14</f>
        <v>601548.41</v>
      </c>
      <c r="F205" s="196">
        <v>545820</v>
      </c>
    </row>
    <row r="206" spans="1:6" ht="13.8">
      <c r="A206" s="672"/>
      <c r="B206" s="31" t="s">
        <v>1287</v>
      </c>
      <c r="C206" s="119"/>
      <c r="D206" s="119"/>
      <c r="E206" s="747">
        <f>' SCHEDULE 6-IGF'!E15</f>
        <v>281830.25</v>
      </c>
      <c r="F206" s="196">
        <v>337906.04</v>
      </c>
    </row>
    <row r="207" spans="1:6" ht="13.8">
      <c r="A207" s="672"/>
      <c r="B207" s="31" t="s">
        <v>99</v>
      </c>
      <c r="C207" s="119"/>
      <c r="D207" s="119"/>
      <c r="E207" s="747">
        <f>' SCHEDULE 6-IGF'!E16</f>
        <v>1020</v>
      </c>
      <c r="F207" s="196"/>
    </row>
    <row r="208" spans="1:6" ht="13.8">
      <c r="A208" s="672"/>
      <c r="B208" s="31" t="s">
        <v>27</v>
      </c>
      <c r="E208" s="747">
        <f>' SCHEDULE 6-IGF'!E17</f>
        <v>22.5</v>
      </c>
      <c r="F208" s="196">
        <v>16279.57</v>
      </c>
    </row>
    <row r="209" spans="1:6" ht="13.8">
      <c r="A209" s="672"/>
      <c r="B209" s="31" t="s">
        <v>1480</v>
      </c>
      <c r="C209" s="96" t="s">
        <v>1575</v>
      </c>
      <c r="E209" s="747">
        <f>45300+720</f>
        <v>46020</v>
      </c>
      <c r="F209" s="9">
        <v>0</v>
      </c>
    </row>
    <row r="210" spans="1:6" s="5" customFormat="1" ht="13.8">
      <c r="A210" s="95"/>
      <c r="B210" s="676" t="s">
        <v>26</v>
      </c>
      <c r="C210" s="36"/>
      <c r="D210" s="36"/>
      <c r="E210" s="743">
        <f>SUM(E204:E209)</f>
        <v>2041771.4500000002</v>
      </c>
      <c r="F210" s="743">
        <f>SUM(F204:F209)</f>
        <v>1431440.47</v>
      </c>
    </row>
    <row r="211" spans="1:6" s="5" customFormat="1" ht="14.1" customHeight="1" thickBot="1">
      <c r="A211" s="95"/>
      <c r="B211" s="413" t="s">
        <v>753</v>
      </c>
      <c r="C211" s="41"/>
      <c r="D211" s="41"/>
      <c r="E211" s="113">
        <f>E201+E210</f>
        <v>2041771.4500000002</v>
      </c>
      <c r="F211" s="968">
        <f>F201+F204+F205+F208+F206</f>
        <v>1431440.47</v>
      </c>
    </row>
    <row r="212" spans="1:6" s="5" customFormat="1" ht="14.1" customHeight="1">
      <c r="A212" s="95"/>
      <c r="B212" s="154"/>
      <c r="C212" s="96"/>
      <c r="D212" s="96"/>
      <c r="E212" s="96"/>
      <c r="F212" s="168"/>
    </row>
    <row r="213" spans="1:6" ht="13.8">
      <c r="A213" s="95">
        <f>A197+1</f>
        <v>19</v>
      </c>
      <c r="B213" s="154" t="s">
        <v>1028</v>
      </c>
      <c r="C213" s="96">
        <v>5</v>
      </c>
      <c r="F213" s="169"/>
    </row>
    <row r="214" spans="1:6" ht="13.8">
      <c r="A214" s="95"/>
      <c r="B214" s="101" t="s">
        <v>671</v>
      </c>
      <c r="F214" s="169"/>
    </row>
    <row r="215" spans="1:6" s="5" customFormat="1" ht="12.6" customHeight="1">
      <c r="A215" s="95"/>
      <c r="B215" s="31" t="str">
        <f>' SCHEDULE 5-GRANT SCHEDULE'!A8</f>
        <v>GoG Subventions-Payroll</v>
      </c>
      <c r="C215" s="96"/>
      <c r="D215" s="96"/>
      <c r="E215" s="38">
        <f>' SCHEDULE 5-GRANT SCHEDULE'!E8</f>
        <v>8050704.4299999997</v>
      </c>
      <c r="F215" s="196">
        <v>6709132.1799999997</v>
      </c>
    </row>
    <row r="216" spans="1:6" s="5" customFormat="1" ht="12.6" customHeight="1">
      <c r="A216" s="95"/>
      <c r="B216" s="31" t="str">
        <f>' SCHEDULE 5-GRANT SCHEDULE'!A9</f>
        <v>GoG Subventions-Decentralised Goods &amp; Services</v>
      </c>
      <c r="C216" s="96"/>
      <c r="D216" s="96"/>
      <c r="E216" s="969">
        <f>' SCHEDULE 5-GRANT SCHEDULE'!E9</f>
        <v>0</v>
      </c>
      <c r="F216" s="196">
        <v>45636.68</v>
      </c>
    </row>
    <row r="217" spans="1:6" s="5" customFormat="1" ht="12.6" customHeight="1">
      <c r="A217" s="95"/>
      <c r="B217" s="31" t="str">
        <f>' SCHEDULE 5-GRANT SCHEDULE'!A10</f>
        <v>District Assembly Common Fund (DACF)</v>
      </c>
      <c r="C217" s="96"/>
      <c r="D217" s="96"/>
      <c r="E217" s="38">
        <f>' SCHEDULE 5-GRANT SCHEDULE'!E10</f>
        <v>3557969.12</v>
      </c>
      <c r="F217" s="196">
        <v>2588232.23</v>
      </c>
    </row>
    <row r="218" spans="1:6" s="5" customFormat="1" ht="12.6" customHeight="1">
      <c r="A218" s="95"/>
      <c r="B218" s="31" t="str">
        <f>' SCHEDULE 5-GRANT SCHEDULE'!A11</f>
        <v>District Development Facility (DDF/DPAT)</v>
      </c>
      <c r="C218" s="96"/>
      <c r="D218" s="96"/>
      <c r="E218" s="38">
        <f>' SCHEDULE 5-GRANT SCHEDULE'!E11</f>
        <v>1816670</v>
      </c>
      <c r="F218" s="746">
        <v>0</v>
      </c>
    </row>
    <row r="219" spans="1:6" s="5" customFormat="1" ht="12.6" customHeight="1">
      <c r="A219" s="95"/>
      <c r="B219" s="31" t="str">
        <f>' SCHEDULE 5-GRANT SCHEDULE'!A12</f>
        <v>District Development Facility (DDF/RSD)</v>
      </c>
      <c r="C219" s="96"/>
      <c r="D219" s="96"/>
      <c r="E219" s="38">
        <f>' SCHEDULE 5-GRANT SCHEDULE'!E12</f>
        <v>0</v>
      </c>
      <c r="F219" s="746"/>
    </row>
    <row r="220" spans="1:6" s="5" customFormat="1" ht="12.6" customHeight="1">
      <c r="A220" s="95"/>
      <c r="B220" s="31" t="str">
        <f>' SCHEDULE 5-GRANT SCHEDULE'!A13</f>
        <v>Urban Development Grant (UDG)</v>
      </c>
      <c r="C220" s="96"/>
      <c r="D220" s="96"/>
      <c r="E220" s="38">
        <f>' SCHEDULE 5-GRANT SCHEDULE'!E13</f>
        <v>0</v>
      </c>
      <c r="F220" s="746"/>
    </row>
    <row r="221" spans="1:6" s="5" customFormat="1" ht="12.6" customHeight="1">
      <c r="A221" s="95"/>
      <c r="B221" s="31" t="str">
        <f>' SCHEDULE 5-GRANT SCHEDULE'!A14</f>
        <v>Savanah Investment Program (SIP)</v>
      </c>
      <c r="C221" s="96"/>
      <c r="D221" s="96"/>
      <c r="E221" s="38">
        <f>' SCHEDULE 5-GRANT SCHEDULE'!E14</f>
        <v>0</v>
      </c>
      <c r="F221" s="746"/>
    </row>
    <row r="222" spans="1:6" s="5" customFormat="1" ht="12.6" customHeight="1">
      <c r="A222" s="95"/>
      <c r="B222" s="31" t="str">
        <f>' SCHEDULE 5-GRANT SCHEDULE'!A15</f>
        <v>Modernized Agriculture in Ghana (MAG)</v>
      </c>
      <c r="C222" s="96"/>
      <c r="D222" s="96"/>
      <c r="E222" s="969">
        <f>' SCHEDULE 5-GRANT SCHEDULE'!E15</f>
        <v>0</v>
      </c>
      <c r="F222" s="196">
        <v>59098.61</v>
      </c>
    </row>
    <row r="223" spans="1:6" s="5" customFormat="1" ht="12.6" customHeight="1">
      <c r="A223" s="95"/>
      <c r="B223" s="31" t="str">
        <f>' SCHEDULE 5-GRANT SCHEDULE'!A16</f>
        <v>MP Common Fund</v>
      </c>
      <c r="C223" s="96"/>
      <c r="D223" s="96"/>
      <c r="E223" s="38">
        <f>' SCHEDULE 5-GRANT SCHEDULE'!E16</f>
        <v>656044.41</v>
      </c>
      <c r="F223" s="196">
        <v>383033.72</v>
      </c>
    </row>
    <row r="224" spans="1:6" s="5" customFormat="1" ht="12.6" customHeight="1">
      <c r="A224" s="95"/>
      <c r="B224" s="31" t="str">
        <f>' SCHEDULE 5-GRANT SCHEDULE'!A17</f>
        <v>Multi Sectoral HIV/AIDS Project (M-SHAP)</v>
      </c>
      <c r="C224" s="96"/>
      <c r="D224" s="96"/>
      <c r="E224" s="38">
        <f>' SCHEDULE 5-GRANT SCHEDULE'!E17</f>
        <v>11525.01</v>
      </c>
      <c r="F224" s="196">
        <v>15366.68</v>
      </c>
    </row>
    <row r="225" spans="1:9" s="5" customFormat="1" ht="12.6" customHeight="1">
      <c r="A225" s="95"/>
      <c r="B225" s="31" t="s">
        <v>1588</v>
      </c>
      <c r="C225" s="96"/>
      <c r="D225" s="96"/>
      <c r="E225" s="38">
        <v>3841.67</v>
      </c>
      <c r="F225" s="196"/>
    </row>
    <row r="226" spans="1:9" s="5" customFormat="1" ht="12.6" customHeight="1">
      <c r="A226" s="95"/>
      <c r="B226" s="31" t="str">
        <f>' SCHEDULE 5-GRANT SCHEDULE'!A18</f>
        <v>Ghana Secondary City Support Program (GSOP)</v>
      </c>
      <c r="C226" s="96"/>
      <c r="D226" s="96"/>
      <c r="E226" s="38">
        <f>' SCHEDULE 5-GRANT SCHEDULE'!E18</f>
        <v>0</v>
      </c>
      <c r="F226" s="746"/>
    </row>
    <row r="227" spans="1:9" s="5" customFormat="1" ht="12.6" customHeight="1">
      <c r="A227" s="95"/>
      <c r="B227" s="31" t="str">
        <f>' SCHEDULE 5-GRANT SCHEDULE'!A19</f>
        <v>Persons With Disability (PWD)</v>
      </c>
      <c r="C227" s="96"/>
      <c r="D227" s="96"/>
      <c r="E227" s="38">
        <f>' SCHEDULE 5-GRANT SCHEDULE'!E19</f>
        <v>268102.5</v>
      </c>
      <c r="F227" s="196">
        <v>147316.79</v>
      </c>
    </row>
    <row r="228" spans="1:9" ht="12.6" customHeight="1">
      <c r="A228" s="672"/>
      <c r="B228" s="31" t="str">
        <f>' SCHEDULE 5-GRANT SCHEDULE'!A20</f>
        <v xml:space="preserve">Other Central Government Transfers </v>
      </c>
      <c r="C228" s="123"/>
      <c r="D228" s="123"/>
      <c r="E228" s="38">
        <f>' SCHEDULE 5-GRANT SCHEDULE'!E20</f>
        <v>0</v>
      </c>
      <c r="F228" s="196"/>
      <c r="I228" s="967">
        <v>0</v>
      </c>
    </row>
    <row r="229" spans="1:9" ht="12.6" customHeight="1">
      <c r="A229" s="672"/>
      <c r="B229" s="31" t="str">
        <f>' SCHEDULE 5-GRANT SCHEDULE'!A21</f>
        <v>Other Grants (UNICEF)</v>
      </c>
      <c r="C229" s="123"/>
      <c r="D229" s="123"/>
      <c r="E229" s="38">
        <f>' SCHEDULE 5-GRANT SCHEDULE'!E21</f>
        <v>30000</v>
      </c>
      <c r="F229" s="196">
        <v>30000</v>
      </c>
    </row>
    <row r="230" spans="1:9" ht="12.6" customHeight="1">
      <c r="A230" s="672"/>
      <c r="B230" s="573" t="s">
        <v>766</v>
      </c>
      <c r="C230" s="574"/>
      <c r="D230" s="574"/>
      <c r="E230" s="743">
        <f>SUM(E215:E229)</f>
        <v>14394857.140000001</v>
      </c>
      <c r="F230" s="743">
        <f>SUM(F215:F229)</f>
        <v>9977816.8899999987</v>
      </c>
    </row>
    <row r="231" spans="1:9" ht="12.6" customHeight="1">
      <c r="A231" s="672"/>
      <c r="B231" s="678"/>
      <c r="C231" s="123"/>
      <c r="D231" s="123"/>
      <c r="E231" s="123"/>
      <c r="F231" s="169"/>
    </row>
    <row r="232" spans="1:9" ht="13.8">
      <c r="A232" s="672"/>
      <c r="B232" s="101" t="s">
        <v>672</v>
      </c>
      <c r="E232" s="38"/>
      <c r="F232" s="196"/>
    </row>
    <row r="233" spans="1:9" ht="13.8">
      <c r="A233" s="672"/>
      <c r="B233" s="31" t="s">
        <v>1108</v>
      </c>
      <c r="E233" s="38">
        <f>' SCHEDULE 5-GRANT SCHEDULE'!E44</f>
        <v>0</v>
      </c>
      <c r="F233" s="196"/>
    </row>
    <row r="234" spans="1:9" ht="13.8">
      <c r="A234" s="672"/>
      <c r="B234" s="31" t="s">
        <v>1109</v>
      </c>
      <c r="E234" s="38"/>
      <c r="F234" s="196"/>
    </row>
    <row r="235" spans="1:9" ht="13.8">
      <c r="A235" s="672"/>
      <c r="B235" s="573" t="s">
        <v>766</v>
      </c>
      <c r="C235" s="36"/>
      <c r="D235" s="36"/>
      <c r="E235" s="743">
        <f>SUM(E233:E234)</f>
        <v>0</v>
      </c>
      <c r="F235" s="743">
        <f>SUM(F233:F234)</f>
        <v>0</v>
      </c>
    </row>
    <row r="236" spans="1:9" ht="13.8">
      <c r="A236" s="672"/>
      <c r="B236" s="31"/>
      <c r="E236" s="38"/>
      <c r="F236" s="196"/>
    </row>
    <row r="237" spans="1:9" s="5" customFormat="1" ht="14.4" thickBot="1">
      <c r="A237" s="95"/>
      <c r="B237" s="677" t="s">
        <v>26</v>
      </c>
      <c r="C237" s="34"/>
      <c r="D237" s="34"/>
      <c r="E237" s="744">
        <f>E230+E235</f>
        <v>14394857.140000001</v>
      </c>
      <c r="F237" s="744">
        <f>F230+F235</f>
        <v>9977816.8899999987</v>
      </c>
    </row>
    <row r="238" spans="1:9" s="5" customFormat="1" ht="13.8">
      <c r="A238" s="95"/>
      <c r="B238" s="406"/>
      <c r="C238" s="94"/>
      <c r="D238" s="94"/>
      <c r="E238" s="738"/>
      <c r="F238" s="738"/>
    </row>
    <row r="239" spans="1:9" s="5" customFormat="1" ht="12.6" customHeight="1">
      <c r="A239" s="95"/>
      <c r="B239" s="154"/>
      <c r="C239" s="96"/>
      <c r="D239" s="96"/>
      <c r="E239" s="38"/>
      <c r="F239" s="746"/>
    </row>
    <row r="240" spans="1:9" s="5" customFormat="1" ht="12.6" customHeight="1">
      <c r="A240" s="95">
        <f>A213+1</f>
        <v>20</v>
      </c>
      <c r="B240" s="101" t="s">
        <v>665</v>
      </c>
      <c r="C240" s="96"/>
      <c r="D240" s="96"/>
      <c r="E240" s="38"/>
      <c r="F240" s="746"/>
    </row>
    <row r="241" spans="1:6" s="5" customFormat="1" ht="12.6" customHeight="1">
      <c r="A241" s="95"/>
      <c r="B241" s="31" t="s">
        <v>666</v>
      </c>
      <c r="C241" s="96"/>
      <c r="D241" s="96"/>
      <c r="E241" s="38">
        <f>' SCHEDULE 8-INTEREST INCOME'!C16</f>
        <v>4572.75</v>
      </c>
      <c r="F241" s="746"/>
    </row>
    <row r="242" spans="1:6" s="5" customFormat="1" ht="12.6" customHeight="1">
      <c r="A242" s="95"/>
      <c r="B242" s="31" t="s">
        <v>667</v>
      </c>
      <c r="C242" s="96"/>
      <c r="D242" s="96"/>
      <c r="E242" s="38"/>
      <c r="F242" s="746"/>
    </row>
    <row r="243" spans="1:6" s="5" customFormat="1" ht="12.6" customHeight="1" thickBot="1">
      <c r="A243" s="95"/>
      <c r="B243" s="413" t="s">
        <v>26</v>
      </c>
      <c r="C243" s="41"/>
      <c r="D243" s="41"/>
      <c r="E243" s="113">
        <f>SUM(E241:E242)</f>
        <v>4572.75</v>
      </c>
      <c r="F243" s="113">
        <f>SUM(F241:F242)</f>
        <v>0</v>
      </c>
    </row>
    <row r="244" spans="1:6" s="5" customFormat="1" ht="12.6" customHeight="1">
      <c r="A244" s="95"/>
      <c r="B244" s="154"/>
      <c r="C244" s="96"/>
      <c r="D244" s="96"/>
      <c r="E244" s="96"/>
      <c r="F244" s="168"/>
    </row>
    <row r="245" spans="1:6" s="5" customFormat="1" ht="12.6" customHeight="1">
      <c r="A245" s="95"/>
      <c r="B245" s="407"/>
      <c r="C245" s="96"/>
      <c r="D245" s="96"/>
      <c r="E245" s="96"/>
      <c r="F245" s="168"/>
    </row>
    <row r="246" spans="1:6" s="5" customFormat="1" ht="12.6" customHeight="1">
      <c r="A246" s="95"/>
      <c r="B246" s="154"/>
      <c r="C246" s="96"/>
      <c r="D246" s="96"/>
      <c r="E246" s="96"/>
      <c r="F246" s="168"/>
    </row>
    <row r="247" spans="1:6" s="5" customFormat="1" ht="12.6" customHeight="1">
      <c r="A247" s="95"/>
      <c r="B247" s="154" t="s">
        <v>661</v>
      </c>
      <c r="C247" s="96"/>
      <c r="D247" s="96"/>
      <c r="E247" s="96"/>
      <c r="F247" s="168"/>
    </row>
    <row r="248" spans="1:6" s="5" customFormat="1" ht="12.6" customHeight="1">
      <c r="A248" s="95"/>
      <c r="B248" s="154" t="s">
        <v>662</v>
      </c>
      <c r="C248" s="96"/>
      <c r="D248" s="96"/>
      <c r="E248" s="96"/>
      <c r="F248" s="168"/>
    </row>
    <row r="249" spans="1:6" s="5" customFormat="1" ht="12.6" customHeight="1">
      <c r="A249" s="95"/>
      <c r="B249" s="31" t="s">
        <v>1026</v>
      </c>
      <c r="C249" s="96"/>
      <c r="D249" s="96"/>
      <c r="E249" s="38">
        <f>E201</f>
        <v>0</v>
      </c>
      <c r="F249" s="38">
        <f>F201</f>
        <v>0</v>
      </c>
    </row>
    <row r="250" spans="1:6" s="5" customFormat="1" ht="12.6" customHeight="1">
      <c r="A250" s="95"/>
      <c r="B250" s="31" t="s">
        <v>1027</v>
      </c>
      <c r="C250" s="96"/>
      <c r="D250" s="96"/>
      <c r="E250" s="38">
        <f>E243</f>
        <v>4572.75</v>
      </c>
      <c r="F250" s="38">
        <f>F243</f>
        <v>0</v>
      </c>
    </row>
    <row r="251" spans="1:6" s="5" customFormat="1" ht="12.6" customHeight="1">
      <c r="A251" s="95"/>
      <c r="B251" s="154" t="s">
        <v>663</v>
      </c>
      <c r="C251" s="96"/>
      <c r="D251" s="96"/>
      <c r="E251" s="38"/>
      <c r="F251" s="746"/>
    </row>
    <row r="252" spans="1:6" ht="11.4" customHeight="1">
      <c r="A252" s="672"/>
      <c r="B252" s="31" t="s">
        <v>1024</v>
      </c>
      <c r="E252" s="38">
        <f>E237</f>
        <v>14394857.140000001</v>
      </c>
      <c r="F252" s="38">
        <f>F237</f>
        <v>9977816.8899999987</v>
      </c>
    </row>
    <row r="253" spans="1:6" ht="11.4" customHeight="1">
      <c r="A253" s="672"/>
      <c r="B253" s="31" t="s">
        <v>1023</v>
      </c>
      <c r="C253" s="96">
        <v>6</v>
      </c>
      <c r="E253" s="38">
        <f>E211</f>
        <v>2041771.4500000002</v>
      </c>
      <c r="F253" s="38">
        <f>F211</f>
        <v>1431440.47</v>
      </c>
    </row>
    <row r="254" spans="1:6" ht="11.4" customHeight="1" thickBot="1">
      <c r="A254" s="672"/>
      <c r="B254" s="413" t="s">
        <v>26</v>
      </c>
      <c r="C254" s="41"/>
      <c r="D254" s="41"/>
      <c r="E254" s="113">
        <f>SUM(E249:E253)</f>
        <v>16441201.34</v>
      </c>
      <c r="F254" s="113">
        <f>SUM(F249:F253)</f>
        <v>11409257.359999999</v>
      </c>
    </row>
    <row r="255" spans="1:6" ht="11.4" customHeight="1">
      <c r="A255" s="672"/>
      <c r="B255" s="154"/>
      <c r="F255" s="169"/>
    </row>
    <row r="256" spans="1:6" ht="11.4" customHeight="1">
      <c r="A256" s="672"/>
      <c r="B256" s="154"/>
      <c r="F256" s="169"/>
    </row>
    <row r="257" spans="1:6" ht="13.8">
      <c r="A257" s="95">
        <f>A240+1</f>
        <v>21</v>
      </c>
      <c r="B257" s="154" t="s">
        <v>686</v>
      </c>
      <c r="C257" s="96">
        <v>3</v>
      </c>
      <c r="F257" s="169"/>
    </row>
    <row r="258" spans="1:6" ht="13.8">
      <c r="A258" s="672"/>
      <c r="B258" s="31" t="s">
        <v>1424</v>
      </c>
      <c r="E258" s="38">
        <f>'SCHEDULE 7 -EXP BY FUND SOURCE'!N17</f>
        <v>8050704.4299999997</v>
      </c>
      <c r="F258" s="196">
        <v>6709132.1799999997</v>
      </c>
    </row>
    <row r="259" spans="1:6" ht="13.8">
      <c r="A259" s="672"/>
      <c r="B259" s="31" t="s">
        <v>61</v>
      </c>
      <c r="E259" s="38">
        <f>'SCHEDULE 7 -EXP BY FUND SOURCE'!N18</f>
        <v>133771.89000000001</v>
      </c>
      <c r="F259" s="196">
        <v>69989.08</v>
      </c>
    </row>
    <row r="260" spans="1:6" ht="13.8">
      <c r="A260" s="672"/>
      <c r="B260" s="31" t="s">
        <v>62</v>
      </c>
      <c r="E260" s="38">
        <f>'SCHEDULE 7 -EXP BY FUND SOURCE'!N19</f>
        <v>10929.6</v>
      </c>
      <c r="F260" s="196">
        <v>119800.68</v>
      </c>
    </row>
    <row r="261" spans="1:6" ht="13.8">
      <c r="A261" s="672"/>
      <c r="B261" s="31" t="s">
        <v>152</v>
      </c>
      <c r="E261" s="38">
        <f>'SCHEDULE 7 -EXP BY FUND SOURCE'!N20</f>
        <v>2268.2399999999998</v>
      </c>
      <c r="F261" s="196">
        <v>27137.72</v>
      </c>
    </row>
    <row r="262" spans="1:6" ht="13.8">
      <c r="A262" s="672"/>
      <c r="B262" s="31" t="s">
        <v>36</v>
      </c>
      <c r="E262" s="38">
        <f>'SCHEDULE 7 -EXP BY FUND SOURCE'!N21</f>
        <v>0</v>
      </c>
      <c r="F262" s="196"/>
    </row>
    <row r="263" spans="1:6" ht="13.8">
      <c r="A263" s="672"/>
      <c r="B263" s="31" t="s">
        <v>37</v>
      </c>
      <c r="E263" s="38">
        <f>'SCHEDULE 7 -EXP BY FUND SOURCE'!N22</f>
        <v>0</v>
      </c>
      <c r="F263" s="196"/>
    </row>
    <row r="264" spans="1:6" ht="13.8">
      <c r="A264" s="672"/>
      <c r="B264" s="31" t="s">
        <v>64</v>
      </c>
      <c r="E264" s="38">
        <f>'SCHEDULE 7 -EXP BY FUND SOURCE'!N23</f>
        <v>0</v>
      </c>
      <c r="F264" s="196"/>
    </row>
    <row r="265" spans="1:6" s="5" customFormat="1" ht="14.4" thickBot="1">
      <c r="A265" s="95"/>
      <c r="B265" s="413" t="s">
        <v>100</v>
      </c>
      <c r="C265" s="41"/>
      <c r="D265" s="41"/>
      <c r="E265" s="113">
        <f>SUM(E258:E264)</f>
        <v>8197674.1599999992</v>
      </c>
      <c r="F265" s="113">
        <f>SUM(F258:F264)</f>
        <v>6926059.6599999992</v>
      </c>
    </row>
    <row r="266" spans="1:6" s="5" customFormat="1" ht="13.8">
      <c r="A266" s="95"/>
      <c r="B266" s="407"/>
      <c r="C266" s="96"/>
      <c r="D266" s="96"/>
      <c r="E266" s="38"/>
      <c r="F266" s="746"/>
    </row>
    <row r="267" spans="1:6" ht="14.1" customHeight="1">
      <c r="A267" s="95">
        <f>A257+1</f>
        <v>22</v>
      </c>
      <c r="B267" s="154" t="s">
        <v>683</v>
      </c>
      <c r="C267" s="96" t="str">
        <f>'SCHEDULE 7 -EXP BY FUND SOURCE'!A3</f>
        <v>SCHEDULE 7</v>
      </c>
      <c r="F267" s="169"/>
    </row>
    <row r="268" spans="1:6" ht="14.1" customHeight="1">
      <c r="A268" s="672"/>
      <c r="B268" s="31" t="s">
        <v>93</v>
      </c>
      <c r="E268" s="38">
        <f>'SCHEDULE 7 -EXP BY FUND SOURCE'!N27</f>
        <v>140585.01</v>
      </c>
      <c r="F268" s="196">
        <v>312215.26</v>
      </c>
    </row>
    <row r="269" spans="1:6" ht="14.1" customHeight="1">
      <c r="A269" s="672"/>
      <c r="B269" s="31" t="s">
        <v>65</v>
      </c>
      <c r="E269" s="38">
        <f>'SCHEDULE 7 -EXP BY FUND SOURCE'!N28</f>
        <v>115020.96</v>
      </c>
      <c r="F269" s="196">
        <v>164694.44</v>
      </c>
    </row>
    <row r="270" spans="1:6" ht="14.1" customHeight="1">
      <c r="A270" s="672"/>
      <c r="B270" s="31" t="s">
        <v>66</v>
      </c>
      <c r="E270" s="38">
        <f>'SCHEDULE 7 -EXP BY FUND SOURCE'!N29</f>
        <v>358389.27</v>
      </c>
      <c r="F270" s="196">
        <v>20435.71</v>
      </c>
    </row>
    <row r="271" spans="1:6" ht="14.1" customHeight="1">
      <c r="A271" s="672"/>
      <c r="B271" s="31" t="s">
        <v>670</v>
      </c>
      <c r="E271" s="38">
        <f>'SCHEDULE 7 -EXP BY FUND SOURCE'!N30</f>
        <v>0</v>
      </c>
      <c r="F271" s="196">
        <v>378947.5</v>
      </c>
    </row>
    <row r="272" spans="1:6" ht="14.1" customHeight="1">
      <c r="A272" s="672"/>
      <c r="B272" s="31" t="s">
        <v>67</v>
      </c>
      <c r="E272" s="38">
        <f>'SCHEDULE 7 -EXP BY FUND SOURCE'!N31</f>
        <v>558081.02</v>
      </c>
      <c r="F272" s="196">
        <v>348201.79</v>
      </c>
    </row>
    <row r="273" spans="1:6" ht="14.1" customHeight="1">
      <c r="A273" s="672"/>
      <c r="B273" s="31" t="s">
        <v>68</v>
      </c>
      <c r="E273" s="38">
        <f>'SCHEDULE 7 -EXP BY FUND SOURCE'!N32+'PAYABLE-RECEIVABLE SCHEDULE 1'!G13</f>
        <v>36040.9</v>
      </c>
      <c r="F273" s="196">
        <v>304806.68</v>
      </c>
    </row>
    <row r="274" spans="1:6" ht="14.1" customHeight="1">
      <c r="A274" s="672"/>
      <c r="B274" s="31" t="s">
        <v>157</v>
      </c>
      <c r="E274" s="38">
        <f>'SCHEDULE 7 -EXP BY FUND SOURCE'!N33</f>
        <v>962676.95</v>
      </c>
      <c r="F274" s="196">
        <v>396397.58</v>
      </c>
    </row>
    <row r="275" spans="1:6" ht="14.1" customHeight="1">
      <c r="A275" s="672"/>
      <c r="B275" s="31" t="s">
        <v>69</v>
      </c>
      <c r="E275" s="38">
        <f>'SCHEDULE 7 -EXP BY FUND SOURCE'!N34</f>
        <v>146446.99</v>
      </c>
      <c r="F275" s="196">
        <v>71531.58</v>
      </c>
    </row>
    <row r="276" spans="1:6" ht="14.1" customHeight="1">
      <c r="A276" s="672"/>
      <c r="B276" s="31" t="s">
        <v>70</v>
      </c>
      <c r="E276" s="38">
        <f>'SCHEDULE 7 -EXP BY FUND SOURCE'!N35</f>
        <v>210963.9</v>
      </c>
      <c r="F276" s="196">
        <v>416128.35</v>
      </c>
    </row>
    <row r="277" spans="1:6" ht="14.1" customHeight="1">
      <c r="A277" s="672"/>
      <c r="B277" s="31" t="s">
        <v>131</v>
      </c>
      <c r="E277" s="38">
        <f>'SCHEDULE 7 -EXP BY FUND SOURCE'!N36</f>
        <v>4639.8899999999994</v>
      </c>
      <c r="F277" s="196">
        <v>9296.17</v>
      </c>
    </row>
    <row r="278" spans="1:6" ht="13.8">
      <c r="A278" s="672"/>
      <c r="B278" s="31" t="s">
        <v>71</v>
      </c>
      <c r="C278" s="120"/>
      <c r="D278" s="120"/>
      <c r="E278" s="38">
        <f>'SCHEDULE 7 -EXP BY FUND SOURCE'!N37</f>
        <v>122000</v>
      </c>
      <c r="F278" s="196">
        <v>0</v>
      </c>
    </row>
    <row r="279" spans="1:6" ht="13.8">
      <c r="A279" s="672"/>
      <c r="B279" s="31" t="s">
        <v>113</v>
      </c>
      <c r="E279" s="38">
        <f>'SCHEDULE 7 -EXP BY FUND SOURCE'!N38</f>
        <v>0</v>
      </c>
      <c r="F279" s="196">
        <v>0</v>
      </c>
    </row>
    <row r="280" spans="1:6" s="5" customFormat="1" ht="14.4" thickBot="1">
      <c r="A280" s="95"/>
      <c r="B280" s="413" t="s">
        <v>101</v>
      </c>
      <c r="C280" s="121"/>
      <c r="D280" s="121"/>
      <c r="E280" s="113">
        <f>SUM(E268:E279)</f>
        <v>2654844.8899999997</v>
      </c>
      <c r="F280" s="113">
        <f>SUM(F268:F279)</f>
        <v>2422655.06</v>
      </c>
    </row>
    <row r="281" spans="1:6" ht="13.8">
      <c r="A281" s="672"/>
      <c r="B281" s="407"/>
      <c r="F281" s="169"/>
    </row>
    <row r="282" spans="1:6" ht="13.8">
      <c r="A282" s="95">
        <f>A267+1</f>
        <v>23</v>
      </c>
      <c r="B282" s="154" t="s">
        <v>751</v>
      </c>
      <c r="C282" s="118" t="str">
        <f>'SCHEDULE 7 -EXP BY FUND SOURCE'!A3</f>
        <v>SCHEDULE 7</v>
      </c>
      <c r="D282" s="118"/>
      <c r="E282" s="118"/>
      <c r="F282" s="169"/>
    </row>
    <row r="283" spans="1:6" ht="13.8">
      <c r="A283" s="672"/>
      <c r="B283" s="31" t="s">
        <v>85</v>
      </c>
      <c r="E283" s="38">
        <f>'SCHEDULE 7 -EXP BY FUND SOURCE'!N42</f>
        <v>0</v>
      </c>
      <c r="F283" s="196">
        <v>0</v>
      </c>
    </row>
    <row r="284" spans="1:6" ht="13.8">
      <c r="A284" s="672"/>
      <c r="B284" s="31" t="s">
        <v>86</v>
      </c>
      <c r="E284" s="38">
        <f>'SCHEDULE 7 -EXP BY FUND SOURCE'!N43</f>
        <v>0</v>
      </c>
      <c r="F284" s="196"/>
    </row>
    <row r="285" spans="1:6" s="5" customFormat="1" ht="14.4" thickBot="1">
      <c r="A285" s="95"/>
      <c r="B285" s="413" t="s">
        <v>101</v>
      </c>
      <c r="C285" s="41"/>
      <c r="D285" s="41"/>
      <c r="E285" s="113">
        <f>SUM(E283:E284)</f>
        <v>0</v>
      </c>
      <c r="F285" s="113">
        <f>SUM(F283:F284)</f>
        <v>0</v>
      </c>
    </row>
    <row r="286" spans="1:6" s="5" customFormat="1" ht="13.8">
      <c r="A286" s="95"/>
      <c r="B286" s="154"/>
      <c r="C286" s="96"/>
      <c r="D286" s="96"/>
      <c r="E286" s="38"/>
      <c r="F286" s="746"/>
    </row>
    <row r="287" spans="1:6" s="5" customFormat="1" ht="13.8">
      <c r="A287" s="95">
        <f>A282+1</f>
        <v>24</v>
      </c>
      <c r="B287" s="154" t="s">
        <v>687</v>
      </c>
      <c r="C287" s="96" t="str">
        <f>'SCHEDULE 7 -EXP BY FUND SOURCE'!A3</f>
        <v>SCHEDULE 7</v>
      </c>
      <c r="D287" s="96"/>
      <c r="E287" s="38"/>
      <c r="F287" s="746"/>
    </row>
    <row r="288" spans="1:6" s="5" customFormat="1" ht="13.8">
      <c r="A288" s="95"/>
      <c r="B288" s="427" t="s">
        <v>119</v>
      </c>
      <c r="C288" s="96"/>
      <c r="D288" s="96"/>
      <c r="E288" s="38">
        <f>'SCHEDULE 7 -EXP BY FUND SOURCE'!N47</f>
        <v>0</v>
      </c>
      <c r="F288" s="746"/>
    </row>
    <row r="289" spans="1:6" s="5" customFormat="1" ht="13.8">
      <c r="A289" s="95"/>
      <c r="B289" s="427" t="s">
        <v>129</v>
      </c>
      <c r="C289" s="96"/>
      <c r="D289" s="96"/>
      <c r="E289" s="38">
        <f>'SCHEDULE 7 -EXP BY FUND SOURCE'!N48</f>
        <v>0</v>
      </c>
      <c r="F289" s="746"/>
    </row>
    <row r="290" spans="1:6" s="5" customFormat="1" ht="13.8">
      <c r="A290" s="95"/>
      <c r="B290" s="31" t="s">
        <v>116</v>
      </c>
      <c r="C290" s="96"/>
      <c r="D290" s="96"/>
      <c r="E290" s="38">
        <f>'SCHEDULE 7 -EXP BY FUND SOURCE'!N49</f>
        <v>0</v>
      </c>
      <c r="F290" s="746"/>
    </row>
    <row r="291" spans="1:6" s="5" customFormat="1" ht="13.8">
      <c r="A291" s="95"/>
      <c r="B291" s="31" t="s">
        <v>160</v>
      </c>
      <c r="C291" s="96"/>
      <c r="D291" s="96"/>
      <c r="E291" s="38">
        <f>'SCHEDULE 7 -EXP BY FUND SOURCE'!N50</f>
        <v>0</v>
      </c>
      <c r="F291" s="746"/>
    </row>
    <row r="292" spans="1:6" s="5" customFormat="1" ht="14.4" thickBot="1">
      <c r="A292" s="95"/>
      <c r="B292" s="413" t="s">
        <v>101</v>
      </c>
      <c r="C292" s="41"/>
      <c r="D292" s="41"/>
      <c r="E292" s="113">
        <f>SUM(E288:E291)</f>
        <v>0</v>
      </c>
      <c r="F292" s="113">
        <f>SUM(F288:F291)</f>
        <v>0</v>
      </c>
    </row>
    <row r="293" spans="1:6" s="5" customFormat="1" ht="13.8">
      <c r="A293" s="95"/>
      <c r="B293" s="154"/>
      <c r="C293" s="96"/>
      <c r="D293" s="96"/>
      <c r="E293" s="38"/>
      <c r="F293" s="746"/>
    </row>
    <row r="294" spans="1:6" ht="13.8">
      <c r="A294" s="95">
        <f>A287+1</f>
        <v>25</v>
      </c>
      <c r="B294" s="154" t="s">
        <v>688</v>
      </c>
      <c r="C294" s="96" t="str">
        <f>'SCHEDULE 7 -EXP BY FUND SOURCE'!A3</f>
        <v>SCHEDULE 7</v>
      </c>
      <c r="E294" s="38"/>
      <c r="F294" s="196"/>
    </row>
    <row r="295" spans="1:6" ht="13.8">
      <c r="A295" s="672"/>
      <c r="B295" s="31" t="s">
        <v>115</v>
      </c>
      <c r="E295" s="38">
        <f>'SCHEDULE 7 -EXP BY FUND SOURCE'!N55</f>
        <v>0</v>
      </c>
      <c r="F295" s="196">
        <v>32727.78</v>
      </c>
    </row>
    <row r="296" spans="1:6" ht="13.8">
      <c r="A296" s="672"/>
      <c r="B296" s="31" t="s">
        <v>1361</v>
      </c>
      <c r="E296" s="38">
        <f>'SCHEDULE 7 -EXP BY FUND SOURCE'!N54</f>
        <v>21351.4</v>
      </c>
      <c r="F296" s="196"/>
    </row>
    <row r="297" spans="1:6" ht="13.8">
      <c r="A297" s="672"/>
      <c r="B297" s="31" t="s">
        <v>103</v>
      </c>
      <c r="E297" s="38">
        <v>0</v>
      </c>
      <c r="F297" s="196"/>
    </row>
    <row r="298" spans="1:6" s="5" customFormat="1" ht="14.4" thickBot="1">
      <c r="A298" s="95"/>
      <c r="B298" s="680" t="s">
        <v>101</v>
      </c>
      <c r="C298" s="122"/>
      <c r="D298" s="122"/>
      <c r="E298" s="113">
        <f>SUM(E295:E297)</f>
        <v>21351.4</v>
      </c>
      <c r="F298" s="113">
        <f>SUM(F295:F297)</f>
        <v>32727.78</v>
      </c>
    </row>
    <row r="299" spans="1:6" s="5" customFormat="1" ht="13.8">
      <c r="A299" s="95"/>
      <c r="B299" s="154"/>
      <c r="C299" s="96"/>
      <c r="D299" s="96"/>
      <c r="E299" s="38"/>
      <c r="F299" s="746"/>
    </row>
    <row r="300" spans="1:6" ht="13.8">
      <c r="A300" s="95">
        <f>A294+1</f>
        <v>26</v>
      </c>
      <c r="B300" s="154" t="s">
        <v>685</v>
      </c>
      <c r="C300" s="96" t="str">
        <f>'SCHEDULE 7 -EXP BY FUND SOURCE'!A3</f>
        <v>SCHEDULE 7</v>
      </c>
      <c r="E300" s="38"/>
      <c r="F300" s="196"/>
    </row>
    <row r="301" spans="1:6" ht="13.8">
      <c r="A301" s="672"/>
      <c r="B301" s="31" t="s">
        <v>38</v>
      </c>
      <c r="E301" s="38">
        <f>'SCHEDULE 7 -EXP BY FUND SOURCE'!N59</f>
        <v>0</v>
      </c>
      <c r="F301" s="196">
        <v>651</v>
      </c>
    </row>
    <row r="302" spans="1:6" ht="13.8">
      <c r="A302" s="672"/>
      <c r="B302" s="31" t="s">
        <v>39</v>
      </c>
      <c r="E302" s="38">
        <f>'SCHEDULE 7 -EXP BY FUND SOURCE'!N60</f>
        <v>0</v>
      </c>
      <c r="F302" s="196"/>
    </row>
    <row r="303" spans="1:6" ht="13.8">
      <c r="A303" s="672"/>
      <c r="B303" s="31" t="s">
        <v>1479</v>
      </c>
      <c r="E303" s="4"/>
      <c r="F303" s="748">
        <v>0</v>
      </c>
    </row>
    <row r="304" spans="1:6" ht="13.8">
      <c r="A304" s="672"/>
      <c r="B304" s="31" t="s">
        <v>40</v>
      </c>
      <c r="E304" s="38">
        <f>'SCHEDULE 7 -EXP BY FUND SOURCE'!N61</f>
        <v>0</v>
      </c>
      <c r="F304" s="196">
        <v>4000</v>
      </c>
    </row>
    <row r="305" spans="1:6" ht="13.8">
      <c r="A305" s="672"/>
      <c r="B305" s="31" t="s">
        <v>74</v>
      </c>
      <c r="E305" s="38">
        <f>'SCHEDULE 7 -EXP BY FUND SOURCE'!N62</f>
        <v>24518.75</v>
      </c>
      <c r="F305" s="196">
        <v>0</v>
      </c>
    </row>
    <row r="306" spans="1:6" ht="13.8">
      <c r="A306" s="672"/>
      <c r="B306" s="31" t="s">
        <v>41</v>
      </c>
      <c r="E306" s="38">
        <f>'SCHEDULE 7 -EXP BY FUND SOURCE'!N63+'PAYABLE-RECEIVABLE SCHEDULE 1'!G17</f>
        <v>1796956.99</v>
      </c>
      <c r="F306" s="196">
        <v>461511.62</v>
      </c>
    </row>
    <row r="307" spans="1:6" ht="13.8">
      <c r="A307" s="672"/>
      <c r="B307" s="31" t="s">
        <v>130</v>
      </c>
      <c r="E307" s="38">
        <f>'SCHEDULE 7 -EXP BY FUND SOURCE'!N64</f>
        <v>441247.44</v>
      </c>
      <c r="F307" s="196">
        <v>198991.04</v>
      </c>
    </row>
    <row r="308" spans="1:6" ht="13.8">
      <c r="A308" s="672"/>
      <c r="B308" s="31" t="s">
        <v>76</v>
      </c>
      <c r="E308" s="38">
        <f>'SCHEDULE 7 -EXP BY FUND SOURCE'!N65</f>
        <v>785328.55</v>
      </c>
      <c r="F308" s="196">
        <v>239647.61</v>
      </c>
    </row>
    <row r="309" spans="1:6" ht="13.8">
      <c r="A309" s="672"/>
      <c r="B309" s="31" t="s">
        <v>75</v>
      </c>
      <c r="E309" s="38">
        <f>'SCHEDULE 7 -EXP BY FUND SOURCE'!N66</f>
        <v>42160</v>
      </c>
      <c r="F309" s="196">
        <v>0</v>
      </c>
    </row>
    <row r="310" spans="1:6" ht="13.8">
      <c r="A310" s="672"/>
      <c r="B310" s="31" t="s">
        <v>42</v>
      </c>
      <c r="E310" s="38">
        <f>'SCHEDULE 7 -EXP BY FUND SOURCE'!N67</f>
        <v>0</v>
      </c>
      <c r="F310" s="196">
        <v>5985.35</v>
      </c>
    </row>
    <row r="311" spans="1:6" ht="13.8">
      <c r="A311" s="672"/>
      <c r="B311" s="31" t="s">
        <v>104</v>
      </c>
      <c r="E311" s="38">
        <f>'SCHEDULE 7 -EXP BY FUND SOURCE'!N68</f>
        <v>0</v>
      </c>
      <c r="F311" s="196">
        <v>58086</v>
      </c>
    </row>
    <row r="312" spans="1:6" ht="13.8">
      <c r="A312" s="672"/>
      <c r="B312" s="31" t="s">
        <v>117</v>
      </c>
      <c r="E312" s="38">
        <f>'SCHEDULE 7 -EXP BY FUND SOURCE'!N69</f>
        <v>0</v>
      </c>
      <c r="F312" s="196">
        <v>0</v>
      </c>
    </row>
    <row r="313" spans="1:6" ht="13.8">
      <c r="A313" s="672"/>
      <c r="B313" s="31" t="s">
        <v>118</v>
      </c>
      <c r="E313" s="38">
        <f>'SCHEDULE 7 -EXP BY FUND SOURCE'!N70</f>
        <v>0</v>
      </c>
      <c r="F313" s="196">
        <v>0</v>
      </c>
    </row>
    <row r="314" spans="1:6" ht="13.8">
      <c r="A314" s="672"/>
      <c r="B314" s="31" t="s">
        <v>153</v>
      </c>
      <c r="E314" s="38">
        <f>'SCHEDULE 7 -EXP BY FUND SOURCE'!N71</f>
        <v>0</v>
      </c>
      <c r="F314" s="196">
        <v>0</v>
      </c>
    </row>
    <row r="315" spans="1:6" ht="13.8">
      <c r="A315" s="672"/>
      <c r="B315" s="31" t="s">
        <v>102</v>
      </c>
      <c r="C315" s="123"/>
      <c r="D315" s="123"/>
      <c r="E315" s="38">
        <f>'SCHEDULE 7 -EXP BY FUND SOURCE'!N72</f>
        <v>0</v>
      </c>
      <c r="F315" s="196">
        <v>0</v>
      </c>
    </row>
    <row r="316" spans="1:6" ht="13.8">
      <c r="A316" s="672"/>
      <c r="B316" s="31" t="s">
        <v>158</v>
      </c>
      <c r="C316" s="123"/>
      <c r="D316" s="123"/>
      <c r="E316" s="38">
        <f>'SCHEDULE 7 -EXP BY FUND SOURCE'!N73</f>
        <v>0</v>
      </c>
      <c r="F316" s="196">
        <v>0</v>
      </c>
    </row>
    <row r="317" spans="1:6" ht="13.8">
      <c r="A317" s="672"/>
      <c r="B317" s="31" t="s">
        <v>1355</v>
      </c>
      <c r="C317" s="123"/>
      <c r="D317" s="123"/>
      <c r="E317" s="38">
        <f>'SCHEDULE 7 -EXP BY FUND SOURCE'!N74</f>
        <v>0</v>
      </c>
      <c r="F317" s="196">
        <v>0</v>
      </c>
    </row>
    <row r="318" spans="1:6" ht="13.8">
      <c r="A318" s="672"/>
      <c r="B318" s="31" t="s">
        <v>1356</v>
      </c>
      <c r="C318" s="123"/>
      <c r="D318" s="123"/>
      <c r="E318" s="38">
        <f>'SCHEDULE 7 -EXP BY FUND SOURCE'!N75</f>
        <v>0</v>
      </c>
      <c r="F318" s="196">
        <v>0</v>
      </c>
    </row>
    <row r="319" spans="1:6" s="5" customFormat="1" ht="14.4" thickBot="1">
      <c r="A319" s="95"/>
      <c r="B319" s="413" t="s">
        <v>101</v>
      </c>
      <c r="C319" s="41"/>
      <c r="D319" s="41"/>
      <c r="E319" s="113">
        <f>SUM(E301:E318)</f>
        <v>3090211.7300000004</v>
      </c>
      <c r="F319" s="113">
        <f>SUM(F301:F318)</f>
        <v>968872.62</v>
      </c>
    </row>
    <row r="320" spans="1:6" s="5" customFormat="1" ht="13.8">
      <c r="A320" s="95"/>
      <c r="B320" s="154"/>
      <c r="C320" s="96"/>
      <c r="D320" s="96"/>
      <c r="E320" s="96"/>
      <c r="F320" s="168"/>
    </row>
    <row r="321" spans="1:6" s="5" customFormat="1" ht="13.8">
      <c r="A321" s="95">
        <f>A300+1</f>
        <v>27</v>
      </c>
      <c r="B321" s="154" t="s">
        <v>107</v>
      </c>
      <c r="C321" s="96"/>
      <c r="D321" s="96"/>
      <c r="E321" s="38"/>
      <c r="F321" s="746"/>
    </row>
    <row r="322" spans="1:6" s="5" customFormat="1" ht="13.8">
      <c r="A322" s="95"/>
      <c r="B322" s="31" t="s">
        <v>96</v>
      </c>
      <c r="C322" s="96"/>
      <c r="D322" s="96"/>
      <c r="E322" s="38"/>
      <c r="F322" s="746"/>
    </row>
    <row r="323" spans="1:6" s="5" customFormat="1" ht="13.8">
      <c r="A323" s="95"/>
      <c r="B323" s="31" t="s">
        <v>97</v>
      </c>
      <c r="C323" s="96"/>
      <c r="D323" s="96"/>
      <c r="E323" s="38"/>
      <c r="F323" s="746"/>
    </row>
    <row r="324" spans="1:6" s="5" customFormat="1" ht="13.8">
      <c r="A324" s="95"/>
      <c r="B324" s="31" t="s">
        <v>98</v>
      </c>
      <c r="C324" s="96"/>
      <c r="D324" s="96"/>
      <c r="E324" s="38"/>
      <c r="F324" s="746"/>
    </row>
    <row r="325" spans="1:6" s="5" customFormat="1" ht="14.4" thickBot="1">
      <c r="A325" s="95"/>
      <c r="B325" s="677" t="s">
        <v>101</v>
      </c>
      <c r="C325" s="34"/>
      <c r="D325" s="34"/>
      <c r="E325" s="113">
        <f>SUM(E322:E324)</f>
        <v>0</v>
      </c>
      <c r="F325" s="113">
        <f>SUM(F322:F324)</f>
        <v>0</v>
      </c>
    </row>
    <row r="326" spans="1:6" s="5" customFormat="1" ht="13.8">
      <c r="A326" s="95"/>
      <c r="B326" s="154"/>
      <c r="C326" s="96"/>
      <c r="D326" s="96"/>
      <c r="E326" s="96"/>
      <c r="F326" s="168"/>
    </row>
    <row r="327" spans="1:6" s="5" customFormat="1" ht="14.1" customHeight="1">
      <c r="A327" s="95"/>
      <c r="B327" s="154"/>
      <c r="C327" s="96"/>
      <c r="D327" s="96"/>
      <c r="E327" s="96"/>
      <c r="F327" s="168"/>
    </row>
    <row r="328" spans="1:6" ht="13.8">
      <c r="A328" s="95">
        <f>A321+1</f>
        <v>28</v>
      </c>
      <c r="B328" s="154" t="s">
        <v>1380</v>
      </c>
      <c r="E328" s="38"/>
      <c r="F328" s="196"/>
    </row>
    <row r="329" spans="1:6" ht="13.8">
      <c r="A329" s="95"/>
      <c r="B329" s="31" t="s">
        <v>1350</v>
      </c>
      <c r="E329" s="38"/>
      <c r="F329" s="196"/>
    </row>
    <row r="330" spans="1:6" ht="13.8">
      <c r="A330" s="672"/>
      <c r="B330" s="31" t="s">
        <v>1351</v>
      </c>
      <c r="E330" s="38"/>
      <c r="F330" s="196"/>
    </row>
    <row r="331" spans="1:6" s="5" customFormat="1" ht="13.8">
      <c r="A331" s="95"/>
      <c r="B331" s="31" t="s">
        <v>1352</v>
      </c>
      <c r="C331" s="96"/>
      <c r="D331" s="96"/>
      <c r="E331" s="38"/>
      <c r="F331" s="746"/>
    </row>
    <row r="332" spans="1:6" s="5" customFormat="1" ht="14.4" thickBot="1">
      <c r="A332" s="95"/>
      <c r="B332" s="413" t="s">
        <v>684</v>
      </c>
      <c r="C332" s="41"/>
      <c r="D332" s="41"/>
      <c r="E332" s="113">
        <f>SUM(E329:E331)</f>
        <v>0</v>
      </c>
      <c r="F332" s="113">
        <f>SUM(F329:F331)</f>
        <v>0</v>
      </c>
    </row>
    <row r="333" spans="1:6" s="5" customFormat="1" ht="13.8">
      <c r="A333" s="95"/>
      <c r="B333" s="154"/>
      <c r="C333" s="96"/>
      <c r="D333" s="96"/>
      <c r="E333" s="96"/>
      <c r="F333" s="190"/>
    </row>
    <row r="334" spans="1:6" s="5" customFormat="1" ht="13.8">
      <c r="A334" s="95">
        <f>A328+1</f>
        <v>29</v>
      </c>
      <c r="B334" s="154" t="s">
        <v>46</v>
      </c>
      <c r="C334" s="96"/>
      <c r="D334" s="96"/>
      <c r="E334" s="96"/>
      <c r="F334" s="169"/>
    </row>
    <row r="335" spans="1:6" s="5" customFormat="1" ht="13.8">
      <c r="A335" s="95"/>
      <c r="B335" s="154" t="s">
        <v>1031</v>
      </c>
      <c r="C335" s="96"/>
      <c r="D335" s="96"/>
      <c r="E335" s="96"/>
      <c r="F335" s="169"/>
    </row>
    <row r="336" spans="1:6" s="5" customFormat="1" ht="13.8">
      <c r="A336" s="672"/>
      <c r="B336" s="31" t="s">
        <v>59</v>
      </c>
      <c r="C336" s="96"/>
      <c r="D336" s="96"/>
      <c r="E336" s="38"/>
      <c r="F336" s="196"/>
    </row>
    <row r="337" spans="1:6" s="5" customFormat="1" ht="13.8">
      <c r="A337" s="95"/>
      <c r="B337" s="31" t="s">
        <v>156</v>
      </c>
      <c r="C337" s="96"/>
      <c r="D337" s="96"/>
      <c r="E337" s="38"/>
      <c r="F337" s="746">
        <v>0</v>
      </c>
    </row>
    <row r="338" spans="1:6" ht="14.4" thickBot="1">
      <c r="A338" s="95"/>
      <c r="B338" s="413" t="s">
        <v>20</v>
      </c>
      <c r="C338" s="41"/>
      <c r="D338" s="41"/>
      <c r="E338" s="113">
        <f>SUM(E336:E337)</f>
        <v>0</v>
      </c>
      <c r="F338" s="113">
        <f>SUM(F336:F337)</f>
        <v>0</v>
      </c>
    </row>
    <row r="339" spans="1:6" ht="13.8">
      <c r="A339" s="95"/>
      <c r="B339" s="154"/>
      <c r="F339" s="190"/>
    </row>
    <row r="340" spans="1:6" ht="13.8">
      <c r="A340" s="95"/>
      <c r="B340" s="154" t="s">
        <v>1032</v>
      </c>
      <c r="C340" s="96" t="s">
        <v>1573</v>
      </c>
      <c r="F340" s="169"/>
    </row>
    <row r="341" spans="1:6" ht="13.8">
      <c r="A341" s="672"/>
      <c r="B341" s="31" t="s">
        <v>58</v>
      </c>
      <c r="E341" s="752">
        <f>' SCHEDULE 6-IGF'!E12</f>
        <v>1111330.29</v>
      </c>
      <c r="F341" s="196">
        <v>531434.86</v>
      </c>
    </row>
    <row r="342" spans="1:6" ht="13.8">
      <c r="A342" s="672"/>
      <c r="B342" s="31" t="s">
        <v>1286</v>
      </c>
      <c r="C342" s="119"/>
      <c r="D342" s="119"/>
      <c r="E342" s="747">
        <f>' SCHEDULE 6-IGF'!E14</f>
        <v>601548.41</v>
      </c>
      <c r="F342" s="196">
        <v>545820</v>
      </c>
    </row>
    <row r="343" spans="1:6" ht="13.8">
      <c r="A343" s="672"/>
      <c r="B343" s="31" t="s">
        <v>1287</v>
      </c>
      <c r="C343" s="119"/>
      <c r="D343" s="119"/>
      <c r="E343" s="747">
        <f>' SCHEDULE 6-IGF'!E15</f>
        <v>281830.25</v>
      </c>
      <c r="F343" s="196">
        <v>337906.04</v>
      </c>
    </row>
    <row r="344" spans="1:6" ht="13.8">
      <c r="A344" s="672"/>
      <c r="B344" s="31" t="s">
        <v>99</v>
      </c>
      <c r="C344" s="119"/>
      <c r="D344" s="119"/>
      <c r="E344" s="747">
        <f>E207</f>
        <v>1020</v>
      </c>
      <c r="F344" s="196">
        <v>2708</v>
      </c>
    </row>
    <row r="345" spans="1:6" ht="13.8">
      <c r="A345" s="672"/>
      <c r="B345" s="31" t="s">
        <v>27</v>
      </c>
      <c r="E345" s="38">
        <f>E208</f>
        <v>22.5</v>
      </c>
      <c r="F345" s="196">
        <v>13571.57</v>
      </c>
    </row>
    <row r="346" spans="1:6" ht="14.4" thickBot="1">
      <c r="A346" s="672"/>
      <c r="B346" s="413" t="s">
        <v>20</v>
      </c>
      <c r="C346" s="41"/>
      <c r="D346" s="41"/>
      <c r="E346" s="113">
        <f>SUM(E341:E345)</f>
        <v>1995751.4500000002</v>
      </c>
      <c r="F346" s="113">
        <f>SUM(F341:F345)</f>
        <v>1431440.47</v>
      </c>
    </row>
    <row r="347" spans="1:6" s="5" customFormat="1" ht="14.1" customHeight="1">
      <c r="A347" s="95"/>
      <c r="B347" s="154"/>
      <c r="C347" s="96"/>
      <c r="D347" s="96"/>
      <c r="E347" s="96"/>
      <c r="F347" s="168"/>
    </row>
    <row r="348" spans="1:6" ht="13.8">
      <c r="A348" s="95">
        <f>A334+1</f>
        <v>30</v>
      </c>
      <c r="B348" s="154" t="s">
        <v>1028</v>
      </c>
      <c r="C348" s="96" t="s">
        <v>1574</v>
      </c>
      <c r="F348" s="169"/>
    </row>
    <row r="349" spans="1:6" ht="13.8">
      <c r="A349" s="95"/>
      <c r="B349" s="101" t="s">
        <v>671</v>
      </c>
      <c r="F349" s="169"/>
    </row>
    <row r="350" spans="1:6" s="5" customFormat="1" ht="12.6" customHeight="1">
      <c r="A350" s="95"/>
      <c r="B350" s="31" t="str">
        <f>' SCHEDULE 5-GRANT SCHEDULE'!A8</f>
        <v>GoG Subventions-Payroll</v>
      </c>
      <c r="C350" s="96"/>
      <c r="D350" s="96"/>
      <c r="E350" s="38">
        <f>' SCHEDULE 5-GRANT SCHEDULE'!E8</f>
        <v>8050704.4299999997</v>
      </c>
      <c r="F350" s="746">
        <v>6709132.1799999997</v>
      </c>
    </row>
    <row r="351" spans="1:6" s="5" customFormat="1" ht="12.6" customHeight="1">
      <c r="A351" s="95"/>
      <c r="B351" s="31" t="str">
        <f>' SCHEDULE 5-GRANT SCHEDULE'!A9</f>
        <v>GoG Subventions-Decentralised Goods &amp; Services</v>
      </c>
      <c r="C351" s="96"/>
      <c r="D351" s="96"/>
      <c r="E351" s="38">
        <f>' SCHEDULE 5-GRANT SCHEDULE'!E9</f>
        <v>0</v>
      </c>
      <c r="F351" s="746">
        <v>45636.68</v>
      </c>
    </row>
    <row r="352" spans="1:6" s="5" customFormat="1" ht="12.6" customHeight="1">
      <c r="A352" s="95"/>
      <c r="B352" s="31" t="str">
        <f>' SCHEDULE 5-GRANT SCHEDULE'!A10</f>
        <v>District Assembly Common Fund (DACF)</v>
      </c>
      <c r="C352" s="96"/>
      <c r="D352" s="96"/>
      <c r="E352" s="38">
        <f>' SCHEDULE 5-GRANT SCHEDULE'!E10</f>
        <v>3557969.12</v>
      </c>
      <c r="F352" s="746">
        <v>2588232.23</v>
      </c>
    </row>
    <row r="353" spans="1:6" s="5" customFormat="1" ht="12.6" customHeight="1">
      <c r="A353" s="95"/>
      <c r="B353" s="31" t="str">
        <f>' SCHEDULE 5-GRANT SCHEDULE'!A11</f>
        <v>District Development Facility (DDF/DPAT)</v>
      </c>
      <c r="C353" s="96"/>
      <c r="D353" s="96"/>
      <c r="E353" s="38">
        <f>' SCHEDULE 5-GRANT SCHEDULE'!E11</f>
        <v>1816670</v>
      </c>
      <c r="F353" s="746">
        <v>0</v>
      </c>
    </row>
    <row r="354" spans="1:6" s="5" customFormat="1" ht="12.6" customHeight="1">
      <c r="A354" s="95"/>
      <c r="B354" s="31" t="str">
        <f>' SCHEDULE 5-GRANT SCHEDULE'!A12</f>
        <v>District Development Facility (DDF/RSD)</v>
      </c>
      <c r="C354" s="96"/>
      <c r="D354" s="96"/>
      <c r="E354" s="38"/>
      <c r="F354" s="746"/>
    </row>
    <row r="355" spans="1:6" s="5" customFormat="1" ht="12.6" customHeight="1">
      <c r="A355" s="95"/>
      <c r="B355" s="31" t="str">
        <f>' SCHEDULE 5-GRANT SCHEDULE'!A13</f>
        <v>Urban Development Grant (UDG)</v>
      </c>
      <c r="C355" s="96"/>
      <c r="D355" s="96"/>
      <c r="E355" s="38"/>
      <c r="F355" s="746"/>
    </row>
    <row r="356" spans="1:6" s="5" customFormat="1" ht="12.6" customHeight="1">
      <c r="A356" s="95"/>
      <c r="B356" s="31" t="str">
        <f>' SCHEDULE 5-GRANT SCHEDULE'!A14</f>
        <v>Savanah Investment Program (SIP)</v>
      </c>
      <c r="C356" s="96"/>
      <c r="D356" s="96"/>
      <c r="E356" s="38"/>
      <c r="F356" s="746"/>
    </row>
    <row r="357" spans="1:6" s="5" customFormat="1" ht="12.6" customHeight="1">
      <c r="A357" s="95"/>
      <c r="B357" s="31" t="str">
        <f>' SCHEDULE 5-GRANT SCHEDULE'!A15</f>
        <v>Modernized Agriculture in Ghana (MAG)</v>
      </c>
      <c r="C357" s="96"/>
      <c r="D357" s="96"/>
      <c r="E357" s="38">
        <f>' SCHEDULE 5-GRANT SCHEDULE'!E15</f>
        <v>0</v>
      </c>
      <c r="F357" s="746">
        <v>59098.61</v>
      </c>
    </row>
    <row r="358" spans="1:6" s="5" customFormat="1" ht="12.6" customHeight="1">
      <c r="A358" s="95"/>
      <c r="B358" s="31" t="str">
        <f>' SCHEDULE 5-GRANT SCHEDULE'!A16</f>
        <v>MP Common Fund</v>
      </c>
      <c r="C358" s="96"/>
      <c r="D358" s="96"/>
      <c r="E358" s="38">
        <f>' SCHEDULE 5-GRANT SCHEDULE'!E16</f>
        <v>656044.41</v>
      </c>
      <c r="F358" s="746">
        <v>383033.72</v>
      </c>
    </row>
    <row r="359" spans="1:6" s="5" customFormat="1" ht="12.6" customHeight="1">
      <c r="A359" s="95"/>
      <c r="B359" s="31" t="str">
        <f>' SCHEDULE 5-GRANT SCHEDULE'!A17</f>
        <v>Multi Sectoral HIV/AIDS Project (M-SHAP)</v>
      </c>
      <c r="C359" s="96"/>
      <c r="D359" s="96"/>
      <c r="E359" s="38">
        <f>' SCHEDULE 5-GRANT SCHEDULE'!E17</f>
        <v>11525.01</v>
      </c>
      <c r="F359" s="746">
        <v>15366.68</v>
      </c>
    </row>
    <row r="360" spans="1:6" s="5" customFormat="1" ht="12.6" customHeight="1">
      <c r="A360" s="95"/>
      <c r="B360" s="31" t="str">
        <f>' SCHEDULE 5-GRANT SCHEDULE'!A18</f>
        <v>Ghana Secondary City Support Program (GSOP)</v>
      </c>
      <c r="C360" s="96"/>
      <c r="D360" s="96"/>
      <c r="E360" s="38"/>
      <c r="F360" s="746"/>
    </row>
    <row r="361" spans="1:6" s="5" customFormat="1" ht="12.6" customHeight="1">
      <c r="A361" s="95"/>
      <c r="B361" s="31" t="str">
        <f>' SCHEDULE 5-GRANT SCHEDULE'!A19</f>
        <v>Persons With Disability (PWD)</v>
      </c>
      <c r="C361" s="96"/>
      <c r="D361" s="96"/>
      <c r="E361" s="38">
        <f>' SCHEDULE 5-GRANT SCHEDULE'!E19</f>
        <v>268102.5</v>
      </c>
      <c r="F361" s="746">
        <v>147316.79</v>
      </c>
    </row>
    <row r="362" spans="1:6" ht="12.6" customHeight="1">
      <c r="A362" s="672"/>
      <c r="B362" s="31" t="str">
        <f>' SCHEDULE 5-GRANT SCHEDULE'!A20</f>
        <v xml:space="preserve">Other Central Government Transfers </v>
      </c>
      <c r="C362" s="123"/>
      <c r="D362" s="123"/>
      <c r="E362" s="748"/>
      <c r="F362" s="196"/>
    </row>
    <row r="363" spans="1:6" ht="13.8">
      <c r="A363" s="95"/>
      <c r="B363" s="31" t="str">
        <f>' SCHEDULE 5-GRANT SCHEDULE'!A21</f>
        <v>Other Grants (UNICEF)</v>
      </c>
      <c r="E363" s="38">
        <f>' SCHEDULE 5-GRANT SCHEDULE'!E21</f>
        <v>30000</v>
      </c>
      <c r="F363" s="196">
        <v>30000</v>
      </c>
    </row>
    <row r="364" spans="1:6" ht="13.8">
      <c r="A364" s="95"/>
      <c r="B364" s="573" t="s">
        <v>766</v>
      </c>
      <c r="C364" s="36"/>
      <c r="D364" s="36"/>
      <c r="E364" s="743">
        <f>SUM(E350:E363)</f>
        <v>14391015.470000001</v>
      </c>
      <c r="F364" s="743">
        <f>SUM(F350:F363)</f>
        <v>9977816.8899999987</v>
      </c>
    </row>
    <row r="365" spans="1:6" ht="13.8">
      <c r="A365" s="95"/>
      <c r="B365" s="678"/>
      <c r="F365" s="168"/>
    </row>
    <row r="366" spans="1:6" ht="13.8">
      <c r="A366" s="672"/>
      <c r="B366" s="101" t="s">
        <v>672</v>
      </c>
      <c r="F366" s="169"/>
    </row>
    <row r="367" spans="1:6" ht="13.8">
      <c r="A367" s="672"/>
      <c r="B367" s="31" t="s">
        <v>1108</v>
      </c>
      <c r="E367" s="38"/>
      <c r="F367" s="196"/>
    </row>
    <row r="368" spans="1:6" ht="13.8">
      <c r="A368" s="672"/>
      <c r="B368" s="31" t="s">
        <v>1109</v>
      </c>
      <c r="E368" s="38"/>
      <c r="F368" s="196"/>
    </row>
    <row r="369" spans="1:6" ht="13.8">
      <c r="A369" s="672"/>
      <c r="B369" s="573" t="s">
        <v>766</v>
      </c>
      <c r="C369" s="36"/>
      <c r="D369" s="36"/>
      <c r="E369" s="743">
        <f>SUM(E367:E368)</f>
        <v>0</v>
      </c>
      <c r="F369" s="743">
        <f>SUM(F367:F368)</f>
        <v>0</v>
      </c>
    </row>
    <row r="370" spans="1:6" ht="13.8">
      <c r="A370" s="672"/>
      <c r="B370" s="675"/>
      <c r="E370" s="38"/>
      <c r="F370" s="196"/>
    </row>
    <row r="371" spans="1:6" s="5" customFormat="1" ht="14.4" thickBot="1">
      <c r="A371" s="95"/>
      <c r="B371" s="677" t="s">
        <v>26</v>
      </c>
      <c r="C371" s="34"/>
      <c r="D371" s="34"/>
      <c r="E371" s="744">
        <f>E364+E369</f>
        <v>14391015.470000001</v>
      </c>
      <c r="F371" s="744">
        <f>F364+F369</f>
        <v>9977816.8899999987</v>
      </c>
    </row>
    <row r="372" spans="1:6" s="5" customFormat="1" ht="12.6" customHeight="1">
      <c r="A372" s="95"/>
      <c r="B372" s="154"/>
      <c r="C372" s="96"/>
      <c r="D372" s="96"/>
      <c r="E372" s="96"/>
      <c r="F372" s="168"/>
    </row>
    <row r="373" spans="1:6" s="5" customFormat="1" ht="12.6" customHeight="1">
      <c r="A373" s="95">
        <f>A348+1</f>
        <v>31</v>
      </c>
      <c r="B373" s="101" t="s">
        <v>665</v>
      </c>
      <c r="C373" s="96"/>
      <c r="D373" s="96"/>
      <c r="E373" s="993">
        <v>0</v>
      </c>
      <c r="F373" s="168"/>
    </row>
    <row r="374" spans="1:6" s="5" customFormat="1" ht="12.6" customHeight="1">
      <c r="A374" s="95"/>
      <c r="B374" s="31" t="s">
        <v>666</v>
      </c>
      <c r="C374" s="96"/>
      <c r="D374" s="96"/>
      <c r="E374" s="38">
        <f>' SCHEDULE 8-INTEREST INCOME'!C16</f>
        <v>4572.75</v>
      </c>
      <c r="F374" s="746"/>
    </row>
    <row r="375" spans="1:6" s="5" customFormat="1" ht="12.6" customHeight="1">
      <c r="A375" s="95"/>
      <c r="B375" s="31" t="s">
        <v>667</v>
      </c>
      <c r="C375" s="96"/>
      <c r="D375" s="96"/>
      <c r="E375" s="38"/>
      <c r="F375" s="746"/>
    </row>
    <row r="376" spans="1:6" s="5" customFormat="1" ht="12.6" customHeight="1" thickBot="1">
      <c r="A376" s="95"/>
      <c r="B376" s="413" t="s">
        <v>26</v>
      </c>
      <c r="C376" s="41"/>
      <c r="D376" s="41"/>
      <c r="E376" s="113">
        <f>E374+E375</f>
        <v>4572.75</v>
      </c>
      <c r="F376" s="113">
        <f>SUM(F374:F375)</f>
        <v>0</v>
      </c>
    </row>
    <row r="377" spans="1:6" s="5" customFormat="1" ht="12.6" customHeight="1">
      <c r="A377" s="95"/>
      <c r="B377" s="154"/>
      <c r="C377" s="96"/>
      <c r="D377" s="96"/>
      <c r="E377" s="96"/>
      <c r="F377" s="168"/>
    </row>
    <row r="378" spans="1:6" s="5" customFormat="1" ht="12.6" customHeight="1">
      <c r="A378" s="95"/>
      <c r="B378" s="154"/>
      <c r="C378" s="96"/>
      <c r="D378" s="96"/>
      <c r="E378" s="96"/>
      <c r="F378" s="168"/>
    </row>
    <row r="379" spans="1:6" s="5" customFormat="1" ht="12.6" customHeight="1">
      <c r="A379" s="95"/>
      <c r="B379" s="154" t="s">
        <v>696</v>
      </c>
      <c r="C379" s="96"/>
      <c r="D379" s="96"/>
      <c r="E379" s="96"/>
      <c r="F379" s="168"/>
    </row>
    <row r="380" spans="1:6" s="5" customFormat="1" ht="12.6" customHeight="1">
      <c r="A380" s="95"/>
      <c r="B380" s="407" t="s">
        <v>662</v>
      </c>
      <c r="C380" s="96"/>
      <c r="D380" s="96"/>
      <c r="E380" s="38"/>
      <c r="F380" s="746"/>
    </row>
    <row r="381" spans="1:6" s="5" customFormat="1" ht="12.6" customHeight="1">
      <c r="A381" s="95"/>
      <c r="B381" s="31" t="s">
        <v>1023</v>
      </c>
      <c r="C381" s="96"/>
      <c r="D381" s="96"/>
      <c r="E381" s="38">
        <f>E338</f>
        <v>0</v>
      </c>
      <c r="F381" s="38">
        <f>F338</f>
        <v>0</v>
      </c>
    </row>
    <row r="382" spans="1:6" s="5" customFormat="1" ht="12.6" customHeight="1">
      <c r="A382" s="95"/>
      <c r="B382" s="31" t="s">
        <v>1033</v>
      </c>
      <c r="C382" s="96"/>
      <c r="D382" s="96"/>
      <c r="E382" s="38">
        <f>E376</f>
        <v>4572.75</v>
      </c>
      <c r="F382" s="38">
        <f>F376</f>
        <v>0</v>
      </c>
    </row>
    <row r="383" spans="1:6" s="5" customFormat="1" ht="12.6" customHeight="1">
      <c r="A383" s="95"/>
      <c r="B383" s="154" t="s">
        <v>663</v>
      </c>
      <c r="C383" s="96"/>
      <c r="D383" s="96"/>
      <c r="E383" s="38"/>
      <c r="F383" s="746"/>
    </row>
    <row r="384" spans="1:6" ht="11.4" customHeight="1">
      <c r="A384" s="672"/>
      <c r="B384" s="31" t="s">
        <v>1024</v>
      </c>
      <c r="E384" s="38">
        <f>E371-E351</f>
        <v>14391015.470000001</v>
      </c>
      <c r="F384" s="38">
        <f>F371-F351</f>
        <v>9932180.209999999</v>
      </c>
    </row>
    <row r="385" spans="1:6" ht="11.4" customHeight="1">
      <c r="A385" s="672"/>
      <c r="B385" s="31" t="s">
        <v>1023</v>
      </c>
      <c r="E385" s="38">
        <f>E346</f>
        <v>1995751.4500000002</v>
      </c>
      <c r="F385" s="38">
        <f>F346</f>
        <v>1431440.47</v>
      </c>
    </row>
    <row r="386" spans="1:6" ht="11.4" customHeight="1">
      <c r="A386" s="672"/>
      <c r="B386" s="31" t="s">
        <v>1264</v>
      </c>
      <c r="E386" s="38">
        <f>E351</f>
        <v>0</v>
      </c>
      <c r="F386" s="38">
        <f>F351</f>
        <v>45636.68</v>
      </c>
    </row>
    <row r="387" spans="1:6" ht="11.4" customHeight="1" thickBot="1">
      <c r="A387" s="672"/>
      <c r="B387" s="413" t="s">
        <v>26</v>
      </c>
      <c r="C387" s="41"/>
      <c r="D387" s="41"/>
      <c r="E387" s="113">
        <f>SUM(E381:E386)</f>
        <v>16391339.670000002</v>
      </c>
      <c r="F387" s="113">
        <f>SUM(F381:F386)</f>
        <v>11409257.359999999</v>
      </c>
    </row>
    <row r="388" spans="1:6" ht="13.8">
      <c r="A388" s="672"/>
      <c r="B388" s="154"/>
      <c r="F388" s="169"/>
    </row>
    <row r="389" spans="1:6" ht="13.8">
      <c r="A389" s="95">
        <f>A373+1</f>
        <v>32</v>
      </c>
      <c r="B389" s="154" t="s">
        <v>52</v>
      </c>
      <c r="F389" s="169"/>
    </row>
    <row r="390" spans="1:6" ht="13.8">
      <c r="A390" s="672"/>
      <c r="B390" s="31" t="s">
        <v>87</v>
      </c>
      <c r="E390" s="38"/>
      <c r="F390" s="196"/>
    </row>
    <row r="391" spans="1:6" ht="13.8">
      <c r="A391" s="672"/>
      <c r="B391" s="31" t="s">
        <v>88</v>
      </c>
      <c r="E391" s="38"/>
      <c r="F391" s="196"/>
    </row>
    <row r="392" spans="1:6" s="5" customFormat="1" ht="13.8">
      <c r="A392" s="95"/>
      <c r="B392" s="676" t="s">
        <v>26</v>
      </c>
      <c r="C392" s="36"/>
      <c r="D392" s="36"/>
      <c r="E392" s="743">
        <f>SUM(E390:E391)</f>
        <v>0</v>
      </c>
      <c r="F392" s="743">
        <f>SUM(F390:F391)</f>
        <v>0</v>
      </c>
    </row>
    <row r="393" spans="1:6" s="5" customFormat="1" ht="13.8">
      <c r="A393" s="95"/>
      <c r="B393" s="154"/>
      <c r="C393" s="96"/>
      <c r="D393" s="96"/>
      <c r="E393" s="38"/>
      <c r="F393" s="746"/>
    </row>
    <row r="394" spans="1:6" s="5" customFormat="1" ht="13.8">
      <c r="A394" s="95"/>
      <c r="B394" s="406"/>
      <c r="C394" s="94"/>
      <c r="D394" s="94"/>
      <c r="E394" s="94"/>
      <c r="F394" s="168"/>
    </row>
    <row r="395" spans="1:6" s="5" customFormat="1" ht="13.8">
      <c r="A395" s="95">
        <f>A389+1</f>
        <v>33</v>
      </c>
      <c r="B395" s="154" t="s">
        <v>151</v>
      </c>
      <c r="C395" s="96"/>
      <c r="D395" s="96"/>
      <c r="E395" s="96"/>
      <c r="F395" s="168"/>
    </row>
    <row r="396" spans="1:6" s="5" customFormat="1" ht="13.8">
      <c r="A396" s="95"/>
      <c r="B396" s="31" t="s">
        <v>72</v>
      </c>
      <c r="C396" s="96"/>
      <c r="D396" s="96"/>
      <c r="E396" s="38"/>
      <c r="F396" s="746"/>
    </row>
    <row r="397" spans="1:6" s="5" customFormat="1" ht="14.4" thickBot="1">
      <c r="A397" s="95"/>
      <c r="B397" s="677" t="s">
        <v>26</v>
      </c>
      <c r="C397" s="34"/>
      <c r="D397" s="34"/>
      <c r="E397" s="744">
        <f>SUM(E396)</f>
        <v>0</v>
      </c>
      <c r="F397" s="744">
        <f>SUM(F396)</f>
        <v>0</v>
      </c>
    </row>
    <row r="398" spans="1:6" s="5" customFormat="1" ht="13.8">
      <c r="A398" s="95"/>
      <c r="B398" s="154"/>
      <c r="C398" s="96"/>
      <c r="D398" s="96"/>
      <c r="E398" s="96"/>
      <c r="F398" s="168"/>
    </row>
    <row r="399" spans="1:6" s="5" customFormat="1" ht="13.8">
      <c r="A399" s="95">
        <f>A395+1</f>
        <v>34</v>
      </c>
      <c r="B399" s="154" t="s">
        <v>737</v>
      </c>
      <c r="C399" s="96"/>
      <c r="D399" s="96"/>
      <c r="E399" s="96"/>
      <c r="F399" s="168"/>
    </row>
    <row r="400" spans="1:6" s="5" customFormat="1" ht="13.8">
      <c r="A400" s="95"/>
      <c r="B400" s="427" t="s">
        <v>145</v>
      </c>
      <c r="C400" s="96"/>
      <c r="D400" s="96"/>
      <c r="E400" s="38"/>
      <c r="F400" s="746"/>
    </row>
    <row r="401" spans="1:6" s="5" customFormat="1" ht="13.8">
      <c r="A401" s="95"/>
      <c r="B401" s="427" t="s">
        <v>147</v>
      </c>
      <c r="C401" s="96"/>
      <c r="D401" s="96"/>
      <c r="E401" s="38"/>
      <c r="F401" s="746"/>
    </row>
    <row r="402" spans="1:6" s="5" customFormat="1" ht="13.8">
      <c r="A402" s="95"/>
      <c r="B402" s="427" t="s">
        <v>146</v>
      </c>
      <c r="C402" s="96"/>
      <c r="D402" s="96"/>
      <c r="E402" s="38"/>
      <c r="F402" s="746"/>
    </row>
    <row r="403" spans="1:6" s="5" customFormat="1" ht="14.4" thickBot="1">
      <c r="A403" s="95"/>
      <c r="B403" s="677" t="s">
        <v>26</v>
      </c>
      <c r="C403" s="34"/>
      <c r="D403" s="34"/>
      <c r="E403" s="744">
        <f>SUM(E400:E402)</f>
        <v>0</v>
      </c>
      <c r="F403" s="744">
        <f>SUM(F400:F402)</f>
        <v>0</v>
      </c>
    </row>
    <row r="404" spans="1:6" s="5" customFormat="1" ht="13.8">
      <c r="A404" s="95"/>
      <c r="B404" s="154"/>
      <c r="C404" s="96"/>
      <c r="D404" s="96"/>
      <c r="E404" s="96"/>
      <c r="F404" s="168"/>
    </row>
    <row r="405" spans="1:6" s="5" customFormat="1" ht="13.8">
      <c r="A405" s="95">
        <f>A399+1</f>
        <v>35</v>
      </c>
      <c r="B405" s="154" t="s">
        <v>734</v>
      </c>
      <c r="C405" s="96"/>
      <c r="D405" s="96"/>
      <c r="E405" s="96"/>
      <c r="F405" s="168"/>
    </row>
    <row r="406" spans="1:6" s="5" customFormat="1" ht="13.8">
      <c r="A406" s="95"/>
      <c r="B406" s="31" t="s">
        <v>652</v>
      </c>
      <c r="C406" s="96"/>
      <c r="D406" s="96"/>
      <c r="E406" s="38"/>
      <c r="F406" s="746"/>
    </row>
    <row r="407" spans="1:6" s="5" customFormat="1" ht="13.8">
      <c r="A407" s="95"/>
      <c r="B407" s="31" t="s">
        <v>651</v>
      </c>
      <c r="C407" s="96"/>
      <c r="D407" s="96"/>
      <c r="E407" s="38"/>
      <c r="F407" s="746"/>
    </row>
    <row r="408" spans="1:6" s="5" customFormat="1" ht="14.4" thickBot="1">
      <c r="A408" s="95"/>
      <c r="B408" s="677" t="s">
        <v>26</v>
      </c>
      <c r="C408" s="34"/>
      <c r="D408" s="34"/>
      <c r="E408" s="744">
        <f>SUM(E406:E407)</f>
        <v>0</v>
      </c>
      <c r="F408" s="744">
        <f>SUM(F406:F407)</f>
        <v>0</v>
      </c>
    </row>
    <row r="409" spans="1:6" s="5" customFormat="1" ht="13.8">
      <c r="A409" s="95"/>
      <c r="B409" s="406"/>
      <c r="C409" s="94"/>
      <c r="D409" s="94"/>
      <c r="E409" s="94"/>
      <c r="F409" s="168"/>
    </row>
    <row r="410" spans="1:6" s="5" customFormat="1" ht="13.8">
      <c r="A410" s="95">
        <f>A405+1</f>
        <v>36</v>
      </c>
      <c r="B410" s="154" t="s">
        <v>1119</v>
      </c>
      <c r="C410" s="94"/>
      <c r="D410" s="94"/>
      <c r="E410" s="94"/>
      <c r="F410" s="168"/>
    </row>
    <row r="411" spans="1:6" s="5" customFormat="1" ht="13.8">
      <c r="A411" s="95"/>
      <c r="B411" s="407" t="s">
        <v>1120</v>
      </c>
      <c r="C411" s="94"/>
      <c r="D411" s="94"/>
      <c r="E411" s="738"/>
      <c r="F411" s="746"/>
    </row>
    <row r="412" spans="1:6" s="5" customFormat="1" ht="13.8">
      <c r="A412" s="95"/>
      <c r="B412" s="406" t="s">
        <v>603</v>
      </c>
      <c r="C412" s="94"/>
      <c r="D412" s="94"/>
      <c r="E412" s="738">
        <v>8496886.1300000008</v>
      </c>
      <c r="F412" s="746">
        <v>108800</v>
      </c>
    </row>
    <row r="413" spans="1:6" s="5" customFormat="1" ht="14.4" thickBot="1">
      <c r="A413" s="95"/>
      <c r="B413" s="413" t="s">
        <v>26</v>
      </c>
      <c r="C413" s="34"/>
      <c r="D413" s="34"/>
      <c r="E413" s="744">
        <f>SUM(E411:E412)</f>
        <v>8496886.1300000008</v>
      </c>
      <c r="F413" s="744">
        <f>SUM(F411:F412)</f>
        <v>108800</v>
      </c>
    </row>
    <row r="414" spans="1:6" s="5" customFormat="1" ht="13.8">
      <c r="A414" s="95"/>
      <c r="B414" s="406"/>
      <c r="C414" s="94"/>
      <c r="D414" s="94"/>
      <c r="E414" s="94"/>
      <c r="F414" s="168"/>
    </row>
    <row r="415" spans="1:6" s="5" customFormat="1" ht="13.8">
      <c r="A415" s="95"/>
      <c r="B415" s="406"/>
      <c r="C415" s="94"/>
      <c r="D415" s="94"/>
      <c r="E415" s="94"/>
      <c r="F415" s="168"/>
    </row>
    <row r="416" spans="1:6" ht="13.8">
      <c r="A416" s="95">
        <f>A410+1</f>
        <v>37</v>
      </c>
      <c r="B416" s="154" t="s">
        <v>691</v>
      </c>
      <c r="C416" s="96" t="s">
        <v>1572</v>
      </c>
      <c r="F416" s="169"/>
    </row>
    <row r="417" spans="1:6" ht="13.8">
      <c r="A417" s="672"/>
      <c r="B417" s="31" t="s">
        <v>1424</v>
      </c>
      <c r="E417" s="38">
        <f>'SCHEDULE 7 -EXP BY FUND SOURCE'!N17</f>
        <v>8050704.4299999997</v>
      </c>
      <c r="F417" s="196">
        <v>6709132.1799999997</v>
      </c>
    </row>
    <row r="418" spans="1:6" ht="13.8">
      <c r="A418" s="672"/>
      <c r="B418" s="31" t="s">
        <v>61</v>
      </c>
      <c r="E418" s="38">
        <f>'SCHEDULE 7 -EXP BY FUND SOURCE'!N18</f>
        <v>133771.89000000001</v>
      </c>
      <c r="F418" s="196">
        <v>69989.08</v>
      </c>
    </row>
    <row r="419" spans="1:6" ht="13.8">
      <c r="A419" s="672"/>
      <c r="B419" s="31" t="s">
        <v>62</v>
      </c>
      <c r="E419" s="38">
        <f>'SCHEDULE 7 -EXP BY FUND SOURCE'!N19</f>
        <v>10929.6</v>
      </c>
      <c r="F419" s="196">
        <v>119800.68</v>
      </c>
    </row>
    <row r="420" spans="1:6" ht="13.8">
      <c r="A420" s="672"/>
      <c r="B420" s="31" t="s">
        <v>152</v>
      </c>
      <c r="E420" s="38">
        <f>'SCHEDULE 7 -EXP BY FUND SOURCE'!N20</f>
        <v>2268.2399999999998</v>
      </c>
      <c r="F420" s="196">
        <v>27137.72</v>
      </c>
    </row>
    <row r="421" spans="1:6" ht="13.8">
      <c r="A421" s="672"/>
      <c r="B421" s="31" t="s">
        <v>36</v>
      </c>
      <c r="E421" s="38"/>
      <c r="F421" s="196"/>
    </row>
    <row r="422" spans="1:6" ht="13.8">
      <c r="A422" s="672"/>
      <c r="B422" s="31" t="s">
        <v>37</v>
      </c>
      <c r="E422" s="38"/>
      <c r="F422" s="196"/>
    </row>
    <row r="423" spans="1:6" ht="13.8">
      <c r="A423" s="672"/>
      <c r="B423" s="31" t="s">
        <v>64</v>
      </c>
      <c r="E423" s="38"/>
      <c r="F423" s="196"/>
    </row>
    <row r="424" spans="1:6" s="5" customFormat="1" ht="14.4" thickBot="1">
      <c r="A424" s="95"/>
      <c r="B424" s="677" t="s">
        <v>63</v>
      </c>
      <c r="C424" s="34"/>
      <c r="D424" s="34"/>
      <c r="E424" s="744">
        <f>SUM(E417:E423)</f>
        <v>8197674.1599999992</v>
      </c>
      <c r="F424" s="744">
        <f>SUM(F417:F423)</f>
        <v>6926059.6599999992</v>
      </c>
    </row>
    <row r="425" spans="1:6" s="5" customFormat="1" ht="13.8">
      <c r="A425" s="95"/>
      <c r="B425" s="154"/>
      <c r="C425" s="96"/>
      <c r="D425" s="96"/>
      <c r="E425" s="96"/>
      <c r="F425" s="168"/>
    </row>
    <row r="426" spans="1:6" s="5" customFormat="1" ht="13.8">
      <c r="A426" s="95"/>
      <c r="B426" s="406"/>
      <c r="C426" s="94"/>
      <c r="D426" s="94"/>
      <c r="E426" s="94"/>
      <c r="F426" s="168"/>
    </row>
    <row r="427" spans="1:6" ht="14.1" customHeight="1">
      <c r="A427" s="95">
        <f>A416+1</f>
        <v>38</v>
      </c>
      <c r="B427" s="154" t="s">
        <v>690</v>
      </c>
      <c r="C427" s="96" t="s">
        <v>1572</v>
      </c>
      <c r="F427" s="169"/>
    </row>
    <row r="428" spans="1:6" ht="14.1" customHeight="1">
      <c r="A428" s="672"/>
      <c r="B428" s="31" t="s">
        <v>93</v>
      </c>
      <c r="E428" s="748">
        <f>'SCHEDULE 7 -EXP BY FUND SOURCE'!N27</f>
        <v>140585.01</v>
      </c>
      <c r="F428" s="196">
        <v>312215.26</v>
      </c>
    </row>
    <row r="429" spans="1:6" ht="14.1" customHeight="1">
      <c r="A429" s="672"/>
      <c r="B429" s="31" t="s">
        <v>65</v>
      </c>
      <c r="E429" s="748">
        <f>'SCHEDULE 7 -EXP BY FUND SOURCE'!N28</f>
        <v>115020.96</v>
      </c>
      <c r="F429" s="196">
        <v>164694.44</v>
      </c>
    </row>
    <row r="430" spans="1:6" ht="14.1" customHeight="1">
      <c r="A430" s="672"/>
      <c r="B430" s="31" t="s">
        <v>66</v>
      </c>
      <c r="E430" s="748">
        <f>'SCHEDULE 7 -EXP BY FUND SOURCE'!N29</f>
        <v>358389.27</v>
      </c>
      <c r="F430" s="196">
        <v>20435.71</v>
      </c>
    </row>
    <row r="431" spans="1:6" ht="14.1" customHeight="1">
      <c r="A431" s="672"/>
      <c r="B431" s="31" t="s">
        <v>670</v>
      </c>
      <c r="E431" s="748">
        <f>'SCHEDULE 7 -EXP BY FUND SOURCE'!N30</f>
        <v>0</v>
      </c>
      <c r="F431" s="196">
        <v>378947.5</v>
      </c>
    </row>
    <row r="432" spans="1:6" ht="14.1" customHeight="1">
      <c r="A432" s="672"/>
      <c r="B432" s="31" t="s">
        <v>67</v>
      </c>
      <c r="E432" s="748">
        <f>'SCHEDULE 7 -EXP BY FUND SOURCE'!N31</f>
        <v>558081.02</v>
      </c>
      <c r="F432" s="196">
        <v>348201.79</v>
      </c>
    </row>
    <row r="433" spans="1:6" ht="14.1" customHeight="1">
      <c r="A433" s="672"/>
      <c r="B433" s="31" t="s">
        <v>68</v>
      </c>
      <c r="E433" s="748">
        <f>'SCHEDULE 7 -EXP BY FUND SOURCE'!N32</f>
        <v>34790.9</v>
      </c>
      <c r="F433" s="196">
        <v>304806.68</v>
      </c>
    </row>
    <row r="434" spans="1:6" ht="14.1" customHeight="1">
      <c r="A434" s="672"/>
      <c r="B434" s="31" t="s">
        <v>157</v>
      </c>
      <c r="E434" s="748">
        <f>'SCHEDULE 7 -EXP BY FUND SOURCE'!N33</f>
        <v>962676.95</v>
      </c>
      <c r="F434" s="196">
        <v>396397.58</v>
      </c>
    </row>
    <row r="435" spans="1:6" ht="14.1" customHeight="1">
      <c r="A435" s="672"/>
      <c r="B435" s="31" t="s">
        <v>69</v>
      </c>
      <c r="E435" s="748">
        <f>'SCHEDULE 7 -EXP BY FUND SOURCE'!N34</f>
        <v>146446.99</v>
      </c>
      <c r="F435" s="196">
        <v>71531.58</v>
      </c>
    </row>
    <row r="436" spans="1:6" ht="14.1" customHeight="1">
      <c r="A436" s="672"/>
      <c r="B436" s="31" t="s">
        <v>70</v>
      </c>
      <c r="E436" s="748">
        <f>'SCHEDULE 7 -EXP BY FUND SOURCE'!N35</f>
        <v>210963.9</v>
      </c>
      <c r="F436" s="196">
        <v>416128.35</v>
      </c>
    </row>
    <row r="437" spans="1:6" ht="14.1" customHeight="1">
      <c r="A437" s="672"/>
      <c r="B437" s="31" t="s">
        <v>131</v>
      </c>
      <c r="E437" s="748">
        <f>'SCHEDULE 7 -EXP BY FUND SOURCE'!N36</f>
        <v>4639.8899999999994</v>
      </c>
      <c r="F437" s="196">
        <v>9296.17</v>
      </c>
    </row>
    <row r="438" spans="1:6" ht="13.8">
      <c r="A438" s="672"/>
      <c r="B438" s="31" t="s">
        <v>71</v>
      </c>
      <c r="C438" s="120"/>
      <c r="D438" s="120"/>
      <c r="E438" s="748">
        <f>'SCHEDULE 7 -EXP BY FUND SOURCE'!N37</f>
        <v>122000</v>
      </c>
      <c r="F438" s="196">
        <v>0</v>
      </c>
    </row>
    <row r="439" spans="1:6" ht="13.8">
      <c r="A439" s="672"/>
      <c r="B439" s="31" t="s">
        <v>113</v>
      </c>
      <c r="E439" s="38">
        <f>'SCHEDULE 7 -EXP BY FUND SOURCE'!N38</f>
        <v>0</v>
      </c>
      <c r="F439" s="196">
        <v>0</v>
      </c>
    </row>
    <row r="440" spans="1:6" s="5" customFormat="1" ht="14.4" thickBot="1">
      <c r="A440" s="95"/>
      <c r="B440" s="413" t="s">
        <v>684</v>
      </c>
      <c r="C440" s="121"/>
      <c r="D440" s="121"/>
      <c r="E440" s="744">
        <f>SUM(E428:E439)</f>
        <v>2653594.8899999997</v>
      </c>
      <c r="F440" s="744">
        <f>SUM(F428:F439)</f>
        <v>2422655.06</v>
      </c>
    </row>
    <row r="441" spans="1:6" ht="13.8">
      <c r="A441" s="672"/>
      <c r="B441" s="407"/>
      <c r="E441" s="38"/>
      <c r="F441" s="196"/>
    </row>
    <row r="442" spans="1:6" ht="14.1" customHeight="1">
      <c r="A442" s="95">
        <f>A427+1</f>
        <v>39</v>
      </c>
      <c r="B442" s="154" t="s">
        <v>694</v>
      </c>
      <c r="C442" s="96" t="s">
        <v>1572</v>
      </c>
      <c r="E442" s="38"/>
      <c r="F442" s="196"/>
    </row>
    <row r="443" spans="1:6" ht="14.1" customHeight="1">
      <c r="A443" s="672"/>
      <c r="B443" s="1129" t="s">
        <v>72</v>
      </c>
      <c r="C443" s="1130"/>
      <c r="D443" s="1130"/>
      <c r="E443" s="1131">
        <f>'SCHEDULE 3-PPE'!E38+'SCHEDULE 3-PPE'!F178</f>
        <v>10786892.629999999</v>
      </c>
      <c r="F443" s="196">
        <v>559017.92000000004</v>
      </c>
    </row>
    <row r="444" spans="1:6" ht="14.1" customHeight="1">
      <c r="A444" s="672"/>
      <c r="B444" s="31" t="s">
        <v>73</v>
      </c>
      <c r="E444" s="38"/>
      <c r="F444" s="196">
        <v>1961819.63</v>
      </c>
    </row>
    <row r="445" spans="1:6" s="5" customFormat="1" ht="14.1" customHeight="1" thickBot="1">
      <c r="A445" s="95"/>
      <c r="B445" s="677" t="s">
        <v>63</v>
      </c>
      <c r="C445" s="34"/>
      <c r="D445" s="34"/>
      <c r="E445" s="744">
        <f>SUM(E443:E444)</f>
        <v>10786892.629999999</v>
      </c>
      <c r="F445" s="744">
        <f>SUM(F443:F444)</f>
        <v>2520837.5499999998</v>
      </c>
    </row>
    <row r="446" spans="1:6" s="5" customFormat="1" ht="13.8">
      <c r="A446" s="95"/>
      <c r="B446" s="406"/>
      <c r="C446" s="94"/>
      <c r="D446" s="94"/>
      <c r="E446" s="738"/>
      <c r="F446" s="746"/>
    </row>
    <row r="447" spans="1:6" ht="13.8">
      <c r="A447" s="95">
        <f>A442+1</f>
        <v>40</v>
      </c>
      <c r="B447" s="154" t="s">
        <v>752</v>
      </c>
      <c r="C447" s="118"/>
      <c r="D447" s="118"/>
      <c r="E447" s="38"/>
      <c r="F447" s="196"/>
    </row>
    <row r="448" spans="1:6" ht="13.8">
      <c r="A448" s="672"/>
      <c r="B448" s="31" t="s">
        <v>85</v>
      </c>
      <c r="E448" s="38"/>
      <c r="F448" s="196"/>
    </row>
    <row r="449" spans="1:6" ht="13.8">
      <c r="A449" s="672"/>
      <c r="B449" s="31" t="s">
        <v>86</v>
      </c>
      <c r="E449" s="38"/>
      <c r="F449" s="196"/>
    </row>
    <row r="450" spans="1:6" s="5" customFormat="1" ht="14.4" thickBot="1">
      <c r="A450" s="95"/>
      <c r="B450" s="677" t="s">
        <v>63</v>
      </c>
      <c r="C450" s="34"/>
      <c r="D450" s="34"/>
      <c r="E450" s="744">
        <v>0</v>
      </c>
      <c r="F450" s="744">
        <f>SUM(F448:F449)</f>
        <v>0</v>
      </c>
    </row>
    <row r="451" spans="1:6" s="5" customFormat="1" ht="13.8">
      <c r="A451" s="95"/>
      <c r="B451" s="154"/>
      <c r="C451" s="96"/>
      <c r="D451" s="96"/>
      <c r="E451" s="38"/>
      <c r="F451" s="746"/>
    </row>
    <row r="452" spans="1:6" s="5" customFormat="1" ht="13.8">
      <c r="A452" s="95"/>
      <c r="B452" s="406"/>
      <c r="C452" s="94"/>
      <c r="D452" s="94"/>
      <c r="E452" s="738"/>
      <c r="F452" s="746"/>
    </row>
    <row r="453" spans="1:6" s="5" customFormat="1" ht="13.8">
      <c r="A453" s="95">
        <f>A447+1</f>
        <v>41</v>
      </c>
      <c r="B453" s="154" t="s">
        <v>692</v>
      </c>
      <c r="C453" s="96"/>
      <c r="D453" s="96"/>
      <c r="E453" s="38"/>
      <c r="F453" s="746"/>
    </row>
    <row r="454" spans="1:6" s="5" customFormat="1" ht="13.8">
      <c r="A454" s="95"/>
      <c r="B454" s="427" t="s">
        <v>119</v>
      </c>
      <c r="C454" s="96"/>
      <c r="D454" s="96"/>
      <c r="E454" s="38"/>
      <c r="F454" s="746"/>
    </row>
    <row r="455" spans="1:6" s="5" customFormat="1" ht="13.8">
      <c r="A455" s="95"/>
      <c r="B455" s="427" t="s">
        <v>129</v>
      </c>
      <c r="C455" s="96"/>
      <c r="D455" s="96"/>
      <c r="E455" s="38"/>
      <c r="F455" s="746"/>
    </row>
    <row r="456" spans="1:6" s="5" customFormat="1" ht="13.8">
      <c r="A456" s="95"/>
      <c r="B456" s="31" t="s">
        <v>116</v>
      </c>
      <c r="C456" s="96"/>
      <c r="D456" s="96"/>
      <c r="E456" s="38"/>
      <c r="F456" s="746"/>
    </row>
    <row r="457" spans="1:6" s="5" customFormat="1" ht="13.8">
      <c r="A457" s="95"/>
      <c r="B457" s="31" t="s">
        <v>160</v>
      </c>
      <c r="C457" s="96"/>
      <c r="D457" s="96"/>
      <c r="E457" s="38"/>
      <c r="F457" s="746"/>
    </row>
    <row r="458" spans="1:6" s="5" customFormat="1" ht="14.4" thickBot="1">
      <c r="A458" s="95"/>
      <c r="B458" s="677" t="s">
        <v>63</v>
      </c>
      <c r="C458" s="34"/>
      <c r="D458" s="34"/>
      <c r="E458" s="744">
        <f>SUM(E454:E457)</f>
        <v>0</v>
      </c>
      <c r="F458" s="744">
        <f>SUM(F454:F457)</f>
        <v>0</v>
      </c>
    </row>
    <row r="459" spans="1:6" s="5" customFormat="1" ht="13.8">
      <c r="A459" s="95"/>
      <c r="B459" s="154"/>
      <c r="C459" s="96"/>
      <c r="D459" s="96"/>
      <c r="E459" s="38"/>
      <c r="F459" s="746"/>
    </row>
    <row r="460" spans="1:6" s="5" customFormat="1" ht="12" customHeight="1">
      <c r="A460" s="95"/>
      <c r="B460" s="154"/>
      <c r="C460" s="96"/>
      <c r="D460" s="96"/>
      <c r="E460" s="38"/>
      <c r="F460" s="746"/>
    </row>
    <row r="461" spans="1:6" s="5" customFormat="1" ht="13.8">
      <c r="A461" s="95"/>
      <c r="B461" s="406"/>
      <c r="C461" s="94"/>
      <c r="D461" s="94"/>
      <c r="E461" s="738"/>
      <c r="F461" s="746"/>
    </row>
    <row r="462" spans="1:6" ht="13.8">
      <c r="A462" s="95">
        <f>A453+1</f>
        <v>42</v>
      </c>
      <c r="B462" s="154" t="s">
        <v>693</v>
      </c>
      <c r="E462" s="38"/>
      <c r="F462" s="196"/>
    </row>
    <row r="463" spans="1:6" ht="13.8">
      <c r="A463" s="672"/>
      <c r="B463" s="31" t="s">
        <v>115</v>
      </c>
      <c r="E463" s="38">
        <f>'SCHEDULE 7 -EXP BY FUND SOURCE'!N55</f>
        <v>0</v>
      </c>
      <c r="F463" s="196">
        <v>32727.78</v>
      </c>
    </row>
    <row r="464" spans="1:6" ht="13.8">
      <c r="A464" s="672"/>
      <c r="B464" s="31" t="s">
        <v>1361</v>
      </c>
      <c r="E464" s="38">
        <f>E296</f>
        <v>21351.4</v>
      </c>
      <c r="F464" s="196"/>
    </row>
    <row r="465" spans="1:6" ht="13.8">
      <c r="A465" s="672"/>
      <c r="B465" s="31" t="s">
        <v>103</v>
      </c>
      <c r="E465" s="38"/>
      <c r="F465" s="196"/>
    </row>
    <row r="466" spans="1:6" s="5" customFormat="1" ht="14.4" thickBot="1">
      <c r="A466" s="95"/>
      <c r="B466" s="677" t="s">
        <v>63</v>
      </c>
      <c r="C466" s="34"/>
      <c r="D466" s="34"/>
      <c r="E466" s="744">
        <f>SUM(E463:E465)</f>
        <v>21351.4</v>
      </c>
      <c r="F466" s="744">
        <f>SUM(F463:F465)</f>
        <v>32727.78</v>
      </c>
    </row>
    <row r="467" spans="1:6" s="5" customFormat="1" ht="13.8">
      <c r="A467" s="95"/>
      <c r="B467" s="154"/>
      <c r="C467" s="96"/>
      <c r="D467" s="96"/>
      <c r="E467" s="38"/>
      <c r="F467" s="746"/>
    </row>
    <row r="468" spans="1:6" ht="13.8">
      <c r="A468" s="95">
        <f>A462+1</f>
        <v>43</v>
      </c>
      <c r="B468" s="154" t="s">
        <v>689</v>
      </c>
      <c r="C468" s="96" t="s">
        <v>1572</v>
      </c>
      <c r="E468" s="38"/>
      <c r="F468" s="196"/>
    </row>
    <row r="469" spans="1:6" ht="13.8">
      <c r="A469" s="672"/>
      <c r="B469" s="31" t="s">
        <v>38</v>
      </c>
      <c r="E469" s="38">
        <f>'SCHEDULE 7 -EXP BY FUND SOURCE'!N59</f>
        <v>0</v>
      </c>
      <c r="F469" s="196">
        <f t="shared" ref="F469:F479" si="0">F301</f>
        <v>651</v>
      </c>
    </row>
    <row r="470" spans="1:6" ht="13.8">
      <c r="A470" s="672"/>
      <c r="B470" s="31" t="s">
        <v>39</v>
      </c>
      <c r="E470" s="38"/>
      <c r="F470" s="196">
        <f t="shared" si="0"/>
        <v>0</v>
      </c>
    </row>
    <row r="471" spans="1:6" ht="13.8">
      <c r="A471" s="672"/>
      <c r="B471" s="31" t="s">
        <v>1479</v>
      </c>
      <c r="E471" s="38"/>
      <c r="F471" s="196">
        <f t="shared" si="0"/>
        <v>0</v>
      </c>
    </row>
    <row r="472" spans="1:6" ht="13.8">
      <c r="A472" s="672"/>
      <c r="B472" s="31" t="s">
        <v>40</v>
      </c>
      <c r="E472" s="38">
        <f>'SCHEDULE 7 -EXP BY FUND SOURCE'!N61</f>
        <v>0</v>
      </c>
      <c r="F472" s="196">
        <f t="shared" si="0"/>
        <v>4000</v>
      </c>
    </row>
    <row r="473" spans="1:6" ht="13.8">
      <c r="A473" s="672"/>
      <c r="B473" s="31" t="s">
        <v>74</v>
      </c>
      <c r="E473" s="38">
        <f>E305</f>
        <v>24518.75</v>
      </c>
      <c r="F473" s="196">
        <f t="shared" si="0"/>
        <v>0</v>
      </c>
    </row>
    <row r="474" spans="1:6" ht="13.8">
      <c r="A474" s="672"/>
      <c r="B474" s="31" t="s">
        <v>41</v>
      </c>
      <c r="E474" s="38">
        <f>'SCHEDULE 7 -EXP BY FUND SOURCE'!N63</f>
        <v>1794570.1</v>
      </c>
      <c r="F474" s="196">
        <f t="shared" si="0"/>
        <v>461511.62</v>
      </c>
    </row>
    <row r="475" spans="1:6" ht="13.8">
      <c r="A475" s="672"/>
      <c r="B475" s="31" t="s">
        <v>130</v>
      </c>
      <c r="E475" s="38">
        <f>'SCHEDULE 7 -EXP BY FUND SOURCE'!N64</f>
        <v>441247.44</v>
      </c>
      <c r="F475" s="196">
        <f t="shared" si="0"/>
        <v>198991.04</v>
      </c>
    </row>
    <row r="476" spans="1:6" ht="13.8">
      <c r="A476" s="672"/>
      <c r="B476" s="31" t="s">
        <v>76</v>
      </c>
      <c r="E476" s="38">
        <f>'SCHEDULE 7 -EXP BY FUND SOURCE'!N65</f>
        <v>785328.55</v>
      </c>
      <c r="F476" s="196">
        <f t="shared" si="0"/>
        <v>239647.61</v>
      </c>
    </row>
    <row r="477" spans="1:6" ht="13.8">
      <c r="A477" s="672"/>
      <c r="B477" s="31" t="s">
        <v>75</v>
      </c>
      <c r="E477" s="38">
        <f>E309</f>
        <v>42160</v>
      </c>
      <c r="F477" s="196">
        <f t="shared" si="0"/>
        <v>0</v>
      </c>
    </row>
    <row r="478" spans="1:6" ht="13.8">
      <c r="A478" s="672"/>
      <c r="B478" s="31" t="s">
        <v>42</v>
      </c>
      <c r="E478" s="38">
        <f>'SCHEDULE 7 -EXP BY FUND SOURCE'!N67</f>
        <v>0</v>
      </c>
      <c r="F478" s="196">
        <f t="shared" si="0"/>
        <v>5985.35</v>
      </c>
    </row>
    <row r="479" spans="1:6" ht="13.8">
      <c r="A479" s="672"/>
      <c r="B479" s="31" t="s">
        <v>104</v>
      </c>
      <c r="E479" s="38">
        <f>'SCHEDULE 7 -EXP BY FUND SOURCE'!N68</f>
        <v>0</v>
      </c>
      <c r="F479" s="196">
        <f t="shared" si="0"/>
        <v>58086</v>
      </c>
    </row>
    <row r="480" spans="1:6" ht="13.8">
      <c r="A480" s="672"/>
      <c r="B480" s="31" t="s">
        <v>117</v>
      </c>
      <c r="E480" s="38"/>
      <c r="F480" s="196">
        <v>0</v>
      </c>
    </row>
    <row r="481" spans="1:6" ht="13.8">
      <c r="A481" s="672"/>
      <c r="B481" s="31" t="s">
        <v>118</v>
      </c>
      <c r="E481" s="38"/>
      <c r="F481" s="196">
        <v>0</v>
      </c>
    </row>
    <row r="482" spans="1:6" ht="13.8">
      <c r="A482" s="672"/>
      <c r="B482" s="31" t="s">
        <v>153</v>
      </c>
      <c r="E482" s="38"/>
      <c r="F482" s="196">
        <v>0</v>
      </c>
    </row>
    <row r="483" spans="1:6" ht="13.8">
      <c r="A483" s="672"/>
      <c r="B483" s="31" t="s">
        <v>102</v>
      </c>
      <c r="C483" s="123"/>
      <c r="D483" s="123"/>
      <c r="E483" s="748"/>
      <c r="F483" s="196">
        <v>0</v>
      </c>
    </row>
    <row r="484" spans="1:6" ht="13.8">
      <c r="A484" s="672"/>
      <c r="B484" s="31" t="s">
        <v>158</v>
      </c>
      <c r="C484" s="123"/>
      <c r="D484" s="123"/>
      <c r="E484" s="748"/>
      <c r="F484" s="196">
        <v>0</v>
      </c>
    </row>
    <row r="485" spans="1:6" s="5" customFormat="1" ht="14.4" thickBot="1">
      <c r="A485" s="95"/>
      <c r="B485" s="413" t="s">
        <v>63</v>
      </c>
      <c r="C485" s="41"/>
      <c r="D485" s="41"/>
      <c r="E485" s="113">
        <f>SUM(E469:E484)</f>
        <v>3087824.84</v>
      </c>
      <c r="F485" s="113">
        <f>SUM(F469:F484)</f>
        <v>968872.62</v>
      </c>
    </row>
    <row r="486" spans="1:6" ht="13.8">
      <c r="A486" s="672"/>
      <c r="B486" s="407"/>
      <c r="E486" s="38"/>
      <c r="F486" s="196"/>
    </row>
    <row r="487" spans="1:6" ht="18" customHeight="1">
      <c r="A487" s="95">
        <f>A468+1</f>
        <v>44</v>
      </c>
      <c r="B487" s="154" t="s">
        <v>735</v>
      </c>
      <c r="E487" s="38"/>
      <c r="F487" s="196"/>
    </row>
    <row r="488" spans="1:6" ht="18" customHeight="1">
      <c r="A488" s="672"/>
      <c r="B488" s="31" t="s">
        <v>652</v>
      </c>
      <c r="E488" s="38"/>
      <c r="F488" s="196">
        <v>0</v>
      </c>
    </row>
    <row r="489" spans="1:6" ht="18" customHeight="1">
      <c r="A489" s="672"/>
      <c r="B489" s="31" t="s">
        <v>651</v>
      </c>
      <c r="E489" s="38"/>
      <c r="F489" s="196"/>
    </row>
    <row r="490" spans="1:6" ht="18" customHeight="1" thickBot="1">
      <c r="A490" s="672"/>
      <c r="B490" s="413" t="s">
        <v>26</v>
      </c>
      <c r="C490" s="41"/>
      <c r="D490" s="41"/>
      <c r="E490" s="113">
        <f>SUM(E488:E489)</f>
        <v>0</v>
      </c>
      <c r="F490" s="113">
        <f>SUM(F488:F489)</f>
        <v>0</v>
      </c>
    </row>
    <row r="491" spans="1:6" ht="18" customHeight="1">
      <c r="A491" s="95">
        <f>A487+1</f>
        <v>45</v>
      </c>
      <c r="B491" s="154" t="s">
        <v>55</v>
      </c>
      <c r="E491" s="38"/>
      <c r="F491" s="196"/>
    </row>
    <row r="492" spans="1:6" ht="18" customHeight="1">
      <c r="A492" s="672"/>
      <c r="B492" s="31" t="s">
        <v>87</v>
      </c>
      <c r="E492" s="38"/>
      <c r="F492" s="196"/>
    </row>
    <row r="493" spans="1:6" ht="18" customHeight="1">
      <c r="A493" s="672"/>
      <c r="B493" s="31" t="s">
        <v>88</v>
      </c>
      <c r="E493" s="38"/>
      <c r="F493" s="196"/>
    </row>
    <row r="494" spans="1:6" s="5" customFormat="1" ht="18" customHeight="1">
      <c r="A494" s="95"/>
      <c r="B494" s="676" t="s">
        <v>161</v>
      </c>
      <c r="C494" s="36"/>
      <c r="D494" s="36"/>
      <c r="E494" s="743">
        <f>SUM(E492:E493)</f>
        <v>0</v>
      </c>
      <c r="F494" s="743">
        <f>SUM(F492:F493)</f>
        <v>0</v>
      </c>
    </row>
    <row r="495" spans="1:6" s="5" customFormat="1" ht="18" customHeight="1">
      <c r="A495" s="95"/>
      <c r="B495" s="406"/>
      <c r="C495" s="94"/>
      <c r="D495" s="94"/>
      <c r="E495" s="738"/>
      <c r="F495" s="746"/>
    </row>
    <row r="496" spans="1:6" s="5" customFormat="1" ht="18" customHeight="1">
      <c r="A496" s="95">
        <f>A491+1</f>
        <v>46</v>
      </c>
      <c r="B496" s="154" t="s">
        <v>110</v>
      </c>
      <c r="C496" s="96"/>
      <c r="D496" s="96"/>
      <c r="E496" s="38"/>
      <c r="F496" s="746"/>
    </row>
    <row r="497" spans="1:6" s="5" customFormat="1" ht="18" customHeight="1">
      <c r="A497" s="95"/>
      <c r="B497" s="31" t="s">
        <v>142</v>
      </c>
      <c r="C497" s="96"/>
      <c r="D497" s="96"/>
      <c r="E497" s="38"/>
      <c r="F497" s="746"/>
    </row>
    <row r="498" spans="1:6" s="5" customFormat="1" ht="18" customHeight="1">
      <c r="A498" s="95"/>
      <c r="B498" s="31" t="s">
        <v>149</v>
      </c>
      <c r="C498" s="96"/>
      <c r="D498" s="96"/>
      <c r="E498" s="38"/>
      <c r="F498" s="746"/>
    </row>
    <row r="499" spans="1:6" s="5" customFormat="1" ht="18" customHeight="1">
      <c r="A499" s="95"/>
      <c r="B499" s="31" t="s">
        <v>143</v>
      </c>
      <c r="C499" s="96"/>
      <c r="D499" s="96"/>
      <c r="E499" s="38"/>
      <c r="F499" s="746"/>
    </row>
    <row r="500" spans="1:6" s="5" customFormat="1" ht="18" customHeight="1" thickBot="1">
      <c r="A500" s="95"/>
      <c r="B500" s="677" t="s">
        <v>26</v>
      </c>
      <c r="C500" s="34"/>
      <c r="D500" s="34"/>
      <c r="E500" s="744">
        <f>SUM(E497:E499)</f>
        <v>0</v>
      </c>
      <c r="F500" s="744">
        <f>SUM(F497:F499)</f>
        <v>0</v>
      </c>
    </row>
    <row r="501" spans="1:6" s="5" customFormat="1" ht="18" customHeight="1">
      <c r="A501" s="95"/>
      <c r="B501" s="406"/>
      <c r="C501" s="94"/>
      <c r="D501" s="94"/>
      <c r="E501" s="738"/>
      <c r="F501" s="746"/>
    </row>
    <row r="502" spans="1:6" s="5" customFormat="1" ht="18" customHeight="1">
      <c r="A502" s="95">
        <f>A496+1</f>
        <v>47</v>
      </c>
      <c r="B502" s="154" t="s">
        <v>732</v>
      </c>
      <c r="C502" s="94"/>
      <c r="D502" s="94"/>
      <c r="E502" s="738"/>
      <c r="F502" s="746"/>
    </row>
    <row r="503" spans="1:6" ht="18" customHeight="1">
      <c r="A503" s="672"/>
      <c r="B503" s="31" t="s">
        <v>599</v>
      </c>
      <c r="E503" s="38"/>
      <c r="F503" s="196"/>
    </row>
    <row r="504" spans="1:6" s="5" customFormat="1" ht="18" customHeight="1">
      <c r="A504" s="95"/>
      <c r="B504" s="31" t="s">
        <v>154</v>
      </c>
      <c r="C504" s="96"/>
      <c r="D504" s="96"/>
      <c r="E504" s="38"/>
      <c r="F504" s="746"/>
    </row>
    <row r="505" spans="1:6" s="5" customFormat="1" ht="18" customHeight="1" thickBot="1">
      <c r="A505" s="95"/>
      <c r="B505" s="680" t="s">
        <v>26</v>
      </c>
      <c r="C505" s="41"/>
      <c r="D505" s="41"/>
      <c r="E505" s="744">
        <f>SUM(E503:E504)</f>
        <v>0</v>
      </c>
      <c r="F505" s="744">
        <f>SUM(F503:F504)</f>
        <v>0</v>
      </c>
    </row>
    <row r="506" spans="1:6" ht="13.8">
      <c r="B506" s="407"/>
      <c r="E506" s="734"/>
      <c r="F506" s="739"/>
    </row>
    <row r="507" spans="1:6" ht="13.8">
      <c r="A507" s="106">
        <f>A502+1</f>
        <v>48</v>
      </c>
      <c r="B507" s="154" t="s">
        <v>1115</v>
      </c>
      <c r="E507" s="734"/>
      <c r="F507" s="739"/>
    </row>
    <row r="508" spans="1:6" ht="13.8">
      <c r="B508" s="31" t="s">
        <v>644</v>
      </c>
      <c r="E508" s="734"/>
      <c r="F508" s="739"/>
    </row>
    <row r="509" spans="1:6" ht="13.8">
      <c r="B509" s="31" t="s">
        <v>1118</v>
      </c>
      <c r="E509" s="734">
        <f>PAYABLE!E5</f>
        <v>1250</v>
      </c>
      <c r="F509" s="739">
        <v>64729.4</v>
      </c>
    </row>
    <row r="510" spans="1:6" ht="13.8">
      <c r="B510" s="31" t="s">
        <v>990</v>
      </c>
      <c r="E510" s="734">
        <f>PAYABLE!E6</f>
        <v>10038.77999999997</v>
      </c>
      <c r="F510" s="739"/>
    </row>
    <row r="511" spans="1:6" ht="13.8">
      <c r="B511" s="407" t="s">
        <v>33</v>
      </c>
      <c r="E511" s="734"/>
      <c r="F511" s="739">
        <v>81852.05</v>
      </c>
    </row>
    <row r="512" spans="1:6" ht="14.4" thickBot="1">
      <c r="B512" s="413" t="s">
        <v>26</v>
      </c>
      <c r="C512" s="41"/>
      <c r="D512" s="41"/>
      <c r="E512" s="744">
        <f>SUM(E508:E511)</f>
        <v>11288.77999999997</v>
      </c>
      <c r="F512" s="744">
        <f>SUM(F508:F511)</f>
        <v>146581.45000000001</v>
      </c>
    </row>
    <row r="513" spans="1:6" ht="13.8">
      <c r="B513" s="154"/>
      <c r="E513" s="734"/>
      <c r="F513" s="739"/>
    </row>
    <row r="514" spans="1:6" ht="13.8">
      <c r="A514" s="106">
        <f>A507+1</f>
        <v>49</v>
      </c>
      <c r="B514" s="154" t="s">
        <v>1381</v>
      </c>
      <c r="E514" s="734"/>
      <c r="F514" s="739"/>
    </row>
    <row r="515" spans="1:6" ht="13.8">
      <c r="B515" s="31" t="s">
        <v>1350</v>
      </c>
      <c r="E515" s="734"/>
      <c r="F515" s="739"/>
    </row>
    <row r="516" spans="1:6" ht="13.8">
      <c r="B516" s="31" t="s">
        <v>1354</v>
      </c>
      <c r="E516" s="734"/>
      <c r="F516" s="739"/>
    </row>
    <row r="517" spans="1:6" ht="13.8">
      <c r="B517" s="31" t="s">
        <v>1352</v>
      </c>
      <c r="E517" s="734"/>
      <c r="F517" s="739"/>
    </row>
    <row r="518" spans="1:6" ht="14.4" thickBot="1">
      <c r="B518" s="413" t="s">
        <v>26</v>
      </c>
      <c r="C518" s="41"/>
      <c r="D518" s="41"/>
      <c r="E518" s="744">
        <f>SUM(E515:E517)</f>
        <v>0</v>
      </c>
      <c r="F518" s="744">
        <f>SUM(F515:F517)</f>
        <v>0</v>
      </c>
    </row>
    <row r="519" spans="1:6" ht="13.8">
      <c r="B519" s="550"/>
      <c r="C519" s="402"/>
      <c r="D519" s="402"/>
      <c r="E519" s="749"/>
      <c r="F519" s="750"/>
    </row>
    <row r="520" spans="1:6" ht="13.8">
      <c r="A520" s="106">
        <f>56</f>
        <v>56</v>
      </c>
      <c r="B520" s="154" t="s">
        <v>1250</v>
      </c>
      <c r="E520" s="734"/>
      <c r="F520" s="739"/>
    </row>
    <row r="521" spans="1:6" ht="13.8">
      <c r="A521" s="106"/>
      <c r="B521" s="407" t="s">
        <v>1251</v>
      </c>
      <c r="E521" s="734"/>
      <c r="F521" s="739"/>
    </row>
    <row r="522" spans="1:6" ht="14.4" thickBot="1">
      <c r="B522" s="413" t="s">
        <v>26</v>
      </c>
      <c r="C522" s="41"/>
      <c r="D522" s="41"/>
      <c r="E522" s="733">
        <f>SUM(E521)</f>
        <v>0</v>
      </c>
      <c r="F522" s="733">
        <f>SUM(F521)</f>
        <v>0</v>
      </c>
    </row>
    <row r="523" spans="1:6" ht="18.899999999999999" customHeight="1">
      <c r="E523" s="734"/>
      <c r="F523" s="751"/>
    </row>
    <row r="524" spans="1:6" ht="18.899999999999999" customHeight="1" thickBot="1">
      <c r="A524" s="382">
        <v>54</v>
      </c>
      <c r="B524" s="404" t="s">
        <v>1308</v>
      </c>
      <c r="C524" s="41"/>
      <c r="D524" s="41"/>
      <c r="E524" s="733"/>
      <c r="F524" s="851">
        <v>0</v>
      </c>
    </row>
    <row r="525" spans="1:6" ht="18.899999999999999" customHeight="1">
      <c r="E525" s="734"/>
      <c r="F525" s="751"/>
    </row>
    <row r="526" spans="1:6" ht="18.899999999999999" customHeight="1">
      <c r="A526" s="382">
        <v>55</v>
      </c>
      <c r="B526" s="4" t="s">
        <v>1008</v>
      </c>
      <c r="E526" s="734"/>
      <c r="F526" s="751"/>
    </row>
    <row r="527" spans="1:6" ht="18.899999999999999" customHeight="1">
      <c r="B527" s="4" t="s">
        <v>1498</v>
      </c>
      <c r="E527" s="993">
        <v>0</v>
      </c>
      <c r="F527" s="793">
        <v>-4196554.08</v>
      </c>
    </row>
    <row r="528" spans="1:6" ht="18.899999999999999" customHeight="1">
      <c r="B528" s="4" t="s">
        <v>1499</v>
      </c>
      <c r="E528" s="993"/>
      <c r="F528" s="793">
        <v>146008.37</v>
      </c>
    </row>
    <row r="529" spans="2:6" ht="18.899999999999999" customHeight="1" thickBot="1">
      <c r="B529" s="404" t="s">
        <v>26</v>
      </c>
      <c r="C529" s="41"/>
      <c r="D529" s="41"/>
      <c r="E529" s="733"/>
      <c r="F529" s="851">
        <f>SUM(F527:F528)</f>
        <v>-4050545.71</v>
      </c>
    </row>
  </sheetData>
  <pageMargins left="0.59055118110236227" right="0" top="0.74803149606299213" bottom="0.74803149606299213" header="0.31496062992125984" footer="0.31496062992125984"/>
  <pageSetup paperSize="9" firstPageNumber="13" fitToHeight="0" orientation="portrait" useFirstPageNumber="1" r:id="rId1"/>
  <headerFooter>
    <oddFooter>&amp;C&amp;P</oddFooter>
  </headerFooter>
  <rowBreaks count="7" manualBreakCount="7">
    <brk id="45" max="5" man="1"/>
    <brk id="84" max="5" man="1"/>
    <brk id="124" max="5" man="1"/>
    <brk id="164" max="5" man="1"/>
    <brk id="211" max="5" man="1"/>
    <brk id="309" max="5" man="1"/>
    <brk id="355" max="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48</vt:i4>
      </vt:variant>
      <vt:variant>
        <vt:lpstr>Named Ranges</vt:lpstr>
      </vt:variant>
      <vt:variant>
        <vt:i4>108</vt:i4>
      </vt:variant>
    </vt:vector>
  </HeadingPairs>
  <TitlesOfParts>
    <vt:vector size="156" baseType="lpstr">
      <vt:lpstr>TABLE OF CONTENT</vt:lpstr>
      <vt:lpstr>ACCOUNTING POLICY</vt:lpstr>
      <vt:lpstr>TABLE OF CONTENT 2</vt:lpstr>
      <vt:lpstr>FP</vt:lpstr>
      <vt:lpstr>FPM</vt:lpstr>
      <vt:lpstr>SCE</vt:lpstr>
      <vt:lpstr>CASHFLOW (INDIRECT)</vt:lpstr>
      <vt:lpstr>REPA</vt:lpstr>
      <vt:lpstr>NOTES 2</vt:lpstr>
      <vt:lpstr>NOTES 3</vt:lpstr>
      <vt:lpstr>PAYABLE-RECEIVABLE SCHEDULE 1</vt:lpstr>
      <vt:lpstr>SCHD 2- INVENTORY</vt:lpstr>
      <vt:lpstr>SCHEDULE 3-PPE</vt:lpstr>
      <vt:lpstr>SCHEDULE 4 -WIP</vt:lpstr>
      <vt:lpstr> SCHEDULE 5-GRANT SCHEDULE</vt:lpstr>
      <vt:lpstr> SCHEDULE 6-IGF</vt:lpstr>
      <vt:lpstr>SCHEDULE 7 -EXP BY FUND SOURCE</vt:lpstr>
      <vt:lpstr> SCHEDULE 8-INTEREST INCOME</vt:lpstr>
      <vt:lpstr>CASHFLOW DIRECT</vt:lpstr>
      <vt:lpstr>REPA CUMM</vt:lpstr>
      <vt:lpstr>FPM CUMM</vt:lpstr>
      <vt:lpstr>BUDGET INFO</vt:lpstr>
      <vt:lpstr>FPM-COFOG</vt:lpstr>
      <vt:lpstr>COMPO FP</vt:lpstr>
      <vt:lpstr>COMPO FPM</vt:lpstr>
      <vt:lpstr>COMPO FPM-COFOG</vt:lpstr>
      <vt:lpstr>COMPO CASHFLOW</vt:lpstr>
      <vt:lpstr>COMPO REPA</vt:lpstr>
      <vt:lpstr>COMPO SCE</vt:lpstr>
      <vt:lpstr>COMPO NOTES 1</vt:lpstr>
      <vt:lpstr>COMPO NOTES 2</vt:lpstr>
      <vt:lpstr>EXP BY COFOG</vt:lpstr>
      <vt:lpstr>GOG SCHEDULE</vt:lpstr>
      <vt:lpstr>APPRO. AGST EXPENDITURE</vt:lpstr>
      <vt:lpstr>INTANGIBLE ASSET</vt:lpstr>
      <vt:lpstr>PAYABLE</vt:lpstr>
      <vt:lpstr>COMMITMENT</vt:lpstr>
      <vt:lpstr>INVESTMENT PROPERTY</vt:lpstr>
      <vt:lpstr>BIOLOGICAL ASSETS</vt:lpstr>
      <vt:lpstr>INVESTMENT</vt:lpstr>
      <vt:lpstr>SERVICE CONCESSION</vt:lpstr>
      <vt:lpstr>NON-FIN. ASSETS HELD FOR SALE</vt:lpstr>
      <vt:lpstr>PREPAYMENT</vt:lpstr>
      <vt:lpstr>SCHD 18 TRUST MONIES</vt:lpstr>
      <vt:lpstr>DERIVATIVES</vt:lpstr>
      <vt:lpstr>POST EMP. BENEFITS</vt:lpstr>
      <vt:lpstr>POLICY</vt:lpstr>
      <vt:lpstr>2022 Judgement debt liabilities</vt:lpstr>
      <vt:lpstr>'TABLE OF CONTENT 2'!_Toc134006196</vt:lpstr>
      <vt:lpstr>'ACCOUNTING POLICY'!_Toc237553</vt:lpstr>
      <vt:lpstr>'ACCOUNTING POLICY'!_Toc237554</vt:lpstr>
      <vt:lpstr>'ACCOUNTING POLICY'!_Toc237555</vt:lpstr>
      <vt:lpstr>'ACCOUNTING POLICY'!_Toc237556</vt:lpstr>
      <vt:lpstr>'ACCOUNTING POLICY'!_Toc237557</vt:lpstr>
      <vt:lpstr>'ACCOUNTING POLICY'!_Toc237558</vt:lpstr>
      <vt:lpstr>'ACCOUNTING POLICY'!_Toc237559</vt:lpstr>
      <vt:lpstr>'ACCOUNTING POLICY'!_Toc237560</vt:lpstr>
      <vt:lpstr>'ACCOUNTING POLICY'!_Toc237561</vt:lpstr>
      <vt:lpstr>'ACCOUNTING POLICY'!_Toc237562</vt:lpstr>
      <vt:lpstr>'ACCOUNTING POLICY'!_Toc237563</vt:lpstr>
      <vt:lpstr>'ACCOUNTING POLICY'!_Toc237564</vt:lpstr>
      <vt:lpstr>'ACCOUNTING POLICY'!_Toc237565</vt:lpstr>
      <vt:lpstr>'ACCOUNTING POLICY'!_Toc237566</vt:lpstr>
      <vt:lpstr>'ACCOUNTING POLICY'!_Toc237567</vt:lpstr>
      <vt:lpstr>'ACCOUNTING POLICY'!_Toc237568</vt:lpstr>
      <vt:lpstr>'ACCOUNTING POLICY'!_Toc237569</vt:lpstr>
      <vt:lpstr>'ACCOUNTING POLICY'!_Toc237570</vt:lpstr>
      <vt:lpstr>'ACCOUNTING POLICY'!_Toc237571</vt:lpstr>
      <vt:lpstr>'ACCOUNTING POLICY'!_Toc237572</vt:lpstr>
      <vt:lpstr>'ACCOUNTING POLICY'!_Toc237573</vt:lpstr>
      <vt:lpstr>'ACCOUNTING POLICY'!_Toc237574</vt:lpstr>
      <vt:lpstr>'ACCOUNTING POLICY'!_Toc237575</vt:lpstr>
      <vt:lpstr>'ACCOUNTING POLICY'!_Toc237580</vt:lpstr>
      <vt:lpstr>'ACCOUNTING POLICY'!_Toc237581</vt:lpstr>
      <vt:lpstr>'ACCOUNTING POLICY'!_Toc237582</vt:lpstr>
      <vt:lpstr>'ACCOUNTING POLICY'!_Toc237588</vt:lpstr>
      <vt:lpstr>'ACCOUNTING POLICY'!_Toc237589</vt:lpstr>
      <vt:lpstr>'ACCOUNTING POLICY'!_Toc237590</vt:lpstr>
      <vt:lpstr>'ACCOUNTING POLICY'!_Toc237591</vt:lpstr>
      <vt:lpstr>'ACCOUNTING POLICY'!_Toc237604</vt:lpstr>
      <vt:lpstr>'ACCOUNTING POLICY'!_Toc237605</vt:lpstr>
      <vt:lpstr>'ACCOUNTING POLICY'!_Toc237618</vt:lpstr>
      <vt:lpstr>'ACCOUNTING POLICY'!_Toc237619</vt:lpstr>
      <vt:lpstr>'ACCOUNTING POLICY'!_Toc237620</vt:lpstr>
      <vt:lpstr>'ACCOUNTING POLICY'!_Toc237621</vt:lpstr>
      <vt:lpstr>'ACCOUNTING POLICY'!_Toc237622</vt:lpstr>
      <vt:lpstr>'ACCOUNTING POLICY'!_Toc237623</vt:lpstr>
      <vt:lpstr>'ACCOUNTING POLICY'!_Toc237624</vt:lpstr>
      <vt:lpstr>'ACCOUNTING POLICY'!_Toc237625</vt:lpstr>
      <vt:lpstr>'ACCOUNTING POLICY'!_Toc237626</vt:lpstr>
      <vt:lpstr>'ACCOUNTING POLICY'!_Toc237627</vt:lpstr>
      <vt:lpstr>'ACCOUNTING POLICY'!_Toc237628</vt:lpstr>
      <vt:lpstr>'ACCOUNTING POLICY'!_Toc237629</vt:lpstr>
      <vt:lpstr>'ACCOUNTING POLICY'!_Toc237630</vt:lpstr>
      <vt:lpstr>'ACCOUNTING POLICY'!_Toc237631</vt:lpstr>
      <vt:lpstr>'ACCOUNTING POLICY'!_Toc237632</vt:lpstr>
      <vt:lpstr>'ACCOUNTING POLICY'!_Toc237633</vt:lpstr>
      <vt:lpstr>'ACCOUNTING POLICY'!_Toc237634</vt:lpstr>
      <vt:lpstr>'ACCOUNTING POLICY'!_Toc237635</vt:lpstr>
      <vt:lpstr>'ACCOUNTING POLICY'!_Toc237636</vt:lpstr>
      <vt:lpstr>'ACCOUNTING POLICY'!_Toc237637</vt:lpstr>
      <vt:lpstr>'ACCOUNTING POLICY'!_Toc237638</vt:lpstr>
      <vt:lpstr>'ACCOUNTING POLICY'!_Toc237639</vt:lpstr>
      <vt:lpstr>'ACCOUNTING POLICY'!_Toc237640</vt:lpstr>
      <vt:lpstr>'ACCOUNTING POLICY'!_Toc237641</vt:lpstr>
      <vt:lpstr>'ACCOUNTING POLICY'!_Toc237663</vt:lpstr>
      <vt:lpstr>'ACCOUNTING POLICY'!_Toc237664</vt:lpstr>
      <vt:lpstr>'ACCOUNTING POLICY'!_Toc237665</vt:lpstr>
      <vt:lpstr>'ACCOUNTING POLICY'!_Toc237666</vt:lpstr>
      <vt:lpstr>'ACCOUNTING POLICY'!_Toc237667</vt:lpstr>
      <vt:lpstr>'ACCOUNTING POLICY'!_Toc237671</vt:lpstr>
      <vt:lpstr>'ACCOUNTING POLICY'!_Toc237672</vt:lpstr>
      <vt:lpstr>'ACCOUNTING POLICY'!_Toc237673</vt:lpstr>
      <vt:lpstr>'ACCOUNTING POLICY'!_Toc237674</vt:lpstr>
      <vt:lpstr>'ACCOUNTING POLICY'!_Toc237675</vt:lpstr>
      <vt:lpstr>'ACCOUNTING POLICY'!_Toc237676</vt:lpstr>
      <vt:lpstr>'ACCOUNTING POLICY'!_Toc237677</vt:lpstr>
      <vt:lpstr>'ACCOUNTING POLICY'!_Toc237678</vt:lpstr>
      <vt:lpstr>'ACCOUNTING POLICY'!_Toc237708</vt:lpstr>
      <vt:lpstr>'ACCOUNTING POLICY'!_Toc237709</vt:lpstr>
      <vt:lpstr>'ACCOUNTING POLICY'!_Toc237710</vt:lpstr>
      <vt:lpstr>'ACCOUNTING POLICY'!_Toc237711</vt:lpstr>
      <vt:lpstr>'ACCOUNTING POLICY'!_Toc237712</vt:lpstr>
      <vt:lpstr>'ACCOUNTING POLICY'!_Toc237713</vt:lpstr>
      <vt:lpstr>'ACCOUNTING POLICY'!_Toc237714</vt:lpstr>
      <vt:lpstr>'BUDGET INFO'!Print_Area</vt:lpstr>
      <vt:lpstr>'CASHFLOW (INDIRECT)'!Print_Area</vt:lpstr>
      <vt:lpstr>FP!Print_Area</vt:lpstr>
      <vt:lpstr>FPM!Print_Area</vt:lpstr>
      <vt:lpstr>'NOTES 2'!Print_Area</vt:lpstr>
      <vt:lpstr>'NOTES 3'!Print_Area</vt:lpstr>
      <vt:lpstr>POLICY!Print_Area</vt:lpstr>
      <vt:lpstr>REPA!Print_Area</vt:lpstr>
      <vt:lpstr>SCE!Print_Area</vt:lpstr>
      <vt:lpstr>'SCHEDULE 3-PPE'!Print_Area</vt:lpstr>
      <vt:lpstr>'SCHEDULE 4 -WIP'!Print_Area</vt:lpstr>
      <vt:lpstr>'TABLE OF CONTENT'!Print_Area</vt:lpstr>
      <vt:lpstr>' SCHEDULE 5-GRANT SCHEDULE'!Print_Titles</vt:lpstr>
      <vt:lpstr>'BUDGET INFO'!Print_Titles</vt:lpstr>
      <vt:lpstr>'CASHFLOW (INDIRECT)'!Print_Titles</vt:lpstr>
      <vt:lpstr>'COMPO CASHFLOW'!Print_Titles</vt:lpstr>
      <vt:lpstr>'COMPO FP'!Print_Titles</vt:lpstr>
      <vt:lpstr>'COMPO NOTES 1'!Print_Titles</vt:lpstr>
      <vt:lpstr>'COMPO NOTES 2'!Print_Titles</vt:lpstr>
      <vt:lpstr>'EXP BY COFOG'!Print_Titles</vt:lpstr>
      <vt:lpstr>FP!Print_Titles</vt:lpstr>
      <vt:lpstr>FPM!Print_Titles</vt:lpstr>
      <vt:lpstr>'INTANGIBLE ASSET'!Print_Titles</vt:lpstr>
      <vt:lpstr>'NOTES 2'!Print_Titles</vt:lpstr>
      <vt:lpstr>'NOTES 3'!Print_Titles</vt:lpstr>
      <vt:lpstr>POLICY!Print_Titles</vt:lpstr>
      <vt:lpstr>REPA!Print_Titles</vt:lpstr>
      <vt:lpstr>'SCHEDULE 3-PPE'!Print_Titles</vt:lpstr>
      <vt:lpstr>'SCHEDULE 4 -WIP'!Print_Titles</vt:lpstr>
      <vt:lpstr>'SCHEDULE 7 -EXP BY FUND SOURCE'!Print_Titles</vt:lpstr>
      <vt:lpstr>'TABLE OF CONTENT'!Print_Titles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SALAM OBODAI</dc:creator>
  <cp:lastModifiedBy>AMMA AMMA</cp:lastModifiedBy>
  <cp:lastPrinted>2025-04-07T13:23:52Z</cp:lastPrinted>
  <dcterms:created xsi:type="dcterms:W3CDTF">2013-11-12T13:21:13Z</dcterms:created>
  <dcterms:modified xsi:type="dcterms:W3CDTF">2025-07-31T17:47:33Z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ies>
</file>